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24841E4A8B5B751C/Documents/"/>
    </mc:Choice>
  </mc:AlternateContent>
  <xr:revisionPtr revIDLastSave="7268" documentId="8_{64A69BDC-AC5F-4789-8D73-60853D2BB636}" xr6:coauthVersionLast="47" xr6:coauthVersionMax="47" xr10:uidLastSave="{5EB2EB4C-DF57-42B5-9EBA-D10878CB806B}"/>
  <bookViews>
    <workbookView xWindow="-108" yWindow="-108" windowWidth="23256" windowHeight="12456" tabRatio="961" activeTab="7" xr2:uid="{6B286558-E030-4BD6-B2B9-500AA4B691EB}"/>
  </bookViews>
  <sheets>
    <sheet name="Hospital Emergency Room Data" sheetId="2" r:id="rId1"/>
    <sheet name="Final Dashboard" sheetId="92" r:id="rId2"/>
    <sheet name="KPI's" sheetId="93" r:id="rId3"/>
    <sheet name="Wait Time Analysis" sheetId="89" r:id="rId4"/>
    <sheet name="Monthly Report" sheetId="86" r:id="rId5"/>
    <sheet name="Weekly Report" sheetId="87" r:id="rId6"/>
    <sheet name="Daily Report" sheetId="88" r:id="rId7"/>
    <sheet name="Sheet4" sheetId="83" r:id="rId8"/>
  </sheets>
  <definedNames>
    <definedName name="_xlchart.v1.0" hidden="1">'KPI''s'!$S$38:$S$45</definedName>
    <definedName name="_xlchart.v1.1" hidden="1">'KPI''s'!$T$37</definedName>
    <definedName name="_xlchart.v1.2" hidden="1">'KPI''s'!$T$38:$T$45</definedName>
    <definedName name="_xlcn.WorksheetConnection_Book1.xlsxTable_ExternalData_11" hidden="1">Table_ExternalData_1</definedName>
    <definedName name="_xlcn.WorksheetConnection_Book1Hospital_Emergency_Room_Data1" hidden="1">Hospital_Emergency_Room_Data[]</definedName>
    <definedName name="ExternalData_1" localSheetId="0" hidden="1">'Hospital Emergency Room Data'!$A$1:$U$9217</definedName>
    <definedName name="Slicer_Months__Patient_Admission_Date">#N/A</definedName>
    <definedName name="Slicer_Months__Patient_Admission_Date1">#N/A</definedName>
    <definedName name="Slicer_Months__Patient_Admission_Date2">#N/A</definedName>
    <definedName name="Slicer_Months__Patient_Admission_Date3">#N/A</definedName>
    <definedName name="Slicer_Week_Slot">#N/A</definedName>
    <definedName name="Slicer_Years__Patient_Admission_Date">#N/A</definedName>
    <definedName name="Slicer_Years__Patient_Admission_Date1">#N/A</definedName>
    <definedName name="Slicer_Years__Patient_Admission_Date2">#N/A</definedName>
    <definedName name="Slicer_Years__Patient_Admission_Date3">#N/A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ExternalData_1" name="Table_ExternalData_1" connection="WorksheetConnection_Book1.xlsx!Table_ExternalData_1"/>
          <x15:modelTable id="Hospital_Emergency_Room_Data" name="Hospital_Emergency_Room_Data" connection="WorksheetConnection_Book1!Hospital_Emergency_Room_Data"/>
        </x15:modelTables>
        <x15:extLst>
          <ext xmlns:x16="http://schemas.microsoft.com/office/spreadsheetml/2014/11/main" uri="{9835A34E-60A6-4A7C-AAB8-D5F71C897F49}">
            <x16:modelTimeGroupings>
              <x16:modelTimeGrouping tableName="Hospital_Emergency_Room_Data" columnName="Patient Admission Date" columnId="Patient Admission Date 1">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 r="G6747" i="2"/>
  <c r="G6748" i="2"/>
  <c r="G6749" i="2"/>
  <c r="G6750" i="2"/>
  <c r="G6751" i="2"/>
  <c r="G6752" i="2"/>
  <c r="G6753" i="2"/>
  <c r="G6754" i="2"/>
  <c r="G6755" i="2"/>
  <c r="G6756" i="2"/>
  <c r="G6757" i="2"/>
  <c r="G6758" i="2"/>
  <c r="G6759" i="2"/>
  <c r="G6760" i="2"/>
  <c r="G6761" i="2"/>
  <c r="G6762" i="2"/>
  <c r="G6763" i="2"/>
  <c r="G6764" i="2"/>
  <c r="G6765" i="2"/>
  <c r="G6766" i="2"/>
  <c r="G6767" i="2"/>
  <c r="G6768" i="2"/>
  <c r="G6769" i="2"/>
  <c r="G6770" i="2"/>
  <c r="G6771" i="2"/>
  <c r="G6772" i="2"/>
  <c r="G6773" i="2"/>
  <c r="G6774" i="2"/>
  <c r="G6775" i="2"/>
  <c r="G6776" i="2"/>
  <c r="G6777" i="2"/>
  <c r="G6778" i="2"/>
  <c r="G6779" i="2"/>
  <c r="G6780" i="2"/>
  <c r="G6781" i="2"/>
  <c r="G6782" i="2"/>
  <c r="G6783" i="2"/>
  <c r="G6784" i="2"/>
  <c r="G6785" i="2"/>
  <c r="G6786" i="2"/>
  <c r="G6787" i="2"/>
  <c r="G6788" i="2"/>
  <c r="G6789" i="2"/>
  <c r="G6790" i="2"/>
  <c r="G6791" i="2"/>
  <c r="G6792" i="2"/>
  <c r="G6793" i="2"/>
  <c r="G6794" i="2"/>
  <c r="G6795" i="2"/>
  <c r="G6796" i="2"/>
  <c r="G6797" i="2"/>
  <c r="G6798" i="2"/>
  <c r="G6799" i="2"/>
  <c r="G6800" i="2"/>
  <c r="G6801" i="2"/>
  <c r="G6802" i="2"/>
  <c r="G6803" i="2"/>
  <c r="G6804" i="2"/>
  <c r="G6805" i="2"/>
  <c r="G6806" i="2"/>
  <c r="G6807" i="2"/>
  <c r="G6808" i="2"/>
  <c r="G6809" i="2"/>
  <c r="G6810" i="2"/>
  <c r="G6811" i="2"/>
  <c r="G6812" i="2"/>
  <c r="G6813" i="2"/>
  <c r="G6814" i="2"/>
  <c r="G6815" i="2"/>
  <c r="G6816" i="2"/>
  <c r="G6817" i="2"/>
  <c r="G6818" i="2"/>
  <c r="G6819" i="2"/>
  <c r="G6820" i="2"/>
  <c r="G6821" i="2"/>
  <c r="G6822" i="2"/>
  <c r="G6823" i="2"/>
  <c r="G6824" i="2"/>
  <c r="G6825" i="2"/>
  <c r="G6826" i="2"/>
  <c r="G6827" i="2"/>
  <c r="G6828" i="2"/>
  <c r="G6829" i="2"/>
  <c r="G6830" i="2"/>
  <c r="G6831" i="2"/>
  <c r="G6832" i="2"/>
  <c r="G6833" i="2"/>
  <c r="G6834" i="2"/>
  <c r="G6835" i="2"/>
  <c r="G6836" i="2"/>
  <c r="G6837" i="2"/>
  <c r="G6838" i="2"/>
  <c r="G6839" i="2"/>
  <c r="G6840" i="2"/>
  <c r="G6841" i="2"/>
  <c r="G6842" i="2"/>
  <c r="G6843" i="2"/>
  <c r="G6844" i="2"/>
  <c r="G6845" i="2"/>
  <c r="G6846" i="2"/>
  <c r="G6847" i="2"/>
  <c r="G6848" i="2"/>
  <c r="G6849" i="2"/>
  <c r="G6850" i="2"/>
  <c r="G6851" i="2"/>
  <c r="G6852" i="2"/>
  <c r="G6853" i="2"/>
  <c r="G6854" i="2"/>
  <c r="G6855" i="2"/>
  <c r="G6856" i="2"/>
  <c r="G6857" i="2"/>
  <c r="G6858" i="2"/>
  <c r="G6859" i="2"/>
  <c r="G6860" i="2"/>
  <c r="G6861" i="2"/>
  <c r="G6862" i="2"/>
  <c r="G6863" i="2"/>
  <c r="G6864" i="2"/>
  <c r="G6865" i="2"/>
  <c r="G6866" i="2"/>
  <c r="G6867" i="2"/>
  <c r="G6868" i="2"/>
  <c r="G6869" i="2"/>
  <c r="G6870" i="2"/>
  <c r="G6871" i="2"/>
  <c r="G6872" i="2"/>
  <c r="G6873" i="2"/>
  <c r="G6874" i="2"/>
  <c r="G6875" i="2"/>
  <c r="G6876" i="2"/>
  <c r="G6877" i="2"/>
  <c r="G6878" i="2"/>
  <c r="G6879" i="2"/>
  <c r="G6880" i="2"/>
  <c r="G6881" i="2"/>
  <c r="G6882" i="2"/>
  <c r="G6883" i="2"/>
  <c r="G6884" i="2"/>
  <c r="G6885" i="2"/>
  <c r="G6886" i="2"/>
  <c r="G6887" i="2"/>
  <c r="G6888" i="2"/>
  <c r="G6889" i="2"/>
  <c r="G6890" i="2"/>
  <c r="G6891" i="2"/>
  <c r="G6892" i="2"/>
  <c r="G6893" i="2"/>
  <c r="G6894" i="2"/>
  <c r="G6895" i="2"/>
  <c r="G6896" i="2"/>
  <c r="G6897" i="2"/>
  <c r="G6898" i="2"/>
  <c r="G6899" i="2"/>
  <c r="G6900" i="2"/>
  <c r="G6901" i="2"/>
  <c r="G6902" i="2"/>
  <c r="G6903" i="2"/>
  <c r="G6904" i="2"/>
  <c r="G6905" i="2"/>
  <c r="G6906" i="2"/>
  <c r="G6907" i="2"/>
  <c r="G6908" i="2"/>
  <c r="G6909" i="2"/>
  <c r="G6910" i="2"/>
  <c r="G6911" i="2"/>
  <c r="G6912" i="2"/>
  <c r="G6913" i="2"/>
  <c r="G6914" i="2"/>
  <c r="G6915" i="2"/>
  <c r="G6916" i="2"/>
  <c r="G6917" i="2"/>
  <c r="G6918" i="2"/>
  <c r="G6919" i="2"/>
  <c r="G6920" i="2"/>
  <c r="G6921" i="2"/>
  <c r="G6922" i="2"/>
  <c r="G6923" i="2"/>
  <c r="G6924" i="2"/>
  <c r="G6925" i="2"/>
  <c r="G6926" i="2"/>
  <c r="G6927" i="2"/>
  <c r="G6928" i="2"/>
  <c r="G6929" i="2"/>
  <c r="G6930" i="2"/>
  <c r="G6931" i="2"/>
  <c r="G6932" i="2"/>
  <c r="G6933" i="2"/>
  <c r="G6934" i="2"/>
  <c r="G6935" i="2"/>
  <c r="G6936" i="2"/>
  <c r="G6937" i="2"/>
  <c r="G6938" i="2"/>
  <c r="G6939" i="2"/>
  <c r="G6940" i="2"/>
  <c r="G6941" i="2"/>
  <c r="G6942" i="2"/>
  <c r="G6943" i="2"/>
  <c r="G6944" i="2"/>
  <c r="G6945" i="2"/>
  <c r="G6946" i="2"/>
  <c r="G6947" i="2"/>
  <c r="G6948" i="2"/>
  <c r="G6949" i="2"/>
  <c r="G6950" i="2"/>
  <c r="G6951" i="2"/>
  <c r="G6952" i="2"/>
  <c r="G6953" i="2"/>
  <c r="G6954" i="2"/>
  <c r="G6955" i="2"/>
  <c r="G6956" i="2"/>
  <c r="G6957" i="2"/>
  <c r="G6958" i="2"/>
  <c r="G6959" i="2"/>
  <c r="G6960" i="2"/>
  <c r="G6961" i="2"/>
  <c r="G6962" i="2"/>
  <c r="G6963" i="2"/>
  <c r="G6964" i="2"/>
  <c r="G6965" i="2"/>
  <c r="G6966" i="2"/>
  <c r="G6967" i="2"/>
  <c r="G6968" i="2"/>
  <c r="G6969" i="2"/>
  <c r="G6970" i="2"/>
  <c r="G6971" i="2"/>
  <c r="G6972" i="2"/>
  <c r="G6973" i="2"/>
  <c r="G6974" i="2"/>
  <c r="G6975" i="2"/>
  <c r="G6976" i="2"/>
  <c r="G6977" i="2"/>
  <c r="G6978" i="2"/>
  <c r="G6979" i="2"/>
  <c r="G6980" i="2"/>
  <c r="G6981" i="2"/>
  <c r="G6982" i="2"/>
  <c r="G6983" i="2"/>
  <c r="G6984" i="2"/>
  <c r="G6985" i="2"/>
  <c r="G6986" i="2"/>
  <c r="G6987" i="2"/>
  <c r="G6988" i="2"/>
  <c r="G6989" i="2"/>
  <c r="G6990" i="2"/>
  <c r="G6991" i="2"/>
  <c r="G6992" i="2"/>
  <c r="G6993" i="2"/>
  <c r="G6994" i="2"/>
  <c r="G6995" i="2"/>
  <c r="G6996" i="2"/>
  <c r="G6997" i="2"/>
  <c r="G6998" i="2"/>
  <c r="G6999" i="2"/>
  <c r="G7000" i="2"/>
  <c r="G7001" i="2"/>
  <c r="G7002" i="2"/>
  <c r="G7003" i="2"/>
  <c r="G7004" i="2"/>
  <c r="G7005" i="2"/>
  <c r="G7006" i="2"/>
  <c r="G7007" i="2"/>
  <c r="G7008" i="2"/>
  <c r="G7009" i="2"/>
  <c r="G7010" i="2"/>
  <c r="G7011" i="2"/>
  <c r="G7012" i="2"/>
  <c r="G7013" i="2"/>
  <c r="G7014" i="2"/>
  <c r="G7015" i="2"/>
  <c r="G7016" i="2"/>
  <c r="G7017" i="2"/>
  <c r="G7018" i="2"/>
  <c r="G7019" i="2"/>
  <c r="G7020" i="2"/>
  <c r="G7021" i="2"/>
  <c r="G7022" i="2"/>
  <c r="G7023" i="2"/>
  <c r="G7024" i="2"/>
  <c r="G7025" i="2"/>
  <c r="G7026" i="2"/>
  <c r="G7027" i="2"/>
  <c r="G7028" i="2"/>
  <c r="G7029" i="2"/>
  <c r="G7030" i="2"/>
  <c r="G7031" i="2"/>
  <c r="G7032" i="2"/>
  <c r="G7033" i="2"/>
  <c r="G7034" i="2"/>
  <c r="G7035" i="2"/>
  <c r="G7036" i="2"/>
  <c r="G7037" i="2"/>
  <c r="G7038" i="2"/>
  <c r="G7039" i="2"/>
  <c r="G7040" i="2"/>
  <c r="G7041" i="2"/>
  <c r="G7042" i="2"/>
  <c r="G7043" i="2"/>
  <c r="G7044" i="2"/>
  <c r="G7045" i="2"/>
  <c r="G7046" i="2"/>
  <c r="G7047" i="2"/>
  <c r="G7048" i="2"/>
  <c r="G7049" i="2"/>
  <c r="G7050" i="2"/>
  <c r="G7051" i="2"/>
  <c r="G7052" i="2"/>
  <c r="G7053" i="2"/>
  <c r="G7054" i="2"/>
  <c r="G7055" i="2"/>
  <c r="G7056" i="2"/>
  <c r="G7057" i="2"/>
  <c r="G7058" i="2"/>
  <c r="G7059" i="2"/>
  <c r="G7060" i="2"/>
  <c r="G7061" i="2"/>
  <c r="G7062" i="2"/>
  <c r="G7063" i="2"/>
  <c r="G7064" i="2"/>
  <c r="G7065" i="2"/>
  <c r="G7066" i="2"/>
  <c r="G7067" i="2"/>
  <c r="G7068" i="2"/>
  <c r="G7069" i="2"/>
  <c r="G7070" i="2"/>
  <c r="G7071" i="2"/>
  <c r="G7072" i="2"/>
  <c r="G7073" i="2"/>
  <c r="G7074" i="2"/>
  <c r="G7075" i="2"/>
  <c r="G7076" i="2"/>
  <c r="G7077" i="2"/>
  <c r="G7078" i="2"/>
  <c r="G7079" i="2"/>
  <c r="G7080" i="2"/>
  <c r="G7081" i="2"/>
  <c r="G7082" i="2"/>
  <c r="G7083" i="2"/>
  <c r="G7084" i="2"/>
  <c r="G7085" i="2"/>
  <c r="G7086" i="2"/>
  <c r="G7087" i="2"/>
  <c r="G7088" i="2"/>
  <c r="G7089" i="2"/>
  <c r="G7090" i="2"/>
  <c r="G7091" i="2"/>
  <c r="G7092" i="2"/>
  <c r="G7093" i="2"/>
  <c r="G7094" i="2"/>
  <c r="G7095" i="2"/>
  <c r="G7096" i="2"/>
  <c r="G7097" i="2"/>
  <c r="G7098" i="2"/>
  <c r="G7099" i="2"/>
  <c r="G7100" i="2"/>
  <c r="G7101" i="2"/>
  <c r="G7102" i="2"/>
  <c r="G7103" i="2"/>
  <c r="G7104" i="2"/>
  <c r="G7105" i="2"/>
  <c r="G7106" i="2"/>
  <c r="G7107" i="2"/>
  <c r="G7108" i="2"/>
  <c r="G7109" i="2"/>
  <c r="G7110" i="2"/>
  <c r="G7111" i="2"/>
  <c r="G7112" i="2"/>
  <c r="G7113" i="2"/>
  <c r="G7114" i="2"/>
  <c r="G7115" i="2"/>
  <c r="G7116" i="2"/>
  <c r="G7117" i="2"/>
  <c r="G7118" i="2"/>
  <c r="G7119" i="2"/>
  <c r="G7120" i="2"/>
  <c r="G7121" i="2"/>
  <c r="G7122" i="2"/>
  <c r="G7123" i="2"/>
  <c r="G7124" i="2"/>
  <c r="G7125" i="2"/>
  <c r="G7126" i="2"/>
  <c r="G7127" i="2"/>
  <c r="G7128" i="2"/>
  <c r="G7129" i="2"/>
  <c r="G7130" i="2"/>
  <c r="G7131" i="2"/>
  <c r="G7132" i="2"/>
  <c r="G7133" i="2"/>
  <c r="G7134" i="2"/>
  <c r="G7135" i="2"/>
  <c r="G7136" i="2"/>
  <c r="G7137" i="2"/>
  <c r="G7138" i="2"/>
  <c r="G7139" i="2"/>
  <c r="G7140" i="2"/>
  <c r="G7141" i="2"/>
  <c r="G7142" i="2"/>
  <c r="G7143" i="2"/>
  <c r="G7144" i="2"/>
  <c r="G7145" i="2"/>
  <c r="G7146" i="2"/>
  <c r="G7147" i="2"/>
  <c r="G7148" i="2"/>
  <c r="G7149" i="2"/>
  <c r="G7150" i="2"/>
  <c r="G7151" i="2"/>
  <c r="G7152" i="2"/>
  <c r="G7153" i="2"/>
  <c r="G7154" i="2"/>
  <c r="G7155" i="2"/>
  <c r="G7156" i="2"/>
  <c r="G7157" i="2"/>
  <c r="G7158" i="2"/>
  <c r="G7159" i="2"/>
  <c r="G7160" i="2"/>
  <c r="G7161" i="2"/>
  <c r="G7162" i="2"/>
  <c r="G7163" i="2"/>
  <c r="G7164" i="2"/>
  <c r="G7165" i="2"/>
  <c r="G7166" i="2"/>
  <c r="G7167" i="2"/>
  <c r="G7168" i="2"/>
  <c r="G7169" i="2"/>
  <c r="G7170" i="2"/>
  <c r="G7171" i="2"/>
  <c r="G7172" i="2"/>
  <c r="G7173" i="2"/>
  <c r="G7174" i="2"/>
  <c r="G7175" i="2"/>
  <c r="G7176" i="2"/>
  <c r="G7177" i="2"/>
  <c r="G7178" i="2"/>
  <c r="G7179" i="2"/>
  <c r="G7180" i="2"/>
  <c r="G7181" i="2"/>
  <c r="G7182" i="2"/>
  <c r="G7183" i="2"/>
  <c r="G7184" i="2"/>
  <c r="G7185" i="2"/>
  <c r="G7186" i="2"/>
  <c r="G7187" i="2"/>
  <c r="G7188" i="2"/>
  <c r="G7189" i="2"/>
  <c r="G7190" i="2"/>
  <c r="G7191" i="2"/>
  <c r="G7192" i="2"/>
  <c r="G7193" i="2"/>
  <c r="G7194" i="2"/>
  <c r="G7195" i="2"/>
  <c r="G7196" i="2"/>
  <c r="G7197" i="2"/>
  <c r="G7198" i="2"/>
  <c r="G7199" i="2"/>
  <c r="G7200" i="2"/>
  <c r="G7201" i="2"/>
  <c r="G7202" i="2"/>
  <c r="G7203" i="2"/>
  <c r="G7204" i="2"/>
  <c r="G7205" i="2"/>
  <c r="G7206" i="2"/>
  <c r="G7207" i="2"/>
  <c r="G7208" i="2"/>
  <c r="G7209" i="2"/>
  <c r="G7210" i="2"/>
  <c r="G7211" i="2"/>
  <c r="G7212" i="2"/>
  <c r="G7213" i="2"/>
  <c r="G7214" i="2"/>
  <c r="G7215" i="2"/>
  <c r="G7216" i="2"/>
  <c r="G7217" i="2"/>
  <c r="G7218" i="2"/>
  <c r="G7219" i="2"/>
  <c r="G7220" i="2"/>
  <c r="G7221" i="2"/>
  <c r="G7222" i="2"/>
  <c r="G7223" i="2"/>
  <c r="G7224" i="2"/>
  <c r="G7225" i="2"/>
  <c r="G7226" i="2"/>
  <c r="G7227" i="2"/>
  <c r="G7228" i="2"/>
  <c r="G7229" i="2"/>
  <c r="G7230" i="2"/>
  <c r="G7231" i="2"/>
  <c r="G7232" i="2"/>
  <c r="G7233" i="2"/>
  <c r="G7234" i="2"/>
  <c r="G7235" i="2"/>
  <c r="G7236" i="2"/>
  <c r="G7237" i="2"/>
  <c r="G7238" i="2"/>
  <c r="G7239" i="2"/>
  <c r="G7240" i="2"/>
  <c r="G7241" i="2"/>
  <c r="G7242" i="2"/>
  <c r="G7243" i="2"/>
  <c r="G7244" i="2"/>
  <c r="G7245" i="2"/>
  <c r="G7246" i="2"/>
  <c r="G7247" i="2"/>
  <c r="G7248" i="2"/>
  <c r="G7249" i="2"/>
  <c r="G7250" i="2"/>
  <c r="G7251" i="2"/>
  <c r="G7252" i="2"/>
  <c r="G7253" i="2"/>
  <c r="G7254" i="2"/>
  <c r="G7255" i="2"/>
  <c r="G7256" i="2"/>
  <c r="G7257" i="2"/>
  <c r="G7258" i="2"/>
  <c r="G7259" i="2"/>
  <c r="G7260" i="2"/>
  <c r="G7261" i="2"/>
  <c r="G7262" i="2"/>
  <c r="G7263" i="2"/>
  <c r="G7264" i="2"/>
  <c r="G7265" i="2"/>
  <c r="G7266" i="2"/>
  <c r="G7267" i="2"/>
  <c r="G7268" i="2"/>
  <c r="G7269" i="2"/>
  <c r="G7270" i="2"/>
  <c r="G7271" i="2"/>
  <c r="G7272" i="2"/>
  <c r="G7273" i="2"/>
  <c r="G7274" i="2"/>
  <c r="G7275" i="2"/>
  <c r="G7276" i="2"/>
  <c r="G7277" i="2"/>
  <c r="G7278" i="2"/>
  <c r="G7279" i="2"/>
  <c r="G7280" i="2"/>
  <c r="G7281" i="2"/>
  <c r="G7282" i="2"/>
  <c r="G7283" i="2"/>
  <c r="G7284" i="2"/>
  <c r="G7285" i="2"/>
  <c r="G7286" i="2"/>
  <c r="G7287" i="2"/>
  <c r="G7288" i="2"/>
  <c r="G7289" i="2"/>
  <c r="G7290" i="2"/>
  <c r="G7291" i="2"/>
  <c r="G7292" i="2"/>
  <c r="G7293" i="2"/>
  <c r="G7294" i="2"/>
  <c r="G7295" i="2"/>
  <c r="G7296" i="2"/>
  <c r="G7297" i="2"/>
  <c r="G7298" i="2"/>
  <c r="G7299" i="2"/>
  <c r="G7300" i="2"/>
  <c r="G7301" i="2"/>
  <c r="G7302" i="2"/>
  <c r="G7303" i="2"/>
  <c r="G7304" i="2"/>
  <c r="G7305" i="2"/>
  <c r="G7306" i="2"/>
  <c r="G7307" i="2"/>
  <c r="G7308" i="2"/>
  <c r="G7309" i="2"/>
  <c r="G7310" i="2"/>
  <c r="G7311" i="2"/>
  <c r="G7312" i="2"/>
  <c r="G7313" i="2"/>
  <c r="G7314" i="2"/>
  <c r="G7315" i="2"/>
  <c r="G7316" i="2"/>
  <c r="G7317" i="2"/>
  <c r="G7318" i="2"/>
  <c r="G7319" i="2"/>
  <c r="G7320" i="2"/>
  <c r="G7321" i="2"/>
  <c r="G7322" i="2"/>
  <c r="G7323" i="2"/>
  <c r="G7324" i="2"/>
  <c r="G7325" i="2"/>
  <c r="G7326" i="2"/>
  <c r="G7327" i="2"/>
  <c r="G7328" i="2"/>
  <c r="G7329" i="2"/>
  <c r="G7330" i="2"/>
  <c r="G7331" i="2"/>
  <c r="G7332" i="2"/>
  <c r="G7333" i="2"/>
  <c r="G7334" i="2"/>
  <c r="G7335" i="2"/>
  <c r="G7336" i="2"/>
  <c r="G7337" i="2"/>
  <c r="G7338" i="2"/>
  <c r="G7339" i="2"/>
  <c r="G7340" i="2"/>
  <c r="G7341" i="2"/>
  <c r="G7342" i="2"/>
  <c r="G7343" i="2"/>
  <c r="G7344" i="2"/>
  <c r="G7345" i="2"/>
  <c r="G7346" i="2"/>
  <c r="G7347" i="2"/>
  <c r="G7348" i="2"/>
  <c r="G7349" i="2"/>
  <c r="G7350" i="2"/>
  <c r="G7351" i="2"/>
  <c r="G7352" i="2"/>
  <c r="G7353" i="2"/>
  <c r="G7354" i="2"/>
  <c r="G7355" i="2"/>
  <c r="G7356" i="2"/>
  <c r="G7357" i="2"/>
  <c r="G7358" i="2"/>
  <c r="G7359" i="2"/>
  <c r="G7360" i="2"/>
  <c r="G7361" i="2"/>
  <c r="G7362" i="2"/>
  <c r="G7363" i="2"/>
  <c r="G7364" i="2"/>
  <c r="G7365" i="2"/>
  <c r="G7366" i="2"/>
  <c r="G7367" i="2"/>
  <c r="G7368" i="2"/>
  <c r="G7369" i="2"/>
  <c r="G7370" i="2"/>
  <c r="G7371" i="2"/>
  <c r="G7372" i="2"/>
  <c r="G7373" i="2"/>
  <c r="G7374" i="2"/>
  <c r="G7375" i="2"/>
  <c r="G7376" i="2"/>
  <c r="G7377" i="2"/>
  <c r="G7378" i="2"/>
  <c r="G7379" i="2"/>
  <c r="G7380" i="2"/>
  <c r="G7381" i="2"/>
  <c r="G7382" i="2"/>
  <c r="G7383" i="2"/>
  <c r="G7384" i="2"/>
  <c r="G7385" i="2"/>
  <c r="G7386" i="2"/>
  <c r="G7387" i="2"/>
  <c r="G7388" i="2"/>
  <c r="G7389" i="2"/>
  <c r="G7390" i="2"/>
  <c r="G7391" i="2"/>
  <c r="G7392" i="2"/>
  <c r="G7393" i="2"/>
  <c r="G7394" i="2"/>
  <c r="G7395" i="2"/>
  <c r="G7396" i="2"/>
  <c r="G7397" i="2"/>
  <c r="G7398" i="2"/>
  <c r="G7399" i="2"/>
  <c r="G7400" i="2"/>
  <c r="G7401" i="2"/>
  <c r="G7402" i="2"/>
  <c r="G7403" i="2"/>
  <c r="G7404" i="2"/>
  <c r="G7405" i="2"/>
  <c r="G7406" i="2"/>
  <c r="G7407" i="2"/>
  <c r="G7408" i="2"/>
  <c r="G7409" i="2"/>
  <c r="G7410" i="2"/>
  <c r="G7411" i="2"/>
  <c r="G7412" i="2"/>
  <c r="G7413" i="2"/>
  <c r="G7414" i="2"/>
  <c r="G7415" i="2"/>
  <c r="G7416" i="2"/>
  <c r="G7417" i="2"/>
  <c r="G7418" i="2"/>
  <c r="G7419" i="2"/>
  <c r="G7420" i="2"/>
  <c r="G7421" i="2"/>
  <c r="G7422" i="2"/>
  <c r="G7423" i="2"/>
  <c r="G7424" i="2"/>
  <c r="G7425" i="2"/>
  <c r="G7426" i="2"/>
  <c r="G7427" i="2"/>
  <c r="G7428" i="2"/>
  <c r="G7429" i="2"/>
  <c r="G7430" i="2"/>
  <c r="G7431" i="2"/>
  <c r="G7432" i="2"/>
  <c r="G7433" i="2"/>
  <c r="G7434" i="2"/>
  <c r="G7435" i="2"/>
  <c r="G7436" i="2"/>
  <c r="G7437" i="2"/>
  <c r="G7438" i="2"/>
  <c r="G7439" i="2"/>
  <c r="G7440" i="2"/>
  <c r="G7441" i="2"/>
  <c r="G7442" i="2"/>
  <c r="G7443" i="2"/>
  <c r="G7444" i="2"/>
  <c r="G7445" i="2"/>
  <c r="G7446" i="2"/>
  <c r="G7447" i="2"/>
  <c r="G7448" i="2"/>
  <c r="G7449" i="2"/>
  <c r="G7450" i="2"/>
  <c r="G7451" i="2"/>
  <c r="G7452" i="2"/>
  <c r="G7453" i="2"/>
  <c r="G7454" i="2"/>
  <c r="G7455" i="2"/>
  <c r="G7456" i="2"/>
  <c r="G7457" i="2"/>
  <c r="G7458" i="2"/>
  <c r="G7459" i="2"/>
  <c r="G7460" i="2"/>
  <c r="G7461" i="2"/>
  <c r="G7462" i="2"/>
  <c r="G7463" i="2"/>
  <c r="G7464" i="2"/>
  <c r="G7465" i="2"/>
  <c r="G7466" i="2"/>
  <c r="G7467" i="2"/>
  <c r="G7468" i="2"/>
  <c r="G7469" i="2"/>
  <c r="G7470" i="2"/>
  <c r="G7471" i="2"/>
  <c r="G7472" i="2"/>
  <c r="G7473" i="2"/>
  <c r="G7474" i="2"/>
  <c r="G7475" i="2"/>
  <c r="G7476" i="2"/>
  <c r="G7477" i="2"/>
  <c r="G7478" i="2"/>
  <c r="G7479" i="2"/>
  <c r="G7480" i="2"/>
  <c r="G7481" i="2"/>
  <c r="G7482" i="2"/>
  <c r="G7483" i="2"/>
  <c r="G7484" i="2"/>
  <c r="G7485" i="2"/>
  <c r="G7486" i="2"/>
  <c r="G7487" i="2"/>
  <c r="G7488" i="2"/>
  <c r="G7489" i="2"/>
  <c r="G7490" i="2"/>
  <c r="G7491" i="2"/>
  <c r="G7492" i="2"/>
  <c r="G7493" i="2"/>
  <c r="G7494" i="2"/>
  <c r="G7495" i="2"/>
  <c r="G7496" i="2"/>
  <c r="G7497" i="2"/>
  <c r="G7498" i="2"/>
  <c r="G7499" i="2"/>
  <c r="G7500" i="2"/>
  <c r="G7501" i="2"/>
  <c r="G7502" i="2"/>
  <c r="G7503" i="2"/>
  <c r="G7504" i="2"/>
  <c r="G7505" i="2"/>
  <c r="G7506" i="2"/>
  <c r="G7507" i="2"/>
  <c r="G7508" i="2"/>
  <c r="G7509" i="2"/>
  <c r="G7510" i="2"/>
  <c r="G7511" i="2"/>
  <c r="G7512" i="2"/>
  <c r="G7513" i="2"/>
  <c r="G7514" i="2"/>
  <c r="G7515" i="2"/>
  <c r="G7516" i="2"/>
  <c r="G7517" i="2"/>
  <c r="G7518" i="2"/>
  <c r="G7519" i="2"/>
  <c r="G7520" i="2"/>
  <c r="G7521" i="2"/>
  <c r="G7522" i="2"/>
  <c r="G7523" i="2"/>
  <c r="G7524" i="2"/>
  <c r="G7525" i="2"/>
  <c r="G7526" i="2"/>
  <c r="G7527" i="2"/>
  <c r="G7528" i="2"/>
  <c r="G7529" i="2"/>
  <c r="G7530" i="2"/>
  <c r="G7531" i="2"/>
  <c r="G7532" i="2"/>
  <c r="G7533" i="2"/>
  <c r="G7534" i="2"/>
  <c r="G7535" i="2"/>
  <c r="G7536" i="2"/>
  <c r="G7537" i="2"/>
  <c r="G7538" i="2"/>
  <c r="G7539" i="2"/>
  <c r="G7540" i="2"/>
  <c r="G7541" i="2"/>
  <c r="G7542" i="2"/>
  <c r="G7543" i="2"/>
  <c r="G7544" i="2"/>
  <c r="G7545" i="2"/>
  <c r="G7546" i="2"/>
  <c r="G7547" i="2"/>
  <c r="G7548" i="2"/>
  <c r="G7549" i="2"/>
  <c r="G7550" i="2"/>
  <c r="G7551" i="2"/>
  <c r="G7552" i="2"/>
  <c r="G7553" i="2"/>
  <c r="G7554" i="2"/>
  <c r="G7555" i="2"/>
  <c r="G7556" i="2"/>
  <c r="G7557" i="2"/>
  <c r="G7558" i="2"/>
  <c r="G7559" i="2"/>
  <c r="G7560" i="2"/>
  <c r="G7561" i="2"/>
  <c r="G7562" i="2"/>
  <c r="G7563" i="2"/>
  <c r="G7564" i="2"/>
  <c r="G7565" i="2"/>
  <c r="G7566" i="2"/>
  <c r="G7567" i="2"/>
  <c r="G7568" i="2"/>
  <c r="G7569" i="2"/>
  <c r="G7570" i="2"/>
  <c r="G7571" i="2"/>
  <c r="G7572" i="2"/>
  <c r="G7573" i="2"/>
  <c r="G7574" i="2"/>
  <c r="G7575" i="2"/>
  <c r="G7576" i="2"/>
  <c r="G7577" i="2"/>
  <c r="G7578" i="2"/>
  <c r="G7579" i="2"/>
  <c r="G7580" i="2"/>
  <c r="G7581" i="2"/>
  <c r="G7582" i="2"/>
  <c r="G7583" i="2"/>
  <c r="G7584" i="2"/>
  <c r="G7585" i="2"/>
  <c r="G7586" i="2"/>
  <c r="G7587" i="2"/>
  <c r="G7588" i="2"/>
  <c r="G7589" i="2"/>
  <c r="G7590" i="2"/>
  <c r="G7591" i="2"/>
  <c r="G7592" i="2"/>
  <c r="G7593" i="2"/>
  <c r="G7594" i="2"/>
  <c r="G7595" i="2"/>
  <c r="G7596" i="2"/>
  <c r="G7597" i="2"/>
  <c r="G7598" i="2"/>
  <c r="G7599" i="2"/>
  <c r="G7600" i="2"/>
  <c r="G7601" i="2"/>
  <c r="G7602" i="2"/>
  <c r="G7603" i="2"/>
  <c r="G7604" i="2"/>
  <c r="G7605" i="2"/>
  <c r="G7606" i="2"/>
  <c r="G7607" i="2"/>
  <c r="G7608" i="2"/>
  <c r="G7609" i="2"/>
  <c r="G7610" i="2"/>
  <c r="G7611" i="2"/>
  <c r="G7612" i="2"/>
  <c r="G7613" i="2"/>
  <c r="G7614" i="2"/>
  <c r="G7615" i="2"/>
  <c r="G7616" i="2"/>
  <c r="G7617" i="2"/>
  <c r="G7618" i="2"/>
  <c r="G7619" i="2"/>
  <c r="G7620" i="2"/>
  <c r="G7621" i="2"/>
  <c r="G7622" i="2"/>
  <c r="G7623" i="2"/>
  <c r="G7624" i="2"/>
  <c r="G7625" i="2"/>
  <c r="G7626" i="2"/>
  <c r="G7627" i="2"/>
  <c r="G7628" i="2"/>
  <c r="G7629" i="2"/>
  <c r="G7630" i="2"/>
  <c r="G7631" i="2"/>
  <c r="G7632" i="2"/>
  <c r="G7633" i="2"/>
  <c r="G7634" i="2"/>
  <c r="G7635" i="2"/>
  <c r="G7636" i="2"/>
  <c r="G7637" i="2"/>
  <c r="G7638" i="2"/>
  <c r="G7639" i="2"/>
  <c r="G7640" i="2"/>
  <c r="G7641" i="2"/>
  <c r="G7642" i="2"/>
  <c r="G7643" i="2"/>
  <c r="G7644" i="2"/>
  <c r="G7645" i="2"/>
  <c r="G7646" i="2"/>
  <c r="G7647" i="2"/>
  <c r="G7648" i="2"/>
  <c r="G7649" i="2"/>
  <c r="G7650" i="2"/>
  <c r="G7651" i="2"/>
  <c r="G7652" i="2"/>
  <c r="G7653" i="2"/>
  <c r="G7654" i="2"/>
  <c r="G7655" i="2"/>
  <c r="G7656" i="2"/>
  <c r="G7657" i="2"/>
  <c r="G7658" i="2"/>
  <c r="G7659" i="2"/>
  <c r="G7660" i="2"/>
  <c r="G7661" i="2"/>
  <c r="G7662" i="2"/>
  <c r="G7663" i="2"/>
  <c r="G7664" i="2"/>
  <c r="G7665" i="2"/>
  <c r="G7666" i="2"/>
  <c r="G7667" i="2"/>
  <c r="G7668" i="2"/>
  <c r="G7669" i="2"/>
  <c r="G7670" i="2"/>
  <c r="G7671" i="2"/>
  <c r="G7672" i="2"/>
  <c r="G7673" i="2"/>
  <c r="G7674" i="2"/>
  <c r="G7675" i="2"/>
  <c r="G7676" i="2"/>
  <c r="G7677" i="2"/>
  <c r="G7678" i="2"/>
  <c r="G7679" i="2"/>
  <c r="G7680" i="2"/>
  <c r="G7681" i="2"/>
  <c r="G7682" i="2"/>
  <c r="G7683" i="2"/>
  <c r="G7684" i="2"/>
  <c r="G7685" i="2"/>
  <c r="G7686" i="2"/>
  <c r="G7687" i="2"/>
  <c r="G7688" i="2"/>
  <c r="G7689" i="2"/>
  <c r="G7690" i="2"/>
  <c r="G7691" i="2"/>
  <c r="G7692" i="2"/>
  <c r="G7693" i="2"/>
  <c r="G7694" i="2"/>
  <c r="G7695" i="2"/>
  <c r="G7696" i="2"/>
  <c r="G7697" i="2"/>
  <c r="G7698" i="2"/>
  <c r="G7699" i="2"/>
  <c r="G7700" i="2"/>
  <c r="G7701" i="2"/>
  <c r="G7702" i="2"/>
  <c r="G7703" i="2"/>
  <c r="G7704" i="2"/>
  <c r="G7705" i="2"/>
  <c r="G7706" i="2"/>
  <c r="G7707" i="2"/>
  <c r="G7708" i="2"/>
  <c r="G7709" i="2"/>
  <c r="G7710" i="2"/>
  <c r="G7711" i="2"/>
  <c r="G7712" i="2"/>
  <c r="G7713" i="2"/>
  <c r="G7714" i="2"/>
  <c r="G7715" i="2"/>
  <c r="G7716" i="2"/>
  <c r="G7717" i="2"/>
  <c r="G7718" i="2"/>
  <c r="G7719" i="2"/>
  <c r="G7720" i="2"/>
  <c r="G7721" i="2"/>
  <c r="G7722" i="2"/>
  <c r="G7723" i="2"/>
  <c r="G7724" i="2"/>
  <c r="G7725" i="2"/>
  <c r="G7726" i="2"/>
  <c r="G7727" i="2"/>
  <c r="G7728" i="2"/>
  <c r="G7729" i="2"/>
  <c r="G7730" i="2"/>
  <c r="G7731" i="2"/>
  <c r="G7732" i="2"/>
  <c r="G7733" i="2"/>
  <c r="G7734" i="2"/>
  <c r="G7735" i="2"/>
  <c r="G7736" i="2"/>
  <c r="G7737" i="2"/>
  <c r="G7738" i="2"/>
  <c r="G7739" i="2"/>
  <c r="G7740" i="2"/>
  <c r="G7741" i="2"/>
  <c r="G7742" i="2"/>
  <c r="G7743" i="2"/>
  <c r="G7744" i="2"/>
  <c r="G7745" i="2"/>
  <c r="G7746" i="2"/>
  <c r="G7747" i="2"/>
  <c r="G7748" i="2"/>
  <c r="G7749" i="2"/>
  <c r="G7750" i="2"/>
  <c r="G7751" i="2"/>
  <c r="G7752" i="2"/>
  <c r="G7753" i="2"/>
  <c r="G7754" i="2"/>
  <c r="G7755" i="2"/>
  <c r="G7756" i="2"/>
  <c r="G7757" i="2"/>
  <c r="G7758" i="2"/>
  <c r="G7759" i="2"/>
  <c r="G7760" i="2"/>
  <c r="G7761" i="2"/>
  <c r="G7762" i="2"/>
  <c r="G7763" i="2"/>
  <c r="G7764" i="2"/>
  <c r="G7765" i="2"/>
  <c r="G7766" i="2"/>
  <c r="G7767" i="2"/>
  <c r="G7768" i="2"/>
  <c r="G7769" i="2"/>
  <c r="G7770" i="2"/>
  <c r="G7771" i="2"/>
  <c r="G7772" i="2"/>
  <c r="G7773" i="2"/>
  <c r="G7774" i="2"/>
  <c r="G7775" i="2"/>
  <c r="G7776" i="2"/>
  <c r="G7777" i="2"/>
  <c r="G7778" i="2"/>
  <c r="G7779" i="2"/>
  <c r="G7780" i="2"/>
  <c r="G7781" i="2"/>
  <c r="G7782" i="2"/>
  <c r="G7783" i="2"/>
  <c r="G7784" i="2"/>
  <c r="G7785" i="2"/>
  <c r="G7786" i="2"/>
  <c r="G7787" i="2"/>
  <c r="G7788" i="2"/>
  <c r="G7789" i="2"/>
  <c r="G7790" i="2"/>
  <c r="G7791" i="2"/>
  <c r="G7792" i="2"/>
  <c r="G7793" i="2"/>
  <c r="G7794" i="2"/>
  <c r="G7795" i="2"/>
  <c r="G7796" i="2"/>
  <c r="G7797" i="2"/>
  <c r="G7798" i="2"/>
  <c r="G7799" i="2"/>
  <c r="G7800" i="2"/>
  <c r="G7801" i="2"/>
  <c r="G7802" i="2"/>
  <c r="G7803" i="2"/>
  <c r="G7804" i="2"/>
  <c r="G7805" i="2"/>
  <c r="G7806" i="2"/>
  <c r="G7807" i="2"/>
  <c r="G7808" i="2"/>
  <c r="G7809" i="2"/>
  <c r="G7810" i="2"/>
  <c r="G7811" i="2"/>
  <c r="G7812" i="2"/>
  <c r="G7813" i="2"/>
  <c r="G7814" i="2"/>
  <c r="G7815" i="2"/>
  <c r="G7816" i="2"/>
  <c r="G7817" i="2"/>
  <c r="G7818" i="2"/>
  <c r="G7819" i="2"/>
  <c r="G7820" i="2"/>
  <c r="G7821" i="2"/>
  <c r="G7822" i="2"/>
  <c r="G7823" i="2"/>
  <c r="G7824" i="2"/>
  <c r="G7825" i="2"/>
  <c r="G7826" i="2"/>
  <c r="G7827" i="2"/>
  <c r="G7828" i="2"/>
  <c r="G7829" i="2"/>
  <c r="G7830" i="2"/>
  <c r="G7831" i="2"/>
  <c r="G7832" i="2"/>
  <c r="G7833" i="2"/>
  <c r="G7834" i="2"/>
  <c r="G7835" i="2"/>
  <c r="G7836" i="2"/>
  <c r="G7837" i="2"/>
  <c r="G7838" i="2"/>
  <c r="G7839" i="2"/>
  <c r="G7840" i="2"/>
  <c r="G7841" i="2"/>
  <c r="G7842" i="2"/>
  <c r="G7843" i="2"/>
  <c r="G7844" i="2"/>
  <c r="G7845" i="2"/>
  <c r="G7846" i="2"/>
  <c r="G7847" i="2"/>
  <c r="G7848" i="2"/>
  <c r="G7849" i="2"/>
  <c r="G7850" i="2"/>
  <c r="G7851" i="2"/>
  <c r="G7852" i="2"/>
  <c r="G7853" i="2"/>
  <c r="G7854" i="2"/>
  <c r="G7855" i="2"/>
  <c r="G7856" i="2"/>
  <c r="G7857" i="2"/>
  <c r="G7858" i="2"/>
  <c r="G7859" i="2"/>
  <c r="G7860" i="2"/>
  <c r="G7861" i="2"/>
  <c r="G7862" i="2"/>
  <c r="G7863" i="2"/>
  <c r="G7864" i="2"/>
  <c r="G7865" i="2"/>
  <c r="G7866" i="2"/>
  <c r="G7867" i="2"/>
  <c r="G7868" i="2"/>
  <c r="G7869" i="2"/>
  <c r="G7870" i="2"/>
  <c r="G7871" i="2"/>
  <c r="G7872" i="2"/>
  <c r="G7873" i="2"/>
  <c r="G7874" i="2"/>
  <c r="G7875" i="2"/>
  <c r="G7876" i="2"/>
  <c r="G7877" i="2"/>
  <c r="G7878" i="2"/>
  <c r="G7879" i="2"/>
  <c r="G7880" i="2"/>
  <c r="G7881" i="2"/>
  <c r="G7882" i="2"/>
  <c r="G7883" i="2"/>
  <c r="G7884" i="2"/>
  <c r="G7885" i="2"/>
  <c r="G7886" i="2"/>
  <c r="G7887" i="2"/>
  <c r="G7888" i="2"/>
  <c r="G7889" i="2"/>
  <c r="G7890" i="2"/>
  <c r="G7891" i="2"/>
  <c r="G7892" i="2"/>
  <c r="G7893" i="2"/>
  <c r="G7894" i="2"/>
  <c r="G7895" i="2"/>
  <c r="G7896" i="2"/>
  <c r="G7897" i="2"/>
  <c r="G7898" i="2"/>
  <c r="G7899" i="2"/>
  <c r="G7900" i="2"/>
  <c r="G7901" i="2"/>
  <c r="G7902" i="2"/>
  <c r="G7903" i="2"/>
  <c r="G7904" i="2"/>
  <c r="G7905" i="2"/>
  <c r="G7906" i="2"/>
  <c r="G7907" i="2"/>
  <c r="G7908" i="2"/>
  <c r="G7909" i="2"/>
  <c r="G7910" i="2"/>
  <c r="G7911" i="2"/>
  <c r="G7912" i="2"/>
  <c r="G7913" i="2"/>
  <c r="G7914" i="2"/>
  <c r="G7915" i="2"/>
  <c r="G7916" i="2"/>
  <c r="G7917" i="2"/>
  <c r="G7918" i="2"/>
  <c r="G7919" i="2"/>
  <c r="G7920" i="2"/>
  <c r="G7921" i="2"/>
  <c r="G7922" i="2"/>
  <c r="G7923" i="2"/>
  <c r="G7924" i="2"/>
  <c r="G7925" i="2"/>
  <c r="G7926" i="2"/>
  <c r="G7927" i="2"/>
  <c r="G7928" i="2"/>
  <c r="G7929" i="2"/>
  <c r="G7930" i="2"/>
  <c r="G7931" i="2"/>
  <c r="G7932" i="2"/>
  <c r="G7933" i="2"/>
  <c r="G7934" i="2"/>
  <c r="G7935" i="2"/>
  <c r="G7936" i="2"/>
  <c r="G7937" i="2"/>
  <c r="G7938" i="2"/>
  <c r="G7939" i="2"/>
  <c r="G7940" i="2"/>
  <c r="G7941" i="2"/>
  <c r="G7942" i="2"/>
  <c r="G7943" i="2"/>
  <c r="G7944" i="2"/>
  <c r="G7945" i="2"/>
  <c r="G7946" i="2"/>
  <c r="G7947" i="2"/>
  <c r="G7948" i="2"/>
  <c r="G7949" i="2"/>
  <c r="G7950" i="2"/>
  <c r="G7951" i="2"/>
  <c r="G7952" i="2"/>
  <c r="G7953" i="2"/>
  <c r="G7954" i="2"/>
  <c r="G7955" i="2"/>
  <c r="G7956" i="2"/>
  <c r="G7957" i="2"/>
  <c r="G7958" i="2"/>
  <c r="G7959" i="2"/>
  <c r="G7960" i="2"/>
  <c r="G7961" i="2"/>
  <c r="G7962" i="2"/>
  <c r="G7963" i="2"/>
  <c r="G7964" i="2"/>
  <c r="G7965" i="2"/>
  <c r="G7966" i="2"/>
  <c r="G7967" i="2"/>
  <c r="G7968" i="2"/>
  <c r="G7969" i="2"/>
  <c r="G7970" i="2"/>
  <c r="G7971" i="2"/>
  <c r="G7972" i="2"/>
  <c r="G7973" i="2"/>
  <c r="G7974" i="2"/>
  <c r="G7975" i="2"/>
  <c r="G7976" i="2"/>
  <c r="G7977" i="2"/>
  <c r="G7978" i="2"/>
  <c r="G7979" i="2"/>
  <c r="G7980" i="2"/>
  <c r="G7981" i="2"/>
  <c r="G7982" i="2"/>
  <c r="G7983" i="2"/>
  <c r="G7984" i="2"/>
  <c r="G7985" i="2"/>
  <c r="G7986" i="2"/>
  <c r="G7987" i="2"/>
  <c r="G7988" i="2"/>
  <c r="G7989" i="2"/>
  <c r="G7990" i="2"/>
  <c r="G7991" i="2"/>
  <c r="G7992" i="2"/>
  <c r="G7993" i="2"/>
  <c r="G7994" i="2"/>
  <c r="G7995" i="2"/>
  <c r="G7996" i="2"/>
  <c r="G7997" i="2"/>
  <c r="G7998" i="2"/>
  <c r="G7999" i="2"/>
  <c r="G8000" i="2"/>
  <c r="G8001" i="2"/>
  <c r="G8002" i="2"/>
  <c r="G8003" i="2"/>
  <c r="G8004" i="2"/>
  <c r="G8005" i="2"/>
  <c r="G8006" i="2"/>
  <c r="G8007" i="2"/>
  <c r="G8008" i="2"/>
  <c r="G8009" i="2"/>
  <c r="G8010" i="2"/>
  <c r="G8011" i="2"/>
  <c r="G8012" i="2"/>
  <c r="G8013" i="2"/>
  <c r="G8014" i="2"/>
  <c r="G8015" i="2"/>
  <c r="G8016" i="2"/>
  <c r="G8017" i="2"/>
  <c r="G8018" i="2"/>
  <c r="G8019" i="2"/>
  <c r="G8020" i="2"/>
  <c r="G8021" i="2"/>
  <c r="G8022" i="2"/>
  <c r="G8023" i="2"/>
  <c r="G8024" i="2"/>
  <c r="G8025" i="2"/>
  <c r="G8026" i="2"/>
  <c r="G8027" i="2"/>
  <c r="G8028" i="2"/>
  <c r="G8029" i="2"/>
  <c r="G8030" i="2"/>
  <c r="G8031" i="2"/>
  <c r="G8032" i="2"/>
  <c r="G8033" i="2"/>
  <c r="G8034" i="2"/>
  <c r="G8035" i="2"/>
  <c r="G8036" i="2"/>
  <c r="G8037" i="2"/>
  <c r="G8038" i="2"/>
  <c r="G8039" i="2"/>
  <c r="G8040" i="2"/>
  <c r="G8041" i="2"/>
  <c r="G8042" i="2"/>
  <c r="G8043" i="2"/>
  <c r="G8044" i="2"/>
  <c r="G8045" i="2"/>
  <c r="G8046" i="2"/>
  <c r="G8047" i="2"/>
  <c r="G8048" i="2"/>
  <c r="G8049" i="2"/>
  <c r="G8050" i="2"/>
  <c r="G8051" i="2"/>
  <c r="G8052" i="2"/>
  <c r="G8053" i="2"/>
  <c r="G8054" i="2"/>
  <c r="G8055" i="2"/>
  <c r="G8056" i="2"/>
  <c r="G8057" i="2"/>
  <c r="G8058" i="2"/>
  <c r="G8059" i="2"/>
  <c r="G8060" i="2"/>
  <c r="G8061" i="2"/>
  <c r="G8062" i="2"/>
  <c r="G8063" i="2"/>
  <c r="G8064" i="2"/>
  <c r="G8065" i="2"/>
  <c r="G8066" i="2"/>
  <c r="G8067" i="2"/>
  <c r="G8068" i="2"/>
  <c r="G8069" i="2"/>
  <c r="G8070" i="2"/>
  <c r="G8071" i="2"/>
  <c r="G8072" i="2"/>
  <c r="G8073" i="2"/>
  <c r="G8074" i="2"/>
  <c r="G8075" i="2"/>
  <c r="G8076" i="2"/>
  <c r="G8077" i="2"/>
  <c r="G8078" i="2"/>
  <c r="G8079" i="2"/>
  <c r="G8080" i="2"/>
  <c r="G8081" i="2"/>
  <c r="G8082" i="2"/>
  <c r="G8083" i="2"/>
  <c r="G8084" i="2"/>
  <c r="G8085" i="2"/>
  <c r="G8086" i="2"/>
  <c r="G8087" i="2"/>
  <c r="G8088" i="2"/>
  <c r="G8089" i="2"/>
  <c r="G8090" i="2"/>
  <c r="G8091" i="2"/>
  <c r="G8092" i="2"/>
  <c r="G8093" i="2"/>
  <c r="G8094" i="2"/>
  <c r="G8095" i="2"/>
  <c r="G8096" i="2"/>
  <c r="G8097" i="2"/>
  <c r="G8098" i="2"/>
  <c r="G8099" i="2"/>
  <c r="G8100" i="2"/>
  <c r="G8101" i="2"/>
  <c r="G8102" i="2"/>
  <c r="G8103" i="2"/>
  <c r="G8104" i="2"/>
  <c r="G8105" i="2"/>
  <c r="G8106" i="2"/>
  <c r="G8107" i="2"/>
  <c r="G8108" i="2"/>
  <c r="G8109" i="2"/>
  <c r="G8110" i="2"/>
  <c r="G8111" i="2"/>
  <c r="G8112" i="2"/>
  <c r="G8113" i="2"/>
  <c r="G8114" i="2"/>
  <c r="G8115" i="2"/>
  <c r="G8116" i="2"/>
  <c r="G8117" i="2"/>
  <c r="G8118" i="2"/>
  <c r="G8119" i="2"/>
  <c r="G8120" i="2"/>
  <c r="G8121" i="2"/>
  <c r="G8122" i="2"/>
  <c r="G8123" i="2"/>
  <c r="G8124" i="2"/>
  <c r="G8125" i="2"/>
  <c r="G8126" i="2"/>
  <c r="G8127" i="2"/>
  <c r="G8128" i="2"/>
  <c r="G8129" i="2"/>
  <c r="G8130" i="2"/>
  <c r="G8131" i="2"/>
  <c r="G8132" i="2"/>
  <c r="G8133" i="2"/>
  <c r="G8134" i="2"/>
  <c r="G8135" i="2"/>
  <c r="G8136" i="2"/>
  <c r="G8137" i="2"/>
  <c r="G8138" i="2"/>
  <c r="G8139" i="2"/>
  <c r="G8140" i="2"/>
  <c r="G8141" i="2"/>
  <c r="G8142" i="2"/>
  <c r="G8143" i="2"/>
  <c r="G8144" i="2"/>
  <c r="G8145" i="2"/>
  <c r="G8146" i="2"/>
  <c r="G8147" i="2"/>
  <c r="G8148" i="2"/>
  <c r="G8149" i="2"/>
  <c r="G8150" i="2"/>
  <c r="G8151" i="2"/>
  <c r="G8152" i="2"/>
  <c r="G8153" i="2"/>
  <c r="G8154" i="2"/>
  <c r="G8155" i="2"/>
  <c r="G8156" i="2"/>
  <c r="G8157" i="2"/>
  <c r="G8158" i="2"/>
  <c r="G8159" i="2"/>
  <c r="G8160" i="2"/>
  <c r="G8161" i="2"/>
  <c r="G8162" i="2"/>
  <c r="G8163" i="2"/>
  <c r="G8164" i="2"/>
  <c r="G8165" i="2"/>
  <c r="G8166" i="2"/>
  <c r="G8167" i="2"/>
  <c r="G8168" i="2"/>
  <c r="G8169" i="2"/>
  <c r="G8170" i="2"/>
  <c r="G8171" i="2"/>
  <c r="G8172" i="2"/>
  <c r="G8173" i="2"/>
  <c r="G8174" i="2"/>
  <c r="G8175" i="2"/>
  <c r="G8176" i="2"/>
  <c r="G8177" i="2"/>
  <c r="G8178" i="2"/>
  <c r="G8179" i="2"/>
  <c r="G8180" i="2"/>
  <c r="G8181" i="2"/>
  <c r="G8182" i="2"/>
  <c r="G8183" i="2"/>
  <c r="G8184" i="2"/>
  <c r="G8185" i="2"/>
  <c r="G8186" i="2"/>
  <c r="G8187" i="2"/>
  <c r="G8188" i="2"/>
  <c r="G8189" i="2"/>
  <c r="G8190" i="2"/>
  <c r="G8191" i="2"/>
  <c r="G8192" i="2"/>
  <c r="G8193" i="2"/>
  <c r="G8194" i="2"/>
  <c r="G8195" i="2"/>
  <c r="G8196" i="2"/>
  <c r="G8197" i="2"/>
  <c r="G8198" i="2"/>
  <c r="G8199" i="2"/>
  <c r="G8200" i="2"/>
  <c r="G8201" i="2"/>
  <c r="G8202" i="2"/>
  <c r="G8203" i="2"/>
  <c r="G8204" i="2"/>
  <c r="G8205" i="2"/>
  <c r="G8206" i="2"/>
  <c r="G8207" i="2"/>
  <c r="G8208" i="2"/>
  <c r="G8209" i="2"/>
  <c r="G8210" i="2"/>
  <c r="G8211" i="2"/>
  <c r="G8212" i="2"/>
  <c r="G8213" i="2"/>
  <c r="G8214" i="2"/>
  <c r="G8215" i="2"/>
  <c r="G8216" i="2"/>
  <c r="G8217" i="2"/>
  <c r="G8218" i="2"/>
  <c r="G8219" i="2"/>
  <c r="G8220" i="2"/>
  <c r="G8221" i="2"/>
  <c r="G8222" i="2"/>
  <c r="G8223" i="2"/>
  <c r="G8224" i="2"/>
  <c r="G8225" i="2"/>
  <c r="G8226" i="2"/>
  <c r="G8227" i="2"/>
  <c r="G8228" i="2"/>
  <c r="G8229" i="2"/>
  <c r="G8230" i="2"/>
  <c r="G8231" i="2"/>
  <c r="G8232" i="2"/>
  <c r="G8233" i="2"/>
  <c r="G8234" i="2"/>
  <c r="G8235" i="2"/>
  <c r="G8236" i="2"/>
  <c r="G8237" i="2"/>
  <c r="G8238" i="2"/>
  <c r="G8239" i="2"/>
  <c r="G8240" i="2"/>
  <c r="G8241" i="2"/>
  <c r="G8242" i="2"/>
  <c r="G8243" i="2"/>
  <c r="G8244" i="2"/>
  <c r="G8245" i="2"/>
  <c r="G8246" i="2"/>
  <c r="G8247" i="2"/>
  <c r="G8248" i="2"/>
  <c r="G8249" i="2"/>
  <c r="G8250" i="2"/>
  <c r="G8251" i="2"/>
  <c r="G8252" i="2"/>
  <c r="G8253" i="2"/>
  <c r="G8254" i="2"/>
  <c r="G8255" i="2"/>
  <c r="G8256" i="2"/>
  <c r="G8257" i="2"/>
  <c r="G8258" i="2"/>
  <c r="G8259" i="2"/>
  <c r="G8260" i="2"/>
  <c r="G8261" i="2"/>
  <c r="G8262" i="2"/>
  <c r="G8263" i="2"/>
  <c r="G8264" i="2"/>
  <c r="G8265" i="2"/>
  <c r="G8266" i="2"/>
  <c r="G8267" i="2"/>
  <c r="G8268" i="2"/>
  <c r="G8269" i="2"/>
  <c r="G8270" i="2"/>
  <c r="G8271" i="2"/>
  <c r="G8272" i="2"/>
  <c r="G8273" i="2"/>
  <c r="G8274" i="2"/>
  <c r="G8275" i="2"/>
  <c r="G8276" i="2"/>
  <c r="G8277" i="2"/>
  <c r="G8278" i="2"/>
  <c r="G8279" i="2"/>
  <c r="G8280" i="2"/>
  <c r="G8281" i="2"/>
  <c r="G8282" i="2"/>
  <c r="G8283" i="2"/>
  <c r="G8284" i="2"/>
  <c r="G8285" i="2"/>
  <c r="G8286" i="2"/>
  <c r="G8287" i="2"/>
  <c r="G8288" i="2"/>
  <c r="G8289" i="2"/>
  <c r="G8290" i="2"/>
  <c r="G8291" i="2"/>
  <c r="G8292" i="2"/>
  <c r="G8293" i="2"/>
  <c r="G8294" i="2"/>
  <c r="G8295" i="2"/>
  <c r="G8296" i="2"/>
  <c r="G8297" i="2"/>
  <c r="G8298" i="2"/>
  <c r="G8299" i="2"/>
  <c r="G8300" i="2"/>
  <c r="G8301" i="2"/>
  <c r="G8302" i="2"/>
  <c r="G8303" i="2"/>
  <c r="G8304" i="2"/>
  <c r="G8305" i="2"/>
  <c r="G8306" i="2"/>
  <c r="G8307" i="2"/>
  <c r="G8308" i="2"/>
  <c r="G8309" i="2"/>
  <c r="G8310" i="2"/>
  <c r="G8311" i="2"/>
  <c r="G8312" i="2"/>
  <c r="G8313" i="2"/>
  <c r="G8314" i="2"/>
  <c r="G8315" i="2"/>
  <c r="G8316" i="2"/>
  <c r="G8317" i="2"/>
  <c r="G8318" i="2"/>
  <c r="G8319" i="2"/>
  <c r="G8320" i="2"/>
  <c r="G8321" i="2"/>
  <c r="G8322" i="2"/>
  <c r="G8323" i="2"/>
  <c r="G8324" i="2"/>
  <c r="G8325" i="2"/>
  <c r="G8326" i="2"/>
  <c r="G8327" i="2"/>
  <c r="G8328" i="2"/>
  <c r="G8329" i="2"/>
  <c r="G8330" i="2"/>
  <c r="G8331" i="2"/>
  <c r="G8332" i="2"/>
  <c r="G8333" i="2"/>
  <c r="G8334" i="2"/>
  <c r="G8335" i="2"/>
  <c r="G8336" i="2"/>
  <c r="G8337" i="2"/>
  <c r="G8338" i="2"/>
  <c r="G8339" i="2"/>
  <c r="G8340" i="2"/>
  <c r="G8341" i="2"/>
  <c r="G8342" i="2"/>
  <c r="G8343" i="2"/>
  <c r="G8344" i="2"/>
  <c r="G8345" i="2"/>
  <c r="G8346" i="2"/>
  <c r="G8347" i="2"/>
  <c r="G8348" i="2"/>
  <c r="G8349" i="2"/>
  <c r="G8350" i="2"/>
  <c r="G8351" i="2"/>
  <c r="G8352" i="2"/>
  <c r="G8353" i="2"/>
  <c r="G8354" i="2"/>
  <c r="G8355" i="2"/>
  <c r="G8356" i="2"/>
  <c r="G8357" i="2"/>
  <c r="G8358" i="2"/>
  <c r="G8359" i="2"/>
  <c r="G8360" i="2"/>
  <c r="G8361" i="2"/>
  <c r="G8362" i="2"/>
  <c r="G8363" i="2"/>
  <c r="G8364" i="2"/>
  <c r="G8365" i="2"/>
  <c r="G8366" i="2"/>
  <c r="G8367" i="2"/>
  <c r="G8368" i="2"/>
  <c r="G8369" i="2"/>
  <c r="G8370" i="2"/>
  <c r="G8371" i="2"/>
  <c r="G8372" i="2"/>
  <c r="G8373" i="2"/>
  <c r="G8374" i="2"/>
  <c r="G8375" i="2"/>
  <c r="G8376" i="2"/>
  <c r="G8377" i="2"/>
  <c r="G8378" i="2"/>
  <c r="G8379" i="2"/>
  <c r="G8380" i="2"/>
  <c r="G8381" i="2"/>
  <c r="G8382" i="2"/>
  <c r="G8383" i="2"/>
  <c r="G8384" i="2"/>
  <c r="G8385" i="2"/>
  <c r="G8386" i="2"/>
  <c r="G8387" i="2"/>
  <c r="G8388" i="2"/>
  <c r="G8389" i="2"/>
  <c r="G8390" i="2"/>
  <c r="G8391" i="2"/>
  <c r="G8392" i="2"/>
  <c r="G8393" i="2"/>
  <c r="G8394" i="2"/>
  <c r="G8395" i="2"/>
  <c r="G8396" i="2"/>
  <c r="G8397" i="2"/>
  <c r="G8398" i="2"/>
  <c r="G8399" i="2"/>
  <c r="G8400" i="2"/>
  <c r="G8401" i="2"/>
  <c r="G8402" i="2"/>
  <c r="G8403" i="2"/>
  <c r="G8404" i="2"/>
  <c r="G8405" i="2"/>
  <c r="G8406" i="2"/>
  <c r="G8407" i="2"/>
  <c r="G8408" i="2"/>
  <c r="G8409" i="2"/>
  <c r="G8410" i="2"/>
  <c r="G8411" i="2"/>
  <c r="G8412" i="2"/>
  <c r="G8413" i="2"/>
  <c r="G8414" i="2"/>
  <c r="G8415" i="2"/>
  <c r="G8416" i="2"/>
  <c r="G8417" i="2"/>
  <c r="G8418" i="2"/>
  <c r="G8419" i="2"/>
  <c r="G8420" i="2"/>
  <c r="G8421" i="2"/>
  <c r="G8422" i="2"/>
  <c r="G8423" i="2"/>
  <c r="G8424" i="2"/>
  <c r="G8425" i="2"/>
  <c r="G8426" i="2"/>
  <c r="G8427" i="2"/>
  <c r="G8428" i="2"/>
  <c r="G8429" i="2"/>
  <c r="G8430" i="2"/>
  <c r="G8431" i="2"/>
  <c r="G8432" i="2"/>
  <c r="G8433" i="2"/>
  <c r="G8434" i="2"/>
  <c r="G8435" i="2"/>
  <c r="G8436" i="2"/>
  <c r="G8437" i="2"/>
  <c r="G8438" i="2"/>
  <c r="G8439" i="2"/>
  <c r="G8440" i="2"/>
  <c r="G8441" i="2"/>
  <c r="G8442" i="2"/>
  <c r="G8443" i="2"/>
  <c r="G8444" i="2"/>
  <c r="G8445" i="2"/>
  <c r="G8446" i="2"/>
  <c r="G8447" i="2"/>
  <c r="G8448" i="2"/>
  <c r="G8449" i="2"/>
  <c r="G8450" i="2"/>
  <c r="G8451" i="2"/>
  <c r="G8452" i="2"/>
  <c r="G8453" i="2"/>
  <c r="G8454" i="2"/>
  <c r="G8455" i="2"/>
  <c r="G8456" i="2"/>
  <c r="G8457" i="2"/>
  <c r="G8458" i="2"/>
  <c r="G8459" i="2"/>
  <c r="G8460" i="2"/>
  <c r="G8461" i="2"/>
  <c r="G8462" i="2"/>
  <c r="G8463" i="2"/>
  <c r="G8464" i="2"/>
  <c r="G8465" i="2"/>
  <c r="G8466" i="2"/>
  <c r="G8467" i="2"/>
  <c r="G8468" i="2"/>
  <c r="G8469" i="2"/>
  <c r="G8470" i="2"/>
  <c r="G8471" i="2"/>
  <c r="G8472" i="2"/>
  <c r="G8473" i="2"/>
  <c r="G8474" i="2"/>
  <c r="G8475" i="2"/>
  <c r="G8476" i="2"/>
  <c r="G8477" i="2"/>
  <c r="G8478" i="2"/>
  <c r="G8479" i="2"/>
  <c r="G8480" i="2"/>
  <c r="G8481" i="2"/>
  <c r="G8482" i="2"/>
  <c r="G8483" i="2"/>
  <c r="G8484" i="2"/>
  <c r="G8485" i="2"/>
  <c r="G8486" i="2"/>
  <c r="G8487" i="2"/>
  <c r="G8488" i="2"/>
  <c r="G8489" i="2"/>
  <c r="G8490" i="2"/>
  <c r="G8491" i="2"/>
  <c r="G8492" i="2"/>
  <c r="G8493" i="2"/>
  <c r="G8494" i="2"/>
  <c r="G8495" i="2"/>
  <c r="G8496" i="2"/>
  <c r="G8497" i="2"/>
  <c r="G8498" i="2"/>
  <c r="G8499" i="2"/>
  <c r="G8500" i="2"/>
  <c r="G8501" i="2"/>
  <c r="G8502" i="2"/>
  <c r="G8503" i="2"/>
  <c r="G8504" i="2"/>
  <c r="G8505" i="2"/>
  <c r="G8506" i="2"/>
  <c r="G8507" i="2"/>
  <c r="G8508" i="2"/>
  <c r="G8509" i="2"/>
  <c r="G8510" i="2"/>
  <c r="G8511" i="2"/>
  <c r="G8512" i="2"/>
  <c r="G8513" i="2"/>
  <c r="G8514" i="2"/>
  <c r="G8515" i="2"/>
  <c r="G8516" i="2"/>
  <c r="G8517" i="2"/>
  <c r="G8518" i="2"/>
  <c r="G8519" i="2"/>
  <c r="G8520" i="2"/>
  <c r="G8521" i="2"/>
  <c r="G8522" i="2"/>
  <c r="G8523" i="2"/>
  <c r="G8524" i="2"/>
  <c r="G8525" i="2"/>
  <c r="G8526" i="2"/>
  <c r="G8527" i="2"/>
  <c r="G8528" i="2"/>
  <c r="G8529" i="2"/>
  <c r="G8530" i="2"/>
  <c r="G8531" i="2"/>
  <c r="G8532" i="2"/>
  <c r="G8533" i="2"/>
  <c r="G8534" i="2"/>
  <c r="G8535" i="2"/>
  <c r="G8536" i="2"/>
  <c r="G8537" i="2"/>
  <c r="G8538" i="2"/>
  <c r="G8539" i="2"/>
  <c r="G8540" i="2"/>
  <c r="G8541" i="2"/>
  <c r="G8542" i="2"/>
  <c r="G8543" i="2"/>
  <c r="G8544" i="2"/>
  <c r="G8545" i="2"/>
  <c r="G8546" i="2"/>
  <c r="G8547" i="2"/>
  <c r="G8548" i="2"/>
  <c r="G8549" i="2"/>
  <c r="G8550" i="2"/>
  <c r="G8551" i="2"/>
  <c r="G8552" i="2"/>
  <c r="G8553" i="2"/>
  <c r="G8554" i="2"/>
  <c r="G8555" i="2"/>
  <c r="G8556" i="2"/>
  <c r="G8557" i="2"/>
  <c r="G8558" i="2"/>
  <c r="G8559" i="2"/>
  <c r="G8560" i="2"/>
  <c r="G8561" i="2"/>
  <c r="G8562" i="2"/>
  <c r="G8563" i="2"/>
  <c r="G8564" i="2"/>
  <c r="G8565" i="2"/>
  <c r="G8566" i="2"/>
  <c r="G8567" i="2"/>
  <c r="G8568" i="2"/>
  <c r="G8569" i="2"/>
  <c r="G8570" i="2"/>
  <c r="G8571" i="2"/>
  <c r="G8572" i="2"/>
  <c r="G8573" i="2"/>
  <c r="G8574" i="2"/>
  <c r="G8575" i="2"/>
  <c r="G8576" i="2"/>
  <c r="G8577" i="2"/>
  <c r="G8578" i="2"/>
  <c r="G8579" i="2"/>
  <c r="G8580" i="2"/>
  <c r="G8581" i="2"/>
  <c r="G8582" i="2"/>
  <c r="G8583" i="2"/>
  <c r="G8584" i="2"/>
  <c r="G8585" i="2"/>
  <c r="G8586" i="2"/>
  <c r="G8587" i="2"/>
  <c r="G8588" i="2"/>
  <c r="G8589" i="2"/>
  <c r="G8590" i="2"/>
  <c r="G8591" i="2"/>
  <c r="G8592" i="2"/>
  <c r="G8593" i="2"/>
  <c r="G8594" i="2"/>
  <c r="G8595" i="2"/>
  <c r="G8596" i="2"/>
  <c r="G8597" i="2"/>
  <c r="G8598" i="2"/>
  <c r="G8599" i="2"/>
  <c r="G8600" i="2"/>
  <c r="G8601" i="2"/>
  <c r="G8602" i="2"/>
  <c r="G8603" i="2"/>
  <c r="G8604" i="2"/>
  <c r="G8605" i="2"/>
  <c r="G8606" i="2"/>
  <c r="G8607" i="2"/>
  <c r="G8608" i="2"/>
  <c r="G8609" i="2"/>
  <c r="G8610" i="2"/>
  <c r="G8611" i="2"/>
  <c r="G8612" i="2"/>
  <c r="G8613" i="2"/>
  <c r="G8614" i="2"/>
  <c r="G8615" i="2"/>
  <c r="G8616" i="2"/>
  <c r="G8617" i="2"/>
  <c r="G8618" i="2"/>
  <c r="G8619" i="2"/>
  <c r="G8620" i="2"/>
  <c r="G8621" i="2"/>
  <c r="G8622" i="2"/>
  <c r="G8623" i="2"/>
  <c r="G8624" i="2"/>
  <c r="G8625" i="2"/>
  <c r="G8626" i="2"/>
  <c r="G8627" i="2"/>
  <c r="G8628" i="2"/>
  <c r="G8629" i="2"/>
  <c r="G8630" i="2"/>
  <c r="G8631" i="2"/>
  <c r="G8632" i="2"/>
  <c r="G8633" i="2"/>
  <c r="G8634" i="2"/>
  <c r="G8635" i="2"/>
  <c r="G8636" i="2"/>
  <c r="G8637" i="2"/>
  <c r="G8638" i="2"/>
  <c r="G8639" i="2"/>
  <c r="G8640" i="2"/>
  <c r="G8641" i="2"/>
  <c r="G8642" i="2"/>
  <c r="G8643" i="2"/>
  <c r="G8644" i="2"/>
  <c r="G8645" i="2"/>
  <c r="G8646" i="2"/>
  <c r="G8647" i="2"/>
  <c r="G8648" i="2"/>
  <c r="G8649" i="2"/>
  <c r="G8650" i="2"/>
  <c r="G8651" i="2"/>
  <c r="G8652" i="2"/>
  <c r="G8653" i="2"/>
  <c r="G8654" i="2"/>
  <c r="G8655" i="2"/>
  <c r="G8656" i="2"/>
  <c r="G8657" i="2"/>
  <c r="G8658" i="2"/>
  <c r="G8659" i="2"/>
  <c r="G8660" i="2"/>
  <c r="G8661" i="2"/>
  <c r="G8662" i="2"/>
  <c r="G8663" i="2"/>
  <c r="G8664" i="2"/>
  <c r="G8665" i="2"/>
  <c r="G8666" i="2"/>
  <c r="G8667" i="2"/>
  <c r="G8668" i="2"/>
  <c r="G8669" i="2"/>
  <c r="G8670" i="2"/>
  <c r="G8671" i="2"/>
  <c r="G8672" i="2"/>
  <c r="G8673" i="2"/>
  <c r="G8674" i="2"/>
  <c r="G8675" i="2"/>
  <c r="G8676" i="2"/>
  <c r="G8677" i="2"/>
  <c r="G8678" i="2"/>
  <c r="G8679" i="2"/>
  <c r="G8680" i="2"/>
  <c r="G8681" i="2"/>
  <c r="G8682" i="2"/>
  <c r="G8683" i="2"/>
  <c r="G8684" i="2"/>
  <c r="G8685" i="2"/>
  <c r="G8686" i="2"/>
  <c r="G8687" i="2"/>
  <c r="G8688" i="2"/>
  <c r="G8689" i="2"/>
  <c r="G8690" i="2"/>
  <c r="G8691" i="2"/>
  <c r="G8692" i="2"/>
  <c r="G8693" i="2"/>
  <c r="G8694" i="2"/>
  <c r="G8695" i="2"/>
  <c r="G8696" i="2"/>
  <c r="G8697" i="2"/>
  <c r="G8698" i="2"/>
  <c r="G8699" i="2"/>
  <c r="G8700" i="2"/>
  <c r="G8701" i="2"/>
  <c r="G8702" i="2"/>
  <c r="G8703" i="2"/>
  <c r="G8704" i="2"/>
  <c r="G8705" i="2"/>
  <c r="G8706" i="2"/>
  <c r="G8707" i="2"/>
  <c r="G8708" i="2"/>
  <c r="G8709" i="2"/>
  <c r="G8710" i="2"/>
  <c r="G8711" i="2"/>
  <c r="G8712" i="2"/>
  <c r="G8713" i="2"/>
  <c r="G8714" i="2"/>
  <c r="G8715" i="2"/>
  <c r="G8716" i="2"/>
  <c r="G8717" i="2"/>
  <c r="G8718" i="2"/>
  <c r="G8719" i="2"/>
  <c r="G8720" i="2"/>
  <c r="G8721" i="2"/>
  <c r="G8722" i="2"/>
  <c r="G8723" i="2"/>
  <c r="G8724" i="2"/>
  <c r="G8725" i="2"/>
  <c r="G8726" i="2"/>
  <c r="G8727" i="2"/>
  <c r="G8728" i="2"/>
  <c r="G8729" i="2"/>
  <c r="G8730" i="2"/>
  <c r="G8731" i="2"/>
  <c r="G8732" i="2"/>
  <c r="G8733" i="2"/>
  <c r="G8734" i="2"/>
  <c r="G8735" i="2"/>
  <c r="G8736" i="2"/>
  <c r="G8737" i="2"/>
  <c r="G8738" i="2"/>
  <c r="G8739" i="2"/>
  <c r="G8740" i="2"/>
  <c r="G8741" i="2"/>
  <c r="G8742" i="2"/>
  <c r="G8743" i="2"/>
  <c r="G8744" i="2"/>
  <c r="G8745" i="2"/>
  <c r="G8746" i="2"/>
  <c r="G8747" i="2"/>
  <c r="G8748" i="2"/>
  <c r="G8749" i="2"/>
  <c r="G8750" i="2"/>
  <c r="G8751" i="2"/>
  <c r="G8752" i="2"/>
  <c r="G8753" i="2"/>
  <c r="G8754" i="2"/>
  <c r="G8755" i="2"/>
  <c r="G8756" i="2"/>
  <c r="G8757" i="2"/>
  <c r="G8758" i="2"/>
  <c r="G8759" i="2"/>
  <c r="G8760" i="2"/>
  <c r="G8761" i="2"/>
  <c r="G8762" i="2"/>
  <c r="G8763" i="2"/>
  <c r="G8764" i="2"/>
  <c r="G8765" i="2"/>
  <c r="G8766" i="2"/>
  <c r="G8767" i="2"/>
  <c r="G8768" i="2"/>
  <c r="G8769" i="2"/>
  <c r="G8770" i="2"/>
  <c r="G8771" i="2"/>
  <c r="G8772" i="2"/>
  <c r="G8773" i="2"/>
  <c r="G8774" i="2"/>
  <c r="G8775" i="2"/>
  <c r="G8776" i="2"/>
  <c r="G8777" i="2"/>
  <c r="G8778" i="2"/>
  <c r="G8779" i="2"/>
  <c r="G8780" i="2"/>
  <c r="G8781" i="2"/>
  <c r="G8782" i="2"/>
  <c r="G8783" i="2"/>
  <c r="G8784" i="2"/>
  <c r="G8785" i="2"/>
  <c r="G8786" i="2"/>
  <c r="G8787" i="2"/>
  <c r="G8788" i="2"/>
  <c r="G8789" i="2"/>
  <c r="G8790" i="2"/>
  <c r="G8791" i="2"/>
  <c r="G8792" i="2"/>
  <c r="G8793" i="2"/>
  <c r="G8794" i="2"/>
  <c r="G8795" i="2"/>
  <c r="G8796" i="2"/>
  <c r="G8797" i="2"/>
  <c r="G8798" i="2"/>
  <c r="G8799" i="2"/>
  <c r="G8800" i="2"/>
  <c r="G8801" i="2"/>
  <c r="G8802" i="2"/>
  <c r="G8803" i="2"/>
  <c r="G8804" i="2"/>
  <c r="G8805" i="2"/>
  <c r="G8806" i="2"/>
  <c r="G8807" i="2"/>
  <c r="G8808" i="2"/>
  <c r="G8809" i="2"/>
  <c r="G8810" i="2"/>
  <c r="G8811" i="2"/>
  <c r="G8812" i="2"/>
  <c r="G8813" i="2"/>
  <c r="G8814" i="2"/>
  <c r="G8815" i="2"/>
  <c r="G8816" i="2"/>
  <c r="G8817" i="2"/>
  <c r="G8818" i="2"/>
  <c r="G8819" i="2"/>
  <c r="G8820" i="2"/>
  <c r="G8821" i="2"/>
  <c r="G8822" i="2"/>
  <c r="G8823" i="2"/>
  <c r="G8824" i="2"/>
  <c r="G8825" i="2"/>
  <c r="G8826" i="2"/>
  <c r="G8827" i="2"/>
  <c r="G8828" i="2"/>
  <c r="G8829" i="2"/>
  <c r="G8830" i="2"/>
  <c r="G8831" i="2"/>
  <c r="G8832" i="2"/>
  <c r="G8833" i="2"/>
  <c r="G8834" i="2"/>
  <c r="G8835" i="2"/>
  <c r="G8836" i="2"/>
  <c r="G8837" i="2"/>
  <c r="G8838" i="2"/>
  <c r="G8839" i="2"/>
  <c r="G8840" i="2"/>
  <c r="G8841" i="2"/>
  <c r="G8842" i="2"/>
  <c r="G8843" i="2"/>
  <c r="G8844" i="2"/>
  <c r="G8845" i="2"/>
  <c r="G8846" i="2"/>
  <c r="G8847" i="2"/>
  <c r="G8848" i="2"/>
  <c r="G8849" i="2"/>
  <c r="G8850" i="2"/>
  <c r="G8851" i="2"/>
  <c r="G8852" i="2"/>
  <c r="G8853" i="2"/>
  <c r="G8854" i="2"/>
  <c r="G8855" i="2"/>
  <c r="G8856" i="2"/>
  <c r="G8857" i="2"/>
  <c r="G8858" i="2"/>
  <c r="G8859" i="2"/>
  <c r="G8860" i="2"/>
  <c r="G8861" i="2"/>
  <c r="G8862" i="2"/>
  <c r="G8863" i="2"/>
  <c r="G8864" i="2"/>
  <c r="G8865" i="2"/>
  <c r="G8866" i="2"/>
  <c r="G8867" i="2"/>
  <c r="G8868" i="2"/>
  <c r="G8869" i="2"/>
  <c r="G8870" i="2"/>
  <c r="G8871" i="2"/>
  <c r="G8872" i="2"/>
  <c r="G8873" i="2"/>
  <c r="G8874" i="2"/>
  <c r="G8875" i="2"/>
  <c r="G8876" i="2"/>
  <c r="G8877" i="2"/>
  <c r="G8878" i="2"/>
  <c r="G8879" i="2"/>
  <c r="G8880" i="2"/>
  <c r="G8881" i="2"/>
  <c r="G8882" i="2"/>
  <c r="G8883" i="2"/>
  <c r="G8884" i="2"/>
  <c r="G8885" i="2"/>
  <c r="G8886" i="2"/>
  <c r="G8887" i="2"/>
  <c r="G8888" i="2"/>
  <c r="G8889" i="2"/>
  <c r="G8890" i="2"/>
  <c r="G8891" i="2"/>
  <c r="G8892" i="2"/>
  <c r="G8893" i="2"/>
  <c r="G8894" i="2"/>
  <c r="G8895" i="2"/>
  <c r="G8896" i="2"/>
  <c r="G8897" i="2"/>
  <c r="G8898" i="2"/>
  <c r="G8899" i="2"/>
  <c r="G8900" i="2"/>
  <c r="G8901" i="2"/>
  <c r="G8902" i="2"/>
  <c r="G8903" i="2"/>
  <c r="G8904" i="2"/>
  <c r="G8905" i="2"/>
  <c r="G8906" i="2"/>
  <c r="G8907" i="2"/>
  <c r="G8908" i="2"/>
  <c r="G8909" i="2"/>
  <c r="G8910" i="2"/>
  <c r="G8911" i="2"/>
  <c r="G8912" i="2"/>
  <c r="G8913" i="2"/>
  <c r="G8914" i="2"/>
  <c r="G8915" i="2"/>
  <c r="G8916" i="2"/>
  <c r="G8917" i="2"/>
  <c r="G8918" i="2"/>
  <c r="G8919" i="2"/>
  <c r="G8920" i="2"/>
  <c r="G8921" i="2"/>
  <c r="G8922" i="2"/>
  <c r="G8923" i="2"/>
  <c r="G8924" i="2"/>
  <c r="G8925" i="2"/>
  <c r="G8926" i="2"/>
  <c r="G8927" i="2"/>
  <c r="G8928" i="2"/>
  <c r="G8929" i="2"/>
  <c r="G8930" i="2"/>
  <c r="G8931" i="2"/>
  <c r="G8932" i="2"/>
  <c r="G8933" i="2"/>
  <c r="G8934" i="2"/>
  <c r="G8935" i="2"/>
  <c r="G8936" i="2"/>
  <c r="G8937" i="2"/>
  <c r="G8938" i="2"/>
  <c r="G8939" i="2"/>
  <c r="G8940" i="2"/>
  <c r="G8941" i="2"/>
  <c r="G8942" i="2"/>
  <c r="G8943" i="2"/>
  <c r="G8944" i="2"/>
  <c r="G8945" i="2"/>
  <c r="G8946" i="2"/>
  <c r="G8947" i="2"/>
  <c r="G8948" i="2"/>
  <c r="G8949" i="2"/>
  <c r="G8950" i="2"/>
  <c r="G8951" i="2"/>
  <c r="G8952" i="2"/>
  <c r="G8953" i="2"/>
  <c r="G8954" i="2"/>
  <c r="G8955" i="2"/>
  <c r="G8956" i="2"/>
  <c r="G8957" i="2"/>
  <c r="G8958" i="2"/>
  <c r="G8959" i="2"/>
  <c r="G8960" i="2"/>
  <c r="G8961" i="2"/>
  <c r="G8962" i="2"/>
  <c r="G8963" i="2"/>
  <c r="G8964" i="2"/>
  <c r="G8965" i="2"/>
  <c r="G8966" i="2"/>
  <c r="G8967" i="2"/>
  <c r="G8968" i="2"/>
  <c r="G8969" i="2"/>
  <c r="G8970" i="2"/>
  <c r="G8971" i="2"/>
  <c r="G8972" i="2"/>
  <c r="G8973" i="2"/>
  <c r="G8974" i="2"/>
  <c r="G8975" i="2"/>
  <c r="G8976" i="2"/>
  <c r="G8977" i="2"/>
  <c r="G8978" i="2"/>
  <c r="G8979" i="2"/>
  <c r="G8980" i="2"/>
  <c r="G8981" i="2"/>
  <c r="G8982" i="2"/>
  <c r="G8983" i="2"/>
  <c r="G8984" i="2"/>
  <c r="G8985" i="2"/>
  <c r="G8986" i="2"/>
  <c r="G8987" i="2"/>
  <c r="G8988" i="2"/>
  <c r="G8989" i="2"/>
  <c r="G8990" i="2"/>
  <c r="G8991" i="2"/>
  <c r="G8992" i="2"/>
  <c r="G8993" i="2"/>
  <c r="G8994" i="2"/>
  <c r="G8995" i="2"/>
  <c r="G8996" i="2"/>
  <c r="G8997" i="2"/>
  <c r="G8998" i="2"/>
  <c r="G8999" i="2"/>
  <c r="G9000" i="2"/>
  <c r="G9001" i="2"/>
  <c r="G9002" i="2"/>
  <c r="G9003" i="2"/>
  <c r="G9004" i="2"/>
  <c r="G9005" i="2"/>
  <c r="G9006" i="2"/>
  <c r="G9007" i="2"/>
  <c r="G9008" i="2"/>
  <c r="G9009" i="2"/>
  <c r="G9010" i="2"/>
  <c r="G9011" i="2"/>
  <c r="G9012" i="2"/>
  <c r="G9013" i="2"/>
  <c r="G9014" i="2"/>
  <c r="G9015" i="2"/>
  <c r="G9016" i="2"/>
  <c r="G9017" i="2"/>
  <c r="G9018" i="2"/>
  <c r="G9019" i="2"/>
  <c r="G9020" i="2"/>
  <c r="G9021" i="2"/>
  <c r="G9022" i="2"/>
  <c r="G9023" i="2"/>
  <c r="G9024" i="2"/>
  <c r="G9025" i="2"/>
  <c r="G9026" i="2"/>
  <c r="G9027" i="2"/>
  <c r="G9028" i="2"/>
  <c r="G9029" i="2"/>
  <c r="G9030" i="2"/>
  <c r="G9031" i="2"/>
  <c r="G9032" i="2"/>
  <c r="G9033" i="2"/>
  <c r="G9034" i="2"/>
  <c r="G9035" i="2"/>
  <c r="G9036" i="2"/>
  <c r="G9037" i="2"/>
  <c r="G9038" i="2"/>
  <c r="G9039" i="2"/>
  <c r="G9040" i="2"/>
  <c r="G9041" i="2"/>
  <c r="G9042" i="2"/>
  <c r="G9043" i="2"/>
  <c r="G9044" i="2"/>
  <c r="G9045" i="2"/>
  <c r="G9046" i="2"/>
  <c r="G9047" i="2"/>
  <c r="G9048" i="2"/>
  <c r="G9049" i="2"/>
  <c r="G9050" i="2"/>
  <c r="G9051" i="2"/>
  <c r="G9052" i="2"/>
  <c r="G9053" i="2"/>
  <c r="G9054" i="2"/>
  <c r="G9055" i="2"/>
  <c r="G9056" i="2"/>
  <c r="G9057" i="2"/>
  <c r="G9058" i="2"/>
  <c r="G9059" i="2"/>
  <c r="G9060" i="2"/>
  <c r="G9061" i="2"/>
  <c r="G9062" i="2"/>
  <c r="G9063" i="2"/>
  <c r="G9064" i="2"/>
  <c r="G9065" i="2"/>
  <c r="G9066" i="2"/>
  <c r="G9067" i="2"/>
  <c r="G9068" i="2"/>
  <c r="G9069" i="2"/>
  <c r="G9070" i="2"/>
  <c r="G9071" i="2"/>
  <c r="G9072" i="2"/>
  <c r="G9073" i="2"/>
  <c r="G9074" i="2"/>
  <c r="G9075" i="2"/>
  <c r="G9076" i="2"/>
  <c r="G9077" i="2"/>
  <c r="G9078" i="2"/>
  <c r="G9079" i="2"/>
  <c r="G9080" i="2"/>
  <c r="G9081" i="2"/>
  <c r="G9082" i="2"/>
  <c r="G9083" i="2"/>
  <c r="G9084" i="2"/>
  <c r="G9085" i="2"/>
  <c r="G9086" i="2"/>
  <c r="G9087" i="2"/>
  <c r="G9088" i="2"/>
  <c r="G9089" i="2"/>
  <c r="G9090" i="2"/>
  <c r="G9091" i="2"/>
  <c r="G9092" i="2"/>
  <c r="G9093" i="2"/>
  <c r="G9094" i="2"/>
  <c r="G9095" i="2"/>
  <c r="G9096" i="2"/>
  <c r="G9097" i="2"/>
  <c r="G9098" i="2"/>
  <c r="G9099" i="2"/>
  <c r="G9100" i="2"/>
  <c r="G9101" i="2"/>
  <c r="G9102" i="2"/>
  <c r="G9103" i="2"/>
  <c r="G9104" i="2"/>
  <c r="G9105" i="2"/>
  <c r="G9106" i="2"/>
  <c r="G9107" i="2"/>
  <c r="G9108" i="2"/>
  <c r="G9109" i="2"/>
  <c r="G9110" i="2"/>
  <c r="G9111" i="2"/>
  <c r="G9112" i="2"/>
  <c r="G9113" i="2"/>
  <c r="G9114" i="2"/>
  <c r="G9115" i="2"/>
  <c r="G9116" i="2"/>
  <c r="G9117" i="2"/>
  <c r="G9118" i="2"/>
  <c r="G9119" i="2"/>
  <c r="G9120" i="2"/>
  <c r="G9121" i="2"/>
  <c r="G9122" i="2"/>
  <c r="G9123" i="2"/>
  <c r="G9124" i="2"/>
  <c r="G9125" i="2"/>
  <c r="G9126" i="2"/>
  <c r="G9127" i="2"/>
  <c r="G9128" i="2"/>
  <c r="G9129" i="2"/>
  <c r="G9130" i="2"/>
  <c r="G9131" i="2"/>
  <c r="G9132" i="2"/>
  <c r="G9133" i="2"/>
  <c r="G9134" i="2"/>
  <c r="G9135" i="2"/>
  <c r="G9136" i="2"/>
  <c r="G9137" i="2"/>
  <c r="G9138" i="2"/>
  <c r="G9139" i="2"/>
  <c r="G9140" i="2"/>
  <c r="G9141" i="2"/>
  <c r="G9142" i="2"/>
  <c r="G9143" i="2"/>
  <c r="G9144" i="2"/>
  <c r="G9145" i="2"/>
  <c r="G9146" i="2"/>
  <c r="G9147" i="2"/>
  <c r="G9148" i="2"/>
  <c r="G9149" i="2"/>
  <c r="G9150" i="2"/>
  <c r="G9151" i="2"/>
  <c r="G9152" i="2"/>
  <c r="G9153" i="2"/>
  <c r="G9154" i="2"/>
  <c r="G9155" i="2"/>
  <c r="G9156" i="2"/>
  <c r="G9157" i="2"/>
  <c r="G9158" i="2"/>
  <c r="G9159" i="2"/>
  <c r="G9160" i="2"/>
  <c r="G9161" i="2"/>
  <c r="G9162" i="2"/>
  <c r="G9163" i="2"/>
  <c r="G9164" i="2"/>
  <c r="G9165" i="2"/>
  <c r="G9166" i="2"/>
  <c r="G9167" i="2"/>
  <c r="G9168" i="2"/>
  <c r="G9169" i="2"/>
  <c r="G9170" i="2"/>
  <c r="G9171" i="2"/>
  <c r="G9172" i="2"/>
  <c r="G9173" i="2"/>
  <c r="G9174" i="2"/>
  <c r="G9175" i="2"/>
  <c r="G9176" i="2"/>
  <c r="G9177" i="2"/>
  <c r="G9178" i="2"/>
  <c r="G9179" i="2"/>
  <c r="G9180" i="2"/>
  <c r="G9181" i="2"/>
  <c r="G9182" i="2"/>
  <c r="G9183" i="2"/>
  <c r="G9184" i="2"/>
  <c r="G9185" i="2"/>
  <c r="G9186" i="2"/>
  <c r="G9187" i="2"/>
  <c r="G9188" i="2"/>
  <c r="G9189" i="2"/>
  <c r="G9190" i="2"/>
  <c r="G9191" i="2"/>
  <c r="G9192" i="2"/>
  <c r="G9193" i="2"/>
  <c r="G9194" i="2"/>
  <c r="G9195" i="2"/>
  <c r="G9196" i="2"/>
  <c r="G9197" i="2"/>
  <c r="G9198" i="2"/>
  <c r="G9199" i="2"/>
  <c r="G9200" i="2"/>
  <c r="G9201" i="2"/>
  <c r="G9202" i="2"/>
  <c r="G9203" i="2"/>
  <c r="G9204" i="2"/>
  <c r="G9205" i="2"/>
  <c r="G9206" i="2"/>
  <c r="G9207" i="2"/>
  <c r="G9208" i="2"/>
  <c r="G9209" i="2"/>
  <c r="G9210" i="2"/>
  <c r="G9211" i="2"/>
  <c r="G9212" i="2"/>
  <c r="G9213" i="2"/>
  <c r="G9214" i="2"/>
  <c r="G9215" i="2"/>
  <c r="G9216" i="2"/>
  <c r="G9217" i="2"/>
  <c r="V2" i="2" a="1"/>
  <c r="V2" i="2" s="1"/>
  <c r="V3" i="2" a="1"/>
  <c r="V3" i="2"/>
  <c r="V4" i="2" a="1"/>
  <c r="V4" i="2" s="1"/>
  <c r="V5" i="2" a="1"/>
  <c r="V5" i="2"/>
  <c r="V6" i="2" a="1"/>
  <c r="V6" i="2"/>
  <c r="V7" i="2" a="1"/>
  <c r="V7" i="2"/>
  <c r="V8" i="2" a="1"/>
  <c r="V8" i="2" s="1"/>
  <c r="V9" i="2" a="1"/>
  <c r="V9" i="2" s="1"/>
  <c r="V10" i="2" a="1"/>
  <c r="V10" i="2" s="1"/>
  <c r="V11" i="2" a="1"/>
  <c r="V11" i="2" s="1"/>
  <c r="V12" i="2" a="1"/>
  <c r="V12" i="2"/>
  <c r="V13" i="2" a="1"/>
  <c r="V13" i="2" s="1"/>
  <c r="V14" i="2" a="1"/>
  <c r="V14" i="2" s="1"/>
  <c r="V15" i="2" a="1"/>
  <c r="V15" i="2" s="1"/>
  <c r="V16" i="2" a="1"/>
  <c r="V16" i="2" s="1"/>
  <c r="V17" i="2" a="1"/>
  <c r="V17" i="2"/>
  <c r="V18" i="2" a="1"/>
  <c r="V18" i="2" s="1"/>
  <c r="V19" i="2" a="1"/>
  <c r="V19" i="2"/>
  <c r="V20" i="2" a="1"/>
  <c r="V20" i="2"/>
  <c r="V21" i="2" a="1"/>
  <c r="V21" i="2" s="1"/>
  <c r="V22" i="2" a="1"/>
  <c r="V22" i="2" s="1"/>
  <c r="V23" i="2" a="1"/>
  <c r="V23" i="2"/>
  <c r="V24" i="2" a="1"/>
  <c r="V24" i="2" s="1"/>
  <c r="V25" i="2" a="1"/>
  <c r="V25" i="2"/>
  <c r="V26" i="2" a="1"/>
  <c r="V26" i="2"/>
  <c r="V27" i="2" a="1"/>
  <c r="V27" i="2"/>
  <c r="V28" i="2" a="1"/>
  <c r="V28" i="2" s="1"/>
  <c r="V29" i="2" a="1"/>
  <c r="V29" i="2"/>
  <c r="V30" i="2" a="1"/>
  <c r="V30" i="2" s="1"/>
  <c r="V31" i="2" a="1"/>
  <c r="V31" i="2" s="1"/>
  <c r="V32" i="2" a="1"/>
  <c r="V32" i="2"/>
  <c r="V33" i="2" a="1"/>
  <c r="V33" i="2" s="1"/>
  <c r="V34" i="2" a="1"/>
  <c r="V34" i="2" s="1"/>
  <c r="V35" i="2" a="1"/>
  <c r="V35" i="2"/>
  <c r="V36" i="2" a="1"/>
  <c r="V36" i="2"/>
  <c r="V37" i="2" a="1"/>
  <c r="V37" i="2" s="1"/>
  <c r="V38" i="2" a="1"/>
  <c r="V38" i="2"/>
  <c r="V39" i="2" a="1"/>
  <c r="V39" i="2"/>
  <c r="V40" i="2" a="1"/>
  <c r="V40" i="2" s="1"/>
  <c r="V41" i="2" a="1"/>
  <c r="V41" i="2"/>
  <c r="V42" i="2" a="1"/>
  <c r="V42" i="2" s="1"/>
  <c r="V43" i="2" a="1"/>
  <c r="V43" i="2"/>
  <c r="V44" i="2" a="1"/>
  <c r="V44" i="2" s="1"/>
  <c r="V45" i="2" a="1"/>
  <c r="V45" i="2"/>
  <c r="V46" i="2" a="1"/>
  <c r="V46" i="2" s="1"/>
  <c r="V47" i="2" a="1"/>
  <c r="V47" i="2"/>
  <c r="V48" i="2" a="1"/>
  <c r="V48" i="2"/>
  <c r="V49" i="2" a="1"/>
  <c r="V49" i="2" s="1"/>
  <c r="V50" i="2" a="1"/>
  <c r="V50" i="2"/>
  <c r="V51" i="2" a="1"/>
  <c r="V51" i="2" s="1"/>
  <c r="V52" i="2" a="1"/>
  <c r="V52" i="2" s="1"/>
  <c r="V53" i="2" a="1"/>
  <c r="V53" i="2"/>
  <c r="V54" i="2" a="1"/>
  <c r="V54" i="2" s="1"/>
  <c r="V55" i="2" a="1"/>
  <c r="V55" i="2" s="1"/>
  <c r="V56" i="2" a="1"/>
  <c r="V56" i="2"/>
  <c r="V57" i="2" a="1"/>
  <c r="V57" i="2" s="1"/>
  <c r="V58" i="2" a="1"/>
  <c r="V58" i="2" s="1"/>
  <c r="V59" i="2" a="1"/>
  <c r="V59" i="2" s="1"/>
  <c r="V60" i="2" a="1"/>
  <c r="V60" i="2" s="1"/>
  <c r="V61" i="2" a="1"/>
  <c r="V61" i="2"/>
  <c r="V62" i="2" a="1"/>
  <c r="V62" i="2"/>
  <c r="V63" i="2" a="1"/>
  <c r="V63" i="2" s="1"/>
  <c r="V64" i="2" a="1"/>
  <c r="V64" i="2" s="1"/>
  <c r="V65" i="2" a="1"/>
  <c r="V65" i="2" s="1"/>
  <c r="V66" i="2" a="1"/>
  <c r="V66" i="2"/>
  <c r="V67" i="2" a="1"/>
  <c r="V67" i="2" s="1"/>
  <c r="V68" i="2" a="1"/>
  <c r="V68" i="2"/>
  <c r="V69" i="2" a="1"/>
  <c r="V69" i="2"/>
  <c r="V70" i="2" a="1"/>
  <c r="V70" i="2" s="1"/>
  <c r="V71" i="2" a="1"/>
  <c r="V71" i="2" s="1"/>
  <c r="V72" i="2" a="1"/>
  <c r="V72" i="2" s="1"/>
  <c r="V73" i="2" a="1"/>
  <c r="V73" i="2"/>
  <c r="V74" i="2" a="1"/>
  <c r="V74" i="2"/>
  <c r="V75" i="2" a="1"/>
  <c r="V75" i="2" s="1"/>
  <c r="V76" i="2" a="1"/>
  <c r="V76" i="2" s="1"/>
  <c r="V77" i="2" a="1"/>
  <c r="V77" i="2"/>
  <c r="V78" i="2" a="1"/>
  <c r="V78" i="2" s="1"/>
  <c r="V79" i="2" a="1"/>
  <c r="V79" i="2" s="1"/>
  <c r="V80" i="2" a="1"/>
  <c r="V80" i="2" s="1"/>
  <c r="V81" i="2" a="1"/>
  <c r="V81" i="2" s="1"/>
  <c r="V82" i="2" a="1"/>
  <c r="V82" i="2" s="1"/>
  <c r="V83" i="2" a="1"/>
  <c r="V83" i="2" s="1"/>
  <c r="V84" i="2" a="1"/>
  <c r="V84" i="2"/>
  <c r="V85" i="2" a="1"/>
  <c r="V85" i="2"/>
  <c r="V86" i="2" a="1"/>
  <c r="V86" i="2"/>
  <c r="V87" i="2" a="1"/>
  <c r="V87" i="2"/>
  <c r="V88" i="2" a="1"/>
  <c r="V88" i="2" s="1"/>
  <c r="V89" i="2" a="1"/>
  <c r="V89" i="2"/>
  <c r="V90" i="2" a="1"/>
  <c r="V90" i="2" s="1"/>
  <c r="V91" i="2" a="1"/>
  <c r="V91" i="2"/>
  <c r="V92" i="2" a="1"/>
  <c r="V92" i="2"/>
  <c r="V93" i="2" a="1"/>
  <c r="V93" i="2" s="1"/>
  <c r="V94" i="2" a="1"/>
  <c r="V94" i="2" s="1"/>
  <c r="V95" i="2" a="1"/>
  <c r="V95" i="2" s="1"/>
  <c r="V96" i="2" a="1"/>
  <c r="V96" i="2" s="1"/>
  <c r="V97" i="2" a="1"/>
  <c r="V97" i="2" s="1"/>
  <c r="V98" i="2" a="1"/>
  <c r="V98" i="2"/>
  <c r="V99" i="2" a="1"/>
  <c r="V99" i="2" s="1"/>
  <c r="V100" i="2" a="1"/>
  <c r="V100" i="2" s="1"/>
  <c r="V101" i="2" a="1"/>
  <c r="V101" i="2" s="1"/>
  <c r="V102" i="2" a="1"/>
  <c r="V102" i="2" s="1"/>
  <c r="V103" i="2" a="1"/>
  <c r="V103" i="2" s="1"/>
  <c r="V104" i="2" a="1"/>
  <c r="V104" i="2" s="1"/>
  <c r="V105" i="2" a="1"/>
  <c r="V105" i="2"/>
  <c r="V106" i="2" a="1"/>
  <c r="V106" i="2" s="1"/>
  <c r="V107" i="2" a="1"/>
  <c r="V107" i="2"/>
  <c r="V108" i="2" a="1"/>
  <c r="V108" i="2" s="1"/>
  <c r="V109" i="2" a="1"/>
  <c r="V109" i="2" s="1"/>
  <c r="V110" i="2" a="1"/>
  <c r="V110" i="2"/>
  <c r="V111" i="2" a="1"/>
  <c r="V111" i="2" s="1"/>
  <c r="V112" i="2" a="1"/>
  <c r="V112" i="2" s="1"/>
  <c r="V113" i="2" a="1"/>
  <c r="V113" i="2" s="1"/>
  <c r="V114" i="2" a="1"/>
  <c r="V114" i="2" s="1"/>
  <c r="V115" i="2" a="1"/>
  <c r="V115" i="2" s="1"/>
  <c r="V116" i="2" a="1"/>
  <c r="V116" i="2"/>
  <c r="V117" i="2" a="1"/>
  <c r="V117" i="2"/>
  <c r="V118" i="2" a="1"/>
  <c r="V118" i="2" s="1"/>
  <c r="V119" i="2" a="1"/>
  <c r="V119" i="2"/>
  <c r="V120" i="2" a="1"/>
  <c r="V120" i="2" s="1"/>
  <c r="V121" i="2" a="1"/>
  <c r="V121" i="2" s="1"/>
  <c r="V122" i="2" a="1"/>
  <c r="V122" i="2" s="1"/>
  <c r="V123" i="2" a="1"/>
  <c r="V123" i="2" s="1"/>
  <c r="V124" i="2" a="1"/>
  <c r="V124" i="2" s="1"/>
  <c r="V125" i="2" a="1"/>
  <c r="V125" i="2" s="1"/>
  <c r="V126" i="2" a="1"/>
  <c r="V126" i="2" s="1"/>
  <c r="V127" i="2" a="1"/>
  <c r="V127" i="2" s="1"/>
  <c r="V128" i="2" a="1"/>
  <c r="V128" i="2"/>
  <c r="V129" i="2" a="1"/>
  <c r="V129" i="2" s="1"/>
  <c r="V130" i="2" a="1"/>
  <c r="V130" i="2" s="1"/>
  <c r="V131" i="2" a="1"/>
  <c r="V131" i="2" s="1"/>
  <c r="V132" i="2" a="1"/>
  <c r="V132" i="2" s="1"/>
  <c r="V133" i="2" a="1"/>
  <c r="V133" i="2" s="1"/>
  <c r="V134" i="2" a="1"/>
  <c r="V134" i="2"/>
  <c r="V135" i="2" a="1"/>
  <c r="V135" i="2"/>
  <c r="V136" i="2" a="1"/>
  <c r="V136" i="2" s="1"/>
  <c r="V137" i="2" a="1"/>
  <c r="V137" i="2" s="1"/>
  <c r="V138" i="2" a="1"/>
  <c r="V138" i="2" s="1"/>
  <c r="V139" i="2" a="1"/>
  <c r="V139" i="2" s="1"/>
  <c r="V140" i="2" a="1"/>
  <c r="V140" i="2" s="1"/>
  <c r="V141" i="2" a="1"/>
  <c r="V141" i="2"/>
  <c r="V142" i="2" a="1"/>
  <c r="V142" i="2" s="1"/>
  <c r="V143" i="2" a="1"/>
  <c r="V143" i="2" s="1"/>
  <c r="V144" i="2" a="1"/>
  <c r="V144" i="2" s="1"/>
  <c r="V145" i="2" a="1"/>
  <c r="V145" i="2"/>
  <c r="V146" i="2" a="1"/>
  <c r="V146" i="2"/>
  <c r="V147" i="2" a="1"/>
  <c r="V147" i="2" s="1"/>
  <c r="V148" i="2" a="1"/>
  <c r="V148" i="2" s="1"/>
  <c r="V149" i="2" a="1"/>
  <c r="V149" i="2" s="1"/>
  <c r="V150" i="2" a="1"/>
  <c r="V150" i="2" s="1"/>
  <c r="V151" i="2" a="1"/>
  <c r="V151" i="2" s="1"/>
  <c r="V152" i="2" a="1"/>
  <c r="V152" i="2"/>
  <c r="V153" i="2" a="1"/>
  <c r="V153" i="2"/>
  <c r="V154" i="2" a="1"/>
  <c r="V154" i="2" s="1"/>
  <c r="V155" i="2" a="1"/>
  <c r="V155" i="2"/>
  <c r="V156" i="2" a="1"/>
  <c r="V156" i="2" s="1"/>
  <c r="V157" i="2" a="1"/>
  <c r="V157" i="2" s="1"/>
  <c r="V158" i="2" a="1"/>
  <c r="V158" i="2" s="1"/>
  <c r="V159" i="2" a="1"/>
  <c r="V159" i="2"/>
  <c r="V160" i="2" a="1"/>
  <c r="V160" i="2" s="1"/>
  <c r="V161" i="2" a="1"/>
  <c r="V161" i="2"/>
  <c r="V162" i="2" a="1"/>
  <c r="V162" i="2" s="1"/>
  <c r="V163" i="2" a="1"/>
  <c r="V163" i="2"/>
  <c r="V164" i="2" a="1"/>
  <c r="V164" i="2"/>
  <c r="V165" i="2" a="1"/>
  <c r="V165" i="2" s="1"/>
  <c r="V166" i="2" a="1"/>
  <c r="V166" i="2" s="1"/>
  <c r="V167" i="2" a="1"/>
  <c r="V167" i="2" s="1"/>
  <c r="V168" i="2" a="1"/>
  <c r="V168" i="2" s="1"/>
  <c r="V169" i="2" a="1"/>
  <c r="V169" i="2" s="1"/>
  <c r="V170" i="2" a="1"/>
  <c r="V170" i="2"/>
  <c r="V171" i="2" a="1"/>
  <c r="V171" i="2" s="1"/>
  <c r="V172" i="2" a="1"/>
  <c r="V172" i="2" s="1"/>
  <c r="V173" i="2" a="1"/>
  <c r="V173" i="2" s="1"/>
  <c r="V174" i="2" a="1"/>
  <c r="V174" i="2" s="1"/>
  <c r="V175" i="2" a="1"/>
  <c r="V175" i="2" s="1"/>
  <c r="V176" i="2" a="1"/>
  <c r="V176" i="2"/>
  <c r="V177" i="2" a="1"/>
  <c r="V177" i="2"/>
  <c r="V178" i="2" a="1"/>
  <c r="V178" i="2" s="1"/>
  <c r="V179" i="2" a="1"/>
  <c r="V179" i="2"/>
  <c r="V180" i="2" a="1"/>
  <c r="V180" i="2"/>
  <c r="V181" i="2" a="1"/>
  <c r="V181" i="2" s="1"/>
  <c r="V182" i="2" a="1"/>
  <c r="V182" i="2" s="1"/>
  <c r="V183" i="2" a="1"/>
  <c r="V183" i="2"/>
  <c r="V184" i="2" a="1"/>
  <c r="V184" i="2" s="1"/>
  <c r="V185" i="2" a="1"/>
  <c r="V185" i="2"/>
  <c r="V186" i="2" a="1"/>
  <c r="V186" i="2" s="1"/>
  <c r="V187" i="2" a="1"/>
  <c r="V187" i="2"/>
  <c r="V188" i="2" a="1"/>
  <c r="V188" i="2" s="1"/>
  <c r="V189" i="2" a="1"/>
  <c r="V189" i="2" s="1"/>
  <c r="V190" i="2" a="1"/>
  <c r="V190" i="2" s="1"/>
  <c r="V191" i="2" a="1"/>
  <c r="V191" i="2" s="1"/>
  <c r="V192" i="2" a="1"/>
  <c r="V192" i="2"/>
  <c r="V193" i="2" a="1"/>
  <c r="V193" i="2" s="1"/>
  <c r="V194" i="2" a="1"/>
  <c r="V194" i="2"/>
  <c r="V195" i="2" a="1"/>
  <c r="V195" i="2"/>
  <c r="V196" i="2" a="1"/>
  <c r="V196" i="2" s="1"/>
  <c r="V197" i="2" a="1"/>
  <c r="V197" i="2"/>
  <c r="V198" i="2" a="1"/>
  <c r="V198" i="2" s="1"/>
  <c r="V199" i="2" a="1"/>
  <c r="V199" i="2" s="1"/>
  <c r="V200" i="2" a="1"/>
  <c r="V200" i="2"/>
  <c r="V201" i="2" a="1"/>
  <c r="V201" i="2" s="1"/>
  <c r="V202" i="2" a="1"/>
  <c r="V202" i="2" s="1"/>
  <c r="V203" i="2" a="1"/>
  <c r="V203" i="2"/>
  <c r="V204" i="2" a="1"/>
  <c r="V204" i="2" s="1"/>
  <c r="V205" i="2" a="1"/>
  <c r="V205" i="2"/>
  <c r="V206" i="2" a="1"/>
  <c r="V206" i="2"/>
  <c r="V207" i="2" a="1"/>
  <c r="V207" i="2"/>
  <c r="V208" i="2" a="1"/>
  <c r="V208" i="2" s="1"/>
  <c r="V209" i="2" a="1"/>
  <c r="V209" i="2"/>
  <c r="V210" i="2" a="1"/>
  <c r="V210" i="2" s="1"/>
  <c r="V211" i="2" a="1"/>
  <c r="V211" i="2" s="1"/>
  <c r="V212" i="2" a="1"/>
  <c r="V212" i="2"/>
  <c r="V213" i="2" a="1"/>
  <c r="V213" i="2" s="1"/>
  <c r="V214" i="2" a="1"/>
  <c r="V214" i="2" s="1"/>
  <c r="V215" i="2" a="1"/>
  <c r="V215" i="2"/>
  <c r="V216" i="2" a="1"/>
  <c r="V216" i="2" s="1"/>
  <c r="V217" i="2" a="1"/>
  <c r="V217" i="2" s="1"/>
  <c r="V218" i="2" a="1"/>
  <c r="V218" i="2"/>
  <c r="V219" i="2" a="1"/>
  <c r="V219" i="2"/>
  <c r="V220" i="2" a="1"/>
  <c r="V220" i="2" s="1"/>
  <c r="V221" i="2" a="1"/>
  <c r="V221" i="2"/>
  <c r="V222" i="2" a="1"/>
  <c r="V222" i="2" s="1"/>
  <c r="V223" i="2" a="1"/>
  <c r="V223" i="2" s="1"/>
  <c r="V224" i="2" a="1"/>
  <c r="V224" i="2" s="1"/>
  <c r="V225" i="2" a="1"/>
  <c r="V225" i="2" s="1"/>
  <c r="V226" i="2" a="1"/>
  <c r="V226" i="2" s="1"/>
  <c r="V227" i="2" a="1"/>
  <c r="V227" i="2"/>
  <c r="V228" i="2" a="1"/>
  <c r="V228" i="2" s="1"/>
  <c r="V229" i="2" a="1"/>
  <c r="V229" i="2"/>
  <c r="V230" i="2" a="1"/>
  <c r="V230" i="2" s="1"/>
  <c r="V231" i="2" a="1"/>
  <c r="V231" i="2"/>
  <c r="V232" i="2" a="1"/>
  <c r="V232" i="2" s="1"/>
  <c r="V233" i="2" a="1"/>
  <c r="V233" i="2" s="1"/>
  <c r="V234" i="2" a="1"/>
  <c r="V234" i="2" s="1"/>
  <c r="V235" i="2" a="1"/>
  <c r="V235" i="2" s="1"/>
  <c r="V236" i="2" a="1"/>
  <c r="V236" i="2"/>
  <c r="V237" i="2" a="1"/>
  <c r="V237" i="2"/>
  <c r="V238" i="2" a="1"/>
  <c r="V238" i="2" s="1"/>
  <c r="V239" i="2" a="1"/>
  <c r="V239" i="2" s="1"/>
  <c r="V240" i="2" a="1"/>
  <c r="V240" i="2" s="1"/>
  <c r="V241" i="2" a="1"/>
  <c r="V241" i="2"/>
  <c r="V242" i="2" a="1"/>
  <c r="V242" i="2" s="1"/>
  <c r="V243" i="2" a="1"/>
  <c r="V243" i="2"/>
  <c r="V244" i="2" a="1"/>
  <c r="V244" i="2" s="1"/>
  <c r="V245" i="2" a="1"/>
  <c r="V245" i="2" s="1"/>
  <c r="V246" i="2" a="1"/>
  <c r="V246" i="2" s="1"/>
  <c r="V247" i="2" a="1"/>
  <c r="V247" i="2" s="1"/>
  <c r="V248" i="2" a="1"/>
  <c r="V248" i="2" s="1"/>
  <c r="V249" i="2" a="1"/>
  <c r="V249" i="2"/>
  <c r="V250" i="2" a="1"/>
  <c r="V250" i="2" s="1"/>
  <c r="V251" i="2" a="1"/>
  <c r="V251" i="2"/>
  <c r="V252" i="2" a="1"/>
  <c r="V252" i="2"/>
  <c r="V253" i="2" a="1"/>
  <c r="V253" i="2" s="1"/>
  <c r="V254" i="2" a="1"/>
  <c r="V254" i="2" s="1"/>
  <c r="V255" i="2" a="1"/>
  <c r="V255" i="2" s="1"/>
  <c r="V256" i="2" a="1"/>
  <c r="V256" i="2" s="1"/>
  <c r="V257" i="2" a="1"/>
  <c r="V257" i="2" s="1"/>
  <c r="V258" i="2" a="1"/>
  <c r="V258" i="2" s="1"/>
  <c r="V259" i="2" a="1"/>
  <c r="V259" i="2" s="1"/>
  <c r="V260" i="2" a="1"/>
  <c r="V260" i="2" s="1"/>
  <c r="V261" i="2" a="1"/>
  <c r="V261" i="2" s="1"/>
  <c r="V262" i="2" a="1"/>
  <c r="V262" i="2" s="1"/>
  <c r="V263" i="2" a="1"/>
  <c r="V263" i="2" s="1"/>
  <c r="V264" i="2" a="1"/>
  <c r="V264" i="2"/>
  <c r="V265" i="2" a="1"/>
  <c r="V265" i="2"/>
  <c r="V266" i="2" a="1"/>
  <c r="V266" i="2"/>
  <c r="V267" i="2" a="1"/>
  <c r="V267" i="2"/>
  <c r="V268" i="2" a="1"/>
  <c r="V268" i="2" s="1"/>
  <c r="V269" i="2" a="1"/>
  <c r="V269" i="2"/>
  <c r="V270" i="2" a="1"/>
  <c r="V270" i="2" s="1"/>
  <c r="V271" i="2" a="1"/>
  <c r="V271" i="2" s="1"/>
  <c r="V272" i="2" a="1"/>
  <c r="V272" i="2" s="1"/>
  <c r="V273" i="2" a="1"/>
  <c r="V273" i="2"/>
  <c r="V274" i="2" a="1"/>
  <c r="V274" i="2" s="1"/>
  <c r="V275" i="2" a="1"/>
  <c r="V275" i="2"/>
  <c r="V276" i="2" a="1"/>
  <c r="V276" i="2" s="1"/>
  <c r="V277" i="2" a="1"/>
  <c r="V277" i="2" s="1"/>
  <c r="V278" i="2" a="1"/>
  <c r="V278" i="2"/>
  <c r="V279" i="2" a="1"/>
  <c r="V279" i="2"/>
  <c r="V280" i="2" a="1"/>
  <c r="V280" i="2" s="1"/>
  <c r="V281" i="2" a="1"/>
  <c r="V281" i="2" s="1"/>
  <c r="V282" i="2" a="1"/>
  <c r="V282" i="2"/>
  <c r="V283" i="2" a="1"/>
  <c r="V283" i="2" s="1"/>
  <c r="V284" i="2" a="1"/>
  <c r="V284" i="2" s="1"/>
  <c r="V285" i="2" a="1"/>
  <c r="V285" i="2"/>
  <c r="V286" i="2" a="1"/>
  <c r="V286" i="2" s="1"/>
  <c r="V287" i="2" a="1"/>
  <c r="V287" i="2"/>
  <c r="V288" i="2" a="1"/>
  <c r="V288" i="2" s="1"/>
  <c r="V289" i="2" a="1"/>
  <c r="V289" i="2"/>
  <c r="V290" i="2" a="1"/>
  <c r="V290" i="2"/>
  <c r="V291" i="2" a="1"/>
  <c r="V291" i="2"/>
  <c r="V292" i="2" a="1"/>
  <c r="V292" i="2" s="1"/>
  <c r="V293" i="2" a="1"/>
  <c r="V293" i="2"/>
  <c r="V294" i="2" a="1"/>
  <c r="V294" i="2" s="1"/>
  <c r="V295" i="2" a="1"/>
  <c r="V295" i="2" s="1"/>
  <c r="V296" i="2" a="1"/>
  <c r="V296" i="2" s="1"/>
  <c r="V297" i="2" a="1"/>
  <c r="V297" i="2" s="1"/>
  <c r="V298" i="2" a="1"/>
  <c r="V298" i="2" s="1"/>
  <c r="V299" i="2" a="1"/>
  <c r="V299" i="2"/>
  <c r="V300" i="2" a="1"/>
  <c r="V300" i="2" s="1"/>
  <c r="V301" i="2" a="1"/>
  <c r="V301" i="2"/>
  <c r="V302" i="2" a="1"/>
  <c r="V302" i="2" s="1"/>
  <c r="V303" i="2" a="1"/>
  <c r="V303" i="2" s="1"/>
  <c r="V304" i="2" a="1"/>
  <c r="V304" i="2" s="1"/>
  <c r="V305" i="2" a="1"/>
  <c r="V305" i="2" s="1"/>
  <c r="V306" i="2" a="1"/>
  <c r="V306" i="2" s="1"/>
  <c r="V307" i="2" a="1"/>
  <c r="V307" i="2" s="1"/>
  <c r="V308" i="2" a="1"/>
  <c r="V308" i="2"/>
  <c r="V309" i="2" a="1"/>
  <c r="V309" i="2"/>
  <c r="V310" i="2" a="1"/>
  <c r="V310" i="2" s="1"/>
  <c r="V311" i="2" a="1"/>
  <c r="V311" i="2"/>
  <c r="V312" i="2" a="1"/>
  <c r="V312" i="2" s="1"/>
  <c r="V313" i="2" a="1"/>
  <c r="V313" i="2" s="1"/>
  <c r="V314" i="2" a="1"/>
  <c r="V314" i="2"/>
  <c r="V315" i="2" a="1"/>
  <c r="V315" i="2"/>
  <c r="V316" i="2" a="1"/>
  <c r="V316" i="2" s="1"/>
  <c r="V317" i="2" a="1"/>
  <c r="V317" i="2"/>
  <c r="V318" i="2" a="1"/>
  <c r="V318" i="2" s="1"/>
  <c r="V319" i="2" a="1"/>
  <c r="V319" i="2" s="1"/>
  <c r="V320" i="2" a="1"/>
  <c r="V320" i="2" s="1"/>
  <c r="V321" i="2" a="1"/>
  <c r="V321" i="2"/>
  <c r="V322" i="2" a="1"/>
  <c r="V322" i="2" s="1"/>
  <c r="V323" i="2" a="1"/>
  <c r="V323" i="2"/>
  <c r="V324" i="2" a="1"/>
  <c r="V324" i="2" s="1"/>
  <c r="V325" i="2" a="1"/>
  <c r="V325" i="2" s="1"/>
  <c r="V326" i="2" a="1"/>
  <c r="V326" i="2" s="1"/>
  <c r="V327" i="2" a="1"/>
  <c r="V327" i="2" s="1"/>
  <c r="V328" i="2" a="1"/>
  <c r="V328" i="2" s="1"/>
  <c r="V329" i="2" a="1"/>
  <c r="V329" i="2" s="1"/>
  <c r="V330" i="2" a="1"/>
  <c r="V330" i="2" s="1"/>
  <c r="V331" i="2" a="1"/>
  <c r="V331" i="2"/>
  <c r="V332" i="2" a="1"/>
  <c r="V332" i="2"/>
  <c r="V333" i="2" a="1"/>
  <c r="V333" i="2" s="1"/>
  <c r="V334" i="2" a="1"/>
  <c r="V334" i="2" s="1"/>
  <c r="V335" i="2" a="1"/>
  <c r="V335" i="2"/>
  <c r="V336" i="2" a="1"/>
  <c r="V336" i="2" s="1"/>
  <c r="V337" i="2" a="1"/>
  <c r="V337" i="2"/>
  <c r="V338" i="2" a="1"/>
  <c r="V338" i="2"/>
  <c r="V339" i="2" a="1"/>
  <c r="V339" i="2"/>
  <c r="V340" i="2" a="1"/>
  <c r="V340" i="2" s="1"/>
  <c r="V341" i="2" a="1"/>
  <c r="V341" i="2" s="1"/>
  <c r="V342" i="2" a="1"/>
  <c r="V342" i="2" s="1"/>
  <c r="V343" i="2" a="1"/>
  <c r="V343" i="2" s="1"/>
  <c r="V344" i="2" a="1"/>
  <c r="V344" i="2"/>
  <c r="V345" i="2" a="1"/>
  <c r="V345" i="2" s="1"/>
  <c r="V346" i="2" a="1"/>
  <c r="V346" i="2" s="1"/>
  <c r="V347" i="2" a="1"/>
  <c r="V347" i="2"/>
  <c r="V348" i="2" a="1"/>
  <c r="V348" i="2" s="1"/>
  <c r="V349" i="2" a="1"/>
  <c r="V349" i="2" s="1"/>
  <c r="V350" i="2" a="1"/>
  <c r="V350" i="2"/>
  <c r="V351" i="2" a="1"/>
  <c r="V351" i="2"/>
  <c r="V352" i="2" a="1"/>
  <c r="V352" i="2" s="1"/>
  <c r="V353" i="2" a="1"/>
  <c r="V353" i="2" s="1"/>
  <c r="V354" i="2" a="1"/>
  <c r="V354" i="2"/>
  <c r="V355" i="2" a="1"/>
  <c r="V355" i="2" s="1"/>
  <c r="V356" i="2" a="1"/>
  <c r="V356" i="2" s="1"/>
  <c r="V357" i="2" a="1"/>
  <c r="V357" i="2"/>
  <c r="V358" i="2" a="1"/>
  <c r="V358" i="2" s="1"/>
  <c r="V359" i="2" a="1"/>
  <c r="V359" i="2"/>
  <c r="V360" i="2" a="1"/>
  <c r="V360" i="2" s="1"/>
  <c r="V361" i="2" a="1"/>
  <c r="V361" i="2" s="1"/>
  <c r="V362" i="2" a="1"/>
  <c r="V362" i="2" s="1"/>
  <c r="V363" i="2" a="1"/>
  <c r="V363" i="2" s="1"/>
  <c r="V364" i="2" a="1"/>
  <c r="V364" i="2" s="1"/>
  <c r="V365" i="2" a="1"/>
  <c r="V365" i="2" s="1"/>
  <c r="V366" i="2" a="1"/>
  <c r="V366" i="2"/>
  <c r="V367" i="2" a="1"/>
  <c r="V367" i="2"/>
  <c r="V368" i="2" a="1"/>
  <c r="V368" i="2"/>
  <c r="V369" i="2" a="1"/>
  <c r="V369" i="2"/>
  <c r="V370" i="2" a="1"/>
  <c r="V370" i="2" s="1"/>
  <c r="V371" i="2" a="1"/>
  <c r="V371" i="2"/>
  <c r="V372" i="2" a="1"/>
  <c r="V372" i="2"/>
  <c r="V373" i="2" a="1"/>
  <c r="V373" i="2" s="1"/>
  <c r="V374" i="2" a="1"/>
  <c r="V374" i="2" s="1"/>
  <c r="V375" i="2" a="1"/>
  <c r="V375" i="2" s="1"/>
  <c r="V376" i="2" a="1"/>
  <c r="V376" i="2" s="1"/>
  <c r="V377" i="2" a="1"/>
  <c r="V377" i="2" s="1"/>
  <c r="V378" i="2" a="1"/>
  <c r="V378" i="2" s="1"/>
  <c r="V379" i="2" a="1"/>
  <c r="V379" i="2" s="1"/>
  <c r="V380" i="2" a="1"/>
  <c r="V380" i="2"/>
  <c r="V381" i="2" a="1"/>
  <c r="V381" i="2" s="1"/>
  <c r="V382" i="2" a="1"/>
  <c r="V382" i="2" s="1"/>
  <c r="V383" i="2" a="1"/>
  <c r="V383" i="2" s="1"/>
  <c r="V384" i="2" a="1"/>
  <c r="V384" i="2" s="1"/>
  <c r="V385" i="2" a="1"/>
  <c r="V385" i="2"/>
  <c r="V386" i="2" a="1"/>
  <c r="V386" i="2" s="1"/>
  <c r="V387" i="2" a="1"/>
  <c r="V387" i="2"/>
  <c r="V388" i="2" a="1"/>
  <c r="V388" i="2" s="1"/>
  <c r="V389" i="2" a="1"/>
  <c r="V389" i="2"/>
  <c r="V390" i="2" a="1"/>
  <c r="V390" i="2" s="1"/>
  <c r="V391" i="2" a="1"/>
  <c r="V391" i="2" s="1"/>
  <c r="V392" i="2" a="1"/>
  <c r="V392" i="2" s="1"/>
  <c r="V393" i="2" a="1"/>
  <c r="V393" i="2"/>
  <c r="V394" i="2" a="1"/>
  <c r="V394" i="2" s="1"/>
  <c r="V395" i="2" a="1"/>
  <c r="V395" i="2"/>
  <c r="V396" i="2" a="1"/>
  <c r="V396" i="2"/>
  <c r="V397" i="2" a="1"/>
  <c r="V397" i="2" s="1"/>
  <c r="V398" i="2" a="1"/>
  <c r="V398" i="2" s="1"/>
  <c r="V399" i="2" a="1"/>
  <c r="V399" i="2" s="1"/>
  <c r="V400" i="2" a="1"/>
  <c r="V400" i="2" s="1"/>
  <c r="V401" i="2" a="1"/>
  <c r="V401" i="2" s="1"/>
  <c r="V402" i="2" a="1"/>
  <c r="V402" i="2" s="1"/>
  <c r="V403" i="2" a="1"/>
  <c r="V403" i="2"/>
  <c r="V404" i="2" a="1"/>
  <c r="V404" i="2" s="1"/>
  <c r="V405" i="2" a="1"/>
  <c r="V405" i="2" s="1"/>
  <c r="V406" i="2" a="1"/>
  <c r="V406" i="2" s="1"/>
  <c r="V407" i="2" a="1"/>
  <c r="V407" i="2"/>
  <c r="V408" i="2" a="1"/>
  <c r="V408" i="2" s="1"/>
  <c r="V409" i="2" a="1"/>
  <c r="V409" i="2"/>
  <c r="V410" i="2" a="1"/>
  <c r="V410" i="2" s="1"/>
  <c r="V411" i="2" a="1"/>
  <c r="V411" i="2" s="1"/>
  <c r="V412" i="2" a="1"/>
  <c r="V412" i="2" s="1"/>
  <c r="V413" i="2" a="1"/>
  <c r="V413" i="2" s="1"/>
  <c r="V414" i="2" a="1"/>
  <c r="V414" i="2"/>
  <c r="V415" i="2" a="1"/>
  <c r="V415" i="2" s="1"/>
  <c r="V416" i="2" a="1"/>
  <c r="V416" i="2"/>
  <c r="V417" i="2" a="1"/>
  <c r="V417" i="2"/>
  <c r="V418" i="2" a="1"/>
  <c r="V418" i="2" s="1"/>
  <c r="V419" i="2" a="1"/>
  <c r="V419" i="2" s="1"/>
  <c r="V420" i="2" a="1"/>
  <c r="V420" i="2" s="1"/>
  <c r="V421" i="2" a="1"/>
  <c r="V421" i="2"/>
  <c r="V422" i="2" a="1"/>
  <c r="V422" i="2"/>
  <c r="V423" i="2" a="1"/>
  <c r="V423" i="2"/>
  <c r="V424" i="2" a="1"/>
  <c r="V424" i="2" s="1"/>
  <c r="V425" i="2" a="1"/>
  <c r="V425" i="2"/>
  <c r="V426" i="2" a="1"/>
  <c r="V426" i="2" s="1"/>
  <c r="V427" i="2" a="1"/>
  <c r="V427" i="2" s="1"/>
  <c r="V428" i="2" a="1"/>
  <c r="V428" i="2"/>
  <c r="V429" i="2" a="1"/>
  <c r="V429" i="2" s="1"/>
  <c r="V430" i="2" a="1"/>
  <c r="V430" i="2" s="1"/>
  <c r="V431" i="2" a="1"/>
  <c r="V431" i="2"/>
  <c r="V432" i="2" a="1"/>
  <c r="V432" i="2" s="1"/>
  <c r="V433" i="2" a="1"/>
  <c r="V433" i="2" s="1"/>
  <c r="V434" i="2" a="1"/>
  <c r="V434" i="2" s="1"/>
  <c r="V435" i="2" a="1"/>
  <c r="V435" i="2"/>
  <c r="V436" i="2" a="1"/>
  <c r="V436" i="2" s="1"/>
  <c r="V437" i="2" a="1"/>
  <c r="V437" i="2"/>
  <c r="V438" i="2" a="1"/>
  <c r="V438" i="2" s="1"/>
  <c r="V439" i="2" a="1"/>
  <c r="V439" i="2" s="1"/>
  <c r="V440" i="2" a="1"/>
  <c r="V440" i="2" s="1"/>
  <c r="V441" i="2" a="1"/>
  <c r="V441" i="2" s="1"/>
  <c r="V442" i="2" a="1"/>
  <c r="V442" i="2" s="1"/>
  <c r="V443" i="2" a="1"/>
  <c r="V443" i="2" s="1"/>
  <c r="V444" i="2" a="1"/>
  <c r="V444" i="2"/>
  <c r="V445" i="2" a="1"/>
  <c r="V445" i="2" s="1"/>
  <c r="V446" i="2" a="1"/>
  <c r="V446" i="2"/>
  <c r="V447" i="2" a="1"/>
  <c r="V447" i="2"/>
  <c r="V448" i="2" a="1"/>
  <c r="V448" i="2" s="1"/>
  <c r="V449" i="2" a="1"/>
  <c r="V449" i="2"/>
  <c r="V450" i="2" a="1"/>
  <c r="V450" i="2" s="1"/>
  <c r="V451" i="2" a="1"/>
  <c r="V451" i="2"/>
  <c r="V452" i="2" a="1"/>
  <c r="V452" i="2" s="1"/>
  <c r="V453" i="2" a="1"/>
  <c r="V453" i="2"/>
  <c r="V454" i="2" a="1"/>
  <c r="V454" i="2" s="1"/>
  <c r="V455" i="2" a="1"/>
  <c r="V455" i="2" s="1"/>
  <c r="V456" i="2" a="1"/>
  <c r="V456" i="2" s="1"/>
  <c r="V457" i="2" a="1"/>
  <c r="V457" i="2" s="1"/>
  <c r="V458" i="2" a="1"/>
  <c r="V458" i="2"/>
  <c r="V459" i="2" a="1"/>
  <c r="V459" i="2"/>
  <c r="V460" i="2" a="1"/>
  <c r="V460" i="2" s="1"/>
  <c r="V461" i="2" a="1"/>
  <c r="V461" i="2" s="1"/>
  <c r="V462" i="2" a="1"/>
  <c r="V462" i="2" s="1"/>
  <c r="V463" i="2" a="1"/>
  <c r="V463" i="2" s="1"/>
  <c r="V464" i="2" a="1"/>
  <c r="V464" i="2"/>
  <c r="V465" i="2" a="1"/>
  <c r="V465" i="2"/>
  <c r="V466" i="2" a="1"/>
  <c r="V466" i="2" s="1"/>
  <c r="V467" i="2" a="1"/>
  <c r="V467" i="2"/>
  <c r="V468" i="2" a="1"/>
  <c r="V468" i="2" s="1"/>
  <c r="V469" i="2" a="1"/>
  <c r="V469" i="2" s="1"/>
  <c r="V470" i="2" a="1"/>
  <c r="V470" i="2" s="1"/>
  <c r="V471" i="2" a="1"/>
  <c r="V471" i="2"/>
  <c r="V472" i="2" a="1"/>
  <c r="V472" i="2" s="1"/>
  <c r="V473" i="2" a="1"/>
  <c r="V473" i="2"/>
  <c r="V474" i="2" a="1"/>
  <c r="V474" i="2" s="1"/>
  <c r="V475" i="2" a="1"/>
  <c r="V475" i="2" s="1"/>
  <c r="V476" i="2" a="1"/>
  <c r="V476" i="2" s="1"/>
  <c r="V477" i="2" a="1"/>
  <c r="V477" i="2" s="1"/>
  <c r="V478" i="2" a="1"/>
  <c r="V478" i="2" s="1"/>
  <c r="V479" i="2" a="1"/>
  <c r="V479" i="2" s="1"/>
  <c r="V480" i="2" a="1"/>
  <c r="V480" i="2"/>
  <c r="V481" i="2" a="1"/>
  <c r="V481" i="2"/>
  <c r="V482" i="2" a="1"/>
  <c r="V482" i="2"/>
  <c r="V483" i="2" a="1"/>
  <c r="V483" i="2"/>
  <c r="V484" i="2" a="1"/>
  <c r="V484" i="2" s="1"/>
  <c r="V485" i="2" a="1"/>
  <c r="V485" i="2"/>
  <c r="V486" i="2" a="1"/>
  <c r="V486" i="2" s="1"/>
  <c r="V487" i="2" a="1"/>
  <c r="V487" i="2" s="1"/>
  <c r="V488" i="2" a="1"/>
  <c r="V488" i="2"/>
  <c r="V489" i="2" a="1"/>
  <c r="V489" i="2" s="1"/>
  <c r="V490" i="2" a="1"/>
  <c r="V490" i="2" s="1"/>
  <c r="V491" i="2" a="1"/>
  <c r="V491" i="2"/>
  <c r="V492" i="2" a="1"/>
  <c r="V492" i="2"/>
  <c r="V493" i="2" a="1"/>
  <c r="V493" i="2" s="1"/>
  <c r="V494" i="2" a="1"/>
  <c r="V494" i="2"/>
  <c r="V495" i="2" a="1"/>
  <c r="V495" i="2" s="1"/>
  <c r="V496" i="2" a="1"/>
  <c r="V496" i="2" s="1"/>
  <c r="V497" i="2" a="1"/>
  <c r="V497" i="2"/>
  <c r="V498" i="2" a="1"/>
  <c r="V498" i="2"/>
  <c r="V499" i="2" a="1"/>
  <c r="V499" i="2"/>
  <c r="V500" i="2" a="1"/>
  <c r="V500" i="2" s="1"/>
  <c r="V501" i="2" a="1"/>
  <c r="V501" i="2"/>
  <c r="V502" i="2" a="1"/>
  <c r="V502" i="2" s="1"/>
  <c r="V503" i="2" a="1"/>
  <c r="V503" i="2"/>
  <c r="V504" i="2" a="1"/>
  <c r="V504" i="2" s="1"/>
  <c r="V505" i="2" a="1"/>
  <c r="V505" i="2"/>
  <c r="V506" i="2" a="1"/>
  <c r="V506" i="2"/>
  <c r="V507" i="2" a="1"/>
  <c r="V507" i="2" s="1"/>
  <c r="V508" i="2" a="1"/>
  <c r="V508" i="2" s="1"/>
  <c r="V509" i="2" a="1"/>
  <c r="V509" i="2"/>
  <c r="V510" i="2" a="1"/>
  <c r="V510" i="2" s="1"/>
  <c r="V511" i="2" a="1"/>
  <c r="V511" i="2" s="1"/>
  <c r="V512" i="2" a="1"/>
  <c r="V512" i="2" s="1"/>
  <c r="V513" i="2" a="1"/>
  <c r="V513" i="2"/>
  <c r="V514" i="2" a="1"/>
  <c r="V514" i="2" s="1"/>
  <c r="V515" i="2" a="1"/>
  <c r="V515" i="2"/>
  <c r="V516" i="2" a="1"/>
  <c r="V516" i="2"/>
  <c r="V517" i="2" a="1"/>
  <c r="V517" i="2" s="1"/>
  <c r="V518" i="2" a="1"/>
  <c r="V518" i="2"/>
  <c r="V519" i="2" a="1"/>
  <c r="V519" i="2"/>
  <c r="V520" i="2" a="1"/>
  <c r="V520" i="2" s="1"/>
  <c r="V521" i="2" a="1"/>
  <c r="V521" i="2"/>
  <c r="V522" i="2" a="1"/>
  <c r="V522" i="2" s="1"/>
  <c r="V523" i="2" a="1"/>
  <c r="V523" i="2"/>
  <c r="V524" i="2" a="1"/>
  <c r="V524" i="2" s="1"/>
  <c r="V525" i="2" a="1"/>
  <c r="V525" i="2"/>
  <c r="V526" i="2" a="1"/>
  <c r="V526" i="2" s="1"/>
  <c r="V527" i="2" a="1"/>
  <c r="V527" i="2"/>
  <c r="V528" i="2" a="1"/>
  <c r="V528" i="2"/>
  <c r="V529" i="2" a="1"/>
  <c r="V529" i="2" s="1"/>
  <c r="V530" i="2" a="1"/>
  <c r="V530" i="2"/>
  <c r="V531" i="2" a="1"/>
  <c r="V531" i="2" s="1"/>
  <c r="V532" i="2" a="1"/>
  <c r="V532" i="2" s="1"/>
  <c r="V533" i="2" a="1"/>
  <c r="V533" i="2"/>
  <c r="V534" i="2" a="1"/>
  <c r="V534" i="2" s="1"/>
  <c r="V535" i="2" a="1"/>
  <c r="V535" i="2"/>
  <c r="V536" i="2" a="1"/>
  <c r="V536" i="2" s="1"/>
  <c r="V537" i="2" a="1"/>
  <c r="V537" i="2"/>
  <c r="V538" i="2" a="1"/>
  <c r="V538" i="2" s="1"/>
  <c r="V539" i="2" a="1"/>
  <c r="V539" i="2"/>
  <c r="V540" i="2" a="1"/>
  <c r="V540" i="2"/>
  <c r="V541" i="2" a="1"/>
  <c r="V541" i="2" s="1"/>
  <c r="V542" i="2" a="1"/>
  <c r="V542" i="2"/>
  <c r="V543" i="2" a="1"/>
  <c r="V543" i="2" s="1"/>
  <c r="V544" i="2" a="1"/>
  <c r="V544" i="2" s="1"/>
  <c r="V545" i="2" a="1"/>
  <c r="V545" i="2" s="1"/>
  <c r="V546" i="2" a="1"/>
  <c r="V546" i="2" s="1"/>
  <c r="V547" i="2" a="1"/>
  <c r="V547" i="2"/>
  <c r="V548" i="2" a="1"/>
  <c r="V548" i="2" s="1"/>
  <c r="V549" i="2" a="1"/>
  <c r="V549" i="2"/>
  <c r="V550" i="2" a="1"/>
  <c r="V550" i="2" s="1"/>
  <c r="V551" i="2" a="1"/>
  <c r="V551" i="2"/>
  <c r="V552" i="2" a="1"/>
  <c r="V552" i="2" s="1"/>
  <c r="V553" i="2" a="1"/>
  <c r="V553" i="2" s="1"/>
  <c r="V554" i="2" a="1"/>
  <c r="V554" i="2"/>
  <c r="V555" i="2" a="1"/>
  <c r="V555" i="2"/>
  <c r="V556" i="2" a="1"/>
  <c r="V556" i="2" s="1"/>
  <c r="V557" i="2" a="1"/>
  <c r="V557" i="2" s="1"/>
  <c r="V558" i="2" a="1"/>
  <c r="V558" i="2" s="1"/>
  <c r="V559" i="2" a="1"/>
  <c r="V559" i="2" s="1"/>
  <c r="V560" i="2" a="1"/>
  <c r="V560" i="2" s="1"/>
  <c r="V561" i="2" a="1"/>
  <c r="V561" i="2"/>
  <c r="V562" i="2" a="1"/>
  <c r="V562" i="2" s="1"/>
  <c r="V563" i="2" a="1"/>
  <c r="V563" i="2"/>
  <c r="V564" i="2" a="1"/>
  <c r="V564" i="2"/>
  <c r="V565" i="2" a="1"/>
  <c r="V565" i="2" s="1"/>
  <c r="V566" i="2" a="1"/>
  <c r="V566" i="2"/>
  <c r="V567" i="2" a="1"/>
  <c r="V567" i="2"/>
  <c r="V568" i="2" a="1"/>
  <c r="V568" i="2" s="1"/>
  <c r="V569" i="2" a="1"/>
  <c r="V569" i="2"/>
  <c r="V570" i="2" a="1"/>
  <c r="V570" i="2"/>
  <c r="V571" i="2" a="1"/>
  <c r="V571" i="2" s="1"/>
  <c r="V572" i="2" a="1"/>
  <c r="V572" i="2" s="1"/>
  <c r="V573" i="2" a="1"/>
  <c r="V573" i="2" s="1"/>
  <c r="V574" i="2" a="1"/>
  <c r="V574" i="2" s="1"/>
  <c r="V575" i="2" a="1"/>
  <c r="V575" i="2" s="1"/>
  <c r="V576" i="2" a="1"/>
  <c r="V576" i="2" s="1"/>
  <c r="V577" i="2" a="1"/>
  <c r="V577" i="2"/>
  <c r="V578" i="2" a="1"/>
  <c r="V578" i="2"/>
  <c r="V579" i="2" a="1"/>
  <c r="V579" i="2" s="1"/>
  <c r="V580" i="2" a="1"/>
  <c r="V580" i="2" s="1"/>
  <c r="V581" i="2" a="1"/>
  <c r="V581" i="2"/>
  <c r="V582" i="2" a="1"/>
  <c r="V582" i="2" s="1"/>
  <c r="V583" i="2" a="1"/>
  <c r="V583" i="2"/>
  <c r="V584" i="2" a="1"/>
  <c r="V584" i="2"/>
  <c r="V585" i="2" a="1"/>
  <c r="V585" i="2" s="1"/>
  <c r="V586" i="2" a="1"/>
  <c r="V586" i="2" s="1"/>
  <c r="V587" i="2" a="1"/>
  <c r="V587" i="2" s="1"/>
  <c r="V588" i="2" a="1"/>
  <c r="V588" i="2"/>
  <c r="V589" i="2" a="1"/>
  <c r="V589" i="2"/>
  <c r="V590" i="2" a="1"/>
  <c r="V590" i="2"/>
  <c r="V591" i="2" a="1"/>
  <c r="V591" i="2"/>
  <c r="V592" i="2" a="1"/>
  <c r="V592" i="2" s="1"/>
  <c r="V593" i="2" a="1"/>
  <c r="V593" i="2"/>
  <c r="V594" i="2" a="1"/>
  <c r="V594" i="2" s="1"/>
  <c r="V595" i="2" a="1"/>
  <c r="V595" i="2"/>
  <c r="V596" i="2" a="1"/>
  <c r="V596" i="2"/>
  <c r="V597" i="2" a="1"/>
  <c r="V597" i="2"/>
  <c r="V598" i="2" a="1"/>
  <c r="V598" i="2" s="1"/>
  <c r="V599" i="2" a="1"/>
  <c r="V599" i="2"/>
  <c r="V600" i="2" a="1"/>
  <c r="V600" i="2"/>
  <c r="V601" i="2" a="1"/>
  <c r="V601" i="2"/>
  <c r="V602" i="2" a="1"/>
  <c r="V602" i="2" s="1"/>
  <c r="V603" i="2" a="1"/>
  <c r="V603" i="2"/>
  <c r="V604" i="2" a="1"/>
  <c r="V604" i="2" s="1"/>
  <c r="V605" i="2" a="1"/>
  <c r="V605" i="2" s="1"/>
  <c r="V606" i="2" a="1"/>
  <c r="V606" i="2" s="1"/>
  <c r="V607" i="2" a="1"/>
  <c r="V607" i="2"/>
  <c r="V608" i="2" a="1"/>
  <c r="V608" i="2"/>
  <c r="V609" i="2" a="1"/>
  <c r="V609" i="2" s="1"/>
  <c r="V610" i="2" a="1"/>
  <c r="V610" i="2" s="1"/>
  <c r="V611" i="2" a="1"/>
  <c r="V611" i="2"/>
  <c r="V612" i="2" a="1"/>
  <c r="V612" i="2"/>
  <c r="V613" i="2" a="1"/>
  <c r="V613" i="2" s="1"/>
  <c r="V614" i="2" a="1"/>
  <c r="V614" i="2" s="1"/>
  <c r="V615" i="2" a="1"/>
  <c r="V615" i="2"/>
  <c r="V616" i="2" a="1"/>
  <c r="V616" i="2" s="1"/>
  <c r="V617" i="2" a="1"/>
  <c r="V617" i="2"/>
  <c r="V618" i="2" a="1"/>
  <c r="V618" i="2" s="1"/>
  <c r="V619" i="2" a="1"/>
  <c r="V619" i="2"/>
  <c r="V620" i="2" a="1"/>
  <c r="V620" i="2"/>
  <c r="V621" i="2" a="1"/>
  <c r="V621" i="2"/>
  <c r="V622" i="2" a="1"/>
  <c r="V622" i="2" s="1"/>
  <c r="V623" i="2" a="1"/>
  <c r="V623" i="2"/>
  <c r="V624" i="2" a="1"/>
  <c r="V624" i="2" s="1"/>
  <c r="V625" i="2" a="1"/>
  <c r="V625" i="2"/>
  <c r="V626" i="2" a="1"/>
  <c r="V626" i="2" s="1"/>
  <c r="V627" i="2" a="1"/>
  <c r="V627" i="2" s="1"/>
  <c r="V628" i="2" a="1"/>
  <c r="V628" i="2" s="1"/>
  <c r="V629" i="2" a="1"/>
  <c r="V629" i="2" s="1"/>
  <c r="V630" i="2" a="1"/>
  <c r="V630" i="2" s="1"/>
  <c r="V631" i="2" a="1"/>
  <c r="V631" i="2"/>
  <c r="V632" i="2" a="1"/>
  <c r="V632" i="2" s="1"/>
  <c r="V633" i="2" a="1"/>
  <c r="V633" i="2" s="1"/>
  <c r="V634" i="2" a="1"/>
  <c r="V634" i="2" s="1"/>
  <c r="V635" i="2" a="1"/>
  <c r="V635" i="2"/>
  <c r="V636" i="2" a="1"/>
  <c r="V636" i="2" s="1"/>
  <c r="V637" i="2" a="1"/>
  <c r="V637" i="2"/>
  <c r="V638" i="2" a="1"/>
  <c r="V638" i="2"/>
  <c r="V639" i="2" a="1"/>
  <c r="V639" i="2"/>
  <c r="V640" i="2" a="1"/>
  <c r="V640" i="2" s="1"/>
  <c r="V641" i="2" a="1"/>
  <c r="V641" i="2" s="1"/>
  <c r="V642" i="2" a="1"/>
  <c r="V642" i="2"/>
  <c r="V643" i="2" a="1"/>
  <c r="V643" i="2"/>
  <c r="V644" i="2" a="1"/>
  <c r="V644" i="2"/>
  <c r="V645" i="2" a="1"/>
  <c r="V645" i="2"/>
  <c r="V646" i="2" a="1"/>
  <c r="V646" i="2" s="1"/>
  <c r="V647" i="2" a="1"/>
  <c r="V647" i="2"/>
  <c r="V648" i="2" a="1"/>
  <c r="V648" i="2" s="1"/>
  <c r="V649" i="2" a="1"/>
  <c r="V649" i="2"/>
  <c r="V650" i="2" a="1"/>
  <c r="V650" i="2"/>
  <c r="V651" i="2" a="1"/>
  <c r="V651" i="2" s="1"/>
  <c r="V652" i="2" a="1"/>
  <c r="V652" i="2" s="1"/>
  <c r="V653" i="2" a="1"/>
  <c r="V653" i="2"/>
  <c r="V654" i="2" a="1"/>
  <c r="V654" i="2" s="1"/>
  <c r="V655" i="2" a="1"/>
  <c r="V655" i="2" s="1"/>
  <c r="V656" i="2" a="1"/>
  <c r="V656" i="2"/>
  <c r="V657" i="2" a="1"/>
  <c r="V657" i="2"/>
  <c r="V658" i="2" a="1"/>
  <c r="V658" i="2" s="1"/>
  <c r="V659" i="2" a="1"/>
  <c r="V659" i="2" s="1"/>
  <c r="V660" i="2" a="1"/>
  <c r="V660" i="2" s="1"/>
  <c r="V661" i="2" a="1"/>
  <c r="V661" i="2"/>
  <c r="V662" i="2" a="1"/>
  <c r="V662" i="2"/>
  <c r="V663" i="2" a="1"/>
  <c r="V663" i="2" s="1"/>
  <c r="V664" i="2" a="1"/>
  <c r="V664" i="2" s="1"/>
  <c r="V665" i="2" a="1"/>
  <c r="V665" i="2"/>
  <c r="V666" i="2" a="1"/>
  <c r="V666" i="2" s="1"/>
  <c r="V667" i="2" a="1"/>
  <c r="V667" i="2"/>
  <c r="V668" i="2" a="1"/>
  <c r="V668" i="2"/>
  <c r="V669" i="2" a="1"/>
  <c r="V669" i="2"/>
  <c r="V670" i="2" a="1"/>
  <c r="V670" i="2" s="1"/>
  <c r="V671" i="2" a="1"/>
  <c r="V671" i="2"/>
  <c r="V672" i="2" a="1"/>
  <c r="V672" i="2"/>
  <c r="V673" i="2" a="1"/>
  <c r="V673" i="2" s="1"/>
  <c r="V674" i="2" a="1"/>
  <c r="V674" i="2" s="1"/>
  <c r="V675" i="2" a="1"/>
  <c r="V675" i="2" s="1"/>
  <c r="V676" i="2" a="1"/>
  <c r="V676" i="2" s="1"/>
  <c r="V677" i="2" a="1"/>
  <c r="V677" i="2" s="1"/>
  <c r="V678" i="2" a="1"/>
  <c r="V678" i="2" s="1"/>
  <c r="V679" i="2" a="1"/>
  <c r="V679" i="2" s="1"/>
  <c r="V680" i="2" a="1"/>
  <c r="V680" i="2"/>
  <c r="V681" i="2" a="1"/>
  <c r="V681" i="2" s="1"/>
  <c r="V682" i="2" a="1"/>
  <c r="V682" i="2" s="1"/>
  <c r="V683" i="2" a="1"/>
  <c r="V683" i="2"/>
  <c r="V684" i="2" a="1"/>
  <c r="V684" i="2" s="1"/>
  <c r="V685" i="2" a="1"/>
  <c r="V685" i="2"/>
  <c r="V686" i="2" a="1"/>
  <c r="V686" i="2" s="1"/>
  <c r="V687" i="2" a="1"/>
  <c r="V687" i="2"/>
  <c r="V688" i="2" a="1"/>
  <c r="V688" i="2" s="1"/>
  <c r="V689" i="2" a="1"/>
  <c r="V689" i="2" s="1"/>
  <c r="V690" i="2" a="1"/>
  <c r="V690" i="2" s="1"/>
  <c r="V691" i="2" a="1"/>
  <c r="V691" i="2" s="1"/>
  <c r="V692" i="2" a="1"/>
  <c r="V692" i="2"/>
  <c r="V693" i="2" a="1"/>
  <c r="V693" i="2" s="1"/>
  <c r="V694" i="2" a="1"/>
  <c r="V694" i="2" s="1"/>
  <c r="V695" i="2" a="1"/>
  <c r="V695" i="2" s="1"/>
  <c r="V696" i="2" a="1"/>
  <c r="V696" i="2" s="1"/>
  <c r="V697" i="2" a="1"/>
  <c r="V697" i="2" s="1"/>
  <c r="V698" i="2" a="1"/>
  <c r="V698" i="2" s="1"/>
  <c r="V699" i="2" a="1"/>
  <c r="V699" i="2"/>
  <c r="V700" i="2" a="1"/>
  <c r="V700" i="2" s="1"/>
  <c r="V701" i="2" a="1"/>
  <c r="V701" i="2"/>
  <c r="V702" i="2" a="1"/>
  <c r="V702" i="2" s="1"/>
  <c r="V703" i="2" a="1"/>
  <c r="V703" i="2" s="1"/>
  <c r="V704" i="2" a="1"/>
  <c r="V704" i="2"/>
  <c r="V705" i="2" a="1"/>
  <c r="V705" i="2" s="1"/>
  <c r="V706" i="2" a="1"/>
  <c r="V706" i="2" s="1"/>
  <c r="V707" i="2" a="1"/>
  <c r="V707" i="2"/>
  <c r="V708" i="2" a="1"/>
  <c r="V708" i="2" s="1"/>
  <c r="V709" i="2" a="1"/>
  <c r="V709" i="2" s="1"/>
  <c r="V710" i="2" a="1"/>
  <c r="V710" i="2" s="1"/>
  <c r="V711" i="2" a="1"/>
  <c r="V711" i="2" s="1"/>
  <c r="V712" i="2" a="1"/>
  <c r="V712" i="2" s="1"/>
  <c r="V713" i="2" a="1"/>
  <c r="V713" i="2" s="1"/>
  <c r="V714" i="2" a="1"/>
  <c r="V714" i="2" s="1"/>
  <c r="V715" i="2" a="1"/>
  <c r="V715" i="2" s="1"/>
  <c r="V716" i="2" a="1"/>
  <c r="V716" i="2"/>
  <c r="V717" i="2" a="1"/>
  <c r="V717" i="2"/>
  <c r="V718" i="2" a="1"/>
  <c r="V718" i="2" s="1"/>
  <c r="V719" i="2" a="1"/>
  <c r="V719" i="2" s="1"/>
  <c r="V720" i="2" a="1"/>
  <c r="V720" i="2"/>
  <c r="V721" i="2" a="1"/>
  <c r="V721" i="2" s="1"/>
  <c r="V722" i="2" a="1"/>
  <c r="V722" i="2"/>
  <c r="V723" i="2" a="1"/>
  <c r="V723" i="2" s="1"/>
  <c r="V724" i="2" a="1"/>
  <c r="V724" i="2" s="1"/>
  <c r="V725" i="2" a="1"/>
  <c r="V725" i="2" s="1"/>
  <c r="V726" i="2" a="1"/>
  <c r="V726" i="2" s="1"/>
  <c r="V727" i="2" a="1"/>
  <c r="V727" i="2" s="1"/>
  <c r="V728" i="2" a="1"/>
  <c r="V728" i="2" s="1"/>
  <c r="V729" i="2" a="1"/>
  <c r="V729" i="2"/>
  <c r="V730" i="2" a="1"/>
  <c r="V730" i="2" s="1"/>
  <c r="V731" i="2" a="1"/>
  <c r="V731" i="2" s="1"/>
  <c r="V732" i="2" a="1"/>
  <c r="V732" i="2" s="1"/>
  <c r="V733" i="2" a="1"/>
  <c r="V733" i="2" s="1"/>
  <c r="V734" i="2" a="1"/>
  <c r="V734" i="2"/>
  <c r="V735" i="2" a="1"/>
  <c r="V735" i="2" s="1"/>
  <c r="V736" i="2" a="1"/>
  <c r="V736" i="2" s="1"/>
  <c r="V737" i="2" a="1"/>
  <c r="V737" i="2"/>
  <c r="V738" i="2" a="1"/>
  <c r="V738" i="2" s="1"/>
  <c r="V739" i="2" a="1"/>
  <c r="V739" i="2" s="1"/>
  <c r="V740" i="2" a="1"/>
  <c r="V740" i="2" s="1"/>
  <c r="V741" i="2" a="1"/>
  <c r="V741" i="2" s="1"/>
  <c r="V742" i="2" a="1"/>
  <c r="V742" i="2" s="1"/>
  <c r="V743" i="2" a="1"/>
  <c r="V743" i="2" s="1"/>
  <c r="V744" i="2" a="1"/>
  <c r="V744" i="2" s="1"/>
  <c r="V745" i="2" a="1"/>
  <c r="V745" i="2" s="1"/>
  <c r="V746" i="2" a="1"/>
  <c r="V746" i="2" s="1"/>
  <c r="V747" i="2" a="1"/>
  <c r="V747" i="2"/>
  <c r="V748" i="2" a="1"/>
  <c r="V748" i="2" s="1"/>
  <c r="V749" i="2" a="1"/>
  <c r="V749" i="2" s="1"/>
  <c r="V750" i="2" a="1"/>
  <c r="V750" i="2" s="1"/>
  <c r="V751" i="2" a="1"/>
  <c r="V751" i="2" s="1"/>
  <c r="V752" i="2" a="1"/>
  <c r="V752" i="2"/>
  <c r="V753" i="2" a="1"/>
  <c r="V753" i="2"/>
  <c r="V754" i="2" a="1"/>
  <c r="V754" i="2" s="1"/>
  <c r="V755" i="2" a="1"/>
  <c r="V755" i="2"/>
  <c r="V756" i="2" a="1"/>
  <c r="V756" i="2" s="1"/>
  <c r="V757" i="2" a="1"/>
  <c r="V757" i="2" s="1"/>
  <c r="V758" i="2" a="1"/>
  <c r="V758" i="2"/>
  <c r="V759" i="2" a="1"/>
  <c r="V759" i="2" s="1"/>
  <c r="V760" i="2" a="1"/>
  <c r="V760" i="2" s="1"/>
  <c r="V761" i="2" a="1"/>
  <c r="V761" i="2"/>
  <c r="V762" i="2" a="1"/>
  <c r="V762" i="2"/>
  <c r="V763" i="2" a="1"/>
  <c r="V763" i="2" s="1"/>
  <c r="V764" i="2" a="1"/>
  <c r="V764" i="2"/>
  <c r="V765" i="2" a="1"/>
  <c r="V765" i="2"/>
  <c r="V766" i="2" a="1"/>
  <c r="V766" i="2" s="1"/>
  <c r="V767" i="2" a="1"/>
  <c r="V767" i="2"/>
  <c r="V768" i="2" a="1"/>
  <c r="V768" i="2"/>
  <c r="V769" i="2" a="1"/>
  <c r="V769" i="2" s="1"/>
  <c r="V770" i="2" a="1"/>
  <c r="V770" i="2" s="1"/>
  <c r="V771" i="2" a="1"/>
  <c r="V771" i="2"/>
  <c r="V772" i="2" a="1"/>
  <c r="V772" i="2" s="1"/>
  <c r="V773" i="2" a="1"/>
  <c r="V773" i="2"/>
  <c r="V774" i="2" a="1"/>
  <c r="V774" i="2"/>
  <c r="V775" i="2" a="1"/>
  <c r="V775" i="2" s="1"/>
  <c r="V776" i="2" a="1"/>
  <c r="V776" i="2"/>
  <c r="V777" i="2" a="1"/>
  <c r="V777" i="2" s="1"/>
  <c r="V778" i="2" a="1"/>
  <c r="V778" i="2" s="1"/>
  <c r="V779" i="2" a="1"/>
  <c r="V779" i="2" s="1"/>
  <c r="V780" i="2" a="1"/>
  <c r="V780" i="2" s="1"/>
  <c r="V781" i="2" a="1"/>
  <c r="V781" i="2" s="1"/>
  <c r="V782" i="2" a="1"/>
  <c r="V782" i="2"/>
  <c r="V783" i="2" a="1"/>
  <c r="V783" i="2" s="1"/>
  <c r="V784" i="2" a="1"/>
  <c r="V784" i="2" s="1"/>
  <c r="V785" i="2" a="1"/>
  <c r="V785" i="2"/>
  <c r="V786" i="2" a="1"/>
  <c r="V786" i="2"/>
  <c r="V787" i="2" a="1"/>
  <c r="V787" i="2" s="1"/>
  <c r="V788" i="2" a="1"/>
  <c r="V788" i="2"/>
  <c r="V789" i="2" a="1"/>
  <c r="V789" i="2"/>
  <c r="V790" i="2" a="1"/>
  <c r="V790" i="2" s="1"/>
  <c r="V791" i="2" a="1"/>
  <c r="V791" i="2"/>
  <c r="V792" i="2" a="1"/>
  <c r="V792" i="2" s="1"/>
  <c r="V793" i="2" a="1"/>
  <c r="V793" i="2" s="1"/>
  <c r="V794" i="2" a="1"/>
  <c r="V794" i="2"/>
  <c r="V795" i="2" a="1"/>
  <c r="V795" i="2"/>
  <c r="V796" i="2" a="1"/>
  <c r="V796" i="2" s="1"/>
  <c r="V797" i="2" a="1"/>
  <c r="V797" i="2"/>
  <c r="V798" i="2" a="1"/>
  <c r="V798" i="2" s="1"/>
  <c r="V799" i="2" a="1"/>
  <c r="V799" i="2" s="1"/>
  <c r="V800" i="2" a="1"/>
  <c r="V800" i="2"/>
  <c r="V801" i="2" a="1"/>
  <c r="V801" i="2" s="1"/>
  <c r="V802" i="2" a="1"/>
  <c r="V802" i="2" s="1"/>
  <c r="V803" i="2" a="1"/>
  <c r="V803" i="2"/>
  <c r="V804" i="2" a="1"/>
  <c r="V804" i="2" s="1"/>
  <c r="V805" i="2" a="1"/>
  <c r="V805" i="2" s="1"/>
  <c r="V806" i="2" a="1"/>
  <c r="V806" i="2"/>
  <c r="V807" i="2" a="1"/>
  <c r="V807" i="2" s="1"/>
  <c r="V808" i="2" a="1"/>
  <c r="V808" i="2" s="1"/>
  <c r="V809" i="2" a="1"/>
  <c r="V809" i="2"/>
  <c r="V810" i="2" a="1"/>
  <c r="V810" i="2" s="1"/>
  <c r="V811" i="2" a="1"/>
  <c r="V811" i="2" s="1"/>
  <c r="V812" i="2" a="1"/>
  <c r="V812" i="2" s="1"/>
  <c r="V813" i="2" a="1"/>
  <c r="V813" i="2"/>
  <c r="V814" i="2" a="1"/>
  <c r="V814" i="2" s="1"/>
  <c r="V815" i="2" a="1"/>
  <c r="V815" i="2" s="1"/>
  <c r="V816" i="2" a="1"/>
  <c r="V816" i="2" s="1"/>
  <c r="V817" i="2" a="1"/>
  <c r="V817" i="2" s="1"/>
  <c r="V818" i="2" a="1"/>
  <c r="V818" i="2" s="1"/>
  <c r="V819" i="2" a="1"/>
  <c r="V819" i="2"/>
  <c r="V820" i="2" a="1"/>
  <c r="V820" i="2" s="1"/>
  <c r="V821" i="2" a="1"/>
  <c r="V821" i="2"/>
  <c r="V822" i="2" a="1"/>
  <c r="V822" i="2"/>
  <c r="V823" i="2" a="1"/>
  <c r="V823" i="2" s="1"/>
  <c r="V824" i="2" a="1"/>
  <c r="V824" i="2" s="1"/>
  <c r="V825" i="2" a="1"/>
  <c r="V825" i="2" s="1"/>
  <c r="V826" i="2" a="1"/>
  <c r="V826" i="2" s="1"/>
  <c r="V827" i="2" a="1"/>
  <c r="V827" i="2" s="1"/>
  <c r="V828" i="2" a="1"/>
  <c r="V828" i="2" s="1"/>
  <c r="V829" i="2" a="1"/>
  <c r="V829" i="2" s="1"/>
  <c r="V830" i="2" a="1"/>
  <c r="V830" i="2"/>
  <c r="V831" i="2" a="1"/>
  <c r="V831" i="2"/>
  <c r="V832" i="2" a="1"/>
  <c r="V832" i="2" s="1"/>
  <c r="V833" i="2" a="1"/>
  <c r="V833" i="2" s="1"/>
  <c r="V834" i="2" a="1"/>
  <c r="V834" i="2"/>
  <c r="V835" i="2" a="1"/>
  <c r="V835" i="2" s="1"/>
  <c r="V836" i="2" a="1"/>
  <c r="V836" i="2"/>
  <c r="V837" i="2" a="1"/>
  <c r="V837" i="2"/>
  <c r="V838" i="2" a="1"/>
  <c r="V838" i="2" s="1"/>
  <c r="V839" i="2" a="1"/>
  <c r="V839" i="2" s="1"/>
  <c r="V840" i="2" a="1"/>
  <c r="V840" i="2" s="1"/>
  <c r="V841" i="2" a="1"/>
  <c r="V841" i="2" s="1"/>
  <c r="V842" i="2" a="1"/>
  <c r="V842" i="2" s="1"/>
  <c r="V843" i="2" a="1"/>
  <c r="V843" i="2"/>
  <c r="V844" i="2" a="1"/>
  <c r="V844" i="2" s="1"/>
  <c r="V845" i="2" a="1"/>
  <c r="V845" i="2"/>
  <c r="V846" i="2" a="1"/>
  <c r="V846" i="2" s="1"/>
  <c r="V847" i="2" a="1"/>
  <c r="V847" i="2" s="1"/>
  <c r="V848" i="2" a="1"/>
  <c r="V848" i="2"/>
  <c r="V849" i="2" a="1"/>
  <c r="V849" i="2" s="1"/>
  <c r="V850" i="2" a="1"/>
  <c r="V850" i="2" s="1"/>
  <c r="V851" i="2" a="1"/>
  <c r="V851" i="2" s="1"/>
  <c r="V852" i="2" a="1"/>
  <c r="V852" i="2" s="1"/>
  <c r="V853" i="2" a="1"/>
  <c r="V853" i="2" s="1"/>
  <c r="V854" i="2" a="1"/>
  <c r="V854" i="2" s="1"/>
  <c r="V855" i="2" a="1"/>
  <c r="V855" i="2" s="1"/>
  <c r="V856" i="2" a="1"/>
  <c r="V856" i="2" s="1"/>
  <c r="V857" i="2" a="1"/>
  <c r="V857" i="2" s="1"/>
  <c r="V858" i="2" a="1"/>
  <c r="V858" i="2"/>
  <c r="V859" i="2" a="1"/>
  <c r="V859" i="2" s="1"/>
  <c r="V860" i="2" a="1"/>
  <c r="V860" i="2"/>
  <c r="V861" i="2" a="1"/>
  <c r="V861" i="2" s="1"/>
  <c r="V862" i="2" a="1"/>
  <c r="V862" i="2" s="1"/>
  <c r="V863" i="2" a="1"/>
  <c r="V863" i="2"/>
  <c r="V864" i="2" a="1"/>
  <c r="V864" i="2" s="1"/>
  <c r="V865" i="2" a="1"/>
  <c r="V865" i="2" s="1"/>
  <c r="V866" i="2" a="1"/>
  <c r="V866" i="2"/>
  <c r="V867" i="2" a="1"/>
  <c r="V867" i="2"/>
  <c r="V868" i="2" a="1"/>
  <c r="V868" i="2" s="1"/>
  <c r="V869" i="2" a="1"/>
  <c r="V869" i="2" s="1"/>
  <c r="V870" i="2" a="1"/>
  <c r="V870" i="2" s="1"/>
  <c r="V871" i="2" a="1"/>
  <c r="V871" i="2" s="1"/>
  <c r="V872" i="2" a="1"/>
  <c r="V872" i="2" s="1"/>
  <c r="V873" i="2" a="1"/>
  <c r="V873" i="2"/>
  <c r="V874" i="2" a="1"/>
  <c r="V874" i="2" s="1"/>
  <c r="V875" i="2" a="1"/>
  <c r="V875" i="2"/>
  <c r="V876" i="2" a="1"/>
  <c r="V876" i="2" s="1"/>
  <c r="V877" i="2" a="1"/>
  <c r="V877" i="2" s="1"/>
  <c r="V878" i="2" a="1"/>
  <c r="V878" i="2"/>
  <c r="V879" i="2" a="1"/>
  <c r="V879" i="2" s="1"/>
  <c r="V880" i="2" a="1"/>
  <c r="V880" i="2" s="1"/>
  <c r="V881" i="2" a="1"/>
  <c r="V881" i="2"/>
  <c r="V882" i="2" a="1"/>
  <c r="V882" i="2" s="1"/>
  <c r="V883" i="2" a="1"/>
  <c r="V883" i="2" s="1"/>
  <c r="V884" i="2" a="1"/>
  <c r="V884" i="2" s="1"/>
  <c r="V885" i="2" a="1"/>
  <c r="V885" i="2" s="1"/>
  <c r="V886" i="2" a="1"/>
  <c r="V886" i="2" s="1"/>
  <c r="V887" i="2" a="1"/>
  <c r="V887" i="2" s="1"/>
  <c r="V888" i="2" a="1"/>
  <c r="V888" i="2" s="1"/>
  <c r="V889" i="2" a="1"/>
  <c r="V889" i="2" s="1"/>
  <c r="V890" i="2" a="1"/>
  <c r="V890" i="2" s="1"/>
  <c r="V891" i="2" a="1"/>
  <c r="V891" i="2"/>
  <c r="V892" i="2" a="1"/>
  <c r="V892" i="2" s="1"/>
  <c r="V893" i="2" a="1"/>
  <c r="V893" i="2" s="1"/>
  <c r="V894" i="2" a="1"/>
  <c r="V894" i="2" s="1"/>
  <c r="V895" i="2" a="1"/>
  <c r="V895" i="2" s="1"/>
  <c r="V896" i="2" a="1"/>
  <c r="V896" i="2"/>
  <c r="V897" i="2" a="1"/>
  <c r="V897" i="2"/>
  <c r="V898" i="2" a="1"/>
  <c r="V898" i="2" s="1"/>
  <c r="V899" i="2" a="1"/>
  <c r="V899" i="2"/>
  <c r="V900" i="2" a="1"/>
  <c r="V900" i="2"/>
  <c r="V901" i="2" a="1"/>
  <c r="V901" i="2" s="1"/>
  <c r="V902" i="2" a="1"/>
  <c r="V902" i="2"/>
  <c r="V903" i="2" a="1"/>
  <c r="V903" i="2"/>
  <c r="V904" i="2" a="1"/>
  <c r="V904" i="2" s="1"/>
  <c r="V905" i="2" a="1"/>
  <c r="V905" i="2" s="1"/>
  <c r="V906" i="2" a="1"/>
  <c r="V906" i="2"/>
  <c r="V907" i="2" a="1"/>
  <c r="V907" i="2" s="1"/>
  <c r="V908" i="2" a="1"/>
  <c r="V908" i="2" s="1"/>
  <c r="V909" i="2" a="1"/>
  <c r="V909" i="2"/>
  <c r="V910" i="2" a="1"/>
  <c r="V910" i="2" s="1"/>
  <c r="V911" i="2" a="1"/>
  <c r="V911" i="2"/>
  <c r="V912" i="2" a="1"/>
  <c r="V912" i="2"/>
  <c r="V913" i="2" a="1"/>
  <c r="V913" i="2" s="1"/>
  <c r="V914" i="2" a="1"/>
  <c r="V914" i="2" s="1"/>
  <c r="V915" i="2" a="1"/>
  <c r="V915" i="2" s="1"/>
  <c r="V916" i="2" a="1"/>
  <c r="V916" i="2" s="1"/>
  <c r="V917" i="2" a="1"/>
  <c r="V917" i="2" s="1"/>
  <c r="V918" i="2" a="1"/>
  <c r="V918" i="2" s="1"/>
  <c r="V919" i="2" a="1"/>
  <c r="V919" i="2" s="1"/>
  <c r="V920" i="2" a="1"/>
  <c r="V920" i="2" s="1"/>
  <c r="V921" i="2" a="1"/>
  <c r="V921" i="2"/>
  <c r="V922" i="2" a="1"/>
  <c r="V922" i="2" s="1"/>
  <c r="V923" i="2" a="1"/>
  <c r="V923" i="2" s="1"/>
  <c r="V924" i="2" a="1"/>
  <c r="V924" i="2" s="1"/>
  <c r="V925" i="2" a="1"/>
  <c r="V925" i="2" s="1"/>
  <c r="V926" i="2" a="1"/>
  <c r="V926" i="2"/>
  <c r="V927" i="2" a="1"/>
  <c r="V927" i="2"/>
  <c r="V928" i="2" a="1"/>
  <c r="V928" i="2" s="1"/>
  <c r="V929" i="2" a="1"/>
  <c r="V929" i="2" s="1"/>
  <c r="V930" i="2" a="1"/>
  <c r="V930" i="2"/>
  <c r="V931" i="2" a="1"/>
  <c r="V931" i="2" s="1"/>
  <c r="V932" i="2" a="1"/>
  <c r="V932" i="2"/>
  <c r="V933" i="2" a="1"/>
  <c r="V933" i="2"/>
  <c r="V934" i="2" a="1"/>
  <c r="V934" i="2" s="1"/>
  <c r="V935" i="2" a="1"/>
  <c r="V935" i="2"/>
  <c r="V936" i="2" a="1"/>
  <c r="V936" i="2" s="1"/>
  <c r="V937" i="2" a="1"/>
  <c r="V937" i="2" s="1"/>
  <c r="V938" i="2" a="1"/>
  <c r="V938" i="2"/>
  <c r="V939" i="2" a="1"/>
  <c r="V939" i="2"/>
  <c r="V940" i="2" a="1"/>
  <c r="V940" i="2" s="1"/>
  <c r="V941" i="2" a="1"/>
  <c r="V941" i="2"/>
  <c r="V942" i="2" a="1"/>
  <c r="V942" i="2" s="1"/>
  <c r="V943" i="2" a="1"/>
  <c r="V943" i="2" s="1"/>
  <c r="V944" i="2" a="1"/>
  <c r="V944" i="2"/>
  <c r="V945" i="2" a="1"/>
  <c r="V945" i="2" s="1"/>
  <c r="V946" i="2" a="1"/>
  <c r="V946" i="2" s="1"/>
  <c r="V947" i="2" a="1"/>
  <c r="V947" i="2"/>
  <c r="V948" i="2" a="1"/>
  <c r="V948" i="2" s="1"/>
  <c r="V949" i="2" a="1"/>
  <c r="V949" i="2" s="1"/>
  <c r="V950" i="2" a="1"/>
  <c r="V950" i="2"/>
  <c r="V951" i="2" a="1"/>
  <c r="V951" i="2"/>
  <c r="V952" i="2" a="1"/>
  <c r="V952" i="2" s="1"/>
  <c r="V953" i="2" a="1"/>
  <c r="V953" i="2"/>
  <c r="V954" i="2" a="1"/>
  <c r="V954" i="2" s="1"/>
  <c r="V955" i="2" a="1"/>
  <c r="V955" i="2" s="1"/>
  <c r="V956" i="2" a="1"/>
  <c r="V956" i="2" s="1"/>
  <c r="V957" i="2" a="1"/>
  <c r="V957" i="2"/>
  <c r="V958" i="2" a="1"/>
  <c r="V958" i="2" s="1"/>
  <c r="V959" i="2" a="1"/>
  <c r="V959" i="2" s="1"/>
  <c r="V960" i="2" a="1"/>
  <c r="V960" i="2" s="1"/>
  <c r="V961" i="2" a="1"/>
  <c r="V961" i="2" s="1"/>
  <c r="V962" i="2" a="1"/>
  <c r="V962" i="2" s="1"/>
  <c r="V963" i="2" a="1"/>
  <c r="V963" i="2"/>
  <c r="V964" i="2" a="1"/>
  <c r="V964" i="2" s="1"/>
  <c r="V965" i="2" a="1"/>
  <c r="V965" i="2"/>
  <c r="V966" i="2" a="1"/>
  <c r="V966" i="2" s="1"/>
  <c r="V967" i="2" a="1"/>
  <c r="V967" i="2" s="1"/>
  <c r="V968" i="2" a="1"/>
  <c r="V968" i="2" s="1"/>
  <c r="V969" i="2" a="1"/>
  <c r="V969" i="2"/>
  <c r="V970" i="2" a="1"/>
  <c r="V970" i="2" s="1"/>
  <c r="V971" i="2" a="1"/>
  <c r="V971" i="2"/>
  <c r="V972" i="2" a="1"/>
  <c r="V972" i="2"/>
  <c r="V973" i="2" a="1"/>
  <c r="V973" i="2" s="1"/>
  <c r="V974" i="2" a="1"/>
  <c r="V974" i="2"/>
  <c r="V975" i="2" a="1"/>
  <c r="V975" i="2" s="1"/>
  <c r="V976" i="2" a="1"/>
  <c r="V976" i="2" s="1"/>
  <c r="V977" i="2" a="1"/>
  <c r="V977" i="2" s="1"/>
  <c r="V978" i="2" a="1"/>
  <c r="V978" i="2"/>
  <c r="V979" i="2" a="1"/>
  <c r="V979" i="2" s="1"/>
  <c r="V980" i="2" a="1"/>
  <c r="V980" i="2"/>
  <c r="V981" i="2" a="1"/>
  <c r="V981" i="2"/>
  <c r="V982" i="2" a="1"/>
  <c r="V982" i="2" s="1"/>
  <c r="V983" i="2" a="1"/>
  <c r="V983" i="2" s="1"/>
  <c r="V984" i="2" a="1"/>
  <c r="V984" i="2" s="1"/>
  <c r="V985" i="2" a="1"/>
  <c r="V985" i="2" s="1"/>
  <c r="V986" i="2" a="1"/>
  <c r="V986" i="2"/>
  <c r="V987" i="2" a="1"/>
  <c r="V987" i="2"/>
  <c r="V988" i="2" a="1"/>
  <c r="V988" i="2" s="1"/>
  <c r="V989" i="2" a="1"/>
  <c r="V989" i="2" s="1"/>
  <c r="V990" i="2" a="1"/>
  <c r="V990" i="2"/>
  <c r="V991" i="2" a="1"/>
  <c r="V991" i="2" s="1"/>
  <c r="V992" i="2" a="1"/>
  <c r="V992" i="2" s="1"/>
  <c r="V993" i="2" a="1"/>
  <c r="V993" i="2"/>
  <c r="V994" i="2" a="1"/>
  <c r="V994" i="2"/>
  <c r="V995" i="2" a="1"/>
  <c r="V995" i="2"/>
  <c r="V996" i="2" a="1"/>
  <c r="V996" i="2" s="1"/>
  <c r="V997" i="2" a="1"/>
  <c r="V997" i="2" s="1"/>
  <c r="V998" i="2" a="1"/>
  <c r="V998" i="2"/>
  <c r="V999" i="2" a="1"/>
  <c r="V999" i="2"/>
  <c r="V1000" i="2" a="1"/>
  <c r="V1000" i="2" s="1"/>
  <c r="V1001" i="2" a="1"/>
  <c r="V1001" i="2"/>
  <c r="V1002" i="2" a="1"/>
  <c r="V1002" i="2" s="1"/>
  <c r="V1003" i="2" a="1"/>
  <c r="V1003" i="2" s="1"/>
  <c r="V1004" i="2" a="1"/>
  <c r="V1004" i="2" s="1"/>
  <c r="V1005" i="2" a="1"/>
  <c r="V1005" i="2"/>
  <c r="V1006" i="2" a="1"/>
  <c r="V1006" i="2"/>
  <c r="V1007" i="2" a="1"/>
  <c r="V1007" i="2" s="1"/>
  <c r="V1008" i="2" a="1"/>
  <c r="V1008" i="2" s="1"/>
  <c r="V1009" i="2" a="1"/>
  <c r="V1009" i="2" s="1"/>
  <c r="V1010" i="2" a="1"/>
  <c r="V1010" i="2" s="1"/>
  <c r="V1011" i="2" a="1"/>
  <c r="V1011" i="2" s="1"/>
  <c r="V1012" i="2" a="1"/>
  <c r="V1012" i="2" s="1"/>
  <c r="V1013" i="2" a="1"/>
  <c r="V1013" i="2" s="1"/>
  <c r="V1014" i="2" a="1"/>
  <c r="V1014" i="2"/>
  <c r="V1015" i="2" a="1"/>
  <c r="V1015" i="2" s="1"/>
  <c r="V1016" i="2" a="1"/>
  <c r="V1016" i="2"/>
  <c r="V1017" i="2" a="1"/>
  <c r="V1017" i="2" s="1"/>
  <c r="V1018" i="2" a="1"/>
  <c r="V1018" i="2" s="1"/>
  <c r="V1019" i="2" a="1"/>
  <c r="V1019" i="2"/>
  <c r="V1020" i="2" a="1"/>
  <c r="V1020" i="2"/>
  <c r="V1021" i="2" a="1"/>
  <c r="V1021" i="2" s="1"/>
  <c r="V1022" i="2" a="1"/>
  <c r="V1022" i="2"/>
  <c r="V1023" i="2" a="1"/>
  <c r="V1023" i="2"/>
  <c r="V1024" i="2" a="1"/>
  <c r="V1024" i="2"/>
  <c r="V1025" i="2" a="1"/>
  <c r="V1025" i="2" s="1"/>
  <c r="V1026" i="2" a="1"/>
  <c r="V1026" i="2" s="1"/>
  <c r="V1027" i="2" a="1"/>
  <c r="V1027" i="2" s="1"/>
  <c r="V1028" i="2" a="1"/>
  <c r="V1028" i="2"/>
  <c r="V1029" i="2" a="1"/>
  <c r="V1029" i="2"/>
  <c r="V1030" i="2" a="1"/>
  <c r="V1030" i="2"/>
  <c r="V1031" i="2" a="1"/>
  <c r="V1031" i="2" s="1"/>
  <c r="V1032" i="2" a="1"/>
  <c r="V1032" i="2" s="1"/>
  <c r="V1033" i="2" a="1"/>
  <c r="V1033" i="2" s="1"/>
  <c r="V1034" i="2" a="1"/>
  <c r="V1034" i="2"/>
  <c r="V1035" i="2" a="1"/>
  <c r="V1035" i="2" s="1"/>
  <c r="V1036" i="2" a="1"/>
  <c r="V1036" i="2"/>
  <c r="V1037" i="2" a="1"/>
  <c r="V1037" i="2"/>
  <c r="V1038" i="2" a="1"/>
  <c r="V1038" i="2" s="1"/>
  <c r="V1039" i="2" a="1"/>
  <c r="V1039" i="2" s="1"/>
  <c r="V1040" i="2" a="1"/>
  <c r="V1040" i="2"/>
  <c r="V1041" i="2" a="1"/>
  <c r="V1041" i="2"/>
  <c r="V1042" i="2" a="1"/>
  <c r="V1042" i="2" s="1"/>
  <c r="V1043" i="2" a="1"/>
  <c r="V1043" i="2"/>
  <c r="V1044" i="2" a="1"/>
  <c r="V1044" i="2" s="1"/>
  <c r="V1045" i="2" a="1"/>
  <c r="V1045" i="2" s="1"/>
  <c r="V1046" i="2" a="1"/>
  <c r="V1046" i="2"/>
  <c r="V1047" i="2" a="1"/>
  <c r="V1047" i="2"/>
  <c r="V1048" i="2" a="1"/>
  <c r="V1048" i="2" s="1"/>
  <c r="V1049" i="2" a="1"/>
  <c r="V1049" i="2"/>
  <c r="V1050" i="2" a="1"/>
  <c r="V1050" i="2"/>
  <c r="V1051" i="2" a="1"/>
  <c r="V1051" i="2" s="1"/>
  <c r="V1052" i="2" a="1"/>
  <c r="V1052" i="2" s="1"/>
  <c r="V1053" i="2" a="1"/>
  <c r="V1053" i="2"/>
  <c r="V1054" i="2" a="1"/>
  <c r="V1054" i="2"/>
  <c r="V1055" i="2" a="1"/>
  <c r="V1055" i="2"/>
  <c r="V1056" i="2" a="1"/>
  <c r="V1056" i="2" s="1"/>
  <c r="V1057" i="2" a="1"/>
  <c r="V1057" i="2" s="1"/>
  <c r="V1058" i="2" a="1"/>
  <c r="V1058" i="2"/>
  <c r="V1059" i="2" a="1"/>
  <c r="V1059" i="2" s="1"/>
  <c r="V1060" i="2" a="1"/>
  <c r="V1060" i="2"/>
  <c r="V1061" i="2" a="1"/>
  <c r="V1061" i="2"/>
  <c r="V1062" i="2" a="1"/>
  <c r="V1062" i="2"/>
  <c r="V1063" i="2" a="1"/>
  <c r="V1063" i="2" s="1"/>
  <c r="V1064" i="2" a="1"/>
  <c r="V1064" i="2"/>
  <c r="V1065" i="2" a="1"/>
  <c r="V1065" i="2"/>
  <c r="V1066" i="2" a="1"/>
  <c r="V1066" i="2" s="1"/>
  <c r="V1067" i="2" a="1"/>
  <c r="V1067" i="2"/>
  <c r="V1068" i="2" a="1"/>
  <c r="V1068" i="2"/>
  <c r="V1069" i="2" a="1"/>
  <c r="V1069" i="2" s="1"/>
  <c r="V1070" i="2" a="1"/>
  <c r="V1070" i="2"/>
  <c r="V1071" i="2" a="1"/>
  <c r="V1071" i="2"/>
  <c r="V1072" i="2" a="1"/>
  <c r="V1072" i="2"/>
  <c r="V1073" i="2" a="1"/>
  <c r="V1073" i="2"/>
  <c r="V1074" i="2" a="1"/>
  <c r="V1074" i="2" s="1"/>
  <c r="V1075" i="2" a="1"/>
  <c r="V1075" i="2" s="1"/>
  <c r="V1076" i="2" a="1"/>
  <c r="V1076" i="2" s="1"/>
  <c r="V1077" i="2" a="1"/>
  <c r="V1077" i="2"/>
  <c r="V1078" i="2" a="1"/>
  <c r="V1078" i="2"/>
  <c r="V1079" i="2" a="1"/>
  <c r="V1079" i="2"/>
  <c r="V1080" i="2" a="1"/>
  <c r="V1080" i="2" s="1"/>
  <c r="V1081" i="2" a="1"/>
  <c r="V1081" i="2" s="1"/>
  <c r="V1082" i="2" a="1"/>
  <c r="V1082" i="2"/>
  <c r="V1083" i="2" a="1"/>
  <c r="V1083" i="2"/>
  <c r="V1084" i="2" a="1"/>
  <c r="V1084" i="2" s="1"/>
  <c r="V1085" i="2" a="1"/>
  <c r="V1085" i="2"/>
  <c r="V1086" i="2" a="1"/>
  <c r="V1086" i="2" s="1"/>
  <c r="V1087" i="2" a="1"/>
  <c r="V1087" i="2" s="1"/>
  <c r="V1088" i="2" a="1"/>
  <c r="V1088" i="2" s="1"/>
  <c r="V1089" i="2" a="1"/>
  <c r="V1089" i="2"/>
  <c r="V1090" i="2" a="1"/>
  <c r="V1090" i="2"/>
  <c r="V1091" i="2" a="1"/>
  <c r="V1091" i="2" s="1"/>
  <c r="V1092" i="2" a="1"/>
  <c r="V1092" i="2"/>
  <c r="V1093" i="2" a="1"/>
  <c r="V1093" i="2" s="1"/>
  <c r="V1094" i="2" a="1"/>
  <c r="V1094" i="2"/>
  <c r="V1095" i="2" a="1"/>
  <c r="V1095" i="2" s="1"/>
  <c r="V1096" i="2" a="1"/>
  <c r="V1096" i="2" s="1"/>
  <c r="V1097" i="2" a="1"/>
  <c r="V1097" i="2"/>
  <c r="V1098" i="2" a="1"/>
  <c r="V1098" i="2" s="1"/>
  <c r="V1099" i="2" a="1"/>
  <c r="V1099" i="2" s="1"/>
  <c r="V1100" i="2" a="1"/>
  <c r="V1100" i="2"/>
  <c r="V1101" i="2" a="1"/>
  <c r="V1101" i="2" s="1"/>
  <c r="V1102" i="2" a="1"/>
  <c r="V1102" i="2" s="1"/>
  <c r="V1103" i="2" a="1"/>
  <c r="V1103" i="2"/>
  <c r="V1104" i="2" a="1"/>
  <c r="V1104" i="2" s="1"/>
  <c r="V1105" i="2" a="1"/>
  <c r="V1105" i="2" s="1"/>
  <c r="V1106" i="2" a="1"/>
  <c r="V1106" i="2" s="1"/>
  <c r="V1107" i="2" a="1"/>
  <c r="V1107" i="2" s="1"/>
  <c r="V1108" i="2" a="1"/>
  <c r="V1108" i="2"/>
  <c r="V1109" i="2" a="1"/>
  <c r="V1109" i="2" s="1"/>
  <c r="V1110" i="2" a="1"/>
  <c r="V1110" i="2"/>
  <c r="V1111" i="2" a="1"/>
  <c r="V1111" i="2" s="1"/>
  <c r="V1112" i="2" a="1"/>
  <c r="V1112" i="2"/>
  <c r="V1113" i="2" a="1"/>
  <c r="V1113" i="2"/>
  <c r="V1114" i="2" a="1"/>
  <c r="V1114" i="2" s="1"/>
  <c r="V1115" i="2" a="1"/>
  <c r="V1115" i="2" s="1"/>
  <c r="V1116" i="2" a="1"/>
  <c r="V1116" i="2" s="1"/>
  <c r="V1117" i="2" a="1"/>
  <c r="V1117" i="2" s="1"/>
  <c r="V1118" i="2" a="1"/>
  <c r="V1118" i="2"/>
  <c r="V1119" i="2" a="1"/>
  <c r="V1119" i="2" s="1"/>
  <c r="V1120" i="2" a="1"/>
  <c r="V1120" i="2" s="1"/>
  <c r="V1121" i="2" a="1"/>
  <c r="V1121" i="2" s="1"/>
  <c r="V1122" i="2" a="1"/>
  <c r="V1122" i="2" s="1"/>
  <c r="V1123" i="2" a="1"/>
  <c r="V1123" i="2" s="1"/>
  <c r="V1124" i="2" a="1"/>
  <c r="V1124" i="2" s="1"/>
  <c r="V1125" i="2" a="1"/>
  <c r="V1125" i="2" s="1"/>
  <c r="V1126" i="2" a="1"/>
  <c r="V1126" i="2" s="1"/>
  <c r="V1127" i="2" a="1"/>
  <c r="V1127" i="2" s="1"/>
  <c r="V1128" i="2" a="1"/>
  <c r="V1128" i="2"/>
  <c r="V1129" i="2" a="1"/>
  <c r="V1129" i="2" s="1"/>
  <c r="V1130" i="2" a="1"/>
  <c r="V1130" i="2"/>
  <c r="V1131" i="2" a="1"/>
  <c r="V1131" i="2" s="1"/>
  <c r="V1132" i="2" a="1"/>
  <c r="V1132" i="2" s="1"/>
  <c r="V1133" i="2" a="1"/>
  <c r="V1133" i="2"/>
  <c r="V1134" i="2" a="1"/>
  <c r="V1134" i="2" s="1"/>
  <c r="V1135" i="2" a="1"/>
  <c r="V1135" i="2" s="1"/>
  <c r="V1136" i="2" a="1"/>
  <c r="V1136" i="2" s="1"/>
  <c r="V1137" i="2" a="1"/>
  <c r="V1137" i="2" s="1"/>
  <c r="V1138" i="2" a="1"/>
  <c r="V1138" i="2" s="1"/>
  <c r="V1139" i="2" a="1"/>
  <c r="V1139" i="2"/>
  <c r="V1140" i="2" a="1"/>
  <c r="V1140" i="2"/>
  <c r="V1141" i="2" a="1"/>
  <c r="V1141" i="2" s="1"/>
  <c r="V1142" i="2" a="1"/>
  <c r="V1142" i="2"/>
  <c r="V1143" i="2" a="1"/>
  <c r="V1143" i="2" s="1"/>
  <c r="V1144" i="2" a="1"/>
  <c r="V1144" i="2" s="1"/>
  <c r="V1145" i="2" a="1"/>
  <c r="V1145" i="2" s="1"/>
  <c r="V1146" i="2" a="1"/>
  <c r="V1146" i="2" s="1"/>
  <c r="V1147" i="2" a="1"/>
  <c r="V1147" i="2" s="1"/>
  <c r="V1148" i="2" a="1"/>
  <c r="V1148" i="2"/>
  <c r="V1149" i="2" a="1"/>
  <c r="V1149" i="2"/>
  <c r="V1150" i="2" a="1"/>
  <c r="V1150" i="2" s="1"/>
  <c r="V1151" i="2" a="1"/>
  <c r="V1151" i="2" s="1"/>
  <c r="V1152" i="2" a="1"/>
  <c r="V1152" i="2" s="1"/>
  <c r="V1153" i="2" a="1"/>
  <c r="V1153" i="2" s="1"/>
  <c r="V1154" i="2" a="1"/>
  <c r="V1154" i="2" s="1"/>
  <c r="V1155" i="2" a="1"/>
  <c r="V1155" i="2"/>
  <c r="V1156" i="2" a="1"/>
  <c r="V1156" i="2"/>
  <c r="V1157" i="2" a="1"/>
  <c r="V1157" i="2" s="1"/>
  <c r="V1158" i="2" a="1"/>
  <c r="V1158" i="2" s="1"/>
  <c r="V1159" i="2" a="1"/>
  <c r="V1159" i="2" s="1"/>
  <c r="V1160" i="2" a="1"/>
  <c r="V1160" i="2" s="1"/>
  <c r="V1161" i="2" a="1"/>
  <c r="V1161" i="2" s="1"/>
  <c r="V1162" i="2" a="1"/>
  <c r="V1162" i="2" s="1"/>
  <c r="V1163" i="2" a="1"/>
  <c r="V1163" i="2" s="1"/>
  <c r="V1164" i="2" a="1"/>
  <c r="V1164" i="2" s="1"/>
  <c r="V1165" i="2" a="1"/>
  <c r="V1165" i="2" s="1"/>
  <c r="V1166" i="2" a="1"/>
  <c r="V1166" i="2" s="1"/>
  <c r="V1167" i="2" a="1"/>
  <c r="V1167" i="2" s="1"/>
  <c r="V1168" i="2" a="1"/>
  <c r="V1168" i="2" s="1"/>
  <c r="V1169" i="2" a="1"/>
  <c r="V1169" i="2" s="1"/>
  <c r="V1170" i="2" a="1"/>
  <c r="V1170" i="2"/>
  <c r="V1171" i="2" a="1"/>
  <c r="V1171" i="2" s="1"/>
  <c r="V1172" i="2" a="1"/>
  <c r="V1172" i="2"/>
  <c r="V1173" i="2" a="1"/>
  <c r="V1173" i="2"/>
  <c r="V1174" i="2" a="1"/>
  <c r="V1174" i="2" s="1"/>
  <c r="V1175" i="2" a="1"/>
  <c r="V1175" i="2"/>
  <c r="V1176" i="2" a="1"/>
  <c r="V1176" i="2"/>
  <c r="V1177" i="2" a="1"/>
  <c r="V1177" i="2" s="1"/>
  <c r="V1178" i="2" a="1"/>
  <c r="V1178" i="2"/>
  <c r="V1179" i="2" a="1"/>
  <c r="V1179" i="2"/>
  <c r="V1180" i="2" a="1"/>
  <c r="V1180" i="2"/>
  <c r="V1181" i="2" a="1"/>
  <c r="V1181" i="2" s="1"/>
  <c r="V1182" i="2" a="1"/>
  <c r="V1182" i="2" s="1"/>
  <c r="V1183" i="2" a="1"/>
  <c r="V1183" i="2" s="1"/>
  <c r="V1184" i="2" a="1"/>
  <c r="V1184" i="2"/>
  <c r="V1185" i="2" a="1"/>
  <c r="V1185" i="2"/>
  <c r="V1186" i="2" a="1"/>
  <c r="V1186" i="2" s="1"/>
  <c r="V1187" i="2" a="1"/>
  <c r="V1187" i="2" s="1"/>
  <c r="V1188" i="2" a="1"/>
  <c r="V1188" i="2" s="1"/>
  <c r="V1189" i="2" a="1"/>
  <c r="V1189" i="2" s="1"/>
  <c r="V1190" i="2" a="1"/>
  <c r="V1190" i="2"/>
  <c r="V1191" i="2" a="1"/>
  <c r="V1191" i="2"/>
  <c r="V1192" i="2" a="1"/>
  <c r="V1192" i="2" s="1"/>
  <c r="V1193" i="2" a="1"/>
  <c r="V1193" i="2"/>
  <c r="V1194" i="2" a="1"/>
  <c r="V1194" i="2" s="1"/>
  <c r="V1195" i="2" a="1"/>
  <c r="V1195" i="2" s="1"/>
  <c r="V1196" i="2" a="1"/>
  <c r="V1196" i="2" s="1"/>
  <c r="V1197" i="2" a="1"/>
  <c r="V1197" i="2" s="1"/>
  <c r="V1198" i="2" a="1"/>
  <c r="V1198" i="2" s="1"/>
  <c r="V1199" i="2" a="1"/>
  <c r="V1199" i="2" s="1"/>
  <c r="V1200" i="2" a="1"/>
  <c r="V1200" i="2" s="1"/>
  <c r="V1201" i="2" a="1"/>
  <c r="V1201" i="2" s="1"/>
  <c r="V1202" i="2" a="1"/>
  <c r="V1202" i="2"/>
  <c r="V1203" i="2" a="1"/>
  <c r="V1203" i="2" s="1"/>
  <c r="V1204" i="2" a="1"/>
  <c r="V1204" i="2" s="1"/>
  <c r="V1205" i="2" a="1"/>
  <c r="V1205" i="2"/>
  <c r="V1206" i="2" a="1"/>
  <c r="V1206" i="2"/>
  <c r="V1207" i="2" a="1"/>
  <c r="V1207" i="2" s="1"/>
  <c r="V1208" i="2" a="1"/>
  <c r="V1208" i="2" s="1"/>
  <c r="V1209" i="2" a="1"/>
  <c r="V1209" i="2" s="1"/>
  <c r="V1210" i="2" a="1"/>
  <c r="V1210" i="2"/>
  <c r="V1211" i="2" a="1"/>
  <c r="V1211" i="2"/>
  <c r="V1212" i="2" a="1"/>
  <c r="V1212" i="2" s="1"/>
  <c r="V1213" i="2" a="1"/>
  <c r="V1213" i="2" s="1"/>
  <c r="V1214" i="2" a="1"/>
  <c r="V1214" i="2" s="1"/>
  <c r="V1215" i="2" a="1"/>
  <c r="V1215" i="2" s="1"/>
  <c r="V1216" i="2" a="1"/>
  <c r="V1216" i="2" s="1"/>
  <c r="V1217" i="2" a="1"/>
  <c r="V1217" i="2"/>
  <c r="V1218" i="2" a="1"/>
  <c r="V1218" i="2"/>
  <c r="V1219" i="2" a="1"/>
  <c r="V1219" i="2" s="1"/>
  <c r="V1220" i="2" a="1"/>
  <c r="V1220" i="2"/>
  <c r="V1221" i="2" a="1"/>
  <c r="V1221" i="2"/>
  <c r="V1222" i="2" a="1"/>
  <c r="V1222" i="2" s="1"/>
  <c r="V1223" i="2" a="1"/>
  <c r="V1223" i="2" s="1"/>
  <c r="V1224" i="2" a="1"/>
  <c r="V1224" i="2" s="1"/>
  <c r="V1225" i="2" a="1"/>
  <c r="V1225" i="2" s="1"/>
  <c r="V1226" i="2" a="1"/>
  <c r="V1226" i="2"/>
  <c r="V1227" i="2" a="1"/>
  <c r="V1227" i="2" s="1"/>
  <c r="V1228" i="2" a="1"/>
  <c r="V1228" i="2" s="1"/>
  <c r="V1229" i="2" a="1"/>
  <c r="V1229" i="2" s="1"/>
  <c r="V1230" i="2" a="1"/>
  <c r="V1230" i="2" s="1"/>
  <c r="V1231" i="2" a="1"/>
  <c r="V1231" i="2" s="1"/>
  <c r="V1232" i="2" a="1"/>
  <c r="V1232" i="2" s="1"/>
  <c r="V1233" i="2" a="1"/>
  <c r="V1233" i="2" s="1"/>
  <c r="V1234" i="2" a="1"/>
  <c r="V1234" i="2"/>
  <c r="V1235" i="2" a="1"/>
  <c r="V1235" i="2" s="1"/>
  <c r="V1236" i="2" a="1"/>
  <c r="V1236" i="2"/>
  <c r="V1237" i="2" a="1"/>
  <c r="V1237" i="2" s="1"/>
  <c r="V1238" i="2" a="1"/>
  <c r="V1238" i="2" s="1"/>
  <c r="V1239" i="2" a="1"/>
  <c r="V1239" i="2" s="1"/>
  <c r="V1240" i="2" a="1"/>
  <c r="V1240" i="2" s="1"/>
  <c r="V1241" i="2" a="1"/>
  <c r="V1241" i="2" s="1"/>
  <c r="V1242" i="2" a="1"/>
  <c r="V1242" i="2" s="1"/>
  <c r="V1243" i="2" a="1"/>
  <c r="V1243" i="2" s="1"/>
  <c r="V1244" i="2" a="1"/>
  <c r="V1244" i="2"/>
  <c r="V1245" i="2" a="1"/>
  <c r="V1245" i="2" s="1"/>
  <c r="V1246" i="2" a="1"/>
  <c r="V1246" i="2" s="1"/>
  <c r="V1247" i="2" a="1"/>
  <c r="V1247" i="2" s="1"/>
  <c r="V1248" i="2" a="1"/>
  <c r="V1248" i="2"/>
  <c r="V1249" i="2" a="1"/>
  <c r="V1249" i="2"/>
  <c r="V1250" i="2" a="1"/>
  <c r="V1250" i="2" s="1"/>
  <c r="V1251" i="2" a="1"/>
  <c r="V1251" i="2"/>
  <c r="V1252" i="2" a="1"/>
  <c r="V1252" i="2" s="1"/>
  <c r="V1253" i="2" a="1"/>
  <c r="V1253" i="2" s="1"/>
  <c r="V1254" i="2" a="1"/>
  <c r="V1254" i="2"/>
  <c r="V1255" i="2" a="1"/>
  <c r="V1255" i="2" s="1"/>
  <c r="V1256" i="2" a="1"/>
  <c r="V1256" i="2" s="1"/>
  <c r="V1257" i="2" a="1"/>
  <c r="V1257" i="2"/>
  <c r="V1258" i="2" a="1"/>
  <c r="V1258" i="2"/>
  <c r="V1259" i="2" a="1"/>
  <c r="V1259" i="2" s="1"/>
  <c r="V1260" i="2" a="1"/>
  <c r="V1260" i="2" s="1"/>
  <c r="V1261" i="2" a="1"/>
  <c r="V1261" i="2" s="1"/>
  <c r="V1262" i="2" a="1"/>
  <c r="V1262" i="2" s="1"/>
  <c r="V1263" i="2" a="1"/>
  <c r="V1263" i="2"/>
  <c r="V1264" i="2" a="1"/>
  <c r="V1264" i="2" s="1"/>
  <c r="V1265" i="2" a="1"/>
  <c r="V1265" i="2" s="1"/>
  <c r="V1266" i="2" a="1"/>
  <c r="V1266" i="2" s="1"/>
  <c r="V1267" i="2" a="1"/>
  <c r="V1267" i="2" s="1"/>
  <c r="V1268" i="2" a="1"/>
  <c r="V1268" i="2"/>
  <c r="V1269" i="2" a="1"/>
  <c r="V1269" i="2"/>
  <c r="V1270" i="2" a="1"/>
  <c r="V1270" i="2"/>
  <c r="V1271" i="2" a="1"/>
  <c r="V1271" i="2" s="1"/>
  <c r="V1272" i="2" a="1"/>
  <c r="V1272" i="2" s="1"/>
  <c r="V1273" i="2" a="1"/>
  <c r="V1273" i="2" s="1"/>
  <c r="V1274" i="2" a="1"/>
  <c r="V1274" i="2"/>
  <c r="V1275" i="2" a="1"/>
  <c r="V1275" i="2"/>
  <c r="V1276" i="2" a="1"/>
  <c r="V1276" i="2"/>
  <c r="V1277" i="2" a="1"/>
  <c r="V1277" i="2" s="1"/>
  <c r="V1278" i="2" a="1"/>
  <c r="V1278" i="2"/>
  <c r="V1279" i="2" a="1"/>
  <c r="V1279" i="2" s="1"/>
  <c r="V1280" i="2" a="1"/>
  <c r="V1280" i="2"/>
  <c r="V1281" i="2" a="1"/>
  <c r="V1281" i="2"/>
  <c r="V1282" i="2" a="1"/>
  <c r="V1282" i="2"/>
  <c r="V1283" i="2" a="1"/>
  <c r="V1283" i="2" s="1"/>
  <c r="V1284" i="2" a="1"/>
  <c r="V1284" i="2" s="1"/>
  <c r="V1285" i="2" a="1"/>
  <c r="V1285" i="2" s="1"/>
  <c r="V1286" i="2" a="1"/>
  <c r="V1286" i="2" s="1"/>
  <c r="V1287" i="2" a="1"/>
  <c r="V1287" i="2" s="1"/>
  <c r="V1288" i="2" a="1"/>
  <c r="V1288" i="2"/>
  <c r="V1289" i="2" a="1"/>
  <c r="V1289" i="2" s="1"/>
  <c r="V1290" i="2" a="1"/>
  <c r="V1290" i="2" s="1"/>
  <c r="V1291" i="2" a="1"/>
  <c r="V1291" i="2"/>
  <c r="V1292" i="2" a="1"/>
  <c r="V1292" i="2" s="1"/>
  <c r="V1293" i="2" a="1"/>
  <c r="V1293" i="2" s="1"/>
  <c r="V1294" i="2" a="1"/>
  <c r="V1294" i="2" s="1"/>
  <c r="V1295" i="2" a="1"/>
  <c r="V1295" i="2" s="1"/>
  <c r="V1296" i="2" a="1"/>
  <c r="V1296" i="2"/>
  <c r="V1297" i="2" a="1"/>
  <c r="V1297" i="2" s="1"/>
  <c r="V1298" i="2" a="1"/>
  <c r="V1298" i="2" s="1"/>
  <c r="V1299" i="2" a="1"/>
  <c r="V1299" i="2" s="1"/>
  <c r="V1300" i="2" a="1"/>
  <c r="V1300" i="2"/>
  <c r="V1301" i="2" a="1"/>
  <c r="V1301" i="2" s="1"/>
  <c r="V1302" i="2" a="1"/>
  <c r="V1302" i="2"/>
  <c r="V1303" i="2" a="1"/>
  <c r="V1303" i="2"/>
  <c r="V1304" i="2" a="1"/>
  <c r="V1304" i="2"/>
  <c r="V1305" i="2" a="1"/>
  <c r="V1305" i="2"/>
  <c r="V1306" i="2" a="1"/>
  <c r="V1306" i="2" s="1"/>
  <c r="V1307" i="2" a="1"/>
  <c r="V1307" i="2" s="1"/>
  <c r="V1308" i="2" a="1"/>
  <c r="V1308" i="2" s="1"/>
  <c r="V1309" i="2" a="1"/>
  <c r="V1309" i="2" s="1"/>
  <c r="V1310" i="2" a="1"/>
  <c r="V1310" i="2"/>
  <c r="V1311" i="2" a="1"/>
  <c r="V1311" i="2" s="1"/>
  <c r="V1312" i="2" a="1"/>
  <c r="V1312" i="2" s="1"/>
  <c r="V1313" i="2" a="1"/>
  <c r="V1313" i="2" s="1"/>
  <c r="V1314" i="2" a="1"/>
  <c r="V1314" i="2" s="1"/>
  <c r="V1315" i="2" a="1"/>
  <c r="V1315" i="2"/>
  <c r="V1316" i="2" a="1"/>
  <c r="V1316" i="2"/>
  <c r="V1317" i="2" a="1"/>
  <c r="V1317" i="2" s="1"/>
  <c r="V1318" i="2" a="1"/>
  <c r="V1318" i="2" s="1"/>
  <c r="V1319" i="2" a="1"/>
  <c r="V1319" i="2" s="1"/>
  <c r="V1320" i="2" a="1"/>
  <c r="V1320" i="2" s="1"/>
  <c r="V1321" i="2" a="1"/>
  <c r="V1321" i="2" s="1"/>
  <c r="V1322" i="2" a="1"/>
  <c r="V1322" i="2" s="1"/>
  <c r="V1323" i="2" a="1"/>
  <c r="V1323" i="2" s="1"/>
  <c r="V1324" i="2" a="1"/>
  <c r="V1324" i="2"/>
  <c r="V1325" i="2" a="1"/>
  <c r="V1325" i="2" s="1"/>
  <c r="V1326" i="2" a="1"/>
  <c r="V1326" i="2"/>
  <c r="V1327" i="2" a="1"/>
  <c r="V1327" i="2" s="1"/>
  <c r="V1328" i="2" a="1"/>
  <c r="V1328" i="2"/>
  <c r="V1329" i="2" a="1"/>
  <c r="V1329" i="2"/>
  <c r="V1330" i="2" a="1"/>
  <c r="V1330" i="2" s="1"/>
  <c r="V1331" i="2" a="1"/>
  <c r="V1331" i="2" s="1"/>
  <c r="V1332" i="2" a="1"/>
  <c r="V1332" i="2" s="1"/>
  <c r="V1333" i="2" a="1"/>
  <c r="V1333" i="2" s="1"/>
  <c r="V1334" i="2" a="1"/>
  <c r="V1334" i="2"/>
  <c r="V1335" i="2" a="1"/>
  <c r="V1335" i="2" s="1"/>
  <c r="V1336" i="2" a="1"/>
  <c r="V1336" i="2" s="1"/>
  <c r="V1337" i="2" a="1"/>
  <c r="V1337" i="2" s="1"/>
  <c r="V1338" i="2" a="1"/>
  <c r="V1338" i="2" s="1"/>
  <c r="V1339" i="2" a="1"/>
  <c r="V1339" i="2" s="1"/>
  <c r="V1340" i="2" a="1"/>
  <c r="V1340" i="2"/>
  <c r="V1341" i="2" a="1"/>
  <c r="V1341" i="2"/>
  <c r="V1342" i="2" a="1"/>
  <c r="V1342" i="2" s="1"/>
  <c r="V1343" i="2" a="1"/>
  <c r="V1343" i="2" s="1"/>
  <c r="V1344" i="2" a="1"/>
  <c r="V1344" i="2" s="1"/>
  <c r="V1345" i="2" a="1"/>
  <c r="V1345" i="2"/>
  <c r="V1346" i="2" a="1"/>
  <c r="V1346" i="2"/>
  <c r="V1347" i="2" a="1"/>
  <c r="V1347" i="2" s="1"/>
  <c r="V1348" i="2" a="1"/>
  <c r="V1348" i="2" s="1"/>
  <c r="V1349" i="2" a="1"/>
  <c r="V1349" i="2" s="1"/>
  <c r="V1350" i="2" a="1"/>
  <c r="V1350" i="2" s="1"/>
  <c r="V1351" i="2" a="1"/>
  <c r="V1351" i="2" s="1"/>
  <c r="V1352" i="2" a="1"/>
  <c r="V1352" i="2" s="1"/>
  <c r="V1353" i="2" a="1"/>
  <c r="V1353" i="2" s="1"/>
  <c r="V1354" i="2" a="1"/>
  <c r="V1354" i="2" s="1"/>
  <c r="V1355" i="2" a="1"/>
  <c r="V1355" i="2" s="1"/>
  <c r="V1356" i="2" a="1"/>
  <c r="V1356" i="2" s="1"/>
  <c r="V1357" i="2" a="1"/>
  <c r="V1357" i="2" s="1"/>
  <c r="V1358" i="2" a="1"/>
  <c r="V1358" i="2" s="1"/>
  <c r="V1359" i="2" a="1"/>
  <c r="V1359" i="2" s="1"/>
  <c r="V1360" i="2" a="1"/>
  <c r="V1360" i="2" s="1"/>
  <c r="V1361" i="2" a="1"/>
  <c r="V1361" i="2" s="1"/>
  <c r="V1362" i="2" a="1"/>
  <c r="V1362" i="2"/>
  <c r="V1363" i="2" a="1"/>
  <c r="V1363" i="2" s="1"/>
  <c r="V1364" i="2" a="1"/>
  <c r="V1364" i="2"/>
  <c r="V1365" i="2" a="1"/>
  <c r="V1365" i="2" s="1"/>
  <c r="V1366" i="2" a="1"/>
  <c r="V1366" i="2" s="1"/>
  <c r="V1367" i="2" a="1"/>
  <c r="V1367" i="2" s="1"/>
  <c r="V1368" i="2" a="1"/>
  <c r="V1368" i="2"/>
  <c r="V1369" i="2" a="1"/>
  <c r="V1369" i="2"/>
  <c r="V1370" i="2" a="1"/>
  <c r="V1370" i="2"/>
  <c r="V1371" i="2" a="1"/>
  <c r="V1371" i="2"/>
  <c r="V1372" i="2" a="1"/>
  <c r="V1372" i="2" s="1"/>
  <c r="V1373" i="2" a="1"/>
  <c r="V1373" i="2" s="1"/>
  <c r="V1374" i="2" a="1"/>
  <c r="V1374" i="2"/>
  <c r="V1375" i="2" a="1"/>
  <c r="V1375" i="2" s="1"/>
  <c r="V1376" i="2" a="1"/>
  <c r="V1376" i="2" s="1"/>
  <c r="V1377" i="2" a="1"/>
  <c r="V1377" i="2"/>
  <c r="V1378" i="2" a="1"/>
  <c r="V1378" i="2"/>
  <c r="V1379" i="2" a="1"/>
  <c r="V1379" i="2" s="1"/>
  <c r="V1380" i="2" a="1"/>
  <c r="V1380" i="2" s="1"/>
  <c r="V1381" i="2" a="1"/>
  <c r="V1381" i="2" s="1"/>
  <c r="V1382" i="2" a="1"/>
  <c r="V1382" i="2" s="1"/>
  <c r="V1383" i="2" a="1"/>
  <c r="V1383" i="2" s="1"/>
  <c r="V1384" i="2" a="1"/>
  <c r="V1384" i="2" s="1"/>
  <c r="V1385" i="2" a="1"/>
  <c r="V1385" i="2" s="1"/>
  <c r="V1386" i="2" a="1"/>
  <c r="V1386" i="2"/>
  <c r="V1387" i="2" a="1"/>
  <c r="V1387" i="2"/>
  <c r="V1388" i="2" a="1"/>
  <c r="V1388" i="2" s="1"/>
  <c r="V1389" i="2" a="1"/>
  <c r="V1389" i="2" s="1"/>
  <c r="V1390" i="2" a="1"/>
  <c r="V1390" i="2" s="1"/>
  <c r="V1391" i="2" a="1"/>
  <c r="V1391" i="2" s="1"/>
  <c r="V1392" i="2" a="1"/>
  <c r="V1392" i="2" s="1"/>
  <c r="V1393" i="2" a="1"/>
  <c r="V1393" i="2" s="1"/>
  <c r="V1394" i="2" a="1"/>
  <c r="V1394" i="2"/>
  <c r="V1395" i="2" a="1"/>
  <c r="V1395" i="2"/>
  <c r="V1396" i="2" a="1"/>
  <c r="V1396" i="2" s="1"/>
  <c r="V1397" i="2" a="1"/>
  <c r="V1397" i="2" s="1"/>
  <c r="V1398" i="2" a="1"/>
  <c r="V1398" i="2" s="1"/>
  <c r="V1399" i="2" a="1"/>
  <c r="V1399" i="2" s="1"/>
  <c r="V1400" i="2" a="1"/>
  <c r="V1400" i="2"/>
  <c r="V1401" i="2" a="1"/>
  <c r="V1401" i="2"/>
  <c r="V1402" i="2" a="1"/>
  <c r="V1402" i="2"/>
  <c r="V1403" i="2" a="1"/>
  <c r="V1403" i="2" s="1"/>
  <c r="V1404" i="2" a="1"/>
  <c r="V1404" i="2"/>
  <c r="V1405" i="2" a="1"/>
  <c r="V1405" i="2" s="1"/>
  <c r="V1406" i="2" a="1"/>
  <c r="V1406" i="2" s="1"/>
  <c r="V1407" i="2" a="1"/>
  <c r="V1407" i="2"/>
  <c r="V1408" i="2" a="1"/>
  <c r="V1408" i="2" s="1"/>
  <c r="V1409" i="2" a="1"/>
  <c r="V1409" i="2" s="1"/>
  <c r="V1410" i="2" a="1"/>
  <c r="V1410" i="2" s="1"/>
  <c r="V1411" i="2" a="1"/>
  <c r="V1411" i="2" s="1"/>
  <c r="V1412" i="2" a="1"/>
  <c r="V1412" i="2"/>
  <c r="V1413" i="2" a="1"/>
  <c r="V1413" i="2"/>
  <c r="V1414" i="2" a="1"/>
  <c r="V1414" i="2"/>
  <c r="V1415" i="2" a="1"/>
  <c r="V1415" i="2" s="1"/>
  <c r="V1416" i="2" a="1"/>
  <c r="V1416" i="2" s="1"/>
  <c r="V1417" i="2" a="1"/>
  <c r="V1417" i="2"/>
  <c r="V1418" i="2" a="1"/>
  <c r="V1418" i="2" s="1"/>
  <c r="V1419" i="2" a="1"/>
  <c r="V1419" i="2"/>
  <c r="V1420" i="2" a="1"/>
  <c r="V1420" i="2" s="1"/>
  <c r="V1421" i="2" a="1"/>
  <c r="V1421" i="2" s="1"/>
  <c r="V1422" i="2" a="1"/>
  <c r="V1422" i="2"/>
  <c r="V1423" i="2" a="1"/>
  <c r="V1423" i="2"/>
  <c r="V1424" i="2" a="1"/>
  <c r="V1424" i="2"/>
  <c r="V1425" i="2" a="1"/>
  <c r="V1425" i="2" s="1"/>
  <c r="V1426" i="2" a="1"/>
  <c r="V1426" i="2"/>
  <c r="V1427" i="2" a="1"/>
  <c r="V1427" i="2" s="1"/>
  <c r="V1428" i="2" a="1"/>
  <c r="V1428" i="2" s="1"/>
  <c r="V1429" i="2" a="1"/>
  <c r="V1429" i="2" s="1"/>
  <c r="V1430" i="2" a="1"/>
  <c r="V1430" i="2"/>
  <c r="V1431" i="2" a="1"/>
  <c r="V1431" i="2"/>
  <c r="V1432" i="2" a="1"/>
  <c r="V1432" i="2" s="1"/>
  <c r="V1433" i="2" a="1"/>
  <c r="V1433" i="2" s="1"/>
  <c r="V1434" i="2" a="1"/>
  <c r="V1434" i="2" s="1"/>
  <c r="V1435" i="2" a="1"/>
  <c r="V1435" i="2" s="1"/>
  <c r="V1436" i="2" a="1"/>
  <c r="V1436" i="2" s="1"/>
  <c r="V1437" i="2" a="1"/>
  <c r="V1437" i="2" s="1"/>
  <c r="V1438" i="2" a="1"/>
  <c r="V1438" i="2"/>
  <c r="V1439" i="2" a="1"/>
  <c r="V1439" i="2" s="1"/>
  <c r="V1440" i="2" a="1"/>
  <c r="V1440" i="2" s="1"/>
  <c r="V1441" i="2" a="1"/>
  <c r="V1441" i="2" s="1"/>
  <c r="V1442" i="2" a="1"/>
  <c r="V1442" i="2" s="1"/>
  <c r="V1443" i="2" a="1"/>
  <c r="V1443" i="2"/>
  <c r="V1444" i="2" a="1"/>
  <c r="V1444" i="2"/>
  <c r="V1445" i="2" a="1"/>
  <c r="V1445" i="2" s="1"/>
  <c r="V1446" i="2" a="1"/>
  <c r="V1446" i="2"/>
  <c r="V1447" i="2" a="1"/>
  <c r="V1447" i="2" s="1"/>
  <c r="V1448" i="2" a="1"/>
  <c r="V1448" i="2"/>
  <c r="V1449" i="2" a="1"/>
  <c r="V1449" i="2" s="1"/>
  <c r="V1450" i="2" a="1"/>
  <c r="V1450" i="2" s="1"/>
  <c r="V1451" i="2" a="1"/>
  <c r="V1451" i="2" s="1"/>
  <c r="V1452" i="2" a="1"/>
  <c r="V1452" i="2" s="1"/>
  <c r="V1453" i="2" a="1"/>
  <c r="V1453" i="2" s="1"/>
  <c r="V1454" i="2" a="1"/>
  <c r="V1454" i="2"/>
  <c r="V1455" i="2" a="1"/>
  <c r="V1455" i="2"/>
  <c r="V1456" i="2" a="1"/>
  <c r="V1456" i="2" s="1"/>
  <c r="V1457" i="2" a="1"/>
  <c r="V1457" i="2" s="1"/>
  <c r="V1458" i="2" a="1"/>
  <c r="V1458" i="2" s="1"/>
  <c r="V1459" i="2" a="1"/>
  <c r="V1459" i="2"/>
  <c r="V1460" i="2" a="1"/>
  <c r="V1460" i="2"/>
  <c r="V1461" i="2" a="1"/>
  <c r="V1461" i="2"/>
  <c r="V1462" i="2" a="1"/>
  <c r="V1462" i="2"/>
  <c r="V1463" i="2" a="1"/>
  <c r="V1463" i="2" s="1"/>
  <c r="V1464" i="2" a="1"/>
  <c r="V1464" i="2"/>
  <c r="V1465" i="2" a="1"/>
  <c r="V1465" i="2" s="1"/>
  <c r="V1466" i="2" a="1"/>
  <c r="V1466" i="2"/>
  <c r="V1467" i="2" a="1"/>
  <c r="V1467" i="2"/>
  <c r="V1468" i="2" a="1"/>
  <c r="V1468" i="2"/>
  <c r="V1469" i="2" a="1"/>
  <c r="V1469" i="2" s="1"/>
  <c r="V1470" i="2" a="1"/>
  <c r="V1470" i="2" s="1"/>
  <c r="V1471" i="2" a="1"/>
  <c r="V1471" i="2" s="1"/>
  <c r="V1472" i="2" a="1"/>
  <c r="V1472" i="2" s="1"/>
  <c r="V1473" i="2" a="1"/>
  <c r="V1473" i="2"/>
  <c r="V1474" i="2" a="1"/>
  <c r="V1474" i="2"/>
  <c r="V1475" i="2" a="1"/>
  <c r="V1475" i="2" s="1"/>
  <c r="V1476" i="2" a="1"/>
  <c r="V1476" i="2"/>
  <c r="V1477" i="2" a="1"/>
  <c r="V1477" i="2"/>
  <c r="V1478" i="2" a="1"/>
  <c r="V1478" i="2" s="1"/>
  <c r="V1479" i="2" a="1"/>
  <c r="V1479" i="2" s="1"/>
  <c r="V1480" i="2" a="1"/>
  <c r="V1480" i="2"/>
  <c r="V1481" i="2" a="1"/>
  <c r="V1481" i="2" s="1"/>
  <c r="V1482" i="2" a="1"/>
  <c r="V1482" i="2" s="1"/>
  <c r="V1483" i="2" a="1"/>
  <c r="V1483" i="2" s="1"/>
  <c r="V1484" i="2" a="1"/>
  <c r="V1484" i="2" s="1"/>
  <c r="V1485" i="2" a="1"/>
  <c r="V1485" i="2"/>
  <c r="V1486" i="2" a="1"/>
  <c r="V1486" i="2" s="1"/>
  <c r="V1487" i="2" a="1"/>
  <c r="V1487" i="2" s="1"/>
  <c r="V1488" i="2" a="1"/>
  <c r="V1488" i="2"/>
  <c r="V1489" i="2" a="1"/>
  <c r="V1489" i="2"/>
  <c r="V1490" i="2" a="1"/>
  <c r="V1490" i="2"/>
  <c r="V1491" i="2" a="1"/>
  <c r="V1491" i="2" s="1"/>
  <c r="V1492" i="2" a="1"/>
  <c r="V1492" i="2" s="1"/>
  <c r="V1493" i="2" a="1"/>
  <c r="V1493" i="2" s="1"/>
  <c r="V1494" i="2" a="1"/>
  <c r="V1494" i="2" s="1"/>
  <c r="V1495" i="2" a="1"/>
  <c r="V1495" i="2" s="1"/>
  <c r="V1496" i="2" a="1"/>
  <c r="V1496" i="2"/>
  <c r="V1497" i="2" a="1"/>
  <c r="V1497" i="2" s="1"/>
  <c r="V1498" i="2" a="1"/>
  <c r="V1498" i="2"/>
  <c r="V1499" i="2" a="1"/>
  <c r="V1499" i="2" s="1"/>
  <c r="V1500" i="2" a="1"/>
  <c r="V1500" i="2" s="1"/>
  <c r="V1501" i="2" a="1"/>
  <c r="V1501" i="2" s="1"/>
  <c r="V1502" i="2" a="1"/>
  <c r="V1502" i="2" s="1"/>
  <c r="V1503" i="2" a="1"/>
  <c r="V1503" i="2"/>
  <c r="V1504" i="2" a="1"/>
  <c r="V1504" i="2" s="1"/>
  <c r="V1505" i="2" a="1"/>
  <c r="V1505" i="2" s="1"/>
  <c r="V1506" i="2" a="1"/>
  <c r="V1506" i="2"/>
  <c r="V1507" i="2" a="1"/>
  <c r="V1507" i="2" s="1"/>
  <c r="V1508" i="2" a="1"/>
  <c r="V1508" i="2"/>
  <c r="V1509" i="2" a="1"/>
  <c r="V1509" i="2"/>
  <c r="V1510" i="2" a="1"/>
  <c r="V1510" i="2" s="1"/>
  <c r="V1511" i="2" a="1"/>
  <c r="V1511" i="2" s="1"/>
  <c r="V1512" i="2" a="1"/>
  <c r="V1512" i="2"/>
  <c r="V1513" i="2" a="1"/>
  <c r="V1513" i="2"/>
  <c r="V1514" i="2" a="1"/>
  <c r="V1514" i="2"/>
  <c r="V1515" i="2" a="1"/>
  <c r="V1515" i="2"/>
  <c r="V1516" i="2" a="1"/>
  <c r="V1516" i="2" s="1"/>
  <c r="V1517" i="2" a="1"/>
  <c r="V1517" i="2" s="1"/>
  <c r="V1518" i="2" a="1"/>
  <c r="V1518" i="2"/>
  <c r="V1519" i="2" a="1"/>
  <c r="V1519" i="2"/>
  <c r="V1520" i="2" a="1"/>
  <c r="V1520" i="2" s="1"/>
  <c r="V1521" i="2" a="1"/>
  <c r="V1521" i="2"/>
  <c r="V1522" i="2" a="1"/>
  <c r="V1522" i="2"/>
  <c r="V1523" i="2" a="1"/>
  <c r="V1523" i="2" s="1"/>
  <c r="V1524" i="2" a="1"/>
  <c r="V1524" i="2" s="1"/>
  <c r="V1525" i="2" a="1"/>
  <c r="V1525" i="2" s="1"/>
  <c r="V1526" i="2" a="1"/>
  <c r="V1526" i="2"/>
  <c r="V1527" i="2" a="1"/>
  <c r="V1527" i="2" s="1"/>
  <c r="V1528" i="2" a="1"/>
  <c r="V1528" i="2" s="1"/>
  <c r="V1529" i="2" a="1"/>
  <c r="V1529" i="2" s="1"/>
  <c r="V1530" i="2" a="1"/>
  <c r="V1530" i="2" s="1"/>
  <c r="V1531" i="2" a="1"/>
  <c r="V1531" i="2"/>
  <c r="V1532" i="2" a="1"/>
  <c r="V1532" i="2" s="1"/>
  <c r="V1533" i="2" a="1"/>
  <c r="V1533" i="2"/>
  <c r="V1534" i="2" a="1"/>
  <c r="V1534" i="2"/>
  <c r="V1535" i="2" a="1"/>
  <c r="V1535" i="2" s="1"/>
  <c r="V1536" i="2" a="1"/>
  <c r="V1536" i="2"/>
  <c r="V1537" i="2" a="1"/>
  <c r="V1537" i="2" s="1"/>
  <c r="V1538" i="2" a="1"/>
  <c r="V1538" i="2"/>
  <c r="V1539" i="2" a="1"/>
  <c r="V1539" i="2" s="1"/>
  <c r="V1540" i="2" a="1"/>
  <c r="V1540" i="2"/>
  <c r="V1541" i="2" a="1"/>
  <c r="V1541" i="2" s="1"/>
  <c r="V1542" i="2" a="1"/>
  <c r="V1542" i="2" s="1"/>
  <c r="V1543" i="2" a="1"/>
  <c r="V1543" i="2"/>
  <c r="V1544" i="2" a="1"/>
  <c r="V1544" i="2" s="1"/>
  <c r="V1545" i="2" a="1"/>
  <c r="V1545" i="2" s="1"/>
  <c r="V1546" i="2" a="1"/>
  <c r="V1546" i="2" s="1"/>
  <c r="V1547" i="2" a="1"/>
  <c r="V1547" i="2" s="1"/>
  <c r="V1548" i="2" a="1"/>
  <c r="V1548" i="2"/>
  <c r="V1549" i="2" a="1"/>
  <c r="V1549" i="2" s="1"/>
  <c r="V1550" i="2" a="1"/>
  <c r="V1550" i="2" s="1"/>
  <c r="V1551" i="2" a="1"/>
  <c r="V1551" i="2"/>
  <c r="V1552" i="2" a="1"/>
  <c r="V1552" i="2" s="1"/>
  <c r="V1553" i="2" a="1"/>
  <c r="V1553" i="2" s="1"/>
  <c r="V1554" i="2" a="1"/>
  <c r="V1554" i="2" s="1"/>
  <c r="V1555" i="2" a="1"/>
  <c r="V1555" i="2"/>
  <c r="V1556" i="2" a="1"/>
  <c r="V1556" i="2"/>
  <c r="V1557" i="2" a="1"/>
  <c r="V1557" i="2" s="1"/>
  <c r="V1558" i="2" a="1"/>
  <c r="V1558" i="2"/>
  <c r="V1559" i="2" a="1"/>
  <c r="V1559" i="2" s="1"/>
  <c r="V1560" i="2" a="1"/>
  <c r="V1560" i="2"/>
  <c r="V1561" i="2" a="1"/>
  <c r="V1561" i="2" s="1"/>
  <c r="V1562" i="2" a="1"/>
  <c r="V1562" i="2"/>
  <c r="V1563" i="2" a="1"/>
  <c r="V1563" i="2"/>
  <c r="V1564" i="2" a="1"/>
  <c r="V1564" i="2" s="1"/>
  <c r="V1565" i="2" a="1"/>
  <c r="V1565" i="2" s="1"/>
  <c r="V1566" i="2" a="1"/>
  <c r="V1566" i="2" s="1"/>
  <c r="V1567" i="2" a="1"/>
  <c r="V1567" i="2" s="1"/>
  <c r="V1568" i="2" a="1"/>
  <c r="V1568" i="2" s="1"/>
  <c r="V1569" i="2" a="1"/>
  <c r="V1569" i="2" s="1"/>
  <c r="V1570" i="2" a="1"/>
  <c r="V1570" i="2"/>
  <c r="V1571" i="2" a="1"/>
  <c r="V1571" i="2" s="1"/>
  <c r="V1572" i="2" a="1"/>
  <c r="V1572" i="2"/>
  <c r="V1573" i="2" a="1"/>
  <c r="V1573" i="2"/>
  <c r="V1574" i="2" a="1"/>
  <c r="V1574" i="2"/>
  <c r="V1575" i="2" a="1"/>
  <c r="V1575" i="2" s="1"/>
  <c r="V1576" i="2" a="1"/>
  <c r="V1576" i="2" s="1"/>
  <c r="V1577" i="2" a="1"/>
  <c r="V1577" i="2" s="1"/>
  <c r="V1578" i="2" a="1"/>
  <c r="V1578" i="2" s="1"/>
  <c r="V1579" i="2" a="1"/>
  <c r="V1579" i="2" s="1"/>
  <c r="V1580" i="2" a="1"/>
  <c r="V1580" i="2"/>
  <c r="V1581" i="2" a="1"/>
  <c r="V1581" i="2"/>
  <c r="V1582" i="2" a="1"/>
  <c r="V1582" i="2" s="1"/>
  <c r="V1583" i="2" a="1"/>
  <c r="V1583" i="2" s="1"/>
  <c r="V1584" i="2" a="1"/>
  <c r="V1584" i="2" s="1"/>
  <c r="V1585" i="2" a="1"/>
  <c r="V1585" i="2" s="1"/>
  <c r="V1586" i="2" a="1"/>
  <c r="V1586" i="2" s="1"/>
  <c r="V1587" i="2" a="1"/>
  <c r="V1587" i="2"/>
  <c r="V1588" i="2" a="1"/>
  <c r="V1588" i="2" s="1"/>
  <c r="V1589" i="2" a="1"/>
  <c r="V1589" i="2" s="1"/>
  <c r="V1590" i="2" a="1"/>
  <c r="V1590" i="2"/>
  <c r="V1591" i="2" a="1"/>
  <c r="V1591" i="2" s="1"/>
  <c r="V1592" i="2" a="1"/>
  <c r="V1592" i="2"/>
  <c r="V1593" i="2" a="1"/>
  <c r="V1593" i="2" s="1"/>
  <c r="V1594" i="2" a="1"/>
  <c r="V1594" i="2" s="1"/>
  <c r="V1595" i="2" a="1"/>
  <c r="V1595" i="2" s="1"/>
  <c r="V1596" i="2" a="1"/>
  <c r="V1596" i="2" s="1"/>
  <c r="V1597" i="2" a="1"/>
  <c r="V1597" i="2" s="1"/>
  <c r="V1598" i="2" a="1"/>
  <c r="V1598" i="2" s="1"/>
  <c r="V1599" i="2" a="1"/>
  <c r="V1599" i="2" s="1"/>
  <c r="V1600" i="2" a="1"/>
  <c r="V1600" i="2"/>
  <c r="V1601" i="2" a="1"/>
  <c r="V1601" i="2" s="1"/>
  <c r="V1602" i="2" a="1"/>
  <c r="V1602" i="2" s="1"/>
  <c r="V1603" i="2" a="1"/>
  <c r="V1603" i="2"/>
  <c r="V1604" i="2" a="1"/>
  <c r="V1604" i="2"/>
  <c r="V1605" i="2" a="1"/>
  <c r="V1605" i="2"/>
  <c r="V1606" i="2" a="1"/>
  <c r="V1606" i="2" s="1"/>
  <c r="V1607" i="2" a="1"/>
  <c r="V1607" i="2" s="1"/>
  <c r="V1608" i="2" a="1"/>
  <c r="V1608" i="2"/>
  <c r="V1609" i="2" a="1"/>
  <c r="V1609" i="2" s="1"/>
  <c r="V1610" i="2" a="1"/>
  <c r="V1610" i="2"/>
  <c r="V1611" i="2" a="1"/>
  <c r="V1611" i="2"/>
  <c r="V1612" i="2" a="1"/>
  <c r="V1612" i="2"/>
  <c r="V1613" i="2" a="1"/>
  <c r="V1613" i="2" s="1"/>
  <c r="V1614" i="2" a="1"/>
  <c r="V1614" i="2"/>
  <c r="V1615" i="2" a="1"/>
  <c r="V1615" i="2"/>
  <c r="V1616" i="2" a="1"/>
  <c r="V1616" i="2" s="1"/>
  <c r="V1617" i="2" a="1"/>
  <c r="V1617" i="2"/>
  <c r="V1618" i="2" a="1"/>
  <c r="V1618" i="2" s="1"/>
  <c r="V1619" i="2" a="1"/>
  <c r="V1619" i="2" s="1"/>
  <c r="V1620" i="2" a="1"/>
  <c r="V1620" i="2" s="1"/>
  <c r="V1621" i="2" a="1"/>
  <c r="V1621" i="2" s="1"/>
  <c r="V1622" i="2" a="1"/>
  <c r="V1622" i="2"/>
  <c r="V1623" i="2" a="1"/>
  <c r="V1623" i="2" s="1"/>
  <c r="V1624" i="2" a="1"/>
  <c r="V1624" i="2"/>
  <c r="V1625" i="2" a="1"/>
  <c r="V1625" i="2" s="1"/>
  <c r="V1626" i="2" a="1"/>
  <c r="V1626" i="2"/>
  <c r="V1627" i="2" a="1"/>
  <c r="V1627" i="2" s="1"/>
  <c r="V1628" i="2" a="1"/>
  <c r="V1628" i="2"/>
  <c r="V1629" i="2" a="1"/>
  <c r="V1629" i="2"/>
  <c r="V1630" i="2" a="1"/>
  <c r="V1630" i="2" s="1"/>
  <c r="V1631" i="2" a="1"/>
  <c r="V1631" i="2" s="1"/>
  <c r="V1632" i="2" a="1"/>
  <c r="V1632" i="2" s="1"/>
  <c r="V1633" i="2" a="1"/>
  <c r="V1633" i="2"/>
  <c r="V1634" i="2" a="1"/>
  <c r="V1634" i="2"/>
  <c r="V1635" i="2" a="1"/>
  <c r="V1635" i="2" s="1"/>
  <c r="V1636" i="2" a="1"/>
  <c r="V1636" i="2"/>
  <c r="V1637" i="2" a="1"/>
  <c r="V1637" i="2" s="1"/>
  <c r="V1638" i="2" a="1"/>
  <c r="V1638" i="2" s="1"/>
  <c r="V1639" i="2" a="1"/>
  <c r="V1639" i="2" s="1"/>
  <c r="V1640" i="2" a="1"/>
  <c r="V1640" i="2"/>
  <c r="V1641" i="2" a="1"/>
  <c r="V1641" i="2"/>
  <c r="V1642" i="2" a="1"/>
  <c r="V1642" i="2" s="1"/>
  <c r="V1643" i="2" a="1"/>
  <c r="V1643" i="2" s="1"/>
  <c r="V1644" i="2" a="1"/>
  <c r="V1644" i="2"/>
  <c r="V1645" i="2" a="1"/>
  <c r="V1645" i="2" s="1"/>
  <c r="V1646" i="2" a="1"/>
  <c r="V1646" i="2"/>
  <c r="V1647" i="2" a="1"/>
  <c r="V1647" i="2"/>
  <c r="V1648" i="2" a="1"/>
  <c r="V1648" i="2" s="1"/>
  <c r="V1649" i="2" a="1"/>
  <c r="V1649" i="2" s="1"/>
  <c r="V1650" i="2" a="1"/>
  <c r="V1650" i="2"/>
  <c r="V1651" i="2" a="1"/>
  <c r="V1651" i="2"/>
  <c r="V1652" i="2" a="1"/>
  <c r="V1652" i="2" s="1"/>
  <c r="V1653" i="2" a="1"/>
  <c r="V1653" i="2"/>
  <c r="V1654" i="2" a="1"/>
  <c r="V1654" i="2" s="1"/>
  <c r="V1655" i="2" a="1"/>
  <c r="V1655" i="2" s="1"/>
  <c r="V1656" i="2" a="1"/>
  <c r="V1656" i="2" s="1"/>
  <c r="V1657" i="2" a="1"/>
  <c r="V1657" i="2" s="1"/>
  <c r="V1658" i="2" a="1"/>
  <c r="V1658" i="2"/>
  <c r="V1659" i="2" a="1"/>
  <c r="V1659" i="2" s="1"/>
  <c r="V1660" i="2" a="1"/>
  <c r="V1660" i="2" s="1"/>
  <c r="V1661" i="2" a="1"/>
  <c r="V1661" i="2" s="1"/>
  <c r="V1662" i="2" a="1"/>
  <c r="V1662" i="2"/>
  <c r="V1663" i="2" a="1"/>
  <c r="V1663" i="2" s="1"/>
  <c r="V1664" i="2" a="1"/>
  <c r="V1664" i="2" s="1"/>
  <c r="V1665" i="2" a="1"/>
  <c r="V1665" i="2"/>
  <c r="V1666" i="2" a="1"/>
  <c r="V1666" i="2" s="1"/>
  <c r="V1667" i="2" a="1"/>
  <c r="V1667" i="2" s="1"/>
  <c r="V1668" i="2" a="1"/>
  <c r="V1668" i="2" s="1"/>
  <c r="V1669" i="2" a="1"/>
  <c r="V1669" i="2" s="1"/>
  <c r="V1670" i="2" a="1"/>
  <c r="V1670" i="2" s="1"/>
  <c r="V1671" i="2" a="1"/>
  <c r="V1671" i="2"/>
  <c r="V1672" i="2" a="1"/>
  <c r="V1672" i="2" s="1"/>
  <c r="V1673" i="2" a="1"/>
  <c r="V1673" i="2" s="1"/>
  <c r="V1674" i="2" a="1"/>
  <c r="V1674" i="2" s="1"/>
  <c r="V1675" i="2" a="1"/>
  <c r="V1675" i="2" s="1"/>
  <c r="V1676" i="2" a="1"/>
  <c r="V1676" i="2" s="1"/>
  <c r="V1677" i="2" a="1"/>
  <c r="V1677" i="2"/>
  <c r="V1678" i="2" a="1"/>
  <c r="V1678" i="2" s="1"/>
  <c r="V1679" i="2" a="1"/>
  <c r="V1679" i="2" s="1"/>
  <c r="V1680" i="2" a="1"/>
  <c r="V1680" i="2" s="1"/>
  <c r="V1681" i="2" a="1"/>
  <c r="V1681" i="2" s="1"/>
  <c r="V1682" i="2" a="1"/>
  <c r="V1682" i="2" s="1"/>
  <c r="V1683" i="2" a="1"/>
  <c r="V1683" i="2"/>
  <c r="V1684" i="2" a="1"/>
  <c r="V1684" i="2" s="1"/>
  <c r="V1685" i="2" a="1"/>
  <c r="V1685" i="2" s="1"/>
  <c r="V1686" i="2" a="1"/>
  <c r="V1686" i="2" s="1"/>
  <c r="V1687" i="2" a="1"/>
  <c r="V1687" i="2" s="1"/>
  <c r="V1688" i="2" a="1"/>
  <c r="V1688" i="2"/>
  <c r="V1689" i="2" a="1"/>
  <c r="V1689" i="2" s="1"/>
  <c r="V1690" i="2" a="1"/>
  <c r="V1690" i="2"/>
  <c r="V1691" i="2" a="1"/>
  <c r="V1691" i="2" s="1"/>
  <c r="V1692" i="2" a="1"/>
  <c r="V1692" i="2" s="1"/>
  <c r="V1693" i="2" a="1"/>
  <c r="V1693" i="2" s="1"/>
  <c r="V1694" i="2" a="1"/>
  <c r="V1694" i="2" s="1"/>
  <c r="V1695" i="2" a="1"/>
  <c r="V1695" i="2" s="1"/>
  <c r="V1696" i="2" a="1"/>
  <c r="V1696" i="2" s="1"/>
  <c r="V1697" i="2" a="1"/>
  <c r="V1697" i="2" s="1"/>
  <c r="V1698" i="2" a="1"/>
  <c r="V1698" i="2" s="1"/>
  <c r="V1699" i="2" a="1"/>
  <c r="V1699" i="2" s="1"/>
  <c r="V1700" i="2" a="1"/>
  <c r="V1700" i="2"/>
  <c r="V1701" i="2" a="1"/>
  <c r="V1701" i="2" s="1"/>
  <c r="V1702" i="2" a="1"/>
  <c r="V1702" i="2"/>
  <c r="V1703" i="2" a="1"/>
  <c r="V1703" i="2" s="1"/>
  <c r="V1704" i="2" a="1"/>
  <c r="V1704" i="2" s="1"/>
  <c r="V1705" i="2" a="1"/>
  <c r="V1705" i="2" s="1"/>
  <c r="V1706" i="2" a="1"/>
  <c r="V1706" i="2" s="1"/>
  <c r="V1707" i="2" a="1"/>
  <c r="V1707" i="2" s="1"/>
  <c r="V1708" i="2" a="1"/>
  <c r="V1708" i="2" s="1"/>
  <c r="V1709" i="2" a="1"/>
  <c r="V1709" i="2" s="1"/>
  <c r="V1710" i="2" a="1"/>
  <c r="V1710" i="2"/>
  <c r="V1711" i="2" a="1"/>
  <c r="V1711" i="2"/>
  <c r="V1712" i="2" a="1"/>
  <c r="V1712" i="2"/>
  <c r="V1713" i="2" a="1"/>
  <c r="V1713" i="2" s="1"/>
  <c r="V1714" i="2" a="1"/>
  <c r="V1714" i="2" s="1"/>
  <c r="V1715" i="2" a="1"/>
  <c r="V1715" i="2" s="1"/>
  <c r="V1716" i="2" a="1"/>
  <c r="V1716" i="2" s="1"/>
  <c r="V1717" i="2" a="1"/>
  <c r="V1717" i="2"/>
  <c r="V1718" i="2" a="1"/>
  <c r="V1718" i="2" s="1"/>
  <c r="V1719" i="2" a="1"/>
  <c r="V1719" i="2"/>
  <c r="V1720" i="2" a="1"/>
  <c r="V1720" i="2" s="1"/>
  <c r="V1721" i="2" a="1"/>
  <c r="V1721" i="2" s="1"/>
  <c r="V1722" i="2" a="1"/>
  <c r="V1722" i="2"/>
  <c r="V1723" i="2" a="1"/>
  <c r="V1723" i="2"/>
  <c r="V1724" i="2" a="1"/>
  <c r="V1724" i="2" s="1"/>
  <c r="V1725" i="2" a="1"/>
  <c r="V1725" i="2"/>
  <c r="V1726" i="2" a="1"/>
  <c r="V1726" i="2"/>
  <c r="V1727" i="2" a="1"/>
  <c r="V1727" i="2" s="1"/>
  <c r="V1728" i="2" a="1"/>
  <c r="V1728" i="2" s="1"/>
  <c r="V1729" i="2" a="1"/>
  <c r="V1729" i="2" s="1"/>
  <c r="V1730" i="2" a="1"/>
  <c r="V1730" i="2" s="1"/>
  <c r="V1731" i="2" a="1"/>
  <c r="V1731" i="2" s="1"/>
  <c r="V1732" i="2" a="1"/>
  <c r="V1732" i="2" s="1"/>
  <c r="V1733" i="2" a="1"/>
  <c r="V1733" i="2" s="1"/>
  <c r="V1734" i="2" a="1"/>
  <c r="V1734" i="2" s="1"/>
  <c r="V1735" i="2" a="1"/>
  <c r="V1735" i="2"/>
  <c r="V1736" i="2" a="1"/>
  <c r="V1736" i="2"/>
  <c r="V1737" i="2" a="1"/>
  <c r="V1737" i="2" s="1"/>
  <c r="V1738" i="2" a="1"/>
  <c r="V1738" i="2" s="1"/>
  <c r="V1739" i="2" a="1"/>
  <c r="V1739" i="2" s="1"/>
  <c r="V1740" i="2" a="1"/>
  <c r="V1740" i="2" s="1"/>
  <c r="V1741" i="2" a="1"/>
  <c r="V1741" i="2" s="1"/>
  <c r="V1742" i="2" a="1"/>
  <c r="V1742" i="2" s="1"/>
  <c r="V1743" i="2" a="1"/>
  <c r="V1743" i="2" s="1"/>
  <c r="V1744" i="2" a="1"/>
  <c r="V1744" i="2"/>
  <c r="V1745" i="2" a="1"/>
  <c r="V1745" i="2" s="1"/>
  <c r="V1746" i="2" a="1"/>
  <c r="V1746" i="2" s="1"/>
  <c r="V1747" i="2" a="1"/>
  <c r="V1747" i="2" s="1"/>
  <c r="V1748" i="2" a="1"/>
  <c r="V1748" i="2" s="1"/>
  <c r="V1749" i="2" a="1"/>
  <c r="V1749" i="2"/>
  <c r="V1750" i="2" a="1"/>
  <c r="V1750" i="2" s="1"/>
  <c r="V1751" i="2" a="1"/>
  <c r="V1751" i="2" s="1"/>
  <c r="V1752" i="2" a="1"/>
  <c r="V1752" i="2" s="1"/>
  <c r="V1753" i="2" a="1"/>
  <c r="V1753" i="2" s="1"/>
  <c r="V1754" i="2" a="1"/>
  <c r="V1754" i="2" s="1"/>
  <c r="V1755" i="2" a="1"/>
  <c r="V1755" i="2" s="1"/>
  <c r="V1756" i="2" a="1"/>
  <c r="V1756" i="2" s="1"/>
  <c r="V1757" i="2" a="1"/>
  <c r="V1757" i="2" s="1"/>
  <c r="V1758" i="2" a="1"/>
  <c r="V1758" i="2" s="1"/>
  <c r="V1759" i="2" a="1"/>
  <c r="V1759" i="2" s="1"/>
  <c r="V1760" i="2" a="1"/>
  <c r="V1760" i="2" s="1"/>
  <c r="V1761" i="2" a="1"/>
  <c r="V1761" i="2" s="1"/>
  <c r="V1762" i="2" a="1"/>
  <c r="V1762" i="2"/>
  <c r="V1763" i="2" a="1"/>
  <c r="V1763" i="2" s="1"/>
  <c r="V1764" i="2" a="1"/>
  <c r="V1764" i="2" s="1"/>
  <c r="V1765" i="2" a="1"/>
  <c r="V1765" i="2" s="1"/>
  <c r="V1766" i="2" a="1"/>
  <c r="V1766" i="2" s="1"/>
  <c r="V1767" i="2" a="1"/>
  <c r="V1767" i="2"/>
  <c r="V1768" i="2" a="1"/>
  <c r="V1768" i="2" s="1"/>
  <c r="V1769" i="2" a="1"/>
  <c r="V1769" i="2" s="1"/>
  <c r="V1770" i="2" a="1"/>
  <c r="V1770" i="2" s="1"/>
  <c r="V1771" i="2" a="1"/>
  <c r="V1771" i="2" s="1"/>
  <c r="V1772" i="2" a="1"/>
  <c r="V1772" i="2" s="1"/>
  <c r="V1773" i="2" a="1"/>
  <c r="V1773" i="2" s="1"/>
  <c r="V1774" i="2" a="1"/>
  <c r="V1774" i="2"/>
  <c r="V1775" i="2" a="1"/>
  <c r="V1775" i="2" s="1"/>
  <c r="V1776" i="2" a="1"/>
  <c r="V1776" i="2"/>
  <c r="V1777" i="2" a="1"/>
  <c r="V1777" i="2" s="1"/>
  <c r="V1778" i="2" a="1"/>
  <c r="V1778" i="2" s="1"/>
  <c r="V1779" i="2" a="1"/>
  <c r="V1779" i="2"/>
  <c r="V1780" i="2" a="1"/>
  <c r="V1780" i="2" s="1"/>
  <c r="V1781" i="2" a="1"/>
  <c r="V1781" i="2" s="1"/>
  <c r="V1782" i="2" a="1"/>
  <c r="V1782" i="2"/>
  <c r="V1783" i="2" a="1"/>
  <c r="V1783" i="2" s="1"/>
  <c r="V1784" i="2" a="1"/>
  <c r="V1784" i="2" s="1"/>
  <c r="V1785" i="2" a="1"/>
  <c r="V1785" i="2"/>
  <c r="V1786" i="2" a="1"/>
  <c r="V1786" i="2" s="1"/>
  <c r="V1787" i="2" a="1"/>
  <c r="V1787" i="2" s="1"/>
  <c r="V1788" i="2" a="1"/>
  <c r="V1788" i="2" s="1"/>
  <c r="V1789" i="2" a="1"/>
  <c r="V1789" i="2"/>
  <c r="V1790" i="2" a="1"/>
  <c r="V1790" i="2" s="1"/>
  <c r="V1791" i="2" a="1"/>
  <c r="V1791" i="2"/>
  <c r="V1792" i="2" a="1"/>
  <c r="V1792" i="2" s="1"/>
  <c r="V1793" i="2" a="1"/>
  <c r="V1793" i="2" s="1"/>
  <c r="V1794" i="2" a="1"/>
  <c r="V1794" i="2"/>
  <c r="V1795" i="2" a="1"/>
  <c r="V1795" i="2" s="1"/>
  <c r="V1796" i="2" a="1"/>
  <c r="V1796" i="2" s="1"/>
  <c r="V1797" i="2" a="1"/>
  <c r="V1797" i="2" s="1"/>
  <c r="V1798" i="2" a="1"/>
  <c r="V1798" i="2"/>
  <c r="V1799" i="2" a="1"/>
  <c r="V1799" i="2" s="1"/>
  <c r="V1800" i="2" a="1"/>
  <c r="V1800" i="2" s="1"/>
  <c r="V1801" i="2" a="1"/>
  <c r="V1801" i="2" s="1"/>
  <c r="V1802" i="2" a="1"/>
  <c r="V1802" i="2" s="1"/>
  <c r="V1803" i="2" a="1"/>
  <c r="V1803" i="2"/>
  <c r="V1804" i="2" a="1"/>
  <c r="V1804" i="2" s="1"/>
  <c r="V1805" i="2" a="1"/>
  <c r="V1805" i="2" s="1"/>
  <c r="V1806" i="2" a="1"/>
  <c r="V1806" i="2"/>
  <c r="V1807" i="2" a="1"/>
  <c r="V1807" i="2"/>
  <c r="V1808" i="2" a="1"/>
  <c r="V1808" i="2"/>
  <c r="V1809" i="2" a="1"/>
  <c r="V1809" i="2" s="1"/>
  <c r="V1810" i="2" a="1"/>
  <c r="V1810" i="2"/>
  <c r="V1811" i="2" a="1"/>
  <c r="V1811" i="2" s="1"/>
  <c r="V1812" i="2" a="1"/>
  <c r="V1812" i="2" s="1"/>
  <c r="V1813" i="2" a="1"/>
  <c r="V1813" i="2" s="1"/>
  <c r="V1814" i="2" a="1"/>
  <c r="V1814" i="2" s="1"/>
  <c r="V1815" i="2" a="1"/>
  <c r="V1815" i="2"/>
  <c r="V1816" i="2" a="1"/>
  <c r="V1816" i="2"/>
  <c r="V1817" i="2" a="1"/>
  <c r="V1817" i="2" s="1"/>
  <c r="V1818" i="2" a="1"/>
  <c r="V1818" i="2" s="1"/>
  <c r="V1819" i="2" a="1"/>
  <c r="V1819" i="2"/>
  <c r="V1820" i="2" a="1"/>
  <c r="V1820" i="2" s="1"/>
  <c r="V1821" i="2" a="1"/>
  <c r="V1821" i="2"/>
  <c r="V1822" i="2" a="1"/>
  <c r="V1822" i="2" s="1"/>
  <c r="V1823" i="2" a="1"/>
  <c r="V1823" i="2" s="1"/>
  <c r="V1824" i="2" a="1"/>
  <c r="V1824" i="2" s="1"/>
  <c r="V1825" i="2" a="1"/>
  <c r="V1825" i="2" s="1"/>
  <c r="V1826" i="2" a="1"/>
  <c r="V1826" i="2" s="1"/>
  <c r="V1827" i="2" a="1"/>
  <c r="V1827" i="2" s="1"/>
  <c r="V1828" i="2" a="1"/>
  <c r="V1828" i="2" s="1"/>
  <c r="V1829" i="2" a="1"/>
  <c r="V1829" i="2" s="1"/>
  <c r="V1830" i="2" a="1"/>
  <c r="V1830" i="2"/>
  <c r="V1831" i="2" a="1"/>
  <c r="V1831" i="2" s="1"/>
  <c r="V1832" i="2" a="1"/>
  <c r="V1832" i="2"/>
  <c r="V1833" i="2" a="1"/>
  <c r="V1833" i="2" s="1"/>
  <c r="V1834" i="2" a="1"/>
  <c r="V1834" i="2" s="1"/>
  <c r="V1835" i="2" a="1"/>
  <c r="V1835" i="2" s="1"/>
  <c r="V1836" i="2" a="1"/>
  <c r="V1836" i="2" s="1"/>
  <c r="V1837" i="2" a="1"/>
  <c r="V1837" i="2" s="1"/>
  <c r="V1838" i="2" a="1"/>
  <c r="V1838" i="2" s="1"/>
  <c r="V1839" i="2" a="1"/>
  <c r="V1839" i="2" s="1"/>
  <c r="V1840" i="2" a="1"/>
  <c r="V1840" i="2" s="1"/>
  <c r="V1841" i="2" a="1"/>
  <c r="V1841" i="2" s="1"/>
  <c r="V1842" i="2" a="1"/>
  <c r="V1842" i="2" s="1"/>
  <c r="V1843" i="2" a="1"/>
  <c r="V1843" i="2" s="1"/>
  <c r="V1844" i="2" a="1"/>
  <c r="V1844" i="2" s="1"/>
  <c r="V1845" i="2" a="1"/>
  <c r="V1845" i="2" s="1"/>
  <c r="V1846" i="2" a="1"/>
  <c r="V1846" i="2"/>
  <c r="V1847" i="2" a="1"/>
  <c r="V1847" i="2" s="1"/>
  <c r="V1848" i="2" a="1"/>
  <c r="V1848" i="2" s="1"/>
  <c r="V1849" i="2" a="1"/>
  <c r="V1849" i="2" s="1"/>
  <c r="V1850" i="2" a="1"/>
  <c r="V1850" i="2" s="1"/>
  <c r="V1851" i="2" a="1"/>
  <c r="V1851" i="2" s="1"/>
  <c r="V1852" i="2" a="1"/>
  <c r="V1852" i="2" s="1"/>
  <c r="V1853" i="2" a="1"/>
  <c r="V1853" i="2" s="1"/>
  <c r="V1854" i="2" a="1"/>
  <c r="V1854" i="2"/>
  <c r="V1855" i="2" a="1"/>
  <c r="V1855" i="2" s="1"/>
  <c r="V1856" i="2" a="1"/>
  <c r="V1856" i="2" s="1"/>
  <c r="V1857" i="2" a="1"/>
  <c r="V1857" i="2" s="1"/>
  <c r="V1858" i="2" a="1"/>
  <c r="V1858" i="2" s="1"/>
  <c r="V1859" i="2" a="1"/>
  <c r="V1859" i="2" s="1"/>
  <c r="V1860" i="2" a="1"/>
  <c r="V1860" i="2" s="1"/>
  <c r="V1861" i="2" a="1"/>
  <c r="V1861" i="2" s="1"/>
  <c r="V1862" i="2" a="1"/>
  <c r="V1862" i="2"/>
  <c r="V1863" i="2" a="1"/>
  <c r="V1863" i="2"/>
  <c r="V1864" i="2" a="1"/>
  <c r="V1864" i="2"/>
  <c r="V1865" i="2" a="1"/>
  <c r="V1865" i="2" s="1"/>
  <c r="V1866" i="2" a="1"/>
  <c r="V1866" i="2"/>
  <c r="V1867" i="2" a="1"/>
  <c r="V1867" i="2"/>
  <c r="V1868" i="2" a="1"/>
  <c r="V1868" i="2" s="1"/>
  <c r="V1869" i="2" a="1"/>
  <c r="V1869" i="2"/>
  <c r="V1870" i="2" a="1"/>
  <c r="V1870" i="2" s="1"/>
  <c r="V1871" i="2" a="1"/>
  <c r="V1871" i="2" s="1"/>
  <c r="V1872" i="2" a="1"/>
  <c r="V1872" i="2" s="1"/>
  <c r="V1873" i="2" a="1"/>
  <c r="V1873" i="2" s="1"/>
  <c r="V1874" i="2" a="1"/>
  <c r="V1874" i="2" s="1"/>
  <c r="V1875" i="2" a="1"/>
  <c r="V1875" i="2" s="1"/>
  <c r="V1876" i="2" a="1"/>
  <c r="V1876" i="2" s="1"/>
  <c r="V1877" i="2" a="1"/>
  <c r="V1877" i="2" s="1"/>
  <c r="V1878" i="2" a="1"/>
  <c r="V1878" i="2" s="1"/>
  <c r="V1879" i="2" a="1"/>
  <c r="V1879" i="2"/>
  <c r="V1880" i="2" a="1"/>
  <c r="V1880" i="2" s="1"/>
  <c r="V1881" i="2" a="1"/>
  <c r="V1881" i="2" s="1"/>
  <c r="V1882" i="2" a="1"/>
  <c r="V1882" i="2"/>
  <c r="V1883" i="2" a="1"/>
  <c r="V1883" i="2" s="1"/>
  <c r="V1884" i="2" a="1"/>
  <c r="V1884" i="2" s="1"/>
  <c r="V1885" i="2" a="1"/>
  <c r="V1885" i="2" s="1"/>
  <c r="V1886" i="2" a="1"/>
  <c r="V1886" i="2" s="1"/>
  <c r="V1887" i="2" a="1"/>
  <c r="V1887" i="2"/>
  <c r="V1888" i="2" a="1"/>
  <c r="V1888" i="2" s="1"/>
  <c r="V1889" i="2" a="1"/>
  <c r="V1889" i="2" s="1"/>
  <c r="V1890" i="2" a="1"/>
  <c r="V1890" i="2" s="1"/>
  <c r="V1891" i="2" a="1"/>
  <c r="V1891" i="2" s="1"/>
  <c r="V1892" i="2" a="1"/>
  <c r="V1892" i="2"/>
  <c r="V1893" i="2" a="1"/>
  <c r="V1893" i="2"/>
  <c r="V1894" i="2" a="1"/>
  <c r="V1894" i="2" s="1"/>
  <c r="V1895" i="2" a="1"/>
  <c r="V1895" i="2" s="1"/>
  <c r="V1896" i="2" a="1"/>
  <c r="V1896" i="2" s="1"/>
  <c r="V1897" i="2" a="1"/>
  <c r="V1897" i="2"/>
  <c r="V1898" i="2" a="1"/>
  <c r="V1898" i="2" s="1"/>
  <c r="V1899" i="2" a="1"/>
  <c r="V1899" i="2"/>
  <c r="V1900" i="2" a="1"/>
  <c r="V1900" i="2" s="1"/>
  <c r="V1901" i="2" a="1"/>
  <c r="V1901" i="2" s="1"/>
  <c r="V1902" i="2" a="1"/>
  <c r="V1902" i="2" s="1"/>
  <c r="V1903" i="2" a="1"/>
  <c r="V1903" i="2" s="1"/>
  <c r="V1904" i="2" a="1"/>
  <c r="V1904" i="2" s="1"/>
  <c r="V1905" i="2" a="1"/>
  <c r="V1905" i="2"/>
  <c r="V1906" i="2" a="1"/>
  <c r="V1906" i="2" s="1"/>
  <c r="V1907" i="2" a="1"/>
  <c r="V1907" i="2" s="1"/>
  <c r="V1908" i="2" a="1"/>
  <c r="V1908" i="2" s="1"/>
  <c r="V1909" i="2" a="1"/>
  <c r="V1909" i="2"/>
  <c r="V1910" i="2" a="1"/>
  <c r="V1910" i="2"/>
  <c r="V1911" i="2" a="1"/>
  <c r="V1911" i="2" s="1"/>
  <c r="V1912" i="2" a="1"/>
  <c r="V1912" i="2" s="1"/>
  <c r="V1913" i="2" a="1"/>
  <c r="V1913" i="2" s="1"/>
  <c r="V1914" i="2" a="1"/>
  <c r="V1914" i="2" s="1"/>
  <c r="V1915" i="2" a="1"/>
  <c r="V1915" i="2" s="1"/>
  <c r="V1916" i="2" a="1"/>
  <c r="V1916" i="2" s="1"/>
  <c r="V1917" i="2" a="1"/>
  <c r="V1917" i="2" s="1"/>
  <c r="V1918" i="2" a="1"/>
  <c r="V1918" i="2" s="1"/>
  <c r="V1919" i="2" a="1"/>
  <c r="V1919" i="2" s="1"/>
  <c r="V1920" i="2" a="1"/>
  <c r="V1920" i="2"/>
  <c r="V1921" i="2" a="1"/>
  <c r="V1921" i="2" s="1"/>
  <c r="V1922" i="2" a="1"/>
  <c r="V1922" i="2" s="1"/>
  <c r="V1923" i="2" a="1"/>
  <c r="V1923" i="2" s="1"/>
  <c r="V1924" i="2" a="1"/>
  <c r="V1924" i="2" s="1"/>
  <c r="V1925" i="2" a="1"/>
  <c r="V1925" i="2" s="1"/>
  <c r="V1926" i="2" a="1"/>
  <c r="V1926" i="2"/>
  <c r="V1927" i="2" a="1"/>
  <c r="V1927" i="2"/>
  <c r="V1928" i="2" a="1"/>
  <c r="V1928" i="2" s="1"/>
  <c r="V1929" i="2" a="1"/>
  <c r="V1929" i="2" s="1"/>
  <c r="V1930" i="2" a="1"/>
  <c r="V1930" i="2" s="1"/>
  <c r="V1931" i="2" a="1"/>
  <c r="V1931" i="2" s="1"/>
  <c r="V1932" i="2" a="1"/>
  <c r="V1932" i="2" s="1"/>
  <c r="V1933" i="2" a="1"/>
  <c r="V1933" i="2"/>
  <c r="V1934" i="2" a="1"/>
  <c r="V1934" i="2"/>
  <c r="V1935" i="2" a="1"/>
  <c r="V1935" i="2"/>
  <c r="V1936" i="2" a="1"/>
  <c r="V1936" i="2" s="1"/>
  <c r="V1937" i="2" a="1"/>
  <c r="V1937" i="2" s="1"/>
  <c r="V1938" i="2" a="1"/>
  <c r="V1938" i="2"/>
  <c r="V1939" i="2" a="1"/>
  <c r="V1939" i="2" s="1"/>
  <c r="V1940" i="2" a="1"/>
  <c r="V1940" i="2" s="1"/>
  <c r="V1941" i="2" a="1"/>
  <c r="V1941" i="2" s="1"/>
  <c r="V1942" i="2" a="1"/>
  <c r="V1942" i="2" s="1"/>
  <c r="V1943" i="2" a="1"/>
  <c r="V1943" i="2" s="1"/>
  <c r="V1944" i="2" a="1"/>
  <c r="V1944" i="2" s="1"/>
  <c r="V1945" i="2" a="1"/>
  <c r="V1945" i="2" s="1"/>
  <c r="V1946" i="2" a="1"/>
  <c r="V1946" i="2"/>
  <c r="V1947" i="2" a="1"/>
  <c r="V1947" i="2" s="1"/>
  <c r="V1948" i="2" a="1"/>
  <c r="V1948" i="2" s="1"/>
  <c r="V1949" i="2" a="1"/>
  <c r="V1949" i="2" s="1"/>
  <c r="V1950" i="2" a="1"/>
  <c r="V1950" i="2" s="1"/>
  <c r="V1951" i="2" a="1"/>
  <c r="V1951" i="2" s="1"/>
  <c r="V1952" i="2" a="1"/>
  <c r="V1952" i="2"/>
  <c r="V1953" i="2" a="1"/>
  <c r="V1953" i="2" s="1"/>
  <c r="V1954" i="2" a="1"/>
  <c r="V1954" i="2" s="1"/>
  <c r="V1955" i="2" a="1"/>
  <c r="V1955" i="2" s="1"/>
  <c r="V1956" i="2" a="1"/>
  <c r="V1956" i="2" s="1"/>
  <c r="V1957" i="2" a="1"/>
  <c r="V1957" i="2" s="1"/>
  <c r="V1958" i="2" a="1"/>
  <c r="V1958" i="2" s="1"/>
  <c r="V1959" i="2" a="1"/>
  <c r="V1959" i="2"/>
  <c r="V1960" i="2" a="1"/>
  <c r="V1960" i="2" s="1"/>
  <c r="V1961" i="2" a="1"/>
  <c r="V1961" i="2" s="1"/>
  <c r="V1962" i="2" a="1"/>
  <c r="V1962" i="2" s="1"/>
  <c r="V1963" i="2" a="1"/>
  <c r="V1963" i="2" s="1"/>
  <c r="V1964" i="2" a="1"/>
  <c r="V1964" i="2"/>
  <c r="V1965" i="2" a="1"/>
  <c r="V1965" i="2" s="1"/>
  <c r="V1966" i="2" a="1"/>
  <c r="V1966" i="2" s="1"/>
  <c r="V1967" i="2" a="1"/>
  <c r="V1967" i="2" s="1"/>
  <c r="V1968" i="2" a="1"/>
  <c r="V1968" i="2" s="1"/>
  <c r="V1969" i="2" a="1"/>
  <c r="V1969" i="2"/>
  <c r="V1970" i="2" a="1"/>
  <c r="V1970" i="2"/>
  <c r="V1971" i="2" a="1"/>
  <c r="V1971" i="2" s="1"/>
  <c r="V1972" i="2" a="1"/>
  <c r="V1972" i="2" s="1"/>
  <c r="V1973" i="2" a="1"/>
  <c r="V1973" i="2" s="1"/>
  <c r="V1974" i="2" a="1"/>
  <c r="V1974" i="2" s="1"/>
  <c r="V1975" i="2" a="1"/>
  <c r="V1975" i="2"/>
  <c r="V1976" i="2" a="1"/>
  <c r="V1976" i="2"/>
  <c r="V1977" i="2" a="1"/>
  <c r="V1977" i="2"/>
  <c r="V1978" i="2" a="1"/>
  <c r="V1978" i="2" s="1"/>
  <c r="V1979" i="2" a="1"/>
  <c r="V1979" i="2" s="1"/>
  <c r="V1980" i="2" a="1"/>
  <c r="V1980" i="2" s="1"/>
  <c r="V1981" i="2" a="1"/>
  <c r="V1981" i="2" s="1"/>
  <c r="V1982" i="2" a="1"/>
  <c r="V1982" i="2" s="1"/>
  <c r="V1983" i="2" a="1"/>
  <c r="V1983" i="2" s="1"/>
  <c r="V1984" i="2" a="1"/>
  <c r="V1984" i="2"/>
  <c r="V1985" i="2" a="1"/>
  <c r="V1985" i="2" s="1"/>
  <c r="V1986" i="2" a="1"/>
  <c r="V1986" i="2" s="1"/>
  <c r="V1987" i="2" a="1"/>
  <c r="V1987" i="2" s="1"/>
  <c r="V1988" i="2" a="1"/>
  <c r="V1988" i="2" s="1"/>
  <c r="V1989" i="2" a="1"/>
  <c r="V1989" i="2"/>
  <c r="V1990" i="2" a="1"/>
  <c r="V1990" i="2" s="1"/>
  <c r="V1991" i="2" a="1"/>
  <c r="V1991" i="2" s="1"/>
  <c r="V1992" i="2" a="1"/>
  <c r="V1992" i="2" s="1"/>
  <c r="V1993" i="2" a="1"/>
  <c r="V1993" i="2"/>
  <c r="V1994" i="2" a="1"/>
  <c r="V1994" i="2"/>
  <c r="V1995" i="2" a="1"/>
  <c r="V1995" i="2" s="1"/>
  <c r="V1996" i="2" a="1"/>
  <c r="V1996" i="2"/>
  <c r="V1997" i="2" a="1"/>
  <c r="V1997" i="2" s="1"/>
  <c r="V1998" i="2" a="1"/>
  <c r="V1998" i="2" s="1"/>
  <c r="V1999" i="2" a="1"/>
  <c r="V1999" i="2" s="1"/>
  <c r="V2000" i="2" a="1"/>
  <c r="V2000" i="2"/>
  <c r="V2001" i="2" a="1"/>
  <c r="V2001" i="2"/>
  <c r="V2002" i="2" a="1"/>
  <c r="V2002" i="2" s="1"/>
  <c r="V2003" i="2" a="1"/>
  <c r="V2003" i="2" s="1"/>
  <c r="V2004" i="2" a="1"/>
  <c r="V2004" i="2" s="1"/>
  <c r="V2005" i="2" a="1"/>
  <c r="V2005" i="2" s="1"/>
  <c r="V2006" i="2" a="1"/>
  <c r="V2006" i="2" s="1"/>
  <c r="V2007" i="2" a="1"/>
  <c r="V2007" i="2"/>
  <c r="V2008" i="2" a="1"/>
  <c r="V2008" i="2"/>
  <c r="V2009" i="2" a="1"/>
  <c r="V2009" i="2" s="1"/>
  <c r="V2010" i="2" a="1"/>
  <c r="V2010" i="2" s="1"/>
  <c r="V2011" i="2" a="1"/>
  <c r="V2011" i="2" s="1"/>
  <c r="V2012" i="2" a="1"/>
  <c r="V2012" i="2"/>
  <c r="V2013" i="2" a="1"/>
  <c r="V2013" i="2"/>
  <c r="V2014" i="2" a="1"/>
  <c r="V2014" i="2"/>
  <c r="V2015" i="2" a="1"/>
  <c r="V2015" i="2" s="1"/>
  <c r="V2016" i="2" a="1"/>
  <c r="V2016" i="2" s="1"/>
  <c r="V2017" i="2" a="1"/>
  <c r="V2017" i="2" s="1"/>
  <c r="V2018" i="2" a="1"/>
  <c r="V2018" i="2"/>
  <c r="V2019" i="2" a="1"/>
  <c r="V2019" i="2" s="1"/>
  <c r="V2020" i="2" a="1"/>
  <c r="V2020" i="2" s="1"/>
  <c r="V2021" i="2" a="1"/>
  <c r="V2021" i="2" s="1"/>
  <c r="V2022" i="2" a="1"/>
  <c r="V2022" i="2" s="1"/>
  <c r="V2023" i="2" a="1"/>
  <c r="V2023" i="2"/>
  <c r="V2024" i="2" a="1"/>
  <c r="V2024" i="2"/>
  <c r="V2025" i="2" a="1"/>
  <c r="V2025" i="2" s="1"/>
  <c r="V2026" i="2" a="1"/>
  <c r="V2026" i="2" s="1"/>
  <c r="V2027" i="2" a="1"/>
  <c r="V2027" i="2" s="1"/>
  <c r="V2028" i="2" a="1"/>
  <c r="V2028" i="2" s="1"/>
  <c r="V2029" i="2" a="1"/>
  <c r="V2029" i="2" s="1"/>
  <c r="V2030" i="2" a="1"/>
  <c r="V2030" i="2"/>
  <c r="V2031" i="2" a="1"/>
  <c r="V2031" i="2"/>
  <c r="V2032" i="2" a="1"/>
  <c r="V2032" i="2"/>
  <c r="V2033" i="2" a="1"/>
  <c r="V2033" i="2" s="1"/>
  <c r="V2034" i="2" a="1"/>
  <c r="V2034" i="2" s="1"/>
  <c r="V2035" i="2" a="1"/>
  <c r="V2035" i="2"/>
  <c r="V2036" i="2" a="1"/>
  <c r="V2036" i="2"/>
  <c r="V2037" i="2" a="1"/>
  <c r="V2037" i="2"/>
  <c r="V2038" i="2" a="1"/>
  <c r="V2038" i="2" s="1"/>
  <c r="V2039" i="2" a="1"/>
  <c r="V2039" i="2" s="1"/>
  <c r="V2040" i="2" a="1"/>
  <c r="V2040" i="2" s="1"/>
  <c r="V2041" i="2" a="1"/>
  <c r="V2041" i="2" s="1"/>
  <c r="V2042" i="2" a="1"/>
  <c r="V2042" i="2"/>
  <c r="V2043" i="2" a="1"/>
  <c r="V2043" i="2"/>
  <c r="V2044" i="2" a="1"/>
  <c r="V2044" i="2"/>
  <c r="V2045" i="2" a="1"/>
  <c r="V2045" i="2"/>
  <c r="V2046" i="2" a="1"/>
  <c r="V2046" i="2" s="1"/>
  <c r="V2047" i="2" a="1"/>
  <c r="V2047" i="2"/>
  <c r="V2048" i="2" a="1"/>
  <c r="V2048" i="2" s="1"/>
  <c r="V2049" i="2" a="1"/>
  <c r="V2049" i="2" s="1"/>
  <c r="V2050" i="2" a="1"/>
  <c r="V2050" i="2" s="1"/>
  <c r="V2051" i="2" a="1"/>
  <c r="V2051" i="2" s="1"/>
  <c r="V2052" i="2" a="1"/>
  <c r="V2052" i="2" s="1"/>
  <c r="V2053" i="2" a="1"/>
  <c r="V2053" i="2"/>
  <c r="V2054" i="2" a="1"/>
  <c r="V2054" i="2"/>
  <c r="V2055" i="2" a="1"/>
  <c r="V2055" i="2" s="1"/>
  <c r="V2056" i="2" a="1"/>
  <c r="V2056" i="2"/>
  <c r="V2057" i="2" a="1"/>
  <c r="V2057" i="2" s="1"/>
  <c r="V2058" i="2" a="1"/>
  <c r="V2058" i="2" s="1"/>
  <c r="V2059" i="2" a="1"/>
  <c r="V2059" i="2" s="1"/>
  <c r="V2060" i="2" a="1"/>
  <c r="V2060" i="2"/>
  <c r="V2061" i="2" a="1"/>
  <c r="V2061" i="2"/>
  <c r="V2062" i="2" a="1"/>
  <c r="V2062" i="2" s="1"/>
  <c r="V2063" i="2" a="1"/>
  <c r="V2063" i="2" s="1"/>
  <c r="V2064" i="2" a="1"/>
  <c r="V2064" i="2" s="1"/>
  <c r="V2065" i="2" a="1"/>
  <c r="V2065" i="2" s="1"/>
  <c r="V2066" i="2" a="1"/>
  <c r="V2066" i="2" s="1"/>
  <c r="V2067" i="2" a="1"/>
  <c r="V2067" i="2"/>
  <c r="V2068" i="2" a="1"/>
  <c r="V2068" i="2" s="1"/>
  <c r="V2069" i="2" a="1"/>
  <c r="V2069" i="2" s="1"/>
  <c r="V2070" i="2" a="1"/>
  <c r="V2070" i="2" s="1"/>
  <c r="V2071" i="2" a="1"/>
  <c r="V2071" i="2" s="1"/>
  <c r="V2072" i="2" a="1"/>
  <c r="V2072" i="2" s="1"/>
  <c r="V2073" i="2" a="1"/>
  <c r="V2073" i="2" s="1"/>
  <c r="V2074" i="2" a="1"/>
  <c r="V2074" i="2" s="1"/>
  <c r="V2075" i="2" a="1"/>
  <c r="V2075" i="2" s="1"/>
  <c r="V2076" i="2" a="1"/>
  <c r="V2076" i="2" s="1"/>
  <c r="V2077" i="2" a="1"/>
  <c r="V2077" i="2"/>
  <c r="V2078" i="2" a="1"/>
  <c r="V2078" i="2" s="1"/>
  <c r="V2079" i="2" a="1"/>
  <c r="V2079" i="2" s="1"/>
  <c r="V2080" i="2" a="1"/>
  <c r="V2080" i="2"/>
  <c r="V2081" i="2" a="1"/>
  <c r="V2081" i="2"/>
  <c r="V2082" i="2" a="1"/>
  <c r="V2082" i="2" s="1"/>
  <c r="V2083" i="2" a="1"/>
  <c r="V2083" i="2" s="1"/>
  <c r="V2084" i="2" a="1"/>
  <c r="V2084" i="2"/>
  <c r="V2085" i="2" a="1"/>
  <c r="V2085" i="2"/>
  <c r="V2086" i="2" a="1"/>
  <c r="V2086" i="2" s="1"/>
  <c r="V2087" i="2" a="1"/>
  <c r="V2087" i="2"/>
  <c r="V2088" i="2" a="1"/>
  <c r="V2088" i="2" s="1"/>
  <c r="V2089" i="2" a="1"/>
  <c r="V2089" i="2" s="1"/>
  <c r="V2090" i="2" a="1"/>
  <c r="V2090" i="2"/>
  <c r="V2091" i="2" a="1"/>
  <c r="V2091" i="2"/>
  <c r="V2092" i="2" a="1"/>
  <c r="V2092" i="2"/>
  <c r="V2093" i="2" a="1"/>
  <c r="V2093" i="2" s="1"/>
  <c r="V2094" i="2" a="1"/>
  <c r="V2094" i="2" s="1"/>
  <c r="V2095" i="2" a="1"/>
  <c r="V2095" i="2" s="1"/>
  <c r="V2096" i="2" a="1"/>
  <c r="V2096" i="2" s="1"/>
  <c r="V2097" i="2" a="1"/>
  <c r="V2097" i="2"/>
  <c r="V2098" i="2" a="1"/>
  <c r="V2098" i="2" s="1"/>
  <c r="V2099" i="2" a="1"/>
  <c r="V2099" i="2" s="1"/>
  <c r="V2100" i="2" a="1"/>
  <c r="V2100" i="2" s="1"/>
  <c r="V2101" i="2" a="1"/>
  <c r="V2101" i="2" s="1"/>
  <c r="V2102" i="2" a="1"/>
  <c r="V2102" i="2" s="1"/>
  <c r="V2103" i="2" a="1"/>
  <c r="V2103" i="2" s="1"/>
  <c r="V2104" i="2" a="1"/>
  <c r="V2104" i="2"/>
  <c r="V2105" i="2" a="1"/>
  <c r="V2105" i="2"/>
  <c r="V2106" i="2" a="1"/>
  <c r="V2106" i="2" s="1"/>
  <c r="V2107" i="2" a="1"/>
  <c r="V2107" i="2" s="1"/>
  <c r="V2108" i="2" a="1"/>
  <c r="V2108" i="2"/>
  <c r="V2109" i="2" a="1"/>
  <c r="V2109" i="2"/>
  <c r="V2110" i="2" a="1"/>
  <c r="V2110" i="2" s="1"/>
  <c r="V2111" i="2" a="1"/>
  <c r="V2111" i="2" s="1"/>
  <c r="V2112" i="2" a="1"/>
  <c r="V2112" i="2" s="1"/>
  <c r="V2113" i="2" a="1"/>
  <c r="V2113" i="2" s="1"/>
  <c r="V2114" i="2" a="1"/>
  <c r="V2114" i="2" s="1"/>
  <c r="V2115" i="2" a="1"/>
  <c r="V2115" i="2" s="1"/>
  <c r="V2116" i="2" a="1"/>
  <c r="V2116" i="2" s="1"/>
  <c r="V2117" i="2" a="1"/>
  <c r="V2117" i="2" s="1"/>
  <c r="V2118" i="2" a="1"/>
  <c r="V2118" i="2" s="1"/>
  <c r="V2119" i="2" a="1"/>
  <c r="V2119" i="2"/>
  <c r="V2120" i="2" a="1"/>
  <c r="V2120" i="2" s="1"/>
  <c r="V2121" i="2" a="1"/>
  <c r="V2121" i="2" s="1"/>
  <c r="V2122" i="2" a="1"/>
  <c r="V2122" i="2" s="1"/>
  <c r="V2123" i="2" a="1"/>
  <c r="V2123" i="2" s="1"/>
  <c r="V2124" i="2" a="1"/>
  <c r="V2124" i="2" s="1"/>
  <c r="V2125" i="2" a="1"/>
  <c r="V2125" i="2" s="1"/>
  <c r="V2126" i="2" a="1"/>
  <c r="V2126" i="2"/>
  <c r="V2127" i="2" a="1"/>
  <c r="V2127" i="2"/>
  <c r="V2128" i="2" a="1"/>
  <c r="V2128" i="2"/>
  <c r="V2129" i="2" a="1"/>
  <c r="V2129" i="2" s="1"/>
  <c r="V2130" i="2" a="1"/>
  <c r="V2130" i="2" s="1"/>
  <c r="V2131" i="2" a="1"/>
  <c r="V2131" i="2" s="1"/>
  <c r="V2132" i="2" a="1"/>
  <c r="V2132" i="2"/>
  <c r="V2133" i="2" a="1"/>
  <c r="V2133" i="2"/>
  <c r="V2134" i="2" a="1"/>
  <c r="V2134" i="2" s="1"/>
  <c r="V2135" i="2" a="1"/>
  <c r="V2135" i="2"/>
  <c r="V2136" i="2" a="1"/>
  <c r="V2136" i="2" s="1"/>
  <c r="V2137" i="2" a="1"/>
  <c r="V2137" i="2" s="1"/>
  <c r="V2138" i="2" a="1"/>
  <c r="V2138" i="2"/>
  <c r="V2139" i="2" a="1"/>
  <c r="V2139" i="2"/>
  <c r="V2140" i="2" a="1"/>
  <c r="V2140" i="2"/>
  <c r="V2141" i="2" a="1"/>
  <c r="V2141" i="2" s="1"/>
  <c r="V2142" i="2" a="1"/>
  <c r="V2142" i="2" s="1"/>
  <c r="V2143" i="2" a="1"/>
  <c r="V2143" i="2" s="1"/>
  <c r="V2144" i="2" a="1"/>
  <c r="V2144" i="2"/>
  <c r="V2145" i="2" a="1"/>
  <c r="V2145" i="2" s="1"/>
  <c r="V2146" i="2" a="1"/>
  <c r="V2146" i="2" s="1"/>
  <c r="V2147" i="2" a="1"/>
  <c r="V2147" i="2"/>
  <c r="V2148" i="2" a="1"/>
  <c r="V2148" i="2" s="1"/>
  <c r="V2149" i="2" a="1"/>
  <c r="V2149" i="2"/>
  <c r="V2150" i="2" a="1"/>
  <c r="V2150" i="2" s="1"/>
  <c r="V2151" i="2" a="1"/>
  <c r="V2151" i="2"/>
  <c r="V2152" i="2" a="1"/>
  <c r="V2152" i="2" s="1"/>
  <c r="V2153" i="2" a="1"/>
  <c r="V2153" i="2" s="1"/>
  <c r="V2154" i="2" a="1"/>
  <c r="V2154" i="2" s="1"/>
  <c r="V2155" i="2" a="1"/>
  <c r="V2155" i="2" s="1"/>
  <c r="V2156" i="2" a="1"/>
  <c r="V2156" i="2"/>
  <c r="V2157" i="2" a="1"/>
  <c r="V2157" i="2" s="1"/>
  <c r="V2158" i="2" a="1"/>
  <c r="V2158" i="2" s="1"/>
  <c r="V2159" i="2" a="1"/>
  <c r="V2159" i="2" s="1"/>
  <c r="V2160" i="2" a="1"/>
  <c r="V2160" i="2" s="1"/>
  <c r="V2161" i="2" a="1"/>
  <c r="V2161" i="2" s="1"/>
  <c r="V2162" i="2" a="1"/>
  <c r="V2162" i="2"/>
  <c r="V2163" i="2" a="1"/>
  <c r="V2163" i="2" s="1"/>
  <c r="V2164" i="2" a="1"/>
  <c r="V2164" i="2"/>
  <c r="V2165" i="2" a="1"/>
  <c r="V2165" i="2" s="1"/>
  <c r="V2166" i="2" a="1"/>
  <c r="V2166" i="2" s="1"/>
  <c r="V2167" i="2" a="1"/>
  <c r="V2167" i="2" s="1"/>
  <c r="V2168" i="2" a="1"/>
  <c r="V2168" i="2"/>
  <c r="V2169" i="2" a="1"/>
  <c r="V2169" i="2"/>
  <c r="V2170" i="2" a="1"/>
  <c r="V2170" i="2" s="1"/>
  <c r="V2171" i="2" a="1"/>
  <c r="V2171" i="2" s="1"/>
  <c r="V2172" i="2" a="1"/>
  <c r="V2172" i="2" s="1"/>
  <c r="V2173" i="2" a="1"/>
  <c r="V2173" i="2" s="1"/>
  <c r="V2174" i="2" a="1"/>
  <c r="V2174" i="2" s="1"/>
  <c r="V2175" i="2" a="1"/>
  <c r="V2175" i="2" s="1"/>
  <c r="V2176" i="2" a="1"/>
  <c r="V2176" i="2" s="1"/>
  <c r="V2177" i="2" a="1"/>
  <c r="V2177" i="2"/>
  <c r="V2178" i="2" a="1"/>
  <c r="V2178" i="2" s="1"/>
  <c r="V2179" i="2" a="1"/>
  <c r="V2179" i="2" s="1"/>
  <c r="V2180" i="2" a="1"/>
  <c r="V2180" i="2"/>
  <c r="V2181" i="2" a="1"/>
  <c r="V2181" i="2"/>
  <c r="V2182" i="2" a="1"/>
  <c r="V2182" i="2" s="1"/>
  <c r="V2183" i="2" a="1"/>
  <c r="V2183" i="2" s="1"/>
  <c r="V2184" i="2" a="1"/>
  <c r="V2184" i="2" s="1"/>
  <c r="V2185" i="2" a="1"/>
  <c r="V2185" i="2" s="1"/>
  <c r="V2186" i="2" a="1"/>
  <c r="V2186" i="2"/>
  <c r="V2187" i="2" a="1"/>
  <c r="V2187" i="2" s="1"/>
  <c r="V2188" i="2" a="1"/>
  <c r="V2188" i="2" s="1"/>
  <c r="V2189" i="2" a="1"/>
  <c r="V2189" i="2" s="1"/>
  <c r="V2190" i="2" a="1"/>
  <c r="V2190" i="2" s="1"/>
  <c r="V2191" i="2" a="1"/>
  <c r="V2191" i="2"/>
  <c r="V2192" i="2" a="1"/>
  <c r="V2192" i="2" s="1"/>
  <c r="V2193" i="2" a="1"/>
  <c r="V2193" i="2"/>
  <c r="V2194" i="2" a="1"/>
  <c r="V2194" i="2"/>
  <c r="V2195" i="2" a="1"/>
  <c r="V2195" i="2" s="1"/>
  <c r="V2196" i="2" a="1"/>
  <c r="V2196" i="2" s="1"/>
  <c r="V2197" i="2" a="1"/>
  <c r="V2197" i="2" s="1"/>
  <c r="V2198" i="2" a="1"/>
  <c r="V2198" i="2" s="1"/>
  <c r="V2199" i="2" a="1"/>
  <c r="V2199" i="2" s="1"/>
  <c r="V2200" i="2" a="1"/>
  <c r="V2200" i="2" s="1"/>
  <c r="V2201" i="2" a="1"/>
  <c r="V2201" i="2"/>
  <c r="V2202" i="2" a="1"/>
  <c r="V2202" i="2" s="1"/>
  <c r="V2203" i="2" a="1"/>
  <c r="V2203" i="2" s="1"/>
  <c r="V2204" i="2" a="1"/>
  <c r="V2204" i="2"/>
  <c r="V2205" i="2" a="1"/>
  <c r="V2205" i="2" s="1"/>
  <c r="V2206" i="2" a="1"/>
  <c r="V2206" i="2" s="1"/>
  <c r="V2207" i="2" a="1"/>
  <c r="V2207" i="2" s="1"/>
  <c r="V2208" i="2" a="1"/>
  <c r="V2208" i="2" s="1"/>
  <c r="V2209" i="2" a="1"/>
  <c r="V2209" i="2" s="1"/>
  <c r="V2210" i="2" a="1"/>
  <c r="V2210" i="2"/>
  <c r="V2211" i="2" a="1"/>
  <c r="V2211" i="2"/>
  <c r="V2212" i="2" a="1"/>
  <c r="V2212" i="2"/>
  <c r="V2213" i="2" a="1"/>
  <c r="V2213" i="2"/>
  <c r="V2214" i="2" a="1"/>
  <c r="V2214" i="2" s="1"/>
  <c r="V2215" i="2" a="1"/>
  <c r="V2215" i="2" s="1"/>
  <c r="V2216" i="2" a="1"/>
  <c r="V2216" i="2"/>
  <c r="V2217" i="2" a="1"/>
  <c r="V2217" i="2"/>
  <c r="V2218" i="2" a="1"/>
  <c r="V2218" i="2" s="1"/>
  <c r="V2219" i="2" a="1"/>
  <c r="V2219" i="2"/>
  <c r="V2220" i="2" a="1"/>
  <c r="V2220" i="2" s="1"/>
  <c r="V2221" i="2" a="1"/>
  <c r="V2221" i="2"/>
  <c r="V2222" i="2" a="1"/>
  <c r="V2222" i="2" s="1"/>
  <c r="V2223" i="2" a="1"/>
  <c r="V2223" i="2"/>
  <c r="V2224" i="2" a="1"/>
  <c r="V2224" i="2"/>
  <c r="V2225" i="2" a="1"/>
  <c r="V2225" i="2" s="1"/>
  <c r="V2226" i="2" a="1"/>
  <c r="V2226" i="2" s="1"/>
  <c r="V2227" i="2" a="1"/>
  <c r="V2227" i="2"/>
  <c r="V2228" i="2" a="1"/>
  <c r="V2228" i="2" s="1"/>
  <c r="V2229" i="2" a="1"/>
  <c r="V2229" i="2" s="1"/>
  <c r="V2230" i="2" a="1"/>
  <c r="V2230" i="2" s="1"/>
  <c r="V2231" i="2" a="1"/>
  <c r="V2231" i="2" s="1"/>
  <c r="V2232" i="2" a="1"/>
  <c r="V2232" i="2" s="1"/>
  <c r="V2233" i="2" a="1"/>
  <c r="V2233" i="2" s="1"/>
  <c r="V2234" i="2" a="1"/>
  <c r="V2234" i="2"/>
  <c r="V2235" i="2" a="1"/>
  <c r="V2235" i="2"/>
  <c r="V2236" i="2" a="1"/>
  <c r="V2236" i="2"/>
  <c r="V2237" i="2" a="1"/>
  <c r="V2237" i="2" s="1"/>
  <c r="V2238" i="2" a="1"/>
  <c r="V2238" i="2" s="1"/>
  <c r="V2239" i="2" a="1"/>
  <c r="V2239" i="2"/>
  <c r="V2240" i="2" a="1"/>
  <c r="V2240" i="2"/>
  <c r="V2241" i="2" a="1"/>
  <c r="V2241" i="2" s="1"/>
  <c r="V2242" i="2" a="1"/>
  <c r="V2242" i="2" s="1"/>
  <c r="V2243" i="2" a="1"/>
  <c r="V2243" i="2" s="1"/>
  <c r="V2244" i="2" a="1"/>
  <c r="V2244" i="2" s="1"/>
  <c r="V2245" i="2" a="1"/>
  <c r="V2245" i="2" s="1"/>
  <c r="V2246" i="2" a="1"/>
  <c r="V2246" i="2"/>
  <c r="V2247" i="2" a="1"/>
  <c r="V2247" i="2"/>
  <c r="V2248" i="2" a="1"/>
  <c r="V2248" i="2" s="1"/>
  <c r="V2249" i="2" a="1"/>
  <c r="V2249" i="2"/>
  <c r="V2250" i="2" a="1"/>
  <c r="V2250" i="2" s="1"/>
  <c r="V2251" i="2" a="1"/>
  <c r="V2251" i="2" s="1"/>
  <c r="V2252" i="2" a="1"/>
  <c r="V2252" i="2"/>
  <c r="V2253" i="2" a="1"/>
  <c r="V2253" i="2" s="1"/>
  <c r="V2254" i="2" a="1"/>
  <c r="V2254" i="2" s="1"/>
  <c r="V2255" i="2" a="1"/>
  <c r="V2255" i="2" s="1"/>
  <c r="V2256" i="2" a="1"/>
  <c r="V2256" i="2" s="1"/>
  <c r="V2257" i="2" a="1"/>
  <c r="V2257" i="2" s="1"/>
  <c r="V2258" i="2" a="1"/>
  <c r="V2258" i="2"/>
  <c r="V2259" i="2" a="1"/>
  <c r="V2259" i="2" s="1"/>
  <c r="V2260" i="2" a="1"/>
  <c r="V2260" i="2" s="1"/>
  <c r="V2261" i="2" a="1"/>
  <c r="V2261" i="2" s="1"/>
  <c r="V2262" i="2" a="1"/>
  <c r="V2262" i="2" s="1"/>
  <c r="V2263" i="2" a="1"/>
  <c r="V2263" i="2"/>
  <c r="V2264" i="2" a="1"/>
  <c r="V2264" i="2"/>
  <c r="V2265" i="2" a="1"/>
  <c r="V2265" i="2"/>
  <c r="V2266" i="2" a="1"/>
  <c r="V2266" i="2" s="1"/>
  <c r="V2267" i="2" a="1"/>
  <c r="V2267" i="2" s="1"/>
  <c r="V2268" i="2" a="1"/>
  <c r="V2268" i="2" s="1"/>
  <c r="V2269" i="2" a="1"/>
  <c r="V2269" i="2" s="1"/>
  <c r="V2270" i="2" a="1"/>
  <c r="V2270" i="2"/>
  <c r="V2271" i="2" a="1"/>
  <c r="V2271" i="2"/>
  <c r="V2272" i="2" a="1"/>
  <c r="V2272" i="2" s="1"/>
  <c r="V2273" i="2" a="1"/>
  <c r="V2273" i="2"/>
  <c r="V2274" i="2" a="1"/>
  <c r="V2274" i="2" s="1"/>
  <c r="V2275" i="2" a="1"/>
  <c r="V2275" i="2" s="1"/>
  <c r="V2276" i="2" a="1"/>
  <c r="V2276" i="2"/>
  <c r="V2277" i="2" a="1"/>
  <c r="V2277" i="2" s="1"/>
  <c r="V2278" i="2" a="1"/>
  <c r="V2278" i="2" s="1"/>
  <c r="V2279" i="2" a="1"/>
  <c r="V2279" i="2" s="1"/>
  <c r="V2280" i="2" a="1"/>
  <c r="V2280" i="2" s="1"/>
  <c r="V2281" i="2" a="1"/>
  <c r="V2281" i="2" s="1"/>
  <c r="V2282" i="2" a="1"/>
  <c r="V2282" i="2"/>
  <c r="V2283" i="2" a="1"/>
  <c r="V2283" i="2"/>
  <c r="V2284" i="2" a="1"/>
  <c r="V2284" i="2" s="1"/>
  <c r="V2285" i="2" a="1"/>
  <c r="V2285" i="2" s="1"/>
  <c r="V2286" i="2" a="1"/>
  <c r="V2286" i="2" s="1"/>
  <c r="V2287" i="2" a="1"/>
  <c r="V2287" i="2" s="1"/>
  <c r="V2288" i="2" a="1"/>
  <c r="V2288" i="2"/>
  <c r="V2289" i="2" a="1"/>
  <c r="V2289" i="2" s="1"/>
  <c r="V2290" i="2" a="1"/>
  <c r="V2290" i="2"/>
  <c r="V2291" i="2" a="1"/>
  <c r="V2291" i="2"/>
  <c r="V2292" i="2" a="1"/>
  <c r="V2292" i="2" s="1"/>
  <c r="V2293" i="2" a="1"/>
  <c r="V2293" i="2" s="1"/>
  <c r="V2294" i="2" a="1"/>
  <c r="V2294" i="2"/>
  <c r="V2295" i="2" a="1"/>
  <c r="V2295" i="2"/>
  <c r="V2296" i="2" a="1"/>
  <c r="V2296" i="2"/>
  <c r="V2297" i="2" a="1"/>
  <c r="V2297" i="2" s="1"/>
  <c r="V2298" i="2" a="1"/>
  <c r="V2298" i="2" s="1"/>
  <c r="V2299" i="2" a="1"/>
  <c r="V2299" i="2" s="1"/>
  <c r="V2300" i="2" a="1"/>
  <c r="V2300" i="2"/>
  <c r="V2301" i="2" a="1"/>
  <c r="V2301" i="2" s="1"/>
  <c r="V2302" i="2" a="1"/>
  <c r="V2302" i="2" s="1"/>
  <c r="V2303" i="2" a="1"/>
  <c r="V2303" i="2" s="1"/>
  <c r="V2304" i="2" a="1"/>
  <c r="V2304" i="2" s="1"/>
  <c r="V2305" i="2" a="1"/>
  <c r="V2305" i="2" s="1"/>
  <c r="V2306" i="2" a="1"/>
  <c r="V2306" i="2"/>
  <c r="V2307" i="2" a="1"/>
  <c r="V2307" i="2" s="1"/>
  <c r="V2308" i="2" a="1"/>
  <c r="V2308" i="2"/>
  <c r="V2309" i="2" a="1"/>
  <c r="V2309" i="2" s="1"/>
  <c r="V2310" i="2" a="1"/>
  <c r="V2310" i="2" s="1"/>
  <c r="V2311" i="2" a="1"/>
  <c r="V2311" i="2"/>
  <c r="V2312" i="2" a="1"/>
  <c r="V2312" i="2"/>
  <c r="V2313" i="2" a="1"/>
  <c r="V2313" i="2" s="1"/>
  <c r="V2314" i="2" a="1"/>
  <c r="V2314" i="2" s="1"/>
  <c r="V2315" i="2" a="1"/>
  <c r="V2315" i="2" s="1"/>
  <c r="V2316" i="2" a="1"/>
  <c r="V2316" i="2" s="1"/>
  <c r="V2317" i="2" a="1"/>
  <c r="V2317" i="2" s="1"/>
  <c r="V2318" i="2" a="1"/>
  <c r="V2318" i="2"/>
  <c r="V2319" i="2" a="1"/>
  <c r="V2319" i="2" s="1"/>
  <c r="V2320" i="2" a="1"/>
  <c r="V2320" i="2" s="1"/>
  <c r="V2321" i="2" a="1"/>
  <c r="V2321" i="2"/>
  <c r="V2322" i="2" a="1"/>
  <c r="V2322" i="2" s="1"/>
  <c r="V2323" i="2" a="1"/>
  <c r="V2323" i="2" s="1"/>
  <c r="V2324" i="2" a="1"/>
  <c r="V2324" i="2" s="1"/>
  <c r="V2325" i="2" a="1"/>
  <c r="V2325" i="2"/>
  <c r="V2326" i="2" a="1"/>
  <c r="V2326" i="2" s="1"/>
  <c r="V2327" i="2" a="1"/>
  <c r="V2327" i="2" s="1"/>
  <c r="V2328" i="2" a="1"/>
  <c r="V2328" i="2" s="1"/>
  <c r="V2329" i="2" a="1"/>
  <c r="V2329" i="2" s="1"/>
  <c r="V2330" i="2" a="1"/>
  <c r="V2330" i="2"/>
  <c r="V2331" i="2" a="1"/>
  <c r="V2331" i="2"/>
  <c r="V2332" i="2" a="1"/>
  <c r="V2332" i="2" s="1"/>
  <c r="V2333" i="2" a="1"/>
  <c r="V2333" i="2" s="1"/>
  <c r="V2334" i="2" a="1"/>
  <c r="V2334" i="2" s="1"/>
  <c r="V2335" i="2" a="1"/>
  <c r="V2335" i="2"/>
  <c r="V2336" i="2" a="1"/>
  <c r="V2336" i="2" s="1"/>
  <c r="V2337" i="2" a="1"/>
  <c r="V2337" i="2"/>
  <c r="V2338" i="2" a="1"/>
  <c r="V2338" i="2"/>
  <c r="V2339" i="2" a="1"/>
  <c r="V2339" i="2" s="1"/>
  <c r="V2340" i="2" a="1"/>
  <c r="V2340" i="2" s="1"/>
  <c r="V2341" i="2" a="1"/>
  <c r="V2341" i="2" s="1"/>
  <c r="V2342" i="2" a="1"/>
  <c r="V2342" i="2"/>
  <c r="V2343" i="2" a="1"/>
  <c r="V2343" i="2" s="1"/>
  <c r="V2344" i="2" a="1"/>
  <c r="V2344" i="2" s="1"/>
  <c r="V2345" i="2" a="1"/>
  <c r="V2345" i="2"/>
  <c r="V2346" i="2" a="1"/>
  <c r="V2346" i="2" s="1"/>
  <c r="V2347" i="2" a="1"/>
  <c r="V2347" i="2" s="1"/>
  <c r="V2348" i="2" a="1"/>
  <c r="V2348" i="2" s="1"/>
  <c r="V2349" i="2" a="1"/>
  <c r="V2349" i="2"/>
  <c r="V2350" i="2" a="1"/>
  <c r="V2350" i="2" s="1"/>
  <c r="V2351" i="2" a="1"/>
  <c r="V2351" i="2" s="1"/>
  <c r="V2352" i="2" a="1"/>
  <c r="V2352" i="2" s="1"/>
  <c r="V2353" i="2" a="1"/>
  <c r="V2353" i="2" s="1"/>
  <c r="V2354" i="2" a="1"/>
  <c r="V2354" i="2"/>
  <c r="V2355" i="2" a="1"/>
  <c r="V2355" i="2" s="1"/>
  <c r="V2356" i="2" a="1"/>
  <c r="V2356" i="2" s="1"/>
  <c r="V2357" i="2" a="1"/>
  <c r="V2357" i="2" s="1"/>
  <c r="V2358" i="2" a="1"/>
  <c r="V2358" i="2" s="1"/>
  <c r="V2359" i="2" a="1"/>
  <c r="V2359" i="2" s="1"/>
  <c r="V2360" i="2" a="1"/>
  <c r="V2360" i="2" s="1"/>
  <c r="V2361" i="2" a="1"/>
  <c r="V2361" i="2"/>
  <c r="V2362" i="2" a="1"/>
  <c r="V2362" i="2" s="1"/>
  <c r="V2363" i="2" a="1"/>
  <c r="V2363" i="2"/>
  <c r="V2364" i="2" a="1"/>
  <c r="V2364" i="2" s="1"/>
  <c r="V2365" i="2" a="1"/>
  <c r="V2365" i="2"/>
  <c r="V2366" i="2" a="1"/>
  <c r="V2366" i="2"/>
  <c r="V2367" i="2" a="1"/>
  <c r="V2367" i="2"/>
  <c r="V2368" i="2" a="1"/>
  <c r="V2368" i="2" s="1"/>
  <c r="V2369" i="2" a="1"/>
  <c r="V2369" i="2" s="1"/>
  <c r="V2370" i="2" a="1"/>
  <c r="V2370" i="2" s="1"/>
  <c r="V2371" i="2" a="1"/>
  <c r="V2371" i="2" s="1"/>
  <c r="V2372" i="2" a="1"/>
  <c r="V2372" i="2" s="1"/>
  <c r="V2373" i="2" a="1"/>
  <c r="V2373" i="2"/>
  <c r="V2374" i="2" a="1"/>
  <c r="V2374" i="2"/>
  <c r="V2375" i="2" a="1"/>
  <c r="V2375" i="2"/>
  <c r="V2376" i="2" a="1"/>
  <c r="V2376" i="2" s="1"/>
  <c r="V2377" i="2" a="1"/>
  <c r="V2377" i="2" s="1"/>
  <c r="V2378" i="2" a="1"/>
  <c r="V2378" i="2" s="1"/>
  <c r="V2379" i="2" a="1"/>
  <c r="V2379" i="2" s="1"/>
  <c r="V2380" i="2" a="1"/>
  <c r="V2380" i="2"/>
  <c r="V2381" i="2" a="1"/>
  <c r="V2381" i="2"/>
  <c r="V2382" i="2" a="1"/>
  <c r="V2382" i="2" s="1"/>
  <c r="V2383" i="2" a="1"/>
  <c r="V2383" i="2"/>
  <c r="V2384" i="2" a="1"/>
  <c r="V2384" i="2" s="1"/>
  <c r="V2385" i="2" a="1"/>
  <c r="V2385" i="2"/>
  <c r="V2386" i="2" a="1"/>
  <c r="V2386" i="2" s="1"/>
  <c r="V2387" i="2" a="1"/>
  <c r="V2387" i="2" s="1"/>
  <c r="V2388" i="2" a="1"/>
  <c r="V2388" i="2" s="1"/>
  <c r="V2389" i="2" a="1"/>
  <c r="V2389" i="2" s="1"/>
  <c r="V2390" i="2" a="1"/>
  <c r="V2390" i="2" s="1"/>
  <c r="V2391" i="2" a="1"/>
  <c r="V2391" i="2"/>
  <c r="V2392" i="2" a="1"/>
  <c r="V2392" i="2"/>
  <c r="V2393" i="2" a="1"/>
  <c r="V2393" i="2"/>
  <c r="V2394" i="2" a="1"/>
  <c r="V2394" i="2" s="1"/>
  <c r="V2395" i="2" a="1"/>
  <c r="V2395" i="2"/>
  <c r="V2396" i="2" a="1"/>
  <c r="V2396" i="2"/>
  <c r="V2397" i="2" a="1"/>
  <c r="V2397" i="2"/>
  <c r="V2398" i="2" a="1"/>
  <c r="V2398" i="2" s="1"/>
  <c r="V2399" i="2" a="1"/>
  <c r="V2399" i="2" s="1"/>
  <c r="V2400" i="2" a="1"/>
  <c r="V2400" i="2" s="1"/>
  <c r="V2401" i="2" a="1"/>
  <c r="V2401" i="2"/>
  <c r="V2402" i="2" a="1"/>
  <c r="V2402" i="2" s="1"/>
  <c r="V2403" i="2" a="1"/>
  <c r="V2403" i="2"/>
  <c r="V2404" i="2" a="1"/>
  <c r="V2404" i="2" s="1"/>
  <c r="V2405" i="2" a="1"/>
  <c r="V2405" i="2" s="1"/>
  <c r="V2406" i="2" a="1"/>
  <c r="V2406" i="2" s="1"/>
  <c r="V2407" i="2" a="1"/>
  <c r="V2407" i="2" s="1"/>
  <c r="V2408" i="2" a="1"/>
  <c r="V2408" i="2" s="1"/>
  <c r="V2409" i="2" a="1"/>
  <c r="V2409" i="2" s="1"/>
  <c r="V2410" i="2" a="1"/>
  <c r="V2410" i="2"/>
  <c r="V2411" i="2" a="1"/>
  <c r="V2411" i="2" s="1"/>
  <c r="V2412" i="2" a="1"/>
  <c r="V2412" i="2" s="1"/>
  <c r="V2413" i="2" a="1"/>
  <c r="V2413" i="2"/>
  <c r="V2414" i="2" a="1"/>
  <c r="V2414" i="2"/>
  <c r="V2415" i="2" a="1"/>
  <c r="V2415" i="2"/>
  <c r="V2416" i="2" a="1"/>
  <c r="V2416" i="2" s="1"/>
  <c r="V2417" i="2" a="1"/>
  <c r="V2417" i="2" s="1"/>
  <c r="V2418" i="2" a="1"/>
  <c r="V2418" i="2" s="1"/>
  <c r="V2419" i="2" a="1"/>
  <c r="V2419" i="2" s="1"/>
  <c r="V2420" i="2" a="1"/>
  <c r="V2420" i="2" s="1"/>
  <c r="V2421" i="2" a="1"/>
  <c r="V2421" i="2"/>
  <c r="V2422" i="2" a="1"/>
  <c r="V2422" i="2"/>
  <c r="V2423" i="2" a="1"/>
  <c r="V2423" i="2" s="1"/>
  <c r="V2424" i="2" a="1"/>
  <c r="V2424" i="2" s="1"/>
  <c r="V2425" i="2" a="1"/>
  <c r="V2425" i="2" s="1"/>
  <c r="V2426" i="2" a="1"/>
  <c r="V2426" i="2"/>
  <c r="V2427" i="2" a="1"/>
  <c r="V2427" i="2" s="1"/>
  <c r="V2428" i="2" a="1"/>
  <c r="V2428" i="2" s="1"/>
  <c r="V2429" i="2" a="1"/>
  <c r="V2429" i="2" s="1"/>
  <c r="V2430" i="2" a="1"/>
  <c r="V2430" i="2" s="1"/>
  <c r="V2431" i="2" a="1"/>
  <c r="V2431" i="2" s="1"/>
  <c r="V2432" i="2" a="1"/>
  <c r="V2432" i="2"/>
  <c r="V2433" i="2" a="1"/>
  <c r="V2433" i="2" s="1"/>
  <c r="V2434" i="2" a="1"/>
  <c r="V2434" i="2"/>
  <c r="V2435" i="2" a="1"/>
  <c r="V2435" i="2" s="1"/>
  <c r="V2436" i="2" a="1"/>
  <c r="V2436" i="2" s="1"/>
  <c r="V2437" i="2" a="1"/>
  <c r="V2437" i="2" s="1"/>
  <c r="V2438" i="2" a="1"/>
  <c r="V2438" i="2" s="1"/>
  <c r="V2439" i="2" a="1"/>
  <c r="V2439" i="2" s="1"/>
  <c r="V2440" i="2" a="1"/>
  <c r="V2440" i="2" s="1"/>
  <c r="V2441" i="2" a="1"/>
  <c r="V2441" i="2" s="1"/>
  <c r="V2442" i="2" a="1"/>
  <c r="V2442" i="2" s="1"/>
  <c r="V2443" i="2" a="1"/>
  <c r="V2443" i="2" s="1"/>
  <c r="V2444" i="2" a="1"/>
  <c r="V2444" i="2" s="1"/>
  <c r="V2445" i="2" a="1"/>
  <c r="V2445" i="2"/>
  <c r="V2446" i="2" a="1"/>
  <c r="V2446" i="2" s="1"/>
  <c r="V2447" i="2" a="1"/>
  <c r="V2447" i="2"/>
  <c r="V2448" i="2" a="1"/>
  <c r="V2448" i="2" s="1"/>
  <c r="V2449" i="2" a="1"/>
  <c r="V2449" i="2" s="1"/>
  <c r="V2450" i="2" a="1"/>
  <c r="V2450" i="2"/>
  <c r="V2451" i="2" a="1"/>
  <c r="V2451" i="2"/>
  <c r="V2452" i="2" a="1"/>
  <c r="V2452" i="2"/>
  <c r="V2453" i="2" a="1"/>
  <c r="V2453" i="2" s="1"/>
  <c r="V2454" i="2" a="1"/>
  <c r="V2454" i="2" s="1"/>
  <c r="V2455" i="2" a="1"/>
  <c r="V2455" i="2" s="1"/>
  <c r="V2456" i="2" a="1"/>
  <c r="V2456" i="2" s="1"/>
  <c r="V2457" i="2" a="1"/>
  <c r="V2457" i="2" s="1"/>
  <c r="V2458" i="2" a="1"/>
  <c r="V2458" i="2" s="1"/>
  <c r="V2459" i="2" a="1"/>
  <c r="V2459" i="2"/>
  <c r="V2460" i="2" a="1"/>
  <c r="V2460" i="2" s="1"/>
  <c r="V2461" i="2" a="1"/>
  <c r="V2461" i="2"/>
  <c r="V2462" i="2" a="1"/>
  <c r="V2462" i="2"/>
  <c r="V2463" i="2" a="1"/>
  <c r="V2463" i="2"/>
  <c r="V2464" i="2" a="1"/>
  <c r="V2464" i="2" s="1"/>
  <c r="V2465" i="2" a="1"/>
  <c r="V2465" i="2"/>
  <c r="V2466" i="2" a="1"/>
  <c r="V2466" i="2" s="1"/>
  <c r="V2467" i="2" a="1"/>
  <c r="V2467" i="2" s="1"/>
  <c r="V2468" i="2" a="1"/>
  <c r="V2468" i="2"/>
  <c r="V2469" i="2" a="1"/>
  <c r="V2469" i="2" s="1"/>
  <c r="V2470" i="2" a="1"/>
  <c r="V2470" i="2" s="1"/>
  <c r="V2471" i="2" a="1"/>
  <c r="V2471" i="2" s="1"/>
  <c r="V2472" i="2" a="1"/>
  <c r="V2472" i="2" s="1"/>
  <c r="V2473" i="2" a="1"/>
  <c r="V2473" i="2" s="1"/>
  <c r="V2474" i="2" a="1"/>
  <c r="V2474" i="2"/>
  <c r="V2475" i="2" a="1"/>
  <c r="V2475" i="2" s="1"/>
  <c r="V2476" i="2" a="1"/>
  <c r="V2476" i="2" s="1"/>
  <c r="V2477" i="2" a="1"/>
  <c r="V2477" i="2" s="1"/>
  <c r="V2478" i="2" a="1"/>
  <c r="V2478" i="2" s="1"/>
  <c r="V2479" i="2" a="1"/>
  <c r="V2479" i="2" s="1"/>
  <c r="V2480" i="2" a="1"/>
  <c r="V2480" i="2"/>
  <c r="V2481" i="2" a="1"/>
  <c r="V2481" i="2" s="1"/>
  <c r="V2482" i="2" a="1"/>
  <c r="V2482" i="2" s="1"/>
  <c r="V2483" i="2" a="1"/>
  <c r="V2483" i="2" s="1"/>
  <c r="V2484" i="2" a="1"/>
  <c r="V2484" i="2" s="1"/>
  <c r="V2485" i="2" a="1"/>
  <c r="V2485" i="2"/>
  <c r="V2486" i="2" a="1"/>
  <c r="V2486" i="2"/>
  <c r="V2487" i="2" a="1"/>
  <c r="V2487" i="2"/>
  <c r="V2488" i="2" a="1"/>
  <c r="V2488" i="2"/>
  <c r="V2489" i="2" a="1"/>
  <c r="V2489" i="2" s="1"/>
  <c r="V2490" i="2" a="1"/>
  <c r="V2490" i="2" s="1"/>
  <c r="V2491" i="2" a="1"/>
  <c r="V2491" i="2" s="1"/>
  <c r="V2492" i="2" a="1"/>
  <c r="V2492" i="2" s="1"/>
  <c r="V2493" i="2" a="1"/>
  <c r="V2493" i="2"/>
  <c r="V2494" i="2" a="1"/>
  <c r="V2494" i="2" s="1"/>
  <c r="V2495" i="2" a="1"/>
  <c r="V2495" i="2" s="1"/>
  <c r="V2496" i="2" a="1"/>
  <c r="V2496" i="2" s="1"/>
  <c r="V2497" i="2" a="1"/>
  <c r="V2497" i="2" s="1"/>
  <c r="V2498" i="2" a="1"/>
  <c r="V2498" i="2"/>
  <c r="V2499" i="2" a="1"/>
  <c r="V2499" i="2" s="1"/>
  <c r="V2500" i="2" a="1"/>
  <c r="V2500" i="2" s="1"/>
  <c r="V2501" i="2" a="1"/>
  <c r="V2501" i="2" s="1"/>
  <c r="V2502" i="2" a="1"/>
  <c r="V2502" i="2" s="1"/>
  <c r="V2503" i="2" a="1"/>
  <c r="V2503" i="2" s="1"/>
  <c r="V2504" i="2" a="1"/>
  <c r="V2504" i="2" s="1"/>
  <c r="V2505" i="2" a="1"/>
  <c r="V2505" i="2" s="1"/>
  <c r="V2506" i="2" a="1"/>
  <c r="V2506" i="2"/>
  <c r="V2507" i="2" a="1"/>
  <c r="V2507" i="2" s="1"/>
  <c r="V2508" i="2" a="1"/>
  <c r="V2508" i="2" s="1"/>
  <c r="V2509" i="2" a="1"/>
  <c r="V2509" i="2" s="1"/>
  <c r="V2510" i="2" a="1"/>
  <c r="V2510" i="2"/>
  <c r="V2511" i="2" a="1"/>
  <c r="V2511" i="2"/>
  <c r="V2512" i="2" a="1"/>
  <c r="V2512" i="2" s="1"/>
  <c r="V2513" i="2" a="1"/>
  <c r="V2513" i="2" s="1"/>
  <c r="V2514" i="2" a="1"/>
  <c r="V2514" i="2" s="1"/>
  <c r="V2515" i="2" a="1"/>
  <c r="V2515" i="2" s="1"/>
  <c r="V2516" i="2" a="1"/>
  <c r="V2516" i="2"/>
  <c r="V2517" i="2" a="1"/>
  <c r="V2517" i="2" s="1"/>
  <c r="V2518" i="2" a="1"/>
  <c r="V2518" i="2" s="1"/>
  <c r="V2519" i="2" a="1"/>
  <c r="V2519" i="2"/>
  <c r="V2520" i="2" a="1"/>
  <c r="V2520" i="2" s="1"/>
  <c r="V2521" i="2" a="1"/>
  <c r="V2521" i="2" s="1"/>
  <c r="V2522" i="2" a="1"/>
  <c r="V2522" i="2"/>
  <c r="V2523" i="2" a="1"/>
  <c r="V2523" i="2"/>
  <c r="V2524" i="2" a="1"/>
  <c r="V2524" i="2"/>
  <c r="V2525" i="2" a="1"/>
  <c r="V2525" i="2" s="1"/>
  <c r="V2526" i="2" a="1"/>
  <c r="V2526" i="2" s="1"/>
  <c r="V2527" i="2" a="1"/>
  <c r="V2527" i="2"/>
  <c r="V2528" i="2" a="1"/>
  <c r="V2528" i="2"/>
  <c r="V2529" i="2" a="1"/>
  <c r="V2529" i="2"/>
  <c r="V2530" i="2" a="1"/>
  <c r="V2530" i="2" s="1"/>
  <c r="V2531" i="2" a="1"/>
  <c r="V2531" i="2" s="1"/>
  <c r="V2532" i="2" a="1"/>
  <c r="V2532" i="2" s="1"/>
  <c r="V2533" i="2" a="1"/>
  <c r="V2533" i="2" s="1"/>
  <c r="V2534" i="2" a="1"/>
  <c r="V2534" i="2"/>
  <c r="V2535" i="2" a="1"/>
  <c r="V2535" i="2"/>
  <c r="V2536" i="2" a="1"/>
  <c r="V2536" i="2" s="1"/>
  <c r="V2537" i="2" a="1"/>
  <c r="V2537" i="2" s="1"/>
  <c r="V2538" i="2" a="1"/>
  <c r="V2538" i="2" s="1"/>
  <c r="V2539" i="2" a="1"/>
  <c r="V2539" i="2" s="1"/>
  <c r="V2540" i="2" a="1"/>
  <c r="V2540" i="2" s="1"/>
  <c r="V2541" i="2" a="1"/>
  <c r="V2541" i="2"/>
  <c r="V2542" i="2" a="1"/>
  <c r="V2542" i="2" s="1"/>
  <c r="V2543" i="2" a="1"/>
  <c r="V2543" i="2" s="1"/>
  <c r="V2544" i="2" a="1"/>
  <c r="V2544" i="2" s="1"/>
  <c r="V2545" i="2" a="1"/>
  <c r="V2545" i="2" s="1"/>
  <c r="V2546" i="2" a="1"/>
  <c r="V2546" i="2" s="1"/>
  <c r="V2547" i="2" a="1"/>
  <c r="V2547" i="2"/>
  <c r="V2548" i="2" a="1"/>
  <c r="V2548" i="2"/>
  <c r="V2549" i="2" a="1"/>
  <c r="V2549" i="2" s="1"/>
  <c r="V2550" i="2" a="1"/>
  <c r="V2550" i="2" s="1"/>
  <c r="V2551" i="2" a="1"/>
  <c r="V2551" i="2" s="1"/>
  <c r="V2552" i="2" a="1"/>
  <c r="V2552" i="2"/>
  <c r="V2553" i="2" a="1"/>
  <c r="V2553" i="2"/>
  <c r="V2554" i="2" a="1"/>
  <c r="V2554" i="2" s="1"/>
  <c r="V2555" i="2" a="1"/>
  <c r="V2555" i="2" s="1"/>
  <c r="V2556" i="2" a="1"/>
  <c r="V2556" i="2" s="1"/>
  <c r="V2557" i="2" a="1"/>
  <c r="V2557" i="2"/>
  <c r="V2558" i="2" a="1"/>
  <c r="V2558" i="2"/>
  <c r="V2559" i="2" a="1"/>
  <c r="V2559" i="2"/>
  <c r="V2560" i="2" a="1"/>
  <c r="V2560" i="2" s="1"/>
  <c r="V2561" i="2" a="1"/>
  <c r="V2561" i="2" s="1"/>
  <c r="V2562" i="2" a="1"/>
  <c r="V2562" i="2" s="1"/>
  <c r="V2563" i="2" a="1"/>
  <c r="V2563" i="2" s="1"/>
  <c r="V2564" i="2" a="1"/>
  <c r="V2564" i="2"/>
  <c r="V2565" i="2" a="1"/>
  <c r="V2565" i="2" s="1"/>
  <c r="V2566" i="2" a="1"/>
  <c r="V2566" i="2" s="1"/>
  <c r="V2567" i="2" a="1"/>
  <c r="V2567" i="2"/>
  <c r="V2568" i="2" a="1"/>
  <c r="V2568" i="2" s="1"/>
  <c r="V2569" i="2" a="1"/>
  <c r="V2569" i="2"/>
  <c r="V2570" i="2" a="1"/>
  <c r="V2570" i="2"/>
  <c r="V2571" i="2" a="1"/>
  <c r="V2571" i="2" s="1"/>
  <c r="V2572" i="2" a="1"/>
  <c r="V2572" i="2" s="1"/>
  <c r="V2573" i="2" a="1"/>
  <c r="V2573" i="2" s="1"/>
  <c r="V2574" i="2" a="1"/>
  <c r="V2574" i="2" s="1"/>
  <c r="V2575" i="2" a="1"/>
  <c r="V2575" i="2" s="1"/>
  <c r="V2576" i="2" a="1"/>
  <c r="V2576" i="2" s="1"/>
  <c r="V2577" i="2" a="1"/>
  <c r="V2577" i="2" s="1"/>
  <c r="V2578" i="2" a="1"/>
  <c r="V2578" i="2" s="1"/>
  <c r="V2579" i="2" a="1"/>
  <c r="V2579" i="2"/>
  <c r="V2580" i="2" a="1"/>
  <c r="V2580" i="2" s="1"/>
  <c r="V2581" i="2" a="1"/>
  <c r="V2581" i="2"/>
  <c r="V2582" i="2" a="1"/>
  <c r="V2582" i="2"/>
  <c r="V2583" i="2" a="1"/>
  <c r="V2583" i="2" s="1"/>
  <c r="V2584" i="2" a="1"/>
  <c r="V2584" i="2" s="1"/>
  <c r="V2585" i="2" a="1"/>
  <c r="V2585" i="2" s="1"/>
  <c r="V2586" i="2" a="1"/>
  <c r="V2586" i="2" s="1"/>
  <c r="V2587" i="2" a="1"/>
  <c r="V2587" i="2" s="1"/>
  <c r="V2588" i="2" a="1"/>
  <c r="V2588" i="2"/>
  <c r="V2589" i="2" a="1"/>
  <c r="V2589" i="2"/>
  <c r="V2590" i="2" a="1"/>
  <c r="V2590" i="2"/>
  <c r="V2591" i="2" a="1"/>
  <c r="V2591" i="2" s="1"/>
  <c r="V2592" i="2" a="1"/>
  <c r="V2592" i="2" s="1"/>
  <c r="V2593" i="2" a="1"/>
  <c r="V2593" i="2" s="1"/>
  <c r="V2594" i="2" a="1"/>
  <c r="V2594" i="2"/>
  <c r="V2595" i="2" a="1"/>
  <c r="V2595" i="2" s="1"/>
  <c r="V2596" i="2" a="1"/>
  <c r="V2596" i="2" s="1"/>
  <c r="V2597" i="2" a="1"/>
  <c r="V2597" i="2"/>
  <c r="V2598" i="2" a="1"/>
  <c r="V2598" i="2" s="1"/>
  <c r="V2599" i="2" a="1"/>
  <c r="V2599" i="2" s="1"/>
  <c r="V2600" i="2" a="1"/>
  <c r="V2600" i="2" s="1"/>
  <c r="V2601" i="2" a="1"/>
  <c r="V2601" i="2" s="1"/>
  <c r="V2602" i="2" a="1"/>
  <c r="V2602" i="2" s="1"/>
  <c r="V2603" i="2" a="1"/>
  <c r="V2603" i="2" s="1"/>
  <c r="V2604" i="2" a="1"/>
  <c r="V2604" i="2" s="1"/>
  <c r="V2605" i="2" a="1"/>
  <c r="V2605" i="2"/>
  <c r="V2606" i="2" a="1"/>
  <c r="V2606" i="2"/>
  <c r="V2607" i="2" a="1"/>
  <c r="V2607" i="2"/>
  <c r="V2608" i="2" a="1"/>
  <c r="V2608" i="2"/>
  <c r="V2609" i="2" a="1"/>
  <c r="V2609" i="2"/>
  <c r="V2610" i="2" a="1"/>
  <c r="V2610" i="2" s="1"/>
  <c r="V2611" i="2" a="1"/>
  <c r="V2611" i="2"/>
  <c r="V2612" i="2" a="1"/>
  <c r="V2612" i="2"/>
  <c r="V2613" i="2" a="1"/>
  <c r="V2613" i="2" s="1"/>
  <c r="V2614" i="2" a="1"/>
  <c r="V2614" i="2" s="1"/>
  <c r="V2615" i="2" a="1"/>
  <c r="V2615" i="2" s="1"/>
  <c r="V2616" i="2" a="1"/>
  <c r="V2616" i="2" s="1"/>
  <c r="V2617" i="2" a="1"/>
  <c r="V2617" i="2" s="1"/>
  <c r="V2618" i="2" a="1"/>
  <c r="V2618" i="2" s="1"/>
  <c r="V2619" i="2" a="1"/>
  <c r="V2619" i="2"/>
  <c r="V2620" i="2" a="1"/>
  <c r="V2620" i="2"/>
  <c r="V2621" i="2" a="1"/>
  <c r="V2621" i="2" s="1"/>
  <c r="V2622" i="2" a="1"/>
  <c r="V2622" i="2" s="1"/>
  <c r="V2623" i="2" a="1"/>
  <c r="V2623" i="2" s="1"/>
  <c r="V2624" i="2" a="1"/>
  <c r="V2624" i="2"/>
  <c r="V2625" i="2" a="1"/>
  <c r="V2625" i="2" s="1"/>
  <c r="V2626" i="2" a="1"/>
  <c r="V2626" i="2" s="1"/>
  <c r="V2627" i="2" a="1"/>
  <c r="V2627" i="2" s="1"/>
  <c r="V2628" i="2" a="1"/>
  <c r="V2628" i="2" s="1"/>
  <c r="V2629" i="2" a="1"/>
  <c r="V2629" i="2" s="1"/>
  <c r="V2630" i="2" a="1"/>
  <c r="V2630" i="2" s="1"/>
  <c r="V2631" i="2" a="1"/>
  <c r="V2631" i="2" s="1"/>
  <c r="V2632" i="2" a="1"/>
  <c r="V2632" i="2" s="1"/>
  <c r="V2633" i="2" a="1"/>
  <c r="V2633" i="2" s="1"/>
  <c r="V2634" i="2" a="1"/>
  <c r="V2634" i="2" s="1"/>
  <c r="V2635" i="2" a="1"/>
  <c r="V2635" i="2" s="1"/>
  <c r="V2636" i="2" a="1"/>
  <c r="V2636" i="2"/>
  <c r="V2637" i="2" a="1"/>
  <c r="V2637" i="2"/>
  <c r="V2638" i="2" a="1"/>
  <c r="V2638" i="2"/>
  <c r="V2639" i="2" a="1"/>
  <c r="V2639" i="2" s="1"/>
  <c r="V2640" i="2" a="1"/>
  <c r="V2640" i="2" s="1"/>
  <c r="V2641" i="2" a="1"/>
  <c r="V2641" i="2" s="1"/>
  <c r="V2642" i="2" a="1"/>
  <c r="V2642" i="2" s="1"/>
  <c r="V2643" i="2" a="1"/>
  <c r="V2643" i="2"/>
  <c r="V2644" i="2" a="1"/>
  <c r="V2644" i="2" s="1"/>
  <c r="V2645" i="2" a="1"/>
  <c r="V2645" i="2"/>
  <c r="V2646" i="2" a="1"/>
  <c r="V2646" i="2" s="1"/>
  <c r="V2647" i="2" a="1"/>
  <c r="V2647" i="2" s="1"/>
  <c r="V2648" i="2" a="1"/>
  <c r="V2648" i="2" s="1"/>
  <c r="V2649" i="2" a="1"/>
  <c r="V2649" i="2" s="1"/>
  <c r="V2650" i="2" a="1"/>
  <c r="V2650" i="2" s="1"/>
  <c r="V2651" i="2" a="1"/>
  <c r="V2651" i="2" s="1"/>
  <c r="V2652" i="2" a="1"/>
  <c r="V2652" i="2" s="1"/>
  <c r="V2653" i="2" a="1"/>
  <c r="V2653" i="2" s="1"/>
  <c r="V2654" i="2" a="1"/>
  <c r="V2654" i="2" s="1"/>
  <c r="V2655" i="2" a="1"/>
  <c r="V2655" i="2" s="1"/>
  <c r="V2656" i="2" a="1"/>
  <c r="V2656" i="2" s="1"/>
  <c r="V2657" i="2" a="1"/>
  <c r="V2657" i="2" s="1"/>
  <c r="V2658" i="2" a="1"/>
  <c r="V2658" i="2" s="1"/>
  <c r="V2659" i="2" a="1"/>
  <c r="V2659" i="2"/>
  <c r="V2660" i="2" a="1"/>
  <c r="V2660" i="2" s="1"/>
  <c r="V2661" i="2" a="1"/>
  <c r="V2661" i="2" s="1"/>
  <c r="V2662" i="2" a="1"/>
  <c r="V2662" i="2"/>
  <c r="V2663" i="2" a="1"/>
  <c r="V2663" i="2" s="1"/>
  <c r="V2664" i="2" a="1"/>
  <c r="V2664" i="2" s="1"/>
  <c r="V2665" i="2" a="1"/>
  <c r="V2665" i="2" s="1"/>
  <c r="V2666" i="2" a="1"/>
  <c r="V2666" i="2"/>
  <c r="V2667" i="2" a="1"/>
  <c r="V2667" i="2"/>
  <c r="V2668" i="2" a="1"/>
  <c r="V2668" i="2"/>
  <c r="V2669" i="2" a="1"/>
  <c r="V2669" i="2" s="1"/>
  <c r="V2670" i="2" a="1"/>
  <c r="V2670" i="2" s="1"/>
  <c r="V2671" i="2" a="1"/>
  <c r="V2671" i="2" s="1"/>
  <c r="V2672" i="2" a="1"/>
  <c r="V2672" i="2"/>
  <c r="V2673" i="2" a="1"/>
  <c r="V2673" i="2" s="1"/>
  <c r="V2674" i="2" a="1"/>
  <c r="V2674" i="2" s="1"/>
  <c r="V2675" i="2" a="1"/>
  <c r="V2675" i="2" s="1"/>
  <c r="V2676" i="2" a="1"/>
  <c r="V2676" i="2" s="1"/>
  <c r="V2677" i="2" a="1"/>
  <c r="V2677" i="2" s="1"/>
  <c r="V2678" i="2" a="1"/>
  <c r="V2678" i="2" s="1"/>
  <c r="V2679" i="2" a="1"/>
  <c r="V2679" i="2"/>
  <c r="V2680" i="2" a="1"/>
  <c r="V2680" i="2" s="1"/>
  <c r="V2681" i="2" a="1"/>
  <c r="V2681" i="2" s="1"/>
  <c r="V2682" i="2" a="1"/>
  <c r="V2682" i="2" s="1"/>
  <c r="V2683" i="2" a="1"/>
  <c r="V2683" i="2"/>
  <c r="V2684" i="2" a="1"/>
  <c r="V2684" i="2" s="1"/>
  <c r="V2685" i="2" a="1"/>
  <c r="V2685" i="2" s="1"/>
  <c r="V2686" i="2" a="1"/>
  <c r="V2686" i="2" s="1"/>
  <c r="V2687" i="2" a="1"/>
  <c r="V2687" i="2" s="1"/>
  <c r="V2688" i="2" a="1"/>
  <c r="V2688" i="2" s="1"/>
  <c r="V2689" i="2" a="1"/>
  <c r="V2689" i="2" s="1"/>
  <c r="V2690" i="2" a="1"/>
  <c r="V2690" i="2" s="1"/>
  <c r="V2691" i="2" a="1"/>
  <c r="V2691" i="2"/>
  <c r="V2692" i="2" a="1"/>
  <c r="V2692" i="2" s="1"/>
  <c r="V2693" i="2" a="1"/>
  <c r="V2693" i="2" s="1"/>
  <c r="V2694" i="2" a="1"/>
  <c r="V2694" i="2" s="1"/>
  <c r="V2695" i="2" a="1"/>
  <c r="V2695" i="2" s="1"/>
  <c r="V2696" i="2" a="1"/>
  <c r="V2696" i="2"/>
  <c r="V2697" i="2" a="1"/>
  <c r="V2697" i="2" s="1"/>
  <c r="V2698" i="2" a="1"/>
  <c r="V2698" i="2" s="1"/>
  <c r="V2699" i="2" a="1"/>
  <c r="V2699" i="2" s="1"/>
  <c r="V2700" i="2" a="1"/>
  <c r="V2700" i="2" s="1"/>
  <c r="V2701" i="2" a="1"/>
  <c r="V2701" i="2" s="1"/>
  <c r="V2702" i="2" a="1"/>
  <c r="V2702" i="2" s="1"/>
  <c r="V2703" i="2" a="1"/>
  <c r="V2703" i="2"/>
  <c r="V2704" i="2" a="1"/>
  <c r="V2704" i="2" s="1"/>
  <c r="V2705" i="2" a="1"/>
  <c r="V2705" i="2" s="1"/>
  <c r="V2706" i="2" a="1"/>
  <c r="V2706" i="2" s="1"/>
  <c r="V2707" i="2" a="1"/>
  <c r="V2707" i="2" s="1"/>
  <c r="V2708" i="2" a="1"/>
  <c r="V2708" i="2"/>
  <c r="V2709" i="2" a="1"/>
  <c r="V2709" i="2" s="1"/>
  <c r="V2710" i="2" a="1"/>
  <c r="V2710" i="2" s="1"/>
  <c r="V2711" i="2" a="1"/>
  <c r="V2711" i="2" s="1"/>
  <c r="V2712" i="2" a="1"/>
  <c r="V2712" i="2" s="1"/>
  <c r="V2713" i="2" a="1"/>
  <c r="V2713" i="2" s="1"/>
  <c r="V2714" i="2" a="1"/>
  <c r="V2714" i="2" s="1"/>
  <c r="V2715" i="2" a="1"/>
  <c r="V2715" i="2" s="1"/>
  <c r="V2716" i="2" a="1"/>
  <c r="V2716" i="2" s="1"/>
  <c r="V2717" i="2" a="1"/>
  <c r="V2717" i="2"/>
  <c r="V2718" i="2" a="1"/>
  <c r="V2718" i="2" s="1"/>
  <c r="V2719" i="2" a="1"/>
  <c r="V2719" i="2" s="1"/>
  <c r="V2720" i="2" a="1"/>
  <c r="V2720" i="2"/>
  <c r="V2721" i="2" a="1"/>
  <c r="V2721" i="2" s="1"/>
  <c r="V2722" i="2" a="1"/>
  <c r="V2722" i="2" s="1"/>
  <c r="V2723" i="2" a="1"/>
  <c r="V2723" i="2" s="1"/>
  <c r="V2724" i="2" a="1"/>
  <c r="V2724" i="2" s="1"/>
  <c r="V2725" i="2" a="1"/>
  <c r="V2725" i="2"/>
  <c r="V2726" i="2" a="1"/>
  <c r="V2726" i="2"/>
  <c r="V2727" i="2" a="1"/>
  <c r="V2727" i="2"/>
  <c r="V2728" i="2" a="1"/>
  <c r="V2728" i="2" s="1"/>
  <c r="V2729" i="2" a="1"/>
  <c r="V2729" i="2" s="1"/>
  <c r="V2730" i="2" a="1"/>
  <c r="V2730" i="2" s="1"/>
  <c r="V2731" i="2" a="1"/>
  <c r="V2731" i="2" s="1"/>
  <c r="V2732" i="2" a="1"/>
  <c r="V2732" i="2"/>
  <c r="V2733" i="2" a="1"/>
  <c r="V2733" i="2" s="1"/>
  <c r="V2734" i="2" a="1"/>
  <c r="V2734" i="2" s="1"/>
  <c r="V2735" i="2" a="1"/>
  <c r="V2735" i="2" s="1"/>
  <c r="V2736" i="2" a="1"/>
  <c r="V2736" i="2" s="1"/>
  <c r="V2737" i="2" a="1"/>
  <c r="V2737" i="2" s="1"/>
  <c r="V2738" i="2" a="1"/>
  <c r="V2738" i="2" s="1"/>
  <c r="V2739" i="2" a="1"/>
  <c r="V2739" i="2"/>
  <c r="V2740" i="2" a="1"/>
  <c r="V2740" i="2"/>
  <c r="V2741" i="2" a="1"/>
  <c r="V2741" i="2" s="1"/>
  <c r="V2742" i="2" a="1"/>
  <c r="V2742" i="2" s="1"/>
  <c r="V2743" i="2" a="1"/>
  <c r="V2743" i="2"/>
  <c r="V2744" i="2" a="1"/>
  <c r="V2744" i="2" s="1"/>
  <c r="V2745" i="2" a="1"/>
  <c r="V2745" i="2" s="1"/>
  <c r="V2746" i="2" a="1"/>
  <c r="V2746" i="2" s="1"/>
  <c r="V2747" i="2" a="1"/>
  <c r="V2747" i="2" s="1"/>
  <c r="V2748" i="2" a="1"/>
  <c r="V2748" i="2" s="1"/>
  <c r="V2749" i="2" a="1"/>
  <c r="V2749" i="2" s="1"/>
  <c r="V2750" i="2" a="1"/>
  <c r="V2750" i="2"/>
  <c r="V2751" i="2" a="1"/>
  <c r="V2751" i="2"/>
  <c r="V2752" i="2" a="1"/>
  <c r="V2752" i="2" s="1"/>
  <c r="V2753" i="2" a="1"/>
  <c r="V2753" i="2" s="1"/>
  <c r="V2754" i="2" a="1"/>
  <c r="V2754" i="2" s="1"/>
  <c r="V2755" i="2" a="1"/>
  <c r="V2755" i="2"/>
  <c r="V2756" i="2" a="1"/>
  <c r="V2756" i="2"/>
  <c r="V2757" i="2" a="1"/>
  <c r="V2757" i="2"/>
  <c r="V2758" i="2" a="1"/>
  <c r="V2758" i="2" s="1"/>
  <c r="V2759" i="2" a="1"/>
  <c r="V2759" i="2" s="1"/>
  <c r="V2760" i="2" a="1"/>
  <c r="V2760" i="2" s="1"/>
  <c r="V2761" i="2" a="1"/>
  <c r="V2761" i="2" s="1"/>
  <c r="V2762" i="2" a="1"/>
  <c r="V2762" i="2" s="1"/>
  <c r="V2763" i="2" a="1"/>
  <c r="V2763" i="2"/>
  <c r="V2764" i="2" a="1"/>
  <c r="V2764" i="2" s="1"/>
  <c r="V2765" i="2" a="1"/>
  <c r="V2765" i="2" s="1"/>
  <c r="V2766" i="2" a="1"/>
  <c r="V2766" i="2" s="1"/>
  <c r="V2767" i="2" a="1"/>
  <c r="V2767" i="2" s="1"/>
  <c r="V2768" i="2" a="1"/>
  <c r="V2768" i="2"/>
  <c r="V2769" i="2" a="1"/>
  <c r="V2769" i="2" s="1"/>
  <c r="V2770" i="2" a="1"/>
  <c r="V2770" i="2" s="1"/>
  <c r="V2771" i="2" a="1"/>
  <c r="V2771" i="2" s="1"/>
  <c r="V2772" i="2" a="1"/>
  <c r="V2772" i="2" s="1"/>
  <c r="V2773" i="2" a="1"/>
  <c r="V2773" i="2" s="1"/>
  <c r="V2774" i="2" a="1"/>
  <c r="V2774" i="2" s="1"/>
  <c r="V2775" i="2" a="1"/>
  <c r="V2775" i="2"/>
  <c r="V2776" i="2" a="1"/>
  <c r="V2776" i="2" s="1"/>
  <c r="V2777" i="2" a="1"/>
  <c r="V2777" i="2" s="1"/>
  <c r="V2778" i="2" a="1"/>
  <c r="V2778" i="2" s="1"/>
  <c r="V2779" i="2" a="1"/>
  <c r="V2779" i="2" s="1"/>
  <c r="V2780" i="2" a="1"/>
  <c r="V2780" i="2"/>
  <c r="V2781" i="2" a="1"/>
  <c r="V2781" i="2" s="1"/>
  <c r="V2782" i="2" a="1"/>
  <c r="V2782" i="2" s="1"/>
  <c r="V2783" i="2" a="1"/>
  <c r="V2783" i="2" s="1"/>
  <c r="V2784" i="2" a="1"/>
  <c r="V2784" i="2" s="1"/>
  <c r="V2785" i="2" a="1"/>
  <c r="V2785" i="2" s="1"/>
  <c r="V2786" i="2" a="1"/>
  <c r="V2786" i="2" s="1"/>
  <c r="V2787" i="2" a="1"/>
  <c r="V2787" i="2"/>
  <c r="V2788" i="2" a="1"/>
  <c r="V2788" i="2"/>
  <c r="V2789" i="2" a="1"/>
  <c r="V2789" i="2"/>
  <c r="V2790" i="2" a="1"/>
  <c r="V2790" i="2" s="1"/>
  <c r="V2791" i="2" a="1"/>
  <c r="V2791" i="2" s="1"/>
  <c r="V2792" i="2" a="1"/>
  <c r="V2792" i="2"/>
  <c r="V2793" i="2" a="1"/>
  <c r="V2793" i="2" s="1"/>
  <c r="V2794" i="2" a="1"/>
  <c r="V2794" i="2" s="1"/>
  <c r="V2795" i="2" a="1"/>
  <c r="V2795" i="2"/>
  <c r="V2796" i="2" a="1"/>
  <c r="V2796" i="2" s="1"/>
  <c r="V2797" i="2" a="1"/>
  <c r="V2797" i="2" s="1"/>
  <c r="V2798" i="2" a="1"/>
  <c r="V2798" i="2" s="1"/>
  <c r="V2799" i="2" a="1"/>
  <c r="V2799" i="2" s="1"/>
  <c r="V2800" i="2" a="1"/>
  <c r="V2800" i="2"/>
  <c r="V2801" i="2" a="1"/>
  <c r="V2801" i="2" s="1"/>
  <c r="V2802" i="2" a="1"/>
  <c r="V2802" i="2" s="1"/>
  <c r="V2803" i="2" a="1"/>
  <c r="V2803" i="2" s="1"/>
  <c r="V2804" i="2" a="1"/>
  <c r="V2804" i="2"/>
  <c r="V2805" i="2" a="1"/>
  <c r="V2805" i="2"/>
  <c r="V2806" i="2" a="1"/>
  <c r="V2806" i="2" s="1"/>
  <c r="V2807" i="2" a="1"/>
  <c r="V2807" i="2" s="1"/>
  <c r="V2808" i="2" a="1"/>
  <c r="V2808" i="2" s="1"/>
  <c r="V2809" i="2" a="1"/>
  <c r="V2809" i="2" s="1"/>
  <c r="V2810" i="2" a="1"/>
  <c r="V2810" i="2" s="1"/>
  <c r="V2811" i="2" a="1"/>
  <c r="V2811" i="2"/>
  <c r="V2812" i="2" a="1"/>
  <c r="V2812" i="2" s="1"/>
  <c r="V2813" i="2" a="1"/>
  <c r="V2813" i="2" s="1"/>
  <c r="V2814" i="2" a="1"/>
  <c r="V2814" i="2" s="1"/>
  <c r="V2815" i="2" a="1"/>
  <c r="V2815" i="2" s="1"/>
  <c r="V2816" i="2" a="1"/>
  <c r="V2816" i="2" s="1"/>
  <c r="V2817" i="2" a="1"/>
  <c r="V2817" i="2"/>
  <c r="V2818" i="2" a="1"/>
  <c r="V2818" i="2" s="1"/>
  <c r="V2819" i="2" a="1"/>
  <c r="V2819" i="2" s="1"/>
  <c r="V2820" i="2" a="1"/>
  <c r="V2820" i="2" s="1"/>
  <c r="V2821" i="2" a="1"/>
  <c r="V2821" i="2" s="1"/>
  <c r="V2822" i="2" a="1"/>
  <c r="V2822" i="2"/>
  <c r="V2823" i="2" a="1"/>
  <c r="V2823" i="2"/>
  <c r="V2824" i="2" a="1"/>
  <c r="V2824" i="2" s="1"/>
  <c r="V2825" i="2" a="1"/>
  <c r="V2825" i="2" s="1"/>
  <c r="V2826" i="2" a="1"/>
  <c r="V2826" i="2" s="1"/>
  <c r="V2827" i="2" a="1"/>
  <c r="V2827" i="2" s="1"/>
  <c r="V2828" i="2" a="1"/>
  <c r="V2828" i="2"/>
  <c r="V2829" i="2" a="1"/>
  <c r="V2829" i="2" s="1"/>
  <c r="V2830" i="2" a="1"/>
  <c r="V2830" i="2" s="1"/>
  <c r="V2831" i="2" a="1"/>
  <c r="V2831" i="2" s="1"/>
  <c r="V2832" i="2" a="1"/>
  <c r="V2832" i="2" s="1"/>
  <c r="V2833" i="2" a="1"/>
  <c r="V2833" i="2" s="1"/>
  <c r="V2834" i="2" a="1"/>
  <c r="V2834" i="2" s="1"/>
  <c r="V2835" i="2" a="1"/>
  <c r="V2835" i="2"/>
  <c r="V2836" i="2" a="1"/>
  <c r="V2836" i="2"/>
  <c r="V2837" i="2" a="1"/>
  <c r="V2837" i="2"/>
  <c r="V2838" i="2" a="1"/>
  <c r="V2838" i="2" s="1"/>
  <c r="V2839" i="2" a="1"/>
  <c r="V2839" i="2" s="1"/>
  <c r="V2840" i="2" a="1"/>
  <c r="V2840" i="2" s="1"/>
  <c r="V2841" i="2" a="1"/>
  <c r="V2841" i="2" s="1"/>
  <c r="V2842" i="2" a="1"/>
  <c r="V2842" i="2" s="1"/>
  <c r="V2843" i="2" a="1"/>
  <c r="V2843" i="2"/>
  <c r="V2844" i="2" a="1"/>
  <c r="V2844" i="2" s="1"/>
  <c r="V2845" i="2" a="1"/>
  <c r="V2845" i="2" s="1"/>
  <c r="V2846" i="2" a="1"/>
  <c r="V2846" i="2" s="1"/>
  <c r="V2847" i="2" a="1"/>
  <c r="V2847" i="2"/>
  <c r="V2848" i="2" a="1"/>
  <c r="V2848" i="2" s="1"/>
  <c r="V2849" i="2" a="1"/>
  <c r="V2849" i="2" s="1"/>
  <c r="V2850" i="2" a="1"/>
  <c r="V2850" i="2" s="1"/>
  <c r="V2851" i="2" a="1"/>
  <c r="V2851" i="2" s="1"/>
  <c r="V2852" i="2" a="1"/>
  <c r="V2852" i="2"/>
  <c r="V2853" i="2" a="1"/>
  <c r="V2853" i="2" s="1"/>
  <c r="V2854" i="2" a="1"/>
  <c r="V2854" i="2" s="1"/>
  <c r="V2855" i="2" a="1"/>
  <c r="V2855" i="2" s="1"/>
  <c r="V2856" i="2" a="1"/>
  <c r="V2856" i="2" s="1"/>
  <c r="V2857" i="2" a="1"/>
  <c r="V2857" i="2" s="1"/>
  <c r="V2858" i="2" a="1"/>
  <c r="V2858" i="2" s="1"/>
  <c r="V2859" i="2" a="1"/>
  <c r="V2859" i="2"/>
  <c r="V2860" i="2" a="1"/>
  <c r="V2860" i="2" s="1"/>
  <c r="V2861" i="2" a="1"/>
  <c r="V2861" i="2" s="1"/>
  <c r="V2862" i="2" a="1"/>
  <c r="V2862" i="2" s="1"/>
  <c r="V2863" i="2" a="1"/>
  <c r="V2863" i="2" s="1"/>
  <c r="V2864" i="2" a="1"/>
  <c r="V2864" i="2"/>
  <c r="V2865" i="2" a="1"/>
  <c r="V2865" i="2"/>
  <c r="V2866" i="2" a="1"/>
  <c r="V2866" i="2" s="1"/>
  <c r="V2867" i="2" a="1"/>
  <c r="V2867" i="2" s="1"/>
  <c r="V2868" i="2" a="1"/>
  <c r="V2868" i="2" s="1"/>
  <c r="V2869" i="2" a="1"/>
  <c r="V2869" i="2" s="1"/>
  <c r="V2870" i="2" a="1"/>
  <c r="V2870" i="2"/>
  <c r="V2871" i="2" a="1"/>
  <c r="V2871" i="2"/>
  <c r="V2872" i="2" a="1"/>
  <c r="V2872" i="2"/>
  <c r="V2873" i="2" a="1"/>
  <c r="V2873" i="2" s="1"/>
  <c r="V2874" i="2" a="1"/>
  <c r="V2874" i="2" s="1"/>
  <c r="V2875" i="2" a="1"/>
  <c r="V2875" i="2" s="1"/>
  <c r="V2876" i="2" a="1"/>
  <c r="V2876" i="2"/>
  <c r="V2877" i="2" a="1"/>
  <c r="V2877" i="2"/>
  <c r="V2878" i="2" a="1"/>
  <c r="V2878" i="2" s="1"/>
  <c r="V2879" i="2" a="1"/>
  <c r="V2879" i="2" s="1"/>
  <c r="V2880" i="2" a="1"/>
  <c r="V2880" i="2" s="1"/>
  <c r="V2881" i="2" a="1"/>
  <c r="V2881" i="2" s="1"/>
  <c r="V2882" i="2" a="1"/>
  <c r="V2882" i="2" s="1"/>
  <c r="V2883" i="2" a="1"/>
  <c r="V2883" i="2"/>
  <c r="V2884" i="2" a="1"/>
  <c r="V2884" i="2" s="1"/>
  <c r="V2885" i="2" a="1"/>
  <c r="V2885" i="2" s="1"/>
  <c r="V2886" i="2" a="1"/>
  <c r="V2886" i="2" s="1"/>
  <c r="V2887" i="2" a="1"/>
  <c r="V2887" i="2" s="1"/>
  <c r="V2888" i="2" a="1"/>
  <c r="V2888" i="2" s="1"/>
  <c r="V2889" i="2" a="1"/>
  <c r="V2889" i="2" s="1"/>
  <c r="V2890" i="2" a="1"/>
  <c r="V2890" i="2" s="1"/>
  <c r="V2891" i="2" a="1"/>
  <c r="V2891" i="2" s="1"/>
  <c r="V2892" i="2" a="1"/>
  <c r="V2892" i="2" s="1"/>
  <c r="V2893" i="2" a="1"/>
  <c r="V2893" i="2" s="1"/>
  <c r="V2894" i="2" a="1"/>
  <c r="V2894" i="2"/>
  <c r="V2895" i="2" a="1"/>
  <c r="V2895" i="2"/>
  <c r="V2896" i="2" a="1"/>
  <c r="V2896" i="2"/>
  <c r="V2897" i="2" a="1"/>
  <c r="V2897" i="2" s="1"/>
  <c r="V2898" i="2" a="1"/>
  <c r="V2898" i="2" s="1"/>
  <c r="V2899" i="2" a="1"/>
  <c r="V2899" i="2" s="1"/>
  <c r="V2900" i="2" a="1"/>
  <c r="V2900" i="2"/>
  <c r="V2901" i="2" a="1"/>
  <c r="V2901" i="2"/>
  <c r="V2902" i="2" a="1"/>
  <c r="V2902" i="2" s="1"/>
  <c r="V2903" i="2" a="1"/>
  <c r="V2903" i="2"/>
  <c r="V2904" i="2" a="1"/>
  <c r="V2904" i="2" s="1"/>
  <c r="V2905" i="2" a="1"/>
  <c r="V2905" i="2" s="1"/>
  <c r="V2906" i="2" a="1"/>
  <c r="V2906" i="2" s="1"/>
  <c r="V2907" i="2" a="1"/>
  <c r="V2907" i="2"/>
  <c r="V2908" i="2" a="1"/>
  <c r="V2908" i="2" s="1"/>
  <c r="V2909" i="2" a="1"/>
  <c r="V2909" i="2" s="1"/>
  <c r="V2910" i="2" a="1"/>
  <c r="V2910" i="2" s="1"/>
  <c r="V2911" i="2" a="1"/>
  <c r="V2911" i="2" s="1"/>
  <c r="V2912" i="2" a="1"/>
  <c r="V2912" i="2"/>
  <c r="V2913" i="2" a="1"/>
  <c r="V2913" i="2" s="1"/>
  <c r="V2914" i="2" a="1"/>
  <c r="V2914" i="2" s="1"/>
  <c r="V2915" i="2" a="1"/>
  <c r="V2915" i="2"/>
  <c r="V2916" i="2" a="1"/>
  <c r="V2916" i="2" s="1"/>
  <c r="V2917" i="2" a="1"/>
  <c r="V2917" i="2" s="1"/>
  <c r="V2918" i="2" a="1"/>
  <c r="V2918" i="2" s="1"/>
  <c r="V2919" i="2" a="1"/>
  <c r="V2919" i="2" s="1"/>
  <c r="V2920" i="2" a="1"/>
  <c r="V2920" i="2" s="1"/>
  <c r="V2921" i="2" a="1"/>
  <c r="V2921" i="2" s="1"/>
  <c r="V2922" i="2" a="1"/>
  <c r="V2922" i="2" s="1"/>
  <c r="V2923" i="2" a="1"/>
  <c r="V2923" i="2" s="1"/>
  <c r="V2924" i="2" a="1"/>
  <c r="V2924" i="2"/>
  <c r="V2925" i="2" a="1"/>
  <c r="V2925" i="2" s="1"/>
  <c r="V2926" i="2" a="1"/>
  <c r="V2926" i="2" s="1"/>
  <c r="V2927" i="2" a="1"/>
  <c r="V2927" i="2" s="1"/>
  <c r="V2928" i="2" a="1"/>
  <c r="V2928" i="2" s="1"/>
  <c r="V2929" i="2" a="1"/>
  <c r="V2929" i="2" s="1"/>
  <c r="V2930" i="2" a="1"/>
  <c r="V2930" i="2" s="1"/>
  <c r="V2931" i="2" a="1"/>
  <c r="V2931" i="2"/>
  <c r="V2932" i="2" a="1"/>
  <c r="V2932" i="2" s="1"/>
  <c r="V2933" i="2" a="1"/>
  <c r="V2933" i="2" s="1"/>
  <c r="V2934" i="2" a="1"/>
  <c r="V2934" i="2" s="1"/>
  <c r="V2935" i="2" a="1"/>
  <c r="V2935" i="2" s="1"/>
  <c r="V2936" i="2" a="1"/>
  <c r="V2936" i="2" s="1"/>
  <c r="V2937" i="2" a="1"/>
  <c r="V2937" i="2"/>
  <c r="V2938" i="2" a="1"/>
  <c r="V2938" i="2" s="1"/>
  <c r="V2939" i="2" a="1"/>
  <c r="V2939" i="2" s="1"/>
  <c r="V2940" i="2" a="1"/>
  <c r="V2940" i="2" s="1"/>
  <c r="V2941" i="2" a="1"/>
  <c r="V2941" i="2" s="1"/>
  <c r="V2942" i="2" a="1"/>
  <c r="V2942" i="2"/>
  <c r="V2943" i="2" a="1"/>
  <c r="V2943" i="2"/>
  <c r="V2944" i="2" a="1"/>
  <c r="V2944" i="2" s="1"/>
  <c r="V2945" i="2" a="1"/>
  <c r="V2945" i="2" s="1"/>
  <c r="V2946" i="2" a="1"/>
  <c r="V2946" i="2" s="1"/>
  <c r="V2947" i="2" a="1"/>
  <c r="V2947" i="2" s="1"/>
  <c r="V2948" i="2" a="1"/>
  <c r="V2948" i="2"/>
  <c r="V2949" i="2" a="1"/>
  <c r="V2949" i="2"/>
  <c r="V2950" i="2" a="1"/>
  <c r="V2950" i="2" s="1"/>
  <c r="V2951" i="2" a="1"/>
  <c r="V2951" i="2"/>
  <c r="V2952" i="2" a="1"/>
  <c r="V2952" i="2" s="1"/>
  <c r="V2953" i="2" a="1"/>
  <c r="V2953" i="2" s="1"/>
  <c r="V2954" i="2" a="1"/>
  <c r="V2954" i="2" s="1"/>
  <c r="V2955" i="2" a="1"/>
  <c r="V2955" i="2"/>
  <c r="V2956" i="2" a="1"/>
  <c r="V2956" i="2" s="1"/>
  <c r="V2957" i="2" a="1"/>
  <c r="V2957" i="2" s="1"/>
  <c r="V2958" i="2" a="1"/>
  <c r="V2958" i="2" s="1"/>
  <c r="V2959" i="2" a="1"/>
  <c r="V2959" i="2" s="1"/>
  <c r="V2960" i="2" a="1"/>
  <c r="V2960" i="2" s="1"/>
  <c r="V2961" i="2" a="1"/>
  <c r="V2961" i="2" s="1"/>
  <c r="V2962" i="2" a="1"/>
  <c r="V2962" i="2" s="1"/>
  <c r="V2963" i="2" a="1"/>
  <c r="V2963" i="2" s="1"/>
  <c r="V2964" i="2" a="1"/>
  <c r="V2964" i="2" s="1"/>
  <c r="V2965" i="2" a="1"/>
  <c r="V2965" i="2" s="1"/>
  <c r="V2966" i="2" a="1"/>
  <c r="V2966" i="2"/>
  <c r="V2967" i="2" a="1"/>
  <c r="V2967" i="2"/>
  <c r="V2968" i="2" a="1"/>
  <c r="V2968" i="2"/>
  <c r="V2969" i="2" a="1"/>
  <c r="V2969" i="2" s="1"/>
  <c r="V2970" i="2" a="1"/>
  <c r="V2970" i="2" s="1"/>
  <c r="V2971" i="2" a="1"/>
  <c r="V2971" i="2" s="1"/>
  <c r="V2972" i="2" a="1"/>
  <c r="V2972" i="2"/>
  <c r="V2973" i="2" a="1"/>
  <c r="V2973" i="2"/>
  <c r="V2974" i="2" a="1"/>
  <c r="V2974" i="2"/>
  <c r="V2975" i="2" a="1"/>
  <c r="V2975" i="2" s="1"/>
  <c r="V2976" i="2" a="1"/>
  <c r="V2976" i="2" s="1"/>
  <c r="V2977" i="2" a="1"/>
  <c r="V2977" i="2" s="1"/>
  <c r="V2978" i="2" a="1"/>
  <c r="V2978" i="2"/>
  <c r="V2979" i="2" a="1"/>
  <c r="V2979" i="2"/>
  <c r="V2980" i="2" a="1"/>
  <c r="V2980" i="2" s="1"/>
  <c r="V2981" i="2" a="1"/>
  <c r="V2981" i="2"/>
  <c r="V2982" i="2" a="1"/>
  <c r="V2982" i="2" s="1"/>
  <c r="V2983" i="2" a="1"/>
  <c r="V2983" i="2" s="1"/>
  <c r="V2984" i="2" a="1"/>
  <c r="V2984" i="2"/>
  <c r="V2985" i="2" a="1"/>
  <c r="V2985" i="2" s="1"/>
  <c r="V2986" i="2" a="1"/>
  <c r="V2986" i="2" s="1"/>
  <c r="V2987" i="2" a="1"/>
  <c r="V2987" i="2"/>
  <c r="V2988" i="2" a="1"/>
  <c r="V2988" i="2" s="1"/>
  <c r="V2989" i="2" a="1"/>
  <c r="V2989" i="2" s="1"/>
  <c r="V2990" i="2" a="1"/>
  <c r="V2990" i="2"/>
  <c r="V2991" i="2" a="1"/>
  <c r="V2991" i="2"/>
  <c r="V2992" i="2" a="1"/>
  <c r="V2992" i="2" s="1"/>
  <c r="V2993" i="2" a="1"/>
  <c r="V2993" i="2" s="1"/>
  <c r="V2994" i="2" a="1"/>
  <c r="V2994" i="2" s="1"/>
  <c r="V2995" i="2" a="1"/>
  <c r="V2995" i="2" s="1"/>
  <c r="V2996" i="2" a="1"/>
  <c r="V2996" i="2"/>
  <c r="V2997" i="2" a="1"/>
  <c r="V2997" i="2"/>
  <c r="V2998" i="2" a="1"/>
  <c r="V2998" i="2"/>
  <c r="V2999" i="2" a="1"/>
  <c r="V2999" i="2" s="1"/>
  <c r="V3000" i="2" a="1"/>
  <c r="V3000" i="2" s="1"/>
  <c r="V3001" i="2" a="1"/>
  <c r="V3001" i="2" s="1"/>
  <c r="V3002" i="2" a="1"/>
  <c r="V3002" i="2" s="1"/>
  <c r="V3003" i="2" a="1"/>
  <c r="V3003" i="2"/>
  <c r="V3004" i="2" a="1"/>
  <c r="V3004" i="2" s="1"/>
  <c r="V3005" i="2" a="1"/>
  <c r="V3005" i="2"/>
  <c r="V3006" i="2" a="1"/>
  <c r="V3006" i="2" s="1"/>
  <c r="V3007" i="2" a="1"/>
  <c r="V3007" i="2" s="1"/>
  <c r="V3008" i="2" a="1"/>
  <c r="V3008" i="2" s="1"/>
  <c r="V3009" i="2" a="1"/>
  <c r="V3009" i="2" s="1"/>
  <c r="V3010" i="2" a="1"/>
  <c r="V3010" i="2" s="1"/>
  <c r="V3011" i="2" a="1"/>
  <c r="V3011" i="2" s="1"/>
  <c r="V3012" i="2" a="1"/>
  <c r="V3012" i="2" s="1"/>
  <c r="V3013" i="2" a="1"/>
  <c r="V3013" i="2" s="1"/>
  <c r="V3014" i="2" a="1"/>
  <c r="V3014" i="2"/>
  <c r="V3015" i="2" a="1"/>
  <c r="V3015" i="2"/>
  <c r="V3016" i="2" a="1"/>
  <c r="V3016" i="2" s="1"/>
  <c r="V3017" i="2" a="1"/>
  <c r="V3017" i="2" s="1"/>
  <c r="V3018" i="2" a="1"/>
  <c r="V3018" i="2" s="1"/>
  <c r="V3019" i="2" a="1"/>
  <c r="V3019" i="2" s="1"/>
  <c r="V3020" i="2" a="1"/>
  <c r="V3020" i="2"/>
  <c r="V3021" i="2" a="1"/>
  <c r="V3021" i="2" s="1"/>
  <c r="V3022" i="2" a="1"/>
  <c r="V3022" i="2" s="1"/>
  <c r="V3023" i="2" a="1"/>
  <c r="V3023" i="2" s="1"/>
  <c r="V3024" i="2" a="1"/>
  <c r="V3024" i="2" s="1"/>
  <c r="V3025" i="2" a="1"/>
  <c r="V3025" i="2" s="1"/>
  <c r="V3026" i="2" a="1"/>
  <c r="V3026" i="2"/>
  <c r="V3027" i="2" a="1"/>
  <c r="V3027" i="2" s="1"/>
  <c r="V3028" i="2" a="1"/>
  <c r="V3028" i="2" s="1"/>
  <c r="V3029" i="2" a="1"/>
  <c r="V3029" i="2" s="1"/>
  <c r="V3030" i="2" a="1"/>
  <c r="V3030" i="2" s="1"/>
  <c r="V3031" i="2" a="1"/>
  <c r="V3031" i="2" s="1"/>
  <c r="V3032" i="2" a="1"/>
  <c r="V3032" i="2"/>
  <c r="V3033" i="2" a="1"/>
  <c r="V3033" i="2"/>
  <c r="V3034" i="2" a="1"/>
  <c r="V3034" i="2" s="1"/>
  <c r="V3035" i="2" a="1"/>
  <c r="V3035" i="2" s="1"/>
  <c r="V3036" i="2" a="1"/>
  <c r="V3036" i="2" s="1"/>
  <c r="V3037" i="2" a="1"/>
  <c r="V3037" i="2" s="1"/>
  <c r="V3038" i="2" a="1"/>
  <c r="V3038" i="2"/>
  <c r="V3039" i="2" a="1"/>
  <c r="V3039" i="2"/>
  <c r="V3040" i="2" a="1"/>
  <c r="V3040" i="2" s="1"/>
  <c r="V3041" i="2" a="1"/>
  <c r="V3041" i="2"/>
  <c r="V3042" i="2" a="1"/>
  <c r="V3042" i="2" s="1"/>
  <c r="V3043" i="2" a="1"/>
  <c r="V3043" i="2" s="1"/>
  <c r="V3044" i="2" a="1"/>
  <c r="V3044" i="2" s="1"/>
  <c r="V3045" i="2" a="1"/>
  <c r="V3045" i="2"/>
  <c r="V3046" i="2" a="1"/>
  <c r="V3046" i="2" s="1"/>
  <c r="V3047" i="2" a="1"/>
  <c r="V3047" i="2" s="1"/>
  <c r="V3048" i="2" a="1"/>
  <c r="V3048" i="2" s="1"/>
  <c r="V3049" i="2" a="1"/>
  <c r="V3049" i="2" s="1"/>
  <c r="V3050" i="2" a="1"/>
  <c r="V3050" i="2"/>
  <c r="V3051" i="2" a="1"/>
  <c r="V3051" i="2" s="1"/>
  <c r="V3052" i="2" a="1"/>
  <c r="V3052" i="2" s="1"/>
  <c r="V3053" i="2" a="1"/>
  <c r="V3053" i="2"/>
  <c r="V3054" i="2" a="1"/>
  <c r="V3054" i="2" s="1"/>
  <c r="V3055" i="2" a="1"/>
  <c r="V3055" i="2" s="1"/>
  <c r="V3056" i="2" a="1"/>
  <c r="V3056" i="2"/>
  <c r="V3057" i="2" a="1"/>
  <c r="V3057" i="2" s="1"/>
  <c r="V3058" i="2" a="1"/>
  <c r="V3058" i="2" s="1"/>
  <c r="V3059" i="2" a="1"/>
  <c r="V3059" i="2" s="1"/>
  <c r="V3060" i="2" a="1"/>
  <c r="V3060" i="2" s="1"/>
  <c r="V3061" i="2" a="1"/>
  <c r="V3061" i="2" s="1"/>
  <c r="V3062" i="2" a="1"/>
  <c r="V3062" i="2"/>
  <c r="V3063" i="2" a="1"/>
  <c r="V3063" i="2" s="1"/>
  <c r="V3064" i="2" a="1"/>
  <c r="V3064" i="2" s="1"/>
  <c r="V3065" i="2" a="1"/>
  <c r="V3065" i="2"/>
  <c r="V3066" i="2" a="1"/>
  <c r="V3066" i="2" s="1"/>
  <c r="V3067" i="2" a="1"/>
  <c r="V3067" i="2" s="1"/>
  <c r="V3068" i="2" a="1"/>
  <c r="V3068" i="2" s="1"/>
  <c r="V3069" i="2" a="1"/>
  <c r="V3069" i="2"/>
  <c r="V3070" i="2" a="1"/>
  <c r="V3070" i="2"/>
  <c r="V3071" i="2" a="1"/>
  <c r="V3071" i="2" s="1"/>
  <c r="V3072" i="2" a="1"/>
  <c r="V3072" i="2" s="1"/>
  <c r="V3073" i="2" a="1"/>
  <c r="V3073" i="2" s="1"/>
  <c r="V3074" i="2" a="1"/>
  <c r="V3074" i="2" s="1"/>
  <c r="V3075" i="2" a="1"/>
  <c r="V3075" i="2" s="1"/>
  <c r="V3076" i="2" a="1"/>
  <c r="V3076" i="2" s="1"/>
  <c r="V3077" i="2" a="1"/>
  <c r="V3077" i="2"/>
  <c r="V3078" i="2" a="1"/>
  <c r="V3078" i="2" s="1"/>
  <c r="V3079" i="2" a="1"/>
  <c r="V3079" i="2" s="1"/>
  <c r="V3080" i="2" a="1"/>
  <c r="V3080" i="2"/>
  <c r="V3081" i="2" a="1"/>
  <c r="V3081" i="2" s="1"/>
  <c r="V3082" i="2" a="1"/>
  <c r="V3082" i="2" s="1"/>
  <c r="V3083" i="2" a="1"/>
  <c r="V3083" i="2" s="1"/>
  <c r="V3084" i="2" a="1"/>
  <c r="V3084" i="2" s="1"/>
  <c r="V3085" i="2" a="1"/>
  <c r="V3085" i="2" s="1"/>
  <c r="V3086" i="2" a="1"/>
  <c r="V3086" i="2"/>
  <c r="V3087" i="2" a="1"/>
  <c r="V3087" i="2"/>
  <c r="V3088" i="2" a="1"/>
  <c r="V3088" i="2" s="1"/>
  <c r="V3089" i="2" a="1"/>
  <c r="V3089" i="2" s="1"/>
  <c r="V3090" i="2" a="1"/>
  <c r="V3090" i="2" s="1"/>
  <c r="V3091" i="2" a="1"/>
  <c r="V3091" i="2" s="1"/>
  <c r="V3092" i="2" a="1"/>
  <c r="V3092" i="2" s="1"/>
  <c r="V3093" i="2" a="1"/>
  <c r="V3093" i="2"/>
  <c r="V3094" i="2" a="1"/>
  <c r="V3094" i="2" s="1"/>
  <c r="V3095" i="2" a="1"/>
  <c r="V3095" i="2" s="1"/>
  <c r="V3096" i="2" a="1"/>
  <c r="V3096" i="2" s="1"/>
  <c r="V3097" i="2" a="1"/>
  <c r="V3097" i="2" s="1"/>
  <c r="V3098" i="2" a="1"/>
  <c r="V3098" i="2"/>
  <c r="V3099" i="2" a="1"/>
  <c r="V3099" i="2"/>
  <c r="V3100" i="2" a="1"/>
  <c r="V3100" i="2" s="1"/>
  <c r="V3101" i="2" a="1"/>
  <c r="V3101" i="2" s="1"/>
  <c r="V3102" i="2" a="1"/>
  <c r="V3102" i="2" s="1"/>
  <c r="V3103" i="2" a="1"/>
  <c r="V3103" i="2" s="1"/>
  <c r="V3104" i="2" a="1"/>
  <c r="V3104" i="2" s="1"/>
  <c r="V3105" i="2" a="1"/>
  <c r="V3105" i="2"/>
  <c r="V3106" i="2" a="1"/>
  <c r="V3106" i="2" s="1"/>
  <c r="V3107" i="2" a="1"/>
  <c r="V3107" i="2" s="1"/>
  <c r="V3108" i="2" a="1"/>
  <c r="V3108" i="2" s="1"/>
  <c r="V3109" i="2" a="1"/>
  <c r="V3109" i="2" s="1"/>
  <c r="V3110" i="2" a="1"/>
  <c r="V3110" i="2"/>
  <c r="V3111" i="2" a="1"/>
  <c r="V3111" i="2"/>
  <c r="V3112" i="2" a="1"/>
  <c r="V3112" i="2" s="1"/>
  <c r="V3113" i="2" a="1"/>
  <c r="V3113" i="2"/>
  <c r="V3114" i="2" a="1"/>
  <c r="V3114" i="2" s="1"/>
  <c r="V3115" i="2" a="1"/>
  <c r="V3115" i="2" s="1"/>
  <c r="V3116" i="2" a="1"/>
  <c r="V3116" i="2" s="1"/>
  <c r="V3117" i="2" a="1"/>
  <c r="V3117" i="2" s="1"/>
  <c r="V3118" i="2" a="1"/>
  <c r="V3118" i="2" s="1"/>
  <c r="V3119" i="2" a="1"/>
  <c r="V3119" i="2" s="1"/>
  <c r="V3120" i="2" a="1"/>
  <c r="V3120" i="2" s="1"/>
  <c r="V3121" i="2" a="1"/>
  <c r="V3121" i="2" s="1"/>
  <c r="V3122" i="2" a="1"/>
  <c r="V3122" i="2"/>
  <c r="V3123" i="2" a="1"/>
  <c r="V3123" i="2"/>
  <c r="V3124" i="2" a="1"/>
  <c r="V3124" i="2" s="1"/>
  <c r="V3125" i="2" a="1"/>
  <c r="V3125" i="2" s="1"/>
  <c r="V3126" i="2" a="1"/>
  <c r="V3126" i="2" s="1"/>
  <c r="V3127" i="2" a="1"/>
  <c r="V3127" i="2" s="1"/>
  <c r="V3128" i="2" a="1"/>
  <c r="V3128" i="2"/>
  <c r="V3129" i="2" a="1"/>
  <c r="V3129" i="2" s="1"/>
  <c r="V3130" i="2" a="1"/>
  <c r="V3130" i="2" s="1"/>
  <c r="V3131" i="2" a="1"/>
  <c r="V3131" i="2" s="1"/>
  <c r="V3132" i="2" a="1"/>
  <c r="V3132" i="2" s="1"/>
  <c r="V3133" i="2" a="1"/>
  <c r="V3133" i="2" s="1"/>
  <c r="V3134" i="2" a="1"/>
  <c r="V3134" i="2" s="1"/>
  <c r="V3135" i="2" a="1"/>
  <c r="V3135" i="2" s="1"/>
  <c r="V3136" i="2" a="1"/>
  <c r="V3136" i="2" s="1"/>
  <c r="V3137" i="2" a="1"/>
  <c r="V3137" i="2"/>
  <c r="V3138" i="2" a="1"/>
  <c r="V3138" i="2" s="1"/>
  <c r="V3139" i="2" a="1"/>
  <c r="V3139" i="2" s="1"/>
  <c r="V3140" i="2" a="1"/>
  <c r="V3140" i="2"/>
  <c r="V3141" i="2" a="1"/>
  <c r="V3141" i="2"/>
  <c r="V3142" i="2" a="1"/>
  <c r="V3142" i="2" s="1"/>
  <c r="V3143" i="2" a="1"/>
  <c r="V3143" i="2" s="1"/>
  <c r="V3144" i="2" a="1"/>
  <c r="V3144" i="2" s="1"/>
  <c r="V3145" i="2" a="1"/>
  <c r="V3145" i="2" s="1"/>
  <c r="V3146" i="2" a="1"/>
  <c r="V3146" i="2"/>
  <c r="V3147" i="2" a="1"/>
  <c r="V3147" i="2" s="1"/>
  <c r="V3148" i="2" a="1"/>
  <c r="V3148" i="2" s="1"/>
  <c r="V3149" i="2" a="1"/>
  <c r="V3149" i="2" s="1"/>
  <c r="V3150" i="2" a="1"/>
  <c r="V3150" i="2" s="1"/>
  <c r="V3151" i="2" a="1"/>
  <c r="V3151" i="2" s="1"/>
  <c r="V3152" i="2" a="1"/>
  <c r="V3152" i="2" s="1"/>
  <c r="V3153" i="2" a="1"/>
  <c r="V3153" i="2"/>
  <c r="V3154" i="2" a="1"/>
  <c r="V3154" i="2"/>
  <c r="V3155" i="2" a="1"/>
  <c r="V3155" i="2" s="1"/>
  <c r="V3156" i="2" a="1"/>
  <c r="V3156" i="2" s="1"/>
  <c r="V3157" i="2" a="1"/>
  <c r="V3157" i="2" s="1"/>
  <c r="V3158" i="2" a="1"/>
  <c r="V3158" i="2" s="1"/>
  <c r="V3159" i="2" a="1"/>
  <c r="V3159" i="2"/>
  <c r="V3160" i="2" a="1"/>
  <c r="V3160" i="2" s="1"/>
  <c r="V3161" i="2" a="1"/>
  <c r="V3161" i="2"/>
  <c r="V3162" i="2" a="1"/>
  <c r="V3162" i="2" s="1"/>
  <c r="V3163" i="2" a="1"/>
  <c r="V3163" i="2" s="1"/>
  <c r="V3164" i="2" a="1"/>
  <c r="V3164" i="2" s="1"/>
  <c r="V3165" i="2" a="1"/>
  <c r="V3165" i="2"/>
  <c r="V3166" i="2" a="1"/>
  <c r="V3166" i="2" s="1"/>
  <c r="V3167" i="2" a="1"/>
  <c r="V3167" i="2" s="1"/>
  <c r="V3168" i="2" a="1"/>
  <c r="V3168" i="2" s="1"/>
  <c r="V3169" i="2" a="1"/>
  <c r="V3169" i="2" s="1"/>
  <c r="V3170" i="2" a="1"/>
  <c r="V3170" i="2"/>
  <c r="V3171" i="2" a="1"/>
  <c r="V3171" i="2" s="1"/>
  <c r="V3172" i="2" a="1"/>
  <c r="V3172" i="2" s="1"/>
  <c r="V3173" i="2" a="1"/>
  <c r="V3173" i="2" s="1"/>
  <c r="V3174" i="2" a="1"/>
  <c r="V3174" i="2" s="1"/>
  <c r="V3175" i="2" a="1"/>
  <c r="V3175" i="2" s="1"/>
  <c r="V3176" i="2" a="1"/>
  <c r="V3176" i="2" s="1"/>
  <c r="V3177" i="2" a="1"/>
  <c r="V3177" i="2" s="1"/>
  <c r="V3178" i="2" a="1"/>
  <c r="V3178" i="2" s="1"/>
  <c r="V3179" i="2" a="1"/>
  <c r="V3179" i="2" s="1"/>
  <c r="V3180" i="2" a="1"/>
  <c r="V3180" i="2" s="1"/>
  <c r="V3181" i="2" a="1"/>
  <c r="V3181" i="2" s="1"/>
  <c r="V3182" i="2" a="1"/>
  <c r="V3182" i="2"/>
  <c r="V3183" i="2" a="1"/>
  <c r="V3183" i="2"/>
  <c r="V3184" i="2" a="1"/>
  <c r="V3184" i="2" s="1"/>
  <c r="V3185" i="2" a="1"/>
  <c r="V3185" i="2" s="1"/>
  <c r="V3186" i="2" a="1"/>
  <c r="V3186" i="2" s="1"/>
  <c r="V3187" i="2" a="1"/>
  <c r="V3187" i="2" s="1"/>
  <c r="V3188" i="2" a="1"/>
  <c r="V3188" i="2"/>
  <c r="V3189" i="2" a="1"/>
  <c r="V3189" i="2" s="1"/>
  <c r="V3190" i="2" a="1"/>
  <c r="V3190" i="2" s="1"/>
  <c r="V3191" i="2" a="1"/>
  <c r="V3191" i="2" s="1"/>
  <c r="V3192" i="2" a="1"/>
  <c r="V3192" i="2" s="1"/>
  <c r="V3193" i="2" a="1"/>
  <c r="V3193" i="2" s="1"/>
  <c r="V3194" i="2" a="1"/>
  <c r="V3194" i="2" s="1"/>
  <c r="V3195" i="2" a="1"/>
  <c r="V3195" i="2"/>
  <c r="V3196" i="2" a="1"/>
  <c r="V3196" i="2" s="1"/>
  <c r="V3197" i="2" a="1"/>
  <c r="V3197" i="2" s="1"/>
  <c r="V3198" i="2" a="1"/>
  <c r="V3198" i="2" s="1"/>
  <c r="V3199" i="2" a="1"/>
  <c r="V3199" i="2" s="1"/>
  <c r="V3200" i="2" a="1"/>
  <c r="V3200" i="2" s="1"/>
  <c r="V3201" i="2" a="1"/>
  <c r="V3201" i="2" s="1"/>
  <c r="V3202" i="2" a="1"/>
  <c r="V3202" i="2"/>
  <c r="V3203" i="2" a="1"/>
  <c r="V3203" i="2" s="1"/>
  <c r="V3204" i="2" a="1"/>
  <c r="V3204" i="2" s="1"/>
  <c r="V3205" i="2" a="1"/>
  <c r="V3205" i="2" s="1"/>
  <c r="V3206" i="2" a="1"/>
  <c r="V3206" i="2" s="1"/>
  <c r="V3207" i="2" a="1"/>
  <c r="V3207" i="2"/>
  <c r="V3208" i="2" a="1"/>
  <c r="V3208" i="2" s="1"/>
  <c r="V3209" i="2" a="1"/>
  <c r="V3209" i="2" s="1"/>
  <c r="V3210" i="2" a="1"/>
  <c r="V3210" i="2" s="1"/>
  <c r="V3211" i="2" a="1"/>
  <c r="V3211" i="2" s="1"/>
  <c r="V3212" i="2" a="1"/>
  <c r="V3212" i="2"/>
  <c r="V3213" i="2" a="1"/>
  <c r="V3213" i="2"/>
  <c r="V3214" i="2" a="1"/>
  <c r="V3214" i="2" s="1"/>
  <c r="V3215" i="2" a="1"/>
  <c r="V3215" i="2" s="1"/>
  <c r="V3216" i="2" a="1"/>
  <c r="V3216" i="2" s="1"/>
  <c r="V3217" i="2" a="1"/>
  <c r="V3217" i="2" s="1"/>
  <c r="V3218" i="2" a="1"/>
  <c r="V3218" i="2" s="1"/>
  <c r="V3219" i="2" a="1"/>
  <c r="V3219" i="2" s="1"/>
  <c r="V3220" i="2" a="1"/>
  <c r="V3220" i="2" s="1"/>
  <c r="V3221" i="2" a="1"/>
  <c r="V3221" i="2" s="1"/>
  <c r="V3222" i="2" a="1"/>
  <c r="V3222" i="2" s="1"/>
  <c r="V3223" i="2" a="1"/>
  <c r="V3223" i="2" s="1"/>
  <c r="V3224" i="2" a="1"/>
  <c r="V3224" i="2" s="1"/>
  <c r="V3225" i="2" a="1"/>
  <c r="V3225" i="2"/>
  <c r="V3226" i="2" a="1"/>
  <c r="V3226" i="2" s="1"/>
  <c r="V3227" i="2" a="1"/>
  <c r="V3227" i="2"/>
  <c r="V3228" i="2" a="1"/>
  <c r="V3228" i="2" s="1"/>
  <c r="V3229" i="2" a="1"/>
  <c r="V3229" i="2" s="1"/>
  <c r="V3230" i="2" a="1"/>
  <c r="V3230" i="2"/>
  <c r="V3231" i="2" a="1"/>
  <c r="V3231" i="2" s="1"/>
  <c r="V3232" i="2" a="1"/>
  <c r="V3232" i="2"/>
  <c r="V3233" i="2" a="1"/>
  <c r="V3233" i="2" s="1"/>
  <c r="V3234" i="2" a="1"/>
  <c r="V3234" i="2" s="1"/>
  <c r="V3235" i="2" a="1"/>
  <c r="V3235" i="2" s="1"/>
  <c r="V3236" i="2" a="1"/>
  <c r="V3236" i="2" s="1"/>
  <c r="V3237" i="2" a="1"/>
  <c r="V3237" i="2"/>
  <c r="V3238" i="2" a="1"/>
  <c r="V3238" i="2"/>
  <c r="V3239" i="2" a="1"/>
  <c r="V3239" i="2" s="1"/>
  <c r="V3240" i="2" a="1"/>
  <c r="V3240" i="2" s="1"/>
  <c r="V3241" i="2" a="1"/>
  <c r="V3241" i="2" s="1"/>
  <c r="V3242" i="2" a="1"/>
  <c r="V3242" i="2" s="1"/>
  <c r="V3243" i="2" a="1"/>
  <c r="V3243" i="2" s="1"/>
  <c r="V3244" i="2" a="1"/>
  <c r="V3244" i="2" s="1"/>
  <c r="V3245" i="2" a="1"/>
  <c r="V3245" i="2" s="1"/>
  <c r="V3246" i="2" a="1"/>
  <c r="V3246" i="2" s="1"/>
  <c r="V3247" i="2" a="1"/>
  <c r="V3247" i="2" s="1"/>
  <c r="V3248" i="2" a="1"/>
  <c r="V3248" i="2" s="1"/>
  <c r="V3249" i="2" a="1"/>
  <c r="V3249" i="2"/>
  <c r="V3250" i="2" a="1"/>
  <c r="V3250" i="2" s="1"/>
  <c r="V3251" i="2" a="1"/>
  <c r="V3251" i="2" s="1"/>
  <c r="V3252" i="2" a="1"/>
  <c r="V3252" i="2" s="1"/>
  <c r="V3253" i="2" a="1"/>
  <c r="V3253" i="2" s="1"/>
  <c r="V3254" i="2" a="1"/>
  <c r="V3254" i="2"/>
  <c r="V3255" i="2" a="1"/>
  <c r="V3255" i="2"/>
  <c r="V3256" i="2" a="1"/>
  <c r="V3256" i="2" s="1"/>
  <c r="V3257" i="2" a="1"/>
  <c r="V3257" i="2"/>
  <c r="V3258" i="2" a="1"/>
  <c r="V3258" i="2" s="1"/>
  <c r="V3259" i="2" a="1"/>
  <c r="V3259" i="2" s="1"/>
  <c r="V3260" i="2" a="1"/>
  <c r="V3260" i="2"/>
  <c r="V3261" i="2" a="1"/>
  <c r="V3261" i="2"/>
  <c r="V3262" i="2" a="1"/>
  <c r="V3262" i="2"/>
  <c r="V3263" i="2" a="1"/>
  <c r="V3263" i="2" s="1"/>
  <c r="V3264" i="2" a="1"/>
  <c r="V3264" i="2" s="1"/>
  <c r="V3265" i="2" a="1"/>
  <c r="V3265" i="2" s="1"/>
  <c r="V3266" i="2" a="1"/>
  <c r="V3266" i="2"/>
  <c r="V3267" i="2" a="1"/>
  <c r="V3267" i="2"/>
  <c r="V3268" i="2" a="1"/>
  <c r="V3268" i="2" s="1"/>
  <c r="V3269" i="2" a="1"/>
  <c r="V3269" i="2"/>
  <c r="V3270" i="2" a="1"/>
  <c r="V3270" i="2" s="1"/>
  <c r="V3271" i="2" a="1"/>
  <c r="V3271" i="2" s="1"/>
  <c r="V3272" i="2" a="1"/>
  <c r="V3272" i="2" s="1"/>
  <c r="V3273" i="2" a="1"/>
  <c r="V3273" i="2"/>
  <c r="V3274" i="2" a="1"/>
  <c r="V3274" i="2" s="1"/>
  <c r="V3275" i="2" a="1"/>
  <c r="V3275" i="2" s="1"/>
  <c r="V3276" i="2" a="1"/>
  <c r="V3276" i="2" s="1"/>
  <c r="V3277" i="2" a="1"/>
  <c r="V3277" i="2" s="1"/>
  <c r="V3278" i="2" a="1"/>
  <c r="V3278" i="2"/>
  <c r="V3279" i="2" a="1"/>
  <c r="V3279" i="2"/>
  <c r="V3280" i="2" a="1"/>
  <c r="V3280" i="2" s="1"/>
  <c r="V3281" i="2" a="1"/>
  <c r="V3281" i="2" s="1"/>
  <c r="V3282" i="2" a="1"/>
  <c r="V3282" i="2" s="1"/>
  <c r="V3283" i="2" a="1"/>
  <c r="V3283" i="2" s="1"/>
  <c r="V3284" i="2" a="1"/>
  <c r="V3284" i="2"/>
  <c r="V3285" i="2" a="1"/>
  <c r="V3285" i="2" s="1"/>
  <c r="V3286" i="2" a="1"/>
  <c r="V3286" i="2"/>
  <c r="V3287" i="2" a="1"/>
  <c r="V3287" i="2" s="1"/>
  <c r="V3288" i="2" a="1"/>
  <c r="V3288" i="2" s="1"/>
  <c r="V3289" i="2" a="1"/>
  <c r="V3289" i="2" s="1"/>
  <c r="V3290" i="2" a="1"/>
  <c r="V3290" i="2"/>
  <c r="V3291" i="2" a="1"/>
  <c r="V3291" i="2"/>
  <c r="V3292" i="2" a="1"/>
  <c r="V3292" i="2"/>
  <c r="V3293" i="2" a="1"/>
  <c r="V3293" i="2" s="1"/>
  <c r="V3294" i="2" a="1"/>
  <c r="V3294" i="2" s="1"/>
  <c r="V3295" i="2" a="1"/>
  <c r="V3295" i="2" s="1"/>
  <c r="V3296" i="2" a="1"/>
  <c r="V3296" i="2"/>
  <c r="V3297" i="2" a="1"/>
  <c r="V3297" i="2" s="1"/>
  <c r="V3298" i="2" a="1"/>
  <c r="V3298" i="2" s="1"/>
  <c r="V3299" i="2" a="1"/>
  <c r="V3299" i="2" s="1"/>
  <c r="V3300" i="2" a="1"/>
  <c r="V3300" i="2" s="1"/>
  <c r="V3301" i="2" a="1"/>
  <c r="V3301" i="2" s="1"/>
  <c r="V3302" i="2" a="1"/>
  <c r="V3302" i="2"/>
  <c r="V3303" i="2" a="1"/>
  <c r="V3303" i="2"/>
  <c r="V3304" i="2" a="1"/>
  <c r="V3304" i="2" s="1"/>
  <c r="V3305" i="2" a="1"/>
  <c r="V3305" i="2" s="1"/>
  <c r="V3306" i="2" a="1"/>
  <c r="V3306" i="2" s="1"/>
  <c r="V3307" i="2" a="1"/>
  <c r="V3307" i="2" s="1"/>
  <c r="V3308" i="2" a="1"/>
  <c r="V3308" i="2" s="1"/>
  <c r="V3309" i="2" a="1"/>
  <c r="V3309" i="2" s="1"/>
  <c r="V3310" i="2" a="1"/>
  <c r="V3310" i="2"/>
  <c r="V3311" i="2" a="1"/>
  <c r="V3311" i="2"/>
  <c r="V3312" i="2" a="1"/>
  <c r="V3312" i="2" s="1"/>
  <c r="V3313" i="2" a="1"/>
  <c r="V3313" i="2" s="1"/>
  <c r="V3314" i="2" a="1"/>
  <c r="V3314" i="2"/>
  <c r="V3315" i="2" a="1"/>
  <c r="V3315" i="2"/>
  <c r="V3316" i="2" a="1"/>
  <c r="V3316" i="2" s="1"/>
  <c r="V3317" i="2" a="1"/>
  <c r="V3317" i="2" s="1"/>
  <c r="V3318" i="2" a="1"/>
  <c r="V3318" i="2" s="1"/>
  <c r="V3319" i="2" a="1"/>
  <c r="V3319" i="2" s="1"/>
  <c r="V3320" i="2" a="1"/>
  <c r="V3320" i="2"/>
  <c r="V3321" i="2" a="1"/>
  <c r="V3321" i="2" s="1"/>
  <c r="V3322" i="2" a="1"/>
  <c r="V3322" i="2" s="1"/>
  <c r="V3323" i="2" a="1"/>
  <c r="V3323" i="2" s="1"/>
  <c r="V3324" i="2" a="1"/>
  <c r="V3324" i="2" s="1"/>
  <c r="V3325" i="2" a="1"/>
  <c r="V3325" i="2" s="1"/>
  <c r="V3326" i="2" a="1"/>
  <c r="V3326" i="2" s="1"/>
  <c r="V3327" i="2" a="1"/>
  <c r="V3327" i="2"/>
  <c r="V3328" i="2" a="1"/>
  <c r="V3328" i="2"/>
  <c r="V3329" i="2" a="1"/>
  <c r="V3329" i="2" s="1"/>
  <c r="V3330" i="2" a="1"/>
  <c r="V3330" i="2" s="1"/>
  <c r="V3331" i="2" a="1"/>
  <c r="V3331" i="2" s="1"/>
  <c r="V3332" i="2" a="1"/>
  <c r="V3332" i="2" s="1"/>
  <c r="V3333" i="2" a="1"/>
  <c r="V3333" i="2" s="1"/>
  <c r="V3334" i="2" a="1"/>
  <c r="V3334" i="2"/>
  <c r="V3335" i="2" a="1"/>
  <c r="V3335" i="2"/>
  <c r="V3336" i="2" a="1"/>
  <c r="V3336" i="2" s="1"/>
  <c r="V3337" i="2" a="1"/>
  <c r="V3337" i="2" s="1"/>
  <c r="V3338" i="2" a="1"/>
  <c r="V3338" i="2"/>
  <c r="V3339" i="2" a="1"/>
  <c r="V3339" i="2" s="1"/>
  <c r="V3340" i="2" a="1"/>
  <c r="V3340" i="2" s="1"/>
  <c r="V3341" i="2" a="1"/>
  <c r="V3341" i="2" s="1"/>
  <c r="V3342" i="2" a="1"/>
  <c r="V3342" i="2" s="1"/>
  <c r="V3343" i="2" a="1"/>
  <c r="V3343" i="2" s="1"/>
  <c r="V3344" i="2" a="1"/>
  <c r="V3344" i="2"/>
  <c r="V3345" i="2" a="1"/>
  <c r="V3345" i="2" s="1"/>
  <c r="V3346" i="2" a="1"/>
  <c r="V3346" i="2" s="1"/>
  <c r="V3347" i="2" a="1"/>
  <c r="V3347" i="2" s="1"/>
  <c r="V3348" i="2" a="1"/>
  <c r="V3348" i="2" s="1"/>
  <c r="V3349" i="2" a="1"/>
  <c r="V3349" i="2" s="1"/>
  <c r="V3350" i="2" a="1"/>
  <c r="V3350" i="2" s="1"/>
  <c r="V3351" i="2" a="1"/>
  <c r="V3351" i="2"/>
  <c r="V3352" i="2" a="1"/>
  <c r="V3352" i="2" s="1"/>
  <c r="V3353" i="2" a="1"/>
  <c r="V3353" i="2" s="1"/>
  <c r="V3354" i="2" a="1"/>
  <c r="V3354" i="2" s="1"/>
  <c r="V3355" i="2" a="1"/>
  <c r="V3355" i="2" s="1"/>
  <c r="V3356" i="2" a="1"/>
  <c r="V3356" i="2"/>
  <c r="V3357" i="2" a="1"/>
  <c r="V3357" i="2"/>
  <c r="V3358" i="2" a="1"/>
  <c r="V3358" i="2" s="1"/>
  <c r="V3359" i="2" a="1"/>
  <c r="V3359" i="2" s="1"/>
  <c r="V3360" i="2" a="1"/>
  <c r="V3360" i="2" s="1"/>
  <c r="V3361" i="2" a="1"/>
  <c r="V3361" i="2" s="1"/>
  <c r="V3362" i="2" a="1"/>
  <c r="V3362" i="2" s="1"/>
  <c r="V3363" i="2" a="1"/>
  <c r="V3363" i="2"/>
  <c r="V3364" i="2" a="1"/>
  <c r="V3364" i="2" s="1"/>
  <c r="V3365" i="2" a="1"/>
  <c r="V3365" i="2" s="1"/>
  <c r="V3366" i="2" a="1"/>
  <c r="V3366" i="2" s="1"/>
  <c r="V3367" i="2" a="1"/>
  <c r="V3367" i="2" s="1"/>
  <c r="V3368" i="2" a="1"/>
  <c r="V3368" i="2"/>
  <c r="V3369" i="2" a="1"/>
  <c r="V3369" i="2"/>
  <c r="V3370" i="2" a="1"/>
  <c r="V3370" i="2" s="1"/>
  <c r="V3371" i="2" a="1"/>
  <c r="V3371" i="2" s="1"/>
  <c r="V3372" i="2" a="1"/>
  <c r="V3372" i="2" s="1"/>
  <c r="V3373" i="2" a="1"/>
  <c r="V3373" i="2" s="1"/>
  <c r="V3374" i="2" a="1"/>
  <c r="V3374" i="2" s="1"/>
  <c r="V3375" i="2" a="1"/>
  <c r="V3375" i="2" s="1"/>
  <c r="V3376" i="2" a="1"/>
  <c r="V3376" i="2" s="1"/>
  <c r="V3377" i="2" a="1"/>
  <c r="V3377" i="2"/>
  <c r="V3378" i="2" a="1"/>
  <c r="V3378" i="2" s="1"/>
  <c r="V3379" i="2" a="1"/>
  <c r="V3379" i="2" s="1"/>
  <c r="V3380" i="2" a="1"/>
  <c r="V3380" i="2"/>
  <c r="V3381" i="2" a="1"/>
  <c r="V3381" i="2" s="1"/>
  <c r="V3382" i="2" a="1"/>
  <c r="V3382" i="2" s="1"/>
  <c r="V3383" i="2" a="1"/>
  <c r="V3383" i="2" s="1"/>
  <c r="V3384" i="2" a="1"/>
  <c r="V3384" i="2" s="1"/>
  <c r="V3385" i="2" a="1"/>
  <c r="V3385" i="2" s="1"/>
  <c r="V3386" i="2" a="1"/>
  <c r="V3386" i="2"/>
  <c r="V3387" i="2" a="1"/>
  <c r="V3387" i="2" s="1"/>
  <c r="V3388" i="2" a="1"/>
  <c r="V3388" i="2" s="1"/>
  <c r="V3389" i="2" a="1"/>
  <c r="V3389" i="2" s="1"/>
  <c r="V3390" i="2" a="1"/>
  <c r="V3390" i="2" s="1"/>
  <c r="V3391" i="2" a="1"/>
  <c r="V3391" i="2" s="1"/>
  <c r="V3392" i="2" a="1"/>
  <c r="V3392" i="2" s="1"/>
  <c r="V3393" i="2" a="1"/>
  <c r="V3393" i="2"/>
  <c r="V3394" i="2" a="1"/>
  <c r="V3394" i="2"/>
  <c r="V3395" i="2" a="1"/>
  <c r="V3395" i="2" s="1"/>
  <c r="V3396" i="2" a="1"/>
  <c r="V3396" i="2" s="1"/>
  <c r="V3397" i="2" a="1"/>
  <c r="V3397" i="2" s="1"/>
  <c r="V3398" i="2" a="1"/>
  <c r="V3398" i="2"/>
  <c r="V3399" i="2" a="1"/>
  <c r="V3399" i="2"/>
  <c r="V3400" i="2" a="1"/>
  <c r="V3400" i="2" s="1"/>
  <c r="V3401" i="2" a="1"/>
  <c r="V3401" i="2"/>
  <c r="V3402" i="2" a="1"/>
  <c r="V3402" i="2" s="1"/>
  <c r="V3403" i="2" a="1"/>
  <c r="V3403" i="2" s="1"/>
  <c r="V3404" i="2" a="1"/>
  <c r="V3404" i="2" s="1"/>
  <c r="V3405" i="2" a="1"/>
  <c r="V3405" i="2"/>
  <c r="V3406" i="2" a="1"/>
  <c r="V3406" i="2" s="1"/>
  <c r="V3407" i="2" a="1"/>
  <c r="V3407" i="2" s="1"/>
  <c r="V3408" i="2" a="1"/>
  <c r="V3408" i="2" s="1"/>
  <c r="V3409" i="2" a="1"/>
  <c r="V3409" i="2" s="1"/>
  <c r="V3410" i="2" a="1"/>
  <c r="V3410" i="2"/>
  <c r="V3411" i="2" a="1"/>
  <c r="V3411" i="2"/>
  <c r="V3412" i="2" a="1"/>
  <c r="V3412" i="2" s="1"/>
  <c r="V3413" i="2" a="1"/>
  <c r="V3413" i="2"/>
  <c r="V3414" i="2" a="1"/>
  <c r="V3414" i="2" s="1"/>
  <c r="V3415" i="2" a="1"/>
  <c r="V3415" i="2" s="1"/>
  <c r="V3416" i="2" a="1"/>
  <c r="V3416" i="2"/>
  <c r="V3417" i="2" a="1"/>
  <c r="V3417" i="2"/>
  <c r="V3418" i="2" a="1"/>
  <c r="V3418" i="2"/>
  <c r="V3419" i="2" a="1"/>
  <c r="V3419" i="2" s="1"/>
  <c r="V3420" i="2" a="1"/>
  <c r="V3420" i="2" s="1"/>
  <c r="V3421" i="2" a="1"/>
  <c r="V3421" i="2" s="1"/>
  <c r="V3422" i="2" a="1"/>
  <c r="V3422" i="2"/>
  <c r="V3423" i="2" a="1"/>
  <c r="V3423" i="2"/>
  <c r="V3424" i="2" a="1"/>
  <c r="V3424" i="2" s="1"/>
  <c r="V3425" i="2" a="1"/>
  <c r="V3425" i="2" s="1"/>
  <c r="V3426" i="2" a="1"/>
  <c r="V3426" i="2" s="1"/>
  <c r="V3427" i="2" a="1"/>
  <c r="V3427" i="2" s="1"/>
  <c r="V3428" i="2" a="1"/>
  <c r="V3428" i="2"/>
  <c r="V3429" i="2" a="1"/>
  <c r="V3429" i="2" s="1"/>
  <c r="V3430" i="2" a="1"/>
  <c r="V3430" i="2" s="1"/>
  <c r="V3431" i="2" a="1"/>
  <c r="V3431" i="2" s="1"/>
  <c r="V3432" i="2" a="1"/>
  <c r="V3432" i="2" s="1"/>
  <c r="V3433" i="2" a="1"/>
  <c r="V3433" i="2" s="1"/>
  <c r="V3434" i="2" a="1"/>
  <c r="V3434" i="2" s="1"/>
  <c r="V3435" i="2" a="1"/>
  <c r="V3435" i="2"/>
  <c r="V3436" i="2" a="1"/>
  <c r="V3436" i="2"/>
  <c r="V3437" i="2" a="1"/>
  <c r="V3437" i="2" s="1"/>
  <c r="V3438" i="2" a="1"/>
  <c r="V3438" i="2" s="1"/>
  <c r="V3439" i="2" a="1"/>
  <c r="V3439" i="2" s="1"/>
  <c r="V3440" i="2" a="1"/>
  <c r="V3440" i="2" s="1"/>
  <c r="V3441" i="2" a="1"/>
  <c r="V3441" i="2" s="1"/>
  <c r="V3442" i="2" a="1"/>
  <c r="V3442" i="2" s="1"/>
  <c r="V3443" i="2" a="1"/>
  <c r="V3443" i="2" s="1"/>
  <c r="V3444" i="2" a="1"/>
  <c r="V3444" i="2" s="1"/>
  <c r="V3445" i="2" a="1"/>
  <c r="V3445" i="2" s="1"/>
  <c r="V3446" i="2" a="1"/>
  <c r="V3446" i="2" s="1"/>
  <c r="V3447" i="2" a="1"/>
  <c r="V3447" i="2"/>
  <c r="V3448" i="2" a="1"/>
  <c r="V3448" i="2"/>
  <c r="V3449" i="2" a="1"/>
  <c r="V3449" i="2" s="1"/>
  <c r="V3450" i="2" a="1"/>
  <c r="V3450" i="2" s="1"/>
  <c r="V3451" i="2" a="1"/>
  <c r="V3451" i="2" s="1"/>
  <c r="V3452" i="2" a="1"/>
  <c r="V3452" i="2"/>
  <c r="V3453" i="2" a="1"/>
  <c r="V3453" i="2"/>
  <c r="V3454" i="2" a="1"/>
  <c r="V3454" i="2" s="1"/>
  <c r="V3455" i="2" a="1"/>
  <c r="V3455" i="2"/>
  <c r="V3456" i="2" a="1"/>
  <c r="V3456" i="2" s="1"/>
  <c r="V3457" i="2" a="1"/>
  <c r="V3457" i="2" s="1"/>
  <c r="V3458" i="2" a="1"/>
  <c r="V3458" i="2" s="1"/>
  <c r="V3459" i="2" a="1"/>
  <c r="V3459" i="2"/>
  <c r="V3460" i="2" a="1"/>
  <c r="V3460" i="2"/>
  <c r="V3461" i="2" a="1"/>
  <c r="V3461" i="2" s="1"/>
  <c r="V3462" i="2" a="1"/>
  <c r="V3462" i="2" s="1"/>
  <c r="V3463" i="2" a="1"/>
  <c r="V3463" i="2" s="1"/>
  <c r="V3464" i="2" a="1"/>
  <c r="V3464" i="2"/>
  <c r="V3465" i="2" a="1"/>
  <c r="V3465" i="2"/>
  <c r="V3466" i="2" a="1"/>
  <c r="V3466" i="2" s="1"/>
  <c r="V3467" i="2" a="1"/>
  <c r="V3467" i="2" s="1"/>
  <c r="V3468" i="2" a="1"/>
  <c r="V3468" i="2" s="1"/>
  <c r="V3469" i="2" a="1"/>
  <c r="V3469" i="2" s="1"/>
  <c r="V3470" i="2" a="1"/>
  <c r="V3470" i="2" s="1"/>
  <c r="V3471" i="2" a="1"/>
  <c r="V3471" i="2"/>
  <c r="V3472" i="2" a="1"/>
  <c r="V3472" i="2" s="1"/>
  <c r="V3473" i="2" a="1"/>
  <c r="V3473" i="2"/>
  <c r="V3474" i="2" a="1"/>
  <c r="V3474" i="2"/>
  <c r="V3475" i="2" a="1"/>
  <c r="V3475" i="2" s="1"/>
  <c r="V3476" i="2" a="1"/>
  <c r="V3476" i="2"/>
  <c r="V3477" i="2" a="1"/>
  <c r="V3477" i="2" s="1"/>
  <c r="V3478" i="2" a="1"/>
  <c r="V3478" i="2"/>
  <c r="V3479" i="2" a="1"/>
  <c r="V3479" i="2" s="1"/>
  <c r="V3480" i="2" a="1"/>
  <c r="V3480" i="2" s="1"/>
  <c r="V3481" i="2" a="1"/>
  <c r="V3481" i="2" s="1"/>
  <c r="V3482" i="2" a="1"/>
  <c r="V3482" i="2" s="1"/>
  <c r="V3483" i="2" a="1"/>
  <c r="V3483" i="2"/>
  <c r="V3484" i="2" a="1"/>
  <c r="V3484" i="2" s="1"/>
  <c r="V3485" i="2" a="1"/>
  <c r="V3485" i="2"/>
  <c r="V3486" i="2" a="1"/>
  <c r="V3486" i="2"/>
  <c r="V3487" i="2" a="1"/>
  <c r="V3487" i="2" s="1"/>
  <c r="V3488" i="2" a="1"/>
  <c r="V3488" i="2"/>
  <c r="V3489" i="2" a="1"/>
  <c r="V3489" i="2"/>
  <c r="V3490" i="2" a="1"/>
  <c r="V3490" i="2" s="1"/>
  <c r="V3491" i="2" a="1"/>
  <c r="V3491" i="2" s="1"/>
  <c r="V3492" i="2" a="1"/>
  <c r="V3492" i="2" s="1"/>
  <c r="V3493" i="2" a="1"/>
  <c r="V3493" i="2" s="1"/>
  <c r="V3494" i="2" a="1"/>
  <c r="V3494" i="2"/>
  <c r="V3495" i="2" a="1"/>
  <c r="V3495" i="2" s="1"/>
  <c r="V3496" i="2" a="1"/>
  <c r="V3496" i="2"/>
  <c r="V3497" i="2" a="1"/>
  <c r="V3497" i="2" s="1"/>
  <c r="V3498" i="2" a="1"/>
  <c r="V3498" i="2"/>
  <c r="V3499" i="2" a="1"/>
  <c r="V3499" i="2" s="1"/>
  <c r="V3500" i="2" a="1"/>
  <c r="V3500" i="2"/>
  <c r="V3501" i="2" a="1"/>
  <c r="V3501" i="2"/>
  <c r="V3502" i="2" a="1"/>
  <c r="V3502" i="2" s="1"/>
  <c r="V3503" i="2" a="1"/>
  <c r="V3503" i="2" s="1"/>
  <c r="V3504" i="2" a="1"/>
  <c r="V3504" i="2"/>
  <c r="V3505" i="2" a="1"/>
  <c r="V3505" i="2" s="1"/>
  <c r="V3506" i="2" a="1"/>
  <c r="V3506" i="2"/>
  <c r="V3507" i="2" a="1"/>
  <c r="V3507" i="2" s="1"/>
  <c r="V3508" i="2" a="1"/>
  <c r="V3508" i="2" s="1"/>
  <c r="V3509" i="2" a="1"/>
  <c r="V3509" i="2"/>
  <c r="V3510" i="2" a="1"/>
  <c r="V3510" i="2" s="1"/>
  <c r="V3511" i="2" a="1"/>
  <c r="V3511" i="2" s="1"/>
  <c r="V3512" i="2" a="1"/>
  <c r="V3512" i="2"/>
  <c r="V3513" i="2" a="1"/>
  <c r="V3513" i="2"/>
  <c r="V3514" i="2" a="1"/>
  <c r="V3514" i="2" s="1"/>
  <c r="V3515" i="2" a="1"/>
  <c r="V3515" i="2" s="1"/>
  <c r="V3516" i="2" a="1"/>
  <c r="V3516" i="2" s="1"/>
  <c r="V3517" i="2" a="1"/>
  <c r="V3517" i="2" s="1"/>
  <c r="V3518" i="2" a="1"/>
  <c r="V3518" i="2"/>
  <c r="V3519" i="2" a="1"/>
  <c r="V3519" i="2"/>
  <c r="V3520" i="2" a="1"/>
  <c r="V3520" i="2" s="1"/>
  <c r="V3521" i="2" a="1"/>
  <c r="V3521" i="2" s="1"/>
  <c r="V3522" i="2" a="1"/>
  <c r="V3522" i="2"/>
  <c r="V3523" i="2" a="1"/>
  <c r="V3523" i="2" s="1"/>
  <c r="V3524" i="2" a="1"/>
  <c r="V3524" i="2" s="1"/>
  <c r="V3525" i="2" a="1"/>
  <c r="V3525" i="2"/>
  <c r="V3526" i="2" a="1"/>
  <c r="V3526" i="2"/>
  <c r="V3527" i="2" a="1"/>
  <c r="V3527" i="2" s="1"/>
  <c r="V3528" i="2" a="1"/>
  <c r="V3528" i="2" s="1"/>
  <c r="V3529" i="2" a="1"/>
  <c r="V3529" i="2" s="1"/>
  <c r="V3530" i="2" a="1"/>
  <c r="V3530" i="2" s="1"/>
  <c r="V3531" i="2" a="1"/>
  <c r="V3531" i="2" s="1"/>
  <c r="V3532" i="2" a="1"/>
  <c r="V3532" i="2"/>
  <c r="V3533" i="2" a="1"/>
  <c r="V3533" i="2" s="1"/>
  <c r="V3534" i="2" a="1"/>
  <c r="V3534" i="2" s="1"/>
  <c r="V3535" i="2" a="1"/>
  <c r="V3535" i="2" s="1"/>
  <c r="V3536" i="2" a="1"/>
  <c r="V3536" i="2"/>
  <c r="V3537" i="2" a="1"/>
  <c r="V3537" i="2" s="1"/>
  <c r="V3538" i="2" a="1"/>
  <c r="V3538" i="2" s="1"/>
  <c r="V3539" i="2" a="1"/>
  <c r="V3539" i="2" s="1"/>
  <c r="V3540" i="2" a="1"/>
  <c r="V3540" i="2"/>
  <c r="V3541" i="2" a="1"/>
  <c r="V3541" i="2" s="1"/>
  <c r="V3542" i="2" a="1"/>
  <c r="V3542" i="2" s="1"/>
  <c r="V3543" i="2" a="1"/>
  <c r="V3543" i="2"/>
  <c r="V3544" i="2" a="1"/>
  <c r="V3544" i="2"/>
  <c r="V3545" i="2" a="1"/>
  <c r="V3545" i="2" s="1"/>
  <c r="V3546" i="2" a="1"/>
  <c r="V3546" i="2" s="1"/>
  <c r="V3547" i="2" a="1"/>
  <c r="V3547" i="2" s="1"/>
  <c r="V3548" i="2" a="1"/>
  <c r="V3548" i="2"/>
  <c r="V3549" i="2" a="1"/>
  <c r="V3549" i="2" s="1"/>
  <c r="V3550" i="2" a="1"/>
  <c r="V3550" i="2" s="1"/>
  <c r="V3551" i="2" a="1"/>
  <c r="V3551" i="2" s="1"/>
  <c r="V3552" i="2" a="1"/>
  <c r="V3552" i="2" s="1"/>
  <c r="V3553" i="2" a="1"/>
  <c r="V3553" i="2" s="1"/>
  <c r="V3554" i="2" a="1"/>
  <c r="V3554" i="2" s="1"/>
  <c r="V3555" i="2" a="1"/>
  <c r="V3555" i="2"/>
  <c r="V3556" i="2" a="1"/>
  <c r="V3556" i="2"/>
  <c r="V3557" i="2" a="1"/>
  <c r="V3557" i="2" s="1"/>
  <c r="V3558" i="2" a="1"/>
  <c r="V3558" i="2"/>
  <c r="V3559" i="2" a="1"/>
  <c r="V3559" i="2" s="1"/>
  <c r="V3560" i="2" a="1"/>
  <c r="V3560" i="2" s="1"/>
  <c r="V3561" i="2" a="1"/>
  <c r="V3561" i="2" s="1"/>
  <c r="V3562" i="2" a="1"/>
  <c r="V3562" i="2" s="1"/>
  <c r="V3563" i="2" a="1"/>
  <c r="V3563" i="2" s="1"/>
  <c r="V3564" i="2" a="1"/>
  <c r="V3564" i="2" s="1"/>
  <c r="V3565" i="2" a="1"/>
  <c r="V3565" i="2" s="1"/>
  <c r="V3566" i="2" a="1"/>
  <c r="V3566" i="2" s="1"/>
  <c r="V3567" i="2" a="1"/>
  <c r="V3567" i="2"/>
  <c r="V3568" i="2" a="1"/>
  <c r="V3568" i="2"/>
  <c r="V3569" i="2" a="1"/>
  <c r="V3569" i="2" s="1"/>
  <c r="V3570" i="2" a="1"/>
  <c r="V3570" i="2" s="1"/>
  <c r="V3571" i="2" a="1"/>
  <c r="V3571" i="2" s="1"/>
  <c r="V3572" i="2" a="1"/>
  <c r="V3572" i="2"/>
  <c r="V3573" i="2" a="1"/>
  <c r="V3573" i="2" s="1"/>
  <c r="V3574" i="2" a="1"/>
  <c r="V3574" i="2" s="1"/>
  <c r="V3575" i="2" a="1"/>
  <c r="V3575" i="2"/>
  <c r="V3576" i="2" a="1"/>
  <c r="V3576" i="2" s="1"/>
  <c r="V3577" i="2" a="1"/>
  <c r="V3577" i="2" s="1"/>
  <c r="V3578" i="2" a="1"/>
  <c r="V3578" i="2"/>
  <c r="V3579" i="2" a="1"/>
  <c r="V3579" i="2"/>
  <c r="V3580" i="2" a="1"/>
  <c r="V3580" i="2" s="1"/>
  <c r="V3581" i="2" a="1"/>
  <c r="V3581" i="2"/>
  <c r="V3582" i="2" a="1"/>
  <c r="V3582" i="2" s="1"/>
  <c r="V3583" i="2" a="1"/>
  <c r="V3583" i="2" s="1"/>
  <c r="V3584" i="2" a="1"/>
  <c r="V3584" i="2" s="1"/>
  <c r="V3585" i="2" a="1"/>
  <c r="V3585" i="2"/>
  <c r="V3586" i="2" a="1"/>
  <c r="V3586" i="2" s="1"/>
  <c r="V3587" i="2" a="1"/>
  <c r="V3587" i="2"/>
  <c r="V3588" i="2" a="1"/>
  <c r="V3588" i="2" s="1"/>
  <c r="V3589" i="2" a="1"/>
  <c r="V3589" i="2" s="1"/>
  <c r="V3590" i="2" a="1"/>
  <c r="V3590" i="2"/>
  <c r="V3591" i="2" a="1"/>
  <c r="V3591" i="2" s="1"/>
  <c r="V3592" i="2" a="1"/>
  <c r="V3592" i="2" s="1"/>
  <c r="V3593" i="2" a="1"/>
  <c r="V3593" i="2" s="1"/>
  <c r="V3594" i="2" a="1"/>
  <c r="V3594" i="2" s="1"/>
  <c r="V3595" i="2" a="1"/>
  <c r="V3595" i="2" s="1"/>
  <c r="V3596" i="2" a="1"/>
  <c r="V3596" i="2"/>
  <c r="V3597" i="2" a="1"/>
  <c r="V3597" i="2"/>
  <c r="V3598" i="2" a="1"/>
  <c r="V3598" i="2" s="1"/>
  <c r="V3599" i="2" a="1"/>
  <c r="V3599" i="2" s="1"/>
  <c r="V3600" i="2" a="1"/>
  <c r="V3600" i="2" s="1"/>
  <c r="V3601" i="2" a="1"/>
  <c r="V3601" i="2" s="1"/>
  <c r="V3602" i="2" a="1"/>
  <c r="V3602" i="2"/>
  <c r="V3603" i="2" a="1"/>
  <c r="V3603" i="2" s="1"/>
  <c r="V3604" i="2" a="1"/>
  <c r="V3604" i="2" s="1"/>
  <c r="V3605" i="2" a="1"/>
  <c r="V3605" i="2"/>
  <c r="V3606" i="2" a="1"/>
  <c r="V3606" i="2" s="1"/>
  <c r="V3607" i="2" a="1"/>
  <c r="V3607" i="2" s="1"/>
  <c r="V3608" i="2" a="1"/>
  <c r="V3608" i="2" s="1"/>
  <c r="V3609" i="2" a="1"/>
  <c r="V3609" i="2"/>
  <c r="V3610" i="2" a="1"/>
  <c r="V3610" i="2" s="1"/>
  <c r="V3611" i="2" a="1"/>
  <c r="V3611" i="2" s="1"/>
  <c r="V3612" i="2" a="1"/>
  <c r="V3612" i="2"/>
  <c r="V3613" i="2" a="1"/>
  <c r="V3613" i="2" s="1"/>
  <c r="V3614" i="2" a="1"/>
  <c r="V3614" i="2" s="1"/>
  <c r="V3615" i="2" a="1"/>
  <c r="V3615" i="2" s="1"/>
  <c r="V3616" i="2" a="1"/>
  <c r="V3616" i="2"/>
  <c r="V3617" i="2" a="1"/>
  <c r="V3617" i="2"/>
  <c r="V3618" i="2" a="1"/>
  <c r="V3618" i="2" s="1"/>
  <c r="V3619" i="2" a="1"/>
  <c r="V3619" i="2" s="1"/>
  <c r="V3620" i="2" a="1"/>
  <c r="V3620" i="2"/>
  <c r="V3621" i="2" a="1"/>
  <c r="V3621" i="2"/>
  <c r="V3622" i="2" a="1"/>
  <c r="V3622" i="2" s="1"/>
  <c r="V3623" i="2" a="1"/>
  <c r="V3623" i="2" s="1"/>
  <c r="V3624" i="2" a="1"/>
  <c r="V3624" i="2" s="1"/>
  <c r="V3625" i="2" a="1"/>
  <c r="V3625" i="2" s="1"/>
  <c r="V3626" i="2" a="1"/>
  <c r="V3626" i="2"/>
  <c r="V3627" i="2" a="1"/>
  <c r="V3627" i="2" s="1"/>
  <c r="V3628" i="2" a="1"/>
  <c r="V3628" i="2" s="1"/>
  <c r="V3629" i="2" a="1"/>
  <c r="V3629" i="2" s="1"/>
  <c r="V3630" i="2" a="1"/>
  <c r="V3630" i="2"/>
  <c r="V3631" i="2" a="1"/>
  <c r="V3631" i="2" s="1"/>
  <c r="V3632" i="2" a="1"/>
  <c r="V3632" i="2"/>
  <c r="V3633" i="2" a="1"/>
  <c r="V3633" i="2"/>
  <c r="V3634" i="2" a="1"/>
  <c r="V3634" i="2"/>
  <c r="V3635" i="2" a="1"/>
  <c r="V3635" i="2" s="1"/>
  <c r="V3636" i="2" a="1"/>
  <c r="V3636" i="2" s="1"/>
  <c r="V3637" i="2" a="1"/>
  <c r="V3637" i="2" s="1"/>
  <c r="V3638" i="2" a="1"/>
  <c r="V3638" i="2"/>
  <c r="V3639" i="2" a="1"/>
  <c r="V3639" i="2" s="1"/>
  <c r="V3640" i="2" a="1"/>
  <c r="V3640" i="2" s="1"/>
  <c r="V3641" i="2" a="1"/>
  <c r="V3641" i="2" s="1"/>
  <c r="V3642" i="2" a="1"/>
  <c r="V3642" i="2" s="1"/>
  <c r="V3643" i="2" a="1"/>
  <c r="V3643" i="2" s="1"/>
  <c r="V3644" i="2" a="1"/>
  <c r="V3644" i="2" s="1"/>
  <c r="V3645" i="2" a="1"/>
  <c r="V3645" i="2"/>
  <c r="V3646" i="2" a="1"/>
  <c r="V3646" i="2" s="1"/>
  <c r="V3647" i="2" a="1"/>
  <c r="V3647" i="2" s="1"/>
  <c r="V3648" i="2" a="1"/>
  <c r="V3648" i="2" s="1"/>
  <c r="V3649" i="2" a="1"/>
  <c r="V3649" i="2" s="1"/>
  <c r="V3650" i="2" a="1"/>
  <c r="V3650" i="2"/>
  <c r="V3651" i="2" a="1"/>
  <c r="V3651" i="2" s="1"/>
  <c r="V3652" i="2" a="1"/>
  <c r="V3652" i="2" s="1"/>
  <c r="V3653" i="2" a="1"/>
  <c r="V3653" i="2" s="1"/>
  <c r="V3654" i="2" a="1"/>
  <c r="V3654" i="2"/>
  <c r="V3655" i="2" a="1"/>
  <c r="V3655" i="2" s="1"/>
  <c r="V3656" i="2" a="1"/>
  <c r="V3656" i="2"/>
  <c r="V3657" i="2" a="1"/>
  <c r="V3657" i="2"/>
  <c r="V3658" i="2" a="1"/>
  <c r="V3658" i="2"/>
  <c r="V3659" i="2" a="1"/>
  <c r="V3659" i="2" s="1"/>
  <c r="V3660" i="2" a="1"/>
  <c r="V3660" i="2" s="1"/>
  <c r="V3661" i="2" a="1"/>
  <c r="V3661" i="2" s="1"/>
  <c r="V3662" i="2" a="1"/>
  <c r="V3662" i="2" s="1"/>
  <c r="V3663" i="2" a="1"/>
  <c r="V3663" i="2"/>
  <c r="V3664" i="2" a="1"/>
  <c r="V3664" i="2" s="1"/>
  <c r="V3665" i="2" a="1"/>
  <c r="V3665" i="2"/>
  <c r="V3666" i="2" a="1"/>
  <c r="V3666" i="2" s="1"/>
  <c r="V3667" i="2" a="1"/>
  <c r="V3667" i="2" s="1"/>
  <c r="V3668" i="2" a="1"/>
  <c r="V3668" i="2"/>
  <c r="V3669" i="2" a="1"/>
  <c r="V3669" i="2"/>
  <c r="V3670" i="2" a="1"/>
  <c r="V3670" i="2" s="1"/>
  <c r="V3671" i="2" a="1"/>
  <c r="V3671" i="2"/>
  <c r="V3672" i="2" a="1"/>
  <c r="V3672" i="2"/>
  <c r="V3673" i="2" a="1"/>
  <c r="V3673" i="2" s="1"/>
  <c r="V3674" i="2" a="1"/>
  <c r="V3674" i="2" s="1"/>
  <c r="V3675" i="2" a="1"/>
  <c r="V3675" i="2"/>
  <c r="V3676" i="2" a="1"/>
  <c r="V3676" i="2"/>
  <c r="V3677" i="2" a="1"/>
  <c r="V3677" i="2" s="1"/>
  <c r="V3678" i="2" a="1"/>
  <c r="V3678" i="2" s="1"/>
  <c r="V3679" i="2" a="1"/>
  <c r="V3679" i="2" s="1"/>
  <c r="V3680" i="2" a="1"/>
  <c r="V3680" i="2" s="1"/>
  <c r="V3681" i="2" a="1"/>
  <c r="V3681" i="2"/>
  <c r="V3682" i="2" a="1"/>
  <c r="V3682" i="2" s="1"/>
  <c r="V3683" i="2" a="1"/>
  <c r="V3683" i="2"/>
  <c r="V3684" i="2" a="1"/>
  <c r="V3684" i="2" s="1"/>
  <c r="V3685" i="2" a="1"/>
  <c r="V3685" i="2" s="1"/>
  <c r="V3686" i="2" a="1"/>
  <c r="V3686" i="2" s="1"/>
  <c r="V3687" i="2" a="1"/>
  <c r="V3687" i="2"/>
  <c r="V3688" i="2" a="1"/>
  <c r="V3688" i="2" s="1"/>
  <c r="V3689" i="2" a="1"/>
  <c r="V3689" i="2"/>
  <c r="V3690" i="2" a="1"/>
  <c r="V3690" i="2" s="1"/>
  <c r="V3691" i="2" a="1"/>
  <c r="V3691" i="2" s="1"/>
  <c r="V3692" i="2" a="1"/>
  <c r="V3692" i="2"/>
  <c r="V3693" i="2" a="1"/>
  <c r="V3693" i="2" s="1"/>
  <c r="V3694" i="2" a="1"/>
  <c r="V3694" i="2"/>
  <c r="V3695" i="2" a="1"/>
  <c r="V3695" i="2" s="1"/>
  <c r="V3696" i="2" a="1"/>
  <c r="V3696" i="2" s="1"/>
  <c r="V3697" i="2" a="1"/>
  <c r="V3697" i="2" s="1"/>
  <c r="V3698" i="2" a="1"/>
  <c r="V3698" i="2" s="1"/>
  <c r="V3699" i="2" a="1"/>
  <c r="V3699" i="2" s="1"/>
  <c r="V3700" i="2" a="1"/>
  <c r="V3700" i="2" s="1"/>
  <c r="V3701" i="2" a="1"/>
  <c r="V3701" i="2" s="1"/>
  <c r="V3702" i="2" a="1"/>
  <c r="V3702" i="2" s="1"/>
  <c r="V3703" i="2" a="1"/>
  <c r="V3703" i="2" s="1"/>
  <c r="V3704" i="2" a="1"/>
  <c r="V3704" i="2"/>
  <c r="V3705" i="2" a="1"/>
  <c r="V3705" i="2"/>
  <c r="V3706" i="2" a="1"/>
  <c r="V3706" i="2"/>
  <c r="V3707" i="2" a="1"/>
  <c r="V3707" i="2"/>
  <c r="V3708" i="2" a="1"/>
  <c r="V3708" i="2" s="1"/>
  <c r="V3709" i="2" a="1"/>
  <c r="V3709" i="2" s="1"/>
  <c r="V3710" i="2" a="1"/>
  <c r="V3710" i="2"/>
  <c r="V3711" i="2" a="1"/>
  <c r="V3711" i="2"/>
  <c r="V3712" i="2" a="1"/>
  <c r="V3712" i="2"/>
  <c r="V3713" i="2" a="1"/>
  <c r="V3713" i="2" s="1"/>
  <c r="V3714" i="2" a="1"/>
  <c r="V3714" i="2"/>
  <c r="V3715" i="2" a="1"/>
  <c r="V3715" i="2" s="1"/>
  <c r="V3716" i="2" a="1"/>
  <c r="V3716" i="2" s="1"/>
  <c r="V3717" i="2" a="1"/>
  <c r="V3717" i="2"/>
  <c r="V3718" i="2" a="1"/>
  <c r="V3718" i="2" s="1"/>
  <c r="V3719" i="2" a="1"/>
  <c r="V3719" i="2" s="1"/>
  <c r="V3720" i="2" a="1"/>
  <c r="V3720" i="2" s="1"/>
  <c r="V3721" i="2" a="1"/>
  <c r="V3721" i="2" s="1"/>
  <c r="V3722" i="2" a="1"/>
  <c r="V3722" i="2"/>
  <c r="V3723" i="2" a="1"/>
  <c r="V3723" i="2" s="1"/>
  <c r="V3724" i="2" a="1"/>
  <c r="V3724" i="2" s="1"/>
  <c r="V3725" i="2" a="1"/>
  <c r="V3725" i="2"/>
  <c r="V3726" i="2" a="1"/>
  <c r="V3726" i="2" s="1"/>
  <c r="V3727" i="2" a="1"/>
  <c r="V3727" i="2" s="1"/>
  <c r="V3728" i="2" a="1"/>
  <c r="V3728" i="2" s="1"/>
  <c r="V3729" i="2" a="1"/>
  <c r="V3729" i="2"/>
  <c r="V3730" i="2" a="1"/>
  <c r="V3730" i="2"/>
  <c r="V3731" i="2" a="1"/>
  <c r="V3731" i="2" s="1"/>
  <c r="V3732" i="2" a="1"/>
  <c r="V3732" i="2" s="1"/>
  <c r="V3733" i="2" a="1"/>
  <c r="V3733" i="2" s="1"/>
  <c r="V3734" i="2" a="1"/>
  <c r="V3734" i="2"/>
  <c r="V3735" i="2" a="1"/>
  <c r="V3735" i="2"/>
  <c r="V3736" i="2" a="1"/>
  <c r="V3736" i="2" s="1"/>
  <c r="V3737" i="2" a="1"/>
  <c r="V3737" i="2" s="1"/>
  <c r="V3738" i="2" a="1"/>
  <c r="V3738" i="2" s="1"/>
  <c r="V3739" i="2" a="1"/>
  <c r="V3739" i="2" s="1"/>
  <c r="V3740" i="2" a="1"/>
  <c r="V3740" i="2" s="1"/>
  <c r="V3741" i="2" a="1"/>
  <c r="V3741" i="2"/>
  <c r="V3742" i="2" a="1"/>
  <c r="V3742" i="2" s="1"/>
  <c r="V3743" i="2" a="1"/>
  <c r="V3743" i="2" s="1"/>
  <c r="V3744" i="2" a="1"/>
  <c r="V3744" i="2" s="1"/>
  <c r="V3745" i="2" a="1"/>
  <c r="V3745" i="2" s="1"/>
  <c r="V3746" i="2" a="1"/>
  <c r="V3746" i="2" s="1"/>
  <c r="V3747" i="2" a="1"/>
  <c r="V3747" i="2" s="1"/>
  <c r="V3748" i="2" a="1"/>
  <c r="V3748" i="2"/>
  <c r="V3749" i="2" a="1"/>
  <c r="V3749" i="2" s="1"/>
  <c r="V3750" i="2" a="1"/>
  <c r="V3750" i="2" s="1"/>
  <c r="V3751" i="2" a="1"/>
  <c r="V3751" i="2" s="1"/>
  <c r="V3752" i="2" a="1"/>
  <c r="V3752" i="2"/>
  <c r="V3753" i="2" a="1"/>
  <c r="V3753" i="2"/>
  <c r="V3754" i="2" a="1"/>
  <c r="V3754" i="2" s="1"/>
  <c r="V3755" i="2" a="1"/>
  <c r="V3755" i="2" s="1"/>
  <c r="V3756" i="2" a="1"/>
  <c r="V3756" i="2" s="1"/>
  <c r="V3757" i="2" a="1"/>
  <c r="V3757" i="2" s="1"/>
  <c r="V3758" i="2" a="1"/>
  <c r="V3758" i="2"/>
  <c r="V3759" i="2" a="1"/>
  <c r="V3759" i="2"/>
  <c r="V3760" i="2" a="1"/>
  <c r="V3760" i="2"/>
  <c r="V3761" i="2" a="1"/>
  <c r="V3761" i="2"/>
  <c r="V3762" i="2" a="1"/>
  <c r="V3762" i="2" s="1"/>
  <c r="V3763" i="2" a="1"/>
  <c r="V3763" i="2" s="1"/>
  <c r="V3764" i="2" a="1"/>
  <c r="V3764" i="2"/>
  <c r="V3765" i="2" a="1"/>
  <c r="V3765" i="2"/>
  <c r="V3766" i="2" a="1"/>
  <c r="V3766" i="2" s="1"/>
  <c r="V3767" i="2" a="1"/>
  <c r="V3767" i="2" s="1"/>
  <c r="V3768" i="2" a="1"/>
  <c r="V3768" i="2" s="1"/>
  <c r="V3769" i="2" a="1"/>
  <c r="V3769" i="2" s="1"/>
  <c r="V3770" i="2" a="1"/>
  <c r="V3770" i="2"/>
  <c r="V3771" i="2" a="1"/>
  <c r="V3771" i="2" s="1"/>
  <c r="V3772" i="2" a="1"/>
  <c r="V3772" i="2"/>
  <c r="V3773" i="2" a="1"/>
  <c r="V3773" i="2" s="1"/>
  <c r="V3774" i="2" a="1"/>
  <c r="V3774" i="2" s="1"/>
  <c r="V3775" i="2" a="1"/>
  <c r="V3775" i="2" s="1"/>
  <c r="V3776" i="2" a="1"/>
  <c r="V3776" i="2"/>
  <c r="V3777" i="2" a="1"/>
  <c r="V3777" i="2" s="1"/>
  <c r="V3778" i="2" a="1"/>
  <c r="V3778" i="2" s="1"/>
  <c r="V3779" i="2" a="1"/>
  <c r="V3779" i="2" s="1"/>
  <c r="V3780" i="2" a="1"/>
  <c r="V3780" i="2" s="1"/>
  <c r="V3781" i="2" a="1"/>
  <c r="V3781" i="2" s="1"/>
  <c r="V3782" i="2" a="1"/>
  <c r="V3782" i="2"/>
  <c r="V3783" i="2" a="1"/>
  <c r="V3783" i="2"/>
  <c r="V3784" i="2" a="1"/>
  <c r="V3784" i="2"/>
  <c r="V3785" i="2" a="1"/>
  <c r="V3785" i="2" s="1"/>
  <c r="V3786" i="2" a="1"/>
  <c r="V3786" i="2" s="1"/>
  <c r="V3787" i="2" a="1"/>
  <c r="V3787" i="2" s="1"/>
  <c r="V3788" i="2" a="1"/>
  <c r="V3788" i="2"/>
  <c r="V3789" i="2" a="1"/>
  <c r="V3789" i="2"/>
  <c r="V3790" i="2" a="1"/>
  <c r="V3790" i="2" s="1"/>
  <c r="V3791" i="2" a="1"/>
  <c r="V3791" i="2" s="1"/>
  <c r="V3792" i="2" a="1"/>
  <c r="V3792" i="2"/>
  <c r="V3793" i="2" a="1"/>
  <c r="V3793" i="2" s="1"/>
  <c r="V3794" i="2" a="1"/>
  <c r="V3794" i="2" s="1"/>
  <c r="V3795" i="2" a="1"/>
  <c r="V3795" i="2" s="1"/>
  <c r="V3796" i="2" a="1"/>
  <c r="V3796" i="2" s="1"/>
  <c r="V3797" i="2" a="1"/>
  <c r="V3797" i="2"/>
  <c r="V3798" i="2" a="1"/>
  <c r="V3798" i="2" s="1"/>
  <c r="V3799" i="2" a="1"/>
  <c r="V3799" i="2" s="1"/>
  <c r="V3800" i="2" a="1"/>
  <c r="V3800" i="2"/>
  <c r="V3801" i="2" a="1"/>
  <c r="V3801" i="2" s="1"/>
  <c r="V3802" i="2" a="1"/>
  <c r="V3802" i="2" s="1"/>
  <c r="V3803" i="2" a="1"/>
  <c r="V3803" i="2" s="1"/>
  <c r="V3804" i="2" a="1"/>
  <c r="V3804" i="2" s="1"/>
  <c r="V3805" i="2" a="1"/>
  <c r="V3805" i="2" s="1"/>
  <c r="V3806" i="2" a="1"/>
  <c r="V3806" i="2" s="1"/>
  <c r="V3807" i="2" a="1"/>
  <c r="V3807" i="2" s="1"/>
  <c r="V3808" i="2" a="1"/>
  <c r="V3808" i="2"/>
  <c r="V3809" i="2" a="1"/>
  <c r="V3809" i="2" s="1"/>
  <c r="V3810" i="2" a="1"/>
  <c r="V3810" i="2" s="1"/>
  <c r="V3811" i="2" a="1"/>
  <c r="V3811" i="2" s="1"/>
  <c r="V3812" i="2" a="1"/>
  <c r="V3812" i="2"/>
  <c r="V3813" i="2" a="1"/>
  <c r="V3813" i="2" s="1"/>
  <c r="V3814" i="2" a="1"/>
  <c r="V3814" i="2" s="1"/>
  <c r="V3815" i="2" a="1"/>
  <c r="V3815" i="2"/>
  <c r="V3816" i="2" a="1"/>
  <c r="V3816" i="2" s="1"/>
  <c r="V3817" i="2" a="1"/>
  <c r="V3817" i="2" s="1"/>
  <c r="V3818" i="2" a="1"/>
  <c r="V3818" i="2" s="1"/>
  <c r="V3819" i="2" a="1"/>
  <c r="V3819" i="2"/>
  <c r="V3820" i="2" a="1"/>
  <c r="V3820" i="2"/>
  <c r="V3821" i="2" a="1"/>
  <c r="V3821" i="2" s="1"/>
  <c r="V3822" i="2" a="1"/>
  <c r="V3822" i="2" s="1"/>
  <c r="V3823" i="2" a="1"/>
  <c r="V3823" i="2" s="1"/>
  <c r="V3824" i="2" a="1"/>
  <c r="V3824" i="2" s="1"/>
  <c r="V3825" i="2" a="1"/>
  <c r="V3825" i="2" s="1"/>
  <c r="V3826" i="2" a="1"/>
  <c r="V3826" i="2" s="1"/>
  <c r="V3827" i="2" a="1"/>
  <c r="V3827" i="2" s="1"/>
  <c r="V3828" i="2" a="1"/>
  <c r="V3828" i="2" s="1"/>
  <c r="V3829" i="2" a="1"/>
  <c r="V3829" i="2" s="1"/>
  <c r="V3830" i="2" a="1"/>
  <c r="V3830" i="2"/>
  <c r="V3831" i="2" a="1"/>
  <c r="V3831" i="2"/>
  <c r="V3832" i="2" a="1"/>
  <c r="V3832" i="2"/>
  <c r="V3833" i="2" a="1"/>
  <c r="V3833" i="2" s="1"/>
  <c r="V3834" i="2" a="1"/>
  <c r="V3834" i="2"/>
  <c r="V3835" i="2" a="1"/>
  <c r="V3835" i="2" s="1"/>
  <c r="V3836" i="2" a="1"/>
  <c r="V3836" i="2" s="1"/>
  <c r="V3837" i="2" a="1"/>
  <c r="V3837" i="2" s="1"/>
  <c r="V3838" i="2" a="1"/>
  <c r="V3838" i="2" s="1"/>
  <c r="V3839" i="2" a="1"/>
  <c r="V3839" i="2" s="1"/>
  <c r="V3840" i="2" a="1"/>
  <c r="V3840" i="2" s="1"/>
  <c r="V3841" i="2" a="1"/>
  <c r="V3841" i="2" s="1"/>
  <c r="V3842" i="2" a="1"/>
  <c r="V3842" i="2"/>
  <c r="V3843" i="2" a="1"/>
  <c r="V3843" i="2"/>
  <c r="V3844" i="2" a="1"/>
  <c r="V3844" i="2"/>
  <c r="V3845" i="2" a="1"/>
  <c r="V3845" i="2" s="1"/>
  <c r="V3846" i="2" a="1"/>
  <c r="V3846" i="2" s="1"/>
  <c r="V3847" i="2" a="1"/>
  <c r="V3847" i="2" s="1"/>
  <c r="V3848" i="2" a="1"/>
  <c r="V3848" i="2" s="1"/>
  <c r="V3849" i="2" a="1"/>
  <c r="V3849" i="2"/>
  <c r="V3850" i="2" a="1"/>
  <c r="V3850" i="2" s="1"/>
  <c r="V3851" i="2" a="1"/>
  <c r="V3851" i="2" s="1"/>
  <c r="V3852" i="2" a="1"/>
  <c r="V3852" i="2" s="1"/>
  <c r="V3853" i="2" a="1"/>
  <c r="V3853" i="2" s="1"/>
  <c r="V3854" i="2" a="1"/>
  <c r="V3854" i="2"/>
  <c r="V3855" i="2" a="1"/>
  <c r="V3855" i="2" s="1"/>
  <c r="V3856" i="2" a="1"/>
  <c r="V3856" i="2" s="1"/>
  <c r="V3857" i="2" a="1"/>
  <c r="V3857" i="2" s="1"/>
  <c r="V3858" i="2" a="1"/>
  <c r="V3858" i="2" s="1"/>
  <c r="V3859" i="2" a="1"/>
  <c r="V3859" i="2" s="1"/>
  <c r="V3860" i="2" a="1"/>
  <c r="V3860" i="2"/>
  <c r="V3861" i="2" a="1"/>
  <c r="V3861" i="2"/>
  <c r="V3862" i="2" a="1"/>
  <c r="V3862" i="2"/>
  <c r="V3863" i="2" a="1"/>
  <c r="V3863" i="2" s="1"/>
  <c r="V3864" i="2" a="1"/>
  <c r="V3864" i="2" s="1"/>
  <c r="V3865" i="2" a="1"/>
  <c r="V3865" i="2" s="1"/>
  <c r="V3866" i="2" a="1"/>
  <c r="V3866" i="2"/>
  <c r="V3867" i="2" a="1"/>
  <c r="V3867" i="2" s="1"/>
  <c r="V3868" i="2" a="1"/>
  <c r="V3868" i="2" s="1"/>
  <c r="V3869" i="2" a="1"/>
  <c r="V3869" i="2" s="1"/>
  <c r="V3870" i="2" a="1"/>
  <c r="V3870" i="2" s="1"/>
  <c r="V3871" i="2" a="1"/>
  <c r="V3871" i="2" s="1"/>
  <c r="V3872" i="2" a="1"/>
  <c r="V3872" i="2" s="1"/>
  <c r="V3873" i="2" a="1"/>
  <c r="V3873" i="2" s="1"/>
  <c r="V3874" i="2" a="1"/>
  <c r="V3874" i="2"/>
  <c r="V3875" i="2" a="1"/>
  <c r="V3875" i="2" s="1"/>
  <c r="V3876" i="2" a="1"/>
  <c r="V3876" i="2" s="1"/>
  <c r="V3877" i="2" a="1"/>
  <c r="V3877" i="2" s="1"/>
  <c r="V3878" i="2" a="1"/>
  <c r="V3878" i="2"/>
  <c r="V3879" i="2" a="1"/>
  <c r="V3879" i="2"/>
  <c r="V3880" i="2" a="1"/>
  <c r="V3880" i="2" s="1"/>
  <c r="V3881" i="2" a="1"/>
  <c r="V3881" i="2" s="1"/>
  <c r="V3882" i="2" a="1"/>
  <c r="V3882" i="2"/>
  <c r="V3883" i="2" a="1"/>
  <c r="V3883" i="2" s="1"/>
  <c r="V3884" i="2" a="1"/>
  <c r="V3884" i="2"/>
  <c r="V3885" i="2" a="1"/>
  <c r="V3885" i="2"/>
  <c r="V3886" i="2" a="1"/>
  <c r="V3886" i="2"/>
  <c r="V3887" i="2" a="1"/>
  <c r="V3887" i="2" s="1"/>
  <c r="V3888" i="2" a="1"/>
  <c r="V3888" i="2" s="1"/>
  <c r="V3889" i="2" a="1"/>
  <c r="V3889" i="2" s="1"/>
  <c r="V3890" i="2" a="1"/>
  <c r="V3890" i="2"/>
  <c r="V3891" i="2" a="1"/>
  <c r="V3891" i="2"/>
  <c r="V3892" i="2" a="1"/>
  <c r="V3892" i="2"/>
  <c r="V3893" i="2" a="1"/>
  <c r="V3893" i="2" s="1"/>
  <c r="V3894" i="2" a="1"/>
  <c r="V3894" i="2" s="1"/>
  <c r="V3895" i="2" a="1"/>
  <c r="V3895" i="2" s="1"/>
  <c r="V3896" i="2" a="1"/>
  <c r="V3896" i="2"/>
  <c r="V3897" i="2" a="1"/>
  <c r="V3897" i="2"/>
  <c r="V3898" i="2" a="1"/>
  <c r="V3898" i="2" s="1"/>
  <c r="V3899" i="2" a="1"/>
  <c r="V3899" i="2" s="1"/>
  <c r="V3900" i="2" a="1"/>
  <c r="V3900" i="2"/>
  <c r="V3901" i="2" a="1"/>
  <c r="V3901" i="2" s="1"/>
  <c r="V3902" i="2" a="1"/>
  <c r="V3902" i="2"/>
  <c r="V3903" i="2" a="1"/>
  <c r="V3903" i="2" s="1"/>
  <c r="V3904" i="2" a="1"/>
  <c r="V3904" i="2" s="1"/>
  <c r="V3905" i="2" a="1"/>
  <c r="V3905" i="2"/>
  <c r="V3906" i="2" a="1"/>
  <c r="V3906" i="2" s="1"/>
  <c r="V3907" i="2" a="1"/>
  <c r="V3907" i="2" s="1"/>
  <c r="V3908" i="2" a="1"/>
  <c r="V3908" i="2"/>
  <c r="V3909" i="2" a="1"/>
  <c r="V3909" i="2"/>
  <c r="V3910" i="2" a="1"/>
  <c r="V3910" i="2" s="1"/>
  <c r="V3911" i="2" a="1"/>
  <c r="V3911" i="2" s="1"/>
  <c r="V3912" i="2" a="1"/>
  <c r="V3912" i="2" s="1"/>
  <c r="V3913" i="2" a="1"/>
  <c r="V3913" i="2" s="1"/>
  <c r="V3914" i="2" a="1"/>
  <c r="V3914" i="2" s="1"/>
  <c r="V3915" i="2" a="1"/>
  <c r="V3915" i="2" s="1"/>
  <c r="V3916" i="2" a="1"/>
  <c r="V3916" i="2" s="1"/>
  <c r="V3917" i="2" a="1"/>
  <c r="V3917" i="2" s="1"/>
  <c r="V3918" i="2" a="1"/>
  <c r="V3918" i="2"/>
  <c r="V3919" i="2" a="1"/>
  <c r="V3919" i="2" s="1"/>
  <c r="V3920" i="2" a="1"/>
  <c r="V3920" i="2"/>
  <c r="V3921" i="2" a="1"/>
  <c r="V3921" i="2"/>
  <c r="V3922" i="2" a="1"/>
  <c r="V3922" i="2"/>
  <c r="V3923" i="2" a="1"/>
  <c r="V3923" i="2"/>
  <c r="V3924" i="2" a="1"/>
  <c r="V3924" i="2" s="1"/>
  <c r="V3925" i="2" a="1"/>
  <c r="V3925" i="2" s="1"/>
  <c r="V3926" i="2" a="1"/>
  <c r="V3926" i="2" s="1"/>
  <c r="V3927" i="2" a="1"/>
  <c r="V3927" i="2"/>
  <c r="V3928" i="2" a="1"/>
  <c r="V3928" i="2" s="1"/>
  <c r="V3929" i="2" a="1"/>
  <c r="V3929" i="2" s="1"/>
  <c r="V3930" i="2" a="1"/>
  <c r="V3930" i="2" s="1"/>
  <c r="V3931" i="2" a="1"/>
  <c r="V3931" i="2" s="1"/>
  <c r="V3932" i="2" a="1"/>
  <c r="V3932" i="2"/>
  <c r="V3933" i="2" a="1"/>
  <c r="V3933" i="2" s="1"/>
  <c r="V3934" i="2" a="1"/>
  <c r="V3934" i="2" s="1"/>
  <c r="V3935" i="2" a="1"/>
  <c r="V3935" i="2" s="1"/>
  <c r="V3936" i="2" a="1"/>
  <c r="V3936" i="2"/>
  <c r="V3937" i="2" a="1"/>
  <c r="V3937" i="2" s="1"/>
  <c r="V3938" i="2" a="1"/>
  <c r="V3938" i="2"/>
  <c r="V3939" i="2" a="1"/>
  <c r="V3939" i="2"/>
  <c r="V3940" i="2" a="1"/>
  <c r="V3940" i="2" s="1"/>
  <c r="V3941" i="2" a="1"/>
  <c r="V3941" i="2" s="1"/>
  <c r="V3942" i="2" a="1"/>
  <c r="V3942" i="2" s="1"/>
  <c r="V3943" i="2" a="1"/>
  <c r="V3943" i="2" s="1"/>
  <c r="V3944" i="2" a="1"/>
  <c r="V3944" i="2"/>
  <c r="V3945" i="2" a="1"/>
  <c r="V3945" i="2"/>
  <c r="V3946" i="2" a="1"/>
  <c r="V3946" i="2" s="1"/>
  <c r="V3947" i="2" a="1"/>
  <c r="V3947" i="2" s="1"/>
  <c r="V3948" i="2" a="1"/>
  <c r="V3948" i="2" s="1"/>
  <c r="V3949" i="2" a="1"/>
  <c r="V3949" i="2" s="1"/>
  <c r="V3950" i="2" a="1"/>
  <c r="V3950" i="2" s="1"/>
  <c r="V3951" i="2" a="1"/>
  <c r="V3951" i="2" s="1"/>
  <c r="V3952" i="2" a="1"/>
  <c r="V3952" i="2"/>
  <c r="V3953" i="2" a="1"/>
  <c r="V3953" i="2" s="1"/>
  <c r="V3954" i="2" a="1"/>
  <c r="V3954" i="2"/>
  <c r="V3955" i="2" a="1"/>
  <c r="V3955" i="2" s="1"/>
  <c r="V3956" i="2" a="1"/>
  <c r="V3956" i="2" s="1"/>
  <c r="V3957" i="2" a="1"/>
  <c r="V3957" i="2" s="1"/>
  <c r="V3958" i="2" a="1"/>
  <c r="V3958" i="2" s="1"/>
  <c r="V3959" i="2" a="1"/>
  <c r="V3959" i="2" s="1"/>
  <c r="V3960" i="2" a="1"/>
  <c r="V3960" i="2" s="1"/>
  <c r="V3961" i="2" a="1"/>
  <c r="V3961" i="2" s="1"/>
  <c r="V3962" i="2" a="1"/>
  <c r="V3962" i="2" s="1"/>
  <c r="V3963" i="2" a="1"/>
  <c r="V3963" i="2" s="1"/>
  <c r="V3964" i="2" a="1"/>
  <c r="V3964" i="2"/>
  <c r="V3965" i="2" a="1"/>
  <c r="V3965" i="2" s="1"/>
  <c r="V3966" i="2" a="1"/>
  <c r="V3966" i="2" s="1"/>
  <c r="V3967" i="2" a="1"/>
  <c r="V3967" i="2" s="1"/>
  <c r="V3968" i="2" a="1"/>
  <c r="V3968" i="2"/>
  <c r="V3969" i="2" a="1"/>
  <c r="V3969" i="2" s="1"/>
  <c r="V3970" i="2" a="1"/>
  <c r="V3970" i="2" s="1"/>
  <c r="V3971" i="2" a="1"/>
  <c r="V3971" i="2" s="1"/>
  <c r="V3972" i="2" a="1"/>
  <c r="V3972" i="2" s="1"/>
  <c r="V3973" i="2" a="1"/>
  <c r="V3973" i="2" s="1"/>
  <c r="V3974" i="2" a="1"/>
  <c r="V3974" i="2" s="1"/>
  <c r="V3975" i="2" a="1"/>
  <c r="V3975" i="2"/>
  <c r="V3976" i="2" a="1"/>
  <c r="V3976" i="2" s="1"/>
  <c r="V3977" i="2" a="1"/>
  <c r="V3977" i="2" s="1"/>
  <c r="V3978" i="2" a="1"/>
  <c r="V3978" i="2" s="1"/>
  <c r="V3979" i="2" a="1"/>
  <c r="V3979" i="2" s="1"/>
  <c r="V3980" i="2" a="1"/>
  <c r="V3980" i="2" s="1"/>
  <c r="V3981" i="2" a="1"/>
  <c r="V3981" i="2" s="1"/>
  <c r="V3982" i="2" a="1"/>
  <c r="V3982" i="2" s="1"/>
  <c r="V3983" i="2" a="1"/>
  <c r="V3983" i="2" s="1"/>
  <c r="V3984" i="2" a="1"/>
  <c r="V3984" i="2"/>
  <c r="V3985" i="2" a="1"/>
  <c r="V3985" i="2" s="1"/>
  <c r="V3986" i="2" a="1"/>
  <c r="V3986" i="2" s="1"/>
  <c r="V3987" i="2" a="1"/>
  <c r="V3987" i="2"/>
  <c r="V3988" i="2" a="1"/>
  <c r="V3988" i="2" s="1"/>
  <c r="V3989" i="2" a="1"/>
  <c r="V3989" i="2" s="1"/>
  <c r="V3990" i="2" a="1"/>
  <c r="V3990" i="2" s="1"/>
  <c r="V3991" i="2" a="1"/>
  <c r="V3991" i="2" s="1"/>
  <c r="V3992" i="2" a="1"/>
  <c r="V3992" i="2"/>
  <c r="V3993" i="2" a="1"/>
  <c r="V3993" i="2"/>
  <c r="V3994" i="2" a="1"/>
  <c r="V3994" i="2"/>
  <c r="V3995" i="2" a="1"/>
  <c r="V3995" i="2"/>
  <c r="V3996" i="2" a="1"/>
  <c r="V3996" i="2" s="1"/>
  <c r="V3997" i="2" a="1"/>
  <c r="V3997" i="2" s="1"/>
  <c r="V3998" i="2" a="1"/>
  <c r="V3998" i="2"/>
  <c r="V3999" i="2" a="1"/>
  <c r="V3999" i="2"/>
  <c r="V4000" i="2" a="1"/>
  <c r="V4000" i="2" s="1"/>
  <c r="V4001" i="2" a="1"/>
  <c r="V4001" i="2" s="1"/>
  <c r="V4002" i="2" a="1"/>
  <c r="V4002" i="2" s="1"/>
  <c r="V4003" i="2" a="1"/>
  <c r="V4003" i="2" s="1"/>
  <c r="V4004" i="2" a="1"/>
  <c r="V4004" i="2"/>
  <c r="V4005" i="2" a="1"/>
  <c r="V4005" i="2" s="1"/>
  <c r="V4006" i="2" a="1"/>
  <c r="V4006" i="2" s="1"/>
  <c r="V4007" i="2" a="1"/>
  <c r="V4007" i="2"/>
  <c r="V4008" i="2" a="1"/>
  <c r="V4008" i="2" s="1"/>
  <c r="V4009" i="2" a="1"/>
  <c r="V4009" i="2" s="1"/>
  <c r="V4010" i="2" a="1"/>
  <c r="V4010" i="2"/>
  <c r="V4011" i="2" a="1"/>
  <c r="V4011" i="2" s="1"/>
  <c r="V4012" i="2" a="1"/>
  <c r="V4012" i="2" s="1"/>
  <c r="V4013" i="2" a="1"/>
  <c r="V4013" i="2"/>
  <c r="V4014" i="2" a="1"/>
  <c r="V4014" i="2" s="1"/>
  <c r="V4015" i="2" a="1"/>
  <c r="V4015" i="2" s="1"/>
  <c r="V4016" i="2" a="1"/>
  <c r="V4016" i="2"/>
  <c r="V4017" i="2" a="1"/>
  <c r="V4017" i="2"/>
  <c r="V4018" i="2" a="1"/>
  <c r="V4018" i="2" s="1"/>
  <c r="V4019" i="2" a="1"/>
  <c r="V4019" i="2" s="1"/>
  <c r="V4020" i="2" a="1"/>
  <c r="V4020" i="2" s="1"/>
  <c r="V4021" i="2" a="1"/>
  <c r="V4021" i="2" s="1"/>
  <c r="V4022" i="2" a="1"/>
  <c r="V4022" i="2"/>
  <c r="V4023" i="2" a="1"/>
  <c r="V4023" i="2"/>
  <c r="V4024" i="2" a="1"/>
  <c r="V4024" i="2"/>
  <c r="V4025" i="2" a="1"/>
  <c r="V4025" i="2" s="1"/>
  <c r="V4026" i="2" a="1"/>
  <c r="V4026" i="2" s="1"/>
  <c r="V4027" i="2" a="1"/>
  <c r="V4027" i="2" s="1"/>
  <c r="V4028" i="2" a="1"/>
  <c r="V4028" i="2" s="1"/>
  <c r="V4029" i="2" a="1"/>
  <c r="V4029" i="2"/>
  <c r="V4030" i="2" a="1"/>
  <c r="V4030" i="2" s="1"/>
  <c r="V4031" i="2" a="1"/>
  <c r="V4031" i="2"/>
  <c r="V4032" i="2" a="1"/>
  <c r="V4032" i="2"/>
  <c r="V4033" i="2" a="1"/>
  <c r="V4033" i="2" s="1"/>
  <c r="V4034" i="2" a="1"/>
  <c r="V4034" i="2"/>
  <c r="V4035" i="2" a="1"/>
  <c r="V4035" i="2" s="1"/>
  <c r="V4036" i="2" a="1"/>
  <c r="V4036" i="2"/>
  <c r="V4037" i="2" a="1"/>
  <c r="V4037" i="2" s="1"/>
  <c r="V4038" i="2" a="1"/>
  <c r="V4038" i="2" s="1"/>
  <c r="V4039" i="2" a="1"/>
  <c r="V4039" i="2" s="1"/>
  <c r="V4040" i="2" a="1"/>
  <c r="V4040" i="2" s="1"/>
  <c r="V4041" i="2" a="1"/>
  <c r="V4041" i="2"/>
  <c r="V4042" i="2" a="1"/>
  <c r="V4042" i="2" s="1"/>
  <c r="V4043" i="2" a="1"/>
  <c r="V4043" i="2"/>
  <c r="V4044" i="2" a="1"/>
  <c r="V4044" i="2" s="1"/>
  <c r="V4045" i="2" a="1"/>
  <c r="V4045" i="2" s="1"/>
  <c r="V4046" i="2" a="1"/>
  <c r="V4046" i="2"/>
  <c r="V4047" i="2" a="1"/>
  <c r="V4047" i="2"/>
  <c r="V4048" i="2" a="1"/>
  <c r="V4048" i="2" s="1"/>
  <c r="V4049" i="2" a="1"/>
  <c r="V4049" i="2"/>
  <c r="V4050" i="2" a="1"/>
  <c r="V4050" i="2" s="1"/>
  <c r="V4051" i="2" a="1"/>
  <c r="V4051" i="2" s="1"/>
  <c r="V4052" i="2" a="1"/>
  <c r="V4052" i="2"/>
  <c r="V4053" i="2" a="1"/>
  <c r="V4053" i="2"/>
  <c r="V4054" i="2" a="1"/>
  <c r="V4054" i="2"/>
  <c r="V4055" i="2" a="1"/>
  <c r="V4055" i="2" s="1"/>
  <c r="V4056" i="2" a="1"/>
  <c r="V4056" i="2"/>
  <c r="V4057" i="2" a="1"/>
  <c r="V4057" i="2" s="1"/>
  <c r="V4058" i="2" a="1"/>
  <c r="V4058" i="2"/>
  <c r="V4059" i="2" a="1"/>
  <c r="V4059" i="2"/>
  <c r="V4060" i="2" a="1"/>
  <c r="V4060" i="2" s="1"/>
  <c r="V4061" i="2" a="1"/>
  <c r="V4061" i="2" s="1"/>
  <c r="V4062" i="2" a="1"/>
  <c r="V4062" i="2"/>
  <c r="V4063" i="2" a="1"/>
  <c r="V4063" i="2" s="1"/>
  <c r="V4064" i="2" a="1"/>
  <c r="V4064" i="2"/>
  <c r="V4065" i="2" a="1"/>
  <c r="V4065" i="2" s="1"/>
  <c r="V4066" i="2" a="1"/>
  <c r="V4066" i="2" s="1"/>
  <c r="V4067" i="2" a="1"/>
  <c r="V4067" i="2"/>
  <c r="V4068" i="2" a="1"/>
  <c r="V4068" i="2" s="1"/>
  <c r="V4069" i="2" a="1"/>
  <c r="V4069" i="2" s="1"/>
  <c r="V4070" i="2" a="1"/>
  <c r="V4070" i="2"/>
  <c r="V4071" i="2" a="1"/>
  <c r="V4071" i="2"/>
  <c r="V4072" i="2" a="1"/>
  <c r="V4072" i="2" s="1"/>
  <c r="V4073" i="2" a="1"/>
  <c r="V4073" i="2" s="1"/>
  <c r="V4074" i="2" a="1"/>
  <c r="V4074" i="2" s="1"/>
  <c r="V4075" i="2" a="1"/>
  <c r="V4075" i="2" s="1"/>
  <c r="V4076" i="2" a="1"/>
  <c r="V4076" i="2" s="1"/>
  <c r="V4077" i="2" a="1"/>
  <c r="V4077" i="2" s="1"/>
  <c r="V4078" i="2" a="1"/>
  <c r="V4078" i="2" s="1"/>
  <c r="V4079" i="2" a="1"/>
  <c r="V4079" i="2" s="1"/>
  <c r="V4080" i="2" a="1"/>
  <c r="V4080" i="2"/>
  <c r="V4081" i="2" a="1"/>
  <c r="V4081" i="2" s="1"/>
  <c r="V4082" i="2" a="1"/>
  <c r="V4082" i="2"/>
  <c r="V4083" i="2" a="1"/>
  <c r="V4083" i="2"/>
  <c r="V4084" i="2" a="1"/>
  <c r="V4084" i="2"/>
  <c r="V4085" i="2" a="1"/>
  <c r="V4085" i="2"/>
  <c r="V4086" i="2" a="1"/>
  <c r="V4086" i="2" s="1"/>
  <c r="V4087" i="2" a="1"/>
  <c r="V4087" i="2" s="1"/>
  <c r="V4088" i="2" a="1"/>
  <c r="V4088" i="2" s="1"/>
  <c r="V4089" i="2" a="1"/>
  <c r="V4089" i="2"/>
  <c r="V4090" i="2" a="1"/>
  <c r="V4090" i="2" s="1"/>
  <c r="V4091" i="2" a="1"/>
  <c r="V4091" i="2" s="1"/>
  <c r="V4092" i="2" a="1"/>
  <c r="V4092" i="2" s="1"/>
  <c r="V4093" i="2" a="1"/>
  <c r="V4093" i="2" s="1"/>
  <c r="V4094" i="2" a="1"/>
  <c r="V4094" i="2" s="1"/>
  <c r="V4095" i="2" a="1"/>
  <c r="V4095" i="2" s="1"/>
  <c r="V4096" i="2" a="1"/>
  <c r="V4096" i="2" s="1"/>
  <c r="V4097" i="2" a="1"/>
  <c r="V4097" i="2"/>
  <c r="V4098" i="2" a="1"/>
  <c r="V4098" i="2" s="1"/>
  <c r="V4099" i="2" a="1"/>
  <c r="V4099" i="2" s="1"/>
  <c r="V4100" i="2" a="1"/>
  <c r="V4100" i="2" s="1"/>
  <c r="V4101" i="2" a="1"/>
  <c r="V4101" i="2" s="1"/>
  <c r="V4102" i="2" a="1"/>
  <c r="V4102" i="2" s="1"/>
  <c r="V4103" i="2" a="1"/>
  <c r="V4103" i="2" s="1"/>
  <c r="V4104" i="2" a="1"/>
  <c r="V4104" i="2" s="1"/>
  <c r="V4105" i="2" a="1"/>
  <c r="V4105" i="2" s="1"/>
  <c r="V4106" i="2" a="1"/>
  <c r="V4106" i="2"/>
  <c r="V4107" i="2" a="1"/>
  <c r="V4107" i="2"/>
  <c r="V4108" i="2" a="1"/>
  <c r="V4108" i="2"/>
  <c r="V4109" i="2" a="1"/>
  <c r="V4109" i="2" s="1"/>
  <c r="V4110" i="2" a="1"/>
  <c r="V4110" i="2" s="1"/>
  <c r="V4111" i="2" a="1"/>
  <c r="V4111" i="2" s="1"/>
  <c r="V4112" i="2" a="1"/>
  <c r="V4112" i="2"/>
  <c r="V4113" i="2" a="1"/>
  <c r="V4113" i="2" s="1"/>
  <c r="V4114" i="2" a="1"/>
  <c r="V4114" i="2" s="1"/>
  <c r="V4115" i="2" a="1"/>
  <c r="V4115" i="2"/>
  <c r="V4116" i="2" a="1"/>
  <c r="V4116" i="2"/>
  <c r="V4117" i="2" a="1"/>
  <c r="V4117" i="2" s="1"/>
  <c r="V4118" i="2" a="1"/>
  <c r="V4118" i="2" s="1"/>
  <c r="V4119" i="2" a="1"/>
  <c r="V4119" i="2"/>
  <c r="V4120" i="2" a="1"/>
  <c r="V4120" i="2" s="1"/>
  <c r="V4121" i="2" a="1"/>
  <c r="V4121" i="2"/>
  <c r="V4122" i="2" a="1"/>
  <c r="V4122" i="2"/>
  <c r="V4123" i="2" a="1"/>
  <c r="V4123" i="2" s="1"/>
  <c r="V4124" i="2" a="1"/>
  <c r="V4124" i="2"/>
  <c r="V4125" i="2" a="1"/>
  <c r="V4125" i="2" s="1"/>
  <c r="V4126" i="2" a="1"/>
  <c r="V4126" i="2"/>
  <c r="V4127" i="2" a="1"/>
  <c r="V4127" i="2" s="1"/>
  <c r="V4128" i="2" a="1"/>
  <c r="V4128" i="2"/>
  <c r="V4129" i="2" a="1"/>
  <c r="V4129" i="2" s="1"/>
  <c r="V4130" i="2" a="1"/>
  <c r="V4130" i="2" s="1"/>
  <c r="V4131" i="2" a="1"/>
  <c r="V4131" i="2" s="1"/>
  <c r="V4132" i="2" a="1"/>
  <c r="V4132" i="2" s="1"/>
  <c r="V4133" i="2" a="1"/>
  <c r="V4133" i="2" s="1"/>
  <c r="V4134" i="2" a="1"/>
  <c r="V4134" i="2"/>
  <c r="V4135" i="2" a="1"/>
  <c r="V4135" i="2" s="1"/>
  <c r="V4136" i="2" a="1"/>
  <c r="V4136" i="2"/>
  <c r="V4137" i="2" a="1"/>
  <c r="V4137" i="2"/>
  <c r="V4138" i="2" a="1"/>
  <c r="V4138" i="2"/>
  <c r="V4139" i="2" a="1"/>
  <c r="V4139" i="2" s="1"/>
  <c r="V4140" i="2" a="1"/>
  <c r="V4140" i="2" s="1"/>
  <c r="V4141" i="2" a="1"/>
  <c r="V4141" i="2" s="1"/>
  <c r="V4142" i="2" a="1"/>
  <c r="V4142" i="2"/>
  <c r="V4143" i="2" a="1"/>
  <c r="V4143" i="2"/>
  <c r="V4144" i="2" a="1"/>
  <c r="V4144" i="2"/>
  <c r="V4145" i="2" a="1"/>
  <c r="V4145" i="2" s="1"/>
  <c r="V4146" i="2" a="1"/>
  <c r="V4146" i="2" s="1"/>
  <c r="V4147" i="2" a="1"/>
  <c r="V4147" i="2" s="1"/>
  <c r="V4148" i="2" a="1"/>
  <c r="V4148" i="2" s="1"/>
  <c r="V4149" i="2" a="1"/>
  <c r="V4149" i="2"/>
  <c r="V4150" i="2" a="1"/>
  <c r="V4150" i="2" s="1"/>
  <c r="V4151" i="2" a="1"/>
  <c r="V4151" i="2" s="1"/>
  <c r="V4152" i="2" a="1"/>
  <c r="V4152" i="2" s="1"/>
  <c r="V4153" i="2" a="1"/>
  <c r="V4153" i="2" s="1"/>
  <c r="V4154" i="2" a="1"/>
  <c r="V4154" i="2"/>
  <c r="V4155" i="2" a="1"/>
  <c r="V4155" i="2" s="1"/>
  <c r="V4156" i="2" a="1"/>
  <c r="V4156" i="2" s="1"/>
  <c r="V4157" i="2" a="1"/>
  <c r="V4157" i="2"/>
  <c r="V4158" i="2" a="1"/>
  <c r="V4158" i="2" s="1"/>
  <c r="V4159" i="2" a="1"/>
  <c r="V4159" i="2" s="1"/>
  <c r="V4160" i="2" a="1"/>
  <c r="V4160" i="2" s="1"/>
  <c r="V4161" i="2" a="1"/>
  <c r="V4161" i="2" s="1"/>
  <c r="V4162" i="2" a="1"/>
  <c r="V4162" i="2" s="1"/>
  <c r="V4163" i="2" a="1"/>
  <c r="V4163" i="2" s="1"/>
  <c r="V4164" i="2" a="1"/>
  <c r="V4164" i="2" s="1"/>
  <c r="V4165" i="2" a="1"/>
  <c r="V4165" i="2" s="1"/>
  <c r="V4166" i="2" a="1"/>
  <c r="V4166" i="2"/>
  <c r="V4167" i="2" a="1"/>
  <c r="V4167" i="2"/>
  <c r="V4168" i="2" a="1"/>
  <c r="V4168" i="2"/>
  <c r="V4169" i="2" a="1"/>
  <c r="V4169" i="2" s="1"/>
  <c r="V4170" i="2" a="1"/>
  <c r="V4170" i="2" s="1"/>
  <c r="V4171" i="2" a="1"/>
  <c r="V4171" i="2" s="1"/>
  <c r="V4172" i="2" a="1"/>
  <c r="V4172" i="2" s="1"/>
  <c r="V4173" i="2" a="1"/>
  <c r="V4173" i="2"/>
  <c r="V4174" i="2" a="1"/>
  <c r="V4174" i="2" s="1"/>
  <c r="V4175" i="2" a="1"/>
  <c r="V4175" i="2" s="1"/>
  <c r="V4176" i="2" a="1"/>
  <c r="V4176" i="2" s="1"/>
  <c r="V4177" i="2" a="1"/>
  <c r="V4177" i="2" s="1"/>
  <c r="V4178" i="2" a="1"/>
  <c r="V4178" i="2" s="1"/>
  <c r="V4179" i="2" a="1"/>
  <c r="V4179" i="2" s="1"/>
  <c r="V4180" i="2" a="1"/>
  <c r="V4180" i="2"/>
  <c r="V4181" i="2" a="1"/>
  <c r="V4181" i="2" s="1"/>
  <c r="V4182" i="2" a="1"/>
  <c r="V4182" i="2" s="1"/>
  <c r="V4183" i="2" a="1"/>
  <c r="V4183" i="2" s="1"/>
  <c r="V4184" i="2" a="1"/>
  <c r="V4184" i="2"/>
  <c r="V4185" i="2" a="1"/>
  <c r="V4185" i="2" s="1"/>
  <c r="V4186" i="2" a="1"/>
  <c r="V4186" i="2" s="1"/>
  <c r="V4187" i="2" a="1"/>
  <c r="V4187" i="2" s="1"/>
  <c r="V4188" i="2" a="1"/>
  <c r="V4188" i="2"/>
  <c r="V4189" i="2" a="1"/>
  <c r="V4189" i="2" s="1"/>
  <c r="V4190" i="2" a="1"/>
  <c r="V4190" i="2" s="1"/>
  <c r="V4191" i="2" a="1"/>
  <c r="V4191" i="2"/>
  <c r="V4192" i="2" a="1"/>
  <c r="V4192" i="2" s="1"/>
  <c r="V4193" i="2" a="1"/>
  <c r="V4193" i="2" s="1"/>
  <c r="V4194" i="2" a="1"/>
  <c r="V4194" i="2" s="1"/>
  <c r="V4195" i="2" a="1"/>
  <c r="V4195" i="2" s="1"/>
  <c r="V4196" i="2" a="1"/>
  <c r="V4196" i="2"/>
  <c r="V4197" i="2" a="1"/>
  <c r="V4197" i="2"/>
  <c r="V4198" i="2" a="1"/>
  <c r="V4198" i="2"/>
  <c r="V4199" i="2" a="1"/>
  <c r="V4199" i="2" s="1"/>
  <c r="V4200" i="2" a="1"/>
  <c r="V4200" i="2" s="1"/>
  <c r="V4201" i="2" a="1"/>
  <c r="V4201" i="2" s="1"/>
  <c r="V4202" i="2" a="1"/>
  <c r="V4202" i="2" s="1"/>
  <c r="V4203" i="2" a="1"/>
  <c r="V4203" i="2"/>
  <c r="V4204" i="2" a="1"/>
  <c r="V4204" i="2" s="1"/>
  <c r="V4205" i="2" a="1"/>
  <c r="V4205" i="2" s="1"/>
  <c r="V4206" i="2" a="1"/>
  <c r="V4206" i="2" s="1"/>
  <c r="V4207" i="2" a="1"/>
  <c r="V4207" i="2" s="1"/>
  <c r="V4208" i="2" a="1"/>
  <c r="V4208" i="2" s="1"/>
  <c r="V4209" i="2" a="1"/>
  <c r="V4209" i="2" s="1"/>
  <c r="V4210" i="2" a="1"/>
  <c r="V4210" i="2"/>
  <c r="V4211" i="2" a="1"/>
  <c r="V4211" i="2"/>
  <c r="V4212" i="2" a="1"/>
  <c r="V4212" i="2" s="1"/>
  <c r="V4213" i="2" a="1"/>
  <c r="V4213" i="2" s="1"/>
  <c r="V4214" i="2" a="1"/>
  <c r="V4214" i="2"/>
  <c r="V4215" i="2" a="1"/>
  <c r="V4215" i="2" s="1"/>
  <c r="V4216" i="2" a="1"/>
  <c r="V4216" i="2" s="1"/>
  <c r="V4217" i="2" a="1"/>
  <c r="V4217" i="2" s="1"/>
  <c r="V4218" i="2" a="1"/>
  <c r="V4218" i="2" s="1"/>
  <c r="V4219" i="2" a="1"/>
  <c r="V4219" i="2" s="1"/>
  <c r="V4220" i="2" a="1"/>
  <c r="V4220" i="2"/>
  <c r="V4221" i="2" a="1"/>
  <c r="V4221" i="2"/>
  <c r="V4222" i="2" a="1"/>
  <c r="V4222" i="2" s="1"/>
  <c r="V4223" i="2" a="1"/>
  <c r="V4223" i="2" s="1"/>
  <c r="V4224" i="2" a="1"/>
  <c r="V4224" i="2" s="1"/>
  <c r="V4225" i="2" a="1"/>
  <c r="V4225" i="2" s="1"/>
  <c r="V4226" i="2" a="1"/>
  <c r="V4226" i="2"/>
  <c r="V4227" i="2" a="1"/>
  <c r="V4227" i="2"/>
  <c r="V4228" i="2" a="1"/>
  <c r="V4228" i="2"/>
  <c r="V4229" i="2" a="1"/>
  <c r="V4229" i="2" s="1"/>
  <c r="V4230" i="2" a="1"/>
  <c r="V4230" i="2" s="1"/>
  <c r="V4231" i="2" a="1"/>
  <c r="V4231" i="2" s="1"/>
  <c r="V4232" i="2" a="1"/>
  <c r="V4232" i="2" s="1"/>
  <c r="V4233" i="2" a="1"/>
  <c r="V4233" i="2" s="1"/>
  <c r="V4234" i="2" a="1"/>
  <c r="V4234" i="2"/>
  <c r="V4235" i="2" a="1"/>
  <c r="V4235" i="2" s="1"/>
  <c r="V4236" i="2" a="1"/>
  <c r="V4236" i="2" s="1"/>
  <c r="V4237" i="2" a="1"/>
  <c r="V4237" i="2" s="1"/>
  <c r="V4238" i="2" a="1"/>
  <c r="V4238" i="2"/>
  <c r="V4239" i="2" a="1"/>
  <c r="V4239" i="2" s="1"/>
  <c r="V4240" i="2" a="1"/>
  <c r="V4240" i="2" s="1"/>
  <c r="V4241" i="2" a="1"/>
  <c r="V4241" i="2" s="1"/>
  <c r="V4242" i="2" a="1"/>
  <c r="V4242" i="2"/>
  <c r="V4243" i="2" a="1"/>
  <c r="V4243" i="2" s="1"/>
  <c r="V4244" i="2" a="1"/>
  <c r="V4244" i="2"/>
  <c r="V4245" i="2" a="1"/>
  <c r="V4245" i="2"/>
  <c r="V4246" i="2" a="1"/>
  <c r="V4246" i="2" s="1"/>
  <c r="V4247" i="2" a="1"/>
  <c r="V4247" i="2" s="1"/>
  <c r="V4248" i="2" a="1"/>
  <c r="V4248" i="2" s="1"/>
  <c r="V4249" i="2" a="1"/>
  <c r="V4249" i="2" s="1"/>
  <c r="V4250" i="2" a="1"/>
  <c r="V4250" i="2"/>
  <c r="V4251" i="2" a="1"/>
  <c r="V4251" i="2" s="1"/>
  <c r="V4252" i="2" a="1"/>
  <c r="V4252" i="2" s="1"/>
  <c r="V4253" i="2" a="1"/>
  <c r="V4253" i="2" s="1"/>
  <c r="V4254" i="2" a="1"/>
  <c r="V4254" i="2" s="1"/>
  <c r="V4255" i="2" a="1"/>
  <c r="V4255" i="2" s="1"/>
  <c r="V4256" i="2" a="1"/>
  <c r="V4256" i="2" s="1"/>
  <c r="V4257" i="2" a="1"/>
  <c r="V4257" i="2"/>
  <c r="V4258" i="2" a="1"/>
  <c r="V4258" i="2" s="1"/>
  <c r="V4259" i="2" a="1"/>
  <c r="V4259" i="2" s="1"/>
  <c r="V4260" i="2" a="1"/>
  <c r="V4260" i="2" s="1"/>
  <c r="V4261" i="2" a="1"/>
  <c r="V4261" i="2" s="1"/>
  <c r="V4262" i="2" a="1"/>
  <c r="V4262" i="2" s="1"/>
  <c r="V4263" i="2" a="1"/>
  <c r="V4263" i="2" s="1"/>
  <c r="V4264" i="2" a="1"/>
  <c r="V4264" i="2" s="1"/>
  <c r="V4265" i="2" a="1"/>
  <c r="V4265" i="2"/>
  <c r="V4266" i="2" a="1"/>
  <c r="V4266" i="2" s="1"/>
  <c r="V4267" i="2" a="1"/>
  <c r="V4267" i="2" s="1"/>
  <c r="V4268" i="2" a="1"/>
  <c r="V4268" i="2" s="1"/>
  <c r="V4269" i="2" a="1"/>
  <c r="V4269" i="2"/>
  <c r="V4270" i="2" a="1"/>
  <c r="V4270" i="2"/>
  <c r="V4271" i="2" a="1"/>
  <c r="V4271" i="2" s="1"/>
  <c r="V4272" i="2" a="1"/>
  <c r="V4272" i="2"/>
  <c r="V4273" i="2" a="1"/>
  <c r="V4273" i="2" s="1"/>
  <c r="V4274" i="2" a="1"/>
  <c r="V4274" i="2" s="1"/>
  <c r="V4275" i="2" a="1"/>
  <c r="V4275" i="2" s="1"/>
  <c r="V4276" i="2" a="1"/>
  <c r="V4276" i="2" s="1"/>
  <c r="V4277" i="2" a="1"/>
  <c r="V4277" i="2" s="1"/>
  <c r="V4278" i="2" a="1"/>
  <c r="V4278" i="2"/>
  <c r="V4279" i="2" a="1"/>
  <c r="V4279" i="2" s="1"/>
  <c r="V4280" i="2" a="1"/>
  <c r="V4280" i="2"/>
  <c r="V4281" i="2" a="1"/>
  <c r="V4281" i="2"/>
  <c r="V4282" i="2" a="1"/>
  <c r="V4282" i="2" s="1"/>
  <c r="V4283" i="2" a="1"/>
  <c r="V4283" i="2" s="1"/>
  <c r="V4284" i="2" a="1"/>
  <c r="V4284" i="2" s="1"/>
  <c r="V4285" i="2" a="1"/>
  <c r="V4285" i="2" s="1"/>
  <c r="V4286" i="2" a="1"/>
  <c r="V4286" i="2"/>
  <c r="V4287" i="2" a="1"/>
  <c r="V4287" i="2" s="1"/>
  <c r="V4288" i="2" a="1"/>
  <c r="V4288" i="2"/>
  <c r="V4289" i="2" a="1"/>
  <c r="V4289" i="2" s="1"/>
  <c r="V4290" i="2" a="1"/>
  <c r="V4290" i="2" s="1"/>
  <c r="V4291" i="2" a="1"/>
  <c r="V4291" i="2" s="1"/>
  <c r="V4292" i="2" a="1"/>
  <c r="V4292" i="2"/>
  <c r="V4293" i="2" a="1"/>
  <c r="V4293" i="2" s="1"/>
  <c r="V4294" i="2" a="1"/>
  <c r="V4294" i="2" s="1"/>
  <c r="V4295" i="2" a="1"/>
  <c r="V4295" i="2" s="1"/>
  <c r="V4296" i="2" a="1"/>
  <c r="V4296" i="2"/>
  <c r="V4297" i="2" a="1"/>
  <c r="V4297" i="2" s="1"/>
  <c r="V4298" i="2" a="1"/>
  <c r="V4298" i="2"/>
  <c r="V4299" i="2" a="1"/>
  <c r="V4299" i="2"/>
  <c r="V4300" i="2" a="1"/>
  <c r="V4300" i="2" s="1"/>
  <c r="V4301" i="2" a="1"/>
  <c r="V4301" i="2" s="1"/>
  <c r="V4302" i="2" a="1"/>
  <c r="V4302" i="2" s="1"/>
  <c r="V4303" i="2" a="1"/>
  <c r="V4303" i="2" s="1"/>
  <c r="V4304" i="2" a="1"/>
  <c r="V4304" i="2" s="1"/>
  <c r="V4305" i="2" a="1"/>
  <c r="V4305" i="2"/>
  <c r="V4306" i="2" a="1"/>
  <c r="V4306" i="2" s="1"/>
  <c r="V4307" i="2" a="1"/>
  <c r="V4307" i="2"/>
  <c r="V4308" i="2" a="1"/>
  <c r="V4308" i="2" s="1"/>
  <c r="V4309" i="2" a="1"/>
  <c r="V4309" i="2" s="1"/>
  <c r="V4310" i="2" a="1"/>
  <c r="V4310" i="2"/>
  <c r="V4311" i="2" a="1"/>
  <c r="V4311" i="2" s="1"/>
  <c r="V4312" i="2" a="1"/>
  <c r="V4312" i="2" s="1"/>
  <c r="V4313" i="2" a="1"/>
  <c r="V4313" i="2" s="1"/>
  <c r="V4314" i="2" a="1"/>
  <c r="V4314" i="2" s="1"/>
  <c r="V4315" i="2" a="1"/>
  <c r="V4315" i="2" s="1"/>
  <c r="V4316" i="2" a="1"/>
  <c r="V4316" i="2"/>
  <c r="V4317" i="2" a="1"/>
  <c r="V4317" i="2" s="1"/>
  <c r="V4318" i="2" a="1"/>
  <c r="V4318" i="2" s="1"/>
  <c r="V4319" i="2" a="1"/>
  <c r="V4319" i="2"/>
  <c r="V4320" i="2" a="1"/>
  <c r="V4320" i="2" s="1"/>
  <c r="V4321" i="2" a="1"/>
  <c r="V4321" i="2" s="1"/>
  <c r="V4322" i="2" a="1"/>
  <c r="V4322" i="2"/>
  <c r="V4323" i="2" a="1"/>
  <c r="V4323" i="2"/>
  <c r="V4324" i="2" a="1"/>
  <c r="V4324" i="2" s="1"/>
  <c r="V4325" i="2" a="1"/>
  <c r="V4325" i="2" s="1"/>
  <c r="V4326" i="2" a="1"/>
  <c r="V4326" i="2" s="1"/>
  <c r="V4327" i="2" a="1"/>
  <c r="V4327" i="2" s="1"/>
  <c r="V4328" i="2" a="1"/>
  <c r="V4328" i="2" s="1"/>
  <c r="V4329" i="2" a="1"/>
  <c r="V4329" i="2"/>
  <c r="V4330" i="2" a="1"/>
  <c r="V4330" i="2" s="1"/>
  <c r="V4331" i="2" a="1"/>
  <c r="V4331" i="2" s="1"/>
  <c r="V4332" i="2" a="1"/>
  <c r="V4332" i="2"/>
  <c r="V4333" i="2" a="1"/>
  <c r="V4333" i="2" s="1"/>
  <c r="V4334" i="2" a="1"/>
  <c r="V4334" i="2"/>
  <c r="V4335" i="2" a="1"/>
  <c r="V4335" i="2" s="1"/>
  <c r="V4336" i="2" a="1"/>
  <c r="V4336" i="2" s="1"/>
  <c r="V4337" i="2" a="1"/>
  <c r="V4337" i="2" s="1"/>
  <c r="V4338" i="2" a="1"/>
  <c r="V4338" i="2" s="1"/>
  <c r="V4339" i="2" a="1"/>
  <c r="V4339" i="2" s="1"/>
  <c r="V4340" i="2" a="1"/>
  <c r="V4340" i="2" s="1"/>
  <c r="V4341" i="2" a="1"/>
  <c r="V4341" i="2" s="1"/>
  <c r="V4342" i="2" a="1"/>
  <c r="V4342" i="2"/>
  <c r="V4343" i="2" a="1"/>
  <c r="V4343" i="2" s="1"/>
  <c r="V4344" i="2" a="1"/>
  <c r="V4344" i="2" s="1"/>
  <c r="V4345" i="2" a="1"/>
  <c r="V4345" i="2" s="1"/>
  <c r="V4346" i="2" a="1"/>
  <c r="V4346" i="2" s="1"/>
  <c r="V4347" i="2" a="1"/>
  <c r="V4347" i="2"/>
  <c r="V4348" i="2" a="1"/>
  <c r="V4348" i="2" s="1"/>
  <c r="V4349" i="2" a="1"/>
  <c r="V4349" i="2" s="1"/>
  <c r="V4350" i="2" a="1"/>
  <c r="V4350" i="2" s="1"/>
  <c r="V4351" i="2" a="1"/>
  <c r="V4351" i="2" s="1"/>
  <c r="V4352" i="2" a="1"/>
  <c r="V4352" i="2" s="1"/>
  <c r="V4353" i="2" a="1"/>
  <c r="V4353" i="2" s="1"/>
  <c r="V4354" i="2" a="1"/>
  <c r="V4354" i="2" s="1"/>
  <c r="V4355" i="2" a="1"/>
  <c r="V4355" i="2" s="1"/>
  <c r="V4356" i="2" a="1"/>
  <c r="V4356" i="2" s="1"/>
  <c r="V4357" i="2" a="1"/>
  <c r="V4357" i="2"/>
  <c r="V4358" i="2" a="1"/>
  <c r="V4358" i="2" s="1"/>
  <c r="V4359" i="2" a="1"/>
  <c r="V4359" i="2" s="1"/>
  <c r="V4360" i="2" a="1"/>
  <c r="V4360" i="2"/>
  <c r="V4361" i="2" a="1"/>
  <c r="V4361" i="2" s="1"/>
  <c r="V4362" i="2" a="1"/>
  <c r="V4362" i="2" s="1"/>
  <c r="V4363" i="2" a="1"/>
  <c r="V4363" i="2" s="1"/>
  <c r="V4364" i="2" a="1"/>
  <c r="V4364" i="2" s="1"/>
  <c r="V4365" i="2" a="1"/>
  <c r="V4365" i="2" s="1"/>
  <c r="V4366" i="2" a="1"/>
  <c r="V4366" i="2" s="1"/>
  <c r="V4367" i="2" a="1"/>
  <c r="V4367" i="2" s="1"/>
  <c r="V4368" i="2" a="1"/>
  <c r="V4368" i="2" s="1"/>
  <c r="V4369" i="2" a="1"/>
  <c r="V4369" i="2" s="1"/>
  <c r="V4370" i="2" a="1"/>
  <c r="V4370" i="2" s="1"/>
  <c r="V4371" i="2" a="1"/>
  <c r="V4371" i="2" s="1"/>
  <c r="V4372" i="2" a="1"/>
  <c r="V4372" i="2" s="1"/>
  <c r="V4373" i="2" a="1"/>
  <c r="V4373" i="2" s="1"/>
  <c r="V4374" i="2" a="1"/>
  <c r="V4374" i="2" s="1"/>
  <c r="V4375" i="2" a="1"/>
  <c r="V4375" i="2" s="1"/>
  <c r="V4376" i="2" a="1"/>
  <c r="V4376" i="2" s="1"/>
  <c r="V4377" i="2" a="1"/>
  <c r="V4377" i="2"/>
  <c r="V4378" i="2" a="1"/>
  <c r="V4378" i="2" s="1"/>
  <c r="V4379" i="2" a="1"/>
  <c r="V4379" i="2" s="1"/>
  <c r="V4380" i="2" a="1"/>
  <c r="V4380" i="2" s="1"/>
  <c r="V4381" i="2" a="1"/>
  <c r="V4381" i="2" s="1"/>
  <c r="V4382" i="2" a="1"/>
  <c r="V4382" i="2" s="1"/>
  <c r="V4383" i="2" a="1"/>
  <c r="V4383" i="2" s="1"/>
  <c r="V4384" i="2" a="1"/>
  <c r="V4384" i="2" s="1"/>
  <c r="V4385" i="2" a="1"/>
  <c r="V4385" i="2" s="1"/>
  <c r="V4386" i="2" a="1"/>
  <c r="V4386" i="2"/>
  <c r="V4387" i="2" a="1"/>
  <c r="V4387" i="2"/>
  <c r="V4388" i="2" a="1"/>
  <c r="V4388" i="2" s="1"/>
  <c r="V4389" i="2" a="1"/>
  <c r="V4389" i="2"/>
  <c r="V4390" i="2" a="1"/>
  <c r="V4390" i="2" s="1"/>
  <c r="V4391" i="2" a="1"/>
  <c r="V4391" i="2" s="1"/>
  <c r="V4392" i="2" a="1"/>
  <c r="V4392" i="2" s="1"/>
  <c r="V4393" i="2" a="1"/>
  <c r="V4393" i="2"/>
  <c r="V4394" i="2" a="1"/>
  <c r="V4394" i="2" s="1"/>
  <c r="V4395" i="2" a="1"/>
  <c r="V4395" i="2" s="1"/>
  <c r="V4396" i="2" a="1"/>
  <c r="V4396" i="2" s="1"/>
  <c r="V4397" i="2" a="1"/>
  <c r="V4397" i="2" s="1"/>
  <c r="V4398" i="2" a="1"/>
  <c r="V4398" i="2" s="1"/>
  <c r="V4399" i="2" a="1"/>
  <c r="V4399" i="2" s="1"/>
  <c r="V4400" i="2" a="1"/>
  <c r="V4400" i="2" s="1"/>
  <c r="V4401" i="2" a="1"/>
  <c r="V4401" i="2"/>
  <c r="V4402" i="2" a="1"/>
  <c r="V4402" i="2" s="1"/>
  <c r="V4403" i="2" a="1"/>
  <c r="V4403" i="2" s="1"/>
  <c r="V4404" i="2" a="1"/>
  <c r="V4404" i="2" s="1"/>
  <c r="V4405" i="2" a="1"/>
  <c r="V4405" i="2" s="1"/>
  <c r="V4406" i="2" a="1"/>
  <c r="V4406" i="2" s="1"/>
  <c r="V4407" i="2" a="1"/>
  <c r="V4407" i="2"/>
  <c r="V4408" i="2" a="1"/>
  <c r="V4408" i="2" s="1"/>
  <c r="V4409" i="2" a="1"/>
  <c r="V4409" i="2" s="1"/>
  <c r="V4410" i="2" a="1"/>
  <c r="V4410" i="2" s="1"/>
  <c r="V4411" i="2" a="1"/>
  <c r="V4411" i="2"/>
  <c r="V4412" i="2" a="1"/>
  <c r="V4412" i="2" s="1"/>
  <c r="V4413" i="2" a="1"/>
  <c r="V4413" i="2"/>
  <c r="V4414" i="2" a="1"/>
  <c r="V4414" i="2" s="1"/>
  <c r="V4415" i="2" a="1"/>
  <c r="V4415" i="2" s="1"/>
  <c r="V4416" i="2" a="1"/>
  <c r="V4416" i="2"/>
  <c r="V4417" i="2" a="1"/>
  <c r="V4417" i="2" s="1"/>
  <c r="V4418" i="2" a="1"/>
  <c r="V4418" i="2" s="1"/>
  <c r="V4419" i="2" a="1"/>
  <c r="V4419" i="2" s="1"/>
  <c r="V4420" i="2" a="1"/>
  <c r="V4420" i="2" s="1"/>
  <c r="V4421" i="2" a="1"/>
  <c r="V4421" i="2"/>
  <c r="V4422" i="2" a="1"/>
  <c r="V4422" i="2" s="1"/>
  <c r="V4423" i="2" a="1"/>
  <c r="V4423" i="2" s="1"/>
  <c r="V4424" i="2" a="1"/>
  <c r="V4424" i="2" s="1"/>
  <c r="V4425" i="2" a="1"/>
  <c r="V4425" i="2"/>
  <c r="V4426" i="2" a="1"/>
  <c r="V4426" i="2"/>
  <c r="V4427" i="2" a="1"/>
  <c r="V4427" i="2" s="1"/>
  <c r="V4428" i="2" a="1"/>
  <c r="V4428" i="2" s="1"/>
  <c r="V4429" i="2" a="1"/>
  <c r="V4429" i="2" s="1"/>
  <c r="V4430" i="2" a="1"/>
  <c r="V4430" i="2" s="1"/>
  <c r="V4431" i="2" a="1"/>
  <c r="V4431" i="2" s="1"/>
  <c r="V4432" i="2" a="1"/>
  <c r="V4432" i="2"/>
  <c r="V4433" i="2" a="1"/>
  <c r="V4433" i="2" s="1"/>
  <c r="V4434" i="2" a="1"/>
  <c r="V4434" i="2"/>
  <c r="V4435" i="2" a="1"/>
  <c r="V4435" i="2" s="1"/>
  <c r="V4436" i="2" a="1"/>
  <c r="V4436" i="2" s="1"/>
  <c r="V4437" i="2" a="1"/>
  <c r="V4437" i="2" s="1"/>
  <c r="V4438" i="2" a="1"/>
  <c r="V4438" i="2" s="1"/>
  <c r="V4439" i="2" a="1"/>
  <c r="V4439" i="2" s="1"/>
  <c r="V4440" i="2" a="1"/>
  <c r="V4440" i="2" s="1"/>
  <c r="V4441" i="2" a="1"/>
  <c r="V4441" i="2" s="1"/>
  <c r="V4442" i="2" a="1"/>
  <c r="V4442" i="2" s="1"/>
  <c r="V4443" i="2" a="1"/>
  <c r="V4443" i="2" s="1"/>
  <c r="V4444" i="2" a="1"/>
  <c r="V4444" i="2" s="1"/>
  <c r="V4445" i="2" a="1"/>
  <c r="V4445" i="2"/>
  <c r="V4446" i="2" a="1"/>
  <c r="V4446" i="2" s="1"/>
  <c r="V4447" i="2" a="1"/>
  <c r="V4447" i="2" s="1"/>
  <c r="V4448" i="2" a="1"/>
  <c r="V4448" i="2" s="1"/>
  <c r="V4449" i="2" a="1"/>
  <c r="V4449" i="2" s="1"/>
  <c r="V4450" i="2" a="1"/>
  <c r="V4450" i="2" s="1"/>
  <c r="V4451" i="2" a="1"/>
  <c r="V4451" i="2" s="1"/>
  <c r="V4452" i="2" a="1"/>
  <c r="V4452" i="2" s="1"/>
  <c r="V4453" i="2" a="1"/>
  <c r="V4453" i="2" s="1"/>
  <c r="V4454" i="2" a="1"/>
  <c r="V4454" i="2" s="1"/>
  <c r="V4455" i="2" a="1"/>
  <c r="V4455" i="2"/>
  <c r="V4456" i="2" a="1"/>
  <c r="V4456" i="2" s="1"/>
  <c r="V4457" i="2" a="1"/>
  <c r="V4457" i="2" s="1"/>
  <c r="V4458" i="2" a="1"/>
  <c r="V4458" i="2"/>
  <c r="V4459" i="2" a="1"/>
  <c r="V4459" i="2" s="1"/>
  <c r="V4460" i="2" a="1"/>
  <c r="V4460" i="2" s="1"/>
  <c r="V4461" i="2" a="1"/>
  <c r="V4461" i="2"/>
  <c r="V4462" i="2" a="1"/>
  <c r="V4462" i="2" s="1"/>
  <c r="V4463" i="2" a="1"/>
  <c r="V4463" i="2"/>
  <c r="V4464" i="2" a="1"/>
  <c r="V4464" i="2" s="1"/>
  <c r="V4465" i="2" a="1"/>
  <c r="V4465" i="2"/>
  <c r="V4466" i="2" a="1"/>
  <c r="V4466" i="2" s="1"/>
  <c r="V4467" i="2" a="1"/>
  <c r="V4467" i="2" s="1"/>
  <c r="V4468" i="2" a="1"/>
  <c r="V4468" i="2" s="1"/>
  <c r="V4469" i="2" a="1"/>
  <c r="V4469" i="2" s="1"/>
  <c r="V4470" i="2" a="1"/>
  <c r="V4470" i="2" s="1"/>
  <c r="V4471" i="2" a="1"/>
  <c r="V4471" i="2" s="1"/>
  <c r="V4472" i="2" a="1"/>
  <c r="V4472" i="2" s="1"/>
  <c r="V4473" i="2" a="1"/>
  <c r="V4473" i="2"/>
  <c r="V4474" i="2" a="1"/>
  <c r="V4474" i="2" s="1"/>
  <c r="V4475" i="2" a="1"/>
  <c r="V4475" i="2"/>
  <c r="V4476" i="2" a="1"/>
  <c r="V4476" i="2" s="1"/>
  <c r="V4477" i="2" a="1"/>
  <c r="V4477" i="2" s="1"/>
  <c r="V4478" i="2" a="1"/>
  <c r="V4478" i="2" s="1"/>
  <c r="V4479" i="2" a="1"/>
  <c r="V4479" i="2" s="1"/>
  <c r="V4480" i="2" a="1"/>
  <c r="V4480" i="2" s="1"/>
  <c r="V4481" i="2" a="1"/>
  <c r="V4481" i="2"/>
  <c r="V4482" i="2" a="1"/>
  <c r="V4482" i="2" s="1"/>
  <c r="V4483" i="2" a="1"/>
  <c r="V4483" i="2" s="1"/>
  <c r="V4484" i="2" a="1"/>
  <c r="V4484" i="2" s="1"/>
  <c r="V4485" i="2" a="1"/>
  <c r="V4485" i="2"/>
  <c r="V4486" i="2" a="1"/>
  <c r="V4486" i="2" s="1"/>
  <c r="V4487" i="2" a="1"/>
  <c r="V4487" i="2" s="1"/>
  <c r="V4488" i="2" a="1"/>
  <c r="V4488" i="2" s="1"/>
  <c r="V4489" i="2" a="1"/>
  <c r="V4489" i="2" s="1"/>
  <c r="V4490" i="2" a="1"/>
  <c r="V4490" i="2" s="1"/>
  <c r="V4491" i="2" a="1"/>
  <c r="V4491" i="2" s="1"/>
  <c r="V4492" i="2" a="1"/>
  <c r="V4492" i="2"/>
  <c r="V4493" i="2" a="1"/>
  <c r="V4493" i="2"/>
  <c r="V4494" i="2" a="1"/>
  <c r="V4494" i="2" s="1"/>
  <c r="V4495" i="2" a="1"/>
  <c r="V4495" i="2" s="1"/>
  <c r="V4496" i="2" a="1"/>
  <c r="V4496" i="2" s="1"/>
  <c r="V4497" i="2" a="1"/>
  <c r="V4497" i="2"/>
  <c r="V4498" i="2" a="1"/>
  <c r="V4498" i="2" s="1"/>
  <c r="V4499" i="2" a="1"/>
  <c r="V4499" i="2" s="1"/>
  <c r="V4500" i="2" a="1"/>
  <c r="V4500" i="2"/>
  <c r="V4501" i="2" a="1"/>
  <c r="V4501" i="2"/>
  <c r="V4502" i="2" a="1"/>
  <c r="V4502" i="2" s="1"/>
  <c r="V4503" i="2" a="1"/>
  <c r="V4503" i="2"/>
  <c r="V4504" i="2" a="1"/>
  <c r="V4504" i="2" s="1"/>
  <c r="V4505" i="2" a="1"/>
  <c r="V4505" i="2"/>
  <c r="V4506" i="2" a="1"/>
  <c r="V4506" i="2" s="1"/>
  <c r="V4507" i="2" a="1"/>
  <c r="V4507" i="2" s="1"/>
  <c r="V4508" i="2" a="1"/>
  <c r="V4508" i="2" s="1"/>
  <c r="V4509" i="2" a="1"/>
  <c r="V4509" i="2"/>
  <c r="V4510" i="2" a="1"/>
  <c r="V4510" i="2"/>
  <c r="V4511" i="2" a="1"/>
  <c r="V4511" i="2" s="1"/>
  <c r="V4512" i="2" a="1"/>
  <c r="V4512" i="2" s="1"/>
  <c r="V4513" i="2" a="1"/>
  <c r="V4513" i="2" s="1"/>
  <c r="V4514" i="2" a="1"/>
  <c r="V4514" i="2" s="1"/>
  <c r="V4515" i="2" a="1"/>
  <c r="V4515" i="2" s="1"/>
  <c r="V4516" i="2" a="1"/>
  <c r="V4516" i="2" s="1"/>
  <c r="V4517" i="2" a="1"/>
  <c r="V4517" i="2" s="1"/>
  <c r="V4518" i="2" a="1"/>
  <c r="V4518" i="2" s="1"/>
  <c r="V4519" i="2" a="1"/>
  <c r="V4519" i="2"/>
  <c r="V4520" i="2" a="1"/>
  <c r="V4520" i="2" s="1"/>
  <c r="V4521" i="2" a="1"/>
  <c r="V4521" i="2"/>
  <c r="V4522" i="2" a="1"/>
  <c r="V4522" i="2"/>
  <c r="V4523" i="2" a="1"/>
  <c r="V4523" i="2"/>
  <c r="V4524" i="2" a="1"/>
  <c r="V4524" i="2" s="1"/>
  <c r="V4525" i="2" a="1"/>
  <c r="V4525" i="2" s="1"/>
  <c r="V4526" i="2" a="1"/>
  <c r="V4526" i="2" s="1"/>
  <c r="V4527" i="2" a="1"/>
  <c r="V4527" i="2"/>
  <c r="V4528" i="2" a="1"/>
  <c r="V4528" i="2" s="1"/>
  <c r="V4529" i="2" a="1"/>
  <c r="V4529" i="2" s="1"/>
  <c r="V4530" i="2" a="1"/>
  <c r="V4530" i="2" s="1"/>
  <c r="V4531" i="2" a="1"/>
  <c r="V4531" i="2"/>
  <c r="V4532" i="2" a="1"/>
  <c r="V4532" i="2" s="1"/>
  <c r="V4533" i="2" a="1"/>
  <c r="V4533" i="2" s="1"/>
  <c r="V4534" i="2" a="1"/>
  <c r="V4534" i="2" s="1"/>
  <c r="V4535" i="2" a="1"/>
  <c r="V4535" i="2" s="1"/>
  <c r="V4536" i="2" a="1"/>
  <c r="V4536" i="2"/>
  <c r="V4537" i="2" a="1"/>
  <c r="V4537" i="2" s="1"/>
  <c r="V4538" i="2" a="1"/>
  <c r="V4538" i="2" s="1"/>
  <c r="V4539" i="2" a="1"/>
  <c r="V4539" i="2"/>
  <c r="V4540" i="2" a="1"/>
  <c r="V4540" i="2" s="1"/>
  <c r="V4541" i="2" a="1"/>
  <c r="V4541" i="2" s="1"/>
  <c r="V4542" i="2" a="1"/>
  <c r="V4542" i="2" s="1"/>
  <c r="V4543" i="2" a="1"/>
  <c r="V4543" i="2" s="1"/>
  <c r="V4544" i="2" a="1"/>
  <c r="V4544" i="2" s="1"/>
  <c r="V4545" i="2" a="1"/>
  <c r="V4545" i="2"/>
  <c r="V4546" i="2" a="1"/>
  <c r="V4546" i="2" s="1"/>
  <c r="V4547" i="2" a="1"/>
  <c r="V4547" i="2" s="1"/>
  <c r="V4548" i="2" a="1"/>
  <c r="V4548" i="2"/>
  <c r="V4549" i="2" a="1"/>
  <c r="V4549" i="2"/>
  <c r="V4550" i="2" a="1"/>
  <c r="V4550" i="2" s="1"/>
  <c r="V4551" i="2" a="1"/>
  <c r="V4551" i="2" s="1"/>
  <c r="V4552" i="2" a="1"/>
  <c r="V4552" i="2" s="1"/>
  <c r="V4553" i="2" a="1"/>
  <c r="V4553" i="2"/>
  <c r="V4554" i="2" a="1"/>
  <c r="V4554" i="2" s="1"/>
  <c r="V4555" i="2" a="1"/>
  <c r="V4555" i="2" s="1"/>
  <c r="V4556" i="2" a="1"/>
  <c r="V4556" i="2" s="1"/>
  <c r="V4557" i="2" a="1"/>
  <c r="V4557" i="2"/>
  <c r="V4558" i="2" a="1"/>
  <c r="V4558" i="2"/>
  <c r="V4559" i="2" a="1"/>
  <c r="V4559" i="2" s="1"/>
  <c r="V4560" i="2" a="1"/>
  <c r="V4560" i="2"/>
  <c r="V4561" i="2" a="1"/>
  <c r="V4561" i="2" s="1"/>
  <c r="V4562" i="2" a="1"/>
  <c r="V4562" i="2" s="1"/>
  <c r="V4563" i="2" a="1"/>
  <c r="V4563" i="2"/>
  <c r="V4564" i="2" a="1"/>
  <c r="V4564" i="2"/>
  <c r="V4565" i="2" a="1"/>
  <c r="V4565" i="2" s="1"/>
  <c r="V4566" i="2" a="1"/>
  <c r="V4566" i="2" s="1"/>
  <c r="V4567" i="2" a="1"/>
  <c r="V4567" i="2" s="1"/>
  <c r="V4568" i="2" a="1"/>
  <c r="V4568" i="2" s="1"/>
  <c r="V4569" i="2" a="1"/>
  <c r="V4569" i="2"/>
  <c r="V4570" i="2" a="1"/>
  <c r="V4570" i="2" s="1"/>
  <c r="V4571" i="2" a="1"/>
  <c r="V4571" i="2" s="1"/>
  <c r="V4572" i="2" a="1"/>
  <c r="V4572" i="2" s="1"/>
  <c r="V4573" i="2" a="1"/>
  <c r="V4573" i="2" s="1"/>
  <c r="V4574" i="2" a="1"/>
  <c r="V4574" i="2" s="1"/>
  <c r="V4575" i="2" a="1"/>
  <c r="V4575" i="2"/>
  <c r="V4576" i="2" a="1"/>
  <c r="V4576" i="2" s="1"/>
  <c r="V4577" i="2" a="1"/>
  <c r="V4577" i="2" s="1"/>
  <c r="V4578" i="2" a="1"/>
  <c r="V4578" i="2"/>
  <c r="V4579" i="2" a="1"/>
  <c r="V4579" i="2" s="1"/>
  <c r="V4580" i="2" a="1"/>
  <c r="V4580" i="2" s="1"/>
  <c r="V4581" i="2" a="1"/>
  <c r="V4581" i="2" s="1"/>
  <c r="V4582" i="2" a="1"/>
  <c r="V4582" i="2"/>
  <c r="V4583" i="2" a="1"/>
  <c r="V4583" i="2" s="1"/>
  <c r="V4584" i="2" a="1"/>
  <c r="V4584" i="2" s="1"/>
  <c r="V4585" i="2" a="1"/>
  <c r="V4585" i="2" s="1"/>
  <c r="V4586" i="2" a="1"/>
  <c r="V4586" i="2" s="1"/>
  <c r="V4587" i="2" a="1"/>
  <c r="V4587" i="2" s="1"/>
  <c r="V4588" i="2" a="1"/>
  <c r="V4588" i="2" s="1"/>
  <c r="V4589" i="2" a="1"/>
  <c r="V4589" i="2" s="1"/>
  <c r="V4590" i="2" a="1"/>
  <c r="V4590" i="2"/>
  <c r="V4591" i="2" a="1"/>
  <c r="V4591" i="2" s="1"/>
  <c r="V4592" i="2" a="1"/>
  <c r="V4592" i="2" s="1"/>
  <c r="V4593" i="2" a="1"/>
  <c r="V4593" i="2" s="1"/>
  <c r="V4594" i="2" a="1"/>
  <c r="V4594" i="2" s="1"/>
  <c r="V4595" i="2" a="1"/>
  <c r="V4595" i="2" s="1"/>
  <c r="V4596" i="2" a="1"/>
  <c r="V4596" i="2" s="1"/>
  <c r="V4597" i="2" a="1"/>
  <c r="V4597" i="2" s="1"/>
  <c r="V4598" i="2" a="1"/>
  <c r="V4598" i="2" s="1"/>
  <c r="V4599" i="2" a="1"/>
  <c r="V4599" i="2"/>
  <c r="V4600" i="2" a="1"/>
  <c r="V4600" i="2" s="1"/>
  <c r="V4601" i="2" a="1"/>
  <c r="V4601" i="2" s="1"/>
  <c r="V4602" i="2" a="1"/>
  <c r="V4602" i="2" s="1"/>
  <c r="V4603" i="2" a="1"/>
  <c r="V4603" i="2"/>
  <c r="V4604" i="2" a="1"/>
  <c r="V4604" i="2" s="1"/>
  <c r="V4605" i="2" a="1"/>
  <c r="V4605" i="2"/>
  <c r="V4606" i="2" a="1"/>
  <c r="V4606" i="2"/>
  <c r="V4607" i="2" a="1"/>
  <c r="V4607" i="2" s="1"/>
  <c r="V4608" i="2" a="1"/>
  <c r="V4608" i="2" s="1"/>
  <c r="V4609" i="2" a="1"/>
  <c r="V4609" i="2" s="1"/>
  <c r="V4610" i="2" a="1"/>
  <c r="V4610" i="2" s="1"/>
  <c r="V4611" i="2" a="1"/>
  <c r="V4611" i="2"/>
  <c r="V4612" i="2" a="1"/>
  <c r="V4612" i="2" s="1"/>
  <c r="V4613" i="2" a="1"/>
  <c r="V4613" i="2" s="1"/>
  <c r="V4614" i="2" a="1"/>
  <c r="V4614" i="2" s="1"/>
  <c r="V4615" i="2" a="1"/>
  <c r="V4615" i="2" s="1"/>
  <c r="V4616" i="2" a="1"/>
  <c r="V4616" i="2" s="1"/>
  <c r="V4617" i="2" a="1"/>
  <c r="V4617" i="2" s="1"/>
  <c r="V4618" i="2" a="1"/>
  <c r="V4618" i="2" s="1"/>
  <c r="V4619" i="2" a="1"/>
  <c r="V4619" i="2" s="1"/>
  <c r="V4620" i="2" a="1"/>
  <c r="V4620" i="2"/>
  <c r="V4621" i="2" a="1"/>
  <c r="V4621" i="2"/>
  <c r="V4622" i="2" a="1"/>
  <c r="V4622" i="2" s="1"/>
  <c r="V4623" i="2" a="1"/>
  <c r="V4623" i="2" s="1"/>
  <c r="V4624" i="2" a="1"/>
  <c r="V4624" i="2" s="1"/>
  <c r="V4625" i="2" a="1"/>
  <c r="V4625" i="2" s="1"/>
  <c r="V4626" i="2" a="1"/>
  <c r="V4626" i="2" s="1"/>
  <c r="V4627" i="2" a="1"/>
  <c r="V4627" i="2" s="1"/>
  <c r="V4628" i="2" a="1"/>
  <c r="V4628" i="2" s="1"/>
  <c r="V4629" i="2" a="1"/>
  <c r="V4629" i="2" s="1"/>
  <c r="V4630" i="2" a="1"/>
  <c r="V4630" i="2" s="1"/>
  <c r="V4631" i="2" a="1"/>
  <c r="V4631" i="2" s="1"/>
  <c r="V4632" i="2" a="1"/>
  <c r="V4632" i="2" s="1"/>
  <c r="V4633" i="2" a="1"/>
  <c r="V4633" i="2" s="1"/>
  <c r="V4634" i="2" a="1"/>
  <c r="V4634" i="2" s="1"/>
  <c r="V4635" i="2" a="1"/>
  <c r="V4635" i="2"/>
  <c r="V4636" i="2" a="1"/>
  <c r="V4636" i="2" s="1"/>
  <c r="V4637" i="2" a="1"/>
  <c r="V4637" i="2" s="1"/>
  <c r="V4638" i="2" a="1"/>
  <c r="V4638" i="2" s="1"/>
  <c r="V4639" i="2" a="1"/>
  <c r="V4639" i="2"/>
  <c r="V4640" i="2" a="1"/>
  <c r="V4640" i="2" s="1"/>
  <c r="V4641" i="2" a="1"/>
  <c r="V4641" i="2" s="1"/>
  <c r="V4642" i="2" a="1"/>
  <c r="V4642" i="2" s="1"/>
  <c r="V4643" i="2" a="1"/>
  <c r="V4643" i="2"/>
  <c r="V4644" i="2" a="1"/>
  <c r="V4644" i="2" s="1"/>
  <c r="V4645" i="2" a="1"/>
  <c r="V4645" i="2" s="1"/>
  <c r="V4646" i="2" a="1"/>
  <c r="V4646" i="2" s="1"/>
  <c r="V4647" i="2" a="1"/>
  <c r="V4647" i="2" s="1"/>
  <c r="V4648" i="2" a="1"/>
  <c r="V4648" i="2"/>
  <c r="V4649" i="2" a="1"/>
  <c r="V4649" i="2" s="1"/>
  <c r="V4650" i="2" a="1"/>
  <c r="V4650" i="2" s="1"/>
  <c r="V4651" i="2" a="1"/>
  <c r="V4651" i="2"/>
  <c r="V4652" i="2" a="1"/>
  <c r="V4652" i="2" s="1"/>
  <c r="V4653" i="2" a="1"/>
  <c r="V4653" i="2" s="1"/>
  <c r="V4654" i="2" a="1"/>
  <c r="V4654" i="2" s="1"/>
  <c r="V4655" i="2" a="1"/>
  <c r="V4655" i="2" s="1"/>
  <c r="V4656" i="2" a="1"/>
  <c r="V4656" i="2" s="1"/>
  <c r="V4657" i="2" a="1"/>
  <c r="V4657" i="2" s="1"/>
  <c r="V4658" i="2" a="1"/>
  <c r="V4658" i="2" s="1"/>
  <c r="V4659" i="2" a="1"/>
  <c r="V4659" i="2" s="1"/>
  <c r="V4660" i="2" a="1"/>
  <c r="V4660" i="2" s="1"/>
  <c r="V4661" i="2" a="1"/>
  <c r="V4661" i="2" s="1"/>
  <c r="V4662" i="2" a="1"/>
  <c r="V4662" i="2" s="1"/>
  <c r="V4663" i="2" a="1"/>
  <c r="V4663" i="2" s="1"/>
  <c r="V4664" i="2" a="1"/>
  <c r="V4664" i="2" s="1"/>
  <c r="V4665" i="2" a="1"/>
  <c r="V4665" i="2" s="1"/>
  <c r="V4666" i="2" a="1"/>
  <c r="V4666" i="2" s="1"/>
  <c r="V4667" i="2" a="1"/>
  <c r="V4667" i="2" s="1"/>
  <c r="V4668" i="2" a="1"/>
  <c r="V4668" i="2" s="1"/>
  <c r="V4669" i="2" a="1"/>
  <c r="V4669" i="2"/>
  <c r="V4670" i="2" a="1"/>
  <c r="V4670" i="2" s="1"/>
  <c r="V4671" i="2" a="1"/>
  <c r="V4671" i="2"/>
  <c r="V4672" i="2" a="1"/>
  <c r="V4672" i="2"/>
  <c r="V4673" i="2" a="1"/>
  <c r="V4673" i="2" s="1"/>
  <c r="V4674" i="2" a="1"/>
  <c r="V4674" i="2" s="1"/>
  <c r="V4675" i="2" a="1"/>
  <c r="V4675" i="2" s="1"/>
  <c r="V4676" i="2" a="1"/>
  <c r="V4676" i="2" s="1"/>
  <c r="V4677" i="2" a="1"/>
  <c r="V4677" i="2"/>
  <c r="V4678" i="2" a="1"/>
  <c r="V4678" i="2" s="1"/>
  <c r="V4679" i="2" a="1"/>
  <c r="V4679" i="2"/>
  <c r="V4680" i="2" a="1"/>
  <c r="V4680" i="2"/>
  <c r="V4681" i="2" a="1"/>
  <c r="V4681" i="2" s="1"/>
  <c r="V4682" i="2" a="1"/>
  <c r="V4682" i="2" s="1"/>
  <c r="V4683" i="2" a="1"/>
  <c r="V4683" i="2" s="1"/>
  <c r="V4684" i="2" a="1"/>
  <c r="V4684" i="2" s="1"/>
  <c r="V4685" i="2" a="1"/>
  <c r="V4685" i="2" s="1"/>
  <c r="V4686" i="2" a="1"/>
  <c r="V4686" i="2" s="1"/>
  <c r="V4687" i="2" a="1"/>
  <c r="V4687" i="2" s="1"/>
  <c r="V4688" i="2" a="1"/>
  <c r="V4688" i="2" s="1"/>
  <c r="V4689" i="2" a="1"/>
  <c r="V4689" i="2" s="1"/>
  <c r="V4690" i="2" a="1"/>
  <c r="V4690" i="2" s="1"/>
  <c r="V4691" i="2" a="1"/>
  <c r="V4691" i="2" s="1"/>
  <c r="V4692" i="2" a="1"/>
  <c r="V4692" i="2" s="1"/>
  <c r="V4693" i="2" a="1"/>
  <c r="V4693" i="2" s="1"/>
  <c r="V4694" i="2" a="1"/>
  <c r="V4694" i="2" s="1"/>
  <c r="V4695" i="2" a="1"/>
  <c r="V4695" i="2" s="1"/>
  <c r="V4696" i="2" a="1"/>
  <c r="V4696" i="2" s="1"/>
  <c r="V4697" i="2" a="1"/>
  <c r="V4697" i="2" s="1"/>
  <c r="V4698" i="2" a="1"/>
  <c r="V4698" i="2" s="1"/>
  <c r="V4699" i="2" a="1"/>
  <c r="V4699" i="2" s="1"/>
  <c r="V4700" i="2" a="1"/>
  <c r="V4700" i="2" s="1"/>
  <c r="V4701" i="2" a="1"/>
  <c r="V4701" i="2" s="1"/>
  <c r="V4702" i="2" a="1"/>
  <c r="V4702" i="2" s="1"/>
  <c r="V4703" i="2" a="1"/>
  <c r="V4703" i="2" s="1"/>
  <c r="V4704" i="2" a="1"/>
  <c r="V4704" i="2" s="1"/>
  <c r="V4705" i="2" a="1"/>
  <c r="V4705" i="2" s="1"/>
  <c r="V4706" i="2" a="1"/>
  <c r="V4706" i="2" s="1"/>
  <c r="V4707" i="2" a="1"/>
  <c r="V4707" i="2"/>
  <c r="V4708" i="2" a="1"/>
  <c r="V4708" i="2"/>
  <c r="V4709" i="2" a="1"/>
  <c r="V4709" i="2" s="1"/>
  <c r="V4710" i="2" a="1"/>
  <c r="V4710" i="2"/>
  <c r="V4711" i="2" a="1"/>
  <c r="V4711" i="2" s="1"/>
  <c r="V4712" i="2" a="1"/>
  <c r="V4712" i="2" s="1"/>
  <c r="V4713" i="2" a="1"/>
  <c r="V4713" i="2"/>
  <c r="V4714" i="2" a="1"/>
  <c r="V4714" i="2" s="1"/>
  <c r="V4715" i="2" a="1"/>
  <c r="V4715" i="2" s="1"/>
  <c r="V4716" i="2" a="1"/>
  <c r="V4716" i="2"/>
  <c r="V4717" i="2" a="1"/>
  <c r="V4717" i="2" s="1"/>
  <c r="V4718" i="2" a="1"/>
  <c r="V4718" i="2" s="1"/>
  <c r="V4719" i="2" a="1"/>
  <c r="V4719" i="2"/>
  <c r="V4720" i="2" a="1"/>
  <c r="V4720" i="2" s="1"/>
  <c r="V4721" i="2" a="1"/>
  <c r="V4721" i="2"/>
  <c r="V4722" i="2" a="1"/>
  <c r="V4722" i="2" s="1"/>
  <c r="V4723" i="2" a="1"/>
  <c r="V4723" i="2" s="1"/>
  <c r="V4724" i="2" a="1"/>
  <c r="V4724" i="2" s="1"/>
  <c r="V4725" i="2" a="1"/>
  <c r="V4725" i="2"/>
  <c r="V4726" i="2" a="1"/>
  <c r="V4726" i="2" s="1"/>
  <c r="V4727" i="2" a="1"/>
  <c r="V4727" i="2" s="1"/>
  <c r="V4728" i="2" a="1"/>
  <c r="V4728" i="2" s="1"/>
  <c r="V4729" i="2" a="1"/>
  <c r="V4729" i="2" s="1"/>
  <c r="V4730" i="2" a="1"/>
  <c r="V4730" i="2" s="1"/>
  <c r="V4731" i="2" a="1"/>
  <c r="V4731" i="2" s="1"/>
  <c r="V4732" i="2" a="1"/>
  <c r="V4732" i="2" s="1"/>
  <c r="V4733" i="2" a="1"/>
  <c r="V4733" i="2" s="1"/>
  <c r="V4734" i="2" a="1"/>
  <c r="V4734" i="2"/>
  <c r="V4735" i="2" a="1"/>
  <c r="V4735" i="2" s="1"/>
  <c r="V4736" i="2" a="1"/>
  <c r="V4736" i="2" s="1"/>
  <c r="V4737" i="2" a="1"/>
  <c r="V4737" i="2" s="1"/>
  <c r="V4738" i="2" a="1"/>
  <c r="V4738" i="2"/>
  <c r="V4739" i="2" a="1"/>
  <c r="V4739" i="2"/>
  <c r="V4740" i="2" a="1"/>
  <c r="V4740" i="2" s="1"/>
  <c r="V4741" i="2" a="1"/>
  <c r="V4741" i="2" s="1"/>
  <c r="V4742" i="2" a="1"/>
  <c r="V4742" i="2" s="1"/>
  <c r="V4743" i="2" a="1"/>
  <c r="V4743" i="2" s="1"/>
  <c r="V4744" i="2" a="1"/>
  <c r="V4744" i="2"/>
  <c r="V4745" i="2" a="1"/>
  <c r="V4745" i="2" s="1"/>
  <c r="V4746" i="2" a="1"/>
  <c r="V4746" i="2"/>
  <c r="V4747" i="2" a="1"/>
  <c r="V4747" i="2"/>
  <c r="V4748" i="2" a="1"/>
  <c r="V4748" i="2" s="1"/>
  <c r="V4749" i="2" a="1"/>
  <c r="V4749" i="2"/>
  <c r="V4750" i="2" a="1"/>
  <c r="V4750" i="2" s="1"/>
  <c r="V4751" i="2" a="1"/>
  <c r="V4751" i="2"/>
  <c r="V4752" i="2" a="1"/>
  <c r="V4752" i="2"/>
  <c r="V4753" i="2" a="1"/>
  <c r="V4753" i="2" s="1"/>
  <c r="V4754" i="2" a="1"/>
  <c r="V4754" i="2" s="1"/>
  <c r="V4755" i="2" a="1"/>
  <c r="V4755" i="2"/>
  <c r="V4756" i="2" a="1"/>
  <c r="V4756" i="2" s="1"/>
  <c r="V4757" i="2" a="1"/>
  <c r="V4757" i="2" s="1"/>
  <c r="V4758" i="2" a="1"/>
  <c r="V4758" i="2" s="1"/>
  <c r="V4759" i="2" a="1"/>
  <c r="V4759" i="2" s="1"/>
  <c r="V4760" i="2" a="1"/>
  <c r="V4760" i="2" s="1"/>
  <c r="V4761" i="2" a="1"/>
  <c r="V4761" i="2"/>
  <c r="V4762" i="2" a="1"/>
  <c r="V4762" i="2" s="1"/>
  <c r="V4763" i="2" a="1"/>
  <c r="V4763" i="2" s="1"/>
  <c r="V4764" i="2" a="1"/>
  <c r="V4764" i="2" s="1"/>
  <c r="V4765" i="2" a="1"/>
  <c r="V4765" i="2"/>
  <c r="V4766" i="2" a="1"/>
  <c r="V4766" i="2" s="1"/>
  <c r="V4767" i="2" a="1"/>
  <c r="V4767" i="2" s="1"/>
  <c r="V4768" i="2" a="1"/>
  <c r="V4768" i="2" s="1"/>
  <c r="V4769" i="2" a="1"/>
  <c r="V4769" i="2" s="1"/>
  <c r="V4770" i="2" a="1"/>
  <c r="V4770" i="2" s="1"/>
  <c r="V4771" i="2" a="1"/>
  <c r="V4771" i="2" s="1"/>
  <c r="V4772" i="2" a="1"/>
  <c r="V4772" i="2" s="1"/>
  <c r="V4773" i="2" a="1"/>
  <c r="V4773" i="2" s="1"/>
  <c r="V4774" i="2" a="1"/>
  <c r="V4774" i="2" s="1"/>
  <c r="V4775" i="2" a="1"/>
  <c r="V4775" i="2"/>
  <c r="V4776" i="2" a="1"/>
  <c r="V4776" i="2" s="1"/>
  <c r="V4777" i="2" a="1"/>
  <c r="V4777" i="2" s="1"/>
  <c r="V4778" i="2" a="1"/>
  <c r="V4778" i="2" s="1"/>
  <c r="V4779" i="2" a="1"/>
  <c r="V4779" i="2"/>
  <c r="V4780" i="2" a="1"/>
  <c r="V4780" i="2"/>
  <c r="V4781" i="2" a="1"/>
  <c r="V4781" i="2"/>
  <c r="V4782" i="2" a="1"/>
  <c r="V4782" i="2" s="1"/>
  <c r="V4783" i="2" a="1"/>
  <c r="V4783" i="2" s="1"/>
  <c r="V4784" i="2" a="1"/>
  <c r="V4784" i="2" s="1"/>
  <c r="V4785" i="2" a="1"/>
  <c r="V4785" i="2"/>
  <c r="V4786" i="2" a="1"/>
  <c r="V4786" i="2" s="1"/>
  <c r="V4787" i="2" a="1"/>
  <c r="V4787" i="2" s="1"/>
  <c r="V4788" i="2" a="1"/>
  <c r="V4788" i="2" s="1"/>
  <c r="V4789" i="2" a="1"/>
  <c r="V4789" i="2"/>
  <c r="V4790" i="2" a="1"/>
  <c r="V4790" i="2" s="1"/>
  <c r="V4791" i="2" a="1"/>
  <c r="V4791" i="2" s="1"/>
  <c r="V4792" i="2" a="1"/>
  <c r="V4792" i="2" s="1"/>
  <c r="V4793" i="2" a="1"/>
  <c r="V4793" i="2"/>
  <c r="V4794" i="2" a="1"/>
  <c r="V4794" i="2" s="1"/>
  <c r="V4795" i="2" a="1"/>
  <c r="V4795" i="2" s="1"/>
  <c r="V4796" i="2" a="1"/>
  <c r="V4796" i="2" s="1"/>
  <c r="V4797" i="2" a="1"/>
  <c r="V4797" i="2"/>
  <c r="V4798" i="2" a="1"/>
  <c r="V4798" i="2" s="1"/>
  <c r="V4799" i="2" a="1"/>
  <c r="V4799" i="2" s="1"/>
  <c r="V4800" i="2" a="1"/>
  <c r="V4800" i="2" s="1"/>
  <c r="V4801" i="2" a="1"/>
  <c r="V4801" i="2"/>
  <c r="V4802" i="2" a="1"/>
  <c r="V4802" i="2" s="1"/>
  <c r="V4803" i="2" a="1"/>
  <c r="V4803" i="2" s="1"/>
  <c r="V4804" i="2" a="1"/>
  <c r="V4804" i="2" s="1"/>
  <c r="V4805" i="2" a="1"/>
  <c r="V4805" i="2"/>
  <c r="V4806" i="2" a="1"/>
  <c r="V4806" i="2" s="1"/>
  <c r="V4807" i="2" a="1"/>
  <c r="V4807" i="2" s="1"/>
  <c r="V4808" i="2" a="1"/>
  <c r="V4808" i="2" s="1"/>
  <c r="V4809" i="2" a="1"/>
  <c r="V4809" i="2"/>
  <c r="V4810" i="2" a="1"/>
  <c r="V4810" i="2"/>
  <c r="V4811" i="2" a="1"/>
  <c r="V4811" i="2"/>
  <c r="V4812" i="2" a="1"/>
  <c r="V4812" i="2" s="1"/>
  <c r="V4813" i="2" a="1"/>
  <c r="V4813" i="2" s="1"/>
  <c r="V4814" i="2" a="1"/>
  <c r="V4814" i="2" s="1"/>
  <c r="V4815" i="2" a="1"/>
  <c r="V4815" i="2" s="1"/>
  <c r="V4816" i="2" a="1"/>
  <c r="V4816" i="2" s="1"/>
  <c r="V4817" i="2" a="1"/>
  <c r="V4817" i="2" s="1"/>
  <c r="V4818" i="2" a="1"/>
  <c r="V4818" i="2" s="1"/>
  <c r="V4819" i="2" a="1"/>
  <c r="V4819" i="2"/>
  <c r="V4820" i="2" a="1"/>
  <c r="V4820" i="2" s="1"/>
  <c r="V4821" i="2" a="1"/>
  <c r="V4821" i="2" s="1"/>
  <c r="V4822" i="2" a="1"/>
  <c r="V4822" i="2" s="1"/>
  <c r="V4823" i="2" a="1"/>
  <c r="V4823" i="2" s="1"/>
  <c r="V4824" i="2" a="1"/>
  <c r="V4824" i="2"/>
  <c r="V4825" i="2" a="1"/>
  <c r="V4825" i="2" s="1"/>
  <c r="V4826" i="2" a="1"/>
  <c r="V4826" i="2" s="1"/>
  <c r="V4827" i="2" a="1"/>
  <c r="V4827" i="2" s="1"/>
  <c r="V4828" i="2" a="1"/>
  <c r="V4828" i="2"/>
  <c r="V4829" i="2" a="1"/>
  <c r="V4829" i="2"/>
  <c r="V4830" i="2" a="1"/>
  <c r="V4830" i="2" s="1"/>
  <c r="V4831" i="2" a="1"/>
  <c r="V4831" i="2" s="1"/>
  <c r="V4832" i="2" a="1"/>
  <c r="V4832" i="2" s="1"/>
  <c r="V4833" i="2" a="1"/>
  <c r="V4833" i="2"/>
  <c r="V4834" i="2" a="1"/>
  <c r="V4834" i="2"/>
  <c r="V4835" i="2" a="1"/>
  <c r="V4835" i="2"/>
  <c r="V4836" i="2" a="1"/>
  <c r="V4836" i="2"/>
  <c r="V4837" i="2" a="1"/>
  <c r="V4837" i="2" s="1"/>
  <c r="V4838" i="2" a="1"/>
  <c r="V4838" i="2" s="1"/>
  <c r="V4839" i="2" a="1"/>
  <c r="V4839" i="2"/>
  <c r="V4840" i="2" a="1"/>
  <c r="V4840" i="2" s="1"/>
  <c r="V4841" i="2" a="1"/>
  <c r="V4841" i="2" s="1"/>
  <c r="V4842" i="2" a="1"/>
  <c r="V4842" i="2" s="1"/>
  <c r="V4843" i="2" a="1"/>
  <c r="V4843" i="2" s="1"/>
  <c r="V4844" i="2" a="1"/>
  <c r="V4844" i="2" s="1"/>
  <c r="V4845" i="2" a="1"/>
  <c r="V4845" i="2"/>
  <c r="V4846" i="2" a="1"/>
  <c r="V4846" i="2" s="1"/>
  <c r="V4847" i="2" a="1"/>
  <c r="V4847" i="2" s="1"/>
  <c r="V4848" i="2" a="1"/>
  <c r="V4848" i="2"/>
  <c r="V4849" i="2" a="1"/>
  <c r="V4849" i="2" s="1"/>
  <c r="V4850" i="2" a="1"/>
  <c r="V4850" i="2"/>
  <c r="V4851" i="2" a="1"/>
  <c r="V4851" i="2"/>
  <c r="V4852" i="2" a="1"/>
  <c r="V4852" i="2" s="1"/>
  <c r="V4853" i="2" a="1"/>
  <c r="V4853" i="2"/>
  <c r="V4854" i="2" a="1"/>
  <c r="V4854" i="2" s="1"/>
  <c r="V4855" i="2" a="1"/>
  <c r="V4855" i="2" s="1"/>
  <c r="V4856" i="2" a="1"/>
  <c r="V4856" i="2"/>
  <c r="V4857" i="2" a="1"/>
  <c r="V4857" i="2" s="1"/>
  <c r="V4858" i="2" a="1"/>
  <c r="V4858" i="2" s="1"/>
  <c r="V4859" i="2" a="1"/>
  <c r="V4859" i="2" s="1"/>
  <c r="V4860" i="2" a="1"/>
  <c r="V4860" i="2"/>
  <c r="V4861" i="2" a="1"/>
  <c r="V4861" i="2" s="1"/>
  <c r="V4862" i="2" a="1"/>
  <c r="V4862" i="2" s="1"/>
  <c r="V4863" i="2" a="1"/>
  <c r="V4863" i="2" s="1"/>
  <c r="V4864" i="2" a="1"/>
  <c r="V4864" i="2" s="1"/>
  <c r="V4865" i="2" a="1"/>
  <c r="V4865" i="2" s="1"/>
  <c r="V4866" i="2" a="1"/>
  <c r="V4866" i="2" s="1"/>
  <c r="V4867" i="2" a="1"/>
  <c r="V4867" i="2" s="1"/>
  <c r="V4868" i="2" a="1"/>
  <c r="V4868" i="2" s="1"/>
  <c r="V4869" i="2" a="1"/>
  <c r="V4869" i="2"/>
  <c r="V4870" i="2" a="1"/>
  <c r="V4870" i="2" s="1"/>
  <c r="V4871" i="2" a="1"/>
  <c r="V4871" i="2" s="1"/>
  <c r="V4872" i="2" a="1"/>
  <c r="V4872" i="2"/>
  <c r="V4873" i="2" a="1"/>
  <c r="V4873" i="2" s="1"/>
  <c r="V4874" i="2" a="1"/>
  <c r="V4874" i="2" s="1"/>
  <c r="V4875" i="2" a="1"/>
  <c r="V4875" i="2"/>
  <c r="V4876" i="2" a="1"/>
  <c r="V4876" i="2"/>
  <c r="V4877" i="2" a="1"/>
  <c r="V4877" i="2" s="1"/>
  <c r="V4878" i="2" a="1"/>
  <c r="V4878" i="2" s="1"/>
  <c r="V4879" i="2" a="1"/>
  <c r="V4879" i="2" s="1"/>
  <c r="V4880" i="2" a="1"/>
  <c r="V4880" i="2" s="1"/>
  <c r="V4881" i="2" a="1"/>
  <c r="V4881" i="2"/>
  <c r="V4882" i="2" a="1"/>
  <c r="V4882" i="2" s="1"/>
  <c r="V4883" i="2" a="1"/>
  <c r="V4883" i="2" s="1"/>
  <c r="V4884" i="2" a="1"/>
  <c r="V4884" i="2" s="1"/>
  <c r="V4885" i="2" a="1"/>
  <c r="V4885" i="2" s="1"/>
  <c r="V4886" i="2" a="1"/>
  <c r="V4886" i="2"/>
  <c r="V4887" i="2" a="1"/>
  <c r="V4887" i="2" s="1"/>
  <c r="V4888" i="2" a="1"/>
  <c r="V4888" i="2" s="1"/>
  <c r="V4889" i="2" a="1"/>
  <c r="V4889" i="2" s="1"/>
  <c r="V4890" i="2" a="1"/>
  <c r="V4890" i="2"/>
  <c r="V4891" i="2" a="1"/>
  <c r="V4891" i="2" s="1"/>
  <c r="V4892" i="2" a="1"/>
  <c r="V4892" i="2" s="1"/>
  <c r="V4893" i="2" a="1"/>
  <c r="V4893" i="2" s="1"/>
  <c r="V4894" i="2" a="1"/>
  <c r="V4894" i="2" s="1"/>
  <c r="V4895" i="2" a="1"/>
  <c r="V4895" i="2"/>
  <c r="V4896" i="2" a="1"/>
  <c r="V4896" i="2" s="1"/>
  <c r="V4897" i="2" a="1"/>
  <c r="V4897" i="2" s="1"/>
  <c r="V4898" i="2" a="1"/>
  <c r="V4898" i="2" s="1"/>
  <c r="V4899" i="2" a="1"/>
  <c r="V4899" i="2" s="1"/>
  <c r="V4900" i="2" a="1"/>
  <c r="V4900" i="2" s="1"/>
  <c r="V4901" i="2" a="1"/>
  <c r="V4901" i="2" s="1"/>
  <c r="V4902" i="2" a="1"/>
  <c r="V4902" i="2" s="1"/>
  <c r="V4903" i="2" a="1"/>
  <c r="V4903" i="2" s="1"/>
  <c r="V4904" i="2" a="1"/>
  <c r="V4904" i="2"/>
  <c r="V4905" i="2" a="1"/>
  <c r="V4905" i="2"/>
  <c r="V4906" i="2" a="1"/>
  <c r="V4906" i="2"/>
  <c r="V4907" i="2" a="1"/>
  <c r="V4907" i="2" s="1"/>
  <c r="V4908" i="2" a="1"/>
  <c r="V4908" i="2" s="1"/>
  <c r="V4909" i="2" a="1"/>
  <c r="V4909" i="2" s="1"/>
  <c r="V4910" i="2" a="1"/>
  <c r="V4910" i="2" s="1"/>
  <c r="V4911" i="2" a="1"/>
  <c r="V4911" i="2"/>
  <c r="V4912" i="2" a="1"/>
  <c r="V4912" i="2" s="1"/>
  <c r="V4913" i="2" a="1"/>
  <c r="V4913" i="2" s="1"/>
  <c r="V4914" i="2" a="1"/>
  <c r="V4914" i="2" s="1"/>
  <c r="V4915" i="2" a="1"/>
  <c r="V4915" i="2" s="1"/>
  <c r="V4916" i="2" a="1"/>
  <c r="V4916" i="2" s="1"/>
  <c r="V4917" i="2" a="1"/>
  <c r="V4917" i="2" s="1"/>
  <c r="V4918" i="2" a="1"/>
  <c r="V4918" i="2" s="1"/>
  <c r="V4919" i="2" a="1"/>
  <c r="V4919" i="2" s="1"/>
  <c r="V4920" i="2" a="1"/>
  <c r="V4920" i="2" s="1"/>
  <c r="V4921" i="2" a="1"/>
  <c r="V4921" i="2" s="1"/>
  <c r="V4922" i="2" a="1"/>
  <c r="V4922" i="2" s="1"/>
  <c r="V4923" i="2" a="1"/>
  <c r="V4923" i="2"/>
  <c r="V4924" i="2" a="1"/>
  <c r="V4924" i="2" s="1"/>
  <c r="V4925" i="2" a="1"/>
  <c r="V4925" i="2" s="1"/>
  <c r="V4926" i="2" a="1"/>
  <c r="V4926" i="2" s="1"/>
  <c r="V4927" i="2" a="1"/>
  <c r="V4927" i="2" s="1"/>
  <c r="V4928" i="2" a="1"/>
  <c r="V4928" i="2" s="1"/>
  <c r="V4929" i="2" a="1"/>
  <c r="V4929" i="2"/>
  <c r="V4930" i="2" a="1"/>
  <c r="V4930" i="2"/>
  <c r="V4931" i="2" a="1"/>
  <c r="V4931" i="2" s="1"/>
  <c r="V4932" i="2" a="1"/>
  <c r="V4932" i="2" s="1"/>
  <c r="V4933" i="2" a="1"/>
  <c r="V4933" i="2" s="1"/>
  <c r="V4934" i="2" a="1"/>
  <c r="V4934" i="2" s="1"/>
  <c r="V4935" i="2" a="1"/>
  <c r="V4935" i="2"/>
  <c r="V4936" i="2" a="1"/>
  <c r="V4936" i="2" s="1"/>
  <c r="V4937" i="2" a="1"/>
  <c r="V4937" i="2"/>
  <c r="V4938" i="2" a="1"/>
  <c r="V4938" i="2" s="1"/>
  <c r="V4939" i="2" a="1"/>
  <c r="V4939" i="2" s="1"/>
  <c r="V4940" i="2" a="1"/>
  <c r="V4940" i="2"/>
  <c r="V4941" i="2" a="1"/>
  <c r="V4941" i="2" s="1"/>
  <c r="V4942" i="2" a="1"/>
  <c r="V4942" i="2"/>
  <c r="V4943" i="2" a="1"/>
  <c r="V4943" i="2" s="1"/>
  <c r="V4944" i="2" a="1"/>
  <c r="V4944" i="2" s="1"/>
  <c r="V4945" i="2" a="1"/>
  <c r="V4945" i="2" s="1"/>
  <c r="V4946" i="2" a="1"/>
  <c r="V4946" i="2" s="1"/>
  <c r="V4947" i="2" a="1"/>
  <c r="V4947" i="2"/>
  <c r="V4948" i="2" a="1"/>
  <c r="V4948" i="2" s="1"/>
  <c r="V4949" i="2" a="1"/>
  <c r="V4949" i="2" s="1"/>
  <c r="V4950" i="2" a="1"/>
  <c r="V4950" i="2" s="1"/>
  <c r="V4951" i="2" a="1"/>
  <c r="V4951" i="2" s="1"/>
  <c r="V4952" i="2" a="1"/>
  <c r="V4952" i="2" s="1"/>
  <c r="V4953" i="2" a="1"/>
  <c r="V4953" i="2" s="1"/>
  <c r="V4954" i="2" a="1"/>
  <c r="V4954" i="2" s="1"/>
  <c r="V4955" i="2" a="1"/>
  <c r="V4955" i="2" s="1"/>
  <c r="V4956" i="2" a="1"/>
  <c r="V4956" i="2" s="1"/>
  <c r="V4957" i="2" a="1"/>
  <c r="V4957" i="2" s="1"/>
  <c r="V4958" i="2" a="1"/>
  <c r="V4958" i="2" s="1"/>
  <c r="V4959" i="2" a="1"/>
  <c r="V4959" i="2"/>
  <c r="V4960" i="2" a="1"/>
  <c r="V4960" i="2" s="1"/>
  <c r="V4961" i="2" a="1"/>
  <c r="V4961" i="2" s="1"/>
  <c r="V4962" i="2" a="1"/>
  <c r="V4962" i="2" s="1"/>
  <c r="V4963" i="2" a="1"/>
  <c r="V4963" i="2" s="1"/>
  <c r="V4964" i="2" a="1"/>
  <c r="V4964" i="2" s="1"/>
  <c r="V4965" i="2" a="1"/>
  <c r="V4965" i="2" s="1"/>
  <c r="V4966" i="2" a="1"/>
  <c r="V4966" i="2" s="1"/>
  <c r="V4967" i="2" a="1"/>
  <c r="V4967" i="2"/>
  <c r="V4968" i="2" a="1"/>
  <c r="V4968" i="2" s="1"/>
  <c r="V4969" i="2" a="1"/>
  <c r="V4969" i="2" s="1"/>
  <c r="V4970" i="2" a="1"/>
  <c r="V4970" i="2" s="1"/>
  <c r="V4971" i="2" a="1"/>
  <c r="V4971" i="2"/>
  <c r="V4972" i="2" a="1"/>
  <c r="V4972" i="2" s="1"/>
  <c r="V4973" i="2" a="1"/>
  <c r="V4973" i="2" s="1"/>
  <c r="V4974" i="2" a="1"/>
  <c r="V4974" i="2" s="1"/>
  <c r="V4975" i="2" a="1"/>
  <c r="V4975" i="2" s="1"/>
  <c r="V4976" i="2" a="1"/>
  <c r="V4976" i="2"/>
  <c r="V4977" i="2" a="1"/>
  <c r="V4977" i="2" s="1"/>
  <c r="V4978" i="2" a="1"/>
  <c r="V4978" i="2" s="1"/>
  <c r="V4979" i="2" a="1"/>
  <c r="V4979" i="2"/>
  <c r="V4980" i="2" a="1"/>
  <c r="V4980" i="2"/>
  <c r="V4981" i="2" a="1"/>
  <c r="V4981" i="2" s="1"/>
  <c r="V4982" i="2" a="1"/>
  <c r="V4982" i="2" s="1"/>
  <c r="V4983" i="2" a="1"/>
  <c r="V4983" i="2"/>
  <c r="V4984" i="2" a="1"/>
  <c r="V4984" i="2" s="1"/>
  <c r="V4985" i="2" a="1"/>
  <c r="V4985" i="2" s="1"/>
  <c r="V4986" i="2" a="1"/>
  <c r="V4986" i="2" s="1"/>
  <c r="V4987" i="2" a="1"/>
  <c r="V4987" i="2" s="1"/>
  <c r="V4988" i="2" a="1"/>
  <c r="V4988" i="2"/>
  <c r="V4989" i="2" a="1"/>
  <c r="V4989" i="2"/>
  <c r="V4990" i="2" a="1"/>
  <c r="V4990" i="2" s="1"/>
  <c r="V4991" i="2" a="1"/>
  <c r="V4991" i="2"/>
  <c r="V4992" i="2" a="1"/>
  <c r="V4992" i="2" s="1"/>
  <c r="V4993" i="2" a="1"/>
  <c r="V4993" i="2" s="1"/>
  <c r="V4994" i="2" a="1"/>
  <c r="V4994" i="2" s="1"/>
  <c r="V4995" i="2" a="1"/>
  <c r="V4995" i="2"/>
  <c r="V4996" i="2" a="1"/>
  <c r="V4996" i="2" s="1"/>
  <c r="V4997" i="2" a="1"/>
  <c r="V4997" i="2" s="1"/>
  <c r="V4998" i="2" a="1"/>
  <c r="V4998" i="2" s="1"/>
  <c r="V4999" i="2" a="1"/>
  <c r="V4999" i="2" s="1"/>
  <c r="V5000" i="2" a="1"/>
  <c r="V5000" i="2"/>
  <c r="V5001" i="2" a="1"/>
  <c r="V5001" i="2" s="1"/>
  <c r="V5002" i="2" a="1"/>
  <c r="V5002" i="2" s="1"/>
  <c r="V5003" i="2" a="1"/>
  <c r="V5003" i="2" s="1"/>
  <c r="V5004" i="2" a="1"/>
  <c r="V5004" i="2" s="1"/>
  <c r="V5005" i="2" a="1"/>
  <c r="V5005" i="2" s="1"/>
  <c r="V5006" i="2" a="1"/>
  <c r="V5006" i="2" s="1"/>
  <c r="V5007" i="2" a="1"/>
  <c r="V5007" i="2" s="1"/>
  <c r="V5008" i="2" a="1"/>
  <c r="V5008" i="2" s="1"/>
  <c r="V5009" i="2" a="1"/>
  <c r="V5009" i="2" s="1"/>
  <c r="V5010" i="2" a="1"/>
  <c r="V5010" i="2" s="1"/>
  <c r="V5011" i="2" a="1"/>
  <c r="V5011" i="2" s="1"/>
  <c r="V5012" i="2" a="1"/>
  <c r="V5012" i="2"/>
  <c r="V5013" i="2" a="1"/>
  <c r="V5013" i="2"/>
  <c r="V5014" i="2" a="1"/>
  <c r="V5014" i="2" s="1"/>
  <c r="V5015" i="2" a="1"/>
  <c r="V5015" i="2" s="1"/>
  <c r="V5016" i="2" a="1"/>
  <c r="V5016" i="2" s="1"/>
  <c r="V5017" i="2" a="1"/>
  <c r="V5017" i="2" s="1"/>
  <c r="V5018" i="2" a="1"/>
  <c r="V5018" i="2" s="1"/>
  <c r="V5019" i="2" a="1"/>
  <c r="V5019" i="2"/>
  <c r="V5020" i="2" a="1"/>
  <c r="V5020" i="2" s="1"/>
  <c r="V5021" i="2" a="1"/>
  <c r="V5021" i="2" s="1"/>
  <c r="V5022" i="2" a="1"/>
  <c r="V5022" i="2" s="1"/>
  <c r="V5023" i="2" a="1"/>
  <c r="V5023" i="2" s="1"/>
  <c r="V5024" i="2" a="1"/>
  <c r="V5024" i="2" s="1"/>
  <c r="V5025" i="2" a="1"/>
  <c r="V5025" i="2" s="1"/>
  <c r="V5026" i="2" a="1"/>
  <c r="V5026" i="2"/>
  <c r="V5027" i="2" a="1"/>
  <c r="V5027" i="2" s="1"/>
  <c r="V5028" i="2" a="1"/>
  <c r="V5028" i="2" s="1"/>
  <c r="V5029" i="2" a="1"/>
  <c r="V5029" i="2" s="1"/>
  <c r="V5030" i="2" a="1"/>
  <c r="V5030" i="2" s="1"/>
  <c r="V5031" i="2" a="1"/>
  <c r="V5031" i="2" s="1"/>
  <c r="V5032" i="2" a="1"/>
  <c r="V5032" i="2" s="1"/>
  <c r="V5033" i="2" a="1"/>
  <c r="V5033" i="2"/>
  <c r="V5034" i="2" a="1"/>
  <c r="V5034" i="2"/>
  <c r="V5035" i="2" a="1"/>
  <c r="V5035" i="2" s="1"/>
  <c r="V5036" i="2" a="1"/>
  <c r="V5036" i="2" s="1"/>
  <c r="V5037" i="2" a="1"/>
  <c r="V5037" i="2"/>
  <c r="V5038" i="2" a="1"/>
  <c r="V5038" i="2" s="1"/>
  <c r="V5039" i="2" a="1"/>
  <c r="V5039" i="2" s="1"/>
  <c r="V5040" i="2" a="1"/>
  <c r="V5040" i="2" s="1"/>
  <c r="V5041" i="2" a="1"/>
  <c r="V5041" i="2" s="1"/>
  <c r="V5042" i="2" a="1"/>
  <c r="V5042" i="2" s="1"/>
  <c r="V5043" i="2" a="1"/>
  <c r="V5043" i="2" s="1"/>
  <c r="V5044" i="2" a="1"/>
  <c r="V5044" i="2" s="1"/>
  <c r="V5045" i="2" a="1"/>
  <c r="V5045" i="2" s="1"/>
  <c r="V5046" i="2" a="1"/>
  <c r="V5046" i="2"/>
  <c r="V5047" i="2" a="1"/>
  <c r="V5047" i="2" s="1"/>
  <c r="V5048" i="2" a="1"/>
  <c r="V5048" i="2" s="1"/>
  <c r="V5049" i="2" a="1"/>
  <c r="V5049" i="2"/>
  <c r="V5050" i="2" a="1"/>
  <c r="V5050" i="2" s="1"/>
  <c r="V5051" i="2" a="1"/>
  <c r="V5051" i="2" s="1"/>
  <c r="V5052" i="2" a="1"/>
  <c r="V5052" i="2" s="1"/>
  <c r="V5053" i="2" a="1"/>
  <c r="V5053" i="2" s="1"/>
  <c r="V5054" i="2" a="1"/>
  <c r="V5054" i="2" s="1"/>
  <c r="V5055" i="2" a="1"/>
  <c r="V5055" i="2" s="1"/>
  <c r="V5056" i="2" a="1"/>
  <c r="V5056" i="2"/>
  <c r="V5057" i="2" a="1"/>
  <c r="V5057" i="2" s="1"/>
  <c r="V5058" i="2" a="1"/>
  <c r="V5058" i="2" s="1"/>
  <c r="V5059" i="2" a="1"/>
  <c r="V5059" i="2" s="1"/>
  <c r="V5060" i="2" a="1"/>
  <c r="V5060" i="2"/>
  <c r="V5061" i="2" a="1"/>
  <c r="V5061" i="2" s="1"/>
  <c r="V5062" i="2" a="1"/>
  <c r="V5062" i="2" s="1"/>
  <c r="V5063" i="2" a="1"/>
  <c r="V5063" i="2" s="1"/>
  <c r="V5064" i="2" a="1"/>
  <c r="V5064" i="2"/>
  <c r="V5065" i="2" a="1"/>
  <c r="V5065" i="2" s="1"/>
  <c r="V5066" i="2" a="1"/>
  <c r="V5066" i="2" s="1"/>
  <c r="V5067" i="2" a="1"/>
  <c r="V5067" i="2" s="1"/>
  <c r="V5068" i="2" a="1"/>
  <c r="V5068" i="2" s="1"/>
  <c r="V5069" i="2" a="1"/>
  <c r="V5069" i="2"/>
  <c r="V5070" i="2" a="1"/>
  <c r="V5070" i="2" s="1"/>
  <c r="V5071" i="2" a="1"/>
  <c r="V5071" i="2" s="1"/>
  <c r="V5072" i="2" a="1"/>
  <c r="V5072" i="2"/>
  <c r="V5073" i="2" a="1"/>
  <c r="V5073" i="2"/>
  <c r="V5074" i="2" a="1"/>
  <c r="V5074" i="2" s="1"/>
  <c r="V5075" i="2" a="1"/>
  <c r="V5075" i="2" s="1"/>
  <c r="V5076" i="2" a="1"/>
  <c r="V5076" i="2"/>
  <c r="V5077" i="2" a="1"/>
  <c r="V5077" i="2" s="1"/>
  <c r="V5078" i="2" a="1"/>
  <c r="V5078" i="2" s="1"/>
  <c r="V5079" i="2" a="1"/>
  <c r="V5079" i="2" s="1"/>
  <c r="V5080" i="2" a="1"/>
  <c r="V5080" i="2" s="1"/>
  <c r="V5081" i="2" a="1"/>
  <c r="V5081" i="2" s="1"/>
  <c r="V5082" i="2" a="1"/>
  <c r="V5082" i="2" s="1"/>
  <c r="V5083" i="2" a="1"/>
  <c r="V5083" i="2" s="1"/>
  <c r="V5084" i="2" a="1"/>
  <c r="V5084" i="2"/>
  <c r="V5085" i="2" a="1"/>
  <c r="V5085" i="2"/>
  <c r="V5086" i="2" a="1"/>
  <c r="V5086" i="2" s="1"/>
  <c r="V5087" i="2" a="1"/>
  <c r="V5087" i="2"/>
  <c r="V5088" i="2" a="1"/>
  <c r="V5088" i="2" s="1"/>
  <c r="V5089" i="2" a="1"/>
  <c r="V5089" i="2" s="1"/>
  <c r="V5090" i="2" a="1"/>
  <c r="V5090" i="2" s="1"/>
  <c r="V5091" i="2" a="1"/>
  <c r="V5091" i="2" s="1"/>
  <c r="V5092" i="2" a="1"/>
  <c r="V5092" i="2" s="1"/>
  <c r="V5093" i="2" a="1"/>
  <c r="V5093" i="2" s="1"/>
  <c r="V5094" i="2" a="1"/>
  <c r="V5094" i="2" s="1"/>
  <c r="V5095" i="2" a="1"/>
  <c r="V5095" i="2" s="1"/>
  <c r="V5096" i="2" a="1"/>
  <c r="V5096" i="2" s="1"/>
  <c r="V5097" i="2" a="1"/>
  <c r="V5097" i="2"/>
  <c r="V5098" i="2" a="1"/>
  <c r="V5098" i="2" s="1"/>
  <c r="V5099" i="2" a="1"/>
  <c r="V5099" i="2"/>
  <c r="V5100" i="2" a="1"/>
  <c r="V5100" i="2" s="1"/>
  <c r="V5101" i="2" a="1"/>
  <c r="V5101" i="2" s="1"/>
  <c r="V5102" i="2" a="1"/>
  <c r="V5102" i="2" s="1"/>
  <c r="V5103" i="2" a="1"/>
  <c r="V5103" i="2" s="1"/>
  <c r="V5104" i="2" a="1"/>
  <c r="V5104" i="2" s="1"/>
  <c r="V5105" i="2" a="1"/>
  <c r="V5105" i="2"/>
  <c r="V5106" i="2" a="1"/>
  <c r="V5106" i="2" s="1"/>
  <c r="V5107" i="2" a="1"/>
  <c r="V5107" i="2" s="1"/>
  <c r="V5108" i="2" a="1"/>
  <c r="V5108" i="2"/>
  <c r="V5109" i="2" a="1"/>
  <c r="V5109" i="2"/>
  <c r="V5110" i="2" a="1"/>
  <c r="V5110" i="2" s="1"/>
  <c r="V5111" i="2" a="1"/>
  <c r="V5111" i="2"/>
  <c r="V5112" i="2" a="1"/>
  <c r="V5112" i="2" s="1"/>
  <c r="V5113" i="2" a="1"/>
  <c r="V5113" i="2" s="1"/>
  <c r="V5114" i="2" a="1"/>
  <c r="V5114" i="2" s="1"/>
  <c r="V5115" i="2" a="1"/>
  <c r="V5115" i="2"/>
  <c r="V5116" i="2" a="1"/>
  <c r="V5116" i="2" s="1"/>
  <c r="V5117" i="2" a="1"/>
  <c r="V5117" i="2" s="1"/>
  <c r="V5118" i="2" a="1"/>
  <c r="V5118" i="2" s="1"/>
  <c r="V5119" i="2" a="1"/>
  <c r="V5119" i="2" s="1"/>
  <c r="V5120" i="2" a="1"/>
  <c r="V5120" i="2" s="1"/>
  <c r="V5121" i="2" a="1"/>
  <c r="V5121" i="2" s="1"/>
  <c r="V5122" i="2" a="1"/>
  <c r="V5122" i="2"/>
  <c r="V5123" i="2" a="1"/>
  <c r="V5123" i="2"/>
  <c r="V5124" i="2" a="1"/>
  <c r="V5124" i="2" s="1"/>
  <c r="V5125" i="2" a="1"/>
  <c r="V5125" i="2" s="1"/>
  <c r="V5126" i="2" a="1"/>
  <c r="V5126" i="2" s="1"/>
  <c r="V5127" i="2" a="1"/>
  <c r="V5127" i="2"/>
  <c r="V5128" i="2" a="1"/>
  <c r="V5128" i="2" s="1"/>
  <c r="V5129" i="2" a="1"/>
  <c r="V5129" i="2" s="1"/>
  <c r="V5130" i="2" a="1"/>
  <c r="V5130" i="2" s="1"/>
  <c r="V5131" i="2" a="1"/>
  <c r="V5131" i="2" s="1"/>
  <c r="V5132" i="2" a="1"/>
  <c r="V5132" i="2" s="1"/>
  <c r="V5133" i="2" a="1"/>
  <c r="V5133" i="2"/>
  <c r="V5134" i="2" a="1"/>
  <c r="V5134" i="2" s="1"/>
  <c r="V5135" i="2" a="1"/>
  <c r="V5135" i="2" s="1"/>
  <c r="V5136" i="2" a="1"/>
  <c r="V5136" i="2"/>
  <c r="V5137" i="2" a="1"/>
  <c r="V5137" i="2" s="1"/>
  <c r="V5138" i="2" a="1"/>
  <c r="V5138" i="2"/>
  <c r="V5139" i="2" a="1"/>
  <c r="V5139" i="2"/>
  <c r="V5140" i="2" a="1"/>
  <c r="V5140" i="2" s="1"/>
  <c r="V5141" i="2" a="1"/>
  <c r="V5141" i="2" s="1"/>
  <c r="V5142" i="2" a="1"/>
  <c r="V5142" i="2" s="1"/>
  <c r="V5143" i="2" a="1"/>
  <c r="V5143" i="2" s="1"/>
  <c r="V5144" i="2" a="1"/>
  <c r="V5144" i="2"/>
  <c r="V5145" i="2" a="1"/>
  <c r="V5145" i="2" s="1"/>
  <c r="V5146" i="2" a="1"/>
  <c r="V5146" i="2"/>
  <c r="V5147" i="2" a="1"/>
  <c r="V5147" i="2" s="1"/>
  <c r="V5148" i="2" a="1"/>
  <c r="V5148" i="2" s="1"/>
  <c r="V5149" i="2" a="1"/>
  <c r="V5149" i="2" s="1"/>
  <c r="V5150" i="2" a="1"/>
  <c r="V5150" i="2" s="1"/>
  <c r="V5151" i="2" a="1"/>
  <c r="V5151" i="2" s="1"/>
  <c r="V5152" i="2" a="1"/>
  <c r="V5152" i="2" s="1"/>
  <c r="V5153" i="2" a="1"/>
  <c r="V5153" i="2"/>
  <c r="V5154" i="2" a="1"/>
  <c r="V5154" i="2" s="1"/>
  <c r="V5155" i="2" a="1"/>
  <c r="V5155" i="2" s="1"/>
  <c r="V5156" i="2" a="1"/>
  <c r="V5156" i="2"/>
  <c r="V5157" i="2" a="1"/>
  <c r="V5157" i="2"/>
  <c r="V5158" i="2" a="1"/>
  <c r="V5158" i="2" s="1"/>
  <c r="V5159" i="2" a="1"/>
  <c r="V5159" i="2" s="1"/>
  <c r="V5160" i="2" a="1"/>
  <c r="V5160" i="2" s="1"/>
  <c r="V5161" i="2" a="1"/>
  <c r="V5161" i="2" s="1"/>
  <c r="V5162" i="2" a="1"/>
  <c r="V5162" i="2" s="1"/>
  <c r="V5163" i="2" a="1"/>
  <c r="V5163" i="2"/>
  <c r="V5164" i="2" a="1"/>
  <c r="V5164" i="2"/>
  <c r="V5165" i="2" a="1"/>
  <c r="V5165" i="2" s="1"/>
  <c r="V5166" i="2" a="1"/>
  <c r="V5166" i="2" s="1"/>
  <c r="V5167" i="2" a="1"/>
  <c r="V5167" i="2" s="1"/>
  <c r="V5168" i="2" a="1"/>
  <c r="V5168" i="2" s="1"/>
  <c r="V5169" i="2" a="1"/>
  <c r="V5169" i="2"/>
  <c r="V5170" i="2" a="1"/>
  <c r="V5170" i="2" s="1"/>
  <c r="V5171" i="2" a="1"/>
  <c r="V5171" i="2" s="1"/>
  <c r="V5172" i="2" a="1"/>
  <c r="V5172" i="2" s="1"/>
  <c r="V5173" i="2" a="1"/>
  <c r="V5173" i="2" s="1"/>
  <c r="V5174" i="2" a="1"/>
  <c r="V5174" i="2" s="1"/>
  <c r="V5175" i="2" a="1"/>
  <c r="V5175" i="2" s="1"/>
  <c r="V5176" i="2" a="1"/>
  <c r="V5176" i="2" s="1"/>
  <c r="V5177" i="2" a="1"/>
  <c r="V5177" i="2"/>
  <c r="V5178" i="2" a="1"/>
  <c r="V5178" i="2" s="1"/>
  <c r="V5179" i="2" a="1"/>
  <c r="V5179" i="2" s="1"/>
  <c r="V5180" i="2" a="1"/>
  <c r="V5180" i="2" s="1"/>
  <c r="V5181" i="2" a="1"/>
  <c r="V5181" i="2"/>
  <c r="V5182" i="2" a="1"/>
  <c r="V5182" i="2" s="1"/>
  <c r="V5183" i="2" a="1"/>
  <c r="V5183" i="2" s="1"/>
  <c r="V5184" i="2" a="1"/>
  <c r="V5184" i="2"/>
  <c r="V5185" i="2" a="1"/>
  <c r="V5185" i="2" s="1"/>
  <c r="V5186" i="2" a="1"/>
  <c r="V5186" i="2" s="1"/>
  <c r="V5187" i="2" a="1"/>
  <c r="V5187" i="2"/>
  <c r="V5188" i="2" a="1"/>
  <c r="V5188" i="2" s="1"/>
  <c r="V5189" i="2" a="1"/>
  <c r="V5189" i="2" s="1"/>
  <c r="V5190" i="2" a="1"/>
  <c r="V5190" i="2" s="1"/>
  <c r="V5191" i="2" a="1"/>
  <c r="V5191" i="2" s="1"/>
  <c r="V5192" i="2" a="1"/>
  <c r="V5192" i="2"/>
  <c r="V5193" i="2" a="1"/>
  <c r="V5193" i="2"/>
  <c r="V5194" i="2" a="1"/>
  <c r="V5194" i="2" s="1"/>
  <c r="V5195" i="2" a="1"/>
  <c r="V5195" i="2"/>
  <c r="V5196" i="2" a="1"/>
  <c r="V5196" i="2"/>
  <c r="V5197" i="2" a="1"/>
  <c r="V5197" i="2" s="1"/>
  <c r="V5198" i="2" a="1"/>
  <c r="V5198" i="2" s="1"/>
  <c r="V5199" i="2" a="1"/>
  <c r="V5199" i="2" s="1"/>
  <c r="V5200" i="2" a="1"/>
  <c r="V5200" i="2" s="1"/>
  <c r="V5201" i="2" a="1"/>
  <c r="V5201" i="2" s="1"/>
  <c r="V5202" i="2" a="1"/>
  <c r="V5202" i="2" s="1"/>
  <c r="V5203" i="2" a="1"/>
  <c r="V5203" i="2" s="1"/>
  <c r="V5204" i="2" a="1"/>
  <c r="V5204" i="2" s="1"/>
  <c r="V5205" i="2" a="1"/>
  <c r="V5205" i="2" s="1"/>
  <c r="V5206" i="2" a="1"/>
  <c r="V5206" i="2"/>
  <c r="V5207" i="2" a="1"/>
  <c r="V5207" i="2"/>
  <c r="V5208" i="2" a="1"/>
  <c r="V5208" i="2" s="1"/>
  <c r="V5209" i="2" a="1"/>
  <c r="V5209" i="2" s="1"/>
  <c r="V5210" i="2" a="1"/>
  <c r="V5210" i="2" s="1"/>
  <c r="V5211" i="2" a="1"/>
  <c r="V5211" i="2"/>
  <c r="V5212" i="2" a="1"/>
  <c r="V5212" i="2" s="1"/>
  <c r="V5213" i="2" a="1"/>
  <c r="V5213" i="2" s="1"/>
  <c r="V5214" i="2" a="1"/>
  <c r="V5214" i="2" s="1"/>
  <c r="V5215" i="2" a="1"/>
  <c r="V5215" i="2" s="1"/>
  <c r="V5216" i="2" a="1"/>
  <c r="V5216" i="2" s="1"/>
  <c r="V5217" i="2" a="1"/>
  <c r="V5217" i="2"/>
  <c r="V5218" i="2" a="1"/>
  <c r="V5218" i="2" s="1"/>
  <c r="V5219" i="2" a="1"/>
  <c r="V5219" i="2" s="1"/>
  <c r="V5220" i="2" a="1"/>
  <c r="V5220" i="2" s="1"/>
  <c r="V5221" i="2" a="1"/>
  <c r="V5221" i="2" s="1"/>
  <c r="V5222" i="2" a="1"/>
  <c r="V5222" i="2" s="1"/>
  <c r="V5223" i="2" a="1"/>
  <c r="V5223" i="2"/>
  <c r="V5224" i="2" a="1"/>
  <c r="V5224" i="2"/>
  <c r="V5225" i="2" a="1"/>
  <c r="V5225" i="2" s="1"/>
  <c r="V5226" i="2" a="1"/>
  <c r="V5226" i="2" s="1"/>
  <c r="V5227" i="2" a="1"/>
  <c r="V5227" i="2" s="1"/>
  <c r="V5228" i="2" a="1"/>
  <c r="V5228" i="2" s="1"/>
  <c r="V5229" i="2" a="1"/>
  <c r="V5229" i="2"/>
  <c r="V5230" i="2" a="1"/>
  <c r="V5230" i="2"/>
  <c r="V5231" i="2" a="1"/>
  <c r="V5231" i="2" s="1"/>
  <c r="V5232" i="2" a="1"/>
  <c r="V5232" i="2" s="1"/>
  <c r="V5233" i="2" a="1"/>
  <c r="V5233" i="2" s="1"/>
  <c r="V5234" i="2" a="1"/>
  <c r="V5234" i="2" s="1"/>
  <c r="V5235" i="2" a="1"/>
  <c r="V5235" i="2" s="1"/>
  <c r="V5236" i="2" a="1"/>
  <c r="V5236" i="2" s="1"/>
  <c r="V5237" i="2" a="1"/>
  <c r="V5237" i="2" s="1"/>
  <c r="V5238" i="2" a="1"/>
  <c r="V5238" i="2" s="1"/>
  <c r="V5239" i="2" a="1"/>
  <c r="V5239" i="2" s="1"/>
  <c r="V5240" i="2" a="1"/>
  <c r="V5240" i="2" s="1"/>
  <c r="V5241" i="2" a="1"/>
  <c r="V5241" i="2" s="1"/>
  <c r="V5242" i="2" a="1"/>
  <c r="V5242" i="2"/>
  <c r="V5243" i="2" a="1"/>
  <c r="V5243" i="2" s="1"/>
  <c r="V5244" i="2" a="1"/>
  <c r="V5244" i="2"/>
  <c r="V5245" i="2" a="1"/>
  <c r="V5245" i="2" s="1"/>
  <c r="V5246" i="2" a="1"/>
  <c r="V5246" i="2" s="1"/>
  <c r="V5247" i="2" a="1"/>
  <c r="V5247" i="2"/>
  <c r="V5248" i="2" a="1"/>
  <c r="V5248" i="2" s="1"/>
  <c r="V5249" i="2" a="1"/>
  <c r="V5249" i="2"/>
  <c r="V5250" i="2" a="1"/>
  <c r="V5250" i="2" s="1"/>
  <c r="V5251" i="2" a="1"/>
  <c r="V5251" i="2" s="1"/>
  <c r="V5252" i="2" a="1"/>
  <c r="V5252" i="2"/>
  <c r="V5253" i="2" a="1"/>
  <c r="V5253" i="2"/>
  <c r="V5254" i="2" a="1"/>
  <c r="V5254" i="2"/>
  <c r="V5255" i="2" a="1"/>
  <c r="V5255" i="2" s="1"/>
  <c r="V5256" i="2" a="1"/>
  <c r="V5256" i="2" s="1"/>
  <c r="V5257" i="2" a="1"/>
  <c r="V5257" i="2" s="1"/>
  <c r="V5258" i="2" a="1"/>
  <c r="V5258" i="2" s="1"/>
  <c r="V5259" i="2" a="1"/>
  <c r="V5259" i="2" s="1"/>
  <c r="V5260" i="2" a="1"/>
  <c r="V5260" i="2" s="1"/>
  <c r="V5261" i="2" a="1"/>
  <c r="V5261" i="2" s="1"/>
  <c r="V5262" i="2" a="1"/>
  <c r="V5262" i="2" s="1"/>
  <c r="V5263" i="2" a="1"/>
  <c r="V5263" i="2" s="1"/>
  <c r="V5264" i="2" a="1"/>
  <c r="V5264" i="2" s="1"/>
  <c r="V5265" i="2" a="1"/>
  <c r="V5265" i="2"/>
  <c r="V5266" i="2" a="1"/>
  <c r="V5266" i="2" s="1"/>
  <c r="V5267" i="2" a="1"/>
  <c r="V5267" i="2"/>
  <c r="V5268" i="2" a="1"/>
  <c r="V5268" i="2"/>
  <c r="V5269" i="2" a="1"/>
  <c r="V5269" i="2" s="1"/>
  <c r="V5270" i="2" a="1"/>
  <c r="V5270" i="2" s="1"/>
  <c r="V5271" i="2" a="1"/>
  <c r="V5271" i="2" s="1"/>
  <c r="V5272" i="2" a="1"/>
  <c r="V5272" i="2" s="1"/>
  <c r="V5273" i="2" a="1"/>
  <c r="V5273" i="2" s="1"/>
  <c r="V5274" i="2" a="1"/>
  <c r="V5274" i="2" s="1"/>
  <c r="V5275" i="2" a="1"/>
  <c r="V5275" i="2" s="1"/>
  <c r="V5276" i="2" a="1"/>
  <c r="V5276" i="2"/>
  <c r="V5277" i="2" a="1"/>
  <c r="V5277" i="2"/>
  <c r="V5278" i="2" a="1"/>
  <c r="V5278" i="2" s="1"/>
  <c r="V5279" i="2" a="1"/>
  <c r="V5279" i="2" s="1"/>
  <c r="V5280" i="2" a="1"/>
  <c r="V5280" i="2" s="1"/>
  <c r="V5281" i="2" a="1"/>
  <c r="V5281" i="2" s="1"/>
  <c r="V5282" i="2" a="1"/>
  <c r="V5282" i="2" s="1"/>
  <c r="V5283" i="2" a="1"/>
  <c r="V5283" i="2"/>
  <c r="V5284" i="2" a="1"/>
  <c r="V5284" i="2" s="1"/>
  <c r="V5285" i="2" a="1"/>
  <c r="V5285" i="2"/>
  <c r="V5286" i="2" a="1"/>
  <c r="V5286" i="2" s="1"/>
  <c r="V5287" i="2" a="1"/>
  <c r="V5287" i="2" s="1"/>
  <c r="V5288" i="2" a="1"/>
  <c r="V5288" i="2" s="1"/>
  <c r="V5289" i="2" a="1"/>
  <c r="V5289" i="2" s="1"/>
  <c r="V5290" i="2" a="1"/>
  <c r="V5290" i="2"/>
  <c r="V5291" i="2" a="1"/>
  <c r="V5291" i="2" s="1"/>
  <c r="V5292" i="2" a="1"/>
  <c r="V5292" i="2" s="1"/>
  <c r="V5293" i="2" a="1"/>
  <c r="V5293" i="2" s="1"/>
  <c r="V5294" i="2" a="1"/>
  <c r="V5294" i="2" s="1"/>
  <c r="V5295" i="2" a="1"/>
  <c r="V5295" i="2" s="1"/>
  <c r="V5296" i="2" a="1"/>
  <c r="V5296" i="2" s="1"/>
  <c r="V5297" i="2" a="1"/>
  <c r="V5297" i="2" s="1"/>
  <c r="V5298" i="2" a="1"/>
  <c r="V5298" i="2" s="1"/>
  <c r="V5299" i="2" a="1"/>
  <c r="V5299" i="2" s="1"/>
  <c r="V5300" i="2" a="1"/>
  <c r="V5300" i="2"/>
  <c r="V5301" i="2" a="1"/>
  <c r="V5301" i="2"/>
  <c r="V5302" i="2" a="1"/>
  <c r="V5302" i="2" s="1"/>
  <c r="V5303" i="2" a="1"/>
  <c r="V5303" i="2" s="1"/>
  <c r="V5304" i="2" a="1"/>
  <c r="V5304" i="2"/>
  <c r="V5305" i="2" a="1"/>
  <c r="V5305" i="2" s="1"/>
  <c r="V5306" i="2" a="1"/>
  <c r="V5306" i="2" s="1"/>
  <c r="V5307" i="2" a="1"/>
  <c r="V5307" i="2"/>
  <c r="V5308" i="2" a="1"/>
  <c r="V5308" i="2" s="1"/>
  <c r="V5309" i="2" a="1"/>
  <c r="V5309" i="2" s="1"/>
  <c r="V5310" i="2" a="1"/>
  <c r="V5310" i="2"/>
  <c r="V5311" i="2" a="1"/>
  <c r="V5311" i="2" s="1"/>
  <c r="V5312" i="2" a="1"/>
  <c r="V5312" i="2" s="1"/>
  <c r="V5313" i="2" a="1"/>
  <c r="V5313" i="2" s="1"/>
  <c r="V5314" i="2" a="1"/>
  <c r="V5314" i="2"/>
  <c r="V5315" i="2" a="1"/>
  <c r="V5315" i="2" s="1"/>
  <c r="V5316" i="2" a="1"/>
  <c r="V5316" i="2" s="1"/>
  <c r="V5317" i="2" a="1"/>
  <c r="V5317" i="2" s="1"/>
  <c r="V5318" i="2" a="1"/>
  <c r="V5318" i="2" s="1"/>
  <c r="V5319" i="2" a="1"/>
  <c r="V5319" i="2"/>
  <c r="V5320" i="2" a="1"/>
  <c r="V5320" i="2" s="1"/>
  <c r="V5321" i="2" a="1"/>
  <c r="V5321" i="2" s="1"/>
  <c r="V5322" i="2" a="1"/>
  <c r="V5322" i="2"/>
  <c r="V5323" i="2" a="1"/>
  <c r="V5323" i="2" s="1"/>
  <c r="V5324" i="2" a="1"/>
  <c r="V5324" i="2" s="1"/>
  <c r="V5325" i="2" a="1"/>
  <c r="V5325" i="2" s="1"/>
  <c r="V5326" i="2" a="1"/>
  <c r="V5326" i="2"/>
  <c r="V5327" i="2" a="1"/>
  <c r="V5327" i="2" s="1"/>
  <c r="V5328" i="2" a="1"/>
  <c r="V5328" i="2"/>
  <c r="V5329" i="2" a="1"/>
  <c r="V5329" i="2" s="1"/>
  <c r="V5330" i="2" a="1"/>
  <c r="V5330" i="2" s="1"/>
  <c r="V5331" i="2" a="1"/>
  <c r="V5331" i="2" s="1"/>
  <c r="V5332" i="2" a="1"/>
  <c r="V5332" i="2" s="1"/>
  <c r="V5333" i="2" a="1"/>
  <c r="V5333" i="2" s="1"/>
  <c r="V5334" i="2" a="1"/>
  <c r="V5334" i="2" s="1"/>
  <c r="V5335" i="2" a="1"/>
  <c r="V5335" i="2" s="1"/>
  <c r="V5336" i="2" a="1"/>
  <c r="V5336" i="2" s="1"/>
  <c r="V5337" i="2" a="1"/>
  <c r="V5337" i="2"/>
  <c r="V5338" i="2" a="1"/>
  <c r="V5338" i="2"/>
  <c r="V5339" i="2" a="1"/>
  <c r="V5339" i="2"/>
  <c r="V5340" i="2" a="1"/>
  <c r="V5340" i="2"/>
  <c r="V5341" i="2" a="1"/>
  <c r="V5341" i="2" s="1"/>
  <c r="V5342" i="2" a="1"/>
  <c r="V5342" i="2" s="1"/>
  <c r="V5343" i="2" a="1"/>
  <c r="V5343" i="2" s="1"/>
  <c r="V5344" i="2" a="1"/>
  <c r="V5344" i="2" s="1"/>
  <c r="V5345" i="2" a="1"/>
  <c r="V5345" i="2" s="1"/>
  <c r="V5346" i="2" a="1"/>
  <c r="V5346" i="2" s="1"/>
  <c r="V5347" i="2" a="1"/>
  <c r="V5347" i="2" s="1"/>
  <c r="V5348" i="2" a="1"/>
  <c r="V5348" i="2" s="1"/>
  <c r="V5349" i="2" a="1"/>
  <c r="V5349" i="2" s="1"/>
  <c r="V5350" i="2" a="1"/>
  <c r="V5350" i="2" s="1"/>
  <c r="V5351" i="2" a="1"/>
  <c r="V5351" i="2" s="1"/>
  <c r="V5352" i="2" a="1"/>
  <c r="V5352" i="2" s="1"/>
  <c r="V5353" i="2" a="1"/>
  <c r="V5353" i="2" s="1"/>
  <c r="V5354" i="2" a="1"/>
  <c r="V5354" i="2"/>
  <c r="V5355" i="2" a="1"/>
  <c r="V5355" i="2" s="1"/>
  <c r="V5356" i="2" a="1"/>
  <c r="V5356" i="2" s="1"/>
  <c r="V5357" i="2" a="1"/>
  <c r="V5357" i="2"/>
  <c r="V5358" i="2" a="1"/>
  <c r="V5358" i="2" s="1"/>
  <c r="V5359" i="2" a="1"/>
  <c r="V5359" i="2" s="1"/>
  <c r="V5360" i="2" a="1"/>
  <c r="V5360" i="2" s="1"/>
  <c r="V5361" i="2" a="1"/>
  <c r="V5361" i="2"/>
  <c r="V5362" i="2" a="1"/>
  <c r="V5362" i="2"/>
  <c r="V5363" i="2" a="1"/>
  <c r="V5363" i="2" s="1"/>
  <c r="V5364" i="2" a="1"/>
  <c r="V5364" i="2" s="1"/>
  <c r="V5365" i="2" a="1"/>
  <c r="V5365" i="2" s="1"/>
  <c r="V5366" i="2" a="1"/>
  <c r="V5366" i="2" s="1"/>
  <c r="V5367" i="2" a="1"/>
  <c r="V5367" i="2" s="1"/>
  <c r="V5368" i="2" a="1"/>
  <c r="V5368" i="2" s="1"/>
  <c r="V5369" i="2" a="1"/>
  <c r="V5369" i="2"/>
  <c r="V5370" i="2" a="1"/>
  <c r="V5370" i="2" s="1"/>
  <c r="V5371" i="2" a="1"/>
  <c r="V5371" i="2" s="1"/>
  <c r="V5372" i="2" a="1"/>
  <c r="V5372" i="2"/>
  <c r="V5373" i="2" a="1"/>
  <c r="V5373" i="2"/>
  <c r="V5374" i="2" a="1"/>
  <c r="V5374" i="2"/>
  <c r="V5375" i="2" a="1"/>
  <c r="V5375" i="2" s="1"/>
  <c r="V5376" i="2" a="1"/>
  <c r="V5376" i="2" s="1"/>
  <c r="V5377" i="2" a="1"/>
  <c r="V5377" i="2" s="1"/>
  <c r="V5378" i="2" a="1"/>
  <c r="V5378" i="2" s="1"/>
  <c r="V5379" i="2" a="1"/>
  <c r="V5379" i="2" s="1"/>
  <c r="V5380" i="2" a="1"/>
  <c r="V5380" i="2"/>
  <c r="V5381" i="2" a="1"/>
  <c r="V5381" i="2"/>
  <c r="V5382" i="2" a="1"/>
  <c r="V5382" i="2" s="1"/>
  <c r="V5383" i="2" a="1"/>
  <c r="V5383" i="2" s="1"/>
  <c r="V5384" i="2" a="1"/>
  <c r="V5384" i="2" s="1"/>
  <c r="V5385" i="2" a="1"/>
  <c r="V5385" i="2"/>
  <c r="V5386" i="2" a="1"/>
  <c r="V5386" i="2" s="1"/>
  <c r="V5387" i="2" a="1"/>
  <c r="V5387" i="2" s="1"/>
  <c r="V5388" i="2" a="1"/>
  <c r="V5388" i="2" s="1"/>
  <c r="V5389" i="2" a="1"/>
  <c r="V5389" i="2" s="1"/>
  <c r="V5390" i="2" a="1"/>
  <c r="V5390" i="2" s="1"/>
  <c r="V5391" i="2" a="1"/>
  <c r="V5391" i="2" s="1"/>
  <c r="V5392" i="2" a="1"/>
  <c r="V5392" i="2" s="1"/>
  <c r="V5393" i="2" a="1"/>
  <c r="V5393" i="2"/>
  <c r="V5394" i="2" a="1"/>
  <c r="V5394" i="2" s="1"/>
  <c r="V5395" i="2" a="1"/>
  <c r="V5395" i="2" s="1"/>
  <c r="V5396" i="2" a="1"/>
  <c r="V5396" i="2" s="1"/>
  <c r="V5397" i="2" a="1"/>
  <c r="V5397" i="2" s="1"/>
  <c r="V5398" i="2" a="1"/>
  <c r="V5398" i="2" s="1"/>
  <c r="V5399" i="2" a="1"/>
  <c r="V5399" i="2" s="1"/>
  <c r="V5400" i="2" a="1"/>
  <c r="V5400" i="2"/>
  <c r="V5401" i="2" a="1"/>
  <c r="V5401" i="2" s="1"/>
  <c r="V5402" i="2" a="1"/>
  <c r="V5402" i="2" s="1"/>
  <c r="V5403" i="2" a="1"/>
  <c r="V5403" i="2" s="1"/>
  <c r="V5404" i="2" a="1"/>
  <c r="V5404" i="2" s="1"/>
  <c r="V5405" i="2" a="1"/>
  <c r="V5405" i="2" s="1"/>
  <c r="V5406" i="2" a="1"/>
  <c r="V5406" i="2"/>
  <c r="V5407" i="2" a="1"/>
  <c r="V5407" i="2" s="1"/>
  <c r="V5408" i="2" a="1"/>
  <c r="V5408" i="2" s="1"/>
  <c r="V5409" i="2" a="1"/>
  <c r="V5409" i="2"/>
  <c r="V5410" i="2" a="1"/>
  <c r="V5410" i="2" s="1"/>
  <c r="V5411" i="2" a="1"/>
  <c r="V5411" i="2" s="1"/>
  <c r="V5412" i="2" a="1"/>
  <c r="V5412" i="2" s="1"/>
  <c r="V5413" i="2" a="1"/>
  <c r="V5413" i="2" s="1"/>
  <c r="V5414" i="2" a="1"/>
  <c r="V5414" i="2" s="1"/>
  <c r="V5415" i="2" a="1"/>
  <c r="V5415" i="2"/>
  <c r="V5416" i="2" a="1"/>
  <c r="V5416" i="2" s="1"/>
  <c r="V5417" i="2" a="1"/>
  <c r="V5417" i="2" s="1"/>
  <c r="V5418" i="2" a="1"/>
  <c r="V5418" i="2" s="1"/>
  <c r="V5419" i="2" a="1"/>
  <c r="V5419" i="2" s="1"/>
  <c r="V5420" i="2" a="1"/>
  <c r="V5420" i="2" s="1"/>
  <c r="V5421" i="2" a="1"/>
  <c r="V5421" i="2" s="1"/>
  <c r="V5422" i="2" a="1"/>
  <c r="V5422" i="2" s="1"/>
  <c r="V5423" i="2" a="1"/>
  <c r="V5423" i="2" s="1"/>
  <c r="V5424" i="2" a="1"/>
  <c r="V5424" i="2" s="1"/>
  <c r="V5425" i="2" a="1"/>
  <c r="V5425" i="2" s="1"/>
  <c r="V5426" i="2" a="1"/>
  <c r="V5426" i="2" s="1"/>
  <c r="V5427" i="2" a="1"/>
  <c r="V5427" i="2"/>
  <c r="V5428" i="2" a="1"/>
  <c r="V5428" i="2" s="1"/>
  <c r="V5429" i="2" a="1"/>
  <c r="V5429" i="2"/>
  <c r="V5430" i="2" a="1"/>
  <c r="V5430" i="2" s="1"/>
  <c r="V5431" i="2" a="1"/>
  <c r="V5431" i="2" s="1"/>
  <c r="V5432" i="2" a="1"/>
  <c r="V5432" i="2" s="1"/>
  <c r="V5433" i="2" a="1"/>
  <c r="V5433" i="2"/>
  <c r="V5434" i="2" a="1"/>
  <c r="V5434" i="2" s="1"/>
  <c r="V5435" i="2" a="1"/>
  <c r="V5435" i="2" s="1"/>
  <c r="V5436" i="2" a="1"/>
  <c r="V5436" i="2"/>
  <c r="V5437" i="2" a="1"/>
  <c r="V5437" i="2" s="1"/>
  <c r="V5438" i="2" a="1"/>
  <c r="V5438" i="2" s="1"/>
  <c r="V5439" i="2" a="1"/>
  <c r="V5439" i="2" s="1"/>
  <c r="V5440" i="2" a="1"/>
  <c r="V5440" i="2" s="1"/>
  <c r="V5441" i="2" a="1"/>
  <c r="V5441" i="2" s="1"/>
  <c r="V5442" i="2" a="1"/>
  <c r="V5442" i="2" s="1"/>
  <c r="V5443" i="2" a="1"/>
  <c r="V5443" i="2" s="1"/>
  <c r="V5444" i="2" a="1"/>
  <c r="V5444" i="2"/>
  <c r="V5445" i="2" a="1"/>
  <c r="V5445" i="2"/>
  <c r="V5446" i="2" a="1"/>
  <c r="V5446" i="2" s="1"/>
  <c r="V5447" i="2" a="1"/>
  <c r="V5447" i="2" s="1"/>
  <c r="V5448" i="2" a="1"/>
  <c r="V5448" i="2" s="1"/>
  <c r="V5449" i="2" a="1"/>
  <c r="V5449" i="2" s="1"/>
  <c r="V5450" i="2" a="1"/>
  <c r="V5450" i="2" s="1"/>
  <c r="V5451" i="2" a="1"/>
  <c r="V5451" i="2" s="1"/>
  <c r="V5452" i="2" a="1"/>
  <c r="V5452" i="2" s="1"/>
  <c r="V5453" i="2" a="1"/>
  <c r="V5453" i="2" s="1"/>
  <c r="V5454" i="2" a="1"/>
  <c r="V5454" i="2" s="1"/>
  <c r="V5455" i="2" a="1"/>
  <c r="V5455" i="2" s="1"/>
  <c r="V5456" i="2" a="1"/>
  <c r="V5456" i="2" s="1"/>
  <c r="V5457" i="2" a="1"/>
  <c r="V5457" i="2"/>
  <c r="V5458" i="2" a="1"/>
  <c r="V5458" i="2" s="1"/>
  <c r="V5459" i="2" a="1"/>
  <c r="V5459" i="2"/>
  <c r="V5460" i="2" a="1"/>
  <c r="V5460" i="2" s="1"/>
  <c r="V5461" i="2" a="1"/>
  <c r="V5461" i="2" s="1"/>
  <c r="V5462" i="2" a="1"/>
  <c r="V5462" i="2" s="1"/>
  <c r="V5463" i="2" a="1"/>
  <c r="V5463" i="2"/>
  <c r="V5464" i="2" a="1"/>
  <c r="V5464" i="2" s="1"/>
  <c r="V5465" i="2" a="1"/>
  <c r="V5465" i="2" s="1"/>
  <c r="V5466" i="2" a="1"/>
  <c r="V5466" i="2"/>
  <c r="V5467" i="2" a="1"/>
  <c r="V5467" i="2" s="1"/>
  <c r="V5468" i="2" a="1"/>
  <c r="V5468" i="2" s="1"/>
  <c r="V5469" i="2" a="1"/>
  <c r="V5469" i="2" s="1"/>
  <c r="V5470" i="2" a="1"/>
  <c r="V5470" i="2" s="1"/>
  <c r="V5471" i="2" a="1"/>
  <c r="V5471" i="2"/>
  <c r="V5472" i="2" a="1"/>
  <c r="V5472" i="2" s="1"/>
  <c r="V5473" i="2" a="1"/>
  <c r="V5473" i="2" s="1"/>
  <c r="V5474" i="2" a="1"/>
  <c r="V5474" i="2" s="1"/>
  <c r="V5475" i="2" a="1"/>
  <c r="V5475" i="2"/>
  <c r="V5476" i="2" a="1"/>
  <c r="V5476" i="2" s="1"/>
  <c r="V5477" i="2" a="1"/>
  <c r="V5477" i="2" s="1"/>
  <c r="V5478" i="2" a="1"/>
  <c r="V5478" i="2"/>
  <c r="V5479" i="2" a="1"/>
  <c r="V5479" i="2" s="1"/>
  <c r="V5480" i="2" a="1"/>
  <c r="V5480" i="2" s="1"/>
  <c r="V5481" i="2" a="1"/>
  <c r="V5481" i="2" s="1"/>
  <c r="V5482" i="2" a="1"/>
  <c r="V5482" i="2" s="1"/>
  <c r="V5483" i="2" a="1"/>
  <c r="V5483" i="2"/>
  <c r="V5484" i="2" a="1"/>
  <c r="V5484" i="2" s="1"/>
  <c r="V5485" i="2" a="1"/>
  <c r="V5485" i="2" s="1"/>
  <c r="V5486" i="2" a="1"/>
  <c r="V5486" i="2" s="1"/>
  <c r="V5487" i="2" a="1"/>
  <c r="V5487" i="2"/>
  <c r="V5488" i="2" a="1"/>
  <c r="V5488" i="2" s="1"/>
  <c r="V5489" i="2" a="1"/>
  <c r="V5489" i="2" s="1"/>
  <c r="V5490" i="2" a="1"/>
  <c r="V5490" i="2" s="1"/>
  <c r="V5491" i="2" a="1"/>
  <c r="V5491" i="2" s="1"/>
  <c r="V5492" i="2" a="1"/>
  <c r="V5492" i="2"/>
  <c r="V5493" i="2" a="1"/>
  <c r="V5493" i="2"/>
  <c r="V5494" i="2" a="1"/>
  <c r="V5494" i="2" s="1"/>
  <c r="V5495" i="2" a="1"/>
  <c r="V5495" i="2" s="1"/>
  <c r="V5496" i="2" a="1"/>
  <c r="V5496" i="2" s="1"/>
  <c r="V5497" i="2" a="1"/>
  <c r="V5497" i="2" s="1"/>
  <c r="V5498" i="2" a="1"/>
  <c r="V5498" i="2"/>
  <c r="V5499" i="2" a="1"/>
  <c r="V5499" i="2"/>
  <c r="V5500" i="2" a="1"/>
  <c r="V5500" i="2" s="1"/>
  <c r="V5501" i="2" a="1"/>
  <c r="V5501" i="2" s="1"/>
  <c r="V5502" i="2" a="1"/>
  <c r="V5502" i="2" s="1"/>
  <c r="V5503" i="2" a="1"/>
  <c r="V5503" i="2" s="1"/>
  <c r="V5504" i="2" a="1"/>
  <c r="V5504" i="2" s="1"/>
  <c r="V5505" i="2" a="1"/>
  <c r="V5505" i="2" s="1"/>
  <c r="V5506" i="2" a="1"/>
  <c r="V5506" i="2"/>
  <c r="V5507" i="2" a="1"/>
  <c r="V5507" i="2" s="1"/>
  <c r="V5508" i="2" a="1"/>
  <c r="V5508" i="2"/>
  <c r="V5509" i="2" a="1"/>
  <c r="V5509" i="2" s="1"/>
  <c r="V5510" i="2" a="1"/>
  <c r="V5510" i="2" s="1"/>
  <c r="V5511" i="2" a="1"/>
  <c r="V5511" i="2"/>
  <c r="V5512" i="2" a="1"/>
  <c r="V5512" i="2" s="1"/>
  <c r="V5513" i="2" a="1"/>
  <c r="V5513" i="2" s="1"/>
  <c r="V5514" i="2" a="1"/>
  <c r="V5514" i="2" s="1"/>
  <c r="V5515" i="2" a="1"/>
  <c r="V5515" i="2" s="1"/>
  <c r="V5516" i="2" a="1"/>
  <c r="V5516" i="2" s="1"/>
  <c r="V5517" i="2" a="1"/>
  <c r="V5517" i="2" s="1"/>
  <c r="V5518" i="2" a="1"/>
  <c r="V5518" i="2" s="1"/>
  <c r="V5519" i="2" a="1"/>
  <c r="V5519" i="2" s="1"/>
  <c r="V5520" i="2" a="1"/>
  <c r="V5520" i="2" s="1"/>
  <c r="V5521" i="2" a="1"/>
  <c r="V5521" i="2" s="1"/>
  <c r="V5522" i="2" a="1"/>
  <c r="V5522" i="2" s="1"/>
  <c r="V5523" i="2" a="1"/>
  <c r="V5523" i="2"/>
  <c r="V5524" i="2" a="1"/>
  <c r="V5524" i="2"/>
  <c r="V5525" i="2" a="1"/>
  <c r="V5525" i="2" s="1"/>
  <c r="V5526" i="2" a="1"/>
  <c r="V5526" i="2" s="1"/>
  <c r="V5527" i="2" a="1"/>
  <c r="V5527" i="2" s="1"/>
  <c r="V5528" i="2" a="1"/>
  <c r="V5528" i="2" s="1"/>
  <c r="V5529" i="2" a="1"/>
  <c r="V5529" i="2" s="1"/>
  <c r="V5530" i="2" a="1"/>
  <c r="V5530" i="2"/>
  <c r="V5531" i="2" a="1"/>
  <c r="V5531" i="2" s="1"/>
  <c r="V5532" i="2" a="1"/>
  <c r="V5532" i="2" s="1"/>
  <c r="V5533" i="2" a="1"/>
  <c r="V5533" i="2" s="1"/>
  <c r="V5534" i="2" a="1"/>
  <c r="V5534" i="2"/>
  <c r="V5535" i="2" a="1"/>
  <c r="V5535" i="2" s="1"/>
  <c r="V5536" i="2" a="1"/>
  <c r="V5536" i="2" s="1"/>
  <c r="V5537" i="2" a="1"/>
  <c r="V5537" i="2" s="1"/>
  <c r="V5538" i="2" a="1"/>
  <c r="V5538" i="2" s="1"/>
  <c r="V5539" i="2" a="1"/>
  <c r="V5539" i="2" s="1"/>
  <c r="V5540" i="2" a="1"/>
  <c r="V5540" i="2" s="1"/>
  <c r="V5541" i="2" a="1"/>
  <c r="V5541" i="2" s="1"/>
  <c r="V5542" i="2" a="1"/>
  <c r="V5542" i="2" s="1"/>
  <c r="V5543" i="2" a="1"/>
  <c r="V5543" i="2"/>
  <c r="V5544" i="2" a="1"/>
  <c r="V5544" i="2" s="1"/>
  <c r="V5545" i="2" a="1"/>
  <c r="V5545" i="2" s="1"/>
  <c r="V5546" i="2" a="1"/>
  <c r="V5546" i="2" s="1"/>
  <c r="V5547" i="2" a="1"/>
  <c r="V5547" i="2"/>
  <c r="V5548" i="2" a="1"/>
  <c r="V5548" i="2" s="1"/>
  <c r="V5549" i="2" a="1"/>
  <c r="V5549" i="2" s="1"/>
  <c r="V5550" i="2" a="1"/>
  <c r="V5550" i="2"/>
  <c r="V5551" i="2" a="1"/>
  <c r="V5551" i="2" s="1"/>
  <c r="V5552" i="2" a="1"/>
  <c r="V5552" i="2"/>
  <c r="V5553" i="2" a="1"/>
  <c r="V5553" i="2" s="1"/>
  <c r="V5554" i="2" a="1"/>
  <c r="V5554" i="2"/>
  <c r="V5555" i="2" a="1"/>
  <c r="V5555" i="2" s="1"/>
  <c r="V5556" i="2" a="1"/>
  <c r="V5556" i="2" s="1"/>
  <c r="V5557" i="2" a="1"/>
  <c r="V5557" i="2" s="1"/>
  <c r="V5558" i="2" a="1"/>
  <c r="V5558" i="2" s="1"/>
  <c r="V5559" i="2" a="1"/>
  <c r="V5559" i="2" s="1"/>
  <c r="V5560" i="2" a="1"/>
  <c r="V5560" i="2" s="1"/>
  <c r="V5561" i="2" a="1"/>
  <c r="V5561" i="2" s="1"/>
  <c r="V5562" i="2" a="1"/>
  <c r="V5562" i="2" s="1"/>
  <c r="V5563" i="2" a="1"/>
  <c r="V5563" i="2" s="1"/>
  <c r="V5564" i="2" a="1"/>
  <c r="V5564" i="2" s="1"/>
  <c r="V5565" i="2" a="1"/>
  <c r="V5565" i="2"/>
  <c r="V5566" i="2" a="1"/>
  <c r="V5566" i="2"/>
  <c r="V5567" i="2" a="1"/>
  <c r="V5567" i="2" s="1"/>
  <c r="V5568" i="2" a="1"/>
  <c r="V5568" i="2" s="1"/>
  <c r="V5569" i="2" a="1"/>
  <c r="V5569" i="2" s="1"/>
  <c r="V5570" i="2" a="1"/>
  <c r="V5570" i="2" s="1"/>
  <c r="V5571" i="2" a="1"/>
  <c r="V5571" i="2"/>
  <c r="V5572" i="2" a="1"/>
  <c r="V5572" i="2"/>
  <c r="V5573" i="2" a="1"/>
  <c r="V5573" i="2"/>
  <c r="V5574" i="2" a="1"/>
  <c r="V5574" i="2" s="1"/>
  <c r="V5575" i="2" a="1"/>
  <c r="V5575" i="2" s="1"/>
  <c r="V5576" i="2" a="1"/>
  <c r="V5576" i="2" s="1"/>
  <c r="V5577" i="2" a="1"/>
  <c r="V5577" i="2" s="1"/>
  <c r="V5578" i="2" a="1"/>
  <c r="V5578" i="2"/>
  <c r="V5579" i="2" a="1"/>
  <c r="V5579" i="2"/>
  <c r="V5580" i="2" a="1"/>
  <c r="V5580" i="2"/>
  <c r="V5581" i="2" a="1"/>
  <c r="V5581" i="2" s="1"/>
  <c r="V5582" i="2" a="1"/>
  <c r="V5582" i="2" s="1"/>
  <c r="V5583" i="2" a="1"/>
  <c r="V5583" i="2" s="1"/>
  <c r="V5584" i="2" a="1"/>
  <c r="V5584" i="2" s="1"/>
  <c r="V5585" i="2" a="1"/>
  <c r="V5585" i="2"/>
  <c r="V5586" i="2" a="1"/>
  <c r="V5586" i="2" s="1"/>
  <c r="V5587" i="2" a="1"/>
  <c r="V5587" i="2" s="1"/>
  <c r="V5588" i="2" a="1"/>
  <c r="V5588" i="2"/>
  <c r="V5589" i="2" a="1"/>
  <c r="V5589" i="2" s="1"/>
  <c r="V5590" i="2" a="1"/>
  <c r="V5590" i="2" s="1"/>
  <c r="V5591" i="2" a="1"/>
  <c r="V5591" i="2" s="1"/>
  <c r="V5592" i="2" a="1"/>
  <c r="V5592" i="2"/>
  <c r="V5593" i="2" a="1"/>
  <c r="V5593" i="2" s="1"/>
  <c r="V5594" i="2" a="1"/>
  <c r="V5594" i="2" s="1"/>
  <c r="V5595" i="2" a="1"/>
  <c r="V5595" i="2" s="1"/>
  <c r="V5596" i="2" a="1"/>
  <c r="V5596" i="2"/>
  <c r="V5597" i="2" a="1"/>
  <c r="V5597" i="2" s="1"/>
  <c r="V5598" i="2" a="1"/>
  <c r="V5598" i="2" s="1"/>
  <c r="V5599" i="2" a="1"/>
  <c r="V5599" i="2" s="1"/>
  <c r="V5600" i="2" a="1"/>
  <c r="V5600" i="2"/>
  <c r="V5601" i="2" a="1"/>
  <c r="V5601" i="2" s="1"/>
  <c r="V5602" i="2" a="1"/>
  <c r="V5602" i="2" s="1"/>
  <c r="V5603" i="2" a="1"/>
  <c r="V5603" i="2" s="1"/>
  <c r="V5604" i="2" a="1"/>
  <c r="V5604" i="2" s="1"/>
  <c r="V5605" i="2" a="1"/>
  <c r="V5605" i="2" s="1"/>
  <c r="V5606" i="2" a="1"/>
  <c r="V5606" i="2" s="1"/>
  <c r="V5607" i="2" a="1"/>
  <c r="V5607" i="2" s="1"/>
  <c r="V5608" i="2" a="1"/>
  <c r="V5608" i="2" s="1"/>
  <c r="V5609" i="2" a="1"/>
  <c r="V5609" i="2" s="1"/>
  <c r="V5610" i="2" a="1"/>
  <c r="V5610" i="2" s="1"/>
  <c r="V5611" i="2" a="1"/>
  <c r="V5611" i="2" s="1"/>
  <c r="V5612" i="2" a="1"/>
  <c r="V5612" i="2" s="1"/>
  <c r="V5613" i="2" a="1"/>
  <c r="V5613" i="2" s="1"/>
  <c r="V5614" i="2" a="1"/>
  <c r="V5614" i="2" s="1"/>
  <c r="V5615" i="2" a="1"/>
  <c r="V5615" i="2"/>
  <c r="V5616" i="2" a="1"/>
  <c r="V5616" i="2" s="1"/>
  <c r="V5617" i="2" a="1"/>
  <c r="V5617" i="2" s="1"/>
  <c r="V5618" i="2" a="1"/>
  <c r="V5618" i="2" s="1"/>
  <c r="V5619" i="2" a="1"/>
  <c r="V5619" i="2"/>
  <c r="V5620" i="2" a="1"/>
  <c r="V5620" i="2" s="1"/>
  <c r="V5621" i="2" a="1"/>
  <c r="V5621" i="2" s="1"/>
  <c r="V5622" i="2" a="1"/>
  <c r="V5622" i="2" s="1"/>
  <c r="V5623" i="2" a="1"/>
  <c r="V5623" i="2" s="1"/>
  <c r="V5624" i="2" a="1"/>
  <c r="V5624" i="2"/>
  <c r="V5625" i="2" a="1"/>
  <c r="V5625" i="2"/>
  <c r="V5626" i="2" a="1"/>
  <c r="V5626" i="2" s="1"/>
  <c r="V5627" i="2" a="1"/>
  <c r="V5627" i="2"/>
  <c r="V5628" i="2" a="1"/>
  <c r="V5628" i="2" s="1"/>
  <c r="V5629" i="2" a="1"/>
  <c r="V5629" i="2" s="1"/>
  <c r="V5630" i="2" a="1"/>
  <c r="V5630" i="2" s="1"/>
  <c r="V5631" i="2" a="1"/>
  <c r="V5631" i="2"/>
  <c r="V5632" i="2" a="1"/>
  <c r="V5632" i="2" s="1"/>
  <c r="V5633" i="2" a="1"/>
  <c r="V5633" i="2" s="1"/>
  <c r="V5634" i="2" a="1"/>
  <c r="V5634" i="2" s="1"/>
  <c r="V5635" i="2" a="1"/>
  <c r="V5635" i="2" s="1"/>
  <c r="V5636" i="2" a="1"/>
  <c r="V5636" i="2" s="1"/>
  <c r="V5637" i="2" a="1"/>
  <c r="V5637" i="2"/>
  <c r="V5638" i="2" a="1"/>
  <c r="V5638" i="2" s="1"/>
  <c r="V5639" i="2" a="1"/>
  <c r="V5639" i="2" s="1"/>
  <c r="V5640" i="2" a="1"/>
  <c r="V5640" i="2"/>
  <c r="V5641" i="2" a="1"/>
  <c r="V5641" i="2" s="1"/>
  <c r="V5642" i="2" a="1"/>
  <c r="V5642" i="2" s="1"/>
  <c r="V5643" i="2" a="1"/>
  <c r="V5643" i="2" s="1"/>
  <c r="V5644" i="2" a="1"/>
  <c r="V5644" i="2" s="1"/>
  <c r="V5645" i="2" a="1"/>
  <c r="V5645" i="2" s="1"/>
  <c r="V5646" i="2" a="1"/>
  <c r="V5646" i="2" s="1"/>
  <c r="V5647" i="2" a="1"/>
  <c r="V5647" i="2" s="1"/>
  <c r="V5648" i="2" a="1"/>
  <c r="V5648" i="2"/>
  <c r="V5649" i="2" a="1"/>
  <c r="V5649" i="2"/>
  <c r="V5650" i="2" a="1"/>
  <c r="V5650" i="2" s="1"/>
  <c r="V5651" i="2" a="1"/>
  <c r="V5651" i="2" s="1"/>
  <c r="V5652" i="2" a="1"/>
  <c r="V5652" i="2" s="1"/>
  <c r="V5653" i="2" a="1"/>
  <c r="V5653" i="2" s="1"/>
  <c r="V5654" i="2" a="1"/>
  <c r="V5654" i="2" s="1"/>
  <c r="V5655" i="2" a="1"/>
  <c r="V5655" i="2" s="1"/>
  <c r="V5656" i="2" a="1"/>
  <c r="V5656" i="2"/>
  <c r="V5657" i="2" a="1"/>
  <c r="V5657" i="2"/>
  <c r="V5658" i="2" a="1"/>
  <c r="V5658" i="2" s="1"/>
  <c r="V5659" i="2" a="1"/>
  <c r="V5659" i="2" s="1"/>
  <c r="V5660" i="2" a="1"/>
  <c r="V5660" i="2"/>
  <c r="V5661" i="2" a="1"/>
  <c r="V5661" i="2" s="1"/>
  <c r="V5662" i="2" a="1"/>
  <c r="V5662" i="2" s="1"/>
  <c r="V5663" i="2" a="1"/>
  <c r="V5663" i="2"/>
  <c r="V5664" i="2" a="1"/>
  <c r="V5664" i="2" s="1"/>
  <c r="V5665" i="2" a="1"/>
  <c r="V5665" i="2" s="1"/>
  <c r="V5666" i="2" a="1"/>
  <c r="V5666" i="2" s="1"/>
  <c r="V5667" i="2" a="1"/>
  <c r="V5667" i="2" s="1"/>
  <c r="V5668" i="2" a="1"/>
  <c r="V5668" i="2"/>
  <c r="V5669" i="2" a="1"/>
  <c r="V5669" i="2" s="1"/>
  <c r="V5670" i="2" a="1"/>
  <c r="V5670" i="2" s="1"/>
  <c r="V5671" i="2" a="1"/>
  <c r="V5671" i="2" s="1"/>
  <c r="V5672" i="2" a="1"/>
  <c r="V5672" i="2" s="1"/>
  <c r="V5673" i="2" a="1"/>
  <c r="V5673" i="2"/>
  <c r="V5674" i="2" a="1"/>
  <c r="V5674" i="2"/>
  <c r="V5675" i="2" a="1"/>
  <c r="V5675" i="2" s="1"/>
  <c r="V5676" i="2" a="1"/>
  <c r="V5676" i="2" s="1"/>
  <c r="V5677" i="2" a="1"/>
  <c r="V5677" i="2" s="1"/>
  <c r="V5678" i="2" a="1"/>
  <c r="V5678" i="2" s="1"/>
  <c r="V5679" i="2" a="1"/>
  <c r="V5679" i="2"/>
  <c r="V5680" i="2" a="1"/>
  <c r="V5680" i="2" s="1"/>
  <c r="V5681" i="2" a="1"/>
  <c r="V5681" i="2"/>
  <c r="V5682" i="2" a="1"/>
  <c r="V5682" i="2"/>
  <c r="V5683" i="2" a="1"/>
  <c r="V5683" i="2" s="1"/>
  <c r="V5684" i="2" a="1"/>
  <c r="V5684" i="2" s="1"/>
  <c r="V5685" i="2" a="1"/>
  <c r="V5685" i="2" s="1"/>
  <c r="V5686" i="2" a="1"/>
  <c r="V5686" i="2" s="1"/>
  <c r="V5687" i="2" a="1"/>
  <c r="V5687" i="2"/>
  <c r="V5688" i="2" a="1"/>
  <c r="V5688" i="2" s="1"/>
  <c r="V5689" i="2" a="1"/>
  <c r="V5689" i="2" s="1"/>
  <c r="V5690" i="2" a="1"/>
  <c r="V5690" i="2" s="1"/>
  <c r="V5691" i="2" a="1"/>
  <c r="V5691" i="2" s="1"/>
  <c r="V5692" i="2" a="1"/>
  <c r="V5692" i="2" s="1"/>
  <c r="V5693" i="2" a="1"/>
  <c r="V5693" i="2" s="1"/>
  <c r="V5694" i="2" a="1"/>
  <c r="V5694" i="2" s="1"/>
  <c r="V5695" i="2" a="1"/>
  <c r="V5695" i="2" s="1"/>
  <c r="V5696" i="2" a="1"/>
  <c r="V5696" i="2" s="1"/>
  <c r="V5697" i="2" a="1"/>
  <c r="V5697" i="2" s="1"/>
  <c r="V5698" i="2" a="1"/>
  <c r="V5698" i="2" s="1"/>
  <c r="V5699" i="2" a="1"/>
  <c r="V5699" i="2"/>
  <c r="V5700" i="2" a="1"/>
  <c r="V5700" i="2"/>
  <c r="V5701" i="2" a="1"/>
  <c r="V5701" i="2" s="1"/>
  <c r="V5702" i="2" a="1"/>
  <c r="V5702" i="2" s="1"/>
  <c r="V5703" i="2" a="1"/>
  <c r="V5703" i="2" s="1"/>
  <c r="V5704" i="2" a="1"/>
  <c r="V5704" i="2" s="1"/>
  <c r="V5705" i="2" a="1"/>
  <c r="V5705" i="2" s="1"/>
  <c r="V5706" i="2" a="1"/>
  <c r="V5706" i="2" s="1"/>
  <c r="V5707" i="2" a="1"/>
  <c r="V5707" i="2" s="1"/>
  <c r="V5708" i="2" a="1"/>
  <c r="V5708" i="2"/>
  <c r="V5709" i="2" a="1"/>
  <c r="V5709" i="2"/>
  <c r="V5710" i="2" a="1"/>
  <c r="V5710" i="2" s="1"/>
  <c r="V5711" i="2" a="1"/>
  <c r="V5711" i="2" s="1"/>
  <c r="V5712" i="2" a="1"/>
  <c r="V5712" i="2" s="1"/>
  <c r="V5713" i="2" a="1"/>
  <c r="V5713" i="2" s="1"/>
  <c r="V5714" i="2" a="1"/>
  <c r="V5714" i="2" s="1"/>
  <c r="V5715" i="2" a="1"/>
  <c r="V5715" i="2" s="1"/>
  <c r="V5716" i="2" a="1"/>
  <c r="V5716" i="2" s="1"/>
  <c r="V5717" i="2" a="1"/>
  <c r="V5717" i="2" s="1"/>
  <c r="V5718" i="2" a="1"/>
  <c r="V5718" i="2" s="1"/>
  <c r="V5719" i="2" a="1"/>
  <c r="V5719" i="2" s="1"/>
  <c r="V5720" i="2" a="1"/>
  <c r="V5720" i="2" s="1"/>
  <c r="V5721" i="2" a="1"/>
  <c r="V5721" i="2"/>
  <c r="V5722" i="2" a="1"/>
  <c r="V5722" i="2"/>
  <c r="V5723" i="2" a="1"/>
  <c r="V5723" i="2" s="1"/>
  <c r="V5724" i="2" a="1"/>
  <c r="V5724" i="2"/>
  <c r="V5725" i="2" a="1"/>
  <c r="V5725" i="2" s="1"/>
  <c r="V5726" i="2" a="1"/>
  <c r="V5726" i="2" s="1"/>
  <c r="V5727" i="2" a="1"/>
  <c r="V5727" i="2" s="1"/>
  <c r="V5728" i="2" a="1"/>
  <c r="V5728" i="2" s="1"/>
  <c r="V5729" i="2" a="1"/>
  <c r="V5729" i="2"/>
  <c r="V5730" i="2" a="1"/>
  <c r="V5730" i="2" s="1"/>
  <c r="V5731" i="2" a="1"/>
  <c r="V5731" i="2" s="1"/>
  <c r="V5732" i="2" a="1"/>
  <c r="V5732" i="2"/>
  <c r="V5733" i="2" a="1"/>
  <c r="V5733" i="2"/>
  <c r="V5734" i="2" a="1"/>
  <c r="V5734" i="2" s="1"/>
  <c r="V5735" i="2" a="1"/>
  <c r="V5735" i="2" s="1"/>
  <c r="V5736" i="2" a="1"/>
  <c r="V5736" i="2"/>
  <c r="V5737" i="2" a="1"/>
  <c r="V5737" i="2" s="1"/>
  <c r="V5738" i="2" a="1"/>
  <c r="V5738" i="2" s="1"/>
  <c r="V5739" i="2" a="1"/>
  <c r="V5739" i="2" s="1"/>
  <c r="V5740" i="2" a="1"/>
  <c r="V5740" i="2" s="1"/>
  <c r="V5741" i="2" a="1"/>
  <c r="V5741" i="2" s="1"/>
  <c r="V5742" i="2" a="1"/>
  <c r="V5742" i="2" s="1"/>
  <c r="V5743" i="2" a="1"/>
  <c r="V5743" i="2" s="1"/>
  <c r="V5744" i="2" a="1"/>
  <c r="V5744" i="2" s="1"/>
  <c r="V5745" i="2" a="1"/>
  <c r="V5745" i="2"/>
  <c r="V5746" i="2" a="1"/>
  <c r="V5746" i="2"/>
  <c r="V5747" i="2" a="1"/>
  <c r="V5747" i="2"/>
  <c r="V5748" i="2" a="1"/>
  <c r="V5748" i="2" s="1"/>
  <c r="V5749" i="2" a="1"/>
  <c r="V5749" i="2" s="1"/>
  <c r="V5750" i="2" a="1"/>
  <c r="V5750" i="2" s="1"/>
  <c r="V5751" i="2" a="1"/>
  <c r="V5751" i="2" s="1"/>
  <c r="V5752" i="2" a="1"/>
  <c r="V5752" i="2" s="1"/>
  <c r="V5753" i="2" a="1"/>
  <c r="V5753" i="2" s="1"/>
  <c r="V5754" i="2" a="1"/>
  <c r="V5754" i="2" s="1"/>
  <c r="V5755" i="2" a="1"/>
  <c r="V5755" i="2" s="1"/>
  <c r="V5756" i="2" a="1"/>
  <c r="V5756" i="2"/>
  <c r="V5757" i="2" a="1"/>
  <c r="V5757" i="2" s="1"/>
  <c r="V5758" i="2" a="1"/>
  <c r="V5758" i="2" s="1"/>
  <c r="V5759" i="2" a="1"/>
  <c r="V5759" i="2"/>
  <c r="V5760" i="2" a="1"/>
  <c r="V5760" i="2" s="1"/>
  <c r="V5761" i="2" a="1"/>
  <c r="V5761" i="2" s="1"/>
  <c r="V5762" i="2" a="1"/>
  <c r="V5762" i="2" s="1"/>
  <c r="V5763" i="2" a="1"/>
  <c r="V5763" i="2" s="1"/>
  <c r="V5764" i="2" a="1"/>
  <c r="V5764" i="2" s="1"/>
  <c r="V5765" i="2" a="1"/>
  <c r="V5765" i="2" s="1"/>
  <c r="V5766" i="2" a="1"/>
  <c r="V5766" i="2" s="1"/>
  <c r="V5767" i="2" a="1"/>
  <c r="V5767" i="2" s="1"/>
  <c r="V5768" i="2" a="1"/>
  <c r="V5768" i="2"/>
  <c r="V5769" i="2" a="1"/>
  <c r="V5769" i="2"/>
  <c r="V5770" i="2" a="1"/>
  <c r="V5770" i="2"/>
  <c r="V5771" i="2" a="1"/>
  <c r="V5771" i="2" s="1"/>
  <c r="V5772" i="2" a="1"/>
  <c r="V5772" i="2" s="1"/>
  <c r="V5773" i="2" a="1"/>
  <c r="V5773" i="2" s="1"/>
  <c r="V5774" i="2" a="1"/>
  <c r="V5774" i="2" s="1"/>
  <c r="V5775" i="2" a="1"/>
  <c r="V5775" i="2"/>
  <c r="V5776" i="2" a="1"/>
  <c r="V5776" i="2" s="1"/>
  <c r="V5777" i="2" a="1"/>
  <c r="V5777" i="2" s="1"/>
  <c r="V5778" i="2" a="1"/>
  <c r="V5778" i="2" s="1"/>
  <c r="V5779" i="2" a="1"/>
  <c r="V5779" i="2" s="1"/>
  <c r="V5780" i="2" a="1"/>
  <c r="V5780" i="2" s="1"/>
  <c r="V5781" i="2" a="1"/>
  <c r="V5781" i="2" s="1"/>
  <c r="V5782" i="2" a="1"/>
  <c r="V5782" i="2" s="1"/>
  <c r="V5783" i="2" a="1"/>
  <c r="V5783" i="2" s="1"/>
  <c r="V5784" i="2" a="1"/>
  <c r="V5784" i="2"/>
  <c r="V5785" i="2" a="1"/>
  <c r="V5785" i="2" s="1"/>
  <c r="V5786" i="2" a="1"/>
  <c r="V5786" i="2"/>
  <c r="V5787" i="2" a="1"/>
  <c r="V5787" i="2"/>
  <c r="V5788" i="2" a="1"/>
  <c r="V5788" i="2"/>
  <c r="V5789" i="2" a="1"/>
  <c r="V5789" i="2" s="1"/>
  <c r="V5790" i="2" a="1"/>
  <c r="V5790" i="2" s="1"/>
  <c r="V5791" i="2" a="1"/>
  <c r="V5791" i="2" s="1"/>
  <c r="V5792" i="2" a="1"/>
  <c r="V5792" i="2"/>
  <c r="V5793" i="2" a="1"/>
  <c r="V5793" i="2" s="1"/>
  <c r="V5794" i="2" a="1"/>
  <c r="V5794" i="2" s="1"/>
  <c r="V5795" i="2" a="1"/>
  <c r="V5795" i="2" s="1"/>
  <c r="V5796" i="2" a="1"/>
  <c r="V5796" i="2" s="1"/>
  <c r="V5797" i="2" a="1"/>
  <c r="V5797" i="2" s="1"/>
  <c r="V5798" i="2" a="1"/>
  <c r="V5798" i="2" s="1"/>
  <c r="V5799" i="2" a="1"/>
  <c r="V5799" i="2" s="1"/>
  <c r="V5800" i="2" a="1"/>
  <c r="V5800" i="2" s="1"/>
  <c r="V5801" i="2" a="1"/>
  <c r="V5801" i="2" s="1"/>
  <c r="V5802" i="2" a="1"/>
  <c r="V5802" i="2" s="1"/>
  <c r="V5803" i="2" a="1"/>
  <c r="V5803" i="2" s="1"/>
  <c r="V5804" i="2" a="1"/>
  <c r="V5804" i="2"/>
  <c r="V5805" i="2" a="1"/>
  <c r="V5805" i="2" s="1"/>
  <c r="V5806" i="2" a="1"/>
  <c r="V5806" i="2" s="1"/>
  <c r="V5807" i="2" a="1"/>
  <c r="V5807" i="2" s="1"/>
  <c r="V5808" i="2" a="1"/>
  <c r="V5808" i="2"/>
  <c r="V5809" i="2" a="1"/>
  <c r="V5809" i="2" s="1"/>
  <c r="V5810" i="2" a="1"/>
  <c r="V5810" i="2" s="1"/>
  <c r="V5811" i="2" a="1"/>
  <c r="V5811" i="2"/>
  <c r="V5812" i="2" a="1"/>
  <c r="V5812" i="2" s="1"/>
  <c r="V5813" i="2" a="1"/>
  <c r="V5813" i="2" s="1"/>
  <c r="V5814" i="2" a="1"/>
  <c r="V5814" i="2" s="1"/>
  <c r="V5815" i="2" a="1"/>
  <c r="V5815" i="2" s="1"/>
  <c r="V5816" i="2" a="1"/>
  <c r="V5816" i="2"/>
  <c r="V5817" i="2" a="1"/>
  <c r="V5817" i="2"/>
  <c r="V5818" i="2" a="1"/>
  <c r="V5818" i="2"/>
  <c r="V5819" i="2" a="1"/>
  <c r="V5819" i="2" s="1"/>
  <c r="V5820" i="2" a="1"/>
  <c r="V5820" i="2" s="1"/>
  <c r="V5821" i="2" a="1"/>
  <c r="V5821" i="2" s="1"/>
  <c r="V5822" i="2" a="1"/>
  <c r="V5822" i="2" s="1"/>
  <c r="V5823" i="2" a="1"/>
  <c r="V5823" i="2"/>
  <c r="V5824" i="2" a="1"/>
  <c r="V5824" i="2" s="1"/>
  <c r="V5825" i="2" a="1"/>
  <c r="V5825" i="2" s="1"/>
  <c r="V5826" i="2" a="1"/>
  <c r="V5826" i="2" s="1"/>
  <c r="V5827" i="2" a="1"/>
  <c r="V5827" i="2" s="1"/>
  <c r="V5828" i="2" a="1"/>
  <c r="V5828" i="2" s="1"/>
  <c r="V5829" i="2" a="1"/>
  <c r="V5829" i="2" s="1"/>
  <c r="V5830" i="2" a="1"/>
  <c r="V5830" i="2"/>
  <c r="V5831" i="2" a="1"/>
  <c r="V5831" i="2" s="1"/>
  <c r="V5832" i="2" a="1"/>
  <c r="V5832" i="2" s="1"/>
  <c r="V5833" i="2" a="1"/>
  <c r="V5833" i="2" s="1"/>
  <c r="V5834" i="2" a="1"/>
  <c r="V5834" i="2" s="1"/>
  <c r="V5835" i="2" a="1"/>
  <c r="V5835" i="2" s="1"/>
  <c r="V5836" i="2" a="1"/>
  <c r="V5836" i="2" s="1"/>
  <c r="V5837" i="2" a="1"/>
  <c r="V5837" i="2" s="1"/>
  <c r="V5838" i="2" a="1"/>
  <c r="V5838" i="2"/>
  <c r="V5839" i="2" a="1"/>
  <c r="V5839" i="2" s="1"/>
  <c r="V5840" i="2" a="1"/>
  <c r="V5840" i="2"/>
  <c r="V5841" i="2" a="1"/>
  <c r="V5841" i="2"/>
  <c r="V5842" i="2" a="1"/>
  <c r="V5842" i="2" s="1"/>
  <c r="V5843" i="2" a="1"/>
  <c r="V5843" i="2" s="1"/>
  <c r="V5844" i="2" a="1"/>
  <c r="V5844" i="2" s="1"/>
  <c r="V5845" i="2" a="1"/>
  <c r="V5845" i="2" s="1"/>
  <c r="V5846" i="2" a="1"/>
  <c r="V5846" i="2" s="1"/>
  <c r="V5847" i="2" a="1"/>
  <c r="V5847" i="2" s="1"/>
  <c r="V5848" i="2" a="1"/>
  <c r="V5848" i="2" s="1"/>
  <c r="V5849" i="2" a="1"/>
  <c r="V5849" i="2" s="1"/>
  <c r="V5850" i="2" a="1"/>
  <c r="V5850" i="2" s="1"/>
  <c r="V5851" i="2" a="1"/>
  <c r="V5851" i="2" s="1"/>
  <c r="V5852" i="2" a="1"/>
  <c r="V5852" i="2"/>
  <c r="V5853" i="2" a="1"/>
  <c r="V5853" i="2" s="1"/>
  <c r="V5854" i="2" a="1"/>
  <c r="V5854" i="2"/>
  <c r="V5855" i="2" a="1"/>
  <c r="V5855" i="2" s="1"/>
  <c r="V5856" i="2" a="1"/>
  <c r="V5856" i="2" s="1"/>
  <c r="V5857" i="2" a="1"/>
  <c r="V5857" i="2" s="1"/>
  <c r="V5858" i="2" a="1"/>
  <c r="V5858" i="2" s="1"/>
  <c r="V5859" i="2" a="1"/>
  <c r="V5859" i="2" s="1"/>
  <c r="V5860" i="2" a="1"/>
  <c r="V5860" i="2" s="1"/>
  <c r="V5861" i="2" a="1"/>
  <c r="V5861" i="2"/>
  <c r="V5862" i="2" a="1"/>
  <c r="V5862" i="2" s="1"/>
  <c r="V5863" i="2" a="1"/>
  <c r="V5863" i="2" s="1"/>
  <c r="V5864" i="2" a="1"/>
  <c r="V5864" i="2" s="1"/>
  <c r="V5865" i="2" a="1"/>
  <c r="V5865" i="2"/>
  <c r="V5866" i="2" a="1"/>
  <c r="V5866" i="2"/>
  <c r="V5867" i="2" a="1"/>
  <c r="V5867" i="2" s="1"/>
  <c r="V5868" i="2" a="1"/>
  <c r="V5868" i="2" s="1"/>
  <c r="V5869" i="2" a="1"/>
  <c r="V5869" i="2" s="1"/>
  <c r="V5870" i="2" a="1"/>
  <c r="V5870" i="2" s="1"/>
  <c r="V5871" i="2" a="1"/>
  <c r="V5871" i="2"/>
  <c r="V5872" i="2" a="1"/>
  <c r="V5872" i="2" s="1"/>
  <c r="V5873" i="2" a="1"/>
  <c r="V5873" i="2" s="1"/>
  <c r="V5874" i="2" a="1"/>
  <c r="V5874" i="2" s="1"/>
  <c r="V5875" i="2" a="1"/>
  <c r="V5875" i="2" s="1"/>
  <c r="V5876" i="2" a="1"/>
  <c r="V5876" i="2" s="1"/>
  <c r="V5877" i="2" a="1"/>
  <c r="V5877" i="2" s="1"/>
  <c r="V5878" i="2" a="1"/>
  <c r="V5878" i="2"/>
  <c r="V5879" i="2" a="1"/>
  <c r="V5879" i="2" s="1"/>
  <c r="V5880" i="2" a="1"/>
  <c r="V5880" i="2" s="1"/>
  <c r="V5881" i="2" a="1"/>
  <c r="V5881" i="2" s="1"/>
  <c r="V5882" i="2" a="1"/>
  <c r="V5882" i="2" s="1"/>
  <c r="V5883" i="2" a="1"/>
  <c r="V5883" i="2" s="1"/>
  <c r="V5884" i="2" a="1"/>
  <c r="V5884" i="2" s="1"/>
  <c r="V5885" i="2" a="1"/>
  <c r="V5885" i="2" s="1"/>
  <c r="V5886" i="2" a="1"/>
  <c r="V5886" i="2"/>
  <c r="V5887" i="2" a="1"/>
  <c r="V5887" i="2" s="1"/>
  <c r="V5888" i="2" a="1"/>
  <c r="V5888" i="2" s="1"/>
  <c r="V5889" i="2" a="1"/>
  <c r="V5889" i="2" s="1"/>
  <c r="V5890" i="2" a="1"/>
  <c r="V5890" i="2"/>
  <c r="V5891" i="2" a="1"/>
  <c r="V5891" i="2" s="1"/>
  <c r="V5892" i="2" a="1"/>
  <c r="V5892" i="2" s="1"/>
  <c r="V5893" i="2" a="1"/>
  <c r="V5893" i="2" s="1"/>
  <c r="V5894" i="2" a="1"/>
  <c r="V5894" i="2" s="1"/>
  <c r="V5895" i="2" a="1"/>
  <c r="V5895" i="2"/>
  <c r="V5896" i="2" a="1"/>
  <c r="V5896" i="2" s="1"/>
  <c r="V5897" i="2" a="1"/>
  <c r="V5897" i="2" s="1"/>
  <c r="V5898" i="2" a="1"/>
  <c r="V5898" i="2"/>
  <c r="V5899" i="2" a="1"/>
  <c r="V5899" i="2" s="1"/>
  <c r="V5900" i="2" a="1"/>
  <c r="V5900" i="2" s="1"/>
  <c r="V5901" i="2" a="1"/>
  <c r="V5901" i="2" s="1"/>
  <c r="V5902" i="2" a="1"/>
  <c r="V5902" i="2" s="1"/>
  <c r="V5903" i="2" a="1"/>
  <c r="V5903" i="2"/>
  <c r="V5904" i="2" a="1"/>
  <c r="V5904" i="2" s="1"/>
  <c r="V5905" i="2" a="1"/>
  <c r="V5905" i="2" s="1"/>
  <c r="V5906" i="2" a="1"/>
  <c r="V5906" i="2"/>
  <c r="V5907" i="2" a="1"/>
  <c r="V5907" i="2" s="1"/>
  <c r="V5908" i="2" a="1"/>
  <c r="V5908" i="2" s="1"/>
  <c r="V5909" i="2" a="1"/>
  <c r="V5909" i="2" s="1"/>
  <c r="V5910" i="2" a="1"/>
  <c r="V5910" i="2" s="1"/>
  <c r="V5911" i="2" a="1"/>
  <c r="V5911" i="2" s="1"/>
  <c r="V5912" i="2" a="1"/>
  <c r="V5912" i="2" s="1"/>
  <c r="V5913" i="2" a="1"/>
  <c r="V5913" i="2" s="1"/>
  <c r="V5914" i="2" a="1"/>
  <c r="V5914" i="2"/>
  <c r="V5915" i="2" a="1"/>
  <c r="V5915" i="2"/>
  <c r="V5916" i="2" a="1"/>
  <c r="V5916" i="2" s="1"/>
  <c r="V5917" i="2" a="1"/>
  <c r="V5917" i="2" s="1"/>
  <c r="V5918" i="2" a="1"/>
  <c r="V5918" i="2" s="1"/>
  <c r="V5919" i="2" a="1"/>
  <c r="V5919" i="2" s="1"/>
  <c r="V5920" i="2" a="1"/>
  <c r="V5920" i="2" s="1"/>
  <c r="V5921" i="2" a="1"/>
  <c r="V5921" i="2" s="1"/>
  <c r="V5922" i="2" a="1"/>
  <c r="V5922" i="2" s="1"/>
  <c r="V5923" i="2" a="1"/>
  <c r="V5923" i="2" s="1"/>
  <c r="V5924" i="2" a="1"/>
  <c r="V5924" i="2"/>
  <c r="V5925" i="2" a="1"/>
  <c r="V5925" i="2" s="1"/>
  <c r="V5926" i="2" a="1"/>
  <c r="V5926" i="2" s="1"/>
  <c r="V5927" i="2" a="1"/>
  <c r="V5927" i="2" s="1"/>
  <c r="V5928" i="2" a="1"/>
  <c r="V5928" i="2" s="1"/>
  <c r="V5929" i="2" a="1"/>
  <c r="V5929" i="2" s="1"/>
  <c r="V5930" i="2" a="1"/>
  <c r="V5930" i="2" s="1"/>
  <c r="V5931" i="2" a="1"/>
  <c r="V5931" i="2" s="1"/>
  <c r="V5932" i="2" a="1"/>
  <c r="V5932" i="2" s="1"/>
  <c r="V5933" i="2" a="1"/>
  <c r="V5933" i="2"/>
  <c r="V5934" i="2" a="1"/>
  <c r="V5934" i="2" s="1"/>
  <c r="V5935" i="2" a="1"/>
  <c r="V5935" i="2" s="1"/>
  <c r="V5936" i="2" a="1"/>
  <c r="V5936" i="2" s="1"/>
  <c r="V5937" i="2" a="1"/>
  <c r="V5937" i="2" s="1"/>
  <c r="V5938" i="2" a="1"/>
  <c r="V5938" i="2" s="1"/>
  <c r="V5939" i="2" a="1"/>
  <c r="V5939" i="2" s="1"/>
  <c r="V5940" i="2" a="1"/>
  <c r="V5940" i="2"/>
  <c r="V5941" i="2" a="1"/>
  <c r="V5941" i="2" s="1"/>
  <c r="V5942" i="2" a="1"/>
  <c r="V5942" i="2" s="1"/>
  <c r="V5943" i="2" a="1"/>
  <c r="V5943" i="2" s="1"/>
  <c r="V5944" i="2" a="1"/>
  <c r="V5944" i="2" s="1"/>
  <c r="V5945" i="2" a="1"/>
  <c r="V5945" i="2"/>
  <c r="V5946" i="2" a="1"/>
  <c r="V5946" i="2" s="1"/>
  <c r="V5947" i="2" a="1"/>
  <c r="V5947" i="2" s="1"/>
  <c r="V5948" i="2" a="1"/>
  <c r="V5948" i="2" s="1"/>
  <c r="V5949" i="2" a="1"/>
  <c r="V5949" i="2" s="1"/>
  <c r="V5950" i="2" a="1"/>
  <c r="V5950" i="2" s="1"/>
  <c r="V5951" i="2" a="1"/>
  <c r="V5951" i="2" s="1"/>
  <c r="V5952" i="2" a="1"/>
  <c r="V5952" i="2" s="1"/>
  <c r="V5953" i="2" a="1"/>
  <c r="V5953" i="2" s="1"/>
  <c r="V5954" i="2" a="1"/>
  <c r="V5954" i="2" s="1"/>
  <c r="V5955" i="2" a="1"/>
  <c r="V5955" i="2" s="1"/>
  <c r="V5956" i="2" a="1"/>
  <c r="V5956" i="2" s="1"/>
  <c r="V5957" i="2" a="1"/>
  <c r="V5957" i="2" s="1"/>
  <c r="V5958" i="2" a="1"/>
  <c r="V5958" i="2" s="1"/>
  <c r="V5959" i="2" a="1"/>
  <c r="V5959" i="2" s="1"/>
  <c r="V5960" i="2" a="1"/>
  <c r="V5960" i="2" s="1"/>
  <c r="V5961" i="2" a="1"/>
  <c r="V5961" i="2" s="1"/>
  <c r="V5962" i="2" a="1"/>
  <c r="V5962" i="2"/>
  <c r="V5963" i="2" a="1"/>
  <c r="V5963" i="2" s="1"/>
  <c r="V5964" i="2" a="1"/>
  <c r="V5964" i="2" s="1"/>
  <c r="V5965" i="2" a="1"/>
  <c r="V5965" i="2" s="1"/>
  <c r="V5966" i="2" a="1"/>
  <c r="V5966" i="2" s="1"/>
  <c r="V5967" i="2" a="1"/>
  <c r="V5967" i="2" s="1"/>
  <c r="V5968" i="2" a="1"/>
  <c r="V5968" i="2" s="1"/>
  <c r="V5969" i="2" a="1"/>
  <c r="V5969" i="2" s="1"/>
  <c r="V5970" i="2" a="1"/>
  <c r="V5970" i="2"/>
  <c r="V5971" i="2" a="1"/>
  <c r="V5971" i="2" s="1"/>
  <c r="V5972" i="2" a="1"/>
  <c r="V5972" i="2" s="1"/>
  <c r="V5973" i="2" a="1"/>
  <c r="V5973" i="2" s="1"/>
  <c r="V5974" i="2" a="1"/>
  <c r="V5974" i="2"/>
  <c r="V5975" i="2" a="1"/>
  <c r="V5975" i="2" s="1"/>
  <c r="V5976" i="2" a="1"/>
  <c r="V5976" i="2" s="1"/>
  <c r="V5977" i="2" a="1"/>
  <c r="V5977" i="2" s="1"/>
  <c r="V5978" i="2" a="1"/>
  <c r="V5978" i="2" s="1"/>
  <c r="V5979" i="2" a="1"/>
  <c r="V5979" i="2" s="1"/>
  <c r="V5980" i="2" a="1"/>
  <c r="V5980" i="2" s="1"/>
  <c r="V5981" i="2" a="1"/>
  <c r="V5981" i="2" s="1"/>
  <c r="V5982" i="2" a="1"/>
  <c r="V5982" i="2"/>
  <c r="V5983" i="2" a="1"/>
  <c r="V5983" i="2" s="1"/>
  <c r="V5984" i="2" a="1"/>
  <c r="V5984" i="2" s="1"/>
  <c r="V5985" i="2" a="1"/>
  <c r="V5985" i="2" s="1"/>
  <c r="V5986" i="2" a="1"/>
  <c r="V5986" i="2" s="1"/>
  <c r="V5987" i="2" a="1"/>
  <c r="V5987" i="2"/>
  <c r="V5988" i="2" a="1"/>
  <c r="V5988" i="2" s="1"/>
  <c r="V5989" i="2" a="1"/>
  <c r="V5989" i="2" s="1"/>
  <c r="V5990" i="2" a="1"/>
  <c r="V5990" i="2"/>
  <c r="V5991" i="2" a="1"/>
  <c r="V5991" i="2" s="1"/>
  <c r="V5992" i="2" a="1"/>
  <c r="V5992" i="2"/>
  <c r="V5993" i="2" a="1"/>
  <c r="V5993" i="2" s="1"/>
  <c r="V5994" i="2" a="1"/>
  <c r="V5994" i="2" s="1"/>
  <c r="V5995" i="2" a="1"/>
  <c r="V5995" i="2" s="1"/>
  <c r="V5996" i="2" a="1"/>
  <c r="V5996" i="2"/>
  <c r="V5997" i="2" a="1"/>
  <c r="V5997" i="2" s="1"/>
  <c r="V5998" i="2" a="1"/>
  <c r="V5998" i="2" s="1"/>
  <c r="V5999" i="2" a="1"/>
  <c r="V5999" i="2" s="1"/>
  <c r="V6000" i="2" a="1"/>
  <c r="V6000" i="2" s="1"/>
  <c r="V6001" i="2" a="1"/>
  <c r="V6001" i="2" s="1"/>
  <c r="V6002" i="2" a="1"/>
  <c r="V6002" i="2" s="1"/>
  <c r="V6003" i="2" a="1"/>
  <c r="V6003" i="2" s="1"/>
  <c r="V6004" i="2" a="1"/>
  <c r="V6004" i="2"/>
  <c r="V6005" i="2" a="1"/>
  <c r="V6005" i="2" s="1"/>
  <c r="V6006" i="2" a="1"/>
  <c r="V6006" i="2" s="1"/>
  <c r="V6007" i="2" a="1"/>
  <c r="V6007" i="2" s="1"/>
  <c r="V6008" i="2" a="1"/>
  <c r="V6008" i="2"/>
  <c r="V6009" i="2" a="1"/>
  <c r="V6009" i="2" s="1"/>
  <c r="V6010" i="2" a="1"/>
  <c r="V6010" i="2" s="1"/>
  <c r="V6011" i="2" a="1"/>
  <c r="V6011" i="2" s="1"/>
  <c r="V6012" i="2" a="1"/>
  <c r="V6012" i="2" s="1"/>
  <c r="V6013" i="2" a="1"/>
  <c r="V6013" i="2" s="1"/>
  <c r="V6014" i="2" a="1"/>
  <c r="V6014" i="2" s="1"/>
  <c r="V6015" i="2" a="1"/>
  <c r="V6015" i="2"/>
  <c r="V6016" i="2" a="1"/>
  <c r="V6016" i="2"/>
  <c r="V6017" i="2" a="1"/>
  <c r="V6017" i="2" s="1"/>
  <c r="V6018" i="2" a="1"/>
  <c r="V6018" i="2" s="1"/>
  <c r="V6019" i="2" a="1"/>
  <c r="V6019" i="2" s="1"/>
  <c r="V6020" i="2" a="1"/>
  <c r="V6020" i="2" s="1"/>
  <c r="V6021" i="2" a="1"/>
  <c r="V6021" i="2"/>
  <c r="V6022" i="2" a="1"/>
  <c r="V6022" i="2"/>
  <c r="V6023" i="2" a="1"/>
  <c r="V6023" i="2"/>
  <c r="V6024" i="2" a="1"/>
  <c r="V6024" i="2" s="1"/>
  <c r="V6025" i="2" a="1"/>
  <c r="V6025" i="2" s="1"/>
  <c r="V6026" i="2" a="1"/>
  <c r="V6026" i="2" s="1"/>
  <c r="V6027" i="2" a="1"/>
  <c r="V6027" i="2" s="1"/>
  <c r="V6028" i="2" a="1"/>
  <c r="V6028" i="2" s="1"/>
  <c r="V6029" i="2" a="1"/>
  <c r="V6029" i="2" s="1"/>
  <c r="V6030" i="2" a="1"/>
  <c r="V6030" i="2" s="1"/>
  <c r="V6031" i="2" a="1"/>
  <c r="V6031" i="2" s="1"/>
  <c r="V6032" i="2" a="1"/>
  <c r="V6032" i="2" s="1"/>
  <c r="V6033" i="2" a="1"/>
  <c r="V6033" i="2" s="1"/>
  <c r="V6034" i="2" a="1"/>
  <c r="V6034" i="2"/>
  <c r="V6035" i="2" a="1"/>
  <c r="V6035" i="2" s="1"/>
  <c r="V6036" i="2" a="1"/>
  <c r="V6036" i="2" s="1"/>
  <c r="V6037" i="2" a="1"/>
  <c r="V6037" i="2" s="1"/>
  <c r="V6038" i="2" a="1"/>
  <c r="V6038" i="2" s="1"/>
  <c r="V6039" i="2" a="1"/>
  <c r="V6039" i="2" s="1"/>
  <c r="V6040" i="2" a="1"/>
  <c r="V6040" i="2" s="1"/>
  <c r="V6041" i="2" a="1"/>
  <c r="V6041" i="2"/>
  <c r="V6042" i="2" a="1"/>
  <c r="V6042" i="2" s="1"/>
  <c r="V6043" i="2" a="1"/>
  <c r="V6043" i="2" s="1"/>
  <c r="V6044" i="2" a="1"/>
  <c r="V6044" i="2" s="1"/>
  <c r="V6045" i="2" a="1"/>
  <c r="V6045" i="2"/>
  <c r="V6046" i="2" a="1"/>
  <c r="V6046" i="2" s="1"/>
  <c r="V6047" i="2" a="1"/>
  <c r="V6047" i="2" s="1"/>
  <c r="V6048" i="2" a="1"/>
  <c r="V6048" i="2"/>
  <c r="V6049" i="2" a="1"/>
  <c r="V6049" i="2" s="1"/>
  <c r="V6050" i="2" a="1"/>
  <c r="V6050" i="2" s="1"/>
  <c r="V6051" i="2" a="1"/>
  <c r="V6051" i="2" s="1"/>
  <c r="V6052" i="2" a="1"/>
  <c r="V6052" i="2" s="1"/>
  <c r="V6053" i="2" a="1"/>
  <c r="V6053" i="2" s="1"/>
  <c r="V6054" i="2" a="1"/>
  <c r="V6054" i="2" s="1"/>
  <c r="V6055" i="2" a="1"/>
  <c r="V6055" i="2" s="1"/>
  <c r="V6056" i="2" a="1"/>
  <c r="V6056" i="2"/>
  <c r="V6057" i="2" a="1"/>
  <c r="V6057" i="2" s="1"/>
  <c r="V6058" i="2" a="1"/>
  <c r="V6058" i="2"/>
  <c r="V6059" i="2" a="1"/>
  <c r="V6059" i="2" s="1"/>
  <c r="V6060" i="2" a="1"/>
  <c r="V6060" i="2"/>
  <c r="V6061" i="2" a="1"/>
  <c r="V6061" i="2" s="1"/>
  <c r="V6062" i="2" a="1"/>
  <c r="V6062" i="2"/>
  <c r="V6063" i="2" a="1"/>
  <c r="V6063" i="2"/>
  <c r="V6064" i="2" a="1"/>
  <c r="V6064" i="2" s="1"/>
  <c r="V6065" i="2" a="1"/>
  <c r="V6065" i="2" s="1"/>
  <c r="V6066" i="2" a="1"/>
  <c r="V6066" i="2" s="1"/>
  <c r="V6067" i="2" a="1"/>
  <c r="V6067" i="2" s="1"/>
  <c r="V6068" i="2" a="1"/>
  <c r="V6068" i="2" s="1"/>
  <c r="V6069" i="2" a="1"/>
  <c r="V6069" i="2" s="1"/>
  <c r="V6070" i="2" a="1"/>
  <c r="V6070" i="2" s="1"/>
  <c r="V6071" i="2" a="1"/>
  <c r="V6071" i="2" s="1"/>
  <c r="V6072" i="2" a="1"/>
  <c r="V6072" i="2" s="1"/>
  <c r="V6073" i="2" a="1"/>
  <c r="V6073" i="2" s="1"/>
  <c r="V6074" i="2" a="1"/>
  <c r="V6074" i="2" s="1"/>
  <c r="V6075" i="2" a="1"/>
  <c r="V6075" i="2" s="1"/>
  <c r="V6076" i="2" a="1"/>
  <c r="V6076" i="2" s="1"/>
  <c r="V6077" i="2" a="1"/>
  <c r="V6077" i="2"/>
  <c r="V6078" i="2" a="1"/>
  <c r="V6078" i="2" s="1"/>
  <c r="V6079" i="2" a="1"/>
  <c r="V6079" i="2" s="1"/>
  <c r="V6080" i="2" a="1"/>
  <c r="V6080" i="2"/>
  <c r="V6081" i="2" a="1"/>
  <c r="V6081" i="2" s="1"/>
  <c r="V6082" i="2" a="1"/>
  <c r="V6082" i="2" s="1"/>
  <c r="V6083" i="2" a="1"/>
  <c r="V6083" i="2" s="1"/>
  <c r="V6084" i="2" a="1"/>
  <c r="V6084" i="2" s="1"/>
  <c r="V6085" i="2" a="1"/>
  <c r="V6085" i="2" s="1"/>
  <c r="V6086" i="2" a="1"/>
  <c r="V6086" i="2" s="1"/>
  <c r="V6087" i="2" a="1"/>
  <c r="V6087" i="2" s="1"/>
  <c r="V6088" i="2" a="1"/>
  <c r="V6088" i="2" s="1"/>
  <c r="V6089" i="2" a="1"/>
  <c r="V6089" i="2"/>
  <c r="V6090" i="2" a="1"/>
  <c r="V6090" i="2" s="1"/>
  <c r="V6091" i="2" a="1"/>
  <c r="V6091" i="2" s="1"/>
  <c r="V6092" i="2" a="1"/>
  <c r="V6092" i="2" s="1"/>
  <c r="V6093" i="2" a="1"/>
  <c r="V6093" i="2" s="1"/>
  <c r="V6094" i="2" a="1"/>
  <c r="V6094" i="2"/>
  <c r="V6095" i="2" a="1"/>
  <c r="V6095" i="2" s="1"/>
  <c r="V6096" i="2" a="1"/>
  <c r="V6096" i="2" s="1"/>
  <c r="V6097" i="2" a="1"/>
  <c r="V6097" i="2" s="1"/>
  <c r="V6098" i="2" a="1"/>
  <c r="V6098" i="2" s="1"/>
  <c r="V6099" i="2" a="1"/>
  <c r="V6099" i="2" s="1"/>
  <c r="V6100" i="2" a="1"/>
  <c r="V6100" i="2" s="1"/>
  <c r="V6101" i="2" a="1"/>
  <c r="V6101" i="2" s="1"/>
  <c r="V6102" i="2" a="1"/>
  <c r="V6102" i="2" s="1"/>
  <c r="V6103" i="2" a="1"/>
  <c r="V6103" i="2" s="1"/>
  <c r="V6104" i="2" a="1"/>
  <c r="V6104" i="2" s="1"/>
  <c r="V6105" i="2" a="1"/>
  <c r="V6105" i="2"/>
  <c r="V6106" i="2" a="1"/>
  <c r="V6106" i="2"/>
  <c r="V6107" i="2" a="1"/>
  <c r="V6107" i="2" s="1"/>
  <c r="V6108" i="2" a="1"/>
  <c r="V6108" i="2" s="1"/>
  <c r="V6109" i="2" a="1"/>
  <c r="V6109" i="2" s="1"/>
  <c r="V6110" i="2" a="1"/>
  <c r="V6110" i="2"/>
  <c r="V6111" i="2" a="1"/>
  <c r="V6111" i="2" s="1"/>
  <c r="V6112" i="2" a="1"/>
  <c r="V6112" i="2" s="1"/>
  <c r="V6113" i="2" a="1"/>
  <c r="V6113" i="2" s="1"/>
  <c r="V6114" i="2" a="1"/>
  <c r="V6114" i="2" s="1"/>
  <c r="V6115" i="2" a="1"/>
  <c r="V6115" i="2" s="1"/>
  <c r="V6116" i="2" a="1"/>
  <c r="V6116" i="2" s="1"/>
  <c r="V6117" i="2" a="1"/>
  <c r="V6117" i="2" s="1"/>
  <c r="V6118" i="2" a="1"/>
  <c r="V6118" i="2" s="1"/>
  <c r="V6119" i="2" a="1"/>
  <c r="V6119" i="2"/>
  <c r="V6120" i="2" a="1"/>
  <c r="V6120" i="2" s="1"/>
  <c r="V6121" i="2" a="1"/>
  <c r="V6121" i="2" s="1"/>
  <c r="V6122" i="2" a="1"/>
  <c r="V6122" i="2"/>
  <c r="V6123" i="2" a="1"/>
  <c r="V6123" i="2" s="1"/>
  <c r="V6124" i="2" a="1"/>
  <c r="V6124" i="2" s="1"/>
  <c r="V6125" i="2" a="1"/>
  <c r="V6125" i="2" s="1"/>
  <c r="V6126" i="2" a="1"/>
  <c r="V6126" i="2" s="1"/>
  <c r="V6127" i="2" a="1"/>
  <c r="V6127" i="2" s="1"/>
  <c r="V6128" i="2" a="1"/>
  <c r="V6128" i="2" s="1"/>
  <c r="V6129" i="2" a="1"/>
  <c r="V6129" i="2" s="1"/>
  <c r="V6130" i="2" a="1"/>
  <c r="V6130" i="2" s="1"/>
  <c r="V6131" i="2" a="1"/>
  <c r="V6131" i="2" s="1"/>
  <c r="V6132" i="2" a="1"/>
  <c r="V6132" i="2" s="1"/>
  <c r="V6133" i="2" a="1"/>
  <c r="V6133" i="2" s="1"/>
  <c r="V6134" i="2" a="1"/>
  <c r="V6134" i="2" s="1"/>
  <c r="V6135" i="2" a="1"/>
  <c r="V6135" i="2" s="1"/>
  <c r="V6136" i="2" a="1"/>
  <c r="V6136" i="2" s="1"/>
  <c r="V6137" i="2" a="1"/>
  <c r="V6137" i="2" s="1"/>
  <c r="V6138" i="2" a="1"/>
  <c r="V6138" i="2" s="1"/>
  <c r="V6139" i="2" a="1"/>
  <c r="V6139" i="2" s="1"/>
  <c r="V6140" i="2" a="1"/>
  <c r="V6140" i="2"/>
  <c r="V6141" i="2" a="1"/>
  <c r="V6141" i="2" s="1"/>
  <c r="V6142" i="2" a="1"/>
  <c r="V6142" i="2" s="1"/>
  <c r="V6143" i="2" a="1"/>
  <c r="V6143" i="2"/>
  <c r="V6144" i="2" a="1"/>
  <c r="V6144" i="2" s="1"/>
  <c r="V6145" i="2" a="1"/>
  <c r="V6145" i="2" s="1"/>
  <c r="V6146" i="2" a="1"/>
  <c r="V6146" i="2"/>
  <c r="V6147" i="2" a="1"/>
  <c r="V6147" i="2" s="1"/>
  <c r="V6148" i="2" a="1"/>
  <c r="V6148" i="2" s="1"/>
  <c r="V6149" i="2" a="1"/>
  <c r="V6149" i="2" s="1"/>
  <c r="V6150" i="2" a="1"/>
  <c r="V6150" i="2" s="1"/>
  <c r="V6151" i="2" a="1"/>
  <c r="V6151" i="2" s="1"/>
  <c r="V6152" i="2" a="1"/>
  <c r="V6152" i="2"/>
  <c r="V6153" i="2" a="1"/>
  <c r="V6153" i="2"/>
  <c r="V6154" i="2" a="1"/>
  <c r="V6154" i="2"/>
  <c r="V6155" i="2" a="1"/>
  <c r="V6155" i="2" s="1"/>
  <c r="V6156" i="2" a="1"/>
  <c r="V6156" i="2" s="1"/>
  <c r="V6157" i="2" a="1"/>
  <c r="V6157" i="2" s="1"/>
  <c r="V6158" i="2" a="1"/>
  <c r="V6158" i="2" s="1"/>
  <c r="V6159" i="2" a="1"/>
  <c r="V6159" i="2" s="1"/>
  <c r="V6160" i="2" a="1"/>
  <c r="V6160" i="2"/>
  <c r="V6161" i="2" a="1"/>
  <c r="V6161" i="2"/>
  <c r="V6162" i="2" a="1"/>
  <c r="V6162" i="2"/>
  <c r="V6163" i="2" a="1"/>
  <c r="V6163" i="2" s="1"/>
  <c r="V6164" i="2" a="1"/>
  <c r="V6164" i="2" s="1"/>
  <c r="V6165" i="2" a="1"/>
  <c r="V6165" i="2" s="1"/>
  <c r="V6166" i="2" a="1"/>
  <c r="V6166" i="2" s="1"/>
  <c r="V6167" i="2" a="1"/>
  <c r="V6167" i="2"/>
  <c r="V6168" i="2" a="1"/>
  <c r="V6168" i="2"/>
  <c r="V6169" i="2" a="1"/>
  <c r="V6169" i="2" s="1"/>
  <c r="V6170" i="2" a="1"/>
  <c r="V6170" i="2" s="1"/>
  <c r="V6171" i="2" a="1"/>
  <c r="V6171" i="2" s="1"/>
  <c r="V6172" i="2" a="1"/>
  <c r="V6172" i="2"/>
  <c r="V6173" i="2" a="1"/>
  <c r="V6173" i="2" s="1"/>
  <c r="V6174" i="2" a="1"/>
  <c r="V6174" i="2" s="1"/>
  <c r="V6175" i="2" a="1"/>
  <c r="V6175" i="2" s="1"/>
  <c r="V6176" i="2" a="1"/>
  <c r="V6176" i="2" s="1"/>
  <c r="V6177" i="2" a="1"/>
  <c r="V6177" i="2"/>
  <c r="V6178" i="2" a="1"/>
  <c r="V6178" i="2"/>
  <c r="V6179" i="2" a="1"/>
  <c r="V6179" i="2" s="1"/>
  <c r="V6180" i="2" a="1"/>
  <c r="V6180" i="2" s="1"/>
  <c r="V6181" i="2" a="1"/>
  <c r="V6181" i="2" s="1"/>
  <c r="V6182" i="2" a="1"/>
  <c r="V6182" i="2" s="1"/>
  <c r="V6183" i="2" a="1"/>
  <c r="V6183" i="2" s="1"/>
  <c r="V6184" i="2" a="1"/>
  <c r="V6184" i="2" s="1"/>
  <c r="V6185" i="2" a="1"/>
  <c r="V6185" i="2"/>
  <c r="V6186" i="2" a="1"/>
  <c r="V6186" i="2"/>
  <c r="V6187" i="2" a="1"/>
  <c r="V6187" i="2" s="1"/>
  <c r="V6188" i="2" a="1"/>
  <c r="V6188" i="2" s="1"/>
  <c r="V6189" i="2" a="1"/>
  <c r="V6189" i="2" s="1"/>
  <c r="V6190" i="2" a="1"/>
  <c r="V6190" i="2" s="1"/>
  <c r="V6191" i="2" a="1"/>
  <c r="V6191" i="2" s="1"/>
  <c r="V6192" i="2" a="1"/>
  <c r="V6192" i="2"/>
  <c r="V6193" i="2" a="1"/>
  <c r="V6193" i="2" s="1"/>
  <c r="V6194" i="2" a="1"/>
  <c r="V6194" i="2" s="1"/>
  <c r="V6195" i="2" a="1"/>
  <c r="V6195" i="2" s="1"/>
  <c r="V6196" i="2" a="1"/>
  <c r="V6196" i="2" s="1"/>
  <c r="V6197" i="2" a="1"/>
  <c r="V6197" i="2" s="1"/>
  <c r="V6198" i="2" a="1"/>
  <c r="V6198" i="2" s="1"/>
  <c r="V6199" i="2" a="1"/>
  <c r="V6199" i="2" s="1"/>
  <c r="V6200" i="2" a="1"/>
  <c r="V6200" i="2" s="1"/>
  <c r="V6201" i="2" a="1"/>
  <c r="V6201" i="2"/>
  <c r="V6202" i="2" a="1"/>
  <c r="V6202" i="2" s="1"/>
  <c r="V6203" i="2" a="1"/>
  <c r="V6203" i="2" s="1"/>
  <c r="V6204" i="2" a="1"/>
  <c r="V6204" i="2" s="1"/>
  <c r="V6205" i="2" a="1"/>
  <c r="V6205" i="2" s="1"/>
  <c r="V6206" i="2" a="1"/>
  <c r="V6206" i="2" s="1"/>
  <c r="V6207" i="2" a="1"/>
  <c r="V6207" i="2" s="1"/>
  <c r="V6208" i="2" a="1"/>
  <c r="V6208" i="2" s="1"/>
  <c r="V6209" i="2" a="1"/>
  <c r="V6209" i="2" s="1"/>
  <c r="V6210" i="2" a="1"/>
  <c r="V6210" i="2" s="1"/>
  <c r="V6211" i="2" a="1"/>
  <c r="V6211" i="2" s="1"/>
  <c r="V6212" i="2" a="1"/>
  <c r="V6212" i="2" s="1"/>
  <c r="V6213" i="2" a="1"/>
  <c r="V6213" i="2" s="1"/>
  <c r="V6214" i="2" a="1"/>
  <c r="V6214" i="2" s="1"/>
  <c r="V6215" i="2" a="1"/>
  <c r="V6215" i="2" s="1"/>
  <c r="V6216" i="2" a="1"/>
  <c r="V6216" i="2" s="1"/>
  <c r="V6217" i="2" a="1"/>
  <c r="V6217" i="2" s="1"/>
  <c r="V6218" i="2" a="1"/>
  <c r="V6218" i="2"/>
  <c r="V6219" i="2" a="1"/>
  <c r="V6219" i="2"/>
  <c r="V6220" i="2" a="1"/>
  <c r="V6220" i="2" s="1"/>
  <c r="V6221" i="2" a="1"/>
  <c r="V6221" i="2"/>
  <c r="V6222" i="2" a="1"/>
  <c r="V6222" i="2" s="1"/>
  <c r="V6223" i="2" a="1"/>
  <c r="V6223" i="2" s="1"/>
  <c r="V6224" i="2" a="1"/>
  <c r="V6224" i="2" s="1"/>
  <c r="V6225" i="2" a="1"/>
  <c r="V6225" i="2" s="1"/>
  <c r="V6226" i="2" a="1"/>
  <c r="V6226" i="2" s="1"/>
  <c r="V6227" i="2" a="1"/>
  <c r="V6227" i="2" s="1"/>
  <c r="V6228" i="2" a="1"/>
  <c r="V6228" i="2"/>
  <c r="V6229" i="2" a="1"/>
  <c r="V6229" i="2" s="1"/>
  <c r="V6230" i="2" a="1"/>
  <c r="V6230" i="2" s="1"/>
  <c r="V6231" i="2" a="1"/>
  <c r="V6231" i="2"/>
  <c r="V6232" i="2" a="1"/>
  <c r="V6232" i="2" s="1"/>
  <c r="V6233" i="2" a="1"/>
  <c r="V6233" i="2" s="1"/>
  <c r="V6234" i="2" a="1"/>
  <c r="V6234" i="2" s="1"/>
  <c r="V6235" i="2" a="1"/>
  <c r="V6235" i="2" s="1"/>
  <c r="V6236" i="2" a="1"/>
  <c r="V6236" i="2" s="1"/>
  <c r="V6237" i="2" a="1"/>
  <c r="V6237" i="2" s="1"/>
  <c r="V6238" i="2" a="1"/>
  <c r="V6238" i="2"/>
  <c r="V6239" i="2" a="1"/>
  <c r="V6239" i="2"/>
  <c r="V6240" i="2" a="1"/>
  <c r="V6240" i="2" s="1"/>
  <c r="V6241" i="2" a="1"/>
  <c r="V6241" i="2" s="1"/>
  <c r="V6242" i="2" a="1"/>
  <c r="V6242" i="2" s="1"/>
  <c r="V6243" i="2" a="1"/>
  <c r="V6243" i="2" s="1"/>
  <c r="V6244" i="2" a="1"/>
  <c r="V6244" i="2" s="1"/>
  <c r="V6245" i="2" a="1"/>
  <c r="V6245" i="2" s="1"/>
  <c r="V6246" i="2" a="1"/>
  <c r="V6246" i="2"/>
  <c r="V6247" i="2" a="1"/>
  <c r="V6247" i="2" s="1"/>
  <c r="V6248" i="2" a="1"/>
  <c r="V6248" i="2" s="1"/>
  <c r="V6249" i="2" a="1"/>
  <c r="V6249" i="2" s="1"/>
  <c r="V6250" i="2" a="1"/>
  <c r="V6250" i="2"/>
  <c r="V6251" i="2" a="1"/>
  <c r="V6251" i="2" s="1"/>
  <c r="V6252" i="2" a="1"/>
  <c r="V6252" i="2" s="1"/>
  <c r="V6253" i="2" a="1"/>
  <c r="V6253" i="2" s="1"/>
  <c r="V6254" i="2" a="1"/>
  <c r="V6254" i="2"/>
  <c r="V6255" i="2" a="1"/>
  <c r="V6255" i="2" s="1"/>
  <c r="V6256" i="2" a="1"/>
  <c r="V6256" i="2" s="1"/>
  <c r="V6257" i="2" a="1"/>
  <c r="V6257" i="2" s="1"/>
  <c r="V6258" i="2" a="1"/>
  <c r="V6258" i="2" s="1"/>
  <c r="V6259" i="2" a="1"/>
  <c r="V6259" i="2" s="1"/>
  <c r="V6260" i="2" a="1"/>
  <c r="V6260" i="2"/>
  <c r="V6261" i="2" a="1"/>
  <c r="V6261" i="2"/>
  <c r="V6262" i="2" a="1"/>
  <c r="V6262" i="2"/>
  <c r="V6263" i="2" a="1"/>
  <c r="V6263" i="2"/>
  <c r="V6264" i="2" a="1"/>
  <c r="V6264" i="2" s="1"/>
  <c r="V6265" i="2" a="1"/>
  <c r="V6265" i="2" s="1"/>
  <c r="V6266" i="2" a="1"/>
  <c r="V6266" i="2" s="1"/>
  <c r="V6267" i="2" a="1"/>
  <c r="V6267" i="2" s="1"/>
  <c r="V6268" i="2" a="1"/>
  <c r="V6268" i="2" s="1"/>
  <c r="V6269" i="2" a="1"/>
  <c r="V6269" i="2" s="1"/>
  <c r="V6270" i="2" a="1"/>
  <c r="V6270" i="2" s="1"/>
  <c r="V6271" i="2" a="1"/>
  <c r="V6271" i="2" s="1"/>
  <c r="V6272" i="2" a="1"/>
  <c r="V6272" i="2" s="1"/>
  <c r="V6273" i="2" a="1"/>
  <c r="V6273" i="2" s="1"/>
  <c r="V6274" i="2" a="1"/>
  <c r="V6274" i="2" s="1"/>
  <c r="V6275" i="2" a="1"/>
  <c r="V6275" i="2" s="1"/>
  <c r="V6276" i="2" a="1"/>
  <c r="V6276" i="2"/>
  <c r="V6277" i="2" a="1"/>
  <c r="V6277" i="2" s="1"/>
  <c r="V6278" i="2" a="1"/>
  <c r="V6278" i="2" s="1"/>
  <c r="V6279" i="2" a="1"/>
  <c r="V6279" i="2" s="1"/>
  <c r="V6280" i="2" a="1"/>
  <c r="V6280" i="2"/>
  <c r="V6281" i="2" a="1"/>
  <c r="V6281" i="2" s="1"/>
  <c r="V6282" i="2" a="1"/>
  <c r="V6282" i="2" s="1"/>
  <c r="V6283" i="2" a="1"/>
  <c r="V6283" i="2" s="1"/>
  <c r="V6284" i="2" a="1"/>
  <c r="V6284" i="2"/>
  <c r="V6285" i="2" a="1"/>
  <c r="V6285" i="2" s="1"/>
  <c r="V6286" i="2" a="1"/>
  <c r="V6286" i="2" s="1"/>
  <c r="V6287" i="2" a="1"/>
  <c r="V6287" i="2" s="1"/>
  <c r="V6288" i="2" a="1"/>
  <c r="V6288" i="2" s="1"/>
  <c r="V6289" i="2" a="1"/>
  <c r="V6289" i="2" s="1"/>
  <c r="V6290" i="2" a="1"/>
  <c r="V6290" i="2" s="1"/>
  <c r="V6291" i="2" a="1"/>
  <c r="V6291" i="2" s="1"/>
  <c r="V6292" i="2" a="1"/>
  <c r="V6292" i="2"/>
  <c r="V6293" i="2" a="1"/>
  <c r="V6293" i="2" s="1"/>
  <c r="V6294" i="2" a="1"/>
  <c r="V6294" i="2" s="1"/>
  <c r="V6295" i="2" a="1"/>
  <c r="V6295" i="2" s="1"/>
  <c r="V6296" i="2" a="1"/>
  <c r="V6296" i="2"/>
  <c r="V6297" i="2" a="1"/>
  <c r="V6297" i="2" s="1"/>
  <c r="V6298" i="2" a="1"/>
  <c r="V6298" i="2" s="1"/>
  <c r="V6299" i="2" a="1"/>
  <c r="V6299" i="2" s="1"/>
  <c r="V6300" i="2" a="1"/>
  <c r="V6300" i="2" s="1"/>
  <c r="V6301" i="2" a="1"/>
  <c r="V6301" i="2" s="1"/>
  <c r="V6302" i="2" a="1"/>
  <c r="V6302" i="2" s="1"/>
  <c r="V6303" i="2" a="1"/>
  <c r="V6303" i="2" s="1"/>
  <c r="V6304" i="2" a="1"/>
  <c r="V6304" i="2" s="1"/>
  <c r="V6305" i="2" a="1"/>
  <c r="V6305" i="2" s="1"/>
  <c r="V6306" i="2" a="1"/>
  <c r="V6306" i="2"/>
  <c r="V6307" i="2" a="1"/>
  <c r="V6307" i="2" s="1"/>
  <c r="V6308" i="2" a="1"/>
  <c r="V6308" i="2" s="1"/>
  <c r="V6309" i="2" a="1"/>
  <c r="V6309" i="2"/>
  <c r="V6310" i="2" a="1"/>
  <c r="V6310" i="2" s="1"/>
  <c r="V6311" i="2" a="1"/>
  <c r="V6311" i="2"/>
  <c r="V6312" i="2" a="1"/>
  <c r="V6312" i="2"/>
  <c r="V6313" i="2" a="1"/>
  <c r="V6313" i="2" s="1"/>
  <c r="V6314" i="2" a="1"/>
  <c r="V6314" i="2" s="1"/>
  <c r="V6315" i="2" a="1"/>
  <c r="V6315" i="2" s="1"/>
  <c r="V6316" i="2" a="1"/>
  <c r="V6316" i="2" s="1"/>
  <c r="V6317" i="2" a="1"/>
  <c r="V6317" i="2" s="1"/>
  <c r="V6318" i="2" a="1"/>
  <c r="V6318" i="2" s="1"/>
  <c r="V6319" i="2" a="1"/>
  <c r="V6319" i="2" s="1"/>
  <c r="V6320" i="2" a="1"/>
  <c r="V6320" i="2"/>
  <c r="V6321" i="2" a="1"/>
  <c r="V6321" i="2"/>
  <c r="V6322" i="2" a="1"/>
  <c r="V6322" i="2"/>
  <c r="V6323" i="2" a="1"/>
  <c r="V6323" i="2" s="1"/>
  <c r="V6324" i="2" a="1"/>
  <c r="V6324" i="2" s="1"/>
  <c r="V6325" i="2" a="1"/>
  <c r="V6325" i="2" s="1"/>
  <c r="V6326" i="2" a="1"/>
  <c r="V6326" i="2" s="1"/>
  <c r="V6327" i="2" a="1"/>
  <c r="V6327" i="2" s="1"/>
  <c r="V6328" i="2" a="1"/>
  <c r="V6328" i="2" s="1"/>
  <c r="V6329" i="2" a="1"/>
  <c r="V6329" i="2" s="1"/>
  <c r="V6330" i="2" a="1"/>
  <c r="V6330" i="2" s="1"/>
  <c r="V6331" i="2" a="1"/>
  <c r="V6331" i="2" s="1"/>
  <c r="V6332" i="2" a="1"/>
  <c r="V6332" i="2" s="1"/>
  <c r="V6333" i="2" a="1"/>
  <c r="V6333" i="2" s="1"/>
  <c r="V6334" i="2" a="1"/>
  <c r="V6334" i="2" s="1"/>
  <c r="V6335" i="2" a="1"/>
  <c r="V6335" i="2"/>
  <c r="V6336" i="2" a="1"/>
  <c r="V6336" i="2" s="1"/>
  <c r="V6337" i="2" a="1"/>
  <c r="V6337" i="2" s="1"/>
  <c r="V6338" i="2" a="1"/>
  <c r="V6338" i="2"/>
  <c r="V6339" i="2" a="1"/>
  <c r="V6339" i="2" s="1"/>
  <c r="V6340" i="2" a="1"/>
  <c r="V6340" i="2" s="1"/>
  <c r="V6341" i="2" a="1"/>
  <c r="V6341" i="2" s="1"/>
  <c r="V6342" i="2" a="1"/>
  <c r="V6342" i="2" s="1"/>
  <c r="V6343" i="2" a="1"/>
  <c r="V6343" i="2" s="1"/>
  <c r="V6344" i="2" a="1"/>
  <c r="V6344" i="2" s="1"/>
  <c r="V6345" i="2" a="1"/>
  <c r="V6345" i="2" s="1"/>
  <c r="V6346" i="2" a="1"/>
  <c r="V6346" i="2"/>
  <c r="V6347" i="2" a="1"/>
  <c r="V6347" i="2"/>
  <c r="V6348" i="2" a="1"/>
  <c r="V6348" i="2" s="1"/>
  <c r="V6349" i="2" a="1"/>
  <c r="V6349" i="2" s="1"/>
  <c r="V6350" i="2" a="1"/>
  <c r="V6350" i="2" s="1"/>
  <c r="V6351" i="2" a="1"/>
  <c r="V6351" i="2" s="1"/>
  <c r="V6352" i="2" a="1"/>
  <c r="V6352" i="2" s="1"/>
  <c r="V6353" i="2" a="1"/>
  <c r="V6353" i="2" s="1"/>
  <c r="V6354" i="2" a="1"/>
  <c r="V6354" i="2" s="1"/>
  <c r="V6355" i="2" a="1"/>
  <c r="V6355" i="2" s="1"/>
  <c r="V6356" i="2" a="1"/>
  <c r="V6356" i="2"/>
  <c r="V6357" i="2" a="1"/>
  <c r="V6357" i="2" s="1"/>
  <c r="V6358" i="2" a="1"/>
  <c r="V6358" i="2" s="1"/>
  <c r="V6359" i="2" a="1"/>
  <c r="V6359" i="2" s="1"/>
  <c r="V6360" i="2" a="1"/>
  <c r="V6360" i="2" s="1"/>
  <c r="V6361" i="2" a="1"/>
  <c r="V6361" i="2" s="1"/>
  <c r="V6362" i="2" a="1"/>
  <c r="V6362" i="2"/>
  <c r="V6363" i="2" a="1"/>
  <c r="V6363" i="2"/>
  <c r="V6364" i="2" a="1"/>
  <c r="V6364" i="2" s="1"/>
  <c r="V6365" i="2" a="1"/>
  <c r="V6365" i="2" s="1"/>
  <c r="V6366" i="2" a="1"/>
  <c r="V6366" i="2" s="1"/>
  <c r="V6367" i="2" a="1"/>
  <c r="V6367" i="2" s="1"/>
  <c r="V6368" i="2" a="1"/>
  <c r="V6368" i="2" s="1"/>
  <c r="V6369" i="2" a="1"/>
  <c r="V6369" i="2" s="1"/>
  <c r="V6370" i="2" a="1"/>
  <c r="V6370" i="2"/>
  <c r="V6371" i="2" a="1"/>
  <c r="V6371" i="2" s="1"/>
  <c r="V6372" i="2" a="1"/>
  <c r="V6372" i="2" s="1"/>
  <c r="V6373" i="2" a="1"/>
  <c r="V6373" i="2" s="1"/>
  <c r="V6374" i="2" a="1"/>
  <c r="V6374" i="2" s="1"/>
  <c r="V6375" i="2" a="1"/>
  <c r="V6375" i="2" s="1"/>
  <c r="V6376" i="2" a="1"/>
  <c r="V6376" i="2" s="1"/>
  <c r="V6377" i="2" a="1"/>
  <c r="V6377" i="2" s="1"/>
  <c r="V6378" i="2" a="1"/>
  <c r="V6378" i="2" s="1"/>
  <c r="V6379" i="2" a="1"/>
  <c r="V6379" i="2" s="1"/>
  <c r="V6380" i="2" a="1"/>
  <c r="V6380" i="2"/>
  <c r="V6381" i="2" a="1"/>
  <c r="V6381" i="2"/>
  <c r="V6382" i="2" a="1"/>
  <c r="V6382" i="2" s="1"/>
  <c r="V6383" i="2" a="1"/>
  <c r="V6383" i="2"/>
  <c r="V6384" i="2" a="1"/>
  <c r="V6384" i="2" s="1"/>
  <c r="V6385" i="2" a="1"/>
  <c r="V6385" i="2" s="1"/>
  <c r="V6386" i="2" a="1"/>
  <c r="V6386" i="2" s="1"/>
  <c r="V6387" i="2" a="1"/>
  <c r="V6387" i="2" s="1"/>
  <c r="V6388" i="2" a="1"/>
  <c r="V6388" i="2"/>
  <c r="V6389" i="2" a="1"/>
  <c r="V6389" i="2" s="1"/>
  <c r="V6390" i="2" a="1"/>
  <c r="V6390" i="2" s="1"/>
  <c r="V6391" i="2" a="1"/>
  <c r="V6391" i="2" s="1"/>
  <c r="V6392" i="2" a="1"/>
  <c r="V6392" i="2" s="1"/>
  <c r="V6393" i="2" a="1"/>
  <c r="V6393" i="2" s="1"/>
  <c r="V6394" i="2" a="1"/>
  <c r="V6394" i="2" s="1"/>
  <c r="V6395" i="2" a="1"/>
  <c r="V6395" i="2" s="1"/>
  <c r="V6396" i="2" a="1"/>
  <c r="V6396" i="2" s="1"/>
  <c r="V6397" i="2" a="1"/>
  <c r="V6397" i="2" s="1"/>
  <c r="V6398" i="2" a="1"/>
  <c r="V6398" i="2" s="1"/>
  <c r="V6399" i="2" a="1"/>
  <c r="V6399" i="2" s="1"/>
  <c r="V6400" i="2" a="1"/>
  <c r="V6400" i="2" s="1"/>
  <c r="V6401" i="2" a="1"/>
  <c r="V6401" i="2"/>
  <c r="V6402" i="2" a="1"/>
  <c r="V6402" i="2" s="1"/>
  <c r="V6403" i="2" a="1"/>
  <c r="V6403" i="2" s="1"/>
  <c r="V6404" i="2" a="1"/>
  <c r="V6404" i="2" s="1"/>
  <c r="V6405" i="2" a="1"/>
  <c r="V6405" i="2"/>
  <c r="V6406" i="2" a="1"/>
  <c r="V6406" i="2"/>
  <c r="V6407" i="2" a="1"/>
  <c r="V6407" i="2"/>
  <c r="V6408" i="2" a="1"/>
  <c r="V6408" i="2" s="1"/>
  <c r="V6409" i="2" a="1"/>
  <c r="V6409" i="2" s="1"/>
  <c r="V6410" i="2" a="1"/>
  <c r="V6410" i="2" s="1"/>
  <c r="V6411" i="2" a="1"/>
  <c r="V6411" i="2" s="1"/>
  <c r="V6412" i="2" a="1"/>
  <c r="V6412" i="2" s="1"/>
  <c r="V6413" i="2" a="1"/>
  <c r="V6413" i="2" s="1"/>
  <c r="V6414" i="2" a="1"/>
  <c r="V6414" i="2" s="1"/>
  <c r="V6415" i="2" a="1"/>
  <c r="V6415" i="2" s="1"/>
  <c r="V6416" i="2" a="1"/>
  <c r="V6416" i="2"/>
  <c r="V6417" i="2" a="1"/>
  <c r="V6417" i="2" s="1"/>
  <c r="V6418" i="2" a="1"/>
  <c r="V6418" i="2" s="1"/>
  <c r="V6419" i="2" a="1"/>
  <c r="V6419" i="2" s="1"/>
  <c r="V6420" i="2" a="1"/>
  <c r="V6420" i="2"/>
  <c r="V6421" i="2" a="1"/>
  <c r="V6421" i="2" s="1"/>
  <c r="V6422" i="2" a="1"/>
  <c r="V6422" i="2" s="1"/>
  <c r="V6423" i="2" a="1"/>
  <c r="V6423" i="2" s="1"/>
  <c r="V6424" i="2" a="1"/>
  <c r="V6424" i="2" s="1"/>
  <c r="V6425" i="2" a="1"/>
  <c r="V6425" i="2" s="1"/>
  <c r="V6426" i="2" a="1"/>
  <c r="V6426" i="2" s="1"/>
  <c r="V6427" i="2" a="1"/>
  <c r="V6427" i="2" s="1"/>
  <c r="V6428" i="2" a="1"/>
  <c r="V6428" i="2" s="1"/>
  <c r="V6429" i="2" a="1"/>
  <c r="V6429" i="2" s="1"/>
  <c r="V6430" i="2" a="1"/>
  <c r="V6430" i="2" s="1"/>
  <c r="V6431" i="2" a="1"/>
  <c r="V6431" i="2" s="1"/>
  <c r="V6432" i="2" a="1"/>
  <c r="V6432" i="2"/>
  <c r="V6433" i="2" a="1"/>
  <c r="V6433" i="2"/>
  <c r="V6434" i="2" a="1"/>
  <c r="V6434" i="2" s="1"/>
  <c r="V6435" i="2" a="1"/>
  <c r="V6435" i="2" s="1"/>
  <c r="V6436" i="2" a="1"/>
  <c r="V6436" i="2"/>
  <c r="V6437" i="2" a="1"/>
  <c r="V6437" i="2" s="1"/>
  <c r="V6438" i="2" a="1"/>
  <c r="V6438" i="2" s="1"/>
  <c r="V6439" i="2" a="1"/>
  <c r="V6439" i="2"/>
  <c r="V6440" i="2" a="1"/>
  <c r="V6440" i="2" s="1"/>
  <c r="V6441" i="2" a="1"/>
  <c r="V6441" i="2" s="1"/>
  <c r="V6442" i="2" a="1"/>
  <c r="V6442" i="2" s="1"/>
  <c r="V6443" i="2" a="1"/>
  <c r="V6443" i="2" s="1"/>
  <c r="V6444" i="2" a="1"/>
  <c r="V6444" i="2"/>
  <c r="V6445" i="2" a="1"/>
  <c r="V6445" i="2"/>
  <c r="V6446" i="2" a="1"/>
  <c r="V6446" i="2" s="1"/>
  <c r="V6447" i="2" a="1"/>
  <c r="V6447" i="2" s="1"/>
  <c r="V6448" i="2" a="1"/>
  <c r="V6448" i="2"/>
  <c r="V6449" i="2" a="1"/>
  <c r="V6449" i="2" s="1"/>
  <c r="V6450" i="2" a="1"/>
  <c r="V6450" i="2" s="1"/>
  <c r="V6451" i="2" a="1"/>
  <c r="V6451" i="2"/>
  <c r="V6452" i="2" a="1"/>
  <c r="V6452" i="2"/>
  <c r="V6453" i="2" a="1"/>
  <c r="V6453" i="2" s="1"/>
  <c r="V6454" i="2" a="1"/>
  <c r="V6454" i="2" s="1"/>
  <c r="V6455" i="2" a="1"/>
  <c r="V6455" i="2" s="1"/>
  <c r="V6456" i="2" a="1"/>
  <c r="V6456" i="2"/>
  <c r="V6457" i="2" a="1"/>
  <c r="V6457" i="2" s="1"/>
  <c r="V6458" i="2" a="1"/>
  <c r="V6458" i="2" s="1"/>
  <c r="V6459" i="2" a="1"/>
  <c r="V6459" i="2" s="1"/>
  <c r="V6460" i="2" a="1"/>
  <c r="V6460" i="2" s="1"/>
  <c r="V6461" i="2" a="1"/>
  <c r="V6461" i="2"/>
  <c r="V6462" i="2" a="1"/>
  <c r="V6462" i="2"/>
  <c r="V6463" i="2" a="1"/>
  <c r="V6463" i="2" s="1"/>
  <c r="V6464" i="2" a="1"/>
  <c r="V6464" i="2" s="1"/>
  <c r="V6465" i="2" a="1"/>
  <c r="V6465" i="2" s="1"/>
  <c r="V6466" i="2" a="1"/>
  <c r="V6466" i="2" s="1"/>
  <c r="V6467" i="2" a="1"/>
  <c r="V6467" i="2" s="1"/>
  <c r="V6468" i="2" a="1"/>
  <c r="V6468" i="2"/>
  <c r="V6469" i="2" a="1"/>
  <c r="V6469" i="2"/>
  <c r="V6470" i="2" a="1"/>
  <c r="V6470" i="2"/>
  <c r="V6471" i="2" a="1"/>
  <c r="V6471" i="2" s="1"/>
  <c r="V6472" i="2" a="1"/>
  <c r="V6472" i="2" s="1"/>
  <c r="V6473" i="2" a="1"/>
  <c r="V6473" i="2" s="1"/>
  <c r="V6474" i="2" a="1"/>
  <c r="V6474" i="2" s="1"/>
  <c r="V6475" i="2" a="1"/>
  <c r="V6475" i="2"/>
  <c r="V6476" i="2" a="1"/>
  <c r="V6476" i="2" s="1"/>
  <c r="V6477" i="2" a="1"/>
  <c r="V6477" i="2" s="1"/>
  <c r="V6478" i="2" a="1"/>
  <c r="V6478" i="2" s="1"/>
  <c r="V6479" i="2" a="1"/>
  <c r="V6479" i="2" s="1"/>
  <c r="V6480" i="2" a="1"/>
  <c r="V6480" i="2"/>
  <c r="V6481" i="2" a="1"/>
  <c r="V6481" i="2" s="1"/>
  <c r="V6482" i="2" a="1"/>
  <c r="V6482" i="2" s="1"/>
  <c r="V6483" i="2" a="1"/>
  <c r="V6483" i="2" s="1"/>
  <c r="V6484" i="2" a="1"/>
  <c r="V6484" i="2" s="1"/>
  <c r="V6485" i="2" a="1"/>
  <c r="V6485" i="2"/>
  <c r="V6486" i="2" a="1"/>
  <c r="V6486" i="2"/>
  <c r="V6487" i="2" a="1"/>
  <c r="V6487" i="2" s="1"/>
  <c r="V6488" i="2" a="1"/>
  <c r="V6488" i="2" s="1"/>
  <c r="V6489" i="2" a="1"/>
  <c r="V6489" i="2" s="1"/>
  <c r="V6490" i="2" a="1"/>
  <c r="V6490" i="2" s="1"/>
  <c r="V6491" i="2" a="1"/>
  <c r="V6491" i="2"/>
  <c r="V6492" i="2" a="1"/>
  <c r="V6492" i="2"/>
  <c r="V6493" i="2" a="1"/>
  <c r="V6493" i="2"/>
  <c r="V6494" i="2" a="1"/>
  <c r="V6494" i="2" s="1"/>
  <c r="V6495" i="2" a="1"/>
  <c r="V6495" i="2" s="1"/>
  <c r="V6496" i="2" a="1"/>
  <c r="V6496" i="2" s="1"/>
  <c r="V6497" i="2" a="1"/>
  <c r="V6497" i="2" s="1"/>
  <c r="V6498" i="2" a="1"/>
  <c r="V6498" i="2"/>
  <c r="V6499" i="2" a="1"/>
  <c r="V6499" i="2" s="1"/>
  <c r="V6500" i="2" a="1"/>
  <c r="V6500" i="2" s="1"/>
  <c r="V6501" i="2" a="1"/>
  <c r="V6501" i="2" s="1"/>
  <c r="V6502" i="2" a="1"/>
  <c r="V6502" i="2" s="1"/>
  <c r="V6503" i="2" a="1"/>
  <c r="V6503" i="2" s="1"/>
  <c r="V6504" i="2" a="1"/>
  <c r="V6504" i="2" s="1"/>
  <c r="V6505" i="2" a="1"/>
  <c r="V6505" i="2"/>
  <c r="V6506" i="2" a="1"/>
  <c r="V6506" i="2" s="1"/>
  <c r="V6507" i="2" a="1"/>
  <c r="V6507" i="2" s="1"/>
  <c r="V6508" i="2" a="1"/>
  <c r="V6508" i="2"/>
  <c r="V6509" i="2" a="1"/>
  <c r="V6509" i="2"/>
  <c r="V6510" i="2" a="1"/>
  <c r="V6510" i="2" s="1"/>
  <c r="V6511" i="2" a="1"/>
  <c r="V6511" i="2" s="1"/>
  <c r="V6512" i="2" a="1"/>
  <c r="V6512" i="2" s="1"/>
  <c r="V6513" i="2" a="1"/>
  <c r="V6513" i="2" s="1"/>
  <c r="V6514" i="2" a="1"/>
  <c r="V6514" i="2" s="1"/>
  <c r="V6515" i="2" a="1"/>
  <c r="V6515" i="2" s="1"/>
  <c r="V6516" i="2" a="1"/>
  <c r="V6516" i="2"/>
  <c r="V6517" i="2" a="1"/>
  <c r="V6517" i="2" s="1"/>
  <c r="V6518" i="2" a="1"/>
  <c r="V6518" i="2" s="1"/>
  <c r="V6519" i="2" a="1"/>
  <c r="V6519" i="2" s="1"/>
  <c r="V6520" i="2" a="1"/>
  <c r="V6520" i="2"/>
  <c r="V6521" i="2" a="1"/>
  <c r="V6521" i="2" s="1"/>
  <c r="V6522" i="2" a="1"/>
  <c r="V6522" i="2" s="1"/>
  <c r="V6523" i="2" a="1"/>
  <c r="V6523" i="2" s="1"/>
  <c r="V6524" i="2" a="1"/>
  <c r="V6524" i="2"/>
  <c r="V6525" i="2" a="1"/>
  <c r="V6525" i="2" s="1"/>
  <c r="V6526" i="2" a="1"/>
  <c r="V6526" i="2" s="1"/>
  <c r="V6527" i="2" a="1"/>
  <c r="V6527" i="2" s="1"/>
  <c r="V6528" i="2" a="1"/>
  <c r="V6528" i="2"/>
  <c r="V6529" i="2" a="1"/>
  <c r="V6529" i="2"/>
  <c r="V6530" i="2" a="1"/>
  <c r="V6530" i="2" s="1"/>
  <c r="V6531" i="2" a="1"/>
  <c r="V6531" i="2" s="1"/>
  <c r="V6532" i="2" a="1"/>
  <c r="V6532" i="2" s="1"/>
  <c r="V6533" i="2" a="1"/>
  <c r="V6533" i="2"/>
  <c r="V6534" i="2" a="1"/>
  <c r="V6534" i="2" s="1"/>
  <c r="V6535" i="2" a="1"/>
  <c r="V6535" i="2"/>
  <c r="V6536" i="2" a="1"/>
  <c r="V6536" i="2" s="1"/>
  <c r="V6537" i="2" a="1"/>
  <c r="V6537" i="2" s="1"/>
  <c r="V6538" i="2" a="1"/>
  <c r="V6538" i="2" s="1"/>
  <c r="V6539" i="2" a="1"/>
  <c r="V6539" i="2" s="1"/>
  <c r="V6540" i="2" a="1"/>
  <c r="V6540" i="2"/>
  <c r="V6541" i="2" a="1"/>
  <c r="V6541" i="2"/>
  <c r="V6542" i="2" a="1"/>
  <c r="V6542" i="2" s="1"/>
  <c r="V6543" i="2" a="1"/>
  <c r="V6543" i="2" s="1"/>
  <c r="V6544" i="2" a="1"/>
  <c r="V6544" i="2" s="1"/>
  <c r="V6545" i="2" a="1"/>
  <c r="V6545" i="2" s="1"/>
  <c r="V6546" i="2" a="1"/>
  <c r="V6546" i="2"/>
  <c r="V6547" i="2" a="1"/>
  <c r="V6547" i="2"/>
  <c r="V6548" i="2" a="1"/>
  <c r="V6548" i="2"/>
  <c r="V6549" i="2" a="1"/>
  <c r="V6549" i="2" s="1"/>
  <c r="V6550" i="2" a="1"/>
  <c r="V6550" i="2" s="1"/>
  <c r="V6551" i="2" a="1"/>
  <c r="V6551" i="2" s="1"/>
  <c r="V6552" i="2" a="1"/>
  <c r="V6552" i="2"/>
  <c r="V6553" i="2" a="1"/>
  <c r="V6553" i="2" s="1"/>
  <c r="V6554" i="2" a="1"/>
  <c r="V6554" i="2" s="1"/>
  <c r="V6555" i="2" a="1"/>
  <c r="V6555" i="2" s="1"/>
  <c r="V6556" i="2" a="1"/>
  <c r="V6556" i="2" s="1"/>
  <c r="V6557" i="2" a="1"/>
  <c r="V6557" i="2" s="1"/>
  <c r="V6558" i="2" a="1"/>
  <c r="V6558" i="2" s="1"/>
  <c r="V6559" i="2" a="1"/>
  <c r="V6559" i="2"/>
  <c r="V6560" i="2" a="1"/>
  <c r="V6560" i="2" s="1"/>
  <c r="V6561" i="2" a="1"/>
  <c r="V6561" i="2" s="1"/>
  <c r="V6562" i="2" a="1"/>
  <c r="V6562" i="2"/>
  <c r="V6563" i="2" a="1"/>
  <c r="V6563" i="2"/>
  <c r="V6564" i="2" a="1"/>
  <c r="V6564" i="2" s="1"/>
  <c r="V6565" i="2" a="1"/>
  <c r="V6565" i="2" s="1"/>
  <c r="V6566" i="2" a="1"/>
  <c r="V6566" i="2" s="1"/>
  <c r="V6567" i="2" a="1"/>
  <c r="V6567" i="2" s="1"/>
  <c r="V6568" i="2" a="1"/>
  <c r="V6568" i="2"/>
  <c r="V6569" i="2" a="1"/>
  <c r="V6569" i="2"/>
  <c r="V6570" i="2" a="1"/>
  <c r="V6570" i="2" s="1"/>
  <c r="V6571" i="2" a="1"/>
  <c r="V6571" i="2" s="1"/>
  <c r="V6572" i="2" a="1"/>
  <c r="V6572" i="2" s="1"/>
  <c r="V6573" i="2" a="1"/>
  <c r="V6573" i="2" s="1"/>
  <c r="V6574" i="2" a="1"/>
  <c r="V6574" i="2" s="1"/>
  <c r="V6575" i="2" a="1"/>
  <c r="V6575" i="2" s="1"/>
  <c r="V6576" i="2" a="1"/>
  <c r="V6576" i="2"/>
  <c r="V6577" i="2" a="1"/>
  <c r="V6577" i="2"/>
  <c r="V6578" i="2" a="1"/>
  <c r="V6578" i="2" s="1"/>
  <c r="V6579" i="2" a="1"/>
  <c r="V6579" i="2" s="1"/>
  <c r="V6580" i="2" a="1"/>
  <c r="V6580" i="2" s="1"/>
  <c r="V6581" i="2" a="1"/>
  <c r="V6581" i="2"/>
  <c r="V6582" i="2" a="1"/>
  <c r="V6582" i="2"/>
  <c r="V6583" i="2" a="1"/>
  <c r="V6583" i="2"/>
  <c r="V6584" i="2" a="1"/>
  <c r="V6584" i="2" s="1"/>
  <c r="V6585" i="2" a="1"/>
  <c r="V6585" i="2" s="1"/>
  <c r="V6586" i="2" a="1"/>
  <c r="V6586" i="2" s="1"/>
  <c r="V6587" i="2" a="1"/>
  <c r="V6587" i="2" s="1"/>
  <c r="V6588" i="2" a="1"/>
  <c r="V6588" i="2"/>
  <c r="V6589" i="2" a="1"/>
  <c r="V6589" i="2" s="1"/>
  <c r="V6590" i="2" a="1"/>
  <c r="V6590" i="2" s="1"/>
  <c r="V6591" i="2" a="1"/>
  <c r="V6591" i="2" s="1"/>
  <c r="V6592" i="2" a="1"/>
  <c r="V6592" i="2" s="1"/>
  <c r="V6593" i="2" a="1"/>
  <c r="V6593" i="2" s="1"/>
  <c r="V6594" i="2" a="1"/>
  <c r="V6594" i="2" s="1"/>
  <c r="V6595" i="2" a="1"/>
  <c r="V6595" i="2"/>
  <c r="V6596" i="2" a="1"/>
  <c r="V6596" i="2" s="1"/>
  <c r="V6597" i="2" a="1"/>
  <c r="V6597" i="2" s="1"/>
  <c r="V6598" i="2" a="1"/>
  <c r="V6598" i="2" s="1"/>
  <c r="V6599" i="2" a="1"/>
  <c r="V6599" i="2" s="1"/>
  <c r="V6600" i="2" a="1"/>
  <c r="V6600" i="2"/>
  <c r="V6601" i="2" a="1"/>
  <c r="V6601" i="2" s="1"/>
  <c r="V6602" i="2" a="1"/>
  <c r="V6602" i="2" s="1"/>
  <c r="V6603" i="2" a="1"/>
  <c r="V6603" i="2" s="1"/>
  <c r="V6604" i="2" a="1"/>
  <c r="V6604" i="2" s="1"/>
  <c r="V6605" i="2" a="1"/>
  <c r="V6605" i="2" s="1"/>
  <c r="V6606" i="2" a="1"/>
  <c r="V6606" i="2" s="1"/>
  <c r="V6607" i="2" a="1"/>
  <c r="V6607" i="2" s="1"/>
  <c r="V6608" i="2" a="1"/>
  <c r="V6608" i="2" s="1"/>
  <c r="V6609" i="2" a="1"/>
  <c r="V6609" i="2" s="1"/>
  <c r="V6610" i="2" a="1"/>
  <c r="V6610" i="2" s="1"/>
  <c r="V6611" i="2" a="1"/>
  <c r="V6611" i="2" s="1"/>
  <c r="V6612" i="2" a="1"/>
  <c r="V6612" i="2"/>
  <c r="V6613" i="2" a="1"/>
  <c r="V6613" i="2" s="1"/>
  <c r="V6614" i="2" a="1"/>
  <c r="V6614" i="2"/>
  <c r="V6615" i="2" a="1"/>
  <c r="V6615" i="2" s="1"/>
  <c r="V6616" i="2" a="1"/>
  <c r="V6616" i="2" s="1"/>
  <c r="V6617" i="2" a="1"/>
  <c r="V6617" i="2" s="1"/>
  <c r="V6618" i="2" a="1"/>
  <c r="V6618" i="2" s="1"/>
  <c r="V6619" i="2" a="1"/>
  <c r="V6619" i="2" s="1"/>
  <c r="V6620" i="2" a="1"/>
  <c r="V6620" i="2" s="1"/>
  <c r="V6621" i="2" a="1"/>
  <c r="V6621" i="2"/>
  <c r="V6622" i="2" a="1"/>
  <c r="V6622" i="2" s="1"/>
  <c r="V6623" i="2" a="1"/>
  <c r="V6623" i="2" s="1"/>
  <c r="V6624" i="2" a="1"/>
  <c r="V6624" i="2"/>
  <c r="V6625" i="2" a="1"/>
  <c r="V6625" i="2" s="1"/>
  <c r="V6626" i="2" a="1"/>
  <c r="V6626" i="2" s="1"/>
  <c r="V6627" i="2" a="1"/>
  <c r="V6627" i="2" s="1"/>
  <c r="V6628" i="2" a="1"/>
  <c r="V6628" i="2"/>
  <c r="V6629" i="2" a="1"/>
  <c r="V6629" i="2" s="1"/>
  <c r="V6630" i="2" a="1"/>
  <c r="V6630" i="2"/>
  <c r="V6631" i="2" a="1"/>
  <c r="V6631" i="2" s="1"/>
  <c r="V6632" i="2" a="1"/>
  <c r="V6632" i="2" s="1"/>
  <c r="V6633" i="2" a="1"/>
  <c r="V6633" i="2" s="1"/>
  <c r="V6634" i="2" a="1"/>
  <c r="V6634" i="2" s="1"/>
  <c r="V6635" i="2" a="1"/>
  <c r="V6635" i="2" s="1"/>
  <c r="V6636" i="2" a="1"/>
  <c r="V6636" i="2" s="1"/>
  <c r="V6637" i="2" a="1"/>
  <c r="V6637" i="2" s="1"/>
  <c r="V6638" i="2" a="1"/>
  <c r="V6638" i="2" s="1"/>
  <c r="V6639" i="2" a="1"/>
  <c r="V6639" i="2" s="1"/>
  <c r="V6640" i="2" a="1"/>
  <c r="V6640" i="2"/>
  <c r="V6641" i="2" a="1"/>
  <c r="V6641" i="2" s="1"/>
  <c r="V6642" i="2" a="1"/>
  <c r="V6642" i="2" s="1"/>
  <c r="V6643" i="2" a="1"/>
  <c r="V6643" i="2" s="1"/>
  <c r="V6644" i="2" a="1"/>
  <c r="V6644" i="2" s="1"/>
  <c r="V6645" i="2" a="1"/>
  <c r="V6645" i="2" s="1"/>
  <c r="V6646" i="2" a="1"/>
  <c r="V6646" i="2" s="1"/>
  <c r="V6647" i="2" a="1"/>
  <c r="V6647" i="2" s="1"/>
  <c r="V6648" i="2" a="1"/>
  <c r="V6648" i="2" s="1"/>
  <c r="V6649" i="2" a="1"/>
  <c r="V6649" i="2" s="1"/>
  <c r="V6650" i="2" a="1"/>
  <c r="V6650" i="2"/>
  <c r="V6651" i="2" a="1"/>
  <c r="V6651" i="2"/>
  <c r="V6652" i="2" a="1"/>
  <c r="V6652" i="2" s="1"/>
  <c r="V6653" i="2" a="1"/>
  <c r="V6653" i="2" s="1"/>
  <c r="V6654" i="2" a="1"/>
  <c r="V6654" i="2"/>
  <c r="V6655" i="2" a="1"/>
  <c r="V6655" i="2" s="1"/>
  <c r="V6656" i="2" a="1"/>
  <c r="V6656" i="2" s="1"/>
  <c r="V6657" i="2" a="1"/>
  <c r="V6657" i="2"/>
  <c r="V6658" i="2" a="1"/>
  <c r="V6658" i="2" s="1"/>
  <c r="V6659" i="2" a="1"/>
  <c r="V6659" i="2" s="1"/>
  <c r="V6660" i="2" a="1"/>
  <c r="V6660" i="2" s="1"/>
  <c r="V6661" i="2" a="1"/>
  <c r="V6661" i="2" s="1"/>
  <c r="V6662" i="2" a="1"/>
  <c r="V6662" i="2" s="1"/>
  <c r="V6663" i="2" a="1"/>
  <c r="V6663" i="2"/>
  <c r="V6664" i="2" a="1"/>
  <c r="V6664" i="2"/>
  <c r="V6665" i="2" a="1"/>
  <c r="V6665" i="2"/>
  <c r="V6666" i="2" a="1"/>
  <c r="V6666" i="2" s="1"/>
  <c r="V6667" i="2" a="1"/>
  <c r="V6667" i="2" s="1"/>
  <c r="V6668" i="2" a="1"/>
  <c r="V6668" i="2" s="1"/>
  <c r="V6669" i="2" a="1"/>
  <c r="V6669" i="2"/>
  <c r="V6670" i="2" a="1"/>
  <c r="V6670" i="2"/>
  <c r="V6671" i="2" a="1"/>
  <c r="V6671" i="2"/>
  <c r="V6672" i="2" a="1"/>
  <c r="V6672" i="2"/>
  <c r="V6673" i="2" a="1"/>
  <c r="V6673" i="2" s="1"/>
  <c r="V6674" i="2" a="1"/>
  <c r="V6674" i="2" s="1"/>
  <c r="V6675" i="2" a="1"/>
  <c r="V6675" i="2" s="1"/>
  <c r="V6676" i="2" a="1"/>
  <c r="V6676" i="2" s="1"/>
  <c r="V6677" i="2" a="1"/>
  <c r="V6677" i="2"/>
  <c r="V6678" i="2" a="1"/>
  <c r="V6678" i="2"/>
  <c r="V6679" i="2" a="1"/>
  <c r="V6679" i="2" s="1"/>
  <c r="V6680" i="2" a="1"/>
  <c r="V6680" i="2" s="1"/>
  <c r="V6681" i="2" a="1"/>
  <c r="V6681" i="2"/>
  <c r="V6682" i="2" a="1"/>
  <c r="V6682" i="2" s="1"/>
  <c r="V6683" i="2" a="1"/>
  <c r="V6683" i="2" s="1"/>
  <c r="V6684" i="2" a="1"/>
  <c r="V6684" i="2" s="1"/>
  <c r="V6685" i="2" a="1"/>
  <c r="V6685" i="2" s="1"/>
  <c r="V6686" i="2" a="1"/>
  <c r="V6686" i="2" s="1"/>
  <c r="V6687" i="2" a="1"/>
  <c r="V6687" i="2" s="1"/>
  <c r="V6688" i="2" a="1"/>
  <c r="V6688" i="2" s="1"/>
  <c r="V6689" i="2" a="1"/>
  <c r="V6689" i="2" s="1"/>
  <c r="V6690" i="2" a="1"/>
  <c r="V6690" i="2" s="1"/>
  <c r="V6691" i="2" a="1"/>
  <c r="V6691" i="2" s="1"/>
  <c r="V6692" i="2" a="1"/>
  <c r="V6692" i="2"/>
  <c r="V6693" i="2" a="1"/>
  <c r="V6693" i="2" s="1"/>
  <c r="V6694" i="2" a="1"/>
  <c r="V6694" i="2"/>
  <c r="V6695" i="2" a="1"/>
  <c r="V6695" i="2" s="1"/>
  <c r="V6696" i="2" a="1"/>
  <c r="V6696" i="2" s="1"/>
  <c r="V6697" i="2" a="1"/>
  <c r="V6697" i="2" s="1"/>
  <c r="V6698" i="2" a="1"/>
  <c r="V6698" i="2" s="1"/>
  <c r="V6699" i="2" a="1"/>
  <c r="V6699" i="2" s="1"/>
  <c r="V6700" i="2" a="1"/>
  <c r="V6700" i="2" s="1"/>
  <c r="V6701" i="2" a="1"/>
  <c r="V6701" i="2" s="1"/>
  <c r="V6702" i="2" a="1"/>
  <c r="V6702" i="2" s="1"/>
  <c r="V6703" i="2" a="1"/>
  <c r="V6703" i="2" s="1"/>
  <c r="V6704" i="2" a="1"/>
  <c r="V6704" i="2"/>
  <c r="V6705" i="2" a="1"/>
  <c r="V6705" i="2"/>
  <c r="V6706" i="2" a="1"/>
  <c r="V6706" i="2" s="1"/>
  <c r="V6707" i="2" a="1"/>
  <c r="V6707" i="2" s="1"/>
  <c r="V6708" i="2" a="1"/>
  <c r="V6708" i="2" s="1"/>
  <c r="V6709" i="2" a="1"/>
  <c r="V6709" i="2" s="1"/>
  <c r="V6710" i="2" a="1"/>
  <c r="V6710" i="2" s="1"/>
  <c r="V6711" i="2" a="1"/>
  <c r="V6711" i="2"/>
  <c r="V6712" i="2" a="1"/>
  <c r="V6712" i="2" s="1"/>
  <c r="V6713" i="2" a="1"/>
  <c r="V6713" i="2" s="1"/>
  <c r="V6714" i="2" a="1"/>
  <c r="V6714" i="2" s="1"/>
  <c r="V6715" i="2" a="1"/>
  <c r="V6715" i="2" s="1"/>
  <c r="V6716" i="2" a="1"/>
  <c r="V6716" i="2" s="1"/>
  <c r="V6717" i="2" a="1"/>
  <c r="V6717" i="2" s="1"/>
  <c r="V6718" i="2" a="1"/>
  <c r="V6718" i="2" s="1"/>
  <c r="V6719" i="2" a="1"/>
  <c r="V6719" i="2"/>
  <c r="V6720" i="2" a="1"/>
  <c r="V6720" i="2" s="1"/>
  <c r="V6721" i="2" a="1"/>
  <c r="V6721" i="2" s="1"/>
  <c r="V6722" i="2" a="1"/>
  <c r="V6722" i="2" s="1"/>
  <c r="V6723" i="2" a="1"/>
  <c r="V6723" i="2"/>
  <c r="V6724" i="2" a="1"/>
  <c r="V6724" i="2"/>
  <c r="V6725" i="2" a="1"/>
  <c r="V6725" i="2" s="1"/>
  <c r="V6726" i="2" a="1"/>
  <c r="V6726" i="2" s="1"/>
  <c r="V6727" i="2" a="1"/>
  <c r="V6727" i="2" s="1"/>
  <c r="V6728" i="2" a="1"/>
  <c r="V6728" i="2" s="1"/>
  <c r="V6729" i="2" a="1"/>
  <c r="V6729" i="2" s="1"/>
  <c r="V6730" i="2" a="1"/>
  <c r="V6730" i="2" s="1"/>
  <c r="V6731" i="2" a="1"/>
  <c r="V6731" i="2" s="1"/>
  <c r="V6732" i="2" a="1"/>
  <c r="V6732" i="2" s="1"/>
  <c r="V6733" i="2" a="1"/>
  <c r="V6733" i="2" s="1"/>
  <c r="V6734" i="2" a="1"/>
  <c r="V6734" i="2" s="1"/>
  <c r="V6735" i="2" a="1"/>
  <c r="V6735" i="2" s="1"/>
  <c r="V6736" i="2" a="1"/>
  <c r="V6736" i="2" s="1"/>
  <c r="V6737" i="2" a="1"/>
  <c r="V6737" i="2" s="1"/>
  <c r="V6738" i="2" a="1"/>
  <c r="V6738" i="2" s="1"/>
  <c r="V6739" i="2" a="1"/>
  <c r="V6739" i="2" s="1"/>
  <c r="V6740" i="2" a="1"/>
  <c r="V6740" i="2" s="1"/>
  <c r="V6741" i="2" a="1"/>
  <c r="V6741" i="2" s="1"/>
  <c r="V6742" i="2" a="1"/>
  <c r="V6742" i="2" s="1"/>
  <c r="V6743" i="2" a="1"/>
  <c r="V6743" i="2" s="1"/>
  <c r="V6744" i="2" a="1"/>
  <c r="V6744" i="2" s="1"/>
  <c r="V6745" i="2" a="1"/>
  <c r="V6745" i="2" s="1"/>
  <c r="V6746" i="2" a="1"/>
  <c r="V6746" i="2" s="1"/>
  <c r="V6747" i="2" a="1"/>
  <c r="V6747" i="2"/>
  <c r="V6748" i="2" a="1"/>
  <c r="V6748" i="2" s="1"/>
  <c r="V6749" i="2" a="1"/>
  <c r="V6749" i="2" s="1"/>
  <c r="V6750" i="2" a="1"/>
  <c r="V6750" i="2" s="1"/>
  <c r="V6751" i="2" a="1"/>
  <c r="V6751" i="2" s="1"/>
  <c r="V6752" i="2" a="1"/>
  <c r="V6752" i="2" s="1"/>
  <c r="V6753" i="2" a="1"/>
  <c r="V6753" i="2" s="1"/>
  <c r="V6754" i="2" a="1"/>
  <c r="V6754" i="2" s="1"/>
  <c r="V6755" i="2" a="1"/>
  <c r="V6755" i="2"/>
  <c r="V6756" i="2" a="1"/>
  <c r="V6756" i="2" s="1"/>
  <c r="V6757" i="2" a="1"/>
  <c r="V6757" i="2" s="1"/>
  <c r="V6758" i="2" a="1"/>
  <c r="V6758" i="2" s="1"/>
  <c r="V6759" i="2" a="1"/>
  <c r="V6759" i="2" s="1"/>
  <c r="V6760" i="2" a="1"/>
  <c r="V6760" i="2" s="1"/>
  <c r="V6761" i="2" a="1"/>
  <c r="V6761" i="2"/>
  <c r="V6762" i="2" a="1"/>
  <c r="V6762" i="2" s="1"/>
  <c r="V6763" i="2" a="1"/>
  <c r="V6763" i="2" s="1"/>
  <c r="V6764" i="2" a="1"/>
  <c r="V6764" i="2" s="1"/>
  <c r="V6765" i="2" a="1"/>
  <c r="V6765" i="2" s="1"/>
  <c r="V6766" i="2" a="1"/>
  <c r="V6766" i="2" s="1"/>
  <c r="V6767" i="2" a="1"/>
  <c r="V6767" i="2" s="1"/>
  <c r="V6768" i="2" a="1"/>
  <c r="V6768" i="2" s="1"/>
  <c r="V6769" i="2" a="1"/>
  <c r="V6769" i="2" s="1"/>
  <c r="V6770" i="2" a="1"/>
  <c r="V6770" i="2" s="1"/>
  <c r="V6771" i="2" a="1"/>
  <c r="V6771" i="2"/>
  <c r="V6772" i="2" a="1"/>
  <c r="V6772" i="2" s="1"/>
  <c r="V6773" i="2" a="1"/>
  <c r="V6773" i="2" s="1"/>
  <c r="V6774" i="2" a="1"/>
  <c r="V6774" i="2" s="1"/>
  <c r="V6775" i="2" a="1"/>
  <c r="V6775" i="2" s="1"/>
  <c r="V6776" i="2" a="1"/>
  <c r="V6776" i="2" s="1"/>
  <c r="V6777" i="2" a="1"/>
  <c r="V6777" i="2" s="1"/>
  <c r="V6778" i="2" a="1"/>
  <c r="V6778" i="2"/>
  <c r="V6779" i="2" a="1"/>
  <c r="V6779" i="2" s="1"/>
  <c r="V6780" i="2" a="1"/>
  <c r="V6780" i="2" s="1"/>
  <c r="V6781" i="2" a="1"/>
  <c r="V6781" i="2" s="1"/>
  <c r="V6782" i="2" a="1"/>
  <c r="V6782" i="2" s="1"/>
  <c r="V6783" i="2" a="1"/>
  <c r="V6783" i="2"/>
  <c r="V6784" i="2" a="1"/>
  <c r="V6784" i="2" s="1"/>
  <c r="V6785" i="2" a="1"/>
  <c r="V6785" i="2" s="1"/>
  <c r="V6786" i="2" a="1"/>
  <c r="V6786" i="2" s="1"/>
  <c r="V6787" i="2" a="1"/>
  <c r="V6787" i="2" s="1"/>
  <c r="V6788" i="2" a="1"/>
  <c r="V6788" i="2" s="1"/>
  <c r="V6789" i="2" a="1"/>
  <c r="V6789" i="2" s="1"/>
  <c r="V6790" i="2" a="1"/>
  <c r="V6790" i="2" s="1"/>
  <c r="V6791" i="2" a="1"/>
  <c r="V6791" i="2" s="1"/>
  <c r="V6792" i="2" a="1"/>
  <c r="V6792" i="2" s="1"/>
  <c r="V6793" i="2" a="1"/>
  <c r="V6793" i="2" s="1"/>
  <c r="V6794" i="2" a="1"/>
  <c r="V6794" i="2" s="1"/>
  <c r="V6795" i="2" a="1"/>
  <c r="V6795" i="2" s="1"/>
  <c r="V6796" i="2" a="1"/>
  <c r="V6796" i="2" s="1"/>
  <c r="V6797" i="2" a="1"/>
  <c r="V6797" i="2"/>
  <c r="V6798" i="2" a="1"/>
  <c r="V6798" i="2" s="1"/>
  <c r="V6799" i="2" a="1"/>
  <c r="V6799" i="2" s="1"/>
  <c r="V6800" i="2" a="1"/>
  <c r="V6800" i="2" s="1"/>
  <c r="V6801" i="2" a="1"/>
  <c r="V6801" i="2" s="1"/>
  <c r="V6802" i="2" a="1"/>
  <c r="V6802" i="2"/>
  <c r="V6803" i="2" a="1"/>
  <c r="V6803" i="2" s="1"/>
  <c r="V6804" i="2" a="1"/>
  <c r="V6804" i="2" s="1"/>
  <c r="V6805" i="2" a="1"/>
  <c r="V6805" i="2" s="1"/>
  <c r="V6806" i="2" a="1"/>
  <c r="V6806" i="2" s="1"/>
  <c r="V6807" i="2" a="1"/>
  <c r="V6807" i="2" s="1"/>
  <c r="V6808" i="2" a="1"/>
  <c r="V6808" i="2" s="1"/>
  <c r="V6809" i="2" a="1"/>
  <c r="V6809" i="2"/>
  <c r="V6810" i="2" a="1"/>
  <c r="V6810" i="2" s="1"/>
  <c r="V6811" i="2" a="1"/>
  <c r="V6811" i="2" s="1"/>
  <c r="V6812" i="2" a="1"/>
  <c r="V6812" i="2"/>
  <c r="V6813" i="2" a="1"/>
  <c r="V6813" i="2" s="1"/>
  <c r="V6814" i="2" a="1"/>
  <c r="V6814" i="2" s="1"/>
  <c r="V6815" i="2" a="1"/>
  <c r="V6815" i="2" s="1"/>
  <c r="V6816" i="2" a="1"/>
  <c r="V6816" i="2" s="1"/>
  <c r="V6817" i="2" a="1"/>
  <c r="V6817" i="2" s="1"/>
  <c r="V6818" i="2" a="1"/>
  <c r="V6818" i="2"/>
  <c r="V6819" i="2" a="1"/>
  <c r="V6819" i="2" s="1"/>
  <c r="V6820" i="2" a="1"/>
  <c r="V6820" i="2" s="1"/>
  <c r="V6821" i="2" a="1"/>
  <c r="V6821" i="2" s="1"/>
  <c r="V6822" i="2" a="1"/>
  <c r="V6822" i="2" s="1"/>
  <c r="V6823" i="2" a="1"/>
  <c r="V6823" i="2" s="1"/>
  <c r="V6824" i="2" a="1"/>
  <c r="V6824" i="2" s="1"/>
  <c r="V6825" i="2" a="1"/>
  <c r="V6825" i="2"/>
  <c r="V6826" i="2" a="1"/>
  <c r="V6826" i="2"/>
  <c r="V6827" i="2" a="1"/>
  <c r="V6827" i="2" s="1"/>
  <c r="V6828" i="2" a="1"/>
  <c r="V6828" i="2" s="1"/>
  <c r="V6829" i="2" a="1"/>
  <c r="V6829" i="2" s="1"/>
  <c r="V6830" i="2" a="1"/>
  <c r="V6830" i="2" s="1"/>
  <c r="V6831" i="2" a="1"/>
  <c r="V6831" i="2" s="1"/>
  <c r="V6832" i="2" a="1"/>
  <c r="V6832" i="2"/>
  <c r="V6833" i="2" a="1"/>
  <c r="V6833" i="2"/>
  <c r="V6834" i="2" a="1"/>
  <c r="V6834" i="2" s="1"/>
  <c r="V6835" i="2" a="1"/>
  <c r="V6835" i="2" s="1"/>
  <c r="V6836" i="2" a="1"/>
  <c r="V6836" i="2" s="1"/>
  <c r="V6837" i="2" a="1"/>
  <c r="V6837" i="2" s="1"/>
  <c r="V6838" i="2" a="1"/>
  <c r="V6838" i="2" s="1"/>
  <c r="V6839" i="2" a="1"/>
  <c r="V6839" i="2" s="1"/>
  <c r="V6840" i="2" a="1"/>
  <c r="V6840" i="2" s="1"/>
  <c r="V6841" i="2" a="1"/>
  <c r="V6841" i="2" s="1"/>
  <c r="V6842" i="2" a="1"/>
  <c r="V6842" i="2" s="1"/>
  <c r="V6843" i="2" a="1"/>
  <c r="V6843" i="2"/>
  <c r="V6844" i="2" a="1"/>
  <c r="V6844" i="2" s="1"/>
  <c r="V6845" i="2" a="1"/>
  <c r="V6845" i="2" s="1"/>
  <c r="V6846" i="2" a="1"/>
  <c r="V6846" i="2" s="1"/>
  <c r="V6847" i="2" a="1"/>
  <c r="V6847" i="2" s="1"/>
  <c r="V6848" i="2" a="1"/>
  <c r="V6848" i="2" s="1"/>
  <c r="V6849" i="2" a="1"/>
  <c r="V6849" i="2" s="1"/>
  <c r="V6850" i="2" a="1"/>
  <c r="V6850" i="2" s="1"/>
  <c r="V6851" i="2" a="1"/>
  <c r="V6851" i="2" s="1"/>
  <c r="V6852" i="2" a="1"/>
  <c r="V6852" i="2" s="1"/>
  <c r="V6853" i="2" a="1"/>
  <c r="V6853" i="2" s="1"/>
  <c r="V6854" i="2" a="1"/>
  <c r="V6854" i="2" s="1"/>
  <c r="V6855" i="2" a="1"/>
  <c r="V6855" i="2" s="1"/>
  <c r="V6856" i="2" a="1"/>
  <c r="V6856" i="2" s="1"/>
  <c r="V6857" i="2" a="1"/>
  <c r="V6857" i="2" s="1"/>
  <c r="V6858" i="2" a="1"/>
  <c r="V6858" i="2" s="1"/>
  <c r="V6859" i="2" a="1"/>
  <c r="V6859" i="2" s="1"/>
  <c r="V6860" i="2" a="1"/>
  <c r="V6860" i="2" s="1"/>
  <c r="V6861" i="2" a="1"/>
  <c r="V6861" i="2" s="1"/>
  <c r="V6862" i="2" a="1"/>
  <c r="V6862" i="2"/>
  <c r="V6863" i="2" a="1"/>
  <c r="V6863" i="2"/>
  <c r="V6864" i="2" a="1"/>
  <c r="V6864" i="2" s="1"/>
  <c r="V6865" i="2" a="1"/>
  <c r="V6865" i="2" s="1"/>
  <c r="V6866" i="2" a="1"/>
  <c r="V6866" i="2" s="1"/>
  <c r="V6867" i="2" a="1"/>
  <c r="V6867" i="2" s="1"/>
  <c r="V6868" i="2" a="1"/>
  <c r="V6868" i="2" s="1"/>
  <c r="V6869" i="2" a="1"/>
  <c r="V6869" i="2" s="1"/>
  <c r="V6870" i="2" a="1"/>
  <c r="V6870" i="2" s="1"/>
  <c r="V6871" i="2" a="1"/>
  <c r="V6871" i="2" s="1"/>
  <c r="V6872" i="2" a="1"/>
  <c r="V6872" i="2"/>
  <c r="V6873" i="2" a="1"/>
  <c r="V6873" i="2" s="1"/>
  <c r="V6874" i="2" a="1"/>
  <c r="V6874" i="2"/>
  <c r="V6875" i="2" a="1"/>
  <c r="V6875" i="2" s="1"/>
  <c r="V6876" i="2" a="1"/>
  <c r="V6876" i="2" s="1"/>
  <c r="V6877" i="2" a="1"/>
  <c r="V6877" i="2" s="1"/>
  <c r="V6878" i="2" a="1"/>
  <c r="V6878" i="2" s="1"/>
  <c r="V6879" i="2" a="1"/>
  <c r="V6879" i="2"/>
  <c r="V6880" i="2" a="1"/>
  <c r="V6880" i="2" s="1"/>
  <c r="V6881" i="2" a="1"/>
  <c r="V6881" i="2" s="1"/>
  <c r="V6882" i="2" a="1"/>
  <c r="V6882" i="2" s="1"/>
  <c r="V6883" i="2" a="1"/>
  <c r="V6883" i="2" s="1"/>
  <c r="V6884" i="2" a="1"/>
  <c r="V6884" i="2"/>
  <c r="V6885" i="2" a="1"/>
  <c r="V6885" i="2" s="1"/>
  <c r="V6886" i="2" a="1"/>
  <c r="V6886" i="2" s="1"/>
  <c r="V6887" i="2" a="1"/>
  <c r="V6887" i="2" s="1"/>
  <c r="V6888" i="2" a="1"/>
  <c r="V6888" i="2" s="1"/>
  <c r="V6889" i="2" a="1"/>
  <c r="V6889" i="2" s="1"/>
  <c r="V6890" i="2" a="1"/>
  <c r="V6890" i="2" s="1"/>
  <c r="V6891" i="2" a="1"/>
  <c r="V6891" i="2"/>
  <c r="V6892" i="2" a="1"/>
  <c r="V6892" i="2" s="1"/>
  <c r="V6893" i="2" a="1"/>
  <c r="V6893" i="2" s="1"/>
  <c r="V6894" i="2" a="1"/>
  <c r="V6894" i="2" s="1"/>
  <c r="V6895" i="2" a="1"/>
  <c r="V6895" i="2" s="1"/>
  <c r="V6896" i="2" a="1"/>
  <c r="V6896" i="2" s="1"/>
  <c r="V6897" i="2" a="1"/>
  <c r="V6897" i="2"/>
  <c r="V6898" i="2" a="1"/>
  <c r="V6898" i="2"/>
  <c r="V6899" i="2" a="1"/>
  <c r="V6899" i="2" s="1"/>
  <c r="V6900" i="2" a="1"/>
  <c r="V6900" i="2" s="1"/>
  <c r="V6901" i="2" a="1"/>
  <c r="V6901" i="2" s="1"/>
  <c r="V6902" i="2" a="1"/>
  <c r="V6902" i="2" s="1"/>
  <c r="V6903" i="2" a="1"/>
  <c r="V6903" i="2" s="1"/>
  <c r="V6904" i="2" a="1"/>
  <c r="V6904" i="2"/>
  <c r="V6905" i="2" a="1"/>
  <c r="V6905" i="2"/>
  <c r="V6906" i="2" a="1"/>
  <c r="V6906" i="2" s="1"/>
  <c r="V6907" i="2" a="1"/>
  <c r="V6907" i="2" s="1"/>
  <c r="V6908" i="2" a="1"/>
  <c r="V6908" i="2" s="1"/>
  <c r="V6909" i="2" a="1"/>
  <c r="V6909" i="2" s="1"/>
  <c r="V6910" i="2" a="1"/>
  <c r="V6910" i="2" s="1"/>
  <c r="V6911" i="2" a="1"/>
  <c r="V6911" i="2" s="1"/>
  <c r="V6912" i="2" a="1"/>
  <c r="V6912" i="2" s="1"/>
  <c r="V6913" i="2" a="1"/>
  <c r="V6913" i="2" s="1"/>
  <c r="V6914" i="2" a="1"/>
  <c r="V6914" i="2" s="1"/>
  <c r="V6915" i="2" a="1"/>
  <c r="V6915" i="2" s="1"/>
  <c r="V6916" i="2" a="1"/>
  <c r="V6916" i="2" s="1"/>
  <c r="V6917" i="2" a="1"/>
  <c r="V6917" i="2" s="1"/>
  <c r="V6918" i="2" a="1"/>
  <c r="V6918" i="2" s="1"/>
  <c r="V6919" i="2" a="1"/>
  <c r="V6919" i="2" s="1"/>
  <c r="V6920" i="2" a="1"/>
  <c r="V6920" i="2" s="1"/>
  <c r="V6921" i="2" a="1"/>
  <c r="V6921" i="2"/>
  <c r="V6922" i="2" a="1"/>
  <c r="V6922" i="2" s="1"/>
  <c r="V6923" i="2" a="1"/>
  <c r="V6923" i="2" s="1"/>
  <c r="V6924" i="2" a="1"/>
  <c r="V6924" i="2" s="1"/>
  <c r="V6925" i="2" a="1"/>
  <c r="V6925" i="2" s="1"/>
  <c r="V6926" i="2" a="1"/>
  <c r="V6926" i="2"/>
  <c r="V6927" i="2" a="1"/>
  <c r="V6927" i="2" s="1"/>
  <c r="V6928" i="2" a="1"/>
  <c r="V6928" i="2" s="1"/>
  <c r="V6929" i="2" a="1"/>
  <c r="V6929" i="2" s="1"/>
  <c r="V6930" i="2" a="1"/>
  <c r="V6930" i="2" s="1"/>
  <c r="V6931" i="2" a="1"/>
  <c r="V6931" i="2" s="1"/>
  <c r="V6932" i="2" a="1"/>
  <c r="V6932" i="2" s="1"/>
  <c r="V6933" i="2" a="1"/>
  <c r="V6933" i="2" s="1"/>
  <c r="V6934" i="2" a="1"/>
  <c r="V6934" i="2" s="1"/>
  <c r="V6935" i="2" a="1"/>
  <c r="V6935" i="2" s="1"/>
  <c r="V6936" i="2" a="1"/>
  <c r="V6936" i="2" s="1"/>
  <c r="V6937" i="2" a="1"/>
  <c r="V6937" i="2" s="1"/>
  <c r="V6938" i="2" a="1"/>
  <c r="V6938" i="2" s="1"/>
  <c r="V6939" i="2" a="1"/>
  <c r="V6939" i="2"/>
  <c r="V6940" i="2" a="1"/>
  <c r="V6940" i="2" s="1"/>
  <c r="V6941" i="2" a="1"/>
  <c r="V6941" i="2" s="1"/>
  <c r="V6942" i="2" a="1"/>
  <c r="V6942" i="2" s="1"/>
  <c r="V6943" i="2" a="1"/>
  <c r="V6943" i="2" s="1"/>
  <c r="V6944" i="2" a="1"/>
  <c r="V6944" i="2" s="1"/>
  <c r="V6945" i="2" a="1"/>
  <c r="V6945" i="2" s="1"/>
  <c r="V6946" i="2" a="1"/>
  <c r="V6946" i="2" s="1"/>
  <c r="V6947" i="2" a="1"/>
  <c r="V6947" i="2" s="1"/>
  <c r="V6948" i="2" a="1"/>
  <c r="V6948" i="2" s="1"/>
  <c r="V6949" i="2" a="1"/>
  <c r="V6949" i="2" s="1"/>
  <c r="V6950" i="2" a="1"/>
  <c r="V6950" i="2" s="1"/>
  <c r="V6951" i="2" a="1"/>
  <c r="V6951" i="2"/>
  <c r="V6952" i="2" a="1"/>
  <c r="V6952" i="2" s="1"/>
  <c r="V6953" i="2" a="1"/>
  <c r="V6953" i="2" s="1"/>
  <c r="V6954" i="2" a="1"/>
  <c r="V6954" i="2" s="1"/>
  <c r="V6955" i="2" a="1"/>
  <c r="V6955" i="2" s="1"/>
  <c r="V6956" i="2" a="1"/>
  <c r="V6956" i="2"/>
  <c r="V6957" i="2" a="1"/>
  <c r="V6957" i="2" s="1"/>
  <c r="V6958" i="2" a="1"/>
  <c r="V6958" i="2" s="1"/>
  <c r="V6959" i="2" a="1"/>
  <c r="V6959" i="2" s="1"/>
  <c r="V6960" i="2" a="1"/>
  <c r="V6960" i="2" s="1"/>
  <c r="V6961" i="2" a="1"/>
  <c r="V6961" i="2" s="1"/>
  <c r="V6962" i="2" a="1"/>
  <c r="V6962" i="2" s="1"/>
  <c r="V6963" i="2" a="1"/>
  <c r="V6963" i="2"/>
  <c r="V6964" i="2" a="1"/>
  <c r="V6964" i="2"/>
  <c r="V6965" i="2" a="1"/>
  <c r="V6965" i="2" s="1"/>
  <c r="V6966" i="2" a="1"/>
  <c r="V6966" i="2" s="1"/>
  <c r="V6967" i="2" a="1"/>
  <c r="V6967" i="2" s="1"/>
  <c r="V6968" i="2" a="1"/>
  <c r="V6968" i="2" s="1"/>
  <c r="V6969" i="2" a="1"/>
  <c r="V6969" i="2" s="1"/>
  <c r="V6970" i="2" a="1"/>
  <c r="V6970" i="2" s="1"/>
  <c r="V6971" i="2" a="1"/>
  <c r="V6971" i="2"/>
  <c r="V6972" i="2" a="1"/>
  <c r="V6972" i="2" s="1"/>
  <c r="V6973" i="2" a="1"/>
  <c r="V6973" i="2" s="1"/>
  <c r="V6974" i="2" a="1"/>
  <c r="V6974" i="2" s="1"/>
  <c r="V6975" i="2" a="1"/>
  <c r="V6975" i="2" s="1"/>
  <c r="V6976" i="2" a="1"/>
  <c r="V6976" i="2" s="1"/>
  <c r="V6977" i="2" a="1"/>
  <c r="V6977" i="2"/>
  <c r="V6978" i="2" a="1"/>
  <c r="V6978" i="2" s="1"/>
  <c r="V6979" i="2" a="1"/>
  <c r="V6979" i="2" s="1"/>
  <c r="V6980" i="2" a="1"/>
  <c r="V6980" i="2"/>
  <c r="V6981" i="2" a="1"/>
  <c r="V6981" i="2" s="1"/>
  <c r="V6982" i="2" a="1"/>
  <c r="V6982" i="2" s="1"/>
  <c r="V6983" i="2" a="1"/>
  <c r="V6983" i="2" s="1"/>
  <c r="V6984" i="2" a="1"/>
  <c r="V6984" i="2" s="1"/>
  <c r="V6985" i="2" a="1"/>
  <c r="V6985" i="2" s="1"/>
  <c r="V6986" i="2" a="1"/>
  <c r="V6986" i="2" s="1"/>
  <c r="V6987" i="2" a="1"/>
  <c r="V6987" i="2"/>
  <c r="V6988" i="2" a="1"/>
  <c r="V6988" i="2" s="1"/>
  <c r="V6989" i="2" a="1"/>
  <c r="V6989" i="2" s="1"/>
  <c r="V6990" i="2" a="1"/>
  <c r="V6990" i="2" s="1"/>
  <c r="V6991" i="2" a="1"/>
  <c r="V6991" i="2" s="1"/>
  <c r="V6992" i="2" a="1"/>
  <c r="V6992" i="2"/>
  <c r="V6993" i="2" a="1"/>
  <c r="V6993" i="2" s="1"/>
  <c r="V6994" i="2" a="1"/>
  <c r="V6994" i="2"/>
  <c r="V6995" i="2" a="1"/>
  <c r="V6995" i="2" s="1"/>
  <c r="V6996" i="2" a="1"/>
  <c r="V6996" i="2" s="1"/>
  <c r="V6997" i="2" a="1"/>
  <c r="V6997" i="2" s="1"/>
  <c r="V6998" i="2" a="1"/>
  <c r="V6998" i="2"/>
  <c r="V6999" i="2" a="1"/>
  <c r="V6999" i="2"/>
  <c r="V7000" i="2" a="1"/>
  <c r="V7000" i="2" s="1"/>
  <c r="V7001" i="2" a="1"/>
  <c r="V7001" i="2" s="1"/>
  <c r="V7002" i="2" a="1"/>
  <c r="V7002" i="2" s="1"/>
  <c r="V7003" i="2" a="1"/>
  <c r="V7003" i="2" s="1"/>
  <c r="V7004" i="2" a="1"/>
  <c r="V7004" i="2" s="1"/>
  <c r="V7005" i="2" a="1"/>
  <c r="V7005" i="2" s="1"/>
  <c r="V7006" i="2" a="1"/>
  <c r="V7006" i="2"/>
  <c r="V7007" i="2" a="1"/>
  <c r="V7007" i="2" s="1"/>
  <c r="V7008" i="2" a="1"/>
  <c r="V7008" i="2" s="1"/>
  <c r="V7009" i="2" a="1"/>
  <c r="V7009" i="2" s="1"/>
  <c r="V7010" i="2" a="1"/>
  <c r="V7010" i="2" s="1"/>
  <c r="V7011" i="2" a="1"/>
  <c r="V7011" i="2"/>
  <c r="V7012" i="2" a="1"/>
  <c r="V7012" i="2" s="1"/>
  <c r="V7013" i="2" a="1"/>
  <c r="V7013" i="2"/>
  <c r="V7014" i="2" a="1"/>
  <c r="V7014" i="2" s="1"/>
  <c r="V7015" i="2" a="1"/>
  <c r="V7015" i="2" s="1"/>
  <c r="V7016" i="2" a="1"/>
  <c r="V7016" i="2" s="1"/>
  <c r="V7017" i="2" a="1"/>
  <c r="V7017" i="2" s="1"/>
  <c r="V7018" i="2" a="1"/>
  <c r="V7018" i="2" s="1"/>
  <c r="V7019" i="2" a="1"/>
  <c r="V7019" i="2"/>
  <c r="V7020" i="2" a="1"/>
  <c r="V7020" i="2" s="1"/>
  <c r="V7021" i="2" a="1"/>
  <c r="V7021" i="2" s="1"/>
  <c r="V7022" i="2" a="1"/>
  <c r="V7022" i="2" s="1"/>
  <c r="V7023" i="2" a="1"/>
  <c r="V7023" i="2" s="1"/>
  <c r="V7024" i="2" a="1"/>
  <c r="V7024" i="2" s="1"/>
  <c r="V7025" i="2" a="1"/>
  <c r="V7025" i="2" s="1"/>
  <c r="V7026" i="2" a="1"/>
  <c r="V7026" i="2" s="1"/>
  <c r="V7027" i="2" a="1"/>
  <c r="V7027" i="2" s="1"/>
  <c r="V7028" i="2" a="1"/>
  <c r="V7028" i="2" s="1"/>
  <c r="V7029" i="2" a="1"/>
  <c r="V7029" i="2" s="1"/>
  <c r="V7030" i="2" a="1"/>
  <c r="V7030" i="2" s="1"/>
  <c r="V7031" i="2" a="1"/>
  <c r="V7031" i="2" s="1"/>
  <c r="V7032" i="2" a="1"/>
  <c r="V7032" i="2" s="1"/>
  <c r="V7033" i="2" a="1"/>
  <c r="V7033" i="2" s="1"/>
  <c r="V7034" i="2" a="1"/>
  <c r="V7034" i="2"/>
  <c r="V7035" i="2" a="1"/>
  <c r="V7035" i="2"/>
  <c r="V7036" i="2" a="1"/>
  <c r="V7036" i="2" s="1"/>
  <c r="V7037" i="2" a="1"/>
  <c r="V7037" i="2" s="1"/>
  <c r="V7038" i="2" a="1"/>
  <c r="V7038" i="2" s="1"/>
  <c r="V7039" i="2" a="1"/>
  <c r="V7039" i="2" s="1"/>
  <c r="V7040" i="2" a="1"/>
  <c r="V7040" i="2" s="1"/>
  <c r="V7041" i="2" a="1"/>
  <c r="V7041" i="2"/>
  <c r="V7042" i="2" a="1"/>
  <c r="V7042" i="2" s="1"/>
  <c r="V7043" i="2" a="1"/>
  <c r="V7043" i="2" s="1"/>
  <c r="V7044" i="2" a="1"/>
  <c r="V7044" i="2" s="1"/>
  <c r="V7045" i="2" a="1"/>
  <c r="V7045" i="2" s="1"/>
  <c r="V7046" i="2" a="1"/>
  <c r="V7046" i="2" s="1"/>
  <c r="V7047" i="2" a="1"/>
  <c r="V7047" i="2" s="1"/>
  <c r="V7048" i="2" a="1"/>
  <c r="V7048" i="2" s="1"/>
  <c r="V7049" i="2" a="1"/>
  <c r="V7049" i="2"/>
  <c r="V7050" i="2" a="1"/>
  <c r="V7050" i="2" s="1"/>
  <c r="V7051" i="2" a="1"/>
  <c r="V7051" i="2" s="1"/>
  <c r="V7052" i="2" a="1"/>
  <c r="V7052" i="2" s="1"/>
  <c r="V7053" i="2" a="1"/>
  <c r="V7053" i="2" s="1"/>
  <c r="V7054" i="2" a="1"/>
  <c r="V7054" i="2" s="1"/>
  <c r="V7055" i="2" a="1"/>
  <c r="V7055" i="2" s="1"/>
  <c r="V7056" i="2" a="1"/>
  <c r="V7056" i="2" s="1"/>
  <c r="V7057" i="2" a="1"/>
  <c r="V7057" i="2" s="1"/>
  <c r="V7058" i="2" a="1"/>
  <c r="V7058" i="2" s="1"/>
  <c r="V7059" i="2" a="1"/>
  <c r="V7059" i="2" s="1"/>
  <c r="V7060" i="2" a="1"/>
  <c r="V7060" i="2" s="1"/>
  <c r="V7061" i="2" a="1"/>
  <c r="V7061" i="2" s="1"/>
  <c r="V7062" i="2" a="1"/>
  <c r="V7062" i="2" s="1"/>
  <c r="V7063" i="2" a="1"/>
  <c r="V7063" i="2" s="1"/>
  <c r="V7064" i="2" a="1"/>
  <c r="V7064" i="2"/>
  <c r="V7065" i="2" a="1"/>
  <c r="V7065" i="2"/>
  <c r="V7066" i="2" a="1"/>
  <c r="V7066" i="2" s="1"/>
  <c r="V7067" i="2" a="1"/>
  <c r="V7067" i="2" s="1"/>
  <c r="V7068" i="2" a="1"/>
  <c r="V7068" i="2" s="1"/>
  <c r="V7069" i="2" a="1"/>
  <c r="V7069" i="2" s="1"/>
  <c r="V7070" i="2" a="1"/>
  <c r="V7070" i="2" s="1"/>
  <c r="V7071" i="2" a="1"/>
  <c r="V7071" i="2"/>
  <c r="V7072" i="2" a="1"/>
  <c r="V7072" i="2" s="1"/>
  <c r="V7073" i="2" a="1"/>
  <c r="V7073" i="2" s="1"/>
  <c r="V7074" i="2" a="1"/>
  <c r="V7074" i="2" s="1"/>
  <c r="V7075" i="2" a="1"/>
  <c r="V7075" i="2" s="1"/>
  <c r="V7076" i="2" a="1"/>
  <c r="V7076" i="2" s="1"/>
  <c r="V7077" i="2" a="1"/>
  <c r="V7077" i="2" s="1"/>
  <c r="V7078" i="2" a="1"/>
  <c r="V7078" i="2"/>
  <c r="V7079" i="2" a="1"/>
  <c r="V7079" i="2" s="1"/>
  <c r="V7080" i="2" a="1"/>
  <c r="V7080" i="2" s="1"/>
  <c r="V7081" i="2" a="1"/>
  <c r="V7081" i="2" s="1"/>
  <c r="V7082" i="2" a="1"/>
  <c r="V7082" i="2" s="1"/>
  <c r="V7083" i="2" a="1"/>
  <c r="V7083" i="2"/>
  <c r="V7084" i="2" a="1"/>
  <c r="V7084" i="2" s="1"/>
  <c r="V7085" i="2" a="1"/>
  <c r="V7085" i="2" s="1"/>
  <c r="V7086" i="2" a="1"/>
  <c r="V7086" i="2" s="1"/>
  <c r="V7087" i="2" a="1"/>
  <c r="V7087" i="2" s="1"/>
  <c r="V7088" i="2" a="1"/>
  <c r="V7088" i="2" s="1"/>
  <c r="V7089" i="2" a="1"/>
  <c r="V7089" i="2" s="1"/>
  <c r="V7090" i="2" a="1"/>
  <c r="V7090" i="2"/>
  <c r="V7091" i="2" a="1"/>
  <c r="V7091" i="2" s="1"/>
  <c r="V7092" i="2" a="1"/>
  <c r="V7092" i="2" s="1"/>
  <c r="V7093" i="2" a="1"/>
  <c r="V7093" i="2" s="1"/>
  <c r="V7094" i="2" a="1"/>
  <c r="V7094" i="2" s="1"/>
  <c r="V7095" i="2" a="1"/>
  <c r="V7095" i="2" s="1"/>
  <c r="V7096" i="2" a="1"/>
  <c r="V7096" i="2" s="1"/>
  <c r="V7097" i="2" a="1"/>
  <c r="V7097" i="2" s="1"/>
  <c r="V7098" i="2" a="1"/>
  <c r="V7098" i="2" s="1"/>
  <c r="V7099" i="2" a="1"/>
  <c r="V7099" i="2" s="1"/>
  <c r="V7100" i="2" a="1"/>
  <c r="V7100" i="2"/>
  <c r="V7101" i="2" a="1"/>
  <c r="V7101" i="2"/>
  <c r="V7102" i="2" a="1"/>
  <c r="V7102" i="2" s="1"/>
  <c r="V7103" i="2" a="1"/>
  <c r="V7103" i="2" s="1"/>
  <c r="V7104" i="2" a="1"/>
  <c r="V7104" i="2" s="1"/>
  <c r="V7105" i="2" a="1"/>
  <c r="V7105" i="2" s="1"/>
  <c r="V7106" i="2" a="1"/>
  <c r="V7106" i="2" s="1"/>
  <c r="V7107" i="2" a="1"/>
  <c r="V7107" i="2" s="1"/>
  <c r="V7108" i="2" a="1"/>
  <c r="V7108" i="2" s="1"/>
  <c r="V7109" i="2" a="1"/>
  <c r="V7109" i="2" s="1"/>
  <c r="V7110" i="2" a="1"/>
  <c r="V7110" i="2" s="1"/>
  <c r="V7111" i="2" a="1"/>
  <c r="V7111" i="2" s="1"/>
  <c r="V7112" i="2" a="1"/>
  <c r="V7112" i="2" s="1"/>
  <c r="V7113" i="2" a="1"/>
  <c r="V7113" i="2" s="1"/>
  <c r="V7114" i="2" a="1"/>
  <c r="V7114" i="2" s="1"/>
  <c r="V7115" i="2" a="1"/>
  <c r="V7115" i="2" s="1"/>
  <c r="V7116" i="2" a="1"/>
  <c r="V7116" i="2" s="1"/>
  <c r="V7117" i="2" a="1"/>
  <c r="V7117" i="2" s="1"/>
  <c r="V7118" i="2" a="1"/>
  <c r="V7118" i="2" s="1"/>
  <c r="V7119" i="2" a="1"/>
  <c r="V7119" i="2"/>
  <c r="V7120" i="2" a="1"/>
  <c r="V7120" i="2" s="1"/>
  <c r="V7121" i="2" a="1"/>
  <c r="V7121" i="2" s="1"/>
  <c r="V7122" i="2" a="1"/>
  <c r="V7122" i="2" s="1"/>
  <c r="V7123" i="2" a="1"/>
  <c r="V7123" i="2" s="1"/>
  <c r="V7124" i="2" a="1"/>
  <c r="V7124" i="2"/>
  <c r="V7125" i="2" a="1"/>
  <c r="V7125" i="2" s="1"/>
  <c r="V7126" i="2" a="1"/>
  <c r="V7126" i="2" s="1"/>
  <c r="V7127" i="2" a="1"/>
  <c r="V7127" i="2" s="1"/>
  <c r="V7128" i="2" a="1"/>
  <c r="V7128" i="2" s="1"/>
  <c r="V7129" i="2" a="1"/>
  <c r="V7129" i="2" s="1"/>
  <c r="V7130" i="2" a="1"/>
  <c r="V7130" i="2" s="1"/>
  <c r="V7131" i="2" a="1"/>
  <c r="V7131" i="2" s="1"/>
  <c r="V7132" i="2" a="1"/>
  <c r="V7132" i="2" s="1"/>
  <c r="V7133" i="2" a="1"/>
  <c r="V7133" i="2" s="1"/>
  <c r="V7134" i="2" a="1"/>
  <c r="V7134" i="2" s="1"/>
  <c r="V7135" i="2" a="1"/>
  <c r="V7135" i="2" s="1"/>
  <c r="V7136" i="2" a="1"/>
  <c r="V7136" i="2" s="1"/>
  <c r="V7137" i="2" a="1"/>
  <c r="V7137" i="2" s="1"/>
  <c r="V7138" i="2" a="1"/>
  <c r="V7138" i="2" s="1"/>
  <c r="V7139" i="2" a="1"/>
  <c r="V7139" i="2" s="1"/>
  <c r="V7140" i="2" a="1"/>
  <c r="V7140" i="2" s="1"/>
  <c r="V7141" i="2" a="1"/>
  <c r="V7141" i="2" s="1"/>
  <c r="V7142" i="2" a="1"/>
  <c r="V7142" i="2" s="1"/>
  <c r="V7143" i="2" a="1"/>
  <c r="V7143" i="2" s="1"/>
  <c r="V7144" i="2" a="1"/>
  <c r="V7144" i="2" s="1"/>
  <c r="V7145" i="2" a="1"/>
  <c r="V7145" i="2" s="1"/>
  <c r="V7146" i="2" a="1"/>
  <c r="V7146" i="2" s="1"/>
  <c r="V7147" i="2" a="1"/>
  <c r="V7147" i="2" s="1"/>
  <c r="V7148" i="2" a="1"/>
  <c r="V7148" i="2" s="1"/>
  <c r="V7149" i="2" a="1"/>
  <c r="V7149" i="2" s="1"/>
  <c r="V7150" i="2" a="1"/>
  <c r="V7150" i="2"/>
  <c r="V7151" i="2" a="1"/>
  <c r="V7151" i="2"/>
  <c r="V7152" i="2" a="1"/>
  <c r="V7152" i="2" s="1"/>
  <c r="V7153" i="2" a="1"/>
  <c r="V7153" i="2" s="1"/>
  <c r="V7154" i="2" a="1"/>
  <c r="V7154" i="2" s="1"/>
  <c r="V7155" i="2" a="1"/>
  <c r="V7155" i="2" s="1"/>
  <c r="V7156" i="2" a="1"/>
  <c r="V7156" i="2" s="1"/>
  <c r="V7157" i="2" a="1"/>
  <c r="V7157" i="2"/>
  <c r="V7158" i="2" a="1"/>
  <c r="V7158" i="2" s="1"/>
  <c r="V7159" i="2" a="1"/>
  <c r="V7159" i="2" s="1"/>
  <c r="V7160" i="2" a="1"/>
  <c r="V7160" i="2" s="1"/>
  <c r="V7161" i="2" a="1"/>
  <c r="V7161" i="2" s="1"/>
  <c r="V7162" i="2" a="1"/>
  <c r="V7162" i="2" s="1"/>
  <c r="V7163" i="2" a="1"/>
  <c r="V7163" i="2" s="1"/>
  <c r="V7164" i="2" a="1"/>
  <c r="V7164" i="2" s="1"/>
  <c r="V7165" i="2" a="1"/>
  <c r="V7165" i="2" s="1"/>
  <c r="V7166" i="2" a="1"/>
  <c r="V7166" i="2" s="1"/>
  <c r="V7167" i="2" a="1"/>
  <c r="V7167" i="2"/>
  <c r="V7168" i="2" a="1"/>
  <c r="V7168" i="2" s="1"/>
  <c r="V7169" i="2" a="1"/>
  <c r="V7169" i="2" s="1"/>
  <c r="V7170" i="2" a="1"/>
  <c r="V7170" i="2" s="1"/>
  <c r="V7171" i="2" a="1"/>
  <c r="V7171" i="2" s="1"/>
  <c r="V7172" i="2" a="1"/>
  <c r="V7172" i="2" s="1"/>
  <c r="V7173" i="2" a="1"/>
  <c r="V7173" i="2"/>
  <c r="V7174" i="2" a="1"/>
  <c r="V7174" i="2" s="1"/>
  <c r="V7175" i="2" a="1"/>
  <c r="V7175" i="2" s="1"/>
  <c r="V7176" i="2" a="1"/>
  <c r="V7176" i="2" s="1"/>
  <c r="V7177" i="2" a="1"/>
  <c r="V7177" i="2" s="1"/>
  <c r="V7178" i="2" a="1"/>
  <c r="V7178" i="2" s="1"/>
  <c r="V7179" i="2" a="1"/>
  <c r="V7179" i="2"/>
  <c r="V7180" i="2" a="1"/>
  <c r="V7180" i="2"/>
  <c r="V7181" i="2" a="1"/>
  <c r="V7181" i="2" s="1"/>
  <c r="V7182" i="2" a="1"/>
  <c r="V7182" i="2" s="1"/>
  <c r="V7183" i="2" a="1"/>
  <c r="V7183" i="2" s="1"/>
  <c r="V7184" i="2" a="1"/>
  <c r="V7184" i="2" s="1"/>
  <c r="V7185" i="2" a="1"/>
  <c r="V7185" i="2" s="1"/>
  <c r="V7186" i="2" a="1"/>
  <c r="V7186" i="2" s="1"/>
  <c r="V7187" i="2" a="1"/>
  <c r="V7187" i="2"/>
  <c r="V7188" i="2" a="1"/>
  <c r="V7188" i="2" s="1"/>
  <c r="V7189" i="2" a="1"/>
  <c r="V7189" i="2" s="1"/>
  <c r="V7190" i="2" a="1"/>
  <c r="V7190" i="2" s="1"/>
  <c r="V7191" i="2" a="1"/>
  <c r="V7191" i="2" s="1"/>
  <c r="V7192" i="2" a="1"/>
  <c r="V7192" i="2" s="1"/>
  <c r="V7193" i="2" a="1"/>
  <c r="V7193" i="2" s="1"/>
  <c r="V7194" i="2" a="1"/>
  <c r="V7194" i="2" s="1"/>
  <c r="V7195" i="2" a="1"/>
  <c r="V7195" i="2" s="1"/>
  <c r="V7196" i="2" a="1"/>
  <c r="V7196" i="2"/>
  <c r="V7197" i="2" a="1"/>
  <c r="V7197" i="2" s="1"/>
  <c r="V7198" i="2" a="1"/>
  <c r="V7198" i="2" s="1"/>
  <c r="V7199" i="2" a="1"/>
  <c r="V7199" i="2" s="1"/>
  <c r="V7200" i="2" a="1"/>
  <c r="V7200" i="2" s="1"/>
  <c r="V7201" i="2" a="1"/>
  <c r="V7201" i="2" s="1"/>
  <c r="V7202" i="2" a="1"/>
  <c r="V7202" i="2" s="1"/>
  <c r="V7203" i="2" a="1"/>
  <c r="V7203" i="2"/>
  <c r="V7204" i="2" a="1"/>
  <c r="V7204" i="2" s="1"/>
  <c r="V7205" i="2" a="1"/>
  <c r="V7205" i="2"/>
  <c r="V7206" i="2" a="1"/>
  <c r="V7206" i="2" s="1"/>
  <c r="V7207" i="2" a="1"/>
  <c r="V7207" i="2" s="1"/>
  <c r="V7208" i="2" a="1"/>
  <c r="V7208" i="2"/>
  <c r="V7209" i="2" a="1"/>
  <c r="V7209" i="2"/>
  <c r="V7210" i="2" a="1"/>
  <c r="V7210" i="2" s="1"/>
  <c r="V7211" i="2" a="1"/>
  <c r="V7211" i="2" s="1"/>
  <c r="V7212" i="2" a="1"/>
  <c r="V7212" i="2" s="1"/>
  <c r="V7213" i="2" a="1"/>
  <c r="V7213" i="2" s="1"/>
  <c r="V7214" i="2" a="1"/>
  <c r="V7214" i="2" s="1"/>
  <c r="V7215" i="2" a="1"/>
  <c r="V7215" i="2"/>
  <c r="V7216" i="2" a="1"/>
  <c r="V7216" i="2" s="1"/>
  <c r="V7217" i="2" a="1"/>
  <c r="V7217" i="2" s="1"/>
  <c r="V7218" i="2" a="1"/>
  <c r="V7218" i="2" s="1"/>
  <c r="V7219" i="2" a="1"/>
  <c r="V7219" i="2" s="1"/>
  <c r="V7220" i="2" a="1"/>
  <c r="V7220" i="2" s="1"/>
  <c r="V7221" i="2" a="1"/>
  <c r="V7221" i="2" s="1"/>
  <c r="V7222" i="2" a="1"/>
  <c r="V7222" i="2"/>
  <c r="V7223" i="2" a="1"/>
  <c r="V7223" i="2" s="1"/>
  <c r="V7224" i="2" a="1"/>
  <c r="V7224" i="2" s="1"/>
  <c r="V7225" i="2" a="1"/>
  <c r="V7225" i="2" s="1"/>
  <c r="V7226" i="2" a="1"/>
  <c r="V7226" i="2" s="1"/>
  <c r="V7227" i="2" a="1"/>
  <c r="V7227" i="2" s="1"/>
  <c r="V7228" i="2" a="1"/>
  <c r="V7228" i="2" s="1"/>
  <c r="V7229" i="2" a="1"/>
  <c r="V7229" i="2"/>
  <c r="V7230" i="2" a="1"/>
  <c r="V7230" i="2" s="1"/>
  <c r="V7231" i="2" a="1"/>
  <c r="V7231" i="2" s="1"/>
  <c r="V7232" i="2" a="1"/>
  <c r="V7232" i="2" s="1"/>
  <c r="V7233" i="2" a="1"/>
  <c r="V7233" i="2" s="1"/>
  <c r="V7234" i="2" a="1"/>
  <c r="V7234" i="2"/>
  <c r="V7235" i="2" a="1"/>
  <c r="V7235" i="2"/>
  <c r="V7236" i="2" a="1"/>
  <c r="V7236" i="2" s="1"/>
  <c r="V7237" i="2" a="1"/>
  <c r="V7237" i="2" s="1"/>
  <c r="V7238" i="2" a="1"/>
  <c r="V7238" i="2" s="1"/>
  <c r="V7239" i="2" a="1"/>
  <c r="V7239" i="2" s="1"/>
  <c r="V7240" i="2" a="1"/>
  <c r="V7240" i="2" s="1"/>
  <c r="V7241" i="2" a="1"/>
  <c r="V7241" i="2" s="1"/>
  <c r="V7242" i="2" a="1"/>
  <c r="V7242" i="2" s="1"/>
  <c r="V7243" i="2" a="1"/>
  <c r="V7243" i="2" s="1"/>
  <c r="V7244" i="2" a="1"/>
  <c r="V7244" i="2"/>
  <c r="V7245" i="2" a="1"/>
  <c r="V7245" i="2" s="1"/>
  <c r="V7246" i="2" a="1"/>
  <c r="V7246" i="2" s="1"/>
  <c r="V7247" i="2" a="1"/>
  <c r="V7247" i="2" s="1"/>
  <c r="V7248" i="2" a="1"/>
  <c r="V7248" i="2" s="1"/>
  <c r="V7249" i="2" a="1"/>
  <c r="V7249" i="2" s="1"/>
  <c r="V7250" i="2" a="1"/>
  <c r="V7250" i="2"/>
  <c r="V7251" i="2" a="1"/>
  <c r="V7251" i="2" s="1"/>
  <c r="V7252" i="2" a="1"/>
  <c r="V7252" i="2" s="1"/>
  <c r="V7253" i="2" a="1"/>
  <c r="V7253" i="2" s="1"/>
  <c r="V7254" i="2" a="1"/>
  <c r="V7254" i="2" s="1"/>
  <c r="V7255" i="2" a="1"/>
  <c r="V7255" i="2" s="1"/>
  <c r="V7256" i="2" a="1"/>
  <c r="V7256" i="2" s="1"/>
  <c r="V7257" i="2" a="1"/>
  <c r="V7257" i="2"/>
  <c r="V7258" i="2" a="1"/>
  <c r="V7258" i="2"/>
  <c r="V7259" i="2" a="1"/>
  <c r="V7259" i="2" s="1"/>
  <c r="V7260" i="2" a="1"/>
  <c r="V7260" i="2" s="1"/>
  <c r="V7261" i="2" a="1"/>
  <c r="V7261" i="2" s="1"/>
  <c r="V7262" i="2" a="1"/>
  <c r="V7262" i="2" s="1"/>
  <c r="V7263" i="2" a="1"/>
  <c r="V7263" i="2"/>
  <c r="V7264" i="2" a="1"/>
  <c r="V7264" i="2" s="1"/>
  <c r="V7265" i="2" a="1"/>
  <c r="V7265" i="2"/>
  <c r="V7266" i="2" a="1"/>
  <c r="V7266" i="2" s="1"/>
  <c r="V7267" i="2" a="1"/>
  <c r="V7267" i="2" s="1"/>
  <c r="V7268" i="2" a="1"/>
  <c r="V7268" i="2" s="1"/>
  <c r="V7269" i="2" a="1"/>
  <c r="V7269" i="2" s="1"/>
  <c r="V7270" i="2" a="1"/>
  <c r="V7270" i="2" s="1"/>
  <c r="V7271" i="2" a="1"/>
  <c r="V7271" i="2" s="1"/>
  <c r="V7272" i="2" a="1"/>
  <c r="V7272" i="2" s="1"/>
  <c r="V7273" i="2" a="1"/>
  <c r="V7273" i="2" s="1"/>
  <c r="V7274" i="2" a="1"/>
  <c r="V7274" i="2" s="1"/>
  <c r="V7275" i="2" a="1"/>
  <c r="V7275" i="2"/>
  <c r="V7276" i="2" a="1"/>
  <c r="V7276" i="2" s="1"/>
  <c r="V7277" i="2" a="1"/>
  <c r="V7277" i="2" s="1"/>
  <c r="V7278" i="2" a="1"/>
  <c r="V7278" i="2" s="1"/>
  <c r="V7279" i="2" a="1"/>
  <c r="V7279" i="2" s="1"/>
  <c r="V7280" i="2" a="1"/>
  <c r="V7280" i="2" s="1"/>
  <c r="V7281" i="2" a="1"/>
  <c r="V7281" i="2"/>
  <c r="V7282" i="2" a="1"/>
  <c r="V7282" i="2" s="1"/>
  <c r="V7283" i="2" a="1"/>
  <c r="V7283" i="2" s="1"/>
  <c r="V7284" i="2" a="1"/>
  <c r="V7284" i="2" s="1"/>
  <c r="V7285" i="2" a="1"/>
  <c r="V7285" i="2" s="1"/>
  <c r="V7286" i="2" a="1"/>
  <c r="V7286" i="2" s="1"/>
  <c r="V7287" i="2" a="1"/>
  <c r="V7287" i="2"/>
  <c r="V7288" i="2" a="1"/>
  <c r="V7288" i="2" s="1"/>
  <c r="V7289" i="2" a="1"/>
  <c r="V7289" i="2"/>
  <c r="V7290" i="2" a="1"/>
  <c r="V7290" i="2" s="1"/>
  <c r="V7291" i="2" a="1"/>
  <c r="V7291" i="2" s="1"/>
  <c r="V7292" i="2" a="1"/>
  <c r="V7292" i="2" s="1"/>
  <c r="V7293" i="2" a="1"/>
  <c r="V7293" i="2" s="1"/>
  <c r="V7294" i="2" a="1"/>
  <c r="V7294" i="2" s="1"/>
  <c r="V7295" i="2" a="1"/>
  <c r="V7295" i="2"/>
  <c r="V7296" i="2" a="1"/>
  <c r="V7296" i="2" s="1"/>
  <c r="V7297" i="2" a="1"/>
  <c r="V7297" i="2" s="1"/>
  <c r="V7298" i="2" a="1"/>
  <c r="V7298" i="2" s="1"/>
  <c r="V7299" i="2" a="1"/>
  <c r="V7299" i="2"/>
  <c r="V7300" i="2" a="1"/>
  <c r="V7300" i="2" s="1"/>
  <c r="V7301" i="2" a="1"/>
  <c r="V7301" i="2" s="1"/>
  <c r="V7302" i="2" a="1"/>
  <c r="V7302" i="2" s="1"/>
  <c r="V7303" i="2" a="1"/>
  <c r="V7303" i="2" s="1"/>
  <c r="V7304" i="2" a="1"/>
  <c r="V7304" i="2"/>
  <c r="V7305" i="2" a="1"/>
  <c r="V7305" i="2" s="1"/>
  <c r="V7306" i="2" a="1"/>
  <c r="V7306" i="2" s="1"/>
  <c r="V7307" i="2" a="1"/>
  <c r="V7307" i="2" s="1"/>
  <c r="V7308" i="2" a="1"/>
  <c r="V7308" i="2" s="1"/>
  <c r="V7309" i="2" a="1"/>
  <c r="V7309" i="2" s="1"/>
  <c r="V7310" i="2" a="1"/>
  <c r="V7310" i="2" s="1"/>
  <c r="V7311" i="2" a="1"/>
  <c r="V7311" i="2" s="1"/>
  <c r="V7312" i="2" a="1"/>
  <c r="V7312" i="2"/>
  <c r="V7313" i="2" a="1"/>
  <c r="V7313" i="2"/>
  <c r="V7314" i="2" a="1"/>
  <c r="V7314" i="2" s="1"/>
  <c r="V7315" i="2" a="1"/>
  <c r="V7315" i="2" s="1"/>
  <c r="V7316" i="2" a="1"/>
  <c r="V7316" i="2"/>
  <c r="V7317" i="2" a="1"/>
  <c r="V7317" i="2" s="1"/>
  <c r="V7318" i="2" a="1"/>
  <c r="V7318" i="2"/>
  <c r="V7319" i="2" a="1"/>
  <c r="V7319" i="2" s="1"/>
  <c r="V7320" i="2" a="1"/>
  <c r="V7320" i="2" s="1"/>
  <c r="V7321" i="2" a="1"/>
  <c r="V7321" i="2" s="1"/>
  <c r="V7322" i="2" a="1"/>
  <c r="V7322" i="2" s="1"/>
  <c r="V7323" i="2" a="1"/>
  <c r="V7323" i="2" s="1"/>
  <c r="V7324" i="2" a="1"/>
  <c r="V7324" i="2" s="1"/>
  <c r="V7325" i="2" a="1"/>
  <c r="V7325" i="2"/>
  <c r="V7326" i="2" a="1"/>
  <c r="V7326" i="2" s="1"/>
  <c r="V7327" i="2" a="1"/>
  <c r="V7327" i="2" s="1"/>
  <c r="V7328" i="2" a="1"/>
  <c r="V7328" i="2" s="1"/>
  <c r="V7329" i="2" a="1"/>
  <c r="V7329" i="2" s="1"/>
  <c r="V7330" i="2" a="1"/>
  <c r="V7330" i="2"/>
  <c r="V7331" i="2" a="1"/>
  <c r="V7331" i="2" s="1"/>
  <c r="V7332" i="2" a="1"/>
  <c r="V7332" i="2" s="1"/>
  <c r="V7333" i="2" a="1"/>
  <c r="V7333" i="2" s="1"/>
  <c r="V7334" i="2" a="1"/>
  <c r="V7334" i="2" s="1"/>
  <c r="V7335" i="2" a="1"/>
  <c r="V7335" i="2"/>
  <c r="V7336" i="2" a="1"/>
  <c r="V7336" i="2" s="1"/>
  <c r="V7337" i="2" a="1"/>
  <c r="V7337" i="2"/>
  <c r="V7338" i="2" a="1"/>
  <c r="V7338" i="2" s="1"/>
  <c r="V7339" i="2" a="1"/>
  <c r="V7339" i="2" s="1"/>
  <c r="V7340" i="2" a="1"/>
  <c r="V7340" i="2"/>
  <c r="V7341" i="2" a="1"/>
  <c r="V7341" i="2" s="1"/>
  <c r="V7342" i="2" a="1"/>
  <c r="V7342" i="2" s="1"/>
  <c r="V7343" i="2" a="1"/>
  <c r="V7343" i="2" s="1"/>
  <c r="V7344" i="2" a="1"/>
  <c r="V7344" i="2" s="1"/>
  <c r="V7345" i="2" a="1"/>
  <c r="V7345" i="2" s="1"/>
  <c r="V7346" i="2" a="1"/>
  <c r="V7346" i="2" s="1"/>
  <c r="V7347" i="2" a="1"/>
  <c r="V7347" i="2" s="1"/>
  <c r="V7348" i="2" a="1"/>
  <c r="V7348" i="2" s="1"/>
  <c r="V7349" i="2" a="1"/>
  <c r="V7349" i="2"/>
  <c r="V7350" i="2" a="1"/>
  <c r="V7350" i="2" s="1"/>
  <c r="V7351" i="2" a="1"/>
  <c r="V7351" i="2" s="1"/>
  <c r="V7352" i="2" a="1"/>
  <c r="V7352" i="2"/>
  <c r="V7353" i="2" a="1"/>
  <c r="V7353" i="2" s="1"/>
  <c r="V7354" i="2" a="1"/>
  <c r="V7354" i="2" s="1"/>
  <c r="V7355" i="2" a="1"/>
  <c r="V7355" i="2" s="1"/>
  <c r="V7356" i="2" a="1"/>
  <c r="V7356" i="2" s="1"/>
  <c r="V7357" i="2" a="1"/>
  <c r="V7357" i="2" s="1"/>
  <c r="V7358" i="2" a="1"/>
  <c r="V7358" i="2" s="1"/>
  <c r="V7359" i="2" a="1"/>
  <c r="V7359" i="2" s="1"/>
  <c r="V7360" i="2" a="1"/>
  <c r="V7360" i="2" s="1"/>
  <c r="V7361" i="2" a="1"/>
  <c r="V7361" i="2"/>
  <c r="V7362" i="2" a="1"/>
  <c r="V7362" i="2" s="1"/>
  <c r="V7363" i="2" a="1"/>
  <c r="V7363" i="2" s="1"/>
  <c r="V7364" i="2" a="1"/>
  <c r="V7364" i="2" s="1"/>
  <c r="V7365" i="2" a="1"/>
  <c r="V7365" i="2" s="1"/>
  <c r="V7366" i="2" a="1"/>
  <c r="V7366" i="2" s="1"/>
  <c r="V7367" i="2" a="1"/>
  <c r="V7367" i="2" s="1"/>
  <c r="V7368" i="2" a="1"/>
  <c r="V7368" i="2" s="1"/>
  <c r="V7369" i="2" a="1"/>
  <c r="V7369" i="2" s="1"/>
  <c r="V7370" i="2" a="1"/>
  <c r="V7370" i="2" s="1"/>
  <c r="V7371" i="2" a="1"/>
  <c r="V7371" i="2" s="1"/>
  <c r="V7372" i="2" a="1"/>
  <c r="V7372" i="2" s="1"/>
  <c r="V7373" i="2" a="1"/>
  <c r="V7373" i="2" s="1"/>
  <c r="V7374" i="2" a="1"/>
  <c r="V7374" i="2" s="1"/>
  <c r="V7375" i="2" a="1"/>
  <c r="V7375" i="2" s="1"/>
  <c r="V7376" i="2" a="1"/>
  <c r="V7376" i="2" s="1"/>
  <c r="V7377" i="2" a="1"/>
  <c r="V7377" i="2" s="1"/>
  <c r="V7378" i="2" a="1"/>
  <c r="V7378" i="2" s="1"/>
  <c r="V7379" i="2" a="1"/>
  <c r="V7379" i="2" s="1"/>
  <c r="V7380" i="2" a="1"/>
  <c r="V7380" i="2" s="1"/>
  <c r="V7381" i="2" a="1"/>
  <c r="V7381" i="2" s="1"/>
  <c r="V7382" i="2" a="1"/>
  <c r="V7382" i="2" s="1"/>
  <c r="V7383" i="2" a="1"/>
  <c r="V7383" i="2"/>
  <c r="V7384" i="2" a="1"/>
  <c r="V7384" i="2"/>
  <c r="V7385" i="2" a="1"/>
  <c r="V7385" i="2" s="1"/>
  <c r="V7386" i="2" a="1"/>
  <c r="V7386" i="2" s="1"/>
  <c r="V7387" i="2" a="1"/>
  <c r="V7387" i="2" s="1"/>
  <c r="V7388" i="2" a="1"/>
  <c r="V7388" i="2" s="1"/>
  <c r="V7389" i="2" a="1"/>
  <c r="V7389" i="2" s="1"/>
  <c r="V7390" i="2" a="1"/>
  <c r="V7390" i="2"/>
  <c r="V7391" i="2" a="1"/>
  <c r="V7391" i="2" s="1"/>
  <c r="V7392" i="2" a="1"/>
  <c r="V7392" i="2" s="1"/>
  <c r="V7393" i="2" a="1"/>
  <c r="V7393" i="2" s="1"/>
  <c r="V7394" i="2" a="1"/>
  <c r="V7394" i="2" s="1"/>
  <c r="V7395" i="2" a="1"/>
  <c r="V7395" i="2"/>
  <c r="V7396" i="2" a="1"/>
  <c r="V7396" i="2" s="1"/>
  <c r="V7397" i="2" a="1"/>
  <c r="V7397" i="2" s="1"/>
  <c r="V7398" i="2" a="1"/>
  <c r="V7398" i="2" s="1"/>
  <c r="V7399" i="2" a="1"/>
  <c r="V7399" i="2" s="1"/>
  <c r="V7400" i="2" a="1"/>
  <c r="V7400" i="2" s="1"/>
  <c r="V7401" i="2" a="1"/>
  <c r="V7401" i="2" s="1"/>
  <c r="V7402" i="2" a="1"/>
  <c r="V7402" i="2" s="1"/>
  <c r="V7403" i="2" a="1"/>
  <c r="V7403" i="2" s="1"/>
  <c r="V7404" i="2" a="1"/>
  <c r="V7404" i="2" s="1"/>
  <c r="V7405" i="2" a="1"/>
  <c r="V7405" i="2" s="1"/>
  <c r="V7406" i="2" a="1"/>
  <c r="V7406" i="2" s="1"/>
  <c r="V7407" i="2" a="1"/>
  <c r="V7407" i="2" s="1"/>
  <c r="V7408" i="2" a="1"/>
  <c r="V7408" i="2" s="1"/>
  <c r="V7409" i="2" a="1"/>
  <c r="V7409" i="2"/>
  <c r="V7410" i="2" a="1"/>
  <c r="V7410" i="2" s="1"/>
  <c r="V7411" i="2" a="1"/>
  <c r="V7411" i="2" s="1"/>
  <c r="V7412" i="2" a="1"/>
  <c r="V7412" i="2"/>
  <c r="V7413" i="2" a="1"/>
  <c r="V7413" i="2" s="1"/>
  <c r="V7414" i="2" a="1"/>
  <c r="V7414" i="2"/>
  <c r="V7415" i="2" a="1"/>
  <c r="V7415" i="2" s="1"/>
  <c r="V7416" i="2" a="1"/>
  <c r="V7416" i="2" s="1"/>
  <c r="V7417" i="2" a="1"/>
  <c r="V7417" i="2" s="1"/>
  <c r="V7418" i="2" a="1"/>
  <c r="V7418" i="2" s="1"/>
  <c r="V7419" i="2" a="1"/>
  <c r="V7419" i="2"/>
  <c r="V7420" i="2" a="1"/>
  <c r="V7420" i="2"/>
  <c r="V7421" i="2" a="1"/>
  <c r="V7421" i="2" s="1"/>
  <c r="V7422" i="2" a="1"/>
  <c r="V7422" i="2" s="1"/>
  <c r="V7423" i="2" a="1"/>
  <c r="V7423" i="2" s="1"/>
  <c r="V7424" i="2" a="1"/>
  <c r="V7424" i="2" s="1"/>
  <c r="V7425" i="2" a="1"/>
  <c r="V7425" i="2" s="1"/>
  <c r="V7426" i="2" a="1"/>
  <c r="V7426" i="2"/>
  <c r="V7427" i="2" a="1"/>
  <c r="V7427" i="2" s="1"/>
  <c r="V7428" i="2" a="1"/>
  <c r="V7428" i="2" s="1"/>
  <c r="V7429" i="2" a="1"/>
  <c r="V7429" i="2" s="1"/>
  <c r="V7430" i="2" a="1"/>
  <c r="V7430" i="2" s="1"/>
  <c r="V7431" i="2" a="1"/>
  <c r="V7431" i="2"/>
  <c r="V7432" i="2" a="1"/>
  <c r="V7432" i="2" s="1"/>
  <c r="V7433" i="2" a="1"/>
  <c r="V7433" i="2" s="1"/>
  <c r="V7434" i="2" a="1"/>
  <c r="V7434" i="2" s="1"/>
  <c r="V7435" i="2" a="1"/>
  <c r="V7435" i="2" s="1"/>
  <c r="V7436" i="2" a="1"/>
  <c r="V7436" i="2" s="1"/>
  <c r="V7437" i="2" a="1"/>
  <c r="V7437" i="2" s="1"/>
  <c r="V7438" i="2" a="1"/>
  <c r="V7438" i="2" s="1"/>
  <c r="V7439" i="2" a="1"/>
  <c r="V7439" i="2" s="1"/>
  <c r="V7440" i="2" a="1"/>
  <c r="V7440" i="2" s="1"/>
  <c r="V7441" i="2" a="1"/>
  <c r="V7441" i="2" s="1"/>
  <c r="V7442" i="2" a="1"/>
  <c r="V7442" i="2" s="1"/>
  <c r="V7443" i="2" a="1"/>
  <c r="V7443" i="2" s="1"/>
  <c r="V7444" i="2" a="1"/>
  <c r="V7444" i="2" s="1"/>
  <c r="V7445" i="2" a="1"/>
  <c r="V7445" i="2"/>
  <c r="V7446" i="2" a="1"/>
  <c r="V7446" i="2" s="1"/>
  <c r="V7447" i="2" a="1"/>
  <c r="V7447" i="2" s="1"/>
  <c r="V7448" i="2" a="1"/>
  <c r="V7448" i="2"/>
  <c r="V7449" i="2" a="1"/>
  <c r="V7449" i="2"/>
  <c r="V7450" i="2" a="1"/>
  <c r="V7450" i="2" s="1"/>
  <c r="V7451" i="2" a="1"/>
  <c r="V7451" i="2" s="1"/>
  <c r="V7452" i="2" a="1"/>
  <c r="V7452" i="2" s="1"/>
  <c r="V7453" i="2" a="1"/>
  <c r="V7453" i="2" s="1"/>
  <c r="V7454" i="2" a="1"/>
  <c r="V7454" i="2" s="1"/>
  <c r="V7455" i="2" a="1"/>
  <c r="V7455" i="2"/>
  <c r="V7456" i="2" a="1"/>
  <c r="V7456" i="2"/>
  <c r="V7457" i="2" a="1"/>
  <c r="V7457" i="2"/>
  <c r="V7458" i="2" a="1"/>
  <c r="V7458" i="2" s="1"/>
  <c r="V7459" i="2" a="1"/>
  <c r="V7459" i="2" s="1"/>
  <c r="V7460" i="2" a="1"/>
  <c r="V7460" i="2" s="1"/>
  <c r="V7461" i="2" a="1"/>
  <c r="V7461" i="2" s="1"/>
  <c r="V7462" i="2" a="1"/>
  <c r="V7462" i="2"/>
  <c r="V7463" i="2" a="1"/>
  <c r="V7463" i="2" s="1"/>
  <c r="V7464" i="2" a="1"/>
  <c r="V7464" i="2" s="1"/>
  <c r="V7465" i="2" a="1"/>
  <c r="V7465" i="2" s="1"/>
  <c r="V7466" i="2" a="1"/>
  <c r="V7466" i="2" s="1"/>
  <c r="V7467" i="2" a="1"/>
  <c r="V7467" i="2" s="1"/>
  <c r="V7468" i="2" a="1"/>
  <c r="V7468" i="2" s="1"/>
  <c r="V7469" i="2" a="1"/>
  <c r="V7469" i="2" s="1"/>
  <c r="V7470" i="2" a="1"/>
  <c r="V7470" i="2" s="1"/>
  <c r="V7471" i="2" a="1"/>
  <c r="V7471" i="2" s="1"/>
  <c r="V7472" i="2" a="1"/>
  <c r="V7472" i="2" s="1"/>
  <c r="V7473" i="2" a="1"/>
  <c r="V7473" i="2" s="1"/>
  <c r="V7474" i="2" a="1"/>
  <c r="V7474" i="2" s="1"/>
  <c r="V7475" i="2" a="1"/>
  <c r="V7475" i="2" s="1"/>
  <c r="V7476" i="2" a="1"/>
  <c r="V7476" i="2" s="1"/>
  <c r="V7477" i="2" a="1"/>
  <c r="V7477" i="2" s="1"/>
  <c r="V7478" i="2" a="1"/>
  <c r="V7478" i="2"/>
  <c r="V7479" i="2" a="1"/>
  <c r="V7479" i="2" s="1"/>
  <c r="V7480" i="2" a="1"/>
  <c r="V7480" i="2" s="1"/>
  <c r="V7481" i="2" a="1"/>
  <c r="V7481" i="2" s="1"/>
  <c r="V7482" i="2" a="1"/>
  <c r="V7482" i="2" s="1"/>
  <c r="V7483" i="2" a="1"/>
  <c r="V7483" i="2" s="1"/>
  <c r="V7484" i="2" a="1"/>
  <c r="V7484" i="2"/>
  <c r="V7485" i="2" a="1"/>
  <c r="V7485" i="2" s="1"/>
  <c r="V7486" i="2" a="1"/>
  <c r="V7486" i="2"/>
  <c r="V7487" i="2" a="1"/>
  <c r="V7487" i="2" s="1"/>
  <c r="V7488" i="2" a="1"/>
  <c r="V7488" i="2" s="1"/>
  <c r="V7489" i="2" a="1"/>
  <c r="V7489" i="2" s="1"/>
  <c r="V7490" i="2" a="1"/>
  <c r="V7490" i="2" s="1"/>
  <c r="V7491" i="2" a="1"/>
  <c r="V7491" i="2" s="1"/>
  <c r="V7492" i="2" a="1"/>
  <c r="V7492" i="2"/>
  <c r="V7493" i="2" a="1"/>
  <c r="V7493" i="2" s="1"/>
  <c r="V7494" i="2" a="1"/>
  <c r="V7494" i="2" s="1"/>
  <c r="V7495" i="2" a="1"/>
  <c r="V7495" i="2" s="1"/>
  <c r="V7496" i="2" a="1"/>
  <c r="V7496" i="2" s="1"/>
  <c r="V7497" i="2" a="1"/>
  <c r="V7497" i="2" s="1"/>
  <c r="V7498" i="2" a="1"/>
  <c r="V7498" i="2"/>
  <c r="V7499" i="2" a="1"/>
  <c r="V7499" i="2" s="1"/>
  <c r="V7500" i="2" a="1"/>
  <c r="V7500" i="2" s="1"/>
  <c r="V7501" i="2" a="1"/>
  <c r="V7501" i="2" s="1"/>
  <c r="V7502" i="2" a="1"/>
  <c r="V7502" i="2" s="1"/>
  <c r="V7503" i="2" a="1"/>
  <c r="V7503" i="2" s="1"/>
  <c r="V7504" i="2" a="1"/>
  <c r="V7504" i="2" s="1"/>
  <c r="V7505" i="2" a="1"/>
  <c r="V7505" i="2" s="1"/>
  <c r="V7506" i="2" a="1"/>
  <c r="V7506" i="2" s="1"/>
  <c r="V7507" i="2" a="1"/>
  <c r="V7507" i="2" s="1"/>
  <c r="V7508" i="2" a="1"/>
  <c r="V7508" i="2" s="1"/>
  <c r="V7509" i="2" a="1"/>
  <c r="V7509" i="2" s="1"/>
  <c r="V7510" i="2" a="1"/>
  <c r="V7510" i="2" s="1"/>
  <c r="V7511" i="2" a="1"/>
  <c r="V7511" i="2" s="1"/>
  <c r="V7512" i="2" a="1"/>
  <c r="V7512" i="2" s="1"/>
  <c r="V7513" i="2" a="1"/>
  <c r="V7513" i="2" s="1"/>
  <c r="V7514" i="2" a="1"/>
  <c r="V7514" i="2" s="1"/>
  <c r="V7515" i="2" a="1"/>
  <c r="V7515" i="2" s="1"/>
  <c r="V7516" i="2" a="1"/>
  <c r="V7516" i="2"/>
  <c r="V7517" i="2" a="1"/>
  <c r="V7517" i="2" s="1"/>
  <c r="V7518" i="2" a="1"/>
  <c r="V7518" i="2" s="1"/>
  <c r="V7519" i="2" a="1"/>
  <c r="V7519" i="2" s="1"/>
  <c r="V7520" i="2" a="1"/>
  <c r="V7520" i="2" s="1"/>
  <c r="V7521" i="2" a="1"/>
  <c r="V7521" i="2" s="1"/>
  <c r="V7522" i="2" a="1"/>
  <c r="V7522" i="2" s="1"/>
  <c r="V7523" i="2" a="1"/>
  <c r="V7523" i="2" s="1"/>
  <c r="V7524" i="2" a="1"/>
  <c r="V7524" i="2" s="1"/>
  <c r="V7525" i="2" a="1"/>
  <c r="V7525" i="2" s="1"/>
  <c r="V7526" i="2" a="1"/>
  <c r="V7526" i="2" s="1"/>
  <c r="V7527" i="2" a="1"/>
  <c r="V7527" i="2" s="1"/>
  <c r="V7528" i="2" a="1"/>
  <c r="V7528" i="2" s="1"/>
  <c r="V7529" i="2" a="1"/>
  <c r="V7529" i="2" s="1"/>
  <c r="V7530" i="2" a="1"/>
  <c r="V7530" i="2" s="1"/>
  <c r="V7531" i="2" a="1"/>
  <c r="V7531" i="2" s="1"/>
  <c r="V7532" i="2" a="1"/>
  <c r="V7532" i="2" s="1"/>
  <c r="V7533" i="2" a="1"/>
  <c r="V7533" i="2" s="1"/>
  <c r="V7534" i="2" a="1"/>
  <c r="V7534" i="2"/>
  <c r="V7535" i="2" a="1"/>
  <c r="V7535" i="2"/>
  <c r="V7536" i="2" a="1"/>
  <c r="V7536" i="2" s="1"/>
  <c r="V7537" i="2" a="1"/>
  <c r="V7537" i="2" s="1"/>
  <c r="V7538" i="2" a="1"/>
  <c r="V7538" i="2" s="1"/>
  <c r="V7539" i="2" a="1"/>
  <c r="V7539" i="2" s="1"/>
  <c r="V7540" i="2" a="1"/>
  <c r="V7540" i="2"/>
  <c r="V7541" i="2" a="1"/>
  <c r="V7541" i="2"/>
  <c r="V7542" i="2" a="1"/>
  <c r="V7542" i="2" s="1"/>
  <c r="V7543" i="2" a="1"/>
  <c r="V7543" i="2" s="1"/>
  <c r="V7544" i="2" a="1"/>
  <c r="V7544" i="2" s="1"/>
  <c r="V7545" i="2" a="1"/>
  <c r="V7545" i="2" s="1"/>
  <c r="V7546" i="2" a="1"/>
  <c r="V7546" i="2" s="1"/>
  <c r="V7547" i="2" a="1"/>
  <c r="V7547" i="2"/>
  <c r="V7548" i="2" a="1"/>
  <c r="V7548" i="2" s="1"/>
  <c r="V7549" i="2" a="1"/>
  <c r="V7549" i="2" s="1"/>
  <c r="V7550" i="2" a="1"/>
  <c r="V7550" i="2" s="1"/>
  <c r="V7551" i="2" a="1"/>
  <c r="V7551" i="2" s="1"/>
  <c r="V7552" i="2" a="1"/>
  <c r="V7552" i="2"/>
  <c r="V7553" i="2" a="1"/>
  <c r="V7553" i="2" s="1"/>
  <c r="V7554" i="2" a="1"/>
  <c r="V7554" i="2" s="1"/>
  <c r="V7555" i="2" a="1"/>
  <c r="V7555" i="2"/>
  <c r="V7556" i="2" a="1"/>
  <c r="V7556" i="2" s="1"/>
  <c r="V7557" i="2" a="1"/>
  <c r="V7557" i="2" s="1"/>
  <c r="V7558" i="2" a="1"/>
  <c r="V7558" i="2" s="1"/>
  <c r="V7559" i="2" a="1"/>
  <c r="V7559" i="2"/>
  <c r="V7560" i="2" a="1"/>
  <c r="V7560" i="2" s="1"/>
  <c r="V7561" i="2" a="1"/>
  <c r="V7561" i="2" s="1"/>
  <c r="V7562" i="2" a="1"/>
  <c r="V7562" i="2" s="1"/>
  <c r="V7563" i="2" a="1"/>
  <c r="V7563" i="2"/>
  <c r="V7564" i="2" a="1"/>
  <c r="V7564" i="2" s="1"/>
  <c r="V7565" i="2" a="1"/>
  <c r="V7565" i="2"/>
  <c r="V7566" i="2" a="1"/>
  <c r="V7566" i="2"/>
  <c r="V7567" i="2" a="1"/>
  <c r="V7567" i="2" s="1"/>
  <c r="V7568" i="2" a="1"/>
  <c r="V7568" i="2" s="1"/>
  <c r="V7569" i="2" a="1"/>
  <c r="V7569" i="2" s="1"/>
  <c r="V7570" i="2" a="1"/>
  <c r="V7570" i="2"/>
  <c r="V7571" i="2" a="1"/>
  <c r="V7571" i="2" s="1"/>
  <c r="V7572" i="2" a="1"/>
  <c r="V7572" i="2" s="1"/>
  <c r="V7573" i="2" a="1"/>
  <c r="V7573" i="2" s="1"/>
  <c r="V7574" i="2" a="1"/>
  <c r="V7574" i="2" s="1"/>
  <c r="V7575" i="2" a="1"/>
  <c r="V7575" i="2"/>
  <c r="V7576" i="2" a="1"/>
  <c r="V7576" i="2" s="1"/>
  <c r="V7577" i="2" a="1"/>
  <c r="V7577" i="2"/>
  <c r="V7578" i="2" a="1"/>
  <c r="V7578" i="2" s="1"/>
  <c r="V7579" i="2" a="1"/>
  <c r="V7579" i="2" s="1"/>
  <c r="V7580" i="2" a="1"/>
  <c r="V7580" i="2" s="1"/>
  <c r="V7581" i="2" a="1"/>
  <c r="V7581" i="2" s="1"/>
  <c r="V7582" i="2" a="1"/>
  <c r="V7582" i="2"/>
  <c r="V7583" i="2" a="1"/>
  <c r="V7583" i="2" s="1"/>
  <c r="V7584" i="2" a="1"/>
  <c r="V7584" i="2"/>
  <c r="V7585" i="2" a="1"/>
  <c r="V7585" i="2" s="1"/>
  <c r="V7586" i="2" a="1"/>
  <c r="V7586" i="2" s="1"/>
  <c r="V7587" i="2" a="1"/>
  <c r="V7587" i="2" s="1"/>
  <c r="V7588" i="2" a="1"/>
  <c r="V7588" i="2" s="1"/>
  <c r="V7589" i="2" a="1"/>
  <c r="V7589" i="2"/>
  <c r="V7590" i="2" a="1"/>
  <c r="V7590" i="2" s="1"/>
  <c r="V7591" i="2" a="1"/>
  <c r="V7591" i="2" s="1"/>
  <c r="V7592" i="2" a="1"/>
  <c r="V7592" i="2" s="1"/>
  <c r="V7593" i="2" a="1"/>
  <c r="V7593" i="2" s="1"/>
  <c r="V7594" i="2" a="1"/>
  <c r="V7594" i="2" s="1"/>
  <c r="V7595" i="2" a="1"/>
  <c r="V7595" i="2" s="1"/>
  <c r="V7596" i="2" a="1"/>
  <c r="V7596" i="2" s="1"/>
  <c r="V7597" i="2" a="1"/>
  <c r="V7597" i="2" s="1"/>
  <c r="V7598" i="2" a="1"/>
  <c r="V7598" i="2" s="1"/>
  <c r="V7599" i="2" a="1"/>
  <c r="V7599" i="2"/>
  <c r="V7600" i="2" a="1"/>
  <c r="V7600" i="2"/>
  <c r="V7601" i="2" a="1"/>
  <c r="V7601" i="2" s="1"/>
  <c r="V7602" i="2" a="1"/>
  <c r="V7602" i="2" s="1"/>
  <c r="V7603" i="2" a="1"/>
  <c r="V7603" i="2"/>
  <c r="V7604" i="2" a="1"/>
  <c r="V7604" i="2" s="1"/>
  <c r="V7605" i="2" a="1"/>
  <c r="V7605" i="2" s="1"/>
  <c r="V7606" i="2" a="1"/>
  <c r="V7606" i="2"/>
  <c r="V7607" i="2" a="1"/>
  <c r="V7607" i="2" s="1"/>
  <c r="V7608" i="2" a="1"/>
  <c r="V7608" i="2" s="1"/>
  <c r="V7609" i="2" a="1"/>
  <c r="V7609" i="2" s="1"/>
  <c r="V7610" i="2" a="1"/>
  <c r="V7610" i="2" s="1"/>
  <c r="V7611" i="2" a="1"/>
  <c r="V7611" i="2"/>
  <c r="V7612" i="2" a="1"/>
  <c r="V7612" i="2" s="1"/>
  <c r="V7613" i="2" a="1"/>
  <c r="V7613" i="2"/>
  <c r="V7614" i="2" a="1"/>
  <c r="V7614" i="2"/>
  <c r="V7615" i="2" a="1"/>
  <c r="V7615" i="2" s="1"/>
  <c r="V7616" i="2" a="1"/>
  <c r="V7616" i="2" s="1"/>
  <c r="V7617" i="2" a="1"/>
  <c r="V7617" i="2"/>
  <c r="V7618" i="2" a="1"/>
  <c r="V7618" i="2" s="1"/>
  <c r="V7619" i="2" a="1"/>
  <c r="V7619" i="2" s="1"/>
  <c r="V7620" i="2" a="1"/>
  <c r="V7620" i="2" s="1"/>
  <c r="V7621" i="2" a="1"/>
  <c r="V7621" i="2" s="1"/>
  <c r="V7622" i="2" a="1"/>
  <c r="V7622" i="2" s="1"/>
  <c r="V7623" i="2" a="1"/>
  <c r="V7623" i="2" s="1"/>
  <c r="V7624" i="2" a="1"/>
  <c r="V7624" i="2" s="1"/>
  <c r="V7625" i="2" a="1"/>
  <c r="V7625" i="2"/>
  <c r="V7626" i="2" a="1"/>
  <c r="V7626" i="2" s="1"/>
  <c r="V7627" i="2" a="1"/>
  <c r="V7627" i="2"/>
  <c r="V7628" i="2" a="1"/>
  <c r="V7628" i="2" s="1"/>
  <c r="V7629" i="2" a="1"/>
  <c r="V7629" i="2" s="1"/>
  <c r="V7630" i="2" a="1"/>
  <c r="V7630" i="2"/>
  <c r="V7631" i="2" a="1"/>
  <c r="V7631" i="2"/>
  <c r="V7632" i="2" a="1"/>
  <c r="V7632" i="2" s="1"/>
  <c r="V7633" i="2" a="1"/>
  <c r="V7633" i="2" s="1"/>
  <c r="V7634" i="2" a="1"/>
  <c r="V7634" i="2" s="1"/>
  <c r="V7635" i="2" a="1"/>
  <c r="V7635" i="2"/>
  <c r="V7636" i="2" a="1"/>
  <c r="V7636" i="2" s="1"/>
  <c r="V7637" i="2" a="1"/>
  <c r="V7637" i="2" s="1"/>
  <c r="V7638" i="2" a="1"/>
  <c r="V7638" i="2" s="1"/>
  <c r="V7639" i="2" a="1"/>
  <c r="V7639" i="2"/>
  <c r="V7640" i="2" a="1"/>
  <c r="V7640" i="2" s="1"/>
  <c r="V7641" i="2" a="1"/>
  <c r="V7641" i="2" s="1"/>
  <c r="V7642" i="2" a="1"/>
  <c r="V7642" i="2"/>
  <c r="V7643" i="2" a="1"/>
  <c r="V7643" i="2"/>
  <c r="V7644" i="2" a="1"/>
  <c r="V7644" i="2" s="1"/>
  <c r="V7645" i="2" a="1"/>
  <c r="V7645" i="2" s="1"/>
  <c r="V7646" i="2" a="1"/>
  <c r="V7646" i="2" s="1"/>
  <c r="V7647" i="2" a="1"/>
  <c r="V7647" i="2"/>
  <c r="V7648" i="2" a="1"/>
  <c r="V7648" i="2" s="1"/>
  <c r="V7649" i="2" a="1"/>
  <c r="V7649" i="2"/>
  <c r="V7650" i="2" a="1"/>
  <c r="V7650" i="2" s="1"/>
  <c r="V7651" i="2" a="1"/>
  <c r="V7651" i="2" s="1"/>
  <c r="V7652" i="2" a="1"/>
  <c r="V7652" i="2" s="1"/>
  <c r="V7653" i="2" a="1"/>
  <c r="V7653" i="2" s="1"/>
  <c r="V7654" i="2" a="1"/>
  <c r="V7654" i="2"/>
  <c r="V7655" i="2" a="1"/>
  <c r="V7655" i="2" s="1"/>
  <c r="V7656" i="2" a="1"/>
  <c r="V7656" i="2"/>
  <c r="V7657" i="2" a="1"/>
  <c r="V7657" i="2" s="1"/>
  <c r="V7658" i="2" a="1"/>
  <c r="V7658" i="2" s="1"/>
  <c r="V7659" i="2" a="1"/>
  <c r="V7659" i="2" s="1"/>
  <c r="V7660" i="2" a="1"/>
  <c r="V7660" i="2" s="1"/>
  <c r="V7661" i="2" a="1"/>
  <c r="V7661" i="2"/>
  <c r="V7662" i="2" a="1"/>
  <c r="V7662" i="2" s="1"/>
  <c r="V7663" i="2" a="1"/>
  <c r="V7663" i="2" s="1"/>
  <c r="V7664" i="2" a="1"/>
  <c r="V7664" i="2" s="1"/>
  <c r="V7665" i="2" a="1"/>
  <c r="V7665" i="2" s="1"/>
  <c r="V7666" i="2" a="1"/>
  <c r="V7666" i="2" s="1"/>
  <c r="V7667" i="2" a="1"/>
  <c r="V7667" i="2" s="1"/>
  <c r="V7668" i="2" a="1"/>
  <c r="V7668" i="2" s="1"/>
  <c r="V7669" i="2" a="1"/>
  <c r="V7669" i="2" s="1"/>
  <c r="V7670" i="2" a="1"/>
  <c r="V7670" i="2" s="1"/>
  <c r="V7671" i="2" a="1"/>
  <c r="V7671" i="2" s="1"/>
  <c r="V7672" i="2" a="1"/>
  <c r="V7672" i="2"/>
  <c r="V7673" i="2" a="1"/>
  <c r="V7673" i="2" s="1"/>
  <c r="V7674" i="2" a="1"/>
  <c r="V7674" i="2" s="1"/>
  <c r="V7675" i="2" a="1"/>
  <c r="V7675" i="2" s="1"/>
  <c r="V7676" i="2" a="1"/>
  <c r="V7676" i="2" s="1"/>
  <c r="V7677" i="2" a="1"/>
  <c r="V7677" i="2" s="1"/>
  <c r="V7678" i="2" a="1"/>
  <c r="V7678" i="2" s="1"/>
  <c r="V7679" i="2" a="1"/>
  <c r="V7679" i="2"/>
  <c r="V7680" i="2" a="1"/>
  <c r="V7680" i="2"/>
  <c r="V7681" i="2" a="1"/>
  <c r="V7681" i="2" s="1"/>
  <c r="V7682" i="2" a="1"/>
  <c r="V7682" i="2" s="1"/>
  <c r="V7683" i="2" a="1"/>
  <c r="V7683" i="2"/>
  <c r="V7684" i="2" a="1"/>
  <c r="V7684" i="2" s="1"/>
  <c r="V7685" i="2" a="1"/>
  <c r="V7685" i="2" s="1"/>
  <c r="V7686" i="2" a="1"/>
  <c r="V7686" i="2"/>
  <c r="V7687" i="2" a="1"/>
  <c r="V7687" i="2" s="1"/>
  <c r="V7688" i="2" a="1"/>
  <c r="V7688" i="2" s="1"/>
  <c r="V7689" i="2" a="1"/>
  <c r="V7689" i="2" s="1"/>
  <c r="V7690" i="2" a="1"/>
  <c r="V7690" i="2"/>
  <c r="V7691" i="2" a="1"/>
  <c r="V7691" i="2" s="1"/>
  <c r="V7692" i="2" a="1"/>
  <c r="V7692" i="2" s="1"/>
  <c r="V7693" i="2" a="1"/>
  <c r="V7693" i="2"/>
  <c r="V7694" i="2" a="1"/>
  <c r="V7694" i="2" s="1"/>
  <c r="V7695" i="2" a="1"/>
  <c r="V7695" i="2" s="1"/>
  <c r="V7696" i="2" a="1"/>
  <c r="V7696" i="2" s="1"/>
  <c r="V7697" i="2" a="1"/>
  <c r="V7697" i="2"/>
  <c r="V7698" i="2" a="1"/>
  <c r="V7698" i="2" s="1"/>
  <c r="V7699" i="2" a="1"/>
  <c r="V7699" i="2"/>
  <c r="V7700" i="2" a="1"/>
  <c r="V7700" i="2" s="1"/>
  <c r="V7701" i="2" a="1"/>
  <c r="V7701" i="2" s="1"/>
  <c r="V7702" i="2" a="1"/>
  <c r="V7702" i="2"/>
  <c r="V7703" i="2" a="1"/>
  <c r="V7703" i="2"/>
  <c r="V7704" i="2" a="1"/>
  <c r="V7704" i="2" s="1"/>
  <c r="V7705" i="2" a="1"/>
  <c r="V7705" i="2" s="1"/>
  <c r="V7706" i="2" a="1"/>
  <c r="V7706" i="2" s="1"/>
  <c r="V7707" i="2" a="1"/>
  <c r="V7707" i="2"/>
  <c r="V7708" i="2" a="1"/>
  <c r="V7708" i="2"/>
  <c r="V7709" i="2" a="1"/>
  <c r="V7709" i="2" s="1"/>
  <c r="V7710" i="2" a="1"/>
  <c r="V7710" i="2" s="1"/>
  <c r="V7711" i="2" a="1"/>
  <c r="V7711" i="2"/>
  <c r="V7712" i="2" a="1"/>
  <c r="V7712" i="2" s="1"/>
  <c r="V7713" i="2" a="1"/>
  <c r="V7713" i="2" s="1"/>
  <c r="V7714" i="2" a="1"/>
  <c r="V7714" i="2"/>
  <c r="V7715" i="2" a="1"/>
  <c r="V7715" i="2" s="1"/>
  <c r="V7716" i="2" a="1"/>
  <c r="V7716" i="2" s="1"/>
  <c r="V7717" i="2" a="1"/>
  <c r="V7717" i="2" s="1"/>
  <c r="V7718" i="2" a="1"/>
  <c r="V7718" i="2" s="1"/>
  <c r="V7719" i="2" a="1"/>
  <c r="V7719" i="2"/>
  <c r="V7720" i="2" a="1"/>
  <c r="V7720" i="2" s="1"/>
  <c r="V7721" i="2" a="1"/>
  <c r="V7721" i="2"/>
  <c r="V7722" i="2" a="1"/>
  <c r="V7722" i="2" s="1"/>
  <c r="V7723" i="2" a="1"/>
  <c r="V7723" i="2"/>
  <c r="V7724" i="2" a="1"/>
  <c r="V7724" i="2" s="1"/>
  <c r="V7725" i="2" a="1"/>
  <c r="V7725" i="2" s="1"/>
  <c r="V7726" i="2" a="1"/>
  <c r="V7726" i="2"/>
  <c r="V7727" i="2" a="1"/>
  <c r="V7727" i="2" s="1"/>
  <c r="V7728" i="2" a="1"/>
  <c r="V7728" i="2"/>
  <c r="V7729" i="2" a="1"/>
  <c r="V7729" i="2" s="1"/>
  <c r="V7730" i="2" a="1"/>
  <c r="V7730" i="2" s="1"/>
  <c r="V7731" i="2" a="1"/>
  <c r="V7731" i="2" s="1"/>
  <c r="V7732" i="2" a="1"/>
  <c r="V7732" i="2" s="1"/>
  <c r="V7733" i="2" a="1"/>
  <c r="V7733" i="2"/>
  <c r="V7734" i="2" a="1"/>
  <c r="V7734" i="2" s="1"/>
  <c r="V7735" i="2" a="1"/>
  <c r="V7735" i="2" s="1"/>
  <c r="V7736" i="2" a="1"/>
  <c r="V7736" i="2" s="1"/>
  <c r="V7737" i="2" a="1"/>
  <c r="V7737" i="2"/>
  <c r="V7738" i="2" a="1"/>
  <c r="V7738" i="2" s="1"/>
  <c r="V7739" i="2" a="1"/>
  <c r="V7739" i="2" s="1"/>
  <c r="V7740" i="2" a="1"/>
  <c r="V7740" i="2" s="1"/>
  <c r="V7741" i="2" a="1"/>
  <c r="V7741" i="2" s="1"/>
  <c r="V7742" i="2" a="1"/>
  <c r="V7742" i="2" s="1"/>
  <c r="V7743" i="2" a="1"/>
  <c r="V7743" i="2"/>
  <c r="V7744" i="2" a="1"/>
  <c r="V7744" i="2"/>
  <c r="V7745" i="2" a="1"/>
  <c r="V7745" i="2" s="1"/>
  <c r="V7746" i="2" a="1"/>
  <c r="V7746" i="2" s="1"/>
  <c r="V7747" i="2" a="1"/>
  <c r="V7747" i="2"/>
  <c r="V7748" i="2" a="1"/>
  <c r="V7748" i="2" s="1"/>
  <c r="V7749" i="2" a="1"/>
  <c r="V7749" i="2" s="1"/>
  <c r="V7750" i="2" a="1"/>
  <c r="V7750" i="2"/>
  <c r="V7751" i="2" a="1"/>
  <c r="V7751" i="2" s="1"/>
  <c r="V7752" i="2" a="1"/>
  <c r="V7752" i="2" s="1"/>
  <c r="V7753" i="2" a="1"/>
  <c r="V7753" i="2" s="1"/>
  <c r="V7754" i="2" a="1"/>
  <c r="V7754" i="2" s="1"/>
  <c r="V7755" i="2" a="1"/>
  <c r="V7755" i="2"/>
  <c r="V7756" i="2" a="1"/>
  <c r="V7756" i="2" s="1"/>
  <c r="V7757" i="2" a="1"/>
  <c r="V7757" i="2"/>
  <c r="V7758" i="2" a="1"/>
  <c r="V7758" i="2"/>
  <c r="V7759" i="2" a="1"/>
  <c r="V7759" i="2" s="1"/>
  <c r="V7760" i="2" a="1"/>
  <c r="V7760" i="2" s="1"/>
  <c r="V7761" i="2" a="1"/>
  <c r="V7761" i="2"/>
  <c r="V7762" i="2" a="1"/>
  <c r="V7762" i="2"/>
  <c r="V7763" i="2" a="1"/>
  <c r="V7763" i="2" s="1"/>
  <c r="V7764" i="2" a="1"/>
  <c r="V7764" i="2" s="1"/>
  <c r="V7765" i="2" a="1"/>
  <c r="V7765" i="2" s="1"/>
  <c r="V7766" i="2" a="1"/>
  <c r="V7766" i="2" s="1"/>
  <c r="V7767" i="2" a="1"/>
  <c r="V7767" i="2"/>
  <c r="V7768" i="2" a="1"/>
  <c r="V7768" i="2"/>
  <c r="V7769" i="2" a="1"/>
  <c r="V7769" i="2" s="1"/>
  <c r="V7770" i="2" a="1"/>
  <c r="V7770" i="2" s="1"/>
  <c r="V7771" i="2" a="1"/>
  <c r="V7771" i="2"/>
  <c r="V7772" i="2" a="1"/>
  <c r="V7772" i="2" s="1"/>
  <c r="V7773" i="2" a="1"/>
  <c r="V7773" i="2" s="1"/>
  <c r="V7774" i="2" a="1"/>
  <c r="V7774" i="2"/>
  <c r="V7775" i="2" a="1"/>
  <c r="V7775" i="2"/>
  <c r="V7776" i="2" a="1"/>
  <c r="V7776" i="2" s="1"/>
  <c r="V7777" i="2" a="1"/>
  <c r="V7777" i="2" s="1"/>
  <c r="V7778" i="2" a="1"/>
  <c r="V7778" i="2" s="1"/>
  <c r="V7779" i="2" a="1"/>
  <c r="V7779" i="2"/>
  <c r="V7780" i="2" a="1"/>
  <c r="V7780" i="2" s="1"/>
  <c r="V7781" i="2" a="1"/>
  <c r="V7781" i="2" s="1"/>
  <c r="V7782" i="2" a="1"/>
  <c r="V7782" i="2" s="1"/>
  <c r="V7783" i="2" a="1"/>
  <c r="V7783" i="2" s="1"/>
  <c r="V7784" i="2" a="1"/>
  <c r="V7784" i="2" s="1"/>
  <c r="V7785" i="2" a="1"/>
  <c r="V7785" i="2" s="1"/>
  <c r="V7786" i="2" a="1"/>
  <c r="V7786" i="2" s="1"/>
  <c r="V7787" i="2" a="1"/>
  <c r="V7787" i="2"/>
  <c r="V7788" i="2" a="1"/>
  <c r="V7788" i="2" s="1"/>
  <c r="V7789" i="2" a="1"/>
  <c r="V7789" i="2" s="1"/>
  <c r="V7790" i="2" a="1"/>
  <c r="V7790" i="2" s="1"/>
  <c r="V7791" i="2" a="1"/>
  <c r="V7791" i="2"/>
  <c r="V7792" i="2" a="1"/>
  <c r="V7792" i="2"/>
  <c r="V7793" i="2" a="1"/>
  <c r="V7793" i="2" s="1"/>
  <c r="V7794" i="2" a="1"/>
  <c r="V7794" i="2" s="1"/>
  <c r="V7795" i="2" a="1"/>
  <c r="V7795" i="2" s="1"/>
  <c r="V7796" i="2" a="1"/>
  <c r="V7796" i="2" s="1"/>
  <c r="V7797" i="2" a="1"/>
  <c r="V7797" i="2"/>
  <c r="V7798" i="2" a="1"/>
  <c r="V7798" i="2"/>
  <c r="V7799" i="2" a="1"/>
  <c r="V7799" i="2"/>
  <c r="V7800" i="2" a="1"/>
  <c r="V7800" i="2" s="1"/>
  <c r="V7801" i="2" a="1"/>
  <c r="V7801" i="2" s="1"/>
  <c r="V7802" i="2" a="1"/>
  <c r="V7802" i="2" s="1"/>
  <c r="V7803" i="2" a="1"/>
  <c r="V7803" i="2" s="1"/>
  <c r="V7804" i="2" a="1"/>
  <c r="V7804" i="2"/>
  <c r="V7805" i="2" a="1"/>
  <c r="V7805" i="2"/>
  <c r="V7806" i="2" a="1"/>
  <c r="V7806" i="2" s="1"/>
  <c r="V7807" i="2" a="1"/>
  <c r="V7807" i="2" s="1"/>
  <c r="V7808" i="2" a="1"/>
  <c r="V7808" i="2" s="1"/>
  <c r="V7809" i="2" a="1"/>
  <c r="V7809" i="2"/>
  <c r="V7810" i="2" a="1"/>
  <c r="V7810" i="2" s="1"/>
  <c r="V7811" i="2" a="1"/>
  <c r="V7811" i="2"/>
  <c r="V7812" i="2" a="1"/>
  <c r="V7812" i="2" s="1"/>
  <c r="V7813" i="2" a="1"/>
  <c r="V7813" i="2" s="1"/>
  <c r="V7814" i="2" a="1"/>
  <c r="V7814" i="2" s="1"/>
  <c r="V7815" i="2" a="1"/>
  <c r="V7815" i="2" s="1"/>
  <c r="V7816" i="2" a="1"/>
  <c r="V7816" i="2"/>
  <c r="V7817" i="2" a="1"/>
  <c r="V7817" i="2"/>
  <c r="V7818" i="2" a="1"/>
  <c r="V7818" i="2" s="1"/>
  <c r="V7819" i="2" a="1"/>
  <c r="V7819" i="2" s="1"/>
  <c r="V7820" i="2" a="1"/>
  <c r="V7820" i="2" s="1"/>
  <c r="V7821" i="2" a="1"/>
  <c r="V7821" i="2" s="1"/>
  <c r="V7822" i="2" a="1"/>
  <c r="V7822" i="2" s="1"/>
  <c r="V7823" i="2" a="1"/>
  <c r="V7823" i="2"/>
  <c r="V7824" i="2" a="1"/>
  <c r="V7824" i="2" s="1"/>
  <c r="V7825" i="2" a="1"/>
  <c r="V7825" i="2" s="1"/>
  <c r="V7826" i="2" a="1"/>
  <c r="V7826" i="2" s="1"/>
  <c r="V7827" i="2" a="1"/>
  <c r="V7827" i="2"/>
  <c r="V7828" i="2" a="1"/>
  <c r="V7828" i="2"/>
  <c r="V7829" i="2" a="1"/>
  <c r="V7829" i="2" s="1"/>
  <c r="V7830" i="2" a="1"/>
  <c r="V7830" i="2"/>
  <c r="V7831" i="2" a="1"/>
  <c r="V7831" i="2"/>
  <c r="V7832" i="2" a="1"/>
  <c r="V7832" i="2" s="1"/>
  <c r="V7833" i="2" a="1"/>
  <c r="V7833" i="2" s="1"/>
  <c r="V7834" i="2" a="1"/>
  <c r="V7834" i="2" s="1"/>
  <c r="V7835" i="2" a="1"/>
  <c r="V7835" i="2" s="1"/>
  <c r="V7836" i="2" a="1"/>
  <c r="V7836" i="2" s="1"/>
  <c r="V7837" i="2" a="1"/>
  <c r="V7837" i="2"/>
  <c r="V7838" i="2" a="1"/>
  <c r="V7838" i="2" s="1"/>
  <c r="V7839" i="2" a="1"/>
  <c r="V7839" i="2" s="1"/>
  <c r="V7840" i="2" a="1"/>
  <c r="V7840" i="2" s="1"/>
  <c r="V7841" i="2" a="1"/>
  <c r="V7841" i="2" s="1"/>
  <c r="V7842" i="2" a="1"/>
  <c r="V7842" i="2" s="1"/>
  <c r="V7843" i="2" a="1"/>
  <c r="V7843" i="2" s="1"/>
  <c r="V7844" i="2" a="1"/>
  <c r="V7844" i="2" s="1"/>
  <c r="V7845" i="2" a="1"/>
  <c r="V7845" i="2"/>
  <c r="V7846" i="2" a="1"/>
  <c r="V7846" i="2" s="1"/>
  <c r="V7847" i="2" a="1"/>
  <c r="V7847" i="2" s="1"/>
  <c r="V7848" i="2" a="1"/>
  <c r="V7848" i="2" s="1"/>
  <c r="V7849" i="2" a="1"/>
  <c r="V7849" i="2" s="1"/>
  <c r="V7850" i="2" a="1"/>
  <c r="V7850" i="2" s="1"/>
  <c r="V7851" i="2" a="1"/>
  <c r="V7851" i="2" s="1"/>
  <c r="V7852" i="2" a="1"/>
  <c r="V7852" i="2"/>
  <c r="V7853" i="2" a="1"/>
  <c r="V7853" i="2" s="1"/>
  <c r="V7854" i="2" a="1"/>
  <c r="V7854" i="2"/>
  <c r="V7855" i="2" a="1"/>
  <c r="V7855" i="2" s="1"/>
  <c r="V7856" i="2" a="1"/>
  <c r="V7856" i="2" s="1"/>
  <c r="V7857" i="2" a="1"/>
  <c r="V7857" i="2" s="1"/>
  <c r="V7858" i="2" a="1"/>
  <c r="V7858" i="2" s="1"/>
  <c r="V7859" i="2" a="1"/>
  <c r="V7859" i="2"/>
  <c r="V7860" i="2" a="1"/>
  <c r="V7860" i="2" s="1"/>
  <c r="V7861" i="2" a="1"/>
  <c r="V7861" i="2" s="1"/>
  <c r="V7862" i="2" a="1"/>
  <c r="V7862" i="2" s="1"/>
  <c r="V7863" i="2" a="1"/>
  <c r="V7863" i="2" s="1"/>
  <c r="V7864" i="2" a="1"/>
  <c r="V7864" i="2"/>
  <c r="V7865" i="2" a="1"/>
  <c r="V7865" i="2" s="1"/>
  <c r="V7866" i="2" a="1"/>
  <c r="V7866" i="2" s="1"/>
  <c r="V7867" i="2" a="1"/>
  <c r="V7867" i="2"/>
  <c r="V7868" i="2" a="1"/>
  <c r="V7868" i="2" s="1"/>
  <c r="V7869" i="2" a="1"/>
  <c r="V7869" i="2" s="1"/>
  <c r="V7870" i="2" a="1"/>
  <c r="V7870" i="2" s="1"/>
  <c r="V7871" i="2" a="1"/>
  <c r="V7871" i="2" s="1"/>
  <c r="V7872" i="2" a="1"/>
  <c r="V7872" i="2" s="1"/>
  <c r="V7873" i="2" a="1"/>
  <c r="V7873" i="2" s="1"/>
  <c r="V7874" i="2" a="1"/>
  <c r="V7874" i="2" s="1"/>
  <c r="V7875" i="2" a="1"/>
  <c r="V7875" i="2" s="1"/>
  <c r="V7876" i="2" a="1"/>
  <c r="V7876" i="2" s="1"/>
  <c r="V7877" i="2" a="1"/>
  <c r="V7877" i="2" s="1"/>
  <c r="V7878" i="2" a="1"/>
  <c r="V7878" i="2" s="1"/>
  <c r="V7879" i="2" a="1"/>
  <c r="V7879" i="2" s="1"/>
  <c r="V7880" i="2" a="1"/>
  <c r="V7880" i="2" s="1"/>
  <c r="V7881" i="2" a="1"/>
  <c r="V7881" i="2"/>
  <c r="V7882" i="2" a="1"/>
  <c r="V7882" i="2"/>
  <c r="V7883" i="2" a="1"/>
  <c r="V7883" i="2" s="1"/>
  <c r="V7884" i="2" a="1"/>
  <c r="V7884" i="2" s="1"/>
  <c r="V7885" i="2" a="1"/>
  <c r="V7885" i="2"/>
  <c r="V7886" i="2" a="1"/>
  <c r="V7886" i="2" s="1"/>
  <c r="V7887" i="2" a="1"/>
  <c r="V7887" i="2" s="1"/>
  <c r="V7888" i="2" a="1"/>
  <c r="V7888" i="2"/>
  <c r="V7889" i="2" a="1"/>
  <c r="V7889" i="2"/>
  <c r="V7890" i="2" a="1"/>
  <c r="V7890" i="2" s="1"/>
  <c r="V7891" i="2" a="1"/>
  <c r="V7891" i="2" s="1"/>
  <c r="V7892" i="2" a="1"/>
  <c r="V7892" i="2" s="1"/>
  <c r="V7893" i="2" a="1"/>
  <c r="V7893" i="2" s="1"/>
  <c r="V7894" i="2" a="1"/>
  <c r="V7894" i="2" s="1"/>
  <c r="V7895" i="2" a="1"/>
  <c r="V7895" i="2"/>
  <c r="V7896" i="2" a="1"/>
  <c r="V7896" i="2"/>
  <c r="V7897" i="2" a="1"/>
  <c r="V7897" i="2" s="1"/>
  <c r="V7898" i="2" a="1"/>
  <c r="V7898" i="2" s="1"/>
  <c r="V7899" i="2" a="1"/>
  <c r="V7899" i="2"/>
  <c r="V7900" i="2" a="1"/>
  <c r="V7900" i="2" s="1"/>
  <c r="V7901" i="2" a="1"/>
  <c r="V7901" i="2" s="1"/>
  <c r="V7902" i="2" a="1"/>
  <c r="V7902" i="2"/>
  <c r="V7903" i="2" a="1"/>
  <c r="V7903" i="2" s="1"/>
  <c r="V7904" i="2" a="1"/>
  <c r="V7904" i="2" s="1"/>
  <c r="V7905" i="2" a="1"/>
  <c r="V7905" i="2" s="1"/>
  <c r="V7906" i="2" a="1"/>
  <c r="V7906" i="2"/>
  <c r="V7907" i="2" a="1"/>
  <c r="V7907" i="2" s="1"/>
  <c r="V7908" i="2" a="1"/>
  <c r="V7908" i="2" s="1"/>
  <c r="V7909" i="2" a="1"/>
  <c r="V7909" i="2"/>
  <c r="V7910" i="2" a="1"/>
  <c r="V7910" i="2" s="1"/>
  <c r="V7911" i="2" a="1"/>
  <c r="V7911" i="2" s="1"/>
  <c r="V7912" i="2" a="1"/>
  <c r="V7912" i="2" s="1"/>
  <c r="V7913" i="2" a="1"/>
  <c r="V7913" i="2"/>
  <c r="V7914" i="2" a="1"/>
  <c r="V7914" i="2" s="1"/>
  <c r="V7915" i="2" a="1"/>
  <c r="V7915" i="2"/>
  <c r="V7916" i="2" a="1"/>
  <c r="V7916" i="2" s="1"/>
  <c r="V7917" i="2" a="1"/>
  <c r="V7917" i="2" s="1"/>
  <c r="V7918" i="2" a="1"/>
  <c r="V7918" i="2"/>
  <c r="V7919" i="2" a="1"/>
  <c r="V7919" i="2"/>
  <c r="V7920" i="2" a="1"/>
  <c r="V7920" i="2" s="1"/>
  <c r="V7921" i="2" a="1"/>
  <c r="V7921" i="2" s="1"/>
  <c r="V7922" i="2" a="1"/>
  <c r="V7922" i="2" s="1"/>
  <c r="V7923" i="2" a="1"/>
  <c r="V7923" i="2"/>
  <c r="V7924" i="2" a="1"/>
  <c r="V7924" i="2" s="1"/>
  <c r="V7925" i="2" a="1"/>
  <c r="V7925" i="2" s="1"/>
  <c r="V7926" i="2" a="1"/>
  <c r="V7926" i="2" s="1"/>
  <c r="V7927" i="2" a="1"/>
  <c r="V7927" i="2"/>
  <c r="V7928" i="2" a="1"/>
  <c r="V7928" i="2" s="1"/>
  <c r="V7929" i="2" a="1"/>
  <c r="V7929" i="2" s="1"/>
  <c r="V7930" i="2" a="1"/>
  <c r="V7930" i="2"/>
  <c r="V7931" i="2" a="1"/>
  <c r="V7931" i="2"/>
  <c r="V7932" i="2" a="1"/>
  <c r="V7932" i="2" s="1"/>
  <c r="V7933" i="2" a="1"/>
  <c r="V7933" i="2" s="1"/>
  <c r="V7934" i="2" a="1"/>
  <c r="V7934" i="2" s="1"/>
  <c r="V7935" i="2" a="1"/>
  <c r="V7935" i="2"/>
  <c r="V7936" i="2" a="1"/>
  <c r="V7936" i="2" s="1"/>
  <c r="V7937" i="2" a="1"/>
  <c r="V7937" i="2"/>
  <c r="V7938" i="2" a="1"/>
  <c r="V7938" i="2" s="1"/>
  <c r="V7939" i="2" a="1"/>
  <c r="V7939" i="2"/>
  <c r="V7940" i="2" a="1"/>
  <c r="V7940" i="2" s="1"/>
  <c r="V7941" i="2" a="1"/>
  <c r="V7941" i="2" s="1"/>
  <c r="V7942" i="2" a="1"/>
  <c r="V7942" i="2" s="1"/>
  <c r="V7943" i="2" a="1"/>
  <c r="V7943" i="2" s="1"/>
  <c r="V7944" i="2" a="1"/>
  <c r="V7944" i="2" s="1"/>
  <c r="V7945" i="2" a="1"/>
  <c r="V7945" i="2" s="1"/>
  <c r="V7946" i="2" a="1"/>
  <c r="V7946" i="2" s="1"/>
  <c r="V7947" i="2" a="1"/>
  <c r="V7947" i="2"/>
  <c r="V7948" i="2" a="1"/>
  <c r="V7948" i="2"/>
  <c r="V7949" i="2" a="1"/>
  <c r="V7949" i="2"/>
  <c r="V7950" i="2" a="1"/>
  <c r="V7950" i="2" s="1"/>
  <c r="V7951" i="2" a="1"/>
  <c r="V7951" i="2" s="1"/>
  <c r="V7952" i="2" a="1"/>
  <c r="V7952" i="2" s="1"/>
  <c r="V7953" i="2" a="1"/>
  <c r="V7953" i="2"/>
  <c r="V7954" i="2" a="1"/>
  <c r="V7954" i="2"/>
  <c r="V7955" i="2" a="1"/>
  <c r="V7955" i="2"/>
  <c r="V7956" i="2" a="1"/>
  <c r="V7956" i="2" s="1"/>
  <c r="V7957" i="2" a="1"/>
  <c r="V7957" i="2" s="1"/>
  <c r="V7958" i="2" a="1"/>
  <c r="V7958" i="2" s="1"/>
  <c r="V7959" i="2" a="1"/>
  <c r="V7959" i="2" s="1"/>
  <c r="V7960" i="2" a="1"/>
  <c r="V7960" i="2"/>
  <c r="V7961" i="2" a="1"/>
  <c r="V7961" i="2" s="1"/>
  <c r="V7962" i="2" a="1"/>
  <c r="V7962" i="2" s="1"/>
  <c r="V7963" i="2" a="1"/>
  <c r="V7963" i="2" s="1"/>
  <c r="V7964" i="2" a="1"/>
  <c r="V7964" i="2" s="1"/>
  <c r="V7965" i="2" a="1"/>
  <c r="V7965" i="2"/>
  <c r="V7966" i="2" a="1"/>
  <c r="V7966" i="2" s="1"/>
  <c r="V7967" i="2" a="1"/>
  <c r="V7967" i="2"/>
  <c r="V7968" i="2" a="1"/>
  <c r="V7968" i="2" s="1"/>
  <c r="V7969" i="2" a="1"/>
  <c r="V7969" i="2" s="1"/>
  <c r="V7970" i="2" a="1"/>
  <c r="V7970" i="2" s="1"/>
  <c r="V7971" i="2" a="1"/>
  <c r="V7971" i="2" s="1"/>
  <c r="V7972" i="2" a="1"/>
  <c r="V7972" i="2" s="1"/>
  <c r="V7973" i="2" a="1"/>
  <c r="V7973" i="2" s="1"/>
  <c r="V7974" i="2" a="1"/>
  <c r="V7974" i="2"/>
  <c r="V7975" i="2" a="1"/>
  <c r="V7975" i="2" s="1"/>
  <c r="V7976" i="2" a="1"/>
  <c r="V7976" i="2" s="1"/>
  <c r="V7977" i="2" a="1"/>
  <c r="V7977" i="2" s="1"/>
  <c r="V7978" i="2" a="1"/>
  <c r="V7978" i="2" s="1"/>
  <c r="V7979" i="2" a="1"/>
  <c r="V7979" i="2"/>
  <c r="V7980" i="2" a="1"/>
  <c r="V7980" i="2" s="1"/>
  <c r="V7981" i="2" a="1"/>
  <c r="V7981" i="2" s="1"/>
  <c r="V7982" i="2" a="1"/>
  <c r="V7982" i="2" s="1"/>
  <c r="V7983" i="2" a="1"/>
  <c r="V7983" i="2"/>
  <c r="V7984" i="2" a="1"/>
  <c r="V7984" i="2" s="1"/>
  <c r="V7985" i="2" a="1"/>
  <c r="V7985" i="2" s="1"/>
  <c r="V7986" i="2" a="1"/>
  <c r="V7986" i="2" s="1"/>
  <c r="V7987" i="2" a="1"/>
  <c r="V7987" i="2" s="1"/>
  <c r="V7988" i="2" a="1"/>
  <c r="V7988" i="2" s="1"/>
  <c r="V7989" i="2" a="1"/>
  <c r="V7989" i="2"/>
  <c r="V7990" i="2" a="1"/>
  <c r="V7990" i="2" s="1"/>
  <c r="V7991" i="2" a="1"/>
  <c r="V7991" i="2" s="1"/>
  <c r="V7992" i="2" a="1"/>
  <c r="V7992" i="2" s="1"/>
  <c r="V7993" i="2" a="1"/>
  <c r="V7993" i="2" s="1"/>
  <c r="V7994" i="2" a="1"/>
  <c r="V7994" i="2" s="1"/>
  <c r="V7995" i="2" a="1"/>
  <c r="V7995" i="2" s="1"/>
  <c r="V7996" i="2" a="1"/>
  <c r="V7996" i="2" s="1"/>
  <c r="V7997" i="2" a="1"/>
  <c r="V7997" i="2"/>
  <c r="V7998" i="2" a="1"/>
  <c r="V7998" i="2" s="1"/>
  <c r="V7999" i="2" a="1"/>
  <c r="V7999" i="2"/>
  <c r="V8000" i="2" a="1"/>
  <c r="V8000" i="2" s="1"/>
  <c r="V8001" i="2" a="1"/>
  <c r="V8001" i="2"/>
  <c r="V8002" i="2" a="1"/>
  <c r="V8002" i="2" s="1"/>
  <c r="V8003" i="2" a="1"/>
  <c r="V8003" i="2"/>
  <c r="V8004" i="2" a="1"/>
  <c r="V8004" i="2" s="1"/>
  <c r="V8005" i="2" a="1"/>
  <c r="V8005" i="2" s="1"/>
  <c r="V8006" i="2" a="1"/>
  <c r="V8006" i="2" s="1"/>
  <c r="V8007" i="2" a="1"/>
  <c r="V8007" i="2"/>
  <c r="V8008" i="2" a="1"/>
  <c r="V8008" i="2"/>
  <c r="V8009" i="2" a="1"/>
  <c r="V8009" i="2"/>
  <c r="V8010" i="2" a="1"/>
  <c r="V8010" i="2" s="1"/>
  <c r="V8011" i="2" a="1"/>
  <c r="V8011" i="2"/>
  <c r="V8012" i="2" a="1"/>
  <c r="V8012" i="2" s="1"/>
  <c r="V8013" i="2" a="1"/>
  <c r="V8013" i="2" s="1"/>
  <c r="V8014" i="2" a="1"/>
  <c r="V8014" i="2"/>
  <c r="V8015" i="2" a="1"/>
  <c r="V8015" i="2"/>
  <c r="V8016" i="2" a="1"/>
  <c r="V8016" i="2"/>
  <c r="V8017" i="2" a="1"/>
  <c r="V8017" i="2" s="1"/>
  <c r="V8018" i="2" a="1"/>
  <c r="V8018" i="2" s="1"/>
  <c r="V8019" i="2" a="1"/>
  <c r="V8019" i="2"/>
  <c r="V8020" i="2" a="1"/>
  <c r="V8020" i="2" s="1"/>
  <c r="V8021" i="2" a="1"/>
  <c r="V8021" i="2"/>
  <c r="V8022" i="2" a="1"/>
  <c r="V8022" i="2"/>
  <c r="V8023" i="2" a="1"/>
  <c r="V8023" i="2" s="1"/>
  <c r="V8024" i="2" a="1"/>
  <c r="V8024" i="2" s="1"/>
  <c r="V8025" i="2" a="1"/>
  <c r="V8025" i="2" s="1"/>
  <c r="V8026" i="2" a="1"/>
  <c r="V8026" i="2"/>
  <c r="V8027" i="2" a="1"/>
  <c r="V8027" i="2"/>
  <c r="V8028" i="2" a="1"/>
  <c r="V8028" i="2" s="1"/>
  <c r="V8029" i="2" a="1"/>
  <c r="V8029" i="2" s="1"/>
  <c r="V8030" i="2" a="1"/>
  <c r="V8030" i="2" s="1"/>
  <c r="V8031" i="2" a="1"/>
  <c r="V8031" i="2"/>
  <c r="V8032" i="2" a="1"/>
  <c r="V8032" i="2" s="1"/>
  <c r="V8033" i="2" a="1"/>
  <c r="V8033" i="2"/>
  <c r="V8034" i="2" a="1"/>
  <c r="V8034" i="2" s="1"/>
  <c r="V8035" i="2" a="1"/>
  <c r="V8035" i="2"/>
  <c r="V8036" i="2" a="1"/>
  <c r="V8036" i="2" s="1"/>
  <c r="V8037" i="2" a="1"/>
  <c r="V8037" i="2" s="1"/>
  <c r="V8038" i="2" a="1"/>
  <c r="V8038" i="2" s="1"/>
  <c r="V8039" i="2" a="1"/>
  <c r="V8039" i="2"/>
  <c r="V8040" i="2" a="1"/>
  <c r="V8040" i="2" s="1"/>
  <c r="V8041" i="2" a="1"/>
  <c r="V8041" i="2" s="1"/>
  <c r="V8042" i="2" a="1"/>
  <c r="V8042" i="2" s="1"/>
  <c r="V8043" i="2" a="1"/>
  <c r="V8043" i="2" s="1"/>
  <c r="V8044" i="2" a="1"/>
  <c r="V8044" i="2" s="1"/>
  <c r="V8045" i="2" a="1"/>
  <c r="V8045" i="2" s="1"/>
  <c r="V8046" i="2" a="1"/>
  <c r="V8046" i="2"/>
  <c r="V8047" i="2" a="1"/>
  <c r="V8047" i="2"/>
  <c r="V8048" i="2" a="1"/>
  <c r="V8048" i="2" s="1"/>
  <c r="V8049" i="2" a="1"/>
  <c r="V8049" i="2"/>
  <c r="V8050" i="2" a="1"/>
  <c r="V8050" i="2"/>
  <c r="V8051" i="2" a="1"/>
  <c r="V8051" i="2" s="1"/>
  <c r="V8052" i="2" a="1"/>
  <c r="V8052" i="2" s="1"/>
  <c r="V8053" i="2" a="1"/>
  <c r="V8053" i="2"/>
  <c r="V8054" i="2" a="1"/>
  <c r="V8054" i="2" s="1"/>
  <c r="V8055" i="2" a="1"/>
  <c r="V8055" i="2"/>
  <c r="V8056" i="2" a="1"/>
  <c r="V8056" i="2"/>
  <c r="V8057" i="2" a="1"/>
  <c r="V8057" i="2"/>
  <c r="V8058" i="2" a="1"/>
  <c r="V8058" i="2" s="1"/>
  <c r="V8059" i="2" a="1"/>
  <c r="V8059" i="2" s="1"/>
  <c r="V8060" i="2" a="1"/>
  <c r="V8060" i="2" s="1"/>
  <c r="V8061" i="2" a="1"/>
  <c r="V8061" i="2"/>
  <c r="V8062" i="2" a="1"/>
  <c r="V8062" i="2" s="1"/>
  <c r="V8063" i="2" a="1"/>
  <c r="V8063" i="2" s="1"/>
  <c r="V8064" i="2" a="1"/>
  <c r="V8064" i="2" s="1"/>
  <c r="V8065" i="2" a="1"/>
  <c r="V8065" i="2" s="1"/>
  <c r="V8066" i="2" a="1"/>
  <c r="V8066" i="2" s="1"/>
  <c r="V8067" i="2" a="1"/>
  <c r="V8067" i="2" s="1"/>
  <c r="V8068" i="2" a="1"/>
  <c r="V8068" i="2"/>
  <c r="V8069" i="2" a="1"/>
  <c r="V8069" i="2" s="1"/>
  <c r="V8070" i="2" a="1"/>
  <c r="V8070" i="2"/>
  <c r="V8071" i="2" a="1"/>
  <c r="V8071" i="2"/>
  <c r="V8072" i="2" a="1"/>
  <c r="V8072" i="2" s="1"/>
  <c r="V8073" i="2" a="1"/>
  <c r="V8073" i="2" s="1"/>
  <c r="V8074" i="2" a="1"/>
  <c r="V8074" i="2"/>
  <c r="V8075" i="2" a="1"/>
  <c r="V8075" i="2" s="1"/>
  <c r="V8076" i="2" a="1"/>
  <c r="V8076" i="2" s="1"/>
  <c r="V8077" i="2" a="1"/>
  <c r="V8077" i="2" s="1"/>
  <c r="V8078" i="2" a="1"/>
  <c r="V8078" i="2" s="1"/>
  <c r="V8079" i="2" a="1"/>
  <c r="V8079" i="2"/>
  <c r="V8080" i="2" a="1"/>
  <c r="V8080" i="2" s="1"/>
  <c r="V8081" i="2" a="1"/>
  <c r="V8081" i="2" s="1"/>
  <c r="V8082" i="2" a="1"/>
  <c r="V8082" i="2" s="1"/>
  <c r="V8083" i="2" a="1"/>
  <c r="V8083" i="2"/>
  <c r="V8084" i="2" a="1"/>
  <c r="V8084" i="2" s="1"/>
  <c r="V8085" i="2" a="1"/>
  <c r="V8085" i="2"/>
  <c r="V8086" i="2" a="1"/>
  <c r="V8086" i="2"/>
  <c r="V8087" i="2" a="1"/>
  <c r="V8087" i="2"/>
  <c r="V8088" i="2" a="1"/>
  <c r="V8088" i="2" s="1"/>
  <c r="V8089" i="2" a="1"/>
  <c r="V8089" i="2" s="1"/>
  <c r="V8090" i="2" a="1"/>
  <c r="V8090" i="2" s="1"/>
  <c r="V8091" i="2" a="1"/>
  <c r="V8091" i="2"/>
  <c r="V8092" i="2" a="1"/>
  <c r="V8092" i="2"/>
  <c r="V8093" i="2" a="1"/>
  <c r="V8093" i="2"/>
  <c r="V8094" i="2" a="1"/>
  <c r="V8094" i="2"/>
  <c r="V8095" i="2" a="1"/>
  <c r="V8095" i="2" s="1"/>
  <c r="V8096" i="2" a="1"/>
  <c r="V8096" i="2" s="1"/>
  <c r="V8097" i="2" a="1"/>
  <c r="V8097" i="2"/>
  <c r="V8098" i="2" a="1"/>
  <c r="V8098" i="2"/>
  <c r="V8099" i="2" a="1"/>
  <c r="V8099" i="2"/>
  <c r="V8100" i="2" a="1"/>
  <c r="V8100" i="2" s="1"/>
  <c r="V8101" i="2" a="1"/>
  <c r="V8101" i="2" s="1"/>
  <c r="V8102" i="2" a="1"/>
  <c r="V8102" i="2" s="1"/>
  <c r="V8103" i="2" a="1"/>
  <c r="V8103" i="2" s="1"/>
  <c r="V8104" i="2" a="1"/>
  <c r="V8104" i="2"/>
  <c r="V8105" i="2" a="1"/>
  <c r="V8105" i="2" s="1"/>
  <c r="V8106" i="2" a="1"/>
  <c r="V8106" i="2" s="1"/>
  <c r="V8107" i="2" a="1"/>
  <c r="V8107" i="2"/>
  <c r="V8108" i="2" a="1"/>
  <c r="V8108" i="2" s="1"/>
  <c r="V8109" i="2" a="1"/>
  <c r="V8109" i="2"/>
  <c r="V8110" i="2" a="1"/>
  <c r="V8110" i="2" s="1"/>
  <c r="V8111" i="2" a="1"/>
  <c r="V8111" i="2"/>
  <c r="V8112" i="2" a="1"/>
  <c r="V8112" i="2"/>
  <c r="V8113" i="2" a="1"/>
  <c r="V8113" i="2" s="1"/>
  <c r="V8114" i="2" a="1"/>
  <c r="V8114" i="2" s="1"/>
  <c r="V8115" i="2" a="1"/>
  <c r="V8115" i="2" s="1"/>
  <c r="V8116" i="2" a="1"/>
  <c r="V8116" i="2" s="1"/>
  <c r="V8117" i="2" a="1"/>
  <c r="V8117" i="2" s="1"/>
  <c r="V8118" i="2" a="1"/>
  <c r="V8118" i="2"/>
  <c r="V8119" i="2" a="1"/>
  <c r="V8119" i="2"/>
  <c r="V8120" i="2" a="1"/>
  <c r="V8120" i="2" s="1"/>
  <c r="V8121" i="2" a="1"/>
  <c r="V8121" i="2"/>
  <c r="V8122" i="2" a="1"/>
  <c r="V8122" i="2"/>
  <c r="V8123" i="2" a="1"/>
  <c r="V8123" i="2" s="1"/>
  <c r="V8124" i="2" a="1"/>
  <c r="V8124" i="2" s="1"/>
  <c r="V8125" i="2" a="1"/>
  <c r="V8125" i="2"/>
  <c r="V8126" i="2" a="1"/>
  <c r="V8126" i="2" s="1"/>
  <c r="V8127" i="2" a="1"/>
  <c r="V8127" i="2" s="1"/>
  <c r="V8128" i="2" a="1"/>
  <c r="V8128" i="2"/>
  <c r="V8129" i="2" a="1"/>
  <c r="V8129" i="2"/>
  <c r="V8130" i="2" a="1"/>
  <c r="V8130" i="2" s="1"/>
  <c r="V8131" i="2" a="1"/>
  <c r="V8131" i="2" s="1"/>
  <c r="V8132" i="2" a="1"/>
  <c r="V8132" i="2" s="1"/>
  <c r="V8133" i="2" a="1"/>
  <c r="V8133" i="2"/>
  <c r="V8134" i="2" a="1"/>
  <c r="V8134" i="2" s="1"/>
  <c r="V8135" i="2" a="1"/>
  <c r="V8135" i="2" s="1"/>
  <c r="V8136" i="2" a="1"/>
  <c r="V8136" i="2" s="1"/>
  <c r="V8137" i="2" a="1"/>
  <c r="V8137" i="2" s="1"/>
  <c r="V8138" i="2" a="1"/>
  <c r="V8138" i="2" s="1"/>
  <c r="V8139" i="2" a="1"/>
  <c r="V8139" i="2" s="1"/>
  <c r="V8140" i="2" a="1"/>
  <c r="V8140" i="2"/>
  <c r="V8141" i="2" a="1"/>
  <c r="V8141" i="2" s="1"/>
  <c r="V8142" i="2" a="1"/>
  <c r="V8142" i="2"/>
  <c r="V8143" i="2" a="1"/>
  <c r="V8143" i="2"/>
  <c r="V8144" i="2" a="1"/>
  <c r="V8144" i="2" s="1"/>
  <c r="V8145" i="2" a="1"/>
  <c r="V8145" i="2" s="1"/>
  <c r="V8146" i="2" a="1"/>
  <c r="V8146" i="2" s="1"/>
  <c r="V8147" i="2" a="1"/>
  <c r="V8147" i="2"/>
  <c r="V8148" i="2" a="1"/>
  <c r="V8148" i="2" s="1"/>
  <c r="V8149" i="2" a="1"/>
  <c r="V8149" i="2" s="1"/>
  <c r="V8150" i="2" a="1"/>
  <c r="V8150" i="2" s="1"/>
  <c r="V8151" i="2" a="1"/>
  <c r="V8151" i="2"/>
  <c r="V8152" i="2" a="1"/>
  <c r="V8152" i="2" s="1"/>
  <c r="V8153" i="2" a="1"/>
  <c r="V8153" i="2" s="1"/>
  <c r="V8154" i="2" a="1"/>
  <c r="V8154" i="2"/>
  <c r="V8155" i="2" a="1"/>
  <c r="V8155" i="2" s="1"/>
  <c r="V8156" i="2" a="1"/>
  <c r="V8156" i="2" s="1"/>
  <c r="V8157" i="2" a="1"/>
  <c r="V8157" i="2"/>
  <c r="V8158" i="2" a="1"/>
  <c r="V8158" i="2"/>
  <c r="V8159" i="2" a="1"/>
  <c r="V8159" i="2"/>
  <c r="V8160" i="2" a="1"/>
  <c r="V8160" i="2" s="1"/>
  <c r="V8161" i="2" a="1"/>
  <c r="V8161" i="2" s="1"/>
  <c r="V8162" i="2" a="1"/>
  <c r="V8162" i="2" s="1"/>
  <c r="V8163" i="2" a="1"/>
  <c r="V8163" i="2" s="1"/>
  <c r="V8164" i="2" a="1"/>
  <c r="V8164" i="2"/>
  <c r="V8165" i="2" a="1"/>
  <c r="V8165" i="2"/>
  <c r="V8166" i="2" a="1"/>
  <c r="V8166" i="2" s="1"/>
  <c r="V8167" i="2" a="1"/>
  <c r="V8167" i="2" s="1"/>
  <c r="V8168" i="2" a="1"/>
  <c r="V8168" i="2" s="1"/>
  <c r="V8169" i="2" a="1"/>
  <c r="V8169" i="2"/>
  <c r="V8170" i="2" a="1"/>
  <c r="V8170" i="2"/>
  <c r="V8171" i="2" a="1"/>
  <c r="V8171" i="2"/>
  <c r="V8172" i="2" a="1"/>
  <c r="V8172" i="2"/>
  <c r="V8173" i="2" a="1"/>
  <c r="V8173" i="2"/>
  <c r="V8174" i="2" a="1"/>
  <c r="V8174" i="2" s="1"/>
  <c r="V8175" i="2" a="1"/>
  <c r="V8175" i="2"/>
  <c r="V8176" i="2" a="1"/>
  <c r="V8176" i="2" s="1"/>
  <c r="V8177" i="2" a="1"/>
  <c r="V8177" i="2" s="1"/>
  <c r="V8178" i="2" a="1"/>
  <c r="V8178" i="2" s="1"/>
  <c r="V8179" i="2" a="1"/>
  <c r="V8179" i="2" s="1"/>
  <c r="V8180" i="2" a="1"/>
  <c r="V8180" i="2" s="1"/>
  <c r="V8181" i="2" a="1"/>
  <c r="V8181" i="2" s="1"/>
  <c r="V8182" i="2" a="1"/>
  <c r="V8182" i="2" s="1"/>
  <c r="V8183" i="2" a="1"/>
  <c r="V8183" i="2"/>
  <c r="V8184" i="2" a="1"/>
  <c r="V8184" i="2"/>
  <c r="V8185" i="2" a="1"/>
  <c r="V8185" i="2" s="1"/>
  <c r="V8186" i="2" a="1"/>
  <c r="V8186" i="2" s="1"/>
  <c r="V8187" i="2" a="1"/>
  <c r="V8187" i="2"/>
  <c r="V8188" i="2" a="1"/>
  <c r="V8188" i="2" s="1"/>
  <c r="V8189" i="2" a="1"/>
  <c r="V8189" i="2" s="1"/>
  <c r="V8190" i="2" a="1"/>
  <c r="V8190" i="2" s="1"/>
  <c r="V8191" i="2" a="1"/>
  <c r="V8191" i="2"/>
  <c r="V8192" i="2" a="1"/>
  <c r="V8192" i="2" s="1"/>
  <c r="V8193" i="2" a="1"/>
  <c r="V8193" i="2"/>
  <c r="V8194" i="2" a="1"/>
  <c r="V8194" i="2"/>
  <c r="V8195" i="2" a="1"/>
  <c r="V8195" i="2" s="1"/>
  <c r="V8196" i="2" a="1"/>
  <c r="V8196" i="2" s="1"/>
  <c r="V8197" i="2" a="1"/>
  <c r="V8197" i="2"/>
  <c r="V8198" i="2" a="1"/>
  <c r="V8198" i="2" s="1"/>
  <c r="V8199" i="2" a="1"/>
  <c r="V8199" i="2" s="1"/>
  <c r="V8200" i="2" a="1"/>
  <c r="V8200" i="2"/>
  <c r="V8201" i="2" a="1"/>
  <c r="V8201" i="2"/>
  <c r="V8202" i="2" a="1"/>
  <c r="V8202" i="2" s="1"/>
  <c r="V8203" i="2" a="1"/>
  <c r="V8203" i="2" s="1"/>
  <c r="V8204" i="2" a="1"/>
  <c r="V8204" i="2" s="1"/>
  <c r="V8205" i="2" a="1"/>
  <c r="V8205" i="2" s="1"/>
  <c r="V8206" i="2" a="1"/>
  <c r="V8206" i="2"/>
  <c r="V8207" i="2" a="1"/>
  <c r="V8207" i="2" s="1"/>
  <c r="V8208" i="2" a="1"/>
  <c r="V8208" i="2" s="1"/>
  <c r="V8209" i="2" a="1"/>
  <c r="V8209" i="2" s="1"/>
  <c r="V8210" i="2" a="1"/>
  <c r="V8210" i="2" s="1"/>
  <c r="V8211" i="2" a="1"/>
  <c r="V8211" i="2" s="1"/>
  <c r="V8212" i="2" a="1"/>
  <c r="V8212" i="2" s="1"/>
  <c r="V8213" i="2" a="1"/>
  <c r="V8213" i="2" s="1"/>
  <c r="V8214" i="2" a="1"/>
  <c r="V8214" i="2" s="1"/>
  <c r="V8215" i="2" a="1"/>
  <c r="V8215" i="2" s="1"/>
  <c r="V8216" i="2" a="1"/>
  <c r="V8216" i="2" s="1"/>
  <c r="V8217" i="2" a="1"/>
  <c r="V8217" i="2" s="1"/>
  <c r="V8218" i="2" a="1"/>
  <c r="V8218" i="2"/>
  <c r="V8219" i="2" a="1"/>
  <c r="V8219" i="2"/>
  <c r="V8220" i="2" a="1"/>
  <c r="V8220" i="2" s="1"/>
  <c r="V8221" i="2" a="1"/>
  <c r="V8221" i="2" s="1"/>
  <c r="V8222" i="2" a="1"/>
  <c r="V8222" i="2" s="1"/>
  <c r="V8223" i="2" a="1"/>
  <c r="V8223" i="2" s="1"/>
  <c r="V8224" i="2" a="1"/>
  <c r="V8224" i="2"/>
  <c r="V8225" i="2" a="1"/>
  <c r="V8225" i="2" s="1"/>
  <c r="V8226" i="2" a="1"/>
  <c r="V8226" i="2" s="1"/>
  <c r="V8227" i="2" a="1"/>
  <c r="V8227" i="2" s="1"/>
  <c r="V8228" i="2" a="1"/>
  <c r="V8228" i="2" s="1"/>
  <c r="V8229" i="2" a="1"/>
  <c r="V8229" i="2" s="1"/>
  <c r="V8230" i="2" a="1"/>
  <c r="V8230" i="2" s="1"/>
  <c r="V8231" i="2" a="1"/>
  <c r="V8231" i="2"/>
  <c r="V8232" i="2" a="1"/>
  <c r="V8232" i="2" s="1"/>
  <c r="V8233" i="2" a="1"/>
  <c r="V8233" i="2" s="1"/>
  <c r="V8234" i="2" a="1"/>
  <c r="V8234" i="2" s="1"/>
  <c r="V8235" i="2" a="1"/>
  <c r="V8235" i="2" s="1"/>
  <c r="V8236" i="2" a="1"/>
  <c r="V8236" i="2"/>
  <c r="V8237" i="2" a="1"/>
  <c r="V8237" i="2" s="1"/>
  <c r="V8238" i="2" a="1"/>
  <c r="V8238" i="2" s="1"/>
  <c r="V8239" i="2" a="1"/>
  <c r="V8239" i="2" s="1"/>
  <c r="V8240" i="2" a="1"/>
  <c r="V8240" i="2" s="1"/>
  <c r="V8241" i="2" a="1"/>
  <c r="V8241" i="2" s="1"/>
  <c r="V8242" i="2" a="1"/>
  <c r="V8242" i="2" s="1"/>
  <c r="V8243" i="2" a="1"/>
  <c r="V8243" i="2" s="1"/>
  <c r="V8244" i="2" a="1"/>
  <c r="V8244" i="2" s="1"/>
  <c r="V8245" i="2" a="1"/>
  <c r="V8245" i="2" s="1"/>
  <c r="V8246" i="2" a="1"/>
  <c r="V8246" i="2" s="1"/>
  <c r="V8247" i="2" a="1"/>
  <c r="V8247" i="2" s="1"/>
  <c r="V8248" i="2" a="1"/>
  <c r="V8248" i="2"/>
  <c r="V8249" i="2" a="1"/>
  <c r="V8249" i="2" s="1"/>
  <c r="V8250" i="2" a="1"/>
  <c r="V8250" i="2" s="1"/>
  <c r="V8251" i="2" a="1"/>
  <c r="V8251" i="2" s="1"/>
  <c r="V8252" i="2" a="1"/>
  <c r="V8252" i="2" s="1"/>
  <c r="V8253" i="2" a="1"/>
  <c r="V8253" i="2" s="1"/>
  <c r="V8254" i="2" a="1"/>
  <c r="V8254" i="2" s="1"/>
  <c r="V8255" i="2" a="1"/>
  <c r="V8255" i="2" s="1"/>
  <c r="V8256" i="2" a="1"/>
  <c r="V8256" i="2" s="1"/>
  <c r="V8257" i="2" a="1"/>
  <c r="V8257" i="2" s="1"/>
  <c r="V8258" i="2" a="1"/>
  <c r="V8258" i="2" s="1"/>
  <c r="V8259" i="2" a="1"/>
  <c r="V8259" i="2" s="1"/>
  <c r="V8260" i="2" a="1"/>
  <c r="V8260" i="2" s="1"/>
  <c r="V8261" i="2" a="1"/>
  <c r="V8261" i="2" s="1"/>
  <c r="V8262" i="2" a="1"/>
  <c r="V8262" i="2" s="1"/>
  <c r="V8263" i="2" a="1"/>
  <c r="V8263" i="2" s="1"/>
  <c r="V8264" i="2" a="1"/>
  <c r="V8264" i="2" s="1"/>
  <c r="V8265" i="2" a="1"/>
  <c r="V8265" i="2" s="1"/>
  <c r="V8266" i="2" a="1"/>
  <c r="V8266" i="2"/>
  <c r="V8267" i="2" a="1"/>
  <c r="V8267" i="2"/>
  <c r="V8268" i="2" a="1"/>
  <c r="V8268" i="2" s="1"/>
  <c r="V8269" i="2" a="1"/>
  <c r="V8269" i="2" s="1"/>
  <c r="V8270" i="2" a="1"/>
  <c r="V8270" i="2" s="1"/>
  <c r="V8271" i="2" a="1"/>
  <c r="V8271" i="2" s="1"/>
  <c r="V8272" i="2" a="1"/>
  <c r="V8272" i="2" s="1"/>
  <c r="V8273" i="2" a="1"/>
  <c r="V8273" i="2"/>
  <c r="V8274" i="2" a="1"/>
  <c r="V8274" i="2" s="1"/>
  <c r="V8275" i="2" a="1"/>
  <c r="V8275" i="2" s="1"/>
  <c r="V8276" i="2" a="1"/>
  <c r="V8276" i="2" s="1"/>
  <c r="V8277" i="2" a="1"/>
  <c r="V8277" i="2" s="1"/>
  <c r="V8278" i="2" a="1"/>
  <c r="V8278" i="2"/>
  <c r="V8279" i="2" a="1"/>
  <c r="V8279" i="2"/>
  <c r="V8280" i="2" a="1"/>
  <c r="V8280" i="2" s="1"/>
  <c r="V8281" i="2" a="1"/>
  <c r="V8281" i="2" s="1"/>
  <c r="V8282" i="2" a="1"/>
  <c r="V8282" i="2" s="1"/>
  <c r="V8283" i="2" a="1"/>
  <c r="V8283" i="2" s="1"/>
  <c r="V8284" i="2" a="1"/>
  <c r="V8284" i="2"/>
  <c r="V8285" i="2" a="1"/>
  <c r="V8285" i="2"/>
  <c r="V8286" i="2" a="1"/>
  <c r="V8286" i="2" s="1"/>
  <c r="V8287" i="2" a="1"/>
  <c r="V8287" i="2" s="1"/>
  <c r="V8288" i="2" a="1"/>
  <c r="V8288" i="2" s="1"/>
  <c r="V8289" i="2" a="1"/>
  <c r="V8289" i="2" s="1"/>
  <c r="V8290" i="2" a="1"/>
  <c r="V8290" i="2" s="1"/>
  <c r="V8291" i="2" a="1"/>
  <c r="V8291" i="2"/>
  <c r="V8292" i="2" a="1"/>
  <c r="V8292" i="2" s="1"/>
  <c r="V8293" i="2" a="1"/>
  <c r="V8293" i="2" s="1"/>
  <c r="V8294" i="2" a="1"/>
  <c r="V8294" i="2" s="1"/>
  <c r="V8295" i="2" a="1"/>
  <c r="V8295" i="2" s="1"/>
  <c r="V8296" i="2" a="1"/>
  <c r="V8296" i="2"/>
  <c r="V8297" i="2" a="1"/>
  <c r="V8297" i="2" s="1"/>
  <c r="V8298" i="2" a="1"/>
  <c r="V8298" i="2"/>
  <c r="V8299" i="2" a="1"/>
  <c r="V8299" i="2" s="1"/>
  <c r="V8300" i="2" a="1"/>
  <c r="V8300" i="2" s="1"/>
  <c r="V8301" i="2" a="1"/>
  <c r="V8301" i="2" s="1"/>
  <c r="V8302" i="2" a="1"/>
  <c r="V8302" i="2"/>
  <c r="V8303" i="2" a="1"/>
  <c r="V8303" i="2"/>
  <c r="V8304" i="2" a="1"/>
  <c r="V8304" i="2" s="1"/>
  <c r="V8305" i="2" a="1"/>
  <c r="V8305" i="2" s="1"/>
  <c r="V8306" i="2" a="1"/>
  <c r="V8306" i="2" s="1"/>
  <c r="V8307" i="2" a="1"/>
  <c r="V8307" i="2" s="1"/>
  <c r="V8308" i="2" a="1"/>
  <c r="V8308" i="2"/>
  <c r="V8309" i="2" a="1"/>
  <c r="V8309" i="2" s="1"/>
  <c r="V8310" i="2" a="1"/>
  <c r="V8310" i="2" s="1"/>
  <c r="V8311" i="2" a="1"/>
  <c r="V8311" i="2" s="1"/>
  <c r="V8312" i="2" a="1"/>
  <c r="V8312" i="2" s="1"/>
  <c r="V8313" i="2" a="1"/>
  <c r="V8313" i="2" s="1"/>
  <c r="V8314" i="2" a="1"/>
  <c r="V8314" i="2"/>
  <c r="V8315" i="2" a="1"/>
  <c r="V8315" i="2" s="1"/>
  <c r="V8316" i="2" a="1"/>
  <c r="V8316" i="2" s="1"/>
  <c r="V8317" i="2" a="1"/>
  <c r="V8317" i="2" s="1"/>
  <c r="V8318" i="2" a="1"/>
  <c r="V8318" i="2" s="1"/>
  <c r="V8319" i="2" a="1"/>
  <c r="V8319" i="2" s="1"/>
  <c r="V8320" i="2" a="1"/>
  <c r="V8320" i="2"/>
  <c r="V8321" i="2" a="1"/>
  <c r="V8321" i="2"/>
  <c r="V8322" i="2" a="1"/>
  <c r="V8322" i="2" s="1"/>
  <c r="V8323" i="2" a="1"/>
  <c r="V8323" i="2" s="1"/>
  <c r="V8324" i="2" a="1"/>
  <c r="V8324" i="2" s="1"/>
  <c r="V8325" i="2" a="1"/>
  <c r="V8325" i="2" s="1"/>
  <c r="V8326" i="2" a="1"/>
  <c r="V8326" i="2"/>
  <c r="V8327" i="2" a="1"/>
  <c r="V8327" i="2" s="1"/>
  <c r="V8328" i="2" a="1"/>
  <c r="V8328" i="2" s="1"/>
  <c r="V8329" i="2" a="1"/>
  <c r="V8329" i="2" s="1"/>
  <c r="V8330" i="2" a="1"/>
  <c r="V8330" i="2" s="1"/>
  <c r="V8331" i="2" a="1"/>
  <c r="V8331" i="2" s="1"/>
  <c r="V8332" i="2" a="1"/>
  <c r="V8332" i="2" s="1"/>
  <c r="V8333" i="2" a="1"/>
  <c r="V8333" i="2"/>
  <c r="V8334" i="2" a="1"/>
  <c r="V8334" i="2"/>
  <c r="V8335" i="2" a="1"/>
  <c r="V8335" i="2" s="1"/>
  <c r="V8336" i="2" a="1"/>
  <c r="V8336" i="2" s="1"/>
  <c r="V8337" i="2" a="1"/>
  <c r="V8337" i="2" s="1"/>
  <c r="V8338" i="2" a="1"/>
  <c r="V8338" i="2"/>
  <c r="V8339" i="2" a="1"/>
  <c r="V8339" i="2"/>
  <c r="V8340" i="2" a="1"/>
  <c r="V8340" i="2" s="1"/>
  <c r="V8341" i="2" a="1"/>
  <c r="V8341" i="2"/>
  <c r="V8342" i="2" a="1"/>
  <c r="V8342" i="2" s="1"/>
  <c r="V8343" i="2" a="1"/>
  <c r="V8343" i="2" s="1"/>
  <c r="V8344" i="2" a="1"/>
  <c r="V8344" i="2" s="1"/>
  <c r="V8345" i="2" a="1"/>
  <c r="V8345" i="2" s="1"/>
  <c r="V8346" i="2" a="1"/>
  <c r="V8346" i="2" s="1"/>
  <c r="V8347" i="2" a="1"/>
  <c r="V8347" i="2" s="1"/>
  <c r="V8348" i="2" a="1"/>
  <c r="V8348" i="2" s="1"/>
  <c r="V8349" i="2" a="1"/>
  <c r="V8349" i="2" s="1"/>
  <c r="V8350" i="2" a="1"/>
  <c r="V8350" i="2"/>
  <c r="V8351" i="2" a="1"/>
  <c r="V8351" i="2"/>
  <c r="V8352" i="2" a="1"/>
  <c r="V8352" i="2" s="1"/>
  <c r="V8353" i="2" a="1"/>
  <c r="V8353" i="2" s="1"/>
  <c r="V8354" i="2" a="1"/>
  <c r="V8354" i="2" s="1"/>
  <c r="V8355" i="2" a="1"/>
  <c r="V8355" i="2" s="1"/>
  <c r="V8356" i="2" a="1"/>
  <c r="V8356" i="2" s="1"/>
  <c r="V8357" i="2" a="1"/>
  <c r="V8357" i="2" s="1"/>
  <c r="V8358" i="2" a="1"/>
  <c r="V8358" i="2"/>
  <c r="V8359" i="2" a="1"/>
  <c r="V8359" i="2" s="1"/>
  <c r="V8360" i="2" a="1"/>
  <c r="V8360" i="2" s="1"/>
  <c r="V8361" i="2" a="1"/>
  <c r="V8361" i="2" s="1"/>
  <c r="V8362" i="2" a="1"/>
  <c r="V8362" i="2"/>
  <c r="V8363" i="2" a="1"/>
  <c r="V8363" i="2"/>
  <c r="V8364" i="2" a="1"/>
  <c r="V8364" i="2" s="1"/>
  <c r="V8365" i="2" a="1"/>
  <c r="V8365" i="2" s="1"/>
  <c r="V8366" i="2" a="1"/>
  <c r="V8366" i="2" s="1"/>
  <c r="V8367" i="2" a="1"/>
  <c r="V8367" i="2" s="1"/>
  <c r="V8368" i="2" a="1"/>
  <c r="V8368" i="2"/>
  <c r="V8369" i="2" a="1"/>
  <c r="V8369" i="2" s="1"/>
  <c r="V8370" i="2" a="1"/>
  <c r="V8370" i="2" s="1"/>
  <c r="V8371" i="2" a="1"/>
  <c r="V8371" i="2" s="1"/>
  <c r="V8372" i="2" a="1"/>
  <c r="V8372" i="2" s="1"/>
  <c r="V8373" i="2" a="1"/>
  <c r="V8373" i="2" s="1"/>
  <c r="V8374" i="2" a="1"/>
  <c r="V8374" i="2" s="1"/>
  <c r="V8375" i="2" a="1"/>
  <c r="V8375" i="2"/>
  <c r="V8376" i="2" a="1"/>
  <c r="V8376" i="2" s="1"/>
  <c r="V8377" i="2" a="1"/>
  <c r="V8377" i="2" s="1"/>
  <c r="V8378" i="2" a="1"/>
  <c r="V8378" i="2" s="1"/>
  <c r="V8379" i="2" a="1"/>
  <c r="V8379" i="2" s="1"/>
  <c r="V8380" i="2" a="1"/>
  <c r="V8380" i="2"/>
  <c r="V8381" i="2" a="1"/>
  <c r="V8381" i="2"/>
  <c r="V8382" i="2" a="1"/>
  <c r="V8382" i="2" s="1"/>
  <c r="V8383" i="2" a="1"/>
  <c r="V8383" i="2" s="1"/>
  <c r="V8384" i="2" a="1"/>
  <c r="V8384" i="2" s="1"/>
  <c r="V8385" i="2" a="1"/>
  <c r="V8385" i="2" s="1"/>
  <c r="V8386" i="2" a="1"/>
  <c r="V8386" i="2"/>
  <c r="V8387" i="2" a="1"/>
  <c r="V8387" i="2"/>
  <c r="V8388" i="2" a="1"/>
  <c r="V8388" i="2" s="1"/>
  <c r="V8389" i="2" a="1"/>
  <c r="V8389" i="2" s="1"/>
  <c r="V8390" i="2" a="1"/>
  <c r="V8390" i="2" s="1"/>
  <c r="V8391" i="2" a="1"/>
  <c r="V8391" i="2" s="1"/>
  <c r="V8392" i="2" a="1"/>
  <c r="V8392" i="2" s="1"/>
  <c r="V8393" i="2" a="1"/>
  <c r="V8393" i="2"/>
  <c r="V8394" i="2" a="1"/>
  <c r="V8394" i="2" s="1"/>
  <c r="V8395" i="2" a="1"/>
  <c r="V8395" i="2" s="1"/>
  <c r="V8396" i="2" a="1"/>
  <c r="V8396" i="2" s="1"/>
  <c r="V8397" i="2" a="1"/>
  <c r="V8397" i="2" s="1"/>
  <c r="V8398" i="2" a="1"/>
  <c r="V8398" i="2"/>
  <c r="V8399" i="2" a="1"/>
  <c r="V8399" i="2" s="1"/>
  <c r="V8400" i="2" a="1"/>
  <c r="V8400" i="2" s="1"/>
  <c r="V8401" i="2" a="1"/>
  <c r="V8401" i="2"/>
  <c r="V8402" i="2" a="1"/>
  <c r="V8402" i="2" s="1"/>
  <c r="V8403" i="2" a="1"/>
  <c r="V8403" i="2" s="1"/>
  <c r="V8404" i="2" a="1"/>
  <c r="V8404" i="2" s="1"/>
  <c r="V8405" i="2" a="1"/>
  <c r="V8405" i="2" s="1"/>
  <c r="V8406" i="2" a="1"/>
  <c r="V8406" i="2"/>
  <c r="V8407" i="2" a="1"/>
  <c r="V8407" i="2" s="1"/>
  <c r="V8408" i="2" a="1"/>
  <c r="V8408" i="2" s="1"/>
  <c r="V8409" i="2" a="1"/>
  <c r="V8409" i="2" s="1"/>
  <c r="V8410" i="2" a="1"/>
  <c r="V8410" i="2"/>
  <c r="V8411" i="2" a="1"/>
  <c r="V8411" i="2" s="1"/>
  <c r="V8412" i="2" a="1"/>
  <c r="V8412" i="2" s="1"/>
  <c r="V8413" i="2" a="1"/>
  <c r="V8413" i="2" s="1"/>
  <c r="V8414" i="2" a="1"/>
  <c r="V8414" i="2" s="1"/>
  <c r="V8415" i="2" a="1"/>
  <c r="V8415" i="2" s="1"/>
  <c r="V8416" i="2" a="1"/>
  <c r="V8416" i="2" s="1"/>
  <c r="V8417" i="2" a="1"/>
  <c r="V8417" i="2" s="1"/>
  <c r="V8418" i="2" a="1"/>
  <c r="V8418" i="2" s="1"/>
  <c r="V8419" i="2" a="1"/>
  <c r="V8419" i="2" s="1"/>
  <c r="V8420" i="2" a="1"/>
  <c r="V8420" i="2" s="1"/>
  <c r="V8421" i="2" a="1"/>
  <c r="V8421" i="2" s="1"/>
  <c r="V8422" i="2" a="1"/>
  <c r="V8422" i="2"/>
  <c r="V8423" i="2" a="1"/>
  <c r="V8423" i="2"/>
  <c r="V8424" i="2" a="1"/>
  <c r="V8424" i="2" s="1"/>
  <c r="V8425" i="2" a="1"/>
  <c r="V8425" i="2" s="1"/>
  <c r="V8426" i="2" a="1"/>
  <c r="V8426" i="2" s="1"/>
  <c r="V8427" i="2" a="1"/>
  <c r="V8427" i="2" s="1"/>
  <c r="V8428" i="2" a="1"/>
  <c r="V8428" i="2"/>
  <c r="V8429" i="2" a="1"/>
  <c r="V8429" i="2" s="1"/>
  <c r="V8430" i="2" a="1"/>
  <c r="V8430" i="2" s="1"/>
  <c r="V8431" i="2" a="1"/>
  <c r="V8431" i="2" s="1"/>
  <c r="V8432" i="2" a="1"/>
  <c r="V8432" i="2" s="1"/>
  <c r="V8433" i="2" a="1"/>
  <c r="V8433" i="2" s="1"/>
  <c r="V8434" i="2" a="1"/>
  <c r="V8434" i="2"/>
  <c r="V8435" i="2" a="1"/>
  <c r="V8435" i="2" s="1"/>
  <c r="V8436" i="2" a="1"/>
  <c r="V8436" i="2" s="1"/>
  <c r="V8437" i="2" a="1"/>
  <c r="V8437" i="2"/>
  <c r="V8438" i="2" a="1"/>
  <c r="V8438" i="2" s="1"/>
  <c r="V8439" i="2" a="1"/>
  <c r="V8439" i="2" s="1"/>
  <c r="V8440" i="2" a="1"/>
  <c r="V8440" i="2" s="1"/>
  <c r="V8441" i="2" a="1"/>
  <c r="V8441" i="2"/>
  <c r="V8442" i="2" a="1"/>
  <c r="V8442" i="2" s="1"/>
  <c r="V8443" i="2" a="1"/>
  <c r="V8443" i="2" s="1"/>
  <c r="V8444" i="2" a="1"/>
  <c r="V8444" i="2" s="1"/>
  <c r="V8445" i="2" a="1"/>
  <c r="V8445" i="2" s="1"/>
  <c r="V8446" i="2" a="1"/>
  <c r="V8446" i="2" s="1"/>
  <c r="V8447" i="2" a="1"/>
  <c r="V8447" i="2"/>
  <c r="V8448" i="2" a="1"/>
  <c r="V8448" i="2" s="1"/>
  <c r="V8449" i="2" a="1"/>
  <c r="V8449" i="2" s="1"/>
  <c r="V8450" i="2" a="1"/>
  <c r="V8450" i="2" s="1"/>
  <c r="V8451" i="2" a="1"/>
  <c r="V8451" i="2" s="1"/>
  <c r="V8452" i="2" a="1"/>
  <c r="V8452" i="2"/>
  <c r="V8453" i="2" a="1"/>
  <c r="V8453" i="2"/>
  <c r="V8454" i="2" a="1"/>
  <c r="V8454" i="2" s="1"/>
  <c r="V8455" i="2" a="1"/>
  <c r="V8455" i="2" s="1"/>
  <c r="V8456" i="2" a="1"/>
  <c r="V8456" i="2" s="1"/>
  <c r="V8457" i="2" a="1"/>
  <c r="V8457" i="2" s="1"/>
  <c r="V8458" i="2" a="1"/>
  <c r="V8458" i="2" s="1"/>
  <c r="V8459" i="2" a="1"/>
  <c r="V8459" i="2" s="1"/>
  <c r="V8460" i="2" a="1"/>
  <c r="V8460" i="2" s="1"/>
  <c r="V8461" i="2" a="1"/>
  <c r="V8461" i="2" s="1"/>
  <c r="V8462" i="2" a="1"/>
  <c r="V8462" i="2" s="1"/>
  <c r="V8463" i="2" a="1"/>
  <c r="V8463" i="2" s="1"/>
  <c r="V8464" i="2" a="1"/>
  <c r="V8464" i="2" s="1"/>
  <c r="V8465" i="2" a="1"/>
  <c r="V8465" i="2" s="1"/>
  <c r="V8466" i="2" a="1"/>
  <c r="V8466" i="2"/>
  <c r="V8467" i="2" a="1"/>
  <c r="V8467" i="2" s="1"/>
  <c r="V8468" i="2" a="1"/>
  <c r="V8468" i="2" s="1"/>
  <c r="V8469" i="2" a="1"/>
  <c r="V8469" i="2" s="1"/>
  <c r="V8470" i="2" a="1"/>
  <c r="V8470" i="2"/>
  <c r="V8471" i="2" a="1"/>
  <c r="V8471" i="2"/>
  <c r="V8472" i="2" a="1"/>
  <c r="V8472" i="2" s="1"/>
  <c r="V8473" i="2" a="1"/>
  <c r="V8473" i="2" s="1"/>
  <c r="V8474" i="2" a="1"/>
  <c r="V8474" i="2" s="1"/>
  <c r="V8475" i="2" a="1"/>
  <c r="V8475" i="2" s="1"/>
  <c r="V8476" i="2" a="1"/>
  <c r="V8476" i="2" s="1"/>
  <c r="V8477" i="2" a="1"/>
  <c r="V8477" i="2"/>
  <c r="V8478" i="2" a="1"/>
  <c r="V8478" i="2"/>
  <c r="V8479" i="2" a="1"/>
  <c r="V8479" i="2" s="1"/>
  <c r="V8480" i="2" a="1"/>
  <c r="V8480" i="2" s="1"/>
  <c r="V8481" i="2" a="1"/>
  <c r="V8481" i="2" s="1"/>
  <c r="V8482" i="2" a="1"/>
  <c r="V8482" i="2"/>
  <c r="V8483" i="2" a="1"/>
  <c r="V8483" i="2"/>
  <c r="V8484" i="2" a="1"/>
  <c r="V8484" i="2" s="1"/>
  <c r="V8485" i="2" a="1"/>
  <c r="V8485" i="2" s="1"/>
  <c r="V8486" i="2" a="1"/>
  <c r="V8486" i="2" s="1"/>
  <c r="V8487" i="2" a="1"/>
  <c r="V8487" i="2" s="1"/>
  <c r="V8488" i="2" a="1"/>
  <c r="V8488" i="2"/>
  <c r="V8489" i="2" a="1"/>
  <c r="V8489" i="2"/>
  <c r="V8490" i="2" a="1"/>
  <c r="V8490" i="2" s="1"/>
  <c r="V8491" i="2" a="1"/>
  <c r="V8491" i="2" s="1"/>
  <c r="V8492" i="2" a="1"/>
  <c r="V8492" i="2" s="1"/>
  <c r="V8493" i="2" a="1"/>
  <c r="V8493" i="2" s="1"/>
  <c r="V8494" i="2" a="1"/>
  <c r="V8494" i="2" s="1"/>
  <c r="V8495" i="2" a="1"/>
  <c r="V8495" i="2"/>
  <c r="V8496" i="2" a="1"/>
  <c r="V8496" i="2" s="1"/>
  <c r="V8497" i="2" a="1"/>
  <c r="V8497" i="2" s="1"/>
  <c r="V8498" i="2" a="1"/>
  <c r="V8498" i="2" s="1"/>
  <c r="V8499" i="2" a="1"/>
  <c r="V8499" i="2" s="1"/>
  <c r="V8500" i="2" a="1"/>
  <c r="V8500" i="2"/>
  <c r="V8501" i="2" a="1"/>
  <c r="V8501" i="2" s="1"/>
  <c r="V8502" i="2" a="1"/>
  <c r="V8502" i="2" s="1"/>
  <c r="V8503" i="2" a="1"/>
  <c r="V8503" i="2" s="1"/>
  <c r="V8504" i="2" a="1"/>
  <c r="V8504" i="2" s="1"/>
  <c r="V8505" i="2" a="1"/>
  <c r="V8505" i="2" s="1"/>
  <c r="V8506" i="2" a="1"/>
  <c r="V8506" i="2"/>
  <c r="V8507" i="2" a="1"/>
  <c r="V8507" i="2"/>
  <c r="V8508" i="2" a="1"/>
  <c r="V8508" i="2" s="1"/>
  <c r="V8509" i="2" a="1"/>
  <c r="V8509" i="2"/>
  <c r="V8510" i="2" a="1"/>
  <c r="V8510" i="2" s="1"/>
  <c r="V8511" i="2" a="1"/>
  <c r="V8511" i="2" s="1"/>
  <c r="V8512" i="2" a="1"/>
  <c r="V8512" i="2"/>
  <c r="V8513" i="2" a="1"/>
  <c r="V8513" i="2" s="1"/>
  <c r="V8514" i="2" a="1"/>
  <c r="V8514" i="2" s="1"/>
  <c r="V8515" i="2" a="1"/>
  <c r="V8515" i="2" s="1"/>
  <c r="V8516" i="2" a="1"/>
  <c r="V8516" i="2" s="1"/>
  <c r="V8517" i="2" a="1"/>
  <c r="V8517" i="2" s="1"/>
  <c r="V8518" i="2" a="1"/>
  <c r="V8518" i="2"/>
  <c r="V8519" i="2" a="1"/>
  <c r="V8519" i="2" s="1"/>
  <c r="V8520" i="2" a="1"/>
  <c r="V8520" i="2" s="1"/>
  <c r="V8521" i="2" a="1"/>
  <c r="V8521" i="2" s="1"/>
  <c r="V8522" i="2" a="1"/>
  <c r="V8522" i="2" s="1"/>
  <c r="V8523" i="2" a="1"/>
  <c r="V8523" i="2" s="1"/>
  <c r="V8524" i="2" a="1"/>
  <c r="V8524" i="2"/>
  <c r="V8525" i="2" a="1"/>
  <c r="V8525" i="2"/>
  <c r="V8526" i="2" a="1"/>
  <c r="V8526" i="2" s="1"/>
  <c r="V8527" i="2" a="1"/>
  <c r="V8527" i="2" s="1"/>
  <c r="V8528" i="2" a="1"/>
  <c r="V8528" i="2" s="1"/>
  <c r="V8529" i="2" a="1"/>
  <c r="V8529" i="2" s="1"/>
  <c r="V8530" i="2" a="1"/>
  <c r="V8530" i="2"/>
  <c r="V8531" i="2" a="1"/>
  <c r="V8531" i="2" s="1"/>
  <c r="V8532" i="2" a="1"/>
  <c r="V8532" i="2" s="1"/>
  <c r="V8533" i="2" a="1"/>
  <c r="V8533" i="2" s="1"/>
  <c r="V8534" i="2" a="1"/>
  <c r="V8534" i="2" s="1"/>
  <c r="V8535" i="2" a="1"/>
  <c r="V8535" i="2" s="1"/>
  <c r="V8536" i="2" a="1"/>
  <c r="V8536" i="2" s="1"/>
  <c r="V8537" i="2" a="1"/>
  <c r="V8537" i="2" s="1"/>
  <c r="V8538" i="2" a="1"/>
  <c r="V8538" i="2" s="1"/>
  <c r="V8539" i="2" a="1"/>
  <c r="V8539" i="2" s="1"/>
  <c r="V8540" i="2" a="1"/>
  <c r="V8540" i="2" s="1"/>
  <c r="V8541" i="2" a="1"/>
  <c r="V8541" i="2" s="1"/>
  <c r="V8542" i="2" a="1"/>
  <c r="V8542" i="2"/>
  <c r="V8543" i="2" a="1"/>
  <c r="V8543" i="2"/>
  <c r="V8544" i="2" a="1"/>
  <c r="V8544" i="2" s="1"/>
  <c r="V8545" i="2" a="1"/>
  <c r="V8545" i="2" s="1"/>
  <c r="V8546" i="2" a="1"/>
  <c r="V8546" i="2" s="1"/>
  <c r="V8547" i="2" a="1"/>
  <c r="V8547" i="2" s="1"/>
  <c r="V8548" i="2" a="1"/>
  <c r="V8548" i="2"/>
  <c r="V8549" i="2" a="1"/>
  <c r="V8549" i="2" s="1"/>
  <c r="V8550" i="2" a="1"/>
  <c r="V8550" i="2" s="1"/>
  <c r="V8551" i="2" a="1"/>
  <c r="V8551" i="2" s="1"/>
  <c r="V8552" i="2" a="1"/>
  <c r="V8552" i="2" s="1"/>
  <c r="V8553" i="2" a="1"/>
  <c r="V8553" i="2" s="1"/>
  <c r="V8554" i="2" a="1"/>
  <c r="V8554" i="2" s="1"/>
  <c r="V8555" i="2" a="1"/>
  <c r="V8555" i="2"/>
  <c r="V8556" i="2" a="1"/>
  <c r="V8556" i="2" s="1"/>
  <c r="V8557" i="2" a="1"/>
  <c r="V8557" i="2" s="1"/>
  <c r="V8558" i="2" a="1"/>
  <c r="V8558" i="2" s="1"/>
  <c r="V8559" i="2" a="1"/>
  <c r="V8559" i="2" s="1"/>
  <c r="V8560" i="2" a="1"/>
  <c r="V8560" i="2" s="1"/>
  <c r="V8561" i="2" a="1"/>
  <c r="V8561" i="2" s="1"/>
  <c r="V8562" i="2" a="1"/>
  <c r="V8562" i="2" s="1"/>
  <c r="V8563" i="2" a="1"/>
  <c r="V8563" i="2" s="1"/>
  <c r="V8564" i="2" a="1"/>
  <c r="V8564" i="2" s="1"/>
  <c r="V8565" i="2" a="1"/>
  <c r="V8565" i="2" s="1"/>
  <c r="V8566" i="2" a="1"/>
  <c r="V8566" i="2" s="1"/>
  <c r="V8567" i="2" a="1"/>
  <c r="V8567" i="2" s="1"/>
  <c r="V8568" i="2" a="1"/>
  <c r="V8568" i="2" s="1"/>
  <c r="V8569" i="2" a="1"/>
  <c r="V8569" i="2" s="1"/>
  <c r="V8570" i="2" a="1"/>
  <c r="V8570" i="2" s="1"/>
  <c r="V8571" i="2" a="1"/>
  <c r="V8571" i="2" s="1"/>
  <c r="V8572" i="2" a="1"/>
  <c r="V8572" i="2"/>
  <c r="V8573" i="2" a="1"/>
  <c r="V8573" i="2"/>
  <c r="V8574" i="2" a="1"/>
  <c r="V8574" i="2" s="1"/>
  <c r="V8575" i="2" a="1"/>
  <c r="V8575" i="2" s="1"/>
  <c r="V8576" i="2" a="1"/>
  <c r="V8576" i="2" s="1"/>
  <c r="V8577" i="2" a="1"/>
  <c r="V8577" i="2" s="1"/>
  <c r="V8578" i="2" a="1"/>
  <c r="V8578" i="2" s="1"/>
  <c r="V8579" i="2" a="1"/>
  <c r="V8579" i="2" s="1"/>
  <c r="V8580" i="2" a="1"/>
  <c r="V8580" i="2" s="1"/>
  <c r="V8581" i="2" a="1"/>
  <c r="V8581" i="2" s="1"/>
  <c r="V8582" i="2" a="1"/>
  <c r="V8582" i="2" s="1"/>
  <c r="V8583" i="2" a="1"/>
  <c r="V8583" i="2" s="1"/>
  <c r="V8584" i="2" a="1"/>
  <c r="V8584" i="2" s="1"/>
  <c r="V8585" i="2" a="1"/>
  <c r="V8585" i="2"/>
  <c r="V8586" i="2" a="1"/>
  <c r="V8586" i="2" s="1"/>
  <c r="V8587" i="2" a="1"/>
  <c r="V8587" i="2" s="1"/>
  <c r="V8588" i="2" a="1"/>
  <c r="V8588" i="2" s="1"/>
  <c r="V8589" i="2" a="1"/>
  <c r="V8589" i="2" s="1"/>
  <c r="V8590" i="2" a="1"/>
  <c r="V8590" i="2" s="1"/>
  <c r="V8591" i="2" a="1"/>
  <c r="V8591" i="2"/>
  <c r="V8592" i="2" a="1"/>
  <c r="V8592" i="2" s="1"/>
  <c r="V8593" i="2" a="1"/>
  <c r="V8593" i="2" s="1"/>
  <c r="V8594" i="2" a="1"/>
  <c r="V8594" i="2" s="1"/>
  <c r="V8595" i="2" a="1"/>
  <c r="V8595" i="2" s="1"/>
  <c r="V8596" i="2" a="1"/>
  <c r="V8596" i="2" s="1"/>
  <c r="V8597" i="2" a="1"/>
  <c r="V8597" i="2"/>
  <c r="V8598" i="2" a="1"/>
  <c r="V8598" i="2" s="1"/>
  <c r="V8599" i="2" a="1"/>
  <c r="V8599" i="2" s="1"/>
  <c r="V8600" i="2" a="1"/>
  <c r="V8600" i="2" s="1"/>
  <c r="V8601" i="2" a="1"/>
  <c r="V8601" i="2" s="1"/>
  <c r="V8602" i="2" a="1"/>
  <c r="V8602" i="2"/>
  <c r="V8603" i="2" a="1"/>
  <c r="V8603" i="2"/>
  <c r="V8604" i="2" a="1"/>
  <c r="V8604" i="2" s="1"/>
  <c r="V8605" i="2" a="1"/>
  <c r="V8605" i="2" s="1"/>
  <c r="V8606" i="2" a="1"/>
  <c r="V8606" i="2" s="1"/>
  <c r="V8607" i="2" a="1"/>
  <c r="V8607" i="2" s="1"/>
  <c r="V8608" i="2" a="1"/>
  <c r="V8608" i="2"/>
  <c r="V8609" i="2" a="1"/>
  <c r="V8609" i="2"/>
  <c r="V8610" i="2" a="1"/>
  <c r="V8610" i="2" s="1"/>
  <c r="V8611" i="2" a="1"/>
  <c r="V8611" i="2" s="1"/>
  <c r="V8612" i="2" a="1"/>
  <c r="V8612" i="2" s="1"/>
  <c r="V8613" i="2" a="1"/>
  <c r="V8613" i="2" s="1"/>
  <c r="V8614" i="2" a="1"/>
  <c r="V8614" i="2" s="1"/>
  <c r="V8615" i="2" a="1"/>
  <c r="V8615" i="2"/>
  <c r="V8616" i="2" a="1"/>
  <c r="V8616" i="2" s="1"/>
  <c r="V8617" i="2" a="1"/>
  <c r="V8617" i="2" s="1"/>
  <c r="V8618" i="2" a="1"/>
  <c r="V8618" i="2" s="1"/>
  <c r="V8619" i="2" a="1"/>
  <c r="V8619" i="2" s="1"/>
  <c r="V8620" i="2" a="1"/>
  <c r="V8620" i="2" s="1"/>
  <c r="V8621" i="2" a="1"/>
  <c r="V8621" i="2" s="1"/>
  <c r="V8622" i="2" a="1"/>
  <c r="V8622" i="2"/>
  <c r="V8623" i="2" a="1"/>
  <c r="V8623" i="2" s="1"/>
  <c r="V8624" i="2" a="1"/>
  <c r="V8624" i="2" s="1"/>
  <c r="V8625" i="2" a="1"/>
  <c r="V8625" i="2" s="1"/>
  <c r="V8626" i="2" a="1"/>
  <c r="V8626" i="2"/>
  <c r="V8627" i="2" a="1"/>
  <c r="V8627" i="2"/>
  <c r="V8628" i="2" a="1"/>
  <c r="V8628" i="2" s="1"/>
  <c r="V8629" i="2" a="1"/>
  <c r="V8629" i="2" s="1"/>
  <c r="V8630" i="2" a="1"/>
  <c r="V8630" i="2" s="1"/>
  <c r="V8631" i="2" a="1"/>
  <c r="V8631" i="2" s="1"/>
  <c r="V8632" i="2" a="1"/>
  <c r="V8632" i="2"/>
  <c r="V8633" i="2" a="1"/>
  <c r="V8633" i="2"/>
  <c r="V8634" i="2" a="1"/>
  <c r="V8634" i="2" s="1"/>
  <c r="V8635" i="2" a="1"/>
  <c r="V8635" i="2" s="1"/>
  <c r="V8636" i="2" a="1"/>
  <c r="V8636" i="2" s="1"/>
  <c r="V8637" i="2" a="1"/>
  <c r="V8637" i="2" s="1"/>
  <c r="V8638" i="2" a="1"/>
  <c r="V8638" i="2" s="1"/>
  <c r="V8639" i="2" a="1"/>
  <c r="V8639" i="2" s="1"/>
  <c r="V8640" i="2" a="1"/>
  <c r="V8640" i="2" s="1"/>
  <c r="V8641" i="2" a="1"/>
  <c r="V8641" i="2" s="1"/>
  <c r="V8642" i="2" a="1"/>
  <c r="V8642" i="2" s="1"/>
  <c r="V8643" i="2" a="1"/>
  <c r="V8643" i="2" s="1"/>
  <c r="V8644" i="2" a="1"/>
  <c r="V8644" i="2"/>
  <c r="V8645" i="2" a="1"/>
  <c r="V8645" i="2"/>
  <c r="V8646" i="2" a="1"/>
  <c r="V8646" i="2" s="1"/>
  <c r="V8647" i="2" a="1"/>
  <c r="V8647" i="2" s="1"/>
  <c r="V8648" i="2" a="1"/>
  <c r="V8648" i="2" s="1"/>
  <c r="V8649" i="2" a="1"/>
  <c r="V8649" i="2" s="1"/>
  <c r="V8650" i="2" a="1"/>
  <c r="V8650" i="2"/>
  <c r="V8651" i="2" a="1"/>
  <c r="V8651" i="2" s="1"/>
  <c r="V8652" i="2" a="1"/>
  <c r="V8652" i="2" s="1"/>
  <c r="V8653" i="2" a="1"/>
  <c r="V8653" i="2" s="1"/>
  <c r="V8654" i="2" a="1"/>
  <c r="V8654" i="2" s="1"/>
  <c r="V8655" i="2" a="1"/>
  <c r="V8655" i="2" s="1"/>
  <c r="V8656" i="2" a="1"/>
  <c r="V8656" i="2" s="1"/>
  <c r="V8657" i="2" a="1"/>
  <c r="V8657" i="2"/>
  <c r="V8658" i="2" a="1"/>
  <c r="V8658" i="2"/>
  <c r="V8659" i="2" a="1"/>
  <c r="V8659" i="2" s="1"/>
  <c r="V8660" i="2" a="1"/>
  <c r="V8660" i="2" s="1"/>
  <c r="V8661" i="2" a="1"/>
  <c r="V8661" i="2" s="1"/>
  <c r="V8662" i="2" a="1"/>
  <c r="V8662" i="2"/>
  <c r="V8663" i="2" a="1"/>
  <c r="V8663" i="2"/>
  <c r="V8664" i="2" a="1"/>
  <c r="V8664" i="2" s="1"/>
  <c r="V8665" i="2" a="1"/>
  <c r="V8665" i="2"/>
  <c r="V8666" i="2" a="1"/>
  <c r="V8666" i="2" s="1"/>
  <c r="V8667" i="2" a="1"/>
  <c r="V8667" i="2" s="1"/>
  <c r="V8668" i="2" a="1"/>
  <c r="V8668" i="2" s="1"/>
  <c r="V8669" i="2" a="1"/>
  <c r="V8669" i="2" s="1"/>
  <c r="V8670" i="2" a="1"/>
  <c r="V8670" i="2" s="1"/>
  <c r="V8671" i="2" a="1"/>
  <c r="V8671" i="2" s="1"/>
  <c r="V8672" i="2" a="1"/>
  <c r="V8672" i="2" s="1"/>
  <c r="V8673" i="2" a="1"/>
  <c r="V8673" i="2" s="1"/>
  <c r="V8674" i="2" a="1"/>
  <c r="V8674" i="2"/>
  <c r="V8675" i="2" a="1"/>
  <c r="V8675" i="2" s="1"/>
  <c r="V8676" i="2" a="1"/>
  <c r="V8676" i="2" s="1"/>
  <c r="V8677" i="2" a="1"/>
  <c r="V8677" i="2" s="1"/>
  <c r="V8678" i="2" a="1"/>
  <c r="V8678" i="2" s="1"/>
  <c r="V8679" i="2" a="1"/>
  <c r="V8679" i="2" s="1"/>
  <c r="V8680" i="2" a="1"/>
  <c r="V8680" i="2"/>
  <c r="V8681" i="2" a="1"/>
  <c r="V8681" i="2" s="1"/>
  <c r="V8682" i="2" a="1"/>
  <c r="V8682" i="2"/>
  <c r="V8683" i="2" a="1"/>
  <c r="V8683" i="2" s="1"/>
  <c r="V8684" i="2" a="1"/>
  <c r="V8684" i="2" s="1"/>
  <c r="V8685" i="2" a="1"/>
  <c r="V8685" i="2" s="1"/>
  <c r="V8686" i="2" a="1"/>
  <c r="V8686" i="2"/>
  <c r="V8687" i="2" a="1"/>
  <c r="V8687" i="2"/>
  <c r="V8688" i="2" a="1"/>
  <c r="V8688" i="2" s="1"/>
  <c r="V8689" i="2" a="1"/>
  <c r="V8689" i="2" s="1"/>
  <c r="V8690" i="2" a="1"/>
  <c r="V8690" i="2" s="1"/>
  <c r="V8691" i="2" a="1"/>
  <c r="V8691" i="2" s="1"/>
  <c r="V8692" i="2" a="1"/>
  <c r="V8692" i="2" s="1"/>
  <c r="V8693" i="2" a="1"/>
  <c r="V8693" i="2" s="1"/>
  <c r="V8694" i="2" a="1"/>
  <c r="V8694" i="2" s="1"/>
  <c r="V8695" i="2" a="1"/>
  <c r="V8695" i="2" s="1"/>
  <c r="V8696" i="2" a="1"/>
  <c r="V8696" i="2" s="1"/>
  <c r="V8697" i="2" a="1"/>
  <c r="V8697" i="2" s="1"/>
  <c r="V8698" i="2" a="1"/>
  <c r="V8698" i="2" s="1"/>
  <c r="V8699" i="2" a="1"/>
  <c r="V8699" i="2"/>
  <c r="V8700" i="2" a="1"/>
  <c r="V8700" i="2" s="1"/>
  <c r="V8701" i="2" a="1"/>
  <c r="V8701" i="2" s="1"/>
  <c r="V8702" i="2" a="1"/>
  <c r="V8702" i="2" s="1"/>
  <c r="V8703" i="2" a="1"/>
  <c r="V8703" i="2" s="1"/>
  <c r="V8704" i="2" a="1"/>
  <c r="V8704" i="2"/>
  <c r="V8705" i="2" a="1"/>
  <c r="V8705" i="2"/>
  <c r="V8706" i="2" a="1"/>
  <c r="V8706" i="2" s="1"/>
  <c r="V8707" i="2" a="1"/>
  <c r="V8707" i="2" s="1"/>
  <c r="V8708" i="2" a="1"/>
  <c r="V8708" i="2" s="1"/>
  <c r="V8709" i="2" a="1"/>
  <c r="V8709" i="2" s="1"/>
  <c r="V8710" i="2" a="1"/>
  <c r="V8710" i="2"/>
  <c r="V8711" i="2" a="1"/>
  <c r="V8711" i="2"/>
  <c r="V8712" i="2" a="1"/>
  <c r="V8712" i="2" s="1"/>
  <c r="V8713" i="2" a="1"/>
  <c r="V8713" i="2" s="1"/>
  <c r="V8714" i="2" a="1"/>
  <c r="V8714" i="2" s="1"/>
  <c r="V8715" i="2" a="1"/>
  <c r="V8715" i="2" s="1"/>
  <c r="V8716" i="2" a="1"/>
  <c r="V8716" i="2" s="1"/>
  <c r="V8717" i="2" a="1"/>
  <c r="V8717" i="2"/>
  <c r="V8718" i="2" a="1"/>
  <c r="V8718" i="2" s="1"/>
  <c r="V8719" i="2" a="1"/>
  <c r="V8719" i="2" s="1"/>
  <c r="V8720" i="2" a="1"/>
  <c r="V8720" i="2" s="1"/>
  <c r="V8721" i="2" a="1"/>
  <c r="V8721" i="2" s="1"/>
  <c r="V8722" i="2" a="1"/>
  <c r="V8722" i="2"/>
  <c r="V8723" i="2" a="1"/>
  <c r="V8723" i="2"/>
  <c r="V8724" i="2" a="1"/>
  <c r="V8724" i="2" s="1"/>
  <c r="V8725" i="2" a="1"/>
  <c r="V8725" i="2"/>
  <c r="V8726" i="2" a="1"/>
  <c r="V8726" i="2" s="1"/>
  <c r="V8727" i="2" a="1"/>
  <c r="V8727" i="2" s="1"/>
  <c r="V8728" i="2" a="1"/>
  <c r="V8728" i="2" s="1"/>
  <c r="V8729" i="2" a="1"/>
  <c r="V8729" i="2" s="1"/>
  <c r="V8730" i="2" a="1"/>
  <c r="V8730" i="2" s="1"/>
  <c r="V8731" i="2" a="1"/>
  <c r="V8731" i="2" s="1"/>
  <c r="V8732" i="2" a="1"/>
  <c r="V8732" i="2" s="1"/>
  <c r="V8733" i="2" a="1"/>
  <c r="V8733" i="2" s="1"/>
  <c r="V8734" i="2" a="1"/>
  <c r="V8734" i="2"/>
  <c r="V8735" i="2" a="1"/>
  <c r="V8735" i="2" s="1"/>
  <c r="V8736" i="2" a="1"/>
  <c r="V8736" i="2" s="1"/>
  <c r="V8737" i="2" a="1"/>
  <c r="V8737" i="2" s="1"/>
  <c r="V8738" i="2" a="1"/>
  <c r="V8738" i="2" s="1"/>
  <c r="V8739" i="2" a="1"/>
  <c r="V8739" i="2" s="1"/>
  <c r="V8740" i="2" a="1"/>
  <c r="V8740" i="2" s="1"/>
  <c r="V8741" i="2" a="1"/>
  <c r="V8741" i="2" s="1"/>
  <c r="V8742" i="2" a="1"/>
  <c r="V8742" i="2" s="1"/>
  <c r="V8743" i="2" a="1"/>
  <c r="V8743" i="2" s="1"/>
  <c r="V8744" i="2" a="1"/>
  <c r="V8744" i="2" s="1"/>
  <c r="V8745" i="2" a="1"/>
  <c r="V8745" i="2" s="1"/>
  <c r="V8746" i="2" a="1"/>
  <c r="V8746" i="2"/>
  <c r="V8747" i="2" a="1"/>
  <c r="V8747" i="2"/>
  <c r="V8748" i="2" a="1"/>
  <c r="V8748" i="2" s="1"/>
  <c r="V8749" i="2" a="1"/>
  <c r="V8749" i="2" s="1"/>
  <c r="V8750" i="2" a="1"/>
  <c r="V8750" i="2" s="1"/>
  <c r="V8751" i="2" a="1"/>
  <c r="V8751" i="2" s="1"/>
  <c r="V8752" i="2" a="1"/>
  <c r="V8752" i="2"/>
  <c r="V8753" i="2" a="1"/>
  <c r="V8753" i="2"/>
  <c r="V8754" i="2" a="1"/>
  <c r="V8754" i="2" s="1"/>
  <c r="V8755" i="2" a="1"/>
  <c r="V8755" i="2" s="1"/>
  <c r="V8756" i="2" a="1"/>
  <c r="V8756" i="2" s="1"/>
  <c r="V8757" i="2" a="1"/>
  <c r="V8757" i="2" s="1"/>
  <c r="V8758" i="2" a="1"/>
  <c r="V8758" i="2" s="1"/>
  <c r="V8759" i="2" a="1"/>
  <c r="V8759" i="2" s="1"/>
  <c r="V8760" i="2" a="1"/>
  <c r="V8760" i="2" s="1"/>
  <c r="V8761" i="2" a="1"/>
  <c r="V8761" i="2"/>
  <c r="V8762" i="2" a="1"/>
  <c r="V8762" i="2" s="1"/>
  <c r="V8763" i="2" a="1"/>
  <c r="V8763" i="2" s="1"/>
  <c r="V8764" i="2" a="1"/>
  <c r="V8764" i="2" s="1"/>
  <c r="V8765" i="2" a="1"/>
  <c r="V8765" i="2" s="1"/>
  <c r="V8766" i="2" a="1"/>
  <c r="V8766" i="2"/>
  <c r="V8767" i="2" a="1"/>
  <c r="V8767" i="2" s="1"/>
  <c r="V8768" i="2" a="1"/>
  <c r="V8768" i="2" s="1"/>
  <c r="V8769" i="2" a="1"/>
  <c r="V8769" i="2" s="1"/>
  <c r="V8770" i="2" a="1"/>
  <c r="V8770" i="2"/>
  <c r="V8771" i="2" a="1"/>
  <c r="V8771" i="2"/>
  <c r="V8772" i="2" a="1"/>
  <c r="V8772" i="2" s="1"/>
  <c r="V8773" i="2" a="1"/>
  <c r="V8773" i="2" s="1"/>
  <c r="V8774" i="2" a="1"/>
  <c r="V8774" i="2" s="1"/>
  <c r="V8775" i="2" a="1"/>
  <c r="V8775" i="2" s="1"/>
  <c r="V8776" i="2" a="1"/>
  <c r="V8776" i="2"/>
  <c r="V8777" i="2" a="1"/>
  <c r="V8777" i="2"/>
  <c r="V8778" i="2" a="1"/>
  <c r="V8778" i="2" s="1"/>
  <c r="V8779" i="2" a="1"/>
  <c r="V8779" i="2" s="1"/>
  <c r="V8780" i="2" a="1"/>
  <c r="V8780" i="2" s="1"/>
  <c r="V8781" i="2" a="1"/>
  <c r="V8781" i="2" s="1"/>
  <c r="V8782" i="2" a="1"/>
  <c r="V8782" i="2" s="1"/>
  <c r="V8783" i="2" a="1"/>
  <c r="V8783" i="2"/>
  <c r="V8784" i="2" a="1"/>
  <c r="V8784" i="2" s="1"/>
  <c r="V8785" i="2" a="1"/>
  <c r="V8785" i="2" s="1"/>
  <c r="V8786" i="2" a="1"/>
  <c r="V8786" i="2" s="1"/>
  <c r="V8787" i="2" a="1"/>
  <c r="V8787" i="2" s="1"/>
  <c r="V8788" i="2" a="1"/>
  <c r="V8788" i="2" s="1"/>
  <c r="V8789" i="2" a="1"/>
  <c r="V8789" i="2" s="1"/>
  <c r="V8790" i="2" a="1"/>
  <c r="V8790" i="2" s="1"/>
  <c r="V8791" i="2" a="1"/>
  <c r="V8791" i="2" s="1"/>
  <c r="V8792" i="2" a="1"/>
  <c r="V8792" i="2" s="1"/>
  <c r="V8793" i="2" a="1"/>
  <c r="V8793" i="2" s="1"/>
  <c r="V8794" i="2" a="1"/>
  <c r="V8794" i="2" s="1"/>
  <c r="V8795" i="2" a="1"/>
  <c r="V8795" i="2" s="1"/>
  <c r="V8796" i="2" a="1"/>
  <c r="V8796" i="2" s="1"/>
  <c r="V8797" i="2" a="1"/>
  <c r="V8797" i="2" s="1"/>
  <c r="V8798" i="2" a="1"/>
  <c r="V8798" i="2" s="1"/>
  <c r="V8799" i="2" a="1"/>
  <c r="V8799" i="2" s="1"/>
  <c r="V8800" i="2" a="1"/>
  <c r="V8800" i="2"/>
  <c r="V8801" i="2" a="1"/>
  <c r="V8801" i="2"/>
  <c r="V8802" i="2" a="1"/>
  <c r="V8802" i="2" s="1"/>
  <c r="V8803" i="2" a="1"/>
  <c r="V8803" i="2" s="1"/>
  <c r="V8804" i="2" a="1"/>
  <c r="V8804" i="2" s="1"/>
  <c r="V8805" i="2" a="1"/>
  <c r="V8805" i="2" s="1"/>
  <c r="V8806" i="2" a="1"/>
  <c r="V8806" i="2"/>
  <c r="V8807" i="2" a="1"/>
  <c r="V8807" i="2" s="1"/>
  <c r="V8808" i="2" a="1"/>
  <c r="V8808" i="2" s="1"/>
  <c r="V8809" i="2" a="1"/>
  <c r="V8809" i="2"/>
  <c r="V8810" i="2" a="1"/>
  <c r="V8810" i="2" s="1"/>
  <c r="V8811" i="2" a="1"/>
  <c r="V8811" i="2" s="1"/>
  <c r="V8812" i="2" a="1"/>
  <c r="V8812" i="2" s="1"/>
  <c r="V8813" i="2" a="1"/>
  <c r="V8813" i="2" s="1"/>
  <c r="V8814" i="2" a="1"/>
  <c r="V8814" i="2" s="1"/>
  <c r="V8815" i="2" a="1"/>
  <c r="V8815" i="2" s="1"/>
  <c r="V8816" i="2" a="1"/>
  <c r="V8816" i="2" s="1"/>
  <c r="V8817" i="2" a="1"/>
  <c r="V8817" i="2" s="1"/>
  <c r="V8818" i="2" a="1"/>
  <c r="V8818" i="2"/>
  <c r="V8819" i="2" a="1"/>
  <c r="V8819" i="2"/>
  <c r="V8820" i="2" a="1"/>
  <c r="V8820" i="2" s="1"/>
  <c r="V8821" i="2" a="1"/>
  <c r="V8821" i="2" s="1"/>
  <c r="V8822" i="2" a="1"/>
  <c r="V8822" i="2" s="1"/>
  <c r="V8823" i="2" a="1"/>
  <c r="V8823" i="2" s="1"/>
  <c r="V8824" i="2" a="1"/>
  <c r="V8824" i="2"/>
  <c r="V8825" i="2" a="1"/>
  <c r="V8825" i="2"/>
  <c r="V8826" i="2" a="1"/>
  <c r="V8826" i="2"/>
  <c r="V8827" i="2" a="1"/>
  <c r="V8827" i="2" s="1"/>
  <c r="V8828" i="2" a="1"/>
  <c r="V8828" i="2" s="1"/>
  <c r="V8829" i="2" a="1"/>
  <c r="V8829" i="2" s="1"/>
  <c r="V8830" i="2" a="1"/>
  <c r="V8830" i="2"/>
  <c r="V8831" i="2" a="1"/>
  <c r="V8831" i="2"/>
  <c r="V8832" i="2" a="1"/>
  <c r="V8832" i="2"/>
  <c r="V8833" i="2" a="1"/>
  <c r="V8833" i="2" s="1"/>
  <c r="V8834" i="2" a="1"/>
  <c r="V8834" i="2" s="1"/>
  <c r="V8835" i="2" a="1"/>
  <c r="V8835" i="2" s="1"/>
  <c r="V8836" i="2" a="1"/>
  <c r="V8836" i="2"/>
  <c r="V8837" i="2" a="1"/>
  <c r="V8837" i="2" s="1"/>
  <c r="V8838" i="2" a="1"/>
  <c r="V8838" i="2" s="1"/>
  <c r="V8839" i="2" a="1"/>
  <c r="V8839" i="2" s="1"/>
  <c r="V8840" i="2" a="1"/>
  <c r="V8840" i="2" s="1"/>
  <c r="V8841" i="2" a="1"/>
  <c r="V8841" i="2" s="1"/>
  <c r="V8842" i="2" a="1"/>
  <c r="V8842" i="2"/>
  <c r="V8843" i="2" a="1"/>
  <c r="V8843" i="2"/>
  <c r="V8844" i="2" a="1"/>
  <c r="V8844" i="2" s="1"/>
  <c r="V8845" i="2" a="1"/>
  <c r="V8845" i="2" s="1"/>
  <c r="V8846" i="2" a="1"/>
  <c r="V8846" i="2" s="1"/>
  <c r="V8847" i="2" a="1"/>
  <c r="V8847" i="2" s="1"/>
  <c r="V8848" i="2" a="1"/>
  <c r="V8848" i="2" s="1"/>
  <c r="V8849" i="2" a="1"/>
  <c r="V8849" i="2"/>
  <c r="V8850" i="2" a="1"/>
  <c r="V8850" i="2" s="1"/>
  <c r="V8851" i="2" a="1"/>
  <c r="V8851" i="2" s="1"/>
  <c r="V8852" i="2" a="1"/>
  <c r="V8852" i="2" s="1"/>
  <c r="V8853" i="2" a="1"/>
  <c r="V8853" i="2" s="1"/>
  <c r="V8854" i="2" a="1"/>
  <c r="V8854" i="2" s="1"/>
  <c r="V8855" i="2" a="1"/>
  <c r="V8855" i="2" s="1"/>
  <c r="V8856" i="2" a="1"/>
  <c r="V8856" i="2" s="1"/>
  <c r="V8857" i="2" a="1"/>
  <c r="V8857" i="2" s="1"/>
  <c r="V8858" i="2" a="1"/>
  <c r="V8858" i="2" s="1"/>
  <c r="V8859" i="2" a="1"/>
  <c r="V8859" i="2" s="1"/>
  <c r="V8860" i="2" a="1"/>
  <c r="V8860" i="2"/>
  <c r="V8861" i="2" a="1"/>
  <c r="V8861" i="2"/>
  <c r="V8862" i="2" a="1"/>
  <c r="V8862" i="2" s="1"/>
  <c r="V8863" i="2" a="1"/>
  <c r="V8863" i="2" s="1"/>
  <c r="V8864" i="2" a="1"/>
  <c r="V8864" i="2" s="1"/>
  <c r="V8865" i="2" a="1"/>
  <c r="V8865" i="2" s="1"/>
  <c r="V8866" i="2" a="1"/>
  <c r="V8866" i="2" s="1"/>
  <c r="V8867" i="2" a="1"/>
  <c r="V8867" i="2" s="1"/>
  <c r="V8868" i="2" a="1"/>
  <c r="V8868" i="2" s="1"/>
  <c r="V8869" i="2" a="1"/>
  <c r="V8869" i="2"/>
  <c r="V8870" i="2" a="1"/>
  <c r="V8870" i="2" s="1"/>
  <c r="V8871" i="2" a="1"/>
  <c r="V8871" i="2" s="1"/>
  <c r="V8872" i="2" a="1"/>
  <c r="V8872" i="2"/>
  <c r="V8873" i="2" a="1"/>
  <c r="V8873" i="2"/>
  <c r="V8874" i="2" a="1"/>
  <c r="V8874" i="2" s="1"/>
  <c r="V8875" i="2" a="1"/>
  <c r="V8875" i="2" s="1"/>
  <c r="V8876" i="2" a="1"/>
  <c r="V8876" i="2" s="1"/>
  <c r="V8877" i="2" a="1"/>
  <c r="V8877" i="2" s="1"/>
  <c r="V8878" i="2" a="1"/>
  <c r="V8878" i="2"/>
  <c r="V8879" i="2" a="1"/>
  <c r="V8879" i="2" s="1"/>
  <c r="V8880" i="2" a="1"/>
  <c r="V8880" i="2" s="1"/>
  <c r="V8881" i="2" a="1"/>
  <c r="V8881" i="2"/>
  <c r="V8882" i="2" a="1"/>
  <c r="V8882" i="2" s="1"/>
  <c r="V8883" i="2" a="1"/>
  <c r="V8883" i="2" s="1"/>
  <c r="V8884" i="2" a="1"/>
  <c r="V8884" i="2" s="1"/>
  <c r="V8885" i="2" a="1"/>
  <c r="V8885" i="2"/>
  <c r="V8886" i="2" a="1"/>
  <c r="V8886" i="2" s="1"/>
  <c r="V8887" i="2" a="1"/>
  <c r="V8887" i="2" s="1"/>
  <c r="V8888" i="2" a="1"/>
  <c r="V8888" i="2" s="1"/>
  <c r="V8889" i="2" a="1"/>
  <c r="V8889" i="2" s="1"/>
  <c r="V8890" i="2" a="1"/>
  <c r="V8890" i="2"/>
  <c r="V8891" i="2" a="1"/>
  <c r="V8891" i="2" s="1"/>
  <c r="V8892" i="2" a="1"/>
  <c r="V8892" i="2" s="1"/>
  <c r="V8893" i="2" a="1"/>
  <c r="V8893" i="2" s="1"/>
  <c r="V8894" i="2" a="1"/>
  <c r="V8894" i="2" s="1"/>
  <c r="V8895" i="2" a="1"/>
  <c r="V8895" i="2" s="1"/>
  <c r="V8896" i="2" a="1"/>
  <c r="V8896" i="2"/>
  <c r="V8897" i="2" a="1"/>
  <c r="V8897" i="2"/>
  <c r="V8898" i="2" a="1"/>
  <c r="V8898" i="2"/>
  <c r="V8899" i="2" a="1"/>
  <c r="V8899" i="2" s="1"/>
  <c r="V8900" i="2" a="1"/>
  <c r="V8900" i="2" s="1"/>
  <c r="V8901" i="2" a="1"/>
  <c r="V8901" i="2" s="1"/>
  <c r="V8902" i="2" a="1"/>
  <c r="V8902" i="2"/>
  <c r="V8903" i="2" a="1"/>
  <c r="V8903" i="2"/>
  <c r="V8904" i="2" a="1"/>
  <c r="V8904" i="2" s="1"/>
  <c r="V8905" i="2" a="1"/>
  <c r="V8905" i="2" s="1"/>
  <c r="V8906" i="2" a="1"/>
  <c r="V8906" i="2" s="1"/>
  <c r="V8907" i="2" a="1"/>
  <c r="V8907" i="2" s="1"/>
  <c r="V8908" i="2" a="1"/>
  <c r="V8908" i="2"/>
  <c r="V8909" i="2" a="1"/>
  <c r="V8909" i="2" s="1"/>
  <c r="V8910" i="2" a="1"/>
  <c r="V8910" i="2"/>
  <c r="V8911" i="2" a="1"/>
  <c r="V8911" i="2"/>
  <c r="V8912" i="2" a="1"/>
  <c r="V8912" i="2" s="1"/>
  <c r="V8913" i="2" a="1"/>
  <c r="V8913" i="2" s="1"/>
  <c r="V8914" i="2" a="1"/>
  <c r="V8914" i="2"/>
  <c r="V8915" i="2" a="1"/>
  <c r="V8915" i="2"/>
  <c r="V8916" i="2" a="1"/>
  <c r="V8916" i="2" s="1"/>
  <c r="V8917" i="2" a="1"/>
  <c r="V8917" i="2" s="1"/>
  <c r="V8918" i="2" a="1"/>
  <c r="V8918" i="2" s="1"/>
  <c r="V8919" i="2" a="1"/>
  <c r="V8919" i="2" s="1"/>
  <c r="V8920" i="2" a="1"/>
  <c r="V8920" i="2"/>
  <c r="V8921" i="2" a="1"/>
  <c r="V8921" i="2"/>
  <c r="V8922" i="2" a="1"/>
  <c r="V8922" i="2" s="1"/>
  <c r="V8923" i="2" a="1"/>
  <c r="V8923" i="2" s="1"/>
  <c r="V8924" i="2" a="1"/>
  <c r="V8924" i="2" s="1"/>
  <c r="V8925" i="2" a="1"/>
  <c r="V8925" i="2" s="1"/>
  <c r="V8926" i="2" a="1"/>
  <c r="V8926" i="2" s="1"/>
  <c r="V8927" i="2" a="1"/>
  <c r="V8927" i="2"/>
  <c r="V8928" i="2" a="1"/>
  <c r="V8928" i="2" s="1"/>
  <c r="V8929" i="2" a="1"/>
  <c r="V8929" i="2" s="1"/>
  <c r="V8930" i="2" a="1"/>
  <c r="V8930" i="2" s="1"/>
  <c r="V8931" i="2" a="1"/>
  <c r="V8931" i="2" s="1"/>
  <c r="V8932" i="2" a="1"/>
  <c r="V8932" i="2"/>
  <c r="V8933" i="2" a="1"/>
  <c r="V8933" i="2"/>
  <c r="V8934" i="2" a="1"/>
  <c r="V8934" i="2" s="1"/>
  <c r="V8935" i="2" a="1"/>
  <c r="V8935" i="2" s="1"/>
  <c r="V8936" i="2" a="1"/>
  <c r="V8936" i="2" s="1"/>
  <c r="V8937" i="2" a="1"/>
  <c r="V8937" i="2" s="1"/>
  <c r="V8938" i="2" a="1"/>
  <c r="V8938" i="2"/>
  <c r="V8939" i="2" a="1"/>
  <c r="V8939" i="2"/>
  <c r="V8940" i="2" a="1"/>
  <c r="V8940" i="2" s="1"/>
  <c r="V8941" i="2" a="1"/>
  <c r="V8941" i="2"/>
  <c r="V8942" i="2" a="1"/>
  <c r="V8942" i="2" s="1"/>
  <c r="V8943" i="2" a="1"/>
  <c r="V8943" i="2" s="1"/>
  <c r="V8944" i="2" a="1"/>
  <c r="V8944" i="2" s="1"/>
  <c r="V8945" i="2" a="1"/>
  <c r="V8945" i="2"/>
  <c r="V8946" i="2" a="1"/>
  <c r="V8946" i="2" s="1"/>
  <c r="V8947" i="2" a="1"/>
  <c r="V8947" i="2" s="1"/>
  <c r="V8948" i="2" a="1"/>
  <c r="V8948" i="2" s="1"/>
  <c r="V8949" i="2" a="1"/>
  <c r="V8949" i="2" s="1"/>
  <c r="V8950" i="2" a="1"/>
  <c r="V8950" i="2"/>
  <c r="V8951" i="2" a="1"/>
  <c r="V8951" i="2" s="1"/>
  <c r="V8952" i="2" a="1"/>
  <c r="V8952" i="2" s="1"/>
  <c r="V8953" i="2" a="1"/>
  <c r="V8953" i="2"/>
  <c r="V8954" i="2" a="1"/>
  <c r="V8954" i="2" s="1"/>
  <c r="V8955" i="2" a="1"/>
  <c r="V8955" i="2" s="1"/>
  <c r="V8956" i="2" a="1"/>
  <c r="V8956" i="2" s="1"/>
  <c r="V8957" i="2" a="1"/>
  <c r="V8957" i="2"/>
  <c r="V8958" i="2" a="1"/>
  <c r="V8958" i="2" s="1"/>
  <c r="V8959" i="2" a="1"/>
  <c r="V8959" i="2" s="1"/>
  <c r="V8960" i="2" a="1"/>
  <c r="V8960" i="2" s="1"/>
  <c r="V8961" i="2" a="1"/>
  <c r="V8961" i="2" s="1"/>
  <c r="V8962" i="2" a="1"/>
  <c r="V8962" i="2" s="1"/>
  <c r="V8963" i="2" a="1"/>
  <c r="V8963" i="2" s="1"/>
  <c r="V8964" i="2" a="1"/>
  <c r="V8964" i="2" s="1"/>
  <c r="V8965" i="2" a="1"/>
  <c r="V8965" i="2" s="1"/>
  <c r="V8966" i="2" a="1"/>
  <c r="V8966" i="2" s="1"/>
  <c r="V8967" i="2" a="1"/>
  <c r="V8967" i="2" s="1"/>
  <c r="V8968" i="2" a="1"/>
  <c r="V8968" i="2" s="1"/>
  <c r="V8969" i="2" a="1"/>
  <c r="V8969" i="2"/>
  <c r="V8970" i="2" a="1"/>
  <c r="V8970" i="2" s="1"/>
  <c r="V8971" i="2" a="1"/>
  <c r="V8971" i="2" s="1"/>
  <c r="V8972" i="2" a="1"/>
  <c r="V8972" i="2" s="1"/>
  <c r="V8973" i="2" a="1"/>
  <c r="V8973" i="2" s="1"/>
  <c r="V8974" i="2" a="1"/>
  <c r="V8974" i="2"/>
  <c r="V8975" i="2" a="1"/>
  <c r="V8975" i="2"/>
  <c r="V8976" i="2" a="1"/>
  <c r="V8976" i="2"/>
  <c r="V8977" i="2" a="1"/>
  <c r="V8977" i="2" s="1"/>
  <c r="V8978" i="2" a="1"/>
  <c r="V8978" i="2" s="1"/>
  <c r="V8979" i="2" a="1"/>
  <c r="V8979" i="2" s="1"/>
  <c r="V8980" i="2" a="1"/>
  <c r="V8980" i="2" s="1"/>
  <c r="V8981" i="2" a="1"/>
  <c r="V8981" i="2" s="1"/>
  <c r="V8982" i="2" a="1"/>
  <c r="V8982" i="2"/>
  <c r="V8983" i="2" a="1"/>
  <c r="V8983" i="2" s="1"/>
  <c r="V8984" i="2" a="1"/>
  <c r="V8984" i="2" s="1"/>
  <c r="V8985" i="2" a="1"/>
  <c r="V8985" i="2" s="1"/>
  <c r="V8986" i="2" a="1"/>
  <c r="V8986" i="2"/>
  <c r="V8987" i="2" a="1"/>
  <c r="V8987" i="2" s="1"/>
  <c r="V8988" i="2" a="1"/>
  <c r="V8988" i="2" s="1"/>
  <c r="V8989" i="2" a="1"/>
  <c r="V8989" i="2" s="1"/>
  <c r="V8990" i="2" a="1"/>
  <c r="V8990" i="2" s="1"/>
  <c r="V8991" i="2" a="1"/>
  <c r="V8991" i="2" s="1"/>
  <c r="V8992" i="2" a="1"/>
  <c r="V8992" i="2"/>
  <c r="V8993" i="2" a="1"/>
  <c r="V8993" i="2"/>
  <c r="V8994" i="2" a="1"/>
  <c r="V8994" i="2" s="1"/>
  <c r="V8995" i="2" a="1"/>
  <c r="V8995" i="2" s="1"/>
  <c r="V8996" i="2" a="1"/>
  <c r="V8996" i="2" s="1"/>
  <c r="V8997" i="2" a="1"/>
  <c r="V8997" i="2" s="1"/>
  <c r="V8998" i="2" a="1"/>
  <c r="V8998" i="2" s="1"/>
  <c r="V8999" i="2" a="1"/>
  <c r="V8999" i="2"/>
  <c r="V9000" i="2" a="1"/>
  <c r="V9000" i="2" s="1"/>
  <c r="V9001" i="2" a="1"/>
  <c r="V9001" i="2" s="1"/>
  <c r="V9002" i="2" a="1"/>
  <c r="V9002" i="2" s="1"/>
  <c r="V9003" i="2" a="1"/>
  <c r="V9003" i="2" s="1"/>
  <c r="V9004" i="2" a="1"/>
  <c r="V9004" i="2" s="1"/>
  <c r="V9005" i="2" a="1"/>
  <c r="V9005" i="2" s="1"/>
  <c r="V9006" i="2" a="1"/>
  <c r="V9006" i="2" s="1"/>
  <c r="V9007" i="2" a="1"/>
  <c r="V9007" i="2" s="1"/>
  <c r="V9008" i="2" a="1"/>
  <c r="V9008" i="2" s="1"/>
  <c r="V9009" i="2" a="1"/>
  <c r="V9009" i="2" s="1"/>
  <c r="V9010" i="2" a="1"/>
  <c r="V9010" i="2"/>
  <c r="V9011" i="2" a="1"/>
  <c r="V9011" i="2"/>
  <c r="V9012" i="2" a="1"/>
  <c r="V9012" i="2" s="1"/>
  <c r="V9013" i="2" a="1"/>
  <c r="V9013" i="2" s="1"/>
  <c r="V9014" i="2" a="1"/>
  <c r="V9014" i="2" s="1"/>
  <c r="V9015" i="2" a="1"/>
  <c r="V9015" i="2" s="1"/>
  <c r="V9016" i="2" a="1"/>
  <c r="V9016" i="2" s="1"/>
  <c r="V9017" i="2" a="1"/>
  <c r="V9017" i="2"/>
  <c r="V9018" i="2" a="1"/>
  <c r="V9018" i="2"/>
  <c r="V9019" i="2" a="1"/>
  <c r="V9019" i="2" s="1"/>
  <c r="V9020" i="2" a="1"/>
  <c r="V9020" i="2" s="1"/>
  <c r="V9021" i="2" a="1"/>
  <c r="V9021" i="2" s="1"/>
  <c r="V9022" i="2" a="1"/>
  <c r="V9022" i="2"/>
  <c r="V9023" i="2" a="1"/>
  <c r="V9023" i="2"/>
  <c r="V9024" i="2" a="1"/>
  <c r="V9024" i="2" s="1"/>
  <c r="V9025" i="2" a="1"/>
  <c r="V9025" i="2"/>
  <c r="V9026" i="2" a="1"/>
  <c r="V9026" i="2" s="1"/>
  <c r="V9027" i="2" a="1"/>
  <c r="V9027" i="2" s="1"/>
  <c r="V9028" i="2" a="1"/>
  <c r="V9028" i="2" s="1"/>
  <c r="V9029" i="2" a="1"/>
  <c r="V9029" i="2" s="1"/>
  <c r="V9030" i="2" a="1"/>
  <c r="V9030" i="2" s="1"/>
  <c r="V9031" i="2" a="1"/>
  <c r="V9031" i="2" s="1"/>
  <c r="V9032" i="2" a="1"/>
  <c r="V9032" i="2" s="1"/>
  <c r="V9033" i="2" a="1"/>
  <c r="V9033" i="2" s="1"/>
  <c r="V9034" i="2" a="1"/>
  <c r="V9034" i="2"/>
  <c r="V9035" i="2" a="1"/>
  <c r="V9035" i="2"/>
  <c r="V9036" i="2" a="1"/>
  <c r="V9036" i="2" s="1"/>
  <c r="V9037" i="2" a="1"/>
  <c r="V9037" i="2" s="1"/>
  <c r="V9038" i="2" a="1"/>
  <c r="V9038" i="2" s="1"/>
  <c r="V9039" i="2" a="1"/>
  <c r="V9039" i="2" s="1"/>
  <c r="V9040" i="2" a="1"/>
  <c r="V9040" i="2"/>
  <c r="V9041" i="2" a="1"/>
  <c r="V9041" i="2" s="1"/>
  <c r="V9042" i="2" a="1"/>
  <c r="V9042" i="2" s="1"/>
  <c r="V9043" i="2" a="1"/>
  <c r="V9043" i="2" s="1"/>
  <c r="V9044" i="2" a="1"/>
  <c r="V9044" i="2" s="1"/>
  <c r="V9045" i="2" a="1"/>
  <c r="V9045" i="2" s="1"/>
  <c r="V9046" i="2" a="1"/>
  <c r="V9046" i="2"/>
  <c r="V9047" i="2" a="1"/>
  <c r="V9047" i="2"/>
  <c r="V9048" i="2" a="1"/>
  <c r="V9048" i="2"/>
  <c r="V9049" i="2" a="1"/>
  <c r="V9049" i="2" s="1"/>
  <c r="V9050" i="2" a="1"/>
  <c r="V9050" i="2" s="1"/>
  <c r="V9051" i="2" a="1"/>
  <c r="V9051" i="2" s="1"/>
  <c r="V9052" i="2" a="1"/>
  <c r="V9052" i="2"/>
  <c r="V9053" i="2" a="1"/>
  <c r="V9053" i="2" s="1"/>
  <c r="V9054" i="2" a="1"/>
  <c r="V9054" i="2" s="1"/>
  <c r="V9055" i="2" a="1"/>
  <c r="V9055" i="2"/>
  <c r="V9056" i="2" a="1"/>
  <c r="V9056" i="2" s="1"/>
  <c r="V9057" i="2" a="1"/>
  <c r="V9057" i="2" s="1"/>
  <c r="V9058" i="2" a="1"/>
  <c r="V9058" i="2" s="1"/>
  <c r="V9059" i="2" a="1"/>
  <c r="V9059" i="2"/>
  <c r="V9060" i="2" a="1"/>
  <c r="V9060" i="2" s="1"/>
  <c r="V9061" i="2" a="1"/>
  <c r="V9061" i="2" s="1"/>
  <c r="V9062" i="2" a="1"/>
  <c r="V9062" i="2" s="1"/>
  <c r="V9063" i="2" a="1"/>
  <c r="V9063" i="2" s="1"/>
  <c r="V9064" i="2" a="1"/>
  <c r="V9064" i="2"/>
  <c r="V9065" i="2" a="1"/>
  <c r="V9065" i="2" s="1"/>
  <c r="V9066" i="2" a="1"/>
  <c r="V9066" i="2" s="1"/>
  <c r="V9067" i="2" a="1"/>
  <c r="V9067" i="2" s="1"/>
  <c r="V9068" i="2" a="1"/>
  <c r="V9068" i="2" s="1"/>
  <c r="V9069" i="2" a="1"/>
  <c r="V9069" i="2" s="1"/>
  <c r="V9070" i="2" a="1"/>
  <c r="V9070" i="2" s="1"/>
  <c r="V9071" i="2" a="1"/>
  <c r="V9071" i="2" s="1"/>
  <c r="V9072" i="2" a="1"/>
  <c r="V9072" i="2" s="1"/>
  <c r="V9073" i="2" a="1"/>
  <c r="V9073" i="2" s="1"/>
  <c r="V9074" i="2" a="1"/>
  <c r="V9074" i="2" s="1"/>
  <c r="V9075" i="2" a="1"/>
  <c r="V9075" i="2" s="1"/>
  <c r="V9076" i="2" a="1"/>
  <c r="V9076" i="2" s="1"/>
  <c r="V9077" i="2" a="1"/>
  <c r="V9077" i="2"/>
  <c r="V9078" i="2" a="1"/>
  <c r="V9078" i="2" s="1"/>
  <c r="V9079" i="2" a="1"/>
  <c r="V9079" i="2" s="1"/>
  <c r="V9080" i="2" a="1"/>
  <c r="V9080" i="2" s="1"/>
  <c r="V9081" i="2" a="1"/>
  <c r="V9081" i="2" s="1"/>
  <c r="V9082" i="2" a="1"/>
  <c r="V9082" i="2"/>
  <c r="V9083" i="2" a="1"/>
  <c r="V9083" i="2" s="1"/>
  <c r="V9084" i="2" a="1"/>
  <c r="V9084" i="2" s="1"/>
  <c r="V9085" i="2" a="1"/>
  <c r="V9085" i="2"/>
  <c r="V9086" i="2" a="1"/>
  <c r="V9086" i="2" s="1"/>
  <c r="V9087" i="2" a="1"/>
  <c r="V9087" i="2" s="1"/>
  <c r="V9088" i="2" a="1"/>
  <c r="V9088" i="2"/>
  <c r="V9089" i="2" a="1"/>
  <c r="V9089" i="2"/>
  <c r="V9090" i="2" a="1"/>
  <c r="V9090" i="2"/>
  <c r="V9091" i="2" a="1"/>
  <c r="V9091" i="2" s="1"/>
  <c r="V9092" i="2" a="1"/>
  <c r="V9092" i="2" s="1"/>
  <c r="V9093" i="2" a="1"/>
  <c r="V9093" i="2" s="1"/>
  <c r="V9094" i="2" a="1"/>
  <c r="V9094" i="2"/>
  <c r="V9095" i="2" a="1"/>
  <c r="V9095" i="2" s="1"/>
  <c r="V9096" i="2" a="1"/>
  <c r="V9096" i="2" s="1"/>
  <c r="V9097" i="2" a="1"/>
  <c r="V9097" i="2"/>
  <c r="V9098" i="2" a="1"/>
  <c r="V9098" i="2" s="1"/>
  <c r="V9099" i="2" a="1"/>
  <c r="V9099" i="2" s="1"/>
  <c r="V9100" i="2" a="1"/>
  <c r="V9100" i="2"/>
  <c r="V9101" i="2" a="1"/>
  <c r="V9101" i="2"/>
  <c r="V9102" i="2" a="1"/>
  <c r="V9102" i="2" s="1"/>
  <c r="V9103" i="2" a="1"/>
  <c r="V9103" i="2" s="1"/>
  <c r="V9104" i="2" a="1"/>
  <c r="V9104" i="2" s="1"/>
  <c r="V9105" i="2" a="1"/>
  <c r="V9105" i="2" s="1"/>
  <c r="V9106" i="2" a="1"/>
  <c r="V9106" i="2"/>
  <c r="V9107" i="2" a="1"/>
  <c r="V9107" i="2"/>
  <c r="V9108" i="2" a="1"/>
  <c r="V9108" i="2" s="1"/>
  <c r="V9109" i="2" a="1"/>
  <c r="V9109" i="2" s="1"/>
  <c r="V9110" i="2" a="1"/>
  <c r="V9110" i="2" s="1"/>
  <c r="V9111" i="2" a="1"/>
  <c r="V9111" i="2" s="1"/>
  <c r="V9112" i="2" a="1"/>
  <c r="V9112" i="2"/>
  <c r="V9113" i="2" a="1"/>
  <c r="V9113" i="2"/>
  <c r="V9114" i="2" a="1"/>
  <c r="V9114" i="2"/>
  <c r="V9115" i="2" a="1"/>
  <c r="V9115" i="2" s="1"/>
  <c r="V9116" i="2" a="1"/>
  <c r="V9116" i="2" s="1"/>
  <c r="V9117" i="2" a="1"/>
  <c r="V9117" i="2" s="1"/>
  <c r="V9118" i="2" a="1"/>
  <c r="V9118" i="2" s="1"/>
  <c r="V9119" i="2" a="1"/>
  <c r="V9119" i="2"/>
  <c r="V9120" i="2" a="1"/>
  <c r="V9120" i="2" s="1"/>
  <c r="V9121" i="2" a="1"/>
  <c r="V9121" i="2" s="1"/>
  <c r="V9122" i="2" a="1"/>
  <c r="V9122" i="2" s="1"/>
  <c r="V9123" i="2" a="1"/>
  <c r="V9123" i="2" s="1"/>
  <c r="V9124" i="2" a="1"/>
  <c r="V9124" i="2"/>
  <c r="V9125" i="2" a="1"/>
  <c r="V9125" i="2"/>
  <c r="V9126" i="2" a="1"/>
  <c r="V9126" i="2"/>
  <c r="V9127" i="2" a="1"/>
  <c r="V9127" i="2"/>
  <c r="V9128" i="2" a="1"/>
  <c r="V9128" i="2" s="1"/>
  <c r="V9129" i="2" a="1"/>
  <c r="V9129" i="2" s="1"/>
  <c r="V9130" i="2" a="1"/>
  <c r="V9130" i="2"/>
  <c r="V9131" i="2" a="1"/>
  <c r="V9131" i="2"/>
  <c r="V9132" i="2" a="1"/>
  <c r="V9132" i="2" s="1"/>
  <c r="V9133" i="2" a="1"/>
  <c r="V9133" i="2" s="1"/>
  <c r="V9134" i="2" a="1"/>
  <c r="V9134" i="2" s="1"/>
  <c r="V9135" i="2" a="1"/>
  <c r="V9135" i="2" s="1"/>
  <c r="V9136" i="2" a="1"/>
  <c r="V9136" i="2"/>
  <c r="V9137" i="2" a="1"/>
  <c r="V9137" i="2"/>
  <c r="V9138" i="2" a="1"/>
  <c r="V9138" i="2" s="1"/>
  <c r="V9139" i="2" a="1"/>
  <c r="V9139" i="2" s="1"/>
  <c r="V9140" i="2" a="1"/>
  <c r="V9140" i="2" s="1"/>
  <c r="V9141" i="2" a="1"/>
  <c r="V9141" i="2" s="1"/>
  <c r="V9142" i="2" a="1"/>
  <c r="V9142" i="2"/>
  <c r="V9143" i="2" a="1"/>
  <c r="V9143" i="2"/>
  <c r="V9144" i="2" a="1"/>
  <c r="V9144" i="2" s="1"/>
  <c r="V9145" i="2" a="1"/>
  <c r="V9145" i="2" s="1"/>
  <c r="V9146" i="2" a="1"/>
  <c r="V9146" i="2" s="1"/>
  <c r="V9147" i="2" a="1"/>
  <c r="V9147" i="2" s="1"/>
  <c r="V9148" i="2" a="1"/>
  <c r="V9148" i="2"/>
  <c r="V9149" i="2" a="1"/>
  <c r="V9149" i="2"/>
  <c r="V9150" i="2" a="1"/>
  <c r="V9150" i="2" s="1"/>
  <c r="V9151" i="2" a="1"/>
  <c r="V9151" i="2" s="1"/>
  <c r="V9152" i="2" a="1"/>
  <c r="V9152" i="2" s="1"/>
  <c r="V9153" i="2" a="1"/>
  <c r="V9153" i="2" s="1"/>
  <c r="V9154" i="2" a="1"/>
  <c r="V9154" i="2"/>
  <c r="V9155" i="2" a="1"/>
  <c r="V9155" i="2"/>
  <c r="V9156" i="2" a="1"/>
  <c r="V9156" i="2" s="1"/>
  <c r="V9157" i="2" a="1"/>
  <c r="V9157" i="2"/>
  <c r="V9158" i="2" a="1"/>
  <c r="V9158" i="2" s="1"/>
  <c r="V9159" i="2" a="1"/>
  <c r="V9159" i="2" s="1"/>
  <c r="V9160" i="2" a="1"/>
  <c r="V9160" i="2" s="1"/>
  <c r="V9161" i="2" a="1"/>
  <c r="V9161" i="2"/>
  <c r="V9162" i="2" a="1"/>
  <c r="V9162" i="2" s="1"/>
  <c r="V9163" i="2" a="1"/>
  <c r="V9163" i="2" s="1"/>
  <c r="V9164" i="2" a="1"/>
  <c r="V9164" i="2" s="1"/>
  <c r="V9165" i="2" a="1"/>
  <c r="V9165" i="2" s="1"/>
  <c r="V9166" i="2" a="1"/>
  <c r="V9166" i="2"/>
  <c r="V9167" i="2" a="1"/>
  <c r="V9167" i="2"/>
  <c r="V9168" i="2" a="1"/>
  <c r="V9168" i="2" s="1"/>
  <c r="V9169" i="2" a="1"/>
  <c r="V9169" i="2"/>
  <c r="V9170" i="2" a="1"/>
  <c r="V9170" i="2" s="1"/>
  <c r="V9171" i="2" a="1"/>
  <c r="V9171" i="2" s="1"/>
  <c r="V9172" i="2" a="1"/>
  <c r="V9172" i="2" s="1"/>
  <c r="V9173" i="2" a="1"/>
  <c r="V9173" i="2"/>
  <c r="V9174" i="2" a="1"/>
  <c r="V9174" i="2" s="1"/>
  <c r="V9175" i="2" a="1"/>
  <c r="V9175" i="2" s="1"/>
  <c r="V9176" i="2" a="1"/>
  <c r="V9176" i="2" s="1"/>
  <c r="V9177" i="2" a="1"/>
  <c r="V9177" i="2" s="1"/>
  <c r="V9178" i="2" a="1"/>
  <c r="V9178" i="2"/>
  <c r="V9179" i="2" a="1"/>
  <c r="V9179" i="2" s="1"/>
  <c r="V9180" i="2" a="1"/>
  <c r="V9180" i="2" s="1"/>
  <c r="V9181" i="2" a="1"/>
  <c r="V9181" i="2" s="1"/>
  <c r="V9182" i="2" a="1"/>
  <c r="V9182" i="2" s="1"/>
  <c r="V9183" i="2" a="1"/>
  <c r="V9183" i="2" s="1"/>
  <c r="V9184" i="2" a="1"/>
  <c r="V9184" i="2" s="1"/>
  <c r="V9185" i="2" a="1"/>
  <c r="V9185" i="2" s="1"/>
  <c r="V9186" i="2" a="1"/>
  <c r="V9186" i="2"/>
  <c r="V9187" i="2" a="1"/>
  <c r="V9187" i="2" s="1"/>
  <c r="V9188" i="2" a="1"/>
  <c r="V9188" i="2" s="1"/>
  <c r="V9189" i="2" a="1"/>
  <c r="V9189" i="2" s="1"/>
  <c r="V9190" i="2" a="1"/>
  <c r="V9190" i="2"/>
  <c r="V9191" i="2" a="1"/>
  <c r="V9191" i="2"/>
  <c r="V9192" i="2" a="1"/>
  <c r="V9192" i="2"/>
  <c r="V9193" i="2" a="1"/>
  <c r="V9193" i="2" s="1"/>
  <c r="V9194" i="2" a="1"/>
  <c r="V9194" i="2" s="1"/>
  <c r="V9195" i="2" a="1"/>
  <c r="V9195" i="2" s="1"/>
  <c r="V9196" i="2" a="1"/>
  <c r="V9196" i="2" s="1"/>
  <c r="V9197" i="2" a="1"/>
  <c r="V9197" i="2" s="1"/>
  <c r="V9198" i="2" a="1"/>
  <c r="V9198" i="2"/>
  <c r="V9199" i="2" a="1"/>
  <c r="V9199" i="2" s="1"/>
  <c r="V9200" i="2" a="1"/>
  <c r="V9200" i="2" s="1"/>
  <c r="V9201" i="2" a="1"/>
  <c r="V9201" i="2" s="1"/>
  <c r="V9202" i="2" a="1"/>
  <c r="V9202" i="2"/>
  <c r="V9203" i="2" a="1"/>
  <c r="V9203" i="2" s="1"/>
  <c r="V9204" i="2" a="1"/>
  <c r="V9204" i="2" s="1"/>
  <c r="V9205" i="2" a="1"/>
  <c r="V9205" i="2" s="1"/>
  <c r="V9206" i="2" a="1"/>
  <c r="V9206" i="2" s="1"/>
  <c r="V9207" i="2" a="1"/>
  <c r="V9207" i="2" s="1"/>
  <c r="V9208" i="2" a="1"/>
  <c r="V9208" i="2" s="1"/>
  <c r="V9209" i="2" a="1"/>
  <c r="V9209" i="2" s="1"/>
  <c r="V9210" i="2" a="1"/>
  <c r="V9210" i="2" s="1"/>
  <c r="V9211" i="2" a="1"/>
  <c r="V9211" i="2" s="1"/>
  <c r="V9212" i="2" a="1"/>
  <c r="V9212" i="2" s="1"/>
  <c r="V9213" i="2" a="1"/>
  <c r="V9213" i="2" s="1"/>
  <c r="V9214" i="2" a="1"/>
  <c r="V9214" i="2" s="1"/>
  <c r="V9215" i="2" a="1"/>
  <c r="V9215" i="2"/>
  <c r="V9216" i="2" a="1"/>
  <c r="V9216" i="2" s="1"/>
  <c r="V9217" i="2" a="1"/>
  <c r="V9217" i="2" s="1"/>
  <c r="H21" i="83" a="1"/>
  <c r="H21" i="83" s="1"/>
  <c r="M7" i="87"/>
  <c r="I7" i="87"/>
  <c r="M8" i="87"/>
  <c r="H8" i="87"/>
  <c r="H16" i="83"/>
  <c r="M7" i="86"/>
  <c r="J7" i="86"/>
  <c r="G7" i="86"/>
  <c r="O13" i="92"/>
  <c r="T45" i="93"/>
  <c r="T44" i="93"/>
  <c r="T43" i="93"/>
  <c r="T42" i="93"/>
  <c r="T41" i="93"/>
  <c r="T40" i="93"/>
  <c r="T39" i="93"/>
  <c r="T38" i="93"/>
  <c r="K13" i="92"/>
  <c r="I13" i="92"/>
  <c r="G13" i="92"/>
  <c r="E13" i="92"/>
  <c r="C7" i="87"/>
  <c r="D7" i="86"/>
  <c r="I7" i="89"/>
  <c r="E7" i="89"/>
  <c r="G8" i="88"/>
  <c r="P8" i="88"/>
  <c r="M8" i="88"/>
  <c r="J8" i="88"/>
  <c r="G6" i="83" l="1"/>
  <c r="G4" i="83"/>
  <c r="G5" i="8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853CAD-55BD-4FB7-B281-BA1758F1939C}" keepAlive="1" name="Query - Hospital Emergency Room Data" description="Connection to the 'Hospital Emergency Room Data' query in the workbook." type="5" refreshedVersion="8" background="1" saveData="1">
    <dbPr connection="Provider=Microsoft.Mashup.OleDb.1;Data Source=$Workbook$;Location=&quot;Hospital Emergency Room Data&quot;;Extended Properties=&quot;&quot;" command="SELECT * FROM [Hospital Emergency Room Data]"/>
  </connection>
  <connection id="2" xr16:uid="{B2E61565-0579-43E9-A6DC-FBC859D3893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629E335A-12CA-48BA-9E1B-E880FF26D55C}" name="WorksheetConnection_Book1!Hospital_Emergency_Room_Data" type="102" refreshedVersion="8" minRefreshableVersion="5">
    <extLst>
      <ext xmlns:x15="http://schemas.microsoft.com/office/spreadsheetml/2010/11/main" uri="{DE250136-89BD-433C-8126-D09CA5730AF9}">
        <x15:connection id="Hospital_Emergency_Room_Data">
          <x15:rangePr sourceName="_xlcn.WorksheetConnection_Book1Hospital_Emergency_Room_Data1"/>
        </x15:connection>
      </ext>
    </extLst>
  </connection>
  <connection id="4" xr16:uid="{009D3450-5866-46CD-80E5-B893A3D1CA68}" name="WorksheetConnection_Book1.xlsx!Table_ExternalData_1" type="102" refreshedVersion="8" minRefreshableVersion="5">
    <extLst>
      <ext xmlns:x15="http://schemas.microsoft.com/office/spreadsheetml/2010/11/main" uri="{DE250136-89BD-433C-8126-D09CA5730AF9}">
        <x15:connection id="Table_ExternalData_1">
          <x15:rangePr sourceName="_xlcn.WorksheetConnection_Book1.xlsxTable_ExternalData_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<sst xmlns="http://schemas.openxmlformats.org/spreadsheetml/2006/main" count="92354" uniqueCount="9302">
  <si>
    <t>Patient Id</t>
  </si>
  <si>
    <t>Patient Gender</t>
  </si>
  <si>
    <t>Patient Age</t>
  </si>
  <si>
    <t>Patient Race</t>
  </si>
  <si>
    <t>Department Referral</t>
  </si>
  <si>
    <t>Patient Admission Flag</t>
  </si>
  <si>
    <t>Patient Satisfaction Score</t>
  </si>
  <si>
    <t>Full Name</t>
  </si>
  <si>
    <t>White</t>
  </si>
  <si>
    <t>H. Glasspool</t>
  </si>
  <si>
    <t>Native American/Alaska Native</t>
  </si>
  <si>
    <t>X. Methuen</t>
  </si>
  <si>
    <t>African American</t>
  </si>
  <si>
    <t>General Practice</t>
  </si>
  <si>
    <t>P. Schubuser</t>
  </si>
  <si>
    <t>U. Titcombe</t>
  </si>
  <si>
    <t>Orthopedics</t>
  </si>
  <si>
    <t>Y. Gionettitti</t>
  </si>
  <si>
    <t>Asian</t>
  </si>
  <si>
    <t>H. Buff</t>
  </si>
  <si>
    <t>F. Perrat</t>
  </si>
  <si>
    <t>Two or More Races</t>
  </si>
  <si>
    <t>K. Gwillim</t>
  </si>
  <si>
    <t>E. Dewhirst</t>
  </si>
  <si>
    <t>M. Crebo</t>
  </si>
  <si>
    <t>Gastroenterology</t>
  </si>
  <si>
    <t>Q. Churchard</t>
  </si>
  <si>
    <t>N. Corpes</t>
  </si>
  <si>
    <t>R. Brixey</t>
  </si>
  <si>
    <t>Pacific Islander</t>
  </si>
  <si>
    <t>M. Goudie</t>
  </si>
  <si>
    <t>G. Stanlack</t>
  </si>
  <si>
    <t>Declined to Identify</t>
  </si>
  <si>
    <t>C. McMurty</t>
  </si>
  <si>
    <t>I. Scothorn</t>
  </si>
  <si>
    <t>J. Helgass</t>
  </si>
  <si>
    <t>Physiotherapy</t>
  </si>
  <si>
    <t>W. Chittock</t>
  </si>
  <si>
    <t>F. Prendergast</t>
  </si>
  <si>
    <t>T. Bissiker</t>
  </si>
  <si>
    <t>M. Mandell</t>
  </si>
  <si>
    <t>Female</t>
  </si>
  <si>
    <t>D. Coste</t>
  </si>
  <si>
    <t>Q. Dodridge</t>
  </si>
  <si>
    <t>C. Pavie</t>
  </si>
  <si>
    <t>Z. Sleightholm</t>
  </si>
  <si>
    <t>S. Noads</t>
  </si>
  <si>
    <t>J. Filkin</t>
  </si>
  <si>
    <t>C. Bilby</t>
  </si>
  <si>
    <t>H. Kehoe</t>
  </si>
  <si>
    <t>Neurology</t>
  </si>
  <si>
    <t>S. O'Neill</t>
  </si>
  <si>
    <t>J. Sibbit</t>
  </si>
  <si>
    <t>T. Clissett</t>
  </si>
  <si>
    <t>L. Vannacci</t>
  </si>
  <si>
    <t>H. Ponting</t>
  </si>
  <si>
    <t>D. Bleacher</t>
  </si>
  <si>
    <t>B. Drinkeld</t>
  </si>
  <si>
    <t>N. Aggiss</t>
  </si>
  <si>
    <t>K. Bilofsky</t>
  </si>
  <si>
    <t>R. Harrington</t>
  </si>
  <si>
    <t>D. Yarrington</t>
  </si>
  <si>
    <t>N. Gulliman</t>
  </si>
  <si>
    <t>Q. Garnsworthy</t>
  </si>
  <si>
    <t>H. Hesbrook</t>
  </si>
  <si>
    <t>N. Romanet</t>
  </si>
  <si>
    <t>K. Rushmare</t>
  </si>
  <si>
    <t>P. Pow</t>
  </si>
  <si>
    <t>Q. Dear</t>
  </si>
  <si>
    <t>X. Leake</t>
  </si>
  <si>
    <t>Z. Friman</t>
  </si>
  <si>
    <t>T. Aldridge</t>
  </si>
  <si>
    <t>O. Brattan</t>
  </si>
  <si>
    <t>L. Bourcq</t>
  </si>
  <si>
    <t>L. Shayes</t>
  </si>
  <si>
    <t>E. Lillistone</t>
  </si>
  <si>
    <t>E. Cunningham</t>
  </si>
  <si>
    <t>L. Zum Felde</t>
  </si>
  <si>
    <t>B. Gostridge</t>
  </si>
  <si>
    <t>I. Fairrie</t>
  </si>
  <si>
    <t>P. Walak</t>
  </si>
  <si>
    <t>W. Escale</t>
  </si>
  <si>
    <t>Y. Silveston</t>
  </si>
  <si>
    <t>T. Dickin</t>
  </si>
  <si>
    <t>Q. Khoter</t>
  </si>
  <si>
    <t>F. Deshorts</t>
  </si>
  <si>
    <t>J. McAmish</t>
  </si>
  <si>
    <t>S. Jowitt</t>
  </si>
  <si>
    <t>O. Pocklington</t>
  </si>
  <si>
    <t>F. Brudenell</t>
  </si>
  <si>
    <t>T. Lyons</t>
  </si>
  <si>
    <t>H. Esposi</t>
  </si>
  <si>
    <t>U. Mangham</t>
  </si>
  <si>
    <t>J. Gianneschi</t>
  </si>
  <si>
    <t>C. Veldens</t>
  </si>
  <si>
    <t>X. Barbery</t>
  </si>
  <si>
    <t>Cardiology</t>
  </si>
  <si>
    <t>R. Millan</t>
  </si>
  <si>
    <t>X. Klimowicz</t>
  </si>
  <si>
    <t>D. Blaasch</t>
  </si>
  <si>
    <t>X. Audiss</t>
  </si>
  <si>
    <t>K. Hilliam</t>
  </si>
  <si>
    <t>I. Franzelini</t>
  </si>
  <si>
    <t>D. Hovie</t>
  </si>
  <si>
    <t>N. Kinmond</t>
  </si>
  <si>
    <t>O. Brito</t>
  </si>
  <si>
    <t>V. Puddifer</t>
  </si>
  <si>
    <t>T. Titman</t>
  </si>
  <si>
    <t>X. Maffin</t>
  </si>
  <si>
    <t>B. Lambarth</t>
  </si>
  <si>
    <t>B. Durrant</t>
  </si>
  <si>
    <t>K. Beavington</t>
  </si>
  <si>
    <t>A. Fidal</t>
  </si>
  <si>
    <t>B. MacNally</t>
  </si>
  <si>
    <t>U. Peat</t>
  </si>
  <si>
    <t>M. Plews</t>
  </si>
  <si>
    <t>L. Downing</t>
  </si>
  <si>
    <t>U. Lightman</t>
  </si>
  <si>
    <t>I. Rubinsztein</t>
  </si>
  <si>
    <t>I. Melluish</t>
  </si>
  <si>
    <t>Y. Ricks</t>
  </si>
  <si>
    <t>X. Laity</t>
  </si>
  <si>
    <t>W. Levee</t>
  </si>
  <si>
    <t>Y. McGraw</t>
  </si>
  <si>
    <t>W. Itscovitz</t>
  </si>
  <si>
    <t>K. Halkyard</t>
  </si>
  <si>
    <t>T. Friberg</t>
  </si>
  <si>
    <t>A. Alyukin</t>
  </si>
  <si>
    <t>A. Milier</t>
  </si>
  <si>
    <t>X. Pamphilon</t>
  </si>
  <si>
    <t>Z. Gobourn</t>
  </si>
  <si>
    <t>J. Bullier</t>
  </si>
  <si>
    <t>O. Roscher</t>
  </si>
  <si>
    <t>N. Longworth</t>
  </si>
  <si>
    <t>C. Wahner</t>
  </si>
  <si>
    <t>C. Lympany</t>
  </si>
  <si>
    <t>I. Tootell</t>
  </si>
  <si>
    <t>Q. Jerson</t>
  </si>
  <si>
    <t>C. Tumilson</t>
  </si>
  <si>
    <t>L. Ragsdale</t>
  </si>
  <si>
    <t>Renal</t>
  </si>
  <si>
    <t>C. Simpole</t>
  </si>
  <si>
    <t>C. Whittock</t>
  </si>
  <si>
    <t>A. Gouldie</t>
  </si>
  <si>
    <t>X. Bizley</t>
  </si>
  <si>
    <t>K. Haet</t>
  </si>
  <si>
    <t>O. Jansen</t>
  </si>
  <si>
    <t>D. Bantham</t>
  </si>
  <si>
    <t>H. Hookes</t>
  </si>
  <si>
    <t>K. Najera</t>
  </si>
  <si>
    <t>K. Carson</t>
  </si>
  <si>
    <t>Q. Radish</t>
  </si>
  <si>
    <t>R. Feldman</t>
  </si>
  <si>
    <t>O. Chesnay</t>
  </si>
  <si>
    <t>O. Mc Coughan</t>
  </si>
  <si>
    <t>F. Stowers</t>
  </si>
  <si>
    <t>K. Jeffery</t>
  </si>
  <si>
    <t>W. Coll</t>
  </si>
  <si>
    <t>J. Schermick</t>
  </si>
  <si>
    <t>G. Westcarr</t>
  </si>
  <si>
    <t>W. Isaak</t>
  </si>
  <si>
    <t>J. Beade</t>
  </si>
  <si>
    <t>A. McIlwain</t>
  </si>
  <si>
    <t>L. Yglesia</t>
  </si>
  <si>
    <t>S. Vigurs</t>
  </si>
  <si>
    <t>E. Kobiela</t>
  </si>
  <si>
    <t>C. McClory</t>
  </si>
  <si>
    <t>A. Capenor</t>
  </si>
  <si>
    <t>I. Feak</t>
  </si>
  <si>
    <t>O. Blore</t>
  </si>
  <si>
    <t>N. Bidewell</t>
  </si>
  <si>
    <t>O. Gambie</t>
  </si>
  <si>
    <t>C. Goullee</t>
  </si>
  <si>
    <t>X. Urlich</t>
  </si>
  <si>
    <t>X. Spellesy</t>
  </si>
  <si>
    <t>A. Shark</t>
  </si>
  <si>
    <t>S. Banton</t>
  </si>
  <si>
    <t>G. Preuvost</t>
  </si>
  <si>
    <t>Z. Row</t>
  </si>
  <si>
    <t>G. Sallery</t>
  </si>
  <si>
    <t>M. End</t>
  </si>
  <si>
    <t>X. Marjoram</t>
  </si>
  <si>
    <t>A. Vigrass</t>
  </si>
  <si>
    <t>R. Agney</t>
  </si>
  <si>
    <t>N. Massingberd</t>
  </si>
  <si>
    <t>B. Riggulsford</t>
  </si>
  <si>
    <t>J. Massow</t>
  </si>
  <si>
    <t>X. Giraudot</t>
  </si>
  <si>
    <t>B. Tarn</t>
  </si>
  <si>
    <t>O. Reuven</t>
  </si>
  <si>
    <t>D. Mason</t>
  </si>
  <si>
    <t>J. Barrow</t>
  </si>
  <si>
    <t>D. Vinson</t>
  </si>
  <si>
    <t>U. Luckman</t>
  </si>
  <si>
    <t>Z. Florez</t>
  </si>
  <si>
    <t>F. Mellem</t>
  </si>
  <si>
    <t>P. Benedite</t>
  </si>
  <si>
    <t>P. Theobald</t>
  </si>
  <si>
    <t>K. Eyer</t>
  </si>
  <si>
    <t>I. Singyard</t>
  </si>
  <si>
    <t>R. Smythin</t>
  </si>
  <si>
    <t>P. Rossoni</t>
  </si>
  <si>
    <t>J. Deneve</t>
  </si>
  <si>
    <t>D. Shawel</t>
  </si>
  <si>
    <t>A. Say</t>
  </si>
  <si>
    <t>G. Bazley</t>
  </si>
  <si>
    <t>E. Scogin</t>
  </si>
  <si>
    <t>T. Kimbury</t>
  </si>
  <si>
    <t>Z. Medd</t>
  </si>
  <si>
    <t>T. Lerven</t>
  </si>
  <si>
    <t>B. Nevet</t>
  </si>
  <si>
    <t>C. Haglinton</t>
  </si>
  <si>
    <t>N. Tenbrug</t>
  </si>
  <si>
    <t>H. Mattioli</t>
  </si>
  <si>
    <t>S. Royle</t>
  </si>
  <si>
    <t>A. Kuhne</t>
  </si>
  <si>
    <t>G. Aiskrigg</t>
  </si>
  <si>
    <t>G. Colliard</t>
  </si>
  <si>
    <t>K. de Vaen</t>
  </si>
  <si>
    <t>U. Eykel</t>
  </si>
  <si>
    <t>F. Peres</t>
  </si>
  <si>
    <t>G. Eastabrook</t>
  </si>
  <si>
    <t>P. Alessandretti</t>
  </si>
  <si>
    <t>Q. Bland</t>
  </si>
  <si>
    <t>Q. Busain</t>
  </si>
  <si>
    <t>Z. Sawl</t>
  </si>
  <si>
    <t>Z. Todarini</t>
  </si>
  <si>
    <t>S. Flippini</t>
  </si>
  <si>
    <t>D. O'Carrol</t>
  </si>
  <si>
    <t>K. Deelay</t>
  </si>
  <si>
    <t>L. Skyram</t>
  </si>
  <si>
    <t>Z. Taber</t>
  </si>
  <si>
    <t>S. Moseley</t>
  </si>
  <si>
    <t>H. Membry</t>
  </si>
  <si>
    <t>S. Coathup</t>
  </si>
  <si>
    <t>Q. Sartain</t>
  </si>
  <si>
    <t>M. Hadigate</t>
  </si>
  <si>
    <t>O. Greenstead</t>
  </si>
  <si>
    <t>L. Woodstock</t>
  </si>
  <si>
    <t>X. Antrack</t>
  </si>
  <si>
    <t>A. Dumbellow</t>
  </si>
  <si>
    <t>D. D'Ambrosi</t>
  </si>
  <si>
    <t>R. Breming</t>
  </si>
  <si>
    <t>B. Backs</t>
  </si>
  <si>
    <t>O. Grimsditch</t>
  </si>
  <si>
    <t>M. Stapleford</t>
  </si>
  <si>
    <t>B. Dumbellow</t>
  </si>
  <si>
    <t>G. Ogilvie</t>
  </si>
  <si>
    <t>W. Bodham</t>
  </si>
  <si>
    <t>H. Shorto</t>
  </si>
  <si>
    <t>C. Renouf</t>
  </si>
  <si>
    <t>W. Wollard</t>
  </si>
  <si>
    <t>R. Luty</t>
  </si>
  <si>
    <t>M. Sandcraft</t>
  </si>
  <si>
    <t>D. Stert</t>
  </si>
  <si>
    <t>P. De Rye Barrett</t>
  </si>
  <si>
    <t>N. Kinsella</t>
  </si>
  <si>
    <t>H. Abrahim</t>
  </si>
  <si>
    <t>Q. Bolsteridge</t>
  </si>
  <si>
    <t>S. Roz</t>
  </si>
  <si>
    <t>C. Paolucci</t>
  </si>
  <si>
    <t>C. Gabbitas</t>
  </si>
  <si>
    <t>R. Kiely</t>
  </si>
  <si>
    <t>U. Percy</t>
  </si>
  <si>
    <t>H. Heigl</t>
  </si>
  <si>
    <t>Y. Brunotti</t>
  </si>
  <si>
    <t>Z. Scotchbourouge</t>
  </si>
  <si>
    <t>V. Caress</t>
  </si>
  <si>
    <t>G. Schuler</t>
  </si>
  <si>
    <t>B. Mayhow</t>
  </si>
  <si>
    <t>V. Malletratt</t>
  </si>
  <si>
    <t>D. Skacel</t>
  </si>
  <si>
    <t>I. Fulstow</t>
  </si>
  <si>
    <t>O. Martygin</t>
  </si>
  <si>
    <t>F. Fawthrop</t>
  </si>
  <si>
    <t>O. Boggon</t>
  </si>
  <si>
    <t>X. Bonnesen</t>
  </si>
  <si>
    <t>A. Kunzler</t>
  </si>
  <si>
    <t>A. Hempel</t>
  </si>
  <si>
    <t>V. Pollington</t>
  </si>
  <si>
    <t>Q. Spurrior</t>
  </si>
  <si>
    <t>O. Urpeth</t>
  </si>
  <si>
    <t>C. Rasell</t>
  </si>
  <si>
    <t>U. Llopis</t>
  </si>
  <si>
    <t>Y. Mabon</t>
  </si>
  <si>
    <t>X. Dillaway</t>
  </si>
  <si>
    <t>J. Sumers</t>
  </si>
  <si>
    <t>H. Bogges</t>
  </si>
  <si>
    <t>W. Dives</t>
  </si>
  <si>
    <t>Y. Ovid</t>
  </si>
  <si>
    <t>G. Thorley</t>
  </si>
  <si>
    <t>J. Kimm</t>
  </si>
  <si>
    <t>Q. Airey</t>
  </si>
  <si>
    <t>Y. Stebbing</t>
  </si>
  <si>
    <t>D. Janisson</t>
  </si>
  <si>
    <t>U. Jensen</t>
  </si>
  <si>
    <t>Q. Stennet</t>
  </si>
  <si>
    <t>J. Dunston</t>
  </si>
  <si>
    <t>J. Pietrzyk</t>
  </si>
  <si>
    <t>R. Simpson</t>
  </si>
  <si>
    <t>O. Cisland</t>
  </si>
  <si>
    <t>M. Aronowitz</t>
  </si>
  <si>
    <t>H. Klimke</t>
  </si>
  <si>
    <t>K. Guppey</t>
  </si>
  <si>
    <t>S. Lafflin</t>
  </si>
  <si>
    <t>Z. Gillingham</t>
  </si>
  <si>
    <t>W. Boulder</t>
  </si>
  <si>
    <t>O. Bunstone</t>
  </si>
  <si>
    <t>C. Kieff</t>
  </si>
  <si>
    <t>O. Gorhardt</t>
  </si>
  <si>
    <t>W. Clarke-Williams</t>
  </si>
  <si>
    <t>S. Venners</t>
  </si>
  <si>
    <t>C. Glewe</t>
  </si>
  <si>
    <t>O. Guslon</t>
  </si>
  <si>
    <t>N. Guirard</t>
  </si>
  <si>
    <t>Z. Housegoe</t>
  </si>
  <si>
    <t>K. Kinglesyd</t>
  </si>
  <si>
    <t>H. Francais</t>
  </si>
  <si>
    <t>T. Brennon</t>
  </si>
  <si>
    <t>B. Simonetto</t>
  </si>
  <si>
    <t>R. Perkins</t>
  </si>
  <si>
    <t>V. Yarr</t>
  </si>
  <si>
    <t>I. Burberry</t>
  </si>
  <si>
    <t>C. MattiCCI</t>
  </si>
  <si>
    <t>W. Tours</t>
  </si>
  <si>
    <t>P. Egalton</t>
  </si>
  <si>
    <t>J. Skarman</t>
  </si>
  <si>
    <t>M. De Avenell</t>
  </si>
  <si>
    <t>V. Maillard</t>
  </si>
  <si>
    <t>Y. Kerrey</t>
  </si>
  <si>
    <t>O. Esland</t>
  </si>
  <si>
    <t>H. Blitz</t>
  </si>
  <si>
    <t>E. Winterborne</t>
  </si>
  <si>
    <t>V. Doldon</t>
  </si>
  <si>
    <t>J. Garner</t>
  </si>
  <si>
    <t>J. Klyn</t>
  </si>
  <si>
    <t>J. Devericks</t>
  </si>
  <si>
    <t>I. Buckby</t>
  </si>
  <si>
    <t>Q. Celli</t>
  </si>
  <si>
    <t>G. Wrightson</t>
  </si>
  <si>
    <t>Q. Coleson</t>
  </si>
  <si>
    <t>H. Littrik</t>
  </si>
  <si>
    <t>R. Munby</t>
  </si>
  <si>
    <t>C. Pedrol</t>
  </si>
  <si>
    <t>Q. McColm</t>
  </si>
  <si>
    <t>G. Paull</t>
  </si>
  <si>
    <t>L. Vasilchenko</t>
  </si>
  <si>
    <t>E. Normanton</t>
  </si>
  <si>
    <t>I. Gentry</t>
  </si>
  <si>
    <t>D. Humpherson</t>
  </si>
  <si>
    <t>X. Osgarby</t>
  </si>
  <si>
    <t>E. McKeown</t>
  </si>
  <si>
    <t>A. Riddall</t>
  </si>
  <si>
    <t>J. MacTrusty</t>
  </si>
  <si>
    <t>Z. Lomax</t>
  </si>
  <si>
    <t>B. Cornew</t>
  </si>
  <si>
    <t>U. Vickars</t>
  </si>
  <si>
    <t>X. Lasty</t>
  </si>
  <si>
    <t>T. Dunk</t>
  </si>
  <si>
    <t>W. Towey</t>
  </si>
  <si>
    <t>X. Cubbino</t>
  </si>
  <si>
    <t>R. Kimmings</t>
  </si>
  <si>
    <t>C. Ovey</t>
  </si>
  <si>
    <t>P. Lambe</t>
  </si>
  <si>
    <t>X. Glanton</t>
  </si>
  <si>
    <t>Z. Oakley</t>
  </si>
  <si>
    <t>Q. Bentick</t>
  </si>
  <si>
    <t>H. Artist</t>
  </si>
  <si>
    <t>M. Damrel</t>
  </si>
  <si>
    <t>A. Ettridge</t>
  </si>
  <si>
    <t>K. Clendennen</t>
  </si>
  <si>
    <t>U. Doxsey</t>
  </si>
  <si>
    <t>F. Colwell</t>
  </si>
  <si>
    <t>I. Follitt</t>
  </si>
  <si>
    <t>L. Toal</t>
  </si>
  <si>
    <t>Q. Knapman</t>
  </si>
  <si>
    <t>A. Mitrikhin</t>
  </si>
  <si>
    <t>A. Winfindine</t>
  </si>
  <si>
    <t>J. Garfitt</t>
  </si>
  <si>
    <t>O. Stummeyer</t>
  </si>
  <si>
    <t>B. von Hagt</t>
  </si>
  <si>
    <t>E. Creegan</t>
  </si>
  <si>
    <t>K. Auger</t>
  </si>
  <si>
    <t>E. Holtham</t>
  </si>
  <si>
    <t>O. Tincombe</t>
  </si>
  <si>
    <t>M. Baudasso</t>
  </si>
  <si>
    <t>P. Cockshutt</t>
  </si>
  <si>
    <t>I. Delatour</t>
  </si>
  <si>
    <t>J. Sharpless</t>
  </si>
  <si>
    <t>C. Spracklin</t>
  </si>
  <si>
    <t>P. Schusterl</t>
  </si>
  <si>
    <t>G. Wickham</t>
  </si>
  <si>
    <t>H. McKeurton</t>
  </si>
  <si>
    <t>I. Laborda</t>
  </si>
  <si>
    <t>L. Casiroli</t>
  </si>
  <si>
    <t>C. Braunroth</t>
  </si>
  <si>
    <t>D. Bossingham</t>
  </si>
  <si>
    <t>V. Gidden</t>
  </si>
  <si>
    <t>S. Rogliero</t>
  </si>
  <si>
    <t>D. Downie</t>
  </si>
  <si>
    <t>A. Raithmill</t>
  </si>
  <si>
    <t>X. Tewkesberrie</t>
  </si>
  <si>
    <t>T. Snedker</t>
  </si>
  <si>
    <t>V. Inns</t>
  </si>
  <si>
    <t>H. Stanway</t>
  </si>
  <si>
    <t>L. Vedekhov</t>
  </si>
  <si>
    <t>O. Blakeney</t>
  </si>
  <si>
    <t>G. Tanby</t>
  </si>
  <si>
    <t>X. Burness</t>
  </si>
  <si>
    <t>J. Haddick</t>
  </si>
  <si>
    <t>O. Ambrosini</t>
  </si>
  <si>
    <t>Y. Duggon</t>
  </si>
  <si>
    <t>K. Gapp</t>
  </si>
  <si>
    <t>W. Tabor</t>
  </si>
  <si>
    <t>X. Rouby</t>
  </si>
  <si>
    <t>C. Wellan</t>
  </si>
  <si>
    <t>Y. Oakden</t>
  </si>
  <si>
    <t>E. Campelli</t>
  </si>
  <si>
    <t>C. Benez</t>
  </si>
  <si>
    <t>P. Offield</t>
  </si>
  <si>
    <t>W. Wycliff</t>
  </si>
  <si>
    <t>R. Haulkham</t>
  </si>
  <si>
    <t>F. Theze</t>
  </si>
  <si>
    <t>Q. Simon</t>
  </si>
  <si>
    <t>U. Godspeede</t>
  </si>
  <si>
    <t>C. MacInnes</t>
  </si>
  <si>
    <t>X. Caroll</t>
  </si>
  <si>
    <t>X. Outibridge</t>
  </si>
  <si>
    <t>X. Dunston</t>
  </si>
  <si>
    <t>O. Gull</t>
  </si>
  <si>
    <t>Y. Neame</t>
  </si>
  <si>
    <t>Q. Heselwood</t>
  </si>
  <si>
    <t>W. Babin</t>
  </si>
  <si>
    <t>J. Deluca</t>
  </si>
  <si>
    <t>K. Pesterfield</t>
  </si>
  <si>
    <t>P. Durrant</t>
  </si>
  <si>
    <t>F. Ivanshintsev</t>
  </si>
  <si>
    <t>X. Orrom</t>
  </si>
  <si>
    <t>A. O'Fallowne</t>
  </si>
  <si>
    <t>I. O' Meara</t>
  </si>
  <si>
    <t>N. Stump</t>
  </si>
  <si>
    <t>K. Childe</t>
  </si>
  <si>
    <t>V. Biddulph</t>
  </si>
  <si>
    <t>L. Mablestone</t>
  </si>
  <si>
    <t>O. Sibbering</t>
  </si>
  <si>
    <t>E. Braybrookes</t>
  </si>
  <si>
    <t>I. De Ambrosis</t>
  </si>
  <si>
    <t>H. Swalowe</t>
  </si>
  <si>
    <t>R. Spelling</t>
  </si>
  <si>
    <t>E. Bentz</t>
  </si>
  <si>
    <t>L. Creamer</t>
  </si>
  <si>
    <t>C. Scott</t>
  </si>
  <si>
    <t>O. Amor</t>
  </si>
  <si>
    <t>S. Marrow</t>
  </si>
  <si>
    <t>E. Mealiffe</t>
  </si>
  <si>
    <t>U. Brandassi</t>
  </si>
  <si>
    <t>K. Cruise</t>
  </si>
  <si>
    <t>K. Luparto</t>
  </si>
  <si>
    <t>Z. Kernell</t>
  </si>
  <si>
    <t>T. Fannon</t>
  </si>
  <si>
    <t>E. Cutress</t>
  </si>
  <si>
    <t>B. Portail</t>
  </si>
  <si>
    <t>U. Terram</t>
  </si>
  <si>
    <t>F. Butts</t>
  </si>
  <si>
    <t>M. Dikels</t>
  </si>
  <si>
    <t>G. Denne</t>
  </si>
  <si>
    <t>Q. Danielkiewicz</t>
  </si>
  <si>
    <t>E. Braunes</t>
  </si>
  <si>
    <t>D. Budik</t>
  </si>
  <si>
    <t>H. Longland</t>
  </si>
  <si>
    <t>I. Lethbury</t>
  </si>
  <si>
    <t>M. Mullany</t>
  </si>
  <si>
    <t>D. Langston</t>
  </si>
  <si>
    <t>Q. Elfe</t>
  </si>
  <si>
    <t>G. Potteridge</t>
  </si>
  <si>
    <t>Q. Aicken</t>
  </si>
  <si>
    <t>V. Trengove</t>
  </si>
  <si>
    <t>I. Wasielewicz</t>
  </si>
  <si>
    <t>K. Ham</t>
  </si>
  <si>
    <t>H. Wheeliker</t>
  </si>
  <si>
    <t>J. Vain</t>
  </si>
  <si>
    <t>Z. Briance</t>
  </si>
  <si>
    <t>A. Alejandro</t>
  </si>
  <si>
    <t>T. McIlharga</t>
  </si>
  <si>
    <t>V. Readmire</t>
  </si>
  <si>
    <t>G. Haseldine</t>
  </si>
  <si>
    <t>C. Wharlton</t>
  </si>
  <si>
    <t>R. McFadin</t>
  </si>
  <si>
    <t>C. Pairpoint</t>
  </si>
  <si>
    <t>F. Mickleburgh</t>
  </si>
  <si>
    <t>Q. Gleadhell</t>
  </si>
  <si>
    <t>R. Tilburn</t>
  </si>
  <si>
    <t>O. Bilby</t>
  </si>
  <si>
    <t>J. Felmingham</t>
  </si>
  <si>
    <t>J. Melmeth</t>
  </si>
  <si>
    <t>M. Huncoot</t>
  </si>
  <si>
    <t>F. Canty</t>
  </si>
  <si>
    <t>K. Whopples</t>
  </si>
  <si>
    <t>M. Satch</t>
  </si>
  <si>
    <t>U. Hargey</t>
  </si>
  <si>
    <t>R. Elderton</t>
  </si>
  <si>
    <t>O. Cammack</t>
  </si>
  <si>
    <t>S. Pash</t>
  </si>
  <si>
    <t>H. Emmanuele</t>
  </si>
  <si>
    <t>I. Sissel</t>
  </si>
  <si>
    <t>E. ducarme</t>
  </si>
  <si>
    <t>F. Yockney</t>
  </si>
  <si>
    <t>H. Rudland</t>
  </si>
  <si>
    <t>L. Torald</t>
  </si>
  <si>
    <t>P. Queyeiro</t>
  </si>
  <si>
    <t>Y. Hallihan</t>
  </si>
  <si>
    <t>W. Lobe</t>
  </si>
  <si>
    <t>M. Tutton</t>
  </si>
  <si>
    <t>C. Kepp</t>
  </si>
  <si>
    <t>H. Trubshaw</t>
  </si>
  <si>
    <t>H. McCanny</t>
  </si>
  <si>
    <t>T. Rought</t>
  </si>
  <si>
    <t>F. Cod</t>
  </si>
  <si>
    <t>Z. McClarence</t>
  </si>
  <si>
    <t>O. Gohn</t>
  </si>
  <si>
    <t>B. Hargie</t>
  </si>
  <si>
    <t>M. Thurner</t>
  </si>
  <si>
    <t>F. Boggish</t>
  </si>
  <si>
    <t>A. Roundtree</t>
  </si>
  <si>
    <t>U. Tumielli</t>
  </si>
  <si>
    <t>C. Woolveridge</t>
  </si>
  <si>
    <t>G. Kingdom</t>
  </si>
  <si>
    <t>X. Mouncey</t>
  </si>
  <si>
    <t>K. Willowby</t>
  </si>
  <si>
    <t>W. McFadin</t>
  </si>
  <si>
    <t>V. Robic</t>
  </si>
  <si>
    <t>C. Izat</t>
  </si>
  <si>
    <t>F. Tunniclisse</t>
  </si>
  <si>
    <t>E. Grimsdith</t>
  </si>
  <si>
    <t>J. Goneau</t>
  </si>
  <si>
    <t>Q. Rathe</t>
  </si>
  <si>
    <t>Q. Rapi</t>
  </si>
  <si>
    <t>V. Van Der Walt</t>
  </si>
  <si>
    <t>G. Greeding</t>
  </si>
  <si>
    <t>M. Djekovic</t>
  </si>
  <si>
    <t>O. Bahde</t>
  </si>
  <si>
    <t>U. Oxenham</t>
  </si>
  <si>
    <t>W. Danford</t>
  </si>
  <si>
    <t>S. Adnam</t>
  </si>
  <si>
    <t>N. Seeney</t>
  </si>
  <si>
    <t>L. Crawshay</t>
  </si>
  <si>
    <t>G. Tavernor</t>
  </si>
  <si>
    <t>Z. Weyman</t>
  </si>
  <si>
    <t>J. Twinborne</t>
  </si>
  <si>
    <t>L. Almack</t>
  </si>
  <si>
    <t>O. Portchmouth</t>
  </si>
  <si>
    <t>H. Duffy</t>
  </si>
  <si>
    <t>J. Flarity</t>
  </si>
  <si>
    <t>U. Tomasian</t>
  </si>
  <si>
    <t>O. Trumper</t>
  </si>
  <si>
    <t>X. Housegoe</t>
  </si>
  <si>
    <t>Z. Gibbens</t>
  </si>
  <si>
    <t>D. Brimilcome</t>
  </si>
  <si>
    <t>A. MacMechan</t>
  </si>
  <si>
    <t>N. Bestwall</t>
  </si>
  <si>
    <t>C. Place</t>
  </si>
  <si>
    <t>W. Draysey</t>
  </si>
  <si>
    <t>D. Coppard</t>
  </si>
  <si>
    <t>Z. Klaggeman</t>
  </si>
  <si>
    <t>J. Englishby</t>
  </si>
  <si>
    <t>S. Drewet</t>
  </si>
  <si>
    <t>E. Gepheart</t>
  </si>
  <si>
    <t>E. Ricketts</t>
  </si>
  <si>
    <t>K. Berriman</t>
  </si>
  <si>
    <t>U. Sidden</t>
  </si>
  <si>
    <t>S. Threadgill</t>
  </si>
  <si>
    <t>I. Hatt</t>
  </si>
  <si>
    <t>F. Plank</t>
  </si>
  <si>
    <t>E. Ethington</t>
  </si>
  <si>
    <t>S. Trevain</t>
  </si>
  <si>
    <t>B. Delion</t>
  </si>
  <si>
    <t>B. Korba</t>
  </si>
  <si>
    <t>V. Dy</t>
  </si>
  <si>
    <t>H. Witcomb</t>
  </si>
  <si>
    <t>B. Hindes</t>
  </si>
  <si>
    <t>Y. Whether</t>
  </si>
  <si>
    <t>B. Clewes</t>
  </si>
  <si>
    <t>F. Trett</t>
  </si>
  <si>
    <t>C. Ikringill</t>
  </si>
  <si>
    <t>H. Goodisson</t>
  </si>
  <si>
    <t>Z. Alldridge</t>
  </si>
  <si>
    <t>V. Schout</t>
  </si>
  <si>
    <t>U. Motto</t>
  </si>
  <si>
    <t>L. Stoker</t>
  </si>
  <si>
    <t>G. Lead</t>
  </si>
  <si>
    <t>K. McGarva</t>
  </si>
  <si>
    <t>C. Leyden</t>
  </si>
  <si>
    <t>Z. Ernshaw</t>
  </si>
  <si>
    <t>N. Proom</t>
  </si>
  <si>
    <t>T. Fudge</t>
  </si>
  <si>
    <t>F. Watkinson</t>
  </si>
  <si>
    <t>T. Union</t>
  </si>
  <si>
    <t>Y. Piwall</t>
  </si>
  <si>
    <t>O. Jacson</t>
  </si>
  <si>
    <t>A. Cudihy</t>
  </si>
  <si>
    <t>Q. Lutwyche</t>
  </si>
  <si>
    <t>Q. Farloe</t>
  </si>
  <si>
    <t>L. Corradino</t>
  </si>
  <si>
    <t>O. Theodore</t>
  </si>
  <si>
    <t>A. Zelner</t>
  </si>
  <si>
    <t>T. Simonich</t>
  </si>
  <si>
    <t>Q. Nanetti</t>
  </si>
  <si>
    <t>K. Abrahams</t>
  </si>
  <si>
    <t>Q. MacSkeagan</t>
  </si>
  <si>
    <t>W. Salmond</t>
  </si>
  <si>
    <t>P. Corradini</t>
  </si>
  <si>
    <t>D. Emmitt</t>
  </si>
  <si>
    <t>I. Gethins</t>
  </si>
  <si>
    <t>P. Baudichon</t>
  </si>
  <si>
    <t>I. Laven</t>
  </si>
  <si>
    <t>S. de Verson</t>
  </si>
  <si>
    <t>H. Scown</t>
  </si>
  <si>
    <t>Y. Whitear</t>
  </si>
  <si>
    <t>E. Connal</t>
  </si>
  <si>
    <t>E. Simner</t>
  </si>
  <si>
    <t>J. Beckingham</t>
  </si>
  <si>
    <t>Q. Penwright</t>
  </si>
  <si>
    <t>T. Arnao</t>
  </si>
  <si>
    <t>K. Brittan</t>
  </si>
  <si>
    <t>C. Drieu</t>
  </si>
  <si>
    <t>X. Schoffel</t>
  </si>
  <si>
    <t>Z. Bartrum</t>
  </si>
  <si>
    <t>X. Cicetti</t>
  </si>
  <si>
    <t>F. Kunz</t>
  </si>
  <si>
    <t>M. Driffill</t>
  </si>
  <si>
    <t>X. Doogan</t>
  </si>
  <si>
    <t>K. Gorvette</t>
  </si>
  <si>
    <t>L. Mammatt</t>
  </si>
  <si>
    <t>X. Asker</t>
  </si>
  <si>
    <t>U. Jeens</t>
  </si>
  <si>
    <t>S. Daughtery</t>
  </si>
  <si>
    <t>J. Minghi</t>
  </si>
  <si>
    <t>C. Slafford</t>
  </si>
  <si>
    <t>E. Timewell</t>
  </si>
  <si>
    <t>E. Tatters</t>
  </si>
  <si>
    <t>G. Redbourn</t>
  </si>
  <si>
    <t>L. Hurdle</t>
  </si>
  <si>
    <t>G. Hogbin</t>
  </si>
  <si>
    <t>N. Jerdan</t>
  </si>
  <si>
    <t>F. Troubridge</t>
  </si>
  <si>
    <t>L. Murdy</t>
  </si>
  <si>
    <t>U. Harbertson</t>
  </si>
  <si>
    <t>K. Ginman</t>
  </si>
  <si>
    <t>C. Wherry</t>
  </si>
  <si>
    <t>J. McPharlain</t>
  </si>
  <si>
    <t>P. Bravery</t>
  </si>
  <si>
    <t>F. Barensky</t>
  </si>
  <si>
    <t>A. Menguy</t>
  </si>
  <si>
    <t>Y. Yurikov</t>
  </si>
  <si>
    <t>P. Coda</t>
  </si>
  <si>
    <t>N. Krimmer</t>
  </si>
  <si>
    <t>X. Pomfrett</t>
  </si>
  <si>
    <t>V. Kittley</t>
  </si>
  <si>
    <t>C. Marchington</t>
  </si>
  <si>
    <t>Z. Donovin</t>
  </si>
  <si>
    <t>O. Crocetti</t>
  </si>
  <si>
    <t>O. Lindelof</t>
  </si>
  <si>
    <t>M. Saipy</t>
  </si>
  <si>
    <t>P. Goodley</t>
  </si>
  <si>
    <t>F. Harg</t>
  </si>
  <si>
    <t>N. Emblin</t>
  </si>
  <si>
    <t>U. Henlon</t>
  </si>
  <si>
    <t>G. Squibbes</t>
  </si>
  <si>
    <t>K. Zanetto</t>
  </si>
  <si>
    <t>K. Burnside</t>
  </si>
  <si>
    <t>U. Carswell</t>
  </si>
  <si>
    <t>O. Buddington</t>
  </si>
  <si>
    <t>M. Tolossi</t>
  </si>
  <si>
    <t>W. Schistl</t>
  </si>
  <si>
    <t>H. O'Dowd</t>
  </si>
  <si>
    <t>O. Corder</t>
  </si>
  <si>
    <t>B. O'Kynsillaghe</t>
  </si>
  <si>
    <t>Z. Hammand</t>
  </si>
  <si>
    <t>V. Di Franceshci</t>
  </si>
  <si>
    <t>F. Hars</t>
  </si>
  <si>
    <t>R. MacClinton</t>
  </si>
  <si>
    <t>D. Wessel</t>
  </si>
  <si>
    <t>P. McIlvenna</t>
  </si>
  <si>
    <t>W. Rosensaft</t>
  </si>
  <si>
    <t>R. Tooth</t>
  </si>
  <si>
    <t>S. Iamittii</t>
  </si>
  <si>
    <t>I. MacKean</t>
  </si>
  <si>
    <t>A. Bewlay</t>
  </si>
  <si>
    <t>I. Kochs</t>
  </si>
  <si>
    <t>W. Welman</t>
  </si>
  <si>
    <t>Y. Archanbault</t>
  </si>
  <si>
    <t>T. Brilleman</t>
  </si>
  <si>
    <t>O. Mercy</t>
  </si>
  <si>
    <t>I. Spelman</t>
  </si>
  <si>
    <t>T. Hewes</t>
  </si>
  <si>
    <t>A. Knight</t>
  </si>
  <si>
    <t>Z. Prott</t>
  </si>
  <si>
    <t>R. Snelgrove</t>
  </si>
  <si>
    <t>L. Wyburn</t>
  </si>
  <si>
    <t>M. Caudrelier</t>
  </si>
  <si>
    <t>L. Gillford</t>
  </si>
  <si>
    <t>N. Hearon</t>
  </si>
  <si>
    <t>Q. Snoad</t>
  </si>
  <si>
    <t>E. Ervine</t>
  </si>
  <si>
    <t>N. Fraczkiewicz</t>
  </si>
  <si>
    <t>I. Isham</t>
  </si>
  <si>
    <t>T. Lindenberg</t>
  </si>
  <si>
    <t>L. Jobe</t>
  </si>
  <si>
    <t>D. McAvey</t>
  </si>
  <si>
    <t>N. Keysall</t>
  </si>
  <si>
    <t>I. Lilloe</t>
  </si>
  <si>
    <t>J. Wilfing</t>
  </si>
  <si>
    <t>A. Clempton</t>
  </si>
  <si>
    <t>O. Wisby</t>
  </si>
  <si>
    <t>A. Gulc</t>
  </si>
  <si>
    <t>P. Syncke</t>
  </si>
  <si>
    <t>I. Auchterlony</t>
  </si>
  <si>
    <t>G. Cleife</t>
  </si>
  <si>
    <t>V. Vevers</t>
  </si>
  <si>
    <t>Q. Dalliwater</t>
  </si>
  <si>
    <t>A. Funnell</t>
  </si>
  <si>
    <t>J. Sell</t>
  </si>
  <si>
    <t>S. McFadyen</t>
  </si>
  <si>
    <t>Z. Teideman</t>
  </si>
  <si>
    <t>D. Edson</t>
  </si>
  <si>
    <t>R. Duddell</t>
  </si>
  <si>
    <t>A. Tavinor</t>
  </si>
  <si>
    <t>K. Fairfoul</t>
  </si>
  <si>
    <t>G. Gianullo</t>
  </si>
  <si>
    <t>D. Binestead</t>
  </si>
  <si>
    <t>H. Northedge</t>
  </si>
  <si>
    <t>R. Whitehouse</t>
  </si>
  <si>
    <t>E. Achurch</t>
  </si>
  <si>
    <t>H. Cooley</t>
  </si>
  <si>
    <t>O. Di Dello</t>
  </si>
  <si>
    <t>F. Dabinett</t>
  </si>
  <si>
    <t>G. Fursland</t>
  </si>
  <si>
    <t>Z. Kynnd</t>
  </si>
  <si>
    <t>E. Clyburn</t>
  </si>
  <si>
    <t>K. Dessaur</t>
  </si>
  <si>
    <t>U. Widdocks</t>
  </si>
  <si>
    <t>V. Godridge</t>
  </si>
  <si>
    <t>D. McDowell</t>
  </si>
  <si>
    <t>F. Mcwhinnie</t>
  </si>
  <si>
    <t>E. Sandys</t>
  </si>
  <si>
    <t>Z. De Hailes</t>
  </si>
  <si>
    <t>W. Canas</t>
  </si>
  <si>
    <t>U. Grissett</t>
  </si>
  <si>
    <t>M. Evenett</t>
  </si>
  <si>
    <t>J. Saddington</t>
  </si>
  <si>
    <t>J. Gillie</t>
  </si>
  <si>
    <t>T. Wohlers</t>
  </si>
  <si>
    <t>N. Stive</t>
  </si>
  <si>
    <t>M. Matzaitis</t>
  </si>
  <si>
    <t>L. Grim</t>
  </si>
  <si>
    <t>V. Giovani</t>
  </si>
  <si>
    <t>R. Pilipyak</t>
  </si>
  <si>
    <t>M. Lorie</t>
  </si>
  <si>
    <t>L. Wasmuth</t>
  </si>
  <si>
    <t>N. Strangeway</t>
  </si>
  <si>
    <t>L. Bergstram</t>
  </si>
  <si>
    <t>M. Michelin</t>
  </si>
  <si>
    <t>B. Georgel</t>
  </si>
  <si>
    <t>T. Solley</t>
  </si>
  <si>
    <t>A. Aspling</t>
  </si>
  <si>
    <t>C. Elcoux</t>
  </si>
  <si>
    <t>E. Cranch</t>
  </si>
  <si>
    <t>J. Addicott</t>
  </si>
  <si>
    <t>B. Corona</t>
  </si>
  <si>
    <t>M. Fullylove</t>
  </si>
  <si>
    <t>X. Carnson</t>
  </si>
  <si>
    <t>I. Lowdyane</t>
  </si>
  <si>
    <t>W. Hale</t>
  </si>
  <si>
    <t>U. O'Kinneally</t>
  </si>
  <si>
    <t>S. Stanesby</t>
  </si>
  <si>
    <t>M. Linfoot</t>
  </si>
  <si>
    <t>Y. Laughtisse</t>
  </si>
  <si>
    <t>K. Champniss</t>
  </si>
  <si>
    <t>R. Walsham</t>
  </si>
  <si>
    <t>K. Gettens</t>
  </si>
  <si>
    <t>L. Brighouse</t>
  </si>
  <si>
    <t>Z. Eastbrook</t>
  </si>
  <si>
    <t>K. Cockroft</t>
  </si>
  <si>
    <t>Y. Izakov</t>
  </si>
  <si>
    <t>M. Pionter</t>
  </si>
  <si>
    <t>K. Head</t>
  </si>
  <si>
    <t>M. Eberz</t>
  </si>
  <si>
    <t>B. Graine</t>
  </si>
  <si>
    <t>M. Gurry</t>
  </si>
  <si>
    <t>H. Rheubottom</t>
  </si>
  <si>
    <t>U. Zouch</t>
  </si>
  <si>
    <t>G. Tuckey</t>
  </si>
  <si>
    <t>B. Tompkinson</t>
  </si>
  <si>
    <t>L. MacDermott</t>
  </si>
  <si>
    <t>J. Casini</t>
  </si>
  <si>
    <t>Y. Youtead</t>
  </si>
  <si>
    <t>W. Ranald</t>
  </si>
  <si>
    <t>O. Gelsthorpe</t>
  </si>
  <si>
    <t>W. Bullman</t>
  </si>
  <si>
    <t>I. Carff</t>
  </si>
  <si>
    <t>I. Oddie</t>
  </si>
  <si>
    <t>L. Mackilpatrick</t>
  </si>
  <si>
    <t>I. McIlvoray</t>
  </si>
  <si>
    <t>G. Creelman</t>
  </si>
  <si>
    <t>S. Polding</t>
  </si>
  <si>
    <t>Q. Gartside</t>
  </si>
  <si>
    <t>I. Bellelli</t>
  </si>
  <si>
    <t>M. Duddin</t>
  </si>
  <si>
    <t>D. Pink</t>
  </si>
  <si>
    <t>C. Marcham</t>
  </si>
  <si>
    <t>X. Gartshore</t>
  </si>
  <si>
    <t>C. Rubinshtein</t>
  </si>
  <si>
    <t>E. Mixer</t>
  </si>
  <si>
    <t>W. McKerron</t>
  </si>
  <si>
    <t>O. Gianninotti</t>
  </si>
  <si>
    <t>U. Surby</t>
  </si>
  <si>
    <t>H. Guinn</t>
  </si>
  <si>
    <t>C. Simkins</t>
  </si>
  <si>
    <t>E. Pinnell</t>
  </si>
  <si>
    <t>O. Pring</t>
  </si>
  <si>
    <t>P. Whiskerd</t>
  </si>
  <si>
    <t>D. Murtimer</t>
  </si>
  <si>
    <t>H. Cubbin</t>
  </si>
  <si>
    <t>U. Phettiplace</t>
  </si>
  <si>
    <t>B. Loutheane</t>
  </si>
  <si>
    <t>P. Veschi</t>
  </si>
  <si>
    <t>D. Bamlett</t>
  </si>
  <si>
    <t>F. Sagrott</t>
  </si>
  <si>
    <t>G. Hing</t>
  </si>
  <si>
    <t>N. Tenniswood</t>
  </si>
  <si>
    <t>F. Rosthorn</t>
  </si>
  <si>
    <t>E. Stuchberry</t>
  </si>
  <si>
    <t>R. Curner</t>
  </si>
  <si>
    <t>L. Nouch</t>
  </si>
  <si>
    <t>E. Muckloe</t>
  </si>
  <si>
    <t>F. Hacon</t>
  </si>
  <si>
    <t>Q. Ludye</t>
  </si>
  <si>
    <t>I. Crisp</t>
  </si>
  <si>
    <t>R. Clout</t>
  </si>
  <si>
    <t>I. Seefeldt</t>
  </si>
  <si>
    <t>X. Loreit</t>
  </si>
  <si>
    <t>E. Shoreman</t>
  </si>
  <si>
    <t>D. Easman</t>
  </si>
  <si>
    <t>B. Olivella</t>
  </si>
  <si>
    <t>A. Alstead</t>
  </si>
  <si>
    <t>E. Heyward</t>
  </si>
  <si>
    <t>U. Reame</t>
  </si>
  <si>
    <t>W. Rowet</t>
  </si>
  <si>
    <t>P. Romeo</t>
  </si>
  <si>
    <t>S. Hutton</t>
  </si>
  <si>
    <t>I. Turmel</t>
  </si>
  <si>
    <t>T. Dignam</t>
  </si>
  <si>
    <t>E. Tottem</t>
  </si>
  <si>
    <t>C. Rattery</t>
  </si>
  <si>
    <t>C. Weir</t>
  </si>
  <si>
    <t>E. Franchyonok</t>
  </si>
  <si>
    <t>Z. Livoir</t>
  </si>
  <si>
    <t>H. Trimby</t>
  </si>
  <si>
    <t>R. Poytheras</t>
  </si>
  <si>
    <t>J. Votier</t>
  </si>
  <si>
    <t>L. Escoffier</t>
  </si>
  <si>
    <t>U. Island</t>
  </si>
  <si>
    <t>B. Prestage</t>
  </si>
  <si>
    <t>Q. Kenset</t>
  </si>
  <si>
    <t>Z. Dax</t>
  </si>
  <si>
    <t>F. Bloxham</t>
  </si>
  <si>
    <t>Q. Dodge</t>
  </si>
  <si>
    <t>C. Scones</t>
  </si>
  <si>
    <t>Y. Arthars</t>
  </si>
  <si>
    <t>R. Kiss</t>
  </si>
  <si>
    <t>Q. Pedler</t>
  </si>
  <si>
    <t>G. Loghan</t>
  </si>
  <si>
    <t>F. Hutt</t>
  </si>
  <si>
    <t>M. Hargitt</t>
  </si>
  <si>
    <t>O. Eastlake</t>
  </si>
  <si>
    <t>Z. Cattemull</t>
  </si>
  <si>
    <t>J. Labern</t>
  </si>
  <si>
    <t>M. Petken</t>
  </si>
  <si>
    <t>Y. Hatherleigh</t>
  </si>
  <si>
    <t>B. Rudsdale</t>
  </si>
  <si>
    <t>W. Eyres</t>
  </si>
  <si>
    <t>O. Kollasch</t>
  </si>
  <si>
    <t>N. O'Dulchonta</t>
  </si>
  <si>
    <t>Y. Rathbone</t>
  </si>
  <si>
    <t>M. Bikker</t>
  </si>
  <si>
    <t>N. MacAlpyne</t>
  </si>
  <si>
    <t>R. Lamberteschi</t>
  </si>
  <si>
    <t>I. Gehringer</t>
  </si>
  <si>
    <t>P. Briatt</t>
  </si>
  <si>
    <t>D. Murra</t>
  </si>
  <si>
    <t>S. Haddeston</t>
  </si>
  <si>
    <t>Z. Pimblotte</t>
  </si>
  <si>
    <t>G. Guerrazzi</t>
  </si>
  <si>
    <t>S. Halms</t>
  </si>
  <si>
    <t>U. Nunson</t>
  </si>
  <si>
    <t>W. Jouannisson</t>
  </si>
  <si>
    <t>C. Maslin</t>
  </si>
  <si>
    <t>R. Paroni</t>
  </si>
  <si>
    <t>D. Clementson</t>
  </si>
  <si>
    <t>E. Brosh</t>
  </si>
  <si>
    <t>V. Brookesbie</t>
  </si>
  <si>
    <t>R. Bedow</t>
  </si>
  <si>
    <t>I. Shyre</t>
  </si>
  <si>
    <t>D. Wyldbore</t>
  </si>
  <si>
    <t>Z. Stickles</t>
  </si>
  <si>
    <t>Y. Eady</t>
  </si>
  <si>
    <t>Y. Bonner</t>
  </si>
  <si>
    <t>N. Sommerscales</t>
  </si>
  <si>
    <t>R. Pezey</t>
  </si>
  <si>
    <t>J. Stanyer</t>
  </si>
  <si>
    <t>C. Gallear</t>
  </si>
  <si>
    <t>N. Winborn</t>
  </si>
  <si>
    <t>O. Nettleship</t>
  </si>
  <si>
    <t>H. Tolomei</t>
  </si>
  <si>
    <t>H. Cabrer</t>
  </si>
  <si>
    <t>N. Reboul</t>
  </si>
  <si>
    <t>E. Kleinber</t>
  </si>
  <si>
    <t>P. Battrum</t>
  </si>
  <si>
    <t>C. Mellhuish</t>
  </si>
  <si>
    <t>E. Whitwam</t>
  </si>
  <si>
    <t>Q. Abeau</t>
  </si>
  <si>
    <t>B. McGann</t>
  </si>
  <si>
    <t>P. Delafont</t>
  </si>
  <si>
    <t>L. Nurse</t>
  </si>
  <si>
    <t>Y. Dowbakin</t>
  </si>
  <si>
    <t>E. Misk</t>
  </si>
  <si>
    <t>C. Strand</t>
  </si>
  <si>
    <t>A. Keysel</t>
  </si>
  <si>
    <t>E. Dallicott</t>
  </si>
  <si>
    <t>B. Shortcliffe</t>
  </si>
  <si>
    <t>L. McColl</t>
  </si>
  <si>
    <t>S. Nazer</t>
  </si>
  <si>
    <t>Q. Borges</t>
  </si>
  <si>
    <t>R. McLugaish</t>
  </si>
  <si>
    <t>R. Need</t>
  </si>
  <si>
    <t>S. Rupel</t>
  </si>
  <si>
    <t>P. Yeld</t>
  </si>
  <si>
    <t>T. Gittings</t>
  </si>
  <si>
    <t>A. Hullbrook</t>
  </si>
  <si>
    <t>V. Jouandet</t>
  </si>
  <si>
    <t>A. Gransden</t>
  </si>
  <si>
    <t>I. Berndtsson</t>
  </si>
  <si>
    <t>U. Beasant</t>
  </si>
  <si>
    <t>S. Simonard</t>
  </si>
  <si>
    <t>T. Pelcheur</t>
  </si>
  <si>
    <t>S. Regorz</t>
  </si>
  <si>
    <t>E. Lankford</t>
  </si>
  <si>
    <t>D. Flageul</t>
  </si>
  <si>
    <t>O. Steere</t>
  </si>
  <si>
    <t>P. Garlee</t>
  </si>
  <si>
    <t>O. Shelford</t>
  </si>
  <si>
    <t>Y. Bereford</t>
  </si>
  <si>
    <t>P. Grieve</t>
  </si>
  <si>
    <t>C. Fedoronko</t>
  </si>
  <si>
    <t>G. Beston</t>
  </si>
  <si>
    <t>R. Straffon</t>
  </si>
  <si>
    <t>T. Fardy</t>
  </si>
  <si>
    <t>L. Brothwell</t>
  </si>
  <si>
    <t>H. Grinikhinov</t>
  </si>
  <si>
    <t>Y. Fransinelli</t>
  </si>
  <si>
    <t>Q. MacKellar</t>
  </si>
  <si>
    <t>M. Nellen</t>
  </si>
  <si>
    <t>V. Fanner</t>
  </si>
  <si>
    <t>V. Wanne</t>
  </si>
  <si>
    <t>S. Whetson</t>
  </si>
  <si>
    <t>X. Thornborrow</t>
  </si>
  <si>
    <t>W. Puttick</t>
  </si>
  <si>
    <t>N. Huntriss</t>
  </si>
  <si>
    <t>P. Paulusch</t>
  </si>
  <si>
    <t>T. Lorryman</t>
  </si>
  <si>
    <t>X. Archdeckne</t>
  </si>
  <si>
    <t>G. Semerad</t>
  </si>
  <si>
    <t>W. Golagley</t>
  </si>
  <si>
    <t>J. Tchaikovsky</t>
  </si>
  <si>
    <t>U. Beetham</t>
  </si>
  <si>
    <t>V. Danick</t>
  </si>
  <si>
    <t>J. Threlkeld</t>
  </si>
  <si>
    <t>V. Pollard</t>
  </si>
  <si>
    <t>W. Patshull</t>
  </si>
  <si>
    <t>I. Cutajar</t>
  </si>
  <si>
    <t>L. Beau</t>
  </si>
  <si>
    <t>B. Spriggs</t>
  </si>
  <si>
    <t>B. Asplen</t>
  </si>
  <si>
    <t>U. Mackriell</t>
  </si>
  <si>
    <t>X. Lorking</t>
  </si>
  <si>
    <t>R. Seldner</t>
  </si>
  <si>
    <t>W. Windus</t>
  </si>
  <si>
    <t>F. Burgon</t>
  </si>
  <si>
    <t>H. Crammy</t>
  </si>
  <si>
    <t>T. Pietasch</t>
  </si>
  <si>
    <t>J. Bayne</t>
  </si>
  <si>
    <t>N. Matzaitis</t>
  </si>
  <si>
    <t>Y. Mauchlen</t>
  </si>
  <si>
    <t>K. Wilder</t>
  </si>
  <si>
    <t>Z. Robuchon</t>
  </si>
  <si>
    <t>D. Growcock</t>
  </si>
  <si>
    <t>Y. Boothman</t>
  </si>
  <si>
    <t>F. Threlkeld</t>
  </si>
  <si>
    <t>V. Gellan</t>
  </si>
  <si>
    <t>T. Longhi</t>
  </si>
  <si>
    <t>I. McAlpin</t>
  </si>
  <si>
    <t>O. Dobbings</t>
  </si>
  <si>
    <t>R. Treslove</t>
  </si>
  <si>
    <t>Q. Boole</t>
  </si>
  <si>
    <t>R. Elam</t>
  </si>
  <si>
    <t>U. Binnall</t>
  </si>
  <si>
    <t>C. Beining</t>
  </si>
  <si>
    <t>W. Needham</t>
  </si>
  <si>
    <t>R. Wrennall</t>
  </si>
  <si>
    <t>C. Qualtro</t>
  </si>
  <si>
    <t>L. Grandin</t>
  </si>
  <si>
    <t>E. Ledson</t>
  </si>
  <si>
    <t>H. Rossiter</t>
  </si>
  <si>
    <t>U. Shepton</t>
  </si>
  <si>
    <t>Q. Glide</t>
  </si>
  <si>
    <t>X. Redmayne</t>
  </si>
  <si>
    <t>X. Seabrocke</t>
  </si>
  <si>
    <t>X. Pimmocke</t>
  </si>
  <si>
    <t>M. Alebrooke</t>
  </si>
  <si>
    <t>Z. Leather</t>
  </si>
  <si>
    <t>N. Legrand</t>
  </si>
  <si>
    <t>N. Swannack</t>
  </si>
  <si>
    <t>J. Rapaport</t>
  </si>
  <si>
    <t>B. Alfonsetto</t>
  </si>
  <si>
    <t>D. Guido</t>
  </si>
  <si>
    <t>E. Enrigo</t>
  </si>
  <si>
    <t>G. Gillino</t>
  </si>
  <si>
    <t>I. Featherby</t>
  </si>
  <si>
    <t>K. MacKeague</t>
  </si>
  <si>
    <t>P. Mariolle</t>
  </si>
  <si>
    <t>Z. Lusgdin</t>
  </si>
  <si>
    <t>R. Lothlorien</t>
  </si>
  <si>
    <t>D. Gilbart</t>
  </si>
  <si>
    <t>C. Vogeler</t>
  </si>
  <si>
    <t>H. Riguard</t>
  </si>
  <si>
    <t>L. Clemetts</t>
  </si>
  <si>
    <t>R. Suche</t>
  </si>
  <si>
    <t>O. Spillane</t>
  </si>
  <si>
    <t>Z. Meeke</t>
  </si>
  <si>
    <t>B. Duinkerk</t>
  </si>
  <si>
    <t>B. Negri</t>
  </si>
  <si>
    <t>B. Maclean</t>
  </si>
  <si>
    <t>B. Bythway</t>
  </si>
  <si>
    <t>C. Jammes</t>
  </si>
  <si>
    <t>C. Pitts</t>
  </si>
  <si>
    <t>C. Epps</t>
  </si>
  <si>
    <t>C. Kosel</t>
  </si>
  <si>
    <t>D. Turbill</t>
  </si>
  <si>
    <t>D. Winchester</t>
  </si>
  <si>
    <t>E. Plummer</t>
  </si>
  <si>
    <t>E. Aggio</t>
  </si>
  <si>
    <t>E. Greenfield</t>
  </si>
  <si>
    <t>E. Dolphin</t>
  </si>
  <si>
    <t>E. Battista</t>
  </si>
  <si>
    <t>G. Kaysor</t>
  </si>
  <si>
    <t>G. Gergher</t>
  </si>
  <si>
    <t>G. D'Acth</t>
  </si>
  <si>
    <t>G. Fetherstonhaugh</t>
  </si>
  <si>
    <t>H. Hupka</t>
  </si>
  <si>
    <t>H. Manders</t>
  </si>
  <si>
    <t>I. Germon</t>
  </si>
  <si>
    <t>J. Whittle</t>
  </si>
  <si>
    <t>K. Goodby</t>
  </si>
  <si>
    <t>L. Otham</t>
  </si>
  <si>
    <t>L. Dureden</t>
  </si>
  <si>
    <t>M. Cooksey</t>
  </si>
  <si>
    <t>M. Orneblow</t>
  </si>
  <si>
    <t>N. Gumery</t>
  </si>
  <si>
    <t>N. Saunderson</t>
  </si>
  <si>
    <t>N. Tortoishell</t>
  </si>
  <si>
    <t>O. Milward</t>
  </si>
  <si>
    <t>O. Hailston</t>
  </si>
  <si>
    <t>P. Taks</t>
  </si>
  <si>
    <t>Q. Clowes</t>
  </si>
  <si>
    <t>Q. Marke</t>
  </si>
  <si>
    <t>Q. McRoberts</t>
  </si>
  <si>
    <t>S. Garrard</t>
  </si>
  <si>
    <t>T. Olin</t>
  </si>
  <si>
    <t>T. Conyard</t>
  </si>
  <si>
    <t>T. Harverson</t>
  </si>
  <si>
    <t>U. Budcock</t>
  </si>
  <si>
    <t>U. Anderl</t>
  </si>
  <si>
    <t>U. Khidr</t>
  </si>
  <si>
    <t>V. Borrie</t>
  </si>
  <si>
    <t>W. Blenkinsop</t>
  </si>
  <si>
    <t>W. Baythrop</t>
  </si>
  <si>
    <t>W. Chessell</t>
  </si>
  <si>
    <t>W. Roelofsen</t>
  </si>
  <si>
    <t>W. Gormally</t>
  </si>
  <si>
    <t>X. Cassels</t>
  </si>
  <si>
    <t>X. Vasilyonok</t>
  </si>
  <si>
    <t>X. Castelot</t>
  </si>
  <si>
    <t>X. Southway</t>
  </si>
  <si>
    <t>X. Martynikhin</t>
  </si>
  <si>
    <t>Y. Geater</t>
  </si>
  <si>
    <t>Y. Ewles</t>
  </si>
  <si>
    <t>Z. Ragless</t>
  </si>
  <si>
    <t>Z. Loker</t>
  </si>
  <si>
    <t>Z. Swiers</t>
  </si>
  <si>
    <t>Z. Scarfe</t>
  </si>
  <si>
    <t>V. Asson</t>
  </si>
  <si>
    <t>N. Cashen</t>
  </si>
  <si>
    <t>T. Dome</t>
  </si>
  <si>
    <t>Y. McQuilkin</t>
  </si>
  <si>
    <t>N. Slessor</t>
  </si>
  <si>
    <t>P. Downgate</t>
  </si>
  <si>
    <t>U. Walbrun</t>
  </si>
  <si>
    <t>O. Casolla</t>
  </si>
  <si>
    <t>S. Jennens</t>
  </si>
  <si>
    <t>Z. Blaylock</t>
  </si>
  <si>
    <t>N. Parrington</t>
  </si>
  <si>
    <t>P. Oke</t>
  </si>
  <si>
    <t>Q. Pheazey</t>
  </si>
  <si>
    <t>B. Gooderick</t>
  </si>
  <si>
    <t>E. Campo</t>
  </si>
  <si>
    <t>X. Markushkin</t>
  </si>
  <si>
    <t>A. Jamison</t>
  </si>
  <si>
    <t>E. Kynforth</t>
  </si>
  <si>
    <t>P. Klessmann</t>
  </si>
  <si>
    <t>P. Sheran</t>
  </si>
  <si>
    <t>Q. Andrivot</t>
  </si>
  <si>
    <t>J. Turmall</t>
  </si>
  <si>
    <t>M. Brandrick</t>
  </si>
  <si>
    <t>E. Greeson</t>
  </si>
  <si>
    <t>E. Baiss</t>
  </si>
  <si>
    <t>E. Killiner</t>
  </si>
  <si>
    <t>L. Pimerick</t>
  </si>
  <si>
    <t>U. Albion</t>
  </si>
  <si>
    <t>E. Braunthal</t>
  </si>
  <si>
    <t>F. Dumbell</t>
  </si>
  <si>
    <t>N. Sugge</t>
  </si>
  <si>
    <t>O. Cabrera</t>
  </si>
  <si>
    <t>G. Truse</t>
  </si>
  <si>
    <t>A. Oates</t>
  </si>
  <si>
    <t>A. Belt</t>
  </si>
  <si>
    <t>A. Picker</t>
  </si>
  <si>
    <t>A. Pockey</t>
  </si>
  <si>
    <t>A. Gjerde</t>
  </si>
  <si>
    <t>B. Grevile</t>
  </si>
  <si>
    <t>B. O'Longain</t>
  </si>
  <si>
    <t>B. Thibodeaux</t>
  </si>
  <si>
    <t>B. Witherop</t>
  </si>
  <si>
    <t>C. Faughny</t>
  </si>
  <si>
    <t>C. Sneller</t>
  </si>
  <si>
    <t>C. Di Francesco</t>
  </si>
  <si>
    <t>C. Dugan</t>
  </si>
  <si>
    <t>C. Yeats</t>
  </si>
  <si>
    <t>D. Spira</t>
  </si>
  <si>
    <t>D. Chick</t>
  </si>
  <si>
    <t>D. Toon</t>
  </si>
  <si>
    <t>E. Darko</t>
  </si>
  <si>
    <t>E. Bellchamber</t>
  </si>
  <si>
    <t>E. Redsell</t>
  </si>
  <si>
    <t>E. Snelgar</t>
  </si>
  <si>
    <t>E. Brandon</t>
  </si>
  <si>
    <t>E. Mattimoe</t>
  </si>
  <si>
    <t>E. Jonke</t>
  </si>
  <si>
    <t>E. Leeson</t>
  </si>
  <si>
    <t>E. Maxwell</t>
  </si>
  <si>
    <t>E. Giovannazzi</t>
  </si>
  <si>
    <t>F. Batch</t>
  </si>
  <si>
    <t>F. Feely</t>
  </si>
  <si>
    <t>F. Dienes</t>
  </si>
  <si>
    <t>F. Bellefant</t>
  </si>
  <si>
    <t>F. Prewett</t>
  </si>
  <si>
    <t>F. Kisting</t>
  </si>
  <si>
    <t>F. Fullard</t>
  </si>
  <si>
    <t>F. Matuszyk</t>
  </si>
  <si>
    <t>F. Brockest</t>
  </si>
  <si>
    <t>F. Patel</t>
  </si>
  <si>
    <t>F. Ipgrave</t>
  </si>
  <si>
    <t>F. Katte</t>
  </si>
  <si>
    <t>G. Ranger</t>
  </si>
  <si>
    <t>G. Capelin</t>
  </si>
  <si>
    <t>G. Downing</t>
  </si>
  <si>
    <t>H. Streeter</t>
  </si>
  <si>
    <t>H. Magwood</t>
  </si>
  <si>
    <t>H. Sherville</t>
  </si>
  <si>
    <t>H. Miles</t>
  </si>
  <si>
    <t>H. Garry</t>
  </si>
  <si>
    <t>H. Loudon</t>
  </si>
  <si>
    <t>H. Keefe</t>
  </si>
  <si>
    <t>H. Riding</t>
  </si>
  <si>
    <t>I. Bullcock</t>
  </si>
  <si>
    <t>I. Sitwell</t>
  </si>
  <si>
    <t>I. Gudgeon</t>
  </si>
  <si>
    <t>I. Skill</t>
  </si>
  <si>
    <t>I. Snook</t>
  </si>
  <si>
    <t>I. Morsley</t>
  </si>
  <si>
    <t>I. Chaperling</t>
  </si>
  <si>
    <t>J. Terrington</t>
  </si>
  <si>
    <t>J. Kasting</t>
  </si>
  <si>
    <t>J. Franschini</t>
  </si>
  <si>
    <t>J. Piggen</t>
  </si>
  <si>
    <t>J. Ivermee</t>
  </si>
  <si>
    <t>J. Coyte</t>
  </si>
  <si>
    <t>K. Beak</t>
  </si>
  <si>
    <t>K. Lung</t>
  </si>
  <si>
    <t>K. Melsom</t>
  </si>
  <si>
    <t>K. Mathan</t>
  </si>
  <si>
    <t>K. Lumbers</t>
  </si>
  <si>
    <t>K. Forcer</t>
  </si>
  <si>
    <t>L. Caghan</t>
  </si>
  <si>
    <t>L. Fransemai</t>
  </si>
  <si>
    <t>M. Fairhead</t>
  </si>
  <si>
    <t>M. Harsent</t>
  </si>
  <si>
    <t>M. Beiderbecke</t>
  </si>
  <si>
    <t>M. Detoc</t>
  </si>
  <si>
    <t>M. Ancliffe</t>
  </si>
  <si>
    <t>M. Surr</t>
  </si>
  <si>
    <t>N. Cranmor</t>
  </si>
  <si>
    <t>N. Kellough</t>
  </si>
  <si>
    <t>N. Lanfare</t>
  </si>
  <si>
    <t>N. Gallyhaock</t>
  </si>
  <si>
    <t>N. Leemans</t>
  </si>
  <si>
    <t>N. Conyer</t>
  </si>
  <si>
    <t>N. Poleye</t>
  </si>
  <si>
    <t>N. Cottam</t>
  </si>
  <si>
    <t>O. Rookes</t>
  </si>
  <si>
    <t>O. Winchcombe</t>
  </si>
  <si>
    <t>P. Porcas</t>
  </si>
  <si>
    <t>P. Rebert</t>
  </si>
  <si>
    <t>P. Patrie</t>
  </si>
  <si>
    <t>P. Abrahart</t>
  </si>
  <si>
    <t>P. Andrichuk</t>
  </si>
  <si>
    <t>P. Connett</t>
  </si>
  <si>
    <t>Q. Gerleit</t>
  </si>
  <si>
    <t>Q. Cosgrave</t>
  </si>
  <si>
    <t>Q. Moyles</t>
  </si>
  <si>
    <t>Q. Artindale</t>
  </si>
  <si>
    <t>Q. Dinneges</t>
  </si>
  <si>
    <t>Q. Locket</t>
  </si>
  <si>
    <t>Q. Rees</t>
  </si>
  <si>
    <t>Q. Sacase</t>
  </si>
  <si>
    <t>Q. Turfs</t>
  </si>
  <si>
    <t>R. Wince</t>
  </si>
  <si>
    <t>R. Hamlin</t>
  </si>
  <si>
    <t>R. Summerfield</t>
  </si>
  <si>
    <t>R. Raithbie</t>
  </si>
  <si>
    <t>S. Nemchinov</t>
  </si>
  <si>
    <t>S. Allot</t>
  </si>
  <si>
    <t>T. Pavis</t>
  </si>
  <si>
    <t>T. Chasle</t>
  </si>
  <si>
    <t>T. Conrard</t>
  </si>
  <si>
    <t>T. Trenfield</t>
  </si>
  <si>
    <t>T. Bennit</t>
  </si>
  <si>
    <t>U. Elders</t>
  </si>
  <si>
    <t>U. Feather</t>
  </si>
  <si>
    <t>U. Spooner</t>
  </si>
  <si>
    <t>U. Ochiltree</t>
  </si>
  <si>
    <t>U. Gurnee</t>
  </si>
  <si>
    <t>V. Whitebread</t>
  </si>
  <si>
    <t>V. Boldry</t>
  </si>
  <si>
    <t>V. Bootherstone</t>
  </si>
  <si>
    <t>W. Sawdon</t>
  </si>
  <si>
    <t>W. Northcliffe</t>
  </si>
  <si>
    <t>W. Mathes</t>
  </si>
  <si>
    <t>W. Smallshaw</t>
  </si>
  <si>
    <t>W. Feechum</t>
  </si>
  <si>
    <t>W. Nicklinson</t>
  </si>
  <si>
    <t>W. Goodley</t>
  </si>
  <si>
    <t>X. Stangroom</t>
  </si>
  <si>
    <t>X. Barrow</t>
  </si>
  <si>
    <t>X. Zelley</t>
  </si>
  <si>
    <t>X. Kivlin</t>
  </si>
  <si>
    <t>X. Dohms</t>
  </si>
  <si>
    <t>X. Fassman</t>
  </si>
  <si>
    <t>X. Edeson</t>
  </si>
  <si>
    <t>X. Herion</t>
  </si>
  <si>
    <t>X. Bohman</t>
  </si>
  <si>
    <t>X. Kimbly</t>
  </si>
  <si>
    <t>X. Connew</t>
  </si>
  <si>
    <t>Y. Noe</t>
  </si>
  <si>
    <t>Y. Hawarden</t>
  </si>
  <si>
    <t>Y. Lampen</t>
  </si>
  <si>
    <t>Z. Tribe</t>
  </si>
  <si>
    <t>Z. Wallace</t>
  </si>
  <si>
    <t>Z. Hilliam</t>
  </si>
  <si>
    <t>Z. Wyld</t>
  </si>
  <si>
    <t>Z. Hunnable</t>
  </si>
  <si>
    <t>Z. Pratte</t>
  </si>
  <si>
    <t>Z. Chidwick</t>
  </si>
  <si>
    <t>Z. McKibben</t>
  </si>
  <si>
    <t>F. Miquelet</t>
  </si>
  <si>
    <t>R. Richt</t>
  </si>
  <si>
    <t>W. Trustram</t>
  </si>
  <si>
    <t>B. Wheeliker</t>
  </si>
  <si>
    <t>D. Reeves</t>
  </si>
  <si>
    <t>H. Cheeke</t>
  </si>
  <si>
    <t>R. Corradi</t>
  </si>
  <si>
    <t>S. Duinkerk</t>
  </si>
  <si>
    <t>S. Millan</t>
  </si>
  <si>
    <t>U. Lambert-Ciorwyn</t>
  </si>
  <si>
    <t>V. Vaughn</t>
  </si>
  <si>
    <t>C. Glaum</t>
  </si>
  <si>
    <t>E. Denekamp</t>
  </si>
  <si>
    <t>K. Sibly</t>
  </si>
  <si>
    <t>O. Crichley</t>
  </si>
  <si>
    <t>S. Alkin</t>
  </si>
  <si>
    <t>I. Whiteway</t>
  </si>
  <si>
    <t>N. Guiett</t>
  </si>
  <si>
    <t>S. Dockwray</t>
  </si>
  <si>
    <t>U. Bento</t>
  </si>
  <si>
    <t>Y. Doche</t>
  </si>
  <si>
    <t>A. Cordes</t>
  </si>
  <si>
    <t>D. Dagnan</t>
  </si>
  <si>
    <t>I. Hatherley</t>
  </si>
  <si>
    <t>L. McCullogh</t>
  </si>
  <si>
    <t>B. Orrick</t>
  </si>
  <si>
    <t>E. Castanos</t>
  </si>
  <si>
    <t>E. Boules</t>
  </si>
  <si>
    <t>G. Brame</t>
  </si>
  <si>
    <t>P. Stillmann</t>
  </si>
  <si>
    <t>R. Jersh</t>
  </si>
  <si>
    <t>U. Colbert</t>
  </si>
  <si>
    <t>U. Kimber</t>
  </si>
  <si>
    <t>W. Breede</t>
  </si>
  <si>
    <t>X. Lyndon</t>
  </si>
  <si>
    <t>Y. Ebben</t>
  </si>
  <si>
    <t>R. De Ruggero</t>
  </si>
  <si>
    <t>T. Abade</t>
  </si>
  <si>
    <t>U. Bulfield</t>
  </si>
  <si>
    <t>V. Dominelli</t>
  </si>
  <si>
    <t>Y. Balls</t>
  </si>
  <si>
    <t>Z. Maber</t>
  </si>
  <si>
    <t>C. Triplow</t>
  </si>
  <si>
    <t>T. Oatley</t>
  </si>
  <si>
    <t>P. Boyett</t>
  </si>
  <si>
    <t>U. Luckings</t>
  </si>
  <si>
    <t>W. Hukins</t>
  </si>
  <si>
    <t>A. Kildahl</t>
  </si>
  <si>
    <t>V. Chapelhow</t>
  </si>
  <si>
    <t>Y. Sussams</t>
  </si>
  <si>
    <t>D. Coryndon</t>
  </si>
  <si>
    <t>D. Beechcraft</t>
  </si>
  <si>
    <t>I. Deshorts</t>
  </si>
  <si>
    <t>I. Danhel</t>
  </si>
  <si>
    <t>J. Harron</t>
  </si>
  <si>
    <t>S. Erasmus</t>
  </si>
  <si>
    <t>T. Pawfoot</t>
  </si>
  <si>
    <t>U. Chitham</t>
  </si>
  <si>
    <t>X. Stockau</t>
  </si>
  <si>
    <t>B. Dyzart</t>
  </si>
  <si>
    <t>C. Pagan</t>
  </si>
  <si>
    <t>E. Siccombe</t>
  </si>
  <si>
    <t>F. Deakins</t>
  </si>
  <si>
    <t>F. Stacy</t>
  </si>
  <si>
    <t>G. Whimper</t>
  </si>
  <si>
    <t>G. Ruddy</t>
  </si>
  <si>
    <t>G. Coite</t>
  </si>
  <si>
    <t>H. Harsant</t>
  </si>
  <si>
    <t>H. Agron</t>
  </si>
  <si>
    <t>J. Ballin</t>
  </si>
  <si>
    <t>J. Newgrosh</t>
  </si>
  <si>
    <t>J. Duffy</t>
  </si>
  <si>
    <t>K. Hakewell</t>
  </si>
  <si>
    <t>K. Farrear</t>
  </si>
  <si>
    <t>K. Mushart</t>
  </si>
  <si>
    <t>L. Simpkins</t>
  </si>
  <si>
    <t>M. Hortop</t>
  </si>
  <si>
    <t>N. Antonazzi</t>
  </si>
  <si>
    <t>N. Polon</t>
  </si>
  <si>
    <t>O. Bohlsen</t>
  </si>
  <si>
    <t>P. Gilardengo</t>
  </si>
  <si>
    <t>R. Kikke</t>
  </si>
  <si>
    <t>R. Godar</t>
  </si>
  <si>
    <t>R. Perrygo</t>
  </si>
  <si>
    <t>S. Gately</t>
  </si>
  <si>
    <t>S. Brierley</t>
  </si>
  <si>
    <t>T. Le Clercq</t>
  </si>
  <si>
    <t>T. Fedorski</t>
  </si>
  <si>
    <t>U. Amar</t>
  </si>
  <si>
    <t>V. McShee</t>
  </si>
  <si>
    <t>V. Kynforth</t>
  </si>
  <si>
    <t>V. Everill</t>
  </si>
  <si>
    <t>V. Brindle</t>
  </si>
  <si>
    <t>X. Habble</t>
  </si>
  <si>
    <t>X. Sawkin</t>
  </si>
  <si>
    <t>Y. Videan</t>
  </si>
  <si>
    <t>Y. Veryan</t>
  </si>
  <si>
    <t>Z. Gonnel</t>
  </si>
  <si>
    <t>Z. Dayes</t>
  </si>
  <si>
    <t>J. Mowson</t>
  </si>
  <si>
    <t>O. Kohneke</t>
  </si>
  <si>
    <t>A. Haworth</t>
  </si>
  <si>
    <t>V. Spelling</t>
  </si>
  <si>
    <t>O. Sheward</t>
  </si>
  <si>
    <t>P. Gerhold</t>
  </si>
  <si>
    <t>U. Hornbuckle</t>
  </si>
  <si>
    <t>Z. Vivien</t>
  </si>
  <si>
    <t>D. Canby</t>
  </si>
  <si>
    <t>C. Wollers</t>
  </si>
  <si>
    <t>L. Witherow</t>
  </si>
  <si>
    <t>M. McClaurie</t>
  </si>
  <si>
    <t>T. Franchyonok</t>
  </si>
  <si>
    <t>B. Geeves</t>
  </si>
  <si>
    <t>G. Hanselmann</t>
  </si>
  <si>
    <t>I. Cruickshanks</t>
  </si>
  <si>
    <t>K. Milton-White</t>
  </si>
  <si>
    <t>O. Eglise</t>
  </si>
  <si>
    <t>P. Brinsden</t>
  </si>
  <si>
    <t>P. Stagg</t>
  </si>
  <si>
    <t>Q. Dangl</t>
  </si>
  <si>
    <t>H. Wiseman</t>
  </si>
  <si>
    <t>X. Standish-Brooks</t>
  </si>
  <si>
    <t>C. Cicerone</t>
  </si>
  <si>
    <t>D. Shadrack</t>
  </si>
  <si>
    <t>L. Hamby</t>
  </si>
  <si>
    <t>W. Verling</t>
  </si>
  <si>
    <t>X. Bastock</t>
  </si>
  <si>
    <t>Y. Loraine</t>
  </si>
  <si>
    <t>D. Ornillos</t>
  </si>
  <si>
    <t>P. Shallcross</t>
  </si>
  <si>
    <t>Q. Chansonne</t>
  </si>
  <si>
    <t>X. Helis</t>
  </si>
  <si>
    <t>T. Lawie</t>
  </si>
  <si>
    <t>B. Pardew</t>
  </si>
  <si>
    <t>I. Hiscocks</t>
  </si>
  <si>
    <t>T. Gunton</t>
  </si>
  <si>
    <t>V. Sokill</t>
  </si>
  <si>
    <t>E. Bygate</t>
  </si>
  <si>
    <t>F. Mullane</t>
  </si>
  <si>
    <t>F. Thynne</t>
  </si>
  <si>
    <t>F. Lippett</t>
  </si>
  <si>
    <t>K. Stellino</t>
  </si>
  <si>
    <t>N. Ghioni</t>
  </si>
  <si>
    <t>P. Cornbill</t>
  </si>
  <si>
    <t>R. Renowden</t>
  </si>
  <si>
    <t>S. Link</t>
  </si>
  <si>
    <t>T. Gatherell</t>
  </si>
  <si>
    <t>W. Thornebarrow</t>
  </si>
  <si>
    <t>W. Bester</t>
  </si>
  <si>
    <t>W. Fatharly</t>
  </si>
  <si>
    <t>X. Spandley</t>
  </si>
  <si>
    <t>Y. Eynald</t>
  </si>
  <si>
    <t>R. Jagoe</t>
  </si>
  <si>
    <t>C. Keddle</t>
  </si>
  <si>
    <t>G. McEvoy</t>
  </si>
  <si>
    <t>K. Jaray</t>
  </si>
  <si>
    <t>M. Brissard</t>
  </si>
  <si>
    <t>V. Gally</t>
  </si>
  <si>
    <t>B. Carress</t>
  </si>
  <si>
    <t>R. Eates</t>
  </si>
  <si>
    <t>C. Jerrim</t>
  </si>
  <si>
    <t>J. Garnsworthy</t>
  </si>
  <si>
    <t>M. Heenan</t>
  </si>
  <si>
    <t>O. Bockmaster</t>
  </si>
  <si>
    <t>U. Shutt</t>
  </si>
  <si>
    <t>W. Peters</t>
  </si>
  <si>
    <t>Y. Haining</t>
  </si>
  <si>
    <t>X. Whalley</t>
  </si>
  <si>
    <t>A. Sprackling</t>
  </si>
  <si>
    <t>A. Destouche</t>
  </si>
  <si>
    <t>A. Hancill</t>
  </si>
  <si>
    <t>A. Minghetti</t>
  </si>
  <si>
    <t>A. Aleksich</t>
  </si>
  <si>
    <t>A. Polglase</t>
  </si>
  <si>
    <t>C. Killford</t>
  </si>
  <si>
    <t>C. Gwatkins</t>
  </si>
  <si>
    <t>C. MacSherry</t>
  </si>
  <si>
    <t>C. Frankcombe</t>
  </si>
  <si>
    <t>D. Zeplin</t>
  </si>
  <si>
    <t>D. Cuniam</t>
  </si>
  <si>
    <t>D. Johnstone</t>
  </si>
  <si>
    <t>E. McAvin</t>
  </si>
  <si>
    <t>E. Segeswoeth</t>
  </si>
  <si>
    <t>F. Harriagn</t>
  </si>
  <si>
    <t>G. Wilcher</t>
  </si>
  <si>
    <t>G. Deadman</t>
  </si>
  <si>
    <t>G. Timothy</t>
  </si>
  <si>
    <t>G. Hercules</t>
  </si>
  <si>
    <t>G. Swalwell</t>
  </si>
  <si>
    <t>H. Thicking</t>
  </si>
  <si>
    <t>H. Tubritt</t>
  </si>
  <si>
    <t>H. Penas</t>
  </si>
  <si>
    <t>H. Cowlin</t>
  </si>
  <si>
    <t>I. Abrahamovitz</t>
  </si>
  <si>
    <t>I. Bedborough</t>
  </si>
  <si>
    <t>I. Colliford</t>
  </si>
  <si>
    <t>I. Searle</t>
  </si>
  <si>
    <t>I. Pandya</t>
  </si>
  <si>
    <t>I. Draude</t>
  </si>
  <si>
    <t>I. Giacopazzi</t>
  </si>
  <si>
    <t>J. Gopsill</t>
  </si>
  <si>
    <t>J. Layson</t>
  </si>
  <si>
    <t>J. Corhard</t>
  </si>
  <si>
    <t>K. Hutchcraft</t>
  </si>
  <si>
    <t>K. Elloit</t>
  </si>
  <si>
    <t>K. Ind</t>
  </si>
  <si>
    <t>K. Brigstock</t>
  </si>
  <si>
    <t>L. Rydzynski</t>
  </si>
  <si>
    <t>L. Ciottoi</t>
  </si>
  <si>
    <t>L. Trewett</t>
  </si>
  <si>
    <t>L. Grindley</t>
  </si>
  <si>
    <t>L. Worvell</t>
  </si>
  <si>
    <t>M. Skeldon</t>
  </si>
  <si>
    <t>M. Borman</t>
  </si>
  <si>
    <t>M. Carus</t>
  </si>
  <si>
    <t>M. Cade</t>
  </si>
  <si>
    <t>M. Schellig</t>
  </si>
  <si>
    <t>N. Dudley</t>
  </si>
  <si>
    <t>N. McConnel</t>
  </si>
  <si>
    <t>N. Hadenton</t>
  </si>
  <si>
    <t>N. MacAiline</t>
  </si>
  <si>
    <t>O. Grut</t>
  </si>
  <si>
    <t>O. Gligoraci</t>
  </si>
  <si>
    <t>O. Abrehart</t>
  </si>
  <si>
    <t>O. Moriarty</t>
  </si>
  <si>
    <t>O. Renneke</t>
  </si>
  <si>
    <t>P. Waryk</t>
  </si>
  <si>
    <t>P. Myrkus</t>
  </si>
  <si>
    <t>P. Stoffels</t>
  </si>
  <si>
    <t>P. Loyns</t>
  </si>
  <si>
    <t>P. Loalday</t>
  </si>
  <si>
    <t>Q. Spackman</t>
  </si>
  <si>
    <t>Q. Dreye</t>
  </si>
  <si>
    <t>Q. Levett</t>
  </si>
  <si>
    <t>Q. Dyneley</t>
  </si>
  <si>
    <t>R. Plane</t>
  </si>
  <si>
    <t>S. Westgate</t>
  </si>
  <si>
    <t>S. D'Aubney</t>
  </si>
  <si>
    <t>T. Lamminam</t>
  </si>
  <si>
    <t>T. Pamphilon</t>
  </si>
  <si>
    <t>T. Fernez</t>
  </si>
  <si>
    <t>T. Scrowston</t>
  </si>
  <si>
    <t>T. Wegman</t>
  </si>
  <si>
    <t>T. Matthessen</t>
  </si>
  <si>
    <t>U. Possel</t>
  </si>
  <si>
    <t>U. Hilley</t>
  </si>
  <si>
    <t>U. Elsbury</t>
  </si>
  <si>
    <t>V. Biesty</t>
  </si>
  <si>
    <t>V. Blasio</t>
  </si>
  <si>
    <t>V. Scantlebury</t>
  </si>
  <si>
    <t>V. Catterick</t>
  </si>
  <si>
    <t>V. Grabban</t>
  </si>
  <si>
    <t>W. Corradino</t>
  </si>
  <si>
    <t>W. Yoxen</t>
  </si>
  <si>
    <t>W. Colclough</t>
  </si>
  <si>
    <t>X. Birtonshaw</t>
  </si>
  <si>
    <t>X. Spirit</t>
  </si>
  <si>
    <t>Y. Enevold</t>
  </si>
  <si>
    <t>Y. Fullerton</t>
  </si>
  <si>
    <t>Y. Kock</t>
  </si>
  <si>
    <t>Y. Whitington</t>
  </si>
  <si>
    <t>Y. Chicco</t>
  </si>
  <si>
    <t>Y. Kennermann</t>
  </si>
  <si>
    <t>Z. Vaughten</t>
  </si>
  <si>
    <t>Z. Chessell</t>
  </si>
  <si>
    <t>Z. Benoix</t>
  </si>
  <si>
    <t>Z. Keighly</t>
  </si>
  <si>
    <t>Z. Stanlock</t>
  </si>
  <si>
    <t>Z. Trace</t>
  </si>
  <si>
    <t>C. Hansell</t>
  </si>
  <si>
    <t>L. Stood</t>
  </si>
  <si>
    <t>S. Morrowe</t>
  </si>
  <si>
    <t>G. Espadas</t>
  </si>
  <si>
    <t>V. Butteris</t>
  </si>
  <si>
    <t>X. Dysart</t>
  </si>
  <si>
    <t>Y. Creaser</t>
  </si>
  <si>
    <t>M. Vasenkov</t>
  </si>
  <si>
    <t>B. Geator</t>
  </si>
  <si>
    <t>C. Pepin</t>
  </si>
  <si>
    <t>D. Coull</t>
  </si>
  <si>
    <t>I. Peto</t>
  </si>
  <si>
    <t>N. Faustian</t>
  </si>
  <si>
    <t>S. Stockow</t>
  </si>
  <si>
    <t>Z. Denslow</t>
  </si>
  <si>
    <t>Q. Doody</t>
  </si>
  <si>
    <t>T. McPike</t>
  </si>
  <si>
    <t>Z. Codner</t>
  </si>
  <si>
    <t>E. Caws</t>
  </si>
  <si>
    <t>F. Camblin</t>
  </si>
  <si>
    <t>I. Defond</t>
  </si>
  <si>
    <t>I. Slack</t>
  </si>
  <si>
    <t>J. Landrick</t>
  </si>
  <si>
    <t>P. Coping</t>
  </si>
  <si>
    <t>H. Swanne</t>
  </si>
  <si>
    <t>T. Blann</t>
  </si>
  <si>
    <t>X. Beetlestone</t>
  </si>
  <si>
    <t>V. Mowsdell</t>
  </si>
  <si>
    <t>E. Landon</t>
  </si>
  <si>
    <t>H. Frape</t>
  </si>
  <si>
    <t>I. Helks</t>
  </si>
  <si>
    <t>T. Gosford</t>
  </si>
  <si>
    <t>X. Bentame</t>
  </si>
  <si>
    <t>A. Newns</t>
  </si>
  <si>
    <t>A. Klementz</t>
  </si>
  <si>
    <t>B. Sherwen</t>
  </si>
  <si>
    <t>D. Hosier</t>
  </si>
  <si>
    <t>F. Gitting</t>
  </si>
  <si>
    <t>I. Sealeaf</t>
  </si>
  <si>
    <t>J. Coey</t>
  </si>
  <si>
    <t>K. Raggles</t>
  </si>
  <si>
    <t>L. Capitano</t>
  </si>
  <si>
    <t>N. Clopton</t>
  </si>
  <si>
    <t>P. McCarty</t>
  </si>
  <si>
    <t>Q. Lethbury</t>
  </si>
  <si>
    <t>Q. Marrow</t>
  </si>
  <si>
    <t>R. Govier</t>
  </si>
  <si>
    <t>R. Ducker</t>
  </si>
  <si>
    <t>T. Hanes</t>
  </si>
  <si>
    <t>T. Shreeves</t>
  </si>
  <si>
    <t>X. Coad</t>
  </si>
  <si>
    <t>Y. Fantham</t>
  </si>
  <si>
    <t>H. Gaudon</t>
  </si>
  <si>
    <t>T. Lahrs</t>
  </si>
  <si>
    <t>T. Davidowsky</t>
  </si>
  <si>
    <t>L. Chapellow</t>
  </si>
  <si>
    <t>X. Casbolt</t>
  </si>
  <si>
    <t>C. Ezzy</t>
  </si>
  <si>
    <t>E. Hazell</t>
  </si>
  <si>
    <t>G. Hankard</t>
  </si>
  <si>
    <t>H. Baumann</t>
  </si>
  <si>
    <t>J. Eglese</t>
  </si>
  <si>
    <t>J. Orneblow</t>
  </si>
  <si>
    <t>S. Plumm</t>
  </si>
  <si>
    <t>W. MacElharge</t>
  </si>
  <si>
    <t>Y. Pettyfer</t>
  </si>
  <si>
    <t>X. Millichip</t>
  </si>
  <si>
    <t>A. D'orsay</t>
  </si>
  <si>
    <t>P. Fluin</t>
  </si>
  <si>
    <t>K. Thompson</t>
  </si>
  <si>
    <t>S. Bortolutti</t>
  </si>
  <si>
    <t>B. Emanuele</t>
  </si>
  <si>
    <t>I. Kopmann</t>
  </si>
  <si>
    <t>B. Santostefano.</t>
  </si>
  <si>
    <t>C. Rechert</t>
  </si>
  <si>
    <t>L. Pichmann</t>
  </si>
  <si>
    <t>W. Hyndson</t>
  </si>
  <si>
    <t>W. Hrachovec</t>
  </si>
  <si>
    <t>B. Ashpital</t>
  </si>
  <si>
    <t>A. Pickton</t>
  </si>
  <si>
    <t>N. Matissoff</t>
  </si>
  <si>
    <t>N. Yegoshin</t>
  </si>
  <si>
    <t>Q. Micheau</t>
  </si>
  <si>
    <t>U. MacKonochie</t>
  </si>
  <si>
    <t>U. Yateman</t>
  </si>
  <si>
    <t>V. Huckel</t>
  </si>
  <si>
    <t>W. Du Plantier</t>
  </si>
  <si>
    <t>Y. Billyard</t>
  </si>
  <si>
    <t>Y. Casley</t>
  </si>
  <si>
    <t>B. Tsarovic</t>
  </si>
  <si>
    <t>C. Bestwick</t>
  </si>
  <si>
    <t>D. Jeynes</t>
  </si>
  <si>
    <t>D. Demer</t>
  </si>
  <si>
    <t>E. Tregidga</t>
  </si>
  <si>
    <t>E. Guillou</t>
  </si>
  <si>
    <t>E. Lamp</t>
  </si>
  <si>
    <t>F. Bratchell</t>
  </si>
  <si>
    <t>G. MacCall</t>
  </si>
  <si>
    <t>G. O'Hederscoll</t>
  </si>
  <si>
    <t>I. Currao</t>
  </si>
  <si>
    <t>J. Leeburne</t>
  </si>
  <si>
    <t>J. MacLese</t>
  </si>
  <si>
    <t>J. Yanne</t>
  </si>
  <si>
    <t>K. Reeders</t>
  </si>
  <si>
    <t>N. Daubeny</t>
  </si>
  <si>
    <t>N. Lamartine</t>
  </si>
  <si>
    <t>Q. Durdle</t>
  </si>
  <si>
    <t>Q. Willett</t>
  </si>
  <si>
    <t>Q. Neicho</t>
  </si>
  <si>
    <t>R. Mackilpatrick</t>
  </si>
  <si>
    <t>S. Norwood</t>
  </si>
  <si>
    <t>T. Burnel</t>
  </si>
  <si>
    <t>T. Whithorn</t>
  </si>
  <si>
    <t>U. Giacobillo</t>
  </si>
  <si>
    <t>U. Fasham</t>
  </si>
  <si>
    <t>U. Offener</t>
  </si>
  <si>
    <t>V. Garrand</t>
  </si>
  <si>
    <t>W. Vannar</t>
  </si>
  <si>
    <t>X. Butlin</t>
  </si>
  <si>
    <t>X. Pullin</t>
  </si>
  <si>
    <t>Y. Rutt</t>
  </si>
  <si>
    <t>Z. Corcut</t>
  </si>
  <si>
    <t>Z. Sumbler</t>
  </si>
  <si>
    <t>Q. Enderwick</t>
  </si>
  <si>
    <t>C. Rothery</t>
  </si>
  <si>
    <t>S. Jeandot</t>
  </si>
  <si>
    <t>G. Neild</t>
  </si>
  <si>
    <t>F. O'Scannill</t>
  </si>
  <si>
    <t>Z. Keddle</t>
  </si>
  <si>
    <t>F. Lyddiard</t>
  </si>
  <si>
    <t>P. De Leek</t>
  </si>
  <si>
    <t>Z. Gockelen</t>
  </si>
  <si>
    <t>O. Scarfe</t>
  </si>
  <si>
    <t>G. Linch</t>
  </si>
  <si>
    <t>G. Saltsberg</t>
  </si>
  <si>
    <t>G. Whaplington</t>
  </si>
  <si>
    <t>L. Byart</t>
  </si>
  <si>
    <t>L. Chalfont</t>
  </si>
  <si>
    <t>O. Fridaye</t>
  </si>
  <si>
    <t>Y. Carik</t>
  </si>
  <si>
    <t>Y. Nestle</t>
  </si>
  <si>
    <t>U. Sagg</t>
  </si>
  <si>
    <t>A. Hastin</t>
  </si>
  <si>
    <t>A. Reisen</t>
  </si>
  <si>
    <t>A. Riding</t>
  </si>
  <si>
    <t>A. Biggadyke</t>
  </si>
  <si>
    <t>A. Russam</t>
  </si>
  <si>
    <t>A. Reckless</t>
  </si>
  <si>
    <t>B. Edelston</t>
  </si>
  <si>
    <t>B. Draude</t>
  </si>
  <si>
    <t>C. Faley</t>
  </si>
  <si>
    <t>C. Amery</t>
  </si>
  <si>
    <t>C. Mattheeuw</t>
  </si>
  <si>
    <t>D. Cornewall</t>
  </si>
  <si>
    <t>D. Sommer</t>
  </si>
  <si>
    <t>D. Pippard</t>
  </si>
  <si>
    <t>D. MacInerney</t>
  </si>
  <si>
    <t>E. Ridpath</t>
  </si>
  <si>
    <t>E. Fisbburne</t>
  </si>
  <si>
    <t>F. Oliver-Paull</t>
  </si>
  <si>
    <t>F. Cirlos</t>
  </si>
  <si>
    <t>G. Kristof</t>
  </si>
  <si>
    <t>G. Branton</t>
  </si>
  <si>
    <t>G. Gilfether</t>
  </si>
  <si>
    <t>H. Hannon</t>
  </si>
  <si>
    <t>H. Bolf</t>
  </si>
  <si>
    <t>H. Price</t>
  </si>
  <si>
    <t>H. Benstead</t>
  </si>
  <si>
    <t>I. Skittles</t>
  </si>
  <si>
    <t>I. Davitti</t>
  </si>
  <si>
    <t>J. Marchelli</t>
  </si>
  <si>
    <t>K. Prickett</t>
  </si>
  <si>
    <t>K. Dutch</t>
  </si>
  <si>
    <t>K. Coumbe</t>
  </si>
  <si>
    <t>K. Urion</t>
  </si>
  <si>
    <t>K. Burl</t>
  </si>
  <si>
    <t>L. Mixworthy</t>
  </si>
  <si>
    <t>L. Fryman</t>
  </si>
  <si>
    <t>L. Shulver</t>
  </si>
  <si>
    <t>L. Bondar</t>
  </si>
  <si>
    <t>L. Maus</t>
  </si>
  <si>
    <t>L. Andreix</t>
  </si>
  <si>
    <t>M. Cantu</t>
  </si>
  <si>
    <t>M. Brailey</t>
  </si>
  <si>
    <t>M. Tippler</t>
  </si>
  <si>
    <t>N. Boothe</t>
  </si>
  <si>
    <t>N. Whooley</t>
  </si>
  <si>
    <t>N. Bernetti</t>
  </si>
  <si>
    <t>O. Seago</t>
  </si>
  <si>
    <t>O. Pancoast</t>
  </si>
  <si>
    <t>P. Stodd</t>
  </si>
  <si>
    <t>P. Wride</t>
  </si>
  <si>
    <t>P. Tregunnah</t>
  </si>
  <si>
    <t>P. Huey</t>
  </si>
  <si>
    <t>P. Schollar</t>
  </si>
  <si>
    <t>Q. Cajkler</t>
  </si>
  <si>
    <t>R. Hele</t>
  </si>
  <si>
    <t>R. Siley</t>
  </si>
  <si>
    <t>R. Alpine</t>
  </si>
  <si>
    <t>R. Keeri</t>
  </si>
  <si>
    <t>R. Wedon</t>
  </si>
  <si>
    <t>R. Wetwood</t>
  </si>
  <si>
    <t>R. Peasgood</t>
  </si>
  <si>
    <t>R. Woodgate</t>
  </si>
  <si>
    <t>S. Meechan</t>
  </si>
  <si>
    <t>S. Brownsall</t>
  </si>
  <si>
    <t>S. Lampard</t>
  </si>
  <si>
    <t>S. Craigmyle</t>
  </si>
  <si>
    <t>S. Gunner</t>
  </si>
  <si>
    <t>T. Fransinelli</t>
  </si>
  <si>
    <t>T. Horrigan</t>
  </si>
  <si>
    <t>T. Swidenbank</t>
  </si>
  <si>
    <t>T. Barber</t>
  </si>
  <si>
    <t>U. Lillecrop</t>
  </si>
  <si>
    <t>U. MacDowall</t>
  </si>
  <si>
    <t>U. Wilsee</t>
  </si>
  <si>
    <t>U. Dyka</t>
  </si>
  <si>
    <t>V. Neumann</t>
  </si>
  <si>
    <t>W. Chetwin</t>
  </si>
  <si>
    <t>W. Galea</t>
  </si>
  <si>
    <t>W. Kirmond</t>
  </si>
  <si>
    <t>W. Stockford</t>
  </si>
  <si>
    <t>W. Sertin</t>
  </si>
  <si>
    <t>W. Carlon</t>
  </si>
  <si>
    <t>W. Wannop</t>
  </si>
  <si>
    <t>W. Scriver</t>
  </si>
  <si>
    <t>W. Besson</t>
  </si>
  <si>
    <t>X. Merman</t>
  </si>
  <si>
    <t>X. Chismon</t>
  </si>
  <si>
    <t>X. McCart</t>
  </si>
  <si>
    <t>X. Logue</t>
  </si>
  <si>
    <t>X. Peron</t>
  </si>
  <si>
    <t>X. Graalmans</t>
  </si>
  <si>
    <t>X. Gentzsch</t>
  </si>
  <si>
    <t>Y. Mc Caughen</t>
  </si>
  <si>
    <t>Y. Barthorpe</t>
  </si>
  <si>
    <t>Y. Coare</t>
  </si>
  <si>
    <t>Z. Robillart</t>
  </si>
  <si>
    <t>Z. Groundwator</t>
  </si>
  <si>
    <t>Z. Llewellyn</t>
  </si>
  <si>
    <t>Z. Bleasdille</t>
  </si>
  <si>
    <t>M. Landor</t>
  </si>
  <si>
    <t>A. Warwicker</t>
  </si>
  <si>
    <t>C. Linck</t>
  </si>
  <si>
    <t>H. Rodie</t>
  </si>
  <si>
    <t>L. Dobing</t>
  </si>
  <si>
    <t>B. Heymann</t>
  </si>
  <si>
    <t>D. Blind</t>
  </si>
  <si>
    <t>I. Longhurst</t>
  </si>
  <si>
    <t>C. Chevins</t>
  </si>
  <si>
    <t>E. Eland</t>
  </si>
  <si>
    <t>N. Darte</t>
  </si>
  <si>
    <t>P. Razzell</t>
  </si>
  <si>
    <t>T. Rojel</t>
  </si>
  <si>
    <t>W. Lake</t>
  </si>
  <si>
    <t>Z. McKeller</t>
  </si>
  <si>
    <t>A. Cusack</t>
  </si>
  <si>
    <t>D. Palmar</t>
  </si>
  <si>
    <t>M. Venes</t>
  </si>
  <si>
    <t>Z. Lettuce</t>
  </si>
  <si>
    <t>N. Lisamore</t>
  </si>
  <si>
    <t>P. Qusklay</t>
  </si>
  <si>
    <t>S. Eede</t>
  </si>
  <si>
    <t>U. Fegan</t>
  </si>
  <si>
    <t>F. Antonucci</t>
  </si>
  <si>
    <t>I. Monelle</t>
  </si>
  <si>
    <t>L. Brockbank</t>
  </si>
  <si>
    <t>O. Cultcheth</t>
  </si>
  <si>
    <t>S. Stillman</t>
  </si>
  <si>
    <t>Y. Goodhew</t>
  </si>
  <si>
    <t>Q. Everson</t>
  </si>
  <si>
    <t>A. Matchitt</t>
  </si>
  <si>
    <t>A. Corbally</t>
  </si>
  <si>
    <t>D. Burkwood</t>
  </si>
  <si>
    <t>I. Moulster</t>
  </si>
  <si>
    <t>V. Barthelme</t>
  </si>
  <si>
    <t>A. Shovell</t>
  </si>
  <si>
    <t>C. Fruser</t>
  </si>
  <si>
    <t>E. McCunn</t>
  </si>
  <si>
    <t>H. Le Bosse</t>
  </si>
  <si>
    <t>J. Louder</t>
  </si>
  <si>
    <t>K. Putt</t>
  </si>
  <si>
    <t>L. Pacht</t>
  </si>
  <si>
    <t>N. Schustl</t>
  </si>
  <si>
    <t>O. Gosden</t>
  </si>
  <si>
    <t>O. Von Brook</t>
  </si>
  <si>
    <t>R. Lowing</t>
  </si>
  <si>
    <t>S. Merle</t>
  </si>
  <si>
    <t>U. Wrefford</t>
  </si>
  <si>
    <t>V. Snarie</t>
  </si>
  <si>
    <t>X. Olech</t>
  </si>
  <si>
    <t>Y. Sheardown</t>
  </si>
  <si>
    <t>Z. Elam</t>
  </si>
  <si>
    <t>N. Stych</t>
  </si>
  <si>
    <t>A. Isenor</t>
  </si>
  <si>
    <t>B. Humerstone</t>
  </si>
  <si>
    <t>F. Misselbrook</t>
  </si>
  <si>
    <t>H. Correa</t>
  </si>
  <si>
    <t>J. Muttitt</t>
  </si>
  <si>
    <t>J. Derricoat</t>
  </si>
  <si>
    <t>J. Batstone</t>
  </si>
  <si>
    <t>Q. Achurch</t>
  </si>
  <si>
    <t>U. Stovell</t>
  </si>
  <si>
    <t>K. Collett</t>
  </si>
  <si>
    <t>C. Warder</t>
  </si>
  <si>
    <t>O. Rochester</t>
  </si>
  <si>
    <t>E. Ascraft</t>
  </si>
  <si>
    <t>F. Tarney</t>
  </si>
  <si>
    <t>L. Beechcraft</t>
  </si>
  <si>
    <t>O. Tippings</t>
  </si>
  <si>
    <t>R. Dumbrill</t>
  </si>
  <si>
    <t>X. Belin</t>
  </si>
  <si>
    <t>A. McCree</t>
  </si>
  <si>
    <t>C. Quodling</t>
  </si>
  <si>
    <t>I. O'Fihily</t>
  </si>
  <si>
    <t>J. Grunder</t>
  </si>
  <si>
    <t>O. Maddison</t>
  </si>
  <si>
    <t>Y. O'Dennehy</t>
  </si>
  <si>
    <t>A. Ritchman</t>
  </si>
  <si>
    <t>C. McChesney</t>
  </si>
  <si>
    <t>D. Keeton</t>
  </si>
  <si>
    <t>E. Behne</t>
  </si>
  <si>
    <t>F. Dosdale</t>
  </si>
  <si>
    <t>G. Helmke</t>
  </si>
  <si>
    <t>G. McPeice</t>
  </si>
  <si>
    <t>H. Hoyte</t>
  </si>
  <si>
    <t>H. Stooders</t>
  </si>
  <si>
    <t>I. Di Bernardo</t>
  </si>
  <si>
    <t>K. Pastor</t>
  </si>
  <si>
    <t>M. Getcliffe</t>
  </si>
  <si>
    <t>M. Ambrosini</t>
  </si>
  <si>
    <t>M. Walby</t>
  </si>
  <si>
    <t>M. Barrington</t>
  </si>
  <si>
    <t>O. Carpe</t>
  </si>
  <si>
    <t>P. Senior</t>
  </si>
  <si>
    <t>Q. Farrens</t>
  </si>
  <si>
    <t>T. Gogin</t>
  </si>
  <si>
    <t>U. Feely</t>
  </si>
  <si>
    <t>W. Sharvell</t>
  </si>
  <si>
    <t>W. Shank</t>
  </si>
  <si>
    <t>Y. Quiddinton</t>
  </si>
  <si>
    <t>Z. Pont</t>
  </si>
  <si>
    <t>Z. Cousins</t>
  </si>
  <si>
    <t>C. Houdhury</t>
  </si>
  <si>
    <t>F. De Wolfe</t>
  </si>
  <si>
    <t>K. O' Faherty</t>
  </si>
  <si>
    <t>N. Sumers</t>
  </si>
  <si>
    <t>G. Prendergrass</t>
  </si>
  <si>
    <t>Q. Pendre</t>
  </si>
  <si>
    <t>D. Halms</t>
  </si>
  <si>
    <t>I. Imason</t>
  </si>
  <si>
    <t>K. Massard</t>
  </si>
  <si>
    <t>P. Gossop</t>
  </si>
  <si>
    <t>V. Adaway</t>
  </si>
  <si>
    <t>C. O'Hickey</t>
  </si>
  <si>
    <t>C. Corrao</t>
  </si>
  <si>
    <t>C. Kilmary</t>
  </si>
  <si>
    <t>D. Duggen</t>
  </si>
  <si>
    <t>D. Titterell</t>
  </si>
  <si>
    <t>E. Brawley</t>
  </si>
  <si>
    <t>E. Devons</t>
  </si>
  <si>
    <t>E. Lindberg</t>
  </si>
  <si>
    <t>F. Shorto</t>
  </si>
  <si>
    <t>G. Colpus</t>
  </si>
  <si>
    <t>G. Guise</t>
  </si>
  <si>
    <t>J. Reims</t>
  </si>
  <si>
    <t>J. Hattigan</t>
  </si>
  <si>
    <t>J. Agus</t>
  </si>
  <si>
    <t>J. Gleeton</t>
  </si>
  <si>
    <t>J. Hendrickson</t>
  </si>
  <si>
    <t>K. Elderton</t>
  </si>
  <si>
    <t>K. Seymer</t>
  </si>
  <si>
    <t>K. Older</t>
  </si>
  <si>
    <t>N. Ardern</t>
  </si>
  <si>
    <t>N. Spry</t>
  </si>
  <si>
    <t>O. Jeanequin</t>
  </si>
  <si>
    <t>O. Lilion</t>
  </si>
  <si>
    <t>P. Tooke</t>
  </si>
  <si>
    <t>P. Causton</t>
  </si>
  <si>
    <t>P. Turone</t>
  </si>
  <si>
    <t>P. Dunbobin</t>
  </si>
  <si>
    <t>Q. Goucher</t>
  </si>
  <si>
    <t>Q. Deveral</t>
  </si>
  <si>
    <t>R. Skelcher</t>
  </si>
  <si>
    <t>S. Valadez</t>
  </si>
  <si>
    <t>S. Braznell</t>
  </si>
  <si>
    <t>S. Castlake</t>
  </si>
  <si>
    <t>T. Stading</t>
  </si>
  <si>
    <t>T. Sherel</t>
  </si>
  <si>
    <t>U. Muzzollo</t>
  </si>
  <si>
    <t>V. Stiddard</t>
  </si>
  <si>
    <t>W. Bockh</t>
  </si>
  <si>
    <t>W. Neads</t>
  </si>
  <si>
    <t>W. Keele</t>
  </si>
  <si>
    <t>W. Labbati</t>
  </si>
  <si>
    <t>X. Isakson</t>
  </si>
  <si>
    <t>X. Snape</t>
  </si>
  <si>
    <t>Z. Trunkfield</t>
  </si>
  <si>
    <t>Z. Zanni</t>
  </si>
  <si>
    <t>Z. Stannering</t>
  </si>
  <si>
    <t>B. Thirlwall</t>
  </si>
  <si>
    <t>K. Blaik</t>
  </si>
  <si>
    <t>C. Beauchop</t>
  </si>
  <si>
    <t>M. Kynder</t>
  </si>
  <si>
    <t>L. Week</t>
  </si>
  <si>
    <t>S. Pile</t>
  </si>
  <si>
    <t>S. Tran</t>
  </si>
  <si>
    <t>G. Fullick</t>
  </si>
  <si>
    <t>Q. Caudwell</t>
  </si>
  <si>
    <t>Z. Eastabrook</t>
  </si>
  <si>
    <t>A. Pund</t>
  </si>
  <si>
    <t>D. Stares</t>
  </si>
  <si>
    <t>J. Jerzycowski</t>
  </si>
  <si>
    <t>J. Soall</t>
  </si>
  <si>
    <t>T. Corbin</t>
  </si>
  <si>
    <t>J. Hamlet</t>
  </si>
  <si>
    <t>E. Scamerdine</t>
  </si>
  <si>
    <t>X. Hardwin</t>
  </si>
  <si>
    <t>E. Doumer</t>
  </si>
  <si>
    <t>I. Abrahmson</t>
  </si>
  <si>
    <t>M. Tomsu</t>
  </si>
  <si>
    <t>N. Maynell</t>
  </si>
  <si>
    <t>N. Birdwhistell</t>
  </si>
  <si>
    <t>R. Dmitrovic</t>
  </si>
  <si>
    <t>T. Congdon</t>
  </si>
  <si>
    <t>V. Kmietsch</t>
  </si>
  <si>
    <t>W. Duester</t>
  </si>
  <si>
    <t>N. Adran</t>
  </si>
  <si>
    <t>I. Thys</t>
  </si>
  <si>
    <t>R. Allawy</t>
  </si>
  <si>
    <t>A. Paaso</t>
  </si>
  <si>
    <t>L. Danielsson</t>
  </si>
  <si>
    <t>Q. Gouinlock</t>
  </si>
  <si>
    <t>V. Lyfield</t>
  </si>
  <si>
    <t>V. Rosenfield</t>
  </si>
  <si>
    <t>W. Stronge</t>
  </si>
  <si>
    <t>Q. Dickie</t>
  </si>
  <si>
    <t>A. Rulf</t>
  </si>
  <si>
    <t>A. Misselbrook</t>
  </si>
  <si>
    <t>D. Shankland</t>
  </si>
  <si>
    <t>H. Haysar</t>
  </si>
  <si>
    <t>O. Teresi</t>
  </si>
  <si>
    <t>P. Kegg</t>
  </si>
  <si>
    <t>Q. Helmke</t>
  </si>
  <si>
    <t>U. Olver</t>
  </si>
  <si>
    <t>V. Woolsey</t>
  </si>
  <si>
    <t>W. Gerish</t>
  </si>
  <si>
    <t>Z. MacGauhy</t>
  </si>
  <si>
    <t>O. Cogzell</t>
  </si>
  <si>
    <t>M. Dary</t>
  </si>
  <si>
    <t>O. Prazor</t>
  </si>
  <si>
    <t>O. Caine</t>
  </si>
  <si>
    <t>V. New</t>
  </si>
  <si>
    <t>Z. Bachelar</t>
  </si>
  <si>
    <t>A. Adney</t>
  </si>
  <si>
    <t>A. Yerborn</t>
  </si>
  <si>
    <t>A. Beakes</t>
  </si>
  <si>
    <t>A. Gwyllt</t>
  </si>
  <si>
    <t>A. Proschke</t>
  </si>
  <si>
    <t>B. Blose</t>
  </si>
  <si>
    <t>B. Russilll</t>
  </si>
  <si>
    <t>B. Mottini</t>
  </si>
  <si>
    <t>C. Kilgour</t>
  </si>
  <si>
    <t>C. MacCaughey</t>
  </si>
  <si>
    <t>C. Burchess</t>
  </si>
  <si>
    <t>D. Hallaways</t>
  </si>
  <si>
    <t>D. Kleanthous</t>
  </si>
  <si>
    <t>D. Yakobovicz</t>
  </si>
  <si>
    <t>E. Woollons</t>
  </si>
  <si>
    <t>F. Spink</t>
  </si>
  <si>
    <t>F. Petkov</t>
  </si>
  <si>
    <t>G. Frodsham</t>
  </si>
  <si>
    <t>G. Mollnar</t>
  </si>
  <si>
    <t>H. Ghioni</t>
  </si>
  <si>
    <t>H. Thurlborn</t>
  </si>
  <si>
    <t>H. Muzzi</t>
  </si>
  <si>
    <t>H. Toulson</t>
  </si>
  <si>
    <t>H. Jahan</t>
  </si>
  <si>
    <t>I. Nannini</t>
  </si>
  <si>
    <t>I. Klessmann</t>
  </si>
  <si>
    <t>J. Howitt</t>
  </si>
  <si>
    <t>J. Rolls</t>
  </si>
  <si>
    <t>J. Hullett</t>
  </si>
  <si>
    <t>K. Martinyuk</t>
  </si>
  <si>
    <t>K. Gubbins</t>
  </si>
  <si>
    <t>K. McLaverty</t>
  </si>
  <si>
    <t>L. Hurdedge</t>
  </si>
  <si>
    <t>L. Philipeaux</t>
  </si>
  <si>
    <t>M. Brookton</t>
  </si>
  <si>
    <t>M. Jime</t>
  </si>
  <si>
    <t>M. Presley</t>
  </si>
  <si>
    <t>N. Freddi</t>
  </si>
  <si>
    <t>O. Banes</t>
  </si>
  <si>
    <t>P. Greenhalgh</t>
  </si>
  <si>
    <t>Q. Leyborne</t>
  </si>
  <si>
    <t>Q. Bretherick</t>
  </si>
  <si>
    <t>Q. Onthank</t>
  </si>
  <si>
    <t>R. Rosenbarg</t>
  </si>
  <si>
    <t>S. La Batie</t>
  </si>
  <si>
    <t>T. Searl</t>
  </si>
  <si>
    <t>T. McCahey</t>
  </si>
  <si>
    <t>T. Djurkovic</t>
  </si>
  <si>
    <t>V. Chevis</t>
  </si>
  <si>
    <t>V. Andrzejowski</t>
  </si>
  <si>
    <t>V. Sapwell</t>
  </si>
  <si>
    <t>V. Pirozzi</t>
  </si>
  <si>
    <t>W. Pendlebery</t>
  </si>
  <si>
    <t>W. Forgie</t>
  </si>
  <si>
    <t>X. Janicijevic</t>
  </si>
  <si>
    <t>Y. Deeney</t>
  </si>
  <si>
    <t>Y. Skouling</t>
  </si>
  <si>
    <t>Z. Haighton</t>
  </si>
  <si>
    <t>Z. Dalli</t>
  </si>
  <si>
    <t>G. Guerre</t>
  </si>
  <si>
    <t>L. Whear</t>
  </si>
  <si>
    <t>C. Beloe</t>
  </si>
  <si>
    <t>H. Gabits</t>
  </si>
  <si>
    <t>S. Kobierski</t>
  </si>
  <si>
    <t>S. Casarino</t>
  </si>
  <si>
    <t>Z. Byllam</t>
  </si>
  <si>
    <t>K. Burgwyn</t>
  </si>
  <si>
    <t>B. Stiggers</t>
  </si>
  <si>
    <t>R. Guillond</t>
  </si>
  <si>
    <t>R. St. John</t>
  </si>
  <si>
    <t>W. Smoth</t>
  </si>
  <si>
    <t>Z. Chaston</t>
  </si>
  <si>
    <t>Z. Gabbitis</t>
  </si>
  <si>
    <t>A. Climson</t>
  </si>
  <si>
    <t>F. Whiten</t>
  </si>
  <si>
    <t>E. Chataignier</t>
  </si>
  <si>
    <t>N. Cino</t>
  </si>
  <si>
    <t>E. Barrack</t>
  </si>
  <si>
    <t>U. Bradnocke</t>
  </si>
  <si>
    <t>V. Annear</t>
  </si>
  <si>
    <t>F. Piccop</t>
  </si>
  <si>
    <t>Z. Salvadori</t>
  </si>
  <si>
    <t>E. Lidgely</t>
  </si>
  <si>
    <t>E. Pate</t>
  </si>
  <si>
    <t>G. Waiting</t>
  </si>
  <si>
    <t>J. Murty</t>
  </si>
  <si>
    <t>S. Baldetti</t>
  </si>
  <si>
    <t>T. Giacobilio</t>
  </si>
  <si>
    <t>T. Finnick</t>
  </si>
  <si>
    <t>W. Vescovini</t>
  </si>
  <si>
    <t>Y. Barras</t>
  </si>
  <si>
    <t>T. Syrad</t>
  </si>
  <si>
    <t>U. Moorman</t>
  </si>
  <si>
    <t>H. Shippard</t>
  </si>
  <si>
    <t>L. Normavill</t>
  </si>
  <si>
    <t>T. Garric</t>
  </si>
  <si>
    <t>U. Cranmore</t>
  </si>
  <si>
    <t>W. Richard</t>
  </si>
  <si>
    <t>C. O' Timony</t>
  </si>
  <si>
    <t>D. Benoy</t>
  </si>
  <si>
    <t>E. Harrisson</t>
  </si>
  <si>
    <t>M. Collidge</t>
  </si>
  <si>
    <t>Y. Whatson</t>
  </si>
  <si>
    <t>Y. Chesterfield</t>
  </si>
  <si>
    <t>C. Parker</t>
  </si>
  <si>
    <t>O. Causby</t>
  </si>
  <si>
    <t>P. Torbard</t>
  </si>
  <si>
    <t>R. Chese</t>
  </si>
  <si>
    <t>U. Tewnion</t>
  </si>
  <si>
    <t>T. Haddeston</t>
  </si>
  <si>
    <t>A. Pottage</t>
  </si>
  <si>
    <t>B. Tremberth</t>
  </si>
  <si>
    <t>B. Eathorne</t>
  </si>
  <si>
    <t>C. Gajownik</t>
  </si>
  <si>
    <t>D. Pettersen</t>
  </si>
  <si>
    <t>D. McKeand</t>
  </si>
  <si>
    <t>D. Kingdon</t>
  </si>
  <si>
    <t>D. Lifsey</t>
  </si>
  <si>
    <t>D. Hizir</t>
  </si>
  <si>
    <t>D. Ewestace</t>
  </si>
  <si>
    <t>F. Tooting</t>
  </si>
  <si>
    <t>G. Point</t>
  </si>
  <si>
    <t>G. Tregonna</t>
  </si>
  <si>
    <t>H. Cloake</t>
  </si>
  <si>
    <t>H. Cannell</t>
  </si>
  <si>
    <t>I. Basezzi</t>
  </si>
  <si>
    <t>I. Greensall</t>
  </si>
  <si>
    <t>I. Margerison</t>
  </si>
  <si>
    <t>J. Jedrysik</t>
  </si>
  <si>
    <t>J. Pull</t>
  </si>
  <si>
    <t>K. Larrat</t>
  </si>
  <si>
    <t>K. Wasielewicz</t>
  </si>
  <si>
    <t>K. Pellissier</t>
  </si>
  <si>
    <t>L. Casewell</t>
  </si>
  <si>
    <t>L. Fuente</t>
  </si>
  <si>
    <t>M. Biskupski</t>
  </si>
  <si>
    <t>M. De Ruggiero</t>
  </si>
  <si>
    <t>M. Orange</t>
  </si>
  <si>
    <t>N. Stampe</t>
  </si>
  <si>
    <t>P. Lacrouts</t>
  </si>
  <si>
    <t>P. Norris</t>
  </si>
  <si>
    <t>P. Lotte</t>
  </si>
  <si>
    <t>Q. Caren</t>
  </si>
  <si>
    <t>Q. Beevis</t>
  </si>
  <si>
    <t>Q. Petru</t>
  </si>
  <si>
    <t>R. Kase</t>
  </si>
  <si>
    <t>R. Haygreen</t>
  </si>
  <si>
    <t>R. Greensted</t>
  </si>
  <si>
    <t>R. Lebell</t>
  </si>
  <si>
    <t>R. Jendrassik</t>
  </si>
  <si>
    <t>S. Heliar</t>
  </si>
  <si>
    <t>S. Jossel</t>
  </si>
  <si>
    <t>S. Rozzell</t>
  </si>
  <si>
    <t>S. Antonognoli</t>
  </si>
  <si>
    <t>T. Stubbeley</t>
  </si>
  <si>
    <t>T. Thieme</t>
  </si>
  <si>
    <t>T. Fernehough</t>
  </si>
  <si>
    <t>T. Rowthorne</t>
  </si>
  <si>
    <t>V. Duffield</t>
  </si>
  <si>
    <t>V. Cuschieri</t>
  </si>
  <si>
    <t>V. Soar</t>
  </si>
  <si>
    <t>X. Bristowe</t>
  </si>
  <si>
    <t>Y. Capey</t>
  </si>
  <si>
    <t>Y. Wanek</t>
  </si>
  <si>
    <t>Y. Colchett</t>
  </si>
  <si>
    <t>Z. Lefley</t>
  </si>
  <si>
    <t>Z. Strooband</t>
  </si>
  <si>
    <t>A. Napolitano</t>
  </si>
  <si>
    <t>J. Pedican</t>
  </si>
  <si>
    <t>X. Rivelon</t>
  </si>
  <si>
    <t>Z. Gobbett</t>
  </si>
  <si>
    <t>F. Sugarman</t>
  </si>
  <si>
    <t>L. Bugbird</t>
  </si>
  <si>
    <t>S. Noden</t>
  </si>
  <si>
    <t>O. Wordington</t>
  </si>
  <si>
    <t>R. Seabridge</t>
  </si>
  <si>
    <t>M. Gorton</t>
  </si>
  <si>
    <t>Q. Thorius</t>
  </si>
  <si>
    <t>V. Hockey</t>
  </si>
  <si>
    <t>M. Constanza</t>
  </si>
  <si>
    <t>C. Dik</t>
  </si>
  <si>
    <t>D. Haselhurst</t>
  </si>
  <si>
    <t>H. Jagger</t>
  </si>
  <si>
    <t>K. Blasli</t>
  </si>
  <si>
    <t>U. Magister</t>
  </si>
  <si>
    <t>V. Shalloe</t>
  </si>
  <si>
    <t>E. Drakes</t>
  </si>
  <si>
    <t>D. Duxbury</t>
  </si>
  <si>
    <t>G. Bortolomei</t>
  </si>
  <si>
    <t>J. Gladwish</t>
  </si>
  <si>
    <t>J. Marusic</t>
  </si>
  <si>
    <t>K. Odo</t>
  </si>
  <si>
    <t>Q. Rickell</t>
  </si>
  <si>
    <t>U. Rodrig</t>
  </si>
  <si>
    <t>X. Cejka</t>
  </si>
  <si>
    <t>A. Orgill</t>
  </si>
  <si>
    <t>A. Dowry</t>
  </si>
  <si>
    <t>A. Abarough</t>
  </si>
  <si>
    <t>A. Janak</t>
  </si>
  <si>
    <t>B. Filipputti</t>
  </si>
  <si>
    <t>B. Ferroni</t>
  </si>
  <si>
    <t>B. Kealey</t>
  </si>
  <si>
    <t>B. Pettiford</t>
  </si>
  <si>
    <t>C. Moyes</t>
  </si>
  <si>
    <t>C. Marushak</t>
  </si>
  <si>
    <t>C. Vido</t>
  </si>
  <si>
    <t>C. Castille</t>
  </si>
  <si>
    <t>C. Borg</t>
  </si>
  <si>
    <t>C. Giffen</t>
  </si>
  <si>
    <t>C. Cream</t>
  </si>
  <si>
    <t>C. Howton</t>
  </si>
  <si>
    <t>C. Duchart</t>
  </si>
  <si>
    <t>D. Kynett</t>
  </si>
  <si>
    <t>D. Wilmut</t>
  </si>
  <si>
    <t>D. McKeurton</t>
  </si>
  <si>
    <t>E. Espadas</t>
  </si>
  <si>
    <t>E. Biles</t>
  </si>
  <si>
    <t>E. Titcomb</t>
  </si>
  <si>
    <t>E. Stoad</t>
  </si>
  <si>
    <t>F. MacPaik</t>
  </si>
  <si>
    <t>F. Killough</t>
  </si>
  <si>
    <t>F. Cheale</t>
  </si>
  <si>
    <t>F. Hollibone</t>
  </si>
  <si>
    <t>F. Kohtler</t>
  </si>
  <si>
    <t>F. Hug</t>
  </si>
  <si>
    <t>G. Mutter</t>
  </si>
  <si>
    <t>G. Winnett</t>
  </si>
  <si>
    <t>G. Marrow</t>
  </si>
  <si>
    <t>G. Decourt</t>
  </si>
  <si>
    <t>G. Baldinotti</t>
  </si>
  <si>
    <t>G. Dillet</t>
  </si>
  <si>
    <t>H. Griffitt</t>
  </si>
  <si>
    <t>H. Beddoes</t>
  </si>
  <si>
    <t>I. Jerdon</t>
  </si>
  <si>
    <t>I. Dunklee</t>
  </si>
  <si>
    <t>J. Gorvette</t>
  </si>
  <si>
    <t>J. Bernet</t>
  </si>
  <si>
    <t>J. Ughi</t>
  </si>
  <si>
    <t>K. Sire</t>
  </si>
  <si>
    <t>K. Smowton</t>
  </si>
  <si>
    <t>K. Dallin</t>
  </si>
  <si>
    <t>K. Kopmann</t>
  </si>
  <si>
    <t>K. Theyer</t>
  </si>
  <si>
    <t>K. Swyer</t>
  </si>
  <si>
    <t>K. Agget</t>
  </si>
  <si>
    <t>K. Hucke</t>
  </si>
  <si>
    <t>K. Strotton</t>
  </si>
  <si>
    <t>L. Beirne</t>
  </si>
  <si>
    <t>L. Needham</t>
  </si>
  <si>
    <t>L. Withnall</t>
  </si>
  <si>
    <t>L. Pautard</t>
  </si>
  <si>
    <t>M. Perel</t>
  </si>
  <si>
    <t>M. Charlot</t>
  </si>
  <si>
    <t>M. Sterte</t>
  </si>
  <si>
    <t>N. Caneo</t>
  </si>
  <si>
    <t>N. Abbyss</t>
  </si>
  <si>
    <t>N. Gownge</t>
  </si>
  <si>
    <t>N. Uvedale</t>
  </si>
  <si>
    <t>N. Sheather</t>
  </si>
  <si>
    <t>O. Adamovitch</t>
  </si>
  <si>
    <t>O. Bollans</t>
  </si>
  <si>
    <t>O. Le Gassick</t>
  </si>
  <si>
    <t>O. Giberd</t>
  </si>
  <si>
    <t>O. Morant</t>
  </si>
  <si>
    <t>O. Cupper</t>
  </si>
  <si>
    <t>O. Ramplee</t>
  </si>
  <si>
    <t>P. Kalkofer</t>
  </si>
  <si>
    <t>P. McCreath</t>
  </si>
  <si>
    <t>P. Posen</t>
  </si>
  <si>
    <t>P. Stienton</t>
  </si>
  <si>
    <t>Q. Mensler</t>
  </si>
  <si>
    <t>Q. Gorbell</t>
  </si>
  <si>
    <t>Q. Softley</t>
  </si>
  <si>
    <t>Q. Fieldsend</t>
  </si>
  <si>
    <t>Q. Haszard</t>
  </si>
  <si>
    <t>Q. Hogben</t>
  </si>
  <si>
    <t>Q. Selesnick</t>
  </si>
  <si>
    <t>Q. Trowbridge</t>
  </si>
  <si>
    <t>Q. Scotchforth</t>
  </si>
  <si>
    <t>R. Kellart</t>
  </si>
  <si>
    <t>R. Scrogges</t>
  </si>
  <si>
    <t>R. Altham</t>
  </si>
  <si>
    <t>R. Jukubczak</t>
  </si>
  <si>
    <t>S. Ealles</t>
  </si>
  <si>
    <t>S. Pankhurst.</t>
  </si>
  <si>
    <t>S. Lynam</t>
  </si>
  <si>
    <t>S. Impett</t>
  </si>
  <si>
    <t>S. Ferrarello</t>
  </si>
  <si>
    <t>S. Cutill</t>
  </si>
  <si>
    <t>T. Crocetto</t>
  </si>
  <si>
    <t>T. Mandal</t>
  </si>
  <si>
    <t>T. Vanyutin</t>
  </si>
  <si>
    <t>T. Filov</t>
  </si>
  <si>
    <t>T. Hartigan</t>
  </si>
  <si>
    <t>U. Olenchikov</t>
  </si>
  <si>
    <t>U. Perfitt</t>
  </si>
  <si>
    <t>U. Millions</t>
  </si>
  <si>
    <t>U. MacBrearty</t>
  </si>
  <si>
    <t>U. Noen</t>
  </si>
  <si>
    <t>V. Kubicka</t>
  </si>
  <si>
    <t>V. Newson</t>
  </si>
  <si>
    <t>V. Conrad</t>
  </si>
  <si>
    <t>V. Clelle</t>
  </si>
  <si>
    <t>V. Cullrford</t>
  </si>
  <si>
    <t>V. Allardyce</t>
  </si>
  <si>
    <t>V. Farncomb</t>
  </si>
  <si>
    <t>V. Dincke</t>
  </si>
  <si>
    <t>V. Seviour</t>
  </si>
  <si>
    <t>W. Fitzsymons</t>
  </si>
  <si>
    <t>W. Dillingham</t>
  </si>
  <si>
    <t>W. Boch</t>
  </si>
  <si>
    <t>W. Cayzer</t>
  </si>
  <si>
    <t>W. Daldan</t>
  </si>
  <si>
    <t>W. Bill</t>
  </si>
  <si>
    <t>W. Fergusson</t>
  </si>
  <si>
    <t>W. Bierton</t>
  </si>
  <si>
    <t>W. Itschakov</t>
  </si>
  <si>
    <t>X. Keynes</t>
  </si>
  <si>
    <t>X. Follin</t>
  </si>
  <si>
    <t>X. Peplow</t>
  </si>
  <si>
    <t>X. Noulton</t>
  </si>
  <si>
    <t>X. Pepi</t>
  </si>
  <si>
    <t>X. Ewing</t>
  </si>
  <si>
    <t>X. Ragborne</t>
  </si>
  <si>
    <t>Y. Brunker</t>
  </si>
  <si>
    <t>Y. Touzey</t>
  </si>
  <si>
    <t>Y. Oller</t>
  </si>
  <si>
    <t>Y. Woollard</t>
  </si>
  <si>
    <t>Y. Kubat</t>
  </si>
  <si>
    <t>Y. Gowry</t>
  </si>
  <si>
    <t>Y. Caines</t>
  </si>
  <si>
    <t>Y. Perone</t>
  </si>
  <si>
    <t>Z. Fitkin</t>
  </si>
  <si>
    <t>Z. Howling</t>
  </si>
  <si>
    <t>Z. Shakelade</t>
  </si>
  <si>
    <t>Z. Twinberrow</t>
  </si>
  <si>
    <t>Z. Skipsey</t>
  </si>
  <si>
    <t>Z. Deeprose</t>
  </si>
  <si>
    <t>D. Peirson</t>
  </si>
  <si>
    <t>Y. Andrez</t>
  </si>
  <si>
    <t>N. Quernel</t>
  </si>
  <si>
    <t>R. McFarlane</t>
  </si>
  <si>
    <t>U. Lovell</t>
  </si>
  <si>
    <t>W. Gyde</t>
  </si>
  <si>
    <t>Z. Kenrat</t>
  </si>
  <si>
    <t>G. McSparran</t>
  </si>
  <si>
    <t>K. Matusevich</t>
  </si>
  <si>
    <t>K. Alday</t>
  </si>
  <si>
    <t>V. Coneley</t>
  </si>
  <si>
    <t>D. Bretherton</t>
  </si>
  <si>
    <t>E. Ahlin</t>
  </si>
  <si>
    <t>F. Alphonso</t>
  </si>
  <si>
    <t>H. Marlon</t>
  </si>
  <si>
    <t>I. Nornasell</t>
  </si>
  <si>
    <t>M. Kivell</t>
  </si>
  <si>
    <t>N. Strettell</t>
  </si>
  <si>
    <t>S. Berisford</t>
  </si>
  <si>
    <t>T. Van den Oord</t>
  </si>
  <si>
    <t>N. Blues</t>
  </si>
  <si>
    <t>R. Paumier</t>
  </si>
  <si>
    <t>U. Zohrer</t>
  </si>
  <si>
    <t>X. Lewsy</t>
  </si>
  <si>
    <t>A. Manley</t>
  </si>
  <si>
    <t>C. Motton</t>
  </si>
  <si>
    <t>C. Guppy</t>
  </si>
  <si>
    <t>F. Yekel</t>
  </si>
  <si>
    <t>M. Eallis</t>
  </si>
  <si>
    <t>Y. Calan</t>
  </si>
  <si>
    <t>Y. Grimmer</t>
  </si>
  <si>
    <t>K. Bartalin</t>
  </si>
  <si>
    <t>N. Auletta</t>
  </si>
  <si>
    <t>P. Boreham</t>
  </si>
  <si>
    <t>P. Morsom</t>
  </si>
  <si>
    <t>X. Jarman</t>
  </si>
  <si>
    <t>Z. Bagnold</t>
  </si>
  <si>
    <t>Z. Palleske</t>
  </si>
  <si>
    <t>D. Osmint</t>
  </si>
  <si>
    <t>E. Calcott</t>
  </si>
  <si>
    <t>I. Bunnell</t>
  </si>
  <si>
    <t>I. Gartin</t>
  </si>
  <si>
    <t>M. Gori</t>
  </si>
  <si>
    <t>M. Winkett</t>
  </si>
  <si>
    <t>P. Ayers</t>
  </si>
  <si>
    <t>Q. Sweeney</t>
  </si>
  <si>
    <t>T. Leach</t>
  </si>
  <si>
    <t>Y. McCreedy</t>
  </si>
  <si>
    <t>E. Calcut</t>
  </si>
  <si>
    <t>H. Atheis</t>
  </si>
  <si>
    <t>Z. Gregorin</t>
  </si>
  <si>
    <t>D. Jiggens</t>
  </si>
  <si>
    <t>E. Auton</t>
  </si>
  <si>
    <t>O. Gummery</t>
  </si>
  <si>
    <t>R. Elsley</t>
  </si>
  <si>
    <t>Y. Lincoln</t>
  </si>
  <si>
    <t>Y. Collcott</t>
  </si>
  <si>
    <t>Z. Brandino</t>
  </si>
  <si>
    <t>B. Norkett</t>
  </si>
  <si>
    <t>E. Kasperski</t>
  </si>
  <si>
    <t>U. Dofty</t>
  </si>
  <si>
    <t>Y. Winchester</t>
  </si>
  <si>
    <t>A. MacCosto</t>
  </si>
  <si>
    <t>C. Fowlds</t>
  </si>
  <si>
    <t>E. Sheasby</t>
  </si>
  <si>
    <t>I. Whitmore</t>
  </si>
  <si>
    <t>I. Drakard</t>
  </si>
  <si>
    <t>J. Dowall</t>
  </si>
  <si>
    <t>N. Kenforth</t>
  </si>
  <si>
    <t>N. Nel</t>
  </si>
  <si>
    <t>P. Kivlehan</t>
  </si>
  <si>
    <t>Q. Hedditeh</t>
  </si>
  <si>
    <t>R. Hagan</t>
  </si>
  <si>
    <t>T. Barrett</t>
  </si>
  <si>
    <t>X. Penddreth</t>
  </si>
  <si>
    <t>X. Withers</t>
  </si>
  <si>
    <t>Y. Lindores</t>
  </si>
  <si>
    <t>Z. Curl</t>
  </si>
  <si>
    <t>X. Abdy</t>
  </si>
  <si>
    <t>B. Tennick</t>
  </si>
  <si>
    <t>J. Founds</t>
  </si>
  <si>
    <t>H. Garside</t>
  </si>
  <si>
    <t>E. Le Huquet</t>
  </si>
  <si>
    <t>G. Mackiewicz</t>
  </si>
  <si>
    <t>G. MacCosto</t>
  </si>
  <si>
    <t>Q. Benam</t>
  </si>
  <si>
    <t>G. Prazer</t>
  </si>
  <si>
    <t>I. Kennler</t>
  </si>
  <si>
    <t>K. Ogdahl</t>
  </si>
  <si>
    <t>K. Doerren</t>
  </si>
  <si>
    <t>J. Legging</t>
  </si>
  <si>
    <t>X. Moneypenny</t>
  </si>
  <si>
    <t>B. Knowler</t>
  </si>
  <si>
    <t>D. De Caroli</t>
  </si>
  <si>
    <t>D. Sneddon</t>
  </si>
  <si>
    <t>F. Francais</t>
  </si>
  <si>
    <t>F. Rannald</t>
  </si>
  <si>
    <t>G. Meddemmen</t>
  </si>
  <si>
    <t>H. McGilvary</t>
  </si>
  <si>
    <t>J. Woltering</t>
  </si>
  <si>
    <t>O. Kauffman</t>
  </si>
  <si>
    <t>P. Fishe</t>
  </si>
  <si>
    <t>Q. Treffry</t>
  </si>
  <si>
    <t>Q. Martt</t>
  </si>
  <si>
    <t>P. O'Sullivan</t>
  </si>
  <si>
    <t>X. Coventon</t>
  </si>
  <si>
    <t>K. Kilpin</t>
  </si>
  <si>
    <t>U. Chinnock</t>
  </si>
  <si>
    <t>H. Steinhammer</t>
  </si>
  <si>
    <t>X. Heales</t>
  </si>
  <si>
    <t>J. Castelluzzi</t>
  </si>
  <si>
    <t>L. Fawlks</t>
  </si>
  <si>
    <t>V. Mandy</t>
  </si>
  <si>
    <t>E. Vooght</t>
  </si>
  <si>
    <t>N. Jarvis</t>
  </si>
  <si>
    <t>P. Flukes</t>
  </si>
  <si>
    <t>V. Hacquard</t>
  </si>
  <si>
    <t>Z. Cowderoy</t>
  </si>
  <si>
    <t>M. Cyphus</t>
  </si>
  <si>
    <t>R. Silverston</t>
  </si>
  <si>
    <t>Z. Kays</t>
  </si>
  <si>
    <t>B. Pyer</t>
  </si>
  <si>
    <t>B. Dallow</t>
  </si>
  <si>
    <t>B. Patemore</t>
  </si>
  <si>
    <t>B. Daens</t>
  </si>
  <si>
    <t>B. Newvill</t>
  </si>
  <si>
    <t>C. Scola</t>
  </si>
  <si>
    <t>C. Humpage</t>
  </si>
  <si>
    <t>C. Jonson</t>
  </si>
  <si>
    <t>D. Becket</t>
  </si>
  <si>
    <t>D. Dutteridge</t>
  </si>
  <si>
    <t>D. Pointer</t>
  </si>
  <si>
    <t>D. Chapelhow</t>
  </si>
  <si>
    <t>D. Cashin</t>
  </si>
  <si>
    <t>E. Pettyfer</t>
  </si>
  <si>
    <t>E. Morais</t>
  </si>
  <si>
    <t>E. Delion</t>
  </si>
  <si>
    <t>E. Hardaway</t>
  </si>
  <si>
    <t>E. Otley</t>
  </si>
  <si>
    <t>F. Antwis</t>
  </si>
  <si>
    <t>F. Leivers</t>
  </si>
  <si>
    <t>F. Sisland</t>
  </si>
  <si>
    <t>G. Varian</t>
  </si>
  <si>
    <t>G. Aveson</t>
  </si>
  <si>
    <t>G. La Wille</t>
  </si>
  <si>
    <t>G. Walker</t>
  </si>
  <si>
    <t>H. Malyon</t>
  </si>
  <si>
    <t>H. Rasell</t>
  </si>
  <si>
    <t>H. Klais</t>
  </si>
  <si>
    <t>I. Gooding</t>
  </si>
  <si>
    <t>I. Cettell</t>
  </si>
  <si>
    <t>I. Waldren</t>
  </si>
  <si>
    <t>I. Eyres</t>
  </si>
  <si>
    <t>J. Gavozzi</t>
  </si>
  <si>
    <t>L. Priestley</t>
  </si>
  <si>
    <t>L. Ord</t>
  </si>
  <si>
    <t>M. Steinor</t>
  </si>
  <si>
    <t>M. Hazley</t>
  </si>
  <si>
    <t>M. Roels</t>
  </si>
  <si>
    <t>M. Guillain</t>
  </si>
  <si>
    <t>N. Lambard</t>
  </si>
  <si>
    <t>N. Klasing</t>
  </si>
  <si>
    <t>N. Weatherell</t>
  </si>
  <si>
    <t>N. Ipplett</t>
  </si>
  <si>
    <t>N. Schroeder</t>
  </si>
  <si>
    <t>O. Gullberg</t>
  </si>
  <si>
    <t>O. Brockie</t>
  </si>
  <si>
    <t>O. Messham</t>
  </si>
  <si>
    <t>P. Durdy</t>
  </si>
  <si>
    <t>Q. Mulliss</t>
  </si>
  <si>
    <t>Q. Tippings</t>
  </si>
  <si>
    <t>Q. Olenchenko</t>
  </si>
  <si>
    <t>R. Arniz</t>
  </si>
  <si>
    <t>R. Stainton - Skinn</t>
  </si>
  <si>
    <t>R. Roydon</t>
  </si>
  <si>
    <t>R. Hintze</t>
  </si>
  <si>
    <t>R. Janik</t>
  </si>
  <si>
    <t>R. Possek</t>
  </si>
  <si>
    <t>S. Fegan</t>
  </si>
  <si>
    <t>T. Oliveras</t>
  </si>
  <si>
    <t>T. Figura</t>
  </si>
  <si>
    <t>T. Sivorn</t>
  </si>
  <si>
    <t>U. Battman</t>
  </si>
  <si>
    <t>U. Rumble</t>
  </si>
  <si>
    <t>U. Iwanowicz</t>
  </si>
  <si>
    <t>V. Haitlie</t>
  </si>
  <si>
    <t>V. Grahamslaw</t>
  </si>
  <si>
    <t>W. Goldstone</t>
  </si>
  <si>
    <t>W. Shaplin</t>
  </si>
  <si>
    <t>W. Brickstock</t>
  </si>
  <si>
    <t>X. Heintzsch</t>
  </si>
  <si>
    <t>X. Breche</t>
  </si>
  <si>
    <t>X. Burgett</t>
  </si>
  <si>
    <t>Y. Chappelle</t>
  </si>
  <si>
    <t>Y. Filgate</t>
  </si>
  <si>
    <t>Z. Szymanek</t>
  </si>
  <si>
    <t>Z. Eiler</t>
  </si>
  <si>
    <t>Z. O'Doherty</t>
  </si>
  <si>
    <t>B. Skin</t>
  </si>
  <si>
    <t>E. Lettuce</t>
  </si>
  <si>
    <t>S. Bilovsky</t>
  </si>
  <si>
    <t>D. Scud</t>
  </si>
  <si>
    <t>O. Po</t>
  </si>
  <si>
    <t>E. Schimaschke</t>
  </si>
  <si>
    <t>P. Aggis</t>
  </si>
  <si>
    <t>Y. Yakob</t>
  </si>
  <si>
    <t>Y. Upchurch</t>
  </si>
  <si>
    <t>H. Redihalgh</t>
  </si>
  <si>
    <t>J. Schruyer</t>
  </si>
  <si>
    <t>K. Rolfo</t>
  </si>
  <si>
    <t>D. Langeren</t>
  </si>
  <si>
    <t>F. Durnill</t>
  </si>
  <si>
    <t>S. Stanfield</t>
  </si>
  <si>
    <t>A. Whitemarsh</t>
  </si>
  <si>
    <t>E. Sessions</t>
  </si>
  <si>
    <t>O. Lovewell</t>
  </si>
  <si>
    <t>P. Draycott</t>
  </si>
  <si>
    <t>Y. Maylor</t>
  </si>
  <si>
    <t>U. Kleynen</t>
  </si>
  <si>
    <t>X. Stallion</t>
  </si>
  <si>
    <t>E. Michelotti</t>
  </si>
  <si>
    <t>E. Mattheis</t>
  </si>
  <si>
    <t>U. McLarty</t>
  </si>
  <si>
    <t>W. Fordyce</t>
  </si>
  <si>
    <t>X. Idle</t>
  </si>
  <si>
    <t>Z. Branchflower</t>
  </si>
  <si>
    <t>F. Bourcq</t>
  </si>
  <si>
    <t>H. Weerdenburg</t>
  </si>
  <si>
    <t>O. de Clerk</t>
  </si>
  <si>
    <t>B. Runham</t>
  </si>
  <si>
    <t>F. Sansbury</t>
  </si>
  <si>
    <t>G. Heelis</t>
  </si>
  <si>
    <t>I. Gawthorp</t>
  </si>
  <si>
    <t>R. Onians</t>
  </si>
  <si>
    <t>Z. Maccree</t>
  </si>
  <si>
    <t>D. Geockle</t>
  </si>
  <si>
    <t>I. Trigwell</t>
  </si>
  <si>
    <t>Q. Corstorphine</t>
  </si>
  <si>
    <t>A. Gansbuhler</t>
  </si>
  <si>
    <t>C. Thirtle</t>
  </si>
  <si>
    <t>E. Fernez</t>
  </si>
  <si>
    <t>I. MacAscaidh</t>
  </si>
  <si>
    <t>I. Egglestone</t>
  </si>
  <si>
    <t>N. Hoggan</t>
  </si>
  <si>
    <t>T. MacCarrick</t>
  </si>
  <si>
    <t>Z. Finlow</t>
  </si>
  <si>
    <t>Z. Karpmann</t>
  </si>
  <si>
    <t>F. Metcalf</t>
  </si>
  <si>
    <t>S. Foulstone</t>
  </si>
  <si>
    <t>H. Siss</t>
  </si>
  <si>
    <t>U. Chippin</t>
  </si>
  <si>
    <t>A. Jeggo</t>
  </si>
  <si>
    <t>A. Batte</t>
  </si>
  <si>
    <t>A. Backshaw</t>
  </si>
  <si>
    <t>A. Goodricke</t>
  </si>
  <si>
    <t>A. Godspede</t>
  </si>
  <si>
    <t>A. McMorland</t>
  </si>
  <si>
    <t>A. Sneezem</t>
  </si>
  <si>
    <t>A. Floyd</t>
  </si>
  <si>
    <t>A. Wolfit</t>
  </si>
  <si>
    <t>A. Dennitts</t>
  </si>
  <si>
    <t>B. Utting</t>
  </si>
  <si>
    <t>B. Kornyshev</t>
  </si>
  <si>
    <t>B. Capstick</t>
  </si>
  <si>
    <t>B. Sillick</t>
  </si>
  <si>
    <t>B. Morant</t>
  </si>
  <si>
    <t>B. Iddenden</t>
  </si>
  <si>
    <t>B. Masterton</t>
  </si>
  <si>
    <t>B. Connock</t>
  </si>
  <si>
    <t>B. Billingham</t>
  </si>
  <si>
    <t>C. Clute</t>
  </si>
  <si>
    <t>C. Tinton</t>
  </si>
  <si>
    <t>C. Ovenell</t>
  </si>
  <si>
    <t>C. Melladew</t>
  </si>
  <si>
    <t>C. Goodhew</t>
  </si>
  <si>
    <t>C. Lund</t>
  </si>
  <si>
    <t>D. Austick</t>
  </si>
  <si>
    <t>D. Paragreen</t>
  </si>
  <si>
    <t>D. Bassindale</t>
  </si>
  <si>
    <t>D. Pirkis</t>
  </si>
  <si>
    <t>D. Gasnell</t>
  </si>
  <si>
    <t>D. Gudahy</t>
  </si>
  <si>
    <t>D. Minto</t>
  </si>
  <si>
    <t>D. Loalday</t>
  </si>
  <si>
    <t>D. Dinzey</t>
  </si>
  <si>
    <t>E. Liggens</t>
  </si>
  <si>
    <t>E. Karlolczak</t>
  </si>
  <si>
    <t>E. Robb</t>
  </si>
  <si>
    <t>E. Ibert</t>
  </si>
  <si>
    <t>E. Blunden</t>
  </si>
  <si>
    <t>E. Billham</t>
  </si>
  <si>
    <t>E. Brownlee</t>
  </si>
  <si>
    <t>E. Jewes</t>
  </si>
  <si>
    <t>F. Conaghan</t>
  </si>
  <si>
    <t>F. Phippen</t>
  </si>
  <si>
    <t>F. Salisbury</t>
  </si>
  <si>
    <t>F. Bendle</t>
  </si>
  <si>
    <t>G. Sellstrom</t>
  </si>
  <si>
    <t>G. Barnett</t>
  </si>
  <si>
    <t>G. Skamell</t>
  </si>
  <si>
    <t>G. Wilber</t>
  </si>
  <si>
    <t>G. Fildes</t>
  </si>
  <si>
    <t>G. Georger</t>
  </si>
  <si>
    <t>G. Geibel</t>
  </si>
  <si>
    <t>G. Summerly</t>
  </si>
  <si>
    <t>G. Savill</t>
  </si>
  <si>
    <t>G. Guierre</t>
  </si>
  <si>
    <t>G. Hawkeswood</t>
  </si>
  <si>
    <t>G. Breawood</t>
  </si>
  <si>
    <t>H. McKeighen</t>
  </si>
  <si>
    <t>H. Pascoe</t>
  </si>
  <si>
    <t>H. Woolens</t>
  </si>
  <si>
    <t>H. Gorrissen</t>
  </si>
  <si>
    <t>H. Kenningham</t>
  </si>
  <si>
    <t>H. Matveichev</t>
  </si>
  <si>
    <t>H. Poulden</t>
  </si>
  <si>
    <t>H. Jime</t>
  </si>
  <si>
    <t>I. Lavell</t>
  </si>
  <si>
    <t>I. Jeandot</t>
  </si>
  <si>
    <t>I. Farfalameev</t>
  </si>
  <si>
    <t>I. Thominga</t>
  </si>
  <si>
    <t>I. Aronov</t>
  </si>
  <si>
    <t>I. Doudny</t>
  </si>
  <si>
    <t>I. Barnet</t>
  </si>
  <si>
    <t>I. Ragbourne</t>
  </si>
  <si>
    <t>I. Biagini</t>
  </si>
  <si>
    <t>I. Ingolotti</t>
  </si>
  <si>
    <t>I. Creebo</t>
  </si>
  <si>
    <t>J. Dietzler</t>
  </si>
  <si>
    <t>J. Tampion</t>
  </si>
  <si>
    <t>J. Buten</t>
  </si>
  <si>
    <t>J. Mutimer</t>
  </si>
  <si>
    <t>J. Blackborow</t>
  </si>
  <si>
    <t>J. Albrighton</t>
  </si>
  <si>
    <t>J. Oehme</t>
  </si>
  <si>
    <t>K. Leebeter</t>
  </si>
  <si>
    <t>K. Zumbusch</t>
  </si>
  <si>
    <t>K. Ensten</t>
  </si>
  <si>
    <t>K. Bale</t>
  </si>
  <si>
    <t>K. Booij</t>
  </si>
  <si>
    <t>K. Baelde</t>
  </si>
  <si>
    <t>K. Meanwell</t>
  </si>
  <si>
    <t>K. Aery</t>
  </si>
  <si>
    <t>L. Mattersey</t>
  </si>
  <si>
    <t>L. Bagger</t>
  </si>
  <si>
    <t>L. Buesnel</t>
  </si>
  <si>
    <t>L. Hicks</t>
  </si>
  <si>
    <t>L. Vane</t>
  </si>
  <si>
    <t>L. Dilawey</t>
  </si>
  <si>
    <t>L. Tweedlie</t>
  </si>
  <si>
    <t>L. Woodrooffe</t>
  </si>
  <si>
    <t>L. Ferruzzi</t>
  </si>
  <si>
    <t>L. Lilion</t>
  </si>
  <si>
    <t>L. Zisneros</t>
  </si>
  <si>
    <t>L. Wroath</t>
  </si>
  <si>
    <t>L. Castells</t>
  </si>
  <si>
    <t>M. Fevier</t>
  </si>
  <si>
    <t>M. St Ange</t>
  </si>
  <si>
    <t>M. Skaid</t>
  </si>
  <si>
    <t>M. Strowger</t>
  </si>
  <si>
    <t>M. Carnilian</t>
  </si>
  <si>
    <t>M. Kinghorn</t>
  </si>
  <si>
    <t>M. Fairbard</t>
  </si>
  <si>
    <t>M. Goldsmith</t>
  </si>
  <si>
    <t>M. Casaroli</t>
  </si>
  <si>
    <t>M. Matuszynski</t>
  </si>
  <si>
    <t>N. McCraine</t>
  </si>
  <si>
    <t>N. Dugan</t>
  </si>
  <si>
    <t>N. Legion</t>
  </si>
  <si>
    <t>N. McVee</t>
  </si>
  <si>
    <t>N. Claque</t>
  </si>
  <si>
    <t>N. Aird</t>
  </si>
  <si>
    <t>N. Nani</t>
  </si>
  <si>
    <t>N. Darbey</t>
  </si>
  <si>
    <t>N. Weall</t>
  </si>
  <si>
    <t>N. Handrahan</t>
  </si>
  <si>
    <t>O. Pusey</t>
  </si>
  <si>
    <t>O. Bills</t>
  </si>
  <si>
    <t>O. Pawlaczyk</t>
  </si>
  <si>
    <t>O. Blissitt</t>
  </si>
  <si>
    <t>O. Teague</t>
  </si>
  <si>
    <t>O. Crimes</t>
  </si>
  <si>
    <t>O. Steddall</t>
  </si>
  <si>
    <t>O. Grigoriev</t>
  </si>
  <si>
    <t>O. Maypowder</t>
  </si>
  <si>
    <t>O. Fogel</t>
  </si>
  <si>
    <t>P. Munehay</t>
  </si>
  <si>
    <t>P. Aynold</t>
  </si>
  <si>
    <t>P. Currington</t>
  </si>
  <si>
    <t>P. Medley</t>
  </si>
  <si>
    <t>P. Matuszinski</t>
  </si>
  <si>
    <t>P. Chinge de Hals</t>
  </si>
  <si>
    <t>P. Rens</t>
  </si>
  <si>
    <t>P. Aggiss</t>
  </si>
  <si>
    <t>P. Wray</t>
  </si>
  <si>
    <t>P. Kilian</t>
  </si>
  <si>
    <t>P. Aisthorpe</t>
  </si>
  <si>
    <t>Q. Vears</t>
  </si>
  <si>
    <t>Q. Oxherd</t>
  </si>
  <si>
    <t>Q. Goose</t>
  </si>
  <si>
    <t>Q. Garroway</t>
  </si>
  <si>
    <t>Q. Twinbrow</t>
  </si>
  <si>
    <t>Q. Stiggers</t>
  </si>
  <si>
    <t>Q. Fitton</t>
  </si>
  <si>
    <t>Q. Dalglish</t>
  </si>
  <si>
    <t>Q. Picard</t>
  </si>
  <si>
    <t>R. Haugeh</t>
  </si>
  <si>
    <t>R. Rich</t>
  </si>
  <si>
    <t>R. Salisbury</t>
  </si>
  <si>
    <t>R. Schust</t>
  </si>
  <si>
    <t>S. Hedge</t>
  </si>
  <si>
    <t>S. Eads</t>
  </si>
  <si>
    <t>S. Novelli</t>
  </si>
  <si>
    <t>S. Copyn</t>
  </si>
  <si>
    <t>S. Colwell</t>
  </si>
  <si>
    <t>S. Zolini</t>
  </si>
  <si>
    <t>S. Tethcote</t>
  </si>
  <si>
    <t>S. Gullane</t>
  </si>
  <si>
    <t>T. Winspur</t>
  </si>
  <si>
    <t>T. Kener</t>
  </si>
  <si>
    <t>T. Kluge</t>
  </si>
  <si>
    <t>T. Brixham</t>
  </si>
  <si>
    <t>T. Napoli</t>
  </si>
  <si>
    <t>T. Caccavale</t>
  </si>
  <si>
    <t>T. Iliffe</t>
  </si>
  <si>
    <t>T. Colecrough</t>
  </si>
  <si>
    <t>U. Berendsen</t>
  </si>
  <si>
    <t>U. Benneyworth</t>
  </si>
  <si>
    <t>U. Dumini</t>
  </si>
  <si>
    <t>U. Folomkin</t>
  </si>
  <si>
    <t>U. Yearnes</t>
  </si>
  <si>
    <t>U. Chastanet</t>
  </si>
  <si>
    <t>U. Kauffman</t>
  </si>
  <si>
    <t>V. Pothergill</t>
  </si>
  <si>
    <t>V. Merigon</t>
  </si>
  <si>
    <t>V. Whittington</t>
  </si>
  <si>
    <t>V. McCreedy</t>
  </si>
  <si>
    <t>V. Pezey</t>
  </si>
  <si>
    <t>V. Bellingham</t>
  </si>
  <si>
    <t>W. Blakelock</t>
  </si>
  <si>
    <t>W. Martinelli</t>
  </si>
  <si>
    <t>W. Laing</t>
  </si>
  <si>
    <t>W. Rosenfrucht</t>
  </si>
  <si>
    <t>X. Mugford</t>
  </si>
  <si>
    <t>X. Chidlow</t>
  </si>
  <si>
    <t>X. Driuzzi</t>
  </si>
  <si>
    <t>X. Hebble</t>
  </si>
  <si>
    <t>X. Zarfai</t>
  </si>
  <si>
    <t>X. Ebbett</t>
  </si>
  <si>
    <t>X. Piffe</t>
  </si>
  <si>
    <t>X. Seeks</t>
  </si>
  <si>
    <t>X. Faldo</t>
  </si>
  <si>
    <t>X. Cammish</t>
  </si>
  <si>
    <t>X. Schwier</t>
  </si>
  <si>
    <t>X. Ellen</t>
  </si>
  <si>
    <t>X. Domelaw</t>
  </si>
  <si>
    <t>X. Whitters</t>
  </si>
  <si>
    <t>Y. Pratten</t>
  </si>
  <si>
    <t>Y. Bedbury</t>
  </si>
  <si>
    <t>Y. Lempke</t>
  </si>
  <si>
    <t>Y. Eye</t>
  </si>
  <si>
    <t>Y. Nerney</t>
  </si>
  <si>
    <t>Y. Boggas</t>
  </si>
  <si>
    <t>Y. Emanuelov</t>
  </si>
  <si>
    <t>Y. Cuthill</t>
  </si>
  <si>
    <t>Y. Topling</t>
  </si>
  <si>
    <t>Y. Willmore</t>
  </si>
  <si>
    <t>Y. Ragbourne</t>
  </si>
  <si>
    <t>Z. Avramchik</t>
  </si>
  <si>
    <t>Z. Taggett</t>
  </si>
  <si>
    <t>Z. Barles</t>
  </si>
  <si>
    <t>Z. Burfoot</t>
  </si>
  <si>
    <t>Z. Ellen</t>
  </si>
  <si>
    <t>Z. Bakesef</t>
  </si>
  <si>
    <t>Z. Bonifazio</t>
  </si>
  <si>
    <t>Z. Brownlie</t>
  </si>
  <si>
    <t>A. Duigenan</t>
  </si>
  <si>
    <t>C. Ibberson</t>
  </si>
  <si>
    <t>F. Priver</t>
  </si>
  <si>
    <t>H. Tittershill</t>
  </si>
  <si>
    <t>L. Halward</t>
  </si>
  <si>
    <t>N. Hurt</t>
  </si>
  <si>
    <t>Q. Lackmann</t>
  </si>
  <si>
    <t>G. Kachel</t>
  </si>
  <si>
    <t>H. Ruhben</t>
  </si>
  <si>
    <t>I. Heading</t>
  </si>
  <si>
    <t>M. Olexa</t>
  </si>
  <si>
    <t>N. Swedeland</t>
  </si>
  <si>
    <t>N. Brayn</t>
  </si>
  <si>
    <t>S. Alywen</t>
  </si>
  <si>
    <t>T. Beazer</t>
  </si>
  <si>
    <t>V. Fiennes</t>
  </si>
  <si>
    <t>V. Loughran</t>
  </si>
  <si>
    <t>W. Ketcher</t>
  </si>
  <si>
    <t>X. Palffrey</t>
  </si>
  <si>
    <t>D. Moorcraft</t>
  </si>
  <si>
    <t>E. Edgcombe</t>
  </si>
  <si>
    <t>G. Matignon</t>
  </si>
  <si>
    <t>G. Ary</t>
  </si>
  <si>
    <t>I. Chung</t>
  </si>
  <si>
    <t>J. Wheatland</t>
  </si>
  <si>
    <t>M. Smart</t>
  </si>
  <si>
    <t>N. Whisker</t>
  </si>
  <si>
    <t>S. Latch</t>
  </si>
  <si>
    <t>T. Winfield</t>
  </si>
  <si>
    <t>U. Silmon</t>
  </si>
  <si>
    <t>H. Dallas</t>
  </si>
  <si>
    <t>K. Ybarra</t>
  </si>
  <si>
    <t>M. Blockley</t>
  </si>
  <si>
    <t>N. O'Finan</t>
  </si>
  <si>
    <t>P. Piatto</t>
  </si>
  <si>
    <t>U. Doggerell</t>
  </si>
  <si>
    <t>W. Wark</t>
  </si>
  <si>
    <t>X. Willimont</t>
  </si>
  <si>
    <t>B. Wofenden</t>
  </si>
  <si>
    <t>C. Bes</t>
  </si>
  <si>
    <t>D. Oliva</t>
  </si>
  <si>
    <t>K. Tolwood</t>
  </si>
  <si>
    <t>M. Geelan</t>
  </si>
  <si>
    <t>O. Lagde</t>
  </si>
  <si>
    <t>O. Paskin</t>
  </si>
  <si>
    <t>Q. Fausset</t>
  </si>
  <si>
    <t>S. De Gregario</t>
  </si>
  <si>
    <t>S. Shropsheir</t>
  </si>
  <si>
    <t>T. Riggulsford</t>
  </si>
  <si>
    <t>W. Sturridge</t>
  </si>
  <si>
    <t>W. Sanbrooke</t>
  </si>
  <si>
    <t>Y. McCree</t>
  </si>
  <si>
    <t>L. Harford</t>
  </si>
  <si>
    <t>L. Johl</t>
  </si>
  <si>
    <t>N. Deaton</t>
  </si>
  <si>
    <t>T. Weekley</t>
  </si>
  <si>
    <t>U. Riggeard</t>
  </si>
  <si>
    <t>W. Byrch</t>
  </si>
  <si>
    <t>B. Rooms</t>
  </si>
  <si>
    <t>C. McGucken</t>
  </si>
  <si>
    <t>I. Kubas</t>
  </si>
  <si>
    <t>O. Durek</t>
  </si>
  <si>
    <t>P. Dupre</t>
  </si>
  <si>
    <t>T. Cisec</t>
  </si>
  <si>
    <t>V. Hook</t>
  </si>
  <si>
    <t>Y. Leaves</t>
  </si>
  <si>
    <t>Z. La Wille</t>
  </si>
  <si>
    <t>A. Markl</t>
  </si>
  <si>
    <t>A. Merlin</t>
  </si>
  <si>
    <t>H. Vogt</t>
  </si>
  <si>
    <t>N. Barnhill</t>
  </si>
  <si>
    <t>P. Burditt</t>
  </si>
  <si>
    <t>T. Ourtic</t>
  </si>
  <si>
    <t>V. Groocock</t>
  </si>
  <si>
    <t>X. Brass</t>
  </si>
  <si>
    <t>Y. Jellis</t>
  </si>
  <si>
    <t>E. McNutt</t>
  </si>
  <si>
    <t>F. O'Brien</t>
  </si>
  <si>
    <t>F. Legerwood</t>
  </si>
  <si>
    <t>L. Elmhurst</t>
  </si>
  <si>
    <t>M. Shimuk</t>
  </si>
  <si>
    <t>R. Meneely</t>
  </si>
  <si>
    <t>R. Cockhill</t>
  </si>
  <si>
    <t>S. Grevile</t>
  </si>
  <si>
    <t>U. Rosenhaupt</t>
  </si>
  <si>
    <t>U. Birkbeck</t>
  </si>
  <si>
    <t>V. Delahunt</t>
  </si>
  <si>
    <t>W. Lunnon</t>
  </si>
  <si>
    <t>Z. Rous</t>
  </si>
  <si>
    <t>Z. Lunney</t>
  </si>
  <si>
    <t>C. Costi</t>
  </si>
  <si>
    <t>D. Bartalin</t>
  </si>
  <si>
    <t>E. Wilks</t>
  </si>
  <si>
    <t>E. Lynd</t>
  </si>
  <si>
    <t>J. Wickens</t>
  </si>
  <si>
    <t>P. Clandillon</t>
  </si>
  <si>
    <t>Q. Chandlar</t>
  </si>
  <si>
    <t>R. Jobbins</t>
  </si>
  <si>
    <t>B. Quinby</t>
  </si>
  <si>
    <t>C. Pordall</t>
  </si>
  <si>
    <t>C. Brownill</t>
  </si>
  <si>
    <t>C. Magrane</t>
  </si>
  <si>
    <t>D. Wellan</t>
  </si>
  <si>
    <t>E. Kensley</t>
  </si>
  <si>
    <t>E. Courage</t>
  </si>
  <si>
    <t>F. Kelsall</t>
  </si>
  <si>
    <t>F. Innott</t>
  </si>
  <si>
    <t>G. Sinnott</t>
  </si>
  <si>
    <t>G. Feehily</t>
  </si>
  <si>
    <t>H. Rizzillo</t>
  </si>
  <si>
    <t>H. Ritter</t>
  </si>
  <si>
    <t>K. Rimour</t>
  </si>
  <si>
    <t>L. Pagel</t>
  </si>
  <si>
    <t>M. Krug</t>
  </si>
  <si>
    <t>M. Stanion</t>
  </si>
  <si>
    <t>M. Carlow</t>
  </si>
  <si>
    <t>N. Hubbard</t>
  </si>
  <si>
    <t>N. Edens</t>
  </si>
  <si>
    <t>N. Siuda</t>
  </si>
  <si>
    <t>N. Glossup</t>
  </si>
  <si>
    <t>O. Annett</t>
  </si>
  <si>
    <t>P. De la Zenne</t>
  </si>
  <si>
    <t>Q. McGonigal</t>
  </si>
  <si>
    <t>Q. Isitt</t>
  </si>
  <si>
    <t>S. Blinder</t>
  </si>
  <si>
    <t>S. Gagie</t>
  </si>
  <si>
    <t>T. Eldred</t>
  </si>
  <si>
    <t>U. Traite</t>
  </si>
  <si>
    <t>U. Claringbold</t>
  </si>
  <si>
    <t>U. Bisacre</t>
  </si>
  <si>
    <t>U. Candy</t>
  </si>
  <si>
    <t>W. Simonassi</t>
  </si>
  <si>
    <t>W. Damiata</t>
  </si>
  <si>
    <t>W. Giovannacci</t>
  </si>
  <si>
    <t>W. Strover</t>
  </si>
  <si>
    <t>W. Phidgin</t>
  </si>
  <si>
    <t>X. Somerscales</t>
  </si>
  <si>
    <t>X. Butterick</t>
  </si>
  <si>
    <t>Y. Davidowich</t>
  </si>
  <si>
    <t>Y. Everett</t>
  </si>
  <si>
    <t>Y. Jouaneton</t>
  </si>
  <si>
    <t>Y. Minchinden</t>
  </si>
  <si>
    <t>Z. Rumke</t>
  </si>
  <si>
    <t>Z. Bourdis</t>
  </si>
  <si>
    <t>Z. Curror</t>
  </si>
  <si>
    <t>Q. Buddle</t>
  </si>
  <si>
    <t>A. Coldbathe</t>
  </si>
  <si>
    <t>B. Gladebeck</t>
  </si>
  <si>
    <t>I. Deluca</t>
  </si>
  <si>
    <t>E. Braam</t>
  </si>
  <si>
    <t>D. Malkin</t>
  </si>
  <si>
    <t>I. Palphreyman</t>
  </si>
  <si>
    <t>F. Aicken</t>
  </si>
  <si>
    <t>U. Zanelli</t>
  </si>
  <si>
    <t>Z. Ridewood</t>
  </si>
  <si>
    <t>E. McLoney</t>
  </si>
  <si>
    <t>Q. O'Hegertie</t>
  </si>
  <si>
    <t>V. Trewhella</t>
  </si>
  <si>
    <t>A. Braizier</t>
  </si>
  <si>
    <t>B. Little</t>
  </si>
  <si>
    <t>C. Trebbett</t>
  </si>
  <si>
    <t>D. Titherington</t>
  </si>
  <si>
    <t>E. Boffey</t>
  </si>
  <si>
    <t>M. Freake</t>
  </si>
  <si>
    <t>N. Tohill</t>
  </si>
  <si>
    <t>P. Trainor</t>
  </si>
  <si>
    <t>P. Wais</t>
  </si>
  <si>
    <t>R. Eede</t>
  </si>
  <si>
    <t>X. McLanachan</t>
  </si>
  <si>
    <t>Y. McConville</t>
  </si>
  <si>
    <t>Z. Sherwill</t>
  </si>
  <si>
    <t>X. Middlemiss</t>
  </si>
  <si>
    <t>K. Landell</t>
  </si>
  <si>
    <t>T. Hunte</t>
  </si>
  <si>
    <t>T. D'Oyly</t>
  </si>
  <si>
    <t>W. Ianetti</t>
  </si>
  <si>
    <t>V. Staniforth</t>
  </si>
  <si>
    <t>B. Deverose</t>
  </si>
  <si>
    <t>Y. Sugars</t>
  </si>
  <si>
    <t>G. Ariss</t>
  </si>
  <si>
    <t>H. Knowlys</t>
  </si>
  <si>
    <t>K. Glendenning</t>
  </si>
  <si>
    <t>L. Lung</t>
  </si>
  <si>
    <t>M. Ashdown</t>
  </si>
  <si>
    <t>O. McEnteggart</t>
  </si>
  <si>
    <t>P. Jurczak</t>
  </si>
  <si>
    <t>S. Pulley</t>
  </si>
  <si>
    <t>V. Shalcros</t>
  </si>
  <si>
    <t>X. Clench</t>
  </si>
  <si>
    <t>X. Nias</t>
  </si>
  <si>
    <t>W. Benbrick</t>
  </si>
  <si>
    <t>E. Brazener</t>
  </si>
  <si>
    <t>U. Franken</t>
  </si>
  <si>
    <t>C. Adamkiewicz</t>
  </si>
  <si>
    <t>P. Saltwell</t>
  </si>
  <si>
    <t>U. Nollet</t>
  </si>
  <si>
    <t>W. Lacotte</t>
  </si>
  <si>
    <t>Z. Meharg</t>
  </si>
  <si>
    <t>X. Ginty</t>
  </si>
  <si>
    <t>A. Staples</t>
  </si>
  <si>
    <t>A. Penswick</t>
  </si>
  <si>
    <t>A. Locks</t>
  </si>
  <si>
    <t>A. Eisold</t>
  </si>
  <si>
    <t>B. Puddicombe</t>
  </si>
  <si>
    <t>B. Roistone</t>
  </si>
  <si>
    <t>C. Puttrell</t>
  </si>
  <si>
    <t>C. Hayball</t>
  </si>
  <si>
    <t>C. Yantsev</t>
  </si>
  <si>
    <t>C. Shevlane</t>
  </si>
  <si>
    <t>C. Bocke</t>
  </si>
  <si>
    <t>D. Klossmann</t>
  </si>
  <si>
    <t>E. Pyecroft</t>
  </si>
  <si>
    <t>F. Barstock</t>
  </si>
  <si>
    <t>F. Demann</t>
  </si>
  <si>
    <t>F. Minmagh</t>
  </si>
  <si>
    <t>F. Vigneron</t>
  </si>
  <si>
    <t>G. Hatto</t>
  </si>
  <si>
    <t>G. Caddies</t>
  </si>
  <si>
    <t>H. Swinford</t>
  </si>
  <si>
    <t>H. Gaiford</t>
  </si>
  <si>
    <t>H. Hanster</t>
  </si>
  <si>
    <t>I. Boyford</t>
  </si>
  <si>
    <t>I. Epgrave</t>
  </si>
  <si>
    <t>I. Todhunter</t>
  </si>
  <si>
    <t>I. Kennedy</t>
  </si>
  <si>
    <t>J. Emby</t>
  </si>
  <si>
    <t>J. Franceschino</t>
  </si>
  <si>
    <t>J. Buie</t>
  </si>
  <si>
    <t>L. Radmore</t>
  </si>
  <si>
    <t>L. Norssister</t>
  </si>
  <si>
    <t>L. Cattell</t>
  </si>
  <si>
    <t>M. Runsey</t>
  </si>
  <si>
    <t>N. Tretwell</t>
  </si>
  <si>
    <t>N. Stimson</t>
  </si>
  <si>
    <t>N. Pieter</t>
  </si>
  <si>
    <t>N. Brettel</t>
  </si>
  <si>
    <t>N. Atwood</t>
  </si>
  <si>
    <t>O. Sainte Paul</t>
  </si>
  <si>
    <t>O. Overell</t>
  </si>
  <si>
    <t>O. Stemson</t>
  </si>
  <si>
    <t>O. Dominique</t>
  </si>
  <si>
    <t>O. Menaul</t>
  </si>
  <si>
    <t>P. Puttan</t>
  </si>
  <si>
    <t>R. Gianilli</t>
  </si>
  <si>
    <t>S. Pattinson</t>
  </si>
  <si>
    <t>T. Sellars</t>
  </si>
  <si>
    <t>T. Sybry</t>
  </si>
  <si>
    <t>U. Gulleford</t>
  </si>
  <si>
    <t>U. Brockest</t>
  </si>
  <si>
    <t>U. Hawkin</t>
  </si>
  <si>
    <t>V. Matyashev</t>
  </si>
  <si>
    <t>V. Perocci</t>
  </si>
  <si>
    <t>V. Howett</t>
  </si>
  <si>
    <t>W. McDugal</t>
  </si>
  <si>
    <t>W. Giffkins</t>
  </si>
  <si>
    <t>X. Housego</t>
  </si>
  <si>
    <t>X. Dussy</t>
  </si>
  <si>
    <t>X. Jeffryes</t>
  </si>
  <si>
    <t>Y. Kinforth</t>
  </si>
  <si>
    <t>Y. Camacke</t>
  </si>
  <si>
    <t>Y. Morison</t>
  </si>
  <si>
    <t>Y. Zoppie</t>
  </si>
  <si>
    <t>Z. Dishmon</t>
  </si>
  <si>
    <t>Z. Clapp</t>
  </si>
  <si>
    <t>M. Quinsee</t>
  </si>
  <si>
    <t>X. Sayles</t>
  </si>
  <si>
    <t>T. Klich</t>
  </si>
  <si>
    <t>W. Tuckerman</t>
  </si>
  <si>
    <t>H. Fairtlough</t>
  </si>
  <si>
    <t>H. Linney</t>
  </si>
  <si>
    <t>J. Benyon</t>
  </si>
  <si>
    <t>Q. Shipsey</t>
  </si>
  <si>
    <t>P. Emmett</t>
  </si>
  <si>
    <t>Q. Groomebridge</t>
  </si>
  <si>
    <t>S. Methuen</t>
  </si>
  <si>
    <t>Z. Christofol</t>
  </si>
  <si>
    <t>H. Lowe</t>
  </si>
  <si>
    <t>J. Innett</t>
  </si>
  <si>
    <t>J. Thirlaway</t>
  </si>
  <si>
    <t>Z. Kilgour</t>
  </si>
  <si>
    <t>O. Kleen</t>
  </si>
  <si>
    <t>O. Wakelin</t>
  </si>
  <si>
    <t>Z. Gayforth</t>
  </si>
  <si>
    <t>Q. Lyngsted</t>
  </si>
  <si>
    <t>C. Ferrero</t>
  </si>
  <si>
    <t>R. Stuther</t>
  </si>
  <si>
    <t>A. Jordon</t>
  </si>
  <si>
    <t>B. Tayloe</t>
  </si>
  <si>
    <t>E. Wickes</t>
  </si>
  <si>
    <t>I. Summergill</t>
  </si>
  <si>
    <t>M. Coultass</t>
  </si>
  <si>
    <t>M. Cankett</t>
  </si>
  <si>
    <t>S. Samuel</t>
  </si>
  <si>
    <t>V. Rodinger</t>
  </si>
  <si>
    <t>Z. Spohrmann</t>
  </si>
  <si>
    <t>K. Leabeater</t>
  </si>
  <si>
    <t>A. Ewen</t>
  </si>
  <si>
    <t>A. Kyle</t>
  </si>
  <si>
    <t>A. Oldroyd</t>
  </si>
  <si>
    <t>A. Rohlf</t>
  </si>
  <si>
    <t>A. McCumskay</t>
  </si>
  <si>
    <t>A. Crich</t>
  </si>
  <si>
    <t>A. Collabine</t>
  </si>
  <si>
    <t>B. Riccelli</t>
  </si>
  <si>
    <t>B. Baldoni</t>
  </si>
  <si>
    <t>B. Bricket</t>
  </si>
  <si>
    <t>B. Sever</t>
  </si>
  <si>
    <t>B. Gammell</t>
  </si>
  <si>
    <t>B. Meanwell</t>
  </si>
  <si>
    <t>B. Gravey</t>
  </si>
  <si>
    <t>C. Jacobsson</t>
  </si>
  <si>
    <t>C. Bartolomieu</t>
  </si>
  <si>
    <t>C. Knoller</t>
  </si>
  <si>
    <t>C. Ughini</t>
  </si>
  <si>
    <t>C. Nanson</t>
  </si>
  <si>
    <t>C. Tawn</t>
  </si>
  <si>
    <t>C. Echlin</t>
  </si>
  <si>
    <t>D. Scotson</t>
  </si>
  <si>
    <t>D. Avramovich</t>
  </si>
  <si>
    <t>D. Heskey</t>
  </si>
  <si>
    <t>D. Engledow</t>
  </si>
  <si>
    <t>E. Ripley</t>
  </si>
  <si>
    <t>E. Gamett</t>
  </si>
  <si>
    <t>E. Churms</t>
  </si>
  <si>
    <t>E. Johnsey</t>
  </si>
  <si>
    <t>E. Coulthard</t>
  </si>
  <si>
    <t>E. Clifforth</t>
  </si>
  <si>
    <t>E. Finby</t>
  </si>
  <si>
    <t>E. Ateridge</t>
  </si>
  <si>
    <t>E. Knell</t>
  </si>
  <si>
    <t>E. Somerset</t>
  </si>
  <si>
    <t>E. Rowcastle</t>
  </si>
  <si>
    <t>E. Presidey</t>
  </si>
  <si>
    <t>F. Gore</t>
  </si>
  <si>
    <t>F. Forster</t>
  </si>
  <si>
    <t>F. Ricart</t>
  </si>
  <si>
    <t>F. Harbord</t>
  </si>
  <si>
    <t>F. Wastall</t>
  </si>
  <si>
    <t>F. Crutchley</t>
  </si>
  <si>
    <t>F. Tame</t>
  </si>
  <si>
    <t>G. Scogings</t>
  </si>
  <si>
    <t>G. Chiplin</t>
  </si>
  <si>
    <t>G. MacUchadair</t>
  </si>
  <si>
    <t>G. Hentzeler</t>
  </si>
  <si>
    <t>G. McCotter</t>
  </si>
  <si>
    <t>G. McEntagart</t>
  </si>
  <si>
    <t>G. Clever</t>
  </si>
  <si>
    <t>G. Vossing</t>
  </si>
  <si>
    <t>G. Mellodey</t>
  </si>
  <si>
    <t>G. Carruth</t>
  </si>
  <si>
    <t>H. Martindale</t>
  </si>
  <si>
    <t>H. Metham</t>
  </si>
  <si>
    <t>I. Bucknill</t>
  </si>
  <si>
    <t>I. Smedmoor</t>
  </si>
  <si>
    <t>I. Muzzi</t>
  </si>
  <si>
    <t>I. Bertholin</t>
  </si>
  <si>
    <t>I. Kerss</t>
  </si>
  <si>
    <t>I. Crusham</t>
  </si>
  <si>
    <t>I. Cassidy</t>
  </si>
  <si>
    <t>I. Plant</t>
  </si>
  <si>
    <t>I. Kondratowicz</t>
  </si>
  <si>
    <t>J. Tarn</t>
  </si>
  <si>
    <t>J. Ruegg</t>
  </si>
  <si>
    <t>J. Baumer</t>
  </si>
  <si>
    <t>J. Gehrts</t>
  </si>
  <si>
    <t>J. Enos</t>
  </si>
  <si>
    <t>J. Chatel</t>
  </si>
  <si>
    <t>J. Thomsson</t>
  </si>
  <si>
    <t>J. Diddams</t>
  </si>
  <si>
    <t>J. Mico</t>
  </si>
  <si>
    <t>K. Sambedge</t>
  </si>
  <si>
    <t>K. Pywell</t>
  </si>
  <si>
    <t>K. Daborne</t>
  </si>
  <si>
    <t>K. Louedey</t>
  </si>
  <si>
    <t>K. Snellman</t>
  </si>
  <si>
    <t>K. Werrit</t>
  </si>
  <si>
    <t>K. Petheridge</t>
  </si>
  <si>
    <t>K. Huitt</t>
  </si>
  <si>
    <t>L. Jacobsson</t>
  </si>
  <si>
    <t>L. Francescotti</t>
  </si>
  <si>
    <t>L. Oswald</t>
  </si>
  <si>
    <t>L. Dilgarno</t>
  </si>
  <si>
    <t>L. Matschek</t>
  </si>
  <si>
    <t>L. Vickers</t>
  </si>
  <si>
    <t>M. Kimblen</t>
  </si>
  <si>
    <t>M. Nunn</t>
  </si>
  <si>
    <t>M. Maslin</t>
  </si>
  <si>
    <t>M. Mantz</t>
  </si>
  <si>
    <t>M. Leander</t>
  </si>
  <si>
    <t>M. Samme</t>
  </si>
  <si>
    <t>M. Edney</t>
  </si>
  <si>
    <t>M. Martusewicz</t>
  </si>
  <si>
    <t>M. Rozalski</t>
  </si>
  <si>
    <t>M. Iskow</t>
  </si>
  <si>
    <t>M. Paulisch</t>
  </si>
  <si>
    <t>M. Learmond</t>
  </si>
  <si>
    <t>M. Willerson</t>
  </si>
  <si>
    <t>N. Gregson</t>
  </si>
  <si>
    <t>N. Abramof</t>
  </si>
  <si>
    <t>N. Brumfitt</t>
  </si>
  <si>
    <t>N. Body</t>
  </si>
  <si>
    <t>N. Hardy-Piggin</t>
  </si>
  <si>
    <t>O. Killby</t>
  </si>
  <si>
    <t>O. Oxbie</t>
  </si>
  <si>
    <t>O. Coxhell</t>
  </si>
  <si>
    <t>O. Abad</t>
  </si>
  <si>
    <t>O. Graddon</t>
  </si>
  <si>
    <t>O. Spain-Gower</t>
  </si>
  <si>
    <t>O. Wickie</t>
  </si>
  <si>
    <t>O. Seally</t>
  </si>
  <si>
    <t>P. Sibbons</t>
  </si>
  <si>
    <t>P. Libby</t>
  </si>
  <si>
    <t>P. Salasar</t>
  </si>
  <si>
    <t>P. Breed</t>
  </si>
  <si>
    <t>P. Durnin</t>
  </si>
  <si>
    <t>P. Poore</t>
  </si>
  <si>
    <t>P. Sherville</t>
  </si>
  <si>
    <t>P. Dennes</t>
  </si>
  <si>
    <t>P. Dodsley</t>
  </si>
  <si>
    <t>P. Casford</t>
  </si>
  <si>
    <t>P. Harrie</t>
  </si>
  <si>
    <t>Q. Freer</t>
  </si>
  <si>
    <t>Q. Boulde</t>
  </si>
  <si>
    <t>Q. Illes</t>
  </si>
  <si>
    <t>Q. Brassill</t>
  </si>
  <si>
    <t>Q. Sola</t>
  </si>
  <si>
    <t>R. Velde</t>
  </si>
  <si>
    <t>R. Fibbens</t>
  </si>
  <si>
    <t>R. Ribou</t>
  </si>
  <si>
    <t>R. Morison</t>
  </si>
  <si>
    <t>R. Wooles</t>
  </si>
  <si>
    <t>R. Guilfoyle</t>
  </si>
  <si>
    <t>R. Downham</t>
  </si>
  <si>
    <t>R. Draaisma</t>
  </si>
  <si>
    <t>S. Okell</t>
  </si>
  <si>
    <t>S. Shasnan</t>
  </si>
  <si>
    <t>S. Quincey</t>
  </si>
  <si>
    <t>S. Buddock</t>
  </si>
  <si>
    <t>S. Zimmer</t>
  </si>
  <si>
    <t>T. Joontjes</t>
  </si>
  <si>
    <t>T. Milley</t>
  </si>
  <si>
    <t>U. Leall</t>
  </si>
  <si>
    <t>U. Wisbey</t>
  </si>
  <si>
    <t>U. Haccleton</t>
  </si>
  <si>
    <t>U. Shawcross</t>
  </si>
  <si>
    <t>U. Stronough</t>
  </si>
  <si>
    <t>U. Kells</t>
  </si>
  <si>
    <t>V. Minchinden</t>
  </si>
  <si>
    <t>V. Kyte</t>
  </si>
  <si>
    <t>V. Gibbins</t>
  </si>
  <si>
    <t>V. Carncross</t>
  </si>
  <si>
    <t>V. Howat</t>
  </si>
  <si>
    <t>V. Flicker</t>
  </si>
  <si>
    <t>W. Snoddon</t>
  </si>
  <si>
    <t>W. Merriton</t>
  </si>
  <si>
    <t>W. Brugmann</t>
  </si>
  <si>
    <t>W. Watting</t>
  </si>
  <si>
    <t>W. Gossage</t>
  </si>
  <si>
    <t>W. Weld</t>
  </si>
  <si>
    <t>X. Crier</t>
  </si>
  <si>
    <t>X. Delgadillo</t>
  </si>
  <si>
    <t>X. Twelvetree</t>
  </si>
  <si>
    <t>X. Masseo</t>
  </si>
  <si>
    <t>X. Shorland</t>
  </si>
  <si>
    <t>X. Slaight</t>
  </si>
  <si>
    <t>X. Brandham</t>
  </si>
  <si>
    <t>X. Ponte</t>
  </si>
  <si>
    <t>Y. Etteridge</t>
  </si>
  <si>
    <t>Y. Dumsday</t>
  </si>
  <si>
    <t>Y. Vass</t>
  </si>
  <si>
    <t>Y. Barhems</t>
  </si>
  <si>
    <t>Y. Sharpe</t>
  </si>
  <si>
    <t>Y. Juster</t>
  </si>
  <si>
    <t>Y. Figiovanni</t>
  </si>
  <si>
    <t>Y. De Maine</t>
  </si>
  <si>
    <t>Y. Hopkyns</t>
  </si>
  <si>
    <t>Y. Wyne</t>
  </si>
  <si>
    <t>Y. McGettigan</t>
  </si>
  <si>
    <t>Z. Reneke</t>
  </si>
  <si>
    <t>Z. Dimitriades</t>
  </si>
  <si>
    <t>Z. Linsey</t>
  </si>
  <si>
    <t>Z. Northeast</t>
  </si>
  <si>
    <t>Z. Jervois</t>
  </si>
  <si>
    <t>P. Stoop</t>
  </si>
  <si>
    <t>P. Juzek</t>
  </si>
  <si>
    <t>X. Storck</t>
  </si>
  <si>
    <t>J. Early</t>
  </si>
  <si>
    <t>J. Dietsche</t>
  </si>
  <si>
    <t>S. Fewster</t>
  </si>
  <si>
    <t>S. Coryndon</t>
  </si>
  <si>
    <t>A. Latek</t>
  </si>
  <si>
    <t>F. Bulch</t>
  </si>
  <si>
    <t>M. Jedras</t>
  </si>
  <si>
    <t>T. Dullingham</t>
  </si>
  <si>
    <t>A. Golley</t>
  </si>
  <si>
    <t>C. Tamlett</t>
  </si>
  <si>
    <t>K. Silveston</t>
  </si>
  <si>
    <t>M. Dosdell</t>
  </si>
  <si>
    <t>N. Godilington</t>
  </si>
  <si>
    <t>T. Wilse</t>
  </si>
  <si>
    <t>Z. Gillogley</t>
  </si>
  <si>
    <t>J. Matzaitis</t>
  </si>
  <si>
    <t>J. Limrick</t>
  </si>
  <si>
    <t>M. Erik</t>
  </si>
  <si>
    <t>Q. Ayllett</t>
  </si>
  <si>
    <t>R. Quixley</t>
  </si>
  <si>
    <t>S. Josey</t>
  </si>
  <si>
    <t>T. Sawdon</t>
  </si>
  <si>
    <t>U. Redan</t>
  </si>
  <si>
    <t>H. Domico</t>
  </si>
  <si>
    <t>J. MacSharry</t>
  </si>
  <si>
    <t>L. Shambrooke</t>
  </si>
  <si>
    <t>N. Keston</t>
  </si>
  <si>
    <t>C. Bendon</t>
  </si>
  <si>
    <t>H. Broscombe</t>
  </si>
  <si>
    <t>J. Lescop</t>
  </si>
  <si>
    <t>B. Lochhead</t>
  </si>
  <si>
    <t>D. Illiston</t>
  </si>
  <si>
    <t>F. Bandy</t>
  </si>
  <si>
    <t>K. Coull</t>
  </si>
  <si>
    <t>O. Francillo</t>
  </si>
  <si>
    <t>O. Powling</t>
  </si>
  <si>
    <t>R. Richardin</t>
  </si>
  <si>
    <t>S. Brooksbie</t>
  </si>
  <si>
    <t>W. Berzin</t>
  </si>
  <si>
    <t>X. Dimmer</t>
  </si>
  <si>
    <t>H. Walkling</t>
  </si>
  <si>
    <t>N. Borman</t>
  </si>
  <si>
    <t>W. Grimsdith</t>
  </si>
  <si>
    <t>X. Kineton</t>
  </si>
  <si>
    <t>Z. Wevell</t>
  </si>
  <si>
    <t>C. Brimacombe</t>
  </si>
  <si>
    <t>H. Batchan</t>
  </si>
  <si>
    <t>H. Allridge</t>
  </si>
  <si>
    <t>I. Saiger</t>
  </si>
  <si>
    <t>J. Thexton</t>
  </si>
  <si>
    <t>K. Minero</t>
  </si>
  <si>
    <t>N. Pleager</t>
  </si>
  <si>
    <t>Q. Pickston</t>
  </si>
  <si>
    <t>Z. Jirsa</t>
  </si>
  <si>
    <t>B. Steffens</t>
  </si>
  <si>
    <t>E. Kornalik</t>
  </si>
  <si>
    <t>F. Beneix</t>
  </si>
  <si>
    <t>H. Drayn</t>
  </si>
  <si>
    <t>H. Ruste</t>
  </si>
  <si>
    <t>U. Daubney</t>
  </si>
  <si>
    <t>U. Mountstephen</t>
  </si>
  <si>
    <t>B. Turneaux</t>
  </si>
  <si>
    <t>B. Emloch</t>
  </si>
  <si>
    <t>C. Rushbrook</t>
  </si>
  <si>
    <t>D. Kewzick</t>
  </si>
  <si>
    <t>D. Beedie</t>
  </si>
  <si>
    <t>E. Ephgrave</t>
  </si>
  <si>
    <t>F. Dewar</t>
  </si>
  <si>
    <t>F. Hugonneau</t>
  </si>
  <si>
    <t>F. Billings</t>
  </si>
  <si>
    <t>G. Earwaker</t>
  </si>
  <si>
    <t>G. D'Ruel</t>
  </si>
  <si>
    <t>J. Sinden</t>
  </si>
  <si>
    <t>J. Tellenbach</t>
  </si>
  <si>
    <t>K. MacAdam</t>
  </si>
  <si>
    <t>L. Frostdyke</t>
  </si>
  <si>
    <t>L. Sayles</t>
  </si>
  <si>
    <t>M. Saywell</t>
  </si>
  <si>
    <t>P. Clurow</t>
  </si>
  <si>
    <t>P. Adger</t>
  </si>
  <si>
    <t>P. Adamik</t>
  </si>
  <si>
    <t>Q. Felce</t>
  </si>
  <si>
    <t>S. Blackstock</t>
  </si>
  <si>
    <t>T. Odgaard</t>
  </si>
  <si>
    <t>T. Skrines</t>
  </si>
  <si>
    <t>U. Ors</t>
  </si>
  <si>
    <t>U. Adam</t>
  </si>
  <si>
    <t>U. Stanyland</t>
  </si>
  <si>
    <t>W. Bogace</t>
  </si>
  <si>
    <t>W. Bremond</t>
  </si>
  <si>
    <t>Y. Coghill</t>
  </si>
  <si>
    <t>Y. Goalby</t>
  </si>
  <si>
    <t>Z. Egdale</t>
  </si>
  <si>
    <t>Z. Muccino</t>
  </si>
  <si>
    <t>E. Pennrington</t>
  </si>
  <si>
    <t>D. Dudny</t>
  </si>
  <si>
    <t>I. Gullberg</t>
  </si>
  <si>
    <t>Q. Trudgeon</t>
  </si>
  <si>
    <t>S. Leathart</t>
  </si>
  <si>
    <t>T. Lawrance</t>
  </si>
  <si>
    <t>W. Cossington</t>
  </si>
  <si>
    <t>B. Preto</t>
  </si>
  <si>
    <t>N. Brunner</t>
  </si>
  <si>
    <t>O. Mifflin</t>
  </si>
  <si>
    <t>A. Wilgar</t>
  </si>
  <si>
    <t>E. Binder</t>
  </si>
  <si>
    <t>X. Swinley</t>
  </si>
  <si>
    <t>E. Sant</t>
  </si>
  <si>
    <t>I. Lauritsen</t>
  </si>
  <si>
    <t>R. Adanet</t>
  </si>
  <si>
    <t>H. Knagges</t>
  </si>
  <si>
    <t>K. Andress</t>
  </si>
  <si>
    <t>N. Torbard</t>
  </si>
  <si>
    <t>Q. Hallas</t>
  </si>
  <si>
    <t>B. Dyet</t>
  </si>
  <si>
    <t>F. Stodart</t>
  </si>
  <si>
    <t>J. Willishire</t>
  </si>
  <si>
    <t>L. Peake</t>
  </si>
  <si>
    <t>B. Frosdick</t>
  </si>
  <si>
    <t>C. Hullot</t>
  </si>
  <si>
    <t>C. Mendel</t>
  </si>
  <si>
    <t>D. Cotterell</t>
  </si>
  <si>
    <t>M. Mainson</t>
  </si>
  <si>
    <t>N. Hillen</t>
  </si>
  <si>
    <t>O. Lawden</t>
  </si>
  <si>
    <t>R. Prettyman</t>
  </si>
  <si>
    <t>U. Struijs</t>
  </si>
  <si>
    <t>Z. Dupree</t>
  </si>
  <si>
    <t>M. D'Elias</t>
  </si>
  <si>
    <t>A. Cabrara</t>
  </si>
  <si>
    <t>Y. Gostridge</t>
  </si>
  <si>
    <t>W. Keppie</t>
  </si>
  <si>
    <t>P. Wakley</t>
  </si>
  <si>
    <t>R. Riseborough</t>
  </si>
  <si>
    <t>X. Rickaby</t>
  </si>
  <si>
    <t>Z. Assel</t>
  </si>
  <si>
    <t>T. Grindall</t>
  </si>
  <si>
    <t>P. Baton</t>
  </si>
  <si>
    <t>B. Goodhew</t>
  </si>
  <si>
    <t>C. Dagon</t>
  </si>
  <si>
    <t>V. Eric</t>
  </si>
  <si>
    <t>A. Roberti</t>
  </si>
  <si>
    <t>D. Benham</t>
  </si>
  <si>
    <t>X. Dobrowolny</t>
  </si>
  <si>
    <t>A. Weadick</t>
  </si>
  <si>
    <t>B. Mahmood</t>
  </si>
  <si>
    <t>B. Handman</t>
  </si>
  <si>
    <t>C. Abela</t>
  </si>
  <si>
    <t>C. Cleeves</t>
  </si>
  <si>
    <t>C. Jayume</t>
  </si>
  <si>
    <t>D. Colliford</t>
  </si>
  <si>
    <t>D. Marrable</t>
  </si>
  <si>
    <t>D. McNabb</t>
  </si>
  <si>
    <t>E. Stranio</t>
  </si>
  <si>
    <t>F. Sheal</t>
  </si>
  <si>
    <t>G. Swatman</t>
  </si>
  <si>
    <t>H. Kohn</t>
  </si>
  <si>
    <t>H. Blacklidge</t>
  </si>
  <si>
    <t>H. Bennetts</t>
  </si>
  <si>
    <t>I. Muddle</t>
  </si>
  <si>
    <t>I. Nutton</t>
  </si>
  <si>
    <t>M. Davidoff</t>
  </si>
  <si>
    <t>N. Weine</t>
  </si>
  <si>
    <t>O. Phonix</t>
  </si>
  <si>
    <t>P. Durtnell</t>
  </si>
  <si>
    <t>P. Bardill</t>
  </si>
  <si>
    <t>P. Renihan</t>
  </si>
  <si>
    <t>Q. Warrick</t>
  </si>
  <si>
    <t>R. Deetlefs</t>
  </si>
  <si>
    <t>S. Cleave</t>
  </si>
  <si>
    <t>T. Caukill</t>
  </si>
  <si>
    <t>T. McGaugie</t>
  </si>
  <si>
    <t>T. Newlan</t>
  </si>
  <si>
    <t>T. Scimoni</t>
  </si>
  <si>
    <t>U. Olsen</t>
  </si>
  <si>
    <t>U. De Freyne</t>
  </si>
  <si>
    <t>V. Binyon</t>
  </si>
  <si>
    <t>X. Laffranconi</t>
  </si>
  <si>
    <t>Y. Henden</t>
  </si>
  <si>
    <t>Z. Scotfurth</t>
  </si>
  <si>
    <t>Z. Bidwell</t>
  </si>
  <si>
    <t>Z. Brotherhed</t>
  </si>
  <si>
    <t>Q. Stanworth</t>
  </si>
  <si>
    <t>Q. Laguerre</t>
  </si>
  <si>
    <t>R. Maffezzoli</t>
  </si>
  <si>
    <t>X. Todman</t>
  </si>
  <si>
    <t>V. Ahrend</t>
  </si>
  <si>
    <t>G. McTavish</t>
  </si>
  <si>
    <t>V. Snaden</t>
  </si>
  <si>
    <t>H. Reynolds</t>
  </si>
  <si>
    <t>U. Cohalan</t>
  </si>
  <si>
    <t>B. Balhatchet</t>
  </si>
  <si>
    <t>K. Rime</t>
  </si>
  <si>
    <t>O. Hardage</t>
  </si>
  <si>
    <t>Y. Brennan</t>
  </si>
  <si>
    <t>M. Maffin</t>
  </si>
  <si>
    <t>T. Reeks</t>
  </si>
  <si>
    <t>K. Merington</t>
  </si>
  <si>
    <t>A. Bagnal</t>
  </si>
  <si>
    <t>A. Hay</t>
  </si>
  <si>
    <t>A. Jansens</t>
  </si>
  <si>
    <t>A. Christescu</t>
  </si>
  <si>
    <t>B. Glasman</t>
  </si>
  <si>
    <t>B. Batey</t>
  </si>
  <si>
    <t>C. Oxtarby</t>
  </si>
  <si>
    <t>C. Blakeborough</t>
  </si>
  <si>
    <t>C. Witch</t>
  </si>
  <si>
    <t>D. Ottosen</t>
  </si>
  <si>
    <t>D. Aglione</t>
  </si>
  <si>
    <t>E. Hollingby</t>
  </si>
  <si>
    <t>E. Ragot</t>
  </si>
  <si>
    <t>E. Phillis</t>
  </si>
  <si>
    <t>E. Prahm</t>
  </si>
  <si>
    <t>E. Skerritt</t>
  </si>
  <si>
    <t>F. Patria</t>
  </si>
  <si>
    <t>F. Wickens</t>
  </si>
  <si>
    <t>F. Harrowing</t>
  </si>
  <si>
    <t>F. Liversley</t>
  </si>
  <si>
    <t>F. Dronsfield</t>
  </si>
  <si>
    <t>F. Stone Fewings</t>
  </si>
  <si>
    <t>F. Lillgard</t>
  </si>
  <si>
    <t>G. Toffalo</t>
  </si>
  <si>
    <t>G. Caswell</t>
  </si>
  <si>
    <t>G. Jeanenet</t>
  </si>
  <si>
    <t>G. Breffit</t>
  </si>
  <si>
    <t>G. Aughton</t>
  </si>
  <si>
    <t>G. Franceschelli</t>
  </si>
  <si>
    <t>G. Arter</t>
  </si>
  <si>
    <t>H. Fetherston</t>
  </si>
  <si>
    <t>H. Cowcha</t>
  </si>
  <si>
    <t>H. Ivanyushin</t>
  </si>
  <si>
    <t>I. Tumasian</t>
  </si>
  <si>
    <t>I. Roseman</t>
  </si>
  <si>
    <t>I. Allnatt</t>
  </si>
  <si>
    <t>I. Dat</t>
  </si>
  <si>
    <t>I. Danielli</t>
  </si>
  <si>
    <t>I. Axleby</t>
  </si>
  <si>
    <t>I. Rosel</t>
  </si>
  <si>
    <t>J. Pollak</t>
  </si>
  <si>
    <t>J. Fairfoull</t>
  </si>
  <si>
    <t>J. Zimmer</t>
  </si>
  <si>
    <t>J. Batt</t>
  </si>
  <si>
    <t>J. Thornthwaite</t>
  </si>
  <si>
    <t>K. Robeson</t>
  </si>
  <si>
    <t>K. Ianetti</t>
  </si>
  <si>
    <t>L. Schachter</t>
  </si>
  <si>
    <t>L. Denyukhin</t>
  </si>
  <si>
    <t>L. Krystek</t>
  </si>
  <si>
    <t>L. Whayman</t>
  </si>
  <si>
    <t>L. Elijahu</t>
  </si>
  <si>
    <t>L. Le Conte</t>
  </si>
  <si>
    <t>M. Mecozzi</t>
  </si>
  <si>
    <t>M. Bairnsfather</t>
  </si>
  <si>
    <t>M. Breckenridge</t>
  </si>
  <si>
    <t>N. Seed</t>
  </si>
  <si>
    <t>N. Baldock</t>
  </si>
  <si>
    <t>N. Wolverson</t>
  </si>
  <si>
    <t>N. Egdell</t>
  </si>
  <si>
    <t>N. Perrington</t>
  </si>
  <si>
    <t>O. Coumbe</t>
  </si>
  <si>
    <t>O. Wesson</t>
  </si>
  <si>
    <t>O. Orgen</t>
  </si>
  <si>
    <t>O. Brik</t>
  </si>
  <si>
    <t>O. Marsden</t>
  </si>
  <si>
    <t>O. Borchardt</t>
  </si>
  <si>
    <t>O. Silverton</t>
  </si>
  <si>
    <t>P. Sharer</t>
  </si>
  <si>
    <t>P. Tallyn</t>
  </si>
  <si>
    <t>P. McCloud</t>
  </si>
  <si>
    <t>P. Esselin</t>
  </si>
  <si>
    <t>Q. Kernes</t>
  </si>
  <si>
    <t>Q. Addicote</t>
  </si>
  <si>
    <t>R. Godart</t>
  </si>
  <si>
    <t>R. Bartunek</t>
  </si>
  <si>
    <t>S. Danshin</t>
  </si>
  <si>
    <t>S. Barrass</t>
  </si>
  <si>
    <t>S. Grigoriscu</t>
  </si>
  <si>
    <t>S. McLugaish</t>
  </si>
  <si>
    <t>S. Pawellek</t>
  </si>
  <si>
    <t>S. Riccardo</t>
  </si>
  <si>
    <t>T. Rolingson</t>
  </si>
  <si>
    <t>T. Proger</t>
  </si>
  <si>
    <t>T. Godfree</t>
  </si>
  <si>
    <t>T. Anscott</t>
  </si>
  <si>
    <t>T. Hollyar</t>
  </si>
  <si>
    <t>U. Vyel</t>
  </si>
  <si>
    <t>U. Widdecombe</t>
  </si>
  <si>
    <t>U. Genn</t>
  </si>
  <si>
    <t>V. Seivertsen</t>
  </si>
  <si>
    <t>V. Kennermann</t>
  </si>
  <si>
    <t>V. Couronne</t>
  </si>
  <si>
    <t>W. Betjes</t>
  </si>
  <si>
    <t>W. Smithen</t>
  </si>
  <si>
    <t>W. Caldow</t>
  </si>
  <si>
    <t>X. Maddaford</t>
  </si>
  <si>
    <t>X. Wiseman</t>
  </si>
  <si>
    <t>Y. Uridge</t>
  </si>
  <si>
    <t>Y. Lafford</t>
  </si>
  <si>
    <t>Y. Dumbarton</t>
  </si>
  <si>
    <t>Y. Durante</t>
  </si>
  <si>
    <t>Z. Douche</t>
  </si>
  <si>
    <t>Z. Piggrem</t>
  </si>
  <si>
    <t>Z. Rudyard</t>
  </si>
  <si>
    <t>Z. Nottram</t>
  </si>
  <si>
    <t>T. Gillopp</t>
  </si>
  <si>
    <t>V. Kingswell</t>
  </si>
  <si>
    <t>L. Ivory</t>
  </si>
  <si>
    <t>X. Elles</t>
  </si>
  <si>
    <t>F. Bukowski</t>
  </si>
  <si>
    <t>T. Mosdell</t>
  </si>
  <si>
    <t>Z. Kubu</t>
  </si>
  <si>
    <t>C. Poznan</t>
  </si>
  <si>
    <t>G. Lebel</t>
  </si>
  <si>
    <t>S. Morrill</t>
  </si>
  <si>
    <t>Z. Abercrombie</t>
  </si>
  <si>
    <t>L. Pittman</t>
  </si>
  <si>
    <t>M. MacVean</t>
  </si>
  <si>
    <t>R. Clemenzi</t>
  </si>
  <si>
    <t>T. Timoney</t>
  </si>
  <si>
    <t>U. Veazey</t>
  </si>
  <si>
    <t>A. Chill</t>
  </si>
  <si>
    <t>E. Jiroutek</t>
  </si>
  <si>
    <t>I. Rheaume</t>
  </si>
  <si>
    <t>R. Ranstead</t>
  </si>
  <si>
    <t>X. Raden</t>
  </si>
  <si>
    <t>Z. Poltone</t>
  </si>
  <si>
    <t>K. Rouzet</t>
  </si>
  <si>
    <t>O. MacVagh</t>
  </si>
  <si>
    <t>V. Crowch</t>
  </si>
  <si>
    <t>X. Cooke</t>
  </si>
  <si>
    <t>I. Snuggs</t>
  </si>
  <si>
    <t>N. Hurl</t>
  </si>
  <si>
    <t>S. Cotgrove</t>
  </si>
  <si>
    <t>Z. Claque</t>
  </si>
  <si>
    <t>T. Poynton</t>
  </si>
  <si>
    <t>T. Reinbech</t>
  </si>
  <si>
    <t>Z. Allcroft</t>
  </si>
  <si>
    <t>B. Broadley</t>
  </si>
  <si>
    <t>I. McClintock</t>
  </si>
  <si>
    <t>B. Meeking</t>
  </si>
  <si>
    <t>B. Subhan</t>
  </si>
  <si>
    <t>B. Sivess</t>
  </si>
  <si>
    <t>C. Prestie</t>
  </si>
  <si>
    <t>F. MacNally</t>
  </si>
  <si>
    <t>G. Lowfill</t>
  </si>
  <si>
    <t>H. Woolvin</t>
  </si>
  <si>
    <t>J. Dundridge</t>
  </si>
  <si>
    <t>K. Thomann</t>
  </si>
  <si>
    <t>O. Malbon</t>
  </si>
  <si>
    <t>O. Dorkin</t>
  </si>
  <si>
    <t>P. Argent</t>
  </si>
  <si>
    <t>Q. Leavry</t>
  </si>
  <si>
    <t>Q. Cosely</t>
  </si>
  <si>
    <t>R. Harmer</t>
  </si>
  <si>
    <t>U. Wildsmith</t>
  </si>
  <si>
    <t>U. Hindmore</t>
  </si>
  <si>
    <t>U. Rothert</t>
  </si>
  <si>
    <t>V. Frammingham</t>
  </si>
  <si>
    <t>X. Allard</t>
  </si>
  <si>
    <t>Y. Baldetti</t>
  </si>
  <si>
    <t>C. Smaling</t>
  </si>
  <si>
    <t>X. Muslim</t>
  </si>
  <si>
    <t>C. Bulle</t>
  </si>
  <si>
    <t>U. Simoncelli</t>
  </si>
  <si>
    <t>K. Towers</t>
  </si>
  <si>
    <t>Q. Sweedland</t>
  </si>
  <si>
    <t>T. Prettejohns</t>
  </si>
  <si>
    <t>H. Presslie</t>
  </si>
  <si>
    <t>J. Davidge</t>
  </si>
  <si>
    <t>M. Duchasteau</t>
  </si>
  <si>
    <t>F. Arnot</t>
  </si>
  <si>
    <t>K. Cowles</t>
  </si>
  <si>
    <t>L. Ewers</t>
  </si>
  <si>
    <t>L. Edison</t>
  </si>
  <si>
    <t>N. Hazley</t>
  </si>
  <si>
    <t>S. MacKenzie</t>
  </si>
  <si>
    <t>C. Earingey</t>
  </si>
  <si>
    <t>I. Klosterman</t>
  </si>
  <si>
    <t>J. Menelaws</t>
  </si>
  <si>
    <t>G. Deeprose</t>
  </si>
  <si>
    <t>K. Basey</t>
  </si>
  <si>
    <t>M. Wetheril</t>
  </si>
  <si>
    <t>P. Presslie</t>
  </si>
  <si>
    <t>U. Flucks</t>
  </si>
  <si>
    <t>D. Jirzik</t>
  </si>
  <si>
    <t>C. Hanbury</t>
  </si>
  <si>
    <t>K. Snuggs</t>
  </si>
  <si>
    <t>W. Peplaw</t>
  </si>
  <si>
    <t>F. Myhill</t>
  </si>
  <si>
    <t>A. Downe</t>
  </si>
  <si>
    <t>D. Skehens</t>
  </si>
  <si>
    <t>E. Kern</t>
  </si>
  <si>
    <t>E. Benesevich</t>
  </si>
  <si>
    <t>F. Lowle</t>
  </si>
  <si>
    <t>G. Rominov</t>
  </si>
  <si>
    <t>H. Lutwidge</t>
  </si>
  <si>
    <t>I. Yanov</t>
  </si>
  <si>
    <t>L. Buttner</t>
  </si>
  <si>
    <t>M. Itzkovich</t>
  </si>
  <si>
    <t>M. MacAndreis</t>
  </si>
  <si>
    <t>M. Pybus</t>
  </si>
  <si>
    <t>N. Hing</t>
  </si>
  <si>
    <t>N. Domenge</t>
  </si>
  <si>
    <t>P. Frise</t>
  </si>
  <si>
    <t>P. Pietrusiak</t>
  </si>
  <si>
    <t>Q. Ratt</t>
  </si>
  <si>
    <t>R. Huggett</t>
  </si>
  <si>
    <t>R. Bengough</t>
  </si>
  <si>
    <t>S. Thurby</t>
  </si>
  <si>
    <t>S. Thornewell</t>
  </si>
  <si>
    <t>S. Castagnaro</t>
  </si>
  <si>
    <t>T. Barnewelle</t>
  </si>
  <si>
    <t>U. Arndt</t>
  </si>
  <si>
    <t>U. Kerby</t>
  </si>
  <si>
    <t>U. Manklow</t>
  </si>
  <si>
    <t>V. Visick</t>
  </si>
  <si>
    <t>W. de Keep</t>
  </si>
  <si>
    <t>X. Sheridan</t>
  </si>
  <si>
    <t>Y. McCosker</t>
  </si>
  <si>
    <t>Z. Harrell</t>
  </si>
  <si>
    <t>Z. Sigfrid</t>
  </si>
  <si>
    <t>Z. Bawden</t>
  </si>
  <si>
    <t>Z. Windley</t>
  </si>
  <si>
    <t>K. Beseke</t>
  </si>
  <si>
    <t>C. Kittiman</t>
  </si>
  <si>
    <t>S. Janeway</t>
  </si>
  <si>
    <t>L. Benedettini</t>
  </si>
  <si>
    <t>I. Licciardo</t>
  </si>
  <si>
    <t>J. Langston</t>
  </si>
  <si>
    <t>T. Kaindl</t>
  </si>
  <si>
    <t>A. Simoni</t>
  </si>
  <si>
    <t>D. Leatherbarrow</t>
  </si>
  <si>
    <t>N. Mace</t>
  </si>
  <si>
    <t>O. Morlon</t>
  </si>
  <si>
    <t>P. Meegan</t>
  </si>
  <si>
    <t>Y. Reskelly</t>
  </si>
  <si>
    <t>D. Glamart</t>
  </si>
  <si>
    <t>V. Pedersen</t>
  </si>
  <si>
    <t>B. Doman</t>
  </si>
  <si>
    <t>T. Crannell</t>
  </si>
  <si>
    <t>R. Mallia</t>
  </si>
  <si>
    <t>A. Warriner</t>
  </si>
  <si>
    <t>C. Rowbury</t>
  </si>
  <si>
    <t>U. Lamburn</t>
  </si>
  <si>
    <t>P. Standring</t>
  </si>
  <si>
    <t>D. Spoor</t>
  </si>
  <si>
    <t>E. Minors</t>
  </si>
  <si>
    <t>T. Kender</t>
  </si>
  <si>
    <t>A. Coytes</t>
  </si>
  <si>
    <t>B. Comerford</t>
  </si>
  <si>
    <t>B. Jerrams</t>
  </si>
  <si>
    <t>C. Bevir</t>
  </si>
  <si>
    <t>C. Bellenie</t>
  </si>
  <si>
    <t>D. Lages</t>
  </si>
  <si>
    <t>D. Undy</t>
  </si>
  <si>
    <t>D. Dumini</t>
  </si>
  <si>
    <t>E. Parnall</t>
  </si>
  <si>
    <t>E. Kennan</t>
  </si>
  <si>
    <t>E. Saundercock</t>
  </si>
  <si>
    <t>F. Lenox</t>
  </si>
  <si>
    <t>F. Peregrine</t>
  </si>
  <si>
    <t>F. Stanlick</t>
  </si>
  <si>
    <t>F. Choulerton</t>
  </si>
  <si>
    <t>F. Kopfen</t>
  </si>
  <si>
    <t>F. Pointing</t>
  </si>
  <si>
    <t>F. Segrave</t>
  </si>
  <si>
    <t>F. Merlin</t>
  </si>
  <si>
    <t>F. Bird</t>
  </si>
  <si>
    <t>G. Sewter</t>
  </si>
  <si>
    <t>G. Caroli</t>
  </si>
  <si>
    <t>G. Varnham</t>
  </si>
  <si>
    <t>G. Vamplers</t>
  </si>
  <si>
    <t>H. Barca</t>
  </si>
  <si>
    <t>I. Shoebridge</t>
  </si>
  <si>
    <t>I. Thurstan</t>
  </si>
  <si>
    <t>K. Durker</t>
  </si>
  <si>
    <t>K. Spyvye</t>
  </si>
  <si>
    <t>K. Allin</t>
  </si>
  <si>
    <t>K. Lidbetter</t>
  </si>
  <si>
    <t>K. Schimank</t>
  </si>
  <si>
    <t>K. Bouzek</t>
  </si>
  <si>
    <t>K. Ullrich</t>
  </si>
  <si>
    <t>L. Algate</t>
  </si>
  <si>
    <t>L. Scargle</t>
  </si>
  <si>
    <t>L. Eltringham</t>
  </si>
  <si>
    <t>L. Guislin</t>
  </si>
  <si>
    <t>L. Goeff</t>
  </si>
  <si>
    <t>L. Drabble</t>
  </si>
  <si>
    <t>M. Brazelton</t>
  </si>
  <si>
    <t>M. Yeats</t>
  </si>
  <si>
    <t>M. Petyankin</t>
  </si>
  <si>
    <t>M. Scholcroft</t>
  </si>
  <si>
    <t>N. Hurtic</t>
  </si>
  <si>
    <t>N. Fackrell</t>
  </si>
  <si>
    <t>N. Copcutt</t>
  </si>
  <si>
    <t>N. Crim</t>
  </si>
  <si>
    <t>N. Rzehorz</t>
  </si>
  <si>
    <t>O. Dwire</t>
  </si>
  <si>
    <t>O. Maslen</t>
  </si>
  <si>
    <t>O. Sewell</t>
  </si>
  <si>
    <t>P. Walkling</t>
  </si>
  <si>
    <t>P. Boner</t>
  </si>
  <si>
    <t>P. Leiden</t>
  </si>
  <si>
    <t>P. Blanket</t>
  </si>
  <si>
    <t>P. Chastan</t>
  </si>
  <si>
    <t>P. Tolussi</t>
  </si>
  <si>
    <t>Q. Gheeorghie</t>
  </si>
  <si>
    <t>Q. Cubbinelli</t>
  </si>
  <si>
    <t>Q. Girvan</t>
  </si>
  <si>
    <t>Q. Burdoun</t>
  </si>
  <si>
    <t>Q. Brawn</t>
  </si>
  <si>
    <t>Q. Rubberts</t>
  </si>
  <si>
    <t>Q. McKenna</t>
  </si>
  <si>
    <t>R. Raywood</t>
  </si>
  <si>
    <t>S. Raynes</t>
  </si>
  <si>
    <t>S. D'Aguanno</t>
  </si>
  <si>
    <t>S. Bygreaves</t>
  </si>
  <si>
    <t>S. Caldecourt</t>
  </si>
  <si>
    <t>T. Whetson</t>
  </si>
  <si>
    <t>T. Sheirlaw</t>
  </si>
  <si>
    <t>T. Bausor</t>
  </si>
  <si>
    <t>T. Jenk</t>
  </si>
  <si>
    <t>T. Hatz</t>
  </si>
  <si>
    <t>T. Devaney</t>
  </si>
  <si>
    <t>U. Trickey</t>
  </si>
  <si>
    <t>U. Pendell</t>
  </si>
  <si>
    <t>U. Clemenzo</t>
  </si>
  <si>
    <t>U. Fancourt</t>
  </si>
  <si>
    <t>U. Richardin</t>
  </si>
  <si>
    <t>U. Stiles</t>
  </si>
  <si>
    <t>U. Lindner</t>
  </si>
  <si>
    <t>V. Steffan</t>
  </si>
  <si>
    <t>V. Rawdales</t>
  </si>
  <si>
    <t>V. Saladin</t>
  </si>
  <si>
    <t>V. Bayles</t>
  </si>
  <si>
    <t>W. Poore</t>
  </si>
  <si>
    <t>W. Schimek</t>
  </si>
  <si>
    <t>X. Leabeater</t>
  </si>
  <si>
    <t>X. Ferreres</t>
  </si>
  <si>
    <t>X. Tremonte</t>
  </si>
  <si>
    <t>X. Dallywater</t>
  </si>
  <si>
    <t>Y. Lightman</t>
  </si>
  <si>
    <t>Z. Clears</t>
  </si>
  <si>
    <t>Z. Walter</t>
  </si>
  <si>
    <t>Z. Marlor</t>
  </si>
  <si>
    <t>H. Aldridge</t>
  </si>
  <si>
    <t>W. Sutcliffe</t>
  </si>
  <si>
    <t>X. Aujean</t>
  </si>
  <si>
    <t>K. Greves</t>
  </si>
  <si>
    <t>S. Son</t>
  </si>
  <si>
    <t>W. Slevin</t>
  </si>
  <si>
    <t>M. Anfossi</t>
  </si>
  <si>
    <t>P. Beggini</t>
  </si>
  <si>
    <t>A. Togwell</t>
  </si>
  <si>
    <t>W. Coolson</t>
  </si>
  <si>
    <t>Y. Vassman</t>
  </si>
  <si>
    <t>J. Ruselin</t>
  </si>
  <si>
    <t>P. Lante</t>
  </si>
  <si>
    <t>W. Jachtym</t>
  </si>
  <si>
    <t>B. Turvey</t>
  </si>
  <si>
    <t>N. Macewan</t>
  </si>
  <si>
    <t>T. MacArdle</t>
  </si>
  <si>
    <t>X. Coldbathe</t>
  </si>
  <si>
    <t>R. Abrehart</t>
  </si>
  <si>
    <t>X. Friar</t>
  </si>
  <si>
    <t>B. Doy</t>
  </si>
  <si>
    <t>B. Webster</t>
  </si>
  <si>
    <t>C. Nowakowska</t>
  </si>
  <si>
    <t>F. Jamary</t>
  </si>
  <si>
    <t>K. Babalola</t>
  </si>
  <si>
    <t>P. Gelland</t>
  </si>
  <si>
    <t>U. Gilfether</t>
  </si>
  <si>
    <t>Q. Seleway</t>
  </si>
  <si>
    <t>V. Dursley</t>
  </si>
  <si>
    <t>D. Ancell</t>
  </si>
  <si>
    <t>D. Ambrozewicz</t>
  </si>
  <si>
    <t>I. Riply</t>
  </si>
  <si>
    <t>J. Branton</t>
  </si>
  <si>
    <t>Z. Ruffles</t>
  </si>
  <si>
    <t>C. Edwins</t>
  </si>
  <si>
    <t>F. Bubb</t>
  </si>
  <si>
    <t>G. Edington</t>
  </si>
  <si>
    <t>I. Rikel</t>
  </si>
  <si>
    <t>J. Nock</t>
  </si>
  <si>
    <t>L. Gabe</t>
  </si>
  <si>
    <t>U. Castagnet</t>
  </si>
  <si>
    <t>W. Middup</t>
  </si>
  <si>
    <t>W. Guyot</t>
  </si>
  <si>
    <t>D. Rammell</t>
  </si>
  <si>
    <t>K. Wickstead</t>
  </si>
  <si>
    <t>O. Bille</t>
  </si>
  <si>
    <t>Y. Broadis</t>
  </si>
  <si>
    <t>K. Somerfield</t>
  </si>
  <si>
    <t>B. Grigaut</t>
  </si>
  <si>
    <t>C. Bachelar</t>
  </si>
  <si>
    <t>D. Spraging</t>
  </si>
  <si>
    <t>H. Opdenort</t>
  </si>
  <si>
    <t>L. Oleszczak</t>
  </si>
  <si>
    <t>N. Bagworth</t>
  </si>
  <si>
    <t>N. Kolodziej</t>
  </si>
  <si>
    <t>W. Balassa</t>
  </si>
  <si>
    <t>Y. Wonham</t>
  </si>
  <si>
    <t>Z. Trainor</t>
  </si>
  <si>
    <t>A. Lichfield</t>
  </si>
  <si>
    <t>O. D'Ambrogio</t>
  </si>
  <si>
    <t>R. Born</t>
  </si>
  <si>
    <t>Q. Medlen</t>
  </si>
  <si>
    <t>E. Wendover</t>
  </si>
  <si>
    <t>G. Van der Mark</t>
  </si>
  <si>
    <t>B. Kidd</t>
  </si>
  <si>
    <t>B. Grunnell</t>
  </si>
  <si>
    <t>G. Rickell</t>
  </si>
  <si>
    <t>H. Mcimmie</t>
  </si>
  <si>
    <t>H. McQuin</t>
  </si>
  <si>
    <t>O. Rundall</t>
  </si>
  <si>
    <t>Q. Sayers</t>
  </si>
  <si>
    <t>R. Parsons</t>
  </si>
  <si>
    <t>T. Coneley</t>
  </si>
  <si>
    <t>U. Petett</t>
  </si>
  <si>
    <t>V. Aleksankin</t>
  </si>
  <si>
    <t>W. Bucktrout</t>
  </si>
  <si>
    <t>X. Nolton</t>
  </si>
  <si>
    <t>Y. Speechly</t>
  </si>
  <si>
    <t>Y. Kinnock</t>
  </si>
  <si>
    <t>V. Akam</t>
  </si>
  <si>
    <t>I. Londer</t>
  </si>
  <si>
    <t>E. Abele</t>
  </si>
  <si>
    <t>T. Dureden</t>
  </si>
  <si>
    <t>C. Nangle</t>
  </si>
  <si>
    <t>E. Garnett</t>
  </si>
  <si>
    <t>F. Cowlas</t>
  </si>
  <si>
    <t>Z. Brellin</t>
  </si>
  <si>
    <t>A. Stirman</t>
  </si>
  <si>
    <t>G. MacClancey</t>
  </si>
  <si>
    <t>N. Beamand</t>
  </si>
  <si>
    <t>R. Kerins</t>
  </si>
  <si>
    <t>A. Delete</t>
  </si>
  <si>
    <t>A. Schoroder</t>
  </si>
  <si>
    <t>A. Templeton</t>
  </si>
  <si>
    <t>B. Smalridge</t>
  </si>
  <si>
    <t>B. Twinborough</t>
  </si>
  <si>
    <t>B. Ledram</t>
  </si>
  <si>
    <t>C. Barthropp</t>
  </si>
  <si>
    <t>C. Ertelt</t>
  </si>
  <si>
    <t>D. Beale</t>
  </si>
  <si>
    <t>D. Pluck</t>
  </si>
  <si>
    <t>D. Petrozzi</t>
  </si>
  <si>
    <t>D. Trownson</t>
  </si>
  <si>
    <t>E. Licence</t>
  </si>
  <si>
    <t>E. Boc</t>
  </si>
  <si>
    <t>F. Simchenko</t>
  </si>
  <si>
    <t>F. Ennew</t>
  </si>
  <si>
    <t>F. Keogh</t>
  </si>
  <si>
    <t>F. Minihan</t>
  </si>
  <si>
    <t>G. Tremblot</t>
  </si>
  <si>
    <t>G. Sigmund</t>
  </si>
  <si>
    <t>H. Arend</t>
  </si>
  <si>
    <t>I. Crummey</t>
  </si>
  <si>
    <t>I. Tosdevin</t>
  </si>
  <si>
    <t>I. Beverstock</t>
  </si>
  <si>
    <t>J. Di Francecshi</t>
  </si>
  <si>
    <t>J. Hartop</t>
  </si>
  <si>
    <t>K. Tandy</t>
  </si>
  <si>
    <t>L. Kennedy</t>
  </si>
  <si>
    <t>L. De Bruyne</t>
  </si>
  <si>
    <t>L. Adess</t>
  </si>
  <si>
    <t>M. Blanking</t>
  </si>
  <si>
    <t>M. Ginn</t>
  </si>
  <si>
    <t>N. Spehr</t>
  </si>
  <si>
    <t>N. Antonio</t>
  </si>
  <si>
    <t>N. Noel</t>
  </si>
  <si>
    <t>O. Dawdary</t>
  </si>
  <si>
    <t>P. Cooch</t>
  </si>
  <si>
    <t>R. Faulks</t>
  </si>
  <si>
    <t>S. Bland</t>
  </si>
  <si>
    <t>T. Szepe</t>
  </si>
  <si>
    <t>T. Colley</t>
  </si>
  <si>
    <t>V. Bussy</t>
  </si>
  <si>
    <t>X. Woodvine</t>
  </si>
  <si>
    <t>X. Lillegard</t>
  </si>
  <si>
    <t>Y. Edmeads</t>
  </si>
  <si>
    <t>B. Rudinger</t>
  </si>
  <si>
    <t>C. Auger</t>
  </si>
  <si>
    <t>E. Meldrum</t>
  </si>
  <si>
    <t>J. Jamieson</t>
  </si>
  <si>
    <t>H. Puddifer</t>
  </si>
  <si>
    <t>S. Barrus</t>
  </si>
  <si>
    <t>F. Mingame</t>
  </si>
  <si>
    <t>O. Wesley</t>
  </si>
  <si>
    <t>I. Franciotti</t>
  </si>
  <si>
    <t>Z. Mundee</t>
  </si>
  <si>
    <t>I. Godlee</t>
  </si>
  <si>
    <t>M. Bretelle</t>
  </si>
  <si>
    <t>O. Danieli</t>
  </si>
  <si>
    <t>V. Giorgielli</t>
  </si>
  <si>
    <t>F. Giggs</t>
  </si>
  <si>
    <t>N. Jantot</t>
  </si>
  <si>
    <t>P. Babst</t>
  </si>
  <si>
    <t>P. Cappleman</t>
  </si>
  <si>
    <t>U. Pitman</t>
  </si>
  <si>
    <t>X. Lebang</t>
  </si>
  <si>
    <t>Z. Boulder</t>
  </si>
  <si>
    <t>Z. Andrelli</t>
  </si>
  <si>
    <t>E. Dunsford</t>
  </si>
  <si>
    <t>C. Newson</t>
  </si>
  <si>
    <t>A. Gallegos</t>
  </si>
  <si>
    <t>Z. Girardengo</t>
  </si>
  <si>
    <t>F. Roget</t>
  </si>
  <si>
    <t>K. Espinheira</t>
  </si>
  <si>
    <t>K. Wines</t>
  </si>
  <si>
    <t>N. Causton</t>
  </si>
  <si>
    <t>S. Sebert</t>
  </si>
  <si>
    <t>H. Shuttell</t>
  </si>
  <si>
    <t>L. Artz</t>
  </si>
  <si>
    <t>A. Kuscha</t>
  </si>
  <si>
    <t>D. Vigors</t>
  </si>
  <si>
    <t>J. Cressingham</t>
  </si>
  <si>
    <t>J. Burston</t>
  </si>
  <si>
    <t>J. Rimington</t>
  </si>
  <si>
    <t>K. Pedwell</t>
  </si>
  <si>
    <t>K. Caslett</t>
  </si>
  <si>
    <t>K. Gynni</t>
  </si>
  <si>
    <t>M. Legen</t>
  </si>
  <si>
    <t>N. Byram</t>
  </si>
  <si>
    <t>N. Gatherer</t>
  </si>
  <si>
    <t>O. Alderwick</t>
  </si>
  <si>
    <t>Q. Vila</t>
  </si>
  <si>
    <t>Q. Parradine</t>
  </si>
  <si>
    <t>T. Burgane</t>
  </si>
  <si>
    <t>T. McInerney</t>
  </si>
  <si>
    <t>U. Rutty</t>
  </si>
  <si>
    <t>V. Ardron</t>
  </si>
  <si>
    <t>V. Antoons</t>
  </si>
  <si>
    <t>X. Olney</t>
  </si>
  <si>
    <t>Z. Kunzler</t>
  </si>
  <si>
    <t>V. Fitchett</t>
  </si>
  <si>
    <t>N. Ricket</t>
  </si>
  <si>
    <t>R. Gunney</t>
  </si>
  <si>
    <t>T. Ianetti</t>
  </si>
  <si>
    <t>S. Nutting</t>
  </si>
  <si>
    <t>N. Dignall</t>
  </si>
  <si>
    <t>I. Teather</t>
  </si>
  <si>
    <t>V. Henric</t>
  </si>
  <si>
    <t>B. Shrigley</t>
  </si>
  <si>
    <t>C. O'Cannon</t>
  </si>
  <si>
    <t>T. Stenner</t>
  </si>
  <si>
    <t>A. Muller</t>
  </si>
  <si>
    <t>A. Scallon</t>
  </si>
  <si>
    <t>A. Kennelly</t>
  </si>
  <si>
    <t>A. Pitrelli</t>
  </si>
  <si>
    <t>B. Bunney</t>
  </si>
  <si>
    <t>C. Tregensoe</t>
  </si>
  <si>
    <t>D. Blaksland</t>
  </si>
  <si>
    <t>D. Laible</t>
  </si>
  <si>
    <t>E. Belchamp</t>
  </si>
  <si>
    <t>F. Cabena</t>
  </si>
  <si>
    <t>F. Winskill</t>
  </si>
  <si>
    <t>G. Burde</t>
  </si>
  <si>
    <t>H. Winslade</t>
  </si>
  <si>
    <t>I. Attwoul</t>
  </si>
  <si>
    <t>I. Klimashevich</t>
  </si>
  <si>
    <t>J. Yeldon</t>
  </si>
  <si>
    <t>K. Arguile</t>
  </si>
  <si>
    <t>K. Dyshart</t>
  </si>
  <si>
    <t>L. Laffoley-Lane</t>
  </si>
  <si>
    <t>L. Philipart</t>
  </si>
  <si>
    <t>L. Wissbey</t>
  </si>
  <si>
    <t>L. Weekly</t>
  </si>
  <si>
    <t>M. Scimone</t>
  </si>
  <si>
    <t>M. Elvy</t>
  </si>
  <si>
    <t>M. Cumbers</t>
  </si>
  <si>
    <t>M. Brimfield</t>
  </si>
  <si>
    <t>M. Windibank</t>
  </si>
  <si>
    <t>N. Hitschke</t>
  </si>
  <si>
    <t>N. Sporgeon</t>
  </si>
  <si>
    <t>N. Overton</t>
  </si>
  <si>
    <t>N. Klosser</t>
  </si>
  <si>
    <t>O. Dennert</t>
  </si>
  <si>
    <t>O. Skivington</t>
  </si>
  <si>
    <t>P. Ivie</t>
  </si>
  <si>
    <t>P. Lago</t>
  </si>
  <si>
    <t>P. Shayes</t>
  </si>
  <si>
    <t>P. Kordt</t>
  </si>
  <si>
    <t>R. Bernini</t>
  </si>
  <si>
    <t>R. Smale</t>
  </si>
  <si>
    <t>S. Stuchbury</t>
  </si>
  <si>
    <t>S. Pleasance</t>
  </si>
  <si>
    <t>T. Tooth</t>
  </si>
  <si>
    <t>T. Spaducci</t>
  </si>
  <si>
    <t>T. MacAne</t>
  </si>
  <si>
    <t>T. Wand</t>
  </si>
  <si>
    <t>U. Bonifacio</t>
  </si>
  <si>
    <t>U. McKerlie</t>
  </si>
  <si>
    <t>U. Echallier</t>
  </si>
  <si>
    <t>U. Mothersole</t>
  </si>
  <si>
    <t>V. Partridge</t>
  </si>
  <si>
    <t>W. Gwilt</t>
  </si>
  <si>
    <t>W. Rodbourne</t>
  </si>
  <si>
    <t>X. Iddiens</t>
  </si>
  <si>
    <t>Y. Olden</t>
  </si>
  <si>
    <t>Z. Peachman</t>
  </si>
  <si>
    <t>Z. Scurry</t>
  </si>
  <si>
    <t>Z. Screwton</t>
  </si>
  <si>
    <t>Z. Riche</t>
  </si>
  <si>
    <t>F. Faherty</t>
  </si>
  <si>
    <t>Z. Cottage</t>
  </si>
  <si>
    <t>V. Quye</t>
  </si>
  <si>
    <t>F. Gateman</t>
  </si>
  <si>
    <t>I. Duffitt</t>
  </si>
  <si>
    <t>T. Drache</t>
  </si>
  <si>
    <t>H. Coppenhall</t>
  </si>
  <si>
    <t>P. MacKomb</t>
  </si>
  <si>
    <t>Y. Joret</t>
  </si>
  <si>
    <t>Y. Prandy</t>
  </si>
  <si>
    <t>F. Kilgallen</t>
  </si>
  <si>
    <t>I. Rubica</t>
  </si>
  <si>
    <t>G. Swinfen</t>
  </si>
  <si>
    <t>J. Saunton</t>
  </si>
  <si>
    <t>M. Chrystie</t>
  </si>
  <si>
    <t>U. Izard</t>
  </si>
  <si>
    <t>A. Grafhom</t>
  </si>
  <si>
    <t>C. Burr</t>
  </si>
  <si>
    <t>E. Brockley</t>
  </si>
  <si>
    <t>G. Ablitt</t>
  </si>
  <si>
    <t>G. Malkin</t>
  </si>
  <si>
    <t>M. Bakewell</t>
  </si>
  <si>
    <t>N. Rubroe</t>
  </si>
  <si>
    <t>N. Spurge</t>
  </si>
  <si>
    <t>Q. Lomax</t>
  </si>
  <si>
    <t>R. Broadhurst</t>
  </si>
  <si>
    <t>F. Fashion</t>
  </si>
  <si>
    <t>P. Chavez</t>
  </si>
  <si>
    <t>Q. Konke</t>
  </si>
  <si>
    <t>W. Burnet</t>
  </si>
  <si>
    <t>Y. Harly</t>
  </si>
  <si>
    <t>M. Polino</t>
  </si>
  <si>
    <t>A. Tevelov</t>
  </si>
  <si>
    <t>F. Gitthouse</t>
  </si>
  <si>
    <t>I. Witten</t>
  </si>
  <si>
    <t>L. Scanderet</t>
  </si>
  <si>
    <t>Q. Haslum</t>
  </si>
  <si>
    <t>Q. Betz</t>
  </si>
  <si>
    <t>Q. Purseglove</t>
  </si>
  <si>
    <t>Q. Way</t>
  </si>
  <si>
    <t>T. Carey</t>
  </si>
  <si>
    <t>T. Rashleigh</t>
  </si>
  <si>
    <t>X. Belle</t>
  </si>
  <si>
    <t>E. Forsdike</t>
  </si>
  <si>
    <t>S. Peniman</t>
  </si>
  <si>
    <t>S. Rate</t>
  </si>
  <si>
    <t>R. Jozefczak</t>
  </si>
  <si>
    <t>T. Ware</t>
  </si>
  <si>
    <t>S. Zelley</t>
  </si>
  <si>
    <t>G. Comiam</t>
  </si>
  <si>
    <t>H. Wharby</t>
  </si>
  <si>
    <t>O. Dounbare</t>
  </si>
  <si>
    <t>U. Mariette</t>
  </si>
  <si>
    <t>V. Gorrissen</t>
  </si>
  <si>
    <t>M. Knowlson</t>
  </si>
  <si>
    <t>A. Hourstan</t>
  </si>
  <si>
    <t>A. Gadsdon</t>
  </si>
  <si>
    <t>B. Lambswood</t>
  </si>
  <si>
    <t>B. Collibear</t>
  </si>
  <si>
    <t>B. Schwandermann</t>
  </si>
  <si>
    <t>B. Hulk</t>
  </si>
  <si>
    <t>B. Heffer</t>
  </si>
  <si>
    <t>B. Ruzek</t>
  </si>
  <si>
    <t>E. Bartolomieu</t>
  </si>
  <si>
    <t>F. Orehead</t>
  </si>
  <si>
    <t>G. Penkman</t>
  </si>
  <si>
    <t>G. Reisenstein</t>
  </si>
  <si>
    <t>H. Steptow</t>
  </si>
  <si>
    <t>I. Oliveira</t>
  </si>
  <si>
    <t>I. Bocken</t>
  </si>
  <si>
    <t>I. Ketchaside</t>
  </si>
  <si>
    <t>I. Leathem</t>
  </si>
  <si>
    <t>K. Fern</t>
  </si>
  <si>
    <t>K. Evreux</t>
  </si>
  <si>
    <t>K. Deveraux</t>
  </si>
  <si>
    <t>L. Curd</t>
  </si>
  <si>
    <t>L. Ramelet</t>
  </si>
  <si>
    <t>M. Burnie</t>
  </si>
  <si>
    <t>M. Kubelka</t>
  </si>
  <si>
    <t>M. Connell</t>
  </si>
  <si>
    <t>N. Monelle</t>
  </si>
  <si>
    <t>N. Swindall</t>
  </si>
  <si>
    <t>N. Skeech</t>
  </si>
  <si>
    <t>N. Jimson</t>
  </si>
  <si>
    <t>O. Lukasen</t>
  </si>
  <si>
    <t>P. Fountain</t>
  </si>
  <si>
    <t>Q. Brechin</t>
  </si>
  <si>
    <t>Q. Cluderay</t>
  </si>
  <si>
    <t>R. Oldfield</t>
  </si>
  <si>
    <t>S. Wickendon</t>
  </si>
  <si>
    <t>S. Almon</t>
  </si>
  <si>
    <t>S. Shobbrook</t>
  </si>
  <si>
    <t>T. Jimmes</t>
  </si>
  <si>
    <t>T. Fido</t>
  </si>
  <si>
    <t>T. Becconsall</t>
  </si>
  <si>
    <t>T. Reubens</t>
  </si>
  <si>
    <t>T. Dalmon</t>
  </si>
  <si>
    <t>T. Wyllcock</t>
  </si>
  <si>
    <t>T. Lile</t>
  </si>
  <si>
    <t>V. Greaser</t>
  </si>
  <si>
    <t>V. Kobpal</t>
  </si>
  <si>
    <t>V. Rodder</t>
  </si>
  <si>
    <t>V. Nickerson</t>
  </si>
  <si>
    <t>W. Lyosik</t>
  </si>
  <si>
    <t>W. Pamment</t>
  </si>
  <si>
    <t>W. Haslum</t>
  </si>
  <si>
    <t>X. Grout</t>
  </si>
  <si>
    <t>Y. Hurn</t>
  </si>
  <si>
    <t>Y. Anfusso</t>
  </si>
  <si>
    <t>Z. Surphliss</t>
  </si>
  <si>
    <t>Z. Kittles</t>
  </si>
  <si>
    <t>Z. Dudny</t>
  </si>
  <si>
    <t>N. Miroy</t>
  </si>
  <si>
    <t>R. Dacre</t>
  </si>
  <si>
    <t>Q. Ghirardi</t>
  </si>
  <si>
    <t>S. Brantl</t>
  </si>
  <si>
    <t>C. Reavey</t>
  </si>
  <si>
    <t>E. Whetnell</t>
  </si>
  <si>
    <t>F. Gregson</t>
  </si>
  <si>
    <t>B. Twiggs</t>
  </si>
  <si>
    <t>N. McKeney</t>
  </si>
  <si>
    <t>C. Naulty</t>
  </si>
  <si>
    <t>U. Cator</t>
  </si>
  <si>
    <t>W. De Vuyst</t>
  </si>
  <si>
    <t>L. Hume</t>
  </si>
  <si>
    <t>R. Toogood</t>
  </si>
  <si>
    <t>A. Rowbottam</t>
  </si>
  <si>
    <t>X. Lantoph</t>
  </si>
  <si>
    <t>A. Leedal</t>
  </si>
  <si>
    <t>C. Inder</t>
  </si>
  <si>
    <t>C. Lilion</t>
  </si>
  <si>
    <t>P. Dmiterko</t>
  </si>
  <si>
    <t>P. Gingle</t>
  </si>
  <si>
    <t>A. Yaneev</t>
  </si>
  <si>
    <t>H. Ruskin</t>
  </si>
  <si>
    <t>P. Le Blond</t>
  </si>
  <si>
    <t>S. Hempshall</t>
  </si>
  <si>
    <t>V. Pleasance</t>
  </si>
  <si>
    <t>X. Bedbury</t>
  </si>
  <si>
    <t>A. Emmanuele</t>
  </si>
  <si>
    <t>A. Ilyinykh</t>
  </si>
  <si>
    <t>A. Caulwell</t>
  </si>
  <si>
    <t>A. Quig</t>
  </si>
  <si>
    <t>A. Jeenes</t>
  </si>
  <si>
    <t>B. Havoc</t>
  </si>
  <si>
    <t>B. Couldwell</t>
  </si>
  <si>
    <t>B. Nealand</t>
  </si>
  <si>
    <t>C. Colquit</t>
  </si>
  <si>
    <t>C. Pladen</t>
  </si>
  <si>
    <t>C. Fogt</t>
  </si>
  <si>
    <t>C. Caccavella</t>
  </si>
  <si>
    <t>D. Dewsnap</t>
  </si>
  <si>
    <t>D. Jayes</t>
  </si>
  <si>
    <t>D. Flag</t>
  </si>
  <si>
    <t>D. Mingardo</t>
  </si>
  <si>
    <t>E. Gummoe</t>
  </si>
  <si>
    <t>E. Formie</t>
  </si>
  <si>
    <t>E. Lavallin</t>
  </si>
  <si>
    <t>E. Snoddon</t>
  </si>
  <si>
    <t>E. Congdon</t>
  </si>
  <si>
    <t>E. Guyton</t>
  </si>
  <si>
    <t>F. Zucker</t>
  </si>
  <si>
    <t>F. Casperri</t>
  </si>
  <si>
    <t>F. Stansfield</t>
  </si>
  <si>
    <t>F. Glazebrook</t>
  </si>
  <si>
    <t>G. Le Port</t>
  </si>
  <si>
    <t>G. Tollow</t>
  </si>
  <si>
    <t>G. Macy</t>
  </si>
  <si>
    <t>G. Viggers</t>
  </si>
  <si>
    <t>G. Brech</t>
  </si>
  <si>
    <t>G. Winkle</t>
  </si>
  <si>
    <t>G. Bain</t>
  </si>
  <si>
    <t>G. Rosenwasser</t>
  </si>
  <si>
    <t>H. Audas</t>
  </si>
  <si>
    <t>H. Cotgrove</t>
  </si>
  <si>
    <t>H. Dimmne</t>
  </si>
  <si>
    <t>H. Dael</t>
  </si>
  <si>
    <t>H. Favey</t>
  </si>
  <si>
    <t>H. Lopez</t>
  </si>
  <si>
    <t>H. Bryer</t>
  </si>
  <si>
    <t>H. Scrimgeour</t>
  </si>
  <si>
    <t>I. Baish</t>
  </si>
  <si>
    <t>I. Liverseege</t>
  </si>
  <si>
    <t>I. Lohden</t>
  </si>
  <si>
    <t>I. Barribal</t>
  </si>
  <si>
    <t>J. Mikalski</t>
  </si>
  <si>
    <t>J. Gon</t>
  </si>
  <si>
    <t>J. De Michele</t>
  </si>
  <si>
    <t>K. Slowly</t>
  </si>
  <si>
    <t>K. Scapelhorn</t>
  </si>
  <si>
    <t>K. Patis</t>
  </si>
  <si>
    <t>K. Creavan</t>
  </si>
  <si>
    <t>K. Fetters</t>
  </si>
  <si>
    <t>L. Birtwistle</t>
  </si>
  <si>
    <t>L. Smitton</t>
  </si>
  <si>
    <t>L. Saltmarshe</t>
  </si>
  <si>
    <t>L. Gatheridge</t>
  </si>
  <si>
    <t>L. Bartelet</t>
  </si>
  <si>
    <t>L. Rebeiro</t>
  </si>
  <si>
    <t>L. Goodbarne</t>
  </si>
  <si>
    <t>L. Westnedge</t>
  </si>
  <si>
    <t>L. Ryal</t>
  </si>
  <si>
    <t>L. Sallows</t>
  </si>
  <si>
    <t>L. Storch</t>
  </si>
  <si>
    <t>L. Ferry</t>
  </si>
  <si>
    <t>M. Ablett</t>
  </si>
  <si>
    <t>M. Petrescu</t>
  </si>
  <si>
    <t>M. Benmore</t>
  </si>
  <si>
    <t>M. Cyseley</t>
  </si>
  <si>
    <t>M. Jenoure</t>
  </si>
  <si>
    <t>M. Lannin</t>
  </si>
  <si>
    <t>M. Whittlesea</t>
  </si>
  <si>
    <t>M. Ferrarello</t>
  </si>
  <si>
    <t>M. O'Dowgaine</t>
  </si>
  <si>
    <t>M. Truwert</t>
  </si>
  <si>
    <t>M. Stringman</t>
  </si>
  <si>
    <t>M. Kayzer</t>
  </si>
  <si>
    <t>M. Elflain</t>
  </si>
  <si>
    <t>M. Wogdon</t>
  </si>
  <si>
    <t>N. Halward</t>
  </si>
  <si>
    <t>N. Boddington</t>
  </si>
  <si>
    <t>N. Smallman</t>
  </si>
  <si>
    <t>N. Bodleigh</t>
  </si>
  <si>
    <t>N. Olerenshaw</t>
  </si>
  <si>
    <t>N. Haslum</t>
  </si>
  <si>
    <t>N. Starmer</t>
  </si>
  <si>
    <t>N. Selliman</t>
  </si>
  <si>
    <t>N. MacParlan</t>
  </si>
  <si>
    <t>N. Tabner</t>
  </si>
  <si>
    <t>N. Hamlyn</t>
  </si>
  <si>
    <t>O. Loren</t>
  </si>
  <si>
    <t>O. McCrossan</t>
  </si>
  <si>
    <t>O. Atkins</t>
  </si>
  <si>
    <t>O. Sallarie</t>
  </si>
  <si>
    <t>O. Fayne</t>
  </si>
  <si>
    <t>P. Fernier</t>
  </si>
  <si>
    <t>P. Hackinge</t>
  </si>
  <si>
    <t>P. Colby</t>
  </si>
  <si>
    <t>P. Royall</t>
  </si>
  <si>
    <t>P. Lisamore</t>
  </si>
  <si>
    <t>P. Lancetter</t>
  </si>
  <si>
    <t>P. Fidele</t>
  </si>
  <si>
    <t>P. Quest</t>
  </si>
  <si>
    <t>P. Merwood</t>
  </si>
  <si>
    <t>P. Boyan</t>
  </si>
  <si>
    <t>Q. Boothroyd</t>
  </si>
  <si>
    <t>Q. Duffill</t>
  </si>
  <si>
    <t>Q. Petts</t>
  </si>
  <si>
    <t>Q. Wones</t>
  </si>
  <si>
    <t>Q. Glazer</t>
  </si>
  <si>
    <t>Q. McGuigan</t>
  </si>
  <si>
    <t>Q. Griffith</t>
  </si>
  <si>
    <t>R. Cubbino</t>
  </si>
  <si>
    <t>R. Fitzjohn</t>
  </si>
  <si>
    <t>R. Diglin</t>
  </si>
  <si>
    <t>R. Vecard</t>
  </si>
  <si>
    <t>R. Brandassi</t>
  </si>
  <si>
    <t>R. Greenslade</t>
  </si>
  <si>
    <t>R. Omrod</t>
  </si>
  <si>
    <t>S. Wilby</t>
  </si>
  <si>
    <t>S. Bronot</t>
  </si>
  <si>
    <t>S. Issard</t>
  </si>
  <si>
    <t>S. Forge</t>
  </si>
  <si>
    <t>T. Edgerton</t>
  </si>
  <si>
    <t>T. Avramchik</t>
  </si>
  <si>
    <t>T. Northway</t>
  </si>
  <si>
    <t>T. Hardison</t>
  </si>
  <si>
    <t>T. Scamal</t>
  </si>
  <si>
    <t>T. Collis</t>
  </si>
  <si>
    <t>T. Leyborne</t>
  </si>
  <si>
    <t>T. Reucastle</t>
  </si>
  <si>
    <t>U. Palek</t>
  </si>
  <si>
    <t>U. Ridings</t>
  </si>
  <si>
    <t>U. Wartnaby</t>
  </si>
  <si>
    <t>U. Banfield</t>
  </si>
  <si>
    <t>V. Aslum</t>
  </si>
  <si>
    <t>V. McGeown</t>
  </si>
  <si>
    <t>V. Cutts</t>
  </si>
  <si>
    <t>V. Kirlin</t>
  </si>
  <si>
    <t>V. Losbie</t>
  </si>
  <si>
    <t>V. Marjanski</t>
  </si>
  <si>
    <t>V. Piddle</t>
  </si>
  <si>
    <t>W. Chaster</t>
  </si>
  <si>
    <t>W. Emanueli</t>
  </si>
  <si>
    <t>W. Cancutt</t>
  </si>
  <si>
    <t>W. Dibdale</t>
  </si>
  <si>
    <t>W. Llywarch</t>
  </si>
  <si>
    <t>W. Ghost</t>
  </si>
  <si>
    <t>W. Lammerts</t>
  </si>
  <si>
    <t>W. Layfield</t>
  </si>
  <si>
    <t>X. Griffey</t>
  </si>
  <si>
    <t>X. Fenner</t>
  </si>
  <si>
    <t>X. O' Connell</t>
  </si>
  <si>
    <t>X. Thwaite</t>
  </si>
  <si>
    <t>X. Delafoy</t>
  </si>
  <si>
    <t>X. Darkott</t>
  </si>
  <si>
    <t>Y. Tuffley</t>
  </si>
  <si>
    <t>Y. Kenford</t>
  </si>
  <si>
    <t>Y. Starzaker</t>
  </si>
  <si>
    <t>Y. Lafayette</t>
  </si>
  <si>
    <t>Y. Lees</t>
  </si>
  <si>
    <t>Y. Brazener</t>
  </si>
  <si>
    <t>Y. Jasik</t>
  </si>
  <si>
    <t>Y. Truss</t>
  </si>
  <si>
    <t>Y. De Cruze</t>
  </si>
  <si>
    <t>Y. Spurr</t>
  </si>
  <si>
    <t>Y. Wilcocke</t>
  </si>
  <si>
    <t>Z. Cabrera</t>
  </si>
  <si>
    <t>Z. Ketcher</t>
  </si>
  <si>
    <t>B. Akett</t>
  </si>
  <si>
    <t>K. Paliser</t>
  </si>
  <si>
    <t>K. Osichev</t>
  </si>
  <si>
    <t>L. Pischel</t>
  </si>
  <si>
    <t>O. Malthouse</t>
  </si>
  <si>
    <t>S. Jaimez</t>
  </si>
  <si>
    <t>T. Gerault</t>
  </si>
  <si>
    <t>B. Slocket</t>
  </si>
  <si>
    <t>D. Dragon</t>
  </si>
  <si>
    <t>G. Olivas</t>
  </si>
  <si>
    <t>J. Kingsnoad</t>
  </si>
  <si>
    <t>O. Stribling</t>
  </si>
  <si>
    <t>P. McKnish</t>
  </si>
  <si>
    <t>Q. Baird</t>
  </si>
  <si>
    <t>U. Pelerin</t>
  </si>
  <si>
    <t>H. Swine</t>
  </si>
  <si>
    <t>P. Predohl</t>
  </si>
  <si>
    <t>B. Garth</t>
  </si>
  <si>
    <t>C. Ogborn</t>
  </si>
  <si>
    <t>D. Brandom</t>
  </si>
  <si>
    <t>G. Doubleday</t>
  </si>
  <si>
    <t>H. Van de Velde</t>
  </si>
  <si>
    <t>U. Cowin</t>
  </si>
  <si>
    <t>G. Angove</t>
  </si>
  <si>
    <t>H. MacHarg</t>
  </si>
  <si>
    <t>I. Drewett</t>
  </si>
  <si>
    <t>N. Waple</t>
  </si>
  <si>
    <t>X. Kelledy</t>
  </si>
  <si>
    <t>H. Aylesbury</t>
  </si>
  <si>
    <t>K. Thickins</t>
  </si>
  <si>
    <t>Q. Zavattero</t>
  </si>
  <si>
    <t>T. Kettle</t>
  </si>
  <si>
    <t>X. Gleeton</t>
  </si>
  <si>
    <t>Z. Twatt</t>
  </si>
  <si>
    <t>E. Sprake</t>
  </si>
  <si>
    <t>E. Ogle</t>
  </si>
  <si>
    <t>H. Tonbridge</t>
  </si>
  <si>
    <t>H. Penrith</t>
  </si>
  <si>
    <t>P. Queen</t>
  </si>
  <si>
    <t>B. Gilchrest</t>
  </si>
  <si>
    <t>M. Akroyd</t>
  </si>
  <si>
    <t>T. Deveraux</t>
  </si>
  <si>
    <t>U. Spray</t>
  </si>
  <si>
    <t>Z. Tiffney</t>
  </si>
  <si>
    <t>Z. Broxholme</t>
  </si>
  <si>
    <t>E. Orpwood</t>
  </si>
  <si>
    <t>J. Plumm</t>
  </si>
  <si>
    <t>O. Brigden</t>
  </si>
  <si>
    <t>R. Philippon</t>
  </si>
  <si>
    <t>G. Di Claudio</t>
  </si>
  <si>
    <t>J. Knolles-Green</t>
  </si>
  <si>
    <t>T. Plevin</t>
  </si>
  <si>
    <t>A. Mc Gorley</t>
  </si>
  <si>
    <t>D. Antley</t>
  </si>
  <si>
    <t>E. Portugal</t>
  </si>
  <si>
    <t>F. Schurcke</t>
  </si>
  <si>
    <t>F. Skilton</t>
  </si>
  <si>
    <t>G. Domenichelli</t>
  </si>
  <si>
    <t>H. Landy</t>
  </si>
  <si>
    <t>J. Daynter</t>
  </si>
  <si>
    <t>K. Hornig</t>
  </si>
  <si>
    <t>M. Curness</t>
  </si>
  <si>
    <t>N. Dudliston</t>
  </si>
  <si>
    <t>P. Pringour</t>
  </si>
  <si>
    <t>Q. Bonaire</t>
  </si>
  <si>
    <t>S. Gallafant</t>
  </si>
  <si>
    <t>S. McCaughan</t>
  </si>
  <si>
    <t>T. Robottom</t>
  </si>
  <si>
    <t>T. Baelde</t>
  </si>
  <si>
    <t>U. Fitzsimon</t>
  </si>
  <si>
    <t>U. Yegorchenkov</t>
  </si>
  <si>
    <t>V. Nyles</t>
  </si>
  <si>
    <t>V. Newband</t>
  </si>
  <si>
    <t>X. Lutas</t>
  </si>
  <si>
    <t>P. Yoslowitz</t>
  </si>
  <si>
    <t>A. Filisov</t>
  </si>
  <si>
    <t>V. Blueman</t>
  </si>
  <si>
    <t>A. Punt</t>
  </si>
  <si>
    <t>O. Wittering</t>
  </si>
  <si>
    <t>F. Cuseick</t>
  </si>
  <si>
    <t>S. Blackstone</t>
  </si>
  <si>
    <t>T. Monro</t>
  </si>
  <si>
    <t>N. O'Teague</t>
  </si>
  <si>
    <t>C. Killiner</t>
  </si>
  <si>
    <t>G. Merrigans</t>
  </si>
  <si>
    <t>M. Lorentzen</t>
  </si>
  <si>
    <t>R. Grigorian</t>
  </si>
  <si>
    <t>V. Oakden</t>
  </si>
  <si>
    <t>X. Stoffers</t>
  </si>
  <si>
    <t>V. Giorgietto</t>
  </si>
  <si>
    <t>W. Onions</t>
  </si>
  <si>
    <t>T. Colegate</t>
  </si>
  <si>
    <t>O. McAree</t>
  </si>
  <si>
    <t>Q. Trayte</t>
  </si>
  <si>
    <t>N. Guisby</t>
  </si>
  <si>
    <t>A. O'Dyvoy</t>
  </si>
  <si>
    <t>D. Earpe</t>
  </si>
  <si>
    <t>J. Keeves</t>
  </si>
  <si>
    <t>N. Brimson</t>
  </si>
  <si>
    <t>S. Frankcom</t>
  </si>
  <si>
    <t>S. Levermore</t>
  </si>
  <si>
    <t>Y. Siggin</t>
  </si>
  <si>
    <t>K. Le feuvre</t>
  </si>
  <si>
    <t>F. Alishoner</t>
  </si>
  <si>
    <t>M. Imorts</t>
  </si>
  <si>
    <t>K. Jandl</t>
  </si>
  <si>
    <t>K. Bexon</t>
  </si>
  <si>
    <t>L. Ferran</t>
  </si>
  <si>
    <t>D. Jon</t>
  </si>
  <si>
    <t>H. Parradice</t>
  </si>
  <si>
    <t>K. Sharrier</t>
  </si>
  <si>
    <t>L. Gonsalvo</t>
  </si>
  <si>
    <t>P. Ailward</t>
  </si>
  <si>
    <t>X. Wilse</t>
  </si>
  <si>
    <t>Y. Pistol</t>
  </si>
  <si>
    <t>I. Leadbitter</t>
  </si>
  <si>
    <t>G. Rechert</t>
  </si>
  <si>
    <t>A. Birbeck</t>
  </si>
  <si>
    <t>A. Castelyn</t>
  </si>
  <si>
    <t>A. Milner</t>
  </si>
  <si>
    <t>B. Passman</t>
  </si>
  <si>
    <t>B. Meas</t>
  </si>
  <si>
    <t>C. Lawlie</t>
  </si>
  <si>
    <t>C. Barensen</t>
  </si>
  <si>
    <t>C. Colleck</t>
  </si>
  <si>
    <t>C. Alenikov</t>
  </si>
  <si>
    <t>C. Littefair</t>
  </si>
  <si>
    <t>D. Ballin</t>
  </si>
  <si>
    <t>D. McRuvie</t>
  </si>
  <si>
    <t>E. Brumbie</t>
  </si>
  <si>
    <t>E. Janas</t>
  </si>
  <si>
    <t>E. McLagan</t>
  </si>
  <si>
    <t>E. Ranfield</t>
  </si>
  <si>
    <t>E. Videan</t>
  </si>
  <si>
    <t>F. Mussen</t>
  </si>
  <si>
    <t>F. Merriment</t>
  </si>
  <si>
    <t>G. Adolfsen</t>
  </si>
  <si>
    <t>G. Jindracek</t>
  </si>
  <si>
    <t>G. Gould</t>
  </si>
  <si>
    <t>G. Gillaspy</t>
  </si>
  <si>
    <t>G. Zielinski</t>
  </si>
  <si>
    <t>G. Doole</t>
  </si>
  <si>
    <t>H. Rayne</t>
  </si>
  <si>
    <t>H. Banger</t>
  </si>
  <si>
    <t>I. Samet</t>
  </si>
  <si>
    <t>J. Shaplin</t>
  </si>
  <si>
    <t>J. Sneesbie</t>
  </si>
  <si>
    <t>J. Hover</t>
  </si>
  <si>
    <t>J. Gidney</t>
  </si>
  <si>
    <t>J. Howcroft</t>
  </si>
  <si>
    <t>K. Tilford</t>
  </si>
  <si>
    <t>L. Ravel</t>
  </si>
  <si>
    <t>M. Semerad</t>
  </si>
  <si>
    <t>M. Nassie</t>
  </si>
  <si>
    <t>M. Birney</t>
  </si>
  <si>
    <t>N. Dumelow</t>
  </si>
  <si>
    <t>N. Reichert</t>
  </si>
  <si>
    <t>N. Alwin</t>
  </si>
  <si>
    <t>N. Phippen</t>
  </si>
  <si>
    <t>O. Bolt</t>
  </si>
  <si>
    <t>O. Risman</t>
  </si>
  <si>
    <t>O. Antos</t>
  </si>
  <si>
    <t>P. Goch</t>
  </si>
  <si>
    <t>P. Grigg</t>
  </si>
  <si>
    <t>P. Cardnell</t>
  </si>
  <si>
    <t>P. Dugdale</t>
  </si>
  <si>
    <t>P. Wanka</t>
  </si>
  <si>
    <t>P. Doley</t>
  </si>
  <si>
    <t>Q. Steljes</t>
  </si>
  <si>
    <t>Q. Barras</t>
  </si>
  <si>
    <t>Q. Occleshaw</t>
  </si>
  <si>
    <t>Q. Gonthier</t>
  </si>
  <si>
    <t>Q. Surby</t>
  </si>
  <si>
    <t>Q. Corre</t>
  </si>
  <si>
    <t>Q. Ragsdall</t>
  </si>
  <si>
    <t>R. Nortcliffe</t>
  </si>
  <si>
    <t>R. McAne</t>
  </si>
  <si>
    <t>S. Mattaus</t>
  </si>
  <si>
    <t>S. Caney</t>
  </si>
  <si>
    <t>S. Guislin</t>
  </si>
  <si>
    <t>S. Fountain</t>
  </si>
  <si>
    <t>S. Garrity</t>
  </si>
  <si>
    <t>T. Goodchild</t>
  </si>
  <si>
    <t>T. Leyburn</t>
  </si>
  <si>
    <t>T. Petrillo</t>
  </si>
  <si>
    <t>U. Madner</t>
  </si>
  <si>
    <t>U. Telling</t>
  </si>
  <si>
    <t>U. Hemms</t>
  </si>
  <si>
    <t>V. Borley</t>
  </si>
  <si>
    <t>V. Guiton</t>
  </si>
  <si>
    <t>V. Bourdice</t>
  </si>
  <si>
    <t>V. Goodfellow</t>
  </si>
  <si>
    <t>W. Roach</t>
  </si>
  <si>
    <t>W. Crossgrove</t>
  </si>
  <si>
    <t>W. Dixie</t>
  </si>
  <si>
    <t>W. Lambarton</t>
  </si>
  <si>
    <t>W. Gebb</t>
  </si>
  <si>
    <t>X. Beniesh</t>
  </si>
  <si>
    <t>Y. Buten</t>
  </si>
  <si>
    <t>Y. Clausen-Thue</t>
  </si>
  <si>
    <t>Y. Jennemann</t>
  </si>
  <si>
    <t>Y. Camerati</t>
  </si>
  <si>
    <t>Y. Joannidi</t>
  </si>
  <si>
    <t>Z. Cordon</t>
  </si>
  <si>
    <t>Z. Elmar</t>
  </si>
  <si>
    <t>Z. Stockley</t>
  </si>
  <si>
    <t>Z. Sarfatti</t>
  </si>
  <si>
    <t>Z. Panter</t>
  </si>
  <si>
    <t>Z. Skerm</t>
  </si>
  <si>
    <t>G. Absolem</t>
  </si>
  <si>
    <t>T. Jaquemar</t>
  </si>
  <si>
    <t>T. Snowdon</t>
  </si>
  <si>
    <t>K. Dorian</t>
  </si>
  <si>
    <t>L. Deverson</t>
  </si>
  <si>
    <t>T. Hugueville</t>
  </si>
  <si>
    <t>A. Nevill</t>
  </si>
  <si>
    <t>C. Pallin</t>
  </si>
  <si>
    <t>O. Dougliss</t>
  </si>
  <si>
    <t>U. Condie</t>
  </si>
  <si>
    <t>W. Wray</t>
  </si>
  <si>
    <t>A. Verrechia</t>
  </si>
  <si>
    <t>E. Bossom</t>
  </si>
  <si>
    <t>Q. Lamputt</t>
  </si>
  <si>
    <t>S. Dagon</t>
  </si>
  <si>
    <t>V. Farthin</t>
  </si>
  <si>
    <t>G. Bending</t>
  </si>
  <si>
    <t>R. McMurray</t>
  </si>
  <si>
    <t>F. Kettles</t>
  </si>
  <si>
    <t>H. Bolgar</t>
  </si>
  <si>
    <t>J. Treamayne</t>
  </si>
  <si>
    <t>C. Crannach</t>
  </si>
  <si>
    <t>N. Handaside</t>
  </si>
  <si>
    <t>R. Emtage</t>
  </si>
  <si>
    <t>W. Orys</t>
  </si>
  <si>
    <t>E. Merricks</t>
  </si>
  <si>
    <t>G. Spindler</t>
  </si>
  <si>
    <t>J. Hillhouse</t>
  </si>
  <si>
    <t>S. Petrolli</t>
  </si>
  <si>
    <t>Z. Swigger</t>
  </si>
  <si>
    <t>H. Valasek</t>
  </si>
  <si>
    <t>J. Topham</t>
  </si>
  <si>
    <t>E. Labrenz</t>
  </si>
  <si>
    <t>Q. Heale</t>
  </si>
  <si>
    <t>A. Redmond</t>
  </si>
  <si>
    <t>A. Render</t>
  </si>
  <si>
    <t>A. Toseland</t>
  </si>
  <si>
    <t>A. Palliser</t>
  </si>
  <si>
    <t>A. Orringe</t>
  </si>
  <si>
    <t>A. Riddett</t>
  </si>
  <si>
    <t>A. Gerbl</t>
  </si>
  <si>
    <t>A. Langton</t>
  </si>
  <si>
    <t>A. Boot</t>
  </si>
  <si>
    <t>A. Scatchar</t>
  </si>
  <si>
    <t>B. Gookey</t>
  </si>
  <si>
    <t>B. Furzey</t>
  </si>
  <si>
    <t>B. Schindler</t>
  </si>
  <si>
    <t>B. Hearns</t>
  </si>
  <si>
    <t>B. Akaster</t>
  </si>
  <si>
    <t>B. Bligh</t>
  </si>
  <si>
    <t>B. Tucknott</t>
  </si>
  <si>
    <t>B. Dolden</t>
  </si>
  <si>
    <t>C. Polet</t>
  </si>
  <si>
    <t>C. Whitelaw</t>
  </si>
  <si>
    <t>C. Caslake</t>
  </si>
  <si>
    <t>C. Goaley</t>
  </si>
  <si>
    <t>C. Pascho</t>
  </si>
  <si>
    <t>D. Brokenshire</t>
  </si>
  <si>
    <t>D. Airlie</t>
  </si>
  <si>
    <t>D. McLewd</t>
  </si>
  <si>
    <t>D. Knotte</t>
  </si>
  <si>
    <t>D. Stuckow</t>
  </si>
  <si>
    <t>D. Moutray Read</t>
  </si>
  <si>
    <t>D. Sams</t>
  </si>
  <si>
    <t>D. Blampey</t>
  </si>
  <si>
    <t>D. Schultheiss</t>
  </si>
  <si>
    <t>D. Maddie</t>
  </si>
  <si>
    <t>D. Slocum</t>
  </si>
  <si>
    <t>D. Benasik</t>
  </si>
  <si>
    <t>D. Mitchely</t>
  </si>
  <si>
    <t>E. Mattiazzo</t>
  </si>
  <si>
    <t>E. McOwan</t>
  </si>
  <si>
    <t>E. Finnemore</t>
  </si>
  <si>
    <t>E. Gumme</t>
  </si>
  <si>
    <t>E. Shyres</t>
  </si>
  <si>
    <t>E. Gon</t>
  </si>
  <si>
    <t>E. Clougher</t>
  </si>
  <si>
    <t>E. Shovel</t>
  </si>
  <si>
    <t>E. Battams</t>
  </si>
  <si>
    <t>E. McNea</t>
  </si>
  <si>
    <t>F. Bonson</t>
  </si>
  <si>
    <t>F. Farrin</t>
  </si>
  <si>
    <t>F. Strachan</t>
  </si>
  <si>
    <t>F. Braisher</t>
  </si>
  <si>
    <t>F. Relfe</t>
  </si>
  <si>
    <t>F. Pochet</t>
  </si>
  <si>
    <t>F. Garretts</t>
  </si>
  <si>
    <t>F. McWhan</t>
  </si>
  <si>
    <t>F. Leggott</t>
  </si>
  <si>
    <t>F. Tillyer</t>
  </si>
  <si>
    <t>F. Kristiansen</t>
  </si>
  <si>
    <t>F. Coenraets</t>
  </si>
  <si>
    <t>F. Jenoure</t>
  </si>
  <si>
    <t>F. Rodenhurst</t>
  </si>
  <si>
    <t>F. Charte</t>
  </si>
  <si>
    <t>F. Enticott</t>
  </si>
  <si>
    <t>G. D'Orsay</t>
  </si>
  <si>
    <t>G. Eastcott</t>
  </si>
  <si>
    <t>G. Garvin</t>
  </si>
  <si>
    <t>G. Goldson</t>
  </si>
  <si>
    <t>G. Tinsley</t>
  </si>
  <si>
    <t>G. Vaulkhard</t>
  </si>
  <si>
    <t>G. Nissle</t>
  </si>
  <si>
    <t>G. Chadbourne</t>
  </si>
  <si>
    <t>G. Haliday</t>
  </si>
  <si>
    <t>G. Clement</t>
  </si>
  <si>
    <t>G. Filippo</t>
  </si>
  <si>
    <t>G. Goodenough</t>
  </si>
  <si>
    <t>H. Beedle</t>
  </si>
  <si>
    <t>H. Faust</t>
  </si>
  <si>
    <t>H. Cursey</t>
  </si>
  <si>
    <t>H. Greenacre</t>
  </si>
  <si>
    <t>H. Rein</t>
  </si>
  <si>
    <t>H. Tran</t>
  </si>
  <si>
    <t>H. Robson</t>
  </si>
  <si>
    <t>H. Ollie</t>
  </si>
  <si>
    <t>H. Ellor</t>
  </si>
  <si>
    <t>H. Shotton</t>
  </si>
  <si>
    <t>I. Attrey</t>
  </si>
  <si>
    <t>I. Fallowfield</t>
  </si>
  <si>
    <t>I. Leman</t>
  </si>
  <si>
    <t>I. Lawry</t>
  </si>
  <si>
    <t>I. Sinnie</t>
  </si>
  <si>
    <t>I. Philippard</t>
  </si>
  <si>
    <t>I. Lambole</t>
  </si>
  <si>
    <t>I. Apperley</t>
  </si>
  <si>
    <t>I. Abrahart</t>
  </si>
  <si>
    <t>I. Kenrick</t>
  </si>
  <si>
    <t>I. Copyn</t>
  </si>
  <si>
    <t>I. Jiricka</t>
  </si>
  <si>
    <t>I. Challin</t>
  </si>
  <si>
    <t>J. Battson</t>
  </si>
  <si>
    <t>J. Boribal</t>
  </si>
  <si>
    <t>J. Ducker</t>
  </si>
  <si>
    <t>J. Errigo</t>
  </si>
  <si>
    <t>J. Pickervance</t>
  </si>
  <si>
    <t>J. Gerbi</t>
  </si>
  <si>
    <t>J. Acory</t>
  </si>
  <si>
    <t>K. Priddis</t>
  </si>
  <si>
    <t>K. Harrowing</t>
  </si>
  <si>
    <t>K. Amos</t>
  </si>
  <si>
    <t>K. Mauser</t>
  </si>
  <si>
    <t>K. O'Caherny</t>
  </si>
  <si>
    <t>K. Flacke</t>
  </si>
  <si>
    <t>L. Keating</t>
  </si>
  <si>
    <t>L. Luty</t>
  </si>
  <si>
    <t>L. Guerra</t>
  </si>
  <si>
    <t>L. O'Day</t>
  </si>
  <si>
    <t>L. Velten</t>
  </si>
  <si>
    <t>L. Byrde</t>
  </si>
  <si>
    <t>L. Ludwell</t>
  </si>
  <si>
    <t>L. McGlaughn</t>
  </si>
  <si>
    <t>L. Peert</t>
  </si>
  <si>
    <t>L. Boulde</t>
  </si>
  <si>
    <t>L. Ley</t>
  </si>
  <si>
    <t>M. Stoner</t>
  </si>
  <si>
    <t>M. Demeza</t>
  </si>
  <si>
    <t>M. Crevy</t>
  </si>
  <si>
    <t>M. Proffitt</t>
  </si>
  <si>
    <t>M. Orhrt</t>
  </si>
  <si>
    <t>M. Playdon</t>
  </si>
  <si>
    <t>N. Ayllett</t>
  </si>
  <si>
    <t>N. Skrines</t>
  </si>
  <si>
    <t>N. Dugood</t>
  </si>
  <si>
    <t>N. Pulbrook</t>
  </si>
  <si>
    <t>N. Lehr</t>
  </si>
  <si>
    <t>N. Jeanet</t>
  </si>
  <si>
    <t>O. Balas</t>
  </si>
  <si>
    <t>O. Bengochea</t>
  </si>
  <si>
    <t>O. Debnam</t>
  </si>
  <si>
    <t>O. Heaven</t>
  </si>
  <si>
    <t>O. O'Ferris</t>
  </si>
  <si>
    <t>O. Buncombe</t>
  </si>
  <si>
    <t>O. Dickerson</t>
  </si>
  <si>
    <t>P. Cleall</t>
  </si>
  <si>
    <t>P. Mellows</t>
  </si>
  <si>
    <t>P. Payle</t>
  </si>
  <si>
    <t>P. Godwin</t>
  </si>
  <si>
    <t>P. Swatton</t>
  </si>
  <si>
    <t>P. Wardroper</t>
  </si>
  <si>
    <t>P. Mussilli</t>
  </si>
  <si>
    <t>P. O' Liddy</t>
  </si>
  <si>
    <t>Q. Ickovitz</t>
  </si>
  <si>
    <t>Q. Alvy</t>
  </si>
  <si>
    <t>Q. Dulin</t>
  </si>
  <si>
    <t>Q. Ost</t>
  </si>
  <si>
    <t>R. Wimlet</t>
  </si>
  <si>
    <t>R. Cragg</t>
  </si>
  <si>
    <t>R. Tappor</t>
  </si>
  <si>
    <t>R. Tressler</t>
  </si>
  <si>
    <t>R. Casellas</t>
  </si>
  <si>
    <t>R. Cousins</t>
  </si>
  <si>
    <t>R. Graffin</t>
  </si>
  <si>
    <t>S. Lowre</t>
  </si>
  <si>
    <t>S. Rollitt</t>
  </si>
  <si>
    <t>S. De Benedictis</t>
  </si>
  <si>
    <t>S. Adamiak</t>
  </si>
  <si>
    <t>S. Upex</t>
  </si>
  <si>
    <t>S. Bonnette</t>
  </si>
  <si>
    <t>S. Welbourn</t>
  </si>
  <si>
    <t>S. Hillatt</t>
  </si>
  <si>
    <t>S. Calyton</t>
  </si>
  <si>
    <t>S. Hellmore</t>
  </si>
  <si>
    <t>S. Harrison</t>
  </si>
  <si>
    <t>T. Wardel</t>
  </si>
  <si>
    <t>T. Janaszkiewicz</t>
  </si>
  <si>
    <t>T. Smithies</t>
  </si>
  <si>
    <t>T. Deguara</t>
  </si>
  <si>
    <t>T. Gwilt</t>
  </si>
  <si>
    <t>T. Little</t>
  </si>
  <si>
    <t>T. Binford</t>
  </si>
  <si>
    <t>T. Capnerhurst</t>
  </si>
  <si>
    <t>T. Fields</t>
  </si>
  <si>
    <t>T. Ciciari</t>
  </si>
  <si>
    <t>U. Farmer</t>
  </si>
  <si>
    <t>U. Birkenhead</t>
  </si>
  <si>
    <t>U. Antonov</t>
  </si>
  <si>
    <t>U. Barkus</t>
  </si>
  <si>
    <t>U. Paddefield</t>
  </si>
  <si>
    <t>U. Boumphrey</t>
  </si>
  <si>
    <t>U. Hamshere</t>
  </si>
  <si>
    <t>U. Jablonski</t>
  </si>
  <si>
    <t>U. Marke</t>
  </si>
  <si>
    <t>U. Altham</t>
  </si>
  <si>
    <t>U. Dy</t>
  </si>
  <si>
    <t>U. Cluff</t>
  </si>
  <si>
    <t>V. Abrashkin</t>
  </si>
  <si>
    <t>V. Kinzel</t>
  </si>
  <si>
    <t>V. Hayselden</t>
  </si>
  <si>
    <t>V. Baudrey</t>
  </si>
  <si>
    <t>V. Casillas</t>
  </si>
  <si>
    <t>V. Matyushenko</t>
  </si>
  <si>
    <t>V. Dimitrov</t>
  </si>
  <si>
    <t>V. Gurnay</t>
  </si>
  <si>
    <t>W. Roark</t>
  </si>
  <si>
    <t>W. Riddlesden</t>
  </si>
  <si>
    <t>W. Gerrels</t>
  </si>
  <si>
    <t>W. Abisetti</t>
  </si>
  <si>
    <t>W. Newlin</t>
  </si>
  <si>
    <t>W. Connar</t>
  </si>
  <si>
    <t>X. Dikles</t>
  </si>
  <si>
    <t>X. Paddock</t>
  </si>
  <si>
    <t>X. Yurkov</t>
  </si>
  <si>
    <t>X. Fronks</t>
  </si>
  <si>
    <t>X. Janczewski</t>
  </si>
  <si>
    <t>X. Schnieder</t>
  </si>
  <si>
    <t>X. Ivanichev</t>
  </si>
  <si>
    <t>X. Hawkyens</t>
  </si>
  <si>
    <t>X. Buzek</t>
  </si>
  <si>
    <t>X. Fumagalli</t>
  </si>
  <si>
    <t>Y. Fuggle</t>
  </si>
  <si>
    <t>Y. Bockman</t>
  </si>
  <si>
    <t>Y. Gresley</t>
  </si>
  <si>
    <t>Y. Raynard</t>
  </si>
  <si>
    <t>Y. Mineghelli</t>
  </si>
  <si>
    <t>Y. Gregore</t>
  </si>
  <si>
    <t>Y. O'Scollee</t>
  </si>
  <si>
    <t>Z. MacCheyne</t>
  </si>
  <si>
    <t>Z. MacPike</t>
  </si>
  <si>
    <t>Z. Quennell</t>
  </si>
  <si>
    <t>Z. Kilduff</t>
  </si>
  <si>
    <t>Z. De Bischof</t>
  </si>
  <si>
    <t>L. Masdin</t>
  </si>
  <si>
    <t>L. Benduhn</t>
  </si>
  <si>
    <t>P. Kibard</t>
  </si>
  <si>
    <t>Q. Duckers</t>
  </si>
  <si>
    <t>S. Lankham</t>
  </si>
  <si>
    <t>S. Waldie</t>
  </si>
  <si>
    <t>U. Devote</t>
  </si>
  <si>
    <t>X. Regnard</t>
  </si>
  <si>
    <t>Y. Burgiss</t>
  </si>
  <si>
    <t>B. Peskin</t>
  </si>
  <si>
    <t>B. Jacquemet</t>
  </si>
  <si>
    <t>D. Grinvalds</t>
  </si>
  <si>
    <t>G. Harmeston</t>
  </si>
  <si>
    <t>H. Cotelard</t>
  </si>
  <si>
    <t>I. Summerlad</t>
  </si>
  <si>
    <t>N. Harmston</t>
  </si>
  <si>
    <t>P. Grigoriscu</t>
  </si>
  <si>
    <t>R. Clayworth</t>
  </si>
  <si>
    <t>S. Ions</t>
  </si>
  <si>
    <t>Z. Kimbrough</t>
  </si>
  <si>
    <t>A. Tweedle</t>
  </si>
  <si>
    <t>E. Burtwell</t>
  </si>
  <si>
    <t>G. Uttley</t>
  </si>
  <si>
    <t>G. Goodfellowe</t>
  </si>
  <si>
    <t>H. Corneil</t>
  </si>
  <si>
    <t>O. Wenzel</t>
  </si>
  <si>
    <t>U. Witherow</t>
  </si>
  <si>
    <t>W. Rembrant</t>
  </si>
  <si>
    <t>Y. Royall</t>
  </si>
  <si>
    <t>Z. Kellick</t>
  </si>
  <si>
    <t>A. Smyth</t>
  </si>
  <si>
    <t>G. Hill</t>
  </si>
  <si>
    <t>G. Fazackerley</t>
  </si>
  <si>
    <t>M. Bembrigg</t>
  </si>
  <si>
    <t>S. Maddin</t>
  </si>
  <si>
    <t>S. Gainsburgh</t>
  </si>
  <si>
    <t>T. Nettles</t>
  </si>
  <si>
    <t>X. Coyish</t>
  </si>
  <si>
    <t>Z. Gritten</t>
  </si>
  <si>
    <t>E. Crose</t>
  </si>
  <si>
    <t>H. Satterly</t>
  </si>
  <si>
    <t>K. Rontsch</t>
  </si>
  <si>
    <t>L. Caramuscia</t>
  </si>
  <si>
    <t>L. Kiwitz</t>
  </si>
  <si>
    <t>M. Kernley</t>
  </si>
  <si>
    <t>N. Corbet</t>
  </si>
  <si>
    <t>P. Gehrels</t>
  </si>
  <si>
    <t>T. Freezer</t>
  </si>
  <si>
    <t>Z. Rittmeyer</t>
  </si>
  <si>
    <t>J. Godson</t>
  </si>
  <si>
    <t>M. Brasher</t>
  </si>
  <si>
    <t>V. Ponton</t>
  </si>
  <si>
    <t>C. Parvin</t>
  </si>
  <si>
    <t>D. Van't Hoff</t>
  </si>
  <si>
    <t>F. Heddy</t>
  </si>
  <si>
    <t>G. Reedyhough</t>
  </si>
  <si>
    <t>I. Magenny</t>
  </si>
  <si>
    <t>L. Patria</t>
  </si>
  <si>
    <t>N. Sibbert</t>
  </si>
  <si>
    <t>O. Wonfar</t>
  </si>
  <si>
    <t>O. Stryde</t>
  </si>
  <si>
    <t>Q. Cuthbert</t>
  </si>
  <si>
    <t>S. Learmonth</t>
  </si>
  <si>
    <t>V. Barniss</t>
  </si>
  <si>
    <t>Y. Canet</t>
  </si>
  <si>
    <t>A. Mulheron</t>
  </si>
  <si>
    <t>B. Casoni</t>
  </si>
  <si>
    <t>C. Fardo</t>
  </si>
  <si>
    <t>F. Itzakovitz</t>
  </si>
  <si>
    <t>K. Parr</t>
  </si>
  <si>
    <t>N. Kiefer</t>
  </si>
  <si>
    <t>O. Munns</t>
  </si>
  <si>
    <t>U. Graith</t>
  </si>
  <si>
    <t>Y. Reinger</t>
  </si>
  <si>
    <t>Z. McTerlagh</t>
  </si>
  <si>
    <t>Z. Fortey</t>
  </si>
  <si>
    <t>E. Belison</t>
  </si>
  <si>
    <t>L. Birkenhead</t>
  </si>
  <si>
    <t>T. Regorz</t>
  </si>
  <si>
    <t>T. Yes</t>
  </si>
  <si>
    <t>U. Jeavon</t>
  </si>
  <si>
    <t>U. Campion</t>
  </si>
  <si>
    <t>W. Trippett</t>
  </si>
  <si>
    <t>B. Cheves</t>
  </si>
  <si>
    <t>M. Tomaskov</t>
  </si>
  <si>
    <t>O. Roly</t>
  </si>
  <si>
    <t>P. Baddeley</t>
  </si>
  <si>
    <t>S. Galilee</t>
  </si>
  <si>
    <t>S. Ridgway</t>
  </si>
  <si>
    <t>S. Gosnoll</t>
  </si>
  <si>
    <t>U. Djokic</t>
  </si>
  <si>
    <t>U. Statefield</t>
  </si>
  <si>
    <t>V. Besemer</t>
  </si>
  <si>
    <t>D. Persent</t>
  </si>
  <si>
    <t>L. Lambourne</t>
  </si>
  <si>
    <t>Q. Copplestone</t>
  </si>
  <si>
    <t>W. Fydo</t>
  </si>
  <si>
    <t>A. Knagges</t>
  </si>
  <si>
    <t>B. Koba</t>
  </si>
  <si>
    <t>B. McComb</t>
  </si>
  <si>
    <t>B. Gasken</t>
  </si>
  <si>
    <t>C. Chappelle</t>
  </si>
  <si>
    <t>C. Tilson</t>
  </si>
  <si>
    <t>C. Filimore</t>
  </si>
  <si>
    <t>C. Broyd</t>
  </si>
  <si>
    <t>E. Vinsen</t>
  </si>
  <si>
    <t>F. Derle</t>
  </si>
  <si>
    <t>F. Kainz</t>
  </si>
  <si>
    <t>G. Batiste</t>
  </si>
  <si>
    <t>G. Farron</t>
  </si>
  <si>
    <t>H. Pidgley</t>
  </si>
  <si>
    <t>I. McCaughey</t>
  </si>
  <si>
    <t>J. Tomovic</t>
  </si>
  <si>
    <t>J. Becerro</t>
  </si>
  <si>
    <t>K. Knotton</t>
  </si>
  <si>
    <t>K. Peller</t>
  </si>
  <si>
    <t>L. Yair</t>
  </si>
  <si>
    <t>M. Grimmett</t>
  </si>
  <si>
    <t>N. Mattheeuw</t>
  </si>
  <si>
    <t>O. Stenson</t>
  </si>
  <si>
    <t>O. Wrightem</t>
  </si>
  <si>
    <t>O. Daber</t>
  </si>
  <si>
    <t>P. McKeever</t>
  </si>
  <si>
    <t>Q. Mulvany</t>
  </si>
  <si>
    <t>Q. Lomasna</t>
  </si>
  <si>
    <t>R. Silverthorne</t>
  </si>
  <si>
    <t>R. Sidsaff</t>
  </si>
  <si>
    <t>S. Douce</t>
  </si>
  <si>
    <t>S. Sketch</t>
  </si>
  <si>
    <t>T. Casarini</t>
  </si>
  <si>
    <t>U. Panichelli</t>
  </si>
  <si>
    <t>V. Kingzeth</t>
  </si>
  <si>
    <t>V. Leyland</t>
  </si>
  <si>
    <t>W. Pash</t>
  </si>
  <si>
    <t>W. Quiddington</t>
  </si>
  <si>
    <t>X. Probbing</t>
  </si>
  <si>
    <t>X. Morgen</t>
  </si>
  <si>
    <t>Y. Sakins</t>
  </si>
  <si>
    <t>Y. Chilver</t>
  </si>
  <si>
    <t>Z. Garwill</t>
  </si>
  <si>
    <t>B. Jorat</t>
  </si>
  <si>
    <t>C. Gutowska</t>
  </si>
  <si>
    <t>H. Jacobssen</t>
  </si>
  <si>
    <t>M. Eneas</t>
  </si>
  <si>
    <t>M. MacFarland</t>
  </si>
  <si>
    <t>Y. Utley</t>
  </si>
  <si>
    <t>P. MacTrustrie</t>
  </si>
  <si>
    <t>A. Levens</t>
  </si>
  <si>
    <t>K. Osorio</t>
  </si>
  <si>
    <t>W. Biggar</t>
  </si>
  <si>
    <t>G. Fuzzard</t>
  </si>
  <si>
    <t>M. Aubert</t>
  </si>
  <si>
    <t>M. Iltchev</t>
  </si>
  <si>
    <t>P. Giffon</t>
  </si>
  <si>
    <t>H. Worham</t>
  </si>
  <si>
    <t>A. Kildea</t>
  </si>
  <si>
    <t>D. Matterface</t>
  </si>
  <si>
    <t>G. Glidden</t>
  </si>
  <si>
    <t>I. Plastow</t>
  </si>
  <si>
    <t>R. Mann</t>
  </si>
  <si>
    <t>A. Geillier</t>
  </si>
  <si>
    <t>P. Llewellin</t>
  </si>
  <si>
    <t>S. Roark</t>
  </si>
  <si>
    <t>M. Hawtrey</t>
  </si>
  <si>
    <t>A. Platts</t>
  </si>
  <si>
    <t>S. Nyland</t>
  </si>
  <si>
    <t>W. Parker</t>
  </si>
  <si>
    <t>X. O'Fergus</t>
  </si>
  <si>
    <t>X. McGarvey</t>
  </si>
  <si>
    <t>K. Haile</t>
  </si>
  <si>
    <t>W. Swatton</t>
  </si>
  <si>
    <t>B. Flag</t>
  </si>
  <si>
    <t>D. Philbrook</t>
  </si>
  <si>
    <t>F. Dabbs</t>
  </si>
  <si>
    <t>F. Fullylove</t>
  </si>
  <si>
    <t>H. Leefe</t>
  </si>
  <si>
    <t>N. Gregolotti</t>
  </si>
  <si>
    <t>S. Binley</t>
  </si>
  <si>
    <t>U. Ockendon</t>
  </si>
  <si>
    <t>X. Semrad</t>
  </si>
  <si>
    <t>K. Durrand</t>
  </si>
  <si>
    <t>W. Baxill</t>
  </si>
  <si>
    <t>D. Giron</t>
  </si>
  <si>
    <t>S. Forseith</t>
  </si>
  <si>
    <t>B. Fillimore</t>
  </si>
  <si>
    <t>M. Regus</t>
  </si>
  <si>
    <t>W. Anfossi</t>
  </si>
  <si>
    <t>X. Battin</t>
  </si>
  <si>
    <t>F. Deely</t>
  </si>
  <si>
    <t>M. Byatt</t>
  </si>
  <si>
    <t>O. Puddicombe</t>
  </si>
  <si>
    <t>V. Butting</t>
  </si>
  <si>
    <t>A. Paget</t>
  </si>
  <si>
    <t>V. Hassett</t>
  </si>
  <si>
    <t>F. Fowlston</t>
  </si>
  <si>
    <t>F. Sculley</t>
  </si>
  <si>
    <t>G. Linnett</t>
  </si>
  <si>
    <t>L. Snasdell</t>
  </si>
  <si>
    <t>C. Dempster</t>
  </si>
  <si>
    <t>Y. Gerckens</t>
  </si>
  <si>
    <t>J. Breslau</t>
  </si>
  <si>
    <t>H. Figurski</t>
  </si>
  <si>
    <t>N. Hatherley</t>
  </si>
  <si>
    <t>A. Haine</t>
  </si>
  <si>
    <t>C. Fabler</t>
  </si>
  <si>
    <t>D. MacNeil</t>
  </si>
  <si>
    <t>D. Filochov</t>
  </si>
  <si>
    <t>E. Sarfass</t>
  </si>
  <si>
    <t>G. O'Neill</t>
  </si>
  <si>
    <t>O. Southwood</t>
  </si>
  <si>
    <t>U. Clew</t>
  </si>
  <si>
    <t>V. Prangle</t>
  </si>
  <si>
    <t>X. Palfrey</t>
  </si>
  <si>
    <t>M. Scambler</t>
  </si>
  <si>
    <t>M. Ianittello</t>
  </si>
  <si>
    <t>T. Merryfield</t>
  </si>
  <si>
    <t>B. Gres</t>
  </si>
  <si>
    <t>G. Hattersley</t>
  </si>
  <si>
    <t>K. Heaps</t>
  </si>
  <si>
    <t>N. Spino</t>
  </si>
  <si>
    <t>R. Vossing</t>
  </si>
  <si>
    <t>T. Champney</t>
  </si>
  <si>
    <t>U. Margery</t>
  </si>
  <si>
    <t>X. Mcsarry</t>
  </si>
  <si>
    <t>Z. Cazalet</t>
  </si>
  <si>
    <t>R. Thulborn</t>
  </si>
  <si>
    <t>H. Pettiford</t>
  </si>
  <si>
    <t>W. Morch</t>
  </si>
  <si>
    <t>H. Miner</t>
  </si>
  <si>
    <t>A. Douthwaite</t>
  </si>
  <si>
    <t>A. Arden</t>
  </si>
  <si>
    <t>A. Ornillos</t>
  </si>
  <si>
    <t>A. Williment</t>
  </si>
  <si>
    <t>B. Normansell</t>
  </si>
  <si>
    <t>B. Atton</t>
  </si>
  <si>
    <t>C. McGarahan</t>
  </si>
  <si>
    <t>D. Eastmead</t>
  </si>
  <si>
    <t>D. Benjamin</t>
  </si>
  <si>
    <t>F. Steinson</t>
  </si>
  <si>
    <t>G. Cyples</t>
  </si>
  <si>
    <t>G. Geraldez</t>
  </si>
  <si>
    <t>G. Ragate</t>
  </si>
  <si>
    <t>G. Lope</t>
  </si>
  <si>
    <t>H. Bullier</t>
  </si>
  <si>
    <t>H. Starcks</t>
  </si>
  <si>
    <t>I. Basili</t>
  </si>
  <si>
    <t>J. Paddington</t>
  </si>
  <si>
    <t>K. Scini</t>
  </si>
  <si>
    <t>K. Kiefer</t>
  </si>
  <si>
    <t>K. Franzman</t>
  </si>
  <si>
    <t>L. Stonbridge</t>
  </si>
  <si>
    <t>M. Abriani</t>
  </si>
  <si>
    <t>M. Spiring</t>
  </si>
  <si>
    <t>M. Abele</t>
  </si>
  <si>
    <t>O. Gallafant</t>
  </si>
  <si>
    <t>O. Mettrick</t>
  </si>
  <si>
    <t>P. Quickfall</t>
  </si>
  <si>
    <t>P. Yegorkin</t>
  </si>
  <si>
    <t>P. Mattiazzo</t>
  </si>
  <si>
    <t>P. Vardie</t>
  </si>
  <si>
    <t>Q. Jubert</t>
  </si>
  <si>
    <t>Q. Shark</t>
  </si>
  <si>
    <t>S. Lebel</t>
  </si>
  <si>
    <t>S. Prazer</t>
  </si>
  <si>
    <t>T. Gueinn</t>
  </si>
  <si>
    <t>U. Doulton</t>
  </si>
  <si>
    <t>U. Radnage</t>
  </si>
  <si>
    <t>U. Walsh</t>
  </si>
  <si>
    <t>V. Southall</t>
  </si>
  <si>
    <t>W. Fewless</t>
  </si>
  <si>
    <t>X. Rankin</t>
  </si>
  <si>
    <t>X. Crofts</t>
  </si>
  <si>
    <t>Y. Ticic</t>
  </si>
  <si>
    <t>Y. Klemt</t>
  </si>
  <si>
    <t>Y. Stobbie</t>
  </si>
  <si>
    <t>Y. Marklew</t>
  </si>
  <si>
    <t>Z. McDuffie</t>
  </si>
  <si>
    <t>C. Balma</t>
  </si>
  <si>
    <t>N. Henrionot</t>
  </si>
  <si>
    <t>T. Ingreda</t>
  </si>
  <si>
    <t>W. Fee</t>
  </si>
  <si>
    <t>L. Treffry</t>
  </si>
  <si>
    <t>O. Winny</t>
  </si>
  <si>
    <t>O. Stanyon</t>
  </si>
  <si>
    <t>O. Knocker</t>
  </si>
  <si>
    <t>M. Bennedsen</t>
  </si>
  <si>
    <t>T. Shillaker</t>
  </si>
  <si>
    <t>G. Faucett</t>
  </si>
  <si>
    <t>M. Schaffel</t>
  </si>
  <si>
    <t>N. Stansby</t>
  </si>
  <si>
    <t>F. Divell</t>
  </si>
  <si>
    <t>K. Edlin</t>
  </si>
  <si>
    <t>N. Beat</t>
  </si>
  <si>
    <t>C. Skade</t>
  </si>
  <si>
    <t>E. Abdee</t>
  </si>
  <si>
    <t>E. Fellos</t>
  </si>
  <si>
    <t>S. Fearnsides</t>
  </si>
  <si>
    <t>A. Garioch</t>
  </si>
  <si>
    <t>B. Everingham</t>
  </si>
  <si>
    <t>B. Waddell</t>
  </si>
  <si>
    <t>F. Torrance</t>
  </si>
  <si>
    <t>N. Greensite</t>
  </si>
  <si>
    <t>S. Broughton</t>
  </si>
  <si>
    <t>U. Luca</t>
  </si>
  <si>
    <t>U. Dadswell</t>
  </si>
  <si>
    <t>Y. Hamments</t>
  </si>
  <si>
    <t>V. Nabbs</t>
  </si>
  <si>
    <t>A. Eatock</t>
  </si>
  <si>
    <t>M. Manginot</t>
  </si>
  <si>
    <t>E. Roiz</t>
  </si>
  <si>
    <t>A. Angell</t>
  </si>
  <si>
    <t>A. Coombs</t>
  </si>
  <si>
    <t>A. Gipson</t>
  </si>
  <si>
    <t>A. Hedde</t>
  </si>
  <si>
    <t>A. Shillitoe</t>
  </si>
  <si>
    <t>B. Sloss</t>
  </si>
  <si>
    <t>B. Thon</t>
  </si>
  <si>
    <t>B. Tomasik</t>
  </si>
  <si>
    <t>B. Whinray</t>
  </si>
  <si>
    <t>B. Lindback</t>
  </si>
  <si>
    <t>B. Scobbie</t>
  </si>
  <si>
    <t>B. Leppo</t>
  </si>
  <si>
    <t>B. Robiot</t>
  </si>
  <si>
    <t>B. O'Hearn</t>
  </si>
  <si>
    <t>B. Emberson</t>
  </si>
  <si>
    <t>B. Grzelczak</t>
  </si>
  <si>
    <t>B. Judkin</t>
  </si>
  <si>
    <t>C. Rope</t>
  </si>
  <si>
    <t>C. Kyte</t>
  </si>
  <si>
    <t>C. Heavy</t>
  </si>
  <si>
    <t>C. Pimlock</t>
  </si>
  <si>
    <t>C. Brower</t>
  </si>
  <si>
    <t>C. O'Hoolahan</t>
  </si>
  <si>
    <t>D. Kestin</t>
  </si>
  <si>
    <t>D. Golden of Ireland</t>
  </si>
  <si>
    <t>D. Creboe</t>
  </si>
  <si>
    <t>D. Linkie</t>
  </si>
  <si>
    <t>D. Heeps</t>
  </si>
  <si>
    <t>D. Camerello</t>
  </si>
  <si>
    <t>D. Danet</t>
  </si>
  <si>
    <t>D. Garvey</t>
  </si>
  <si>
    <t>E. Haxbie</t>
  </si>
  <si>
    <t>E. Heberden</t>
  </si>
  <si>
    <t>E. Erangey</t>
  </si>
  <si>
    <t>E. Krollmann</t>
  </si>
  <si>
    <t>E. Anthoine</t>
  </si>
  <si>
    <t>E. Gorries</t>
  </si>
  <si>
    <t>E. Longland</t>
  </si>
  <si>
    <t>E. Van der Kruys</t>
  </si>
  <si>
    <t>E. Spofforth</t>
  </si>
  <si>
    <t>E. Itscowicz</t>
  </si>
  <si>
    <t>F. Dilrew</t>
  </si>
  <si>
    <t>F. Bagge</t>
  </si>
  <si>
    <t>F. Cagan</t>
  </si>
  <si>
    <t>F. Dickerson</t>
  </si>
  <si>
    <t>F. Rosling</t>
  </si>
  <si>
    <t>F. Richings</t>
  </si>
  <si>
    <t>F. Aronoff</t>
  </si>
  <si>
    <t>G. Domengue</t>
  </si>
  <si>
    <t>G. Ricciardiello</t>
  </si>
  <si>
    <t>G. Butterwick</t>
  </si>
  <si>
    <t>G. Hitzschke</t>
  </si>
  <si>
    <t>G. Tilney</t>
  </si>
  <si>
    <t>G. Catteroll</t>
  </si>
  <si>
    <t>H. Clemmett</t>
  </si>
  <si>
    <t>H. Sandifer</t>
  </si>
  <si>
    <t>H. Desson</t>
  </si>
  <si>
    <t>H. Rickson</t>
  </si>
  <si>
    <t>H. Messer</t>
  </si>
  <si>
    <t>H. Wylder</t>
  </si>
  <si>
    <t>H. Yakunin</t>
  </si>
  <si>
    <t>H. Illes</t>
  </si>
  <si>
    <t>I. Beacon</t>
  </si>
  <si>
    <t>I. Kellett</t>
  </si>
  <si>
    <t>I. Mowbray</t>
  </si>
  <si>
    <t>I. Hutchison</t>
  </si>
  <si>
    <t>I. Upcraft</t>
  </si>
  <si>
    <t>I. Burt</t>
  </si>
  <si>
    <t>I. Soldi</t>
  </si>
  <si>
    <t>I. Waldera</t>
  </si>
  <si>
    <t>J. Style</t>
  </si>
  <si>
    <t>J. Mellmer</t>
  </si>
  <si>
    <t>J. Antonnikov</t>
  </si>
  <si>
    <t>J. Wilcox</t>
  </si>
  <si>
    <t>J. Keable</t>
  </si>
  <si>
    <t>K. Peirce</t>
  </si>
  <si>
    <t>K. Antonietti</t>
  </si>
  <si>
    <t>K. Ivimey</t>
  </si>
  <si>
    <t>K. Keele</t>
  </si>
  <si>
    <t>K. Doe</t>
  </si>
  <si>
    <t>K. Germain</t>
  </si>
  <si>
    <t>L. Pierucci</t>
  </si>
  <si>
    <t>L. Mildenhall</t>
  </si>
  <si>
    <t>L. Renon</t>
  </si>
  <si>
    <t>L. Scorer</t>
  </si>
  <si>
    <t>L. Thody</t>
  </si>
  <si>
    <t>L. Harrald</t>
  </si>
  <si>
    <t>L. Roches</t>
  </si>
  <si>
    <t>L. Challinor</t>
  </si>
  <si>
    <t>M. Matisoff</t>
  </si>
  <si>
    <t>M. Bloxsum</t>
  </si>
  <si>
    <t>M. Giraux</t>
  </si>
  <si>
    <t>M. Kindle</t>
  </si>
  <si>
    <t>M. Hockell</t>
  </si>
  <si>
    <t>M. Loveland</t>
  </si>
  <si>
    <t>N. Batchelor</t>
  </si>
  <si>
    <t>N. Slainey</t>
  </si>
  <si>
    <t>N. Coward</t>
  </si>
  <si>
    <t>N. Baythorp</t>
  </si>
  <si>
    <t>N. Glennon</t>
  </si>
  <si>
    <t>N. Tummond</t>
  </si>
  <si>
    <t>N. Bandiera</t>
  </si>
  <si>
    <t>N. Dudny</t>
  </si>
  <si>
    <t>O. Horsted</t>
  </si>
  <si>
    <t>O. Caberas</t>
  </si>
  <si>
    <t>O. Barthrop</t>
  </si>
  <si>
    <t>O. Jeanel</t>
  </si>
  <si>
    <t>O. Dysart</t>
  </si>
  <si>
    <t>O. Phillott</t>
  </si>
  <si>
    <t>P. McArte</t>
  </si>
  <si>
    <t>P. Mendes</t>
  </si>
  <si>
    <t>P. Pentecost</t>
  </si>
  <si>
    <t>P. Merriman</t>
  </si>
  <si>
    <t>P. Cabell</t>
  </si>
  <si>
    <t>P. Arniz</t>
  </si>
  <si>
    <t>P. Ruperti</t>
  </si>
  <si>
    <t>Q. Dodding</t>
  </si>
  <si>
    <t>Q. Linkin</t>
  </si>
  <si>
    <t>Q. Bouskill</t>
  </si>
  <si>
    <t>Q. Pietraszek</t>
  </si>
  <si>
    <t>Q. Trimmell</t>
  </si>
  <si>
    <t>Q. Lebarree</t>
  </si>
  <si>
    <t>R. Duckham</t>
  </si>
  <si>
    <t>R. Fulker</t>
  </si>
  <si>
    <t>R. Codeman</t>
  </si>
  <si>
    <t>R. Cahn</t>
  </si>
  <si>
    <t>R. Noni</t>
  </si>
  <si>
    <t>R. Purselowe</t>
  </si>
  <si>
    <t>R. Kilduff</t>
  </si>
  <si>
    <t>R. Artist</t>
  </si>
  <si>
    <t>R. Nickolls</t>
  </si>
  <si>
    <t>R. Jost</t>
  </si>
  <si>
    <t>S. Bielfelt</t>
  </si>
  <si>
    <t>S. Sango</t>
  </si>
  <si>
    <t>S. Tumini</t>
  </si>
  <si>
    <t>S. Gowler</t>
  </si>
  <si>
    <t>S. Kitchingman</t>
  </si>
  <si>
    <t>S. Barrowcliffe</t>
  </si>
  <si>
    <t>S. Liveing</t>
  </si>
  <si>
    <t>S. Semmence</t>
  </si>
  <si>
    <t>S. Arnau</t>
  </si>
  <si>
    <t>T. Ovise</t>
  </si>
  <si>
    <t>T. Pinner</t>
  </si>
  <si>
    <t>T. Polycote</t>
  </si>
  <si>
    <t>T. Baack</t>
  </si>
  <si>
    <t>T. Jeffcoate</t>
  </si>
  <si>
    <t>T. Shieldon</t>
  </si>
  <si>
    <t>T. Haggerstone</t>
  </si>
  <si>
    <t>T. Gooddy</t>
  </si>
  <si>
    <t>U. Narup</t>
  </si>
  <si>
    <t>U. Hebbes</t>
  </si>
  <si>
    <t>U. Freen</t>
  </si>
  <si>
    <t>U. Endle</t>
  </si>
  <si>
    <t>U. Passman</t>
  </si>
  <si>
    <t>V. Nestor</t>
  </si>
  <si>
    <t>V. Benbough</t>
  </si>
  <si>
    <t>V. Iacovazzi</t>
  </si>
  <si>
    <t>V. Seadon</t>
  </si>
  <si>
    <t>V. Baggaley</t>
  </si>
  <si>
    <t>W. Daykin</t>
  </si>
  <si>
    <t>W. Attride</t>
  </si>
  <si>
    <t>W. Spire</t>
  </si>
  <si>
    <t>W. Dautry</t>
  </si>
  <si>
    <t>W. Darnborough</t>
  </si>
  <si>
    <t>X. Kayes</t>
  </si>
  <si>
    <t>X. Kettel</t>
  </si>
  <si>
    <t>X. Arderne</t>
  </si>
  <si>
    <t>X. Fri</t>
  </si>
  <si>
    <t>X. Whyley</t>
  </si>
  <si>
    <t>X. Sadat</t>
  </si>
  <si>
    <t>X. Railton</t>
  </si>
  <si>
    <t>X. Poschel</t>
  </si>
  <si>
    <t>X. Geeve</t>
  </si>
  <si>
    <t>X. Orpin</t>
  </si>
  <si>
    <t>X. McVey</t>
  </si>
  <si>
    <t>X. Poller</t>
  </si>
  <si>
    <t>X. Mebes</t>
  </si>
  <si>
    <t>X. Bleas</t>
  </si>
  <si>
    <t>X. Fermoy</t>
  </si>
  <si>
    <t>X. Hewson</t>
  </si>
  <si>
    <t>X. Busse</t>
  </si>
  <si>
    <t>X. Philliskirk</t>
  </si>
  <si>
    <t>X. Cowpertwait</t>
  </si>
  <si>
    <t>Y. Toppes</t>
  </si>
  <si>
    <t>Y. Kielt</t>
  </si>
  <si>
    <t>Y. Lambourne</t>
  </si>
  <si>
    <t>Y. Tate</t>
  </si>
  <si>
    <t>Y. Pashby</t>
  </si>
  <si>
    <t>Y. Towersey</t>
  </si>
  <si>
    <t>Y. Frake</t>
  </si>
  <si>
    <t>Z. Prattin</t>
  </si>
  <si>
    <t>Z. McColley</t>
  </si>
  <si>
    <t>Z. Mateev</t>
  </si>
  <si>
    <t>N. Itzhaiek</t>
  </si>
  <si>
    <t>S. Brumpton</t>
  </si>
  <si>
    <t>W. Grimster</t>
  </si>
  <si>
    <t>X. Nann</t>
  </si>
  <si>
    <t>A. Flanner</t>
  </si>
  <si>
    <t>C. Freathy</t>
  </si>
  <si>
    <t>P. Boyson</t>
  </si>
  <si>
    <t>D. Parnby</t>
  </si>
  <si>
    <t>M. Romei</t>
  </si>
  <si>
    <t>Q. McAllester</t>
  </si>
  <si>
    <t>S. Prewer</t>
  </si>
  <si>
    <t>U. Shearman</t>
  </si>
  <si>
    <t>V. Stroud</t>
  </si>
  <si>
    <t>D. Churches</t>
  </si>
  <si>
    <t>D. Dedon</t>
  </si>
  <si>
    <t>I. Zecchinelli</t>
  </si>
  <si>
    <t>K. Adnam</t>
  </si>
  <si>
    <t>L. Loseby</t>
  </si>
  <si>
    <t>S. Daniau</t>
  </si>
  <si>
    <t>U. Pickworth</t>
  </si>
  <si>
    <t>Y. Sambrok</t>
  </si>
  <si>
    <t>Z. Primett</t>
  </si>
  <si>
    <t>A. Dykins</t>
  </si>
  <si>
    <t>A. Pietrzak</t>
  </si>
  <si>
    <t>E. Keattch</t>
  </si>
  <si>
    <t>J. Palphreyman</t>
  </si>
  <si>
    <t>N. Le Fevre</t>
  </si>
  <si>
    <t>Q. Kinsley</t>
  </si>
  <si>
    <t>S. Bridgnell</t>
  </si>
  <si>
    <t>X. Woolrich</t>
  </si>
  <si>
    <t>B. Gotmann</t>
  </si>
  <si>
    <t>M. Walster</t>
  </si>
  <si>
    <t>N. Walasik</t>
  </si>
  <si>
    <t>P. Yell</t>
  </si>
  <si>
    <t>Q. Looby</t>
  </si>
  <si>
    <t>Q. Baudy</t>
  </si>
  <si>
    <t>U. Perch</t>
  </si>
  <si>
    <t>V. Hardeman</t>
  </si>
  <si>
    <t>Y. Shurville</t>
  </si>
  <si>
    <t>L. Cawte</t>
  </si>
  <si>
    <t>T. Fiddymont</t>
  </si>
  <si>
    <t>T. Mityukov</t>
  </si>
  <si>
    <t>G. Faircloth</t>
  </si>
  <si>
    <t>K. Sperry</t>
  </si>
  <si>
    <t>M. Barabich</t>
  </si>
  <si>
    <t>T. Gilhooly</t>
  </si>
  <si>
    <t>E. Garroway</t>
  </si>
  <si>
    <t>W. Fargher</t>
  </si>
  <si>
    <t>Y. De Bischop</t>
  </si>
  <si>
    <t>E. Haslum</t>
  </si>
  <si>
    <t>N. McClymont</t>
  </si>
  <si>
    <t>N. Clewer</t>
  </si>
  <si>
    <t>Q. Tretwell</t>
  </si>
  <si>
    <t>Q. Goodread</t>
  </si>
  <si>
    <t>F. Hastin</t>
  </si>
  <si>
    <t>J. Drinkhall</t>
  </si>
  <si>
    <t>Y. Wherrit</t>
  </si>
  <si>
    <t>Z. Howton</t>
  </si>
  <si>
    <t>B. Gealy</t>
  </si>
  <si>
    <t>B. Coldicott</t>
  </si>
  <si>
    <t>B. Shanklin</t>
  </si>
  <si>
    <t>B. Marlin</t>
  </si>
  <si>
    <t>D. Skatcher</t>
  </si>
  <si>
    <t>D. Collymore</t>
  </si>
  <si>
    <t>F. Helm</t>
  </si>
  <si>
    <t>F. Rashleigh</t>
  </si>
  <si>
    <t>F. Hardisty</t>
  </si>
  <si>
    <t>G. Butler</t>
  </si>
  <si>
    <t>G. Cromack</t>
  </si>
  <si>
    <t>G. Trunchion</t>
  </si>
  <si>
    <t>H. Staff</t>
  </si>
  <si>
    <t>H. Cherm</t>
  </si>
  <si>
    <t>I. Issacoff</t>
  </si>
  <si>
    <t>J. Thouless</t>
  </si>
  <si>
    <t>J. Prandin</t>
  </si>
  <si>
    <t>L. Robichon</t>
  </si>
  <si>
    <t>L. Latore</t>
  </si>
  <si>
    <t>M. Schleicher</t>
  </si>
  <si>
    <t>N. Barmadier</t>
  </si>
  <si>
    <t>N. Netherwood</t>
  </si>
  <si>
    <t>O. Cawthery</t>
  </si>
  <si>
    <t>R. Dugmore</t>
  </si>
  <si>
    <t>S. Simkovitz</t>
  </si>
  <si>
    <t>S. Ronald</t>
  </si>
  <si>
    <t>S. Dabourne</t>
  </si>
  <si>
    <t>S. Eustanch</t>
  </si>
  <si>
    <t>T. Alway</t>
  </si>
  <si>
    <t>V. Alday</t>
  </si>
  <si>
    <t>V. Brakespear</t>
  </si>
  <si>
    <t>W. Willshee</t>
  </si>
  <si>
    <t>W. Oleshunin</t>
  </si>
  <si>
    <t>X. Cutbirth</t>
  </si>
  <si>
    <t>Y. Waiting</t>
  </si>
  <si>
    <t>Y. Seagrave</t>
  </si>
  <si>
    <t>Y. Outram</t>
  </si>
  <si>
    <t>Z. Forber</t>
  </si>
  <si>
    <t>Z. Verden</t>
  </si>
  <si>
    <t>Z. Souter</t>
  </si>
  <si>
    <t>N. Lawful</t>
  </si>
  <si>
    <t>H. Rohloff</t>
  </si>
  <si>
    <t>C. Fibbit</t>
  </si>
  <si>
    <t>I. Ruselin</t>
  </si>
  <si>
    <t>J. Ost</t>
  </si>
  <si>
    <t>B. Brilon</t>
  </si>
  <si>
    <t>B. Pridgeon</t>
  </si>
  <si>
    <t>E. Dimitriades</t>
  </si>
  <si>
    <t>G. Chesney</t>
  </si>
  <si>
    <t>H. Gilford</t>
  </si>
  <si>
    <t>T. Andrusyak</t>
  </si>
  <si>
    <t>R. Cockle</t>
  </si>
  <si>
    <t>Z. Huntingdon</t>
  </si>
  <si>
    <t>A. McKag</t>
  </si>
  <si>
    <t>K. Beagles</t>
  </si>
  <si>
    <t>M. Bencher</t>
  </si>
  <si>
    <t>Y. Cleverly</t>
  </si>
  <si>
    <t>J. Gamlen</t>
  </si>
  <si>
    <t>R. Murrhaupt</t>
  </si>
  <si>
    <t>T. McGiffin</t>
  </si>
  <si>
    <t>U. Armytage</t>
  </si>
  <si>
    <t>N. Breyt</t>
  </si>
  <si>
    <t>G. Semor</t>
  </si>
  <si>
    <t>I. Tschiersch</t>
  </si>
  <si>
    <t>N. Happer</t>
  </si>
  <si>
    <t>V. Kilcullen</t>
  </si>
  <si>
    <t>U. Stickles</t>
  </si>
  <si>
    <t>C. Drinkhill</t>
  </si>
  <si>
    <t>D. Venners</t>
  </si>
  <si>
    <t>E. Yendall</t>
  </si>
  <si>
    <t>F. Gamlen</t>
  </si>
  <si>
    <t>F. Paradin</t>
  </si>
  <si>
    <t>F. Pena</t>
  </si>
  <si>
    <t>H. Kuhl</t>
  </si>
  <si>
    <t>H. Willcot</t>
  </si>
  <si>
    <t>H. Bubeer</t>
  </si>
  <si>
    <t>H. Scryne</t>
  </si>
  <si>
    <t>H. Charpling</t>
  </si>
  <si>
    <t>H. Miere</t>
  </si>
  <si>
    <t>J. Madgett</t>
  </si>
  <si>
    <t>J. Leere</t>
  </si>
  <si>
    <t>K. Barrim</t>
  </si>
  <si>
    <t>L. Rex</t>
  </si>
  <si>
    <t>L. Mattusov</t>
  </si>
  <si>
    <t>L. McGriffin</t>
  </si>
  <si>
    <t>L. Belasco</t>
  </si>
  <si>
    <t>M. Bleby</t>
  </si>
  <si>
    <t>M. Popham</t>
  </si>
  <si>
    <t>N. Stratley</t>
  </si>
  <si>
    <t>N. Shills</t>
  </si>
  <si>
    <t>O. Kench</t>
  </si>
  <si>
    <t>P. Longshaw</t>
  </si>
  <si>
    <t>P. Di Franceshci</t>
  </si>
  <si>
    <t>Q. Asif</t>
  </si>
  <si>
    <t>Q. Perton</t>
  </si>
  <si>
    <t>R. Farney</t>
  </si>
  <si>
    <t>S. Ricardin</t>
  </si>
  <si>
    <t>U. Korda</t>
  </si>
  <si>
    <t>V. Gittens</t>
  </si>
  <si>
    <t>W. Melland</t>
  </si>
  <si>
    <t>W. Coltman</t>
  </si>
  <si>
    <t>X. Askham</t>
  </si>
  <si>
    <t>X. Butchers</t>
  </si>
  <si>
    <t>Y. Dayborne</t>
  </si>
  <si>
    <t>Y. Dolohunty</t>
  </si>
  <si>
    <t>Z. Beatson</t>
  </si>
  <si>
    <t>Z. Gabe</t>
  </si>
  <si>
    <t>Y. Fitt</t>
  </si>
  <si>
    <t>M. Ollerhad</t>
  </si>
  <si>
    <t>S. Gimlet</t>
  </si>
  <si>
    <t>J. Delhay</t>
  </si>
  <si>
    <t>Q. Pinshon</t>
  </si>
  <si>
    <t>R. Drewe</t>
  </si>
  <si>
    <t>J. Deniso</t>
  </si>
  <si>
    <t>T. O' Hern</t>
  </si>
  <si>
    <t>Y. Durning</t>
  </si>
  <si>
    <t>Y. Brimm</t>
  </si>
  <si>
    <t>L. Longhorn</t>
  </si>
  <si>
    <t>C. Wake</t>
  </si>
  <si>
    <t>J. Arnecke</t>
  </si>
  <si>
    <t>U. Makiver</t>
  </si>
  <si>
    <t>Y. Cheltnam</t>
  </si>
  <si>
    <t>J. Blais</t>
  </si>
  <si>
    <t>A. Spreag</t>
  </si>
  <si>
    <t>A. Swane</t>
  </si>
  <si>
    <t>B. Champneys</t>
  </si>
  <si>
    <t>B. Mulqueen</t>
  </si>
  <si>
    <t>C. Fountian</t>
  </si>
  <si>
    <t>C. Hakking</t>
  </si>
  <si>
    <t>C. McCombe</t>
  </si>
  <si>
    <t>D. Durrell</t>
  </si>
  <si>
    <t>E. Fellgate</t>
  </si>
  <si>
    <t>E. Pitkethly</t>
  </si>
  <si>
    <t>E. Ponceford</t>
  </si>
  <si>
    <t>E. Dando</t>
  </si>
  <si>
    <t>E. Murfin</t>
  </si>
  <si>
    <t>F. Blind</t>
  </si>
  <si>
    <t>F. Lennon</t>
  </si>
  <si>
    <t>F. Fearne</t>
  </si>
  <si>
    <t>F. Gotmann</t>
  </si>
  <si>
    <t>G. Kolak</t>
  </si>
  <si>
    <t>G. Ridolfi</t>
  </si>
  <si>
    <t>G. Yakob</t>
  </si>
  <si>
    <t>G. Satyford</t>
  </si>
  <si>
    <t>G. Blunsen</t>
  </si>
  <si>
    <t>G. Uren</t>
  </si>
  <si>
    <t>H. Eckford</t>
  </si>
  <si>
    <t>H. Evill</t>
  </si>
  <si>
    <t>H. Pentycross</t>
  </si>
  <si>
    <t>I. Kaaskooper</t>
  </si>
  <si>
    <t>I. Prydden</t>
  </si>
  <si>
    <t>J. O'Hollegan</t>
  </si>
  <si>
    <t>J. Spargo</t>
  </si>
  <si>
    <t>K. Stebbing</t>
  </si>
  <si>
    <t>K. Naylor</t>
  </si>
  <si>
    <t>K. Potticary</t>
  </si>
  <si>
    <t>K. Garbutt</t>
  </si>
  <si>
    <t>K. Stiant</t>
  </si>
  <si>
    <t>K. Tessyman</t>
  </si>
  <si>
    <t>K. Mullany</t>
  </si>
  <si>
    <t>L. Harrod</t>
  </si>
  <si>
    <t>L. Swede</t>
  </si>
  <si>
    <t>L. Osboldstone</t>
  </si>
  <si>
    <t>L. Shilling</t>
  </si>
  <si>
    <t>L. Kettle</t>
  </si>
  <si>
    <t>L. Fells</t>
  </si>
  <si>
    <t>L. Boothman</t>
  </si>
  <si>
    <t>M. Regi</t>
  </si>
  <si>
    <t>M. Woolatt</t>
  </si>
  <si>
    <t>M. Ilyinykh</t>
  </si>
  <si>
    <t>M. Saunter</t>
  </si>
  <si>
    <t>M. Connors</t>
  </si>
  <si>
    <t>M. Hearl</t>
  </si>
  <si>
    <t>M. Kilduff</t>
  </si>
  <si>
    <t>N. Bednall</t>
  </si>
  <si>
    <t>N. Leeke</t>
  </si>
  <si>
    <t>O. Mangenot</t>
  </si>
  <si>
    <t>O. Crowter</t>
  </si>
  <si>
    <t>P. Soro</t>
  </si>
  <si>
    <t>P. Flanagan</t>
  </si>
  <si>
    <t>Q. MacConnal</t>
  </si>
  <si>
    <t>Q. Hodgin</t>
  </si>
  <si>
    <t>Q. Stanborough</t>
  </si>
  <si>
    <t>R. Lamburn</t>
  </si>
  <si>
    <t>R. Faust</t>
  </si>
  <si>
    <t>S. Drinkall</t>
  </si>
  <si>
    <t>S. Gilpillan</t>
  </si>
  <si>
    <t>T. Fury</t>
  </si>
  <si>
    <t>T. MacVagh</t>
  </si>
  <si>
    <t>T. Ondrasek</t>
  </si>
  <si>
    <t>T. Sawood</t>
  </si>
  <si>
    <t>T. Mabone</t>
  </si>
  <si>
    <t>T. McMillam</t>
  </si>
  <si>
    <t>U. Sprigging</t>
  </si>
  <si>
    <t>U. Bachelor</t>
  </si>
  <si>
    <t>V. Wesgate</t>
  </si>
  <si>
    <t>V. Chasmer</t>
  </si>
  <si>
    <t>V. Fisby</t>
  </si>
  <si>
    <t>V. Higginbottam</t>
  </si>
  <si>
    <t>V. Cordy</t>
  </si>
  <si>
    <t>W. Jeyness</t>
  </si>
  <si>
    <t>W. Ratt</t>
  </si>
  <si>
    <t>W. Wimpenny</t>
  </si>
  <si>
    <t>X. Southcott</t>
  </si>
  <si>
    <t>X. Prevett</t>
  </si>
  <si>
    <t>X. Gercken</t>
  </si>
  <si>
    <t>X. Enderle</t>
  </si>
  <si>
    <t>X. Kellert</t>
  </si>
  <si>
    <t>Y. Benallack</t>
  </si>
  <si>
    <t>Y. Abbett</t>
  </si>
  <si>
    <t>Z. Cash</t>
  </si>
  <si>
    <t>Z. Greystock</t>
  </si>
  <si>
    <t>Z. Todd</t>
  </si>
  <si>
    <t>Z. MacKenny</t>
  </si>
  <si>
    <t>E. Grzes</t>
  </si>
  <si>
    <t>K. Bussons</t>
  </si>
  <si>
    <t>U. Tuckley</t>
  </si>
  <si>
    <t>W. MacKilroe</t>
  </si>
  <si>
    <t>Z. Burtenshaw</t>
  </si>
  <si>
    <t>C. Beadel</t>
  </si>
  <si>
    <t>F. Geffe</t>
  </si>
  <si>
    <t>L. Edgington</t>
  </si>
  <si>
    <t>G. Farres</t>
  </si>
  <si>
    <t>I. Maleham</t>
  </si>
  <si>
    <t>M. Blown</t>
  </si>
  <si>
    <t>S. Aleso</t>
  </si>
  <si>
    <t>G. Tibb</t>
  </si>
  <si>
    <t>N. Casely</t>
  </si>
  <si>
    <t>O. Riccione</t>
  </si>
  <si>
    <t>S. Broadfield</t>
  </si>
  <si>
    <t>S. Samwayes</t>
  </si>
  <si>
    <t>Y. Jiroudek</t>
  </si>
  <si>
    <t>K. Breacher</t>
  </si>
  <si>
    <t>M. Franzel</t>
  </si>
  <si>
    <t>N. Ebertz</t>
  </si>
  <si>
    <t>U. Godsmark</t>
  </si>
  <si>
    <t>I. Patsall</t>
  </si>
  <si>
    <t>A. Dorie</t>
  </si>
  <si>
    <t>P. Tainton</t>
  </si>
  <si>
    <t>A. Nyssens</t>
  </si>
  <si>
    <t>B. Boller</t>
  </si>
  <si>
    <t>C. Johnsee</t>
  </si>
  <si>
    <t>D. McMichael</t>
  </si>
  <si>
    <t>F. Wellington</t>
  </si>
  <si>
    <t>K. Sharpless</t>
  </si>
  <si>
    <t>N. Dunseath</t>
  </si>
  <si>
    <t>W. D'Angeli</t>
  </si>
  <si>
    <t>C. Mouser</t>
  </si>
  <si>
    <t>D. Sikorsky</t>
  </si>
  <si>
    <t>L. Dracey</t>
  </si>
  <si>
    <t>N. Howood</t>
  </si>
  <si>
    <t>U. Geram</t>
  </si>
  <si>
    <t>J. Steade</t>
  </si>
  <si>
    <t>K. Vanshin</t>
  </si>
  <si>
    <t>V. Hawick</t>
  </si>
  <si>
    <t>X. Gianni</t>
  </si>
  <si>
    <t>A. Dowker</t>
  </si>
  <si>
    <t>A. Duffield</t>
  </si>
  <si>
    <t>B. Mordan</t>
  </si>
  <si>
    <t>C. Guite</t>
  </si>
  <si>
    <t>D. Morey</t>
  </si>
  <si>
    <t>D. Coutthart</t>
  </si>
  <si>
    <t>E. Daspar</t>
  </si>
  <si>
    <t>E. Andrichuk</t>
  </si>
  <si>
    <t>E. Revey</t>
  </si>
  <si>
    <t>H. de la Valette Parisot</t>
  </si>
  <si>
    <t>I. Kenworthey</t>
  </si>
  <si>
    <t>K. Loade</t>
  </si>
  <si>
    <t>K. Yeskin</t>
  </si>
  <si>
    <t>P. Swann</t>
  </si>
  <si>
    <t>P. Duester</t>
  </si>
  <si>
    <t>Q. Lodwick</t>
  </si>
  <si>
    <t>T. Sparkwill</t>
  </si>
  <si>
    <t>U. Stamper</t>
  </si>
  <si>
    <t>Z. Body</t>
  </si>
  <si>
    <t>V. Heavy</t>
  </si>
  <si>
    <t>F. Trinke</t>
  </si>
  <si>
    <t>T. Evason</t>
  </si>
  <si>
    <t>J. Spearett</t>
  </si>
  <si>
    <t>E. Stannis</t>
  </si>
  <si>
    <t>G. Maps</t>
  </si>
  <si>
    <t>O. Quayle</t>
  </si>
  <si>
    <t>S. Wayvill</t>
  </si>
  <si>
    <t>A. Flintoft</t>
  </si>
  <si>
    <t>X. Nutbeem</t>
  </si>
  <si>
    <t>I. Shakespear</t>
  </si>
  <si>
    <t>H. Hallitt</t>
  </si>
  <si>
    <t>J. Meaking</t>
  </si>
  <si>
    <t>X. Gibke</t>
  </si>
  <si>
    <t>X. Ghiriardelli</t>
  </si>
  <si>
    <t>J. Ripon</t>
  </si>
  <si>
    <t>A. Dundendale</t>
  </si>
  <si>
    <t>G. Lattin</t>
  </si>
  <si>
    <t>K. Di Franceshci</t>
  </si>
  <si>
    <t>M. Nockalls</t>
  </si>
  <si>
    <t>N. Ambrosch</t>
  </si>
  <si>
    <t>Q. Karadzas</t>
  </si>
  <si>
    <t>G. Godly</t>
  </si>
  <si>
    <t>M. Fawlo</t>
  </si>
  <si>
    <t>Y. Moult</t>
  </si>
  <si>
    <t>A. Renzini</t>
  </si>
  <si>
    <t>A. Repp</t>
  </si>
  <si>
    <t>B. Housbey</t>
  </si>
  <si>
    <t>D. Livick</t>
  </si>
  <si>
    <t>D. Enrietto</t>
  </si>
  <si>
    <t>D. Coster</t>
  </si>
  <si>
    <t>F. Trahear</t>
  </si>
  <si>
    <t>F. MacInerney</t>
  </si>
  <si>
    <t>G. Freak</t>
  </si>
  <si>
    <t>H. Sturley</t>
  </si>
  <si>
    <t>H. Mansour</t>
  </si>
  <si>
    <t>H. Gerardet</t>
  </si>
  <si>
    <t>H. Tangye</t>
  </si>
  <si>
    <t>H. Abelwhite</t>
  </si>
  <si>
    <t>I. Baynton</t>
  </si>
  <si>
    <t>K. Hambly</t>
  </si>
  <si>
    <t>L. Barson</t>
  </si>
  <si>
    <t>L. Sleany</t>
  </si>
  <si>
    <t>M. Grinvalds</t>
  </si>
  <si>
    <t>O. Cutchie</t>
  </si>
  <si>
    <t>Q. Lukasik</t>
  </si>
  <si>
    <t>Q. Flamank</t>
  </si>
  <si>
    <t>R. Eliassen</t>
  </si>
  <si>
    <t>S. Goldine</t>
  </si>
  <si>
    <t>T. Karpenya</t>
  </si>
  <si>
    <t>U. Shoveller</t>
  </si>
  <si>
    <t>U. Milam</t>
  </si>
  <si>
    <t>V. Wimpenny</t>
  </si>
  <si>
    <t>V. D'Agostino</t>
  </si>
  <si>
    <t>X. Kos</t>
  </si>
  <si>
    <t>X. Tarver</t>
  </si>
  <si>
    <t>A. Baudichon</t>
  </si>
  <si>
    <t>B. Carvilla</t>
  </si>
  <si>
    <t>Q. Dun</t>
  </si>
  <si>
    <t>K. Burhill</t>
  </si>
  <si>
    <t>A. Barmadier</t>
  </si>
  <si>
    <t>N. Pidgeon</t>
  </si>
  <si>
    <t>O. Kinzett</t>
  </si>
  <si>
    <t>H. Stannas</t>
  </si>
  <si>
    <t>K. Jiroutka</t>
  </si>
  <si>
    <t>L. Bilton</t>
  </si>
  <si>
    <t>F. Lukianov</t>
  </si>
  <si>
    <t>X. Daubeny</t>
  </si>
  <si>
    <t>F. Biskup</t>
  </si>
  <si>
    <t>O. Dolbey</t>
  </si>
  <si>
    <t>O. Gally</t>
  </si>
  <si>
    <t>R. Sellman</t>
  </si>
  <si>
    <t>T. Urpeth</t>
  </si>
  <si>
    <t>X. Proschek</t>
  </si>
  <si>
    <t>A. Frenzl</t>
  </si>
  <si>
    <t>A. Montford</t>
  </si>
  <si>
    <t>A. McPharlain</t>
  </si>
  <si>
    <t>B. Coughlan</t>
  </si>
  <si>
    <t>B. Whear</t>
  </si>
  <si>
    <t>C. Brittle</t>
  </si>
  <si>
    <t>C. McCahill</t>
  </si>
  <si>
    <t>C. Haydney</t>
  </si>
  <si>
    <t>D. McCrorie</t>
  </si>
  <si>
    <t>D. Golding</t>
  </si>
  <si>
    <t>E. Farny</t>
  </si>
  <si>
    <t>E. Titley</t>
  </si>
  <si>
    <t>E. Mensler</t>
  </si>
  <si>
    <t>F. Corpe</t>
  </si>
  <si>
    <t>F. Gorham</t>
  </si>
  <si>
    <t>F. Dunkerley</t>
  </si>
  <si>
    <t>F. Abramov</t>
  </si>
  <si>
    <t>F. Straneo</t>
  </si>
  <si>
    <t>F. Ghion</t>
  </si>
  <si>
    <t>G. Hearle</t>
  </si>
  <si>
    <t>G. Poveleye</t>
  </si>
  <si>
    <t>G. Whittle</t>
  </si>
  <si>
    <t>G. Edler</t>
  </si>
  <si>
    <t>G. Lepere</t>
  </si>
  <si>
    <t>H. Bakster</t>
  </si>
  <si>
    <t>H. Auton</t>
  </si>
  <si>
    <t>H. Lebarree</t>
  </si>
  <si>
    <t>H. O'Corrin</t>
  </si>
  <si>
    <t>H. Hamlyn</t>
  </si>
  <si>
    <t>I. Fayers</t>
  </si>
  <si>
    <t>I. Jean</t>
  </si>
  <si>
    <t>I. Cran</t>
  </si>
  <si>
    <t>I. McClounan</t>
  </si>
  <si>
    <t>I. Antliff</t>
  </si>
  <si>
    <t>J. Kees</t>
  </si>
  <si>
    <t>J. Troctor</t>
  </si>
  <si>
    <t>J. Wivell</t>
  </si>
  <si>
    <t>J. Morison</t>
  </si>
  <si>
    <t>K. Axtonne</t>
  </si>
  <si>
    <t>K. Jarrelt</t>
  </si>
  <si>
    <t>L. Toffaloni</t>
  </si>
  <si>
    <t>L. Handrock</t>
  </si>
  <si>
    <t>L. McKie</t>
  </si>
  <si>
    <t>L. Yerrington</t>
  </si>
  <si>
    <t>L. Lochead</t>
  </si>
  <si>
    <t>M. Brogi</t>
  </si>
  <si>
    <t>M. Spellissy</t>
  </si>
  <si>
    <t>N. Gecke</t>
  </si>
  <si>
    <t>N. Betho</t>
  </si>
  <si>
    <t>N. Stit</t>
  </si>
  <si>
    <t>N. Ricciardi</t>
  </si>
  <si>
    <t>N. Meredyth</t>
  </si>
  <si>
    <t>N. Brosius</t>
  </si>
  <si>
    <t>N. Banane</t>
  </si>
  <si>
    <t>O. Storres</t>
  </si>
  <si>
    <t>P. Ugo</t>
  </si>
  <si>
    <t>P. Ragless</t>
  </si>
  <si>
    <t>P. Corlett</t>
  </si>
  <si>
    <t>Q. Dufour</t>
  </si>
  <si>
    <t>Q. Trees</t>
  </si>
  <si>
    <t>S. Ternault</t>
  </si>
  <si>
    <t>S. Fickling</t>
  </si>
  <si>
    <t>S. Bazoge</t>
  </si>
  <si>
    <t>S. Rapper</t>
  </si>
  <si>
    <t>T. Ellison</t>
  </si>
  <si>
    <t>T. Overstone</t>
  </si>
  <si>
    <t>T. Brewer</t>
  </si>
  <si>
    <t>T. Fehely</t>
  </si>
  <si>
    <t>T. Lothean</t>
  </si>
  <si>
    <t>U. Collymore</t>
  </si>
  <si>
    <t>U. Sackey</t>
  </si>
  <si>
    <t>U. McClements</t>
  </si>
  <si>
    <t>V. Neaves</t>
  </si>
  <si>
    <t>V. Chaperling</t>
  </si>
  <si>
    <t>V. Bellino</t>
  </si>
  <si>
    <t>V. Gwatkin</t>
  </si>
  <si>
    <t>V. Crann</t>
  </si>
  <si>
    <t>W. Ferron</t>
  </si>
  <si>
    <t>W. Stoad</t>
  </si>
  <si>
    <t>W. Rimington</t>
  </si>
  <si>
    <t>W. Seres</t>
  </si>
  <si>
    <t>X. Poile</t>
  </si>
  <si>
    <t>X. Franchi</t>
  </si>
  <si>
    <t>Y. Nibley</t>
  </si>
  <si>
    <t>Y. Unthank</t>
  </si>
  <si>
    <t>Y. Fancutt</t>
  </si>
  <si>
    <t>Z. Punton</t>
  </si>
  <si>
    <t>Z. Touzey</t>
  </si>
  <si>
    <t>D. Bohlmann</t>
  </si>
  <si>
    <t>X. Favill</t>
  </si>
  <si>
    <t>J. Jenyns</t>
  </si>
  <si>
    <t>L. Moynham</t>
  </si>
  <si>
    <t>T. Comini</t>
  </si>
  <si>
    <t>Y. Sanpher</t>
  </si>
  <si>
    <t>Y. Keys</t>
  </si>
  <si>
    <t>X. Kearsley</t>
  </si>
  <si>
    <t>E. Haliday</t>
  </si>
  <si>
    <t>P. Sangwin</t>
  </si>
  <si>
    <t>S. Ogborne</t>
  </si>
  <si>
    <t>V. Gowdridge</t>
  </si>
  <si>
    <t>V. Bullent</t>
  </si>
  <si>
    <t>F. Ruff</t>
  </si>
  <si>
    <t>F. Roon</t>
  </si>
  <si>
    <t>V. Swindall</t>
  </si>
  <si>
    <t>C. Speedin</t>
  </si>
  <si>
    <t>N. Chazier</t>
  </si>
  <si>
    <t>S. Rubel</t>
  </si>
  <si>
    <t>D. Thomazin</t>
  </si>
  <si>
    <t>E. Yancey</t>
  </si>
  <si>
    <t>L. Vernazza</t>
  </si>
  <si>
    <t>Q. Emney</t>
  </si>
  <si>
    <t>C. Bernhard</t>
  </si>
  <si>
    <t>G. Younie</t>
  </si>
  <si>
    <t>H. Devonald</t>
  </si>
  <si>
    <t>K. Gianilli</t>
  </si>
  <si>
    <t>R. Juza</t>
  </si>
  <si>
    <t>Y. Sorel</t>
  </si>
  <si>
    <t>C. Legge</t>
  </si>
  <si>
    <t>O. Southey</t>
  </si>
  <si>
    <t>Q. Wartonby</t>
  </si>
  <si>
    <t>A. Pycock</t>
  </si>
  <si>
    <t>A. Guido</t>
  </si>
  <si>
    <t>A. Geffinger</t>
  </si>
  <si>
    <t>C. Oluwatoyin</t>
  </si>
  <si>
    <t>D. Sinnatt</t>
  </si>
  <si>
    <t>G. Murkin</t>
  </si>
  <si>
    <t>H. Snalum</t>
  </si>
  <si>
    <t>H. Bailie</t>
  </si>
  <si>
    <t>I. Olyet</t>
  </si>
  <si>
    <t>K. Kelso</t>
  </si>
  <si>
    <t>Q. Downage</t>
  </si>
  <si>
    <t>X. Durrant</t>
  </si>
  <si>
    <t>K. Blei</t>
  </si>
  <si>
    <t>K. Nelane</t>
  </si>
  <si>
    <t>Z. Mumbray</t>
  </si>
  <si>
    <t>R. Duce</t>
  </si>
  <si>
    <t>J. Peatt</t>
  </si>
  <si>
    <t>B. Correa</t>
  </si>
  <si>
    <t>K. Dewer</t>
  </si>
  <si>
    <t>N. Lambourne</t>
  </si>
  <si>
    <t>O. Scotson</t>
  </si>
  <si>
    <t>R. Housiaux</t>
  </si>
  <si>
    <t>P. Chomicki</t>
  </si>
  <si>
    <t>B. Pauletti</t>
  </si>
  <si>
    <t>Y. Duddin</t>
  </si>
  <si>
    <t>G. Wilshere</t>
  </si>
  <si>
    <t>B. Rouse</t>
  </si>
  <si>
    <t>P. Nono</t>
  </si>
  <si>
    <t>W. Piatek</t>
  </si>
  <si>
    <t>I. Sibery</t>
  </si>
  <si>
    <t>Q. Denyukhin</t>
  </si>
  <si>
    <t>Z. Headingham</t>
  </si>
  <si>
    <t>Z. Perotti</t>
  </si>
  <si>
    <t>D. Kroll</t>
  </si>
  <si>
    <t>D. McKim</t>
  </si>
  <si>
    <t>J. Embery</t>
  </si>
  <si>
    <t>J. Jina</t>
  </si>
  <si>
    <t>N. Cavolini</t>
  </si>
  <si>
    <t>N. Bodman</t>
  </si>
  <si>
    <t>Q. Parkins</t>
  </si>
  <si>
    <t>U. Champerlen</t>
  </si>
  <si>
    <t>V. Brimacombe</t>
  </si>
  <si>
    <t>V. Jennery</t>
  </si>
  <si>
    <t>X. Brymner</t>
  </si>
  <si>
    <t>Z. Gabbatt</t>
  </si>
  <si>
    <t>G. Corneille</t>
  </si>
  <si>
    <t>C. Adiscot</t>
  </si>
  <si>
    <t>X. Skillington</t>
  </si>
  <si>
    <t>I. McCrohon</t>
  </si>
  <si>
    <t>E. MacManus</t>
  </si>
  <si>
    <t>J. Horley</t>
  </si>
  <si>
    <t>O. Ruusa</t>
  </si>
  <si>
    <t>Z. Kondratenya</t>
  </si>
  <si>
    <t>A. Clissett</t>
  </si>
  <si>
    <t>B. Godin</t>
  </si>
  <si>
    <t>C. Possell</t>
  </si>
  <si>
    <t>C. Grouse</t>
  </si>
  <si>
    <t>C. Higgoe</t>
  </si>
  <si>
    <t>C. Gilbane</t>
  </si>
  <si>
    <t>D. Cowley</t>
  </si>
  <si>
    <t>D. Hark</t>
  </si>
  <si>
    <t>D. Boston</t>
  </si>
  <si>
    <t>E. Pontefract</t>
  </si>
  <si>
    <t>E. Hinstridge</t>
  </si>
  <si>
    <t>F. Dring</t>
  </si>
  <si>
    <t>G. Paireman</t>
  </si>
  <si>
    <t>G. Perritt</t>
  </si>
  <si>
    <t>I. Macrow</t>
  </si>
  <si>
    <t>J. Roots</t>
  </si>
  <si>
    <t>K. Donwell</t>
  </si>
  <si>
    <t>M. Jukes</t>
  </si>
  <si>
    <t>N. Coggill</t>
  </si>
  <si>
    <t>N. Eastam</t>
  </si>
  <si>
    <t>O. Aveson</t>
  </si>
  <si>
    <t>O. Thorne</t>
  </si>
  <si>
    <t>O. Morando</t>
  </si>
  <si>
    <t>P. Bracegirdle</t>
  </si>
  <si>
    <t>P. Friary</t>
  </si>
  <si>
    <t>P. Rogeron</t>
  </si>
  <si>
    <t>Q. McElree</t>
  </si>
  <si>
    <t>R. Harbar</t>
  </si>
  <si>
    <t>R. Gertz</t>
  </si>
  <si>
    <t>R. Bwy</t>
  </si>
  <si>
    <t>R. Shovlar</t>
  </si>
  <si>
    <t>S. Dubois</t>
  </si>
  <si>
    <t>S. Sivewright</t>
  </si>
  <si>
    <t>S. Dabney</t>
  </si>
  <si>
    <t>S. Huntar</t>
  </si>
  <si>
    <t>T. Kinane</t>
  </si>
  <si>
    <t>W. Agett</t>
  </si>
  <si>
    <t>W. Stores</t>
  </si>
  <si>
    <t>X. Varnes</t>
  </si>
  <si>
    <t>X. Tour</t>
  </si>
  <si>
    <t>Y. Paviour</t>
  </si>
  <si>
    <t>Z. Spread</t>
  </si>
  <si>
    <t>Z. Eake</t>
  </si>
  <si>
    <t>Z. Berthelmot</t>
  </si>
  <si>
    <t>Z. Bearman</t>
  </si>
  <si>
    <t>T. Ervine</t>
  </si>
  <si>
    <t>H. Delort</t>
  </si>
  <si>
    <t>N. Cardow</t>
  </si>
  <si>
    <t>H. Sims</t>
  </si>
  <si>
    <t>J. Hinge</t>
  </si>
  <si>
    <t>K. Aleixo</t>
  </si>
  <si>
    <t>P. Sapey</t>
  </si>
  <si>
    <t>Q. Hedney</t>
  </si>
  <si>
    <t>A. Bevan</t>
  </si>
  <si>
    <t>N. Quantrill</t>
  </si>
  <si>
    <t>N. Birtwell</t>
  </si>
  <si>
    <t>S. Toothill</t>
  </si>
  <si>
    <t>G. Felton</t>
  </si>
  <si>
    <t>L. Pietzker</t>
  </si>
  <si>
    <t>M. Paris</t>
  </si>
  <si>
    <t>S. MacFaul</t>
  </si>
  <si>
    <t>G. Meconi</t>
  </si>
  <si>
    <t>F. Passfield</t>
  </si>
  <si>
    <t>H. Dagger</t>
  </si>
  <si>
    <t>I. Stentiford</t>
  </si>
  <si>
    <t>M. Bradnick</t>
  </si>
  <si>
    <t>R. Cadalleder</t>
  </si>
  <si>
    <t>V. Mityakov</t>
  </si>
  <si>
    <t>W. Ayerst</t>
  </si>
  <si>
    <t>X. Woolmington</t>
  </si>
  <si>
    <t>Y. Battabee</t>
  </si>
  <si>
    <t>K. Dupree</t>
  </si>
  <si>
    <t>P. Christofides</t>
  </si>
  <si>
    <t>S. Origan</t>
  </si>
  <si>
    <t>S. Windows</t>
  </si>
  <si>
    <t>K. Grotty</t>
  </si>
  <si>
    <t>L. McKiernan</t>
  </si>
  <si>
    <t>B. Nisot</t>
  </si>
  <si>
    <t>I. Laval</t>
  </si>
  <si>
    <t>I. Shrigley</t>
  </si>
  <si>
    <t>I. Delooze</t>
  </si>
  <si>
    <t>H. Steed</t>
  </si>
  <si>
    <t>L. Huddlestone</t>
  </si>
  <si>
    <t>Z. Dummett</t>
  </si>
  <si>
    <t>P. Bielfelt</t>
  </si>
  <si>
    <t>G. Such</t>
  </si>
  <si>
    <t>A. Childe</t>
  </si>
  <si>
    <t>B. Downgate</t>
  </si>
  <si>
    <t>B. Salazar</t>
  </si>
  <si>
    <t>C. Stonier</t>
  </si>
  <si>
    <t>D. Tenaunt</t>
  </si>
  <si>
    <t>E. Spavon</t>
  </si>
  <si>
    <t>F. Meere</t>
  </si>
  <si>
    <t>G. Eyree</t>
  </si>
  <si>
    <t>I. Viggars</t>
  </si>
  <si>
    <t>O. Wilmot</t>
  </si>
  <si>
    <t>O. Boadby</t>
  </si>
  <si>
    <t>P. Suddock</t>
  </si>
  <si>
    <t>R. Cops</t>
  </si>
  <si>
    <t>U. Gravatt</t>
  </si>
  <si>
    <t>U. Bannon</t>
  </si>
  <si>
    <t>W. Dionisetto</t>
  </si>
  <si>
    <t>Y. Le Quesne</t>
  </si>
  <si>
    <t>Z. Warkup</t>
  </si>
  <si>
    <t>Q. Boulding</t>
  </si>
  <si>
    <t>G. Tewnion</t>
  </si>
  <si>
    <t>M. Fairholme</t>
  </si>
  <si>
    <t>E. Ivatts</t>
  </si>
  <si>
    <t>E. Pochin</t>
  </si>
  <si>
    <t>L. Kellert</t>
  </si>
  <si>
    <t>P. Ulyatt</t>
  </si>
  <si>
    <t>X. Hebborn</t>
  </si>
  <si>
    <t>V. Nuzzti</t>
  </si>
  <si>
    <t>A. Hamblett</t>
  </si>
  <si>
    <t>B. Swayte</t>
  </si>
  <si>
    <t>B. Brixey</t>
  </si>
  <si>
    <t>B. Mylchreest</t>
  </si>
  <si>
    <t>C. Edgars</t>
  </si>
  <si>
    <t>C. Curds</t>
  </si>
  <si>
    <t>D. Inchan</t>
  </si>
  <si>
    <t>E. Rosenblatt</t>
  </si>
  <si>
    <t>E. Coners</t>
  </si>
  <si>
    <t>E. Arnison</t>
  </si>
  <si>
    <t>F. Yeeles</t>
  </si>
  <si>
    <t>F. Yakuntsov</t>
  </si>
  <si>
    <t>G. Marran</t>
  </si>
  <si>
    <t>G. Kippin</t>
  </si>
  <si>
    <t>G. Moulin</t>
  </si>
  <si>
    <t>H. Lorens</t>
  </si>
  <si>
    <t>H. Shimman</t>
  </si>
  <si>
    <t>H. Luce</t>
  </si>
  <si>
    <t>H. Treece</t>
  </si>
  <si>
    <t>I. Kach</t>
  </si>
  <si>
    <t>I. Hollebon</t>
  </si>
  <si>
    <t>I. Pycock</t>
  </si>
  <si>
    <t>I. Temblett</t>
  </si>
  <si>
    <t>J. Choake</t>
  </si>
  <si>
    <t>J. Betonia</t>
  </si>
  <si>
    <t>J. McCaghan</t>
  </si>
  <si>
    <t>K. Burree</t>
  </si>
  <si>
    <t>M. Bruyntjes</t>
  </si>
  <si>
    <t>M. Baldwin</t>
  </si>
  <si>
    <t>O. Guerin</t>
  </si>
  <si>
    <t>O. Cunnell</t>
  </si>
  <si>
    <t>O. Cornuau</t>
  </si>
  <si>
    <t>P. Jelphs</t>
  </si>
  <si>
    <t>P. Fleckness</t>
  </si>
  <si>
    <t>Q. Netherwood</t>
  </si>
  <si>
    <t>Q. Ullock</t>
  </si>
  <si>
    <t>Q. Dobbie</t>
  </si>
  <si>
    <t>Q. Moulsdall</t>
  </si>
  <si>
    <t>R. Nevinson</t>
  </si>
  <si>
    <t>R. Skerman</t>
  </si>
  <si>
    <t>S. Bullan</t>
  </si>
  <si>
    <t>T. Cookson</t>
  </si>
  <si>
    <t>T. Fetter</t>
  </si>
  <si>
    <t>U. Mungane</t>
  </si>
  <si>
    <t>V. McIlwrath</t>
  </si>
  <si>
    <t>V. Leeves</t>
  </si>
  <si>
    <t>V. Stable</t>
  </si>
  <si>
    <t>W. Chaldecott</t>
  </si>
  <si>
    <t>X. Haskell</t>
  </si>
  <si>
    <t>X. Calken</t>
  </si>
  <si>
    <t>X. Roney</t>
  </si>
  <si>
    <t>Y. Izzat</t>
  </si>
  <si>
    <t>S. Reichelt</t>
  </si>
  <si>
    <t>K. Kezar</t>
  </si>
  <si>
    <t>V. Hise</t>
  </si>
  <si>
    <t>X. Yerson</t>
  </si>
  <si>
    <t>Y. Eisak</t>
  </si>
  <si>
    <t>H. Jerdon</t>
  </si>
  <si>
    <t>Z. Lesurf</t>
  </si>
  <si>
    <t>O. Chezier</t>
  </si>
  <si>
    <t>B. Roberts</t>
  </si>
  <si>
    <t>J. Trippett</t>
  </si>
  <si>
    <t>U. Danforth</t>
  </si>
  <si>
    <t>F. Burgane</t>
  </si>
  <si>
    <t>G. Scarrott</t>
  </si>
  <si>
    <t>D. Slayton</t>
  </si>
  <si>
    <t>H. Seiller</t>
  </si>
  <si>
    <t>S. Millins</t>
  </si>
  <si>
    <t>W. Marran</t>
  </si>
  <si>
    <t>T. Sange</t>
  </si>
  <si>
    <t>F. Poulney</t>
  </si>
  <si>
    <t>U. Redsull</t>
  </si>
  <si>
    <t>W. Newe</t>
  </si>
  <si>
    <t>B. Elford</t>
  </si>
  <si>
    <t>C. Berge</t>
  </si>
  <si>
    <t>D. Bury</t>
  </si>
  <si>
    <t>E. Tonn</t>
  </si>
  <si>
    <t>E. Gentric</t>
  </si>
  <si>
    <t>E. Bome</t>
  </si>
  <si>
    <t>J. Hassett</t>
  </si>
  <si>
    <t>J. Cottey</t>
  </si>
  <si>
    <t>P. Girk</t>
  </si>
  <si>
    <t>R. Fennelly</t>
  </si>
  <si>
    <t>U. Copperwaite</t>
  </si>
  <si>
    <t>V. Merrilees</t>
  </si>
  <si>
    <t>W. MacMenamin</t>
  </si>
  <si>
    <t>Z. Pinnegar</t>
  </si>
  <si>
    <t>C. Morby</t>
  </si>
  <si>
    <t>F. Lepick</t>
  </si>
  <si>
    <t>L. Winfrey</t>
  </si>
  <si>
    <t>B. Whitemarsh</t>
  </si>
  <si>
    <t>Q. Maypother</t>
  </si>
  <si>
    <t>W. Gherardelli</t>
  </si>
  <si>
    <t>X. Cajkler</t>
  </si>
  <si>
    <t>H. Whisson</t>
  </si>
  <si>
    <t>P. Dacey</t>
  </si>
  <si>
    <t>B. Zanardii</t>
  </si>
  <si>
    <t>B. Weatherburn</t>
  </si>
  <si>
    <t>C. Grinsdale</t>
  </si>
  <si>
    <t>D. Balm</t>
  </si>
  <si>
    <t>G. Meneyer</t>
  </si>
  <si>
    <t>Q. Headingham</t>
  </si>
  <si>
    <t>U. Bloy</t>
  </si>
  <si>
    <t>X. Rumble</t>
  </si>
  <si>
    <t>M. Venn</t>
  </si>
  <si>
    <t>L. Rising</t>
  </si>
  <si>
    <t>H. Neller</t>
  </si>
  <si>
    <t>J. Rollinson</t>
  </si>
  <si>
    <t>L. Booley</t>
  </si>
  <si>
    <t>Y. Breddy</t>
  </si>
  <si>
    <t>J. Braham</t>
  </si>
  <si>
    <t>A. Drinnan</t>
  </si>
  <si>
    <t>A. Rudolfer</t>
  </si>
  <si>
    <t>A. Lethieulier</t>
  </si>
  <si>
    <t>A. Spitaro</t>
  </si>
  <si>
    <t>B. Kreber</t>
  </si>
  <si>
    <t>B. Bricksey</t>
  </si>
  <si>
    <t>B. Carlet</t>
  </si>
  <si>
    <t>B. Beney</t>
  </si>
  <si>
    <t>C. Londors</t>
  </si>
  <si>
    <t>C. Fergie</t>
  </si>
  <si>
    <t>D. Abbatt</t>
  </si>
  <si>
    <t>D. Stanbro</t>
  </si>
  <si>
    <t>D. Ernke</t>
  </si>
  <si>
    <t>D. Sheivels</t>
  </si>
  <si>
    <t>E. Salack</t>
  </si>
  <si>
    <t>F. Milhench</t>
  </si>
  <si>
    <t>F. Dregan</t>
  </si>
  <si>
    <t>F. Rosson</t>
  </si>
  <si>
    <t>F. Crut</t>
  </si>
  <si>
    <t>F. Alldred</t>
  </si>
  <si>
    <t>G. Hanfrey</t>
  </si>
  <si>
    <t>G. Folkerd</t>
  </si>
  <si>
    <t>G. Molloy</t>
  </si>
  <si>
    <t>H. Harbidge</t>
  </si>
  <si>
    <t>I. Nicol</t>
  </si>
  <si>
    <t>J. Fussell</t>
  </si>
  <si>
    <t>K. Cristoforo</t>
  </si>
  <si>
    <t>K. Ivons</t>
  </si>
  <si>
    <t>K. Gaskarth</t>
  </si>
  <si>
    <t>K. Hutcheon</t>
  </si>
  <si>
    <t>L. Calvert</t>
  </si>
  <si>
    <t>L. Betke</t>
  </si>
  <si>
    <t>M. Norcliff</t>
  </si>
  <si>
    <t>M. Jost</t>
  </si>
  <si>
    <t>M. McEwan</t>
  </si>
  <si>
    <t>N. Orrin</t>
  </si>
  <si>
    <t>N. Potte</t>
  </si>
  <si>
    <t>O. Fortey</t>
  </si>
  <si>
    <t>O. Habbeshaw</t>
  </si>
  <si>
    <t>O. Hrinishin</t>
  </si>
  <si>
    <t>O. Masey</t>
  </si>
  <si>
    <t>P. Giacomazzo</t>
  </si>
  <si>
    <t>P. Littlefair</t>
  </si>
  <si>
    <t>P. Corr</t>
  </si>
  <si>
    <t>Q. Ellinor</t>
  </si>
  <si>
    <t>Q. Liggins</t>
  </si>
  <si>
    <t>R. Tewkesbury.</t>
  </si>
  <si>
    <t>R. Odd</t>
  </si>
  <si>
    <t>T. Wedon</t>
  </si>
  <si>
    <t>T. Benediktovich</t>
  </si>
  <si>
    <t>U. Siegertsz</t>
  </si>
  <si>
    <t>U. Bice</t>
  </si>
  <si>
    <t>U. Lebourn</t>
  </si>
  <si>
    <t>U. Kasman</t>
  </si>
  <si>
    <t>V. Bewfield</t>
  </si>
  <si>
    <t>V. Laverock</t>
  </si>
  <si>
    <t>V. Gurton</t>
  </si>
  <si>
    <t>V. Jansa</t>
  </si>
  <si>
    <t>W. Beadles</t>
  </si>
  <si>
    <t>W. Freeborne</t>
  </si>
  <si>
    <t>X. Jeakins</t>
  </si>
  <si>
    <t>X. Speeks</t>
  </si>
  <si>
    <t>Y. Tidswell</t>
  </si>
  <si>
    <t>Z. Blacktin</t>
  </si>
  <si>
    <t>Z. Rens</t>
  </si>
  <si>
    <t>Q. Crammy</t>
  </si>
  <si>
    <t>Q. Mechic</t>
  </si>
  <si>
    <t>H. Jurczak</t>
  </si>
  <si>
    <t>Y. Sindell</t>
  </si>
  <si>
    <t>B. MacAllaster</t>
  </si>
  <si>
    <t>Q. Mostin</t>
  </si>
  <si>
    <t>F. Habbert</t>
  </si>
  <si>
    <t>T. Bapty</t>
  </si>
  <si>
    <t>M. Chezier</t>
  </si>
  <si>
    <t>V. Course</t>
  </si>
  <si>
    <t>D. Blezard</t>
  </si>
  <si>
    <t>G. Earl</t>
  </si>
  <si>
    <t>P. Delahunty</t>
  </si>
  <si>
    <t>U. Alessandretti</t>
  </si>
  <si>
    <t>S. Champniss</t>
  </si>
  <si>
    <t>I. Frear</t>
  </si>
  <si>
    <t>X. Udey</t>
  </si>
  <si>
    <t>J. McCluin</t>
  </si>
  <si>
    <t>A. Booy</t>
  </si>
  <si>
    <t>A. Muston</t>
  </si>
  <si>
    <t>A. Zettoi</t>
  </si>
  <si>
    <t>B. Syer</t>
  </si>
  <si>
    <t>B. McVeigh</t>
  </si>
  <si>
    <t>B. Gibling</t>
  </si>
  <si>
    <t>B. Ianni</t>
  </si>
  <si>
    <t>C. Pearl</t>
  </si>
  <si>
    <t>C. Restall</t>
  </si>
  <si>
    <t>C. Felce</t>
  </si>
  <si>
    <t>C. Pettwood</t>
  </si>
  <si>
    <t>C. Plet</t>
  </si>
  <si>
    <t>C. Heaysman</t>
  </si>
  <si>
    <t>D. Spadeck</t>
  </si>
  <si>
    <t>D. Mattys</t>
  </si>
  <si>
    <t>D. Eaglesham</t>
  </si>
  <si>
    <t>D. Cumming</t>
  </si>
  <si>
    <t>D. McQuilliam</t>
  </si>
  <si>
    <t>E. Berriman</t>
  </si>
  <si>
    <t>E. Guillford</t>
  </si>
  <si>
    <t>E. Cressy</t>
  </si>
  <si>
    <t>E. Kearle</t>
  </si>
  <si>
    <t>F. Tredwell</t>
  </si>
  <si>
    <t>F. Probate</t>
  </si>
  <si>
    <t>F. Somerscales</t>
  </si>
  <si>
    <t>F. Cleynman</t>
  </si>
  <si>
    <t>F. Cadell</t>
  </si>
  <si>
    <t>F. Biagi</t>
  </si>
  <si>
    <t>F. Darycott</t>
  </si>
  <si>
    <t>F. Jentzsch</t>
  </si>
  <si>
    <t>F. Orpwood</t>
  </si>
  <si>
    <t>F. Brassill</t>
  </si>
  <si>
    <t>F. Giannassi</t>
  </si>
  <si>
    <t>F. Leas</t>
  </si>
  <si>
    <t>F. Dooland</t>
  </si>
  <si>
    <t>G. Behne</t>
  </si>
  <si>
    <t>G. Elflain</t>
  </si>
  <si>
    <t>G. Loude</t>
  </si>
  <si>
    <t>G. Dunnet</t>
  </si>
  <si>
    <t>G. Warrender</t>
  </si>
  <si>
    <t>H. Decourt</t>
  </si>
  <si>
    <t>H. Doumer</t>
  </si>
  <si>
    <t>H. Realy</t>
  </si>
  <si>
    <t>H. Aitkenhead</t>
  </si>
  <si>
    <t>H. Harrower</t>
  </si>
  <si>
    <t>H. Linkleter</t>
  </si>
  <si>
    <t>I. Lachaize</t>
  </si>
  <si>
    <t>I. Hunstone</t>
  </si>
  <si>
    <t>I. Blackhurst</t>
  </si>
  <si>
    <t>I. Windas</t>
  </si>
  <si>
    <t>I. Tucker</t>
  </si>
  <si>
    <t>I. Provis</t>
  </si>
  <si>
    <t>I. Betonia</t>
  </si>
  <si>
    <t>I. Portlock</t>
  </si>
  <si>
    <t>J. Willingham</t>
  </si>
  <si>
    <t>J. Vigne</t>
  </si>
  <si>
    <t>J. Clue</t>
  </si>
  <si>
    <t>J. Wedgwood</t>
  </si>
  <si>
    <t>J. Kerton</t>
  </si>
  <si>
    <t>J. Stonman</t>
  </si>
  <si>
    <t>K. Phelps</t>
  </si>
  <si>
    <t>K. Rodders</t>
  </si>
  <si>
    <t>K. Perin</t>
  </si>
  <si>
    <t>K. Attenburrow</t>
  </si>
  <si>
    <t>K. Luggar</t>
  </si>
  <si>
    <t>K. Alvaro</t>
  </si>
  <si>
    <t>K. Beaglehole</t>
  </si>
  <si>
    <t>L. Filppetti</t>
  </si>
  <si>
    <t>L. Ellett</t>
  </si>
  <si>
    <t>L. Willeson</t>
  </si>
  <si>
    <t>L. Domerq</t>
  </si>
  <si>
    <t>L. Burnsell</t>
  </si>
  <si>
    <t>M. Turban</t>
  </si>
  <si>
    <t>M. Traill</t>
  </si>
  <si>
    <t>N. Thompkins</t>
  </si>
  <si>
    <t>N. Mackney</t>
  </si>
  <si>
    <t>N. Perren</t>
  </si>
  <si>
    <t>N. Clyma</t>
  </si>
  <si>
    <t>O. Shower</t>
  </si>
  <si>
    <t>O. Glaum</t>
  </si>
  <si>
    <t>O. Lengthorn</t>
  </si>
  <si>
    <t>O. Basini-Gazzi</t>
  </si>
  <si>
    <t>O. Linnard</t>
  </si>
  <si>
    <t>O. Lawfull</t>
  </si>
  <si>
    <t>O. Frankcomb</t>
  </si>
  <si>
    <t>O. Concannon</t>
  </si>
  <si>
    <t>P. Jagiello</t>
  </si>
  <si>
    <t>P. Harnott</t>
  </si>
  <si>
    <t>P. Chanders</t>
  </si>
  <si>
    <t>P. Frick</t>
  </si>
  <si>
    <t>P. Rosenberger</t>
  </si>
  <si>
    <t>Q. Allan</t>
  </si>
  <si>
    <t>Q. Eouzan</t>
  </si>
  <si>
    <t>Q. Pickaver</t>
  </si>
  <si>
    <t>Q. Aronov</t>
  </si>
  <si>
    <t>Q. Palfery</t>
  </si>
  <si>
    <t>Q. Broose</t>
  </si>
  <si>
    <t>Q. Wadham</t>
  </si>
  <si>
    <t>Q. Danzig</t>
  </si>
  <si>
    <t>Q. Sprouls</t>
  </si>
  <si>
    <t>Q. Parrot</t>
  </si>
  <si>
    <t>R. Hazeldean</t>
  </si>
  <si>
    <t>R. Avon</t>
  </si>
  <si>
    <t>R. Tosspell</t>
  </si>
  <si>
    <t>R. Exton</t>
  </si>
  <si>
    <t>S. Sare</t>
  </si>
  <si>
    <t>S. Aland</t>
  </si>
  <si>
    <t>S. Mulran</t>
  </si>
  <si>
    <t>T. Rawlin</t>
  </si>
  <si>
    <t>T. Blazeby</t>
  </si>
  <si>
    <t>T. Havenhand</t>
  </si>
  <si>
    <t>T. McSwan</t>
  </si>
  <si>
    <t>T. Geistmann</t>
  </si>
  <si>
    <t>T. Sallowaye</t>
  </si>
  <si>
    <t>T. Menis</t>
  </si>
  <si>
    <t>T. Dunckley</t>
  </si>
  <si>
    <t>T. Pietesch</t>
  </si>
  <si>
    <t>U. Kilduff</t>
  </si>
  <si>
    <t>U. Lambdon</t>
  </si>
  <si>
    <t>U. Holby</t>
  </si>
  <si>
    <t>V. Hatherleigh</t>
  </si>
  <si>
    <t>V. Semrad</t>
  </si>
  <si>
    <t>V. Membry</t>
  </si>
  <si>
    <t>W. Brownsall</t>
  </si>
  <si>
    <t>W. Darrow</t>
  </si>
  <si>
    <t>W. Seamark</t>
  </si>
  <si>
    <t>W. Gerg</t>
  </si>
  <si>
    <t>W. Arenson</t>
  </si>
  <si>
    <t>W. Bootman</t>
  </si>
  <si>
    <t>X. Britney</t>
  </si>
  <si>
    <t>X. Brien</t>
  </si>
  <si>
    <t>X. Stronack</t>
  </si>
  <si>
    <t>X. Zum Felde</t>
  </si>
  <si>
    <t>X. Benzing</t>
  </si>
  <si>
    <t>X. Button</t>
  </si>
  <si>
    <t>X. O'Hogertie</t>
  </si>
  <si>
    <t>X. Hansill</t>
  </si>
  <si>
    <t>Y. Lorait</t>
  </si>
  <si>
    <t>Y. Zoellner</t>
  </si>
  <si>
    <t>Y. Cureton</t>
  </si>
  <si>
    <t>Z. Beade</t>
  </si>
  <si>
    <t>Z. Carsberg</t>
  </si>
  <si>
    <t>Z. Wilkison</t>
  </si>
  <si>
    <t>Z. Motten</t>
  </si>
  <si>
    <t>G. Caldecot</t>
  </si>
  <si>
    <t>K. Gwyneth</t>
  </si>
  <si>
    <t>Q. Wythill</t>
  </si>
  <si>
    <t>R. Shimman</t>
  </si>
  <si>
    <t>U. Keast</t>
  </si>
  <si>
    <t>C. Knee</t>
  </si>
  <si>
    <t>F. Luttger</t>
  </si>
  <si>
    <t>H. Lampet</t>
  </si>
  <si>
    <t>I. Sampson</t>
  </si>
  <si>
    <t>M. Pindar</t>
  </si>
  <si>
    <t>O. Younger</t>
  </si>
  <si>
    <t>R. Everall</t>
  </si>
  <si>
    <t>T. Ikins</t>
  </si>
  <si>
    <t>X. Mc Trusty</t>
  </si>
  <si>
    <t>Z. Easterbrook</t>
  </si>
  <si>
    <t>B. Caris</t>
  </si>
  <si>
    <t>C. Youthead</t>
  </si>
  <si>
    <t>D. D'Oyley</t>
  </si>
  <si>
    <t>F. Sarjant</t>
  </si>
  <si>
    <t>G. Oury</t>
  </si>
  <si>
    <t>J. Davey</t>
  </si>
  <si>
    <t>U. Curtois</t>
  </si>
  <si>
    <t>Z. Caldeyroux</t>
  </si>
  <si>
    <t>C. Ubank</t>
  </si>
  <si>
    <t>K. Brace</t>
  </si>
  <si>
    <t>S. Plant</t>
  </si>
  <si>
    <t>D. Eblein</t>
  </si>
  <si>
    <t>F. Walesa</t>
  </si>
  <si>
    <t>V. Link</t>
  </si>
  <si>
    <t>X. Idiens</t>
  </si>
  <si>
    <t>F. Imore</t>
  </si>
  <si>
    <t>H. Caesar</t>
  </si>
  <si>
    <t>J. Pieper</t>
  </si>
  <si>
    <t>N. Lumsdaine</t>
  </si>
  <si>
    <t>W. Flemyng</t>
  </si>
  <si>
    <t>Y. Gammon</t>
  </si>
  <si>
    <t>D. Glynne</t>
  </si>
  <si>
    <t>H. Slee</t>
  </si>
  <si>
    <t>H. Vedstra</t>
  </si>
  <si>
    <t>Q. Eastlake</t>
  </si>
  <si>
    <t>B. Carman</t>
  </si>
  <si>
    <t>H. Malster</t>
  </si>
  <si>
    <t>K. Pagin</t>
  </si>
  <si>
    <t>O. MacElroy</t>
  </si>
  <si>
    <t>Q. Bootton</t>
  </si>
  <si>
    <t>B. Hodinton</t>
  </si>
  <si>
    <t>F. Plunkett</t>
  </si>
  <si>
    <t>J. Whyteman</t>
  </si>
  <si>
    <t>J. Pitcaithley</t>
  </si>
  <si>
    <t>L. Willavoys</t>
  </si>
  <si>
    <t>O. McMichell</t>
  </si>
  <si>
    <t>X. Fitkin</t>
  </si>
  <si>
    <t>D. Stronge</t>
  </si>
  <si>
    <t>A. Kay</t>
  </si>
  <si>
    <t>C. Bashford</t>
  </si>
  <si>
    <t>H. Christophersen</t>
  </si>
  <si>
    <t>J. Noyce</t>
  </si>
  <si>
    <t>L. Peddersen</t>
  </si>
  <si>
    <t>Z. Gliddon</t>
  </si>
  <si>
    <t>C. Hollindale</t>
  </si>
  <si>
    <t>C. Boggis</t>
  </si>
  <si>
    <t>E. Tumioto</t>
  </si>
  <si>
    <t>G. Coats</t>
  </si>
  <si>
    <t>I. Baudoux</t>
  </si>
  <si>
    <t>J. Doughtery</t>
  </si>
  <si>
    <t>L. Oldknowe</t>
  </si>
  <si>
    <t>O. Adamo</t>
  </si>
  <si>
    <t>R. Eskriet</t>
  </si>
  <si>
    <t>U. McAneny</t>
  </si>
  <si>
    <t>V. Fenelow</t>
  </si>
  <si>
    <t>V. Sampey</t>
  </si>
  <si>
    <t>W. Dioniso</t>
  </si>
  <si>
    <t>W. Tatnell</t>
  </si>
  <si>
    <t>Y. Recher</t>
  </si>
  <si>
    <t>G. Huntall</t>
  </si>
  <si>
    <t>Q. Erlam</t>
  </si>
  <si>
    <t>H. Keston</t>
  </si>
  <si>
    <t>J. Fiddiman</t>
  </si>
  <si>
    <t>R. Mitchard</t>
  </si>
  <si>
    <t>C. Mandal</t>
  </si>
  <si>
    <t>F. McRobb</t>
  </si>
  <si>
    <t>I. MacCafferky</t>
  </si>
  <si>
    <t>W. Wardle</t>
  </si>
  <si>
    <t>M. McColl</t>
  </si>
  <si>
    <t>Y. Morales</t>
  </si>
  <si>
    <t>E. Eliot</t>
  </si>
  <si>
    <t>A. Giovani</t>
  </si>
  <si>
    <t>D. Levy</t>
  </si>
  <si>
    <t>W. Hallowell</t>
  </si>
  <si>
    <t>J. Lishmund</t>
  </si>
  <si>
    <t>K. Jacobsson</t>
  </si>
  <si>
    <t>L. Wixey</t>
  </si>
  <si>
    <t>N. Sheraton</t>
  </si>
  <si>
    <t>U. Vause</t>
  </si>
  <si>
    <t>W. Sarton</t>
  </si>
  <si>
    <t>I. Duxfield</t>
  </si>
  <si>
    <t>L. North</t>
  </si>
  <si>
    <t>A. Mattosoff</t>
  </si>
  <si>
    <t>B. Ducroe</t>
  </si>
  <si>
    <t>B. Hannabuss</t>
  </si>
  <si>
    <t>M. Macey</t>
  </si>
  <si>
    <t>O. Hanney</t>
  </si>
  <si>
    <t>P. MacCaig</t>
  </si>
  <si>
    <t>Y. Curtin</t>
  </si>
  <si>
    <t>F. Cinelli</t>
  </si>
  <si>
    <t>A. Ivan</t>
  </si>
  <si>
    <t>E. Yole</t>
  </si>
  <si>
    <t>H. Tibbetts</t>
  </si>
  <si>
    <t>I. De la Feld</t>
  </si>
  <si>
    <t>O. Whettleton</t>
  </si>
  <si>
    <t>S. Hof</t>
  </si>
  <si>
    <t>N. Simpole</t>
  </si>
  <si>
    <t>B. Beaver</t>
  </si>
  <si>
    <t>P. Mordin</t>
  </si>
  <si>
    <t>K. Hefferon</t>
  </si>
  <si>
    <t>A. Hammand</t>
  </si>
  <si>
    <t>A. Iwanczyk</t>
  </si>
  <si>
    <t>A. Fairlamb</t>
  </si>
  <si>
    <t>A. Stanier</t>
  </si>
  <si>
    <t>A. Pardon</t>
  </si>
  <si>
    <t>B. Evill</t>
  </si>
  <si>
    <t>B. Pinckstone</t>
  </si>
  <si>
    <t>B. Birtley</t>
  </si>
  <si>
    <t>B. Maginn</t>
  </si>
  <si>
    <t>B. Hutchence</t>
  </si>
  <si>
    <t>C. Haskur</t>
  </si>
  <si>
    <t>C. Croy</t>
  </si>
  <si>
    <t>C. Dassindale</t>
  </si>
  <si>
    <t>C. Menier</t>
  </si>
  <si>
    <t>C. Murby</t>
  </si>
  <si>
    <t>C. Hagston</t>
  </si>
  <si>
    <t>C. Findlay</t>
  </si>
  <si>
    <t>C. Lambis</t>
  </si>
  <si>
    <t>C. Alvaro</t>
  </si>
  <si>
    <t>D. Croke</t>
  </si>
  <si>
    <t>D. Borsi</t>
  </si>
  <si>
    <t>D. Izakovitz</t>
  </si>
  <si>
    <t>E. Nappin</t>
  </si>
  <si>
    <t>E. Skures</t>
  </si>
  <si>
    <t>E. De Ferrari</t>
  </si>
  <si>
    <t>F. McFall</t>
  </si>
  <si>
    <t>F. Buey</t>
  </si>
  <si>
    <t>G. De la Eglise</t>
  </si>
  <si>
    <t>G. Stollard</t>
  </si>
  <si>
    <t>H. Bausmann</t>
  </si>
  <si>
    <t>H. Tuminini</t>
  </si>
  <si>
    <t>H. Ranson</t>
  </si>
  <si>
    <t>H. Llewelyn</t>
  </si>
  <si>
    <t>I. Gudge</t>
  </si>
  <si>
    <t>I. MacBean</t>
  </si>
  <si>
    <t>I. Spencley</t>
  </si>
  <si>
    <t>I. Balazin</t>
  </si>
  <si>
    <t>J. Rosenstein</t>
  </si>
  <si>
    <t>J. Oswal</t>
  </si>
  <si>
    <t>K. Setford</t>
  </si>
  <si>
    <t>K. Isakovic</t>
  </si>
  <si>
    <t>K. Mandifield</t>
  </si>
  <si>
    <t>K. Allmark</t>
  </si>
  <si>
    <t>L. Burgum</t>
  </si>
  <si>
    <t>L. Worner</t>
  </si>
  <si>
    <t>M. MacIver</t>
  </si>
  <si>
    <t>M. Davydoch</t>
  </si>
  <si>
    <t>M. Kenelin</t>
  </si>
  <si>
    <t>M. Lycett</t>
  </si>
  <si>
    <t>M. Agget</t>
  </si>
  <si>
    <t>N. Holtum</t>
  </si>
  <si>
    <t>N. Windsor</t>
  </si>
  <si>
    <t>O. Dodgshun</t>
  </si>
  <si>
    <t>O. Jee</t>
  </si>
  <si>
    <t>P. Lepope</t>
  </si>
  <si>
    <t>P. Ofield</t>
  </si>
  <si>
    <t>P. Gheorghie</t>
  </si>
  <si>
    <t>Q. Lochran</t>
  </si>
  <si>
    <t>Q. Laverack</t>
  </si>
  <si>
    <t>Q. Brocks</t>
  </si>
  <si>
    <t>R. O'Crevan</t>
  </si>
  <si>
    <t>R. Anwell</t>
  </si>
  <si>
    <t>R. Cornner</t>
  </si>
  <si>
    <t>S. Allsebrook</t>
  </si>
  <si>
    <t>S. Ruberry</t>
  </si>
  <si>
    <t>T. Casey</t>
  </si>
  <si>
    <t>T. Wyman</t>
  </si>
  <si>
    <t>U. Murrthum</t>
  </si>
  <si>
    <t>U. Doel</t>
  </si>
  <si>
    <t>U. Agutter</t>
  </si>
  <si>
    <t>U. Langdale</t>
  </si>
  <si>
    <t>V. Kupke</t>
  </si>
  <si>
    <t>V. Glabach</t>
  </si>
  <si>
    <t>V. Vynoll</t>
  </si>
  <si>
    <t>W. Tebald</t>
  </si>
  <si>
    <t>W. Andriuzzi</t>
  </si>
  <si>
    <t>W. Fedoronko</t>
  </si>
  <si>
    <t>W. Samper</t>
  </si>
  <si>
    <t>W. Keyworth</t>
  </si>
  <si>
    <t>X. Tussaine</t>
  </si>
  <si>
    <t>X. Gloves</t>
  </si>
  <si>
    <t>Y. Heibl</t>
  </si>
  <si>
    <t>Y. Claridge</t>
  </si>
  <si>
    <t>Y. McAne</t>
  </si>
  <si>
    <t>Y. Steabler</t>
  </si>
  <si>
    <t>Y. Schubbert</t>
  </si>
  <si>
    <t>Z. Snipe</t>
  </si>
  <si>
    <t>Z. Salterne</t>
  </si>
  <si>
    <t>D. Kennicott</t>
  </si>
  <si>
    <t>K. Mahaffey</t>
  </si>
  <si>
    <t>T. Antognoni</t>
  </si>
  <si>
    <t>U. McEachern</t>
  </si>
  <si>
    <t>Y. Rasch</t>
  </si>
  <si>
    <t>E. Shalcros</t>
  </si>
  <si>
    <t>L. Wilshaw</t>
  </si>
  <si>
    <t>Q. Semkins</t>
  </si>
  <si>
    <t>N. Twinborough</t>
  </si>
  <si>
    <t>E. Cromer</t>
  </si>
  <si>
    <t>R. Edis</t>
  </si>
  <si>
    <t>T. Mawd</t>
  </si>
  <si>
    <t>U. MacLeod</t>
  </si>
  <si>
    <t>Y. Saladine</t>
  </si>
  <si>
    <t>F. Redhouse</t>
  </si>
  <si>
    <t>L. Heugle</t>
  </si>
  <si>
    <t>Q. Izchaki</t>
  </si>
  <si>
    <t>V. Espadas</t>
  </si>
  <si>
    <t>G. Gurdon</t>
  </si>
  <si>
    <t>N. Rickersey</t>
  </si>
  <si>
    <t>Q. Dulanty</t>
  </si>
  <si>
    <t>T. Lancashire</t>
  </si>
  <si>
    <t>T. Colaco</t>
  </si>
  <si>
    <t>W. Kirkwood</t>
  </si>
  <si>
    <t>B. Thorold</t>
  </si>
  <si>
    <t>N. Goadbie</t>
  </si>
  <si>
    <t>V. Brogini</t>
  </si>
  <si>
    <t>X. Elgey</t>
  </si>
  <si>
    <t>J. Eves</t>
  </si>
  <si>
    <t>C. Douch</t>
  </si>
  <si>
    <t>J. MacPaden</t>
  </si>
  <si>
    <t>M. Gierke</t>
  </si>
  <si>
    <t>P. Zavattari</t>
  </si>
  <si>
    <t>Q. Robak</t>
  </si>
  <si>
    <t>Q. Neligan</t>
  </si>
  <si>
    <t>R. Chaytor</t>
  </si>
  <si>
    <t>S. Jaquest</t>
  </si>
  <si>
    <t>H. Gifford</t>
  </si>
  <si>
    <t>Z. Sandys</t>
  </si>
  <si>
    <t>A. Posse</t>
  </si>
  <si>
    <t>A. Glancey</t>
  </si>
  <si>
    <t>A. Lansberry</t>
  </si>
  <si>
    <t>A. Vice</t>
  </si>
  <si>
    <t>A. Gillbanks</t>
  </si>
  <si>
    <t>B. Groomebridge</t>
  </si>
  <si>
    <t>B. Spinley</t>
  </si>
  <si>
    <t>B. Breckenridge</t>
  </si>
  <si>
    <t>B. Manntschke</t>
  </si>
  <si>
    <t>B. Weall</t>
  </si>
  <si>
    <t>B. Eccles</t>
  </si>
  <si>
    <t>B. Kupker</t>
  </si>
  <si>
    <t>B. Winterbourne</t>
  </si>
  <si>
    <t>B. McGlade</t>
  </si>
  <si>
    <t>B. Attard</t>
  </si>
  <si>
    <t>B. Tousy</t>
  </si>
  <si>
    <t>C. Angliss</t>
  </si>
  <si>
    <t>C. Askaw</t>
  </si>
  <si>
    <t>C. Arnaudet</t>
  </si>
  <si>
    <t>C. Patty</t>
  </si>
  <si>
    <t>C. Licciardiello</t>
  </si>
  <si>
    <t>D. Willmer</t>
  </si>
  <si>
    <t>D. Armfirld</t>
  </si>
  <si>
    <t>D. Skoughman</t>
  </si>
  <si>
    <t>D. Glyn</t>
  </si>
  <si>
    <t>D. Rasp</t>
  </si>
  <si>
    <t>D. Rainard</t>
  </si>
  <si>
    <t>D. Kleinerman</t>
  </si>
  <si>
    <t>D. Soane</t>
  </si>
  <si>
    <t>D. Frean</t>
  </si>
  <si>
    <t>D. Sabey</t>
  </si>
  <si>
    <t>D. Larmour</t>
  </si>
  <si>
    <t>E. Dax</t>
  </si>
  <si>
    <t>E. Norcliff</t>
  </si>
  <si>
    <t>E. Quickfall</t>
  </si>
  <si>
    <t>E. Szantho</t>
  </si>
  <si>
    <t>E. McConigal</t>
  </si>
  <si>
    <t>E. Negal</t>
  </si>
  <si>
    <t>E. Cordoba</t>
  </si>
  <si>
    <t>E. Jobe</t>
  </si>
  <si>
    <t>E. Meus</t>
  </si>
  <si>
    <t>E. Labat</t>
  </si>
  <si>
    <t>F. Boscott</t>
  </si>
  <si>
    <t>F. Dumbrill</t>
  </si>
  <si>
    <t>F. Willingam</t>
  </si>
  <si>
    <t>F. Dowling</t>
  </si>
  <si>
    <t>F. Ziemen</t>
  </si>
  <si>
    <t>F. Tonbridge</t>
  </si>
  <si>
    <t>F. Booty</t>
  </si>
  <si>
    <t>F. Rispin</t>
  </si>
  <si>
    <t>F. Wenham</t>
  </si>
  <si>
    <t>G. Pilgrim</t>
  </si>
  <si>
    <t>G. Muslim</t>
  </si>
  <si>
    <t>G. Dreinan</t>
  </si>
  <si>
    <t>G. Jendrach</t>
  </si>
  <si>
    <t>G. Shucksmith</t>
  </si>
  <si>
    <t>G. Carp</t>
  </si>
  <si>
    <t>G. Grunbaum</t>
  </si>
  <si>
    <t>G. Marrett</t>
  </si>
  <si>
    <t>G. Lewisham</t>
  </si>
  <si>
    <t>H. Colebourn</t>
  </si>
  <si>
    <t>H. Urling</t>
  </si>
  <si>
    <t>H. Gurrado</t>
  </si>
  <si>
    <t>H. Childerley</t>
  </si>
  <si>
    <t>H. Vinecombe</t>
  </si>
  <si>
    <t>H. Topling</t>
  </si>
  <si>
    <t>H. Goricke</t>
  </si>
  <si>
    <t>I. Mayberry</t>
  </si>
  <si>
    <t>I. Miguet</t>
  </si>
  <si>
    <t>I. Garralts</t>
  </si>
  <si>
    <t>I. Girdlestone</t>
  </si>
  <si>
    <t>I. Potteridge</t>
  </si>
  <si>
    <t>J. Polsin</t>
  </si>
  <si>
    <t>J. Senechell</t>
  </si>
  <si>
    <t>J. Izzard</t>
  </si>
  <si>
    <t>J. Langlands</t>
  </si>
  <si>
    <t>J. Drissell</t>
  </si>
  <si>
    <t>J. Biggin</t>
  </si>
  <si>
    <t>J. Ebbins</t>
  </si>
  <si>
    <t>J. Sparsholt</t>
  </si>
  <si>
    <t>K. Paulusch</t>
  </si>
  <si>
    <t>K. Sexty</t>
  </si>
  <si>
    <t>K. Lewendon</t>
  </si>
  <si>
    <t>K. Tweed</t>
  </si>
  <si>
    <t>K. Terrey</t>
  </si>
  <si>
    <t>K. Ferne</t>
  </si>
  <si>
    <t>K. Showte</t>
  </si>
  <si>
    <t>K. Clohisey</t>
  </si>
  <si>
    <t>L. Crolly</t>
  </si>
  <si>
    <t>L. Willison</t>
  </si>
  <si>
    <t>L. Leneham</t>
  </si>
  <si>
    <t>L. Selly</t>
  </si>
  <si>
    <t>L. Mcettrick</t>
  </si>
  <si>
    <t>L. Crunkhurn</t>
  </si>
  <si>
    <t>L. McCarrison</t>
  </si>
  <si>
    <t>L. Kidstoun</t>
  </si>
  <si>
    <t>L. Goodricke</t>
  </si>
  <si>
    <t>M. Strevens</t>
  </si>
  <si>
    <t>M. Meller</t>
  </si>
  <si>
    <t>M. Drawmer</t>
  </si>
  <si>
    <t>M. Salaman</t>
  </si>
  <si>
    <t>M. Schwandner</t>
  </si>
  <si>
    <t>M. Beadnell</t>
  </si>
  <si>
    <t>M. Renhard</t>
  </si>
  <si>
    <t>M. Brabin</t>
  </si>
  <si>
    <t>M. Strange</t>
  </si>
  <si>
    <t>M. Tankus</t>
  </si>
  <si>
    <t>N. Tolputt</t>
  </si>
  <si>
    <t>N. Gummery</t>
  </si>
  <si>
    <t>N. Ockendon</t>
  </si>
  <si>
    <t>N. Bartleet</t>
  </si>
  <si>
    <t>N. Landsborough</t>
  </si>
  <si>
    <t>N. Ragborne</t>
  </si>
  <si>
    <t>N. Ockwell</t>
  </si>
  <si>
    <t>N. Chetter</t>
  </si>
  <si>
    <t>N. Moores</t>
  </si>
  <si>
    <t>N. Older</t>
  </si>
  <si>
    <t>N. Mengue</t>
  </si>
  <si>
    <t>N. Croney</t>
  </si>
  <si>
    <t>N. MacDowal</t>
  </si>
  <si>
    <t>O. Baudi</t>
  </si>
  <si>
    <t>O. Bough</t>
  </si>
  <si>
    <t>O. Burleigh</t>
  </si>
  <si>
    <t>O. Willford</t>
  </si>
  <si>
    <t>O. Strathe</t>
  </si>
  <si>
    <t>O. Womack</t>
  </si>
  <si>
    <t>O. Imesen</t>
  </si>
  <si>
    <t>O. Scantlebury</t>
  </si>
  <si>
    <t>O. Caskey</t>
  </si>
  <si>
    <t>O. Hearst</t>
  </si>
  <si>
    <t>O. Elliman</t>
  </si>
  <si>
    <t>P. Cayford</t>
  </si>
  <si>
    <t>P. Lidell</t>
  </si>
  <si>
    <t>P. Fossett</t>
  </si>
  <si>
    <t>P. Mongan</t>
  </si>
  <si>
    <t>P. Caddick</t>
  </si>
  <si>
    <t>P. Bangs</t>
  </si>
  <si>
    <t>P. Hamal</t>
  </si>
  <si>
    <t>P. Lawrance</t>
  </si>
  <si>
    <t>P. Dooley</t>
  </si>
  <si>
    <t>P. Beaconsall</t>
  </si>
  <si>
    <t>P. Lownes</t>
  </si>
  <si>
    <t>Q. Lundbech</t>
  </si>
  <si>
    <t>Q. Dunklee</t>
  </si>
  <si>
    <t>Q. Bidgood</t>
  </si>
  <si>
    <t>Q. Hamilton</t>
  </si>
  <si>
    <t>Q. Faichney</t>
  </si>
  <si>
    <t>Q. Drust</t>
  </si>
  <si>
    <t>Q. Count</t>
  </si>
  <si>
    <t>Q. Linham</t>
  </si>
  <si>
    <t>Q. Warr</t>
  </si>
  <si>
    <t>Q. Murtimer</t>
  </si>
  <si>
    <t>R. Oehme</t>
  </si>
  <si>
    <t>R. Comber</t>
  </si>
  <si>
    <t>R. Ahern</t>
  </si>
  <si>
    <t>R. Langmaid</t>
  </si>
  <si>
    <t>R. Shawdforth</t>
  </si>
  <si>
    <t>R. Holhouse</t>
  </si>
  <si>
    <t>R. Klewer</t>
  </si>
  <si>
    <t>R. Orta</t>
  </si>
  <si>
    <t>R. Jeaycock</t>
  </si>
  <si>
    <t>R. Cawcutt</t>
  </si>
  <si>
    <t>R. Bridgstock</t>
  </si>
  <si>
    <t>R. Hawthorn</t>
  </si>
  <si>
    <t>R. McBoyle</t>
  </si>
  <si>
    <t>R. Bickerdyke</t>
  </si>
  <si>
    <t>S. Lernihan</t>
  </si>
  <si>
    <t>S. Haller</t>
  </si>
  <si>
    <t>S. Hearl</t>
  </si>
  <si>
    <t>S. Pardon</t>
  </si>
  <si>
    <t>S. Roderick</t>
  </si>
  <si>
    <t>S. Gimbart</t>
  </si>
  <si>
    <t>S. Brogi</t>
  </si>
  <si>
    <t>S. Chesterman</t>
  </si>
  <si>
    <t>S. Geertje</t>
  </si>
  <si>
    <t>S. Daunter</t>
  </si>
  <si>
    <t>T. Swanne</t>
  </si>
  <si>
    <t>T. Pollastrino</t>
  </si>
  <si>
    <t>T. Batt</t>
  </si>
  <si>
    <t>T. Duffet</t>
  </si>
  <si>
    <t>T. Syplus</t>
  </si>
  <si>
    <t>T. Wilson</t>
  </si>
  <si>
    <t>T. Giacomi</t>
  </si>
  <si>
    <t>T. Suffe</t>
  </si>
  <si>
    <t>T. Teague</t>
  </si>
  <si>
    <t>T. Matevosian</t>
  </si>
  <si>
    <t>T. Deegan</t>
  </si>
  <si>
    <t>T. Yerson</t>
  </si>
  <si>
    <t>U. Ziems</t>
  </si>
  <si>
    <t>U. O'Duggan</t>
  </si>
  <si>
    <t>U. Maric</t>
  </si>
  <si>
    <t>U. Suggey</t>
  </si>
  <si>
    <t>U. O'Connel</t>
  </si>
  <si>
    <t>U. Portis</t>
  </si>
  <si>
    <t>U. Ramage</t>
  </si>
  <si>
    <t>U. Burgwin</t>
  </si>
  <si>
    <t>U. Shalcros</t>
  </si>
  <si>
    <t>U. Filde</t>
  </si>
  <si>
    <t>U. Pankhurst.</t>
  </si>
  <si>
    <t>U. Wisdish</t>
  </si>
  <si>
    <t>V. Schuster</t>
  </si>
  <si>
    <t>V. Cromack</t>
  </si>
  <si>
    <t>V. Komorowski</t>
  </si>
  <si>
    <t>V. Booler</t>
  </si>
  <si>
    <t>V. Stanney</t>
  </si>
  <si>
    <t>V. Goodred</t>
  </si>
  <si>
    <t>V. Bartrum</t>
  </si>
  <si>
    <t>V. Pimerick</t>
  </si>
  <si>
    <t>V. Mundy</t>
  </si>
  <si>
    <t>V. Clapston</t>
  </si>
  <si>
    <t>V. Duce</t>
  </si>
  <si>
    <t>V. Geldert</t>
  </si>
  <si>
    <t>W. Reburn</t>
  </si>
  <si>
    <t>W. Avard</t>
  </si>
  <si>
    <t>W. Elsdon</t>
  </si>
  <si>
    <t>W. Andreotti</t>
  </si>
  <si>
    <t>W. Botten</t>
  </si>
  <si>
    <t>W. Greenier</t>
  </si>
  <si>
    <t>W. Rozycki</t>
  </si>
  <si>
    <t>W. Goldes</t>
  </si>
  <si>
    <t>W. Chue</t>
  </si>
  <si>
    <t>W. Zaple</t>
  </si>
  <si>
    <t>W. Sanja</t>
  </si>
  <si>
    <t>X. Swaite</t>
  </si>
  <si>
    <t>X. Gear</t>
  </si>
  <si>
    <t>X. Cassel</t>
  </si>
  <si>
    <t>X. Daniel</t>
  </si>
  <si>
    <t>X. Sloam</t>
  </si>
  <si>
    <t>X. Bennough</t>
  </si>
  <si>
    <t>X. Muzzullo</t>
  </si>
  <si>
    <t>X. Rheam</t>
  </si>
  <si>
    <t>X. Lohmeyer</t>
  </si>
  <si>
    <t>X. Aggus</t>
  </si>
  <si>
    <t>X. Symington</t>
  </si>
  <si>
    <t>Y. Helwig</t>
  </si>
  <si>
    <t>Y. Pretorius</t>
  </si>
  <si>
    <t>Y. Mulvagh</t>
  </si>
  <si>
    <t>Y. McMeeking</t>
  </si>
  <si>
    <t>Y. Raffon</t>
  </si>
  <si>
    <t>Y. Dowglass</t>
  </si>
  <si>
    <t>Y. Faley</t>
  </si>
  <si>
    <t>Y. Dooley</t>
  </si>
  <si>
    <t>Y. Antecki</t>
  </si>
  <si>
    <t>Y. Mounsie</t>
  </si>
  <si>
    <t>Z. D'Hooghe</t>
  </si>
  <si>
    <t>Z. Clingoe</t>
  </si>
  <si>
    <t>Z. Skerman</t>
  </si>
  <si>
    <t>Z. Bernhardi</t>
  </si>
  <si>
    <t>Z. de Quincey</t>
  </si>
  <si>
    <t>Z. Drummond</t>
  </si>
  <si>
    <t>A. Cuttler</t>
  </si>
  <si>
    <t>D. Weyman</t>
  </si>
  <si>
    <t>H. Woolnough</t>
  </si>
  <si>
    <t>L. Fagence</t>
  </si>
  <si>
    <t>L. Gordon</t>
  </si>
  <si>
    <t>O. De Vere</t>
  </si>
  <si>
    <t>S. Dunkirk</t>
  </si>
  <si>
    <t>S. Lilley</t>
  </si>
  <si>
    <t>V. Thickin</t>
  </si>
  <si>
    <t>Z. Heyfield</t>
  </si>
  <si>
    <t>Z. Ashwin</t>
  </si>
  <si>
    <t>F. Hylands</t>
  </si>
  <si>
    <t>G. Klosa</t>
  </si>
  <si>
    <t>K. Melhuish</t>
  </si>
  <si>
    <t>T. Golding</t>
  </si>
  <si>
    <t>V. Fyers</t>
  </si>
  <si>
    <t>G. Blagburn</t>
  </si>
  <si>
    <t>K. Gillow</t>
  </si>
  <si>
    <t>K. Wagge</t>
  </si>
  <si>
    <t>L. Housam</t>
  </si>
  <si>
    <t>X. McGhee</t>
  </si>
  <si>
    <t>X. Ouslem</t>
  </si>
  <si>
    <t>D. Swindall</t>
  </si>
  <si>
    <t>G. Beardsdale</t>
  </si>
  <si>
    <t>L. MacCague</t>
  </si>
  <si>
    <t>M. Hallard</t>
  </si>
  <si>
    <t>O. Warre</t>
  </si>
  <si>
    <t>U. Christauffour</t>
  </si>
  <si>
    <t>V. Rawlingson</t>
  </si>
  <si>
    <t>V. Tamsett</t>
  </si>
  <si>
    <t>D. Dan</t>
  </si>
  <si>
    <t>L. Alwell</t>
  </si>
  <si>
    <t>N. Coopey</t>
  </si>
  <si>
    <t>O. Stables</t>
  </si>
  <si>
    <t>S. Murray</t>
  </si>
  <si>
    <t>T. Grason</t>
  </si>
  <si>
    <t>U. Honsch</t>
  </si>
  <si>
    <t>V. Studman</t>
  </si>
  <si>
    <t>V. Iggulden</t>
  </si>
  <si>
    <t>Z. Roland</t>
  </si>
  <si>
    <t>A. Powter</t>
  </si>
  <si>
    <t>M. Birkenshaw</t>
  </si>
  <si>
    <t>P. Garlant</t>
  </si>
  <si>
    <t>T. Strond</t>
  </si>
  <si>
    <t>Y. McMullen</t>
  </si>
  <si>
    <t>Y. Jahnisch</t>
  </si>
  <si>
    <t>E. D'Oyly</t>
  </si>
  <si>
    <t>N. Perche</t>
  </si>
  <si>
    <t>P. Monnoyer</t>
  </si>
  <si>
    <t>W. Broddle</t>
  </si>
  <si>
    <t>A. Cristofaro</t>
  </si>
  <si>
    <t>C. Hurn</t>
  </si>
  <si>
    <t>F. Abelovitz</t>
  </si>
  <si>
    <t>K. Golds</t>
  </si>
  <si>
    <t>M. Carwithan</t>
  </si>
  <si>
    <t>Q. Hawkshaw</t>
  </si>
  <si>
    <t>B. Hammant</t>
  </si>
  <si>
    <t>I. Ingold</t>
  </si>
  <si>
    <t>P. Catterick</t>
  </si>
  <si>
    <t>W. Cusick</t>
  </si>
  <si>
    <t>X. Hammerstone</t>
  </si>
  <si>
    <t>A. Laviss</t>
  </si>
  <si>
    <t>E. Kunkel</t>
  </si>
  <si>
    <t>J. Curr</t>
  </si>
  <si>
    <t>N. Abendroth</t>
  </si>
  <si>
    <t>R. Hundley</t>
  </si>
  <si>
    <t>T. Dalgety</t>
  </si>
  <si>
    <t>U. Klejin</t>
  </si>
  <si>
    <t>V. Works</t>
  </si>
  <si>
    <t>X. MacCombe</t>
  </si>
  <si>
    <t>Z. Fursland</t>
  </si>
  <si>
    <t>B. Bartod</t>
  </si>
  <si>
    <t>E. Tivnan</t>
  </si>
  <si>
    <t>F. Adran</t>
  </si>
  <si>
    <t>K. Baal</t>
  </si>
  <si>
    <t>L. Curneen</t>
  </si>
  <si>
    <t>N. McGettrick</t>
  </si>
  <si>
    <t>S. McCreery</t>
  </si>
  <si>
    <t>V. Jerrold</t>
  </si>
  <si>
    <t>Y. Towle</t>
  </si>
  <si>
    <t>A. McGaughay</t>
  </si>
  <si>
    <t>A. Heggman</t>
  </si>
  <si>
    <t>A. Wickett</t>
  </si>
  <si>
    <t>B. Claypole</t>
  </si>
  <si>
    <t>C. Mompesson</t>
  </si>
  <si>
    <t>C. Bartkowiak</t>
  </si>
  <si>
    <t>C. Cantillion</t>
  </si>
  <si>
    <t>D. Heath</t>
  </si>
  <si>
    <t>E. Gaskamp</t>
  </si>
  <si>
    <t>E. Hemerijk</t>
  </si>
  <si>
    <t>E. Detoc</t>
  </si>
  <si>
    <t>E. McCanny</t>
  </si>
  <si>
    <t>G. Drever</t>
  </si>
  <si>
    <t>G. Heigold</t>
  </si>
  <si>
    <t>H. Ransome</t>
  </si>
  <si>
    <t>H. Jasper</t>
  </si>
  <si>
    <t>H. Pilger</t>
  </si>
  <si>
    <t>H. Rasher</t>
  </si>
  <si>
    <t>H. Tregien</t>
  </si>
  <si>
    <t>I. Glasscoo</t>
  </si>
  <si>
    <t>J. Eschalette</t>
  </si>
  <si>
    <t>K. Bend</t>
  </si>
  <si>
    <t>L. Carlo</t>
  </si>
  <si>
    <t>N. Wallwork</t>
  </si>
  <si>
    <t>O. Cordie</t>
  </si>
  <si>
    <t>O. Ayton</t>
  </si>
  <si>
    <t>P. Dunnet</t>
  </si>
  <si>
    <t>P. Pobjay</t>
  </si>
  <si>
    <t>P. Dance</t>
  </si>
  <si>
    <t>Q. Halfacre</t>
  </si>
  <si>
    <t>R. Budnk</t>
  </si>
  <si>
    <t>R. Cliffe</t>
  </si>
  <si>
    <t>R. Boyle</t>
  </si>
  <si>
    <t>S. Ryal</t>
  </si>
  <si>
    <t>T. Albrighton</t>
  </si>
  <si>
    <t>U. O'Suaird</t>
  </si>
  <si>
    <t>U. Hearnah</t>
  </si>
  <si>
    <t>V. Hanigan</t>
  </si>
  <si>
    <t>V. Takkos</t>
  </si>
  <si>
    <t>W. Keasley</t>
  </si>
  <si>
    <t>X. Shiels</t>
  </si>
  <si>
    <t>Y. Orrett</t>
  </si>
  <si>
    <t>Z. Koenen</t>
  </si>
  <si>
    <t>S. Follis</t>
  </si>
  <si>
    <t>T. Goodfellowe</t>
  </si>
  <si>
    <t>A. Francesch</t>
  </si>
  <si>
    <t>O. Ruprechter</t>
  </si>
  <si>
    <t>X. Bromehed</t>
  </si>
  <si>
    <t>Z. Izakson</t>
  </si>
  <si>
    <t>K. Abbotson</t>
  </si>
  <si>
    <t>U. Kloska</t>
  </si>
  <si>
    <t>C. Malitrott</t>
  </si>
  <si>
    <t>O. Leete</t>
  </si>
  <si>
    <t>J. Pimer</t>
  </si>
  <si>
    <t>Z. Hext</t>
  </si>
  <si>
    <t>K. Wollaston</t>
  </si>
  <si>
    <t>O. Bussy</t>
  </si>
  <si>
    <t>W. Grebbin</t>
  </si>
  <si>
    <t>B. Charlson</t>
  </si>
  <si>
    <t>M. Quartermain</t>
  </si>
  <si>
    <t>T. Guinnane</t>
  </si>
  <si>
    <t>B. Pluck</t>
  </si>
  <si>
    <t>C. Hallin</t>
  </si>
  <si>
    <t>E. Seacombe</t>
  </si>
  <si>
    <t>L. Oliff</t>
  </si>
  <si>
    <t>Q. Lindemann</t>
  </si>
  <si>
    <t>R. Bernardelli</t>
  </si>
  <si>
    <t>T. Herkess</t>
  </si>
  <si>
    <t>U. Dowall</t>
  </si>
  <si>
    <t>U. Leifer</t>
  </si>
  <si>
    <t>W. Casbolt</t>
  </si>
  <si>
    <t>Z. Iacovides</t>
  </si>
  <si>
    <t>A. Harker</t>
  </si>
  <si>
    <t>Q. Wynrehame</t>
  </si>
  <si>
    <t>U. Ainley</t>
  </si>
  <si>
    <t>N. Fisk</t>
  </si>
  <si>
    <t>B. Mattussevich</t>
  </si>
  <si>
    <t>T. Fraanchyonok</t>
  </si>
  <si>
    <t>A. Mahaddie</t>
  </si>
  <si>
    <t>J. Oldall</t>
  </si>
  <si>
    <t>O. Blackford</t>
  </si>
  <si>
    <t>R. Berendsen</t>
  </si>
  <si>
    <t>S. Gutierrez</t>
  </si>
  <si>
    <t>W. Faherty</t>
  </si>
  <si>
    <t>Z. Mawson</t>
  </si>
  <si>
    <t>K. Alexis</t>
  </si>
  <si>
    <t>Z. Witherup</t>
  </si>
  <si>
    <t>Z. Kenworthey</t>
  </si>
  <si>
    <t>D. Corrin</t>
  </si>
  <si>
    <t>K. Querree</t>
  </si>
  <si>
    <t>L. Klimontovich</t>
  </si>
  <si>
    <t>O. Wyld</t>
  </si>
  <si>
    <t>O. Renshaw</t>
  </si>
  <si>
    <t>O. Tilzey</t>
  </si>
  <si>
    <t>R. Rowston</t>
  </si>
  <si>
    <t>T. Sabbins</t>
  </si>
  <si>
    <t>Z. Lardez</t>
  </si>
  <si>
    <t>Y. Mechan</t>
  </si>
  <si>
    <t>B. Halsey</t>
  </si>
  <si>
    <t>C. Treadway</t>
  </si>
  <si>
    <t>G. Tingey</t>
  </si>
  <si>
    <t>J. Simons</t>
  </si>
  <si>
    <t>K. Bent</t>
  </si>
  <si>
    <t>S. Nardi</t>
  </si>
  <si>
    <t>S. Baltzar</t>
  </si>
  <si>
    <t>A. Juliff</t>
  </si>
  <si>
    <t>H. Gerler</t>
  </si>
  <si>
    <t>S. Salway</t>
  </si>
  <si>
    <t>A. Maudling</t>
  </si>
  <si>
    <t>A. Hearty</t>
  </si>
  <si>
    <t>A. Rozalski</t>
  </si>
  <si>
    <t>A. Glaister</t>
  </si>
  <si>
    <t>B. Birtle</t>
  </si>
  <si>
    <t>B. Ayliffe</t>
  </si>
  <si>
    <t>C. Petett</t>
  </si>
  <si>
    <t>C. De Mico</t>
  </si>
  <si>
    <t>D. Meddick</t>
  </si>
  <si>
    <t>D. Korn</t>
  </si>
  <si>
    <t>D. Kinahan</t>
  </si>
  <si>
    <t>E. Prott</t>
  </si>
  <si>
    <t>E. Bonsul</t>
  </si>
  <si>
    <t>F. Skelbeck</t>
  </si>
  <si>
    <t>F. Tomik</t>
  </si>
  <si>
    <t>F. Minshull</t>
  </si>
  <si>
    <t>F. Lambarton</t>
  </si>
  <si>
    <t>F. Genery</t>
  </si>
  <si>
    <t>G. Woodcroft</t>
  </si>
  <si>
    <t>G. Rogerot</t>
  </si>
  <si>
    <t>G. Routham</t>
  </si>
  <si>
    <t>G. McNirlin</t>
  </si>
  <si>
    <t>G. David</t>
  </si>
  <si>
    <t>H. Woodcock</t>
  </si>
  <si>
    <t>H. Chestney</t>
  </si>
  <si>
    <t>H. Robshaw</t>
  </si>
  <si>
    <t>I. Lippatt</t>
  </si>
  <si>
    <t>I. Dinnage</t>
  </si>
  <si>
    <t>I. Wycliff</t>
  </si>
  <si>
    <t>I. Machans</t>
  </si>
  <si>
    <t>I. Francesco</t>
  </si>
  <si>
    <t>J. Howroyd</t>
  </si>
  <si>
    <t>J. Chamberlin</t>
  </si>
  <si>
    <t>K. Clarke</t>
  </si>
  <si>
    <t>K. Blaydes</t>
  </si>
  <si>
    <t>K. Gartland</t>
  </si>
  <si>
    <t>K. Dumbell</t>
  </si>
  <si>
    <t>L. Semens</t>
  </si>
  <si>
    <t>M. Zellick</t>
  </si>
  <si>
    <t>M. Blunderfield</t>
  </si>
  <si>
    <t>M. Crux</t>
  </si>
  <si>
    <t>N. Killick</t>
  </si>
  <si>
    <t>N. Gamblin</t>
  </si>
  <si>
    <t>O. Doche</t>
  </si>
  <si>
    <t>P. Millwater</t>
  </si>
  <si>
    <t>P. Chrismas</t>
  </si>
  <si>
    <t>P. Peach</t>
  </si>
  <si>
    <t>P. Giacomasso</t>
  </si>
  <si>
    <t>Q. Rycraft</t>
  </si>
  <si>
    <t>Q. Twiggins</t>
  </si>
  <si>
    <t>Q. Segrave</t>
  </si>
  <si>
    <t>Q. Klich</t>
  </si>
  <si>
    <t>Q. Church</t>
  </si>
  <si>
    <t>Q. Brachell</t>
  </si>
  <si>
    <t>Q. Wallen</t>
  </si>
  <si>
    <t>R. Hause</t>
  </si>
  <si>
    <t>R. Grubey</t>
  </si>
  <si>
    <t>R. Ransbury</t>
  </si>
  <si>
    <t>S. Alejo</t>
  </si>
  <si>
    <t>T. Cromly</t>
  </si>
  <si>
    <t>U. Edens</t>
  </si>
  <si>
    <t>U. Bredes</t>
  </si>
  <si>
    <t>V. Duckhouse</t>
  </si>
  <si>
    <t>V. Denyakin</t>
  </si>
  <si>
    <t>V. Lofty</t>
  </si>
  <si>
    <t>V. Siss</t>
  </si>
  <si>
    <t>W. O'Henecan</t>
  </si>
  <si>
    <t>X. Tallant</t>
  </si>
  <si>
    <t>Y. Allon</t>
  </si>
  <si>
    <t>Y. Challenor</t>
  </si>
  <si>
    <t>Y. Muncey</t>
  </si>
  <si>
    <t>Z. Betancourt</t>
  </si>
  <si>
    <t>Z. Reeves</t>
  </si>
  <si>
    <t>Z. Attwool</t>
  </si>
  <si>
    <t>Y. Fraschetti</t>
  </si>
  <si>
    <t>D. Hucklesby</t>
  </si>
  <si>
    <t>S. Childe</t>
  </si>
  <si>
    <t>T. Hehnke</t>
  </si>
  <si>
    <t>V. Abramow</t>
  </si>
  <si>
    <t>V. Terrell</t>
  </si>
  <si>
    <t>Q. Jurgen</t>
  </si>
  <si>
    <t>R. Nixon</t>
  </si>
  <si>
    <t>H. Noirel</t>
  </si>
  <si>
    <t>Q. Caselick</t>
  </si>
  <si>
    <t>B. Dimic</t>
  </si>
  <si>
    <t>B. Ableson</t>
  </si>
  <si>
    <t>E. Rove</t>
  </si>
  <si>
    <t>I. Docket</t>
  </si>
  <si>
    <t>L. Reaper</t>
  </si>
  <si>
    <t>L. Guidera</t>
  </si>
  <si>
    <t>T. Thomann</t>
  </si>
  <si>
    <t>E. Ghilardi</t>
  </si>
  <si>
    <t>J. O' Ronan</t>
  </si>
  <si>
    <t>K. Leatt</t>
  </si>
  <si>
    <t>X. Borwick</t>
  </si>
  <si>
    <t>B. Solomon</t>
  </si>
  <si>
    <t>A. Treffry</t>
  </si>
  <si>
    <t>G. Bern</t>
  </si>
  <si>
    <t>P. Trewman</t>
  </si>
  <si>
    <t>Q. Austing</t>
  </si>
  <si>
    <t>B. Lowensohn</t>
  </si>
  <si>
    <t>B. Alvarado</t>
  </si>
  <si>
    <t>C. Valerio</t>
  </si>
  <si>
    <t>D. Fretson</t>
  </si>
  <si>
    <t>J. Voss</t>
  </si>
  <si>
    <t>O. Dudbridge</t>
  </si>
  <si>
    <t>U. Goble</t>
  </si>
  <si>
    <t>Q. Sharpus</t>
  </si>
  <si>
    <t>F. Vaughan-Hughes</t>
  </si>
  <si>
    <t>A. Halliday</t>
  </si>
  <si>
    <t>A. Basili</t>
  </si>
  <si>
    <t>A. Scherer</t>
  </si>
  <si>
    <t>A. Mickan</t>
  </si>
  <si>
    <t>A. Melpuss</t>
  </si>
  <si>
    <t>A. Penrose</t>
  </si>
  <si>
    <t>A. Coushe</t>
  </si>
  <si>
    <t>A. Mahaddy</t>
  </si>
  <si>
    <t>A. Connue</t>
  </si>
  <si>
    <t>B. Philippet</t>
  </si>
  <si>
    <t>B. Illesley</t>
  </si>
  <si>
    <t>B. Beran</t>
  </si>
  <si>
    <t>B. Pieracci</t>
  </si>
  <si>
    <t>B. Josselsohn</t>
  </si>
  <si>
    <t>B. Mayoral</t>
  </si>
  <si>
    <t>B. Lamers</t>
  </si>
  <si>
    <t>B. Tuffell</t>
  </si>
  <si>
    <t>B. Tilsley</t>
  </si>
  <si>
    <t>C. Doornbos</t>
  </si>
  <si>
    <t>C. Marzello</t>
  </si>
  <si>
    <t>C. Thorne</t>
  </si>
  <si>
    <t>C. Bootyman</t>
  </si>
  <si>
    <t>C. Dockreay</t>
  </si>
  <si>
    <t>C. Mollin</t>
  </si>
  <si>
    <t>C. Milley</t>
  </si>
  <si>
    <t>C. Riddoch</t>
  </si>
  <si>
    <t>C. Wyburn</t>
  </si>
  <si>
    <t>D. Eberts</t>
  </si>
  <si>
    <t>D. Sheehan</t>
  </si>
  <si>
    <t>D. Beyn</t>
  </si>
  <si>
    <t>D. MacCaig</t>
  </si>
  <si>
    <t>D. Hazeltine</t>
  </si>
  <si>
    <t>E. Yewdell</t>
  </si>
  <si>
    <t>E. Brimman</t>
  </si>
  <si>
    <t>E. Pagan</t>
  </si>
  <si>
    <t>E. Zimmermeister</t>
  </si>
  <si>
    <t>E. Brede</t>
  </si>
  <si>
    <t>E. Ferrini</t>
  </si>
  <si>
    <t>E. Cordelette</t>
  </si>
  <si>
    <t>E. Waterson</t>
  </si>
  <si>
    <t>E. Kornilov</t>
  </si>
  <si>
    <t>E. Antoniou</t>
  </si>
  <si>
    <t>F. Smullen</t>
  </si>
  <si>
    <t>F. Neubigging</t>
  </si>
  <si>
    <t>F. Waker</t>
  </si>
  <si>
    <t>F. McClarence</t>
  </si>
  <si>
    <t>F. Colleck</t>
  </si>
  <si>
    <t>F. Francescoccio</t>
  </si>
  <si>
    <t>F. Hissie</t>
  </si>
  <si>
    <t>F. Rowswell</t>
  </si>
  <si>
    <t>F. Mathwen</t>
  </si>
  <si>
    <t>G. Sanders</t>
  </si>
  <si>
    <t>G. Pues</t>
  </si>
  <si>
    <t>G. Millom</t>
  </si>
  <si>
    <t>G. Strowthers</t>
  </si>
  <si>
    <t>G. Simakov</t>
  </si>
  <si>
    <t>G. Menhenitt</t>
  </si>
  <si>
    <t>H. Melwall</t>
  </si>
  <si>
    <t>H. Tompkinson</t>
  </si>
  <si>
    <t>H. Philpotts</t>
  </si>
  <si>
    <t>H. Gaffon</t>
  </si>
  <si>
    <t>H. Northeast</t>
  </si>
  <si>
    <t>H. Dillow</t>
  </si>
  <si>
    <t>H. Elix</t>
  </si>
  <si>
    <t>H. Aspinall</t>
  </si>
  <si>
    <t>H. Myall</t>
  </si>
  <si>
    <t>H. Giotto</t>
  </si>
  <si>
    <t>H. Challis</t>
  </si>
  <si>
    <t>I. Zecchini</t>
  </si>
  <si>
    <t>I. Sothern</t>
  </si>
  <si>
    <t>I. Grimsditch</t>
  </si>
  <si>
    <t>I. Penhale</t>
  </si>
  <si>
    <t>I. Thaxton</t>
  </si>
  <si>
    <t>I. MacAleese</t>
  </si>
  <si>
    <t>I. Arlt</t>
  </si>
  <si>
    <t>I. Reace</t>
  </si>
  <si>
    <t>I. Carcass</t>
  </si>
  <si>
    <t>J. Rathbourne</t>
  </si>
  <si>
    <t>K. Darnborough</t>
  </si>
  <si>
    <t>K. Poxson</t>
  </si>
  <si>
    <t>K. Denniss</t>
  </si>
  <si>
    <t>K. McDoual</t>
  </si>
  <si>
    <t>K. Walework</t>
  </si>
  <si>
    <t>K. Grimston</t>
  </si>
  <si>
    <t>K. Nicklinson</t>
  </si>
  <si>
    <t>K. Nosworthy</t>
  </si>
  <si>
    <t>K. Gillbey</t>
  </si>
  <si>
    <t>K. Rove</t>
  </si>
  <si>
    <t>K. McKeon</t>
  </si>
  <si>
    <t>K. Fitt</t>
  </si>
  <si>
    <t>K. Martinat</t>
  </si>
  <si>
    <t>L. Beden</t>
  </si>
  <si>
    <t>L. Goldin</t>
  </si>
  <si>
    <t>L. Rodolico</t>
  </si>
  <si>
    <t>L. Giron</t>
  </si>
  <si>
    <t>L. Blazic</t>
  </si>
  <si>
    <t>L. Dunderdale</t>
  </si>
  <si>
    <t>M. Broadbury</t>
  </si>
  <si>
    <t>M. Grafham</t>
  </si>
  <si>
    <t>M. Nunnery</t>
  </si>
  <si>
    <t>M. Buttress</t>
  </si>
  <si>
    <t>M. Brisley</t>
  </si>
  <si>
    <t>M. Riddington</t>
  </si>
  <si>
    <t>M. Kirsop</t>
  </si>
  <si>
    <t>M. Eger</t>
  </si>
  <si>
    <t>N. How to preserve</t>
  </si>
  <si>
    <t>N. Richel</t>
  </si>
  <si>
    <t>N. Pleass</t>
  </si>
  <si>
    <t>N. Lamperti</t>
  </si>
  <si>
    <t>N. Cabrara</t>
  </si>
  <si>
    <t>N. Longmire</t>
  </si>
  <si>
    <t>N. Hawket</t>
  </si>
  <si>
    <t>N. Egar</t>
  </si>
  <si>
    <t>N. Androletti</t>
  </si>
  <si>
    <t>O. Suttell</t>
  </si>
  <si>
    <t>O. Tilson</t>
  </si>
  <si>
    <t>O. Plane</t>
  </si>
  <si>
    <t>P. Chilver</t>
  </si>
  <si>
    <t>P. Jendrassik</t>
  </si>
  <si>
    <t>P. Michiel</t>
  </si>
  <si>
    <t>P. Rosenfield</t>
  </si>
  <si>
    <t>P. Elverstone</t>
  </si>
  <si>
    <t>P. Girodin</t>
  </si>
  <si>
    <t>Q. Conant</t>
  </si>
  <si>
    <t>Q. Snawdon</t>
  </si>
  <si>
    <t>Q. Wollers</t>
  </si>
  <si>
    <t>Q. Rubinovici</t>
  </si>
  <si>
    <t>Q. Johann</t>
  </si>
  <si>
    <t>Q. Foottit</t>
  </si>
  <si>
    <t>Q. Keave</t>
  </si>
  <si>
    <t>Q. Craigg</t>
  </si>
  <si>
    <t>Q. Antoons</t>
  </si>
  <si>
    <t>R. Grandisson</t>
  </si>
  <si>
    <t>R. Swindley</t>
  </si>
  <si>
    <t>R. Djurkovic</t>
  </si>
  <si>
    <t>R. Cronk</t>
  </si>
  <si>
    <t>R. Brewster</t>
  </si>
  <si>
    <t>R. Jelf</t>
  </si>
  <si>
    <t>R. Mussett</t>
  </si>
  <si>
    <t>R. Hannam</t>
  </si>
  <si>
    <t>S. Stoter</t>
  </si>
  <si>
    <t>S. Noirel</t>
  </si>
  <si>
    <t>S. Stebbings</t>
  </si>
  <si>
    <t>S. Fendley</t>
  </si>
  <si>
    <t>S. Poundsford</t>
  </si>
  <si>
    <t>S. Titford</t>
  </si>
  <si>
    <t>S. Langthorne</t>
  </si>
  <si>
    <t>S. Gunter</t>
  </si>
  <si>
    <t>S. Barmby</t>
  </si>
  <si>
    <t>S. Farthing</t>
  </si>
  <si>
    <t>T. Salkeld</t>
  </si>
  <si>
    <t>T. Threadgill</t>
  </si>
  <si>
    <t>T. Beaushaw</t>
  </si>
  <si>
    <t>T. Avann</t>
  </si>
  <si>
    <t>U. Haggus</t>
  </si>
  <si>
    <t>U. Pharaoh</t>
  </si>
  <si>
    <t>U. Biasio</t>
  </si>
  <si>
    <t>U. Draper</t>
  </si>
  <si>
    <t>U. Mingardo</t>
  </si>
  <si>
    <t>U. Sailes</t>
  </si>
  <si>
    <t>U. Cobbin</t>
  </si>
  <si>
    <t>U. Lowrance</t>
  </si>
  <si>
    <t>U. Tern</t>
  </si>
  <si>
    <t>U. Springford</t>
  </si>
  <si>
    <t>V. Malamore</t>
  </si>
  <si>
    <t>V. Woosnam</t>
  </si>
  <si>
    <t>V. Collman</t>
  </si>
  <si>
    <t>V. Blunkett</t>
  </si>
  <si>
    <t>V. Parrot</t>
  </si>
  <si>
    <t>V. Russam</t>
  </si>
  <si>
    <t>V. Saile</t>
  </si>
  <si>
    <t>V. Richt</t>
  </si>
  <si>
    <t>V. Lerwell</t>
  </si>
  <si>
    <t>V. Warden</t>
  </si>
  <si>
    <t>V. Marzellano</t>
  </si>
  <si>
    <t>V. Bere</t>
  </si>
  <si>
    <t>V. Robel</t>
  </si>
  <si>
    <t>V. Stood</t>
  </si>
  <si>
    <t>V. Botte</t>
  </si>
  <si>
    <t>W. Cohrs</t>
  </si>
  <si>
    <t>W. Flaherty</t>
  </si>
  <si>
    <t>W. Broad</t>
  </si>
  <si>
    <t>W. Sibery</t>
  </si>
  <si>
    <t>W. Charrier</t>
  </si>
  <si>
    <t>W. Shinfield</t>
  </si>
  <si>
    <t>W. Sainthill</t>
  </si>
  <si>
    <t>W. Scroyton</t>
  </si>
  <si>
    <t>X. Domoney</t>
  </si>
  <si>
    <t>X. Briance</t>
  </si>
  <si>
    <t>X. Brayson</t>
  </si>
  <si>
    <t>X. Stevenson</t>
  </si>
  <si>
    <t>Y. Winteringham</t>
  </si>
  <si>
    <t>Y. Kelson</t>
  </si>
  <si>
    <t>Y. Corkell</t>
  </si>
  <si>
    <t>Y. Craine</t>
  </si>
  <si>
    <t>Y. Ellson</t>
  </si>
  <si>
    <t>Y. Line</t>
  </si>
  <si>
    <t>Y. Nelthrop</t>
  </si>
  <si>
    <t>Y. Weekley</t>
  </si>
  <si>
    <t>Y. Drain</t>
  </si>
  <si>
    <t>Y. Dumbleton</t>
  </si>
  <si>
    <t>Y. Scanlin</t>
  </si>
  <si>
    <t>Z. Blythe</t>
  </si>
  <si>
    <t>Z. Demeter</t>
  </si>
  <si>
    <t>Z. Lambart</t>
  </si>
  <si>
    <t>Z. Petersen</t>
  </si>
  <si>
    <t>Z. Kennelly</t>
  </si>
  <si>
    <t>Z. Berks</t>
  </si>
  <si>
    <t>Z. Hofton</t>
  </si>
  <si>
    <t>Z. Megainey</t>
  </si>
  <si>
    <t>Z. Lockley</t>
  </si>
  <si>
    <t>Z. Habden</t>
  </si>
  <si>
    <t>E. Tunstall</t>
  </si>
  <si>
    <t>G. Lowey</t>
  </si>
  <si>
    <t>J. Jessen</t>
  </si>
  <si>
    <t>R. Philpin</t>
  </si>
  <si>
    <t>V. Nendick</t>
  </si>
  <si>
    <t>H. Marmon</t>
  </si>
  <si>
    <t>J. Harte</t>
  </si>
  <si>
    <t>V. Rawlins</t>
  </si>
  <si>
    <t>Y. Ackers</t>
  </si>
  <si>
    <t>Z. Effemy</t>
  </si>
  <si>
    <t>C. Lerwill</t>
  </si>
  <si>
    <t>M. Ricold</t>
  </si>
  <si>
    <t>N. Heball</t>
  </si>
  <si>
    <t>N. Matton</t>
  </si>
  <si>
    <t>R. Robez</t>
  </si>
  <si>
    <t>W. Hatherley</t>
  </si>
  <si>
    <t>Y. Havelin</t>
  </si>
  <si>
    <t>E. Bumford</t>
  </si>
  <si>
    <t>G. Humbey</t>
  </si>
  <si>
    <t>R. Thornally</t>
  </si>
  <si>
    <t>W. Cutcliffe</t>
  </si>
  <si>
    <t>C. Goggins</t>
  </si>
  <si>
    <t>G. Renfrew</t>
  </si>
  <si>
    <t>L. Rops</t>
  </si>
  <si>
    <t>Y. Motto</t>
  </si>
  <si>
    <t>Y. Wessel</t>
  </si>
  <si>
    <t>A. Assad</t>
  </si>
  <si>
    <t>B. Ivy</t>
  </si>
  <si>
    <t>K. Ropcke</t>
  </si>
  <si>
    <t>K. Hadlow</t>
  </si>
  <si>
    <t>L. Lopes</t>
  </si>
  <si>
    <t>Q. Scadden</t>
  </si>
  <si>
    <t>S. Elvidge</t>
  </si>
  <si>
    <t>T. Smale</t>
  </si>
  <si>
    <t>V. Coonihan</t>
  </si>
  <si>
    <t>W. Tirkin</t>
  </si>
  <si>
    <t>C. Faltskog</t>
  </si>
  <si>
    <t>G. Bernardi</t>
  </si>
  <si>
    <t>K. Petrillo</t>
  </si>
  <si>
    <t>L. Yetton</t>
  </si>
  <si>
    <t>N. MacAnulty</t>
  </si>
  <si>
    <t>P. Wontner</t>
  </si>
  <si>
    <t>Q. Keddie</t>
  </si>
  <si>
    <t>R. Renbold</t>
  </si>
  <si>
    <t>R. Willerstone</t>
  </si>
  <si>
    <t>R. Hanmer</t>
  </si>
  <si>
    <t>S. Crewes</t>
  </si>
  <si>
    <t>S. Brissard</t>
  </si>
  <si>
    <t>V. Game</t>
  </si>
  <si>
    <t>D. Dubber</t>
  </si>
  <si>
    <t>W. Coite</t>
  </si>
  <si>
    <t>Z. Crake</t>
  </si>
  <si>
    <t>Z. Mayho</t>
  </si>
  <si>
    <t>A. Offiler</t>
  </si>
  <si>
    <t>I. Knell</t>
  </si>
  <si>
    <t>J. Joutapaitis</t>
  </si>
  <si>
    <t>U. Andrys</t>
  </si>
  <si>
    <t>D. de Juares</t>
  </si>
  <si>
    <t>K. Hakey</t>
  </si>
  <si>
    <t>M. Dekeyser</t>
  </si>
  <si>
    <t>O. Poulett</t>
  </si>
  <si>
    <t>R. Lovstrom</t>
  </si>
  <si>
    <t>Y. Delahunty</t>
  </si>
  <si>
    <t>A. Rivitt</t>
  </si>
  <si>
    <t>A. Melsome</t>
  </si>
  <si>
    <t>B. Blowing</t>
  </si>
  <si>
    <t>B. Arondel</t>
  </si>
  <si>
    <t>C. Ince</t>
  </si>
  <si>
    <t>C. Lansdowne</t>
  </si>
  <si>
    <t>C. Carratt</t>
  </si>
  <si>
    <t>D. Tomblett</t>
  </si>
  <si>
    <t>D. McMillan</t>
  </si>
  <si>
    <t>E. Verdy</t>
  </si>
  <si>
    <t>F. Woof</t>
  </si>
  <si>
    <t>G. Snoxall</t>
  </si>
  <si>
    <t>G. Sapshed</t>
  </si>
  <si>
    <t>I. Cristea</t>
  </si>
  <si>
    <t>I. Wolverson</t>
  </si>
  <si>
    <t>K. Crudgington</t>
  </si>
  <si>
    <t>K. Yacob</t>
  </si>
  <si>
    <t>K. Daftor</t>
  </si>
  <si>
    <t>L. Grenshields</t>
  </si>
  <si>
    <t>L. Fassan</t>
  </si>
  <si>
    <t>M. Dyson</t>
  </si>
  <si>
    <t>N. Proswell</t>
  </si>
  <si>
    <t>N. Lammertz</t>
  </si>
  <si>
    <t>O. Chasle</t>
  </si>
  <si>
    <t>P. Oxtaby</t>
  </si>
  <si>
    <t>P. Ricciardiello</t>
  </si>
  <si>
    <t>P. Brewse</t>
  </si>
  <si>
    <t>P. Coulthart</t>
  </si>
  <si>
    <t>P. Tinwell</t>
  </si>
  <si>
    <t>R. Buller</t>
  </si>
  <si>
    <t>V. Gilfoy</t>
  </si>
  <si>
    <t>V. Gogarty</t>
  </si>
  <si>
    <t>W. Mullard</t>
  </si>
  <si>
    <t>W. Filipczynski</t>
  </si>
  <si>
    <t>Y. Ackland</t>
  </si>
  <si>
    <t>Y. Bonellie</t>
  </si>
  <si>
    <t>Y. Garaghan</t>
  </si>
  <si>
    <t>J. Inskipp</t>
  </si>
  <si>
    <t>M. McAndie</t>
  </si>
  <si>
    <t>M. Henningham</t>
  </si>
  <si>
    <t>A. Danielovitch</t>
  </si>
  <si>
    <t>G. Kemball</t>
  </si>
  <si>
    <t>P. Behagg</t>
  </si>
  <si>
    <t>E. Cratchley</t>
  </si>
  <si>
    <t>I. Prickett</t>
  </si>
  <si>
    <t>Y. Beaushaw</t>
  </si>
  <si>
    <t>B. Duham</t>
  </si>
  <si>
    <t>M. Sergeant</t>
  </si>
  <si>
    <t>P. Claige</t>
  </si>
  <si>
    <t>N. Selesnick</t>
  </si>
  <si>
    <t>A. Trevan</t>
  </si>
  <si>
    <t>C. Janca</t>
  </si>
  <si>
    <t>D. Lippiello</t>
  </si>
  <si>
    <t>L. Spivie</t>
  </si>
  <si>
    <t>L. Meiningen</t>
  </si>
  <si>
    <t>L. Empson</t>
  </si>
  <si>
    <t>O. Knight</t>
  </si>
  <si>
    <t>T. Danielot</t>
  </si>
  <si>
    <t>U. Kennelly</t>
  </si>
  <si>
    <t>U. Shuttlewood</t>
  </si>
  <si>
    <t>X. Huchot</t>
  </si>
  <si>
    <t>Z. Fraczak</t>
  </si>
  <si>
    <t>V. O'Hagerty</t>
  </si>
  <si>
    <t>G. Atwool</t>
  </si>
  <si>
    <t>W. Jent</t>
  </si>
  <si>
    <t>J. Amori</t>
  </si>
  <si>
    <t>H. Devinn</t>
  </si>
  <si>
    <t>K. Burness</t>
  </si>
  <si>
    <t>I. Klarzynski</t>
  </si>
  <si>
    <t>Q. Coleborn</t>
  </si>
  <si>
    <t>S. Arni</t>
  </si>
  <si>
    <t>W. Collister</t>
  </si>
  <si>
    <t>Y. Bromhead</t>
  </si>
  <si>
    <t>C. Solloway</t>
  </si>
  <si>
    <t>A. Eatttok</t>
  </si>
  <si>
    <t>J. Pietersma</t>
  </si>
  <si>
    <t>R. Churchill</t>
  </si>
  <si>
    <t>S. Feldstein</t>
  </si>
  <si>
    <t>T. Monte</t>
  </si>
  <si>
    <t>V. Gollop</t>
  </si>
  <si>
    <t>Z. Amey</t>
  </si>
  <si>
    <t>L. MacSwayde</t>
  </si>
  <si>
    <t>U. Hulk</t>
  </si>
  <si>
    <t>F. Eady</t>
  </si>
  <si>
    <t>G. Waring</t>
  </si>
  <si>
    <t>C. Halladey</t>
  </si>
  <si>
    <t>E. Kohneke</t>
  </si>
  <si>
    <t>E. Trayte</t>
  </si>
  <si>
    <t>E. Illwell</t>
  </si>
  <si>
    <t>G. Troutbeck</t>
  </si>
  <si>
    <t>G. Remer</t>
  </si>
  <si>
    <t>H. Samper</t>
  </si>
  <si>
    <t>J. Langfat</t>
  </si>
  <si>
    <t>J. Cleveland</t>
  </si>
  <si>
    <t>J. Huntly</t>
  </si>
  <si>
    <t>K. Wolfarth</t>
  </si>
  <si>
    <t>K. Hawtrey</t>
  </si>
  <si>
    <t>K. Galland</t>
  </si>
  <si>
    <t>K. Hourigan</t>
  </si>
  <si>
    <t>L. Bettlestone</t>
  </si>
  <si>
    <t>N. Crosser</t>
  </si>
  <si>
    <t>N. Augie</t>
  </si>
  <si>
    <t>O. Gioani</t>
  </si>
  <si>
    <t>O. MacDermand</t>
  </si>
  <si>
    <t>O. Rogers</t>
  </si>
  <si>
    <t>O. Covotti</t>
  </si>
  <si>
    <t>Q. Franzen</t>
  </si>
  <si>
    <t>Q. Pursey</t>
  </si>
  <si>
    <t>R. Ebbitt</t>
  </si>
  <si>
    <t>R. O'Neal</t>
  </si>
  <si>
    <t>R. Dorie</t>
  </si>
  <si>
    <t>U. Landells</t>
  </si>
  <si>
    <t>V. Wedon</t>
  </si>
  <si>
    <t>V. Badrock</t>
  </si>
  <si>
    <t>W. Hounihan</t>
  </si>
  <si>
    <t>W. Smidmore</t>
  </si>
  <si>
    <t>W. Noteyoung</t>
  </si>
  <si>
    <t>W. Colvin</t>
  </si>
  <si>
    <t>X. Bassford</t>
  </si>
  <si>
    <t>Y. Carrol</t>
  </si>
  <si>
    <t>Y. Gerauld</t>
  </si>
  <si>
    <t>Z. Zeale</t>
  </si>
  <si>
    <t>P. Keattch</t>
  </si>
  <si>
    <t>B. Sandom</t>
  </si>
  <si>
    <t>Z. Sallis</t>
  </si>
  <si>
    <t>B. Bakey</t>
  </si>
  <si>
    <t>A. Tummons</t>
  </si>
  <si>
    <t>Q. Tubby</t>
  </si>
  <si>
    <t>V. Romeo</t>
  </si>
  <si>
    <t>I. Cissell</t>
  </si>
  <si>
    <t>M. Culpin</t>
  </si>
  <si>
    <t>R. Bettis</t>
  </si>
  <si>
    <t>M. Yuryev</t>
  </si>
  <si>
    <t>Q. Madine</t>
  </si>
  <si>
    <t>F. Pelos</t>
  </si>
  <si>
    <t>K. Wragge</t>
  </si>
  <si>
    <t>W. Girodon</t>
  </si>
  <si>
    <t>Z. Covil</t>
  </si>
  <si>
    <t>A. Sayse</t>
  </si>
  <si>
    <t>A. Cammocke</t>
  </si>
  <si>
    <t>A. Paternoster</t>
  </si>
  <si>
    <t>A. Addey</t>
  </si>
  <si>
    <t>A. Blowfelde</t>
  </si>
  <si>
    <t>A. Lewton</t>
  </si>
  <si>
    <t>A. Dranfield</t>
  </si>
  <si>
    <t>B. McCaughan</t>
  </si>
  <si>
    <t>C. Creffeild</t>
  </si>
  <si>
    <t>C. Crees</t>
  </si>
  <si>
    <t>C. Sandbach</t>
  </si>
  <si>
    <t>C. Stoggell</t>
  </si>
  <si>
    <t>C. Maylin</t>
  </si>
  <si>
    <t>C. Poltone</t>
  </si>
  <si>
    <t>D. Baudon</t>
  </si>
  <si>
    <t>D. Goman</t>
  </si>
  <si>
    <t>D. Franciskiewicz</t>
  </si>
  <si>
    <t>D. Grime</t>
  </si>
  <si>
    <t>E. Audry</t>
  </si>
  <si>
    <t>E. Thorold</t>
  </si>
  <si>
    <t>E. Naile</t>
  </si>
  <si>
    <t>E. Tucsell</t>
  </si>
  <si>
    <t>F. Currell</t>
  </si>
  <si>
    <t>F. Spradbrow</t>
  </si>
  <si>
    <t>F. Kirkman</t>
  </si>
  <si>
    <t>F. Maber</t>
  </si>
  <si>
    <t>F. Houlson</t>
  </si>
  <si>
    <t>F. Trusty</t>
  </si>
  <si>
    <t>F. Zoane</t>
  </si>
  <si>
    <t>G. Lockney</t>
  </si>
  <si>
    <t>H. Cone</t>
  </si>
  <si>
    <t>H. Fullegar</t>
  </si>
  <si>
    <t>H. Gilliam</t>
  </si>
  <si>
    <t>H. Hatz</t>
  </si>
  <si>
    <t>H. Coward</t>
  </si>
  <si>
    <t>I. Dickins</t>
  </si>
  <si>
    <t>I. Jukubczak</t>
  </si>
  <si>
    <t>I. Janikowski</t>
  </si>
  <si>
    <t>I. Birkin</t>
  </si>
  <si>
    <t>J. Hellin</t>
  </si>
  <si>
    <t>J. Peidro</t>
  </si>
  <si>
    <t>J. Metham</t>
  </si>
  <si>
    <t>J. Spearman</t>
  </si>
  <si>
    <t>K. Richardes</t>
  </si>
  <si>
    <t>K. Folley</t>
  </si>
  <si>
    <t>K. Harvatt</t>
  </si>
  <si>
    <t>K. Putley</t>
  </si>
  <si>
    <t>L. McCurtain</t>
  </si>
  <si>
    <t>L. Petrie</t>
  </si>
  <si>
    <t>M. Bwye</t>
  </si>
  <si>
    <t>M. Jeromson</t>
  </si>
  <si>
    <t>M. Waddoups</t>
  </si>
  <si>
    <t>M. Giordano</t>
  </si>
  <si>
    <t>N. Talby</t>
  </si>
  <si>
    <t>N. Harkin</t>
  </si>
  <si>
    <t>N. Korbmaker</t>
  </si>
  <si>
    <t>N. Junkison</t>
  </si>
  <si>
    <t>N. Tithacott</t>
  </si>
  <si>
    <t>N. Pemble</t>
  </si>
  <si>
    <t>O. Phillippo</t>
  </si>
  <si>
    <t>O. Wisson</t>
  </si>
  <si>
    <t>O. Shorter</t>
  </si>
  <si>
    <t>O. Jonah</t>
  </si>
  <si>
    <t>P. Loney</t>
  </si>
  <si>
    <t>P. Matuszkiewicz</t>
  </si>
  <si>
    <t>P. Scargill</t>
  </si>
  <si>
    <t>P. Clemerson</t>
  </si>
  <si>
    <t>P. Gedge</t>
  </si>
  <si>
    <t>Q. Laister</t>
  </si>
  <si>
    <t>Q. Neggrini</t>
  </si>
  <si>
    <t>Q. Horsfield</t>
  </si>
  <si>
    <t>Q. Tidman</t>
  </si>
  <si>
    <t>R. Jellett</t>
  </si>
  <si>
    <t>S. Shakespeare</t>
  </si>
  <si>
    <t>S. Gration</t>
  </si>
  <si>
    <t>S. Argontt</t>
  </si>
  <si>
    <t>S. Blunsen</t>
  </si>
  <si>
    <t>S. Wasteney</t>
  </si>
  <si>
    <t>S. Fowkes</t>
  </si>
  <si>
    <t>T. Neenan</t>
  </si>
  <si>
    <t>T. Killen</t>
  </si>
  <si>
    <t>T. Munning</t>
  </si>
  <si>
    <t>T. Ruane</t>
  </si>
  <si>
    <t>U. Biddiss</t>
  </si>
  <si>
    <t>V. Risso</t>
  </si>
  <si>
    <t>V. Heliot</t>
  </si>
  <si>
    <t>W. Birtonshaw</t>
  </si>
  <si>
    <t>W. Latliff</t>
  </si>
  <si>
    <t>X. Tabert</t>
  </si>
  <si>
    <t>Y. Como</t>
  </si>
  <si>
    <t>Y. Hrinchenko</t>
  </si>
  <si>
    <t>Y. Ellison</t>
  </si>
  <si>
    <t>Y. Fretter</t>
  </si>
  <si>
    <t>Y. MacCrosson</t>
  </si>
  <si>
    <t>Y. Walewski</t>
  </si>
  <si>
    <t>Z. Whillock</t>
  </si>
  <si>
    <t>Z. Patrickson</t>
  </si>
  <si>
    <t>Z. Meagher</t>
  </si>
  <si>
    <t>D. Aronovich</t>
  </si>
  <si>
    <t>Z. Shalliker</t>
  </si>
  <si>
    <t>G. Kenion</t>
  </si>
  <si>
    <t>U. Baggs</t>
  </si>
  <si>
    <t>V. Deamer</t>
  </si>
  <si>
    <t>X. Greatland</t>
  </si>
  <si>
    <t>X. Viveash</t>
  </si>
  <si>
    <t>J. Kopps</t>
  </si>
  <si>
    <t>P. Ellerker</t>
  </si>
  <si>
    <t>R. Eccleston</t>
  </si>
  <si>
    <t>W. Houtby</t>
  </si>
  <si>
    <t>M. Lambdean</t>
  </si>
  <si>
    <t>R. Scurrey</t>
  </si>
  <si>
    <t>U. MacVagh</t>
  </si>
  <si>
    <t>W. Magovern</t>
  </si>
  <si>
    <t>X. Undrill</t>
  </si>
  <si>
    <t>C. Hawkslee</t>
  </si>
  <si>
    <t>C. Dixsee</t>
  </si>
  <si>
    <t>K. Boater</t>
  </si>
  <si>
    <t>G. Martignon</t>
  </si>
  <si>
    <t>J. Trelevan</t>
  </si>
  <si>
    <t>N. Mowson</t>
  </si>
  <si>
    <t>P. Kepp</t>
  </si>
  <si>
    <t>A. Ludlom</t>
  </si>
  <si>
    <t>B. Langfield</t>
  </si>
  <si>
    <t>E. Christer</t>
  </si>
  <si>
    <t>M. McKintosh</t>
  </si>
  <si>
    <t>N. Culp</t>
  </si>
  <si>
    <t>T. Medford</t>
  </si>
  <si>
    <t>Y. Liff</t>
  </si>
  <si>
    <t>P. Blasio</t>
  </si>
  <si>
    <t>U. Baudassi</t>
  </si>
  <si>
    <t>B. Chapelhow</t>
  </si>
  <si>
    <t>C. Huddle</t>
  </si>
  <si>
    <t>G. Yatman</t>
  </si>
  <si>
    <t>R. Mews</t>
  </si>
  <si>
    <t>X. Tetla</t>
  </si>
  <si>
    <t>Z. Racher</t>
  </si>
  <si>
    <t>B. Lewton</t>
  </si>
  <si>
    <t>C. Ferreira</t>
  </si>
  <si>
    <t>G. Coppard</t>
  </si>
  <si>
    <t>I. Collicott</t>
  </si>
  <si>
    <t>N. Roxby</t>
  </si>
  <si>
    <t>R. Simoncelli</t>
  </si>
  <si>
    <t>A. Plumb</t>
  </si>
  <si>
    <t>C. Hassett</t>
  </si>
  <si>
    <t>D. Elsop</t>
  </si>
  <si>
    <t>E. Coslett</t>
  </si>
  <si>
    <t>E. Toplis</t>
  </si>
  <si>
    <t>F. Pessler</t>
  </si>
  <si>
    <t>F. Tregear</t>
  </si>
  <si>
    <t>K. Curteis</t>
  </si>
  <si>
    <t>L. Conew</t>
  </si>
  <si>
    <t>M. Pickford</t>
  </si>
  <si>
    <t>P. Reckus</t>
  </si>
  <si>
    <t>R. Jurgen</t>
  </si>
  <si>
    <t>S. Degoey</t>
  </si>
  <si>
    <t>T. Sheddan</t>
  </si>
  <si>
    <t>T. Mcasparan</t>
  </si>
  <si>
    <t>U. Fitzpayn</t>
  </si>
  <si>
    <t>W. Normanvill</t>
  </si>
  <si>
    <t>X. Presidey</t>
  </si>
  <si>
    <t>S. Dickerson</t>
  </si>
  <si>
    <t>F. Brunsen</t>
  </si>
  <si>
    <t>N. McCole</t>
  </si>
  <si>
    <t>C. Sharpless</t>
  </si>
  <si>
    <t>J. Furlong</t>
  </si>
  <si>
    <t>J. Methven</t>
  </si>
  <si>
    <t>M. Conn</t>
  </si>
  <si>
    <t>U. Hasker</t>
  </si>
  <si>
    <t>V. Van Salzberger</t>
  </si>
  <si>
    <t>O. Schubbert</t>
  </si>
  <si>
    <t>P. McMorran</t>
  </si>
  <si>
    <t>T. Polle</t>
  </si>
  <si>
    <t>V. Limpricht</t>
  </si>
  <si>
    <t>N. Hymor</t>
  </si>
  <si>
    <t>U. Stickins</t>
  </si>
  <si>
    <t>U. Mathey</t>
  </si>
  <si>
    <t>K. Sagg</t>
  </si>
  <si>
    <t>B. Eckery</t>
  </si>
  <si>
    <t>N. Pennuzzi</t>
  </si>
  <si>
    <t>P. Dovidian</t>
  </si>
  <si>
    <t>B. Hathway</t>
  </si>
  <si>
    <t>F. Hearley</t>
  </si>
  <si>
    <t>F. Havenhand</t>
  </si>
  <si>
    <t>G. Sousa</t>
  </si>
  <si>
    <t>J. Greber</t>
  </si>
  <si>
    <t>P. Barniss</t>
  </si>
  <si>
    <t>W. Laurentino</t>
  </si>
  <si>
    <t>J. Dudden</t>
  </si>
  <si>
    <t>A. Wein</t>
  </si>
  <si>
    <t>C. Abrahamson</t>
  </si>
  <si>
    <t>C. Grinley</t>
  </si>
  <si>
    <t>E. Ottewill</t>
  </si>
  <si>
    <t>F. Stellman</t>
  </si>
  <si>
    <t>G. Androlli</t>
  </si>
  <si>
    <t>G. Esslement</t>
  </si>
  <si>
    <t>J. Kingscote</t>
  </si>
  <si>
    <t>L. MacDwyer</t>
  </si>
  <si>
    <t>M. Hessle</t>
  </si>
  <si>
    <t>M. Dizlie</t>
  </si>
  <si>
    <t>O. Port</t>
  </si>
  <si>
    <t>O. Labbet</t>
  </si>
  <si>
    <t>S. Shepley</t>
  </si>
  <si>
    <t>U. Fison</t>
  </si>
  <si>
    <t>U. Cappel</t>
  </si>
  <si>
    <t>V. Blackly</t>
  </si>
  <si>
    <t>X. Griffen</t>
  </si>
  <si>
    <t>Y. Tethcote</t>
  </si>
  <si>
    <t>Z. Swayte</t>
  </si>
  <si>
    <t>D. Cruden</t>
  </si>
  <si>
    <t>U. Markussen</t>
  </si>
  <si>
    <t>C. Dominik</t>
  </si>
  <si>
    <t>G. Dyerson</t>
  </si>
  <si>
    <t>R. Houlridge</t>
  </si>
  <si>
    <t>S. Alexis</t>
  </si>
  <si>
    <t>V. Hoyt</t>
  </si>
  <si>
    <t>H. Cockett</t>
  </si>
  <si>
    <t>O. Valentetti</t>
  </si>
  <si>
    <t>E. Willers</t>
  </si>
  <si>
    <t>A. Brenston</t>
  </si>
  <si>
    <t>J. Dawney</t>
  </si>
  <si>
    <t>O. Wherry</t>
  </si>
  <si>
    <t>U. Bedrosian</t>
  </si>
  <si>
    <t>W. Windous</t>
  </si>
  <si>
    <t>X. Drinkel</t>
  </si>
  <si>
    <t>M. Jacob</t>
  </si>
  <si>
    <t>R. Gurnell</t>
  </si>
  <si>
    <t>V. Dach</t>
  </si>
  <si>
    <t>W. McVaugh</t>
  </si>
  <si>
    <t>Y. Whardley</t>
  </si>
  <si>
    <t>S. Dinan</t>
  </si>
  <si>
    <t>B. Cayzer</t>
  </si>
  <si>
    <t>A. Wandrich</t>
  </si>
  <si>
    <t>B. Coping</t>
  </si>
  <si>
    <t>B. Croome</t>
  </si>
  <si>
    <t>B. Androli</t>
  </si>
  <si>
    <t>B. Reina</t>
  </si>
  <si>
    <t>B. Gorey</t>
  </si>
  <si>
    <t>B. Guyonnet</t>
  </si>
  <si>
    <t>B. Millmoe</t>
  </si>
  <si>
    <t>C. Mutlow</t>
  </si>
  <si>
    <t>D. Ruckman</t>
  </si>
  <si>
    <t>D. Jerdein</t>
  </si>
  <si>
    <t>D. Grange</t>
  </si>
  <si>
    <t>D. Hele</t>
  </si>
  <si>
    <t>D. Hassall</t>
  </si>
  <si>
    <t>E. Goodayle</t>
  </si>
  <si>
    <t>E. Bassom</t>
  </si>
  <si>
    <t>F. Shawe</t>
  </si>
  <si>
    <t>F. Howsego</t>
  </si>
  <si>
    <t>F. Aujean</t>
  </si>
  <si>
    <t>F. Giametti</t>
  </si>
  <si>
    <t>G. Rabjohn</t>
  </si>
  <si>
    <t>G. Crease</t>
  </si>
  <si>
    <t>G. Healings</t>
  </si>
  <si>
    <t>G. Lorey</t>
  </si>
  <si>
    <t>G. Alishoner</t>
  </si>
  <si>
    <t>G. Booth-Jarvis</t>
  </si>
  <si>
    <t>G. Pierce</t>
  </si>
  <si>
    <t>G. Chanders</t>
  </si>
  <si>
    <t>G. Cowpe</t>
  </si>
  <si>
    <t>G. Esson</t>
  </si>
  <si>
    <t>G. Chaters</t>
  </si>
  <si>
    <t>G. Izon</t>
  </si>
  <si>
    <t>G. Dougill</t>
  </si>
  <si>
    <t>H. Ruddoch</t>
  </si>
  <si>
    <t>H. Theuff</t>
  </si>
  <si>
    <t>H. MacDavitt</t>
  </si>
  <si>
    <t>H. Matuszynski</t>
  </si>
  <si>
    <t>H. Maultby</t>
  </si>
  <si>
    <t>H. Schulke</t>
  </si>
  <si>
    <t>I. Devaney</t>
  </si>
  <si>
    <t>I. Cragoe</t>
  </si>
  <si>
    <t>I. Wing</t>
  </si>
  <si>
    <t>I. Rosenboim</t>
  </si>
  <si>
    <t>I. Terrelly</t>
  </si>
  <si>
    <t>I. O'Scollee</t>
  </si>
  <si>
    <t>I. Gannicleff</t>
  </si>
  <si>
    <t>I. Barles</t>
  </si>
  <si>
    <t>J. Sneath</t>
  </si>
  <si>
    <t>J. Creak</t>
  </si>
  <si>
    <t>J. Grimbaldeston</t>
  </si>
  <si>
    <t>J. Lockney</t>
  </si>
  <si>
    <t>J. Bricket</t>
  </si>
  <si>
    <t>K. Dash</t>
  </si>
  <si>
    <t>L. Walbrun</t>
  </si>
  <si>
    <t>L. Figura</t>
  </si>
  <si>
    <t>L. Bisley</t>
  </si>
  <si>
    <t>L. Plunket</t>
  </si>
  <si>
    <t>L. Lovick</t>
  </si>
  <si>
    <t>M. Vittle</t>
  </si>
  <si>
    <t>M. Watt</t>
  </si>
  <si>
    <t>N. Allardyce</t>
  </si>
  <si>
    <t>N. Brettle</t>
  </si>
  <si>
    <t>N. Pickton</t>
  </si>
  <si>
    <t>N. Buxy</t>
  </si>
  <si>
    <t>N. Barbie</t>
  </si>
  <si>
    <t>N. Trinke</t>
  </si>
  <si>
    <t>O. Pharaoh</t>
  </si>
  <si>
    <t>O. Camoys</t>
  </si>
  <si>
    <t>O. Tourot</t>
  </si>
  <si>
    <t>O. Rabley</t>
  </si>
  <si>
    <t>O. Dillingham</t>
  </si>
  <si>
    <t>P. Sekulla</t>
  </si>
  <si>
    <t>P. Binnall</t>
  </si>
  <si>
    <t>P. Gilpin</t>
  </si>
  <si>
    <t>P. Janton</t>
  </si>
  <si>
    <t>P. Collingwood</t>
  </si>
  <si>
    <t>P. Weigh</t>
  </si>
  <si>
    <t>Q. Dods</t>
  </si>
  <si>
    <t>Q. Koppel</t>
  </si>
  <si>
    <t>Q. Keveren</t>
  </si>
  <si>
    <t>Q. Bolstridge</t>
  </si>
  <si>
    <t>R. Honnicott</t>
  </si>
  <si>
    <t>R. Ablett</t>
  </si>
  <si>
    <t>R. Mandal</t>
  </si>
  <si>
    <t>S. Scahill</t>
  </si>
  <si>
    <t>S. Elrick</t>
  </si>
  <si>
    <t>S. Somerled</t>
  </si>
  <si>
    <t>S. Lynock</t>
  </si>
  <si>
    <t>T. Utterson</t>
  </si>
  <si>
    <t>U. Klain</t>
  </si>
  <si>
    <t>U. Antonellini</t>
  </si>
  <si>
    <t>U. Dunster</t>
  </si>
  <si>
    <t>U. Durant</t>
  </si>
  <si>
    <t>U. Harley</t>
  </si>
  <si>
    <t>V. Souza</t>
  </si>
  <si>
    <t>V. Bloomfield</t>
  </si>
  <si>
    <t>V. Poytheras</t>
  </si>
  <si>
    <t>V. Sydall</t>
  </si>
  <si>
    <t>W. Care</t>
  </si>
  <si>
    <t>W. Gibb</t>
  </si>
  <si>
    <t>W. Craster</t>
  </si>
  <si>
    <t>W. O'Flaverty</t>
  </si>
  <si>
    <t>W. Bliven</t>
  </si>
  <si>
    <t>W. Mathewson</t>
  </si>
  <si>
    <t>X. Mancktelow</t>
  </si>
  <si>
    <t>X. Fanti</t>
  </si>
  <si>
    <t>X. Rouch</t>
  </si>
  <si>
    <t>X. Pryer</t>
  </si>
  <si>
    <t>X. Merrifield</t>
  </si>
  <si>
    <t>Y. Cawthorn</t>
  </si>
  <si>
    <t>Y. Minchella</t>
  </si>
  <si>
    <t>Z. Lathan</t>
  </si>
  <si>
    <t>Z. McTague</t>
  </si>
  <si>
    <t>Z. Busse</t>
  </si>
  <si>
    <t>Z. Waistell</t>
  </si>
  <si>
    <t>L. Glacken</t>
  </si>
  <si>
    <t>Q. Veque</t>
  </si>
  <si>
    <t>T. Slowley</t>
  </si>
  <si>
    <t>L. Joul</t>
  </si>
  <si>
    <t>O. Carrabott</t>
  </si>
  <si>
    <t>R. Huc</t>
  </si>
  <si>
    <t>P. Dobbinson</t>
  </si>
  <si>
    <t>L. Oldcroft</t>
  </si>
  <si>
    <t>N. de Marco</t>
  </si>
  <si>
    <t>G. Risebarer</t>
  </si>
  <si>
    <t>L. Bangs</t>
  </si>
  <si>
    <t>P. Bruins</t>
  </si>
  <si>
    <t>T. Romeo</t>
  </si>
  <si>
    <t>T. McGrah</t>
  </si>
  <si>
    <t>Y. Castro</t>
  </si>
  <si>
    <t>C. Matteacci</t>
  </si>
  <si>
    <t>D. Garretson</t>
  </si>
  <si>
    <t>M. Bolderson</t>
  </si>
  <si>
    <t>S. Jensen</t>
  </si>
  <si>
    <t>E. Lilley</t>
  </si>
  <si>
    <t>G. Pretious</t>
  </si>
  <si>
    <t>M. Goldwater</t>
  </si>
  <si>
    <t>S. Vickerman</t>
  </si>
  <si>
    <t>E. Lenney</t>
  </si>
  <si>
    <t>C. Linn</t>
  </si>
  <si>
    <t>L. Scneider</t>
  </si>
  <si>
    <t>O. Cuerda</t>
  </si>
  <si>
    <t>O. Dinwoodie</t>
  </si>
  <si>
    <t>D. Tabourel</t>
  </si>
  <si>
    <t>I. Parnham</t>
  </si>
  <si>
    <t>K. Glyn</t>
  </si>
  <si>
    <t>B. Assiratti</t>
  </si>
  <si>
    <t>F. Dowrey</t>
  </si>
  <si>
    <t>H. Halmkin</t>
  </si>
  <si>
    <t>I. Olivazzi</t>
  </si>
  <si>
    <t>L. Pates</t>
  </si>
  <si>
    <t>U. Bonder</t>
  </si>
  <si>
    <t>Y. Estable</t>
  </si>
  <si>
    <t>A. Speek</t>
  </si>
  <si>
    <t>A. Cancott</t>
  </si>
  <si>
    <t>A. Lie</t>
  </si>
  <si>
    <t>B. Wethey</t>
  </si>
  <si>
    <t>B. Theis</t>
  </si>
  <si>
    <t>C. Aspinwall</t>
  </si>
  <si>
    <t>C. Patriskson</t>
  </si>
  <si>
    <t>D. Gerish</t>
  </si>
  <si>
    <t>D. Timbrell</t>
  </si>
  <si>
    <t>F. Siemandl</t>
  </si>
  <si>
    <t>G. Blessed</t>
  </si>
  <si>
    <t>H. Llorente</t>
  </si>
  <si>
    <t>I. Yardy</t>
  </si>
  <si>
    <t>I. Matisse</t>
  </si>
  <si>
    <t>J. Daal</t>
  </si>
  <si>
    <t>L. Creeghan</t>
  </si>
  <si>
    <t>P. Brendeke</t>
  </si>
  <si>
    <t>Q. Coats</t>
  </si>
  <si>
    <t>R. Osmond</t>
  </si>
  <si>
    <t>S. Tippings</t>
  </si>
  <si>
    <t>U. Bromont</t>
  </si>
  <si>
    <t>Y. Mattioli</t>
  </si>
  <si>
    <t>Y. Metcalf</t>
  </si>
  <si>
    <t>Q. Mountlow</t>
  </si>
  <si>
    <t>T. Southall</t>
  </si>
  <si>
    <t>O. Ridoutt</t>
  </si>
  <si>
    <t>R. de Guise</t>
  </si>
  <si>
    <t>V. Brabbins</t>
  </si>
  <si>
    <t>E. Sawter</t>
  </si>
  <si>
    <t>T. Bastiman</t>
  </si>
  <si>
    <t>C. Nell</t>
  </si>
  <si>
    <t>F. Abelwhite</t>
  </si>
  <si>
    <t>U. Scholling</t>
  </si>
  <si>
    <t>B. Larver</t>
  </si>
  <si>
    <t>E. Diament</t>
  </si>
  <si>
    <t>L. Strelitz</t>
  </si>
  <si>
    <t>U. Cassie</t>
  </si>
  <si>
    <t>H. Plante</t>
  </si>
  <si>
    <t>D. Shapera</t>
  </si>
  <si>
    <t>O. Kemson</t>
  </si>
  <si>
    <t>R. Beasant</t>
  </si>
  <si>
    <t>G. Deverose</t>
  </si>
  <si>
    <t>K. Greger</t>
  </si>
  <si>
    <t>N. Peasgood</t>
  </si>
  <si>
    <t>Y. Janks</t>
  </si>
  <si>
    <t>G. Bradlaugh</t>
  </si>
  <si>
    <t>N. Trenam</t>
  </si>
  <si>
    <t>A. Maybey</t>
  </si>
  <si>
    <t>B. Harvett</t>
  </si>
  <si>
    <t>B. Clyde</t>
  </si>
  <si>
    <t>B. Bees</t>
  </si>
  <si>
    <t>E. Bagshaw</t>
  </si>
  <si>
    <t>F. Parchment</t>
  </si>
  <si>
    <t>F. Coen</t>
  </si>
  <si>
    <t>H. Maith</t>
  </si>
  <si>
    <t>I. Feeham</t>
  </si>
  <si>
    <t>L. Gawke</t>
  </si>
  <si>
    <t>N. Weddeburn</t>
  </si>
  <si>
    <t>P. Snassell</t>
  </si>
  <si>
    <t>R. Rands</t>
  </si>
  <si>
    <t>S. Marklin</t>
  </si>
  <si>
    <t>T. Passo</t>
  </si>
  <si>
    <t>T. Cabedo</t>
  </si>
  <si>
    <t>X. Upchurch</t>
  </si>
  <si>
    <t>Y. Pennuzzi</t>
  </si>
  <si>
    <t>K. McCorry</t>
  </si>
  <si>
    <t>T. Gile</t>
  </si>
  <si>
    <t>C. Stother</t>
  </si>
  <si>
    <t>W. Briars</t>
  </si>
  <si>
    <t>F. Attard</t>
  </si>
  <si>
    <t>V. Swayne</t>
  </si>
  <si>
    <t>C. Durnford</t>
  </si>
  <si>
    <t>K. Strapp</t>
  </si>
  <si>
    <t>K. Gover</t>
  </si>
  <si>
    <t>Z. Griffith</t>
  </si>
  <si>
    <t>O. Innes</t>
  </si>
  <si>
    <t>Z. Barnewall</t>
  </si>
  <si>
    <t>A. Netting</t>
  </si>
  <si>
    <t>A. Noot</t>
  </si>
  <si>
    <t>A. Errowe</t>
  </si>
  <si>
    <t>B. Nealy</t>
  </si>
  <si>
    <t>D. Kleinhandler</t>
  </si>
  <si>
    <t>D. Labadini</t>
  </si>
  <si>
    <t>D. Mosdill</t>
  </si>
  <si>
    <t>D. Roman</t>
  </si>
  <si>
    <t>E. Conneau</t>
  </si>
  <si>
    <t>E. Loyd</t>
  </si>
  <si>
    <t>E. Wakelam</t>
  </si>
  <si>
    <t>F. Panchen</t>
  </si>
  <si>
    <t>F. Handasyde</t>
  </si>
  <si>
    <t>G. Delph</t>
  </si>
  <si>
    <t>G. Pappin</t>
  </si>
  <si>
    <t>H. Prinett</t>
  </si>
  <si>
    <t>I. Astlet</t>
  </si>
  <si>
    <t>K. Wearden</t>
  </si>
  <si>
    <t>L. Mourbey</t>
  </si>
  <si>
    <t>M. Buffy</t>
  </si>
  <si>
    <t>M. Marusik</t>
  </si>
  <si>
    <t>N. Spadotto</t>
  </si>
  <si>
    <t>N. Paaso</t>
  </si>
  <si>
    <t>O. Domney</t>
  </si>
  <si>
    <t>O. Ferraresi</t>
  </si>
  <si>
    <t>P. Sexcey</t>
  </si>
  <si>
    <t>P. Vesty</t>
  </si>
  <si>
    <t>Q. McGiffie</t>
  </si>
  <si>
    <t>Q. Snugg</t>
  </si>
  <si>
    <t>Q. Mance</t>
  </si>
  <si>
    <t>R. Pierce</t>
  </si>
  <si>
    <t>R. Schulz</t>
  </si>
  <si>
    <t>R. Spennock</t>
  </si>
  <si>
    <t>R. Haldane</t>
  </si>
  <si>
    <t>S. Barling</t>
  </si>
  <si>
    <t>T. Spurier</t>
  </si>
  <si>
    <t>T. Penhall</t>
  </si>
  <si>
    <t>T. Dyball</t>
  </si>
  <si>
    <t>T. Mizzi</t>
  </si>
  <si>
    <t>U. Goldsbrough</t>
  </si>
  <si>
    <t>U. Weyland</t>
  </si>
  <si>
    <t>V. Kolushev</t>
  </si>
  <si>
    <t>V. Goodliff</t>
  </si>
  <si>
    <t>V. Shasnan</t>
  </si>
  <si>
    <t>W. Dare</t>
  </si>
  <si>
    <t>X. Morbey</t>
  </si>
  <si>
    <t>X. Danes</t>
  </si>
  <si>
    <t>Y. Gummer</t>
  </si>
  <si>
    <t>Y. Luxen</t>
  </si>
  <si>
    <t>Y. Frangione</t>
  </si>
  <si>
    <t>Y. Margram</t>
  </si>
  <si>
    <t>S. Wickenden</t>
  </si>
  <si>
    <t>T. Holtom</t>
  </si>
  <si>
    <t>N. Tebbe</t>
  </si>
  <si>
    <t>C. McCleverty</t>
  </si>
  <si>
    <t>T. Bolens</t>
  </si>
  <si>
    <t>Z. Abelwhite</t>
  </si>
  <si>
    <t>E. Erwin</t>
  </si>
  <si>
    <t>U. McKibbin</t>
  </si>
  <si>
    <t>G. Bruford</t>
  </si>
  <si>
    <t>W. Elener</t>
  </si>
  <si>
    <t>J. Bundy</t>
  </si>
  <si>
    <t>N. Merrywether</t>
  </si>
  <si>
    <t>Q. Geffinger</t>
  </si>
  <si>
    <t>T. Brian</t>
  </si>
  <si>
    <t>Y. Sheldrick</t>
  </si>
  <si>
    <t>K. Boat</t>
  </si>
  <si>
    <t>M. Baulcombe</t>
  </si>
  <si>
    <t>A. Seacroft</t>
  </si>
  <si>
    <t>A. Beadnall</t>
  </si>
  <si>
    <t>C. Britland</t>
  </si>
  <si>
    <t>M. Points</t>
  </si>
  <si>
    <t>N. Redgrave</t>
  </si>
  <si>
    <t>O. Kollatsch</t>
  </si>
  <si>
    <t>P. Bruckstein</t>
  </si>
  <si>
    <t>Q. Lomansey</t>
  </si>
  <si>
    <t>W. Dallewater</t>
  </si>
  <si>
    <t>F. Humpherston</t>
  </si>
  <si>
    <t>K. Alecock</t>
  </si>
  <si>
    <t>D. Velez</t>
  </si>
  <si>
    <t>U. Quincee</t>
  </si>
  <si>
    <t>O. Border</t>
  </si>
  <si>
    <t>R. Brereton</t>
  </si>
  <si>
    <t>R. Hexum</t>
  </si>
  <si>
    <t>I. Haistwell</t>
  </si>
  <si>
    <t>K. Haggar</t>
  </si>
  <si>
    <t>Y. Palmby</t>
  </si>
  <si>
    <t>Y. Infantino</t>
  </si>
  <si>
    <t>M. Mein</t>
  </si>
  <si>
    <t>K. Oldcote</t>
  </si>
  <si>
    <t>O. Pikesley</t>
  </si>
  <si>
    <t>V. Scholer</t>
  </si>
  <si>
    <t>A. Hallad</t>
  </si>
  <si>
    <t>B. Paulus</t>
  </si>
  <si>
    <t>B. Rickersey</t>
  </si>
  <si>
    <t>C. Natwick</t>
  </si>
  <si>
    <t>E. Gaitskill</t>
  </si>
  <si>
    <t>F. McSparran</t>
  </si>
  <si>
    <t>F. Heaps</t>
  </si>
  <si>
    <t>F. Ackermann</t>
  </si>
  <si>
    <t>G. Muddicliffe</t>
  </si>
  <si>
    <t>H. Thorius</t>
  </si>
  <si>
    <t>L. Chillistone</t>
  </si>
  <si>
    <t>L. Bullocke</t>
  </si>
  <si>
    <t>M. Simcoe</t>
  </si>
  <si>
    <t>O. Aggs</t>
  </si>
  <si>
    <t>O. Mardell</t>
  </si>
  <si>
    <t>Q. O' Clovan</t>
  </si>
  <si>
    <t>T. Meconi</t>
  </si>
  <si>
    <t>U. Kean</t>
  </si>
  <si>
    <t>U. Davenhill</t>
  </si>
  <si>
    <t>V. Verralls</t>
  </si>
  <si>
    <t>V. Hatherell</t>
  </si>
  <si>
    <t>Z. Kelston</t>
  </si>
  <si>
    <t>V. Sibbert</t>
  </si>
  <si>
    <t>U. Ervin</t>
  </si>
  <si>
    <t>U. Andrioli</t>
  </si>
  <si>
    <t>C. Baldcock</t>
  </si>
  <si>
    <t>V. Coventry</t>
  </si>
  <si>
    <t>E. Guenther</t>
  </si>
  <si>
    <t>S. MacGrath</t>
  </si>
  <si>
    <t>U. Pattini</t>
  </si>
  <si>
    <t>Y. Brandassi</t>
  </si>
  <si>
    <t>W. Corton</t>
  </si>
  <si>
    <t>Y. Chinge</t>
  </si>
  <si>
    <t>A. Attril</t>
  </si>
  <si>
    <t>B. Redmain</t>
  </si>
  <si>
    <t>C. Nevins</t>
  </si>
  <si>
    <t>C. Ceney</t>
  </si>
  <si>
    <t>D. Deboy</t>
  </si>
  <si>
    <t>E. Colicot</t>
  </si>
  <si>
    <t>E. Timmermann</t>
  </si>
  <si>
    <t>F. Mabbitt</t>
  </si>
  <si>
    <t>G. Vasile</t>
  </si>
  <si>
    <t>G. Iwaszkiewicz</t>
  </si>
  <si>
    <t>H. Hickeringill</t>
  </si>
  <si>
    <t>H. Mayhou</t>
  </si>
  <si>
    <t>H. Chuney</t>
  </si>
  <si>
    <t>H. Healy</t>
  </si>
  <si>
    <t>I. Lawleff</t>
  </si>
  <si>
    <t>I. Zotto</t>
  </si>
  <si>
    <t>J. Frostdyke</t>
  </si>
  <si>
    <t>K. Devorill</t>
  </si>
  <si>
    <t>K. Bricknall</t>
  </si>
  <si>
    <t>K. Glassard</t>
  </si>
  <si>
    <t>L. Mcwhinnie</t>
  </si>
  <si>
    <t>N. Abbatt</t>
  </si>
  <si>
    <t>O. Scargill</t>
  </si>
  <si>
    <t>O. Meecher</t>
  </si>
  <si>
    <t>O. Farryan</t>
  </si>
  <si>
    <t>Q. Poe</t>
  </si>
  <si>
    <t>Q. Gildersleaves</t>
  </si>
  <si>
    <t>T. Summerton</t>
  </si>
  <si>
    <t>U. Pressdee</t>
  </si>
  <si>
    <t>W. Fearnehough</t>
  </si>
  <si>
    <t>X. Fullagar</t>
  </si>
  <si>
    <t>Y. Bubeer</t>
  </si>
  <si>
    <t>Y. Haville</t>
  </si>
  <si>
    <t>J. Cooch</t>
  </si>
  <si>
    <t>M. Prewett</t>
  </si>
  <si>
    <t>E. Amer</t>
  </si>
  <si>
    <t>F. Danko</t>
  </si>
  <si>
    <t>L. Keuneke</t>
  </si>
  <si>
    <t>S. Spinetti</t>
  </si>
  <si>
    <t>K. Hobbing</t>
  </si>
  <si>
    <t>K. Bliben</t>
  </si>
  <si>
    <t>O. Pitchers</t>
  </si>
  <si>
    <t>H. Elster</t>
  </si>
  <si>
    <t>S. Dowers</t>
  </si>
  <si>
    <t>D. McGriele</t>
  </si>
  <si>
    <t>O. Dablin</t>
  </si>
  <si>
    <t>D. Scoates</t>
  </si>
  <si>
    <t>U. Lacroix</t>
  </si>
  <si>
    <t>D. Delle</t>
  </si>
  <si>
    <t>X. Suddell</t>
  </si>
  <si>
    <t>I. Schimaschke</t>
  </si>
  <si>
    <t>N. McCrackan</t>
  </si>
  <si>
    <t>T. Thor</t>
  </si>
  <si>
    <t>A. Cortes</t>
  </si>
  <si>
    <t>K. Grew</t>
  </si>
  <si>
    <t>V. Dinnis</t>
  </si>
  <si>
    <t>W. Vittel</t>
  </si>
  <si>
    <t>X. Gilvary</t>
  </si>
  <si>
    <t>Z. Yelden</t>
  </si>
  <si>
    <t>M. Eadmeades</t>
  </si>
  <si>
    <t>V. Sawell</t>
  </si>
  <si>
    <t>Z. Skace</t>
  </si>
  <si>
    <t>D. Shephard</t>
  </si>
  <si>
    <t>H. Wyburn</t>
  </si>
  <si>
    <t>B. Andreaccio</t>
  </si>
  <si>
    <t>D. Hulett</t>
  </si>
  <si>
    <t>F. Querrard</t>
  </si>
  <si>
    <t>H. Mattersley</t>
  </si>
  <si>
    <t>P. Puleque</t>
  </si>
  <si>
    <t>R. Langelaan</t>
  </si>
  <si>
    <t>Y. Chatto</t>
  </si>
  <si>
    <t>E. Simon</t>
  </si>
  <si>
    <t>N. Sparsholt</t>
  </si>
  <si>
    <t>K. Aron</t>
  </si>
  <si>
    <t>E. Payle</t>
  </si>
  <si>
    <t>B. Vittle</t>
  </si>
  <si>
    <t>D. Dives</t>
  </si>
  <si>
    <t>D. Vinas</t>
  </si>
  <si>
    <t>A. Ambrogioni</t>
  </si>
  <si>
    <t>L. Bramelt</t>
  </si>
  <si>
    <t>H. Archambault</t>
  </si>
  <si>
    <t>A. Penhalurick</t>
  </si>
  <si>
    <t>B. Kilpatrick</t>
  </si>
  <si>
    <t>B. Tesh</t>
  </si>
  <si>
    <t>C. Earry</t>
  </si>
  <si>
    <t>C. Driver</t>
  </si>
  <si>
    <t>C. Skeemor</t>
  </si>
  <si>
    <t>D. Hardisty</t>
  </si>
  <si>
    <t>D. Clempton</t>
  </si>
  <si>
    <t>E. Weildish</t>
  </si>
  <si>
    <t>F. Clubb</t>
  </si>
  <si>
    <t>G. Downes</t>
  </si>
  <si>
    <t>G. Trever</t>
  </si>
  <si>
    <t>G. Yvens</t>
  </si>
  <si>
    <t>G. Molan</t>
  </si>
  <si>
    <t>H. Burston</t>
  </si>
  <si>
    <t>H. Wetherburn</t>
  </si>
  <si>
    <t>I. Matheson</t>
  </si>
  <si>
    <t>I. Somerville</t>
  </si>
  <si>
    <t>K. Hurl</t>
  </si>
  <si>
    <t>K. Crosham</t>
  </si>
  <si>
    <t>K. Alentyev</t>
  </si>
  <si>
    <t>L. Badsworth</t>
  </si>
  <si>
    <t>L. MacGahy</t>
  </si>
  <si>
    <t>N. Snowball</t>
  </si>
  <si>
    <t>O. Grayshon</t>
  </si>
  <si>
    <t>O. Powys</t>
  </si>
  <si>
    <t>P. Ivanilov</t>
  </si>
  <si>
    <t>Q. Chalk</t>
  </si>
  <si>
    <t>Q. Eddington</t>
  </si>
  <si>
    <t>Q. Buzzing</t>
  </si>
  <si>
    <t>R. Claiden</t>
  </si>
  <si>
    <t>R. Aikin</t>
  </si>
  <si>
    <t>R. Potzold</t>
  </si>
  <si>
    <t>R. McNeice</t>
  </si>
  <si>
    <t>T. Himpson</t>
  </si>
  <si>
    <t>T. Andree</t>
  </si>
  <si>
    <t>U. Bondar</t>
  </si>
  <si>
    <t>U. Salle</t>
  </si>
  <si>
    <t>W. Ferrillio</t>
  </si>
  <si>
    <t>W. Lindmark</t>
  </si>
  <si>
    <t>X. Grealy</t>
  </si>
  <si>
    <t>X. McEachern</t>
  </si>
  <si>
    <t>Y. Borgne</t>
  </si>
  <si>
    <t>Z. Cloonan</t>
  </si>
  <si>
    <t>Z. Glantz</t>
  </si>
  <si>
    <t>G. Bierling</t>
  </si>
  <si>
    <t>N. Baxstare</t>
  </si>
  <si>
    <t>Z. Lunck</t>
  </si>
  <si>
    <t>B. Farrimond</t>
  </si>
  <si>
    <t>G. Merrall</t>
  </si>
  <si>
    <t>L. Gregs</t>
  </si>
  <si>
    <t>U. Kopelman</t>
  </si>
  <si>
    <t>E. Bellhouse</t>
  </si>
  <si>
    <t>W. Grove</t>
  </si>
  <si>
    <t>F. Felgate</t>
  </si>
  <si>
    <t>G. Classen</t>
  </si>
  <si>
    <t>M. Mathou</t>
  </si>
  <si>
    <t>R. Berriman</t>
  </si>
  <si>
    <t>I. Rummins</t>
  </si>
  <si>
    <t>B. Ballam</t>
  </si>
  <si>
    <t>K. Drakes</t>
  </si>
  <si>
    <t>L. Zanini</t>
  </si>
  <si>
    <t>Q. Berkelay</t>
  </si>
  <si>
    <t>S. Chrystal</t>
  </si>
  <si>
    <t>V. Whittall</t>
  </si>
  <si>
    <t>V. Aspinal</t>
  </si>
  <si>
    <t>A. Algar</t>
  </si>
  <si>
    <t>A. Sullly</t>
  </si>
  <si>
    <t>A. Carbry</t>
  </si>
  <si>
    <t>A. Rainsbury</t>
  </si>
  <si>
    <t>A. Waterdrinker</t>
  </si>
  <si>
    <t>A. McLaren</t>
  </si>
  <si>
    <t>B. Kimble</t>
  </si>
  <si>
    <t>B. Philippard</t>
  </si>
  <si>
    <t>C. De Ferrari</t>
  </si>
  <si>
    <t>C. Cottam</t>
  </si>
  <si>
    <t>C. O'Halloran</t>
  </si>
  <si>
    <t>C. Dermott</t>
  </si>
  <si>
    <t>C. Minelli</t>
  </si>
  <si>
    <t>C. Binestead</t>
  </si>
  <si>
    <t>C. Gail</t>
  </si>
  <si>
    <t>C. Knocker</t>
  </si>
  <si>
    <t>C. Gisburn</t>
  </si>
  <si>
    <t>C. Dufaire</t>
  </si>
  <si>
    <t>C. Dunford</t>
  </si>
  <si>
    <t>C. Murrells</t>
  </si>
  <si>
    <t>C. Widdowson</t>
  </si>
  <si>
    <t>D. Stinton</t>
  </si>
  <si>
    <t>D. Vamplers</t>
  </si>
  <si>
    <t>D. Ree</t>
  </si>
  <si>
    <t>D. Winfrey</t>
  </si>
  <si>
    <t>D. Stollsteimer</t>
  </si>
  <si>
    <t>D. Johansen</t>
  </si>
  <si>
    <t>D. Prinn</t>
  </si>
  <si>
    <t>D. Dearman</t>
  </si>
  <si>
    <t>D. Lamort</t>
  </si>
  <si>
    <t>E. Strass</t>
  </si>
  <si>
    <t>E. Gallico</t>
  </si>
  <si>
    <t>E. Mildmott</t>
  </si>
  <si>
    <t>E. Slipper</t>
  </si>
  <si>
    <t>E. Bastistini</t>
  </si>
  <si>
    <t>E. Morena</t>
  </si>
  <si>
    <t>F. Cubuzzi</t>
  </si>
  <si>
    <t>F. Scholtis</t>
  </si>
  <si>
    <t>F. Kraft</t>
  </si>
  <si>
    <t>F. Busen</t>
  </si>
  <si>
    <t>F. Pablo</t>
  </si>
  <si>
    <t>G. Giannotti</t>
  </si>
  <si>
    <t>G. Ginnety</t>
  </si>
  <si>
    <t>G. Pelcheur</t>
  </si>
  <si>
    <t>G. Fassmann</t>
  </si>
  <si>
    <t>G. Keepin</t>
  </si>
  <si>
    <t>H. Alvaro</t>
  </si>
  <si>
    <t>H. Breslin</t>
  </si>
  <si>
    <t>H. Mintram</t>
  </si>
  <si>
    <t>H. Callan</t>
  </si>
  <si>
    <t>H. Hillyatt</t>
  </si>
  <si>
    <t>H. Imlach</t>
  </si>
  <si>
    <t>H. Verrick</t>
  </si>
  <si>
    <t>I. Frain</t>
  </si>
  <si>
    <t>I. Finnie</t>
  </si>
  <si>
    <t>I. Eddisford</t>
  </si>
  <si>
    <t>I. Verling</t>
  </si>
  <si>
    <t>I. Cullrford</t>
  </si>
  <si>
    <t>I. Timpany</t>
  </si>
  <si>
    <t>I. Brimfield</t>
  </si>
  <si>
    <t>J. Roset</t>
  </si>
  <si>
    <t>J. Zoppo</t>
  </si>
  <si>
    <t>J. Bastide</t>
  </si>
  <si>
    <t>J. Acheson</t>
  </si>
  <si>
    <t>J. Bradmore</t>
  </si>
  <si>
    <t>K. Greenroad</t>
  </si>
  <si>
    <t>K. Dench</t>
  </si>
  <si>
    <t>K. Trounson</t>
  </si>
  <si>
    <t>L. Gyppes</t>
  </si>
  <si>
    <t>L. Fender</t>
  </si>
  <si>
    <t>L. Posthill</t>
  </si>
  <si>
    <t>L. Mayward</t>
  </si>
  <si>
    <t>L. Collomosse</t>
  </si>
  <si>
    <t>M. Hoggin</t>
  </si>
  <si>
    <t>M. Beswick</t>
  </si>
  <si>
    <t>M. Gillespie</t>
  </si>
  <si>
    <t>M. de Mullett</t>
  </si>
  <si>
    <t>M. Giles</t>
  </si>
  <si>
    <t>M. Creighton</t>
  </si>
  <si>
    <t>M. Mathonnet</t>
  </si>
  <si>
    <t>M. Lared</t>
  </si>
  <si>
    <t>M. Cocks</t>
  </si>
  <si>
    <t>M. Bradbury</t>
  </si>
  <si>
    <t>N. Trump</t>
  </si>
  <si>
    <t>N. Trevor</t>
  </si>
  <si>
    <t>N. Brick</t>
  </si>
  <si>
    <t>N. Gribbin</t>
  </si>
  <si>
    <t>N. Benoit</t>
  </si>
  <si>
    <t>N. Cornelleau</t>
  </si>
  <si>
    <t>O. Knappitt</t>
  </si>
  <si>
    <t>O. Coston</t>
  </si>
  <si>
    <t>O. Parncutt</t>
  </si>
  <si>
    <t>O. Measor</t>
  </si>
  <si>
    <t>O. Blumsom</t>
  </si>
  <si>
    <t>P. Brand-Hardy</t>
  </si>
  <si>
    <t>P. Nisot</t>
  </si>
  <si>
    <t>P. Medcraft</t>
  </si>
  <si>
    <t>P. Fuke</t>
  </si>
  <si>
    <t>Q. Talby</t>
  </si>
  <si>
    <t>Q. Geikie</t>
  </si>
  <si>
    <t>Q. Berryman</t>
  </si>
  <si>
    <t>Q. Angel</t>
  </si>
  <si>
    <t>Q. Kynoch</t>
  </si>
  <si>
    <t>Q. Westwell</t>
  </si>
  <si>
    <t>Q. Almond</t>
  </si>
  <si>
    <t>R. Tschiersch</t>
  </si>
  <si>
    <t>R. Greaser</t>
  </si>
  <si>
    <t>R. Rosten</t>
  </si>
  <si>
    <t>S. Melmeth</t>
  </si>
  <si>
    <t>S. Jills</t>
  </si>
  <si>
    <t>S. Kibel</t>
  </si>
  <si>
    <t>S. William</t>
  </si>
  <si>
    <t>S. Ebbens</t>
  </si>
  <si>
    <t>S. De Bischof</t>
  </si>
  <si>
    <t>S. Yuill</t>
  </si>
  <si>
    <t>S. Mapson</t>
  </si>
  <si>
    <t>S. Press</t>
  </si>
  <si>
    <t>S. Byllam</t>
  </si>
  <si>
    <t>S. Cradey</t>
  </si>
  <si>
    <t>T. McDowell</t>
  </si>
  <si>
    <t>T. Hursey</t>
  </si>
  <si>
    <t>T. Gronauer</t>
  </si>
  <si>
    <t>U. Greed</t>
  </si>
  <si>
    <t>U. Karus</t>
  </si>
  <si>
    <t>U. Saines</t>
  </si>
  <si>
    <t>U. Puddicombe</t>
  </si>
  <si>
    <t>V. Bisp</t>
  </si>
  <si>
    <t>V. Wombwell</t>
  </si>
  <si>
    <t>V. Josskoviz</t>
  </si>
  <si>
    <t>V. Barmadier</t>
  </si>
  <si>
    <t>V. Gentle</t>
  </si>
  <si>
    <t>V. Hancorn</t>
  </si>
  <si>
    <t>V. Foxwell</t>
  </si>
  <si>
    <t>W. Hurtic</t>
  </si>
  <si>
    <t>W. Thay</t>
  </si>
  <si>
    <t>W. Donovin</t>
  </si>
  <si>
    <t>W. McNerlin</t>
  </si>
  <si>
    <t>X. Selwyne</t>
  </si>
  <si>
    <t>X. Fishbourne</t>
  </si>
  <si>
    <t>X. Balden</t>
  </si>
  <si>
    <t>X. Stiegar</t>
  </si>
  <si>
    <t>X. Lytell</t>
  </si>
  <si>
    <t>Y. Dillicate</t>
  </si>
  <si>
    <t>Y. Comusso</t>
  </si>
  <si>
    <t>Y. Dallin</t>
  </si>
  <si>
    <t>Y. Guilfoyle</t>
  </si>
  <si>
    <t>Y. Tandy</t>
  </si>
  <si>
    <t>Y. Filippucci</t>
  </si>
  <si>
    <t>Y. Stockings</t>
  </si>
  <si>
    <t>Y. Laverock</t>
  </si>
  <si>
    <t>Y. Annwyl</t>
  </si>
  <si>
    <t>Y. Stanistreet</t>
  </si>
  <si>
    <t>Y. Knoble</t>
  </si>
  <si>
    <t>Z. Hark</t>
  </si>
  <si>
    <t>Z. Rounds</t>
  </si>
  <si>
    <t>Z. Gouldthorpe</t>
  </si>
  <si>
    <t>Z. Ingarfill</t>
  </si>
  <si>
    <t>Z. Souch</t>
  </si>
  <si>
    <t>Z. Banaszczyk</t>
  </si>
  <si>
    <t>N. Loader</t>
  </si>
  <si>
    <t>P. Waymont</t>
  </si>
  <si>
    <t>S. Bowler</t>
  </si>
  <si>
    <t>S. Dottrell</t>
  </si>
  <si>
    <t>A. Lyne</t>
  </si>
  <si>
    <t>B. Martinson</t>
  </si>
  <si>
    <t>J. Drew-Clifton</t>
  </si>
  <si>
    <t>N. Storton</t>
  </si>
  <si>
    <t>O. Purcer</t>
  </si>
  <si>
    <t>A. Dulwich</t>
  </si>
  <si>
    <t>H. Phillip</t>
  </si>
  <si>
    <t>U. Delnevo</t>
  </si>
  <si>
    <t>V. Devereux</t>
  </si>
  <si>
    <t>M. Crudge</t>
  </si>
  <si>
    <t>N. Danilchik</t>
  </si>
  <si>
    <t>V. Mazzilli</t>
  </si>
  <si>
    <t>X. Willoughey</t>
  </si>
  <si>
    <t>C. Tidbold</t>
  </si>
  <si>
    <t>K. Marchello</t>
  </si>
  <si>
    <t>W. Lalor</t>
  </si>
  <si>
    <t>C. Sharper</t>
  </si>
  <si>
    <t>L. Beeble</t>
  </si>
  <si>
    <t>L. McIlharga</t>
  </si>
  <si>
    <t>M. Works</t>
  </si>
  <si>
    <t>N. Orfeur</t>
  </si>
  <si>
    <t>R. Spafford</t>
  </si>
  <si>
    <t>X. Lipprose</t>
  </si>
  <si>
    <t>I. Bulward</t>
  </si>
  <si>
    <t>W. Clinnick</t>
  </si>
  <si>
    <t>A. Frisdick</t>
  </si>
  <si>
    <t>E. Pearde</t>
  </si>
  <si>
    <t>M. Stopps</t>
  </si>
  <si>
    <t>Q. Cranstone</t>
  </si>
  <si>
    <t>R. Jiras</t>
  </si>
  <si>
    <t>V. Baseggio</t>
  </si>
  <si>
    <t>X. Ert</t>
  </si>
  <si>
    <t>Z. Gandar</t>
  </si>
  <si>
    <t>D. Sphinxe</t>
  </si>
  <si>
    <t>M. Paolino</t>
  </si>
  <si>
    <t>S. Bumby</t>
  </si>
  <si>
    <t>D. MacTeague</t>
  </si>
  <si>
    <t>Q. McGinlay</t>
  </si>
  <si>
    <t>U. Kitchingman</t>
  </si>
  <si>
    <t>X. Renzo</t>
  </si>
  <si>
    <t>A. Huetson</t>
  </si>
  <si>
    <t>B. Mordie</t>
  </si>
  <si>
    <t>B. Fredi</t>
  </si>
  <si>
    <t>E. Statersfield</t>
  </si>
  <si>
    <t>E. Bertenshaw</t>
  </si>
  <si>
    <t>F. Lott</t>
  </si>
  <si>
    <t>G. Blaydon</t>
  </si>
  <si>
    <t>G. Yitzhak</t>
  </si>
  <si>
    <t>G. Gunston</t>
  </si>
  <si>
    <t>G. Trengrouse</t>
  </si>
  <si>
    <t>I. Titta</t>
  </si>
  <si>
    <t>J. Layne</t>
  </si>
  <si>
    <t>K. Gaudon</t>
  </si>
  <si>
    <t>L. Berendsen</t>
  </si>
  <si>
    <t>L. Kearns</t>
  </si>
  <si>
    <t>L. Fricke</t>
  </si>
  <si>
    <t>M. Gumary</t>
  </si>
  <si>
    <t>O. Conneely</t>
  </si>
  <si>
    <t>P. Biggen</t>
  </si>
  <si>
    <t>R. Woolger</t>
  </si>
  <si>
    <t>T. Stonard</t>
  </si>
  <si>
    <t>T. Chellenham</t>
  </si>
  <si>
    <t>T. Southernwood</t>
  </si>
  <si>
    <t>V. Shrimpton</t>
  </si>
  <si>
    <t>W. Renn</t>
  </si>
  <si>
    <t>W. Counihan</t>
  </si>
  <si>
    <t>X. Ruff</t>
  </si>
  <si>
    <t>X. Fargie</t>
  </si>
  <si>
    <t>Z. Verrick</t>
  </si>
  <si>
    <t>Z. Aliman</t>
  </si>
  <si>
    <t>P. Ringer</t>
  </si>
  <si>
    <t>O. Hayter</t>
  </si>
  <si>
    <t>V. Evenden</t>
  </si>
  <si>
    <t>U. Duffill</t>
  </si>
  <si>
    <t>Y. Deary</t>
  </si>
  <si>
    <t>K. Liddiard</t>
  </si>
  <si>
    <t>P. Caslane</t>
  </si>
  <si>
    <t>R. Canfer</t>
  </si>
  <si>
    <t>P. Ballintyne</t>
  </si>
  <si>
    <t>H. Grigoliis</t>
  </si>
  <si>
    <t>U. Mapston</t>
  </si>
  <si>
    <t>V. Dawdary</t>
  </si>
  <si>
    <t>Q. Hardaker</t>
  </si>
  <si>
    <t>Q. Toffler</t>
  </si>
  <si>
    <t>W. Wisby</t>
  </si>
  <si>
    <t>L. Krzysztof</t>
  </si>
  <si>
    <t>P. Straine</t>
  </si>
  <si>
    <t>T. Baudasso</t>
  </si>
  <si>
    <t>W. Moules</t>
  </si>
  <si>
    <t>W. Fraser</t>
  </si>
  <si>
    <t>A. Stowe</t>
  </si>
  <si>
    <t>G. Frantz</t>
  </si>
  <si>
    <t>G. Nisius</t>
  </si>
  <si>
    <t>V. Vakhlov</t>
  </si>
  <si>
    <t>A. Wyard</t>
  </si>
  <si>
    <t>E. Binham</t>
  </si>
  <si>
    <t>F. Congrave</t>
  </si>
  <si>
    <t>J. Sealy</t>
  </si>
  <si>
    <t>L. Gullane</t>
  </si>
  <si>
    <t>L. Arthurs</t>
  </si>
  <si>
    <t>P. Bowker</t>
  </si>
  <si>
    <t>Q. Tschirasche</t>
  </si>
  <si>
    <t>S. Rennicks</t>
  </si>
  <si>
    <t>V. Georgins</t>
  </si>
  <si>
    <t>F. Maplestone</t>
  </si>
  <si>
    <t>H. Finby</t>
  </si>
  <si>
    <t>W. Lancley</t>
  </si>
  <si>
    <t>B. Pool</t>
  </si>
  <si>
    <t>M. Caddens</t>
  </si>
  <si>
    <t>I. Bendix</t>
  </si>
  <si>
    <t>L. MacKim</t>
  </si>
  <si>
    <t>N. Sulley</t>
  </si>
  <si>
    <t>Z. Chrippes</t>
  </si>
  <si>
    <t>T. Overal</t>
  </si>
  <si>
    <t>G. Vogelein</t>
  </si>
  <si>
    <t>A. Eickhoff</t>
  </si>
  <si>
    <t>A. Jacks</t>
  </si>
  <si>
    <t>A. Gillani</t>
  </si>
  <si>
    <t>B. Penwell</t>
  </si>
  <si>
    <t>B. Bowmer</t>
  </si>
  <si>
    <t>B. Prandini</t>
  </si>
  <si>
    <t>B. Creasey</t>
  </si>
  <si>
    <t>C. Ginni</t>
  </si>
  <si>
    <t>C. Embra</t>
  </si>
  <si>
    <t>C. Shervil</t>
  </si>
  <si>
    <t>D. Littlewood</t>
  </si>
  <si>
    <t>D. Ubank</t>
  </si>
  <si>
    <t>D. Haszard</t>
  </si>
  <si>
    <t>D. Oloshin</t>
  </si>
  <si>
    <t>E. Birdwhistell</t>
  </si>
  <si>
    <t>E. Goodfellowe</t>
  </si>
  <si>
    <t>E. Lowsely</t>
  </si>
  <si>
    <t>E. Terrington</t>
  </si>
  <si>
    <t>E. Colbridge</t>
  </si>
  <si>
    <t>F. Chainey</t>
  </si>
  <si>
    <t>F. McBayne</t>
  </si>
  <si>
    <t>G. Lightbourn</t>
  </si>
  <si>
    <t>G. Hablet</t>
  </si>
  <si>
    <t>H. Massy</t>
  </si>
  <si>
    <t>H. Timperley</t>
  </si>
  <si>
    <t>J. Todari</t>
  </si>
  <si>
    <t>J. Ghilardi</t>
  </si>
  <si>
    <t>J. Vivien</t>
  </si>
  <si>
    <t>J. Knightsbridge</t>
  </si>
  <si>
    <t>J. Boustred</t>
  </si>
  <si>
    <t>K. Golsby</t>
  </si>
  <si>
    <t>L. Hercock</t>
  </si>
  <si>
    <t>M. Wolseley</t>
  </si>
  <si>
    <t>M. Elmhirst</t>
  </si>
  <si>
    <t>M. Bradock</t>
  </si>
  <si>
    <t>M. Ingolotti</t>
  </si>
  <si>
    <t>M. Surgison</t>
  </si>
  <si>
    <t>M. Kitchiner</t>
  </si>
  <si>
    <t>N. Bowshire</t>
  </si>
  <si>
    <t>O. Fairlaw</t>
  </si>
  <si>
    <t>P. Smallshaw</t>
  </si>
  <si>
    <t>P. Leyman</t>
  </si>
  <si>
    <t>Q. Logue</t>
  </si>
  <si>
    <t>Q. Scogin</t>
  </si>
  <si>
    <t>Q. Mesnard</t>
  </si>
  <si>
    <t>R. Ollcott</t>
  </si>
  <si>
    <t>R. Richten</t>
  </si>
  <si>
    <t>R. Portam</t>
  </si>
  <si>
    <t>R. Giacopello</t>
  </si>
  <si>
    <t>R. Akam</t>
  </si>
  <si>
    <t>T. Gatteridge</t>
  </si>
  <si>
    <t>T. Serle</t>
  </si>
  <si>
    <t>T. Sykora</t>
  </si>
  <si>
    <t>U. Haken</t>
  </si>
  <si>
    <t>U. Heyburn</t>
  </si>
  <si>
    <t>U. Tease</t>
  </si>
  <si>
    <t>V. Beckitt</t>
  </si>
  <si>
    <t>V. Pyke</t>
  </si>
  <si>
    <t>W. Joselin</t>
  </si>
  <si>
    <t>W. Tompkinson</t>
  </si>
  <si>
    <t>W. Bust</t>
  </si>
  <si>
    <t>X. Wallwood</t>
  </si>
  <si>
    <t>Y. Goady</t>
  </si>
  <si>
    <t>Z. O'Hartnett</t>
  </si>
  <si>
    <t>Z. Center</t>
  </si>
  <si>
    <t>Z. Falck</t>
  </si>
  <si>
    <t>Z. Reaman</t>
  </si>
  <si>
    <t>Z. Mertsching</t>
  </si>
  <si>
    <t>X. Kuhnel</t>
  </si>
  <si>
    <t>O. Stillert</t>
  </si>
  <si>
    <t>P. Scawen</t>
  </si>
  <si>
    <t>Q. Bedborough</t>
  </si>
  <si>
    <t>U. Cappell</t>
  </si>
  <si>
    <t>X. Jaffra</t>
  </si>
  <si>
    <t>Y. Leathes</t>
  </si>
  <si>
    <t>I. Varker</t>
  </si>
  <si>
    <t>L. Dobrowski</t>
  </si>
  <si>
    <t>O. Myers</t>
  </si>
  <si>
    <t>V. McNellis</t>
  </si>
  <si>
    <t>C. MacGowing</t>
  </si>
  <si>
    <t>F. Elmhirst</t>
  </si>
  <si>
    <t>I. Verrico</t>
  </si>
  <si>
    <t>P. Carrick</t>
  </si>
  <si>
    <t>J. Milton-White</t>
  </si>
  <si>
    <t>W. Matlock</t>
  </si>
  <si>
    <t>Y. Armfield</t>
  </si>
  <si>
    <t>G. Churchill</t>
  </si>
  <si>
    <t>O. Hevey</t>
  </si>
  <si>
    <t>O. Romaines</t>
  </si>
  <si>
    <t>T. Ganter</t>
  </si>
  <si>
    <t>L. McNeachtain</t>
  </si>
  <si>
    <t>O. Eslie</t>
  </si>
  <si>
    <t>E. Ulyat</t>
  </si>
  <si>
    <t>Q. Maskall</t>
  </si>
  <si>
    <t>X. Exley</t>
  </si>
  <si>
    <t>C. Seeking</t>
  </si>
  <si>
    <t>Q. Spaice</t>
  </si>
  <si>
    <t>S. Lemmanbie</t>
  </si>
  <si>
    <t>H. Guess</t>
  </si>
  <si>
    <t>J. Riddel</t>
  </si>
  <si>
    <t>J. Fawckner</t>
  </si>
  <si>
    <t>P. Caswill</t>
  </si>
  <si>
    <t>Y. Battleson</t>
  </si>
  <si>
    <t>Z. Skeemer</t>
  </si>
  <si>
    <t>W. Lujan</t>
  </si>
  <si>
    <t>T. Marchment</t>
  </si>
  <si>
    <t>E. Jorio</t>
  </si>
  <si>
    <t>F. Farman</t>
  </si>
  <si>
    <t>A. Winslade</t>
  </si>
  <si>
    <t>A. Roland</t>
  </si>
  <si>
    <t>A. Van Zon</t>
  </si>
  <si>
    <t>A. Albert</t>
  </si>
  <si>
    <t>A. Windas</t>
  </si>
  <si>
    <t>B. Daughtry</t>
  </si>
  <si>
    <t>B. Redhills</t>
  </si>
  <si>
    <t>B. Kieran</t>
  </si>
  <si>
    <t>B. Kearney</t>
  </si>
  <si>
    <t>B. Baselli</t>
  </si>
  <si>
    <t>B. Stelli</t>
  </si>
  <si>
    <t>B. Grigorescu</t>
  </si>
  <si>
    <t>B. Brychan</t>
  </si>
  <si>
    <t>B. Rival</t>
  </si>
  <si>
    <t>C. Lande</t>
  </si>
  <si>
    <t>C. Powling</t>
  </si>
  <si>
    <t>C. Dummett</t>
  </si>
  <si>
    <t>C. Witham</t>
  </si>
  <si>
    <t>C. Brittain</t>
  </si>
  <si>
    <t>C. Rogliero</t>
  </si>
  <si>
    <t>C. Garraway</t>
  </si>
  <si>
    <t>C. Kimblin</t>
  </si>
  <si>
    <t>C. Jeffrey</t>
  </si>
  <si>
    <t>C. Swalough</t>
  </si>
  <si>
    <t>C. Dyshart</t>
  </si>
  <si>
    <t>D. Depka</t>
  </si>
  <si>
    <t>D. Royce</t>
  </si>
  <si>
    <t>D. Seager</t>
  </si>
  <si>
    <t>D. Tradewell</t>
  </si>
  <si>
    <t>D. Easthope</t>
  </si>
  <si>
    <t>D. Novis</t>
  </si>
  <si>
    <t>D. Pinke</t>
  </si>
  <si>
    <t>D. Grimston</t>
  </si>
  <si>
    <t>D. Tschiersch</t>
  </si>
  <si>
    <t>E. Simonelli</t>
  </si>
  <si>
    <t>E. St Clair</t>
  </si>
  <si>
    <t>E. Le - Count</t>
  </si>
  <si>
    <t>E. Gut</t>
  </si>
  <si>
    <t>E. Syrett</t>
  </si>
  <si>
    <t>E. Keepin</t>
  </si>
  <si>
    <t>E. Burbury</t>
  </si>
  <si>
    <t>E. Abbison</t>
  </si>
  <si>
    <t>E. Mapledorum</t>
  </si>
  <si>
    <t>E. Pessel</t>
  </si>
  <si>
    <t>E. Blackaller</t>
  </si>
  <si>
    <t>E. Ruggiero</t>
  </si>
  <si>
    <t>E. Yerson</t>
  </si>
  <si>
    <t>E. Knyvett</t>
  </si>
  <si>
    <t>E. Vlasyuk</t>
  </si>
  <si>
    <t>F. Claworth</t>
  </si>
  <si>
    <t>F. Judron</t>
  </si>
  <si>
    <t>F. Cawsby</t>
  </si>
  <si>
    <t>F. Paoloni</t>
  </si>
  <si>
    <t>F. Hundall</t>
  </si>
  <si>
    <t>F. Jovicic</t>
  </si>
  <si>
    <t>F. Gregh</t>
  </si>
  <si>
    <t>F. Rochewell</t>
  </si>
  <si>
    <t>F. Stollhofer</t>
  </si>
  <si>
    <t>F. Spencelayh</t>
  </si>
  <si>
    <t>F. Tuffield</t>
  </si>
  <si>
    <t>G. Reams</t>
  </si>
  <si>
    <t>G. Autrie</t>
  </si>
  <si>
    <t>G. Geraldo</t>
  </si>
  <si>
    <t>G. McGreil</t>
  </si>
  <si>
    <t>G. Yeaman</t>
  </si>
  <si>
    <t>G. Maughan</t>
  </si>
  <si>
    <t>G. Pattullo</t>
  </si>
  <si>
    <t>G. Poppy</t>
  </si>
  <si>
    <t>G. Meckiff</t>
  </si>
  <si>
    <t>G. Lorant</t>
  </si>
  <si>
    <t>H. Troyes</t>
  </si>
  <si>
    <t>H. Poulsen</t>
  </si>
  <si>
    <t>H. Piele</t>
  </si>
  <si>
    <t>H. Rixon</t>
  </si>
  <si>
    <t>H. Stairmond</t>
  </si>
  <si>
    <t>H. Flint</t>
  </si>
  <si>
    <t>H. Vondrach</t>
  </si>
  <si>
    <t>H. Winchester</t>
  </si>
  <si>
    <t>H. Gauden</t>
  </si>
  <si>
    <t>I. Wolstenholme</t>
  </si>
  <si>
    <t>I. Bryer</t>
  </si>
  <si>
    <t>I. Guidotti</t>
  </si>
  <si>
    <t>I. Mailey</t>
  </si>
  <si>
    <t>I. Grolle</t>
  </si>
  <si>
    <t>I. Lovstrom</t>
  </si>
  <si>
    <t>I. Harcarse</t>
  </si>
  <si>
    <t>I. Sultan</t>
  </si>
  <si>
    <t>I. Manicomb</t>
  </si>
  <si>
    <t>I. Cline</t>
  </si>
  <si>
    <t>I. Showell</t>
  </si>
  <si>
    <t>I. Lenglet</t>
  </si>
  <si>
    <t>I. Garlic</t>
  </si>
  <si>
    <t>I. Wapplington</t>
  </si>
  <si>
    <t>J. Chasen</t>
  </si>
  <si>
    <t>J. Wrightham</t>
  </si>
  <si>
    <t>J. Hirsthouse</t>
  </si>
  <si>
    <t>J. Storms</t>
  </si>
  <si>
    <t>J. McReedy</t>
  </si>
  <si>
    <t>J. Keatch</t>
  </si>
  <si>
    <t>J. Follan</t>
  </si>
  <si>
    <t>J. Foltin</t>
  </si>
  <si>
    <t>J. Lamborn</t>
  </si>
  <si>
    <t>K. Lewington</t>
  </si>
  <si>
    <t>K. MacNeilly</t>
  </si>
  <si>
    <t>K. Elliker</t>
  </si>
  <si>
    <t>K. Bunhill</t>
  </si>
  <si>
    <t>K. Scole</t>
  </si>
  <si>
    <t>K. Latour</t>
  </si>
  <si>
    <t>K. Isaac</t>
  </si>
  <si>
    <t>K. O'Siaghail</t>
  </si>
  <si>
    <t>K. Alabone</t>
  </si>
  <si>
    <t>K. L'Hommee</t>
  </si>
  <si>
    <t>L. Weinmann</t>
  </si>
  <si>
    <t>L. Brosi</t>
  </si>
  <si>
    <t>L. Stetlye</t>
  </si>
  <si>
    <t>L. Fulcher</t>
  </si>
  <si>
    <t>L. Mariner</t>
  </si>
  <si>
    <t>M. D'Abbot-Doyle</t>
  </si>
  <si>
    <t>M. Robinett</t>
  </si>
  <si>
    <t>M. Daout</t>
  </si>
  <si>
    <t>M. Loche</t>
  </si>
  <si>
    <t>M. Tibbles</t>
  </si>
  <si>
    <t>M. Reggiani</t>
  </si>
  <si>
    <t>M. Daborne</t>
  </si>
  <si>
    <t>M. Fredi</t>
  </si>
  <si>
    <t>M. Roon</t>
  </si>
  <si>
    <t>M. Holsey</t>
  </si>
  <si>
    <t>M. Carlyon</t>
  </si>
  <si>
    <t>M. Szymonowicz</t>
  </si>
  <si>
    <t>M. Fancy</t>
  </si>
  <si>
    <t>M. Tabourier</t>
  </si>
  <si>
    <t>M. Heape</t>
  </si>
  <si>
    <t>M. Wroughton</t>
  </si>
  <si>
    <t>M. Wyche</t>
  </si>
  <si>
    <t>N. Shilleto</t>
  </si>
  <si>
    <t>N. Jan</t>
  </si>
  <si>
    <t>N. Deport</t>
  </si>
  <si>
    <t>N. Spridgeon</t>
  </si>
  <si>
    <t>N. Firmager</t>
  </si>
  <si>
    <t>N. Lydon</t>
  </si>
  <si>
    <t>N. Grealey</t>
  </si>
  <si>
    <t>N. Reichelt</t>
  </si>
  <si>
    <t>N. Bertelmot</t>
  </si>
  <si>
    <t>N. Napleton</t>
  </si>
  <si>
    <t>O. Penwright</t>
  </si>
  <si>
    <t>O. Badrock</t>
  </si>
  <si>
    <t>O. Kubera</t>
  </si>
  <si>
    <t>O. Sculley</t>
  </si>
  <si>
    <t>O. Nyles</t>
  </si>
  <si>
    <t>O. Agar</t>
  </si>
  <si>
    <t>O. Snodden</t>
  </si>
  <si>
    <t>O. Cottrill</t>
  </si>
  <si>
    <t>O. Helleckas</t>
  </si>
  <si>
    <t>O. Clemmey</t>
  </si>
  <si>
    <t>O. Burris</t>
  </si>
  <si>
    <t>P. Smogur</t>
  </si>
  <si>
    <t>P. Mamwell</t>
  </si>
  <si>
    <t>P. Bugby</t>
  </si>
  <si>
    <t>P. Capron</t>
  </si>
  <si>
    <t>P. Oaker</t>
  </si>
  <si>
    <t>P. Dmisek</t>
  </si>
  <si>
    <t>P. Akeherst</t>
  </si>
  <si>
    <t>P. Cromblehome</t>
  </si>
  <si>
    <t>P. Pinor</t>
  </si>
  <si>
    <t>Q. Wigg</t>
  </si>
  <si>
    <t>Q. Straniero</t>
  </si>
  <si>
    <t>Q. Costley</t>
  </si>
  <si>
    <t>Q. O'Henehan</t>
  </si>
  <si>
    <t>Q. Quene</t>
  </si>
  <si>
    <t>Q. Orr</t>
  </si>
  <si>
    <t>Q. Mithun</t>
  </si>
  <si>
    <t>Q. Louis</t>
  </si>
  <si>
    <t>Q. Stenbridge</t>
  </si>
  <si>
    <t>Q. Repper</t>
  </si>
  <si>
    <t>R. Priestnall</t>
  </si>
  <si>
    <t>R. Stoddart</t>
  </si>
  <si>
    <t>R. Ashbolt</t>
  </si>
  <si>
    <t>R. Kelemen</t>
  </si>
  <si>
    <t>R. Bendixen</t>
  </si>
  <si>
    <t>R. Tanfield</t>
  </si>
  <si>
    <t>R. O'Noland</t>
  </si>
  <si>
    <t>R. Bricket</t>
  </si>
  <si>
    <t>S. Bruck</t>
  </si>
  <si>
    <t>S. Agutter</t>
  </si>
  <si>
    <t>S. Giacometti</t>
  </si>
  <si>
    <t>S. Hebblewaite</t>
  </si>
  <si>
    <t>S. Saltrese</t>
  </si>
  <si>
    <t>S. Atyea</t>
  </si>
  <si>
    <t>S. Eddisford</t>
  </si>
  <si>
    <t>S. Kenan</t>
  </si>
  <si>
    <t>S. Brendish</t>
  </si>
  <si>
    <t>S. Dawidsohn</t>
  </si>
  <si>
    <t>S. Scorrer</t>
  </si>
  <si>
    <t>S. Jukes</t>
  </si>
  <si>
    <t>S. Chue</t>
  </si>
  <si>
    <t>S. Houseman</t>
  </si>
  <si>
    <t>T. Geggus</t>
  </si>
  <si>
    <t>T. Antrim</t>
  </si>
  <si>
    <t>T. McReynolds</t>
  </si>
  <si>
    <t>T. Tuffield</t>
  </si>
  <si>
    <t>T. McGurn</t>
  </si>
  <si>
    <t>T. O'Luney</t>
  </si>
  <si>
    <t>T. Mose</t>
  </si>
  <si>
    <t>T. Kemsley</t>
  </si>
  <si>
    <t>T. Darnborough</t>
  </si>
  <si>
    <t>T. Beddow</t>
  </si>
  <si>
    <t>T. Gardner</t>
  </si>
  <si>
    <t>T. Sagg</t>
  </si>
  <si>
    <t>T. Huygens</t>
  </si>
  <si>
    <t>U. Dummett</t>
  </si>
  <si>
    <t>U. Blow</t>
  </si>
  <si>
    <t>U. Grastye</t>
  </si>
  <si>
    <t>U. McGinnell</t>
  </si>
  <si>
    <t>U. Grattage</t>
  </si>
  <si>
    <t>U. Drought</t>
  </si>
  <si>
    <t>U. Handley</t>
  </si>
  <si>
    <t>U. Saltwell</t>
  </si>
  <si>
    <t>U. Howard - Gater</t>
  </si>
  <si>
    <t>U. Kalinsky</t>
  </si>
  <si>
    <t>U. Holmyard</t>
  </si>
  <si>
    <t>U. Heady</t>
  </si>
  <si>
    <t>U. Pacey</t>
  </si>
  <si>
    <t>U. Monckman</t>
  </si>
  <si>
    <t>U. Mullane</t>
  </si>
  <si>
    <t>V. Izod</t>
  </si>
  <si>
    <t>V. Gladdifh</t>
  </si>
  <si>
    <t>V. Mourant</t>
  </si>
  <si>
    <t>V. Pyvis</t>
  </si>
  <si>
    <t>V. Joss</t>
  </si>
  <si>
    <t>V. Clemintoni</t>
  </si>
  <si>
    <t>V. Brabon</t>
  </si>
  <si>
    <t>V. Gedge</t>
  </si>
  <si>
    <t>V. Dexter</t>
  </si>
  <si>
    <t>V. Ayars</t>
  </si>
  <si>
    <t>W. Armin</t>
  </si>
  <si>
    <t>W. Boast</t>
  </si>
  <si>
    <t>W. Glisenan</t>
  </si>
  <si>
    <t>W. Silverlock</t>
  </si>
  <si>
    <t>W. Allsworth</t>
  </si>
  <si>
    <t>W. Grieger</t>
  </si>
  <si>
    <t>W. Posnette</t>
  </si>
  <si>
    <t>W. Tomasino</t>
  </si>
  <si>
    <t>W. Laxon</t>
  </si>
  <si>
    <t>W. Rustan</t>
  </si>
  <si>
    <t>W. Tooby</t>
  </si>
  <si>
    <t>X. MacGibbon</t>
  </si>
  <si>
    <t>X. East</t>
  </si>
  <si>
    <t>X. Jarville</t>
  </si>
  <si>
    <t>X. Lednor</t>
  </si>
  <si>
    <t>X. Chatto</t>
  </si>
  <si>
    <t>X. Habershon</t>
  </si>
  <si>
    <t>Y. Raund</t>
  </si>
  <si>
    <t>Y. Hodinton</t>
  </si>
  <si>
    <t>Y. McGinney</t>
  </si>
  <si>
    <t>Y. Phippin</t>
  </si>
  <si>
    <t>Y. McPhillips</t>
  </si>
  <si>
    <t>Y. Tradewell</t>
  </si>
  <si>
    <t>Y. MacCarroll</t>
  </si>
  <si>
    <t>Y. Ferbrache</t>
  </si>
  <si>
    <t>Z. Allone</t>
  </si>
  <si>
    <t>Z. Warland</t>
  </si>
  <si>
    <t>Z. Simoncello</t>
  </si>
  <si>
    <t>Z. Vasyunin</t>
  </si>
  <si>
    <t>Z. Klimshuk</t>
  </si>
  <si>
    <t>Z. Berndsen</t>
  </si>
  <si>
    <t>G. Orniz</t>
  </si>
  <si>
    <t>J. Heales</t>
  </si>
  <si>
    <t>K. Keighley</t>
  </si>
  <si>
    <t>L. Giannazzo</t>
  </si>
  <si>
    <t>P. Bramelt</t>
  </si>
  <si>
    <t>W. Barzen</t>
  </si>
  <si>
    <t>B. Deane</t>
  </si>
  <si>
    <t>E. Whitland</t>
  </si>
  <si>
    <t>F. Yanson</t>
  </si>
  <si>
    <t>G. Honeyghan</t>
  </si>
  <si>
    <t>G. Francescotti</t>
  </si>
  <si>
    <t>L. Pearsall</t>
  </si>
  <si>
    <t>L. Diggle</t>
  </si>
  <si>
    <t>L. Barwack</t>
  </si>
  <si>
    <t>Q. Tuffey</t>
  </si>
  <si>
    <t>V. Pluvier</t>
  </si>
  <si>
    <t>B. Gwilliam</t>
  </si>
  <si>
    <t>C. Kent</t>
  </si>
  <si>
    <t>C. Todaro</t>
  </si>
  <si>
    <t>F. Bracco</t>
  </si>
  <si>
    <t>G. Alekseev</t>
  </si>
  <si>
    <t>I. Moen</t>
  </si>
  <si>
    <t>I. D'Alessandro</t>
  </si>
  <si>
    <t>M. Navarijo</t>
  </si>
  <si>
    <t>O. Laurenceau</t>
  </si>
  <si>
    <t>Q. Carbett</t>
  </si>
  <si>
    <t>R. Tirrey</t>
  </si>
  <si>
    <t>V. Rudledge</t>
  </si>
  <si>
    <t>V. James</t>
  </si>
  <si>
    <t>W. Tussaine</t>
  </si>
  <si>
    <t>B. Shah</t>
  </si>
  <si>
    <t>B. Harnes</t>
  </si>
  <si>
    <t>R. Hitscher</t>
  </si>
  <si>
    <t>V. Isoldi</t>
  </si>
  <si>
    <t>W. Mundall</t>
  </si>
  <si>
    <t>Y. Blakeman</t>
  </si>
  <si>
    <t>Y. Moncaster</t>
  </si>
  <si>
    <t>C. Trainer</t>
  </si>
  <si>
    <t>H. Jebb</t>
  </si>
  <si>
    <t>I. Simson</t>
  </si>
  <si>
    <t>I. Satterley</t>
  </si>
  <si>
    <t>J. Clohissy</t>
  </si>
  <si>
    <t>O. Garlick</t>
  </si>
  <si>
    <t>P. Meadley</t>
  </si>
  <si>
    <t>Q. Higford</t>
  </si>
  <si>
    <t>D. Ralph</t>
  </si>
  <si>
    <t>H. McBlain</t>
  </si>
  <si>
    <t>N. Grayling</t>
  </si>
  <si>
    <t>N. Roots</t>
  </si>
  <si>
    <t>T. Cocker</t>
  </si>
  <si>
    <t>V. Clare</t>
  </si>
  <si>
    <t>X. Gadson</t>
  </si>
  <si>
    <t>Y. Padula</t>
  </si>
  <si>
    <t>C. Ashdown</t>
  </si>
  <si>
    <t>K. Kerbey</t>
  </si>
  <si>
    <t>R. Baughan</t>
  </si>
  <si>
    <t>S. Reid</t>
  </si>
  <si>
    <t>W. Dutson</t>
  </si>
  <si>
    <t>O. Giovannardi</t>
  </si>
  <si>
    <t>S. Joslow</t>
  </si>
  <si>
    <t>T. Dodell</t>
  </si>
  <si>
    <t>Z. Strood</t>
  </si>
  <si>
    <t>A. Nesey</t>
  </si>
  <si>
    <t>I. Whitney</t>
  </si>
  <si>
    <t>I. Safell</t>
  </si>
  <si>
    <t>O. Mateiko</t>
  </si>
  <si>
    <t>O. Bolmann</t>
  </si>
  <si>
    <t>Q. Pickthall</t>
  </si>
  <si>
    <t>U. Cunah</t>
  </si>
  <si>
    <t>U. Larvin</t>
  </si>
  <si>
    <t>W. Hame</t>
  </si>
  <si>
    <t>Y. Leibold</t>
  </si>
  <si>
    <t>C. Klulik</t>
  </si>
  <si>
    <t>C. Heintsch</t>
  </si>
  <si>
    <t>C. Hellicar</t>
  </si>
  <si>
    <t>F. Allport</t>
  </si>
  <si>
    <t>I. Watmore</t>
  </si>
  <si>
    <t>K. Abbati</t>
  </si>
  <si>
    <t>L. Self</t>
  </si>
  <si>
    <t>N. Giral</t>
  </si>
  <si>
    <t>S. Prene</t>
  </si>
  <si>
    <t>Z. Worsall</t>
  </si>
  <si>
    <t>D. Eglese</t>
  </si>
  <si>
    <t>K. Caudelier</t>
  </si>
  <si>
    <t>K. Spurriar</t>
  </si>
  <si>
    <t>K. Gosnold</t>
  </si>
  <si>
    <t>L. Dungate</t>
  </si>
  <si>
    <t>M. Lister</t>
  </si>
  <si>
    <t>M. Taffs</t>
  </si>
  <si>
    <t>Q. Denidge</t>
  </si>
  <si>
    <t>V. Pratten</t>
  </si>
  <si>
    <t>W. Grummitt</t>
  </si>
  <si>
    <t>Y. Hutfield</t>
  </si>
  <si>
    <t>Z. Boyington</t>
  </si>
  <si>
    <t>Z. Twiddle</t>
  </si>
  <si>
    <t>A. Saladine</t>
  </si>
  <si>
    <t>A. Josuweit</t>
  </si>
  <si>
    <t>C. Jindrich</t>
  </si>
  <si>
    <t>C. Meeland</t>
  </si>
  <si>
    <t>C. Wiltsher</t>
  </si>
  <si>
    <t>D. Timms</t>
  </si>
  <si>
    <t>D. Riddoch</t>
  </si>
  <si>
    <t>E. Humpatch</t>
  </si>
  <si>
    <t>E. Dugue</t>
  </si>
  <si>
    <t>E. Lovart</t>
  </si>
  <si>
    <t>H. Guinan</t>
  </si>
  <si>
    <t>I. Sheppey</t>
  </si>
  <si>
    <t>I. Vinick</t>
  </si>
  <si>
    <t>I. Temprell</t>
  </si>
  <si>
    <t>I. Dallan</t>
  </si>
  <si>
    <t>I. Lamputt</t>
  </si>
  <si>
    <t>I. Elcy</t>
  </si>
  <si>
    <t>I. Stockoe</t>
  </si>
  <si>
    <t>K. Leyrroyd</t>
  </si>
  <si>
    <t>K. Jenk</t>
  </si>
  <si>
    <t>L. Penylton</t>
  </si>
  <si>
    <t>M. Stockings</t>
  </si>
  <si>
    <t>O. Kneaphsey</t>
  </si>
  <si>
    <t>O. Hiley</t>
  </si>
  <si>
    <t>O. Saffill</t>
  </si>
  <si>
    <t>O. Wiggin</t>
  </si>
  <si>
    <t>P. Kibbye</t>
  </si>
  <si>
    <t>Q. Archbutt</t>
  </si>
  <si>
    <t>Q. Manoelli</t>
  </si>
  <si>
    <t>R. Craigie</t>
  </si>
  <si>
    <t>R. O'Lennachain</t>
  </si>
  <si>
    <t>R. McLugish</t>
  </si>
  <si>
    <t>S. Sellman</t>
  </si>
  <si>
    <t>S. Parke</t>
  </si>
  <si>
    <t>S. Sandom</t>
  </si>
  <si>
    <t>T. Alessandrucci</t>
  </si>
  <si>
    <t>T. Dicken</t>
  </si>
  <si>
    <t>V. Kellington</t>
  </si>
  <si>
    <t>V. Irce</t>
  </si>
  <si>
    <t>V. Erdes</t>
  </si>
  <si>
    <t>X. Jerzyk</t>
  </si>
  <si>
    <t>X. Furmonger</t>
  </si>
  <si>
    <t>X. McGriffin</t>
  </si>
  <si>
    <t>Y. Allan</t>
  </si>
  <si>
    <t>Y. O'Feeney</t>
  </si>
  <si>
    <t>Z. Bartolomeu</t>
  </si>
  <si>
    <t>Z. Fishlock</t>
  </si>
  <si>
    <t>Z. Losel</t>
  </si>
  <si>
    <t>X. Brightman</t>
  </si>
  <si>
    <t>Q. Duffield</t>
  </si>
  <si>
    <t>U. Goodsell</t>
  </si>
  <si>
    <t>X. Northam</t>
  </si>
  <si>
    <t>R. Edworthie</t>
  </si>
  <si>
    <t>R. Gensavage</t>
  </si>
  <si>
    <t>C. Fossett</t>
  </si>
  <si>
    <t>H. Gainsboro</t>
  </si>
  <si>
    <t>C. Gannicott</t>
  </si>
  <si>
    <t>R. Dobell</t>
  </si>
  <si>
    <t>A. Kobke</t>
  </si>
  <si>
    <t>I. Batistelli</t>
  </si>
  <si>
    <t>L. O' Ronan</t>
  </si>
  <si>
    <t>Q. Attwater</t>
  </si>
  <si>
    <t>Q. Gregorio</t>
  </si>
  <si>
    <t>Y. Clapshaw</t>
  </si>
  <si>
    <t>I. Well</t>
  </si>
  <si>
    <t>L. Rotte</t>
  </si>
  <si>
    <t>L. Quinton</t>
  </si>
  <si>
    <t>E. Venable</t>
  </si>
  <si>
    <t>S. Hallbird</t>
  </si>
  <si>
    <t>C. Bullocke</t>
  </si>
  <si>
    <t>J. Feavearyear</t>
  </si>
  <si>
    <t>L. Dohmer</t>
  </si>
  <si>
    <t>L. Lambkin</t>
  </si>
  <si>
    <t>L. Antoniutti</t>
  </si>
  <si>
    <t>L. Gerran</t>
  </si>
  <si>
    <t>M. Treweek</t>
  </si>
  <si>
    <t>R. Whitehorne</t>
  </si>
  <si>
    <t>R. Reuben</t>
  </si>
  <si>
    <t>S. Dominelli</t>
  </si>
  <si>
    <t>T. Southwick</t>
  </si>
  <si>
    <t>V. Ceillier</t>
  </si>
  <si>
    <t>Y. Pawelczyk</t>
  </si>
  <si>
    <t>R. Laxe</t>
  </si>
  <si>
    <t>U. Kimbrough</t>
  </si>
  <si>
    <t>J. Rawdall</t>
  </si>
  <si>
    <t>N. Delbergue</t>
  </si>
  <si>
    <t>V. Ganderton</t>
  </si>
  <si>
    <t>A. Longridge</t>
  </si>
  <si>
    <t>B. Balwin</t>
  </si>
  <si>
    <t>Y. Peiser</t>
  </si>
  <si>
    <t>O. Josofovitz</t>
  </si>
  <si>
    <t>T. Edinborough</t>
  </si>
  <si>
    <t>M. Peschmann</t>
  </si>
  <si>
    <t>M. de Bullion</t>
  </si>
  <si>
    <t>I. Dannell</t>
  </si>
  <si>
    <t>P. Minette</t>
  </si>
  <si>
    <t>U. Caze</t>
  </si>
  <si>
    <t>Y. Donovan</t>
  </si>
  <si>
    <t>J. Spradbrow</t>
  </si>
  <si>
    <t>G. Antoniak</t>
  </si>
  <si>
    <t>V. Riccardo</t>
  </si>
  <si>
    <t>S. Renals</t>
  </si>
  <si>
    <t>Y. Greep</t>
  </si>
  <si>
    <t>Male</t>
  </si>
  <si>
    <t>Not Admitted</t>
  </si>
  <si>
    <t>Admitted</t>
  </si>
  <si>
    <t>Count of Patient Id</t>
  </si>
  <si>
    <t>Row Labels</t>
  </si>
  <si>
    <t>Grand Total</t>
  </si>
  <si>
    <t>Average of Patient Satisfaction Score</t>
  </si>
  <si>
    <t>Day</t>
  </si>
  <si>
    <t>Age group</t>
  </si>
  <si>
    <t>60-69</t>
  </si>
  <si>
    <t>0-5</t>
  </si>
  <si>
    <t>45-59</t>
  </si>
  <si>
    <t>15-29</t>
  </si>
  <si>
    <t>5-14</t>
  </si>
  <si>
    <t>70-79</t>
  </si>
  <si>
    <t>30-45</t>
  </si>
  <si>
    <t>Patient Wait time</t>
  </si>
  <si>
    <t>Delay</t>
  </si>
  <si>
    <t>Within Time</t>
  </si>
  <si>
    <t>Average of Patient Wait time</t>
  </si>
  <si>
    <t>Department</t>
  </si>
  <si>
    <t>Patient Admission Date</t>
  </si>
  <si>
    <t>Patient Admission Time</t>
  </si>
  <si>
    <t>Within time or delay</t>
  </si>
  <si>
    <t>Column Labels</t>
  </si>
  <si>
    <t>Total Patients</t>
  </si>
  <si>
    <t>Apr</t>
  </si>
  <si>
    <t>May</t>
  </si>
  <si>
    <t>Jun</t>
  </si>
  <si>
    <t>Jul</t>
  </si>
  <si>
    <t>Aug</t>
  </si>
  <si>
    <t>Sep</t>
  </si>
  <si>
    <t>Oct</t>
  </si>
  <si>
    <t>Nov</t>
  </si>
  <si>
    <t>Dec</t>
  </si>
  <si>
    <t>Jan</t>
  </si>
  <si>
    <t>Feb</t>
  </si>
  <si>
    <t>Mar</t>
  </si>
  <si>
    <t>Monthly Report</t>
  </si>
  <si>
    <t>Daily Report</t>
  </si>
  <si>
    <t>AVG Daily Patients</t>
  </si>
  <si>
    <t>Monthly Period</t>
  </si>
  <si>
    <t>End(21-30)</t>
  </si>
  <si>
    <t>Middle(11-20)</t>
  </si>
  <si>
    <t>Start(1-10)</t>
  </si>
  <si>
    <t>Hour</t>
  </si>
  <si>
    <t>Time slot</t>
  </si>
  <si>
    <t>6AM - 12PM</t>
  </si>
  <si>
    <t>6PM - 12AM</t>
  </si>
  <si>
    <t>12PM - 6PM</t>
  </si>
  <si>
    <t>12AM - 6AM</t>
  </si>
  <si>
    <t>Weekly Report</t>
  </si>
  <si>
    <t>Week Name</t>
  </si>
  <si>
    <t>Week Slot</t>
  </si>
  <si>
    <t>Week 3</t>
  </si>
  <si>
    <t>Week 1</t>
  </si>
  <si>
    <t>Week 4</t>
  </si>
  <si>
    <t>Week 2</t>
  </si>
  <si>
    <t>Sunday</t>
  </si>
  <si>
    <t>Monday</t>
  </si>
  <si>
    <t>Tuesday</t>
  </si>
  <si>
    <t>Wednesday</t>
  </si>
  <si>
    <t>Thursday</t>
  </si>
  <si>
    <t>Friday</t>
  </si>
  <si>
    <t>Saturday</t>
  </si>
  <si>
    <t xml:space="preserve">Not Admitted </t>
  </si>
  <si>
    <t>Month</t>
  </si>
  <si>
    <t>Year</t>
  </si>
  <si>
    <t>Total Count of Patient Id</t>
  </si>
  <si>
    <t>Total Average of Patient Wait time</t>
  </si>
  <si>
    <t>Total Average of Patient Satisfaction Score</t>
  </si>
  <si>
    <t>Wait Time slot</t>
  </si>
  <si>
    <t>Within Target</t>
  </si>
  <si>
    <t>No Department Assigned</t>
  </si>
  <si>
    <t>Within Target(&lt;30)</t>
  </si>
  <si>
    <t xml:space="preserve">Much higher(&gt;45)
</t>
  </si>
  <si>
    <t>Wait Time Target</t>
  </si>
  <si>
    <t>30 Mins</t>
  </si>
  <si>
    <t>Using Data Validation to see the Hospital Performance by months and years</t>
  </si>
  <si>
    <t>Retrieving the departments name using patients ID</t>
  </si>
  <si>
    <t>Patients ID</t>
  </si>
  <si>
    <t>Highest Patient Day</t>
  </si>
  <si>
    <t>Lowest Patient Day</t>
  </si>
  <si>
    <t>Above Target</t>
  </si>
  <si>
    <t>Avg Wait Time</t>
  </si>
  <si>
    <t>Avg Satisfaction Score</t>
  </si>
  <si>
    <t>Wait time</t>
  </si>
  <si>
    <t>Retrieve Patient wait time using patient's name</t>
  </si>
  <si>
    <t>Patient name</t>
  </si>
  <si>
    <t xml:space="preserve"> Data Validation + Vlookup,Xlookup</t>
  </si>
  <si>
    <t>Not admitted</t>
  </si>
  <si>
    <t>No. of Patients</t>
  </si>
  <si>
    <t>Slightly Above(&lt;=45)</t>
  </si>
  <si>
    <t>Wait Time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</si>
</sst>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7">
    <font>
      <sz val="11"/>
      <color theme="1"/>
      <name val="Calibri"/>
      <family val="2"/>
      <scheme val="minor"/>
    </font>
    <font>
      <sz val="8"/>
      <name val="Calibri"/>
      <family val="2"/>
      <scheme val="minor"/>
    </font>
    <font>
      <sz val="11"/>
      <color theme="1"/>
      <name val="Calibri"/>
      <family val="2"/>
      <scheme val="minor"/>
    </font>
    <font>
      <sz val="22"/>
      <color theme="1"/>
      <name val="Calibri"/>
      <family val="2"/>
      <scheme val="minor"/>
    </font>
    <font>
      <b/>
      <sz val="22"/>
      <color theme="1"/>
      <name val="Calibri"/>
      <family val="2"/>
      <scheme val="minor"/>
    </font>
    <font>
      <sz val="14"/>
      <color theme="1"/>
      <name val="Calibri"/>
      <family val="2"/>
      <scheme val="minor"/>
    </font>
    <font>
      <b/>
      <sz val="14"/>
      <color theme="1"/>
      <name val="Calibri"/>
      <family val="2"/>
      <scheme val="minor"/>
    </font>
    <font>
      <sz val="20"/>
      <color theme="1"/>
      <name val="Calibri"/>
      <family val="2"/>
      <scheme val="minor"/>
    </font>
    <font>
      <b/>
      <sz val="20"/>
      <color theme="1"/>
      <name val="Calibri"/>
      <family val="2"/>
      <scheme val="minor"/>
    </font>
    <font>
      <sz val="18"/>
      <color theme="1"/>
      <name val="Calibri"/>
      <family val="2"/>
      <scheme val="minor"/>
    </font>
    <font>
      <b/>
      <sz val="18"/>
      <color theme="1"/>
      <name val="Calibri"/>
      <family val="2"/>
      <scheme val="minor"/>
    </font>
    <font>
      <b/>
      <sz val="28"/>
      <color theme="1"/>
      <name val="Calibri"/>
      <family val="2"/>
      <scheme val="minor"/>
    </font>
    <font>
      <b/>
      <sz val="36"/>
      <color theme="1"/>
      <name val="Century Gothic"/>
      <family val="2"/>
    </font>
    <font>
      <b/>
      <sz val="36"/>
      <color rgb="FF002060"/>
      <name val="Century Gothic"/>
      <family val="2"/>
    </font>
    <font>
      <b/>
      <sz val="24"/>
      <color rgb="FF006666"/>
      <name val="Century Gothic"/>
      <family val="2"/>
    </font>
    <font>
      <b/>
      <sz val="28"/>
      <color rgb="FF002060"/>
      <name val="Century Gothic"/>
      <family val="2"/>
    </font>
    <font>
      <b/>
      <sz val="36"/>
      <color theme="1"/>
      <name val="Calibri"/>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2" tint="-0.249977111117893"/>
        <bgColor indexed="64"/>
      </patternFill>
    </fill>
  </fills>
  <borders count="10">
    <border>
      <left/>
      <right/>
      <top/>
      <bottom/>
      <diagonal/>
    </border>
    <border>
      <left/>
      <right/>
      <top style="double">
        <color rgb="FF008080"/>
      </top>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diagonal/>
    </border>
    <border>
      <left/>
      <right style="thin">
        <color rgb="FF002060"/>
      </right>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s>
  <cellStyleXfs count="2">
    <xf numFmtId="0" fontId="0" fillId="0" borderId="0"/>
    <xf numFmtId="9" fontId="2" fillId="0" borderId="0" applyFont="0" applyFill="0" applyBorder="0" applyAlignment="0" applyProtection="0"/>
  </cellStyleXfs>
  <cellXfs count="65">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applyAlignment="1">
      <alignment horizontal="right"/>
    </xf>
    <xf numFmtId="2" fontId="0" fillId="0" borderId="0" xfId="0" applyNumberFormat="1" applyAlignment="1">
      <alignment horizontal="left" vertical="top"/>
    </xf>
    <xf numFmtId="2" fontId="0" fillId="0" borderId="0" xfId="0" applyNumberFormat="1" applyAlignment="1">
      <alignment horizontal="left"/>
    </xf>
    <xf numFmtId="1" fontId="0" fillId="0" borderId="0" xfId="0" applyNumberFormat="1"/>
    <xf numFmtId="0" fontId="0" fillId="0" borderId="0" xfId="0" applyAlignment="1">
      <alignment horizontal="center"/>
    </xf>
    <xf numFmtId="0" fontId="0" fillId="2" borderId="0" xfId="0" applyFill="1"/>
    <xf numFmtId="0" fontId="3" fillId="0" borderId="0" xfId="0" applyFont="1" applyAlignment="1">
      <alignment horizontal="center"/>
    </xf>
    <xf numFmtId="0" fontId="4" fillId="0" borderId="0" xfId="0" applyFont="1"/>
    <xf numFmtId="0" fontId="5" fillId="0" borderId="0" xfId="0" applyFont="1"/>
    <xf numFmtId="0" fontId="0" fillId="2" borderId="0" xfId="0" applyFill="1" applyAlignment="1">
      <alignment horizontal="left"/>
    </xf>
    <xf numFmtId="0" fontId="6" fillId="2" borderId="0" xfId="0" applyFont="1" applyFill="1"/>
    <xf numFmtId="0" fontId="0" fillId="4" borderId="0" xfId="0" applyFill="1"/>
    <xf numFmtId="0" fontId="0" fillId="4" borderId="0" xfId="0" applyFill="1" applyAlignment="1">
      <alignment horizontal="left"/>
    </xf>
    <xf numFmtId="0" fontId="7" fillId="0" borderId="0" xfId="0" applyFont="1" applyAlignment="1">
      <alignment horizontal="left"/>
    </xf>
    <xf numFmtId="0" fontId="7" fillId="0" borderId="0" xfId="0" applyFont="1"/>
    <xf numFmtId="0" fontId="5" fillId="0" borderId="0" xfId="0" pivotButton="1" applyFont="1"/>
    <xf numFmtId="0" fontId="5" fillId="0" borderId="0" xfId="0" applyFont="1" applyAlignment="1">
      <alignment horizontal="left"/>
    </xf>
    <xf numFmtId="0" fontId="9" fillId="0" borderId="0" xfId="0" pivotButton="1" applyFont="1"/>
    <xf numFmtId="0" fontId="9" fillId="0" borderId="0" xfId="0" applyFont="1"/>
    <xf numFmtId="0" fontId="9" fillId="0" borderId="0" xfId="0" applyFont="1" applyAlignment="1">
      <alignment horizontal="left"/>
    </xf>
    <xf numFmtId="0" fontId="8" fillId="0" borderId="0" xfId="0" applyFont="1"/>
    <xf numFmtId="0" fontId="7" fillId="5" borderId="0" xfId="0" applyFont="1" applyFill="1"/>
    <xf numFmtId="0" fontId="7" fillId="5" borderId="0" xfId="0" applyFont="1" applyFill="1" applyAlignment="1">
      <alignment horizontal="left"/>
    </xf>
    <xf numFmtId="0" fontId="8" fillId="6" borderId="0" xfId="0" applyFont="1" applyFill="1" applyAlignment="1">
      <alignment horizontal="center"/>
    </xf>
    <xf numFmtId="0" fontId="8" fillId="6" borderId="0" xfId="0" applyFont="1" applyFill="1"/>
    <xf numFmtId="0" fontId="0" fillId="7" borderId="0" xfId="0" applyFill="1"/>
    <xf numFmtId="0" fontId="12" fillId="0" borderId="0" xfId="0" applyFont="1" applyAlignment="1">
      <alignment horizontal="center" vertical="center"/>
    </xf>
    <xf numFmtId="0" fontId="0" fillId="0" borderId="1" xfId="0" applyBorder="1"/>
    <xf numFmtId="0" fontId="7" fillId="0" borderId="5" xfId="0" applyFont="1" applyBorder="1"/>
    <xf numFmtId="0" fontId="7" fillId="0" borderId="6" xfId="0" applyFont="1" applyBorder="1"/>
    <xf numFmtId="0" fontId="10" fillId="4" borderId="0" xfId="0" applyFont="1" applyFill="1"/>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7" xfId="0" applyFont="1" applyBorder="1" applyAlignment="1">
      <alignment horizontal="center" vertical="center"/>
    </xf>
    <xf numFmtId="0" fontId="15" fillId="0" borderId="8" xfId="0" applyFont="1" applyBorder="1" applyAlignment="1">
      <alignment horizontal="center" vertical="center"/>
    </xf>
    <xf numFmtId="1" fontId="15" fillId="0" borderId="0" xfId="0" applyNumberFormat="1" applyFont="1" applyAlignment="1">
      <alignment horizontal="center" vertical="center"/>
    </xf>
    <xf numFmtId="1" fontId="15" fillId="0" borderId="8" xfId="0" applyNumberFormat="1" applyFont="1" applyBorder="1" applyAlignment="1">
      <alignment horizontal="center" vertical="center"/>
    </xf>
    <xf numFmtId="1" fontId="15" fillId="0" borderId="6" xfId="0" applyNumberFormat="1" applyFont="1" applyBorder="1" applyAlignment="1">
      <alignment horizontal="center" vertical="center"/>
    </xf>
    <xf numFmtId="1" fontId="15" fillId="0" borderId="9" xfId="0" applyNumberFormat="1" applyFont="1" applyBorder="1" applyAlignment="1">
      <alignment horizontal="center" vertical="center"/>
    </xf>
    <xf numFmtId="0" fontId="14" fillId="0" borderId="2" xfId="0" applyFont="1" applyBorder="1" applyAlignment="1">
      <alignment horizontal="center" vertical="center"/>
    </xf>
    <xf numFmtId="0" fontId="14" fillId="0" borderId="5" xfId="0" applyFont="1" applyBorder="1" applyAlignment="1">
      <alignment horizontal="center" vertical="center"/>
    </xf>
    <xf numFmtId="0" fontId="13" fillId="0" borderId="0" xfId="0" applyFont="1" applyAlignment="1">
      <alignment horizontal="center" vertical="center"/>
    </xf>
    <xf numFmtId="0" fontId="11" fillId="6" borderId="0" xfId="0" applyFont="1" applyFill="1" applyAlignment="1">
      <alignment horizontal="center"/>
    </xf>
    <xf numFmtId="0" fontId="8" fillId="6" borderId="0" xfId="0" applyFont="1" applyFill="1" applyAlignment="1">
      <alignment horizontal="center"/>
    </xf>
    <xf numFmtId="9" fontId="8" fillId="6" borderId="0" xfId="1" applyFont="1" applyFill="1" applyAlignment="1">
      <alignment horizontal="center"/>
    </xf>
    <xf numFmtId="0" fontId="10" fillId="4" borderId="0" xfId="0" applyFont="1" applyFill="1" applyAlignment="1">
      <alignment horizontal="center"/>
    </xf>
    <xf numFmtId="9" fontId="10" fillId="4" borderId="0" xfId="1" applyFont="1" applyFill="1" applyAlignment="1">
      <alignment horizontal="center"/>
    </xf>
    <xf numFmtId="0" fontId="4" fillId="4" borderId="0" xfId="0" applyFont="1" applyFill="1" applyAlignment="1">
      <alignment horizontal="center"/>
    </xf>
    <xf numFmtId="0" fontId="0" fillId="0" borderId="0" xfId="0" applyAlignment="1">
      <alignment horizontal="center"/>
    </xf>
    <xf numFmtId="0" fontId="6" fillId="2" borderId="0" xfId="0" applyFont="1" applyFill="1" applyAlignment="1">
      <alignment horizontal="center"/>
    </xf>
    <xf numFmtId="0" fontId="4" fillId="2" borderId="0" xfId="0" applyFont="1" applyFill="1" applyAlignment="1">
      <alignment horizontal="center"/>
    </xf>
    <xf numFmtId="0" fontId="16" fillId="3" borderId="0" xfId="0" applyFont="1" applyFill="1" applyAlignment="1">
      <alignment horizontal="center"/>
    </xf>
    <xf numFmtId="0" fontId="10" fillId="3" borderId="0" xfId="0" applyFont="1" applyFill="1" applyAlignment="1">
      <alignment horizontal="center"/>
    </xf>
    <xf numFmtId="0" fontId="10" fillId="3" borderId="0" xfId="0" applyFont="1" applyFill="1"/>
    <xf numFmtId="0" fontId="9" fillId="3" borderId="0" xfId="0" applyFont="1" applyFill="1"/>
    <xf numFmtId="1" fontId="10" fillId="3" borderId="0" xfId="0" applyNumberFormat="1" applyFont="1" applyFill="1" applyAlignment="1">
      <alignment horizontal="center"/>
    </xf>
  </cellXfs>
  <cellStyles count="2">
    <cellStyle name="Normal" xfId="0" builtinId="0"/>
    <cellStyle name="Percent" xfId="1" builtinId="5"/>
  </cellStyles>
  <dxfs count="67">
    <dxf>
      <font>
        <sz val="18"/>
      </font>
    </dxf>
    <dxf>
      <font>
        <sz val="18"/>
      </font>
    </dxf>
    <dxf>
      <font>
        <sz val="18"/>
      </font>
    </dxf>
    <dxf>
      <font>
        <sz val="18"/>
      </font>
    </dxf>
    <dxf>
      <font>
        <sz val="18"/>
      </font>
    </dxf>
    <dxf>
      <font>
        <sz val="18"/>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sz val="20"/>
      </font>
    </dxf>
    <dxf>
      <font>
        <sz val="20"/>
      </font>
    </dxf>
    <dxf>
      <font>
        <sz val="20"/>
      </font>
    </dxf>
    <dxf>
      <font>
        <sz val="20"/>
      </font>
    </dxf>
    <dxf>
      <font>
        <sz val="20"/>
      </font>
    </dxf>
    <dxf>
      <font>
        <sz val="20"/>
      </font>
    </dxf>
    <dxf>
      <numFmt numFmtId="0" formatCode="General"/>
    </dxf>
    <dxf>
      <numFmt numFmtId="2" formatCode="0.00"/>
      <alignment horizontal="right" vertical="bottom" textRotation="0" wrapText="0" indent="0" justifyLastLine="0" shrinkToFit="0" readingOrder="0"/>
    </dxf>
    <dxf>
      <numFmt numFmtId="0" formatCode="General"/>
    </dxf>
    <dxf>
      <numFmt numFmtId="0" formatCode="General"/>
    </dxf>
    <dxf>
      <numFmt numFmtId="0" formatCode="General"/>
    </dxf>
    <dxf>
      <numFmt numFmtId="2" formatCode="0.00"/>
      <alignment horizontal="right" vertical="bottom" textRotation="0" wrapText="0" indent="0" justifyLastLine="0" shrinkToFit="0" readingOrder="0"/>
    </dxf>
    <dxf>
      <numFmt numFmtId="0" formatCode="General"/>
    </dxf>
    <dxf>
      <numFmt numFmtId="1" formatCode="0"/>
    </dxf>
    <dxf>
      <numFmt numFmtId="164" formatCode="[$-F400]h:mm:ss\ AM/PM"/>
    </dxf>
    <dxf>
      <numFmt numFmtId="0" formatCode="General"/>
    </dxf>
    <dxf>
      <numFmt numFmtId="0" formatCode="General"/>
    </dxf>
    <dxf>
      <numFmt numFmtId="19" formatCode="yyyy/mm/dd"/>
    </dxf>
    <dxf>
      <numFmt numFmtId="0" formatCode="General"/>
    </dxf>
    <dxf>
      <font>
        <b/>
        <color theme="1"/>
      </font>
      <border>
        <bottom style="thin">
          <color theme="9"/>
        </bottom>
        <vertical/>
        <horizontal/>
      </border>
    </dxf>
    <dxf>
      <font>
        <color theme="1"/>
      </font>
      <fill>
        <patternFill>
          <bgColor theme="2" tint="-9.9948118533890809E-2"/>
        </patternFill>
      </fill>
      <border>
        <left style="thin">
          <color theme="9"/>
        </left>
        <right style="thin">
          <color theme="9"/>
        </right>
        <top style="thin">
          <color theme="9"/>
        </top>
        <bottom style="thin">
          <color theme="9"/>
        </bottom>
        <vertical/>
        <horizontal/>
      </border>
    </dxf>
    <dxf>
      <fill>
        <patternFill>
          <bgColor theme="2" tint="-9.9948118533890809E-2"/>
        </patternFill>
      </fill>
    </dxf>
    <dxf>
      <fill>
        <patternFill>
          <bgColor theme="2" tint="-9.9948118533890809E-2"/>
        </patternFill>
      </fill>
    </dxf>
    <dxf>
      <font>
        <b/>
        <i val="0"/>
        <sz val="14"/>
        <color theme="2"/>
        <name val="Century Gothic"/>
        <family val="2"/>
        <scheme val="none"/>
      </font>
      <fill>
        <patternFill>
          <bgColor theme="4" tint="-0.499984740745262"/>
        </patternFill>
      </fill>
      <border>
        <left style="thin">
          <color theme="2" tint="-9.9948118533890809E-2"/>
        </left>
        <right style="thin">
          <color theme="2" tint="-9.9948118533890809E-2"/>
        </right>
        <top style="thin">
          <color theme="2" tint="-9.9948118533890809E-2"/>
        </top>
        <bottom style="thin">
          <color theme="2" tint="-9.9948118533890809E-2"/>
        </bottom>
      </border>
    </dxf>
    <dxf>
      <font>
        <sz val="20"/>
        <name val="Aparajita"/>
        <family val="1"/>
        <scheme val="none"/>
      </font>
      <fill>
        <patternFill>
          <bgColor theme="9" tint="0.59996337778862885"/>
        </patternFill>
      </fill>
      <border>
        <left style="thick">
          <color auto="1"/>
        </left>
        <right style="thick">
          <color auto="1"/>
        </right>
        <top style="thick">
          <color auto="1"/>
        </top>
        <bottom style="thick">
          <color auto="1"/>
        </bottom>
      </border>
    </dxf>
  </dxfs>
  <tableStyles count="5" defaultTableStyle="TableStyleMedium2" defaultPivotStyle="PivotStyleLight16">
    <tableStyle name="Slicer Style 1" pivot="0" table="0" count="1" xr9:uid="{AD4738AE-7859-4671-8072-2F3936B8B6C1}">
      <tableStyleElement type="wholeTable" dxfId="66"/>
    </tableStyle>
    <tableStyle name="Slicer Style 2" pivot="0" table="0" count="1" xr9:uid="{1575DFDC-FDDE-456E-9A21-D315C907C2D0}">
      <tableStyleElement type="wholeTable" dxfId="65"/>
    </tableStyle>
    <tableStyle name="Slicer Style 3" pivot="0" table="0" count="1" xr9:uid="{3A516B19-B7BF-4CDB-86B9-9C0E24B5B5D1}">
      <tableStyleElement type="wholeTable" dxfId="64"/>
    </tableStyle>
    <tableStyle name="Slicer Style 4" pivot="0" table="0" count="2" xr9:uid="{05C09F64-E420-4641-A24E-AF5693BCDC04}">
      <tableStyleElement type="wholeTable" dxfId="63"/>
    </tableStyle>
    <tableStyle name="SlicerStyleLight6 2" pivot="0" table="0" count="10" xr9:uid="{C2A211E9-2160-4832-B0BD-1892710F20F5}">
      <tableStyleElement type="wholeTable" dxfId="62"/>
      <tableStyleElement type="headerRow" dxfId="61"/>
    </tableStyle>
  </tableStyles>
  <colors>
    <mruColors>
      <color rgb="FF008080"/>
      <color rgb="FF990033"/>
      <color rgb="FF006666"/>
      <color rgb="FF663300"/>
      <color rgb="FF808080"/>
      <color rgb="FF9751CB"/>
    </mruColors>
  </color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2" tint="-9.9948118533890809E-2"/>
            </patternFill>
          </fill>
        </dxf>
      </x14:dxfs>
    </ext>
    <ext xmlns:x14="http://schemas.microsoft.com/office/spreadsheetml/2009/9/main" uri="{EB79DEF2-80B8-43e5-95BD-54CBDDF9020C}">
      <x14:slicerStyles defaultSlicerStyle="SlicerStyleLight6 2">
        <x14:slicerStyle name="Slicer Style 1"/>
        <x14:slicerStyle name="Slicer Style 2"/>
        <x14:slicerStyle name="Slicer Style 3"/>
        <x14:slicerStyle name="Slicer Style 4">
          <x14:slicerStyleElements>
            <x14:slicerStyleElement type="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microsoft.com/office/2007/relationships/slicerCache" Target="slicerCaches/slicerCache9.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7.xml"/><Relationship Id="rId29" Type="http://schemas.openxmlformats.org/officeDocument/2006/relationships/customXml" Target="../customXml/item3.xml"/><Relationship Id="rId11" Type="http://schemas.microsoft.com/office/2007/relationships/slicerCache" Target="slicerCaches/slicerCache2.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worksheet" Target="worksheets/sheet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worksheet" Target="worksheets/sheet8.xml"/><Relationship Id="rId51" Type="http://schemas.openxmlformats.org/officeDocument/2006/relationships/customXml" Target="../customXml/item25.xml"/><Relationship Id="rId3" Type="http://schemas.openxmlformats.org/officeDocument/2006/relationships/worksheet" Target="worksheets/sheet3.xml"/><Relationship Id="rId12" Type="http://schemas.microsoft.com/office/2007/relationships/slicerCache" Target="slicerCaches/slicerCache3.xml"/><Relationship Id="rId17" Type="http://schemas.microsoft.com/office/2007/relationships/slicerCache" Target="slicerCaches/slicerCache8.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openxmlformats.org/officeDocument/2006/relationships/connections" Target="connections.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6.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MIS Report.xlsx]KPI's!PivotTable26</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Century Gothic" panose="020B0502020202020204" pitchFamily="34" charset="0"/>
                <a:ea typeface="+mn-ea"/>
                <a:cs typeface="+mn-cs"/>
              </a:defRPr>
            </a:pPr>
            <a:r>
              <a:rPr lang="en-US" sz="1600" b="1">
                <a:solidFill>
                  <a:srgbClr val="002060"/>
                </a:solidFill>
                <a:latin typeface="Century Gothic" panose="020B0502020202020204" pitchFamily="34" charset="0"/>
              </a:rPr>
              <a:t>No. Of Patients Each Day</a:t>
            </a:r>
          </a:p>
        </c:rich>
      </c:tx>
      <c:layout>
        <c:manualLayout>
          <c:xMode val="edge"/>
          <c:yMode val="edge"/>
          <c:x val="0.36192662898500683"/>
          <c:y val="4.916025588344940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80000">
                <a:srgbClr val="006666"/>
              </a:gs>
              <a:gs pos="26000">
                <a:srgbClr val="002060"/>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'KPI''s'!$P$2</c:f>
              <c:strCache>
                <c:ptCount val="1"/>
                <c:pt idx="0">
                  <c:v>Total</c:v>
                </c:pt>
              </c:strCache>
            </c:strRef>
          </c:tx>
          <c:spPr>
            <a:gradFill flip="none" rotWithShape="1">
              <a:gsLst>
                <a:gs pos="80000">
                  <a:srgbClr val="006666"/>
                </a:gs>
                <a:gs pos="26000">
                  <a:srgbClr val="002060"/>
                </a:gs>
              </a:gsLst>
              <a:path path="circle">
                <a:fillToRect l="100000" t="100000"/>
              </a:path>
              <a:tileRect r="-100000" b="-100000"/>
            </a:gradFill>
            <a:ln>
              <a:noFill/>
            </a:ln>
            <a:effectLst/>
          </c:spPr>
          <c:invertIfNegative val="0"/>
          <c:cat>
            <c:strRef>
              <c:f>'KPI''s'!$O$3:$O$34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'KPI''s'!$P$3:$P$34</c:f>
              <c:numCache>
                <c:formatCode>General</c:formatCode>
                <c:ptCount val="31"/>
                <c:pt idx="0">
                  <c:v>336</c:v>
                </c:pt>
                <c:pt idx="1">
                  <c:v>293</c:v>
                </c:pt>
                <c:pt idx="2">
                  <c:v>316</c:v>
                </c:pt>
                <c:pt idx="3">
                  <c:v>288</c:v>
                </c:pt>
                <c:pt idx="4">
                  <c:v>299</c:v>
                </c:pt>
                <c:pt idx="5">
                  <c:v>257</c:v>
                </c:pt>
                <c:pt idx="6">
                  <c:v>285</c:v>
                </c:pt>
                <c:pt idx="7">
                  <c:v>314</c:v>
                </c:pt>
                <c:pt idx="8">
                  <c:v>296</c:v>
                </c:pt>
                <c:pt idx="9">
                  <c:v>304</c:v>
                </c:pt>
                <c:pt idx="10">
                  <c:v>302</c:v>
                </c:pt>
                <c:pt idx="11">
                  <c:v>323</c:v>
                </c:pt>
                <c:pt idx="12">
                  <c:v>268</c:v>
                </c:pt>
                <c:pt idx="13">
                  <c:v>288</c:v>
                </c:pt>
                <c:pt idx="14">
                  <c:v>313</c:v>
                </c:pt>
                <c:pt idx="15">
                  <c:v>315</c:v>
                </c:pt>
                <c:pt idx="16">
                  <c:v>312</c:v>
                </c:pt>
                <c:pt idx="17">
                  <c:v>308</c:v>
                </c:pt>
                <c:pt idx="18">
                  <c:v>295</c:v>
                </c:pt>
                <c:pt idx="19">
                  <c:v>302</c:v>
                </c:pt>
                <c:pt idx="20">
                  <c:v>319</c:v>
                </c:pt>
                <c:pt idx="21">
                  <c:v>314</c:v>
                </c:pt>
                <c:pt idx="22">
                  <c:v>303</c:v>
                </c:pt>
                <c:pt idx="23">
                  <c:v>302</c:v>
                </c:pt>
                <c:pt idx="24">
                  <c:v>313</c:v>
                </c:pt>
                <c:pt idx="25">
                  <c:v>284</c:v>
                </c:pt>
                <c:pt idx="26">
                  <c:v>298</c:v>
                </c:pt>
                <c:pt idx="27">
                  <c:v>309</c:v>
                </c:pt>
                <c:pt idx="28">
                  <c:v>312</c:v>
                </c:pt>
                <c:pt idx="29">
                  <c:v>288</c:v>
                </c:pt>
                <c:pt idx="30">
                  <c:v>160</c:v>
                </c:pt>
              </c:numCache>
            </c:numRef>
          </c:val>
          <c:extLst>
            <c:ext xmlns:c16="http://schemas.microsoft.com/office/drawing/2014/chart" uri="{C3380CC4-5D6E-409C-BE32-E72D297353CC}">
              <c16:uniqueId val="{00000000-1E9D-44BC-B155-2F0608A83A98}"/>
            </c:ext>
          </c:extLst>
        </c:ser>
        <c:dLbls>
          <c:showLegendKey val="0"/>
          <c:showVal val="0"/>
          <c:showCatName val="0"/>
          <c:showSerName val="0"/>
          <c:showPercent val="0"/>
          <c:showBubbleSize val="0"/>
        </c:dLbls>
        <c:gapWidth val="123"/>
        <c:overlap val="-27"/>
        <c:axId val="1108568751"/>
        <c:axId val="1108571151"/>
      </c:barChart>
      <c:catAx>
        <c:axId val="110856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108571151"/>
        <c:crosses val="autoZero"/>
        <c:auto val="1"/>
        <c:lblAlgn val="ctr"/>
        <c:lblOffset val="100"/>
        <c:noMultiLvlLbl val="0"/>
      </c:catAx>
      <c:valAx>
        <c:axId val="110857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10856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MIS Report.xlsx]KPI's!PivotTable27</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Century Gothic" panose="020B0502020202020204" pitchFamily="34" charset="0"/>
                <a:ea typeface="+mn-ea"/>
                <a:cs typeface="+mn-cs"/>
              </a:defRPr>
            </a:pPr>
            <a:r>
              <a:rPr lang="en-US" sz="1200" b="1">
                <a:solidFill>
                  <a:srgbClr val="002060"/>
                </a:solidFill>
                <a:latin typeface="Century Gothic" panose="020B0502020202020204" pitchFamily="34" charset="0"/>
              </a:rPr>
              <a:t>%</a:t>
            </a:r>
            <a:r>
              <a:rPr lang="en-US" sz="1200" b="1" baseline="0">
                <a:solidFill>
                  <a:srgbClr val="002060"/>
                </a:solidFill>
                <a:latin typeface="Century Gothic" panose="020B0502020202020204" pitchFamily="34" charset="0"/>
              </a:rPr>
              <a:t> Of Patients being attended</a:t>
            </a:r>
          </a:p>
          <a:p>
            <a:pPr>
              <a:defRPr sz="1200" b="1" i="0" u="none" strike="noStrike" kern="1200" spc="0" baseline="0">
                <a:solidFill>
                  <a:schemeClr val="tx1"/>
                </a:solidFill>
                <a:latin typeface="Century Gothic" panose="020B0502020202020204" pitchFamily="34" charset="0"/>
                <a:ea typeface="+mn-ea"/>
                <a:cs typeface="+mn-cs"/>
              </a:defRPr>
            </a:pPr>
            <a:r>
              <a:rPr lang="en-US" sz="1200" b="1" baseline="0">
                <a:solidFill>
                  <a:srgbClr val="002060"/>
                </a:solidFill>
                <a:latin typeface="Century Gothic" panose="020B0502020202020204" pitchFamily="34" charset="0"/>
              </a:rPr>
              <a:t> in time slot</a:t>
            </a:r>
            <a:endParaRPr lang="en-US" sz="1200" b="1">
              <a:solidFill>
                <a:srgbClr val="002060"/>
              </a:solidFill>
              <a:latin typeface="Century Gothic" panose="020B0502020202020204" pitchFamily="34" charset="0"/>
            </a:endParaRPr>
          </a:p>
        </c:rich>
      </c:tx>
      <c:layout>
        <c:manualLayout>
          <c:xMode val="edge"/>
          <c:yMode val="edge"/>
          <c:x val="0.13349979647151097"/>
          <c:y val="4.2283029694192648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ellipsis" wrap="square" lIns="720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002060"/>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008080"/>
          </a:solidFill>
          <a:ln w="19050">
            <a:solidFill>
              <a:schemeClr val="lt1"/>
            </a:solidFill>
          </a:ln>
          <a:effectLst/>
        </c:spPr>
      </c:pivotFmt>
      <c:pivotFmt>
        <c:idx val="9"/>
        <c:spPr>
          <a:solidFill>
            <a:schemeClr val="accent3"/>
          </a:solidFill>
          <a:ln w="19050">
            <a:solidFill>
              <a:schemeClr val="lt1"/>
            </a:solidFill>
          </a:ln>
          <a:effectLst/>
        </c:spPr>
      </c:pivotFmt>
    </c:pivotFmts>
    <c:plotArea>
      <c:layout>
        <c:manualLayout>
          <c:layoutTarget val="inner"/>
          <c:xMode val="edge"/>
          <c:yMode val="edge"/>
          <c:x val="5.9066849630763155E-2"/>
          <c:y val="0.23928070885925651"/>
          <c:w val="0.57503597962844999"/>
          <c:h val="0.7284058935905402"/>
        </c:manualLayout>
      </c:layout>
      <c:pieChart>
        <c:varyColors val="1"/>
        <c:ser>
          <c:idx val="0"/>
          <c:order val="0"/>
          <c:tx>
            <c:strRef>
              <c:f>'KPI''s'!$D$42</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3870-47A7-8FBF-9384FDAAC50C}"/>
              </c:ext>
            </c:extLst>
          </c:dPt>
          <c:dPt>
            <c:idx val="1"/>
            <c:bubble3D val="0"/>
            <c:spPr>
              <a:solidFill>
                <a:srgbClr val="008080"/>
              </a:solidFill>
              <a:ln w="19050">
                <a:solidFill>
                  <a:schemeClr val="lt1"/>
                </a:solidFill>
              </a:ln>
              <a:effectLst/>
            </c:spPr>
            <c:extLst>
              <c:ext xmlns:c16="http://schemas.microsoft.com/office/drawing/2014/chart" uri="{C3380CC4-5D6E-409C-BE32-E72D297353CC}">
                <c16:uniqueId val="{00000003-3870-47A7-8FBF-9384FDAAC5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70-47A7-8FBF-9384FDAAC50C}"/>
              </c:ext>
            </c:extLst>
          </c:dPt>
          <c:dLbls>
            <c:spPr>
              <a:noFill/>
              <a:ln>
                <a:noFill/>
              </a:ln>
              <a:effectLst/>
            </c:spPr>
            <c:txPr>
              <a:bodyPr rot="0" spcFirstLastPara="1" vertOverflow="ellipsis" wrap="square" lIns="720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'KPI''s'!$C$43:$C$46</c:f>
              <c:strCache>
                <c:ptCount val="3"/>
                <c:pt idx="0">
                  <c:v>Much higher(&gt;45)
</c:v>
                </c:pt>
                <c:pt idx="1">
                  <c:v>Within Target(&lt;30)</c:v>
                </c:pt>
                <c:pt idx="2">
                  <c:v>Slightly Above(&lt;=45)</c:v>
                </c:pt>
              </c:strCache>
            </c:strRef>
          </c:cat>
          <c:val>
            <c:numRef>
              <c:f>'KPI''s'!$D$43:$D$46</c:f>
              <c:numCache>
                <c:formatCode>General</c:formatCode>
                <c:ptCount val="3"/>
                <c:pt idx="0">
                  <c:v>2750</c:v>
                </c:pt>
                <c:pt idx="1">
                  <c:v>3749</c:v>
                </c:pt>
                <c:pt idx="2">
                  <c:v>2717</c:v>
                </c:pt>
              </c:numCache>
            </c:numRef>
          </c:val>
          <c:extLst>
            <c:ext xmlns:c16="http://schemas.microsoft.com/office/drawing/2014/chart" uri="{C3380CC4-5D6E-409C-BE32-E72D297353CC}">
              <c16:uniqueId val="{00000006-3870-47A7-8FBF-9384FDAAC5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MIS Report.xlsx]KPI's!PivotTable28</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Century Gothic" panose="020B0502020202020204" pitchFamily="34" charset="0"/>
                <a:ea typeface="+mn-ea"/>
                <a:cs typeface="+mn-cs"/>
              </a:defRPr>
            </a:pPr>
            <a:r>
              <a:rPr lang="en-US" sz="1400" b="1">
                <a:solidFill>
                  <a:srgbClr val="002060"/>
                </a:solidFill>
                <a:latin typeface="Century Gothic" panose="020B0502020202020204" pitchFamily="34" charset="0"/>
              </a:rPr>
              <a:t>No.</a:t>
            </a:r>
            <a:r>
              <a:rPr lang="en-US" sz="1400" b="1" baseline="0">
                <a:solidFill>
                  <a:srgbClr val="002060"/>
                </a:solidFill>
                <a:latin typeface="Century Gothic" panose="020B0502020202020204" pitchFamily="34" charset="0"/>
              </a:rPr>
              <a:t> Of Patients By Gender</a:t>
            </a:r>
            <a:endParaRPr lang="en-US" sz="1400" b="1">
              <a:solidFill>
                <a:srgbClr val="002060"/>
              </a:solidFill>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808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w="19050">
            <a:solidFill>
              <a:schemeClr val="lt1"/>
            </a:solidFill>
          </a:ln>
          <a:effectLst/>
        </c:spPr>
      </c:pivotFmt>
      <c:pivotFmt>
        <c:idx val="6"/>
        <c:spPr>
          <a:solidFill>
            <a:srgbClr val="008080"/>
          </a:solidFill>
          <a:ln w="19050">
            <a:solidFill>
              <a:schemeClr val="lt1"/>
            </a:solidFill>
          </a:ln>
          <a:effectLst/>
        </c:spPr>
      </c:pivotFmt>
    </c:pivotFmts>
    <c:plotArea>
      <c:layout>
        <c:manualLayout>
          <c:layoutTarget val="inner"/>
          <c:xMode val="edge"/>
          <c:yMode val="edge"/>
          <c:x val="0.10658837212317925"/>
          <c:y val="0.23052604661147566"/>
          <c:w val="0.57893076146331135"/>
          <c:h val="0.71470081070752922"/>
        </c:manualLayout>
      </c:layout>
      <c:pieChart>
        <c:varyColors val="1"/>
        <c:ser>
          <c:idx val="0"/>
          <c:order val="0"/>
          <c:tx>
            <c:strRef>
              <c:f>'KPI''s'!$G$43</c:f>
              <c:strCache>
                <c:ptCount val="1"/>
                <c:pt idx="0">
                  <c:v>Total</c:v>
                </c:pt>
              </c:strCache>
            </c:strRef>
          </c:tx>
          <c:spPr>
            <a:solidFill>
              <a:srgbClr val="008080"/>
            </a:solidFill>
            <a:ln w="19050"/>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1-6A30-4186-B951-F60C2662C2DB}"/>
              </c:ext>
            </c:extLst>
          </c:dPt>
          <c:dPt>
            <c:idx val="1"/>
            <c:bubble3D val="0"/>
            <c:spPr>
              <a:solidFill>
                <a:srgbClr val="008080"/>
              </a:solidFill>
              <a:ln w="19050">
                <a:solidFill>
                  <a:schemeClr val="lt1"/>
                </a:solidFill>
              </a:ln>
              <a:effectLst/>
            </c:spPr>
            <c:extLst>
              <c:ext xmlns:c16="http://schemas.microsoft.com/office/drawing/2014/chart" uri="{C3380CC4-5D6E-409C-BE32-E72D297353CC}">
                <c16:uniqueId val="{00000003-6A30-4186-B951-F60C2662C2DB}"/>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'KPI''s'!$F$44:$F$46</c:f>
              <c:strCache>
                <c:ptCount val="2"/>
                <c:pt idx="0">
                  <c:v>Female</c:v>
                </c:pt>
                <c:pt idx="1">
                  <c:v>Male</c:v>
                </c:pt>
              </c:strCache>
            </c:strRef>
          </c:cat>
          <c:val>
            <c:numRef>
              <c:f>'KPI''s'!$G$44:$G$46</c:f>
              <c:numCache>
                <c:formatCode>General</c:formatCode>
                <c:ptCount val="2"/>
                <c:pt idx="0">
                  <c:v>4487</c:v>
                </c:pt>
                <c:pt idx="1">
                  <c:v>4729</c:v>
                </c:pt>
              </c:numCache>
            </c:numRef>
          </c:val>
          <c:extLst>
            <c:ext xmlns:c16="http://schemas.microsoft.com/office/drawing/2014/chart" uri="{C3380CC4-5D6E-409C-BE32-E72D297353CC}">
              <c16:uniqueId val="{00000004-6A30-4186-B951-F60C2662C2D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MIS Report.xlsx]KPI's!PivotTable29</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rgbClr val="002060"/>
                </a:solidFill>
              </a:rPr>
              <a:t>No.</a:t>
            </a:r>
            <a:r>
              <a:rPr lang="en-US" b="1" baseline="0">
                <a:solidFill>
                  <a:srgbClr val="002060"/>
                </a:solidFill>
              </a:rPr>
              <a:t> Of Patients By Age Group</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9000">
                <a:srgbClr val="002060"/>
              </a:gs>
              <a:gs pos="100000">
                <a:srgbClr val="0070C0"/>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8242178409546E-2"/>
          <c:y val="0.17075146286739787"/>
          <c:w val="0.8936392942642013"/>
          <c:h val="0.73433200718106939"/>
        </c:manualLayout>
      </c:layout>
      <c:barChart>
        <c:barDir val="col"/>
        <c:grouping val="clustered"/>
        <c:varyColors val="0"/>
        <c:ser>
          <c:idx val="0"/>
          <c:order val="0"/>
          <c:tx>
            <c:strRef>
              <c:f>'KPI''s'!$J$43</c:f>
              <c:strCache>
                <c:ptCount val="1"/>
                <c:pt idx="0">
                  <c:v>Total</c:v>
                </c:pt>
              </c:strCache>
            </c:strRef>
          </c:tx>
          <c:spPr>
            <a:gradFill>
              <a:gsLst>
                <a:gs pos="59000">
                  <a:srgbClr val="002060"/>
                </a:gs>
                <a:gs pos="100000">
                  <a:srgbClr val="0070C0"/>
                </a:gs>
              </a:gsLst>
              <a:path path="circle">
                <a:fillToRect l="100000" t="100000"/>
              </a:path>
            </a:gradFill>
            <a:ln>
              <a:noFill/>
            </a:ln>
            <a:effectLst/>
          </c:spPr>
          <c:invertIfNegative val="0"/>
          <c:cat>
            <c:strRef>
              <c:f>'KPI''s'!$I$44:$I$51</c:f>
              <c:strCache>
                <c:ptCount val="7"/>
                <c:pt idx="0">
                  <c:v>0-5</c:v>
                </c:pt>
                <c:pt idx="1">
                  <c:v>15-29</c:v>
                </c:pt>
                <c:pt idx="2">
                  <c:v>30-45</c:v>
                </c:pt>
                <c:pt idx="3">
                  <c:v>45-59</c:v>
                </c:pt>
                <c:pt idx="4">
                  <c:v>5-14</c:v>
                </c:pt>
                <c:pt idx="5">
                  <c:v>60-69</c:v>
                </c:pt>
                <c:pt idx="6">
                  <c:v>70-79</c:v>
                </c:pt>
              </c:strCache>
            </c:strRef>
          </c:cat>
          <c:val>
            <c:numRef>
              <c:f>'KPI''s'!$J$44:$J$51</c:f>
              <c:numCache>
                <c:formatCode>General</c:formatCode>
                <c:ptCount val="7"/>
                <c:pt idx="0">
                  <c:v>464</c:v>
                </c:pt>
                <c:pt idx="1">
                  <c:v>1801</c:v>
                </c:pt>
                <c:pt idx="2">
                  <c:v>1755</c:v>
                </c:pt>
                <c:pt idx="3">
                  <c:v>1731</c:v>
                </c:pt>
                <c:pt idx="4">
                  <c:v>1158</c:v>
                </c:pt>
                <c:pt idx="5">
                  <c:v>1154</c:v>
                </c:pt>
                <c:pt idx="6">
                  <c:v>1153</c:v>
                </c:pt>
              </c:numCache>
            </c:numRef>
          </c:val>
          <c:extLst>
            <c:ext xmlns:c16="http://schemas.microsoft.com/office/drawing/2014/chart" uri="{C3380CC4-5D6E-409C-BE32-E72D297353CC}">
              <c16:uniqueId val="{00000000-6823-43D6-8FEC-67F05C31ACFC}"/>
            </c:ext>
          </c:extLst>
        </c:ser>
        <c:dLbls>
          <c:showLegendKey val="0"/>
          <c:showVal val="0"/>
          <c:showCatName val="0"/>
          <c:showSerName val="0"/>
          <c:showPercent val="0"/>
          <c:showBubbleSize val="0"/>
        </c:dLbls>
        <c:gapWidth val="219"/>
        <c:overlap val="-27"/>
        <c:axId val="2103873775"/>
        <c:axId val="2103867055"/>
      </c:barChart>
      <c:catAx>
        <c:axId val="210387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2103867055"/>
        <c:crosses val="autoZero"/>
        <c:auto val="1"/>
        <c:lblAlgn val="ctr"/>
        <c:lblOffset val="100"/>
        <c:noMultiLvlLbl val="0"/>
      </c:catAx>
      <c:valAx>
        <c:axId val="210386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210387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MIS Report.xlsx]Wait Time Analysis!PivotTable18</c:name>
    <c:fmtId val="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Wait Time Slot</a:t>
            </a:r>
          </a:p>
        </c:rich>
      </c:tx>
      <c:layout>
        <c:manualLayout>
          <c:xMode val="edge"/>
          <c:yMode val="edge"/>
          <c:x val="0.34409279041113916"/>
          <c:y val="6.3872693991059354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6666"/>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rgbClr val="C00000"/>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'Wait Time Analysis'!$C$18</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4-0B20-444C-84E7-8248C9A8F0D0}"/>
              </c:ext>
            </c:extLst>
          </c:dPt>
          <c:dPt>
            <c:idx val="1"/>
            <c:bubble3D val="0"/>
            <c:spPr>
              <a:solidFill>
                <a:srgbClr val="006666"/>
              </a:solidFill>
              <a:ln w="19050">
                <a:solidFill>
                  <a:schemeClr val="lt1"/>
                </a:solidFill>
              </a:ln>
              <a:effectLst/>
            </c:spPr>
            <c:extLst>
              <c:ext xmlns:c16="http://schemas.microsoft.com/office/drawing/2014/chart" uri="{C3380CC4-5D6E-409C-BE32-E72D297353CC}">
                <c16:uniqueId val="{00000003-0B20-444C-84E7-8248C9A8F0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0B20-444C-84E7-8248C9A8F0D0}"/>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'Wait Time Analysis'!$B$19:$B$22</c:f>
              <c:strCache>
                <c:ptCount val="3"/>
                <c:pt idx="0">
                  <c:v>Much higher(&gt;45)
</c:v>
                </c:pt>
                <c:pt idx="1">
                  <c:v>Within Target(&lt;30)</c:v>
                </c:pt>
                <c:pt idx="2">
                  <c:v>Slightly Above(&lt;=45)</c:v>
                </c:pt>
              </c:strCache>
            </c:strRef>
          </c:cat>
          <c:val>
            <c:numRef>
              <c:f>'Wait Time Analysis'!$C$19:$C$22</c:f>
              <c:numCache>
                <c:formatCode>General</c:formatCode>
                <c:ptCount val="3"/>
                <c:pt idx="0">
                  <c:v>2750</c:v>
                </c:pt>
                <c:pt idx="1">
                  <c:v>3749</c:v>
                </c:pt>
                <c:pt idx="2">
                  <c:v>2717</c:v>
                </c:pt>
              </c:numCache>
            </c:numRef>
          </c:val>
          <c:extLst>
            <c:ext xmlns:c16="http://schemas.microsoft.com/office/drawing/2014/chart" uri="{C3380CC4-5D6E-409C-BE32-E72D297353CC}">
              <c16:uniqueId val="{00000000-0B20-444C-84E7-8248C9A8F0D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437591854255484"/>
          <c:y val="0.34500380134093878"/>
          <c:w val="0.3240740909157051"/>
          <c:h val="0.3856456869184686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MIS Report.xlsx]Monthly Report!PivotTable11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tx1"/>
                </a:solidFill>
              </a:rPr>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Report'!$D$12:$D$13</c:f>
              <c:strCache>
                <c:ptCount val="1"/>
                <c:pt idx="0">
                  <c:v>Admitted</c:v>
                </c:pt>
              </c:strCache>
            </c:strRef>
          </c:tx>
          <c:spPr>
            <a:solidFill>
              <a:schemeClr val="bg2">
                <a:lumMod val="90000"/>
              </a:schemeClr>
            </a:solidFill>
            <a:ln>
              <a:noFill/>
            </a:ln>
            <a:effectLst/>
          </c:spPr>
          <c:invertIfNegative val="0"/>
          <c:cat>
            <c:strRef>
              <c:f>'Monthly Report'!$C$14:$C$26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Report'!$D$14:$D$26</c:f>
              <c:numCache>
                <c:formatCode>General</c:formatCode>
                <c:ptCount val="12"/>
                <c:pt idx="0">
                  <c:v>269</c:v>
                </c:pt>
                <c:pt idx="1">
                  <c:v>224</c:v>
                </c:pt>
                <c:pt idx="2">
                  <c:v>253</c:v>
                </c:pt>
                <c:pt idx="3">
                  <c:v>454</c:v>
                </c:pt>
                <c:pt idx="4">
                  <c:v>495</c:v>
                </c:pt>
                <c:pt idx="5">
                  <c:v>487</c:v>
                </c:pt>
                <c:pt idx="6">
                  <c:v>502</c:v>
                </c:pt>
                <c:pt idx="7">
                  <c:v>476</c:v>
                </c:pt>
                <c:pt idx="8">
                  <c:v>485</c:v>
                </c:pt>
                <c:pt idx="9">
                  <c:v>486</c:v>
                </c:pt>
                <c:pt idx="10">
                  <c:v>231</c:v>
                </c:pt>
                <c:pt idx="11">
                  <c:v>250</c:v>
                </c:pt>
              </c:numCache>
            </c:numRef>
          </c:val>
          <c:extLst>
            <c:ext xmlns:c16="http://schemas.microsoft.com/office/drawing/2014/chart" uri="{C3380CC4-5D6E-409C-BE32-E72D297353CC}">
              <c16:uniqueId val="{00000000-D1B5-4800-BCD8-64E6FA8FD2FE}"/>
            </c:ext>
          </c:extLst>
        </c:ser>
        <c:ser>
          <c:idx val="1"/>
          <c:order val="1"/>
          <c:tx>
            <c:strRef>
              <c:f>'Monthly Report'!$E$12:$E$13</c:f>
              <c:strCache>
                <c:ptCount val="1"/>
                <c:pt idx="0">
                  <c:v>Not Admitted</c:v>
                </c:pt>
              </c:strCache>
            </c:strRef>
          </c:tx>
          <c:spPr>
            <a:solidFill>
              <a:schemeClr val="bg2">
                <a:lumMod val="50000"/>
              </a:schemeClr>
            </a:solidFill>
            <a:ln>
              <a:noFill/>
            </a:ln>
            <a:effectLst/>
          </c:spPr>
          <c:invertIfNegative val="0"/>
          <c:cat>
            <c:strRef>
              <c:f>'Monthly Report'!$C$14:$C$26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Report'!$E$14:$E$26</c:f>
              <c:numCache>
                <c:formatCode>General</c:formatCode>
                <c:ptCount val="12"/>
                <c:pt idx="0">
                  <c:v>244</c:v>
                </c:pt>
                <c:pt idx="1">
                  <c:v>207</c:v>
                </c:pt>
                <c:pt idx="2">
                  <c:v>253</c:v>
                </c:pt>
                <c:pt idx="3">
                  <c:v>494</c:v>
                </c:pt>
                <c:pt idx="4">
                  <c:v>504</c:v>
                </c:pt>
                <c:pt idx="5">
                  <c:v>504</c:v>
                </c:pt>
                <c:pt idx="6">
                  <c:v>450</c:v>
                </c:pt>
                <c:pt idx="7">
                  <c:v>548</c:v>
                </c:pt>
                <c:pt idx="8">
                  <c:v>450</c:v>
                </c:pt>
                <c:pt idx="9">
                  <c:v>478</c:v>
                </c:pt>
                <c:pt idx="10">
                  <c:v>233</c:v>
                </c:pt>
                <c:pt idx="11">
                  <c:v>239</c:v>
                </c:pt>
              </c:numCache>
            </c:numRef>
          </c:val>
          <c:extLst>
            <c:ext xmlns:c16="http://schemas.microsoft.com/office/drawing/2014/chart" uri="{C3380CC4-5D6E-409C-BE32-E72D297353CC}">
              <c16:uniqueId val="{00000001-D1B5-4800-BCD8-64E6FA8FD2FE}"/>
            </c:ext>
          </c:extLst>
        </c:ser>
        <c:dLbls>
          <c:showLegendKey val="0"/>
          <c:showVal val="0"/>
          <c:showCatName val="0"/>
          <c:showSerName val="0"/>
          <c:showPercent val="0"/>
          <c:showBubbleSize val="0"/>
        </c:dLbls>
        <c:gapWidth val="219"/>
        <c:overlap val="-27"/>
        <c:axId val="324068800"/>
        <c:axId val="324063040"/>
      </c:barChart>
      <c:catAx>
        <c:axId val="32406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324063040"/>
        <c:crosses val="autoZero"/>
        <c:auto val="1"/>
        <c:lblAlgn val="ctr"/>
        <c:lblOffset val="100"/>
        <c:noMultiLvlLbl val="0"/>
      </c:catAx>
      <c:valAx>
        <c:axId val="32406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32406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MIS Report.xlsx]Monthly Report!PivotTable14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 Period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Report'!$D$29</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Report'!$C$30:$C$33</c:f>
              <c:strCache>
                <c:ptCount val="3"/>
                <c:pt idx="0">
                  <c:v>Start(1-10)</c:v>
                </c:pt>
                <c:pt idx="1">
                  <c:v>Middle(11-20)</c:v>
                </c:pt>
                <c:pt idx="2">
                  <c:v>End(21-30)</c:v>
                </c:pt>
              </c:strCache>
            </c:strRef>
          </c:cat>
          <c:val>
            <c:numRef>
              <c:f>'Monthly Report'!$D$30:$D$33</c:f>
              <c:numCache>
                <c:formatCode>General</c:formatCode>
                <c:ptCount val="3"/>
                <c:pt idx="0">
                  <c:v>2988</c:v>
                </c:pt>
                <c:pt idx="1">
                  <c:v>3026</c:v>
                </c:pt>
                <c:pt idx="2">
                  <c:v>3202</c:v>
                </c:pt>
              </c:numCache>
            </c:numRef>
          </c:val>
          <c:extLst>
            <c:ext xmlns:c16="http://schemas.microsoft.com/office/drawing/2014/chart" uri="{C3380CC4-5D6E-409C-BE32-E72D297353CC}">
              <c16:uniqueId val="{00000000-1422-407B-8A7E-ABBD12FC6315}"/>
            </c:ext>
          </c:extLst>
        </c:ser>
        <c:dLbls>
          <c:showLegendKey val="0"/>
          <c:showVal val="0"/>
          <c:showCatName val="0"/>
          <c:showSerName val="0"/>
          <c:showPercent val="0"/>
          <c:showBubbleSize val="0"/>
        </c:dLbls>
        <c:gapWidth val="219"/>
        <c:overlap val="-27"/>
        <c:axId val="1102479711"/>
        <c:axId val="1102480191"/>
      </c:barChart>
      <c:catAx>
        <c:axId val="110247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102480191"/>
        <c:crosses val="autoZero"/>
        <c:auto val="1"/>
        <c:lblAlgn val="ctr"/>
        <c:lblOffset val="100"/>
        <c:noMultiLvlLbl val="0"/>
      </c:catAx>
      <c:valAx>
        <c:axId val="1102480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10247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MIS Report.xlsx]Weekly Report!PivotTable12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Weekly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'Weekly Report'!$C$14</c:f>
              <c:strCache>
                <c:ptCount val="1"/>
                <c:pt idx="0">
                  <c:v>Total</c:v>
                </c:pt>
              </c:strCache>
            </c:strRef>
          </c:tx>
          <c:spPr>
            <a:solidFill>
              <a:schemeClr val="accent6">
                <a:lumMod val="75000"/>
              </a:schemeClr>
            </a:solidFill>
            <a:ln>
              <a:noFill/>
            </a:ln>
            <a:effectLst/>
          </c:spPr>
          <c:invertIfNegative val="0"/>
          <c:cat>
            <c:strRef>
              <c:f>'Weekly Report'!$B$15:$B$22</c:f>
              <c:strCache>
                <c:ptCount val="7"/>
                <c:pt idx="0">
                  <c:v>Sunday</c:v>
                </c:pt>
                <c:pt idx="1">
                  <c:v>Monday</c:v>
                </c:pt>
                <c:pt idx="2">
                  <c:v>Tuesday</c:v>
                </c:pt>
                <c:pt idx="3">
                  <c:v>Wednesday</c:v>
                </c:pt>
                <c:pt idx="4">
                  <c:v>Thursday</c:v>
                </c:pt>
                <c:pt idx="5">
                  <c:v>Friday</c:v>
                </c:pt>
                <c:pt idx="6">
                  <c:v>Saturday</c:v>
                </c:pt>
              </c:strCache>
            </c:strRef>
          </c:cat>
          <c:val>
            <c:numRef>
              <c:f>'Weekly Report'!$C$15:$C$22</c:f>
              <c:numCache>
                <c:formatCode>General</c:formatCode>
                <c:ptCount val="7"/>
                <c:pt idx="0">
                  <c:v>1318</c:v>
                </c:pt>
                <c:pt idx="1">
                  <c:v>1314</c:v>
                </c:pt>
                <c:pt idx="2">
                  <c:v>1305</c:v>
                </c:pt>
                <c:pt idx="3">
                  <c:v>1260</c:v>
                </c:pt>
                <c:pt idx="4">
                  <c:v>1332</c:v>
                </c:pt>
                <c:pt idx="5">
                  <c:v>1310</c:v>
                </c:pt>
                <c:pt idx="6">
                  <c:v>1377</c:v>
                </c:pt>
              </c:numCache>
            </c:numRef>
          </c:val>
          <c:extLst>
            <c:ext xmlns:c16="http://schemas.microsoft.com/office/drawing/2014/chart" uri="{C3380CC4-5D6E-409C-BE32-E72D297353CC}">
              <c16:uniqueId val="{00000000-FE67-4CEB-8F8D-88C33BD3CBC5}"/>
            </c:ext>
          </c:extLst>
        </c:ser>
        <c:dLbls>
          <c:showLegendKey val="0"/>
          <c:showVal val="0"/>
          <c:showCatName val="0"/>
          <c:showSerName val="0"/>
          <c:showPercent val="0"/>
          <c:showBubbleSize val="0"/>
        </c:dLbls>
        <c:gapWidth val="219"/>
        <c:overlap val="-27"/>
        <c:axId val="1036765695"/>
        <c:axId val="1036778175"/>
      </c:barChart>
      <c:catAx>
        <c:axId val="1036765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036778175"/>
        <c:crosses val="autoZero"/>
        <c:auto val="1"/>
        <c:lblAlgn val="ctr"/>
        <c:lblOffset val="100"/>
        <c:noMultiLvlLbl val="0"/>
      </c:catAx>
      <c:valAx>
        <c:axId val="103677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03676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MIS Report.xlsx]Weekly Report!PivotTable13</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Week Distribution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'Weekly Report'!$C$27</c:f>
              <c:strCache>
                <c:ptCount val="1"/>
                <c:pt idx="0">
                  <c:v>Total</c:v>
                </c:pt>
              </c:strCache>
            </c:strRef>
          </c:tx>
          <c:spPr>
            <a:solidFill>
              <a:schemeClr val="accent6">
                <a:lumMod val="75000"/>
              </a:schemeClr>
            </a:solidFill>
            <a:ln>
              <a:noFill/>
            </a:ln>
            <a:effectLst/>
          </c:spPr>
          <c:invertIfNegative val="0"/>
          <c:cat>
            <c:strRef>
              <c:f>'Weekly Report'!$B$28:$B$32</c:f>
              <c:strCache>
                <c:ptCount val="4"/>
                <c:pt idx="0">
                  <c:v>Week 1</c:v>
                </c:pt>
                <c:pt idx="1">
                  <c:v>Week 2</c:v>
                </c:pt>
                <c:pt idx="2">
                  <c:v>Week 3</c:v>
                </c:pt>
                <c:pt idx="3">
                  <c:v>Week 4</c:v>
                </c:pt>
              </c:strCache>
            </c:strRef>
          </c:cat>
          <c:val>
            <c:numRef>
              <c:f>'Weekly Report'!$C$28:$C$32</c:f>
              <c:numCache>
                <c:formatCode>General</c:formatCode>
                <c:ptCount val="4"/>
                <c:pt idx="0">
                  <c:v>2074</c:v>
                </c:pt>
                <c:pt idx="1">
                  <c:v>2095</c:v>
                </c:pt>
                <c:pt idx="2">
                  <c:v>2164</c:v>
                </c:pt>
                <c:pt idx="3">
                  <c:v>2883</c:v>
                </c:pt>
              </c:numCache>
            </c:numRef>
          </c:val>
          <c:extLst>
            <c:ext xmlns:c16="http://schemas.microsoft.com/office/drawing/2014/chart" uri="{C3380CC4-5D6E-409C-BE32-E72D297353CC}">
              <c16:uniqueId val="{00000000-8C73-412F-A339-F6698B4906D1}"/>
            </c:ext>
          </c:extLst>
        </c:ser>
        <c:dLbls>
          <c:showLegendKey val="0"/>
          <c:showVal val="0"/>
          <c:showCatName val="0"/>
          <c:showSerName val="0"/>
          <c:showPercent val="0"/>
          <c:showBubbleSize val="0"/>
        </c:dLbls>
        <c:gapWidth val="219"/>
        <c:overlap val="-27"/>
        <c:axId val="492997391"/>
        <c:axId val="492997871"/>
      </c:barChart>
      <c:catAx>
        <c:axId val="49299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492997871"/>
        <c:crosses val="autoZero"/>
        <c:auto val="1"/>
        <c:lblAlgn val="ctr"/>
        <c:lblOffset val="100"/>
        <c:noMultiLvlLbl val="0"/>
      </c:catAx>
      <c:valAx>
        <c:axId val="49299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49299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MIS Report.xlsx]Daily Report!PivotTable15</c:name>
    <c:fmtId val="0"/>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sz="1800">
                <a:solidFill>
                  <a:schemeClr val="tx1"/>
                </a:solidFill>
              </a:rPr>
              <a:t>Daily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'Daily Report'!$C$6:$C$7</c:f>
              <c:strCache>
                <c:ptCount val="1"/>
                <c:pt idx="0">
                  <c:v>Admitted</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invertIfNegative val="0"/>
          <c:cat>
            <c:strRef>
              <c:f>'Daily Report'!$B$8:$B$39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'Daily Report'!$C$8:$C$39</c:f>
              <c:numCache>
                <c:formatCode>General</c:formatCode>
                <c:ptCount val="31"/>
                <c:pt idx="0">
                  <c:v>157</c:v>
                </c:pt>
                <c:pt idx="1">
                  <c:v>144</c:v>
                </c:pt>
                <c:pt idx="2">
                  <c:v>160</c:v>
                </c:pt>
                <c:pt idx="3">
                  <c:v>144</c:v>
                </c:pt>
                <c:pt idx="4">
                  <c:v>143</c:v>
                </c:pt>
                <c:pt idx="5">
                  <c:v>116</c:v>
                </c:pt>
                <c:pt idx="6">
                  <c:v>137</c:v>
                </c:pt>
                <c:pt idx="7">
                  <c:v>154</c:v>
                </c:pt>
                <c:pt idx="8">
                  <c:v>152</c:v>
                </c:pt>
                <c:pt idx="9">
                  <c:v>169</c:v>
                </c:pt>
                <c:pt idx="10">
                  <c:v>155</c:v>
                </c:pt>
                <c:pt idx="11">
                  <c:v>161</c:v>
                </c:pt>
                <c:pt idx="12">
                  <c:v>158</c:v>
                </c:pt>
                <c:pt idx="13">
                  <c:v>136</c:v>
                </c:pt>
                <c:pt idx="14">
                  <c:v>167</c:v>
                </c:pt>
                <c:pt idx="15">
                  <c:v>154</c:v>
                </c:pt>
                <c:pt idx="16">
                  <c:v>138</c:v>
                </c:pt>
                <c:pt idx="17">
                  <c:v>159</c:v>
                </c:pt>
                <c:pt idx="18">
                  <c:v>148</c:v>
                </c:pt>
                <c:pt idx="19">
                  <c:v>142</c:v>
                </c:pt>
                <c:pt idx="20">
                  <c:v>159</c:v>
                </c:pt>
                <c:pt idx="21">
                  <c:v>166</c:v>
                </c:pt>
                <c:pt idx="22">
                  <c:v>140</c:v>
                </c:pt>
                <c:pt idx="23">
                  <c:v>154</c:v>
                </c:pt>
                <c:pt idx="24">
                  <c:v>165</c:v>
                </c:pt>
                <c:pt idx="25">
                  <c:v>150</c:v>
                </c:pt>
                <c:pt idx="26">
                  <c:v>160</c:v>
                </c:pt>
                <c:pt idx="27">
                  <c:v>149</c:v>
                </c:pt>
                <c:pt idx="28">
                  <c:v>150</c:v>
                </c:pt>
                <c:pt idx="29">
                  <c:v>146</c:v>
                </c:pt>
                <c:pt idx="30">
                  <c:v>79</c:v>
                </c:pt>
              </c:numCache>
            </c:numRef>
          </c:val>
          <c:extLst>
            <c:ext xmlns:c16="http://schemas.microsoft.com/office/drawing/2014/chart" uri="{C3380CC4-5D6E-409C-BE32-E72D297353CC}">
              <c16:uniqueId val="{00000000-8EB4-49C2-A452-AC16164D693E}"/>
            </c:ext>
          </c:extLst>
        </c:ser>
        <c:ser>
          <c:idx val="1"/>
          <c:order val="1"/>
          <c:tx>
            <c:strRef>
              <c:f>'Daily Report'!$D$6:$D$7</c:f>
              <c:strCache>
                <c:ptCount val="1"/>
                <c:pt idx="0">
                  <c:v>Not Admitted</c:v>
                </c:pt>
              </c:strCache>
            </c:strRef>
          </c:tx>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invertIfNegative val="0"/>
          <c:cat>
            <c:strRef>
              <c:f>'Daily Report'!$B$8:$B$39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'Daily Report'!$D$8:$D$39</c:f>
              <c:numCache>
                <c:formatCode>General</c:formatCode>
                <c:ptCount val="31"/>
                <c:pt idx="0">
                  <c:v>179</c:v>
                </c:pt>
                <c:pt idx="1">
                  <c:v>149</c:v>
                </c:pt>
                <c:pt idx="2">
                  <c:v>156</c:v>
                </c:pt>
                <c:pt idx="3">
                  <c:v>144</c:v>
                </c:pt>
                <c:pt idx="4">
                  <c:v>156</c:v>
                </c:pt>
                <c:pt idx="5">
                  <c:v>141</c:v>
                </c:pt>
                <c:pt idx="6">
                  <c:v>148</c:v>
                </c:pt>
                <c:pt idx="7">
                  <c:v>160</c:v>
                </c:pt>
                <c:pt idx="8">
                  <c:v>144</c:v>
                </c:pt>
                <c:pt idx="9">
                  <c:v>135</c:v>
                </c:pt>
                <c:pt idx="10">
                  <c:v>147</c:v>
                </c:pt>
                <c:pt idx="11">
                  <c:v>162</c:v>
                </c:pt>
                <c:pt idx="12">
                  <c:v>110</c:v>
                </c:pt>
                <c:pt idx="13">
                  <c:v>152</c:v>
                </c:pt>
                <c:pt idx="14">
                  <c:v>146</c:v>
                </c:pt>
                <c:pt idx="15">
                  <c:v>161</c:v>
                </c:pt>
                <c:pt idx="16">
                  <c:v>174</c:v>
                </c:pt>
                <c:pt idx="17">
                  <c:v>149</c:v>
                </c:pt>
                <c:pt idx="18">
                  <c:v>147</c:v>
                </c:pt>
                <c:pt idx="19">
                  <c:v>160</c:v>
                </c:pt>
                <c:pt idx="20">
                  <c:v>160</c:v>
                </c:pt>
                <c:pt idx="21">
                  <c:v>148</c:v>
                </c:pt>
                <c:pt idx="22">
                  <c:v>163</c:v>
                </c:pt>
                <c:pt idx="23">
                  <c:v>148</c:v>
                </c:pt>
                <c:pt idx="24">
                  <c:v>148</c:v>
                </c:pt>
                <c:pt idx="25">
                  <c:v>134</c:v>
                </c:pt>
                <c:pt idx="26">
                  <c:v>138</c:v>
                </c:pt>
                <c:pt idx="27">
                  <c:v>160</c:v>
                </c:pt>
                <c:pt idx="28">
                  <c:v>162</c:v>
                </c:pt>
                <c:pt idx="29">
                  <c:v>142</c:v>
                </c:pt>
                <c:pt idx="30">
                  <c:v>81</c:v>
                </c:pt>
              </c:numCache>
            </c:numRef>
          </c:val>
          <c:extLst>
            <c:ext xmlns:c16="http://schemas.microsoft.com/office/drawing/2014/chart" uri="{C3380CC4-5D6E-409C-BE32-E72D297353CC}">
              <c16:uniqueId val="{00000001-8EB4-49C2-A452-AC16164D693E}"/>
            </c:ext>
          </c:extLst>
        </c:ser>
        <c:dLbls>
          <c:showLegendKey val="0"/>
          <c:showVal val="0"/>
          <c:showCatName val="0"/>
          <c:showSerName val="0"/>
          <c:showPercent val="0"/>
          <c:showBubbleSize val="0"/>
        </c:dLbls>
        <c:gapWidth val="100"/>
        <c:overlap val="-24"/>
        <c:axId val="1106546351"/>
        <c:axId val="1106547791"/>
      </c:barChart>
      <c:catAx>
        <c:axId val="11065463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1106547791"/>
        <c:crosses val="autoZero"/>
        <c:auto val="1"/>
        <c:lblAlgn val="ctr"/>
        <c:lblOffset val="100"/>
        <c:noMultiLvlLbl val="0"/>
      </c:catAx>
      <c:valAx>
        <c:axId val="11065477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6546351"/>
        <c:crosses val="autoZero"/>
        <c:crossBetween val="between"/>
      </c:valAx>
      <c:spPr>
        <a:noFill/>
        <a:ln>
          <a:noFill/>
        </a:ln>
        <a:effectLst/>
      </c:spPr>
    </c:plotArea>
    <c:legend>
      <c:legendPos val="r"/>
      <c:layout>
        <c:manualLayout>
          <c:xMode val="edge"/>
          <c:yMode val="edge"/>
          <c:x val="0.89378494391711227"/>
          <c:y val="0.46864172701402346"/>
          <c:w val="9.2619528904278131E-2"/>
          <c:h val="0.1905992781665190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MIS Report.xlsx]Daily Report!PivotTable16</c:name>
    <c:fmtId val="1"/>
  </c:pivotSource>
  <c:chart>
    <c:title>
      <c:tx>
        <c:rich>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r>
              <a:rPr lang="en-US" sz="2800">
                <a:solidFill>
                  <a:schemeClr val="tx1">
                    <a:lumMod val="95000"/>
                    <a:lumOff val="5000"/>
                  </a:schemeClr>
                </a:solidFill>
              </a:rPr>
              <a:t>Time Slot</a:t>
            </a:r>
          </a:p>
        </c:rich>
      </c:tx>
      <c:layout>
        <c:manualLayout>
          <c:xMode val="edge"/>
          <c:yMode val="edge"/>
          <c:x val="0.52858099915584766"/>
          <c:y val="5.4424597159654087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pivotFmt>
      <c:pivotFmt>
        <c:idx val="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pivotFmt>
      <c:pivotFmt>
        <c:idx val="3"/>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pivotFmt>
      <c:pivotFmt>
        <c:idx val="4"/>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pivotFmt>
    </c:pivotFmts>
    <c:plotArea>
      <c:layout>
        <c:manualLayout>
          <c:layoutTarget val="inner"/>
          <c:xMode val="edge"/>
          <c:yMode val="edge"/>
          <c:x val="0.11690179011124406"/>
          <c:y val="0.2047925314435492"/>
          <c:w val="0.48180836181981934"/>
          <c:h val="0.76601586153932988"/>
        </c:manualLayout>
      </c:layout>
      <c:pieChart>
        <c:varyColors val="1"/>
        <c:ser>
          <c:idx val="0"/>
          <c:order val="0"/>
          <c:tx>
            <c:strRef>
              <c:f>'Daily Report'!$C$42</c:f>
              <c:strCache>
                <c:ptCount val="1"/>
                <c:pt idx="0">
                  <c:v>Total</c:v>
                </c:pt>
              </c:strCache>
            </c:strRef>
          </c:tx>
          <c:dPt>
            <c:idx val="0"/>
            <c:bubble3D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extLst>
              <c:ext xmlns:c16="http://schemas.microsoft.com/office/drawing/2014/chart" uri="{C3380CC4-5D6E-409C-BE32-E72D297353CC}">
                <c16:uniqueId val="{00000001-3C69-4229-84ED-DDCA4BB7EBAE}"/>
              </c:ext>
            </c:extLst>
          </c:dPt>
          <c:dPt>
            <c:idx val="1"/>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extLst>
              <c:ext xmlns:c16="http://schemas.microsoft.com/office/drawing/2014/chart" uri="{C3380CC4-5D6E-409C-BE32-E72D297353CC}">
                <c16:uniqueId val="{00000003-3C69-4229-84ED-DDCA4BB7EBAE}"/>
              </c:ext>
            </c:extLst>
          </c:dPt>
          <c:dPt>
            <c:idx val="2"/>
            <c:bubble3D val="0"/>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extLst>
              <c:ext xmlns:c16="http://schemas.microsoft.com/office/drawing/2014/chart" uri="{C3380CC4-5D6E-409C-BE32-E72D297353CC}">
                <c16:uniqueId val="{00000005-3C69-4229-84ED-DDCA4BB7EBAE}"/>
              </c:ext>
            </c:extLst>
          </c:dPt>
          <c:dPt>
            <c:idx val="3"/>
            <c:bubble3D val="0"/>
            <c:spPr>
              <a:gradFill rotWithShape="1">
                <a:gsLst>
                  <a:gs pos="0">
                    <a:schemeClr val="accent4">
                      <a:shade val="85000"/>
                      <a:satMod val="130000"/>
                    </a:schemeClr>
                  </a:gs>
                  <a:gs pos="34000">
                    <a:schemeClr val="accent4">
                      <a:shade val="87000"/>
                      <a:satMod val="125000"/>
                    </a:schemeClr>
                  </a:gs>
                  <a:gs pos="70000">
                    <a:schemeClr val="accent4">
                      <a:tint val="100000"/>
                      <a:shade val="90000"/>
                      <a:satMod val="130000"/>
                    </a:schemeClr>
                  </a:gs>
                  <a:gs pos="100000">
                    <a:schemeClr val="accent4">
                      <a:tint val="100000"/>
                      <a:shade val="100000"/>
                      <a:satMod val="110000"/>
                    </a:schemeClr>
                  </a:gs>
                </a:gsLst>
                <a:path path="circle">
                  <a:fillToRect l="100000" t="100000" r="100000" b="100000"/>
                </a:path>
              </a:gradFill>
              <a:ln>
                <a:noFill/>
              </a:ln>
              <a:effectLst>
                <a:outerShdw blurRad="38100" dist="25400" dir="2700000" algn="br" rotWithShape="0">
                  <a:srgbClr val="000000">
                    <a:alpha val="60000"/>
                  </a:srgbClr>
                </a:outerShdw>
              </a:effectLst>
            </c:spPr>
            <c:extLst>
              <c:ext xmlns:c16="http://schemas.microsoft.com/office/drawing/2014/chart" uri="{C3380CC4-5D6E-409C-BE32-E72D297353CC}">
                <c16:uniqueId val="{00000007-3C69-4229-84ED-DDCA4BB7EBAE}"/>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'Daily Report'!$B$43:$B$47</c:f>
              <c:strCache>
                <c:ptCount val="4"/>
                <c:pt idx="0">
                  <c:v>12AM - 6AM</c:v>
                </c:pt>
                <c:pt idx="1">
                  <c:v>12PM - 6PM</c:v>
                </c:pt>
                <c:pt idx="2">
                  <c:v>6AM - 12PM</c:v>
                </c:pt>
                <c:pt idx="3">
                  <c:v>6PM - 12AM</c:v>
                </c:pt>
              </c:strCache>
            </c:strRef>
          </c:cat>
          <c:val>
            <c:numRef>
              <c:f>'Daily Report'!$C$43:$C$47</c:f>
              <c:numCache>
                <c:formatCode>General</c:formatCode>
                <c:ptCount val="4"/>
                <c:pt idx="0">
                  <c:v>2316</c:v>
                </c:pt>
                <c:pt idx="1">
                  <c:v>2275</c:v>
                </c:pt>
                <c:pt idx="2">
                  <c:v>2316</c:v>
                </c:pt>
                <c:pt idx="3">
                  <c:v>2309</c:v>
                </c:pt>
              </c:numCache>
            </c:numRef>
          </c:val>
          <c:extLst>
            <c:ext xmlns:c16="http://schemas.microsoft.com/office/drawing/2014/chart" uri="{C3380CC4-5D6E-409C-BE32-E72D297353CC}">
              <c16:uniqueId val="{00000000-1870-4F10-8A11-7FCE16C0682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22637137393089"/>
          <c:y val="0.42886237279318523"/>
          <c:w val="0.22638864854995955"/>
          <c:h val="0.3106105276847546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No. Of Patients By Department</cx:v>
        </cx:txData>
      </cx:tx>
      <cx:txPr>
        <a:bodyPr spcFirstLastPara="1" vertOverflow="ellipsis" horzOverflow="overflow" wrap="square" lIns="0" tIns="0" rIns="0" bIns="0" anchor="ctr" anchorCtr="1"/>
        <a:lstStyle/>
        <a:p>
          <a:pPr algn="ctr" rtl="0">
            <a:defRPr/>
          </a:pPr>
          <a:r>
            <a:rPr lang="en-US" sz="1600" b="1" i="0" u="none" strike="noStrike" baseline="0">
              <a:solidFill>
                <a:srgbClr val="002060"/>
              </a:solidFill>
              <a:latin typeface="Century Gothic" panose="020B0502020202020204" pitchFamily="34" charset="0"/>
            </a:rPr>
            <a:t>No. Of Patients By Department</a:t>
          </a:r>
        </a:p>
      </cx:txPr>
    </cx:title>
    <cx:plotArea>
      <cx:plotAreaRegion>
        <cx:series layoutId="treemap" uniqueId="{00000000-0478-43A8-8190-6A9613450F55}">
          <cx:tx>
            <cx:txData>
              <cx:f>_xlchart.v1.1</cx:f>
              <cx:v>No. of Patients</cx:v>
            </cx:txData>
          </cx:tx>
          <cx:dataPt idx="0">
            <cx:spPr>
              <a:solidFill>
                <a:srgbClr val="BD582C"/>
              </a:solidFill>
            </cx:spPr>
          </cx:dataPt>
          <cx:dataPt idx="1">
            <cx:spPr>
              <a:solidFill>
                <a:srgbClr val="865640">
                  <a:lumMod val="75000"/>
                </a:srgbClr>
              </a:solidFill>
            </cx:spPr>
          </cx:dataPt>
          <cx:dataPt idx="2">
            <cx:spPr>
              <a:solidFill>
                <a:srgbClr val="000000">
                  <a:lumMod val="50000"/>
                  <a:lumOff val="50000"/>
                </a:srgbClr>
              </a:solidFill>
            </cx:spPr>
          </cx:dataPt>
          <cx:dataPt idx="3">
            <cx:spPr>
              <a:solidFill>
                <a:srgbClr val="C2BC80">
                  <a:lumMod val="75000"/>
                </a:srgbClr>
              </a:solidFill>
            </cx:spPr>
          </cx:dataPt>
          <cx:dataPt idx="4">
            <cx:spPr>
              <a:solidFill>
                <a:srgbClr val="008080"/>
              </a:solidFill>
              <a:ln>
                <a:noFill/>
              </a:ln>
            </cx:spPr>
          </cx:dataPt>
          <cx:dataPt idx="5">
            <cx:spPr>
              <a:solidFill>
                <a:srgbClr val="990033"/>
              </a:solidFill>
            </cx:spPr>
          </cx:dataPt>
          <cx:dataPt idx="6">
            <cx:spPr>
              <a:solidFill>
                <a:srgbClr val="002060"/>
              </a:solidFill>
            </cx:spPr>
          </cx:dataPt>
          <cx:dataPt idx="7">
            <cx:spPr>
              <a:solidFill>
                <a:srgbClr val="7030A0"/>
              </a:solidFill>
            </cx:spPr>
          </cx:dataPt>
          <cx:dataLabels pos="inEnd">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panose="020F0502020204030204"/>
                </a:endParaRPr>
              </a:p>
            </cx:txPr>
            <cx:visibility seriesName="0" categoryName="1" value="0"/>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sz="1050" b="0">
              <a:solidFill>
                <a:schemeClr val="tx1">
                  <a:lumMod val="95000"/>
                  <a:lumOff val="5000"/>
                </a:schemeClr>
              </a:solidFill>
            </a:defRPr>
          </a:pPr>
          <a:endParaRPr lang="en-US" sz="1050" b="0" i="0" u="none" strike="noStrike" baseline="0">
            <a:solidFill>
              <a:schemeClr val="tx1">
                <a:lumMod val="95000"/>
                <a:lumOff val="5000"/>
              </a:schemeClr>
            </a:solidFill>
            <a:latin typeface="Calibri" panose="020F0502020204030204"/>
          </a:endParaRPr>
        </a:p>
      </cx:txPr>
    </cx:legend>
  </cx:chart>
  <cx:spPr>
    <a:ln>
      <a:solidFill>
        <a:srgbClr val="002060"/>
      </a:solid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4</xdr:col>
      <xdr:colOff>87998</xdr:colOff>
      <xdr:row>23</xdr:row>
      <xdr:rowOff>28839</xdr:rowOff>
    </xdr:from>
    <xdr:to>
      <xdr:col>5</xdr:col>
      <xdr:colOff>1265464</xdr:colOff>
      <xdr:row>48</xdr:row>
      <xdr:rowOff>40820</xdr:rowOff>
    </xdr:to>
    <mc:AlternateContent xmlns:mc="http://schemas.openxmlformats.org/markup-compatibility/2006" xmlns:a14="http://schemas.microsoft.com/office/drawing/2010/main">
      <mc:Choice Requires="a14">
        <xdr:graphicFrame macro="">
          <xdr:nvGraphicFramePr>
            <xdr:cNvPr id="5" name="Months (Patient Admission Date) 3">
              <a:extLst>
                <a:ext uri="{FF2B5EF4-FFF2-40B4-BE49-F238E27FC236}">
                  <a16:creationId xmlns:a16="http://schemas.microsoft.com/office/drawing/2014/main" id="{BFD17100-4400-445F-A817-2A1CD384D9AB}"/>
                </a:ext>
              </a:extLst>
            </xdr:cNvPr>
            <xdr:cNvGraphicFramePr/>
          </xdr:nvGraphicFramePr>
          <xdr:xfrm>
            <a:off x="0" y="0"/>
            <a:ext cx="0" cy="0"/>
          </xdr:xfrm>
          <a:graphic>
            <a:graphicData uri="http://schemas.microsoft.com/office/drawing/2010/slicer">
              <sle:slicer xmlns:sle="http://schemas.microsoft.com/office/drawing/2010/slicer" name="Months (Patient Admission Date) 3"/>
            </a:graphicData>
          </a:graphic>
        </xdr:graphicFrame>
      </mc:Choice>
      <mc:Fallback xmlns="">
        <xdr:sp macro="" textlink="">
          <xdr:nvSpPr>
            <xdr:cNvPr id="0" name=""/>
            <xdr:cNvSpPr>
              <a:spLocks noTextEdit="1"/>
            </xdr:cNvSpPr>
          </xdr:nvSpPr>
          <xdr:spPr>
            <a:xfrm>
              <a:off x="2000469" y="4376721"/>
              <a:ext cx="1790054" cy="4494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85711</xdr:colOff>
      <xdr:row>15</xdr:row>
      <xdr:rowOff>56831</xdr:rowOff>
    </xdr:from>
    <xdr:to>
      <xdr:col>5</xdr:col>
      <xdr:colOff>1269999</xdr:colOff>
      <xdr:row>22</xdr:row>
      <xdr:rowOff>53234</xdr:rowOff>
    </xdr:to>
    <mc:AlternateContent xmlns:mc="http://schemas.openxmlformats.org/markup-compatibility/2006" xmlns:a14="http://schemas.microsoft.com/office/drawing/2010/main">
      <mc:Choice Requires="a14">
        <xdr:graphicFrame macro="">
          <xdr:nvGraphicFramePr>
            <xdr:cNvPr id="6" name="Years (Patient Admission Date) 3">
              <a:extLst>
                <a:ext uri="{FF2B5EF4-FFF2-40B4-BE49-F238E27FC236}">
                  <a16:creationId xmlns:a16="http://schemas.microsoft.com/office/drawing/2014/main" id="{5220BDCB-58DC-473A-8FBE-2E1209FDAA81}"/>
                </a:ext>
              </a:extLst>
            </xdr:cNvPr>
            <xdr:cNvGraphicFramePr/>
          </xdr:nvGraphicFramePr>
          <xdr:xfrm>
            <a:off x="0" y="0"/>
            <a:ext cx="0" cy="0"/>
          </xdr:xfrm>
          <a:graphic>
            <a:graphicData uri="http://schemas.microsoft.com/office/drawing/2010/slicer">
              <sle:slicer xmlns:sle="http://schemas.microsoft.com/office/drawing/2010/slicer" name="Years (Patient Admission Date) 3"/>
            </a:graphicData>
          </a:graphic>
        </xdr:graphicFrame>
      </mc:Choice>
      <mc:Fallback xmlns="">
        <xdr:sp macro="" textlink="">
          <xdr:nvSpPr>
            <xdr:cNvPr id="0" name=""/>
            <xdr:cNvSpPr>
              <a:spLocks noTextEdit="1"/>
            </xdr:cNvSpPr>
          </xdr:nvSpPr>
          <xdr:spPr>
            <a:xfrm>
              <a:off x="1998182" y="2940478"/>
              <a:ext cx="1796876" cy="1266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20214</xdr:colOff>
      <xdr:row>14</xdr:row>
      <xdr:rowOff>95250</xdr:rowOff>
    </xdr:from>
    <xdr:to>
      <xdr:col>16</xdr:col>
      <xdr:colOff>40822</xdr:colOff>
      <xdr:row>32</xdr:row>
      <xdr:rowOff>136071</xdr:rowOff>
    </xdr:to>
    <xdr:graphicFrame macro="">
      <xdr:nvGraphicFramePr>
        <xdr:cNvPr id="7" name="Chart 6">
          <a:extLst>
            <a:ext uri="{FF2B5EF4-FFF2-40B4-BE49-F238E27FC236}">
              <a16:creationId xmlns:a16="http://schemas.microsoft.com/office/drawing/2014/main" id="{BF91438F-6ACA-4FBE-94CE-FDFEF00C6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150110</xdr:colOff>
      <xdr:row>3</xdr:row>
      <xdr:rowOff>36274</xdr:rowOff>
    </xdr:from>
    <xdr:to>
      <xdr:col>21</xdr:col>
      <xdr:colOff>108859</xdr:colOff>
      <xdr:row>17</xdr:row>
      <xdr:rowOff>136072</xdr:rowOff>
    </xdr:to>
    <xdr:graphicFrame macro="">
      <xdr:nvGraphicFramePr>
        <xdr:cNvPr id="8" name="Chart 7">
          <a:extLst>
            <a:ext uri="{FF2B5EF4-FFF2-40B4-BE49-F238E27FC236}">
              <a16:creationId xmlns:a16="http://schemas.microsoft.com/office/drawing/2014/main" id="{75150A64-D388-4BF6-BD60-ECD081082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134183</xdr:colOff>
      <xdr:row>18</xdr:row>
      <xdr:rowOff>43898</xdr:rowOff>
    </xdr:from>
    <xdr:to>
      <xdr:col>21</xdr:col>
      <xdr:colOff>122466</xdr:colOff>
      <xdr:row>32</xdr:row>
      <xdr:rowOff>136071</xdr:rowOff>
    </xdr:to>
    <xdr:graphicFrame macro="">
      <xdr:nvGraphicFramePr>
        <xdr:cNvPr id="9" name="Chart 8">
          <a:extLst>
            <a:ext uri="{FF2B5EF4-FFF2-40B4-BE49-F238E27FC236}">
              <a16:creationId xmlns:a16="http://schemas.microsoft.com/office/drawing/2014/main" id="{71B6570A-B577-4D11-AA49-6FD9DD67C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292789</xdr:colOff>
      <xdr:row>33</xdr:row>
      <xdr:rowOff>54428</xdr:rowOff>
    </xdr:from>
    <xdr:to>
      <xdr:col>21</xdr:col>
      <xdr:colOff>163286</xdr:colOff>
      <xdr:row>48</xdr:row>
      <xdr:rowOff>27214</xdr:rowOff>
    </xdr:to>
    <xdr:graphicFrame macro="">
      <xdr:nvGraphicFramePr>
        <xdr:cNvPr id="10" name="Chart 9">
          <a:extLst>
            <a:ext uri="{FF2B5EF4-FFF2-40B4-BE49-F238E27FC236}">
              <a16:creationId xmlns:a16="http://schemas.microsoft.com/office/drawing/2014/main" id="{DEE64211-D51F-4526-97D7-CFD1B4CAD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5775</xdr:colOff>
      <xdr:row>33</xdr:row>
      <xdr:rowOff>36285</xdr:rowOff>
    </xdr:from>
    <xdr:to>
      <xdr:col>14</xdr:col>
      <xdr:colOff>217715</xdr:colOff>
      <xdr:row>48</xdr:row>
      <xdr:rowOff>40822</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42E92D48-524B-44E2-B50F-681ECA3DFD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876735" y="6231345"/>
              <a:ext cx="7809080" cy="27477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149679</xdr:colOff>
      <xdr:row>3</xdr:row>
      <xdr:rowOff>54429</xdr:rowOff>
    </xdr:from>
    <xdr:to>
      <xdr:col>15</xdr:col>
      <xdr:colOff>1932214</xdr:colOff>
      <xdr:row>6</xdr:row>
      <xdr:rowOff>108857</xdr:rowOff>
    </xdr:to>
    <xdr:sp macro="" textlink="">
      <xdr:nvSpPr>
        <xdr:cNvPr id="12" name="TextBox 11">
          <a:extLst>
            <a:ext uri="{FF2B5EF4-FFF2-40B4-BE49-F238E27FC236}">
              <a16:creationId xmlns:a16="http://schemas.microsoft.com/office/drawing/2014/main" id="{2E835D6C-BFBD-5A5E-79F2-24714A03409A}"/>
            </a:ext>
          </a:extLst>
        </xdr:cNvPr>
        <xdr:cNvSpPr txBox="1"/>
      </xdr:nvSpPr>
      <xdr:spPr>
        <a:xfrm>
          <a:off x="1905000" y="585108"/>
          <a:ext cx="12110357" cy="585106"/>
        </a:xfrm>
        <a:prstGeom prst="rect">
          <a:avLst/>
        </a:prstGeom>
        <a:solidFill>
          <a:schemeClr val="lt1"/>
        </a:solidFill>
        <a:ln w="9525" cmpd="sng">
          <a:solidFill>
            <a:srgbClr val="002060"/>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rgbClr val="002060"/>
              </a:solidFill>
              <a:latin typeface="Century Gothic" panose="020B0502020202020204" pitchFamily="34" charset="0"/>
            </a:rPr>
            <a:t>Hospital Emergency Room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123432</xdr:colOff>
      <xdr:row>12</xdr:row>
      <xdr:rowOff>130124</xdr:rowOff>
    </xdr:from>
    <xdr:to>
      <xdr:col>10</xdr:col>
      <xdr:colOff>640080</xdr:colOff>
      <xdr:row>28</xdr:row>
      <xdr:rowOff>152400</xdr:rowOff>
    </xdr:to>
    <xdr:graphicFrame macro="">
      <xdr:nvGraphicFramePr>
        <xdr:cNvPr id="2" name="Chart 1">
          <a:extLst>
            <a:ext uri="{FF2B5EF4-FFF2-40B4-BE49-F238E27FC236}">
              <a16:creationId xmlns:a16="http://schemas.microsoft.com/office/drawing/2014/main" id="{5E1299D4-952E-17A0-C71B-C14888B2C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219222</xdr:colOff>
      <xdr:row>11</xdr:row>
      <xdr:rowOff>9377</xdr:rowOff>
    </xdr:from>
    <xdr:to>
      <xdr:col>17</xdr:col>
      <xdr:colOff>563880</xdr:colOff>
      <xdr:row>26</xdr:row>
      <xdr:rowOff>121920</xdr:rowOff>
    </xdr:to>
    <xdr:graphicFrame macro="">
      <xdr:nvGraphicFramePr>
        <xdr:cNvPr id="2" name="Chart 1">
          <a:extLst>
            <a:ext uri="{FF2B5EF4-FFF2-40B4-BE49-F238E27FC236}">
              <a16:creationId xmlns:a16="http://schemas.microsoft.com/office/drawing/2014/main" id="{53CAA147-3482-B56C-824D-D76EA6CA8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200524</xdr:colOff>
      <xdr:row>11</xdr:row>
      <xdr:rowOff>118778</xdr:rowOff>
    </xdr:from>
    <xdr:to>
      <xdr:col>21</xdr:col>
      <xdr:colOff>223970</xdr:colOff>
      <xdr:row>26</xdr:row>
      <xdr:rowOff>155222</xdr:rowOff>
    </xdr:to>
    <mc:AlternateContent xmlns:mc="http://schemas.openxmlformats.org/markup-compatibility/2006">
      <mc:Choice xmlns:a14="http://schemas.microsoft.com/office/drawing/2010/main" Requires="a14">
        <xdr:graphicFrame macro="">
          <xdr:nvGraphicFramePr>
            <xdr:cNvPr id="3" name="Months (Patient Admission Date)">
              <a:extLst>
                <a:ext uri="{FF2B5EF4-FFF2-40B4-BE49-F238E27FC236}">
                  <a16:creationId xmlns:a16="http://schemas.microsoft.com/office/drawing/2014/main" id="{F6CAFA4B-81E7-66F3-598A-C71D3023942A}"/>
                </a:ext>
              </a:extLst>
            </xdr:cNvPr>
            <xdr:cNvGraphicFramePr/>
          </xdr:nvGraphicFramePr>
          <xdr:xfrm>
            <a:off x="0" y="0"/>
            <a:ext cx="0" cy="0"/>
          </xdr:xfrm>
          <a:graphic>
            <a:graphicData uri="http://schemas.microsoft.com/office/drawing/2010/slicer">
              <sle:slicer xmlns:sle="http://schemas.microsoft.com/office/drawing/2010/slicer" name="Months (Patient Admission Date)"/>
            </a:graphicData>
          </a:graphic>
        </xdr:graphicFrame>
      </mc:Choice>
      <mc:Fallback>
        <xdr:sp macro="" textlink="">
          <xdr:nvSpPr>
            <xdr:cNvPr id="0" name=""/>
            <xdr:cNvSpPr>
              <a:spLocks noTextEdit="1"/>
            </xdr:cNvSpPr>
          </xdr:nvSpPr>
          <xdr:spPr>
            <a:xfrm>
              <a:off x="15600945" y="2672146"/>
              <a:ext cx="1868288" cy="2843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297801</xdr:colOff>
      <xdr:row>28</xdr:row>
      <xdr:rowOff>161557</xdr:rowOff>
    </xdr:from>
    <xdr:to>
      <xdr:col>21</xdr:col>
      <xdr:colOff>297801</xdr:colOff>
      <xdr:row>33</xdr:row>
      <xdr:rowOff>169334</xdr:rowOff>
    </xdr:to>
    <mc:AlternateContent xmlns:mc="http://schemas.openxmlformats.org/markup-compatibility/2006">
      <mc:Choice xmlns:a14="http://schemas.microsoft.com/office/drawing/2010/main" Requires="a14">
        <xdr:graphicFrame macro="">
          <xdr:nvGraphicFramePr>
            <xdr:cNvPr id="4" name="Years (Patient Admission Date)">
              <a:extLst>
                <a:ext uri="{FF2B5EF4-FFF2-40B4-BE49-F238E27FC236}">
                  <a16:creationId xmlns:a16="http://schemas.microsoft.com/office/drawing/2014/main" id="{129EA4C2-9A09-3016-598F-5A9D9C6DD67A}"/>
                </a:ext>
              </a:extLst>
            </xdr:cNvPr>
            <xdr:cNvGraphicFramePr/>
          </xdr:nvGraphicFramePr>
          <xdr:xfrm>
            <a:off x="0" y="0"/>
            <a:ext cx="0" cy="0"/>
          </xdr:xfrm>
          <a:graphic>
            <a:graphicData uri="http://schemas.microsoft.com/office/drawing/2010/slicer">
              <sle:slicer xmlns:sle="http://schemas.microsoft.com/office/drawing/2010/slicer" name="Years (Patient Admission Date)"/>
            </a:graphicData>
          </a:graphic>
        </xdr:graphicFrame>
      </mc:Choice>
      <mc:Fallback>
        <xdr:sp macro="" textlink="">
          <xdr:nvSpPr>
            <xdr:cNvPr id="0" name=""/>
            <xdr:cNvSpPr>
              <a:spLocks noTextEdit="1"/>
            </xdr:cNvSpPr>
          </xdr:nvSpPr>
          <xdr:spPr>
            <a:xfrm>
              <a:off x="15698222" y="5896610"/>
              <a:ext cx="1844842" cy="943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399875</xdr:colOff>
      <xdr:row>27</xdr:row>
      <xdr:rowOff>112366</xdr:rowOff>
    </xdr:from>
    <xdr:to>
      <xdr:col>14</xdr:col>
      <xdr:colOff>350520</xdr:colOff>
      <xdr:row>43</xdr:row>
      <xdr:rowOff>76200</xdr:rowOff>
    </xdr:to>
    <xdr:graphicFrame macro="">
      <xdr:nvGraphicFramePr>
        <xdr:cNvPr id="5" name="Chart 4">
          <a:extLst>
            <a:ext uri="{FF2B5EF4-FFF2-40B4-BE49-F238E27FC236}">
              <a16:creationId xmlns:a16="http://schemas.microsoft.com/office/drawing/2014/main" id="{52856A41-CB7D-FDF6-95A8-693916DAB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422189</xdr:colOff>
      <xdr:row>10</xdr:row>
      <xdr:rowOff>172065</xdr:rowOff>
    </xdr:from>
    <xdr:to>
      <xdr:col>13</xdr:col>
      <xdr:colOff>49162</xdr:colOff>
      <xdr:row>25</xdr:row>
      <xdr:rowOff>61451</xdr:rowOff>
    </xdr:to>
    <xdr:graphicFrame macro="">
      <xdr:nvGraphicFramePr>
        <xdr:cNvPr id="2" name="Chart 1">
          <a:extLst>
            <a:ext uri="{FF2B5EF4-FFF2-40B4-BE49-F238E27FC236}">
              <a16:creationId xmlns:a16="http://schemas.microsoft.com/office/drawing/2014/main" id="{4041037A-ADAA-BD3A-31C4-A85BD4E3F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436305</xdr:colOff>
      <xdr:row>26</xdr:row>
      <xdr:rowOff>54078</xdr:rowOff>
    </xdr:from>
    <xdr:to>
      <xdr:col>13</xdr:col>
      <xdr:colOff>208935</xdr:colOff>
      <xdr:row>38</xdr:row>
      <xdr:rowOff>61451</xdr:rowOff>
    </xdr:to>
    <xdr:graphicFrame macro="">
      <xdr:nvGraphicFramePr>
        <xdr:cNvPr id="3" name="Chart 2">
          <a:extLst>
            <a:ext uri="{FF2B5EF4-FFF2-40B4-BE49-F238E27FC236}">
              <a16:creationId xmlns:a16="http://schemas.microsoft.com/office/drawing/2014/main" id="{1AECF9AB-5EF7-8EEB-CA16-377C081F1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266453</xdr:colOff>
      <xdr:row>11</xdr:row>
      <xdr:rowOff>182389</xdr:rowOff>
    </xdr:from>
    <xdr:to>
      <xdr:col>16</xdr:col>
      <xdr:colOff>251704</xdr:colOff>
      <xdr:row>25</xdr:row>
      <xdr:rowOff>68396</xdr:rowOff>
    </xdr:to>
    <mc:AlternateContent xmlns:mc="http://schemas.openxmlformats.org/markup-compatibility/2006" xmlns:a14="http://schemas.microsoft.com/office/drawing/2010/main">
      <mc:Choice Requires="a14">
        <xdr:graphicFrame macro="">
          <xdr:nvGraphicFramePr>
            <xdr:cNvPr id="4" name="Months (Patient Admission Date) 2">
              <a:extLst>
                <a:ext uri="{FF2B5EF4-FFF2-40B4-BE49-F238E27FC236}">
                  <a16:creationId xmlns:a16="http://schemas.microsoft.com/office/drawing/2014/main" id="{CF8CE214-5D41-725A-6676-025AC8E8CCD9}"/>
                </a:ext>
              </a:extLst>
            </xdr:cNvPr>
            <xdr:cNvGraphicFramePr/>
          </xdr:nvGraphicFramePr>
          <xdr:xfrm>
            <a:off x="0" y="0"/>
            <a:ext cx="0" cy="0"/>
          </xdr:xfrm>
          <a:graphic>
            <a:graphicData uri="http://schemas.microsoft.com/office/drawing/2010/slicer">
              <sle:slicer xmlns:sle="http://schemas.microsoft.com/office/drawing/2010/slicer" name="Months (Patient Admission Date) 2"/>
            </a:graphicData>
          </a:graphic>
        </xdr:graphicFrame>
      </mc:Choice>
      <mc:Fallback xmlns="">
        <xdr:sp macro="" textlink="">
          <xdr:nvSpPr>
            <xdr:cNvPr id="0" name=""/>
            <xdr:cNvSpPr>
              <a:spLocks noTextEdit="1"/>
            </xdr:cNvSpPr>
          </xdr:nvSpPr>
          <xdr:spPr>
            <a:xfrm>
              <a:off x="9377323" y="2567780"/>
              <a:ext cx="1823990" cy="2437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561422</xdr:colOff>
      <xdr:row>15</xdr:row>
      <xdr:rowOff>59486</xdr:rowOff>
    </xdr:from>
    <xdr:to>
      <xdr:col>19</xdr:col>
      <xdr:colOff>546674</xdr:colOff>
      <xdr:row>20</xdr:row>
      <xdr:rowOff>57509</xdr:rowOff>
    </xdr:to>
    <mc:AlternateContent xmlns:mc="http://schemas.openxmlformats.org/markup-compatibility/2006" xmlns:a14="http://schemas.microsoft.com/office/drawing/2010/main">
      <mc:Choice Requires="a14">
        <xdr:graphicFrame macro="">
          <xdr:nvGraphicFramePr>
            <xdr:cNvPr id="5" name="Years (Patient Admission Date) 2">
              <a:extLst>
                <a:ext uri="{FF2B5EF4-FFF2-40B4-BE49-F238E27FC236}">
                  <a16:creationId xmlns:a16="http://schemas.microsoft.com/office/drawing/2014/main" id="{D82E74BE-D964-7801-8569-2BA6DF0A0FAE}"/>
                </a:ext>
              </a:extLst>
            </xdr:cNvPr>
            <xdr:cNvGraphicFramePr/>
          </xdr:nvGraphicFramePr>
          <xdr:xfrm>
            <a:off x="0" y="0"/>
            <a:ext cx="0" cy="0"/>
          </xdr:xfrm>
          <a:graphic>
            <a:graphicData uri="http://schemas.microsoft.com/office/drawing/2010/slicer">
              <sle:slicer xmlns:sle="http://schemas.microsoft.com/office/drawing/2010/slicer" name="Years (Patient Admission Date) 2"/>
            </a:graphicData>
          </a:graphic>
        </xdr:graphicFrame>
      </mc:Choice>
      <mc:Fallback xmlns="">
        <xdr:sp macro="" textlink="">
          <xdr:nvSpPr>
            <xdr:cNvPr id="0" name=""/>
            <xdr:cNvSpPr>
              <a:spLocks noTextEdit="1"/>
            </xdr:cNvSpPr>
          </xdr:nvSpPr>
          <xdr:spPr>
            <a:xfrm>
              <a:off x="11511031" y="3173747"/>
              <a:ext cx="1823991" cy="1388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42769</xdr:colOff>
      <xdr:row>27</xdr:row>
      <xdr:rowOff>96355</xdr:rowOff>
    </xdr:from>
    <xdr:to>
      <xdr:col>17</xdr:col>
      <xdr:colOff>28020</xdr:colOff>
      <xdr:row>35</xdr:row>
      <xdr:rowOff>0</xdr:rowOff>
    </xdr:to>
    <mc:AlternateContent xmlns:mc="http://schemas.openxmlformats.org/markup-compatibility/2006" xmlns:a14="http://schemas.microsoft.com/office/drawing/2010/main">
      <mc:Choice Requires="a14">
        <xdr:graphicFrame macro="">
          <xdr:nvGraphicFramePr>
            <xdr:cNvPr id="6" name="Week Slot">
              <a:extLst>
                <a:ext uri="{FF2B5EF4-FFF2-40B4-BE49-F238E27FC236}">
                  <a16:creationId xmlns:a16="http://schemas.microsoft.com/office/drawing/2014/main" id="{91301972-F4CA-998A-903F-8B6147C6BF42}"/>
                </a:ext>
              </a:extLst>
            </xdr:cNvPr>
            <xdr:cNvGraphicFramePr/>
          </xdr:nvGraphicFramePr>
          <xdr:xfrm>
            <a:off x="0" y="0"/>
            <a:ext cx="0" cy="0"/>
          </xdr:xfrm>
          <a:graphic>
            <a:graphicData uri="http://schemas.microsoft.com/office/drawing/2010/slicer">
              <sle:slicer xmlns:sle="http://schemas.microsoft.com/office/drawing/2010/slicer" name="Week Slot"/>
            </a:graphicData>
          </a:graphic>
        </xdr:graphicFrame>
      </mc:Choice>
      <mc:Fallback xmlns="">
        <xdr:sp macro="" textlink="">
          <xdr:nvSpPr>
            <xdr:cNvPr id="0" name=""/>
            <xdr:cNvSpPr>
              <a:spLocks noTextEdit="1"/>
            </xdr:cNvSpPr>
          </xdr:nvSpPr>
          <xdr:spPr>
            <a:xfrm>
              <a:off x="9766552" y="5397225"/>
              <a:ext cx="1823990" cy="1361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583660</xdr:colOff>
      <xdr:row>10</xdr:row>
      <xdr:rowOff>45937</xdr:rowOff>
    </xdr:from>
    <xdr:to>
      <xdr:col>24</xdr:col>
      <xdr:colOff>188812</xdr:colOff>
      <xdr:row>30</xdr:row>
      <xdr:rowOff>145915</xdr:rowOff>
    </xdr:to>
    <xdr:graphicFrame macro="">
      <xdr:nvGraphicFramePr>
        <xdr:cNvPr id="2" name="Chart 1">
          <a:extLst>
            <a:ext uri="{FF2B5EF4-FFF2-40B4-BE49-F238E27FC236}">
              <a16:creationId xmlns:a16="http://schemas.microsoft.com/office/drawing/2014/main" id="{EE0EDFF1-9AEE-4653-511F-3D92DC99A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100828</xdr:colOff>
      <xdr:row>33</xdr:row>
      <xdr:rowOff>98962</xdr:rowOff>
    </xdr:from>
    <xdr:to>
      <xdr:col>17</xdr:col>
      <xdr:colOff>440444</xdr:colOff>
      <xdr:row>43</xdr:row>
      <xdr:rowOff>193541</xdr:rowOff>
    </xdr:to>
    <mc:AlternateContent xmlns:mc="http://schemas.openxmlformats.org/markup-compatibility/2006" xmlns:a14="http://schemas.microsoft.com/office/drawing/2010/main">
      <mc:Choice Requires="a14">
        <xdr:graphicFrame macro="">
          <xdr:nvGraphicFramePr>
            <xdr:cNvPr id="3" name="Months (Patient Admission Date) 1">
              <a:extLst>
                <a:ext uri="{FF2B5EF4-FFF2-40B4-BE49-F238E27FC236}">
                  <a16:creationId xmlns:a16="http://schemas.microsoft.com/office/drawing/2014/main" id="{1847C965-A84C-0E59-0D2B-C63A6A3B6EBC}"/>
                </a:ext>
              </a:extLst>
            </xdr:cNvPr>
            <xdr:cNvGraphicFramePr/>
          </xdr:nvGraphicFramePr>
          <xdr:xfrm>
            <a:off x="0" y="0"/>
            <a:ext cx="0" cy="0"/>
          </xdr:xfrm>
          <a:graphic>
            <a:graphicData uri="http://schemas.microsoft.com/office/drawing/2010/slicer">
              <sle:slicer xmlns:sle="http://schemas.microsoft.com/office/drawing/2010/slicer" name="Months (Patient Admission Date) 1"/>
            </a:graphicData>
          </a:graphic>
        </xdr:graphicFrame>
      </mc:Choice>
      <mc:Fallback xmlns="">
        <xdr:sp macro="" textlink="">
          <xdr:nvSpPr>
            <xdr:cNvPr id="0" name=""/>
            <xdr:cNvSpPr>
              <a:spLocks noTextEdit="1"/>
            </xdr:cNvSpPr>
          </xdr:nvSpPr>
          <xdr:spPr>
            <a:xfrm>
              <a:off x="14655028" y="7680862"/>
              <a:ext cx="1863616" cy="2456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51184</xdr:colOff>
      <xdr:row>37</xdr:row>
      <xdr:rowOff>9086</xdr:rowOff>
    </xdr:from>
    <xdr:to>
      <xdr:col>21</xdr:col>
      <xdr:colOff>66951</xdr:colOff>
      <xdr:row>43</xdr:row>
      <xdr:rowOff>391</xdr:rowOff>
    </xdr:to>
    <mc:AlternateContent xmlns:mc="http://schemas.openxmlformats.org/markup-compatibility/2006" xmlns:a14="http://schemas.microsoft.com/office/drawing/2010/main">
      <mc:Choice Requires="a14">
        <xdr:graphicFrame macro="">
          <xdr:nvGraphicFramePr>
            <xdr:cNvPr id="4" name="Years (Patient Admission Date) 1">
              <a:extLst>
                <a:ext uri="{FF2B5EF4-FFF2-40B4-BE49-F238E27FC236}">
                  <a16:creationId xmlns:a16="http://schemas.microsoft.com/office/drawing/2014/main" id="{33D663B1-66AE-7458-7C0F-FB1228ADBBA2}"/>
                </a:ext>
              </a:extLst>
            </xdr:cNvPr>
            <xdr:cNvGraphicFramePr/>
          </xdr:nvGraphicFramePr>
          <xdr:xfrm>
            <a:off x="0" y="0"/>
            <a:ext cx="0" cy="0"/>
          </xdr:xfrm>
          <a:graphic>
            <a:graphicData uri="http://schemas.microsoft.com/office/drawing/2010/slicer">
              <sle:slicer xmlns:sle="http://schemas.microsoft.com/office/drawing/2010/slicer" name="Years (Patient Admission Date) 1"/>
            </a:graphicData>
          </a:graphic>
        </xdr:graphicFrame>
      </mc:Choice>
      <mc:Fallback xmlns="">
        <xdr:sp macro="" textlink="">
          <xdr:nvSpPr>
            <xdr:cNvPr id="0" name=""/>
            <xdr:cNvSpPr>
              <a:spLocks noTextEdit="1"/>
            </xdr:cNvSpPr>
          </xdr:nvSpPr>
          <xdr:spPr>
            <a:xfrm>
              <a:off x="16738984" y="8505386"/>
              <a:ext cx="1844567" cy="1439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572643</xdr:colOff>
      <xdr:row>32</xdr:row>
      <xdr:rowOff>12512</xdr:rowOff>
    </xdr:from>
    <xdr:to>
      <xdr:col>14</xdr:col>
      <xdr:colOff>518302</xdr:colOff>
      <xdr:row>47</xdr:row>
      <xdr:rowOff>118021</xdr:rowOff>
    </xdr:to>
    <xdr:graphicFrame macro="">
      <xdr:nvGraphicFramePr>
        <xdr:cNvPr id="6" name="Chart 5">
          <a:extLst>
            <a:ext uri="{FF2B5EF4-FFF2-40B4-BE49-F238E27FC236}">
              <a16:creationId xmlns:a16="http://schemas.microsoft.com/office/drawing/2014/main" id="{06F6C782-1A0D-751A-DCC7-D9C211162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k" refreshedDate="46182.794142824074" createdVersion="8" refreshedVersion="8" minRefreshableVersion="3" recordCount="9216" xr:uid="{73739EFC-F8DC-4F84-B1C1-7A18786E1B9E}">
  <cacheSource type="worksheet">
    <worksheetSource name="Hospital_Emergency_Room_Data"/>
  </cacheSource>
  <cacheFields count="25">
    <cacheField name="Patient Id" numFmtId="0">
      <sharedItems containsSemiMixedTypes="0" containsString="0" containsNumber="1" containsInteger="1" minValue="100043993" maxValue="899982466"/>
    </cacheField>
    <cacheField name="Full Name" numFmtId="0">
      <sharedItems/>
    </cacheField>
    <cacheField name="Patient Admission Date" numFmtId="14">
      <sharedItems containsSemiMixedTypes="0" containsNonDate="0" containsDate="1" containsString="0" minDate="2023-04-01T00:00:00" maxDate="2024-10-31T00:00:00" count="579">
        <d v="2024-03-20T00:00:00"/>
        <d v="2024-06-15T00:00:00"/>
        <d v="2024-06-20T00:00:00"/>
        <d v="2024-02-04T00:00:00"/>
        <d v="2024-09-04T00:00:00"/>
        <d v="2023-04-20T00:00:00"/>
        <d v="2023-08-23T00:00:00"/>
        <d v="2023-07-29T00:00:00"/>
        <d v="2024-02-19T00:00:00"/>
        <d v="2024-10-11T00:00:00"/>
        <d v="2024-07-26T00:00:00"/>
        <d v="2024-03-10T00:00:00"/>
        <d v="2023-11-12T00:00:00"/>
        <d v="2023-06-25T00:00:00"/>
        <d v="2023-05-04T00:00:00"/>
        <d v="2023-09-19T00:00:00"/>
        <d v="2024-05-25T00:00:00"/>
        <d v="2023-09-04T00:00:00"/>
        <d v="2023-11-16T00:00:00"/>
        <d v="2023-06-30T00:00:00"/>
        <d v="2023-05-22T00:00:00"/>
        <d v="2023-11-17T00:00:00"/>
        <d v="2024-01-26T00:00:00"/>
        <d v="2023-05-24T00:00:00"/>
        <d v="2023-04-12T00:00:00"/>
        <d v="2023-12-16T00:00:00"/>
        <d v="2024-03-11T00:00:00"/>
        <d v="2024-07-07T00:00:00"/>
        <d v="2024-04-02T00:00:00"/>
        <d v="2024-08-05T00:00:00"/>
        <d v="2024-01-16T00:00:00"/>
        <d v="2024-01-08T00:00:00"/>
        <d v="2023-12-14T00:00:00"/>
        <d v="2024-07-12T00:00:00"/>
        <d v="2024-06-01T00:00:00"/>
        <d v="2023-07-06T00:00:00"/>
        <d v="2023-10-12T00:00:00"/>
        <d v="2023-05-27T00:00:00"/>
        <d v="2024-03-23T00:00:00"/>
        <d v="2023-04-08T00:00:00"/>
        <d v="2023-09-03T00:00:00"/>
        <d v="2024-08-10T00:00:00"/>
        <d v="2023-10-11T00:00:00"/>
        <d v="2023-04-18T00:00:00"/>
        <d v="2024-09-08T00:00:00"/>
        <d v="2024-05-26T00:00:00"/>
        <d v="2024-05-15T00:00:00"/>
        <d v="2024-09-25T00:00:00"/>
        <d v="2024-10-24T00:00:00"/>
        <d v="2024-10-15T00:00:00"/>
        <d v="2024-04-22T00:00:00"/>
        <d v="2024-03-05T00:00:00"/>
        <d v="2024-06-16T00:00:00"/>
        <d v="2024-01-14T00:00:00"/>
        <d v="2024-04-26T00:00:00"/>
        <d v="2023-08-08T00:00:00"/>
        <d v="2024-08-28T00:00:00"/>
        <d v="2023-08-14T00:00:00"/>
        <d v="2023-09-13T00:00:00"/>
        <d v="2023-09-23T00:00:00"/>
        <d v="2023-06-22T00:00:00"/>
        <d v="2023-10-20T00:00:00"/>
        <d v="2024-10-08T00:00:00"/>
        <d v="2024-05-11T00:00:00"/>
        <d v="2024-03-22T00:00:00"/>
        <d v="2023-09-05T00:00:00"/>
        <d v="2023-07-03T00:00:00"/>
        <d v="2024-05-08T00:00:00"/>
        <d v="2024-01-06T00:00:00"/>
        <d v="2024-03-07T00:00:00"/>
        <d v="2023-04-17T00:00:00"/>
        <d v="2023-07-19T00:00:00"/>
        <d v="2024-06-13T00:00:00"/>
        <d v="2023-06-02T00:00:00"/>
        <d v="2023-10-17T00:00:00"/>
        <d v="2023-12-10T00:00:00"/>
        <d v="2024-06-29T00:00:00"/>
        <d v="2023-11-19T00:00:00"/>
        <d v="2024-09-18T00:00:00"/>
        <d v="2024-10-25T00:00:00"/>
        <d v="2024-10-10T00:00:00"/>
        <d v="2024-10-14T00:00:00"/>
        <d v="2024-08-21T00:00:00"/>
        <d v="2024-08-31T00:00:00"/>
        <d v="2024-08-07T00:00:00"/>
        <d v="2023-08-26T00:00:00"/>
        <d v="2024-07-08T00:00:00"/>
        <d v="2023-10-04T00:00:00"/>
        <d v="2024-09-06T00:00:00"/>
        <d v="2023-08-12T00:00:00"/>
        <d v="2023-08-13T00:00:00"/>
        <d v="2023-07-25T00:00:00"/>
        <d v="2024-05-13T00:00:00"/>
        <d v="2024-03-24T00:00:00"/>
        <d v="2024-09-14T00:00:00"/>
        <d v="2024-09-29T00:00:00"/>
        <d v="2024-04-09T00:00:00"/>
        <d v="2024-07-09T00:00:00"/>
        <d v="2024-10-12T00:00:00"/>
        <d v="2024-08-15T00:00:00"/>
        <d v="2024-07-29T00:00:00"/>
        <d v="2024-06-27T00:00:00"/>
        <d v="2024-08-02T00:00:00"/>
        <d v="2023-07-26T00:00:00"/>
        <d v="2024-08-06T00:00:00"/>
        <d v="2024-06-10T00:00:00"/>
        <d v="2024-10-23T00:00:00"/>
        <d v="2024-01-29T00:00:00"/>
        <d v="2023-11-09T00:00:00"/>
        <d v="2023-07-31T00:00:00"/>
        <d v="2023-12-21T00:00:00"/>
        <d v="2023-07-24T00:00:00"/>
        <d v="2023-04-19T00:00:00"/>
        <d v="2024-09-20T00:00:00"/>
        <d v="2024-10-21T00:00:00"/>
        <d v="2024-10-22T00:00:00"/>
        <d v="2024-04-03T00:00:00"/>
        <d v="2024-03-01T00:00:00"/>
        <d v="2024-08-23T00:00:00"/>
        <d v="2024-01-15T00:00:00"/>
        <d v="2024-07-16T00:00:00"/>
        <d v="2024-06-30T00:00:00"/>
        <d v="2024-03-25T00:00:00"/>
        <d v="2024-05-05T00:00:00"/>
        <d v="2023-11-21T00:00:00"/>
        <d v="2024-08-17T00:00:00"/>
        <d v="2023-05-18T00:00:00"/>
        <d v="2024-10-06T00:00:00"/>
        <d v="2023-08-11T00:00:00"/>
        <d v="2024-02-27T00:00:00"/>
        <d v="2024-06-05T00:00:00"/>
        <d v="2024-05-24T00:00:00"/>
        <d v="2024-01-07T00:00:00"/>
        <d v="2024-06-17T00:00:00"/>
        <d v="2023-04-30T00:00:00"/>
        <d v="2024-07-01T00:00:00"/>
        <d v="2023-10-27T00:00:00"/>
        <d v="2023-12-03T00:00:00"/>
        <d v="2024-10-18T00:00:00"/>
        <d v="2023-12-22T00:00:00"/>
        <d v="2023-08-22T00:00:00"/>
        <d v="2024-07-19T00:00:00"/>
        <d v="2024-02-08T00:00:00"/>
        <d v="2023-06-06T00:00:00"/>
        <d v="2024-04-15T00:00:00"/>
        <d v="2023-05-21T00:00:00"/>
        <d v="2023-12-17T00:00:00"/>
        <d v="2023-12-29T00:00:00"/>
        <d v="2024-05-18T00:00:00"/>
        <d v="2024-05-20T00:00:00"/>
        <d v="2024-02-29T00:00:00"/>
        <d v="2023-06-20T00:00:00"/>
        <d v="2023-07-08T00:00:00"/>
        <d v="2023-09-21T00:00:00"/>
        <d v="2023-11-29T00:00:00"/>
        <d v="2024-03-27T00:00:00"/>
        <d v="2023-08-27T00:00:00"/>
        <d v="2024-01-24T00:00:00"/>
        <d v="2024-03-02T00:00:00"/>
        <d v="2023-07-22T00:00:00"/>
        <d v="2023-04-24T00:00:00"/>
        <d v="2024-04-19T00:00:00"/>
        <d v="2024-07-06T00:00:00"/>
        <d v="2023-04-15T00:00:00"/>
        <d v="2024-07-31T00:00:00"/>
        <d v="2023-10-23T00:00:00"/>
        <d v="2023-05-20T00:00:00"/>
        <d v="2024-08-03T00:00:00"/>
        <d v="2024-05-07T00:00:00"/>
        <d v="2023-07-18T00:00:00"/>
        <d v="2024-04-17T00:00:00"/>
        <d v="2023-07-14T00:00:00"/>
        <d v="2024-08-24T00:00:00"/>
        <d v="2024-02-20T00:00:00"/>
        <d v="2023-10-16T00:00:00"/>
        <d v="2023-11-04T00:00:00"/>
        <d v="2023-04-23T00:00:00"/>
        <d v="2023-12-20T00:00:00"/>
        <d v="2024-04-20T00:00:00"/>
        <d v="2023-06-27T00:00:00"/>
        <d v="2023-04-27T00:00:00"/>
        <d v="2023-08-07T00:00:00"/>
        <d v="2023-08-30T00:00:00"/>
        <d v="2023-08-01T00:00:00"/>
        <d v="2024-05-19T00:00:00"/>
        <d v="2024-06-22T00:00:00"/>
        <d v="2023-06-05T00:00:00"/>
        <d v="2023-10-28T00:00:00"/>
        <d v="2023-08-28T00:00:00"/>
        <d v="2023-11-30T00:00:00"/>
        <d v="2024-09-28T00:00:00"/>
        <d v="2024-06-02T00:00:00"/>
        <d v="2024-02-18T00:00:00"/>
        <d v="2024-09-01T00:00:00"/>
        <d v="2023-09-15T00:00:00"/>
        <d v="2023-05-17T00:00:00"/>
        <d v="2024-09-10T00:00:00"/>
        <d v="2023-10-21T00:00:00"/>
        <d v="2024-05-03T00:00:00"/>
        <d v="2023-12-02T00:00:00"/>
        <d v="2023-04-21T00:00:00"/>
        <d v="2024-07-13T00:00:00"/>
        <d v="2023-04-22T00:00:00"/>
        <d v="2023-04-02T00:00:00"/>
        <d v="2023-05-12T00:00:00"/>
        <d v="2024-05-29T00:00:00"/>
        <d v="2024-07-11T00:00:00"/>
        <d v="2024-04-16T00:00:00"/>
        <d v="2024-02-06T00:00:00"/>
        <d v="2023-04-09T00:00:00"/>
        <d v="2023-11-07T00:00:00"/>
        <d v="2023-05-01T00:00:00"/>
        <d v="2023-05-19T00:00:00"/>
        <d v="2023-06-26T00:00:00"/>
        <d v="2024-02-01T00:00:00"/>
        <d v="2024-07-14T00:00:00"/>
        <d v="2024-07-17T00:00:00"/>
        <d v="2024-03-26T00:00:00"/>
        <d v="2024-06-12T00:00:00"/>
        <d v="2023-08-29T00:00:00"/>
        <d v="2024-02-22T00:00:00"/>
        <d v="2024-05-01T00:00:00"/>
        <d v="2024-01-11T00:00:00"/>
        <d v="2024-08-30T00:00:00"/>
        <d v="2024-05-09T00:00:00"/>
        <d v="2024-05-17T00:00:00"/>
        <d v="2023-09-26T00:00:00"/>
        <d v="2023-09-29T00:00:00"/>
        <d v="2023-07-07T00:00:00"/>
        <d v="2024-02-16T00:00:00"/>
        <d v="2024-07-18T00:00:00"/>
        <d v="2023-10-22T00:00:00"/>
        <d v="2023-04-14T00:00:00"/>
        <d v="2024-01-12T00:00:00"/>
        <d v="2023-07-23T00:00:00"/>
        <d v="2024-07-23T00:00:00"/>
        <d v="2023-11-18T00:00:00"/>
        <d v="2024-05-30T00:00:00"/>
        <d v="2024-06-19T00:00:00"/>
        <d v="2024-01-18T00:00:00"/>
        <d v="2024-02-11T00:00:00"/>
        <d v="2024-09-27T00:00:00"/>
        <d v="2024-05-22T00:00:00"/>
        <d v="2024-06-08T00:00:00"/>
        <d v="2024-01-23T00:00:00"/>
        <d v="2023-11-10T00:00:00"/>
        <d v="2023-05-08T00:00:00"/>
        <d v="2023-06-15T00:00:00"/>
        <d v="2023-04-28T00:00:00"/>
        <d v="2023-12-23T00:00:00"/>
        <d v="2024-08-29T00:00:00"/>
        <d v="2024-07-21T00:00:00"/>
        <d v="2024-01-20T00:00:00"/>
        <d v="2023-05-11T00:00:00"/>
        <d v="2024-01-22T00:00:00"/>
        <d v="2023-05-26T00:00:00"/>
        <d v="2023-05-14T00:00:00"/>
        <d v="2024-09-21T00:00:00"/>
        <d v="2024-04-18T00:00:00"/>
        <d v="2024-02-28T00:00:00"/>
        <d v="2024-02-24T00:00:00"/>
        <d v="2023-08-15T00:00:00"/>
        <d v="2023-06-11T00:00:00"/>
        <d v="2023-08-20T00:00:00"/>
        <d v="2023-06-03T00:00:00"/>
        <d v="2024-08-25T00:00:00"/>
        <d v="2023-10-01T00:00:00"/>
        <d v="2023-05-06T00:00:00"/>
        <d v="2023-10-13T00:00:00"/>
        <d v="2023-10-30T00:00:00"/>
        <d v="2024-08-08T00:00:00"/>
        <d v="2023-07-21T00:00:00"/>
        <d v="2023-10-03T00:00:00"/>
        <d v="2023-09-24T00:00:00"/>
        <d v="2023-12-30T00:00:00"/>
        <d v="2023-12-28T00:00:00"/>
        <d v="2023-10-29T00:00:00"/>
        <d v="2023-08-09T00:00:00"/>
        <d v="2024-01-13T00:00:00"/>
        <d v="2023-05-28T00:00:00"/>
        <d v="2024-09-12T00:00:00"/>
        <d v="2024-01-04T00:00:00"/>
        <d v="2024-06-11T00:00:00"/>
        <d v="2024-04-14T00:00:00"/>
        <d v="2023-09-08T00:00:00"/>
        <d v="2024-10-27T00:00:00"/>
        <d v="2024-03-17T00:00:00"/>
        <d v="2024-09-15T00:00:00"/>
        <d v="2024-07-24T00:00:00"/>
        <d v="2024-08-20T00:00:00"/>
        <d v="2023-05-25T00:00:00"/>
        <d v="2023-06-28T00:00:00"/>
        <d v="2024-02-17T00:00:00"/>
        <d v="2024-10-13T00:00:00"/>
        <d v="2023-08-05T00:00:00"/>
        <d v="2023-10-15T00:00:00"/>
        <d v="2024-04-06T00:00:00"/>
        <d v="2024-06-03T00:00:00"/>
        <d v="2023-11-20T00:00:00"/>
        <d v="2024-02-21T00:00:00"/>
        <d v="2023-12-24T00:00:00"/>
        <d v="2023-05-30T00:00:00"/>
        <d v="2023-11-14T00:00:00"/>
        <d v="2024-03-09T00:00:00"/>
        <d v="2023-10-07T00:00:00"/>
        <d v="2023-12-18T00:00:00"/>
        <d v="2023-09-02T00:00:00"/>
        <d v="2024-04-21T00:00:00"/>
        <d v="2023-05-29T00:00:00"/>
        <d v="2024-07-28T00:00:00"/>
        <d v="2024-08-12T00:00:00"/>
        <d v="2024-05-21T00:00:00"/>
        <d v="2023-10-14T00:00:00"/>
        <d v="2024-07-25T00:00:00"/>
        <d v="2024-09-19T00:00:00"/>
        <d v="2023-06-16T00:00:00"/>
        <d v="2024-09-11T00:00:00"/>
        <d v="2023-11-25T00:00:00"/>
        <d v="2023-09-09T00:00:00"/>
        <d v="2024-10-09T00:00:00"/>
        <d v="2023-07-16T00:00:00"/>
        <d v="2024-01-21T00:00:00"/>
        <d v="2023-05-16T00:00:00"/>
        <d v="2024-06-24T00:00:00"/>
        <d v="2024-10-07T00:00:00"/>
        <d v="2024-03-18T00:00:00"/>
        <d v="2023-12-15T00:00:00"/>
        <d v="2023-11-26T00:00:00"/>
        <d v="2023-04-11T00:00:00"/>
        <d v="2023-10-05T00:00:00"/>
        <d v="2023-09-12T00:00:00"/>
        <d v="2023-07-01T00:00:00"/>
        <d v="2024-03-12T00:00:00"/>
        <d v="2023-07-30T00:00:00"/>
        <d v="2024-06-21T00:00:00"/>
        <d v="2023-12-01T00:00:00"/>
        <d v="2023-07-28T00:00:00"/>
        <d v="2024-10-03T00:00:00"/>
        <d v="2024-01-27T00:00:00"/>
        <d v="2024-02-25T00:00:00"/>
        <d v="2023-05-03T00:00:00"/>
        <d v="2024-04-11T00:00:00"/>
        <d v="2023-06-04T00:00:00"/>
        <d v="2023-09-30T00:00:00"/>
        <d v="2024-09-13T00:00:00"/>
        <d v="2023-04-06T00:00:00"/>
        <d v="2023-08-10T00:00:00"/>
        <d v="2024-10-01T00:00:00"/>
        <d v="2024-05-16T00:00:00"/>
        <d v="2023-04-16T00:00:00"/>
        <d v="2024-03-08T00:00:00"/>
        <d v="2024-10-30T00:00:00"/>
        <d v="2023-10-18T00:00:00"/>
        <d v="2023-07-13T00:00:00"/>
        <d v="2023-04-13T00:00:00"/>
        <d v="2023-06-14T00:00:00"/>
        <d v="2024-03-19T00:00:00"/>
        <d v="2024-09-17T00:00:00"/>
        <d v="2024-01-05T00:00:00"/>
        <d v="2024-09-07T00:00:00"/>
        <d v="2024-08-13T00:00:00"/>
        <d v="2023-09-01T00:00:00"/>
        <d v="2024-05-14T00:00:00"/>
        <d v="2024-09-09T00:00:00"/>
        <d v="2023-09-16T00:00:00"/>
        <d v="2024-02-15T00:00:00"/>
        <d v="2024-02-05T00:00:00"/>
        <d v="2023-11-11T00:00:00"/>
        <d v="2023-10-25T00:00:00"/>
        <d v="2023-12-26T00:00:00"/>
        <d v="2024-01-09T00:00:00"/>
        <d v="2023-07-11T00:00:00"/>
        <d v="2023-06-19T00:00:00"/>
        <d v="2024-03-28T00:00:00"/>
        <d v="2023-12-11T00:00:00"/>
        <d v="2023-09-27T00:00:00"/>
        <d v="2024-10-04T00:00:00"/>
        <d v="2024-06-04T00:00:00"/>
        <d v="2023-08-21T00:00:00"/>
        <d v="2024-03-03T00:00:00"/>
        <d v="2023-11-28T00:00:00"/>
        <d v="2023-11-03T00:00:00"/>
        <d v="2023-05-10T00:00:00"/>
        <d v="2023-10-02T00:00:00"/>
        <d v="2024-05-31T00:00:00"/>
        <d v="2023-04-10T00:00:00"/>
        <d v="2023-06-17T00:00:00"/>
        <d v="2024-04-24T00:00:00"/>
        <d v="2024-03-31T00:00:00"/>
        <d v="2023-11-06T00:00:00"/>
        <d v="2024-08-18T00:00:00"/>
        <d v="2024-02-07T00:00:00"/>
        <d v="2024-03-14T00:00:00"/>
        <d v="2023-07-04T00:00:00"/>
        <d v="2024-05-06T00:00:00"/>
        <d v="2024-04-01T00:00:00"/>
        <d v="2024-08-04T00:00:00"/>
        <d v="2024-04-30T00:00:00"/>
        <d v="2024-01-03T00:00:00"/>
        <d v="2024-04-13T00:00:00"/>
        <d v="2024-10-17T00:00:00"/>
        <d v="2024-06-14T00:00:00"/>
        <d v="2023-12-25T00:00:00"/>
        <d v="2024-10-20T00:00:00"/>
        <d v="2023-11-23T00:00:00"/>
        <d v="2023-06-08T00:00:00"/>
        <d v="2023-10-09T00:00:00"/>
        <d v="2023-10-10T00:00:00"/>
        <d v="2024-07-27T00:00:00"/>
        <d v="2024-08-16T00:00:00"/>
        <d v="2023-08-24T00:00:00"/>
        <d v="2023-09-10T00:00:00"/>
        <d v="2024-01-30T00:00:00"/>
        <d v="2023-06-13T00:00:00"/>
        <d v="2024-05-02T00:00:00"/>
        <d v="2024-08-22T00:00:00"/>
        <d v="2023-06-12T00:00:00"/>
        <d v="2024-05-23T00:00:00"/>
        <d v="2024-08-26T00:00:00"/>
        <d v="2024-10-29T00:00:00"/>
        <d v="2023-06-10T00:00:00"/>
        <d v="2024-07-02T00:00:00"/>
        <d v="2024-02-10T00:00:00"/>
        <d v="2024-05-10T00:00:00"/>
        <d v="2024-02-14T00:00:00"/>
        <d v="2023-12-27T00:00:00"/>
        <d v="2023-11-05T00:00:00"/>
        <d v="2023-08-25T00:00:00"/>
        <d v="2024-08-01T00:00:00"/>
        <d v="2023-08-19T00:00:00"/>
        <d v="2023-08-04T00:00:00"/>
        <d v="2024-10-02T00:00:00"/>
        <d v="2023-11-24T00:00:00"/>
        <d v="2024-01-28T00:00:00"/>
        <d v="2023-06-09T00:00:00"/>
        <d v="2024-06-26T00:00:00"/>
        <d v="2023-08-18T00:00:00"/>
        <d v="2024-06-28T00:00:00"/>
        <d v="2024-09-26T00:00:00"/>
        <d v="2023-05-09T00:00:00"/>
        <d v="2023-10-24T00:00:00"/>
        <d v="2024-04-27T00:00:00"/>
        <d v="2023-08-16T00:00:00"/>
        <d v="2024-09-05T00:00:00"/>
        <d v="2023-07-17T00:00:00"/>
        <d v="2024-02-23T00:00:00"/>
        <d v="2023-11-13T00:00:00"/>
        <d v="2024-05-12T00:00:00"/>
        <d v="2024-07-04T00:00:00"/>
        <d v="2024-03-29T00:00:00"/>
        <d v="2024-08-11T00:00:00"/>
        <d v="2023-09-25T00:00:00"/>
        <d v="2024-01-02T00:00:00"/>
        <d v="2024-08-27T00:00:00"/>
        <d v="2023-04-01T00:00:00"/>
        <d v="2024-07-20T00:00:00"/>
        <d v="2024-04-23T00:00:00"/>
        <d v="2023-07-15T00:00:00"/>
        <d v="2024-03-04T00:00:00"/>
        <d v="2024-09-02T00:00:00"/>
        <d v="2023-05-07T00:00:00"/>
        <d v="2023-12-05T00:00:00"/>
        <d v="2024-05-28T00:00:00"/>
        <d v="2023-08-06T00:00:00"/>
        <d v="2023-05-23T00:00:00"/>
        <d v="2024-07-10T00:00:00"/>
        <d v="2024-01-19T00:00:00"/>
        <d v="2024-01-17T00:00:00"/>
        <d v="2023-06-07T00:00:00"/>
        <d v="2024-07-30T00:00:00"/>
        <d v="2023-11-08T00:00:00"/>
        <d v="2023-06-18T00:00:00"/>
        <d v="2023-10-19T00:00:00"/>
        <d v="2023-09-22T00:00:00"/>
        <d v="2023-07-09T00:00:00"/>
        <d v="2023-04-29T00:00:00"/>
        <d v="2023-10-26T00:00:00"/>
        <d v="2024-09-03T00:00:00"/>
        <d v="2023-09-14T00:00:00"/>
        <d v="2023-09-18T00:00:00"/>
        <d v="2023-12-19T00:00:00"/>
        <d v="2024-06-25T00:00:00"/>
        <d v="2024-08-14T00:00:00"/>
        <d v="2024-01-31T00:00:00"/>
        <d v="2023-11-27T00:00:00"/>
        <d v="2024-06-18T00:00:00"/>
        <d v="2023-04-03T00:00:00"/>
        <d v="2024-03-06T00:00:00"/>
        <d v="2024-04-25T00:00:00"/>
        <d v="2023-11-22T00:00:00"/>
        <d v="2023-05-15T00:00:00"/>
        <d v="2023-12-12T00:00:00"/>
        <d v="2024-10-26T00:00:00"/>
        <d v="2024-09-30T00:00:00"/>
        <d v="2024-01-25T00:00:00"/>
        <d v="2023-06-23T00:00:00"/>
        <d v="2023-12-09T00:00:00"/>
        <d v="2023-09-06T00:00:00"/>
        <d v="2023-06-21T00:00:00"/>
        <d v="2024-09-24T00:00:00"/>
        <d v="2023-11-01T00:00:00"/>
        <d v="2024-09-16T00:00:00"/>
        <d v="2023-09-28T00:00:00"/>
        <d v="2023-09-17T00:00:00"/>
        <d v="2023-05-02T00:00:00"/>
        <d v="2023-08-03T00:00:00"/>
        <d v="2024-02-09T00:00:00"/>
        <d v="2023-09-20T00:00:00"/>
        <d v="2024-03-21T00:00:00"/>
        <d v="2023-06-24T00:00:00"/>
        <d v="2023-08-02T00:00:00"/>
        <d v="2023-04-26T00:00:00"/>
        <d v="2024-02-03T00:00:00"/>
        <d v="2023-06-01T00:00:00"/>
        <d v="2024-04-28T00:00:00"/>
        <d v="2023-10-31T00:00:00"/>
        <d v="2024-06-23T00:00:00"/>
        <d v="2023-07-02T00:00:00"/>
        <d v="2023-04-05T00:00:00"/>
        <d v="2023-11-02T00:00:00"/>
        <d v="2024-07-15T00:00:00"/>
        <d v="2023-04-25T00:00:00"/>
        <d v="2024-07-05T00:00:00"/>
        <d v="2024-04-04T00:00:00"/>
        <d v="2024-10-28T00:00:00"/>
        <d v="2024-04-29T00:00:00"/>
        <d v="2024-05-27T00:00:00"/>
        <d v="2023-07-10T00:00:00"/>
        <d v="2023-12-04T00:00:00"/>
        <d v="2023-08-31T00:00:00"/>
        <d v="2024-04-07T00:00:00"/>
        <d v="2023-12-07T00:00:00"/>
        <d v="2024-06-07T00:00:00"/>
        <d v="2023-10-06T00:00:00"/>
        <d v="2024-03-15T00:00:00"/>
        <d v="2024-04-12T00:00:00"/>
        <d v="2024-09-23T00:00:00"/>
        <d v="2023-12-31T00:00:00"/>
        <d v="2024-05-04T00:00:00"/>
        <d v="2024-08-19T00:00:00"/>
        <d v="2023-08-17T00:00:00"/>
        <d v="2023-06-29T00:00:00"/>
        <d v="2023-05-31T00:00:00"/>
        <d v="2023-04-07T00:00:00"/>
        <d v="2023-05-05T00:00:00"/>
        <d v="2023-12-13T00:00:00"/>
        <d v="2024-03-13T00:00:00"/>
        <d v="2024-04-05T00:00:00"/>
        <d v="2024-10-19T00:00:00"/>
        <d v="2024-10-16T00:00:00"/>
        <d v="2024-10-05T00:00:00"/>
        <d v="2024-07-22T00:00:00"/>
        <d v="2023-11-15T00:00:00"/>
        <d v="2024-02-13T00:00:00"/>
        <d v="2023-07-05T00:00:00"/>
        <d v="2024-02-26T00:00:00"/>
        <d v="2024-03-16T00:00:00"/>
        <d v="2024-02-12T00:00:00"/>
        <d v="2023-10-08T00:00:00"/>
        <d v="2024-07-03T00:00:00"/>
        <d v="2024-04-10T00:00:00"/>
        <d v="2024-09-22T00:00:00"/>
        <d v="2024-04-08T00:00:00"/>
        <d v="2023-07-12T00:00:00"/>
        <d v="2024-06-09T00:00:00"/>
        <d v="2024-02-02T00:00:00"/>
        <d v="2023-09-07T00:00:00"/>
        <d v="2024-03-30T00:00:00"/>
        <d v="2023-12-08T00:00:00"/>
        <d v="2023-09-11T00:00:00"/>
        <d v="2024-06-06T00:00:00"/>
        <d v="2023-12-06T00:00:00"/>
        <d v="2024-01-01T00:00:00"/>
        <d v="2024-08-09T00:00:00"/>
        <d v="2023-07-20T00:00:00"/>
        <d v="2023-04-04T00:00:00"/>
        <d v="2023-05-13T00:00:00"/>
        <d v="2024-01-10T00:00:00"/>
        <d v="2023-07-27T00:00:00"/>
      </sharedItems>
      <fieldGroup par="24"/>
    </cacheField>
    <cacheField name="Month" numFmtId="0">
      <sharedItems/>
    </cacheField>
    <cacheField name="Year" numFmtId="0">
      <sharedItems containsSemiMixedTypes="0" containsString="0" containsNumber="1" containsInteger="1" minValue="2023" maxValue="2024"/>
    </cacheField>
    <cacheField name="Patient Admission Time" numFmtId="164">
      <sharedItems containsSemiMixedTypes="0" containsNonDate="0" containsDate="1" containsString="0" minDate="1899-12-30T00:00:00" maxDate="1899-12-30T23:59:00"/>
    </cacheField>
    <cacheField name="Week Name" numFmtId="1">
      <sharedItems count="7">
        <s v="Wednesday"/>
        <s v="Saturday"/>
        <s v="Thursday"/>
        <s v="Sunday"/>
        <s v="Monday"/>
        <s v="Friday"/>
        <s v="Tuesday"/>
      </sharedItems>
    </cacheField>
    <cacheField name="Patient Gender" numFmtId="0">
      <sharedItems count="2">
        <s v="Male"/>
        <s v="Female"/>
      </sharedItems>
    </cacheField>
    <cacheField name="Patient Age" numFmtId="0">
      <sharedItems containsSemiMixedTypes="0" containsString="0" containsNumber="1" containsInteger="1" minValue="1" maxValue="79"/>
    </cacheField>
    <cacheField name="Age group" numFmtId="2">
      <sharedItems count="7">
        <s v="60-69"/>
        <s v="0-5"/>
        <s v="45-59"/>
        <s v="15-29"/>
        <s v="5-14"/>
        <s v="70-79"/>
        <s v="30-45"/>
      </sharedItems>
    </cacheField>
    <cacheField name="Patient Race" numFmtId="0">
      <sharedItems/>
    </cacheField>
    <cacheField name="Department Referral" numFmtId="0">
      <sharedItems count="9">
        <s v="No Department Assigned"/>
        <s v="General Practice"/>
        <s v="Orthopedics"/>
        <s v="Gastroenterology"/>
        <s v="Physiotherapy"/>
        <s v="Neurology"/>
        <s v="Cardiology"/>
        <s v="Renal"/>
        <s v="None" u="1"/>
      </sharedItems>
    </cacheField>
    <cacheField name="Patient Admission Flag" numFmtId="0">
      <sharedItems count="2">
        <s v="Not Admitted"/>
        <s v="Admitted"/>
      </sharedItems>
    </cacheField>
    <cacheField name="Patient Satisfaction Score" numFmtId="0">
      <sharedItems containsString="0" containsBlank="1" containsNumber="1" containsInteger="1" minValue="0" maxValue="10"/>
    </cacheField>
    <cacheField name="Patient Wait time" numFmtId="0">
      <sharedItems containsSemiMixedTypes="0" containsString="0" containsNumber="1" containsInteger="1" minValue="10" maxValue="60"/>
    </cacheField>
    <cacheField name="Within time or delay" numFmtId="0">
      <sharedItems/>
    </cacheField>
    <cacheField name="Day" numFmtId="0">
      <sharedItems containsSemiMixedTypes="0" containsString="0" containsNumber="1" containsInteger="1" minValue="1" maxValue="31" count="31">
        <n v="20"/>
        <n v="15"/>
        <n v="4"/>
        <n v="23"/>
        <n v="29"/>
        <n v="19"/>
        <n v="11"/>
        <n v="26"/>
        <n v="10"/>
        <n v="12"/>
        <n v="25"/>
        <n v="16"/>
        <n v="30"/>
        <n v="22"/>
        <n v="17"/>
        <n v="24"/>
        <n v="7"/>
        <n v="2"/>
        <n v="5"/>
        <n v="8"/>
        <n v="14"/>
        <n v="1"/>
        <n v="6"/>
        <n v="27"/>
        <n v="3"/>
        <n v="18"/>
        <n v="28"/>
        <n v="13"/>
        <n v="21"/>
        <n v="31"/>
        <n v="9"/>
      </sharedItems>
    </cacheField>
    <cacheField name="Hour" numFmtId="0">
      <sharedItems containsSemiMixedTypes="0" containsString="0" containsNumber="1" containsInteger="1" minValue="0" maxValue="23"/>
    </cacheField>
    <cacheField name="Time slot" numFmtId="0">
      <sharedItems count="4">
        <s v="6AM - 12PM"/>
        <s v="6PM - 12AM"/>
        <s v="12PM - 6PM"/>
        <s v="12AM - 6AM"/>
      </sharedItems>
    </cacheField>
    <cacheField name="Week Slot" numFmtId="0">
      <sharedItems count="4">
        <s v="Week 3"/>
        <s v="Week 1"/>
        <s v="Week 4"/>
        <s v="Week 2"/>
      </sharedItems>
    </cacheField>
    <cacheField name="Wait Time slot" numFmtId="0">
      <sharedItems count="7">
        <s v="Slightly Above(&lt;=45)"/>
        <s v="Within Target(&lt;30)"/>
        <s v="Much higher(&gt;45)_x000a_"/>
        <s v="Slightly Above(&lt;45)" u="1"/>
        <s v="Slightly Above" u="1"/>
        <s v="Within Target" u="1"/>
        <s v="Much higher" u="1"/>
      </sharedItems>
    </cacheField>
    <cacheField name="Monthly Period" numFmtId="0">
      <sharedItems count="3">
        <s v="Middle(11-20)"/>
        <s v="Start(1-10)"/>
        <s v="End(21-30)"/>
      </sharedItems>
    </cacheField>
    <cacheField name="Months (Patient Admission Date)" numFmtId="0" databaseField="0">
      <fieldGroup base="2">
        <rangePr groupBy="months" startDate="2023-04-01T00:00:00" endDate="2024-10-31T00:00:00"/>
        <groupItems count="14">
          <s v="&lt;2023-04-01"/>
          <s v="Jan"/>
          <s v="Feb"/>
          <s v="Mar"/>
          <s v="Apr"/>
          <s v="May"/>
          <s v="Jun"/>
          <s v="Jul"/>
          <s v="Aug"/>
          <s v="Sep"/>
          <s v="Oct"/>
          <s v="Nov"/>
          <s v="Dec"/>
          <s v="&gt;2024-10-31"/>
        </groupItems>
      </fieldGroup>
    </cacheField>
    <cacheField name="Quarters (Patient Admission Date)" numFmtId="0" databaseField="0">
      <fieldGroup base="2">
        <rangePr groupBy="quarters" startDate="2023-04-01T00:00:00" endDate="2024-10-31T00:00:00"/>
        <groupItems count="6">
          <s v="&lt;2023-04-01"/>
          <s v="Qtr1"/>
          <s v="Qtr2"/>
          <s v="Qtr3"/>
          <s v="Qtr4"/>
          <s v="&gt;2024-10-31"/>
        </groupItems>
      </fieldGroup>
    </cacheField>
    <cacheField name="Years (Patient Admission Date)" numFmtId="0" databaseField="0">
      <fieldGroup base="2">
        <rangePr groupBy="years" startDate="2023-04-01T00:00:00" endDate="2024-10-31T00:00:00"/>
        <groupItems count="4">
          <s v="&lt;2023-04-01"/>
          <s v="2023"/>
          <s v="2024"/>
          <s v="&gt;2024-10-31"/>
        </groupItems>
      </fieldGroup>
    </cacheField>
  </cacheFields>
  <extLst>
    <ext xmlns:x14="http://schemas.microsoft.com/office/spreadsheetml/2009/9/main" uri="{725AE2AE-9491-48be-B2B4-4EB974FC3084}">
      <x14:pivotCacheDefinition pivotCacheId="1529274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6">
  <r>
    <n v="145395406"/>
    <s v="H. Glasspool"/>
    <x v="0"/>
    <s v="Mar"/>
    <n v="2024"/>
    <d v="1899-12-30T08:47:00"/>
    <x v="0"/>
    <x v="0"/>
    <n v="69"/>
    <x v="0"/>
    <s v="White"/>
    <x v="0"/>
    <x v="0"/>
    <n v="10"/>
    <n v="39"/>
    <s v="Delay"/>
    <x v="0"/>
    <n v="8"/>
    <x v="0"/>
    <x v="0"/>
    <x v="0"/>
    <x v="0"/>
  </r>
  <r>
    <n v="316343057"/>
    <s v="X. Methuen"/>
    <x v="1"/>
    <s v="Jun"/>
    <n v="2024"/>
    <d v="1899-12-30T11:29:00"/>
    <x v="1"/>
    <x v="0"/>
    <n v="4"/>
    <x v="1"/>
    <s v="Native American/Alaska Native"/>
    <x v="0"/>
    <x v="1"/>
    <m/>
    <n v="27"/>
    <s v="Within Time"/>
    <x v="1"/>
    <n v="11"/>
    <x v="0"/>
    <x v="0"/>
    <x v="1"/>
    <x v="0"/>
  </r>
  <r>
    <n v="897463852"/>
    <s v="P. Schubuser"/>
    <x v="2"/>
    <s v="Jun"/>
    <n v="2024"/>
    <d v="1899-12-30T09:13:00"/>
    <x v="2"/>
    <x v="1"/>
    <n v="56"/>
    <x v="2"/>
    <s v="African American"/>
    <x v="1"/>
    <x v="1"/>
    <n v="9"/>
    <n v="55"/>
    <s v="Delay"/>
    <x v="0"/>
    <n v="9"/>
    <x v="0"/>
    <x v="0"/>
    <x v="2"/>
    <x v="0"/>
  </r>
  <r>
    <n v="358319711"/>
    <s v="U. Titcombe"/>
    <x v="3"/>
    <s v="Feb"/>
    <n v="2024"/>
    <d v="1899-12-30T22:34:00"/>
    <x v="3"/>
    <x v="1"/>
    <n v="24"/>
    <x v="3"/>
    <s v="Native American/Alaska Native"/>
    <x v="1"/>
    <x v="1"/>
    <n v="8"/>
    <n v="31"/>
    <s v="Delay"/>
    <x v="2"/>
    <n v="22"/>
    <x v="1"/>
    <x v="1"/>
    <x v="0"/>
    <x v="1"/>
  </r>
  <r>
    <n v="289260537"/>
    <s v="Y. Gionettitti"/>
    <x v="4"/>
    <s v="Sep"/>
    <n v="2024"/>
    <d v="1899-12-30T17:48:00"/>
    <x v="0"/>
    <x v="0"/>
    <n v="5"/>
    <x v="4"/>
    <s v="African American"/>
    <x v="2"/>
    <x v="0"/>
    <m/>
    <n v="10"/>
    <s v="Within Time"/>
    <x v="2"/>
    <n v="17"/>
    <x v="2"/>
    <x v="1"/>
    <x v="1"/>
    <x v="1"/>
  </r>
  <r>
    <n v="255512877"/>
    <s v="H. Buff"/>
    <x v="5"/>
    <s v="Apr"/>
    <n v="2023"/>
    <d v="1899-12-30T00:13:00"/>
    <x v="2"/>
    <x v="0"/>
    <n v="58"/>
    <x v="2"/>
    <s v="Asian"/>
    <x v="0"/>
    <x v="0"/>
    <m/>
    <n v="59"/>
    <s v="Delay"/>
    <x v="0"/>
    <n v="0"/>
    <x v="3"/>
    <x v="0"/>
    <x v="2"/>
    <x v="0"/>
  </r>
  <r>
    <n v="465970990"/>
    <s v="F. Perrat"/>
    <x v="6"/>
    <s v="Aug"/>
    <n v="2023"/>
    <d v="1899-12-30T08:26:00"/>
    <x v="0"/>
    <x v="1"/>
    <n v="68"/>
    <x v="0"/>
    <s v="White"/>
    <x v="0"/>
    <x v="1"/>
    <m/>
    <n v="43"/>
    <s v="Delay"/>
    <x v="3"/>
    <n v="8"/>
    <x v="0"/>
    <x v="2"/>
    <x v="0"/>
    <x v="2"/>
  </r>
  <r>
    <n v="157317520"/>
    <s v="K. Gwillim"/>
    <x v="7"/>
    <s v="Jul"/>
    <n v="2023"/>
    <d v="1899-12-30T16:57:00"/>
    <x v="1"/>
    <x v="1"/>
    <n v="47"/>
    <x v="2"/>
    <s v="Two or More Races"/>
    <x v="0"/>
    <x v="1"/>
    <m/>
    <n v="23"/>
    <s v="Within Time"/>
    <x v="4"/>
    <n v="16"/>
    <x v="2"/>
    <x v="2"/>
    <x v="1"/>
    <x v="2"/>
  </r>
  <r>
    <n v="432345614"/>
    <s v="E. Dewhirst"/>
    <x v="8"/>
    <s v="Feb"/>
    <n v="2024"/>
    <d v="1899-12-30T06:54:00"/>
    <x v="4"/>
    <x v="1"/>
    <n v="79"/>
    <x v="5"/>
    <s v="White"/>
    <x v="0"/>
    <x v="0"/>
    <n v="1"/>
    <n v="42"/>
    <s v="Delay"/>
    <x v="5"/>
    <n v="6"/>
    <x v="0"/>
    <x v="0"/>
    <x v="0"/>
    <x v="0"/>
  </r>
  <r>
    <n v="609178678"/>
    <s v="M. Crebo"/>
    <x v="9"/>
    <s v="Oct"/>
    <n v="2024"/>
    <d v="1899-12-30T05:25:00"/>
    <x v="5"/>
    <x v="0"/>
    <n v="62"/>
    <x v="0"/>
    <s v="African American"/>
    <x v="0"/>
    <x v="0"/>
    <m/>
    <n v="51"/>
    <s v="Delay"/>
    <x v="6"/>
    <n v="5"/>
    <x v="3"/>
    <x v="3"/>
    <x v="2"/>
    <x v="0"/>
  </r>
  <r>
    <n v="497146812"/>
    <s v="Q. Churchard"/>
    <x v="10"/>
    <s v="Jul"/>
    <n v="2024"/>
    <d v="1899-12-30T01:45:00"/>
    <x v="5"/>
    <x v="1"/>
    <n v="73"/>
    <x v="5"/>
    <s v="White"/>
    <x v="3"/>
    <x v="1"/>
    <m/>
    <n v="34"/>
    <s v="Delay"/>
    <x v="7"/>
    <n v="1"/>
    <x v="3"/>
    <x v="2"/>
    <x v="0"/>
    <x v="2"/>
  </r>
  <r>
    <n v="393389502"/>
    <s v="N. Corpes"/>
    <x v="11"/>
    <s v="Mar"/>
    <n v="2024"/>
    <d v="1899-12-30T22:02:00"/>
    <x v="3"/>
    <x v="1"/>
    <n v="16"/>
    <x v="3"/>
    <s v="White"/>
    <x v="2"/>
    <x v="0"/>
    <m/>
    <n v="39"/>
    <s v="Delay"/>
    <x v="8"/>
    <n v="22"/>
    <x v="1"/>
    <x v="3"/>
    <x v="0"/>
    <x v="1"/>
  </r>
  <r>
    <n v="288056370"/>
    <s v="R. Brixey"/>
    <x v="12"/>
    <s v="Nov"/>
    <n v="2023"/>
    <d v="1899-12-30T16:00:00"/>
    <x v="3"/>
    <x v="1"/>
    <n v="16"/>
    <x v="3"/>
    <s v="Native American/Alaska Native"/>
    <x v="1"/>
    <x v="1"/>
    <m/>
    <n v="53"/>
    <s v="Delay"/>
    <x v="9"/>
    <n v="16"/>
    <x v="2"/>
    <x v="3"/>
    <x v="2"/>
    <x v="0"/>
  </r>
  <r>
    <n v="784549931"/>
    <s v="M. Goudie"/>
    <x v="13"/>
    <s v="Jun"/>
    <n v="2023"/>
    <d v="1899-12-30T09:40:00"/>
    <x v="3"/>
    <x v="0"/>
    <n v="46"/>
    <x v="2"/>
    <s v="Pacific Islander"/>
    <x v="0"/>
    <x v="0"/>
    <m/>
    <n v="45"/>
    <s v="Delay"/>
    <x v="10"/>
    <n v="9"/>
    <x v="0"/>
    <x v="2"/>
    <x v="0"/>
    <x v="2"/>
  </r>
  <r>
    <n v="662216522"/>
    <s v="G. Stanlack"/>
    <x v="14"/>
    <s v="May"/>
    <n v="2023"/>
    <d v="1899-12-30T13:16:00"/>
    <x v="2"/>
    <x v="0"/>
    <n v="69"/>
    <x v="0"/>
    <s v="White"/>
    <x v="0"/>
    <x v="1"/>
    <m/>
    <n v="49"/>
    <s v="Delay"/>
    <x v="2"/>
    <n v="13"/>
    <x v="2"/>
    <x v="1"/>
    <x v="2"/>
    <x v="1"/>
  </r>
  <r>
    <n v="628731801"/>
    <s v="C. McMurty"/>
    <x v="15"/>
    <s v="Sep"/>
    <n v="2023"/>
    <d v="1899-12-30T01:53:00"/>
    <x v="6"/>
    <x v="0"/>
    <n v="37"/>
    <x v="6"/>
    <s v="Declined to Identify"/>
    <x v="0"/>
    <x v="1"/>
    <m/>
    <n v="57"/>
    <s v="Delay"/>
    <x v="5"/>
    <n v="1"/>
    <x v="3"/>
    <x v="0"/>
    <x v="2"/>
    <x v="0"/>
  </r>
  <r>
    <n v="370192271"/>
    <s v="I. Scothorn"/>
    <x v="16"/>
    <s v="May"/>
    <n v="2024"/>
    <d v="1899-12-30T22:11:00"/>
    <x v="1"/>
    <x v="1"/>
    <n v="50"/>
    <x v="2"/>
    <s v="Asian"/>
    <x v="1"/>
    <x v="0"/>
    <m/>
    <n v="35"/>
    <s v="Delay"/>
    <x v="10"/>
    <n v="22"/>
    <x v="1"/>
    <x v="2"/>
    <x v="0"/>
    <x v="2"/>
  </r>
  <r>
    <n v="458988860"/>
    <s v="J. Helgass"/>
    <x v="13"/>
    <s v="Jun"/>
    <n v="2023"/>
    <d v="1899-12-30T18:59:00"/>
    <x v="3"/>
    <x v="0"/>
    <n v="37"/>
    <x v="6"/>
    <s v="Declined to Identify"/>
    <x v="0"/>
    <x v="0"/>
    <m/>
    <n v="55"/>
    <s v="Delay"/>
    <x v="10"/>
    <n v="18"/>
    <x v="1"/>
    <x v="2"/>
    <x v="2"/>
    <x v="2"/>
  </r>
  <r>
    <n v="728312493"/>
    <s v="W. Chittock"/>
    <x v="17"/>
    <s v="Sep"/>
    <n v="2023"/>
    <d v="1899-12-30T16:15:00"/>
    <x v="4"/>
    <x v="1"/>
    <n v="70"/>
    <x v="5"/>
    <s v="Asian"/>
    <x v="4"/>
    <x v="1"/>
    <m/>
    <n v="50"/>
    <s v="Delay"/>
    <x v="2"/>
    <n v="16"/>
    <x v="2"/>
    <x v="1"/>
    <x v="2"/>
    <x v="1"/>
  </r>
  <r>
    <n v="823345523"/>
    <s v="F. Prendergast"/>
    <x v="18"/>
    <s v="Nov"/>
    <n v="2023"/>
    <d v="1899-12-30T23:46:00"/>
    <x v="2"/>
    <x v="0"/>
    <n v="55"/>
    <x v="2"/>
    <s v="Asian"/>
    <x v="0"/>
    <x v="1"/>
    <n v="2"/>
    <n v="40"/>
    <s v="Delay"/>
    <x v="11"/>
    <n v="23"/>
    <x v="1"/>
    <x v="0"/>
    <x v="0"/>
    <x v="0"/>
  </r>
  <r>
    <n v="621707472"/>
    <s v="T. Bissiker"/>
    <x v="19"/>
    <s v="Jun"/>
    <n v="2023"/>
    <d v="1899-12-30T05:22:00"/>
    <x v="5"/>
    <x v="1"/>
    <n v="63"/>
    <x v="0"/>
    <s v="Native American/Alaska Native"/>
    <x v="0"/>
    <x v="1"/>
    <m/>
    <n v="25"/>
    <s v="Within Time"/>
    <x v="12"/>
    <n v="5"/>
    <x v="3"/>
    <x v="2"/>
    <x v="1"/>
    <x v="2"/>
  </r>
  <r>
    <n v="344367156"/>
    <s v="M. Mandell"/>
    <x v="20"/>
    <s v="May"/>
    <n v="2023"/>
    <d v="1899-12-30T16:48:00"/>
    <x v="4"/>
    <x v="1"/>
    <n v="44"/>
    <x v="6"/>
    <s v="Asian"/>
    <x v="0"/>
    <x v="0"/>
    <n v="2"/>
    <n v="51"/>
    <s v="Delay"/>
    <x v="13"/>
    <n v="16"/>
    <x v="2"/>
    <x v="2"/>
    <x v="2"/>
    <x v="2"/>
  </r>
  <r>
    <n v="455213671"/>
    <s v="D. Coste"/>
    <x v="21"/>
    <s v="Nov"/>
    <n v="2023"/>
    <d v="1899-12-30T07:24:00"/>
    <x v="5"/>
    <x v="1"/>
    <n v="11"/>
    <x v="4"/>
    <s v="Declined to Identify"/>
    <x v="0"/>
    <x v="0"/>
    <n v="4"/>
    <n v="30"/>
    <s v="Delay"/>
    <x v="14"/>
    <n v="7"/>
    <x v="0"/>
    <x v="0"/>
    <x v="1"/>
    <x v="0"/>
  </r>
  <r>
    <n v="259100339"/>
    <s v="Q. Dodridge"/>
    <x v="22"/>
    <s v="Jan"/>
    <n v="2024"/>
    <d v="1899-12-30T05:58:00"/>
    <x v="5"/>
    <x v="0"/>
    <n v="8"/>
    <x v="4"/>
    <s v="Asian"/>
    <x v="1"/>
    <x v="0"/>
    <m/>
    <n v="16"/>
    <s v="Within Time"/>
    <x v="7"/>
    <n v="5"/>
    <x v="3"/>
    <x v="2"/>
    <x v="1"/>
    <x v="2"/>
  </r>
  <r>
    <n v="720542625"/>
    <s v="C. Pavie"/>
    <x v="23"/>
    <s v="May"/>
    <n v="2023"/>
    <d v="1899-12-30T14:42:00"/>
    <x v="0"/>
    <x v="1"/>
    <n v="4"/>
    <x v="1"/>
    <s v="Native American/Alaska Native"/>
    <x v="0"/>
    <x v="1"/>
    <m/>
    <n v="23"/>
    <s v="Within Time"/>
    <x v="15"/>
    <n v="14"/>
    <x v="2"/>
    <x v="2"/>
    <x v="1"/>
    <x v="2"/>
  </r>
  <r>
    <n v="661927059"/>
    <s v="Z. Sleightholm"/>
    <x v="24"/>
    <s v="Apr"/>
    <n v="2023"/>
    <d v="1899-12-30T21:02:00"/>
    <x v="0"/>
    <x v="0"/>
    <n v="42"/>
    <x v="6"/>
    <s v="African American"/>
    <x v="0"/>
    <x v="0"/>
    <n v="0"/>
    <n v="51"/>
    <s v="Delay"/>
    <x v="9"/>
    <n v="21"/>
    <x v="1"/>
    <x v="3"/>
    <x v="2"/>
    <x v="0"/>
  </r>
  <r>
    <n v="598533927"/>
    <s v="S. Noads"/>
    <x v="4"/>
    <s v="Sep"/>
    <n v="2024"/>
    <d v="1899-12-30T02:30:00"/>
    <x v="0"/>
    <x v="1"/>
    <n v="68"/>
    <x v="0"/>
    <s v="African American"/>
    <x v="0"/>
    <x v="0"/>
    <m/>
    <n v="58"/>
    <s v="Delay"/>
    <x v="2"/>
    <n v="2"/>
    <x v="3"/>
    <x v="1"/>
    <x v="2"/>
    <x v="1"/>
  </r>
  <r>
    <n v="715745338"/>
    <s v="J. Filkin"/>
    <x v="25"/>
    <s v="Dec"/>
    <n v="2023"/>
    <d v="1899-12-30T13:02:00"/>
    <x v="1"/>
    <x v="0"/>
    <n v="22"/>
    <x v="3"/>
    <s v="Pacific Islander"/>
    <x v="1"/>
    <x v="0"/>
    <m/>
    <n v="25"/>
    <s v="Within Time"/>
    <x v="11"/>
    <n v="13"/>
    <x v="2"/>
    <x v="0"/>
    <x v="1"/>
    <x v="0"/>
  </r>
  <r>
    <n v="669742146"/>
    <s v="C. Bilby"/>
    <x v="26"/>
    <s v="Mar"/>
    <n v="2024"/>
    <d v="1899-12-30T17:06:00"/>
    <x v="4"/>
    <x v="1"/>
    <n v="58"/>
    <x v="2"/>
    <s v="Declined to Identify"/>
    <x v="2"/>
    <x v="0"/>
    <m/>
    <n v="55"/>
    <s v="Delay"/>
    <x v="6"/>
    <n v="17"/>
    <x v="2"/>
    <x v="3"/>
    <x v="2"/>
    <x v="0"/>
  </r>
  <r>
    <n v="693382084"/>
    <s v="H. Kehoe"/>
    <x v="27"/>
    <s v="Jul"/>
    <n v="2024"/>
    <d v="1899-12-30T14:58:00"/>
    <x v="3"/>
    <x v="1"/>
    <n v="72"/>
    <x v="5"/>
    <s v="African American"/>
    <x v="0"/>
    <x v="1"/>
    <m/>
    <n v="37"/>
    <s v="Delay"/>
    <x v="16"/>
    <n v="14"/>
    <x v="2"/>
    <x v="1"/>
    <x v="0"/>
    <x v="1"/>
  </r>
  <r>
    <n v="548939953"/>
    <s v="S. O'Neill"/>
    <x v="28"/>
    <s v="Apr"/>
    <n v="2024"/>
    <d v="1899-12-30T13:19:00"/>
    <x v="6"/>
    <x v="1"/>
    <n v="73"/>
    <x v="5"/>
    <s v="Two or More Races"/>
    <x v="5"/>
    <x v="0"/>
    <m/>
    <n v="46"/>
    <s v="Delay"/>
    <x v="17"/>
    <n v="13"/>
    <x v="2"/>
    <x v="1"/>
    <x v="2"/>
    <x v="1"/>
  </r>
  <r>
    <n v="334764005"/>
    <s v="J. Sibbit"/>
    <x v="19"/>
    <s v="Jun"/>
    <n v="2023"/>
    <d v="1899-12-30T22:38:00"/>
    <x v="5"/>
    <x v="0"/>
    <n v="35"/>
    <x v="6"/>
    <s v="White"/>
    <x v="2"/>
    <x v="1"/>
    <m/>
    <n v="40"/>
    <s v="Delay"/>
    <x v="12"/>
    <n v="22"/>
    <x v="1"/>
    <x v="2"/>
    <x v="0"/>
    <x v="2"/>
  </r>
  <r>
    <n v="846667490"/>
    <s v="T. Clissett"/>
    <x v="29"/>
    <s v="Aug"/>
    <n v="2024"/>
    <d v="1899-12-30T15:17:00"/>
    <x v="4"/>
    <x v="0"/>
    <n v="48"/>
    <x v="2"/>
    <s v="White"/>
    <x v="0"/>
    <x v="0"/>
    <m/>
    <n v="53"/>
    <s v="Delay"/>
    <x v="18"/>
    <n v="15"/>
    <x v="2"/>
    <x v="1"/>
    <x v="2"/>
    <x v="1"/>
  </r>
  <r>
    <n v="278496531"/>
    <s v="L. Vannacci"/>
    <x v="29"/>
    <s v="Aug"/>
    <n v="2024"/>
    <d v="1899-12-30T01:33:00"/>
    <x v="4"/>
    <x v="1"/>
    <n v="74"/>
    <x v="5"/>
    <s v="White"/>
    <x v="4"/>
    <x v="0"/>
    <n v="0"/>
    <n v="20"/>
    <s v="Within Time"/>
    <x v="18"/>
    <n v="1"/>
    <x v="3"/>
    <x v="1"/>
    <x v="1"/>
    <x v="1"/>
  </r>
  <r>
    <n v="600623412"/>
    <s v="H. Ponting"/>
    <x v="30"/>
    <s v="Jan"/>
    <n v="2024"/>
    <d v="1899-12-30T20:05:00"/>
    <x v="6"/>
    <x v="0"/>
    <n v="14"/>
    <x v="4"/>
    <s v="Two or More Races"/>
    <x v="0"/>
    <x v="1"/>
    <m/>
    <n v="52"/>
    <s v="Delay"/>
    <x v="11"/>
    <n v="20"/>
    <x v="1"/>
    <x v="0"/>
    <x v="2"/>
    <x v="0"/>
  </r>
  <r>
    <n v="745629973"/>
    <s v="D. Bleacher"/>
    <x v="31"/>
    <s v="Jan"/>
    <n v="2024"/>
    <d v="1899-12-30T23:55:00"/>
    <x v="4"/>
    <x v="1"/>
    <n v="37"/>
    <x v="6"/>
    <s v="Declined to Identify"/>
    <x v="0"/>
    <x v="1"/>
    <m/>
    <n v="49"/>
    <s v="Delay"/>
    <x v="19"/>
    <n v="23"/>
    <x v="1"/>
    <x v="3"/>
    <x v="2"/>
    <x v="1"/>
  </r>
  <r>
    <n v="384705840"/>
    <s v="B. Drinkeld"/>
    <x v="32"/>
    <s v="Dec"/>
    <n v="2023"/>
    <d v="1899-12-30T21:22:00"/>
    <x v="2"/>
    <x v="0"/>
    <n v="25"/>
    <x v="3"/>
    <s v="African American"/>
    <x v="0"/>
    <x v="0"/>
    <m/>
    <n v="10"/>
    <s v="Within Time"/>
    <x v="20"/>
    <n v="21"/>
    <x v="1"/>
    <x v="3"/>
    <x v="1"/>
    <x v="0"/>
  </r>
  <r>
    <n v="285410221"/>
    <s v="N. Aggiss"/>
    <x v="33"/>
    <s v="Jul"/>
    <n v="2024"/>
    <d v="1899-12-30T13:12:00"/>
    <x v="5"/>
    <x v="0"/>
    <n v="39"/>
    <x v="6"/>
    <s v="Two or More Races"/>
    <x v="2"/>
    <x v="0"/>
    <m/>
    <n v="52"/>
    <s v="Delay"/>
    <x v="9"/>
    <n v="13"/>
    <x v="2"/>
    <x v="3"/>
    <x v="2"/>
    <x v="0"/>
  </r>
  <r>
    <n v="124733676"/>
    <s v="K. Bilofsky"/>
    <x v="34"/>
    <s v="Jun"/>
    <n v="2024"/>
    <d v="1899-12-30T10:34:00"/>
    <x v="1"/>
    <x v="0"/>
    <n v="48"/>
    <x v="2"/>
    <s v="Declined to Identify"/>
    <x v="0"/>
    <x v="0"/>
    <m/>
    <n v="35"/>
    <s v="Delay"/>
    <x v="21"/>
    <n v="10"/>
    <x v="0"/>
    <x v="1"/>
    <x v="0"/>
    <x v="1"/>
  </r>
  <r>
    <n v="878550051"/>
    <s v="R. Harrington"/>
    <x v="35"/>
    <s v="Jul"/>
    <n v="2023"/>
    <d v="1899-12-30T19:47:00"/>
    <x v="2"/>
    <x v="1"/>
    <n v="22"/>
    <x v="3"/>
    <s v="African American"/>
    <x v="1"/>
    <x v="0"/>
    <m/>
    <n v="16"/>
    <s v="Within Time"/>
    <x v="22"/>
    <n v="19"/>
    <x v="1"/>
    <x v="1"/>
    <x v="1"/>
    <x v="1"/>
  </r>
  <r>
    <n v="206254281"/>
    <s v="D. Yarrington"/>
    <x v="1"/>
    <s v="Jun"/>
    <n v="2024"/>
    <d v="1899-12-30T13:40:00"/>
    <x v="1"/>
    <x v="1"/>
    <n v="72"/>
    <x v="5"/>
    <s v="Declined to Identify"/>
    <x v="0"/>
    <x v="1"/>
    <n v="7"/>
    <n v="33"/>
    <s v="Delay"/>
    <x v="1"/>
    <n v="13"/>
    <x v="2"/>
    <x v="0"/>
    <x v="0"/>
    <x v="0"/>
  </r>
  <r>
    <n v="472285842"/>
    <s v="N. Gulliman"/>
    <x v="36"/>
    <s v="Oct"/>
    <n v="2023"/>
    <d v="1899-12-30T15:03:00"/>
    <x v="2"/>
    <x v="1"/>
    <n v="41"/>
    <x v="6"/>
    <s v="Pacific Islander"/>
    <x v="0"/>
    <x v="0"/>
    <m/>
    <n v="16"/>
    <s v="Within Time"/>
    <x v="9"/>
    <n v="15"/>
    <x v="2"/>
    <x v="3"/>
    <x v="1"/>
    <x v="0"/>
  </r>
  <r>
    <n v="553278559"/>
    <s v="Q. Garnsworthy"/>
    <x v="37"/>
    <s v="May"/>
    <n v="2023"/>
    <d v="1899-12-30T06:13:00"/>
    <x v="1"/>
    <x v="1"/>
    <n v="8"/>
    <x v="4"/>
    <s v="African American"/>
    <x v="1"/>
    <x v="0"/>
    <m/>
    <n v="59"/>
    <s v="Delay"/>
    <x v="23"/>
    <n v="6"/>
    <x v="0"/>
    <x v="2"/>
    <x v="2"/>
    <x v="2"/>
  </r>
  <r>
    <n v="319839008"/>
    <s v="H. Hesbrook"/>
    <x v="38"/>
    <s v="Mar"/>
    <n v="2024"/>
    <d v="1899-12-30T13:43:00"/>
    <x v="1"/>
    <x v="1"/>
    <n v="70"/>
    <x v="5"/>
    <s v="Native American/Alaska Native"/>
    <x v="0"/>
    <x v="1"/>
    <m/>
    <n v="39"/>
    <s v="Delay"/>
    <x v="3"/>
    <n v="13"/>
    <x v="2"/>
    <x v="2"/>
    <x v="0"/>
    <x v="2"/>
  </r>
  <r>
    <n v="434165502"/>
    <s v="N. Romanet"/>
    <x v="39"/>
    <s v="Apr"/>
    <n v="2023"/>
    <d v="1899-12-30T12:59:00"/>
    <x v="1"/>
    <x v="1"/>
    <n v="50"/>
    <x v="2"/>
    <s v="White"/>
    <x v="0"/>
    <x v="1"/>
    <m/>
    <n v="37"/>
    <s v="Delay"/>
    <x v="19"/>
    <n v="12"/>
    <x v="2"/>
    <x v="3"/>
    <x v="0"/>
    <x v="1"/>
  </r>
  <r>
    <n v="672892190"/>
    <s v="K. Rushmare"/>
    <x v="40"/>
    <s v="Sep"/>
    <n v="2023"/>
    <d v="1899-12-30T18:39:00"/>
    <x v="3"/>
    <x v="1"/>
    <n v="33"/>
    <x v="6"/>
    <s v="Declined to Identify"/>
    <x v="0"/>
    <x v="1"/>
    <n v="3"/>
    <n v="16"/>
    <s v="Within Time"/>
    <x v="24"/>
    <n v="18"/>
    <x v="1"/>
    <x v="1"/>
    <x v="1"/>
    <x v="1"/>
  </r>
  <r>
    <n v="135054896"/>
    <s v="P. Pow"/>
    <x v="7"/>
    <s v="Jul"/>
    <n v="2023"/>
    <d v="1899-12-30T17:37:00"/>
    <x v="1"/>
    <x v="0"/>
    <n v="17"/>
    <x v="3"/>
    <s v="Two or More Races"/>
    <x v="0"/>
    <x v="0"/>
    <m/>
    <n v="56"/>
    <s v="Delay"/>
    <x v="4"/>
    <n v="17"/>
    <x v="2"/>
    <x v="2"/>
    <x v="2"/>
    <x v="2"/>
  </r>
  <r>
    <n v="760334176"/>
    <s v="Q. Dear"/>
    <x v="41"/>
    <s v="Aug"/>
    <n v="2024"/>
    <d v="1899-12-30T02:38:00"/>
    <x v="1"/>
    <x v="1"/>
    <n v="45"/>
    <x v="2"/>
    <s v="White"/>
    <x v="2"/>
    <x v="0"/>
    <m/>
    <n v="57"/>
    <s v="Delay"/>
    <x v="8"/>
    <n v="2"/>
    <x v="3"/>
    <x v="3"/>
    <x v="2"/>
    <x v="1"/>
  </r>
  <r>
    <n v="624719493"/>
    <s v="X. Leake"/>
    <x v="42"/>
    <s v="Oct"/>
    <n v="2023"/>
    <d v="1899-12-30T01:56:00"/>
    <x v="0"/>
    <x v="1"/>
    <n v="53"/>
    <x v="2"/>
    <s v="White"/>
    <x v="0"/>
    <x v="0"/>
    <m/>
    <n v="21"/>
    <s v="Within Time"/>
    <x v="6"/>
    <n v="1"/>
    <x v="3"/>
    <x v="3"/>
    <x v="1"/>
    <x v="0"/>
  </r>
  <r>
    <n v="479428894"/>
    <s v="Z. Friman"/>
    <x v="43"/>
    <s v="Apr"/>
    <n v="2023"/>
    <d v="1899-12-30T22:46:00"/>
    <x v="6"/>
    <x v="1"/>
    <n v="15"/>
    <x v="3"/>
    <s v="White"/>
    <x v="0"/>
    <x v="0"/>
    <m/>
    <n v="29"/>
    <s v="Within Time"/>
    <x v="25"/>
    <n v="22"/>
    <x v="1"/>
    <x v="0"/>
    <x v="1"/>
    <x v="0"/>
  </r>
  <r>
    <n v="324754743"/>
    <s v="T. Aldridge"/>
    <x v="44"/>
    <s v="Sep"/>
    <n v="2024"/>
    <d v="1899-12-30T10:26:00"/>
    <x v="3"/>
    <x v="0"/>
    <n v="48"/>
    <x v="2"/>
    <s v="Pacific Islander"/>
    <x v="0"/>
    <x v="0"/>
    <m/>
    <n v="13"/>
    <s v="Within Time"/>
    <x v="19"/>
    <n v="10"/>
    <x v="0"/>
    <x v="3"/>
    <x v="1"/>
    <x v="1"/>
  </r>
  <r>
    <n v="207154815"/>
    <s v="O. Brattan"/>
    <x v="45"/>
    <s v="May"/>
    <n v="2024"/>
    <d v="1899-12-30T06:51:00"/>
    <x v="3"/>
    <x v="1"/>
    <n v="20"/>
    <x v="3"/>
    <s v="Asian"/>
    <x v="0"/>
    <x v="1"/>
    <m/>
    <n v="53"/>
    <s v="Delay"/>
    <x v="7"/>
    <n v="6"/>
    <x v="0"/>
    <x v="2"/>
    <x v="2"/>
    <x v="2"/>
  </r>
  <r>
    <n v="407451728"/>
    <s v="L. Bourcq"/>
    <x v="46"/>
    <s v="May"/>
    <n v="2024"/>
    <d v="1899-12-30T21:10:00"/>
    <x v="0"/>
    <x v="0"/>
    <n v="45"/>
    <x v="2"/>
    <s v="Asian"/>
    <x v="0"/>
    <x v="0"/>
    <m/>
    <n v="37"/>
    <s v="Delay"/>
    <x v="1"/>
    <n v="21"/>
    <x v="1"/>
    <x v="0"/>
    <x v="0"/>
    <x v="0"/>
  </r>
  <r>
    <n v="354759525"/>
    <s v="L. Shayes"/>
    <x v="47"/>
    <s v="Sep"/>
    <n v="2024"/>
    <d v="1899-12-30T16:11:00"/>
    <x v="0"/>
    <x v="1"/>
    <n v="76"/>
    <x v="5"/>
    <s v="African American"/>
    <x v="1"/>
    <x v="1"/>
    <m/>
    <n v="19"/>
    <s v="Within Time"/>
    <x v="10"/>
    <n v="16"/>
    <x v="2"/>
    <x v="2"/>
    <x v="1"/>
    <x v="2"/>
  </r>
  <r>
    <n v="298722588"/>
    <s v="E. Lillistone"/>
    <x v="48"/>
    <s v="Oct"/>
    <n v="2024"/>
    <d v="1899-12-30T04:53:00"/>
    <x v="2"/>
    <x v="0"/>
    <n v="74"/>
    <x v="5"/>
    <s v="Two or More Races"/>
    <x v="1"/>
    <x v="1"/>
    <n v="9"/>
    <n v="48"/>
    <s v="Delay"/>
    <x v="15"/>
    <n v="4"/>
    <x v="3"/>
    <x v="2"/>
    <x v="2"/>
    <x v="2"/>
  </r>
  <r>
    <n v="794743955"/>
    <s v="E. Cunningham"/>
    <x v="49"/>
    <s v="Oct"/>
    <n v="2024"/>
    <d v="1899-12-30T10:41:00"/>
    <x v="6"/>
    <x v="0"/>
    <n v="15"/>
    <x v="3"/>
    <s v="Declined to Identify"/>
    <x v="0"/>
    <x v="1"/>
    <m/>
    <n v="57"/>
    <s v="Delay"/>
    <x v="1"/>
    <n v="10"/>
    <x v="0"/>
    <x v="0"/>
    <x v="2"/>
    <x v="0"/>
  </r>
  <r>
    <n v="213044901"/>
    <s v="L. Zum Felde"/>
    <x v="50"/>
    <s v="Apr"/>
    <n v="2024"/>
    <d v="1899-12-30T04:59:00"/>
    <x v="4"/>
    <x v="0"/>
    <n v="21"/>
    <x v="3"/>
    <s v="Asian"/>
    <x v="0"/>
    <x v="1"/>
    <m/>
    <n v="13"/>
    <s v="Within Time"/>
    <x v="13"/>
    <n v="4"/>
    <x v="3"/>
    <x v="2"/>
    <x v="1"/>
    <x v="2"/>
  </r>
  <r>
    <n v="683465079"/>
    <s v="B. Gostridge"/>
    <x v="51"/>
    <s v="Mar"/>
    <n v="2024"/>
    <d v="1899-12-30T14:01:00"/>
    <x v="6"/>
    <x v="0"/>
    <n v="47"/>
    <x v="2"/>
    <s v="Declined to Identify"/>
    <x v="1"/>
    <x v="0"/>
    <m/>
    <n v="45"/>
    <s v="Delay"/>
    <x v="18"/>
    <n v="14"/>
    <x v="2"/>
    <x v="1"/>
    <x v="0"/>
    <x v="1"/>
  </r>
  <r>
    <n v="843560384"/>
    <s v="I. Fairrie"/>
    <x v="52"/>
    <s v="Jun"/>
    <n v="2024"/>
    <d v="1899-12-30T17:00:00"/>
    <x v="3"/>
    <x v="0"/>
    <n v="60"/>
    <x v="0"/>
    <s v="Asian"/>
    <x v="0"/>
    <x v="1"/>
    <m/>
    <n v="41"/>
    <s v="Delay"/>
    <x v="11"/>
    <n v="17"/>
    <x v="2"/>
    <x v="0"/>
    <x v="0"/>
    <x v="0"/>
  </r>
  <r>
    <n v="882391200"/>
    <s v="P. Walak"/>
    <x v="15"/>
    <s v="Sep"/>
    <n v="2023"/>
    <d v="1899-12-30T05:19:00"/>
    <x v="6"/>
    <x v="0"/>
    <n v="10"/>
    <x v="4"/>
    <s v="Two or More Races"/>
    <x v="2"/>
    <x v="0"/>
    <m/>
    <n v="55"/>
    <s v="Delay"/>
    <x v="5"/>
    <n v="5"/>
    <x v="3"/>
    <x v="0"/>
    <x v="2"/>
    <x v="0"/>
  </r>
  <r>
    <n v="697903233"/>
    <s v="W. Escale"/>
    <x v="38"/>
    <s v="Mar"/>
    <n v="2024"/>
    <d v="1899-12-30T11:13:00"/>
    <x v="1"/>
    <x v="0"/>
    <n v="54"/>
    <x v="2"/>
    <s v="Two or More Races"/>
    <x v="0"/>
    <x v="0"/>
    <n v="10"/>
    <n v="58"/>
    <s v="Delay"/>
    <x v="3"/>
    <n v="11"/>
    <x v="0"/>
    <x v="2"/>
    <x v="2"/>
    <x v="2"/>
  </r>
  <r>
    <n v="481990791"/>
    <s v="Y. Silveston"/>
    <x v="53"/>
    <s v="Jan"/>
    <n v="2024"/>
    <d v="1899-12-30T06:07:00"/>
    <x v="3"/>
    <x v="1"/>
    <n v="15"/>
    <x v="3"/>
    <s v="White"/>
    <x v="0"/>
    <x v="1"/>
    <n v="7"/>
    <n v="12"/>
    <s v="Within Time"/>
    <x v="20"/>
    <n v="6"/>
    <x v="0"/>
    <x v="3"/>
    <x v="1"/>
    <x v="0"/>
  </r>
  <r>
    <n v="218420736"/>
    <s v="T. Dickin"/>
    <x v="54"/>
    <s v="Apr"/>
    <n v="2024"/>
    <d v="1899-12-30T09:19:00"/>
    <x v="5"/>
    <x v="0"/>
    <n v="55"/>
    <x v="2"/>
    <s v="Declined to Identify"/>
    <x v="1"/>
    <x v="1"/>
    <m/>
    <n v="30"/>
    <s v="Delay"/>
    <x v="7"/>
    <n v="9"/>
    <x v="0"/>
    <x v="2"/>
    <x v="1"/>
    <x v="2"/>
  </r>
  <r>
    <n v="111194529"/>
    <s v="Q. Khoter"/>
    <x v="55"/>
    <s v="Aug"/>
    <n v="2023"/>
    <d v="1899-12-30T11:23:00"/>
    <x v="6"/>
    <x v="0"/>
    <n v="11"/>
    <x v="4"/>
    <s v="White"/>
    <x v="1"/>
    <x v="0"/>
    <m/>
    <n v="48"/>
    <s v="Delay"/>
    <x v="19"/>
    <n v="11"/>
    <x v="0"/>
    <x v="3"/>
    <x v="2"/>
    <x v="1"/>
  </r>
  <r>
    <n v="490740642"/>
    <s v="F. Deshorts"/>
    <x v="56"/>
    <s v="Aug"/>
    <n v="2024"/>
    <d v="1899-12-30T22:40:00"/>
    <x v="0"/>
    <x v="0"/>
    <n v="7"/>
    <x v="4"/>
    <s v="Asian"/>
    <x v="0"/>
    <x v="0"/>
    <m/>
    <n v="31"/>
    <s v="Delay"/>
    <x v="26"/>
    <n v="22"/>
    <x v="1"/>
    <x v="2"/>
    <x v="0"/>
    <x v="2"/>
  </r>
  <r>
    <n v="498998689"/>
    <s v="J. McAmish"/>
    <x v="57"/>
    <s v="Aug"/>
    <n v="2023"/>
    <d v="1899-12-30T11:22:00"/>
    <x v="4"/>
    <x v="0"/>
    <n v="49"/>
    <x v="2"/>
    <s v="Pacific Islander"/>
    <x v="0"/>
    <x v="1"/>
    <m/>
    <n v="18"/>
    <s v="Within Time"/>
    <x v="20"/>
    <n v="11"/>
    <x v="0"/>
    <x v="3"/>
    <x v="1"/>
    <x v="0"/>
  </r>
  <r>
    <n v="705012168"/>
    <s v="S. Jowitt"/>
    <x v="58"/>
    <s v="Sep"/>
    <n v="2023"/>
    <d v="1899-12-30T20:55:00"/>
    <x v="0"/>
    <x v="1"/>
    <n v="70"/>
    <x v="5"/>
    <s v="African American"/>
    <x v="1"/>
    <x v="1"/>
    <m/>
    <n v="55"/>
    <s v="Delay"/>
    <x v="27"/>
    <n v="20"/>
    <x v="1"/>
    <x v="3"/>
    <x v="2"/>
    <x v="0"/>
  </r>
  <r>
    <n v="119285124"/>
    <s v="O. Pocklington"/>
    <x v="43"/>
    <s v="Apr"/>
    <n v="2023"/>
    <d v="1899-12-30T14:57:00"/>
    <x v="6"/>
    <x v="1"/>
    <n v="16"/>
    <x v="3"/>
    <s v="Asian"/>
    <x v="1"/>
    <x v="1"/>
    <m/>
    <n v="51"/>
    <s v="Delay"/>
    <x v="25"/>
    <n v="14"/>
    <x v="2"/>
    <x v="0"/>
    <x v="2"/>
    <x v="0"/>
  </r>
  <r>
    <n v="509882899"/>
    <s v="F. Brudenell"/>
    <x v="59"/>
    <s v="Sep"/>
    <n v="2023"/>
    <d v="1899-12-30T23:51:00"/>
    <x v="1"/>
    <x v="0"/>
    <n v="14"/>
    <x v="4"/>
    <s v="Two or More Races"/>
    <x v="2"/>
    <x v="1"/>
    <n v="4"/>
    <n v="23"/>
    <s v="Within Time"/>
    <x v="3"/>
    <n v="23"/>
    <x v="1"/>
    <x v="2"/>
    <x v="1"/>
    <x v="2"/>
  </r>
  <r>
    <n v="258482258"/>
    <s v="T. Lyons"/>
    <x v="60"/>
    <s v="Jun"/>
    <n v="2023"/>
    <d v="1899-12-30T23:33:00"/>
    <x v="2"/>
    <x v="0"/>
    <n v="41"/>
    <x v="6"/>
    <s v="African American"/>
    <x v="0"/>
    <x v="0"/>
    <n v="4"/>
    <n v="46"/>
    <s v="Delay"/>
    <x v="13"/>
    <n v="23"/>
    <x v="1"/>
    <x v="2"/>
    <x v="2"/>
    <x v="2"/>
  </r>
  <r>
    <n v="369335075"/>
    <s v="H. Esposi"/>
    <x v="61"/>
    <s v="Oct"/>
    <n v="2023"/>
    <d v="1899-12-30T00:48:00"/>
    <x v="5"/>
    <x v="0"/>
    <n v="8"/>
    <x v="4"/>
    <s v="African American"/>
    <x v="0"/>
    <x v="0"/>
    <m/>
    <n v="37"/>
    <s v="Delay"/>
    <x v="0"/>
    <n v="0"/>
    <x v="3"/>
    <x v="0"/>
    <x v="0"/>
    <x v="0"/>
  </r>
  <r>
    <n v="643903414"/>
    <s v="U. Mangham"/>
    <x v="62"/>
    <s v="Oct"/>
    <n v="2024"/>
    <d v="1899-12-30T15:51:00"/>
    <x v="6"/>
    <x v="0"/>
    <n v="64"/>
    <x v="0"/>
    <s v="Pacific Islander"/>
    <x v="0"/>
    <x v="0"/>
    <m/>
    <n v="59"/>
    <s v="Delay"/>
    <x v="19"/>
    <n v="15"/>
    <x v="2"/>
    <x v="3"/>
    <x v="2"/>
    <x v="1"/>
  </r>
  <r>
    <n v="412296293"/>
    <s v="J. Gianneschi"/>
    <x v="63"/>
    <s v="May"/>
    <n v="2024"/>
    <d v="1899-12-30T15:52:00"/>
    <x v="1"/>
    <x v="1"/>
    <n v="76"/>
    <x v="5"/>
    <s v="Two or More Races"/>
    <x v="3"/>
    <x v="1"/>
    <m/>
    <n v="34"/>
    <s v="Delay"/>
    <x v="6"/>
    <n v="15"/>
    <x v="2"/>
    <x v="3"/>
    <x v="0"/>
    <x v="0"/>
  </r>
  <r>
    <n v="844819989"/>
    <s v="C. Veldens"/>
    <x v="64"/>
    <s v="Mar"/>
    <n v="2024"/>
    <d v="1899-12-30T02:48:00"/>
    <x v="5"/>
    <x v="1"/>
    <n v="17"/>
    <x v="3"/>
    <s v="African American"/>
    <x v="1"/>
    <x v="1"/>
    <m/>
    <n v="27"/>
    <s v="Within Time"/>
    <x v="13"/>
    <n v="2"/>
    <x v="3"/>
    <x v="2"/>
    <x v="1"/>
    <x v="2"/>
  </r>
  <r>
    <n v="839138580"/>
    <s v="X. Barbery"/>
    <x v="65"/>
    <s v="Sep"/>
    <n v="2023"/>
    <d v="1899-12-30T10:18:00"/>
    <x v="6"/>
    <x v="0"/>
    <n v="38"/>
    <x v="6"/>
    <s v="Two or More Races"/>
    <x v="0"/>
    <x v="0"/>
    <m/>
    <n v="55"/>
    <s v="Delay"/>
    <x v="18"/>
    <n v="10"/>
    <x v="0"/>
    <x v="1"/>
    <x v="2"/>
    <x v="1"/>
  </r>
  <r>
    <n v="367529587"/>
    <s v="R. Millan"/>
    <x v="66"/>
    <s v="Jul"/>
    <n v="2023"/>
    <d v="1899-12-30T20:27:00"/>
    <x v="4"/>
    <x v="1"/>
    <n v="75"/>
    <x v="5"/>
    <s v="White"/>
    <x v="6"/>
    <x v="1"/>
    <m/>
    <n v="34"/>
    <s v="Delay"/>
    <x v="24"/>
    <n v="20"/>
    <x v="1"/>
    <x v="1"/>
    <x v="0"/>
    <x v="1"/>
  </r>
  <r>
    <n v="621856677"/>
    <s v="X. Klimowicz"/>
    <x v="67"/>
    <s v="May"/>
    <n v="2024"/>
    <d v="1899-12-30T18:03:00"/>
    <x v="0"/>
    <x v="0"/>
    <n v="77"/>
    <x v="5"/>
    <s v="Native American/Alaska Native"/>
    <x v="1"/>
    <x v="0"/>
    <n v="0"/>
    <n v="17"/>
    <s v="Within Time"/>
    <x v="19"/>
    <n v="18"/>
    <x v="1"/>
    <x v="3"/>
    <x v="1"/>
    <x v="1"/>
  </r>
  <r>
    <n v="563012494"/>
    <s v="D. Blaasch"/>
    <x v="68"/>
    <s v="Jan"/>
    <n v="2024"/>
    <d v="1899-12-30T20:40:00"/>
    <x v="1"/>
    <x v="0"/>
    <n v="34"/>
    <x v="6"/>
    <s v="Asian"/>
    <x v="0"/>
    <x v="1"/>
    <m/>
    <n v="40"/>
    <s v="Delay"/>
    <x v="22"/>
    <n v="20"/>
    <x v="1"/>
    <x v="1"/>
    <x v="0"/>
    <x v="1"/>
  </r>
  <r>
    <n v="570113903"/>
    <s v="X. Audiss"/>
    <x v="69"/>
    <s v="Mar"/>
    <n v="2024"/>
    <d v="1899-12-30T10:00:00"/>
    <x v="2"/>
    <x v="1"/>
    <n v="26"/>
    <x v="3"/>
    <s v="Asian"/>
    <x v="6"/>
    <x v="1"/>
    <n v="1"/>
    <n v="16"/>
    <s v="Within Time"/>
    <x v="16"/>
    <n v="10"/>
    <x v="0"/>
    <x v="1"/>
    <x v="1"/>
    <x v="1"/>
  </r>
  <r>
    <n v="292458684"/>
    <s v="K. Hilliam"/>
    <x v="70"/>
    <s v="Apr"/>
    <n v="2023"/>
    <d v="1899-12-30T11:37:00"/>
    <x v="4"/>
    <x v="1"/>
    <n v="51"/>
    <x v="2"/>
    <s v="White"/>
    <x v="1"/>
    <x v="1"/>
    <n v="6"/>
    <n v="25"/>
    <s v="Within Time"/>
    <x v="14"/>
    <n v="11"/>
    <x v="0"/>
    <x v="0"/>
    <x v="1"/>
    <x v="0"/>
  </r>
  <r>
    <n v="721193123"/>
    <s v="I. Franzelini"/>
    <x v="71"/>
    <s v="Jul"/>
    <n v="2023"/>
    <d v="1899-12-30T03:23:00"/>
    <x v="0"/>
    <x v="1"/>
    <n v="9"/>
    <x v="4"/>
    <s v="African American"/>
    <x v="0"/>
    <x v="0"/>
    <m/>
    <n v="23"/>
    <s v="Within Time"/>
    <x v="5"/>
    <n v="3"/>
    <x v="3"/>
    <x v="0"/>
    <x v="1"/>
    <x v="0"/>
  </r>
  <r>
    <n v="652339813"/>
    <s v="D. Hovie"/>
    <x v="1"/>
    <s v="Jun"/>
    <n v="2024"/>
    <d v="1899-12-30T03:46:00"/>
    <x v="1"/>
    <x v="1"/>
    <n v="71"/>
    <x v="5"/>
    <s v="Two or More Races"/>
    <x v="0"/>
    <x v="1"/>
    <m/>
    <n v="51"/>
    <s v="Delay"/>
    <x v="1"/>
    <n v="3"/>
    <x v="3"/>
    <x v="0"/>
    <x v="2"/>
    <x v="0"/>
  </r>
  <r>
    <n v="809146629"/>
    <s v="N. Kinmond"/>
    <x v="21"/>
    <s v="Nov"/>
    <n v="2023"/>
    <d v="1899-12-30T06:23:00"/>
    <x v="5"/>
    <x v="0"/>
    <n v="51"/>
    <x v="2"/>
    <s v="African American"/>
    <x v="0"/>
    <x v="0"/>
    <m/>
    <n v="33"/>
    <s v="Delay"/>
    <x v="14"/>
    <n v="6"/>
    <x v="0"/>
    <x v="0"/>
    <x v="0"/>
    <x v="0"/>
  </r>
  <r>
    <n v="304723326"/>
    <s v="O. Brito"/>
    <x v="72"/>
    <s v="Jun"/>
    <n v="2024"/>
    <d v="1899-12-30T20:15:00"/>
    <x v="2"/>
    <x v="1"/>
    <n v="73"/>
    <x v="5"/>
    <s v="Asian"/>
    <x v="3"/>
    <x v="0"/>
    <n v="0"/>
    <n v="10"/>
    <s v="Within Time"/>
    <x v="27"/>
    <n v="20"/>
    <x v="1"/>
    <x v="3"/>
    <x v="1"/>
    <x v="0"/>
  </r>
  <r>
    <n v="231207799"/>
    <s v="V. Puddifer"/>
    <x v="73"/>
    <s v="Jun"/>
    <n v="2023"/>
    <d v="1899-12-30T07:44:00"/>
    <x v="5"/>
    <x v="1"/>
    <n v="46"/>
    <x v="2"/>
    <s v="White"/>
    <x v="4"/>
    <x v="0"/>
    <n v="5"/>
    <n v="50"/>
    <s v="Delay"/>
    <x v="17"/>
    <n v="7"/>
    <x v="0"/>
    <x v="1"/>
    <x v="2"/>
    <x v="1"/>
  </r>
  <r>
    <n v="597410817"/>
    <s v="T. Titman"/>
    <x v="70"/>
    <s v="Apr"/>
    <n v="2023"/>
    <d v="1899-12-30T08:03:00"/>
    <x v="4"/>
    <x v="1"/>
    <n v="13"/>
    <x v="4"/>
    <s v="White"/>
    <x v="0"/>
    <x v="1"/>
    <n v="1"/>
    <n v="32"/>
    <s v="Delay"/>
    <x v="14"/>
    <n v="8"/>
    <x v="0"/>
    <x v="0"/>
    <x v="0"/>
    <x v="0"/>
  </r>
  <r>
    <n v="496239655"/>
    <s v="X. Maffin"/>
    <x v="42"/>
    <s v="Oct"/>
    <n v="2023"/>
    <d v="1899-12-30T03:24:00"/>
    <x v="0"/>
    <x v="1"/>
    <n v="15"/>
    <x v="3"/>
    <s v="Declined to Identify"/>
    <x v="1"/>
    <x v="1"/>
    <n v="9"/>
    <n v="15"/>
    <s v="Within Time"/>
    <x v="6"/>
    <n v="3"/>
    <x v="3"/>
    <x v="3"/>
    <x v="1"/>
    <x v="0"/>
  </r>
  <r>
    <n v="636906357"/>
    <s v="B. Lambarth"/>
    <x v="74"/>
    <s v="Oct"/>
    <n v="2023"/>
    <d v="1899-12-30T13:28:00"/>
    <x v="6"/>
    <x v="0"/>
    <n v="57"/>
    <x v="2"/>
    <s v="White"/>
    <x v="1"/>
    <x v="1"/>
    <n v="2"/>
    <n v="35"/>
    <s v="Delay"/>
    <x v="14"/>
    <n v="13"/>
    <x v="2"/>
    <x v="0"/>
    <x v="0"/>
    <x v="0"/>
  </r>
  <r>
    <n v="300342747"/>
    <s v="B. Durrant"/>
    <x v="75"/>
    <s v="Dec"/>
    <n v="2023"/>
    <d v="1899-12-30T21:12:00"/>
    <x v="3"/>
    <x v="0"/>
    <n v="16"/>
    <x v="3"/>
    <s v="Pacific Islander"/>
    <x v="0"/>
    <x v="1"/>
    <n v="4"/>
    <n v="34"/>
    <s v="Delay"/>
    <x v="8"/>
    <n v="21"/>
    <x v="1"/>
    <x v="3"/>
    <x v="0"/>
    <x v="1"/>
  </r>
  <r>
    <n v="178521500"/>
    <s v="K. Beavington"/>
    <x v="76"/>
    <s v="Jun"/>
    <n v="2024"/>
    <d v="1899-12-30T14:27:00"/>
    <x v="1"/>
    <x v="0"/>
    <n v="4"/>
    <x v="1"/>
    <s v="White"/>
    <x v="2"/>
    <x v="0"/>
    <m/>
    <n v="59"/>
    <s v="Delay"/>
    <x v="4"/>
    <n v="14"/>
    <x v="2"/>
    <x v="2"/>
    <x v="2"/>
    <x v="2"/>
  </r>
  <r>
    <n v="521841782"/>
    <s v="A. Fidal"/>
    <x v="77"/>
    <s v="Nov"/>
    <n v="2023"/>
    <d v="1899-12-30T19:44:00"/>
    <x v="3"/>
    <x v="1"/>
    <n v="32"/>
    <x v="6"/>
    <s v="African American"/>
    <x v="0"/>
    <x v="0"/>
    <n v="7"/>
    <n v="14"/>
    <s v="Within Time"/>
    <x v="5"/>
    <n v="19"/>
    <x v="1"/>
    <x v="0"/>
    <x v="1"/>
    <x v="0"/>
  </r>
  <r>
    <n v="818268196"/>
    <s v="B. MacNally"/>
    <x v="78"/>
    <s v="Sep"/>
    <n v="2024"/>
    <d v="1899-12-30T17:49:00"/>
    <x v="0"/>
    <x v="0"/>
    <n v="26"/>
    <x v="3"/>
    <s v="African American"/>
    <x v="2"/>
    <x v="1"/>
    <n v="8"/>
    <n v="38"/>
    <s v="Delay"/>
    <x v="25"/>
    <n v="17"/>
    <x v="2"/>
    <x v="0"/>
    <x v="0"/>
    <x v="0"/>
  </r>
  <r>
    <n v="808115508"/>
    <s v="U. Peat"/>
    <x v="79"/>
    <s v="Oct"/>
    <n v="2024"/>
    <d v="1899-12-30T10:33:00"/>
    <x v="5"/>
    <x v="1"/>
    <n v="9"/>
    <x v="4"/>
    <s v="Declined to Identify"/>
    <x v="5"/>
    <x v="1"/>
    <m/>
    <n v="37"/>
    <s v="Delay"/>
    <x v="10"/>
    <n v="10"/>
    <x v="0"/>
    <x v="2"/>
    <x v="0"/>
    <x v="2"/>
  </r>
  <r>
    <n v="439252191"/>
    <s v="M. Plews"/>
    <x v="80"/>
    <s v="Oct"/>
    <n v="2024"/>
    <d v="1899-12-30T04:29:00"/>
    <x v="2"/>
    <x v="1"/>
    <n v="10"/>
    <x v="4"/>
    <s v="White"/>
    <x v="1"/>
    <x v="1"/>
    <m/>
    <n v="26"/>
    <s v="Within Time"/>
    <x v="8"/>
    <n v="4"/>
    <x v="3"/>
    <x v="3"/>
    <x v="1"/>
    <x v="1"/>
  </r>
  <r>
    <n v="186285457"/>
    <s v="L. Downing"/>
    <x v="81"/>
    <s v="Oct"/>
    <n v="2024"/>
    <d v="1899-12-30T06:03:00"/>
    <x v="4"/>
    <x v="1"/>
    <n v="24"/>
    <x v="3"/>
    <s v="Two or More Races"/>
    <x v="1"/>
    <x v="1"/>
    <m/>
    <n v="11"/>
    <s v="Within Time"/>
    <x v="20"/>
    <n v="6"/>
    <x v="0"/>
    <x v="3"/>
    <x v="1"/>
    <x v="0"/>
  </r>
  <r>
    <n v="854613541"/>
    <s v="U. Lightman"/>
    <x v="82"/>
    <s v="Aug"/>
    <n v="2024"/>
    <d v="1899-12-30T01:01:00"/>
    <x v="0"/>
    <x v="0"/>
    <n v="27"/>
    <x v="3"/>
    <s v="White"/>
    <x v="0"/>
    <x v="0"/>
    <m/>
    <n v="11"/>
    <s v="Within Time"/>
    <x v="28"/>
    <n v="1"/>
    <x v="3"/>
    <x v="0"/>
    <x v="1"/>
    <x v="2"/>
  </r>
  <r>
    <n v="368534901"/>
    <s v="I. Rubinsztein"/>
    <x v="83"/>
    <s v="Aug"/>
    <n v="2024"/>
    <d v="1899-12-30T06:38:00"/>
    <x v="1"/>
    <x v="0"/>
    <n v="26"/>
    <x v="3"/>
    <s v="White"/>
    <x v="0"/>
    <x v="0"/>
    <n v="7"/>
    <n v="59"/>
    <s v="Delay"/>
    <x v="29"/>
    <n v="6"/>
    <x v="0"/>
    <x v="2"/>
    <x v="2"/>
    <x v="2"/>
  </r>
  <r>
    <n v="826271762"/>
    <s v="I. Melluish"/>
    <x v="84"/>
    <s v="Aug"/>
    <n v="2024"/>
    <d v="1899-12-30T13:33:00"/>
    <x v="0"/>
    <x v="0"/>
    <n v="79"/>
    <x v="5"/>
    <s v="African American"/>
    <x v="0"/>
    <x v="0"/>
    <m/>
    <n v="29"/>
    <s v="Within Time"/>
    <x v="16"/>
    <n v="13"/>
    <x v="2"/>
    <x v="1"/>
    <x v="1"/>
    <x v="1"/>
  </r>
  <r>
    <n v="335732892"/>
    <s v="Y. Ricks"/>
    <x v="85"/>
    <s v="Aug"/>
    <n v="2023"/>
    <d v="1899-12-30T08:32:00"/>
    <x v="1"/>
    <x v="0"/>
    <n v="15"/>
    <x v="3"/>
    <s v="Asian"/>
    <x v="1"/>
    <x v="1"/>
    <n v="2"/>
    <n v="56"/>
    <s v="Delay"/>
    <x v="7"/>
    <n v="8"/>
    <x v="0"/>
    <x v="2"/>
    <x v="2"/>
    <x v="2"/>
  </r>
  <r>
    <n v="331092284"/>
    <s v="X. Laity"/>
    <x v="86"/>
    <s v="Jul"/>
    <n v="2024"/>
    <d v="1899-12-30T17:17:00"/>
    <x v="4"/>
    <x v="0"/>
    <n v="43"/>
    <x v="6"/>
    <s v="African American"/>
    <x v="0"/>
    <x v="0"/>
    <n v="0"/>
    <n v="47"/>
    <s v="Delay"/>
    <x v="19"/>
    <n v="17"/>
    <x v="2"/>
    <x v="3"/>
    <x v="2"/>
    <x v="1"/>
  </r>
  <r>
    <n v="888461367"/>
    <s v="W. Levee"/>
    <x v="87"/>
    <s v="Oct"/>
    <n v="2023"/>
    <d v="1899-12-30T11:46:00"/>
    <x v="0"/>
    <x v="1"/>
    <n v="14"/>
    <x v="4"/>
    <s v="African American"/>
    <x v="0"/>
    <x v="0"/>
    <m/>
    <n v="19"/>
    <s v="Within Time"/>
    <x v="2"/>
    <n v="11"/>
    <x v="0"/>
    <x v="1"/>
    <x v="1"/>
    <x v="1"/>
  </r>
  <r>
    <n v="577174945"/>
    <s v="Y. McGraw"/>
    <x v="88"/>
    <s v="Sep"/>
    <n v="2024"/>
    <d v="1899-12-30T21:58:00"/>
    <x v="5"/>
    <x v="0"/>
    <n v="59"/>
    <x v="2"/>
    <s v="White"/>
    <x v="1"/>
    <x v="0"/>
    <m/>
    <n v="34"/>
    <s v="Delay"/>
    <x v="22"/>
    <n v="21"/>
    <x v="1"/>
    <x v="1"/>
    <x v="0"/>
    <x v="1"/>
  </r>
  <r>
    <n v="113606899"/>
    <s v="W. Itscovitz"/>
    <x v="27"/>
    <s v="Jul"/>
    <n v="2024"/>
    <d v="1899-12-30T07:16:00"/>
    <x v="3"/>
    <x v="0"/>
    <n v="58"/>
    <x v="2"/>
    <s v="Declined to Identify"/>
    <x v="0"/>
    <x v="1"/>
    <m/>
    <n v="36"/>
    <s v="Delay"/>
    <x v="16"/>
    <n v="7"/>
    <x v="0"/>
    <x v="1"/>
    <x v="0"/>
    <x v="1"/>
  </r>
  <r>
    <n v="646672143"/>
    <s v="K. Halkyard"/>
    <x v="89"/>
    <s v="Aug"/>
    <n v="2023"/>
    <d v="1899-12-30T02:20:00"/>
    <x v="1"/>
    <x v="0"/>
    <n v="25"/>
    <x v="3"/>
    <s v="Two or More Races"/>
    <x v="0"/>
    <x v="0"/>
    <m/>
    <n v="59"/>
    <s v="Delay"/>
    <x v="9"/>
    <n v="2"/>
    <x v="3"/>
    <x v="3"/>
    <x v="2"/>
    <x v="0"/>
  </r>
  <r>
    <n v="148470490"/>
    <s v="T. Friberg"/>
    <x v="90"/>
    <s v="Aug"/>
    <n v="2023"/>
    <d v="1899-12-30T22:16:00"/>
    <x v="3"/>
    <x v="0"/>
    <n v="64"/>
    <x v="0"/>
    <s v="Native American/Alaska Native"/>
    <x v="1"/>
    <x v="1"/>
    <m/>
    <n v="42"/>
    <s v="Delay"/>
    <x v="27"/>
    <n v="22"/>
    <x v="1"/>
    <x v="3"/>
    <x v="0"/>
    <x v="0"/>
  </r>
  <r>
    <n v="345870533"/>
    <s v="A. Alyukin"/>
    <x v="91"/>
    <s v="Jul"/>
    <n v="2023"/>
    <d v="1899-12-30T11:43:00"/>
    <x v="6"/>
    <x v="0"/>
    <n v="20"/>
    <x v="3"/>
    <s v="Declined to Identify"/>
    <x v="0"/>
    <x v="1"/>
    <m/>
    <n v="34"/>
    <s v="Delay"/>
    <x v="10"/>
    <n v="11"/>
    <x v="0"/>
    <x v="2"/>
    <x v="0"/>
    <x v="2"/>
  </r>
  <r>
    <n v="603149459"/>
    <s v="A. Milier"/>
    <x v="92"/>
    <s v="May"/>
    <n v="2024"/>
    <d v="1899-12-30T14:35:00"/>
    <x v="4"/>
    <x v="0"/>
    <n v="69"/>
    <x v="0"/>
    <s v="White"/>
    <x v="1"/>
    <x v="0"/>
    <m/>
    <n v="55"/>
    <s v="Delay"/>
    <x v="27"/>
    <n v="14"/>
    <x v="2"/>
    <x v="3"/>
    <x v="2"/>
    <x v="0"/>
  </r>
  <r>
    <n v="628789167"/>
    <s v="X. Pamphilon"/>
    <x v="93"/>
    <s v="Mar"/>
    <n v="2024"/>
    <d v="1899-12-30T18:56:00"/>
    <x v="3"/>
    <x v="0"/>
    <n v="26"/>
    <x v="3"/>
    <s v="White"/>
    <x v="0"/>
    <x v="0"/>
    <m/>
    <n v="57"/>
    <s v="Delay"/>
    <x v="15"/>
    <n v="18"/>
    <x v="1"/>
    <x v="2"/>
    <x v="2"/>
    <x v="2"/>
  </r>
  <r>
    <n v="814600292"/>
    <s v="Z. Gobourn"/>
    <x v="94"/>
    <s v="Sep"/>
    <n v="2024"/>
    <d v="1899-12-30T10:47:00"/>
    <x v="1"/>
    <x v="0"/>
    <n v="16"/>
    <x v="3"/>
    <s v="African American"/>
    <x v="0"/>
    <x v="1"/>
    <m/>
    <n v="11"/>
    <s v="Within Time"/>
    <x v="20"/>
    <n v="10"/>
    <x v="0"/>
    <x v="3"/>
    <x v="1"/>
    <x v="0"/>
  </r>
  <r>
    <n v="306670367"/>
    <s v="J. Bullier"/>
    <x v="61"/>
    <s v="Oct"/>
    <n v="2023"/>
    <d v="1899-12-30T19:52:00"/>
    <x v="5"/>
    <x v="0"/>
    <n v="45"/>
    <x v="2"/>
    <s v="White"/>
    <x v="1"/>
    <x v="1"/>
    <n v="1"/>
    <n v="42"/>
    <s v="Delay"/>
    <x v="0"/>
    <n v="19"/>
    <x v="1"/>
    <x v="0"/>
    <x v="0"/>
    <x v="0"/>
  </r>
  <r>
    <n v="658829991"/>
    <s v="O. Roscher"/>
    <x v="95"/>
    <s v="Sep"/>
    <n v="2024"/>
    <d v="1899-12-30T04:06:00"/>
    <x v="3"/>
    <x v="0"/>
    <n v="7"/>
    <x v="4"/>
    <s v="Pacific Islander"/>
    <x v="2"/>
    <x v="1"/>
    <n v="9"/>
    <n v="45"/>
    <s v="Delay"/>
    <x v="4"/>
    <n v="4"/>
    <x v="3"/>
    <x v="2"/>
    <x v="0"/>
    <x v="2"/>
  </r>
  <r>
    <n v="770827913"/>
    <s v="N. Longworth"/>
    <x v="96"/>
    <s v="Apr"/>
    <n v="2024"/>
    <d v="1899-12-30T13:10:00"/>
    <x v="6"/>
    <x v="0"/>
    <n v="66"/>
    <x v="0"/>
    <s v="White"/>
    <x v="1"/>
    <x v="0"/>
    <m/>
    <n v="45"/>
    <s v="Delay"/>
    <x v="30"/>
    <n v="13"/>
    <x v="2"/>
    <x v="3"/>
    <x v="0"/>
    <x v="1"/>
  </r>
  <r>
    <n v="659643380"/>
    <s v="C. Wahner"/>
    <x v="97"/>
    <s v="Jul"/>
    <n v="2024"/>
    <d v="1899-12-30T04:33:00"/>
    <x v="6"/>
    <x v="1"/>
    <n v="61"/>
    <x v="0"/>
    <s v="Asian"/>
    <x v="1"/>
    <x v="0"/>
    <m/>
    <n v="58"/>
    <s v="Delay"/>
    <x v="30"/>
    <n v="4"/>
    <x v="3"/>
    <x v="3"/>
    <x v="2"/>
    <x v="1"/>
  </r>
  <r>
    <n v="195519264"/>
    <s v="C. Lympany"/>
    <x v="98"/>
    <s v="Oct"/>
    <n v="2024"/>
    <d v="1899-12-30T01:08:00"/>
    <x v="1"/>
    <x v="1"/>
    <n v="47"/>
    <x v="2"/>
    <s v="White"/>
    <x v="4"/>
    <x v="1"/>
    <m/>
    <n v="40"/>
    <s v="Delay"/>
    <x v="9"/>
    <n v="1"/>
    <x v="3"/>
    <x v="3"/>
    <x v="0"/>
    <x v="0"/>
  </r>
  <r>
    <n v="240683060"/>
    <s v="I. Tootell"/>
    <x v="24"/>
    <s v="Apr"/>
    <n v="2023"/>
    <d v="1899-12-30T02:01:00"/>
    <x v="0"/>
    <x v="0"/>
    <n v="66"/>
    <x v="0"/>
    <s v="White"/>
    <x v="1"/>
    <x v="0"/>
    <m/>
    <n v="29"/>
    <s v="Within Time"/>
    <x v="9"/>
    <n v="2"/>
    <x v="3"/>
    <x v="3"/>
    <x v="1"/>
    <x v="0"/>
  </r>
  <r>
    <n v="866261903"/>
    <s v="Q. Jerson"/>
    <x v="99"/>
    <s v="Aug"/>
    <n v="2024"/>
    <d v="1899-12-30T13:07:00"/>
    <x v="2"/>
    <x v="0"/>
    <n v="8"/>
    <x v="4"/>
    <s v="Asian"/>
    <x v="2"/>
    <x v="0"/>
    <n v="3"/>
    <n v="24"/>
    <s v="Within Time"/>
    <x v="1"/>
    <n v="13"/>
    <x v="2"/>
    <x v="0"/>
    <x v="1"/>
    <x v="0"/>
  </r>
  <r>
    <n v="275361151"/>
    <s v="C. Tumilson"/>
    <x v="100"/>
    <s v="Jul"/>
    <n v="2024"/>
    <d v="1899-12-30T20:34:00"/>
    <x v="4"/>
    <x v="1"/>
    <n v="9"/>
    <x v="4"/>
    <s v="White"/>
    <x v="0"/>
    <x v="0"/>
    <m/>
    <n v="21"/>
    <s v="Within Time"/>
    <x v="4"/>
    <n v="20"/>
    <x v="1"/>
    <x v="2"/>
    <x v="1"/>
    <x v="2"/>
  </r>
  <r>
    <n v="314593768"/>
    <s v="L. Ragsdale"/>
    <x v="101"/>
    <s v="Jun"/>
    <n v="2024"/>
    <d v="1899-12-30T16:24:00"/>
    <x v="2"/>
    <x v="1"/>
    <n v="24"/>
    <x v="3"/>
    <s v="Declined to Identify"/>
    <x v="1"/>
    <x v="1"/>
    <m/>
    <n v="31"/>
    <s v="Delay"/>
    <x v="23"/>
    <n v="16"/>
    <x v="2"/>
    <x v="2"/>
    <x v="0"/>
    <x v="2"/>
  </r>
  <r>
    <n v="310269113"/>
    <s v="C. Simpole"/>
    <x v="102"/>
    <s v="Aug"/>
    <n v="2024"/>
    <d v="1899-12-30T04:10:00"/>
    <x v="5"/>
    <x v="1"/>
    <n v="16"/>
    <x v="3"/>
    <s v="African American"/>
    <x v="7"/>
    <x v="0"/>
    <m/>
    <n v="11"/>
    <s v="Within Time"/>
    <x v="17"/>
    <n v="4"/>
    <x v="3"/>
    <x v="1"/>
    <x v="1"/>
    <x v="1"/>
  </r>
  <r>
    <n v="698471909"/>
    <s v="C. Whittock"/>
    <x v="103"/>
    <s v="Jul"/>
    <n v="2023"/>
    <d v="1899-12-30T02:49:00"/>
    <x v="0"/>
    <x v="0"/>
    <n v="47"/>
    <x v="2"/>
    <s v="Two or More Races"/>
    <x v="2"/>
    <x v="0"/>
    <m/>
    <n v="41"/>
    <s v="Delay"/>
    <x v="7"/>
    <n v="2"/>
    <x v="3"/>
    <x v="2"/>
    <x v="0"/>
    <x v="2"/>
  </r>
  <r>
    <n v="378025523"/>
    <s v="A. Gouldie"/>
    <x v="104"/>
    <s v="Aug"/>
    <n v="2024"/>
    <d v="1899-12-30T18:30:00"/>
    <x v="6"/>
    <x v="0"/>
    <n v="23"/>
    <x v="3"/>
    <s v="African American"/>
    <x v="0"/>
    <x v="1"/>
    <n v="0"/>
    <n v="23"/>
    <s v="Within Time"/>
    <x v="22"/>
    <n v="18"/>
    <x v="1"/>
    <x v="1"/>
    <x v="1"/>
    <x v="1"/>
  </r>
  <r>
    <n v="769874732"/>
    <s v="X. Bizley"/>
    <x v="22"/>
    <s v="Jan"/>
    <n v="2024"/>
    <d v="1899-12-30T06:23:00"/>
    <x v="5"/>
    <x v="1"/>
    <n v="51"/>
    <x v="2"/>
    <s v="African American"/>
    <x v="5"/>
    <x v="1"/>
    <m/>
    <n v="52"/>
    <s v="Delay"/>
    <x v="7"/>
    <n v="6"/>
    <x v="0"/>
    <x v="2"/>
    <x v="2"/>
    <x v="2"/>
  </r>
  <r>
    <n v="120719392"/>
    <s v="K. Haet"/>
    <x v="105"/>
    <s v="Jun"/>
    <n v="2024"/>
    <d v="1899-12-30T09:44:00"/>
    <x v="4"/>
    <x v="0"/>
    <n v="26"/>
    <x v="3"/>
    <s v="White"/>
    <x v="2"/>
    <x v="1"/>
    <m/>
    <n v="53"/>
    <s v="Delay"/>
    <x v="8"/>
    <n v="9"/>
    <x v="0"/>
    <x v="3"/>
    <x v="2"/>
    <x v="1"/>
  </r>
  <r>
    <n v="200223513"/>
    <s v="O. Jansen"/>
    <x v="29"/>
    <s v="Aug"/>
    <n v="2024"/>
    <d v="1899-12-30T02:17:00"/>
    <x v="4"/>
    <x v="0"/>
    <n v="32"/>
    <x v="6"/>
    <s v="Declined to Identify"/>
    <x v="0"/>
    <x v="0"/>
    <n v="8"/>
    <n v="15"/>
    <s v="Within Time"/>
    <x v="18"/>
    <n v="2"/>
    <x v="3"/>
    <x v="1"/>
    <x v="1"/>
    <x v="1"/>
  </r>
  <r>
    <n v="415953806"/>
    <s v="D. Bantham"/>
    <x v="106"/>
    <s v="Oct"/>
    <n v="2024"/>
    <d v="1899-12-30T20:01:00"/>
    <x v="0"/>
    <x v="1"/>
    <n v="76"/>
    <x v="5"/>
    <s v="African American"/>
    <x v="0"/>
    <x v="1"/>
    <m/>
    <n v="49"/>
    <s v="Delay"/>
    <x v="3"/>
    <n v="20"/>
    <x v="1"/>
    <x v="2"/>
    <x v="2"/>
    <x v="2"/>
  </r>
  <r>
    <n v="635962790"/>
    <s v="H. Hookes"/>
    <x v="107"/>
    <s v="Jan"/>
    <n v="2024"/>
    <d v="1899-12-30T11:24:00"/>
    <x v="4"/>
    <x v="1"/>
    <n v="6"/>
    <x v="4"/>
    <s v="African American"/>
    <x v="0"/>
    <x v="1"/>
    <n v="9"/>
    <n v="23"/>
    <s v="Within Time"/>
    <x v="4"/>
    <n v="11"/>
    <x v="0"/>
    <x v="2"/>
    <x v="1"/>
    <x v="2"/>
  </r>
  <r>
    <n v="229852969"/>
    <s v="K. Najera"/>
    <x v="108"/>
    <s v="Nov"/>
    <n v="2023"/>
    <d v="1899-12-30T10:04:00"/>
    <x v="2"/>
    <x v="1"/>
    <n v="17"/>
    <x v="3"/>
    <s v="Two or More Races"/>
    <x v="1"/>
    <x v="1"/>
    <m/>
    <n v="58"/>
    <s v="Delay"/>
    <x v="30"/>
    <n v="10"/>
    <x v="0"/>
    <x v="3"/>
    <x v="2"/>
    <x v="1"/>
  </r>
  <r>
    <n v="341843922"/>
    <s v="K. Carson"/>
    <x v="55"/>
    <s v="Aug"/>
    <n v="2023"/>
    <d v="1899-12-30T09:43:00"/>
    <x v="6"/>
    <x v="1"/>
    <n v="10"/>
    <x v="4"/>
    <s v="White"/>
    <x v="0"/>
    <x v="0"/>
    <m/>
    <n v="40"/>
    <s v="Delay"/>
    <x v="19"/>
    <n v="9"/>
    <x v="0"/>
    <x v="3"/>
    <x v="0"/>
    <x v="1"/>
  </r>
  <r>
    <n v="442290481"/>
    <s v="Q. Radish"/>
    <x v="109"/>
    <s v="Jul"/>
    <n v="2023"/>
    <d v="1899-12-30T01:19:00"/>
    <x v="4"/>
    <x v="1"/>
    <n v="55"/>
    <x v="2"/>
    <s v="Declined to Identify"/>
    <x v="4"/>
    <x v="1"/>
    <m/>
    <n v="47"/>
    <s v="Delay"/>
    <x v="29"/>
    <n v="1"/>
    <x v="3"/>
    <x v="2"/>
    <x v="2"/>
    <x v="2"/>
  </r>
  <r>
    <n v="340370758"/>
    <s v="R. Feldman"/>
    <x v="110"/>
    <s v="Dec"/>
    <n v="2023"/>
    <d v="1899-12-30T14:38:00"/>
    <x v="2"/>
    <x v="1"/>
    <n v="73"/>
    <x v="5"/>
    <s v="White"/>
    <x v="0"/>
    <x v="0"/>
    <m/>
    <n v="29"/>
    <s v="Within Time"/>
    <x v="28"/>
    <n v="14"/>
    <x v="2"/>
    <x v="0"/>
    <x v="1"/>
    <x v="2"/>
  </r>
  <r>
    <n v="260547458"/>
    <s v="O. Chesnay"/>
    <x v="1"/>
    <s v="Jun"/>
    <n v="2024"/>
    <d v="1899-12-30T10:40:00"/>
    <x v="1"/>
    <x v="1"/>
    <n v="29"/>
    <x v="3"/>
    <s v="Asian"/>
    <x v="1"/>
    <x v="0"/>
    <m/>
    <n v="50"/>
    <s v="Delay"/>
    <x v="1"/>
    <n v="10"/>
    <x v="0"/>
    <x v="0"/>
    <x v="2"/>
    <x v="0"/>
  </r>
  <r>
    <n v="421277766"/>
    <s v="O. Mc Coughan"/>
    <x v="111"/>
    <s v="Jul"/>
    <n v="2023"/>
    <d v="1899-12-30T13:00:00"/>
    <x v="4"/>
    <x v="0"/>
    <n v="51"/>
    <x v="2"/>
    <s v="White"/>
    <x v="1"/>
    <x v="1"/>
    <m/>
    <n v="22"/>
    <s v="Within Time"/>
    <x v="15"/>
    <n v="13"/>
    <x v="2"/>
    <x v="2"/>
    <x v="1"/>
    <x v="2"/>
  </r>
  <r>
    <n v="194487359"/>
    <s v="F. Stowers"/>
    <x v="112"/>
    <s v="Apr"/>
    <n v="2023"/>
    <d v="1899-12-30T05:00:00"/>
    <x v="0"/>
    <x v="0"/>
    <n v="60"/>
    <x v="0"/>
    <s v="White"/>
    <x v="2"/>
    <x v="0"/>
    <m/>
    <n v="38"/>
    <s v="Delay"/>
    <x v="5"/>
    <n v="5"/>
    <x v="3"/>
    <x v="0"/>
    <x v="0"/>
    <x v="0"/>
  </r>
  <r>
    <n v="145050045"/>
    <s v="K. Jeffery"/>
    <x v="79"/>
    <s v="Oct"/>
    <n v="2024"/>
    <d v="1899-12-30T15:51:00"/>
    <x v="5"/>
    <x v="1"/>
    <n v="38"/>
    <x v="6"/>
    <s v="African American"/>
    <x v="1"/>
    <x v="0"/>
    <n v="5"/>
    <n v="15"/>
    <s v="Within Time"/>
    <x v="10"/>
    <n v="15"/>
    <x v="2"/>
    <x v="2"/>
    <x v="1"/>
    <x v="2"/>
  </r>
  <r>
    <n v="497866002"/>
    <s v="W. Coll"/>
    <x v="113"/>
    <s v="Sep"/>
    <n v="2024"/>
    <d v="1899-12-30T12:11:00"/>
    <x v="5"/>
    <x v="0"/>
    <n v="72"/>
    <x v="5"/>
    <s v="White"/>
    <x v="0"/>
    <x v="1"/>
    <m/>
    <n v="33"/>
    <s v="Delay"/>
    <x v="0"/>
    <n v="12"/>
    <x v="2"/>
    <x v="0"/>
    <x v="0"/>
    <x v="0"/>
  </r>
  <r>
    <n v="659676667"/>
    <s v="J. Schermick"/>
    <x v="114"/>
    <s v="Oct"/>
    <n v="2024"/>
    <d v="1899-12-30T14:00:00"/>
    <x v="4"/>
    <x v="1"/>
    <n v="72"/>
    <x v="5"/>
    <s v="White"/>
    <x v="0"/>
    <x v="1"/>
    <m/>
    <n v="52"/>
    <s v="Delay"/>
    <x v="28"/>
    <n v="14"/>
    <x v="2"/>
    <x v="0"/>
    <x v="2"/>
    <x v="2"/>
  </r>
  <r>
    <n v="544699655"/>
    <s v="G. Westcarr"/>
    <x v="18"/>
    <s v="Nov"/>
    <n v="2023"/>
    <d v="1899-12-30T08:06:00"/>
    <x v="2"/>
    <x v="0"/>
    <n v="75"/>
    <x v="5"/>
    <s v="Asian"/>
    <x v="0"/>
    <x v="0"/>
    <m/>
    <n v="48"/>
    <s v="Delay"/>
    <x v="11"/>
    <n v="8"/>
    <x v="0"/>
    <x v="0"/>
    <x v="2"/>
    <x v="0"/>
  </r>
  <r>
    <n v="887868057"/>
    <s v="W. Isaak"/>
    <x v="64"/>
    <s v="Mar"/>
    <n v="2024"/>
    <d v="1899-12-30T13:28:00"/>
    <x v="5"/>
    <x v="1"/>
    <n v="16"/>
    <x v="3"/>
    <s v="Asian"/>
    <x v="0"/>
    <x v="1"/>
    <m/>
    <n v="14"/>
    <s v="Within Time"/>
    <x v="13"/>
    <n v="13"/>
    <x v="2"/>
    <x v="2"/>
    <x v="1"/>
    <x v="2"/>
  </r>
  <r>
    <n v="795386179"/>
    <s v="J. Beade"/>
    <x v="69"/>
    <s v="Mar"/>
    <n v="2024"/>
    <d v="1899-12-30T11:47:00"/>
    <x v="2"/>
    <x v="0"/>
    <n v="8"/>
    <x v="4"/>
    <s v="Native American/Alaska Native"/>
    <x v="0"/>
    <x v="0"/>
    <n v="10"/>
    <n v="25"/>
    <s v="Within Time"/>
    <x v="16"/>
    <n v="11"/>
    <x v="0"/>
    <x v="1"/>
    <x v="1"/>
    <x v="1"/>
  </r>
  <r>
    <n v="706663236"/>
    <s v="A. McIlwain"/>
    <x v="115"/>
    <s v="Oct"/>
    <n v="2024"/>
    <d v="1899-12-30T07:43:00"/>
    <x v="6"/>
    <x v="0"/>
    <n v="71"/>
    <x v="5"/>
    <s v="Two or More Races"/>
    <x v="1"/>
    <x v="0"/>
    <m/>
    <n v="25"/>
    <s v="Within Time"/>
    <x v="13"/>
    <n v="7"/>
    <x v="0"/>
    <x v="2"/>
    <x v="1"/>
    <x v="2"/>
  </r>
  <r>
    <n v="562983699"/>
    <s v="L. Yglesia"/>
    <x v="116"/>
    <s v="Apr"/>
    <n v="2024"/>
    <d v="1899-12-30T03:30:00"/>
    <x v="0"/>
    <x v="0"/>
    <n v="28"/>
    <x v="3"/>
    <s v="White"/>
    <x v="1"/>
    <x v="0"/>
    <n v="4"/>
    <n v="25"/>
    <s v="Within Time"/>
    <x v="24"/>
    <n v="3"/>
    <x v="3"/>
    <x v="1"/>
    <x v="1"/>
    <x v="1"/>
  </r>
  <r>
    <n v="180358890"/>
    <s v="S. Vigurs"/>
    <x v="117"/>
    <s v="Mar"/>
    <n v="2024"/>
    <d v="1899-12-30T08:58:00"/>
    <x v="5"/>
    <x v="1"/>
    <n v="22"/>
    <x v="3"/>
    <s v="Declined to Identify"/>
    <x v="0"/>
    <x v="0"/>
    <n v="8"/>
    <n v="31"/>
    <s v="Delay"/>
    <x v="21"/>
    <n v="8"/>
    <x v="0"/>
    <x v="1"/>
    <x v="0"/>
    <x v="1"/>
  </r>
  <r>
    <n v="359985533"/>
    <s v="E. Kobiela"/>
    <x v="118"/>
    <s v="Aug"/>
    <n v="2024"/>
    <d v="1899-12-30T23:49:00"/>
    <x v="5"/>
    <x v="1"/>
    <n v="16"/>
    <x v="3"/>
    <s v="Two or More Races"/>
    <x v="0"/>
    <x v="1"/>
    <m/>
    <n v="58"/>
    <s v="Delay"/>
    <x v="3"/>
    <n v="23"/>
    <x v="1"/>
    <x v="2"/>
    <x v="2"/>
    <x v="2"/>
  </r>
  <r>
    <n v="790279833"/>
    <s v="C. McClory"/>
    <x v="119"/>
    <s v="Jan"/>
    <n v="2024"/>
    <d v="1899-12-30T11:10:00"/>
    <x v="4"/>
    <x v="1"/>
    <n v="29"/>
    <x v="3"/>
    <s v="African American"/>
    <x v="0"/>
    <x v="0"/>
    <m/>
    <n v="14"/>
    <s v="Within Time"/>
    <x v="1"/>
    <n v="11"/>
    <x v="0"/>
    <x v="0"/>
    <x v="1"/>
    <x v="0"/>
  </r>
  <r>
    <n v="432405889"/>
    <s v="A. Capenor"/>
    <x v="120"/>
    <s v="Jul"/>
    <n v="2024"/>
    <d v="1899-12-30T12:28:00"/>
    <x v="6"/>
    <x v="0"/>
    <n v="19"/>
    <x v="3"/>
    <s v="White"/>
    <x v="0"/>
    <x v="1"/>
    <m/>
    <n v="26"/>
    <s v="Within Time"/>
    <x v="11"/>
    <n v="12"/>
    <x v="2"/>
    <x v="0"/>
    <x v="1"/>
    <x v="0"/>
  </r>
  <r>
    <n v="236996309"/>
    <s v="I. Feak"/>
    <x v="121"/>
    <s v="Jun"/>
    <n v="2024"/>
    <d v="1899-12-30T03:31:00"/>
    <x v="3"/>
    <x v="1"/>
    <n v="60"/>
    <x v="0"/>
    <s v="Native American/Alaska Native"/>
    <x v="1"/>
    <x v="0"/>
    <n v="4"/>
    <n v="18"/>
    <s v="Within Time"/>
    <x v="12"/>
    <n v="3"/>
    <x v="3"/>
    <x v="2"/>
    <x v="1"/>
    <x v="2"/>
  </r>
  <r>
    <n v="662905190"/>
    <s v="O. Blore"/>
    <x v="122"/>
    <s v="Mar"/>
    <n v="2024"/>
    <d v="1899-12-30T15:16:00"/>
    <x v="4"/>
    <x v="0"/>
    <n v="71"/>
    <x v="5"/>
    <s v="Asian"/>
    <x v="1"/>
    <x v="0"/>
    <m/>
    <n v="46"/>
    <s v="Delay"/>
    <x v="10"/>
    <n v="15"/>
    <x v="2"/>
    <x v="2"/>
    <x v="2"/>
    <x v="2"/>
  </r>
  <r>
    <n v="770084969"/>
    <s v="N. Bidewell"/>
    <x v="123"/>
    <s v="May"/>
    <n v="2024"/>
    <d v="1899-12-30T08:57:00"/>
    <x v="3"/>
    <x v="0"/>
    <n v="77"/>
    <x v="5"/>
    <s v="White"/>
    <x v="2"/>
    <x v="0"/>
    <m/>
    <n v="26"/>
    <s v="Within Time"/>
    <x v="18"/>
    <n v="8"/>
    <x v="0"/>
    <x v="1"/>
    <x v="1"/>
    <x v="1"/>
  </r>
  <r>
    <n v="893185714"/>
    <s v="O. Gambie"/>
    <x v="124"/>
    <s v="Nov"/>
    <n v="2023"/>
    <d v="1899-12-30T14:41:00"/>
    <x v="6"/>
    <x v="1"/>
    <n v="49"/>
    <x v="2"/>
    <s v="Asian"/>
    <x v="0"/>
    <x v="1"/>
    <m/>
    <n v="48"/>
    <s v="Delay"/>
    <x v="28"/>
    <n v="14"/>
    <x v="2"/>
    <x v="0"/>
    <x v="2"/>
    <x v="2"/>
  </r>
  <r>
    <n v="190912664"/>
    <s v="C. Goullee"/>
    <x v="125"/>
    <s v="Aug"/>
    <n v="2024"/>
    <d v="1899-12-30T11:53:00"/>
    <x v="1"/>
    <x v="1"/>
    <n v="14"/>
    <x v="4"/>
    <s v="Pacific Islander"/>
    <x v="0"/>
    <x v="1"/>
    <m/>
    <n v="20"/>
    <s v="Within Time"/>
    <x v="14"/>
    <n v="11"/>
    <x v="0"/>
    <x v="0"/>
    <x v="1"/>
    <x v="0"/>
  </r>
  <r>
    <n v="213463828"/>
    <s v="X. Urlich"/>
    <x v="126"/>
    <s v="May"/>
    <n v="2023"/>
    <d v="1899-12-30T15:35:00"/>
    <x v="2"/>
    <x v="0"/>
    <n v="6"/>
    <x v="4"/>
    <s v="Asian"/>
    <x v="2"/>
    <x v="0"/>
    <m/>
    <n v="11"/>
    <s v="Within Time"/>
    <x v="25"/>
    <n v="15"/>
    <x v="2"/>
    <x v="0"/>
    <x v="1"/>
    <x v="0"/>
  </r>
  <r>
    <n v="808752972"/>
    <s v="X. Spellesy"/>
    <x v="127"/>
    <s v="Oct"/>
    <n v="2024"/>
    <d v="1899-12-30T05:24:00"/>
    <x v="3"/>
    <x v="0"/>
    <n v="6"/>
    <x v="4"/>
    <s v="Declined to Identify"/>
    <x v="0"/>
    <x v="0"/>
    <m/>
    <n v="36"/>
    <s v="Delay"/>
    <x v="22"/>
    <n v="5"/>
    <x v="3"/>
    <x v="1"/>
    <x v="0"/>
    <x v="1"/>
  </r>
  <r>
    <n v="496693161"/>
    <s v="A. Shark"/>
    <x v="128"/>
    <s v="Aug"/>
    <n v="2023"/>
    <d v="1899-12-30T01:22:00"/>
    <x v="5"/>
    <x v="1"/>
    <n v="48"/>
    <x v="2"/>
    <s v="Declined to Identify"/>
    <x v="0"/>
    <x v="0"/>
    <m/>
    <n v="49"/>
    <s v="Delay"/>
    <x v="6"/>
    <n v="1"/>
    <x v="3"/>
    <x v="3"/>
    <x v="2"/>
    <x v="0"/>
  </r>
  <r>
    <n v="239370566"/>
    <s v="S. Banton"/>
    <x v="129"/>
    <s v="Feb"/>
    <n v="2024"/>
    <d v="1899-12-30T17:03:00"/>
    <x v="6"/>
    <x v="0"/>
    <n v="10"/>
    <x v="4"/>
    <s v="White"/>
    <x v="0"/>
    <x v="0"/>
    <m/>
    <n v="17"/>
    <s v="Within Time"/>
    <x v="23"/>
    <n v="17"/>
    <x v="2"/>
    <x v="2"/>
    <x v="1"/>
    <x v="2"/>
  </r>
  <r>
    <n v="469306816"/>
    <s v="G. Preuvost"/>
    <x v="62"/>
    <s v="Oct"/>
    <n v="2024"/>
    <d v="1899-12-30T01:00:00"/>
    <x v="6"/>
    <x v="0"/>
    <n v="34"/>
    <x v="6"/>
    <s v="African American"/>
    <x v="0"/>
    <x v="0"/>
    <m/>
    <n v="26"/>
    <s v="Within Time"/>
    <x v="19"/>
    <n v="1"/>
    <x v="3"/>
    <x v="3"/>
    <x v="1"/>
    <x v="1"/>
  </r>
  <r>
    <n v="502543350"/>
    <s v="Z. Row"/>
    <x v="53"/>
    <s v="Jan"/>
    <n v="2024"/>
    <d v="1899-12-30T15:13:00"/>
    <x v="3"/>
    <x v="1"/>
    <n v="42"/>
    <x v="6"/>
    <s v="African American"/>
    <x v="0"/>
    <x v="0"/>
    <m/>
    <n v="55"/>
    <s v="Delay"/>
    <x v="20"/>
    <n v="15"/>
    <x v="2"/>
    <x v="3"/>
    <x v="2"/>
    <x v="0"/>
  </r>
  <r>
    <n v="876702288"/>
    <s v="G. Sallery"/>
    <x v="130"/>
    <s v="Jun"/>
    <n v="2024"/>
    <d v="1899-12-30T10:39:00"/>
    <x v="0"/>
    <x v="1"/>
    <n v="3"/>
    <x v="1"/>
    <s v="African American"/>
    <x v="3"/>
    <x v="1"/>
    <n v="7"/>
    <n v="31"/>
    <s v="Delay"/>
    <x v="18"/>
    <n v="10"/>
    <x v="0"/>
    <x v="1"/>
    <x v="0"/>
    <x v="1"/>
  </r>
  <r>
    <n v="767424576"/>
    <s v="M. End"/>
    <x v="60"/>
    <s v="Jun"/>
    <n v="2023"/>
    <d v="1899-12-30T18:20:00"/>
    <x v="2"/>
    <x v="0"/>
    <n v="22"/>
    <x v="3"/>
    <s v="African American"/>
    <x v="2"/>
    <x v="0"/>
    <m/>
    <n v="22"/>
    <s v="Within Time"/>
    <x v="13"/>
    <n v="18"/>
    <x v="1"/>
    <x v="2"/>
    <x v="1"/>
    <x v="2"/>
  </r>
  <r>
    <n v="251388325"/>
    <s v="X. Marjoram"/>
    <x v="131"/>
    <s v="May"/>
    <n v="2024"/>
    <d v="1899-12-30T14:50:00"/>
    <x v="5"/>
    <x v="1"/>
    <n v="37"/>
    <x v="6"/>
    <s v="White"/>
    <x v="0"/>
    <x v="1"/>
    <m/>
    <n v="53"/>
    <s v="Delay"/>
    <x v="15"/>
    <n v="14"/>
    <x v="2"/>
    <x v="2"/>
    <x v="2"/>
    <x v="2"/>
  </r>
  <r>
    <n v="708719586"/>
    <s v="A. Vigrass"/>
    <x v="132"/>
    <s v="Jan"/>
    <n v="2024"/>
    <d v="1899-12-30T21:39:00"/>
    <x v="3"/>
    <x v="0"/>
    <n v="29"/>
    <x v="3"/>
    <s v="Native American/Alaska Native"/>
    <x v="0"/>
    <x v="0"/>
    <n v="3"/>
    <n v="29"/>
    <s v="Within Time"/>
    <x v="16"/>
    <n v="21"/>
    <x v="1"/>
    <x v="1"/>
    <x v="1"/>
    <x v="1"/>
  </r>
  <r>
    <n v="215507038"/>
    <s v="R. Agney"/>
    <x v="133"/>
    <s v="Jun"/>
    <n v="2024"/>
    <d v="1899-12-30T02:49:00"/>
    <x v="4"/>
    <x v="0"/>
    <n v="34"/>
    <x v="6"/>
    <s v="Native American/Alaska Native"/>
    <x v="1"/>
    <x v="0"/>
    <m/>
    <n v="59"/>
    <s v="Delay"/>
    <x v="14"/>
    <n v="2"/>
    <x v="3"/>
    <x v="0"/>
    <x v="2"/>
    <x v="0"/>
  </r>
  <r>
    <n v="210584747"/>
    <s v="N. Massingberd"/>
    <x v="134"/>
    <s v="Apr"/>
    <n v="2023"/>
    <d v="1899-12-30T09:37:00"/>
    <x v="3"/>
    <x v="0"/>
    <n v="43"/>
    <x v="6"/>
    <s v="White"/>
    <x v="0"/>
    <x v="0"/>
    <n v="8"/>
    <n v="50"/>
    <s v="Delay"/>
    <x v="12"/>
    <n v="9"/>
    <x v="0"/>
    <x v="2"/>
    <x v="2"/>
    <x v="2"/>
  </r>
  <r>
    <n v="854453713"/>
    <s v="B. Riggulsford"/>
    <x v="135"/>
    <s v="Jul"/>
    <n v="2024"/>
    <d v="1899-12-30T16:18:00"/>
    <x v="4"/>
    <x v="1"/>
    <n v="39"/>
    <x v="6"/>
    <s v="Two or More Races"/>
    <x v="2"/>
    <x v="1"/>
    <n v="5"/>
    <n v="16"/>
    <s v="Within Time"/>
    <x v="21"/>
    <n v="16"/>
    <x v="2"/>
    <x v="1"/>
    <x v="1"/>
    <x v="1"/>
  </r>
  <r>
    <n v="574653712"/>
    <s v="J. Massow"/>
    <x v="52"/>
    <s v="Jun"/>
    <n v="2024"/>
    <d v="1899-12-30T18:38:00"/>
    <x v="3"/>
    <x v="1"/>
    <n v="25"/>
    <x v="3"/>
    <s v="Two or More Races"/>
    <x v="0"/>
    <x v="1"/>
    <m/>
    <n v="42"/>
    <s v="Delay"/>
    <x v="11"/>
    <n v="18"/>
    <x v="1"/>
    <x v="0"/>
    <x v="0"/>
    <x v="0"/>
  </r>
  <r>
    <n v="270553429"/>
    <s v="X. Giraudot"/>
    <x v="136"/>
    <s v="Oct"/>
    <n v="2023"/>
    <d v="1899-12-30T00:06:00"/>
    <x v="5"/>
    <x v="0"/>
    <n v="27"/>
    <x v="3"/>
    <s v="Pacific Islander"/>
    <x v="2"/>
    <x v="0"/>
    <m/>
    <n v="59"/>
    <s v="Delay"/>
    <x v="23"/>
    <n v="0"/>
    <x v="3"/>
    <x v="2"/>
    <x v="2"/>
    <x v="2"/>
  </r>
  <r>
    <n v="676032440"/>
    <s v="B. Tarn"/>
    <x v="37"/>
    <s v="May"/>
    <n v="2023"/>
    <d v="1899-12-30T20:26:00"/>
    <x v="1"/>
    <x v="1"/>
    <n v="13"/>
    <x v="4"/>
    <s v="Asian"/>
    <x v="0"/>
    <x v="0"/>
    <m/>
    <n v="11"/>
    <s v="Within Time"/>
    <x v="23"/>
    <n v="20"/>
    <x v="1"/>
    <x v="2"/>
    <x v="1"/>
    <x v="2"/>
  </r>
  <r>
    <n v="719636159"/>
    <s v="O. Reuven"/>
    <x v="90"/>
    <s v="Aug"/>
    <n v="2023"/>
    <d v="1899-12-30T13:57:00"/>
    <x v="3"/>
    <x v="1"/>
    <n v="54"/>
    <x v="2"/>
    <s v="Two or More Races"/>
    <x v="0"/>
    <x v="1"/>
    <m/>
    <n v="46"/>
    <s v="Delay"/>
    <x v="27"/>
    <n v="13"/>
    <x v="2"/>
    <x v="3"/>
    <x v="2"/>
    <x v="0"/>
  </r>
  <r>
    <n v="634418155"/>
    <s v="D. Mason"/>
    <x v="137"/>
    <s v="Dec"/>
    <n v="2023"/>
    <d v="1899-12-30T23:00:00"/>
    <x v="3"/>
    <x v="0"/>
    <n v="39"/>
    <x v="6"/>
    <s v="African American"/>
    <x v="1"/>
    <x v="1"/>
    <n v="0"/>
    <n v="54"/>
    <s v="Delay"/>
    <x v="24"/>
    <n v="23"/>
    <x v="1"/>
    <x v="1"/>
    <x v="2"/>
    <x v="1"/>
  </r>
  <r>
    <n v="554841081"/>
    <s v="J. Barrow"/>
    <x v="138"/>
    <s v="Oct"/>
    <n v="2024"/>
    <d v="1899-12-30T07:15:00"/>
    <x v="5"/>
    <x v="0"/>
    <n v="27"/>
    <x v="3"/>
    <s v="Pacific Islander"/>
    <x v="0"/>
    <x v="1"/>
    <m/>
    <n v="58"/>
    <s v="Delay"/>
    <x v="25"/>
    <n v="7"/>
    <x v="0"/>
    <x v="0"/>
    <x v="2"/>
    <x v="0"/>
  </r>
  <r>
    <n v="260112849"/>
    <s v="D. Vinson"/>
    <x v="61"/>
    <s v="Oct"/>
    <n v="2023"/>
    <d v="1899-12-30T00:19:00"/>
    <x v="5"/>
    <x v="1"/>
    <n v="66"/>
    <x v="0"/>
    <s v="Two or More Races"/>
    <x v="1"/>
    <x v="0"/>
    <n v="2"/>
    <n v="39"/>
    <s v="Delay"/>
    <x v="0"/>
    <n v="0"/>
    <x v="3"/>
    <x v="0"/>
    <x v="0"/>
    <x v="0"/>
  </r>
  <r>
    <n v="205601987"/>
    <s v="U. Luckman"/>
    <x v="139"/>
    <s v="Dec"/>
    <n v="2023"/>
    <d v="1899-12-30T22:25:00"/>
    <x v="5"/>
    <x v="0"/>
    <n v="32"/>
    <x v="6"/>
    <s v="African American"/>
    <x v="0"/>
    <x v="1"/>
    <m/>
    <n v="23"/>
    <s v="Within Time"/>
    <x v="13"/>
    <n v="22"/>
    <x v="1"/>
    <x v="2"/>
    <x v="1"/>
    <x v="2"/>
  </r>
  <r>
    <n v="607914614"/>
    <s v="Z. Florez"/>
    <x v="140"/>
    <s v="Aug"/>
    <n v="2023"/>
    <d v="1899-12-30T01:15:00"/>
    <x v="6"/>
    <x v="1"/>
    <n v="12"/>
    <x v="4"/>
    <s v="Asian"/>
    <x v="0"/>
    <x v="0"/>
    <n v="7"/>
    <n v="34"/>
    <s v="Delay"/>
    <x v="13"/>
    <n v="1"/>
    <x v="3"/>
    <x v="2"/>
    <x v="0"/>
    <x v="2"/>
  </r>
  <r>
    <n v="575641293"/>
    <s v="F. Mellem"/>
    <x v="141"/>
    <s v="Jul"/>
    <n v="2024"/>
    <d v="1899-12-30T21:30:00"/>
    <x v="5"/>
    <x v="1"/>
    <n v="55"/>
    <x v="2"/>
    <s v="Two or More Races"/>
    <x v="1"/>
    <x v="1"/>
    <n v="9"/>
    <n v="25"/>
    <s v="Within Time"/>
    <x v="5"/>
    <n v="21"/>
    <x v="1"/>
    <x v="0"/>
    <x v="1"/>
    <x v="0"/>
  </r>
  <r>
    <n v="710504562"/>
    <s v="P. Benedite"/>
    <x v="142"/>
    <s v="Feb"/>
    <n v="2024"/>
    <d v="1899-12-30T17:24:00"/>
    <x v="2"/>
    <x v="1"/>
    <n v="47"/>
    <x v="2"/>
    <s v="Asian"/>
    <x v="0"/>
    <x v="1"/>
    <m/>
    <n v="29"/>
    <s v="Within Time"/>
    <x v="19"/>
    <n v="17"/>
    <x v="2"/>
    <x v="3"/>
    <x v="1"/>
    <x v="1"/>
  </r>
  <r>
    <n v="257204587"/>
    <s v="P. Theobald"/>
    <x v="143"/>
    <s v="Jun"/>
    <n v="2023"/>
    <d v="1899-12-30T01:01:00"/>
    <x v="6"/>
    <x v="0"/>
    <n v="61"/>
    <x v="0"/>
    <s v="Asian"/>
    <x v="6"/>
    <x v="1"/>
    <m/>
    <n v="19"/>
    <s v="Within Time"/>
    <x v="22"/>
    <n v="1"/>
    <x v="3"/>
    <x v="1"/>
    <x v="1"/>
    <x v="1"/>
  </r>
  <r>
    <n v="352674305"/>
    <s v="K. Eyer"/>
    <x v="144"/>
    <s v="Apr"/>
    <n v="2024"/>
    <d v="1899-12-30T07:12:00"/>
    <x v="4"/>
    <x v="0"/>
    <n v="71"/>
    <x v="5"/>
    <s v="African American"/>
    <x v="0"/>
    <x v="1"/>
    <m/>
    <n v="37"/>
    <s v="Delay"/>
    <x v="1"/>
    <n v="7"/>
    <x v="0"/>
    <x v="0"/>
    <x v="0"/>
    <x v="0"/>
  </r>
  <r>
    <n v="146694652"/>
    <s v="I. Singyard"/>
    <x v="145"/>
    <s v="May"/>
    <n v="2023"/>
    <d v="1899-12-30T06:02:00"/>
    <x v="3"/>
    <x v="1"/>
    <n v="34"/>
    <x v="6"/>
    <s v="White"/>
    <x v="0"/>
    <x v="1"/>
    <m/>
    <n v="28"/>
    <s v="Within Time"/>
    <x v="28"/>
    <n v="6"/>
    <x v="0"/>
    <x v="0"/>
    <x v="1"/>
    <x v="2"/>
  </r>
  <r>
    <n v="802595463"/>
    <s v="R. Smythin"/>
    <x v="146"/>
    <s v="Dec"/>
    <n v="2023"/>
    <d v="1899-12-30T06:30:00"/>
    <x v="3"/>
    <x v="1"/>
    <n v="24"/>
    <x v="3"/>
    <s v="African American"/>
    <x v="0"/>
    <x v="1"/>
    <n v="4"/>
    <n v="32"/>
    <s v="Delay"/>
    <x v="14"/>
    <n v="6"/>
    <x v="0"/>
    <x v="0"/>
    <x v="0"/>
    <x v="0"/>
  </r>
  <r>
    <n v="469844163"/>
    <s v="P. Rossoni"/>
    <x v="147"/>
    <s v="Dec"/>
    <n v="2023"/>
    <d v="1899-12-30T01:29:00"/>
    <x v="5"/>
    <x v="1"/>
    <n v="47"/>
    <x v="2"/>
    <s v="Two or More Races"/>
    <x v="0"/>
    <x v="0"/>
    <m/>
    <n v="19"/>
    <s v="Within Time"/>
    <x v="4"/>
    <n v="1"/>
    <x v="3"/>
    <x v="2"/>
    <x v="1"/>
    <x v="2"/>
  </r>
  <r>
    <n v="189094142"/>
    <s v="J. Deneve"/>
    <x v="148"/>
    <s v="May"/>
    <n v="2024"/>
    <d v="1899-12-30T11:18:00"/>
    <x v="1"/>
    <x v="0"/>
    <n v="51"/>
    <x v="2"/>
    <s v="Declined to Identify"/>
    <x v="1"/>
    <x v="1"/>
    <n v="6"/>
    <n v="48"/>
    <s v="Delay"/>
    <x v="25"/>
    <n v="11"/>
    <x v="0"/>
    <x v="0"/>
    <x v="2"/>
    <x v="0"/>
  </r>
  <r>
    <n v="636295268"/>
    <s v="D. Shawel"/>
    <x v="149"/>
    <s v="May"/>
    <n v="2024"/>
    <d v="1899-12-30T15:29:00"/>
    <x v="4"/>
    <x v="1"/>
    <n v="19"/>
    <x v="3"/>
    <s v="Two or More Races"/>
    <x v="1"/>
    <x v="1"/>
    <m/>
    <n v="30"/>
    <s v="Delay"/>
    <x v="0"/>
    <n v="15"/>
    <x v="2"/>
    <x v="0"/>
    <x v="1"/>
    <x v="0"/>
  </r>
  <r>
    <n v="658200202"/>
    <s v="A. Say"/>
    <x v="150"/>
    <s v="Feb"/>
    <n v="2024"/>
    <d v="1899-12-30T22:02:00"/>
    <x v="2"/>
    <x v="1"/>
    <n v="50"/>
    <x v="2"/>
    <s v="Declined to Identify"/>
    <x v="0"/>
    <x v="0"/>
    <m/>
    <n v="34"/>
    <s v="Delay"/>
    <x v="4"/>
    <n v="22"/>
    <x v="1"/>
    <x v="2"/>
    <x v="0"/>
    <x v="2"/>
  </r>
  <r>
    <n v="846588376"/>
    <s v="G. Bazley"/>
    <x v="151"/>
    <s v="Jun"/>
    <n v="2023"/>
    <d v="1899-12-30T11:51:00"/>
    <x v="6"/>
    <x v="1"/>
    <n v="8"/>
    <x v="4"/>
    <s v="White"/>
    <x v="0"/>
    <x v="1"/>
    <n v="0"/>
    <n v="59"/>
    <s v="Delay"/>
    <x v="0"/>
    <n v="11"/>
    <x v="0"/>
    <x v="0"/>
    <x v="2"/>
    <x v="0"/>
  </r>
  <r>
    <n v="278016800"/>
    <s v="E. Scogin"/>
    <x v="152"/>
    <s v="Jul"/>
    <n v="2023"/>
    <d v="1899-12-30T17:42:00"/>
    <x v="1"/>
    <x v="0"/>
    <n v="66"/>
    <x v="0"/>
    <s v="Asian"/>
    <x v="0"/>
    <x v="1"/>
    <m/>
    <n v="42"/>
    <s v="Delay"/>
    <x v="19"/>
    <n v="17"/>
    <x v="2"/>
    <x v="3"/>
    <x v="0"/>
    <x v="1"/>
  </r>
  <r>
    <n v="403482643"/>
    <s v="T. Kimbury"/>
    <x v="153"/>
    <s v="Sep"/>
    <n v="2023"/>
    <d v="1899-12-30T07:14:00"/>
    <x v="2"/>
    <x v="1"/>
    <n v="62"/>
    <x v="0"/>
    <s v="African American"/>
    <x v="1"/>
    <x v="0"/>
    <m/>
    <n v="40"/>
    <s v="Delay"/>
    <x v="28"/>
    <n v="7"/>
    <x v="0"/>
    <x v="0"/>
    <x v="0"/>
    <x v="2"/>
  </r>
  <r>
    <n v="574053924"/>
    <s v="Z. Medd"/>
    <x v="139"/>
    <s v="Dec"/>
    <n v="2023"/>
    <d v="1899-12-30T23:41:00"/>
    <x v="5"/>
    <x v="1"/>
    <n v="28"/>
    <x v="3"/>
    <s v="Declined to Identify"/>
    <x v="6"/>
    <x v="0"/>
    <n v="1"/>
    <n v="17"/>
    <s v="Within Time"/>
    <x v="13"/>
    <n v="23"/>
    <x v="1"/>
    <x v="2"/>
    <x v="1"/>
    <x v="2"/>
  </r>
  <r>
    <n v="606559151"/>
    <s v="T. Lerven"/>
    <x v="75"/>
    <s v="Dec"/>
    <n v="2023"/>
    <d v="1899-12-30T06:02:00"/>
    <x v="3"/>
    <x v="1"/>
    <n v="59"/>
    <x v="2"/>
    <s v="Two or More Races"/>
    <x v="6"/>
    <x v="0"/>
    <m/>
    <n v="54"/>
    <s v="Delay"/>
    <x v="8"/>
    <n v="6"/>
    <x v="0"/>
    <x v="3"/>
    <x v="2"/>
    <x v="1"/>
  </r>
  <r>
    <n v="389275303"/>
    <s v="B. Nevet"/>
    <x v="154"/>
    <s v="Nov"/>
    <n v="2023"/>
    <d v="1899-12-30T07:02:00"/>
    <x v="0"/>
    <x v="0"/>
    <n v="20"/>
    <x v="3"/>
    <s v="White"/>
    <x v="0"/>
    <x v="1"/>
    <m/>
    <n v="56"/>
    <s v="Delay"/>
    <x v="4"/>
    <n v="7"/>
    <x v="0"/>
    <x v="2"/>
    <x v="2"/>
    <x v="2"/>
  </r>
  <r>
    <n v="335849373"/>
    <s v="C. Haglinton"/>
    <x v="155"/>
    <s v="Mar"/>
    <n v="2024"/>
    <d v="1899-12-30T11:41:00"/>
    <x v="0"/>
    <x v="0"/>
    <n v="8"/>
    <x v="4"/>
    <s v="African American"/>
    <x v="0"/>
    <x v="0"/>
    <m/>
    <n v="29"/>
    <s v="Within Time"/>
    <x v="23"/>
    <n v="11"/>
    <x v="0"/>
    <x v="2"/>
    <x v="1"/>
    <x v="2"/>
  </r>
  <r>
    <n v="117024931"/>
    <s v="N. Tenbrug"/>
    <x v="156"/>
    <s v="Aug"/>
    <n v="2023"/>
    <d v="1899-12-30T16:16:00"/>
    <x v="3"/>
    <x v="0"/>
    <n v="4"/>
    <x v="1"/>
    <s v="White"/>
    <x v="1"/>
    <x v="0"/>
    <m/>
    <n v="53"/>
    <s v="Delay"/>
    <x v="23"/>
    <n v="16"/>
    <x v="2"/>
    <x v="2"/>
    <x v="2"/>
    <x v="2"/>
  </r>
  <r>
    <n v="400487366"/>
    <s v="H. Mattioli"/>
    <x v="63"/>
    <s v="May"/>
    <n v="2024"/>
    <d v="1899-12-30T03:33:00"/>
    <x v="1"/>
    <x v="1"/>
    <n v="64"/>
    <x v="0"/>
    <s v="African American"/>
    <x v="0"/>
    <x v="1"/>
    <n v="9"/>
    <n v="32"/>
    <s v="Delay"/>
    <x v="6"/>
    <n v="3"/>
    <x v="3"/>
    <x v="3"/>
    <x v="0"/>
    <x v="0"/>
  </r>
  <r>
    <n v="514752742"/>
    <s v="S. Royle"/>
    <x v="157"/>
    <s v="Jan"/>
    <n v="2024"/>
    <d v="1899-12-30T13:49:00"/>
    <x v="0"/>
    <x v="1"/>
    <n v="29"/>
    <x v="3"/>
    <s v="White"/>
    <x v="2"/>
    <x v="0"/>
    <m/>
    <n v="41"/>
    <s v="Delay"/>
    <x v="15"/>
    <n v="13"/>
    <x v="2"/>
    <x v="2"/>
    <x v="0"/>
    <x v="2"/>
  </r>
  <r>
    <n v="781400701"/>
    <s v="A. Kuhne"/>
    <x v="158"/>
    <s v="Mar"/>
    <n v="2024"/>
    <d v="1899-12-30T19:16:00"/>
    <x v="1"/>
    <x v="0"/>
    <n v="26"/>
    <x v="3"/>
    <s v="Declined to Identify"/>
    <x v="0"/>
    <x v="0"/>
    <m/>
    <n v="55"/>
    <s v="Delay"/>
    <x v="17"/>
    <n v="19"/>
    <x v="1"/>
    <x v="1"/>
    <x v="2"/>
    <x v="1"/>
  </r>
  <r>
    <n v="444034235"/>
    <s v="G. Aiskrigg"/>
    <x v="159"/>
    <s v="Jul"/>
    <n v="2023"/>
    <d v="1899-12-30T02:29:00"/>
    <x v="1"/>
    <x v="1"/>
    <n v="29"/>
    <x v="3"/>
    <s v="African American"/>
    <x v="1"/>
    <x v="0"/>
    <m/>
    <n v="12"/>
    <s v="Within Time"/>
    <x v="13"/>
    <n v="2"/>
    <x v="3"/>
    <x v="2"/>
    <x v="1"/>
    <x v="2"/>
  </r>
  <r>
    <n v="892258683"/>
    <s v="G. Colliard"/>
    <x v="99"/>
    <s v="Aug"/>
    <n v="2024"/>
    <d v="1899-12-30T07:01:00"/>
    <x v="2"/>
    <x v="0"/>
    <n v="14"/>
    <x v="4"/>
    <s v="African American"/>
    <x v="1"/>
    <x v="0"/>
    <n v="7"/>
    <n v="60"/>
    <s v="Delay"/>
    <x v="1"/>
    <n v="7"/>
    <x v="0"/>
    <x v="0"/>
    <x v="2"/>
    <x v="0"/>
  </r>
  <r>
    <n v="160141320"/>
    <s v="K. de Vaen"/>
    <x v="160"/>
    <s v="Apr"/>
    <n v="2023"/>
    <d v="1899-12-30T22:49:00"/>
    <x v="4"/>
    <x v="0"/>
    <n v="73"/>
    <x v="5"/>
    <s v="White"/>
    <x v="0"/>
    <x v="0"/>
    <n v="3"/>
    <n v="31"/>
    <s v="Delay"/>
    <x v="15"/>
    <n v="22"/>
    <x v="1"/>
    <x v="2"/>
    <x v="0"/>
    <x v="2"/>
  </r>
  <r>
    <n v="198356734"/>
    <s v="U. Eykel"/>
    <x v="161"/>
    <s v="Apr"/>
    <n v="2024"/>
    <d v="1899-12-30T17:22:00"/>
    <x v="5"/>
    <x v="0"/>
    <n v="49"/>
    <x v="2"/>
    <s v="White"/>
    <x v="0"/>
    <x v="1"/>
    <m/>
    <n v="38"/>
    <s v="Delay"/>
    <x v="5"/>
    <n v="17"/>
    <x v="2"/>
    <x v="0"/>
    <x v="0"/>
    <x v="0"/>
  </r>
  <r>
    <n v="428147095"/>
    <s v="F. Peres"/>
    <x v="162"/>
    <s v="Jul"/>
    <n v="2024"/>
    <d v="1899-12-30T01:46:00"/>
    <x v="1"/>
    <x v="1"/>
    <n v="39"/>
    <x v="6"/>
    <s v="African American"/>
    <x v="4"/>
    <x v="1"/>
    <m/>
    <n v="37"/>
    <s v="Delay"/>
    <x v="22"/>
    <n v="1"/>
    <x v="3"/>
    <x v="1"/>
    <x v="0"/>
    <x v="1"/>
  </r>
  <r>
    <n v="132481247"/>
    <s v="G. Eastabrook"/>
    <x v="163"/>
    <s v="Apr"/>
    <n v="2023"/>
    <d v="1899-12-30T18:40:00"/>
    <x v="1"/>
    <x v="1"/>
    <n v="58"/>
    <x v="2"/>
    <s v="Asian"/>
    <x v="0"/>
    <x v="0"/>
    <m/>
    <n v="50"/>
    <s v="Delay"/>
    <x v="1"/>
    <n v="18"/>
    <x v="1"/>
    <x v="0"/>
    <x v="2"/>
    <x v="0"/>
  </r>
  <r>
    <n v="411118513"/>
    <s v="P. Alessandretti"/>
    <x v="164"/>
    <s v="Jul"/>
    <n v="2024"/>
    <d v="1899-12-30T06:01:00"/>
    <x v="0"/>
    <x v="0"/>
    <n v="57"/>
    <x v="2"/>
    <s v="Two or More Races"/>
    <x v="0"/>
    <x v="0"/>
    <m/>
    <n v="34"/>
    <s v="Delay"/>
    <x v="29"/>
    <n v="6"/>
    <x v="0"/>
    <x v="2"/>
    <x v="0"/>
    <x v="2"/>
  </r>
  <r>
    <n v="176144067"/>
    <s v="Q. Bland"/>
    <x v="91"/>
    <s v="Jul"/>
    <n v="2023"/>
    <d v="1899-12-30T05:51:00"/>
    <x v="6"/>
    <x v="0"/>
    <n v="4"/>
    <x v="1"/>
    <s v="Declined to Identify"/>
    <x v="0"/>
    <x v="0"/>
    <n v="2"/>
    <n v="38"/>
    <s v="Delay"/>
    <x v="10"/>
    <n v="5"/>
    <x v="3"/>
    <x v="2"/>
    <x v="0"/>
    <x v="2"/>
  </r>
  <r>
    <n v="318271087"/>
    <s v="Q. Busain"/>
    <x v="165"/>
    <s v="Oct"/>
    <n v="2023"/>
    <d v="1899-12-30T13:36:00"/>
    <x v="4"/>
    <x v="1"/>
    <n v="74"/>
    <x v="5"/>
    <s v="African American"/>
    <x v="0"/>
    <x v="0"/>
    <m/>
    <n v="24"/>
    <s v="Within Time"/>
    <x v="3"/>
    <n v="13"/>
    <x v="2"/>
    <x v="2"/>
    <x v="1"/>
    <x v="2"/>
  </r>
  <r>
    <n v="254347286"/>
    <s v="Z. Sawl"/>
    <x v="41"/>
    <s v="Aug"/>
    <n v="2024"/>
    <d v="1899-12-30T13:12:00"/>
    <x v="1"/>
    <x v="1"/>
    <n v="34"/>
    <x v="6"/>
    <s v="White"/>
    <x v="0"/>
    <x v="0"/>
    <m/>
    <n v="38"/>
    <s v="Delay"/>
    <x v="8"/>
    <n v="13"/>
    <x v="2"/>
    <x v="3"/>
    <x v="0"/>
    <x v="1"/>
  </r>
  <r>
    <n v="278843772"/>
    <s v="Z. Todarini"/>
    <x v="166"/>
    <s v="May"/>
    <n v="2023"/>
    <d v="1899-12-30T06:10:00"/>
    <x v="1"/>
    <x v="1"/>
    <n v="9"/>
    <x v="4"/>
    <s v="Two or More Races"/>
    <x v="0"/>
    <x v="1"/>
    <m/>
    <n v="26"/>
    <s v="Within Time"/>
    <x v="0"/>
    <n v="6"/>
    <x v="0"/>
    <x v="0"/>
    <x v="1"/>
    <x v="0"/>
  </r>
  <r>
    <n v="689355574"/>
    <s v="S. Flippini"/>
    <x v="167"/>
    <s v="Aug"/>
    <n v="2024"/>
    <d v="1899-12-30T03:46:00"/>
    <x v="1"/>
    <x v="0"/>
    <n v="65"/>
    <x v="0"/>
    <s v="White"/>
    <x v="1"/>
    <x v="0"/>
    <n v="3"/>
    <n v="40"/>
    <s v="Delay"/>
    <x v="24"/>
    <n v="3"/>
    <x v="3"/>
    <x v="1"/>
    <x v="0"/>
    <x v="1"/>
  </r>
  <r>
    <n v="783656030"/>
    <s v="D. O'Carrol"/>
    <x v="168"/>
    <s v="May"/>
    <n v="2024"/>
    <d v="1899-12-30T21:26:00"/>
    <x v="6"/>
    <x v="1"/>
    <n v="30"/>
    <x v="6"/>
    <s v="Two or More Races"/>
    <x v="0"/>
    <x v="1"/>
    <m/>
    <n v="54"/>
    <s v="Delay"/>
    <x v="16"/>
    <n v="21"/>
    <x v="1"/>
    <x v="1"/>
    <x v="2"/>
    <x v="1"/>
  </r>
  <r>
    <n v="551809262"/>
    <s v="K. Deelay"/>
    <x v="67"/>
    <s v="May"/>
    <n v="2024"/>
    <d v="1899-12-30T16:46:00"/>
    <x v="0"/>
    <x v="1"/>
    <n v="8"/>
    <x v="4"/>
    <s v="Pacific Islander"/>
    <x v="0"/>
    <x v="1"/>
    <m/>
    <n v="38"/>
    <s v="Delay"/>
    <x v="19"/>
    <n v="16"/>
    <x v="2"/>
    <x v="3"/>
    <x v="0"/>
    <x v="1"/>
  </r>
  <r>
    <n v="541017660"/>
    <s v="L. Skyram"/>
    <x v="169"/>
    <s v="Jul"/>
    <n v="2023"/>
    <d v="1899-12-30T03:58:00"/>
    <x v="6"/>
    <x v="0"/>
    <n v="56"/>
    <x v="2"/>
    <s v="Asian"/>
    <x v="1"/>
    <x v="0"/>
    <m/>
    <n v="50"/>
    <s v="Delay"/>
    <x v="25"/>
    <n v="3"/>
    <x v="3"/>
    <x v="0"/>
    <x v="2"/>
    <x v="0"/>
  </r>
  <r>
    <n v="799442163"/>
    <s v="Z. Taber"/>
    <x v="170"/>
    <s v="Apr"/>
    <n v="2024"/>
    <d v="1899-12-30T10:17:00"/>
    <x v="0"/>
    <x v="1"/>
    <n v="7"/>
    <x v="4"/>
    <s v="White"/>
    <x v="4"/>
    <x v="0"/>
    <m/>
    <n v="53"/>
    <s v="Delay"/>
    <x v="14"/>
    <n v="10"/>
    <x v="0"/>
    <x v="0"/>
    <x v="2"/>
    <x v="0"/>
  </r>
  <r>
    <n v="645054509"/>
    <s v="S. Moseley"/>
    <x v="171"/>
    <s v="Jul"/>
    <n v="2023"/>
    <d v="1899-12-30T00:12:00"/>
    <x v="5"/>
    <x v="0"/>
    <n v="4"/>
    <x v="1"/>
    <s v="White"/>
    <x v="0"/>
    <x v="0"/>
    <n v="7"/>
    <n v="56"/>
    <s v="Delay"/>
    <x v="20"/>
    <n v="0"/>
    <x v="3"/>
    <x v="3"/>
    <x v="2"/>
    <x v="0"/>
  </r>
  <r>
    <n v="890839216"/>
    <s v="H. Membry"/>
    <x v="172"/>
    <s v="Aug"/>
    <n v="2024"/>
    <d v="1899-12-30T15:09:00"/>
    <x v="1"/>
    <x v="1"/>
    <n v="59"/>
    <x v="2"/>
    <s v="Pacific Islander"/>
    <x v="0"/>
    <x v="0"/>
    <m/>
    <n v="53"/>
    <s v="Delay"/>
    <x v="15"/>
    <n v="15"/>
    <x v="2"/>
    <x v="2"/>
    <x v="2"/>
    <x v="2"/>
  </r>
  <r>
    <n v="354256792"/>
    <s v="S. Coathup"/>
    <x v="173"/>
    <s v="Feb"/>
    <n v="2024"/>
    <d v="1899-12-30T09:46:00"/>
    <x v="6"/>
    <x v="0"/>
    <n v="7"/>
    <x v="4"/>
    <s v="Two or More Races"/>
    <x v="4"/>
    <x v="0"/>
    <n v="8"/>
    <n v="29"/>
    <s v="Within Time"/>
    <x v="0"/>
    <n v="9"/>
    <x v="0"/>
    <x v="0"/>
    <x v="1"/>
    <x v="0"/>
  </r>
  <r>
    <n v="112443497"/>
    <s v="Q. Sartain"/>
    <x v="65"/>
    <s v="Sep"/>
    <n v="2023"/>
    <d v="1899-12-30T20:43:00"/>
    <x v="6"/>
    <x v="1"/>
    <n v="9"/>
    <x v="4"/>
    <s v="Two or More Races"/>
    <x v="1"/>
    <x v="1"/>
    <m/>
    <n v="42"/>
    <s v="Delay"/>
    <x v="18"/>
    <n v="20"/>
    <x v="1"/>
    <x v="1"/>
    <x v="0"/>
    <x v="1"/>
  </r>
  <r>
    <n v="274808104"/>
    <s v="M. Hadigate"/>
    <x v="174"/>
    <s v="Oct"/>
    <n v="2023"/>
    <d v="1899-12-30T11:49:00"/>
    <x v="4"/>
    <x v="0"/>
    <n v="44"/>
    <x v="6"/>
    <s v="African American"/>
    <x v="0"/>
    <x v="0"/>
    <m/>
    <n v="12"/>
    <s v="Within Time"/>
    <x v="11"/>
    <n v="11"/>
    <x v="0"/>
    <x v="0"/>
    <x v="1"/>
    <x v="0"/>
  </r>
  <r>
    <n v="427827478"/>
    <s v="O. Greenstead"/>
    <x v="163"/>
    <s v="Apr"/>
    <n v="2023"/>
    <d v="1899-12-30T16:38:00"/>
    <x v="1"/>
    <x v="0"/>
    <n v="53"/>
    <x v="2"/>
    <s v="White"/>
    <x v="0"/>
    <x v="0"/>
    <m/>
    <n v="39"/>
    <s v="Delay"/>
    <x v="1"/>
    <n v="16"/>
    <x v="2"/>
    <x v="0"/>
    <x v="0"/>
    <x v="0"/>
  </r>
  <r>
    <n v="496434865"/>
    <s v="L. Woodstock"/>
    <x v="36"/>
    <s v="Oct"/>
    <n v="2023"/>
    <d v="1899-12-30T06:55:00"/>
    <x v="2"/>
    <x v="0"/>
    <n v="22"/>
    <x v="3"/>
    <s v="Asian"/>
    <x v="0"/>
    <x v="1"/>
    <n v="0"/>
    <n v="59"/>
    <s v="Delay"/>
    <x v="9"/>
    <n v="6"/>
    <x v="0"/>
    <x v="3"/>
    <x v="2"/>
    <x v="0"/>
  </r>
  <r>
    <n v="520322321"/>
    <s v="X. Antrack"/>
    <x v="114"/>
    <s v="Oct"/>
    <n v="2024"/>
    <d v="1899-12-30T12:05:00"/>
    <x v="4"/>
    <x v="1"/>
    <n v="35"/>
    <x v="6"/>
    <s v="Two or More Races"/>
    <x v="2"/>
    <x v="0"/>
    <n v="4"/>
    <n v="13"/>
    <s v="Within Time"/>
    <x v="28"/>
    <n v="12"/>
    <x v="2"/>
    <x v="0"/>
    <x v="1"/>
    <x v="2"/>
  </r>
  <r>
    <n v="112973102"/>
    <s v="A. Dumbellow"/>
    <x v="80"/>
    <s v="Oct"/>
    <n v="2024"/>
    <d v="1899-12-30T22:27:00"/>
    <x v="2"/>
    <x v="0"/>
    <n v="66"/>
    <x v="0"/>
    <s v="Declined to Identify"/>
    <x v="0"/>
    <x v="1"/>
    <m/>
    <n v="43"/>
    <s v="Delay"/>
    <x v="8"/>
    <n v="22"/>
    <x v="1"/>
    <x v="3"/>
    <x v="0"/>
    <x v="1"/>
  </r>
  <r>
    <n v="535116522"/>
    <s v="D. D'Ambrosi"/>
    <x v="175"/>
    <s v="Nov"/>
    <n v="2023"/>
    <d v="1899-12-30T19:45:00"/>
    <x v="1"/>
    <x v="1"/>
    <n v="16"/>
    <x v="3"/>
    <s v="Two or More Races"/>
    <x v="4"/>
    <x v="0"/>
    <m/>
    <n v="17"/>
    <s v="Within Time"/>
    <x v="2"/>
    <n v="19"/>
    <x v="1"/>
    <x v="1"/>
    <x v="1"/>
    <x v="1"/>
  </r>
  <r>
    <n v="794765261"/>
    <s v="R. Breming"/>
    <x v="176"/>
    <s v="Apr"/>
    <n v="2023"/>
    <d v="1899-12-30T19:13:00"/>
    <x v="3"/>
    <x v="1"/>
    <n v="28"/>
    <x v="3"/>
    <s v="White"/>
    <x v="1"/>
    <x v="1"/>
    <n v="8"/>
    <n v="39"/>
    <s v="Delay"/>
    <x v="3"/>
    <n v="19"/>
    <x v="1"/>
    <x v="2"/>
    <x v="0"/>
    <x v="2"/>
  </r>
  <r>
    <n v="638433145"/>
    <s v="B. Backs"/>
    <x v="177"/>
    <s v="Dec"/>
    <n v="2023"/>
    <d v="1899-12-30T00:55:00"/>
    <x v="0"/>
    <x v="0"/>
    <n v="39"/>
    <x v="6"/>
    <s v="African American"/>
    <x v="6"/>
    <x v="0"/>
    <m/>
    <n v="29"/>
    <s v="Within Time"/>
    <x v="0"/>
    <n v="0"/>
    <x v="3"/>
    <x v="0"/>
    <x v="1"/>
    <x v="0"/>
  </r>
  <r>
    <n v="459361115"/>
    <s v="O. Grimsditch"/>
    <x v="29"/>
    <s v="Aug"/>
    <n v="2024"/>
    <d v="1899-12-30T05:14:00"/>
    <x v="4"/>
    <x v="1"/>
    <n v="38"/>
    <x v="6"/>
    <s v="Declined to Identify"/>
    <x v="0"/>
    <x v="0"/>
    <m/>
    <n v="57"/>
    <s v="Delay"/>
    <x v="18"/>
    <n v="5"/>
    <x v="3"/>
    <x v="1"/>
    <x v="2"/>
    <x v="1"/>
  </r>
  <r>
    <n v="175557298"/>
    <s v="M. Stapleford"/>
    <x v="178"/>
    <s v="Apr"/>
    <n v="2024"/>
    <d v="1899-12-30T20:48:00"/>
    <x v="1"/>
    <x v="0"/>
    <n v="56"/>
    <x v="2"/>
    <s v="African American"/>
    <x v="1"/>
    <x v="0"/>
    <n v="3"/>
    <n v="13"/>
    <s v="Within Time"/>
    <x v="0"/>
    <n v="20"/>
    <x v="1"/>
    <x v="0"/>
    <x v="1"/>
    <x v="0"/>
  </r>
  <r>
    <n v="193599441"/>
    <s v="B. Dumbellow"/>
    <x v="60"/>
    <s v="Jun"/>
    <n v="2023"/>
    <d v="1899-12-30T08:43:00"/>
    <x v="2"/>
    <x v="0"/>
    <n v="37"/>
    <x v="6"/>
    <s v="Asian"/>
    <x v="0"/>
    <x v="0"/>
    <m/>
    <n v="50"/>
    <s v="Delay"/>
    <x v="13"/>
    <n v="8"/>
    <x v="0"/>
    <x v="2"/>
    <x v="2"/>
    <x v="2"/>
  </r>
  <r>
    <n v="849837668"/>
    <s v="G. Ogilvie"/>
    <x v="179"/>
    <s v="Jun"/>
    <n v="2023"/>
    <d v="1899-12-30T05:28:00"/>
    <x v="6"/>
    <x v="1"/>
    <n v="5"/>
    <x v="4"/>
    <s v="White"/>
    <x v="0"/>
    <x v="0"/>
    <m/>
    <n v="43"/>
    <s v="Delay"/>
    <x v="23"/>
    <n v="5"/>
    <x v="3"/>
    <x v="2"/>
    <x v="0"/>
    <x v="2"/>
  </r>
  <r>
    <n v="274302230"/>
    <s v="W. Bodham"/>
    <x v="170"/>
    <s v="Apr"/>
    <n v="2024"/>
    <d v="1899-12-30T12:16:00"/>
    <x v="0"/>
    <x v="0"/>
    <n v="24"/>
    <x v="3"/>
    <s v="African American"/>
    <x v="0"/>
    <x v="1"/>
    <m/>
    <n v="42"/>
    <s v="Delay"/>
    <x v="14"/>
    <n v="12"/>
    <x v="2"/>
    <x v="0"/>
    <x v="0"/>
    <x v="0"/>
  </r>
  <r>
    <n v="242373166"/>
    <s v="H. Shorto"/>
    <x v="180"/>
    <s v="Apr"/>
    <n v="2023"/>
    <d v="1899-12-30T15:44:00"/>
    <x v="2"/>
    <x v="0"/>
    <n v="10"/>
    <x v="4"/>
    <s v="White"/>
    <x v="0"/>
    <x v="1"/>
    <n v="0"/>
    <n v="55"/>
    <s v="Delay"/>
    <x v="23"/>
    <n v="15"/>
    <x v="2"/>
    <x v="2"/>
    <x v="2"/>
    <x v="2"/>
  </r>
  <r>
    <n v="875623505"/>
    <s v="C. Renouf"/>
    <x v="146"/>
    <s v="Dec"/>
    <n v="2023"/>
    <d v="1899-12-30T20:04:00"/>
    <x v="3"/>
    <x v="0"/>
    <n v="7"/>
    <x v="4"/>
    <s v="Native American/Alaska Native"/>
    <x v="0"/>
    <x v="0"/>
    <m/>
    <n v="47"/>
    <s v="Delay"/>
    <x v="14"/>
    <n v="20"/>
    <x v="1"/>
    <x v="0"/>
    <x v="2"/>
    <x v="0"/>
  </r>
  <r>
    <n v="661567551"/>
    <s v="W. Wollard"/>
    <x v="43"/>
    <s v="Apr"/>
    <n v="2023"/>
    <d v="1899-12-30T09:55:00"/>
    <x v="6"/>
    <x v="0"/>
    <n v="33"/>
    <x v="6"/>
    <s v="Asian"/>
    <x v="4"/>
    <x v="1"/>
    <m/>
    <n v="52"/>
    <s v="Delay"/>
    <x v="25"/>
    <n v="9"/>
    <x v="0"/>
    <x v="0"/>
    <x v="2"/>
    <x v="0"/>
  </r>
  <r>
    <n v="528576645"/>
    <s v="R. Luty"/>
    <x v="166"/>
    <s v="May"/>
    <n v="2023"/>
    <d v="1899-12-30T12:27:00"/>
    <x v="1"/>
    <x v="1"/>
    <n v="44"/>
    <x v="6"/>
    <s v="Asian"/>
    <x v="0"/>
    <x v="0"/>
    <n v="4"/>
    <n v="60"/>
    <s v="Delay"/>
    <x v="0"/>
    <n v="12"/>
    <x v="2"/>
    <x v="0"/>
    <x v="2"/>
    <x v="0"/>
  </r>
  <r>
    <n v="715451813"/>
    <s v="M. Sandcraft"/>
    <x v="181"/>
    <s v="Aug"/>
    <n v="2023"/>
    <d v="1899-12-30T02:46:00"/>
    <x v="4"/>
    <x v="1"/>
    <n v="48"/>
    <x v="2"/>
    <s v="African American"/>
    <x v="0"/>
    <x v="0"/>
    <m/>
    <n v="31"/>
    <s v="Delay"/>
    <x v="16"/>
    <n v="2"/>
    <x v="3"/>
    <x v="1"/>
    <x v="0"/>
    <x v="1"/>
  </r>
  <r>
    <n v="457452849"/>
    <s v="D. Stert"/>
    <x v="110"/>
    <s v="Dec"/>
    <n v="2023"/>
    <d v="1899-12-30T07:20:00"/>
    <x v="2"/>
    <x v="0"/>
    <n v="8"/>
    <x v="4"/>
    <s v="Pacific Islander"/>
    <x v="0"/>
    <x v="1"/>
    <m/>
    <n v="41"/>
    <s v="Delay"/>
    <x v="28"/>
    <n v="7"/>
    <x v="0"/>
    <x v="0"/>
    <x v="0"/>
    <x v="2"/>
  </r>
  <r>
    <n v="692493211"/>
    <s v="P. De Rye Barrett"/>
    <x v="182"/>
    <s v="Aug"/>
    <n v="2023"/>
    <d v="1899-12-30T23:34:00"/>
    <x v="0"/>
    <x v="0"/>
    <n v="69"/>
    <x v="0"/>
    <s v="African American"/>
    <x v="0"/>
    <x v="0"/>
    <n v="4"/>
    <n v="38"/>
    <s v="Delay"/>
    <x v="12"/>
    <n v="23"/>
    <x v="1"/>
    <x v="2"/>
    <x v="0"/>
    <x v="2"/>
  </r>
  <r>
    <n v="621486458"/>
    <s v="N. Kinsella"/>
    <x v="183"/>
    <s v="Aug"/>
    <n v="2023"/>
    <d v="1899-12-30T09:48:00"/>
    <x v="6"/>
    <x v="1"/>
    <n v="38"/>
    <x v="6"/>
    <s v="African American"/>
    <x v="0"/>
    <x v="0"/>
    <m/>
    <n v="54"/>
    <s v="Delay"/>
    <x v="21"/>
    <n v="9"/>
    <x v="0"/>
    <x v="1"/>
    <x v="2"/>
    <x v="1"/>
  </r>
  <r>
    <n v="691129990"/>
    <s v="H. Abrahim"/>
    <x v="184"/>
    <s v="May"/>
    <n v="2024"/>
    <d v="1899-12-30T06:56:00"/>
    <x v="3"/>
    <x v="1"/>
    <n v="33"/>
    <x v="6"/>
    <s v="White"/>
    <x v="3"/>
    <x v="0"/>
    <m/>
    <n v="22"/>
    <s v="Within Time"/>
    <x v="5"/>
    <n v="6"/>
    <x v="0"/>
    <x v="0"/>
    <x v="1"/>
    <x v="0"/>
  </r>
  <r>
    <n v="888705454"/>
    <s v="Q. Bolsteridge"/>
    <x v="185"/>
    <s v="Jun"/>
    <n v="2024"/>
    <d v="1899-12-30T05:21:00"/>
    <x v="1"/>
    <x v="1"/>
    <n v="16"/>
    <x v="3"/>
    <s v="African American"/>
    <x v="0"/>
    <x v="1"/>
    <m/>
    <n v="41"/>
    <s v="Delay"/>
    <x v="13"/>
    <n v="5"/>
    <x v="3"/>
    <x v="2"/>
    <x v="0"/>
    <x v="2"/>
  </r>
  <r>
    <n v="323305176"/>
    <s v="S. Roz"/>
    <x v="97"/>
    <s v="Jul"/>
    <n v="2024"/>
    <d v="1899-12-30T21:39:00"/>
    <x v="6"/>
    <x v="0"/>
    <n v="54"/>
    <x v="2"/>
    <s v="White"/>
    <x v="0"/>
    <x v="1"/>
    <n v="7"/>
    <n v="56"/>
    <s v="Delay"/>
    <x v="30"/>
    <n v="21"/>
    <x v="1"/>
    <x v="3"/>
    <x v="2"/>
    <x v="1"/>
  </r>
  <r>
    <n v="452961280"/>
    <s v="C. Paolucci"/>
    <x v="9"/>
    <s v="Oct"/>
    <n v="2024"/>
    <d v="1899-12-30T19:53:00"/>
    <x v="5"/>
    <x v="1"/>
    <n v="33"/>
    <x v="6"/>
    <s v="African American"/>
    <x v="0"/>
    <x v="1"/>
    <m/>
    <n v="39"/>
    <s v="Delay"/>
    <x v="6"/>
    <n v="19"/>
    <x v="1"/>
    <x v="3"/>
    <x v="0"/>
    <x v="0"/>
  </r>
  <r>
    <n v="763874222"/>
    <s v="C. Gabbitas"/>
    <x v="186"/>
    <s v="Jun"/>
    <n v="2023"/>
    <d v="1899-12-30T12:44:00"/>
    <x v="4"/>
    <x v="1"/>
    <n v="73"/>
    <x v="5"/>
    <s v="African American"/>
    <x v="2"/>
    <x v="0"/>
    <n v="8"/>
    <n v="11"/>
    <s v="Within Time"/>
    <x v="18"/>
    <n v="12"/>
    <x v="2"/>
    <x v="1"/>
    <x v="1"/>
    <x v="1"/>
  </r>
  <r>
    <n v="728155341"/>
    <s v="R. Kiely"/>
    <x v="187"/>
    <s v="Oct"/>
    <n v="2023"/>
    <d v="1899-12-30T15:00:00"/>
    <x v="1"/>
    <x v="0"/>
    <n v="12"/>
    <x v="4"/>
    <s v="Asian"/>
    <x v="0"/>
    <x v="0"/>
    <m/>
    <n v="17"/>
    <s v="Within Time"/>
    <x v="26"/>
    <n v="15"/>
    <x v="2"/>
    <x v="2"/>
    <x v="1"/>
    <x v="2"/>
  </r>
  <r>
    <n v="166202794"/>
    <s v="U. Percy"/>
    <x v="188"/>
    <s v="Aug"/>
    <n v="2023"/>
    <d v="1899-12-30T09:40:00"/>
    <x v="4"/>
    <x v="0"/>
    <n v="68"/>
    <x v="0"/>
    <s v="White"/>
    <x v="0"/>
    <x v="1"/>
    <m/>
    <n v="44"/>
    <s v="Delay"/>
    <x v="26"/>
    <n v="9"/>
    <x v="0"/>
    <x v="2"/>
    <x v="0"/>
    <x v="2"/>
  </r>
  <r>
    <n v="501781934"/>
    <s v="H. Heigl"/>
    <x v="189"/>
    <s v="Nov"/>
    <n v="2023"/>
    <d v="1899-12-30T10:12:00"/>
    <x v="2"/>
    <x v="1"/>
    <n v="16"/>
    <x v="3"/>
    <s v="African American"/>
    <x v="0"/>
    <x v="1"/>
    <m/>
    <n v="36"/>
    <s v="Delay"/>
    <x v="12"/>
    <n v="10"/>
    <x v="0"/>
    <x v="2"/>
    <x v="0"/>
    <x v="2"/>
  </r>
  <r>
    <n v="167172338"/>
    <s v="Y. Brunotti"/>
    <x v="190"/>
    <s v="Sep"/>
    <n v="2024"/>
    <d v="1899-12-30T01:53:00"/>
    <x v="1"/>
    <x v="0"/>
    <n v="48"/>
    <x v="2"/>
    <s v="Native American/Alaska Native"/>
    <x v="0"/>
    <x v="1"/>
    <m/>
    <n v="44"/>
    <s v="Delay"/>
    <x v="26"/>
    <n v="1"/>
    <x v="3"/>
    <x v="2"/>
    <x v="0"/>
    <x v="2"/>
  </r>
  <r>
    <n v="288918881"/>
    <s v="Z. Scotchbourouge"/>
    <x v="111"/>
    <s v="Jul"/>
    <n v="2023"/>
    <d v="1899-12-30T01:41:00"/>
    <x v="4"/>
    <x v="1"/>
    <n v="42"/>
    <x v="6"/>
    <s v="White"/>
    <x v="1"/>
    <x v="0"/>
    <m/>
    <n v="20"/>
    <s v="Within Time"/>
    <x v="15"/>
    <n v="1"/>
    <x v="3"/>
    <x v="2"/>
    <x v="1"/>
    <x v="2"/>
  </r>
  <r>
    <n v="156041460"/>
    <s v="V. Caress"/>
    <x v="34"/>
    <s v="Jun"/>
    <n v="2024"/>
    <d v="1899-12-30T23:55:00"/>
    <x v="1"/>
    <x v="0"/>
    <n v="21"/>
    <x v="3"/>
    <s v="African American"/>
    <x v="0"/>
    <x v="0"/>
    <n v="10"/>
    <n v="22"/>
    <s v="Within Time"/>
    <x v="21"/>
    <n v="23"/>
    <x v="1"/>
    <x v="1"/>
    <x v="1"/>
    <x v="1"/>
  </r>
  <r>
    <n v="404617141"/>
    <s v="G. Schuler"/>
    <x v="107"/>
    <s v="Jan"/>
    <n v="2024"/>
    <d v="1899-12-30T07:54:00"/>
    <x v="4"/>
    <x v="1"/>
    <n v="46"/>
    <x v="2"/>
    <s v="Native American/Alaska Native"/>
    <x v="2"/>
    <x v="1"/>
    <m/>
    <n v="47"/>
    <s v="Delay"/>
    <x v="4"/>
    <n v="7"/>
    <x v="0"/>
    <x v="2"/>
    <x v="2"/>
    <x v="2"/>
  </r>
  <r>
    <n v="310752760"/>
    <s v="B. Mayhow"/>
    <x v="191"/>
    <s v="Jun"/>
    <n v="2024"/>
    <d v="1899-12-30T05:52:00"/>
    <x v="3"/>
    <x v="0"/>
    <n v="78"/>
    <x v="5"/>
    <s v="Pacific Islander"/>
    <x v="1"/>
    <x v="0"/>
    <n v="7"/>
    <n v="59"/>
    <s v="Delay"/>
    <x v="17"/>
    <n v="5"/>
    <x v="3"/>
    <x v="1"/>
    <x v="2"/>
    <x v="1"/>
  </r>
  <r>
    <n v="797107600"/>
    <s v="V. Malletratt"/>
    <x v="192"/>
    <s v="Feb"/>
    <n v="2024"/>
    <d v="1899-12-30T11:41:00"/>
    <x v="3"/>
    <x v="0"/>
    <n v="1"/>
    <x v="1"/>
    <s v="Two or More Races"/>
    <x v="0"/>
    <x v="0"/>
    <n v="9"/>
    <n v="28"/>
    <s v="Within Time"/>
    <x v="25"/>
    <n v="11"/>
    <x v="0"/>
    <x v="0"/>
    <x v="1"/>
    <x v="0"/>
  </r>
  <r>
    <n v="110779670"/>
    <s v="D. Skacel"/>
    <x v="75"/>
    <s v="Dec"/>
    <n v="2023"/>
    <d v="1899-12-30T04:39:00"/>
    <x v="3"/>
    <x v="0"/>
    <n v="36"/>
    <x v="6"/>
    <s v="African American"/>
    <x v="2"/>
    <x v="1"/>
    <m/>
    <n v="42"/>
    <s v="Delay"/>
    <x v="8"/>
    <n v="4"/>
    <x v="3"/>
    <x v="3"/>
    <x v="0"/>
    <x v="1"/>
  </r>
  <r>
    <n v="556925924"/>
    <s v="I. Fulstow"/>
    <x v="193"/>
    <s v="Sep"/>
    <n v="2024"/>
    <d v="1899-12-30T13:38:00"/>
    <x v="3"/>
    <x v="1"/>
    <n v="37"/>
    <x v="6"/>
    <s v="Declined to Identify"/>
    <x v="0"/>
    <x v="0"/>
    <m/>
    <n v="52"/>
    <s v="Delay"/>
    <x v="21"/>
    <n v="13"/>
    <x v="2"/>
    <x v="1"/>
    <x v="2"/>
    <x v="1"/>
  </r>
  <r>
    <n v="298107060"/>
    <s v="O. Martygin"/>
    <x v="194"/>
    <s v="Sep"/>
    <n v="2023"/>
    <d v="1899-12-30T13:09:00"/>
    <x v="5"/>
    <x v="1"/>
    <n v="34"/>
    <x v="6"/>
    <s v="African American"/>
    <x v="2"/>
    <x v="1"/>
    <m/>
    <n v="15"/>
    <s v="Within Time"/>
    <x v="1"/>
    <n v="13"/>
    <x v="2"/>
    <x v="0"/>
    <x v="1"/>
    <x v="0"/>
  </r>
  <r>
    <n v="490078452"/>
    <s v="F. Fawthrop"/>
    <x v="195"/>
    <s v="May"/>
    <n v="2023"/>
    <d v="1899-12-30T07:02:00"/>
    <x v="0"/>
    <x v="0"/>
    <n v="1"/>
    <x v="1"/>
    <s v="Two or More Races"/>
    <x v="0"/>
    <x v="0"/>
    <n v="10"/>
    <n v="48"/>
    <s v="Delay"/>
    <x v="14"/>
    <n v="7"/>
    <x v="0"/>
    <x v="0"/>
    <x v="2"/>
    <x v="0"/>
  </r>
  <r>
    <n v="172886642"/>
    <s v="O. Boggon"/>
    <x v="97"/>
    <s v="Jul"/>
    <n v="2024"/>
    <d v="1899-12-30T11:43:00"/>
    <x v="6"/>
    <x v="0"/>
    <n v="53"/>
    <x v="2"/>
    <s v="African American"/>
    <x v="1"/>
    <x v="1"/>
    <n v="8"/>
    <n v="42"/>
    <s v="Delay"/>
    <x v="30"/>
    <n v="11"/>
    <x v="0"/>
    <x v="3"/>
    <x v="0"/>
    <x v="1"/>
  </r>
  <r>
    <n v="864612647"/>
    <s v="X. Bonnesen"/>
    <x v="196"/>
    <s v="Sep"/>
    <n v="2024"/>
    <d v="1899-12-30T20:45:00"/>
    <x v="6"/>
    <x v="0"/>
    <n v="35"/>
    <x v="6"/>
    <s v="Two or More Races"/>
    <x v="2"/>
    <x v="1"/>
    <n v="5"/>
    <n v="16"/>
    <s v="Within Time"/>
    <x v="8"/>
    <n v="20"/>
    <x v="1"/>
    <x v="3"/>
    <x v="1"/>
    <x v="1"/>
  </r>
  <r>
    <n v="131716388"/>
    <s v="A. Kunzler"/>
    <x v="197"/>
    <s v="Oct"/>
    <n v="2023"/>
    <d v="1899-12-30T18:42:00"/>
    <x v="1"/>
    <x v="0"/>
    <n v="60"/>
    <x v="0"/>
    <s v="White"/>
    <x v="2"/>
    <x v="0"/>
    <m/>
    <n v="16"/>
    <s v="Within Time"/>
    <x v="28"/>
    <n v="18"/>
    <x v="1"/>
    <x v="0"/>
    <x v="1"/>
    <x v="2"/>
  </r>
  <r>
    <n v="462373053"/>
    <s v="A. Hempel"/>
    <x v="198"/>
    <s v="May"/>
    <n v="2024"/>
    <d v="1899-12-30T16:14:00"/>
    <x v="5"/>
    <x v="0"/>
    <n v="41"/>
    <x v="6"/>
    <s v="Declined to Identify"/>
    <x v="0"/>
    <x v="1"/>
    <m/>
    <n v="23"/>
    <s v="Within Time"/>
    <x v="24"/>
    <n v="16"/>
    <x v="2"/>
    <x v="1"/>
    <x v="1"/>
    <x v="1"/>
  </r>
  <r>
    <n v="353112559"/>
    <s v="V. Pollington"/>
    <x v="199"/>
    <s v="Dec"/>
    <n v="2023"/>
    <d v="1899-12-30T20:38:00"/>
    <x v="1"/>
    <x v="1"/>
    <n v="49"/>
    <x v="2"/>
    <s v="Asian"/>
    <x v="0"/>
    <x v="0"/>
    <n v="10"/>
    <n v="15"/>
    <s v="Within Time"/>
    <x v="17"/>
    <n v="20"/>
    <x v="1"/>
    <x v="1"/>
    <x v="1"/>
    <x v="1"/>
  </r>
  <r>
    <n v="130624906"/>
    <s v="Q. Spurrior"/>
    <x v="200"/>
    <s v="Apr"/>
    <n v="2023"/>
    <d v="1899-12-30T02:44:00"/>
    <x v="5"/>
    <x v="1"/>
    <n v="50"/>
    <x v="2"/>
    <s v="White"/>
    <x v="0"/>
    <x v="0"/>
    <m/>
    <n v="15"/>
    <s v="Within Time"/>
    <x v="28"/>
    <n v="2"/>
    <x v="3"/>
    <x v="0"/>
    <x v="1"/>
    <x v="2"/>
  </r>
  <r>
    <n v="306598935"/>
    <s v="O. Urpeth"/>
    <x v="201"/>
    <s v="Jul"/>
    <n v="2024"/>
    <d v="1899-12-30T04:50:00"/>
    <x v="1"/>
    <x v="0"/>
    <n v="44"/>
    <x v="6"/>
    <s v="Native American/Alaska Native"/>
    <x v="6"/>
    <x v="1"/>
    <m/>
    <n v="39"/>
    <s v="Delay"/>
    <x v="27"/>
    <n v="4"/>
    <x v="3"/>
    <x v="3"/>
    <x v="0"/>
    <x v="0"/>
  </r>
  <r>
    <n v="249323203"/>
    <s v="C. Rasell"/>
    <x v="202"/>
    <s v="Apr"/>
    <n v="2023"/>
    <d v="1899-12-30T12:30:00"/>
    <x v="1"/>
    <x v="1"/>
    <n v="50"/>
    <x v="2"/>
    <s v="Two or More Races"/>
    <x v="0"/>
    <x v="0"/>
    <m/>
    <n v="24"/>
    <s v="Within Time"/>
    <x v="13"/>
    <n v="12"/>
    <x v="2"/>
    <x v="2"/>
    <x v="1"/>
    <x v="2"/>
  </r>
  <r>
    <n v="262694482"/>
    <s v="U. Llopis"/>
    <x v="203"/>
    <s v="Apr"/>
    <n v="2023"/>
    <d v="1899-12-30T05:05:00"/>
    <x v="3"/>
    <x v="0"/>
    <n v="38"/>
    <x v="6"/>
    <s v="Declined to Identify"/>
    <x v="3"/>
    <x v="1"/>
    <m/>
    <n v="14"/>
    <s v="Within Time"/>
    <x v="17"/>
    <n v="5"/>
    <x v="3"/>
    <x v="1"/>
    <x v="1"/>
    <x v="1"/>
  </r>
  <r>
    <n v="510695252"/>
    <s v="Y. Mabon"/>
    <x v="204"/>
    <s v="May"/>
    <n v="2023"/>
    <d v="1899-12-30T16:52:00"/>
    <x v="5"/>
    <x v="0"/>
    <n v="51"/>
    <x v="2"/>
    <s v="White"/>
    <x v="0"/>
    <x v="1"/>
    <m/>
    <n v="33"/>
    <s v="Delay"/>
    <x v="9"/>
    <n v="16"/>
    <x v="2"/>
    <x v="3"/>
    <x v="0"/>
    <x v="0"/>
  </r>
  <r>
    <n v="799212876"/>
    <s v="X. Dillaway"/>
    <x v="205"/>
    <s v="May"/>
    <n v="2024"/>
    <d v="1899-12-30T10:50:00"/>
    <x v="0"/>
    <x v="1"/>
    <n v="19"/>
    <x v="3"/>
    <s v="Pacific Islander"/>
    <x v="0"/>
    <x v="1"/>
    <m/>
    <n v="39"/>
    <s v="Delay"/>
    <x v="4"/>
    <n v="10"/>
    <x v="0"/>
    <x v="2"/>
    <x v="0"/>
    <x v="2"/>
  </r>
  <r>
    <n v="373373790"/>
    <s v="J. Sumers"/>
    <x v="206"/>
    <s v="Jul"/>
    <n v="2024"/>
    <d v="1899-12-30T23:07:00"/>
    <x v="2"/>
    <x v="0"/>
    <n v="67"/>
    <x v="0"/>
    <s v="Two or More Races"/>
    <x v="0"/>
    <x v="0"/>
    <n v="3"/>
    <n v="56"/>
    <s v="Delay"/>
    <x v="6"/>
    <n v="23"/>
    <x v="1"/>
    <x v="3"/>
    <x v="2"/>
    <x v="0"/>
  </r>
  <r>
    <n v="421399248"/>
    <s v="H. Bogges"/>
    <x v="207"/>
    <s v="Apr"/>
    <n v="2024"/>
    <d v="1899-12-30T05:11:00"/>
    <x v="6"/>
    <x v="0"/>
    <n v="13"/>
    <x v="4"/>
    <s v="White"/>
    <x v="3"/>
    <x v="0"/>
    <n v="8"/>
    <n v="33"/>
    <s v="Delay"/>
    <x v="11"/>
    <n v="5"/>
    <x v="3"/>
    <x v="0"/>
    <x v="0"/>
    <x v="0"/>
  </r>
  <r>
    <n v="373707925"/>
    <s v="W. Dives"/>
    <x v="208"/>
    <s v="Feb"/>
    <n v="2024"/>
    <d v="1899-12-30T17:59:00"/>
    <x v="6"/>
    <x v="0"/>
    <n v="16"/>
    <x v="3"/>
    <s v="White"/>
    <x v="2"/>
    <x v="1"/>
    <m/>
    <n v="37"/>
    <s v="Delay"/>
    <x v="22"/>
    <n v="17"/>
    <x v="2"/>
    <x v="1"/>
    <x v="0"/>
    <x v="1"/>
  </r>
  <r>
    <n v="610553526"/>
    <s v="Y. Ovid"/>
    <x v="209"/>
    <s v="Apr"/>
    <n v="2023"/>
    <d v="1899-12-30T01:07:00"/>
    <x v="3"/>
    <x v="0"/>
    <n v="29"/>
    <x v="3"/>
    <s v="White"/>
    <x v="4"/>
    <x v="1"/>
    <m/>
    <n v="14"/>
    <s v="Within Time"/>
    <x v="30"/>
    <n v="1"/>
    <x v="3"/>
    <x v="3"/>
    <x v="1"/>
    <x v="1"/>
  </r>
  <r>
    <n v="525367812"/>
    <s v="G. Thorley"/>
    <x v="173"/>
    <s v="Feb"/>
    <n v="2024"/>
    <d v="1899-12-30T22:36:00"/>
    <x v="6"/>
    <x v="0"/>
    <n v="58"/>
    <x v="2"/>
    <s v="White"/>
    <x v="1"/>
    <x v="0"/>
    <m/>
    <n v="14"/>
    <s v="Within Time"/>
    <x v="0"/>
    <n v="22"/>
    <x v="1"/>
    <x v="0"/>
    <x v="1"/>
    <x v="0"/>
  </r>
  <r>
    <n v="114167000"/>
    <s v="J. Kimm"/>
    <x v="210"/>
    <s v="Nov"/>
    <n v="2023"/>
    <d v="1899-12-30T23:11:00"/>
    <x v="6"/>
    <x v="0"/>
    <n v="27"/>
    <x v="3"/>
    <s v="African American"/>
    <x v="1"/>
    <x v="0"/>
    <m/>
    <n v="45"/>
    <s v="Delay"/>
    <x v="16"/>
    <n v="23"/>
    <x v="1"/>
    <x v="1"/>
    <x v="0"/>
    <x v="1"/>
  </r>
  <r>
    <n v="444834739"/>
    <s v="Q. Airey"/>
    <x v="211"/>
    <s v="May"/>
    <n v="2023"/>
    <d v="1899-12-30T00:54:00"/>
    <x v="4"/>
    <x v="1"/>
    <n v="44"/>
    <x v="6"/>
    <s v="White"/>
    <x v="1"/>
    <x v="0"/>
    <m/>
    <n v="30"/>
    <s v="Delay"/>
    <x v="21"/>
    <n v="0"/>
    <x v="3"/>
    <x v="1"/>
    <x v="1"/>
    <x v="1"/>
  </r>
  <r>
    <n v="699998759"/>
    <s v="Y. Stebbing"/>
    <x v="212"/>
    <s v="May"/>
    <n v="2023"/>
    <d v="1899-12-30T14:05:00"/>
    <x v="5"/>
    <x v="1"/>
    <n v="27"/>
    <x v="3"/>
    <s v="White"/>
    <x v="0"/>
    <x v="1"/>
    <m/>
    <n v="31"/>
    <s v="Delay"/>
    <x v="5"/>
    <n v="14"/>
    <x v="2"/>
    <x v="0"/>
    <x v="0"/>
    <x v="0"/>
  </r>
  <r>
    <n v="476997972"/>
    <s v="D. Janisson"/>
    <x v="213"/>
    <s v="Jun"/>
    <n v="2023"/>
    <d v="1899-12-30T09:09:00"/>
    <x v="4"/>
    <x v="1"/>
    <n v="68"/>
    <x v="0"/>
    <s v="African American"/>
    <x v="0"/>
    <x v="1"/>
    <m/>
    <n v="15"/>
    <s v="Within Time"/>
    <x v="7"/>
    <n v="9"/>
    <x v="0"/>
    <x v="2"/>
    <x v="1"/>
    <x v="2"/>
  </r>
  <r>
    <n v="828490441"/>
    <s v="U. Jensen"/>
    <x v="214"/>
    <s v="Feb"/>
    <n v="2024"/>
    <d v="1899-12-30T08:13:00"/>
    <x v="2"/>
    <x v="0"/>
    <n v="19"/>
    <x v="3"/>
    <s v="African American"/>
    <x v="0"/>
    <x v="0"/>
    <m/>
    <n v="38"/>
    <s v="Delay"/>
    <x v="21"/>
    <n v="8"/>
    <x v="0"/>
    <x v="1"/>
    <x v="0"/>
    <x v="1"/>
  </r>
  <r>
    <n v="522314708"/>
    <s v="Q. Stennet"/>
    <x v="10"/>
    <s v="Jul"/>
    <n v="2024"/>
    <d v="1899-12-30T11:30:00"/>
    <x v="5"/>
    <x v="0"/>
    <n v="63"/>
    <x v="0"/>
    <s v="Pacific Islander"/>
    <x v="0"/>
    <x v="1"/>
    <m/>
    <n v="43"/>
    <s v="Delay"/>
    <x v="7"/>
    <n v="11"/>
    <x v="0"/>
    <x v="2"/>
    <x v="0"/>
    <x v="2"/>
  </r>
  <r>
    <n v="646173871"/>
    <s v="J. Dunston"/>
    <x v="109"/>
    <s v="Jul"/>
    <n v="2023"/>
    <d v="1899-12-30T08:03:00"/>
    <x v="4"/>
    <x v="1"/>
    <n v="26"/>
    <x v="3"/>
    <s v="African American"/>
    <x v="0"/>
    <x v="0"/>
    <n v="7"/>
    <n v="36"/>
    <s v="Delay"/>
    <x v="29"/>
    <n v="8"/>
    <x v="0"/>
    <x v="2"/>
    <x v="0"/>
    <x v="2"/>
  </r>
  <r>
    <n v="878367830"/>
    <s v="J. Pietrzyk"/>
    <x v="13"/>
    <s v="Jun"/>
    <n v="2023"/>
    <d v="1899-12-30T20:05:00"/>
    <x v="3"/>
    <x v="0"/>
    <n v="19"/>
    <x v="3"/>
    <s v="White"/>
    <x v="4"/>
    <x v="0"/>
    <n v="6"/>
    <n v="50"/>
    <s v="Delay"/>
    <x v="10"/>
    <n v="20"/>
    <x v="1"/>
    <x v="2"/>
    <x v="2"/>
    <x v="2"/>
  </r>
  <r>
    <n v="524758060"/>
    <s v="R. Simpson"/>
    <x v="106"/>
    <s v="Oct"/>
    <n v="2024"/>
    <d v="1899-12-30T11:06:00"/>
    <x v="0"/>
    <x v="1"/>
    <n v="4"/>
    <x v="1"/>
    <s v="White"/>
    <x v="1"/>
    <x v="0"/>
    <m/>
    <n v="39"/>
    <s v="Delay"/>
    <x v="3"/>
    <n v="11"/>
    <x v="0"/>
    <x v="2"/>
    <x v="0"/>
    <x v="2"/>
  </r>
  <r>
    <n v="181457803"/>
    <s v="O. Cisland"/>
    <x v="96"/>
    <s v="Apr"/>
    <n v="2024"/>
    <d v="1899-12-30T00:12:00"/>
    <x v="6"/>
    <x v="1"/>
    <n v="21"/>
    <x v="3"/>
    <s v="African American"/>
    <x v="0"/>
    <x v="0"/>
    <m/>
    <n v="23"/>
    <s v="Within Time"/>
    <x v="30"/>
    <n v="0"/>
    <x v="3"/>
    <x v="3"/>
    <x v="1"/>
    <x v="1"/>
  </r>
  <r>
    <n v="342045123"/>
    <s v="M. Aronowitz"/>
    <x v="215"/>
    <s v="Jul"/>
    <n v="2024"/>
    <d v="1899-12-30T22:37:00"/>
    <x v="3"/>
    <x v="1"/>
    <n v="55"/>
    <x v="2"/>
    <s v="African American"/>
    <x v="0"/>
    <x v="1"/>
    <n v="5"/>
    <n v="55"/>
    <s v="Delay"/>
    <x v="20"/>
    <n v="22"/>
    <x v="1"/>
    <x v="3"/>
    <x v="2"/>
    <x v="0"/>
  </r>
  <r>
    <n v="628201693"/>
    <s v="H. Klimke"/>
    <x v="24"/>
    <s v="Apr"/>
    <n v="2023"/>
    <d v="1899-12-30T07:08:00"/>
    <x v="0"/>
    <x v="1"/>
    <n v="18"/>
    <x v="3"/>
    <s v="White"/>
    <x v="0"/>
    <x v="0"/>
    <m/>
    <n v="11"/>
    <s v="Within Time"/>
    <x v="9"/>
    <n v="7"/>
    <x v="0"/>
    <x v="3"/>
    <x v="1"/>
    <x v="0"/>
  </r>
  <r>
    <n v="184211948"/>
    <s v="K. Guppey"/>
    <x v="216"/>
    <s v="Jul"/>
    <n v="2024"/>
    <d v="1899-12-30T03:40:00"/>
    <x v="0"/>
    <x v="1"/>
    <n v="50"/>
    <x v="2"/>
    <s v="Two or More Races"/>
    <x v="1"/>
    <x v="1"/>
    <m/>
    <n v="46"/>
    <s v="Delay"/>
    <x v="14"/>
    <n v="3"/>
    <x v="3"/>
    <x v="0"/>
    <x v="2"/>
    <x v="0"/>
  </r>
  <r>
    <n v="359443613"/>
    <s v="S. Lafflin"/>
    <x v="217"/>
    <s v="Mar"/>
    <n v="2024"/>
    <d v="1899-12-30T21:21:00"/>
    <x v="6"/>
    <x v="1"/>
    <n v="20"/>
    <x v="3"/>
    <s v="African American"/>
    <x v="0"/>
    <x v="0"/>
    <m/>
    <n v="43"/>
    <s v="Delay"/>
    <x v="7"/>
    <n v="21"/>
    <x v="1"/>
    <x v="2"/>
    <x v="0"/>
    <x v="2"/>
  </r>
  <r>
    <n v="280604794"/>
    <s v="Z. Gillingham"/>
    <x v="148"/>
    <s v="May"/>
    <n v="2024"/>
    <d v="1899-12-30T12:07:00"/>
    <x v="1"/>
    <x v="0"/>
    <n v="22"/>
    <x v="3"/>
    <s v="Asian"/>
    <x v="0"/>
    <x v="0"/>
    <m/>
    <n v="55"/>
    <s v="Delay"/>
    <x v="25"/>
    <n v="12"/>
    <x v="2"/>
    <x v="0"/>
    <x v="2"/>
    <x v="0"/>
  </r>
  <r>
    <n v="502811725"/>
    <s v="W. Boulder"/>
    <x v="79"/>
    <s v="Oct"/>
    <n v="2024"/>
    <d v="1899-12-30T18:47:00"/>
    <x v="5"/>
    <x v="1"/>
    <n v="13"/>
    <x v="4"/>
    <s v="Pacific Islander"/>
    <x v="0"/>
    <x v="0"/>
    <n v="8"/>
    <n v="50"/>
    <s v="Delay"/>
    <x v="10"/>
    <n v="18"/>
    <x v="1"/>
    <x v="2"/>
    <x v="2"/>
    <x v="2"/>
  </r>
  <r>
    <n v="489438448"/>
    <s v="O. Bunstone"/>
    <x v="218"/>
    <s v="Jun"/>
    <n v="2024"/>
    <d v="1899-12-30T00:37:00"/>
    <x v="0"/>
    <x v="0"/>
    <n v="10"/>
    <x v="4"/>
    <s v="White"/>
    <x v="0"/>
    <x v="0"/>
    <m/>
    <n v="21"/>
    <s v="Within Time"/>
    <x v="9"/>
    <n v="0"/>
    <x v="3"/>
    <x v="3"/>
    <x v="1"/>
    <x v="0"/>
  </r>
  <r>
    <n v="834502690"/>
    <s v="C. Kieff"/>
    <x v="219"/>
    <s v="Aug"/>
    <n v="2023"/>
    <d v="1899-12-30T07:12:00"/>
    <x v="6"/>
    <x v="0"/>
    <n v="31"/>
    <x v="6"/>
    <s v="African American"/>
    <x v="1"/>
    <x v="1"/>
    <m/>
    <n v="42"/>
    <s v="Delay"/>
    <x v="4"/>
    <n v="7"/>
    <x v="0"/>
    <x v="2"/>
    <x v="0"/>
    <x v="2"/>
  </r>
  <r>
    <n v="264222247"/>
    <s v="O. Gorhardt"/>
    <x v="186"/>
    <s v="Jun"/>
    <n v="2023"/>
    <d v="1899-12-30T10:10:00"/>
    <x v="4"/>
    <x v="1"/>
    <n v="14"/>
    <x v="4"/>
    <s v="Two or More Races"/>
    <x v="1"/>
    <x v="0"/>
    <n v="8"/>
    <n v="12"/>
    <s v="Within Time"/>
    <x v="18"/>
    <n v="10"/>
    <x v="0"/>
    <x v="1"/>
    <x v="1"/>
    <x v="1"/>
  </r>
  <r>
    <n v="825237126"/>
    <s v="W. Clarke-Williams"/>
    <x v="220"/>
    <s v="Feb"/>
    <n v="2024"/>
    <d v="1899-12-30T10:52:00"/>
    <x v="2"/>
    <x v="1"/>
    <n v="42"/>
    <x v="6"/>
    <s v="Two or More Races"/>
    <x v="3"/>
    <x v="0"/>
    <m/>
    <n v="54"/>
    <s v="Delay"/>
    <x v="13"/>
    <n v="10"/>
    <x v="0"/>
    <x v="2"/>
    <x v="2"/>
    <x v="2"/>
  </r>
  <r>
    <n v="716807186"/>
    <s v="S. Venners"/>
    <x v="123"/>
    <s v="May"/>
    <n v="2024"/>
    <d v="1899-12-30T05:26:00"/>
    <x v="3"/>
    <x v="0"/>
    <n v="29"/>
    <x v="3"/>
    <s v="African American"/>
    <x v="0"/>
    <x v="0"/>
    <m/>
    <n v="60"/>
    <s v="Delay"/>
    <x v="18"/>
    <n v="5"/>
    <x v="3"/>
    <x v="1"/>
    <x v="2"/>
    <x v="1"/>
  </r>
  <r>
    <n v="752354165"/>
    <s v="C. Glewe"/>
    <x v="221"/>
    <s v="May"/>
    <n v="2024"/>
    <d v="1899-12-30T08:43:00"/>
    <x v="0"/>
    <x v="1"/>
    <n v="22"/>
    <x v="3"/>
    <s v="Asian"/>
    <x v="0"/>
    <x v="0"/>
    <m/>
    <n v="54"/>
    <s v="Delay"/>
    <x v="21"/>
    <n v="8"/>
    <x v="0"/>
    <x v="1"/>
    <x v="2"/>
    <x v="1"/>
  </r>
  <r>
    <n v="267105957"/>
    <s v="O. Guslon"/>
    <x v="222"/>
    <s v="Jan"/>
    <n v="2024"/>
    <d v="1899-12-30T20:49:00"/>
    <x v="2"/>
    <x v="1"/>
    <n v="26"/>
    <x v="3"/>
    <s v="Asian"/>
    <x v="0"/>
    <x v="1"/>
    <m/>
    <n v="14"/>
    <s v="Within Time"/>
    <x v="6"/>
    <n v="20"/>
    <x v="1"/>
    <x v="3"/>
    <x v="1"/>
    <x v="0"/>
  </r>
  <r>
    <n v="732276608"/>
    <s v="N. Guirard"/>
    <x v="215"/>
    <s v="Jul"/>
    <n v="2024"/>
    <d v="1899-12-30T21:58:00"/>
    <x v="3"/>
    <x v="0"/>
    <n v="32"/>
    <x v="6"/>
    <s v="Pacific Islander"/>
    <x v="0"/>
    <x v="0"/>
    <m/>
    <n v="17"/>
    <s v="Within Time"/>
    <x v="20"/>
    <n v="21"/>
    <x v="1"/>
    <x v="3"/>
    <x v="1"/>
    <x v="0"/>
  </r>
  <r>
    <n v="548786274"/>
    <s v="Z. Housegoe"/>
    <x v="223"/>
    <s v="Aug"/>
    <n v="2024"/>
    <d v="1899-12-30T07:21:00"/>
    <x v="5"/>
    <x v="0"/>
    <n v="70"/>
    <x v="5"/>
    <s v="White"/>
    <x v="0"/>
    <x v="0"/>
    <m/>
    <n v="57"/>
    <s v="Delay"/>
    <x v="12"/>
    <n v="7"/>
    <x v="0"/>
    <x v="2"/>
    <x v="2"/>
    <x v="2"/>
  </r>
  <r>
    <n v="255462640"/>
    <s v="K. Kinglesyd"/>
    <x v="224"/>
    <s v="May"/>
    <n v="2024"/>
    <d v="1899-12-30T01:51:00"/>
    <x v="2"/>
    <x v="1"/>
    <n v="2"/>
    <x v="1"/>
    <s v="Two or More Races"/>
    <x v="2"/>
    <x v="0"/>
    <n v="0"/>
    <n v="24"/>
    <s v="Within Time"/>
    <x v="30"/>
    <n v="1"/>
    <x v="3"/>
    <x v="3"/>
    <x v="1"/>
    <x v="1"/>
  </r>
  <r>
    <n v="744265135"/>
    <s v="H. Francais"/>
    <x v="158"/>
    <s v="Mar"/>
    <n v="2024"/>
    <d v="1899-12-30T16:08:00"/>
    <x v="1"/>
    <x v="0"/>
    <n v="29"/>
    <x v="3"/>
    <s v="White"/>
    <x v="0"/>
    <x v="1"/>
    <m/>
    <n v="32"/>
    <s v="Delay"/>
    <x v="17"/>
    <n v="16"/>
    <x v="2"/>
    <x v="1"/>
    <x v="0"/>
    <x v="1"/>
  </r>
  <r>
    <n v="852355869"/>
    <s v="T. Brennon"/>
    <x v="189"/>
    <s v="Nov"/>
    <n v="2023"/>
    <d v="1899-12-30T14:20:00"/>
    <x v="2"/>
    <x v="1"/>
    <n v="15"/>
    <x v="3"/>
    <s v="Asian"/>
    <x v="6"/>
    <x v="0"/>
    <m/>
    <n v="54"/>
    <s v="Delay"/>
    <x v="12"/>
    <n v="14"/>
    <x v="2"/>
    <x v="2"/>
    <x v="2"/>
    <x v="2"/>
  </r>
  <r>
    <n v="551359369"/>
    <s v="B. Simonetto"/>
    <x v="117"/>
    <s v="Mar"/>
    <n v="2024"/>
    <d v="1899-12-30T12:16:00"/>
    <x v="5"/>
    <x v="1"/>
    <n v="9"/>
    <x v="4"/>
    <s v="African American"/>
    <x v="1"/>
    <x v="0"/>
    <n v="10"/>
    <n v="47"/>
    <s v="Delay"/>
    <x v="21"/>
    <n v="12"/>
    <x v="2"/>
    <x v="1"/>
    <x v="2"/>
    <x v="1"/>
  </r>
  <r>
    <n v="294075007"/>
    <s v="R. Perkins"/>
    <x v="6"/>
    <s v="Aug"/>
    <n v="2023"/>
    <d v="1899-12-30T20:27:00"/>
    <x v="0"/>
    <x v="1"/>
    <n v="75"/>
    <x v="5"/>
    <s v="African American"/>
    <x v="1"/>
    <x v="0"/>
    <m/>
    <n v="22"/>
    <s v="Within Time"/>
    <x v="3"/>
    <n v="20"/>
    <x v="1"/>
    <x v="2"/>
    <x v="1"/>
    <x v="2"/>
  </r>
  <r>
    <n v="526032526"/>
    <s v="V. Yarr"/>
    <x v="186"/>
    <s v="Jun"/>
    <n v="2023"/>
    <d v="1899-12-30T02:56:00"/>
    <x v="4"/>
    <x v="0"/>
    <n v="54"/>
    <x v="2"/>
    <s v="African American"/>
    <x v="0"/>
    <x v="0"/>
    <n v="0"/>
    <n v="59"/>
    <s v="Delay"/>
    <x v="18"/>
    <n v="2"/>
    <x v="3"/>
    <x v="1"/>
    <x v="2"/>
    <x v="1"/>
  </r>
  <r>
    <n v="532607967"/>
    <s v="I. Burberry"/>
    <x v="225"/>
    <s v="May"/>
    <n v="2024"/>
    <d v="1899-12-30T13:23:00"/>
    <x v="5"/>
    <x v="1"/>
    <n v="63"/>
    <x v="0"/>
    <s v="African American"/>
    <x v="0"/>
    <x v="0"/>
    <m/>
    <n v="40"/>
    <s v="Delay"/>
    <x v="14"/>
    <n v="13"/>
    <x v="2"/>
    <x v="0"/>
    <x v="0"/>
    <x v="0"/>
  </r>
  <r>
    <n v="603110846"/>
    <s v="C. MattiCCI"/>
    <x v="226"/>
    <s v="Sep"/>
    <n v="2023"/>
    <d v="1899-12-30T01:09:00"/>
    <x v="6"/>
    <x v="1"/>
    <n v="50"/>
    <x v="2"/>
    <s v="White"/>
    <x v="1"/>
    <x v="0"/>
    <m/>
    <n v="28"/>
    <s v="Within Time"/>
    <x v="7"/>
    <n v="1"/>
    <x v="3"/>
    <x v="2"/>
    <x v="1"/>
    <x v="2"/>
  </r>
  <r>
    <n v="867068022"/>
    <s v="W. Tours"/>
    <x v="227"/>
    <s v="Sep"/>
    <n v="2023"/>
    <d v="1899-12-30T13:22:00"/>
    <x v="5"/>
    <x v="0"/>
    <n v="34"/>
    <x v="6"/>
    <s v="Declined to Identify"/>
    <x v="7"/>
    <x v="1"/>
    <m/>
    <n v="50"/>
    <s v="Delay"/>
    <x v="4"/>
    <n v="13"/>
    <x v="2"/>
    <x v="2"/>
    <x v="2"/>
    <x v="2"/>
  </r>
  <r>
    <n v="602040876"/>
    <s v="P. Egalton"/>
    <x v="181"/>
    <s v="Aug"/>
    <n v="2023"/>
    <d v="1899-12-30T04:12:00"/>
    <x v="4"/>
    <x v="0"/>
    <n v="23"/>
    <x v="3"/>
    <s v="White"/>
    <x v="0"/>
    <x v="1"/>
    <m/>
    <n v="44"/>
    <s v="Delay"/>
    <x v="16"/>
    <n v="4"/>
    <x v="3"/>
    <x v="1"/>
    <x v="0"/>
    <x v="1"/>
  </r>
  <r>
    <n v="712254902"/>
    <s v="J. Skarman"/>
    <x v="228"/>
    <s v="Jul"/>
    <n v="2023"/>
    <d v="1899-12-30T03:21:00"/>
    <x v="5"/>
    <x v="0"/>
    <n v="6"/>
    <x v="4"/>
    <s v="White"/>
    <x v="0"/>
    <x v="0"/>
    <n v="2"/>
    <n v="32"/>
    <s v="Delay"/>
    <x v="16"/>
    <n v="3"/>
    <x v="3"/>
    <x v="1"/>
    <x v="0"/>
    <x v="1"/>
  </r>
  <r>
    <n v="201902001"/>
    <s v="M. De Avenell"/>
    <x v="86"/>
    <s v="Jul"/>
    <n v="2024"/>
    <d v="1899-12-30T19:41:00"/>
    <x v="4"/>
    <x v="0"/>
    <n v="30"/>
    <x v="6"/>
    <s v="White"/>
    <x v="1"/>
    <x v="0"/>
    <m/>
    <n v="14"/>
    <s v="Within Time"/>
    <x v="19"/>
    <n v="19"/>
    <x v="1"/>
    <x v="3"/>
    <x v="1"/>
    <x v="1"/>
  </r>
  <r>
    <n v="374261067"/>
    <s v="V. Maillard"/>
    <x v="229"/>
    <s v="Feb"/>
    <n v="2024"/>
    <d v="1899-12-30T15:38:00"/>
    <x v="5"/>
    <x v="0"/>
    <n v="12"/>
    <x v="4"/>
    <s v="White"/>
    <x v="0"/>
    <x v="0"/>
    <m/>
    <n v="40"/>
    <s v="Delay"/>
    <x v="11"/>
    <n v="15"/>
    <x v="2"/>
    <x v="0"/>
    <x v="0"/>
    <x v="0"/>
  </r>
  <r>
    <n v="825763394"/>
    <s v="Y. Kerrey"/>
    <x v="230"/>
    <s v="Jul"/>
    <n v="2024"/>
    <d v="1899-12-30T22:29:00"/>
    <x v="2"/>
    <x v="0"/>
    <n v="63"/>
    <x v="0"/>
    <s v="White"/>
    <x v="1"/>
    <x v="0"/>
    <n v="0"/>
    <n v="45"/>
    <s v="Delay"/>
    <x v="25"/>
    <n v="22"/>
    <x v="1"/>
    <x v="0"/>
    <x v="0"/>
    <x v="0"/>
  </r>
  <r>
    <n v="274629187"/>
    <s v="O. Esland"/>
    <x v="24"/>
    <s v="Apr"/>
    <n v="2023"/>
    <d v="1899-12-30T19:25:00"/>
    <x v="0"/>
    <x v="0"/>
    <n v="42"/>
    <x v="6"/>
    <s v="White"/>
    <x v="1"/>
    <x v="0"/>
    <m/>
    <n v="27"/>
    <s v="Within Time"/>
    <x v="9"/>
    <n v="19"/>
    <x v="1"/>
    <x v="3"/>
    <x v="1"/>
    <x v="0"/>
  </r>
  <r>
    <n v="169566778"/>
    <s v="H. Blitz"/>
    <x v="231"/>
    <s v="Oct"/>
    <n v="2023"/>
    <d v="1899-12-30T16:04:00"/>
    <x v="3"/>
    <x v="0"/>
    <n v="65"/>
    <x v="0"/>
    <s v="White"/>
    <x v="0"/>
    <x v="0"/>
    <n v="6"/>
    <n v="27"/>
    <s v="Within Time"/>
    <x v="13"/>
    <n v="16"/>
    <x v="2"/>
    <x v="2"/>
    <x v="1"/>
    <x v="2"/>
  </r>
  <r>
    <n v="294306567"/>
    <s v="E. Winterborne"/>
    <x v="232"/>
    <s v="Apr"/>
    <n v="2023"/>
    <d v="1899-12-30T20:19:00"/>
    <x v="5"/>
    <x v="0"/>
    <n v="21"/>
    <x v="3"/>
    <s v="Two or More Races"/>
    <x v="0"/>
    <x v="1"/>
    <m/>
    <n v="42"/>
    <s v="Delay"/>
    <x v="20"/>
    <n v="20"/>
    <x v="1"/>
    <x v="3"/>
    <x v="0"/>
    <x v="0"/>
  </r>
  <r>
    <n v="694562971"/>
    <s v="V. Doldon"/>
    <x v="233"/>
    <s v="Jan"/>
    <n v="2024"/>
    <d v="1899-12-30T21:42:00"/>
    <x v="5"/>
    <x v="0"/>
    <n v="1"/>
    <x v="1"/>
    <s v="Pacific Islander"/>
    <x v="0"/>
    <x v="0"/>
    <n v="7"/>
    <n v="24"/>
    <s v="Within Time"/>
    <x v="9"/>
    <n v="21"/>
    <x v="1"/>
    <x v="3"/>
    <x v="1"/>
    <x v="0"/>
  </r>
  <r>
    <n v="499950291"/>
    <s v="J. Garner"/>
    <x v="234"/>
    <s v="Jul"/>
    <n v="2023"/>
    <d v="1899-12-30T09:38:00"/>
    <x v="3"/>
    <x v="1"/>
    <n v="29"/>
    <x v="3"/>
    <s v="Pacific Islander"/>
    <x v="0"/>
    <x v="1"/>
    <m/>
    <n v="28"/>
    <s v="Within Time"/>
    <x v="3"/>
    <n v="9"/>
    <x v="0"/>
    <x v="2"/>
    <x v="1"/>
    <x v="2"/>
  </r>
  <r>
    <n v="105081976"/>
    <s v="J. Klyn"/>
    <x v="235"/>
    <s v="Jul"/>
    <n v="2024"/>
    <d v="1899-12-30T16:49:00"/>
    <x v="6"/>
    <x v="1"/>
    <n v="16"/>
    <x v="3"/>
    <s v="Native American/Alaska Native"/>
    <x v="4"/>
    <x v="1"/>
    <m/>
    <n v="58"/>
    <s v="Delay"/>
    <x v="3"/>
    <n v="16"/>
    <x v="2"/>
    <x v="2"/>
    <x v="2"/>
    <x v="2"/>
  </r>
  <r>
    <n v="270904999"/>
    <s v="J. Devericks"/>
    <x v="86"/>
    <s v="Jul"/>
    <n v="2024"/>
    <d v="1899-12-30T23:12:00"/>
    <x v="4"/>
    <x v="1"/>
    <n v="38"/>
    <x v="6"/>
    <s v="Two or More Races"/>
    <x v="0"/>
    <x v="0"/>
    <m/>
    <n v="48"/>
    <s v="Delay"/>
    <x v="19"/>
    <n v="23"/>
    <x v="1"/>
    <x v="3"/>
    <x v="2"/>
    <x v="1"/>
  </r>
  <r>
    <n v="416455565"/>
    <s v="I. Buckby"/>
    <x v="236"/>
    <s v="Nov"/>
    <n v="2023"/>
    <d v="1899-12-30T07:01:00"/>
    <x v="1"/>
    <x v="1"/>
    <n v="20"/>
    <x v="3"/>
    <s v="White"/>
    <x v="1"/>
    <x v="0"/>
    <m/>
    <n v="40"/>
    <s v="Delay"/>
    <x v="25"/>
    <n v="7"/>
    <x v="0"/>
    <x v="0"/>
    <x v="0"/>
    <x v="0"/>
  </r>
  <r>
    <n v="253845746"/>
    <s v="Q. Celli"/>
    <x v="183"/>
    <s v="Aug"/>
    <n v="2023"/>
    <d v="1899-12-30T07:12:00"/>
    <x v="6"/>
    <x v="1"/>
    <n v="22"/>
    <x v="3"/>
    <s v="Declined to Identify"/>
    <x v="0"/>
    <x v="1"/>
    <m/>
    <n v="29"/>
    <s v="Within Time"/>
    <x v="21"/>
    <n v="7"/>
    <x v="0"/>
    <x v="1"/>
    <x v="1"/>
    <x v="1"/>
  </r>
  <r>
    <n v="593362410"/>
    <s v="G. Wrightson"/>
    <x v="1"/>
    <s v="Jun"/>
    <n v="2024"/>
    <d v="1899-12-30T11:51:00"/>
    <x v="1"/>
    <x v="1"/>
    <n v="23"/>
    <x v="3"/>
    <s v="Asian"/>
    <x v="3"/>
    <x v="1"/>
    <n v="8"/>
    <n v="23"/>
    <s v="Within Time"/>
    <x v="1"/>
    <n v="11"/>
    <x v="0"/>
    <x v="0"/>
    <x v="1"/>
    <x v="0"/>
  </r>
  <r>
    <n v="864785560"/>
    <s v="Q. Coleson"/>
    <x v="184"/>
    <s v="May"/>
    <n v="2024"/>
    <d v="1899-12-30T19:44:00"/>
    <x v="3"/>
    <x v="0"/>
    <n v="14"/>
    <x v="4"/>
    <s v="Asian"/>
    <x v="4"/>
    <x v="0"/>
    <m/>
    <n v="13"/>
    <s v="Within Time"/>
    <x v="5"/>
    <n v="19"/>
    <x v="1"/>
    <x v="0"/>
    <x v="1"/>
    <x v="0"/>
  </r>
  <r>
    <n v="107253448"/>
    <s v="H. Littrik"/>
    <x v="29"/>
    <s v="Aug"/>
    <n v="2024"/>
    <d v="1899-12-30T22:13:00"/>
    <x v="4"/>
    <x v="1"/>
    <n v="72"/>
    <x v="5"/>
    <s v="African American"/>
    <x v="0"/>
    <x v="0"/>
    <m/>
    <n v="21"/>
    <s v="Within Time"/>
    <x v="18"/>
    <n v="22"/>
    <x v="1"/>
    <x v="1"/>
    <x v="1"/>
    <x v="1"/>
  </r>
  <r>
    <n v="846587999"/>
    <s v="R. Munby"/>
    <x v="237"/>
    <s v="May"/>
    <n v="2024"/>
    <d v="1899-12-30T06:14:00"/>
    <x v="2"/>
    <x v="0"/>
    <n v="27"/>
    <x v="3"/>
    <s v="African American"/>
    <x v="0"/>
    <x v="0"/>
    <n v="8"/>
    <n v="14"/>
    <s v="Within Time"/>
    <x v="12"/>
    <n v="6"/>
    <x v="0"/>
    <x v="2"/>
    <x v="1"/>
    <x v="2"/>
  </r>
  <r>
    <n v="435776310"/>
    <s v="C. Pedrol"/>
    <x v="238"/>
    <s v="Jun"/>
    <n v="2024"/>
    <d v="1899-12-30T12:17:00"/>
    <x v="0"/>
    <x v="0"/>
    <n v="25"/>
    <x v="3"/>
    <s v="Two or More Races"/>
    <x v="0"/>
    <x v="1"/>
    <m/>
    <n v="45"/>
    <s v="Delay"/>
    <x v="5"/>
    <n v="12"/>
    <x v="2"/>
    <x v="0"/>
    <x v="0"/>
    <x v="0"/>
  </r>
  <r>
    <n v="689474564"/>
    <s v="Q. McColm"/>
    <x v="239"/>
    <s v="Jan"/>
    <n v="2024"/>
    <d v="1899-12-30T10:41:00"/>
    <x v="2"/>
    <x v="1"/>
    <n v="17"/>
    <x v="3"/>
    <s v="White"/>
    <x v="0"/>
    <x v="0"/>
    <m/>
    <n v="57"/>
    <s v="Delay"/>
    <x v="25"/>
    <n v="10"/>
    <x v="0"/>
    <x v="0"/>
    <x v="2"/>
    <x v="0"/>
  </r>
  <r>
    <n v="320850898"/>
    <s v="G. Paull"/>
    <x v="229"/>
    <s v="Feb"/>
    <n v="2024"/>
    <d v="1899-12-30T08:05:00"/>
    <x v="5"/>
    <x v="0"/>
    <n v="78"/>
    <x v="5"/>
    <s v="Native American/Alaska Native"/>
    <x v="2"/>
    <x v="1"/>
    <n v="1"/>
    <n v="28"/>
    <s v="Within Time"/>
    <x v="11"/>
    <n v="8"/>
    <x v="0"/>
    <x v="0"/>
    <x v="1"/>
    <x v="0"/>
  </r>
  <r>
    <n v="140302555"/>
    <s v="L. Vasilchenko"/>
    <x v="229"/>
    <s v="Feb"/>
    <n v="2024"/>
    <d v="1899-12-30T02:25:00"/>
    <x v="5"/>
    <x v="1"/>
    <n v="19"/>
    <x v="3"/>
    <s v="White"/>
    <x v="5"/>
    <x v="0"/>
    <m/>
    <n v="58"/>
    <s v="Delay"/>
    <x v="11"/>
    <n v="2"/>
    <x v="3"/>
    <x v="0"/>
    <x v="2"/>
    <x v="0"/>
  </r>
  <r>
    <n v="388342380"/>
    <s v="E. Normanton"/>
    <x v="240"/>
    <s v="Feb"/>
    <n v="2024"/>
    <d v="1899-12-30T01:32:00"/>
    <x v="3"/>
    <x v="1"/>
    <n v="46"/>
    <x v="2"/>
    <s v="African American"/>
    <x v="2"/>
    <x v="1"/>
    <m/>
    <n v="12"/>
    <s v="Within Time"/>
    <x v="6"/>
    <n v="1"/>
    <x v="3"/>
    <x v="3"/>
    <x v="1"/>
    <x v="0"/>
  </r>
  <r>
    <n v="251729605"/>
    <s v="I. Gentry"/>
    <x v="157"/>
    <s v="Jan"/>
    <n v="2024"/>
    <d v="1899-12-30T19:28:00"/>
    <x v="0"/>
    <x v="1"/>
    <n v="35"/>
    <x v="6"/>
    <s v="Two or More Races"/>
    <x v="2"/>
    <x v="0"/>
    <m/>
    <n v="54"/>
    <s v="Delay"/>
    <x v="15"/>
    <n v="19"/>
    <x v="1"/>
    <x v="2"/>
    <x v="2"/>
    <x v="2"/>
  </r>
  <r>
    <n v="367682505"/>
    <s v="D. Humpherson"/>
    <x v="241"/>
    <s v="Sep"/>
    <n v="2024"/>
    <d v="1899-12-30T09:06:00"/>
    <x v="5"/>
    <x v="1"/>
    <n v="6"/>
    <x v="4"/>
    <s v="Two or More Races"/>
    <x v="0"/>
    <x v="1"/>
    <m/>
    <n v="40"/>
    <s v="Delay"/>
    <x v="23"/>
    <n v="9"/>
    <x v="0"/>
    <x v="2"/>
    <x v="0"/>
    <x v="2"/>
  </r>
  <r>
    <n v="782344167"/>
    <s v="X. Osgarby"/>
    <x v="70"/>
    <s v="Apr"/>
    <n v="2023"/>
    <d v="1899-12-30T09:04:00"/>
    <x v="4"/>
    <x v="1"/>
    <n v="36"/>
    <x v="6"/>
    <s v="White"/>
    <x v="1"/>
    <x v="1"/>
    <n v="9"/>
    <n v="50"/>
    <s v="Delay"/>
    <x v="14"/>
    <n v="9"/>
    <x v="0"/>
    <x v="0"/>
    <x v="2"/>
    <x v="0"/>
  </r>
  <r>
    <n v="660862261"/>
    <s v="E. McKeown"/>
    <x v="31"/>
    <s v="Jan"/>
    <n v="2024"/>
    <d v="1899-12-30T19:38:00"/>
    <x v="4"/>
    <x v="1"/>
    <n v="27"/>
    <x v="3"/>
    <s v="Asian"/>
    <x v="0"/>
    <x v="1"/>
    <m/>
    <n v="55"/>
    <s v="Delay"/>
    <x v="19"/>
    <n v="19"/>
    <x v="1"/>
    <x v="3"/>
    <x v="2"/>
    <x v="1"/>
  </r>
  <r>
    <n v="307957194"/>
    <s v="A. Riddall"/>
    <x v="241"/>
    <s v="Sep"/>
    <n v="2024"/>
    <d v="1899-12-30T06:11:00"/>
    <x v="5"/>
    <x v="0"/>
    <n v="2"/>
    <x v="1"/>
    <s v="African American"/>
    <x v="0"/>
    <x v="1"/>
    <m/>
    <n v="46"/>
    <s v="Delay"/>
    <x v="23"/>
    <n v="6"/>
    <x v="0"/>
    <x v="2"/>
    <x v="2"/>
    <x v="2"/>
  </r>
  <r>
    <n v="411324858"/>
    <s v="J. MacTrusty"/>
    <x v="165"/>
    <s v="Oct"/>
    <n v="2023"/>
    <d v="1899-12-30T07:22:00"/>
    <x v="4"/>
    <x v="0"/>
    <n v="67"/>
    <x v="0"/>
    <s v="Asian"/>
    <x v="1"/>
    <x v="0"/>
    <n v="7"/>
    <n v="40"/>
    <s v="Delay"/>
    <x v="3"/>
    <n v="7"/>
    <x v="0"/>
    <x v="2"/>
    <x v="0"/>
    <x v="2"/>
  </r>
  <r>
    <n v="471834980"/>
    <s v="Z. Lomax"/>
    <x v="17"/>
    <s v="Sep"/>
    <n v="2023"/>
    <d v="1899-12-30T00:21:00"/>
    <x v="4"/>
    <x v="0"/>
    <n v="53"/>
    <x v="2"/>
    <s v="African American"/>
    <x v="0"/>
    <x v="1"/>
    <n v="2"/>
    <n v="37"/>
    <s v="Delay"/>
    <x v="2"/>
    <n v="0"/>
    <x v="3"/>
    <x v="1"/>
    <x v="0"/>
    <x v="1"/>
  </r>
  <r>
    <n v="506942779"/>
    <s v="B. Cornew"/>
    <x v="242"/>
    <s v="May"/>
    <n v="2024"/>
    <d v="1899-12-30T09:48:00"/>
    <x v="0"/>
    <x v="1"/>
    <n v="74"/>
    <x v="5"/>
    <s v="White"/>
    <x v="0"/>
    <x v="0"/>
    <m/>
    <n v="51"/>
    <s v="Delay"/>
    <x v="13"/>
    <n v="9"/>
    <x v="0"/>
    <x v="2"/>
    <x v="2"/>
    <x v="2"/>
  </r>
  <r>
    <n v="706094564"/>
    <s v="U. Vickars"/>
    <x v="243"/>
    <s v="Jun"/>
    <n v="2024"/>
    <d v="1899-12-30T10:01:00"/>
    <x v="1"/>
    <x v="0"/>
    <n v="26"/>
    <x v="3"/>
    <s v="White"/>
    <x v="0"/>
    <x v="0"/>
    <m/>
    <n v="19"/>
    <s v="Within Time"/>
    <x v="19"/>
    <n v="10"/>
    <x v="0"/>
    <x v="3"/>
    <x v="1"/>
    <x v="1"/>
  </r>
  <r>
    <n v="463179883"/>
    <s v="X. Lasty"/>
    <x v="244"/>
    <s v="Jan"/>
    <n v="2024"/>
    <d v="1899-12-30T09:41:00"/>
    <x v="6"/>
    <x v="0"/>
    <n v="56"/>
    <x v="2"/>
    <s v="Pacific Islander"/>
    <x v="0"/>
    <x v="1"/>
    <n v="0"/>
    <n v="18"/>
    <s v="Within Time"/>
    <x v="3"/>
    <n v="9"/>
    <x v="0"/>
    <x v="2"/>
    <x v="1"/>
    <x v="2"/>
  </r>
  <r>
    <n v="740146005"/>
    <s v="T. Dunk"/>
    <x v="245"/>
    <s v="Nov"/>
    <n v="2023"/>
    <d v="1899-12-30T06:23:00"/>
    <x v="5"/>
    <x v="0"/>
    <n v="9"/>
    <x v="4"/>
    <s v="African American"/>
    <x v="0"/>
    <x v="0"/>
    <n v="0"/>
    <n v="24"/>
    <s v="Within Time"/>
    <x v="8"/>
    <n v="6"/>
    <x v="0"/>
    <x v="3"/>
    <x v="1"/>
    <x v="1"/>
  </r>
  <r>
    <n v="501245548"/>
    <s v="W. Towey"/>
    <x v="226"/>
    <s v="Sep"/>
    <n v="2023"/>
    <d v="1899-12-30T02:35:00"/>
    <x v="6"/>
    <x v="1"/>
    <n v="3"/>
    <x v="1"/>
    <s v="African American"/>
    <x v="1"/>
    <x v="0"/>
    <n v="4"/>
    <n v="27"/>
    <s v="Within Time"/>
    <x v="7"/>
    <n v="2"/>
    <x v="3"/>
    <x v="2"/>
    <x v="1"/>
    <x v="2"/>
  </r>
  <r>
    <n v="332449371"/>
    <s v="X. Cubbino"/>
    <x v="246"/>
    <s v="May"/>
    <n v="2023"/>
    <d v="1899-12-30T20:03:00"/>
    <x v="4"/>
    <x v="0"/>
    <n v="18"/>
    <x v="3"/>
    <s v="African American"/>
    <x v="2"/>
    <x v="1"/>
    <m/>
    <n v="36"/>
    <s v="Delay"/>
    <x v="19"/>
    <n v="20"/>
    <x v="1"/>
    <x v="3"/>
    <x v="0"/>
    <x v="1"/>
  </r>
  <r>
    <n v="256954828"/>
    <s v="R. Kimmings"/>
    <x v="247"/>
    <s v="Jun"/>
    <n v="2023"/>
    <d v="1899-12-30T03:28:00"/>
    <x v="2"/>
    <x v="1"/>
    <n v="28"/>
    <x v="3"/>
    <s v="White"/>
    <x v="0"/>
    <x v="0"/>
    <n v="9"/>
    <n v="37"/>
    <s v="Delay"/>
    <x v="1"/>
    <n v="3"/>
    <x v="3"/>
    <x v="0"/>
    <x v="0"/>
    <x v="0"/>
  </r>
  <r>
    <n v="715127760"/>
    <s v="C. Ovey"/>
    <x v="248"/>
    <s v="Apr"/>
    <n v="2023"/>
    <d v="1899-12-30T14:56:00"/>
    <x v="5"/>
    <x v="0"/>
    <n v="49"/>
    <x v="2"/>
    <s v="Two or More Races"/>
    <x v="1"/>
    <x v="1"/>
    <n v="5"/>
    <n v="43"/>
    <s v="Delay"/>
    <x v="26"/>
    <n v="14"/>
    <x v="2"/>
    <x v="2"/>
    <x v="0"/>
    <x v="2"/>
  </r>
  <r>
    <n v="498198616"/>
    <s v="P. Lambe"/>
    <x v="117"/>
    <s v="Mar"/>
    <n v="2024"/>
    <d v="1899-12-30T23:41:00"/>
    <x v="5"/>
    <x v="0"/>
    <n v="30"/>
    <x v="6"/>
    <s v="Declined to Identify"/>
    <x v="6"/>
    <x v="1"/>
    <m/>
    <n v="43"/>
    <s v="Delay"/>
    <x v="21"/>
    <n v="23"/>
    <x v="1"/>
    <x v="1"/>
    <x v="0"/>
    <x v="1"/>
  </r>
  <r>
    <n v="160491316"/>
    <s v="X. Glanton"/>
    <x v="249"/>
    <s v="Dec"/>
    <n v="2023"/>
    <d v="1899-12-30T00:34:00"/>
    <x v="1"/>
    <x v="1"/>
    <n v="32"/>
    <x v="6"/>
    <s v="Two or More Races"/>
    <x v="1"/>
    <x v="0"/>
    <m/>
    <n v="51"/>
    <s v="Delay"/>
    <x v="3"/>
    <n v="0"/>
    <x v="3"/>
    <x v="2"/>
    <x v="2"/>
    <x v="2"/>
  </r>
  <r>
    <n v="760591309"/>
    <s v="Z. Oakley"/>
    <x v="250"/>
    <s v="Aug"/>
    <n v="2024"/>
    <d v="1899-12-30T16:55:00"/>
    <x v="2"/>
    <x v="0"/>
    <n v="52"/>
    <x v="2"/>
    <s v="Two or More Races"/>
    <x v="1"/>
    <x v="1"/>
    <m/>
    <n v="49"/>
    <s v="Delay"/>
    <x v="4"/>
    <n v="16"/>
    <x v="2"/>
    <x v="2"/>
    <x v="2"/>
    <x v="2"/>
  </r>
  <r>
    <n v="591837831"/>
    <s v="Q. Bentick"/>
    <x v="195"/>
    <s v="May"/>
    <n v="2023"/>
    <d v="1899-12-30T10:22:00"/>
    <x v="0"/>
    <x v="1"/>
    <n v="62"/>
    <x v="0"/>
    <s v="Native American/Alaska Native"/>
    <x v="0"/>
    <x v="0"/>
    <n v="8"/>
    <n v="21"/>
    <s v="Within Time"/>
    <x v="14"/>
    <n v="10"/>
    <x v="0"/>
    <x v="0"/>
    <x v="1"/>
    <x v="0"/>
  </r>
  <r>
    <n v="735590676"/>
    <s v="H. Artist"/>
    <x v="251"/>
    <s v="Jul"/>
    <n v="2024"/>
    <d v="1899-12-30T21:29:00"/>
    <x v="3"/>
    <x v="0"/>
    <n v="49"/>
    <x v="2"/>
    <s v="Pacific Islander"/>
    <x v="0"/>
    <x v="1"/>
    <m/>
    <n v="34"/>
    <s v="Delay"/>
    <x v="28"/>
    <n v="21"/>
    <x v="1"/>
    <x v="0"/>
    <x v="0"/>
    <x v="2"/>
  </r>
  <r>
    <n v="343753388"/>
    <s v="M. Damrel"/>
    <x v="252"/>
    <s v="Jan"/>
    <n v="2024"/>
    <d v="1899-12-30T11:54:00"/>
    <x v="1"/>
    <x v="1"/>
    <n v="40"/>
    <x v="6"/>
    <s v="Asian"/>
    <x v="0"/>
    <x v="0"/>
    <m/>
    <n v="32"/>
    <s v="Delay"/>
    <x v="0"/>
    <n v="11"/>
    <x v="0"/>
    <x v="0"/>
    <x v="0"/>
    <x v="0"/>
  </r>
  <r>
    <n v="331254113"/>
    <s v="A. Ettridge"/>
    <x v="253"/>
    <s v="May"/>
    <n v="2023"/>
    <d v="1899-12-30T00:20:00"/>
    <x v="2"/>
    <x v="0"/>
    <n v="28"/>
    <x v="3"/>
    <s v="Pacific Islander"/>
    <x v="0"/>
    <x v="1"/>
    <m/>
    <n v="14"/>
    <s v="Within Time"/>
    <x v="6"/>
    <n v="0"/>
    <x v="3"/>
    <x v="3"/>
    <x v="1"/>
    <x v="0"/>
  </r>
  <r>
    <n v="107196298"/>
    <s v="K. Clendennen"/>
    <x v="99"/>
    <s v="Aug"/>
    <n v="2024"/>
    <d v="1899-12-30T17:50:00"/>
    <x v="2"/>
    <x v="0"/>
    <n v="28"/>
    <x v="3"/>
    <s v="Asian"/>
    <x v="2"/>
    <x v="0"/>
    <m/>
    <n v="10"/>
    <s v="Within Time"/>
    <x v="1"/>
    <n v="17"/>
    <x v="2"/>
    <x v="0"/>
    <x v="1"/>
    <x v="0"/>
  </r>
  <r>
    <n v="568760444"/>
    <s v="U. Doxsey"/>
    <x v="254"/>
    <s v="Jan"/>
    <n v="2024"/>
    <d v="1899-12-30T16:43:00"/>
    <x v="4"/>
    <x v="1"/>
    <n v="74"/>
    <x v="5"/>
    <s v="Two or More Races"/>
    <x v="1"/>
    <x v="0"/>
    <m/>
    <n v="18"/>
    <s v="Within Time"/>
    <x v="13"/>
    <n v="16"/>
    <x v="2"/>
    <x v="2"/>
    <x v="1"/>
    <x v="2"/>
  </r>
  <r>
    <n v="516651574"/>
    <s v="F. Colwell"/>
    <x v="30"/>
    <s v="Jan"/>
    <n v="2024"/>
    <d v="1899-12-30T10:54:00"/>
    <x v="6"/>
    <x v="1"/>
    <n v="50"/>
    <x v="2"/>
    <s v="Declined to Identify"/>
    <x v="0"/>
    <x v="1"/>
    <n v="7"/>
    <n v="35"/>
    <s v="Delay"/>
    <x v="11"/>
    <n v="10"/>
    <x v="0"/>
    <x v="0"/>
    <x v="0"/>
    <x v="0"/>
  </r>
  <r>
    <n v="190997486"/>
    <s v="I. Follitt"/>
    <x v="255"/>
    <s v="May"/>
    <n v="2023"/>
    <d v="1899-12-30T09:55:00"/>
    <x v="5"/>
    <x v="1"/>
    <n v="78"/>
    <x v="5"/>
    <s v="White"/>
    <x v="0"/>
    <x v="1"/>
    <m/>
    <n v="22"/>
    <s v="Within Time"/>
    <x v="7"/>
    <n v="9"/>
    <x v="0"/>
    <x v="2"/>
    <x v="1"/>
    <x v="2"/>
  </r>
  <r>
    <n v="302113266"/>
    <s v="L. Toal"/>
    <x v="256"/>
    <s v="May"/>
    <n v="2023"/>
    <d v="1899-12-30T18:54:00"/>
    <x v="3"/>
    <x v="1"/>
    <n v="24"/>
    <x v="3"/>
    <s v="White"/>
    <x v="1"/>
    <x v="0"/>
    <m/>
    <n v="30"/>
    <s v="Delay"/>
    <x v="20"/>
    <n v="18"/>
    <x v="1"/>
    <x v="3"/>
    <x v="1"/>
    <x v="0"/>
  </r>
  <r>
    <n v="233244968"/>
    <s v="Q. Knapman"/>
    <x v="257"/>
    <s v="Sep"/>
    <n v="2024"/>
    <d v="1899-12-30T20:59:00"/>
    <x v="1"/>
    <x v="0"/>
    <n v="49"/>
    <x v="2"/>
    <s v="Asian"/>
    <x v="0"/>
    <x v="1"/>
    <m/>
    <n v="56"/>
    <s v="Delay"/>
    <x v="28"/>
    <n v="20"/>
    <x v="1"/>
    <x v="0"/>
    <x v="2"/>
    <x v="2"/>
  </r>
  <r>
    <n v="718409446"/>
    <s v="A. Mitrikhin"/>
    <x v="164"/>
    <s v="Jul"/>
    <n v="2024"/>
    <d v="1899-12-30T15:22:00"/>
    <x v="0"/>
    <x v="1"/>
    <n v="31"/>
    <x v="6"/>
    <s v="Two or More Races"/>
    <x v="2"/>
    <x v="0"/>
    <n v="1"/>
    <n v="55"/>
    <s v="Delay"/>
    <x v="29"/>
    <n v="15"/>
    <x v="2"/>
    <x v="2"/>
    <x v="2"/>
    <x v="2"/>
  </r>
  <r>
    <n v="245028824"/>
    <s v="A. Winfindine"/>
    <x v="258"/>
    <s v="Apr"/>
    <n v="2024"/>
    <d v="1899-12-30T20:25:00"/>
    <x v="2"/>
    <x v="0"/>
    <n v="12"/>
    <x v="4"/>
    <s v="White"/>
    <x v="1"/>
    <x v="0"/>
    <n v="6"/>
    <n v="50"/>
    <s v="Delay"/>
    <x v="25"/>
    <n v="20"/>
    <x v="1"/>
    <x v="0"/>
    <x v="2"/>
    <x v="0"/>
  </r>
  <r>
    <n v="706581402"/>
    <s v="J. Garfitt"/>
    <x v="259"/>
    <s v="Feb"/>
    <n v="2024"/>
    <d v="1899-12-30T09:28:00"/>
    <x v="0"/>
    <x v="0"/>
    <n v="66"/>
    <x v="0"/>
    <s v="Asian"/>
    <x v="1"/>
    <x v="0"/>
    <m/>
    <n v="50"/>
    <s v="Delay"/>
    <x v="26"/>
    <n v="9"/>
    <x v="0"/>
    <x v="2"/>
    <x v="2"/>
    <x v="2"/>
  </r>
  <r>
    <n v="618673994"/>
    <s v="O. Stummeyer"/>
    <x v="260"/>
    <s v="Feb"/>
    <n v="2024"/>
    <d v="1899-12-30T08:23:00"/>
    <x v="1"/>
    <x v="1"/>
    <n v="56"/>
    <x v="2"/>
    <s v="Two or More Races"/>
    <x v="0"/>
    <x v="1"/>
    <m/>
    <n v="54"/>
    <s v="Delay"/>
    <x v="15"/>
    <n v="8"/>
    <x v="0"/>
    <x v="2"/>
    <x v="2"/>
    <x v="2"/>
  </r>
  <r>
    <n v="880755124"/>
    <s v="B. von Hagt"/>
    <x v="261"/>
    <s v="Aug"/>
    <n v="2023"/>
    <d v="1899-12-30T11:23:00"/>
    <x v="6"/>
    <x v="1"/>
    <n v="59"/>
    <x v="2"/>
    <s v="Two or More Races"/>
    <x v="2"/>
    <x v="0"/>
    <m/>
    <n v="47"/>
    <s v="Delay"/>
    <x v="1"/>
    <n v="11"/>
    <x v="0"/>
    <x v="0"/>
    <x v="2"/>
    <x v="0"/>
  </r>
  <r>
    <n v="417606491"/>
    <s v="E. Creegan"/>
    <x v="262"/>
    <s v="Jun"/>
    <n v="2023"/>
    <d v="1899-12-30T09:21:00"/>
    <x v="3"/>
    <x v="0"/>
    <n v="11"/>
    <x v="4"/>
    <s v="African American"/>
    <x v="1"/>
    <x v="1"/>
    <m/>
    <n v="58"/>
    <s v="Delay"/>
    <x v="6"/>
    <n v="9"/>
    <x v="0"/>
    <x v="3"/>
    <x v="2"/>
    <x v="0"/>
  </r>
  <r>
    <n v="356851950"/>
    <s v="K. Auger"/>
    <x v="181"/>
    <s v="Aug"/>
    <n v="2023"/>
    <d v="1899-12-30T18:04:00"/>
    <x v="4"/>
    <x v="1"/>
    <n v="10"/>
    <x v="4"/>
    <s v="African American"/>
    <x v="0"/>
    <x v="0"/>
    <m/>
    <n v="36"/>
    <s v="Delay"/>
    <x v="16"/>
    <n v="18"/>
    <x v="1"/>
    <x v="1"/>
    <x v="0"/>
    <x v="1"/>
  </r>
  <r>
    <n v="195716230"/>
    <s v="E. Holtham"/>
    <x v="263"/>
    <s v="Aug"/>
    <n v="2023"/>
    <d v="1899-12-30T21:09:00"/>
    <x v="3"/>
    <x v="1"/>
    <n v="13"/>
    <x v="4"/>
    <s v="Pacific Islander"/>
    <x v="0"/>
    <x v="0"/>
    <n v="0"/>
    <n v="47"/>
    <s v="Delay"/>
    <x v="0"/>
    <n v="21"/>
    <x v="1"/>
    <x v="0"/>
    <x v="2"/>
    <x v="0"/>
  </r>
  <r>
    <n v="397442425"/>
    <s v="O. Tincombe"/>
    <x v="264"/>
    <s v="Jun"/>
    <n v="2023"/>
    <d v="1899-12-30T01:27:00"/>
    <x v="1"/>
    <x v="0"/>
    <n v="17"/>
    <x v="3"/>
    <s v="Two or More Races"/>
    <x v="1"/>
    <x v="0"/>
    <n v="5"/>
    <n v="12"/>
    <s v="Within Time"/>
    <x v="24"/>
    <n v="1"/>
    <x v="3"/>
    <x v="1"/>
    <x v="1"/>
    <x v="1"/>
  </r>
  <r>
    <n v="539869387"/>
    <s v="M. Baudasso"/>
    <x v="265"/>
    <s v="Aug"/>
    <n v="2024"/>
    <d v="1899-12-30T15:56:00"/>
    <x v="3"/>
    <x v="1"/>
    <n v="69"/>
    <x v="0"/>
    <s v="Asian"/>
    <x v="1"/>
    <x v="1"/>
    <m/>
    <n v="32"/>
    <s v="Delay"/>
    <x v="10"/>
    <n v="15"/>
    <x v="2"/>
    <x v="2"/>
    <x v="0"/>
    <x v="2"/>
  </r>
  <r>
    <n v="266736494"/>
    <s v="P. Cockshutt"/>
    <x v="266"/>
    <s v="Oct"/>
    <n v="2023"/>
    <d v="1899-12-30T11:36:00"/>
    <x v="3"/>
    <x v="1"/>
    <n v="13"/>
    <x v="4"/>
    <s v="Declined to Identify"/>
    <x v="0"/>
    <x v="1"/>
    <n v="9"/>
    <n v="40"/>
    <s v="Delay"/>
    <x v="21"/>
    <n v="11"/>
    <x v="0"/>
    <x v="1"/>
    <x v="0"/>
    <x v="1"/>
  </r>
  <r>
    <n v="177055852"/>
    <s v="I. Delatour"/>
    <x v="267"/>
    <s v="May"/>
    <n v="2023"/>
    <d v="1899-12-30T23:25:00"/>
    <x v="1"/>
    <x v="0"/>
    <n v="71"/>
    <x v="5"/>
    <s v="White"/>
    <x v="1"/>
    <x v="0"/>
    <m/>
    <n v="25"/>
    <s v="Within Time"/>
    <x v="22"/>
    <n v="23"/>
    <x v="1"/>
    <x v="1"/>
    <x v="1"/>
    <x v="1"/>
  </r>
  <r>
    <n v="575748288"/>
    <s v="J. Sharpless"/>
    <x v="268"/>
    <s v="Oct"/>
    <n v="2023"/>
    <d v="1899-12-30T20:19:00"/>
    <x v="5"/>
    <x v="1"/>
    <n v="26"/>
    <x v="3"/>
    <s v="Two or More Races"/>
    <x v="0"/>
    <x v="1"/>
    <m/>
    <n v="36"/>
    <s v="Delay"/>
    <x v="27"/>
    <n v="20"/>
    <x v="1"/>
    <x v="3"/>
    <x v="0"/>
    <x v="0"/>
  </r>
  <r>
    <n v="334314472"/>
    <s v="C. Spracklin"/>
    <x v="39"/>
    <s v="Apr"/>
    <n v="2023"/>
    <d v="1899-12-30T17:26:00"/>
    <x v="1"/>
    <x v="0"/>
    <n v="61"/>
    <x v="0"/>
    <s v="White"/>
    <x v="0"/>
    <x v="0"/>
    <m/>
    <n v="30"/>
    <s v="Delay"/>
    <x v="19"/>
    <n v="17"/>
    <x v="2"/>
    <x v="3"/>
    <x v="1"/>
    <x v="1"/>
  </r>
  <r>
    <n v="614049706"/>
    <s v="P. Schusterl"/>
    <x v="269"/>
    <s v="Oct"/>
    <n v="2023"/>
    <d v="1899-12-30T22:37:00"/>
    <x v="4"/>
    <x v="1"/>
    <n v="78"/>
    <x v="5"/>
    <s v="White"/>
    <x v="2"/>
    <x v="0"/>
    <m/>
    <n v="19"/>
    <s v="Within Time"/>
    <x v="12"/>
    <n v="22"/>
    <x v="1"/>
    <x v="2"/>
    <x v="1"/>
    <x v="2"/>
  </r>
  <r>
    <n v="540505144"/>
    <s v="G. Wickham"/>
    <x v="109"/>
    <s v="Jul"/>
    <n v="2023"/>
    <d v="1899-12-30T17:43:00"/>
    <x v="4"/>
    <x v="0"/>
    <n v="21"/>
    <x v="3"/>
    <s v="Declined to Identify"/>
    <x v="0"/>
    <x v="0"/>
    <m/>
    <n v="45"/>
    <s v="Delay"/>
    <x v="29"/>
    <n v="17"/>
    <x v="2"/>
    <x v="2"/>
    <x v="0"/>
    <x v="2"/>
  </r>
  <r>
    <n v="812858608"/>
    <s v="H. McKeurton"/>
    <x v="37"/>
    <s v="May"/>
    <n v="2023"/>
    <d v="1899-12-30T01:39:00"/>
    <x v="1"/>
    <x v="0"/>
    <n v="53"/>
    <x v="2"/>
    <s v="Asian"/>
    <x v="2"/>
    <x v="0"/>
    <n v="0"/>
    <n v="50"/>
    <s v="Delay"/>
    <x v="23"/>
    <n v="1"/>
    <x v="3"/>
    <x v="2"/>
    <x v="2"/>
    <x v="2"/>
  </r>
  <r>
    <n v="619684925"/>
    <s v="I. Laborda"/>
    <x v="270"/>
    <s v="Aug"/>
    <n v="2024"/>
    <d v="1899-12-30T11:45:00"/>
    <x v="2"/>
    <x v="1"/>
    <n v="22"/>
    <x v="3"/>
    <s v="African American"/>
    <x v="1"/>
    <x v="1"/>
    <m/>
    <n v="12"/>
    <s v="Within Time"/>
    <x v="19"/>
    <n v="11"/>
    <x v="0"/>
    <x v="3"/>
    <x v="1"/>
    <x v="1"/>
  </r>
  <r>
    <n v="106503710"/>
    <s v="L. Casiroli"/>
    <x v="271"/>
    <s v="Jul"/>
    <n v="2023"/>
    <d v="1899-12-30T05:31:00"/>
    <x v="5"/>
    <x v="1"/>
    <n v="50"/>
    <x v="2"/>
    <s v="Two or More Races"/>
    <x v="0"/>
    <x v="1"/>
    <m/>
    <n v="25"/>
    <s v="Within Time"/>
    <x v="28"/>
    <n v="5"/>
    <x v="3"/>
    <x v="0"/>
    <x v="1"/>
    <x v="2"/>
  </r>
  <r>
    <n v="892341050"/>
    <s v="C. Braunroth"/>
    <x v="264"/>
    <s v="Jun"/>
    <n v="2023"/>
    <d v="1899-12-30T01:38:00"/>
    <x v="1"/>
    <x v="0"/>
    <n v="73"/>
    <x v="5"/>
    <s v="African American"/>
    <x v="0"/>
    <x v="0"/>
    <m/>
    <n v="60"/>
    <s v="Delay"/>
    <x v="24"/>
    <n v="1"/>
    <x v="3"/>
    <x v="1"/>
    <x v="2"/>
    <x v="1"/>
  </r>
  <r>
    <n v="307565381"/>
    <s v="D. Bossingham"/>
    <x v="272"/>
    <s v="Oct"/>
    <n v="2023"/>
    <d v="1899-12-30T11:22:00"/>
    <x v="6"/>
    <x v="1"/>
    <n v="47"/>
    <x v="2"/>
    <s v="White"/>
    <x v="0"/>
    <x v="0"/>
    <m/>
    <n v="28"/>
    <s v="Within Time"/>
    <x v="24"/>
    <n v="11"/>
    <x v="0"/>
    <x v="1"/>
    <x v="1"/>
    <x v="1"/>
  </r>
  <r>
    <n v="505145247"/>
    <s v="V. Gidden"/>
    <x v="198"/>
    <s v="May"/>
    <n v="2024"/>
    <d v="1899-12-30T11:14:00"/>
    <x v="5"/>
    <x v="0"/>
    <n v="14"/>
    <x v="4"/>
    <s v="Pacific Islander"/>
    <x v="1"/>
    <x v="0"/>
    <n v="2"/>
    <n v="17"/>
    <s v="Within Time"/>
    <x v="24"/>
    <n v="11"/>
    <x v="0"/>
    <x v="1"/>
    <x v="1"/>
    <x v="1"/>
  </r>
  <r>
    <n v="671147147"/>
    <s v="S. Rogliero"/>
    <x v="273"/>
    <s v="Sep"/>
    <n v="2023"/>
    <d v="1899-12-30T12:52:00"/>
    <x v="3"/>
    <x v="1"/>
    <n v="12"/>
    <x v="4"/>
    <s v="White"/>
    <x v="0"/>
    <x v="0"/>
    <m/>
    <n v="29"/>
    <s v="Within Time"/>
    <x v="15"/>
    <n v="12"/>
    <x v="2"/>
    <x v="2"/>
    <x v="1"/>
    <x v="2"/>
  </r>
  <r>
    <n v="483712239"/>
    <s v="D. Downie"/>
    <x v="274"/>
    <s v="Dec"/>
    <n v="2023"/>
    <d v="1899-12-30T17:51:00"/>
    <x v="1"/>
    <x v="0"/>
    <n v="8"/>
    <x v="4"/>
    <s v="Declined to Identify"/>
    <x v="0"/>
    <x v="1"/>
    <n v="0"/>
    <n v="21"/>
    <s v="Within Time"/>
    <x v="12"/>
    <n v="17"/>
    <x v="2"/>
    <x v="2"/>
    <x v="1"/>
    <x v="2"/>
  </r>
  <r>
    <n v="298339030"/>
    <s v="A. Raithmill"/>
    <x v="275"/>
    <s v="Dec"/>
    <n v="2023"/>
    <d v="1899-12-30T02:20:00"/>
    <x v="2"/>
    <x v="1"/>
    <n v="63"/>
    <x v="0"/>
    <s v="Two or More Races"/>
    <x v="1"/>
    <x v="1"/>
    <n v="5"/>
    <n v="19"/>
    <s v="Within Time"/>
    <x v="26"/>
    <n v="2"/>
    <x v="3"/>
    <x v="2"/>
    <x v="1"/>
    <x v="2"/>
  </r>
  <r>
    <n v="485818334"/>
    <s v="X. Tewkesberrie"/>
    <x v="276"/>
    <s v="Oct"/>
    <n v="2023"/>
    <d v="1899-12-30T21:36:00"/>
    <x v="3"/>
    <x v="0"/>
    <n v="39"/>
    <x v="6"/>
    <s v="White"/>
    <x v="2"/>
    <x v="0"/>
    <m/>
    <n v="47"/>
    <s v="Delay"/>
    <x v="4"/>
    <n v="21"/>
    <x v="1"/>
    <x v="2"/>
    <x v="2"/>
    <x v="2"/>
  </r>
  <r>
    <n v="108256001"/>
    <s v="T. Snedker"/>
    <x v="104"/>
    <s v="Aug"/>
    <n v="2024"/>
    <d v="1899-12-30T17:48:00"/>
    <x v="6"/>
    <x v="1"/>
    <n v="10"/>
    <x v="4"/>
    <s v="White"/>
    <x v="5"/>
    <x v="1"/>
    <m/>
    <n v="11"/>
    <s v="Within Time"/>
    <x v="22"/>
    <n v="17"/>
    <x v="2"/>
    <x v="1"/>
    <x v="1"/>
    <x v="1"/>
  </r>
  <r>
    <n v="215035942"/>
    <s v="V. Inns"/>
    <x v="277"/>
    <s v="Aug"/>
    <n v="2023"/>
    <d v="1899-12-30T08:03:00"/>
    <x v="0"/>
    <x v="1"/>
    <n v="3"/>
    <x v="1"/>
    <s v="Pacific Islander"/>
    <x v="4"/>
    <x v="0"/>
    <m/>
    <n v="29"/>
    <s v="Within Time"/>
    <x v="30"/>
    <n v="8"/>
    <x v="0"/>
    <x v="3"/>
    <x v="1"/>
    <x v="1"/>
  </r>
  <r>
    <n v="219917181"/>
    <s v="H. Stanway"/>
    <x v="252"/>
    <s v="Jan"/>
    <n v="2024"/>
    <d v="1899-12-30T04:10:00"/>
    <x v="1"/>
    <x v="1"/>
    <n v="68"/>
    <x v="0"/>
    <s v="Two or More Races"/>
    <x v="0"/>
    <x v="0"/>
    <m/>
    <n v="27"/>
    <s v="Within Time"/>
    <x v="0"/>
    <n v="4"/>
    <x v="3"/>
    <x v="0"/>
    <x v="1"/>
    <x v="0"/>
  </r>
  <r>
    <n v="607446875"/>
    <s v="L. Vedekhov"/>
    <x v="13"/>
    <s v="Jun"/>
    <n v="2023"/>
    <d v="1899-12-30T07:56:00"/>
    <x v="3"/>
    <x v="1"/>
    <n v="35"/>
    <x v="6"/>
    <s v="African American"/>
    <x v="0"/>
    <x v="0"/>
    <n v="8"/>
    <n v="35"/>
    <s v="Delay"/>
    <x v="10"/>
    <n v="7"/>
    <x v="0"/>
    <x v="2"/>
    <x v="0"/>
    <x v="2"/>
  </r>
  <r>
    <n v="158721114"/>
    <s v="O. Blakeney"/>
    <x v="191"/>
    <s v="Jun"/>
    <n v="2024"/>
    <d v="1899-12-30T10:26:00"/>
    <x v="3"/>
    <x v="0"/>
    <n v="64"/>
    <x v="0"/>
    <s v="Two or More Races"/>
    <x v="1"/>
    <x v="1"/>
    <n v="3"/>
    <n v="32"/>
    <s v="Delay"/>
    <x v="17"/>
    <n v="10"/>
    <x v="0"/>
    <x v="1"/>
    <x v="0"/>
    <x v="1"/>
  </r>
  <r>
    <n v="388698923"/>
    <s v="G. Tanby"/>
    <x v="278"/>
    <s v="Jan"/>
    <n v="2024"/>
    <d v="1899-12-30T19:05:00"/>
    <x v="1"/>
    <x v="1"/>
    <n v="72"/>
    <x v="5"/>
    <s v="White"/>
    <x v="0"/>
    <x v="1"/>
    <m/>
    <n v="33"/>
    <s v="Delay"/>
    <x v="27"/>
    <n v="19"/>
    <x v="1"/>
    <x v="3"/>
    <x v="0"/>
    <x v="0"/>
  </r>
  <r>
    <n v="728668875"/>
    <s v="X. Burness"/>
    <x v="119"/>
    <s v="Jan"/>
    <n v="2024"/>
    <d v="1899-12-30T13:10:00"/>
    <x v="4"/>
    <x v="1"/>
    <n v="68"/>
    <x v="0"/>
    <s v="Asian"/>
    <x v="1"/>
    <x v="1"/>
    <m/>
    <n v="36"/>
    <s v="Delay"/>
    <x v="1"/>
    <n v="13"/>
    <x v="2"/>
    <x v="0"/>
    <x v="0"/>
    <x v="0"/>
  </r>
  <r>
    <n v="361424250"/>
    <s v="J. Haddick"/>
    <x v="236"/>
    <s v="Nov"/>
    <n v="2023"/>
    <d v="1899-12-30T21:20:00"/>
    <x v="1"/>
    <x v="1"/>
    <n v="69"/>
    <x v="0"/>
    <s v="Declined to Identify"/>
    <x v="1"/>
    <x v="0"/>
    <m/>
    <n v="59"/>
    <s v="Delay"/>
    <x v="25"/>
    <n v="21"/>
    <x v="1"/>
    <x v="0"/>
    <x v="2"/>
    <x v="0"/>
  </r>
  <r>
    <n v="316958309"/>
    <s v="O. Ambrosini"/>
    <x v="279"/>
    <s v="May"/>
    <n v="2023"/>
    <d v="1899-12-30T17:46:00"/>
    <x v="3"/>
    <x v="0"/>
    <n v="79"/>
    <x v="5"/>
    <s v="African American"/>
    <x v="0"/>
    <x v="0"/>
    <n v="8"/>
    <n v="55"/>
    <s v="Delay"/>
    <x v="26"/>
    <n v="17"/>
    <x v="2"/>
    <x v="2"/>
    <x v="2"/>
    <x v="2"/>
  </r>
  <r>
    <n v="653670050"/>
    <s v="Y. Duggon"/>
    <x v="269"/>
    <s v="Oct"/>
    <n v="2023"/>
    <d v="1899-12-30T10:20:00"/>
    <x v="4"/>
    <x v="1"/>
    <n v="16"/>
    <x v="3"/>
    <s v="African American"/>
    <x v="0"/>
    <x v="0"/>
    <m/>
    <n v="21"/>
    <s v="Within Time"/>
    <x v="12"/>
    <n v="10"/>
    <x v="0"/>
    <x v="2"/>
    <x v="1"/>
    <x v="2"/>
  </r>
  <r>
    <n v="239598659"/>
    <s v="K. Gapp"/>
    <x v="36"/>
    <s v="Oct"/>
    <n v="2023"/>
    <d v="1899-12-30T22:55:00"/>
    <x v="2"/>
    <x v="1"/>
    <n v="78"/>
    <x v="5"/>
    <s v="Asian"/>
    <x v="0"/>
    <x v="1"/>
    <n v="9"/>
    <n v="43"/>
    <s v="Delay"/>
    <x v="9"/>
    <n v="22"/>
    <x v="1"/>
    <x v="3"/>
    <x v="0"/>
    <x v="0"/>
  </r>
  <r>
    <n v="241349948"/>
    <s v="W. Tabor"/>
    <x v="256"/>
    <s v="May"/>
    <n v="2023"/>
    <d v="1899-12-30T01:04:00"/>
    <x v="3"/>
    <x v="1"/>
    <n v="10"/>
    <x v="4"/>
    <s v="White"/>
    <x v="0"/>
    <x v="1"/>
    <m/>
    <n v="51"/>
    <s v="Delay"/>
    <x v="20"/>
    <n v="1"/>
    <x v="3"/>
    <x v="3"/>
    <x v="2"/>
    <x v="0"/>
  </r>
  <r>
    <n v="171547134"/>
    <s v="X. Rouby"/>
    <x v="280"/>
    <s v="Sep"/>
    <n v="2024"/>
    <d v="1899-12-30T03:14:00"/>
    <x v="2"/>
    <x v="1"/>
    <n v="64"/>
    <x v="0"/>
    <s v="Native American/Alaska Native"/>
    <x v="0"/>
    <x v="0"/>
    <m/>
    <n v="36"/>
    <s v="Delay"/>
    <x v="9"/>
    <n v="3"/>
    <x v="3"/>
    <x v="3"/>
    <x v="0"/>
    <x v="0"/>
  </r>
  <r>
    <n v="644143306"/>
    <s v="C. Wellan"/>
    <x v="281"/>
    <s v="Jan"/>
    <n v="2024"/>
    <d v="1899-12-30T22:50:00"/>
    <x v="2"/>
    <x v="0"/>
    <n v="27"/>
    <x v="3"/>
    <s v="Asian"/>
    <x v="0"/>
    <x v="1"/>
    <n v="4"/>
    <n v="23"/>
    <s v="Within Time"/>
    <x v="2"/>
    <n v="22"/>
    <x v="1"/>
    <x v="1"/>
    <x v="1"/>
    <x v="1"/>
  </r>
  <r>
    <n v="659595114"/>
    <s v="Y. Oakden"/>
    <x v="282"/>
    <s v="Jun"/>
    <n v="2024"/>
    <d v="1899-12-30T07:25:00"/>
    <x v="6"/>
    <x v="0"/>
    <n v="18"/>
    <x v="3"/>
    <s v="Declined to Identify"/>
    <x v="0"/>
    <x v="1"/>
    <m/>
    <n v="59"/>
    <s v="Delay"/>
    <x v="6"/>
    <n v="7"/>
    <x v="0"/>
    <x v="3"/>
    <x v="2"/>
    <x v="0"/>
  </r>
  <r>
    <n v="706067749"/>
    <s v="E. Campelli"/>
    <x v="283"/>
    <s v="Apr"/>
    <n v="2024"/>
    <d v="1899-12-30T22:38:00"/>
    <x v="3"/>
    <x v="1"/>
    <n v="40"/>
    <x v="6"/>
    <s v="Asian"/>
    <x v="2"/>
    <x v="1"/>
    <n v="6"/>
    <n v="13"/>
    <s v="Within Time"/>
    <x v="20"/>
    <n v="22"/>
    <x v="1"/>
    <x v="3"/>
    <x v="1"/>
    <x v="0"/>
  </r>
  <r>
    <n v="248211787"/>
    <s v="C. Benez"/>
    <x v="203"/>
    <s v="Apr"/>
    <n v="2023"/>
    <d v="1899-12-30T09:15:00"/>
    <x v="3"/>
    <x v="1"/>
    <n v="60"/>
    <x v="0"/>
    <s v="White"/>
    <x v="4"/>
    <x v="1"/>
    <m/>
    <n v="60"/>
    <s v="Delay"/>
    <x v="17"/>
    <n v="9"/>
    <x v="0"/>
    <x v="1"/>
    <x v="2"/>
    <x v="1"/>
  </r>
  <r>
    <n v="806820501"/>
    <s v="P. Offield"/>
    <x v="155"/>
    <s v="Mar"/>
    <n v="2024"/>
    <d v="1899-12-30T00:28:00"/>
    <x v="0"/>
    <x v="1"/>
    <n v="7"/>
    <x v="4"/>
    <s v="Native American/Alaska Native"/>
    <x v="0"/>
    <x v="1"/>
    <m/>
    <n v="24"/>
    <s v="Within Time"/>
    <x v="23"/>
    <n v="0"/>
    <x v="3"/>
    <x v="2"/>
    <x v="1"/>
    <x v="2"/>
  </r>
  <r>
    <n v="271746084"/>
    <s v="W. Wycliff"/>
    <x v="144"/>
    <s v="Apr"/>
    <n v="2024"/>
    <d v="1899-12-30T01:32:00"/>
    <x v="4"/>
    <x v="1"/>
    <n v="62"/>
    <x v="0"/>
    <s v="African American"/>
    <x v="4"/>
    <x v="0"/>
    <m/>
    <n v="56"/>
    <s v="Delay"/>
    <x v="1"/>
    <n v="1"/>
    <x v="3"/>
    <x v="0"/>
    <x v="2"/>
    <x v="0"/>
  </r>
  <r>
    <n v="112211867"/>
    <s v="R. Haulkham"/>
    <x v="131"/>
    <s v="May"/>
    <n v="2024"/>
    <d v="1899-12-30T15:47:00"/>
    <x v="5"/>
    <x v="1"/>
    <n v="32"/>
    <x v="6"/>
    <s v="African American"/>
    <x v="0"/>
    <x v="0"/>
    <m/>
    <n v="44"/>
    <s v="Delay"/>
    <x v="15"/>
    <n v="15"/>
    <x v="2"/>
    <x v="2"/>
    <x v="0"/>
    <x v="2"/>
  </r>
  <r>
    <n v="745146527"/>
    <s v="F. Theze"/>
    <x v="141"/>
    <s v="Jul"/>
    <n v="2024"/>
    <d v="1899-12-30T13:27:00"/>
    <x v="5"/>
    <x v="0"/>
    <n v="17"/>
    <x v="3"/>
    <s v="White"/>
    <x v="0"/>
    <x v="0"/>
    <m/>
    <n v="10"/>
    <s v="Within Time"/>
    <x v="5"/>
    <n v="13"/>
    <x v="2"/>
    <x v="0"/>
    <x v="1"/>
    <x v="0"/>
  </r>
  <r>
    <n v="210958263"/>
    <s v="Q. Simon"/>
    <x v="284"/>
    <s v="Sep"/>
    <n v="2023"/>
    <d v="1899-12-30T15:00:00"/>
    <x v="5"/>
    <x v="0"/>
    <n v="49"/>
    <x v="2"/>
    <s v="Two or More Races"/>
    <x v="0"/>
    <x v="0"/>
    <m/>
    <n v="33"/>
    <s v="Delay"/>
    <x v="19"/>
    <n v="15"/>
    <x v="2"/>
    <x v="3"/>
    <x v="0"/>
    <x v="1"/>
  </r>
  <r>
    <n v="253014563"/>
    <s v="U. Godspeede"/>
    <x v="139"/>
    <s v="Dec"/>
    <n v="2023"/>
    <d v="1899-12-30T00:30:00"/>
    <x v="5"/>
    <x v="0"/>
    <n v="24"/>
    <x v="3"/>
    <s v="Native American/Alaska Native"/>
    <x v="1"/>
    <x v="0"/>
    <m/>
    <n v="43"/>
    <s v="Delay"/>
    <x v="13"/>
    <n v="0"/>
    <x v="3"/>
    <x v="2"/>
    <x v="0"/>
    <x v="2"/>
  </r>
  <r>
    <n v="306081494"/>
    <s v="C. MacInnes"/>
    <x v="20"/>
    <s v="May"/>
    <n v="2023"/>
    <d v="1899-12-30T09:41:00"/>
    <x v="4"/>
    <x v="1"/>
    <n v="69"/>
    <x v="0"/>
    <s v="Two or More Races"/>
    <x v="0"/>
    <x v="0"/>
    <m/>
    <n v="60"/>
    <s v="Delay"/>
    <x v="13"/>
    <n v="9"/>
    <x v="0"/>
    <x v="2"/>
    <x v="2"/>
    <x v="2"/>
  </r>
  <r>
    <n v="242705420"/>
    <s v="X. Caroll"/>
    <x v="118"/>
    <s v="Aug"/>
    <n v="2024"/>
    <d v="1899-12-30T16:04:00"/>
    <x v="5"/>
    <x v="1"/>
    <n v="9"/>
    <x v="4"/>
    <s v="White"/>
    <x v="4"/>
    <x v="0"/>
    <m/>
    <n v="35"/>
    <s v="Delay"/>
    <x v="3"/>
    <n v="16"/>
    <x v="2"/>
    <x v="2"/>
    <x v="0"/>
    <x v="2"/>
  </r>
  <r>
    <n v="362300094"/>
    <s v="X. Outibridge"/>
    <x v="266"/>
    <s v="Oct"/>
    <n v="2023"/>
    <d v="1899-12-30T15:34:00"/>
    <x v="3"/>
    <x v="0"/>
    <n v="65"/>
    <x v="0"/>
    <s v="Native American/Alaska Native"/>
    <x v="1"/>
    <x v="0"/>
    <m/>
    <n v="39"/>
    <s v="Delay"/>
    <x v="21"/>
    <n v="15"/>
    <x v="2"/>
    <x v="1"/>
    <x v="0"/>
    <x v="1"/>
  </r>
  <r>
    <n v="651847603"/>
    <s v="X. Dunston"/>
    <x v="285"/>
    <s v="Oct"/>
    <n v="2024"/>
    <d v="1899-12-30T15:34:00"/>
    <x v="3"/>
    <x v="1"/>
    <n v="59"/>
    <x v="2"/>
    <s v="African American"/>
    <x v="1"/>
    <x v="0"/>
    <n v="10"/>
    <n v="29"/>
    <s v="Within Time"/>
    <x v="23"/>
    <n v="15"/>
    <x v="2"/>
    <x v="2"/>
    <x v="1"/>
    <x v="2"/>
  </r>
  <r>
    <n v="551024054"/>
    <s v="O. Gull"/>
    <x v="143"/>
    <s v="Jun"/>
    <n v="2023"/>
    <d v="1899-12-30T04:23:00"/>
    <x v="6"/>
    <x v="1"/>
    <n v="65"/>
    <x v="0"/>
    <s v="African American"/>
    <x v="6"/>
    <x v="1"/>
    <m/>
    <n v="59"/>
    <s v="Delay"/>
    <x v="22"/>
    <n v="4"/>
    <x v="3"/>
    <x v="1"/>
    <x v="2"/>
    <x v="1"/>
  </r>
  <r>
    <n v="140282291"/>
    <s v="Y. Neame"/>
    <x v="286"/>
    <s v="Mar"/>
    <n v="2024"/>
    <d v="1899-12-30T16:29:00"/>
    <x v="3"/>
    <x v="0"/>
    <n v="3"/>
    <x v="1"/>
    <s v="African American"/>
    <x v="0"/>
    <x v="1"/>
    <n v="9"/>
    <n v="32"/>
    <s v="Delay"/>
    <x v="14"/>
    <n v="16"/>
    <x v="2"/>
    <x v="0"/>
    <x v="0"/>
    <x v="0"/>
  </r>
  <r>
    <n v="290957276"/>
    <s v="Q. Heselwood"/>
    <x v="287"/>
    <s v="Sep"/>
    <n v="2024"/>
    <d v="1899-12-30T00:37:00"/>
    <x v="3"/>
    <x v="1"/>
    <n v="26"/>
    <x v="3"/>
    <s v="African American"/>
    <x v="0"/>
    <x v="0"/>
    <m/>
    <n v="49"/>
    <s v="Delay"/>
    <x v="1"/>
    <n v="0"/>
    <x v="3"/>
    <x v="0"/>
    <x v="2"/>
    <x v="0"/>
  </r>
  <r>
    <n v="750106392"/>
    <s v="W. Babin"/>
    <x v="250"/>
    <s v="Aug"/>
    <n v="2024"/>
    <d v="1899-12-30T06:21:00"/>
    <x v="2"/>
    <x v="1"/>
    <n v="64"/>
    <x v="0"/>
    <s v="White"/>
    <x v="2"/>
    <x v="0"/>
    <m/>
    <n v="43"/>
    <s v="Delay"/>
    <x v="4"/>
    <n v="6"/>
    <x v="0"/>
    <x v="2"/>
    <x v="0"/>
    <x v="2"/>
  </r>
  <r>
    <n v="809854177"/>
    <s v="J. Deluca"/>
    <x v="119"/>
    <s v="Jan"/>
    <n v="2024"/>
    <d v="1899-12-30T20:53:00"/>
    <x v="4"/>
    <x v="0"/>
    <n v="65"/>
    <x v="0"/>
    <s v="Declined to Identify"/>
    <x v="1"/>
    <x v="0"/>
    <n v="1"/>
    <n v="33"/>
    <s v="Delay"/>
    <x v="1"/>
    <n v="20"/>
    <x v="1"/>
    <x v="0"/>
    <x v="0"/>
    <x v="0"/>
  </r>
  <r>
    <n v="181417605"/>
    <s v="K. Pesterfield"/>
    <x v="44"/>
    <s v="Sep"/>
    <n v="2024"/>
    <d v="1899-12-30T10:45:00"/>
    <x v="3"/>
    <x v="0"/>
    <n v="27"/>
    <x v="3"/>
    <s v="Two or More Races"/>
    <x v="0"/>
    <x v="0"/>
    <m/>
    <n v="18"/>
    <s v="Within Time"/>
    <x v="19"/>
    <n v="10"/>
    <x v="0"/>
    <x v="3"/>
    <x v="1"/>
    <x v="1"/>
  </r>
  <r>
    <n v="353366428"/>
    <s v="P. Durrant"/>
    <x v="288"/>
    <s v="Jul"/>
    <n v="2024"/>
    <d v="1899-12-30T02:03:00"/>
    <x v="0"/>
    <x v="0"/>
    <n v="29"/>
    <x v="3"/>
    <s v="Pacific Islander"/>
    <x v="0"/>
    <x v="0"/>
    <m/>
    <n v="42"/>
    <s v="Delay"/>
    <x v="15"/>
    <n v="2"/>
    <x v="3"/>
    <x v="2"/>
    <x v="0"/>
    <x v="2"/>
  </r>
  <r>
    <n v="290263161"/>
    <s v="F. Ivanshintsev"/>
    <x v="106"/>
    <s v="Oct"/>
    <n v="2024"/>
    <d v="1899-12-30T11:11:00"/>
    <x v="0"/>
    <x v="0"/>
    <n v="3"/>
    <x v="1"/>
    <s v="Two or More Races"/>
    <x v="0"/>
    <x v="0"/>
    <n v="0"/>
    <n v="26"/>
    <s v="Within Time"/>
    <x v="3"/>
    <n v="11"/>
    <x v="0"/>
    <x v="2"/>
    <x v="1"/>
    <x v="2"/>
  </r>
  <r>
    <n v="724234445"/>
    <s v="X. Orrom"/>
    <x v="289"/>
    <s v="Aug"/>
    <n v="2024"/>
    <d v="1899-12-30T21:13:00"/>
    <x v="6"/>
    <x v="1"/>
    <n v="45"/>
    <x v="2"/>
    <s v="Asian"/>
    <x v="0"/>
    <x v="1"/>
    <m/>
    <n v="25"/>
    <s v="Within Time"/>
    <x v="0"/>
    <n v="21"/>
    <x v="1"/>
    <x v="0"/>
    <x v="1"/>
    <x v="0"/>
  </r>
  <r>
    <n v="404788737"/>
    <s v="A. O'Fallowne"/>
    <x v="215"/>
    <s v="Jul"/>
    <n v="2024"/>
    <d v="1899-12-30T01:28:00"/>
    <x v="3"/>
    <x v="0"/>
    <n v="75"/>
    <x v="5"/>
    <s v="Declined to Identify"/>
    <x v="0"/>
    <x v="1"/>
    <m/>
    <n v="25"/>
    <s v="Within Time"/>
    <x v="20"/>
    <n v="1"/>
    <x v="3"/>
    <x v="3"/>
    <x v="1"/>
    <x v="0"/>
  </r>
  <r>
    <n v="642922378"/>
    <s v="I. O' Meara"/>
    <x v="198"/>
    <s v="May"/>
    <n v="2024"/>
    <d v="1899-12-30T03:16:00"/>
    <x v="5"/>
    <x v="1"/>
    <n v="39"/>
    <x v="6"/>
    <s v="White"/>
    <x v="0"/>
    <x v="1"/>
    <n v="5"/>
    <n v="29"/>
    <s v="Within Time"/>
    <x v="24"/>
    <n v="3"/>
    <x v="3"/>
    <x v="1"/>
    <x v="1"/>
    <x v="1"/>
  </r>
  <r>
    <n v="631493222"/>
    <s v="N. Stump"/>
    <x v="145"/>
    <s v="May"/>
    <n v="2023"/>
    <d v="1899-12-30T05:58:00"/>
    <x v="3"/>
    <x v="1"/>
    <n v="13"/>
    <x v="4"/>
    <s v="Declined to Identify"/>
    <x v="1"/>
    <x v="1"/>
    <m/>
    <n v="27"/>
    <s v="Within Time"/>
    <x v="28"/>
    <n v="5"/>
    <x v="3"/>
    <x v="0"/>
    <x v="1"/>
    <x v="2"/>
  </r>
  <r>
    <n v="684938823"/>
    <s v="K. Childe"/>
    <x v="176"/>
    <s v="Apr"/>
    <n v="2023"/>
    <d v="1899-12-30T19:21:00"/>
    <x v="3"/>
    <x v="0"/>
    <n v="74"/>
    <x v="5"/>
    <s v="White"/>
    <x v="6"/>
    <x v="1"/>
    <m/>
    <n v="51"/>
    <s v="Delay"/>
    <x v="3"/>
    <n v="19"/>
    <x v="1"/>
    <x v="2"/>
    <x v="2"/>
    <x v="2"/>
  </r>
  <r>
    <n v="740202785"/>
    <s v="V. Biddulph"/>
    <x v="290"/>
    <s v="May"/>
    <n v="2023"/>
    <d v="1899-12-30T18:01:00"/>
    <x v="2"/>
    <x v="1"/>
    <n v="34"/>
    <x v="6"/>
    <s v="Declined to Identify"/>
    <x v="0"/>
    <x v="0"/>
    <m/>
    <n v="39"/>
    <s v="Delay"/>
    <x v="10"/>
    <n v="18"/>
    <x v="1"/>
    <x v="2"/>
    <x v="0"/>
    <x v="2"/>
  </r>
  <r>
    <n v="167300521"/>
    <s v="L. Mablestone"/>
    <x v="291"/>
    <s v="Jun"/>
    <n v="2023"/>
    <d v="1899-12-30T13:24:00"/>
    <x v="0"/>
    <x v="0"/>
    <n v="76"/>
    <x v="5"/>
    <s v="White"/>
    <x v="0"/>
    <x v="1"/>
    <m/>
    <n v="53"/>
    <s v="Delay"/>
    <x v="26"/>
    <n v="13"/>
    <x v="2"/>
    <x v="2"/>
    <x v="2"/>
    <x v="2"/>
  </r>
  <r>
    <n v="827974092"/>
    <s v="O. Sibbering"/>
    <x v="292"/>
    <s v="Feb"/>
    <n v="2024"/>
    <d v="1899-12-30T00:38:00"/>
    <x v="1"/>
    <x v="0"/>
    <n v="26"/>
    <x v="3"/>
    <s v="Asian"/>
    <x v="4"/>
    <x v="1"/>
    <n v="9"/>
    <n v="59"/>
    <s v="Delay"/>
    <x v="14"/>
    <n v="0"/>
    <x v="3"/>
    <x v="0"/>
    <x v="2"/>
    <x v="0"/>
  </r>
  <r>
    <n v="427348170"/>
    <s v="E. Braybrookes"/>
    <x v="293"/>
    <s v="Oct"/>
    <n v="2024"/>
    <d v="1899-12-30T15:10:00"/>
    <x v="3"/>
    <x v="1"/>
    <n v="79"/>
    <x v="5"/>
    <s v="Asian"/>
    <x v="1"/>
    <x v="0"/>
    <m/>
    <n v="21"/>
    <s v="Within Time"/>
    <x v="27"/>
    <n v="15"/>
    <x v="2"/>
    <x v="3"/>
    <x v="1"/>
    <x v="0"/>
  </r>
  <r>
    <n v="364285162"/>
    <s v="I. De Ambrosis"/>
    <x v="266"/>
    <s v="Oct"/>
    <n v="2023"/>
    <d v="1899-12-30T15:20:00"/>
    <x v="3"/>
    <x v="1"/>
    <n v="28"/>
    <x v="3"/>
    <s v="Pacific Islander"/>
    <x v="6"/>
    <x v="0"/>
    <n v="7"/>
    <n v="18"/>
    <s v="Within Time"/>
    <x v="21"/>
    <n v="15"/>
    <x v="2"/>
    <x v="1"/>
    <x v="1"/>
    <x v="1"/>
  </r>
  <r>
    <n v="214515890"/>
    <s v="H. Swalowe"/>
    <x v="294"/>
    <s v="Aug"/>
    <n v="2023"/>
    <d v="1899-12-30T15:00:00"/>
    <x v="1"/>
    <x v="1"/>
    <n v="45"/>
    <x v="2"/>
    <s v="White"/>
    <x v="2"/>
    <x v="0"/>
    <m/>
    <n v="40"/>
    <s v="Delay"/>
    <x v="18"/>
    <n v="15"/>
    <x v="2"/>
    <x v="1"/>
    <x v="0"/>
    <x v="1"/>
  </r>
  <r>
    <n v="231027602"/>
    <s v="R. Spelling"/>
    <x v="295"/>
    <s v="Oct"/>
    <n v="2023"/>
    <d v="1899-12-30T14:44:00"/>
    <x v="3"/>
    <x v="0"/>
    <n v="22"/>
    <x v="3"/>
    <s v="White"/>
    <x v="2"/>
    <x v="0"/>
    <m/>
    <n v="32"/>
    <s v="Delay"/>
    <x v="1"/>
    <n v="14"/>
    <x v="2"/>
    <x v="0"/>
    <x v="0"/>
    <x v="0"/>
  </r>
  <r>
    <n v="430406651"/>
    <s v="E. Bentz"/>
    <x v="66"/>
    <s v="Jul"/>
    <n v="2023"/>
    <d v="1899-12-30T09:04:00"/>
    <x v="4"/>
    <x v="0"/>
    <n v="76"/>
    <x v="5"/>
    <s v="White"/>
    <x v="0"/>
    <x v="1"/>
    <n v="3"/>
    <n v="50"/>
    <s v="Delay"/>
    <x v="24"/>
    <n v="9"/>
    <x v="0"/>
    <x v="1"/>
    <x v="2"/>
    <x v="1"/>
  </r>
  <r>
    <n v="568020607"/>
    <s v="L. Creamer"/>
    <x v="156"/>
    <s v="Aug"/>
    <n v="2023"/>
    <d v="1899-12-30T00:37:00"/>
    <x v="3"/>
    <x v="1"/>
    <n v="8"/>
    <x v="4"/>
    <s v="African American"/>
    <x v="0"/>
    <x v="1"/>
    <m/>
    <n v="41"/>
    <s v="Delay"/>
    <x v="23"/>
    <n v="0"/>
    <x v="3"/>
    <x v="2"/>
    <x v="0"/>
    <x v="2"/>
  </r>
  <r>
    <n v="857685135"/>
    <s v="C. Scott"/>
    <x v="296"/>
    <s v="Apr"/>
    <n v="2024"/>
    <d v="1899-12-30T12:00:00"/>
    <x v="1"/>
    <x v="1"/>
    <n v="4"/>
    <x v="1"/>
    <s v="African American"/>
    <x v="3"/>
    <x v="0"/>
    <n v="6"/>
    <n v="47"/>
    <s v="Delay"/>
    <x v="22"/>
    <n v="12"/>
    <x v="2"/>
    <x v="1"/>
    <x v="2"/>
    <x v="1"/>
  </r>
  <r>
    <n v="633747415"/>
    <s v="O. Amor"/>
    <x v="42"/>
    <s v="Oct"/>
    <n v="2023"/>
    <d v="1899-12-30T12:34:00"/>
    <x v="0"/>
    <x v="1"/>
    <n v="17"/>
    <x v="3"/>
    <s v="White"/>
    <x v="0"/>
    <x v="1"/>
    <n v="4"/>
    <n v="37"/>
    <s v="Delay"/>
    <x v="6"/>
    <n v="12"/>
    <x v="2"/>
    <x v="3"/>
    <x v="0"/>
    <x v="0"/>
  </r>
  <r>
    <n v="768439102"/>
    <s v="S. Marrow"/>
    <x v="152"/>
    <s v="Jul"/>
    <n v="2023"/>
    <d v="1899-12-30T00:55:00"/>
    <x v="1"/>
    <x v="1"/>
    <n v="12"/>
    <x v="4"/>
    <s v="Declined to Identify"/>
    <x v="0"/>
    <x v="1"/>
    <n v="2"/>
    <n v="46"/>
    <s v="Delay"/>
    <x v="19"/>
    <n v="0"/>
    <x v="3"/>
    <x v="3"/>
    <x v="2"/>
    <x v="1"/>
  </r>
  <r>
    <n v="851964883"/>
    <s v="E. Mealiffe"/>
    <x v="29"/>
    <s v="Aug"/>
    <n v="2024"/>
    <d v="1899-12-30T10:47:00"/>
    <x v="4"/>
    <x v="1"/>
    <n v="57"/>
    <x v="2"/>
    <s v="African American"/>
    <x v="1"/>
    <x v="0"/>
    <m/>
    <n v="29"/>
    <s v="Within Time"/>
    <x v="18"/>
    <n v="10"/>
    <x v="0"/>
    <x v="1"/>
    <x v="1"/>
    <x v="1"/>
  </r>
  <r>
    <n v="389892868"/>
    <s v="U. Brandassi"/>
    <x v="297"/>
    <s v="Jun"/>
    <n v="2024"/>
    <d v="1899-12-30T20:34:00"/>
    <x v="4"/>
    <x v="1"/>
    <n v="61"/>
    <x v="0"/>
    <s v="Two or More Races"/>
    <x v="1"/>
    <x v="0"/>
    <m/>
    <n v="29"/>
    <s v="Within Time"/>
    <x v="24"/>
    <n v="20"/>
    <x v="1"/>
    <x v="1"/>
    <x v="1"/>
    <x v="1"/>
  </r>
  <r>
    <n v="387404388"/>
    <s v="K. Cruise"/>
    <x v="237"/>
    <s v="May"/>
    <n v="2024"/>
    <d v="1899-12-30T06:44:00"/>
    <x v="2"/>
    <x v="0"/>
    <n v="31"/>
    <x v="6"/>
    <s v="White"/>
    <x v="5"/>
    <x v="0"/>
    <m/>
    <n v="44"/>
    <s v="Delay"/>
    <x v="12"/>
    <n v="6"/>
    <x v="0"/>
    <x v="2"/>
    <x v="0"/>
    <x v="2"/>
  </r>
  <r>
    <n v="759406832"/>
    <s v="K. Luparto"/>
    <x v="264"/>
    <s v="Jun"/>
    <n v="2023"/>
    <d v="1899-12-30T14:37:00"/>
    <x v="1"/>
    <x v="0"/>
    <n v="10"/>
    <x v="4"/>
    <s v="Two or More Races"/>
    <x v="2"/>
    <x v="1"/>
    <m/>
    <n v="43"/>
    <s v="Delay"/>
    <x v="24"/>
    <n v="14"/>
    <x v="2"/>
    <x v="1"/>
    <x v="0"/>
    <x v="1"/>
  </r>
  <r>
    <n v="454482824"/>
    <s v="Z. Kernell"/>
    <x v="298"/>
    <s v="Nov"/>
    <n v="2023"/>
    <d v="1899-12-30T03:57:00"/>
    <x v="4"/>
    <x v="1"/>
    <n v="7"/>
    <x v="4"/>
    <s v="Two or More Races"/>
    <x v="0"/>
    <x v="0"/>
    <m/>
    <n v="46"/>
    <s v="Delay"/>
    <x v="0"/>
    <n v="3"/>
    <x v="3"/>
    <x v="0"/>
    <x v="2"/>
    <x v="0"/>
  </r>
  <r>
    <n v="357728460"/>
    <s v="T. Fannon"/>
    <x v="211"/>
    <s v="May"/>
    <n v="2023"/>
    <d v="1899-12-30T07:01:00"/>
    <x v="4"/>
    <x v="1"/>
    <n v="56"/>
    <x v="2"/>
    <s v="Two or More Races"/>
    <x v="0"/>
    <x v="1"/>
    <m/>
    <n v="56"/>
    <s v="Delay"/>
    <x v="21"/>
    <n v="7"/>
    <x v="0"/>
    <x v="1"/>
    <x v="2"/>
    <x v="1"/>
  </r>
  <r>
    <n v="241067024"/>
    <s v="E. Cutress"/>
    <x v="266"/>
    <s v="Oct"/>
    <n v="2023"/>
    <d v="1899-12-30T15:44:00"/>
    <x v="3"/>
    <x v="1"/>
    <n v="19"/>
    <x v="3"/>
    <s v="African American"/>
    <x v="4"/>
    <x v="1"/>
    <n v="1"/>
    <n v="60"/>
    <s v="Delay"/>
    <x v="21"/>
    <n v="15"/>
    <x v="2"/>
    <x v="1"/>
    <x v="2"/>
    <x v="1"/>
  </r>
  <r>
    <n v="618102399"/>
    <s v="B. Portail"/>
    <x v="175"/>
    <s v="Nov"/>
    <n v="2023"/>
    <d v="1899-12-30T03:38:00"/>
    <x v="1"/>
    <x v="0"/>
    <n v="30"/>
    <x v="6"/>
    <s v="Two or More Races"/>
    <x v="4"/>
    <x v="0"/>
    <n v="0"/>
    <n v="40"/>
    <s v="Delay"/>
    <x v="2"/>
    <n v="3"/>
    <x v="3"/>
    <x v="1"/>
    <x v="0"/>
    <x v="1"/>
  </r>
  <r>
    <n v="242260614"/>
    <s v="U. Terram"/>
    <x v="299"/>
    <s v="Feb"/>
    <n v="2024"/>
    <d v="1899-12-30T07:28:00"/>
    <x v="0"/>
    <x v="0"/>
    <n v="59"/>
    <x v="2"/>
    <s v="African American"/>
    <x v="0"/>
    <x v="1"/>
    <m/>
    <n v="50"/>
    <s v="Delay"/>
    <x v="28"/>
    <n v="7"/>
    <x v="0"/>
    <x v="0"/>
    <x v="2"/>
    <x v="2"/>
  </r>
  <r>
    <n v="344603150"/>
    <s v="F. Butts"/>
    <x v="3"/>
    <s v="Feb"/>
    <n v="2024"/>
    <d v="1899-12-30T13:53:00"/>
    <x v="3"/>
    <x v="0"/>
    <n v="15"/>
    <x v="3"/>
    <s v="African American"/>
    <x v="1"/>
    <x v="1"/>
    <m/>
    <n v="16"/>
    <s v="Within Time"/>
    <x v="2"/>
    <n v="13"/>
    <x v="2"/>
    <x v="1"/>
    <x v="1"/>
    <x v="1"/>
  </r>
  <r>
    <n v="207523908"/>
    <s v="M. Dikels"/>
    <x v="77"/>
    <s v="Nov"/>
    <n v="2023"/>
    <d v="1899-12-30T14:19:00"/>
    <x v="3"/>
    <x v="1"/>
    <n v="20"/>
    <x v="3"/>
    <s v="White"/>
    <x v="2"/>
    <x v="1"/>
    <n v="7"/>
    <n v="33"/>
    <s v="Delay"/>
    <x v="5"/>
    <n v="14"/>
    <x v="2"/>
    <x v="0"/>
    <x v="0"/>
    <x v="0"/>
  </r>
  <r>
    <n v="288280528"/>
    <s v="G. Denne"/>
    <x v="300"/>
    <s v="Dec"/>
    <n v="2023"/>
    <d v="1899-12-30T13:24:00"/>
    <x v="3"/>
    <x v="0"/>
    <n v="73"/>
    <x v="5"/>
    <s v="Two or More Races"/>
    <x v="0"/>
    <x v="0"/>
    <m/>
    <n v="47"/>
    <s v="Delay"/>
    <x v="15"/>
    <n v="13"/>
    <x v="2"/>
    <x v="2"/>
    <x v="2"/>
    <x v="2"/>
  </r>
  <r>
    <n v="596315134"/>
    <s v="Q. Danielkiewicz"/>
    <x v="242"/>
    <s v="May"/>
    <n v="2024"/>
    <d v="1899-12-30T13:54:00"/>
    <x v="0"/>
    <x v="1"/>
    <n v="1"/>
    <x v="1"/>
    <s v="Declined to Identify"/>
    <x v="0"/>
    <x v="1"/>
    <m/>
    <n v="21"/>
    <s v="Within Time"/>
    <x v="13"/>
    <n v="13"/>
    <x v="2"/>
    <x v="2"/>
    <x v="1"/>
    <x v="2"/>
  </r>
  <r>
    <n v="353445247"/>
    <s v="E. Braunes"/>
    <x v="91"/>
    <s v="Jul"/>
    <n v="2023"/>
    <d v="1899-12-30T23:16:00"/>
    <x v="6"/>
    <x v="0"/>
    <n v="11"/>
    <x v="4"/>
    <s v="Pacific Islander"/>
    <x v="0"/>
    <x v="0"/>
    <n v="7"/>
    <n v="58"/>
    <s v="Delay"/>
    <x v="10"/>
    <n v="23"/>
    <x v="1"/>
    <x v="2"/>
    <x v="2"/>
    <x v="2"/>
  </r>
  <r>
    <n v="636332409"/>
    <s v="D. Budik"/>
    <x v="32"/>
    <s v="Dec"/>
    <n v="2023"/>
    <d v="1899-12-30T00:00:00"/>
    <x v="2"/>
    <x v="1"/>
    <n v="57"/>
    <x v="2"/>
    <s v="Declined to Identify"/>
    <x v="1"/>
    <x v="0"/>
    <m/>
    <n v="41"/>
    <s v="Delay"/>
    <x v="20"/>
    <n v="0"/>
    <x v="3"/>
    <x v="3"/>
    <x v="0"/>
    <x v="0"/>
  </r>
  <r>
    <n v="411404241"/>
    <s v="H. Longland"/>
    <x v="301"/>
    <s v="May"/>
    <n v="2023"/>
    <d v="1899-12-30T10:22:00"/>
    <x v="6"/>
    <x v="1"/>
    <n v="62"/>
    <x v="0"/>
    <s v="Asian"/>
    <x v="1"/>
    <x v="1"/>
    <m/>
    <n v="49"/>
    <s v="Delay"/>
    <x v="12"/>
    <n v="10"/>
    <x v="0"/>
    <x v="2"/>
    <x v="2"/>
    <x v="2"/>
  </r>
  <r>
    <n v="451179647"/>
    <s v="I. Lethbury"/>
    <x v="302"/>
    <s v="Nov"/>
    <n v="2023"/>
    <d v="1899-12-30T04:15:00"/>
    <x v="6"/>
    <x v="0"/>
    <n v="1"/>
    <x v="1"/>
    <s v="Declined to Identify"/>
    <x v="2"/>
    <x v="0"/>
    <m/>
    <n v="36"/>
    <s v="Delay"/>
    <x v="20"/>
    <n v="4"/>
    <x v="3"/>
    <x v="3"/>
    <x v="0"/>
    <x v="0"/>
  </r>
  <r>
    <n v="733310767"/>
    <s v="M. Mullany"/>
    <x v="64"/>
    <s v="Mar"/>
    <n v="2024"/>
    <d v="1899-12-30T12:20:00"/>
    <x v="5"/>
    <x v="0"/>
    <n v="53"/>
    <x v="2"/>
    <s v="Asian"/>
    <x v="0"/>
    <x v="1"/>
    <m/>
    <n v="29"/>
    <s v="Within Time"/>
    <x v="13"/>
    <n v="12"/>
    <x v="2"/>
    <x v="2"/>
    <x v="1"/>
    <x v="2"/>
  </r>
  <r>
    <n v="511190295"/>
    <s v="D. Langston"/>
    <x v="7"/>
    <s v="Jul"/>
    <n v="2023"/>
    <d v="1899-12-30T02:58:00"/>
    <x v="1"/>
    <x v="0"/>
    <n v="28"/>
    <x v="3"/>
    <s v="Pacific Islander"/>
    <x v="1"/>
    <x v="0"/>
    <m/>
    <n v="45"/>
    <s v="Delay"/>
    <x v="4"/>
    <n v="2"/>
    <x v="3"/>
    <x v="2"/>
    <x v="0"/>
    <x v="2"/>
  </r>
  <r>
    <n v="603469977"/>
    <s v="Q. Elfe"/>
    <x v="190"/>
    <s v="Sep"/>
    <n v="2024"/>
    <d v="1899-12-30T17:53:00"/>
    <x v="1"/>
    <x v="1"/>
    <n v="49"/>
    <x v="2"/>
    <s v="African American"/>
    <x v="0"/>
    <x v="1"/>
    <m/>
    <n v="15"/>
    <s v="Within Time"/>
    <x v="26"/>
    <n v="17"/>
    <x v="2"/>
    <x v="2"/>
    <x v="1"/>
    <x v="2"/>
  </r>
  <r>
    <n v="477574070"/>
    <s v="G. Potteridge"/>
    <x v="43"/>
    <s v="Apr"/>
    <n v="2023"/>
    <d v="1899-12-30T04:45:00"/>
    <x v="6"/>
    <x v="0"/>
    <n v="57"/>
    <x v="2"/>
    <s v="African American"/>
    <x v="0"/>
    <x v="1"/>
    <n v="2"/>
    <n v="33"/>
    <s v="Delay"/>
    <x v="25"/>
    <n v="4"/>
    <x v="3"/>
    <x v="0"/>
    <x v="0"/>
    <x v="0"/>
  </r>
  <r>
    <n v="632448851"/>
    <s v="Q. Aicken"/>
    <x v="220"/>
    <s v="Feb"/>
    <n v="2024"/>
    <d v="1899-12-30T16:06:00"/>
    <x v="2"/>
    <x v="1"/>
    <n v="32"/>
    <x v="6"/>
    <s v="Declined to Identify"/>
    <x v="1"/>
    <x v="1"/>
    <m/>
    <n v="39"/>
    <s v="Delay"/>
    <x v="13"/>
    <n v="16"/>
    <x v="2"/>
    <x v="2"/>
    <x v="0"/>
    <x v="2"/>
  </r>
  <r>
    <n v="482146628"/>
    <s v="V. Trengove"/>
    <x v="25"/>
    <s v="Dec"/>
    <n v="2023"/>
    <d v="1899-12-30T15:02:00"/>
    <x v="1"/>
    <x v="0"/>
    <n v="50"/>
    <x v="2"/>
    <s v="African American"/>
    <x v="0"/>
    <x v="0"/>
    <m/>
    <n v="52"/>
    <s v="Delay"/>
    <x v="11"/>
    <n v="15"/>
    <x v="2"/>
    <x v="0"/>
    <x v="2"/>
    <x v="0"/>
  </r>
  <r>
    <n v="500117409"/>
    <s v="I. Wasielewicz"/>
    <x v="303"/>
    <s v="Mar"/>
    <n v="2024"/>
    <d v="1899-12-30T16:51:00"/>
    <x v="1"/>
    <x v="0"/>
    <n v="76"/>
    <x v="5"/>
    <s v="White"/>
    <x v="0"/>
    <x v="1"/>
    <m/>
    <n v="49"/>
    <s v="Delay"/>
    <x v="30"/>
    <n v="16"/>
    <x v="2"/>
    <x v="3"/>
    <x v="2"/>
    <x v="1"/>
  </r>
  <r>
    <n v="340209334"/>
    <s v="K. Ham"/>
    <x v="157"/>
    <s v="Jan"/>
    <n v="2024"/>
    <d v="1899-12-30T02:42:00"/>
    <x v="0"/>
    <x v="1"/>
    <n v="25"/>
    <x v="3"/>
    <s v="Two or More Races"/>
    <x v="0"/>
    <x v="1"/>
    <m/>
    <n v="57"/>
    <s v="Delay"/>
    <x v="15"/>
    <n v="2"/>
    <x v="3"/>
    <x v="2"/>
    <x v="2"/>
    <x v="2"/>
  </r>
  <r>
    <n v="448517664"/>
    <s v="H. Wheeliker"/>
    <x v="304"/>
    <s v="Oct"/>
    <n v="2023"/>
    <d v="1899-12-30T11:17:00"/>
    <x v="1"/>
    <x v="0"/>
    <n v="39"/>
    <x v="6"/>
    <s v="Pacific Islander"/>
    <x v="0"/>
    <x v="1"/>
    <n v="10"/>
    <n v="59"/>
    <s v="Delay"/>
    <x v="16"/>
    <n v="11"/>
    <x v="0"/>
    <x v="1"/>
    <x v="2"/>
    <x v="1"/>
  </r>
  <r>
    <n v="331939295"/>
    <s v="J. Vain"/>
    <x v="248"/>
    <s v="Apr"/>
    <n v="2023"/>
    <d v="1899-12-30T05:36:00"/>
    <x v="5"/>
    <x v="1"/>
    <n v="76"/>
    <x v="5"/>
    <s v="White"/>
    <x v="0"/>
    <x v="1"/>
    <m/>
    <n v="41"/>
    <s v="Delay"/>
    <x v="26"/>
    <n v="5"/>
    <x v="3"/>
    <x v="2"/>
    <x v="0"/>
    <x v="2"/>
  </r>
  <r>
    <n v="106583767"/>
    <s v="Z. Briance"/>
    <x v="257"/>
    <s v="Sep"/>
    <n v="2024"/>
    <d v="1899-12-30T05:30:00"/>
    <x v="1"/>
    <x v="1"/>
    <n v="10"/>
    <x v="4"/>
    <s v="African American"/>
    <x v="0"/>
    <x v="0"/>
    <m/>
    <n v="43"/>
    <s v="Delay"/>
    <x v="28"/>
    <n v="5"/>
    <x v="3"/>
    <x v="0"/>
    <x v="0"/>
    <x v="2"/>
  </r>
  <r>
    <n v="399734231"/>
    <s v="A. Alejandro"/>
    <x v="91"/>
    <s v="Jul"/>
    <n v="2023"/>
    <d v="1899-12-30T23:02:00"/>
    <x v="6"/>
    <x v="1"/>
    <n v="27"/>
    <x v="3"/>
    <s v="White"/>
    <x v="3"/>
    <x v="0"/>
    <m/>
    <n v="12"/>
    <s v="Within Time"/>
    <x v="10"/>
    <n v="23"/>
    <x v="1"/>
    <x v="2"/>
    <x v="1"/>
    <x v="2"/>
  </r>
  <r>
    <n v="386792013"/>
    <s v="T. McIlharga"/>
    <x v="305"/>
    <s v="Dec"/>
    <n v="2023"/>
    <d v="1899-12-30T20:43:00"/>
    <x v="4"/>
    <x v="0"/>
    <n v="55"/>
    <x v="2"/>
    <s v="Native American/Alaska Native"/>
    <x v="7"/>
    <x v="0"/>
    <n v="1"/>
    <n v="31"/>
    <s v="Delay"/>
    <x v="25"/>
    <n v="20"/>
    <x v="1"/>
    <x v="0"/>
    <x v="0"/>
    <x v="0"/>
  </r>
  <r>
    <n v="264808420"/>
    <s v="V. Readmire"/>
    <x v="306"/>
    <s v="Sep"/>
    <n v="2023"/>
    <d v="1899-12-30T00:03:00"/>
    <x v="1"/>
    <x v="0"/>
    <n v="15"/>
    <x v="3"/>
    <s v="White"/>
    <x v="0"/>
    <x v="1"/>
    <m/>
    <n v="41"/>
    <s v="Delay"/>
    <x v="17"/>
    <n v="0"/>
    <x v="3"/>
    <x v="1"/>
    <x v="0"/>
    <x v="1"/>
  </r>
  <r>
    <n v="758878577"/>
    <s v="G. Haseldine"/>
    <x v="254"/>
    <s v="Jan"/>
    <n v="2024"/>
    <d v="1899-12-30T12:37:00"/>
    <x v="4"/>
    <x v="1"/>
    <n v="44"/>
    <x v="6"/>
    <s v="Asian"/>
    <x v="0"/>
    <x v="1"/>
    <m/>
    <n v="30"/>
    <s v="Delay"/>
    <x v="13"/>
    <n v="12"/>
    <x v="2"/>
    <x v="2"/>
    <x v="1"/>
    <x v="2"/>
  </r>
  <r>
    <n v="432647259"/>
    <s v="C. Wharlton"/>
    <x v="307"/>
    <s v="Apr"/>
    <n v="2024"/>
    <d v="1899-12-30T16:10:00"/>
    <x v="3"/>
    <x v="1"/>
    <n v="35"/>
    <x v="6"/>
    <s v="Declined to Identify"/>
    <x v="0"/>
    <x v="0"/>
    <m/>
    <n v="55"/>
    <s v="Delay"/>
    <x v="28"/>
    <n v="16"/>
    <x v="2"/>
    <x v="0"/>
    <x v="2"/>
    <x v="2"/>
  </r>
  <r>
    <n v="881974043"/>
    <s v="R. McFadin"/>
    <x v="129"/>
    <s v="Feb"/>
    <n v="2024"/>
    <d v="1899-12-30T05:13:00"/>
    <x v="6"/>
    <x v="1"/>
    <n v="78"/>
    <x v="5"/>
    <s v="White"/>
    <x v="1"/>
    <x v="1"/>
    <n v="9"/>
    <n v="42"/>
    <s v="Delay"/>
    <x v="23"/>
    <n v="5"/>
    <x v="3"/>
    <x v="2"/>
    <x v="0"/>
    <x v="2"/>
  </r>
  <r>
    <n v="577645812"/>
    <s v="C. Pairpoint"/>
    <x v="98"/>
    <s v="Oct"/>
    <n v="2024"/>
    <d v="1899-12-30T02:07:00"/>
    <x v="1"/>
    <x v="0"/>
    <n v="33"/>
    <x v="6"/>
    <s v="African American"/>
    <x v="0"/>
    <x v="1"/>
    <m/>
    <n v="59"/>
    <s v="Delay"/>
    <x v="9"/>
    <n v="2"/>
    <x v="3"/>
    <x v="3"/>
    <x v="2"/>
    <x v="0"/>
  </r>
  <r>
    <n v="518188369"/>
    <s v="F. Mickleburgh"/>
    <x v="95"/>
    <s v="Sep"/>
    <n v="2024"/>
    <d v="1899-12-30T14:57:00"/>
    <x v="3"/>
    <x v="1"/>
    <n v="63"/>
    <x v="0"/>
    <s v="Asian"/>
    <x v="0"/>
    <x v="1"/>
    <m/>
    <n v="11"/>
    <s v="Within Time"/>
    <x v="4"/>
    <n v="14"/>
    <x v="2"/>
    <x v="2"/>
    <x v="1"/>
    <x v="2"/>
  </r>
  <r>
    <n v="192581232"/>
    <s v="Q. Gleadhell"/>
    <x v="213"/>
    <s v="Jun"/>
    <n v="2023"/>
    <d v="1899-12-30T22:56:00"/>
    <x v="4"/>
    <x v="1"/>
    <n v="27"/>
    <x v="3"/>
    <s v="Two or More Races"/>
    <x v="5"/>
    <x v="0"/>
    <m/>
    <n v="42"/>
    <s v="Delay"/>
    <x v="7"/>
    <n v="22"/>
    <x v="1"/>
    <x v="2"/>
    <x v="0"/>
    <x v="2"/>
  </r>
  <r>
    <n v="114365111"/>
    <s v="R. Tilburn"/>
    <x v="299"/>
    <s v="Feb"/>
    <n v="2024"/>
    <d v="1899-12-30T22:55:00"/>
    <x v="0"/>
    <x v="1"/>
    <n v="44"/>
    <x v="6"/>
    <s v="White"/>
    <x v="0"/>
    <x v="1"/>
    <m/>
    <n v="30"/>
    <s v="Delay"/>
    <x v="28"/>
    <n v="22"/>
    <x v="1"/>
    <x v="0"/>
    <x v="1"/>
    <x v="2"/>
  </r>
  <r>
    <n v="163416583"/>
    <s v="O. Bilby"/>
    <x v="269"/>
    <s v="Oct"/>
    <n v="2023"/>
    <d v="1899-12-30T15:15:00"/>
    <x v="4"/>
    <x v="1"/>
    <n v="25"/>
    <x v="3"/>
    <s v="African American"/>
    <x v="0"/>
    <x v="1"/>
    <m/>
    <n v="12"/>
    <s v="Within Time"/>
    <x v="12"/>
    <n v="15"/>
    <x v="2"/>
    <x v="2"/>
    <x v="1"/>
    <x v="2"/>
  </r>
  <r>
    <n v="534523938"/>
    <s v="J. Felmingham"/>
    <x v="130"/>
    <s v="Jun"/>
    <n v="2024"/>
    <d v="1899-12-30T18:50:00"/>
    <x v="0"/>
    <x v="0"/>
    <n v="34"/>
    <x v="6"/>
    <s v="Two or More Races"/>
    <x v="0"/>
    <x v="0"/>
    <n v="6"/>
    <n v="41"/>
    <s v="Delay"/>
    <x v="18"/>
    <n v="18"/>
    <x v="1"/>
    <x v="1"/>
    <x v="0"/>
    <x v="1"/>
  </r>
  <r>
    <n v="530985548"/>
    <s v="J. Melmeth"/>
    <x v="308"/>
    <s v="May"/>
    <n v="2023"/>
    <d v="1899-12-30T17:41:00"/>
    <x v="4"/>
    <x v="1"/>
    <n v="64"/>
    <x v="0"/>
    <s v="Declined to Identify"/>
    <x v="1"/>
    <x v="0"/>
    <m/>
    <n v="42"/>
    <s v="Delay"/>
    <x v="4"/>
    <n v="17"/>
    <x v="2"/>
    <x v="2"/>
    <x v="0"/>
    <x v="2"/>
  </r>
  <r>
    <n v="880967672"/>
    <s v="M. Huncoot"/>
    <x v="309"/>
    <s v="Jul"/>
    <n v="2024"/>
    <d v="1899-12-30T21:08:00"/>
    <x v="3"/>
    <x v="0"/>
    <n v="53"/>
    <x v="2"/>
    <s v="Two or More Races"/>
    <x v="0"/>
    <x v="1"/>
    <n v="8"/>
    <n v="23"/>
    <s v="Within Time"/>
    <x v="26"/>
    <n v="21"/>
    <x v="1"/>
    <x v="2"/>
    <x v="1"/>
    <x v="2"/>
  </r>
  <r>
    <n v="543307171"/>
    <s v="F. Canty"/>
    <x v="310"/>
    <s v="Aug"/>
    <n v="2024"/>
    <d v="1899-12-30T08:26:00"/>
    <x v="4"/>
    <x v="0"/>
    <n v="12"/>
    <x v="4"/>
    <s v="White"/>
    <x v="2"/>
    <x v="0"/>
    <m/>
    <n v="60"/>
    <s v="Delay"/>
    <x v="9"/>
    <n v="8"/>
    <x v="0"/>
    <x v="3"/>
    <x v="2"/>
    <x v="0"/>
  </r>
  <r>
    <n v="249159115"/>
    <s v="K. Whopples"/>
    <x v="284"/>
    <s v="Sep"/>
    <n v="2023"/>
    <d v="1899-12-30T19:16:00"/>
    <x v="5"/>
    <x v="1"/>
    <n v="54"/>
    <x v="2"/>
    <s v="Two or More Races"/>
    <x v="6"/>
    <x v="1"/>
    <m/>
    <n v="18"/>
    <s v="Within Time"/>
    <x v="19"/>
    <n v="19"/>
    <x v="1"/>
    <x v="3"/>
    <x v="1"/>
    <x v="1"/>
  </r>
  <r>
    <n v="729027030"/>
    <s v="M. Satch"/>
    <x v="217"/>
    <s v="Mar"/>
    <n v="2024"/>
    <d v="1899-12-30T18:38:00"/>
    <x v="6"/>
    <x v="1"/>
    <n v="59"/>
    <x v="2"/>
    <s v="Asian"/>
    <x v="0"/>
    <x v="1"/>
    <m/>
    <n v="44"/>
    <s v="Delay"/>
    <x v="7"/>
    <n v="18"/>
    <x v="1"/>
    <x v="2"/>
    <x v="0"/>
    <x v="2"/>
  </r>
  <r>
    <n v="808171359"/>
    <s v="U. Hargey"/>
    <x v="285"/>
    <s v="Oct"/>
    <n v="2024"/>
    <d v="1899-12-30T19:57:00"/>
    <x v="3"/>
    <x v="0"/>
    <n v="76"/>
    <x v="5"/>
    <s v="White"/>
    <x v="1"/>
    <x v="1"/>
    <n v="5"/>
    <n v="13"/>
    <s v="Within Time"/>
    <x v="23"/>
    <n v="19"/>
    <x v="1"/>
    <x v="2"/>
    <x v="1"/>
    <x v="2"/>
  </r>
  <r>
    <n v="540893110"/>
    <s v="R. Elderton"/>
    <x v="190"/>
    <s v="Sep"/>
    <n v="2024"/>
    <d v="1899-12-30T10:17:00"/>
    <x v="1"/>
    <x v="1"/>
    <n v="60"/>
    <x v="0"/>
    <s v="Two or More Races"/>
    <x v="0"/>
    <x v="0"/>
    <m/>
    <n v="10"/>
    <s v="Within Time"/>
    <x v="26"/>
    <n v="10"/>
    <x v="0"/>
    <x v="2"/>
    <x v="1"/>
    <x v="2"/>
  </r>
  <r>
    <n v="100402709"/>
    <s v="O. Cammack"/>
    <x v="67"/>
    <s v="May"/>
    <n v="2024"/>
    <d v="1899-12-30T04:58:00"/>
    <x v="0"/>
    <x v="0"/>
    <n v="77"/>
    <x v="5"/>
    <s v="White"/>
    <x v="0"/>
    <x v="0"/>
    <m/>
    <n v="48"/>
    <s v="Delay"/>
    <x v="19"/>
    <n v="4"/>
    <x v="3"/>
    <x v="3"/>
    <x v="2"/>
    <x v="1"/>
  </r>
  <r>
    <n v="867833947"/>
    <s v="S. Pash"/>
    <x v="44"/>
    <s v="Sep"/>
    <n v="2024"/>
    <d v="1899-12-30T07:37:00"/>
    <x v="3"/>
    <x v="0"/>
    <n v="29"/>
    <x v="3"/>
    <s v="Pacific Islander"/>
    <x v="0"/>
    <x v="0"/>
    <m/>
    <n v="55"/>
    <s v="Delay"/>
    <x v="19"/>
    <n v="7"/>
    <x v="0"/>
    <x v="3"/>
    <x v="2"/>
    <x v="1"/>
  </r>
  <r>
    <n v="849019695"/>
    <s v="H. Emmanuele"/>
    <x v="311"/>
    <s v="May"/>
    <n v="2024"/>
    <d v="1899-12-30T17:14:00"/>
    <x v="6"/>
    <x v="1"/>
    <n v="5"/>
    <x v="4"/>
    <s v="Two or More Races"/>
    <x v="0"/>
    <x v="1"/>
    <m/>
    <n v="37"/>
    <s v="Delay"/>
    <x v="28"/>
    <n v="17"/>
    <x v="2"/>
    <x v="0"/>
    <x v="0"/>
    <x v="2"/>
  </r>
  <r>
    <n v="601328756"/>
    <s v="I. Sissel"/>
    <x v="198"/>
    <s v="May"/>
    <n v="2024"/>
    <d v="1899-12-30T04:49:00"/>
    <x v="5"/>
    <x v="1"/>
    <n v="8"/>
    <x v="4"/>
    <s v="Asian"/>
    <x v="0"/>
    <x v="0"/>
    <n v="7"/>
    <n v="54"/>
    <s v="Delay"/>
    <x v="24"/>
    <n v="4"/>
    <x v="3"/>
    <x v="1"/>
    <x v="2"/>
    <x v="1"/>
  </r>
  <r>
    <n v="409670369"/>
    <s v="E. ducarme"/>
    <x v="171"/>
    <s v="Jul"/>
    <n v="2023"/>
    <d v="1899-12-30T16:51:00"/>
    <x v="5"/>
    <x v="1"/>
    <n v="78"/>
    <x v="5"/>
    <s v="African American"/>
    <x v="0"/>
    <x v="1"/>
    <m/>
    <n v="40"/>
    <s v="Delay"/>
    <x v="20"/>
    <n v="16"/>
    <x v="2"/>
    <x v="3"/>
    <x v="0"/>
    <x v="0"/>
  </r>
  <r>
    <n v="821396737"/>
    <s v="F. Yockney"/>
    <x v="312"/>
    <s v="Oct"/>
    <n v="2023"/>
    <d v="1899-12-30T13:39:00"/>
    <x v="1"/>
    <x v="1"/>
    <n v="44"/>
    <x v="6"/>
    <s v="White"/>
    <x v="0"/>
    <x v="0"/>
    <m/>
    <n v="48"/>
    <s v="Delay"/>
    <x v="20"/>
    <n v="13"/>
    <x v="2"/>
    <x v="3"/>
    <x v="2"/>
    <x v="0"/>
  </r>
  <r>
    <n v="197605950"/>
    <s v="H. Rudland"/>
    <x v="313"/>
    <s v="Jul"/>
    <n v="2024"/>
    <d v="1899-12-30T17:01:00"/>
    <x v="2"/>
    <x v="0"/>
    <n v="34"/>
    <x v="6"/>
    <s v="White"/>
    <x v="0"/>
    <x v="0"/>
    <m/>
    <n v="59"/>
    <s v="Delay"/>
    <x v="10"/>
    <n v="17"/>
    <x v="2"/>
    <x v="2"/>
    <x v="2"/>
    <x v="2"/>
  </r>
  <r>
    <n v="612422700"/>
    <s v="L. Torald"/>
    <x v="271"/>
    <s v="Jul"/>
    <n v="2023"/>
    <d v="1899-12-30T08:56:00"/>
    <x v="5"/>
    <x v="0"/>
    <n v="6"/>
    <x v="4"/>
    <s v="White"/>
    <x v="0"/>
    <x v="0"/>
    <m/>
    <n v="29"/>
    <s v="Within Time"/>
    <x v="28"/>
    <n v="8"/>
    <x v="0"/>
    <x v="0"/>
    <x v="1"/>
    <x v="2"/>
  </r>
  <r>
    <n v="607430418"/>
    <s v="P. Queyeiro"/>
    <x v="93"/>
    <s v="Mar"/>
    <n v="2024"/>
    <d v="1899-12-30T22:41:00"/>
    <x v="3"/>
    <x v="1"/>
    <n v="27"/>
    <x v="3"/>
    <s v="White"/>
    <x v="0"/>
    <x v="1"/>
    <n v="8"/>
    <n v="29"/>
    <s v="Within Time"/>
    <x v="15"/>
    <n v="22"/>
    <x v="1"/>
    <x v="2"/>
    <x v="1"/>
    <x v="2"/>
  </r>
  <r>
    <n v="403723420"/>
    <s v="Y. Hallihan"/>
    <x v="314"/>
    <s v="Sep"/>
    <n v="2024"/>
    <d v="1899-12-30T00:21:00"/>
    <x v="2"/>
    <x v="0"/>
    <n v="32"/>
    <x v="6"/>
    <s v="African American"/>
    <x v="0"/>
    <x v="0"/>
    <n v="7"/>
    <n v="15"/>
    <s v="Within Time"/>
    <x v="5"/>
    <n v="0"/>
    <x v="3"/>
    <x v="0"/>
    <x v="1"/>
    <x v="0"/>
  </r>
  <r>
    <n v="204525423"/>
    <s v="W. Lobe"/>
    <x v="201"/>
    <s v="Jul"/>
    <n v="2024"/>
    <d v="1899-12-30T15:30:00"/>
    <x v="1"/>
    <x v="1"/>
    <n v="11"/>
    <x v="4"/>
    <s v="White"/>
    <x v="2"/>
    <x v="0"/>
    <m/>
    <n v="55"/>
    <s v="Delay"/>
    <x v="27"/>
    <n v="15"/>
    <x v="2"/>
    <x v="3"/>
    <x v="2"/>
    <x v="0"/>
  </r>
  <r>
    <n v="469381832"/>
    <s v="M. Tutton"/>
    <x v="315"/>
    <s v="Jun"/>
    <n v="2023"/>
    <d v="1899-12-30T09:08:00"/>
    <x v="5"/>
    <x v="1"/>
    <n v="32"/>
    <x v="6"/>
    <s v="Two or More Races"/>
    <x v="0"/>
    <x v="1"/>
    <m/>
    <n v="51"/>
    <s v="Delay"/>
    <x v="11"/>
    <n v="9"/>
    <x v="0"/>
    <x v="0"/>
    <x v="2"/>
    <x v="0"/>
  </r>
  <r>
    <n v="295254846"/>
    <s v="C. Kepp"/>
    <x v="316"/>
    <s v="Sep"/>
    <n v="2024"/>
    <d v="1899-12-30T09:13:00"/>
    <x v="0"/>
    <x v="0"/>
    <n v="72"/>
    <x v="5"/>
    <s v="Two or More Races"/>
    <x v="0"/>
    <x v="1"/>
    <n v="8"/>
    <n v="53"/>
    <s v="Delay"/>
    <x v="6"/>
    <n v="9"/>
    <x v="0"/>
    <x v="3"/>
    <x v="2"/>
    <x v="0"/>
  </r>
  <r>
    <n v="730225135"/>
    <s v="H. Trubshaw"/>
    <x v="293"/>
    <s v="Oct"/>
    <n v="2024"/>
    <d v="1899-12-30T23:15:00"/>
    <x v="3"/>
    <x v="1"/>
    <n v="43"/>
    <x v="6"/>
    <s v="Native American/Alaska Native"/>
    <x v="0"/>
    <x v="0"/>
    <m/>
    <n v="53"/>
    <s v="Delay"/>
    <x v="27"/>
    <n v="23"/>
    <x v="1"/>
    <x v="3"/>
    <x v="2"/>
    <x v="0"/>
  </r>
  <r>
    <n v="408141967"/>
    <s v="H. McCanny"/>
    <x v="317"/>
    <s v="Nov"/>
    <n v="2023"/>
    <d v="1899-12-30T11:35:00"/>
    <x v="1"/>
    <x v="1"/>
    <n v="66"/>
    <x v="0"/>
    <s v="Asian"/>
    <x v="2"/>
    <x v="0"/>
    <m/>
    <n v="19"/>
    <s v="Within Time"/>
    <x v="10"/>
    <n v="11"/>
    <x v="0"/>
    <x v="2"/>
    <x v="1"/>
    <x v="2"/>
  </r>
  <r>
    <n v="186820440"/>
    <s v="T. Rought"/>
    <x v="208"/>
    <s v="Feb"/>
    <n v="2024"/>
    <d v="1899-12-30T10:37:00"/>
    <x v="6"/>
    <x v="0"/>
    <n v="56"/>
    <x v="2"/>
    <s v="Declined to Identify"/>
    <x v="1"/>
    <x v="1"/>
    <m/>
    <n v="40"/>
    <s v="Delay"/>
    <x v="22"/>
    <n v="10"/>
    <x v="0"/>
    <x v="1"/>
    <x v="0"/>
    <x v="1"/>
  </r>
  <r>
    <n v="338565549"/>
    <s v="F. Cod"/>
    <x v="318"/>
    <s v="Sep"/>
    <n v="2023"/>
    <d v="1899-12-30T19:25:00"/>
    <x v="1"/>
    <x v="0"/>
    <n v="56"/>
    <x v="2"/>
    <s v="African American"/>
    <x v="2"/>
    <x v="1"/>
    <m/>
    <n v="59"/>
    <s v="Delay"/>
    <x v="30"/>
    <n v="19"/>
    <x v="1"/>
    <x v="3"/>
    <x v="2"/>
    <x v="1"/>
  </r>
  <r>
    <n v="424435485"/>
    <s v="Z. McClarence"/>
    <x v="319"/>
    <s v="Oct"/>
    <n v="2024"/>
    <d v="1899-12-30T23:25:00"/>
    <x v="0"/>
    <x v="0"/>
    <n v="16"/>
    <x v="3"/>
    <s v="White"/>
    <x v="1"/>
    <x v="0"/>
    <m/>
    <n v="15"/>
    <s v="Within Time"/>
    <x v="30"/>
    <n v="23"/>
    <x v="1"/>
    <x v="3"/>
    <x v="1"/>
    <x v="1"/>
  </r>
  <r>
    <n v="109579083"/>
    <s v="O. Gohn"/>
    <x v="320"/>
    <s v="Jul"/>
    <n v="2023"/>
    <d v="1899-12-30T10:50:00"/>
    <x v="3"/>
    <x v="1"/>
    <n v="28"/>
    <x v="3"/>
    <s v="Pacific Islander"/>
    <x v="0"/>
    <x v="0"/>
    <m/>
    <n v="12"/>
    <s v="Within Time"/>
    <x v="11"/>
    <n v="10"/>
    <x v="0"/>
    <x v="0"/>
    <x v="1"/>
    <x v="0"/>
  </r>
  <r>
    <n v="129820895"/>
    <s v="B. Hargie"/>
    <x v="284"/>
    <s v="Sep"/>
    <n v="2023"/>
    <d v="1899-12-30T05:59:00"/>
    <x v="5"/>
    <x v="0"/>
    <n v="56"/>
    <x v="2"/>
    <s v="White"/>
    <x v="0"/>
    <x v="1"/>
    <m/>
    <n v="42"/>
    <s v="Delay"/>
    <x v="19"/>
    <n v="5"/>
    <x v="3"/>
    <x v="3"/>
    <x v="0"/>
    <x v="1"/>
  </r>
  <r>
    <n v="786395598"/>
    <s v="M. Thurner"/>
    <x v="299"/>
    <s v="Feb"/>
    <n v="2024"/>
    <d v="1899-12-30T09:05:00"/>
    <x v="0"/>
    <x v="1"/>
    <n v="38"/>
    <x v="6"/>
    <s v="White"/>
    <x v="0"/>
    <x v="1"/>
    <m/>
    <n v="55"/>
    <s v="Delay"/>
    <x v="28"/>
    <n v="9"/>
    <x v="0"/>
    <x v="0"/>
    <x v="2"/>
    <x v="2"/>
  </r>
  <r>
    <n v="684053448"/>
    <s v="F. Boggish"/>
    <x v="188"/>
    <s v="Aug"/>
    <n v="2023"/>
    <d v="1899-12-30T06:12:00"/>
    <x v="4"/>
    <x v="1"/>
    <n v="33"/>
    <x v="6"/>
    <s v="Native American/Alaska Native"/>
    <x v="0"/>
    <x v="1"/>
    <n v="5"/>
    <n v="45"/>
    <s v="Delay"/>
    <x v="26"/>
    <n v="6"/>
    <x v="0"/>
    <x v="2"/>
    <x v="0"/>
    <x v="2"/>
  </r>
  <r>
    <n v="381538528"/>
    <s v="A. Roundtree"/>
    <x v="15"/>
    <s v="Sep"/>
    <n v="2023"/>
    <d v="1899-12-30T16:49:00"/>
    <x v="6"/>
    <x v="1"/>
    <n v="51"/>
    <x v="2"/>
    <s v="White"/>
    <x v="0"/>
    <x v="1"/>
    <m/>
    <n v="36"/>
    <s v="Delay"/>
    <x v="5"/>
    <n v="16"/>
    <x v="2"/>
    <x v="0"/>
    <x v="0"/>
    <x v="0"/>
  </r>
  <r>
    <n v="411835149"/>
    <s v="U. Tumielli"/>
    <x v="321"/>
    <s v="Jan"/>
    <n v="2024"/>
    <d v="1899-12-30T21:20:00"/>
    <x v="3"/>
    <x v="1"/>
    <n v="47"/>
    <x v="2"/>
    <s v="Declined to Identify"/>
    <x v="0"/>
    <x v="0"/>
    <m/>
    <n v="17"/>
    <s v="Within Time"/>
    <x v="28"/>
    <n v="21"/>
    <x v="1"/>
    <x v="0"/>
    <x v="1"/>
    <x v="2"/>
  </r>
  <r>
    <n v="280137317"/>
    <s v="C. Woolveridge"/>
    <x v="322"/>
    <s v="May"/>
    <n v="2023"/>
    <d v="1899-12-30T07:54:00"/>
    <x v="6"/>
    <x v="0"/>
    <n v="18"/>
    <x v="3"/>
    <s v="Declined to Identify"/>
    <x v="0"/>
    <x v="1"/>
    <n v="3"/>
    <n v="11"/>
    <s v="Within Time"/>
    <x v="11"/>
    <n v="7"/>
    <x v="0"/>
    <x v="0"/>
    <x v="1"/>
    <x v="0"/>
  </r>
  <r>
    <n v="123291223"/>
    <s v="G. Kingdom"/>
    <x v="309"/>
    <s v="Jul"/>
    <n v="2024"/>
    <d v="1899-12-30T13:37:00"/>
    <x v="3"/>
    <x v="1"/>
    <n v="10"/>
    <x v="4"/>
    <s v="African American"/>
    <x v="0"/>
    <x v="0"/>
    <m/>
    <n v="18"/>
    <s v="Within Time"/>
    <x v="26"/>
    <n v="13"/>
    <x v="2"/>
    <x v="2"/>
    <x v="1"/>
    <x v="2"/>
  </r>
  <r>
    <n v="398343572"/>
    <s v="X. Mouncey"/>
    <x v="323"/>
    <s v="Jun"/>
    <n v="2024"/>
    <d v="1899-12-30T17:48:00"/>
    <x v="4"/>
    <x v="1"/>
    <n v="31"/>
    <x v="6"/>
    <s v="Two or More Races"/>
    <x v="0"/>
    <x v="0"/>
    <m/>
    <n v="25"/>
    <s v="Within Time"/>
    <x v="15"/>
    <n v="17"/>
    <x v="2"/>
    <x v="2"/>
    <x v="1"/>
    <x v="2"/>
  </r>
  <r>
    <n v="554963589"/>
    <s v="K. Willowby"/>
    <x v="6"/>
    <s v="Aug"/>
    <n v="2023"/>
    <d v="1899-12-30T17:42:00"/>
    <x v="0"/>
    <x v="0"/>
    <n v="70"/>
    <x v="5"/>
    <s v="African American"/>
    <x v="0"/>
    <x v="1"/>
    <n v="9"/>
    <n v="49"/>
    <s v="Delay"/>
    <x v="3"/>
    <n v="17"/>
    <x v="2"/>
    <x v="2"/>
    <x v="2"/>
    <x v="2"/>
  </r>
  <r>
    <n v="530226924"/>
    <s v="W. McFadin"/>
    <x v="194"/>
    <s v="Sep"/>
    <n v="2023"/>
    <d v="1899-12-30T22:42:00"/>
    <x v="5"/>
    <x v="1"/>
    <n v="61"/>
    <x v="0"/>
    <s v="Pacific Islander"/>
    <x v="1"/>
    <x v="1"/>
    <m/>
    <n v="42"/>
    <s v="Delay"/>
    <x v="1"/>
    <n v="22"/>
    <x v="1"/>
    <x v="0"/>
    <x v="0"/>
    <x v="0"/>
  </r>
  <r>
    <n v="449698456"/>
    <s v="V. Robic"/>
    <x v="324"/>
    <s v="Oct"/>
    <n v="2024"/>
    <d v="1899-12-30T06:43:00"/>
    <x v="4"/>
    <x v="1"/>
    <n v="29"/>
    <x v="3"/>
    <s v="White"/>
    <x v="0"/>
    <x v="1"/>
    <n v="4"/>
    <n v="10"/>
    <s v="Within Time"/>
    <x v="16"/>
    <n v="6"/>
    <x v="0"/>
    <x v="1"/>
    <x v="1"/>
    <x v="1"/>
  </r>
  <r>
    <n v="280938703"/>
    <s v="C. Izat"/>
    <x v="325"/>
    <s v="Mar"/>
    <n v="2024"/>
    <d v="1899-12-30T16:26:00"/>
    <x v="4"/>
    <x v="1"/>
    <n v="67"/>
    <x v="0"/>
    <s v="African American"/>
    <x v="1"/>
    <x v="0"/>
    <n v="8"/>
    <n v="42"/>
    <s v="Delay"/>
    <x v="25"/>
    <n v="16"/>
    <x v="2"/>
    <x v="0"/>
    <x v="0"/>
    <x v="0"/>
  </r>
  <r>
    <n v="167774307"/>
    <s v="F. Tunniclisse"/>
    <x v="244"/>
    <s v="Jan"/>
    <n v="2024"/>
    <d v="1899-12-30T15:26:00"/>
    <x v="6"/>
    <x v="0"/>
    <n v="57"/>
    <x v="2"/>
    <s v="African American"/>
    <x v="2"/>
    <x v="1"/>
    <m/>
    <n v="60"/>
    <s v="Delay"/>
    <x v="3"/>
    <n v="15"/>
    <x v="2"/>
    <x v="2"/>
    <x v="2"/>
    <x v="2"/>
  </r>
  <r>
    <n v="532773729"/>
    <s v="E. Grimsdith"/>
    <x v="326"/>
    <s v="Dec"/>
    <n v="2023"/>
    <d v="1899-12-30T15:01:00"/>
    <x v="5"/>
    <x v="0"/>
    <n v="28"/>
    <x v="3"/>
    <s v="African American"/>
    <x v="0"/>
    <x v="1"/>
    <m/>
    <n v="49"/>
    <s v="Delay"/>
    <x v="1"/>
    <n v="15"/>
    <x v="2"/>
    <x v="0"/>
    <x v="2"/>
    <x v="0"/>
  </r>
  <r>
    <n v="310555331"/>
    <s v="J. Goneau"/>
    <x v="86"/>
    <s v="Jul"/>
    <n v="2024"/>
    <d v="1899-12-30T00:03:00"/>
    <x v="4"/>
    <x v="0"/>
    <n v="9"/>
    <x v="4"/>
    <s v="African American"/>
    <x v="2"/>
    <x v="0"/>
    <n v="5"/>
    <n v="16"/>
    <s v="Within Time"/>
    <x v="19"/>
    <n v="0"/>
    <x v="3"/>
    <x v="3"/>
    <x v="1"/>
    <x v="1"/>
  </r>
  <r>
    <n v="887745024"/>
    <s v="Q. Rathe"/>
    <x v="327"/>
    <s v="Nov"/>
    <n v="2023"/>
    <d v="1899-12-30T01:49:00"/>
    <x v="3"/>
    <x v="1"/>
    <n v="51"/>
    <x v="2"/>
    <s v="Two or More Races"/>
    <x v="1"/>
    <x v="1"/>
    <m/>
    <n v="38"/>
    <s v="Delay"/>
    <x v="7"/>
    <n v="1"/>
    <x v="3"/>
    <x v="2"/>
    <x v="0"/>
    <x v="2"/>
  </r>
  <r>
    <n v="379458010"/>
    <s v="Q. Rapi"/>
    <x v="106"/>
    <s v="Oct"/>
    <n v="2024"/>
    <d v="1899-12-30T16:28:00"/>
    <x v="0"/>
    <x v="1"/>
    <n v="45"/>
    <x v="2"/>
    <s v="African American"/>
    <x v="1"/>
    <x v="1"/>
    <m/>
    <n v="53"/>
    <s v="Delay"/>
    <x v="3"/>
    <n v="16"/>
    <x v="2"/>
    <x v="2"/>
    <x v="2"/>
    <x v="2"/>
  </r>
  <r>
    <n v="353776257"/>
    <s v="V. Van Der Walt"/>
    <x v="203"/>
    <s v="Apr"/>
    <n v="2023"/>
    <d v="1899-12-30T23:10:00"/>
    <x v="3"/>
    <x v="0"/>
    <n v="75"/>
    <x v="5"/>
    <s v="White"/>
    <x v="0"/>
    <x v="0"/>
    <n v="7"/>
    <n v="33"/>
    <s v="Delay"/>
    <x v="17"/>
    <n v="23"/>
    <x v="1"/>
    <x v="1"/>
    <x v="0"/>
    <x v="1"/>
  </r>
  <r>
    <n v="366931146"/>
    <s v="G. Greeding"/>
    <x v="22"/>
    <s v="Jan"/>
    <n v="2024"/>
    <d v="1899-12-30T16:26:00"/>
    <x v="5"/>
    <x v="0"/>
    <n v="49"/>
    <x v="2"/>
    <s v="African American"/>
    <x v="0"/>
    <x v="1"/>
    <n v="10"/>
    <n v="52"/>
    <s v="Delay"/>
    <x v="7"/>
    <n v="16"/>
    <x v="2"/>
    <x v="2"/>
    <x v="2"/>
    <x v="2"/>
  </r>
  <r>
    <n v="636599872"/>
    <s v="M. Djekovic"/>
    <x v="69"/>
    <s v="Mar"/>
    <n v="2024"/>
    <d v="1899-12-30T23:19:00"/>
    <x v="2"/>
    <x v="0"/>
    <n v="40"/>
    <x v="6"/>
    <s v="Pacific Islander"/>
    <x v="4"/>
    <x v="0"/>
    <m/>
    <n v="38"/>
    <s v="Delay"/>
    <x v="16"/>
    <n v="23"/>
    <x v="1"/>
    <x v="1"/>
    <x v="0"/>
    <x v="1"/>
  </r>
  <r>
    <n v="707406053"/>
    <s v="O. Bahde"/>
    <x v="241"/>
    <s v="Sep"/>
    <n v="2024"/>
    <d v="1899-12-30T21:34:00"/>
    <x v="5"/>
    <x v="1"/>
    <n v="26"/>
    <x v="3"/>
    <s v="Declined to Identify"/>
    <x v="0"/>
    <x v="0"/>
    <m/>
    <n v="37"/>
    <s v="Delay"/>
    <x v="23"/>
    <n v="21"/>
    <x v="1"/>
    <x v="2"/>
    <x v="0"/>
    <x v="2"/>
  </r>
  <r>
    <n v="142103821"/>
    <s v="U. Oxenham"/>
    <x v="328"/>
    <s v="Apr"/>
    <n v="2023"/>
    <d v="1899-12-30T21:35:00"/>
    <x v="6"/>
    <x v="1"/>
    <n v="3"/>
    <x v="1"/>
    <s v="Declined to Identify"/>
    <x v="1"/>
    <x v="0"/>
    <m/>
    <n v="24"/>
    <s v="Within Time"/>
    <x v="6"/>
    <n v="21"/>
    <x v="1"/>
    <x v="3"/>
    <x v="1"/>
    <x v="0"/>
  </r>
  <r>
    <n v="707650931"/>
    <s v="W. Danford"/>
    <x v="129"/>
    <s v="Feb"/>
    <n v="2024"/>
    <d v="1899-12-30T07:37:00"/>
    <x v="6"/>
    <x v="1"/>
    <n v="55"/>
    <x v="2"/>
    <s v="African American"/>
    <x v="0"/>
    <x v="0"/>
    <m/>
    <n v="25"/>
    <s v="Within Time"/>
    <x v="23"/>
    <n v="7"/>
    <x v="0"/>
    <x v="2"/>
    <x v="1"/>
    <x v="2"/>
  </r>
  <r>
    <n v="608507377"/>
    <s v="S. Adnam"/>
    <x v="329"/>
    <s v="Oct"/>
    <n v="2023"/>
    <d v="1899-12-30T08:07:00"/>
    <x v="2"/>
    <x v="1"/>
    <n v="73"/>
    <x v="5"/>
    <s v="White"/>
    <x v="1"/>
    <x v="0"/>
    <m/>
    <n v="12"/>
    <s v="Within Time"/>
    <x v="18"/>
    <n v="8"/>
    <x v="0"/>
    <x v="1"/>
    <x v="1"/>
    <x v="1"/>
  </r>
  <r>
    <n v="125278454"/>
    <s v="N. Seeney"/>
    <x v="330"/>
    <s v="Sep"/>
    <n v="2023"/>
    <d v="1899-12-30T13:18:00"/>
    <x v="6"/>
    <x v="1"/>
    <n v="48"/>
    <x v="2"/>
    <s v="White"/>
    <x v="1"/>
    <x v="0"/>
    <m/>
    <n v="53"/>
    <s v="Delay"/>
    <x v="9"/>
    <n v="13"/>
    <x v="2"/>
    <x v="3"/>
    <x v="2"/>
    <x v="0"/>
  </r>
  <r>
    <n v="593211380"/>
    <s v="L. Crawshay"/>
    <x v="331"/>
    <s v="Jul"/>
    <n v="2023"/>
    <d v="1899-12-30T06:50:00"/>
    <x v="1"/>
    <x v="0"/>
    <n v="40"/>
    <x v="6"/>
    <s v="Two or More Races"/>
    <x v="0"/>
    <x v="0"/>
    <m/>
    <n v="16"/>
    <s v="Within Time"/>
    <x v="21"/>
    <n v="6"/>
    <x v="0"/>
    <x v="1"/>
    <x v="1"/>
    <x v="1"/>
  </r>
  <r>
    <n v="241019916"/>
    <s v="G. Tavernor"/>
    <x v="147"/>
    <s v="Dec"/>
    <n v="2023"/>
    <d v="1899-12-30T00:02:00"/>
    <x v="5"/>
    <x v="0"/>
    <n v="28"/>
    <x v="3"/>
    <s v="Asian"/>
    <x v="1"/>
    <x v="1"/>
    <n v="1"/>
    <n v="26"/>
    <s v="Within Time"/>
    <x v="4"/>
    <n v="0"/>
    <x v="3"/>
    <x v="2"/>
    <x v="1"/>
    <x v="2"/>
  </r>
  <r>
    <n v="314472091"/>
    <s v="Z. Weyman"/>
    <x v="332"/>
    <s v="Mar"/>
    <n v="2024"/>
    <d v="1899-12-30T08:45:00"/>
    <x v="6"/>
    <x v="0"/>
    <n v="35"/>
    <x v="6"/>
    <s v="African American"/>
    <x v="1"/>
    <x v="1"/>
    <m/>
    <n v="44"/>
    <s v="Delay"/>
    <x v="9"/>
    <n v="8"/>
    <x v="0"/>
    <x v="3"/>
    <x v="0"/>
    <x v="0"/>
  </r>
  <r>
    <n v="312606865"/>
    <s v="J. Twinborne"/>
    <x v="333"/>
    <s v="Jul"/>
    <n v="2023"/>
    <d v="1899-12-30T01:34:00"/>
    <x v="3"/>
    <x v="0"/>
    <n v="30"/>
    <x v="6"/>
    <s v="White"/>
    <x v="2"/>
    <x v="1"/>
    <n v="10"/>
    <n v="29"/>
    <s v="Within Time"/>
    <x v="12"/>
    <n v="1"/>
    <x v="3"/>
    <x v="2"/>
    <x v="1"/>
    <x v="2"/>
  </r>
  <r>
    <n v="343404924"/>
    <s v="L. Almack"/>
    <x v="194"/>
    <s v="Sep"/>
    <n v="2023"/>
    <d v="1899-12-30T12:42:00"/>
    <x v="5"/>
    <x v="0"/>
    <n v="29"/>
    <x v="3"/>
    <s v="Two or More Races"/>
    <x v="6"/>
    <x v="0"/>
    <m/>
    <n v="51"/>
    <s v="Delay"/>
    <x v="1"/>
    <n v="12"/>
    <x v="2"/>
    <x v="0"/>
    <x v="2"/>
    <x v="0"/>
  </r>
  <r>
    <n v="229088535"/>
    <s v="O. Portchmouth"/>
    <x v="241"/>
    <s v="Sep"/>
    <n v="2024"/>
    <d v="1899-12-30T13:33:00"/>
    <x v="5"/>
    <x v="1"/>
    <n v="36"/>
    <x v="6"/>
    <s v="Asian"/>
    <x v="0"/>
    <x v="1"/>
    <m/>
    <n v="27"/>
    <s v="Within Time"/>
    <x v="23"/>
    <n v="13"/>
    <x v="2"/>
    <x v="2"/>
    <x v="1"/>
    <x v="2"/>
  </r>
  <r>
    <n v="428766409"/>
    <s v="H. Duffy"/>
    <x v="55"/>
    <s v="Aug"/>
    <n v="2023"/>
    <d v="1899-12-30T08:53:00"/>
    <x v="6"/>
    <x v="0"/>
    <n v="26"/>
    <x v="3"/>
    <s v="Pacific Islander"/>
    <x v="0"/>
    <x v="1"/>
    <n v="3"/>
    <n v="13"/>
    <s v="Within Time"/>
    <x v="19"/>
    <n v="8"/>
    <x v="0"/>
    <x v="3"/>
    <x v="1"/>
    <x v="1"/>
  </r>
  <r>
    <n v="859842585"/>
    <s v="J. Flarity"/>
    <x v="334"/>
    <s v="Jun"/>
    <n v="2024"/>
    <d v="1899-12-30T11:39:00"/>
    <x v="5"/>
    <x v="0"/>
    <n v="7"/>
    <x v="4"/>
    <s v="White"/>
    <x v="0"/>
    <x v="1"/>
    <m/>
    <n v="12"/>
    <s v="Within Time"/>
    <x v="28"/>
    <n v="11"/>
    <x v="0"/>
    <x v="0"/>
    <x v="1"/>
    <x v="2"/>
  </r>
  <r>
    <n v="203990377"/>
    <s v="U. Tomasian"/>
    <x v="276"/>
    <s v="Oct"/>
    <n v="2023"/>
    <d v="1899-12-30T14:39:00"/>
    <x v="3"/>
    <x v="1"/>
    <n v="29"/>
    <x v="3"/>
    <s v="Declined to Identify"/>
    <x v="1"/>
    <x v="0"/>
    <m/>
    <n v="16"/>
    <s v="Within Time"/>
    <x v="4"/>
    <n v="14"/>
    <x v="2"/>
    <x v="2"/>
    <x v="1"/>
    <x v="2"/>
  </r>
  <r>
    <n v="673879658"/>
    <s v="O. Trumper"/>
    <x v="335"/>
    <s v="Dec"/>
    <n v="2023"/>
    <d v="1899-12-30T03:20:00"/>
    <x v="5"/>
    <x v="0"/>
    <n v="53"/>
    <x v="2"/>
    <s v="Two or More Races"/>
    <x v="6"/>
    <x v="1"/>
    <m/>
    <n v="57"/>
    <s v="Delay"/>
    <x v="21"/>
    <n v="3"/>
    <x v="3"/>
    <x v="1"/>
    <x v="2"/>
    <x v="1"/>
  </r>
  <r>
    <n v="602619639"/>
    <s v="X. Housegoe"/>
    <x v="336"/>
    <s v="Jul"/>
    <n v="2023"/>
    <d v="1899-12-30T07:41:00"/>
    <x v="5"/>
    <x v="1"/>
    <n v="51"/>
    <x v="2"/>
    <s v="Declined to Identify"/>
    <x v="0"/>
    <x v="1"/>
    <m/>
    <n v="17"/>
    <s v="Within Time"/>
    <x v="26"/>
    <n v="7"/>
    <x v="0"/>
    <x v="2"/>
    <x v="1"/>
    <x v="2"/>
  </r>
  <r>
    <n v="454085050"/>
    <s v="Z. Gibbens"/>
    <x v="337"/>
    <s v="Oct"/>
    <n v="2024"/>
    <d v="1899-12-30T10:20:00"/>
    <x v="2"/>
    <x v="1"/>
    <n v="67"/>
    <x v="0"/>
    <s v="Native American/Alaska Native"/>
    <x v="1"/>
    <x v="0"/>
    <n v="6"/>
    <n v="48"/>
    <s v="Delay"/>
    <x v="24"/>
    <n v="10"/>
    <x v="0"/>
    <x v="1"/>
    <x v="2"/>
    <x v="1"/>
  </r>
  <r>
    <n v="523224909"/>
    <s v="D. Brimilcome"/>
    <x v="220"/>
    <s v="Feb"/>
    <n v="2024"/>
    <d v="1899-12-30T00:10:00"/>
    <x v="2"/>
    <x v="0"/>
    <n v="23"/>
    <x v="3"/>
    <s v="Two or More Races"/>
    <x v="1"/>
    <x v="0"/>
    <m/>
    <n v="47"/>
    <s v="Delay"/>
    <x v="13"/>
    <n v="0"/>
    <x v="3"/>
    <x v="2"/>
    <x v="2"/>
    <x v="2"/>
  </r>
  <r>
    <n v="407214291"/>
    <s v="A. MacMechan"/>
    <x v="194"/>
    <s v="Sep"/>
    <n v="2023"/>
    <d v="1899-12-30T23:14:00"/>
    <x v="5"/>
    <x v="0"/>
    <n v="55"/>
    <x v="2"/>
    <s v="African American"/>
    <x v="0"/>
    <x v="1"/>
    <n v="4"/>
    <n v="40"/>
    <s v="Delay"/>
    <x v="1"/>
    <n v="23"/>
    <x v="1"/>
    <x v="0"/>
    <x v="0"/>
    <x v="0"/>
  </r>
  <r>
    <n v="812307792"/>
    <s v="N. Bestwall"/>
    <x v="67"/>
    <s v="May"/>
    <n v="2024"/>
    <d v="1899-12-30T07:37:00"/>
    <x v="0"/>
    <x v="0"/>
    <n v="18"/>
    <x v="3"/>
    <s v="Pacific Islander"/>
    <x v="1"/>
    <x v="1"/>
    <m/>
    <n v="13"/>
    <s v="Within Time"/>
    <x v="19"/>
    <n v="7"/>
    <x v="0"/>
    <x v="3"/>
    <x v="1"/>
    <x v="1"/>
  </r>
  <r>
    <n v="760408441"/>
    <s v="C. Place"/>
    <x v="338"/>
    <s v="Jan"/>
    <n v="2024"/>
    <d v="1899-12-30T13:47:00"/>
    <x v="1"/>
    <x v="0"/>
    <n v="62"/>
    <x v="0"/>
    <s v="African American"/>
    <x v="0"/>
    <x v="0"/>
    <n v="4"/>
    <n v="43"/>
    <s v="Delay"/>
    <x v="23"/>
    <n v="13"/>
    <x v="2"/>
    <x v="2"/>
    <x v="0"/>
    <x v="2"/>
  </r>
  <r>
    <n v="278302643"/>
    <s v="W. Draysey"/>
    <x v="339"/>
    <s v="Feb"/>
    <n v="2024"/>
    <d v="1899-12-30T01:03:00"/>
    <x v="3"/>
    <x v="1"/>
    <n v="47"/>
    <x v="2"/>
    <s v="African American"/>
    <x v="0"/>
    <x v="0"/>
    <m/>
    <n v="14"/>
    <s v="Within Time"/>
    <x v="10"/>
    <n v="1"/>
    <x v="3"/>
    <x v="2"/>
    <x v="1"/>
    <x v="2"/>
  </r>
  <r>
    <n v="646308991"/>
    <s v="D. Coppard"/>
    <x v="199"/>
    <s v="Dec"/>
    <n v="2023"/>
    <d v="1899-12-30T12:39:00"/>
    <x v="1"/>
    <x v="1"/>
    <n v="13"/>
    <x v="4"/>
    <s v="African American"/>
    <x v="1"/>
    <x v="1"/>
    <n v="2"/>
    <n v="52"/>
    <s v="Delay"/>
    <x v="17"/>
    <n v="12"/>
    <x v="2"/>
    <x v="1"/>
    <x v="2"/>
    <x v="1"/>
  </r>
  <r>
    <n v="389474560"/>
    <s v="Z. Klaggeman"/>
    <x v="340"/>
    <s v="May"/>
    <n v="2023"/>
    <d v="1899-12-30T19:06:00"/>
    <x v="0"/>
    <x v="0"/>
    <n v="79"/>
    <x v="5"/>
    <s v="White"/>
    <x v="0"/>
    <x v="1"/>
    <m/>
    <n v="25"/>
    <s v="Within Time"/>
    <x v="24"/>
    <n v="19"/>
    <x v="1"/>
    <x v="1"/>
    <x v="1"/>
    <x v="1"/>
  </r>
  <r>
    <n v="795712961"/>
    <s v="J. Englishby"/>
    <x v="341"/>
    <s v="Apr"/>
    <n v="2024"/>
    <d v="1899-12-30T09:32:00"/>
    <x v="2"/>
    <x v="1"/>
    <n v="39"/>
    <x v="6"/>
    <s v="Native American/Alaska Native"/>
    <x v="1"/>
    <x v="0"/>
    <m/>
    <n v="16"/>
    <s v="Within Time"/>
    <x v="6"/>
    <n v="9"/>
    <x v="0"/>
    <x v="3"/>
    <x v="1"/>
    <x v="0"/>
  </r>
  <r>
    <n v="696439529"/>
    <s v="S. Drewet"/>
    <x v="263"/>
    <s v="Aug"/>
    <n v="2023"/>
    <d v="1899-12-30T08:35:00"/>
    <x v="3"/>
    <x v="0"/>
    <n v="57"/>
    <x v="2"/>
    <s v="African American"/>
    <x v="0"/>
    <x v="1"/>
    <m/>
    <n v="14"/>
    <s v="Within Time"/>
    <x v="0"/>
    <n v="8"/>
    <x v="0"/>
    <x v="0"/>
    <x v="1"/>
    <x v="0"/>
  </r>
  <r>
    <n v="536059082"/>
    <s v="E. Gepheart"/>
    <x v="342"/>
    <s v="Jun"/>
    <n v="2023"/>
    <d v="1899-12-30T07:23:00"/>
    <x v="3"/>
    <x v="1"/>
    <n v="20"/>
    <x v="3"/>
    <s v="Two or More Races"/>
    <x v="0"/>
    <x v="1"/>
    <n v="4"/>
    <n v="24"/>
    <s v="Within Time"/>
    <x v="2"/>
    <n v="7"/>
    <x v="0"/>
    <x v="1"/>
    <x v="1"/>
    <x v="1"/>
  </r>
  <r>
    <n v="842535003"/>
    <s v="E. Ricketts"/>
    <x v="40"/>
    <s v="Sep"/>
    <n v="2023"/>
    <d v="1899-12-30T13:49:00"/>
    <x v="3"/>
    <x v="0"/>
    <n v="74"/>
    <x v="5"/>
    <s v="Declined to Identify"/>
    <x v="0"/>
    <x v="1"/>
    <n v="3"/>
    <n v="56"/>
    <s v="Delay"/>
    <x v="24"/>
    <n v="13"/>
    <x v="2"/>
    <x v="1"/>
    <x v="2"/>
    <x v="1"/>
  </r>
  <r>
    <n v="649050980"/>
    <s v="K. Berriman"/>
    <x v="169"/>
    <s v="Jul"/>
    <n v="2023"/>
    <d v="1899-12-30T17:30:00"/>
    <x v="6"/>
    <x v="1"/>
    <n v="75"/>
    <x v="5"/>
    <s v="Two or More Races"/>
    <x v="0"/>
    <x v="0"/>
    <n v="1"/>
    <n v="20"/>
    <s v="Within Time"/>
    <x v="25"/>
    <n v="17"/>
    <x v="2"/>
    <x v="0"/>
    <x v="1"/>
    <x v="0"/>
  </r>
  <r>
    <n v="253730692"/>
    <s v="U. Sidden"/>
    <x v="157"/>
    <s v="Jan"/>
    <n v="2024"/>
    <d v="1899-12-30T03:12:00"/>
    <x v="0"/>
    <x v="0"/>
    <n v="2"/>
    <x v="1"/>
    <s v="Declined to Identify"/>
    <x v="1"/>
    <x v="0"/>
    <m/>
    <n v="33"/>
    <s v="Delay"/>
    <x v="15"/>
    <n v="3"/>
    <x v="3"/>
    <x v="2"/>
    <x v="0"/>
    <x v="2"/>
  </r>
  <r>
    <n v="751062730"/>
    <s v="S. Threadgill"/>
    <x v="101"/>
    <s v="Jun"/>
    <n v="2024"/>
    <d v="1899-12-30T11:20:00"/>
    <x v="2"/>
    <x v="0"/>
    <n v="6"/>
    <x v="4"/>
    <s v="African American"/>
    <x v="2"/>
    <x v="1"/>
    <n v="3"/>
    <n v="30"/>
    <s v="Delay"/>
    <x v="23"/>
    <n v="11"/>
    <x v="0"/>
    <x v="2"/>
    <x v="1"/>
    <x v="2"/>
  </r>
  <r>
    <n v="719378355"/>
    <s v="I. Hatt"/>
    <x v="343"/>
    <s v="Sep"/>
    <n v="2023"/>
    <d v="1899-12-30T07:11:00"/>
    <x v="1"/>
    <x v="1"/>
    <n v="9"/>
    <x v="4"/>
    <s v="White"/>
    <x v="0"/>
    <x v="1"/>
    <m/>
    <n v="41"/>
    <s v="Delay"/>
    <x v="12"/>
    <n v="7"/>
    <x v="0"/>
    <x v="2"/>
    <x v="0"/>
    <x v="2"/>
  </r>
  <r>
    <n v="722843095"/>
    <s v="F. Plank"/>
    <x v="145"/>
    <s v="May"/>
    <n v="2023"/>
    <d v="1899-12-30T20:20:00"/>
    <x v="3"/>
    <x v="1"/>
    <n v="76"/>
    <x v="5"/>
    <s v="Two or More Races"/>
    <x v="4"/>
    <x v="1"/>
    <m/>
    <n v="43"/>
    <s v="Delay"/>
    <x v="28"/>
    <n v="20"/>
    <x v="1"/>
    <x v="0"/>
    <x v="0"/>
    <x v="2"/>
  </r>
  <r>
    <n v="747966784"/>
    <s v="E. Ethington"/>
    <x v="13"/>
    <s v="Jun"/>
    <n v="2023"/>
    <d v="1899-12-30T05:25:00"/>
    <x v="3"/>
    <x v="0"/>
    <n v="68"/>
    <x v="0"/>
    <s v="Two or More Races"/>
    <x v="0"/>
    <x v="0"/>
    <n v="10"/>
    <n v="45"/>
    <s v="Delay"/>
    <x v="10"/>
    <n v="5"/>
    <x v="3"/>
    <x v="2"/>
    <x v="0"/>
    <x v="2"/>
  </r>
  <r>
    <n v="170620653"/>
    <s v="S. Trevain"/>
    <x v="344"/>
    <s v="Sep"/>
    <n v="2024"/>
    <d v="1899-12-30T18:47:00"/>
    <x v="5"/>
    <x v="1"/>
    <n v="44"/>
    <x v="6"/>
    <s v="White"/>
    <x v="0"/>
    <x v="1"/>
    <n v="5"/>
    <n v="42"/>
    <s v="Delay"/>
    <x v="27"/>
    <n v="18"/>
    <x v="1"/>
    <x v="3"/>
    <x v="0"/>
    <x v="0"/>
  </r>
  <r>
    <n v="530186594"/>
    <s v="B. Delion"/>
    <x v="345"/>
    <s v="Apr"/>
    <n v="2023"/>
    <d v="1899-12-30T15:50:00"/>
    <x v="2"/>
    <x v="0"/>
    <n v="69"/>
    <x v="0"/>
    <s v="African American"/>
    <x v="0"/>
    <x v="0"/>
    <m/>
    <n v="21"/>
    <s v="Within Time"/>
    <x v="22"/>
    <n v="15"/>
    <x v="2"/>
    <x v="1"/>
    <x v="1"/>
    <x v="1"/>
  </r>
  <r>
    <n v="306120501"/>
    <s v="B. Korba"/>
    <x v="346"/>
    <s v="Aug"/>
    <n v="2023"/>
    <d v="1899-12-30T16:51:00"/>
    <x v="2"/>
    <x v="1"/>
    <n v="5"/>
    <x v="4"/>
    <s v="Two or More Races"/>
    <x v="0"/>
    <x v="1"/>
    <m/>
    <n v="37"/>
    <s v="Delay"/>
    <x v="8"/>
    <n v="16"/>
    <x v="2"/>
    <x v="3"/>
    <x v="0"/>
    <x v="1"/>
  </r>
  <r>
    <n v="255928939"/>
    <s v="V. Dy"/>
    <x v="277"/>
    <s v="Aug"/>
    <n v="2023"/>
    <d v="1899-12-30T20:30:00"/>
    <x v="0"/>
    <x v="0"/>
    <n v="65"/>
    <x v="0"/>
    <s v="Two or More Races"/>
    <x v="7"/>
    <x v="1"/>
    <n v="8"/>
    <n v="26"/>
    <s v="Within Time"/>
    <x v="30"/>
    <n v="20"/>
    <x v="1"/>
    <x v="3"/>
    <x v="1"/>
    <x v="1"/>
  </r>
  <r>
    <n v="171233641"/>
    <s v="H. Witcomb"/>
    <x v="10"/>
    <s v="Jul"/>
    <n v="2024"/>
    <d v="1899-12-30T19:21:00"/>
    <x v="5"/>
    <x v="0"/>
    <n v="77"/>
    <x v="5"/>
    <s v="Two or More Races"/>
    <x v="0"/>
    <x v="0"/>
    <m/>
    <n v="24"/>
    <s v="Within Time"/>
    <x v="7"/>
    <n v="19"/>
    <x v="1"/>
    <x v="2"/>
    <x v="1"/>
    <x v="2"/>
  </r>
  <r>
    <n v="450283332"/>
    <s v="B. Hindes"/>
    <x v="347"/>
    <s v="Oct"/>
    <n v="2024"/>
    <d v="1899-12-30T04:30:00"/>
    <x v="6"/>
    <x v="0"/>
    <n v="26"/>
    <x v="3"/>
    <s v="White"/>
    <x v="0"/>
    <x v="0"/>
    <m/>
    <n v="17"/>
    <s v="Within Time"/>
    <x v="21"/>
    <n v="4"/>
    <x v="3"/>
    <x v="1"/>
    <x v="1"/>
    <x v="1"/>
  </r>
  <r>
    <n v="569242406"/>
    <s v="Y. Whether"/>
    <x v="348"/>
    <s v="May"/>
    <n v="2024"/>
    <d v="1899-12-30T19:09:00"/>
    <x v="2"/>
    <x v="0"/>
    <n v="48"/>
    <x v="2"/>
    <s v="Asian"/>
    <x v="0"/>
    <x v="0"/>
    <m/>
    <n v="32"/>
    <s v="Delay"/>
    <x v="11"/>
    <n v="19"/>
    <x v="1"/>
    <x v="0"/>
    <x v="0"/>
    <x v="0"/>
  </r>
  <r>
    <n v="697734767"/>
    <s v="B. Clewes"/>
    <x v="30"/>
    <s v="Jan"/>
    <n v="2024"/>
    <d v="1899-12-30T13:56:00"/>
    <x v="6"/>
    <x v="1"/>
    <n v="57"/>
    <x v="2"/>
    <s v="White"/>
    <x v="1"/>
    <x v="0"/>
    <m/>
    <n v="32"/>
    <s v="Delay"/>
    <x v="11"/>
    <n v="13"/>
    <x v="2"/>
    <x v="0"/>
    <x v="0"/>
    <x v="0"/>
  </r>
  <r>
    <n v="844866653"/>
    <s v="F. Trett"/>
    <x v="12"/>
    <s v="Nov"/>
    <n v="2023"/>
    <d v="1899-12-30T04:29:00"/>
    <x v="3"/>
    <x v="0"/>
    <n v="3"/>
    <x v="1"/>
    <s v="White"/>
    <x v="1"/>
    <x v="0"/>
    <n v="3"/>
    <n v="38"/>
    <s v="Delay"/>
    <x v="9"/>
    <n v="4"/>
    <x v="3"/>
    <x v="3"/>
    <x v="0"/>
    <x v="0"/>
  </r>
  <r>
    <n v="502069989"/>
    <s v="C. Ikringill"/>
    <x v="333"/>
    <s v="Jul"/>
    <n v="2023"/>
    <d v="1899-12-30T03:40:00"/>
    <x v="3"/>
    <x v="0"/>
    <n v="10"/>
    <x v="4"/>
    <s v="White"/>
    <x v="0"/>
    <x v="1"/>
    <m/>
    <n v="57"/>
    <s v="Delay"/>
    <x v="12"/>
    <n v="3"/>
    <x v="3"/>
    <x v="2"/>
    <x v="2"/>
    <x v="2"/>
  </r>
  <r>
    <n v="460552507"/>
    <s v="H. Goodisson"/>
    <x v="219"/>
    <s v="Aug"/>
    <n v="2023"/>
    <d v="1899-12-30T19:35:00"/>
    <x v="6"/>
    <x v="1"/>
    <n v="44"/>
    <x v="6"/>
    <s v="African American"/>
    <x v="2"/>
    <x v="1"/>
    <n v="1"/>
    <n v="32"/>
    <s v="Delay"/>
    <x v="4"/>
    <n v="19"/>
    <x v="1"/>
    <x v="2"/>
    <x v="0"/>
    <x v="2"/>
  </r>
  <r>
    <n v="429323098"/>
    <s v="Z. Alldridge"/>
    <x v="349"/>
    <s v="Apr"/>
    <n v="2023"/>
    <d v="1899-12-30T20:13:00"/>
    <x v="3"/>
    <x v="1"/>
    <n v="76"/>
    <x v="5"/>
    <s v="White"/>
    <x v="0"/>
    <x v="1"/>
    <m/>
    <n v="13"/>
    <s v="Within Time"/>
    <x v="11"/>
    <n v="20"/>
    <x v="1"/>
    <x v="0"/>
    <x v="1"/>
    <x v="0"/>
  </r>
  <r>
    <n v="433425910"/>
    <s v="V. Schout"/>
    <x v="28"/>
    <s v="Apr"/>
    <n v="2024"/>
    <d v="1899-12-30T05:05:00"/>
    <x v="6"/>
    <x v="1"/>
    <n v="74"/>
    <x v="5"/>
    <s v="Asian"/>
    <x v="3"/>
    <x v="1"/>
    <n v="8"/>
    <n v="39"/>
    <s v="Delay"/>
    <x v="17"/>
    <n v="5"/>
    <x v="3"/>
    <x v="1"/>
    <x v="0"/>
    <x v="1"/>
  </r>
  <r>
    <n v="294282369"/>
    <s v="U. Motto"/>
    <x v="350"/>
    <s v="Mar"/>
    <n v="2024"/>
    <d v="1899-12-30T08:21:00"/>
    <x v="5"/>
    <x v="1"/>
    <n v="48"/>
    <x v="2"/>
    <s v="White"/>
    <x v="0"/>
    <x v="1"/>
    <m/>
    <n v="46"/>
    <s v="Delay"/>
    <x v="19"/>
    <n v="8"/>
    <x v="0"/>
    <x v="3"/>
    <x v="2"/>
    <x v="1"/>
  </r>
  <r>
    <n v="191360112"/>
    <s v="L. Stoker"/>
    <x v="152"/>
    <s v="Jul"/>
    <n v="2023"/>
    <d v="1899-12-30T22:56:00"/>
    <x v="1"/>
    <x v="0"/>
    <n v="39"/>
    <x v="6"/>
    <s v="White"/>
    <x v="0"/>
    <x v="1"/>
    <n v="5"/>
    <n v="42"/>
    <s v="Delay"/>
    <x v="19"/>
    <n v="22"/>
    <x v="1"/>
    <x v="3"/>
    <x v="0"/>
    <x v="1"/>
  </r>
  <r>
    <n v="558141217"/>
    <s v="G. Lead"/>
    <x v="33"/>
    <s v="Jul"/>
    <n v="2024"/>
    <d v="1899-12-30T19:18:00"/>
    <x v="5"/>
    <x v="0"/>
    <n v="53"/>
    <x v="2"/>
    <s v="Native American/Alaska Native"/>
    <x v="2"/>
    <x v="1"/>
    <n v="8"/>
    <n v="51"/>
    <s v="Delay"/>
    <x v="9"/>
    <n v="19"/>
    <x v="1"/>
    <x v="3"/>
    <x v="2"/>
    <x v="0"/>
  </r>
  <r>
    <n v="139070452"/>
    <s v="K. McGarva"/>
    <x v="257"/>
    <s v="Sep"/>
    <n v="2024"/>
    <d v="1899-12-30T09:29:00"/>
    <x v="1"/>
    <x v="0"/>
    <n v="20"/>
    <x v="3"/>
    <s v="Declined to Identify"/>
    <x v="2"/>
    <x v="1"/>
    <n v="3"/>
    <n v="57"/>
    <s v="Delay"/>
    <x v="28"/>
    <n v="9"/>
    <x v="0"/>
    <x v="0"/>
    <x v="2"/>
    <x v="2"/>
  </r>
  <r>
    <n v="665046942"/>
    <s v="C. Leyden"/>
    <x v="54"/>
    <s v="Apr"/>
    <n v="2024"/>
    <d v="1899-12-30T09:01:00"/>
    <x v="5"/>
    <x v="0"/>
    <n v="40"/>
    <x v="6"/>
    <s v="White"/>
    <x v="2"/>
    <x v="0"/>
    <m/>
    <n v="23"/>
    <s v="Within Time"/>
    <x v="7"/>
    <n v="9"/>
    <x v="0"/>
    <x v="2"/>
    <x v="1"/>
    <x v="2"/>
  </r>
  <r>
    <n v="392821935"/>
    <s v="Z. Ernshaw"/>
    <x v="351"/>
    <s v="Oct"/>
    <n v="2024"/>
    <d v="1899-12-30T03:49:00"/>
    <x v="0"/>
    <x v="1"/>
    <n v="23"/>
    <x v="3"/>
    <s v="White"/>
    <x v="0"/>
    <x v="0"/>
    <m/>
    <n v="24"/>
    <s v="Within Time"/>
    <x v="12"/>
    <n v="3"/>
    <x v="3"/>
    <x v="2"/>
    <x v="1"/>
    <x v="2"/>
  </r>
  <r>
    <n v="738270084"/>
    <s v="N. Proom"/>
    <x v="90"/>
    <s v="Aug"/>
    <n v="2023"/>
    <d v="1899-12-30T01:56:00"/>
    <x v="3"/>
    <x v="1"/>
    <n v="37"/>
    <x v="6"/>
    <s v="Declined to Identify"/>
    <x v="1"/>
    <x v="1"/>
    <m/>
    <n v="51"/>
    <s v="Delay"/>
    <x v="27"/>
    <n v="1"/>
    <x v="3"/>
    <x v="3"/>
    <x v="2"/>
    <x v="0"/>
  </r>
  <r>
    <n v="320367101"/>
    <s v="T. Fudge"/>
    <x v="151"/>
    <s v="Jun"/>
    <n v="2023"/>
    <d v="1899-12-30T13:43:00"/>
    <x v="6"/>
    <x v="0"/>
    <n v="37"/>
    <x v="6"/>
    <s v="Asian"/>
    <x v="0"/>
    <x v="1"/>
    <m/>
    <n v="32"/>
    <s v="Delay"/>
    <x v="0"/>
    <n v="13"/>
    <x v="2"/>
    <x v="0"/>
    <x v="0"/>
    <x v="0"/>
  </r>
  <r>
    <n v="378742509"/>
    <s v="F. Watkinson"/>
    <x v="352"/>
    <s v="Oct"/>
    <n v="2023"/>
    <d v="1899-12-30T20:03:00"/>
    <x v="0"/>
    <x v="0"/>
    <n v="30"/>
    <x v="6"/>
    <s v="African American"/>
    <x v="2"/>
    <x v="1"/>
    <n v="2"/>
    <n v="53"/>
    <s v="Delay"/>
    <x v="25"/>
    <n v="20"/>
    <x v="1"/>
    <x v="0"/>
    <x v="2"/>
    <x v="0"/>
  </r>
  <r>
    <n v="151945863"/>
    <s v="T. Union"/>
    <x v="353"/>
    <s v="Jul"/>
    <n v="2023"/>
    <d v="1899-12-30T05:19:00"/>
    <x v="2"/>
    <x v="1"/>
    <n v="34"/>
    <x v="6"/>
    <s v="White"/>
    <x v="0"/>
    <x v="1"/>
    <m/>
    <n v="43"/>
    <s v="Delay"/>
    <x v="27"/>
    <n v="5"/>
    <x v="3"/>
    <x v="3"/>
    <x v="0"/>
    <x v="0"/>
  </r>
  <r>
    <n v="838071763"/>
    <s v="Y. Piwall"/>
    <x v="73"/>
    <s v="Jun"/>
    <n v="2023"/>
    <d v="1899-12-30T16:17:00"/>
    <x v="5"/>
    <x v="1"/>
    <n v="6"/>
    <x v="4"/>
    <s v="White"/>
    <x v="1"/>
    <x v="0"/>
    <m/>
    <n v="20"/>
    <s v="Within Time"/>
    <x v="17"/>
    <n v="16"/>
    <x v="2"/>
    <x v="1"/>
    <x v="1"/>
    <x v="1"/>
  </r>
  <r>
    <n v="745608922"/>
    <s v="O. Jacson"/>
    <x v="354"/>
    <s v="Apr"/>
    <n v="2023"/>
    <d v="1899-12-30T01:32:00"/>
    <x v="2"/>
    <x v="0"/>
    <n v="31"/>
    <x v="6"/>
    <s v="Two or More Races"/>
    <x v="0"/>
    <x v="0"/>
    <m/>
    <n v="14"/>
    <s v="Within Time"/>
    <x v="27"/>
    <n v="1"/>
    <x v="3"/>
    <x v="3"/>
    <x v="1"/>
    <x v="0"/>
  </r>
  <r>
    <n v="162869521"/>
    <s v="A. Cudihy"/>
    <x v="233"/>
    <s v="Jan"/>
    <n v="2024"/>
    <d v="1899-12-30T06:56:00"/>
    <x v="5"/>
    <x v="0"/>
    <n v="68"/>
    <x v="0"/>
    <s v="Native American/Alaska Native"/>
    <x v="1"/>
    <x v="1"/>
    <m/>
    <n v="33"/>
    <s v="Delay"/>
    <x v="9"/>
    <n v="6"/>
    <x v="0"/>
    <x v="3"/>
    <x v="0"/>
    <x v="0"/>
  </r>
  <r>
    <n v="602372587"/>
    <s v="Q. Lutwyche"/>
    <x v="274"/>
    <s v="Dec"/>
    <n v="2023"/>
    <d v="1899-12-30T21:56:00"/>
    <x v="1"/>
    <x v="1"/>
    <n v="73"/>
    <x v="5"/>
    <s v="African American"/>
    <x v="0"/>
    <x v="1"/>
    <n v="4"/>
    <n v="20"/>
    <s v="Within Time"/>
    <x v="12"/>
    <n v="21"/>
    <x v="1"/>
    <x v="2"/>
    <x v="1"/>
    <x v="2"/>
  </r>
  <r>
    <n v="148566438"/>
    <s v="Q. Farloe"/>
    <x v="137"/>
    <s v="Dec"/>
    <n v="2023"/>
    <d v="1899-12-30T02:05:00"/>
    <x v="3"/>
    <x v="1"/>
    <n v="56"/>
    <x v="2"/>
    <s v="Two or More Races"/>
    <x v="0"/>
    <x v="1"/>
    <m/>
    <n v="28"/>
    <s v="Within Time"/>
    <x v="24"/>
    <n v="2"/>
    <x v="3"/>
    <x v="1"/>
    <x v="1"/>
    <x v="1"/>
  </r>
  <r>
    <n v="674393958"/>
    <s v="L. Corradino"/>
    <x v="355"/>
    <s v="Jun"/>
    <n v="2023"/>
    <d v="1899-12-30T22:10:00"/>
    <x v="0"/>
    <x v="1"/>
    <n v="63"/>
    <x v="0"/>
    <s v="White"/>
    <x v="0"/>
    <x v="1"/>
    <n v="0"/>
    <n v="46"/>
    <s v="Delay"/>
    <x v="20"/>
    <n v="22"/>
    <x v="1"/>
    <x v="3"/>
    <x v="2"/>
    <x v="0"/>
  </r>
  <r>
    <n v="276384682"/>
    <s v="O. Theodore"/>
    <x v="240"/>
    <s v="Feb"/>
    <n v="2024"/>
    <d v="1899-12-30T23:23:00"/>
    <x v="3"/>
    <x v="1"/>
    <n v="13"/>
    <x v="4"/>
    <s v="Declined to Identify"/>
    <x v="6"/>
    <x v="0"/>
    <m/>
    <n v="40"/>
    <s v="Delay"/>
    <x v="6"/>
    <n v="23"/>
    <x v="1"/>
    <x v="3"/>
    <x v="0"/>
    <x v="0"/>
  </r>
  <r>
    <n v="475565117"/>
    <s v="A. Zelner"/>
    <x v="304"/>
    <s v="Oct"/>
    <n v="2023"/>
    <d v="1899-12-30T22:48:00"/>
    <x v="1"/>
    <x v="0"/>
    <n v="31"/>
    <x v="6"/>
    <s v="Two or More Races"/>
    <x v="0"/>
    <x v="0"/>
    <m/>
    <n v="18"/>
    <s v="Within Time"/>
    <x v="16"/>
    <n v="22"/>
    <x v="1"/>
    <x v="1"/>
    <x v="1"/>
    <x v="1"/>
  </r>
  <r>
    <n v="232814919"/>
    <s v="T. Simonich"/>
    <x v="181"/>
    <s v="Aug"/>
    <n v="2023"/>
    <d v="1899-12-30T15:21:00"/>
    <x v="4"/>
    <x v="1"/>
    <n v="61"/>
    <x v="0"/>
    <s v="Pacific Islander"/>
    <x v="2"/>
    <x v="0"/>
    <m/>
    <n v="44"/>
    <s v="Delay"/>
    <x v="16"/>
    <n v="15"/>
    <x v="2"/>
    <x v="1"/>
    <x v="0"/>
    <x v="1"/>
  </r>
  <r>
    <n v="616419787"/>
    <s v="Q. Nanetti"/>
    <x v="193"/>
    <s v="Sep"/>
    <n v="2024"/>
    <d v="1899-12-30T10:15:00"/>
    <x v="3"/>
    <x v="0"/>
    <n v="54"/>
    <x v="2"/>
    <s v="African American"/>
    <x v="6"/>
    <x v="1"/>
    <m/>
    <n v="34"/>
    <s v="Delay"/>
    <x v="21"/>
    <n v="10"/>
    <x v="0"/>
    <x v="1"/>
    <x v="0"/>
    <x v="1"/>
  </r>
  <r>
    <n v="334658008"/>
    <s v="K. Abrahams"/>
    <x v="324"/>
    <s v="Oct"/>
    <n v="2024"/>
    <d v="1899-12-30T15:40:00"/>
    <x v="4"/>
    <x v="0"/>
    <n v="7"/>
    <x v="4"/>
    <s v="White"/>
    <x v="0"/>
    <x v="1"/>
    <m/>
    <n v="56"/>
    <s v="Delay"/>
    <x v="16"/>
    <n v="15"/>
    <x v="2"/>
    <x v="1"/>
    <x v="2"/>
    <x v="1"/>
  </r>
  <r>
    <n v="745022194"/>
    <s v="Q. MacSkeagan"/>
    <x v="301"/>
    <s v="May"/>
    <n v="2023"/>
    <d v="1899-12-30T11:48:00"/>
    <x v="6"/>
    <x v="1"/>
    <n v="39"/>
    <x v="6"/>
    <s v="African American"/>
    <x v="0"/>
    <x v="1"/>
    <m/>
    <n v="17"/>
    <s v="Within Time"/>
    <x v="12"/>
    <n v="11"/>
    <x v="0"/>
    <x v="2"/>
    <x v="1"/>
    <x v="2"/>
  </r>
  <r>
    <n v="583916038"/>
    <s v="W. Salmond"/>
    <x v="21"/>
    <s v="Nov"/>
    <n v="2023"/>
    <d v="1899-12-30T07:19:00"/>
    <x v="5"/>
    <x v="0"/>
    <n v="76"/>
    <x v="5"/>
    <s v="African American"/>
    <x v="0"/>
    <x v="0"/>
    <m/>
    <n v="30"/>
    <s v="Delay"/>
    <x v="14"/>
    <n v="7"/>
    <x v="0"/>
    <x v="0"/>
    <x v="1"/>
    <x v="0"/>
  </r>
  <r>
    <n v="120293911"/>
    <s v="P. Corradini"/>
    <x v="356"/>
    <s v="Mar"/>
    <n v="2024"/>
    <d v="1899-12-30T18:39:00"/>
    <x v="6"/>
    <x v="0"/>
    <n v="78"/>
    <x v="5"/>
    <s v="Two or More Races"/>
    <x v="0"/>
    <x v="1"/>
    <n v="1"/>
    <n v="52"/>
    <s v="Delay"/>
    <x v="5"/>
    <n v="18"/>
    <x v="1"/>
    <x v="0"/>
    <x v="2"/>
    <x v="0"/>
  </r>
  <r>
    <n v="586912074"/>
    <s v="D. Emmitt"/>
    <x v="357"/>
    <s v="Sep"/>
    <n v="2024"/>
    <d v="1899-12-30T05:53:00"/>
    <x v="6"/>
    <x v="0"/>
    <n v="21"/>
    <x v="3"/>
    <s v="Declined to Identify"/>
    <x v="0"/>
    <x v="1"/>
    <m/>
    <n v="22"/>
    <s v="Within Time"/>
    <x v="14"/>
    <n v="5"/>
    <x v="3"/>
    <x v="0"/>
    <x v="1"/>
    <x v="0"/>
  </r>
  <r>
    <n v="557573240"/>
    <s v="I. Gethins"/>
    <x v="60"/>
    <s v="Jun"/>
    <n v="2023"/>
    <d v="1899-12-30T12:26:00"/>
    <x v="2"/>
    <x v="0"/>
    <n v="42"/>
    <x v="6"/>
    <s v="African American"/>
    <x v="0"/>
    <x v="0"/>
    <m/>
    <n v="55"/>
    <s v="Delay"/>
    <x v="13"/>
    <n v="12"/>
    <x v="2"/>
    <x v="2"/>
    <x v="2"/>
    <x v="2"/>
  </r>
  <r>
    <n v="634941438"/>
    <s v="P. Baudichon"/>
    <x v="358"/>
    <s v="Jan"/>
    <n v="2024"/>
    <d v="1899-12-30T22:58:00"/>
    <x v="5"/>
    <x v="0"/>
    <n v="27"/>
    <x v="3"/>
    <s v="Two or More Races"/>
    <x v="2"/>
    <x v="1"/>
    <m/>
    <n v="49"/>
    <s v="Delay"/>
    <x v="18"/>
    <n v="22"/>
    <x v="1"/>
    <x v="1"/>
    <x v="2"/>
    <x v="1"/>
  </r>
  <r>
    <n v="524897434"/>
    <s v="I. Laven"/>
    <x v="28"/>
    <s v="Apr"/>
    <n v="2024"/>
    <d v="1899-12-30T04:00:00"/>
    <x v="6"/>
    <x v="0"/>
    <n v="37"/>
    <x v="6"/>
    <s v="White"/>
    <x v="0"/>
    <x v="0"/>
    <m/>
    <n v="33"/>
    <s v="Delay"/>
    <x v="17"/>
    <n v="4"/>
    <x v="3"/>
    <x v="1"/>
    <x v="0"/>
    <x v="1"/>
  </r>
  <r>
    <n v="121570594"/>
    <s v="S. de Verson"/>
    <x v="359"/>
    <s v="Sep"/>
    <n v="2024"/>
    <d v="1899-12-30T02:40:00"/>
    <x v="1"/>
    <x v="0"/>
    <n v="5"/>
    <x v="4"/>
    <s v="African American"/>
    <x v="0"/>
    <x v="0"/>
    <m/>
    <n v="17"/>
    <s v="Within Time"/>
    <x v="16"/>
    <n v="2"/>
    <x v="3"/>
    <x v="1"/>
    <x v="1"/>
    <x v="1"/>
  </r>
  <r>
    <n v="251337796"/>
    <s v="H. Scown"/>
    <x v="339"/>
    <s v="Feb"/>
    <n v="2024"/>
    <d v="1899-12-30T20:02:00"/>
    <x v="3"/>
    <x v="0"/>
    <n v="12"/>
    <x v="4"/>
    <s v="African American"/>
    <x v="0"/>
    <x v="0"/>
    <m/>
    <n v="22"/>
    <s v="Within Time"/>
    <x v="10"/>
    <n v="20"/>
    <x v="1"/>
    <x v="2"/>
    <x v="1"/>
    <x v="2"/>
  </r>
  <r>
    <n v="805721704"/>
    <s v="Y. Whitear"/>
    <x v="245"/>
    <s v="Nov"/>
    <n v="2023"/>
    <d v="1899-12-30T06:16:00"/>
    <x v="5"/>
    <x v="1"/>
    <n v="32"/>
    <x v="6"/>
    <s v="Declined to Identify"/>
    <x v="3"/>
    <x v="0"/>
    <n v="5"/>
    <n v="11"/>
    <s v="Within Time"/>
    <x v="8"/>
    <n v="6"/>
    <x v="0"/>
    <x v="3"/>
    <x v="1"/>
    <x v="1"/>
  </r>
  <r>
    <n v="500124114"/>
    <s v="E. Connal"/>
    <x v="331"/>
    <s v="Jul"/>
    <n v="2023"/>
    <d v="1899-12-30T22:29:00"/>
    <x v="1"/>
    <x v="0"/>
    <n v="56"/>
    <x v="2"/>
    <s v="White"/>
    <x v="0"/>
    <x v="1"/>
    <m/>
    <n v="15"/>
    <s v="Within Time"/>
    <x v="21"/>
    <n v="22"/>
    <x v="1"/>
    <x v="1"/>
    <x v="1"/>
    <x v="1"/>
  </r>
  <r>
    <n v="472808183"/>
    <s v="E. Simner"/>
    <x v="360"/>
    <s v="Aug"/>
    <n v="2024"/>
    <d v="1899-12-30T03:57:00"/>
    <x v="6"/>
    <x v="0"/>
    <n v="19"/>
    <x v="3"/>
    <s v="White"/>
    <x v="2"/>
    <x v="0"/>
    <n v="1"/>
    <n v="52"/>
    <s v="Delay"/>
    <x v="27"/>
    <n v="3"/>
    <x v="3"/>
    <x v="3"/>
    <x v="2"/>
    <x v="0"/>
  </r>
  <r>
    <n v="445480091"/>
    <s v="J. Beckingham"/>
    <x v="361"/>
    <s v="Sep"/>
    <n v="2023"/>
    <d v="1899-12-30T08:46:00"/>
    <x v="5"/>
    <x v="1"/>
    <n v="42"/>
    <x v="6"/>
    <s v="Declined to Identify"/>
    <x v="0"/>
    <x v="1"/>
    <m/>
    <n v="11"/>
    <s v="Within Time"/>
    <x v="21"/>
    <n v="8"/>
    <x v="0"/>
    <x v="1"/>
    <x v="1"/>
    <x v="1"/>
  </r>
  <r>
    <n v="632204911"/>
    <s v="Q. Penwright"/>
    <x v="362"/>
    <s v="May"/>
    <n v="2024"/>
    <d v="1899-12-30T23:40:00"/>
    <x v="6"/>
    <x v="0"/>
    <n v="25"/>
    <x v="3"/>
    <s v="African American"/>
    <x v="0"/>
    <x v="1"/>
    <n v="0"/>
    <n v="35"/>
    <s v="Delay"/>
    <x v="20"/>
    <n v="23"/>
    <x v="1"/>
    <x v="3"/>
    <x v="0"/>
    <x v="0"/>
  </r>
  <r>
    <n v="331480116"/>
    <s v="T. Arnao"/>
    <x v="194"/>
    <s v="Sep"/>
    <n v="2023"/>
    <d v="1899-12-30T23:10:00"/>
    <x v="5"/>
    <x v="1"/>
    <n v="54"/>
    <x v="2"/>
    <s v="White"/>
    <x v="0"/>
    <x v="1"/>
    <m/>
    <n v="31"/>
    <s v="Delay"/>
    <x v="1"/>
    <n v="23"/>
    <x v="1"/>
    <x v="0"/>
    <x v="0"/>
    <x v="0"/>
  </r>
  <r>
    <n v="792046423"/>
    <s v="K. Brittan"/>
    <x v="363"/>
    <s v="Sep"/>
    <n v="2024"/>
    <d v="1899-12-30T14:00:00"/>
    <x v="4"/>
    <x v="1"/>
    <n v="59"/>
    <x v="2"/>
    <s v="White"/>
    <x v="1"/>
    <x v="1"/>
    <m/>
    <n v="56"/>
    <s v="Delay"/>
    <x v="30"/>
    <n v="14"/>
    <x v="2"/>
    <x v="3"/>
    <x v="2"/>
    <x v="1"/>
  </r>
  <r>
    <n v="595468071"/>
    <s v="C. Drieu"/>
    <x v="11"/>
    <s v="Mar"/>
    <n v="2024"/>
    <d v="1899-12-30T04:22:00"/>
    <x v="3"/>
    <x v="1"/>
    <n v="11"/>
    <x v="4"/>
    <s v="Two or More Races"/>
    <x v="0"/>
    <x v="1"/>
    <m/>
    <n v="39"/>
    <s v="Delay"/>
    <x v="8"/>
    <n v="4"/>
    <x v="3"/>
    <x v="3"/>
    <x v="0"/>
    <x v="1"/>
  </r>
  <r>
    <n v="896822567"/>
    <s v="X. Schoffel"/>
    <x v="309"/>
    <s v="Jul"/>
    <n v="2024"/>
    <d v="1899-12-30T04:44:00"/>
    <x v="3"/>
    <x v="1"/>
    <n v="9"/>
    <x v="4"/>
    <s v="White"/>
    <x v="1"/>
    <x v="0"/>
    <m/>
    <n v="48"/>
    <s v="Delay"/>
    <x v="26"/>
    <n v="4"/>
    <x v="3"/>
    <x v="2"/>
    <x v="2"/>
    <x v="2"/>
  </r>
  <r>
    <n v="580301480"/>
    <s v="Z. Bartrum"/>
    <x v="249"/>
    <s v="Dec"/>
    <n v="2023"/>
    <d v="1899-12-30T18:24:00"/>
    <x v="1"/>
    <x v="1"/>
    <n v="7"/>
    <x v="4"/>
    <s v="Two or More Races"/>
    <x v="2"/>
    <x v="0"/>
    <m/>
    <n v="27"/>
    <s v="Within Time"/>
    <x v="3"/>
    <n v="18"/>
    <x v="1"/>
    <x v="2"/>
    <x v="1"/>
    <x v="2"/>
  </r>
  <r>
    <n v="697210978"/>
    <s v="X. Cicetti"/>
    <x v="364"/>
    <s v="Sep"/>
    <n v="2023"/>
    <d v="1899-12-30T22:37:00"/>
    <x v="1"/>
    <x v="0"/>
    <n v="14"/>
    <x v="4"/>
    <s v="African American"/>
    <x v="0"/>
    <x v="1"/>
    <m/>
    <n v="38"/>
    <s v="Delay"/>
    <x v="11"/>
    <n v="22"/>
    <x v="1"/>
    <x v="0"/>
    <x v="0"/>
    <x v="0"/>
  </r>
  <r>
    <n v="178030288"/>
    <s v="F. Kunz"/>
    <x v="58"/>
    <s v="Sep"/>
    <n v="2023"/>
    <d v="1899-12-30T05:11:00"/>
    <x v="0"/>
    <x v="1"/>
    <n v="73"/>
    <x v="5"/>
    <s v="Two or More Races"/>
    <x v="4"/>
    <x v="0"/>
    <m/>
    <n v="25"/>
    <s v="Within Time"/>
    <x v="27"/>
    <n v="5"/>
    <x v="3"/>
    <x v="3"/>
    <x v="1"/>
    <x v="0"/>
  </r>
  <r>
    <n v="564645838"/>
    <s v="M. Driffill"/>
    <x v="314"/>
    <s v="Sep"/>
    <n v="2024"/>
    <d v="1899-12-30T04:40:00"/>
    <x v="2"/>
    <x v="1"/>
    <n v="40"/>
    <x v="6"/>
    <s v="Asian"/>
    <x v="0"/>
    <x v="1"/>
    <m/>
    <n v="44"/>
    <s v="Delay"/>
    <x v="5"/>
    <n v="4"/>
    <x v="3"/>
    <x v="0"/>
    <x v="0"/>
    <x v="0"/>
  </r>
  <r>
    <n v="423958777"/>
    <s v="X. Doogan"/>
    <x v="365"/>
    <s v="Feb"/>
    <n v="2024"/>
    <d v="1899-12-30T13:39:00"/>
    <x v="2"/>
    <x v="1"/>
    <n v="28"/>
    <x v="3"/>
    <s v="African American"/>
    <x v="1"/>
    <x v="1"/>
    <m/>
    <n v="52"/>
    <s v="Delay"/>
    <x v="1"/>
    <n v="13"/>
    <x v="2"/>
    <x v="0"/>
    <x v="2"/>
    <x v="0"/>
  </r>
  <r>
    <n v="879965283"/>
    <s v="K. Gorvette"/>
    <x v="316"/>
    <s v="Sep"/>
    <n v="2024"/>
    <d v="1899-12-30T13:26:00"/>
    <x v="0"/>
    <x v="1"/>
    <n v="69"/>
    <x v="0"/>
    <s v="Two or More Races"/>
    <x v="0"/>
    <x v="1"/>
    <m/>
    <n v="26"/>
    <s v="Within Time"/>
    <x v="6"/>
    <n v="13"/>
    <x v="2"/>
    <x v="3"/>
    <x v="1"/>
    <x v="0"/>
  </r>
  <r>
    <n v="568652667"/>
    <s v="L. Mammatt"/>
    <x v="315"/>
    <s v="Jun"/>
    <n v="2023"/>
    <d v="1899-12-30T18:55:00"/>
    <x v="5"/>
    <x v="0"/>
    <n v="64"/>
    <x v="0"/>
    <s v="Asian"/>
    <x v="0"/>
    <x v="1"/>
    <m/>
    <n v="50"/>
    <s v="Delay"/>
    <x v="11"/>
    <n v="18"/>
    <x v="1"/>
    <x v="0"/>
    <x v="2"/>
    <x v="0"/>
  </r>
  <r>
    <n v="282267682"/>
    <s v="X. Asker"/>
    <x v="283"/>
    <s v="Apr"/>
    <n v="2024"/>
    <d v="1899-12-30T13:08:00"/>
    <x v="3"/>
    <x v="0"/>
    <n v="73"/>
    <x v="5"/>
    <s v="African American"/>
    <x v="4"/>
    <x v="0"/>
    <n v="5"/>
    <n v="42"/>
    <s v="Delay"/>
    <x v="20"/>
    <n v="13"/>
    <x v="2"/>
    <x v="3"/>
    <x v="0"/>
    <x v="0"/>
  </r>
  <r>
    <n v="377049725"/>
    <s v="U. Jeens"/>
    <x v="366"/>
    <s v="Feb"/>
    <n v="2024"/>
    <d v="1899-12-30T11:25:00"/>
    <x v="4"/>
    <x v="0"/>
    <n v="10"/>
    <x v="4"/>
    <s v="Native American/Alaska Native"/>
    <x v="0"/>
    <x v="0"/>
    <m/>
    <n v="44"/>
    <s v="Delay"/>
    <x v="18"/>
    <n v="11"/>
    <x v="0"/>
    <x v="1"/>
    <x v="0"/>
    <x v="1"/>
  </r>
  <r>
    <n v="368976319"/>
    <s v="S. Daughtery"/>
    <x v="367"/>
    <s v="Nov"/>
    <n v="2023"/>
    <d v="1899-12-30T18:24:00"/>
    <x v="1"/>
    <x v="1"/>
    <n v="61"/>
    <x v="0"/>
    <s v="African American"/>
    <x v="0"/>
    <x v="0"/>
    <m/>
    <n v="24"/>
    <s v="Within Time"/>
    <x v="6"/>
    <n v="18"/>
    <x v="1"/>
    <x v="3"/>
    <x v="1"/>
    <x v="0"/>
  </r>
  <r>
    <n v="226103804"/>
    <s v="J. Minghi"/>
    <x v="368"/>
    <s v="Oct"/>
    <n v="2023"/>
    <d v="1899-12-30T08:45:00"/>
    <x v="0"/>
    <x v="0"/>
    <n v="39"/>
    <x v="6"/>
    <s v="Pacific Islander"/>
    <x v="4"/>
    <x v="1"/>
    <n v="5"/>
    <n v="45"/>
    <s v="Delay"/>
    <x v="10"/>
    <n v="8"/>
    <x v="0"/>
    <x v="2"/>
    <x v="0"/>
    <x v="2"/>
  </r>
  <r>
    <n v="370305916"/>
    <s v="C. Slafford"/>
    <x v="175"/>
    <s v="Nov"/>
    <n v="2023"/>
    <d v="1899-12-30T05:27:00"/>
    <x v="1"/>
    <x v="1"/>
    <n v="63"/>
    <x v="0"/>
    <s v="Two or More Races"/>
    <x v="0"/>
    <x v="0"/>
    <m/>
    <n v="10"/>
    <s v="Within Time"/>
    <x v="2"/>
    <n v="5"/>
    <x v="3"/>
    <x v="1"/>
    <x v="1"/>
    <x v="1"/>
  </r>
  <r>
    <n v="318964834"/>
    <s v="E. Timewell"/>
    <x v="141"/>
    <s v="Jul"/>
    <n v="2024"/>
    <d v="1899-12-30T08:24:00"/>
    <x v="5"/>
    <x v="1"/>
    <n v="6"/>
    <x v="4"/>
    <s v="White"/>
    <x v="0"/>
    <x v="1"/>
    <m/>
    <n v="18"/>
    <s v="Within Time"/>
    <x v="5"/>
    <n v="8"/>
    <x v="0"/>
    <x v="0"/>
    <x v="1"/>
    <x v="0"/>
  </r>
  <r>
    <n v="651400526"/>
    <s v="E. Tatters"/>
    <x v="369"/>
    <s v="Dec"/>
    <n v="2023"/>
    <d v="1899-12-30T17:38:00"/>
    <x v="6"/>
    <x v="1"/>
    <n v="4"/>
    <x v="1"/>
    <s v="Asian"/>
    <x v="0"/>
    <x v="1"/>
    <m/>
    <n v="59"/>
    <s v="Delay"/>
    <x v="7"/>
    <n v="17"/>
    <x v="2"/>
    <x v="2"/>
    <x v="2"/>
    <x v="2"/>
  </r>
  <r>
    <n v="735884353"/>
    <s v="G. Redbourn"/>
    <x v="180"/>
    <s v="Apr"/>
    <n v="2023"/>
    <d v="1899-12-30T08:59:00"/>
    <x v="2"/>
    <x v="0"/>
    <n v="37"/>
    <x v="6"/>
    <s v="White"/>
    <x v="0"/>
    <x v="0"/>
    <m/>
    <n v="16"/>
    <s v="Within Time"/>
    <x v="23"/>
    <n v="8"/>
    <x v="0"/>
    <x v="2"/>
    <x v="1"/>
    <x v="2"/>
  </r>
  <r>
    <n v="688626860"/>
    <s v="L. Hurdle"/>
    <x v="370"/>
    <s v="Jan"/>
    <n v="2024"/>
    <d v="1899-12-30T13:11:00"/>
    <x v="6"/>
    <x v="1"/>
    <n v="27"/>
    <x v="3"/>
    <s v="Native American/Alaska Native"/>
    <x v="0"/>
    <x v="1"/>
    <m/>
    <n v="38"/>
    <s v="Delay"/>
    <x v="30"/>
    <n v="13"/>
    <x v="2"/>
    <x v="3"/>
    <x v="0"/>
    <x v="1"/>
  </r>
  <r>
    <n v="291998598"/>
    <s v="G. Hogbin"/>
    <x v="371"/>
    <s v="Jul"/>
    <n v="2023"/>
    <d v="1899-12-30T22:52:00"/>
    <x v="6"/>
    <x v="0"/>
    <n v="11"/>
    <x v="4"/>
    <s v="Native American/Alaska Native"/>
    <x v="6"/>
    <x v="0"/>
    <m/>
    <n v="50"/>
    <s v="Delay"/>
    <x v="6"/>
    <n v="22"/>
    <x v="1"/>
    <x v="3"/>
    <x v="2"/>
    <x v="0"/>
  </r>
  <r>
    <n v="255922375"/>
    <s v="N. Jerdan"/>
    <x v="372"/>
    <s v="Jun"/>
    <n v="2023"/>
    <d v="1899-12-30T03:06:00"/>
    <x v="4"/>
    <x v="0"/>
    <n v="70"/>
    <x v="5"/>
    <s v="Asian"/>
    <x v="0"/>
    <x v="1"/>
    <n v="4"/>
    <n v="17"/>
    <s v="Within Time"/>
    <x v="5"/>
    <n v="3"/>
    <x v="3"/>
    <x v="0"/>
    <x v="1"/>
    <x v="0"/>
  </r>
  <r>
    <n v="721717824"/>
    <s v="F. Troubridge"/>
    <x v="140"/>
    <s v="Aug"/>
    <n v="2023"/>
    <d v="1899-12-30T06:33:00"/>
    <x v="6"/>
    <x v="1"/>
    <n v="31"/>
    <x v="6"/>
    <s v="Two or More Races"/>
    <x v="0"/>
    <x v="0"/>
    <m/>
    <n v="34"/>
    <s v="Delay"/>
    <x v="13"/>
    <n v="6"/>
    <x v="0"/>
    <x v="2"/>
    <x v="0"/>
    <x v="2"/>
  </r>
  <r>
    <n v="233130126"/>
    <s v="L. Murdy"/>
    <x v="373"/>
    <s v="Mar"/>
    <n v="2024"/>
    <d v="1899-12-30T19:07:00"/>
    <x v="2"/>
    <x v="0"/>
    <n v="52"/>
    <x v="2"/>
    <s v="African American"/>
    <x v="2"/>
    <x v="0"/>
    <m/>
    <n v="12"/>
    <s v="Within Time"/>
    <x v="26"/>
    <n v="19"/>
    <x v="1"/>
    <x v="2"/>
    <x v="1"/>
    <x v="2"/>
  </r>
  <r>
    <n v="468357714"/>
    <s v="U. Harbertson"/>
    <x v="126"/>
    <s v="May"/>
    <n v="2023"/>
    <d v="1899-12-30T04:10:00"/>
    <x v="2"/>
    <x v="0"/>
    <n v="41"/>
    <x v="6"/>
    <s v="Two or More Races"/>
    <x v="2"/>
    <x v="0"/>
    <m/>
    <n v="46"/>
    <s v="Delay"/>
    <x v="25"/>
    <n v="4"/>
    <x v="3"/>
    <x v="0"/>
    <x v="2"/>
    <x v="0"/>
  </r>
  <r>
    <n v="774352604"/>
    <s v="K. Ginman"/>
    <x v="93"/>
    <s v="Mar"/>
    <n v="2024"/>
    <d v="1899-12-30T11:55:00"/>
    <x v="3"/>
    <x v="1"/>
    <n v="25"/>
    <x v="3"/>
    <s v="White"/>
    <x v="0"/>
    <x v="1"/>
    <m/>
    <n v="25"/>
    <s v="Within Time"/>
    <x v="15"/>
    <n v="11"/>
    <x v="0"/>
    <x v="2"/>
    <x v="1"/>
    <x v="2"/>
  </r>
  <r>
    <n v="787986577"/>
    <s v="C. Wherry"/>
    <x v="374"/>
    <s v="Dec"/>
    <n v="2023"/>
    <d v="1899-12-30T13:31:00"/>
    <x v="4"/>
    <x v="0"/>
    <n v="59"/>
    <x v="2"/>
    <s v="Native American/Alaska Native"/>
    <x v="1"/>
    <x v="1"/>
    <m/>
    <n v="15"/>
    <s v="Within Time"/>
    <x v="6"/>
    <n v="13"/>
    <x v="2"/>
    <x v="3"/>
    <x v="1"/>
    <x v="0"/>
  </r>
  <r>
    <n v="344087920"/>
    <s v="J. McPharlain"/>
    <x v="375"/>
    <s v="Sep"/>
    <n v="2023"/>
    <d v="1899-12-30T19:07:00"/>
    <x v="0"/>
    <x v="1"/>
    <n v="48"/>
    <x v="2"/>
    <s v="African American"/>
    <x v="4"/>
    <x v="0"/>
    <m/>
    <n v="34"/>
    <s v="Delay"/>
    <x v="23"/>
    <n v="19"/>
    <x v="1"/>
    <x v="2"/>
    <x v="0"/>
    <x v="2"/>
  </r>
  <r>
    <n v="454881988"/>
    <s v="P. Bravery"/>
    <x v="376"/>
    <s v="Oct"/>
    <n v="2024"/>
    <d v="1899-12-30T21:51:00"/>
    <x v="5"/>
    <x v="0"/>
    <n v="5"/>
    <x v="4"/>
    <s v="White"/>
    <x v="0"/>
    <x v="0"/>
    <m/>
    <n v="27"/>
    <s v="Within Time"/>
    <x v="2"/>
    <n v="21"/>
    <x v="1"/>
    <x v="1"/>
    <x v="1"/>
    <x v="1"/>
  </r>
  <r>
    <n v="632408703"/>
    <s v="F. Barensky"/>
    <x v="377"/>
    <s v="Jun"/>
    <n v="2024"/>
    <d v="1899-12-30T04:29:00"/>
    <x v="6"/>
    <x v="0"/>
    <n v="37"/>
    <x v="6"/>
    <s v="Pacific Islander"/>
    <x v="0"/>
    <x v="1"/>
    <m/>
    <n v="54"/>
    <s v="Delay"/>
    <x v="2"/>
    <n v="4"/>
    <x v="3"/>
    <x v="1"/>
    <x v="2"/>
    <x v="1"/>
  </r>
  <r>
    <n v="784617194"/>
    <s v="A. Menguy"/>
    <x v="378"/>
    <s v="Aug"/>
    <n v="2023"/>
    <d v="1899-12-30T02:23:00"/>
    <x v="4"/>
    <x v="1"/>
    <n v="17"/>
    <x v="3"/>
    <s v="Pacific Islander"/>
    <x v="0"/>
    <x v="1"/>
    <m/>
    <n v="23"/>
    <s v="Within Time"/>
    <x v="28"/>
    <n v="2"/>
    <x v="3"/>
    <x v="0"/>
    <x v="1"/>
    <x v="2"/>
  </r>
  <r>
    <n v="370025695"/>
    <s v="Y. Yurikov"/>
    <x v="320"/>
    <s v="Jul"/>
    <n v="2023"/>
    <d v="1899-12-30T03:06:00"/>
    <x v="3"/>
    <x v="0"/>
    <n v="39"/>
    <x v="6"/>
    <s v="Declined to Identify"/>
    <x v="0"/>
    <x v="0"/>
    <m/>
    <n v="31"/>
    <s v="Delay"/>
    <x v="11"/>
    <n v="3"/>
    <x v="3"/>
    <x v="0"/>
    <x v="0"/>
    <x v="0"/>
  </r>
  <r>
    <n v="609516263"/>
    <s v="P. Coda"/>
    <x v="379"/>
    <s v="Mar"/>
    <n v="2024"/>
    <d v="1899-12-30T07:28:00"/>
    <x v="3"/>
    <x v="1"/>
    <n v="14"/>
    <x v="4"/>
    <s v="African American"/>
    <x v="0"/>
    <x v="1"/>
    <m/>
    <n v="60"/>
    <s v="Delay"/>
    <x v="24"/>
    <n v="7"/>
    <x v="0"/>
    <x v="1"/>
    <x v="2"/>
    <x v="1"/>
  </r>
  <r>
    <n v="644581558"/>
    <s v="N. Krimmer"/>
    <x v="380"/>
    <s v="Nov"/>
    <n v="2023"/>
    <d v="1899-12-30T18:58:00"/>
    <x v="6"/>
    <x v="1"/>
    <n v="44"/>
    <x v="6"/>
    <s v="African American"/>
    <x v="4"/>
    <x v="0"/>
    <m/>
    <n v="44"/>
    <s v="Delay"/>
    <x v="26"/>
    <n v="18"/>
    <x v="1"/>
    <x v="2"/>
    <x v="0"/>
    <x v="2"/>
  </r>
  <r>
    <n v="258606957"/>
    <s v="X. Pomfrett"/>
    <x v="381"/>
    <s v="Nov"/>
    <n v="2023"/>
    <d v="1899-12-30T15:44:00"/>
    <x v="5"/>
    <x v="1"/>
    <n v="20"/>
    <x v="3"/>
    <s v="Two or More Races"/>
    <x v="1"/>
    <x v="0"/>
    <n v="1"/>
    <n v="21"/>
    <s v="Within Time"/>
    <x v="24"/>
    <n v="15"/>
    <x v="2"/>
    <x v="1"/>
    <x v="1"/>
    <x v="1"/>
  </r>
  <r>
    <n v="820203247"/>
    <s v="V. Kittley"/>
    <x v="189"/>
    <s v="Nov"/>
    <n v="2023"/>
    <d v="1899-12-30T19:41:00"/>
    <x v="2"/>
    <x v="0"/>
    <n v="77"/>
    <x v="5"/>
    <s v="Asian"/>
    <x v="0"/>
    <x v="1"/>
    <n v="7"/>
    <n v="56"/>
    <s v="Delay"/>
    <x v="12"/>
    <n v="19"/>
    <x v="1"/>
    <x v="2"/>
    <x v="2"/>
    <x v="2"/>
  </r>
  <r>
    <n v="862669466"/>
    <s v="C. Marchington"/>
    <x v="228"/>
    <s v="Jul"/>
    <n v="2023"/>
    <d v="1899-12-30T01:50:00"/>
    <x v="5"/>
    <x v="1"/>
    <n v="72"/>
    <x v="5"/>
    <s v="Pacific Islander"/>
    <x v="0"/>
    <x v="0"/>
    <n v="2"/>
    <n v="52"/>
    <s v="Delay"/>
    <x v="16"/>
    <n v="1"/>
    <x v="3"/>
    <x v="1"/>
    <x v="2"/>
    <x v="1"/>
  </r>
  <r>
    <n v="191597336"/>
    <s v="Z. Donovin"/>
    <x v="256"/>
    <s v="May"/>
    <n v="2023"/>
    <d v="1899-12-30T04:41:00"/>
    <x v="3"/>
    <x v="1"/>
    <n v="21"/>
    <x v="3"/>
    <s v="Two or More Races"/>
    <x v="0"/>
    <x v="0"/>
    <m/>
    <n v="27"/>
    <s v="Within Time"/>
    <x v="20"/>
    <n v="4"/>
    <x v="3"/>
    <x v="3"/>
    <x v="1"/>
    <x v="0"/>
  </r>
  <r>
    <n v="854161184"/>
    <s v="O. Crocetti"/>
    <x v="382"/>
    <s v="May"/>
    <n v="2023"/>
    <d v="1899-12-30T05:22:00"/>
    <x v="0"/>
    <x v="1"/>
    <n v="12"/>
    <x v="4"/>
    <s v="Declined to Identify"/>
    <x v="0"/>
    <x v="0"/>
    <m/>
    <n v="39"/>
    <s v="Delay"/>
    <x v="8"/>
    <n v="5"/>
    <x v="3"/>
    <x v="3"/>
    <x v="0"/>
    <x v="1"/>
  </r>
  <r>
    <n v="673449918"/>
    <s v="O. Lindelof"/>
    <x v="251"/>
    <s v="Jul"/>
    <n v="2024"/>
    <d v="1899-12-30T01:30:00"/>
    <x v="3"/>
    <x v="1"/>
    <n v="67"/>
    <x v="0"/>
    <s v="White"/>
    <x v="2"/>
    <x v="1"/>
    <m/>
    <n v="34"/>
    <s v="Delay"/>
    <x v="28"/>
    <n v="1"/>
    <x v="3"/>
    <x v="0"/>
    <x v="0"/>
    <x v="2"/>
  </r>
  <r>
    <n v="263101520"/>
    <s v="M. Saipy"/>
    <x v="117"/>
    <s v="Mar"/>
    <n v="2024"/>
    <d v="1899-12-30T07:26:00"/>
    <x v="5"/>
    <x v="0"/>
    <n v="37"/>
    <x v="6"/>
    <s v="White"/>
    <x v="6"/>
    <x v="0"/>
    <m/>
    <n v="27"/>
    <s v="Within Time"/>
    <x v="21"/>
    <n v="7"/>
    <x v="0"/>
    <x v="1"/>
    <x v="1"/>
    <x v="1"/>
  </r>
  <r>
    <n v="296403993"/>
    <s v="P. Goodley"/>
    <x v="383"/>
    <s v="Oct"/>
    <n v="2023"/>
    <d v="1899-12-30T08:27:00"/>
    <x v="4"/>
    <x v="0"/>
    <n v="8"/>
    <x v="4"/>
    <s v="Two or More Races"/>
    <x v="0"/>
    <x v="1"/>
    <m/>
    <n v="15"/>
    <s v="Within Time"/>
    <x v="17"/>
    <n v="8"/>
    <x v="0"/>
    <x v="1"/>
    <x v="1"/>
    <x v="1"/>
  </r>
  <r>
    <n v="443901086"/>
    <s v="F. Harg"/>
    <x v="158"/>
    <s v="Mar"/>
    <n v="2024"/>
    <d v="1899-12-30T09:12:00"/>
    <x v="1"/>
    <x v="1"/>
    <n v="77"/>
    <x v="5"/>
    <s v="Native American/Alaska Native"/>
    <x v="0"/>
    <x v="0"/>
    <m/>
    <n v="30"/>
    <s v="Delay"/>
    <x v="17"/>
    <n v="9"/>
    <x v="0"/>
    <x v="1"/>
    <x v="1"/>
    <x v="1"/>
  </r>
  <r>
    <n v="567054342"/>
    <s v="N. Emblin"/>
    <x v="319"/>
    <s v="Oct"/>
    <n v="2024"/>
    <d v="1899-12-30T05:41:00"/>
    <x v="0"/>
    <x v="1"/>
    <n v="21"/>
    <x v="3"/>
    <s v="Two or More Races"/>
    <x v="1"/>
    <x v="1"/>
    <m/>
    <n v="55"/>
    <s v="Delay"/>
    <x v="30"/>
    <n v="5"/>
    <x v="3"/>
    <x v="3"/>
    <x v="2"/>
    <x v="1"/>
  </r>
  <r>
    <n v="266126783"/>
    <s v="U. Henlon"/>
    <x v="81"/>
    <s v="Oct"/>
    <n v="2024"/>
    <d v="1899-12-30T06:01:00"/>
    <x v="4"/>
    <x v="0"/>
    <n v="26"/>
    <x v="3"/>
    <s v="African American"/>
    <x v="1"/>
    <x v="0"/>
    <m/>
    <n v="42"/>
    <s v="Delay"/>
    <x v="20"/>
    <n v="6"/>
    <x v="0"/>
    <x v="3"/>
    <x v="0"/>
    <x v="0"/>
  </r>
  <r>
    <n v="144865245"/>
    <s v="G. Squibbes"/>
    <x v="384"/>
    <s v="May"/>
    <n v="2024"/>
    <d v="1899-12-30T23:20:00"/>
    <x v="5"/>
    <x v="1"/>
    <n v="76"/>
    <x v="5"/>
    <s v="White"/>
    <x v="0"/>
    <x v="1"/>
    <m/>
    <n v="31"/>
    <s v="Delay"/>
    <x v="29"/>
    <n v="23"/>
    <x v="1"/>
    <x v="2"/>
    <x v="0"/>
    <x v="2"/>
  </r>
  <r>
    <n v="497453476"/>
    <s v="K. Zanetto"/>
    <x v="294"/>
    <s v="Aug"/>
    <n v="2023"/>
    <d v="1899-12-30T21:03:00"/>
    <x v="1"/>
    <x v="1"/>
    <n v="4"/>
    <x v="1"/>
    <s v="Two or More Races"/>
    <x v="0"/>
    <x v="0"/>
    <m/>
    <n v="51"/>
    <s v="Delay"/>
    <x v="18"/>
    <n v="21"/>
    <x v="1"/>
    <x v="1"/>
    <x v="2"/>
    <x v="1"/>
  </r>
  <r>
    <n v="457250613"/>
    <s v="K. Burnside"/>
    <x v="384"/>
    <s v="May"/>
    <n v="2024"/>
    <d v="1899-12-30T20:44:00"/>
    <x v="5"/>
    <x v="0"/>
    <n v="33"/>
    <x v="6"/>
    <s v="African American"/>
    <x v="2"/>
    <x v="1"/>
    <m/>
    <n v="24"/>
    <s v="Within Time"/>
    <x v="29"/>
    <n v="20"/>
    <x v="1"/>
    <x v="2"/>
    <x v="1"/>
    <x v="2"/>
  </r>
  <r>
    <n v="136163393"/>
    <s v="U. Carswell"/>
    <x v="385"/>
    <s v="Apr"/>
    <n v="2023"/>
    <d v="1899-12-30T08:45:00"/>
    <x v="4"/>
    <x v="0"/>
    <n v="27"/>
    <x v="3"/>
    <s v="White"/>
    <x v="7"/>
    <x v="1"/>
    <n v="4"/>
    <n v="47"/>
    <s v="Delay"/>
    <x v="8"/>
    <n v="8"/>
    <x v="0"/>
    <x v="3"/>
    <x v="2"/>
    <x v="1"/>
  </r>
  <r>
    <n v="345807681"/>
    <s v="O. Buddington"/>
    <x v="52"/>
    <s v="Jun"/>
    <n v="2024"/>
    <d v="1899-12-30T15:24:00"/>
    <x v="3"/>
    <x v="0"/>
    <n v="24"/>
    <x v="3"/>
    <s v="African American"/>
    <x v="0"/>
    <x v="0"/>
    <m/>
    <n v="46"/>
    <s v="Delay"/>
    <x v="11"/>
    <n v="15"/>
    <x v="2"/>
    <x v="0"/>
    <x v="2"/>
    <x v="0"/>
  </r>
  <r>
    <n v="778319819"/>
    <s v="M. Tolossi"/>
    <x v="361"/>
    <s v="Sep"/>
    <n v="2023"/>
    <d v="1899-12-30T16:58:00"/>
    <x v="5"/>
    <x v="0"/>
    <n v="78"/>
    <x v="5"/>
    <s v="Asian"/>
    <x v="0"/>
    <x v="1"/>
    <m/>
    <n v="58"/>
    <s v="Delay"/>
    <x v="21"/>
    <n v="16"/>
    <x v="2"/>
    <x v="1"/>
    <x v="2"/>
    <x v="1"/>
  </r>
  <r>
    <n v="570650181"/>
    <s v="W. Schistl"/>
    <x v="56"/>
    <s v="Aug"/>
    <n v="2024"/>
    <d v="1899-12-30T08:38:00"/>
    <x v="0"/>
    <x v="1"/>
    <n v="58"/>
    <x v="2"/>
    <s v="African American"/>
    <x v="0"/>
    <x v="0"/>
    <m/>
    <n v="42"/>
    <s v="Delay"/>
    <x v="26"/>
    <n v="8"/>
    <x v="0"/>
    <x v="2"/>
    <x v="0"/>
    <x v="2"/>
  </r>
  <r>
    <n v="678336326"/>
    <s v="H. O'Dowd"/>
    <x v="386"/>
    <s v="Jun"/>
    <n v="2023"/>
    <d v="1899-12-30T13:03:00"/>
    <x v="1"/>
    <x v="1"/>
    <n v="59"/>
    <x v="2"/>
    <s v="White"/>
    <x v="6"/>
    <x v="0"/>
    <n v="8"/>
    <n v="14"/>
    <s v="Within Time"/>
    <x v="14"/>
    <n v="13"/>
    <x v="2"/>
    <x v="0"/>
    <x v="1"/>
    <x v="0"/>
  </r>
  <r>
    <n v="754535621"/>
    <s v="O. Corder"/>
    <x v="305"/>
    <s v="Dec"/>
    <n v="2023"/>
    <d v="1899-12-30T17:57:00"/>
    <x v="4"/>
    <x v="0"/>
    <n v="34"/>
    <x v="6"/>
    <s v="Asian"/>
    <x v="0"/>
    <x v="1"/>
    <n v="7"/>
    <n v="11"/>
    <s v="Within Time"/>
    <x v="25"/>
    <n v="17"/>
    <x v="2"/>
    <x v="0"/>
    <x v="1"/>
    <x v="0"/>
  </r>
  <r>
    <n v="208133546"/>
    <s v="B. O'Kynsillaghe"/>
    <x v="387"/>
    <s v="Apr"/>
    <n v="2024"/>
    <d v="1899-12-30T15:59:00"/>
    <x v="0"/>
    <x v="0"/>
    <n v="7"/>
    <x v="4"/>
    <s v="White"/>
    <x v="0"/>
    <x v="1"/>
    <m/>
    <n v="35"/>
    <s v="Delay"/>
    <x v="15"/>
    <n v="15"/>
    <x v="2"/>
    <x v="2"/>
    <x v="0"/>
    <x v="2"/>
  </r>
  <r>
    <n v="851762999"/>
    <s v="Z. Hammand"/>
    <x v="125"/>
    <s v="Aug"/>
    <n v="2024"/>
    <d v="1899-12-30T19:38:00"/>
    <x v="1"/>
    <x v="1"/>
    <n v="62"/>
    <x v="0"/>
    <s v="African American"/>
    <x v="0"/>
    <x v="1"/>
    <m/>
    <n v="32"/>
    <s v="Delay"/>
    <x v="14"/>
    <n v="19"/>
    <x v="1"/>
    <x v="0"/>
    <x v="0"/>
    <x v="0"/>
  </r>
  <r>
    <n v="279018909"/>
    <s v="V. Di Franceshci"/>
    <x v="388"/>
    <s v="Mar"/>
    <n v="2024"/>
    <d v="1899-12-30T03:12:00"/>
    <x v="3"/>
    <x v="0"/>
    <n v="41"/>
    <x v="6"/>
    <s v="Pacific Islander"/>
    <x v="1"/>
    <x v="0"/>
    <m/>
    <n v="58"/>
    <s v="Delay"/>
    <x v="29"/>
    <n v="3"/>
    <x v="3"/>
    <x v="2"/>
    <x v="2"/>
    <x v="2"/>
  </r>
  <r>
    <n v="566627832"/>
    <s v="F. Hars"/>
    <x v="15"/>
    <s v="Sep"/>
    <n v="2023"/>
    <d v="1899-12-30T22:48:00"/>
    <x v="6"/>
    <x v="1"/>
    <n v="52"/>
    <x v="2"/>
    <s v="Two or More Races"/>
    <x v="1"/>
    <x v="0"/>
    <n v="1"/>
    <n v="30"/>
    <s v="Delay"/>
    <x v="5"/>
    <n v="22"/>
    <x v="1"/>
    <x v="0"/>
    <x v="1"/>
    <x v="0"/>
  </r>
  <r>
    <n v="813172531"/>
    <s v="R. MacClinton"/>
    <x v="54"/>
    <s v="Apr"/>
    <n v="2024"/>
    <d v="1899-12-30T22:21:00"/>
    <x v="5"/>
    <x v="1"/>
    <n v="70"/>
    <x v="5"/>
    <s v="Declined to Identify"/>
    <x v="0"/>
    <x v="1"/>
    <m/>
    <n v="20"/>
    <s v="Within Time"/>
    <x v="7"/>
    <n v="22"/>
    <x v="1"/>
    <x v="2"/>
    <x v="1"/>
    <x v="2"/>
  </r>
  <r>
    <n v="860432537"/>
    <s v="D. Wessel"/>
    <x v="4"/>
    <s v="Sep"/>
    <n v="2024"/>
    <d v="1899-12-30T06:27:00"/>
    <x v="0"/>
    <x v="0"/>
    <n v="31"/>
    <x v="6"/>
    <s v="Declined to Identify"/>
    <x v="2"/>
    <x v="1"/>
    <m/>
    <n v="19"/>
    <s v="Within Time"/>
    <x v="2"/>
    <n v="6"/>
    <x v="0"/>
    <x v="1"/>
    <x v="1"/>
    <x v="1"/>
  </r>
  <r>
    <n v="717441754"/>
    <s v="P. McIlvenna"/>
    <x v="108"/>
    <s v="Nov"/>
    <n v="2023"/>
    <d v="1899-12-30T05:46:00"/>
    <x v="2"/>
    <x v="0"/>
    <n v="34"/>
    <x v="6"/>
    <s v="Declined to Identify"/>
    <x v="3"/>
    <x v="0"/>
    <n v="1"/>
    <n v="26"/>
    <s v="Within Time"/>
    <x v="30"/>
    <n v="5"/>
    <x v="3"/>
    <x v="3"/>
    <x v="1"/>
    <x v="1"/>
  </r>
  <r>
    <n v="788057233"/>
    <s v="W. Rosensaft"/>
    <x v="283"/>
    <s v="Apr"/>
    <n v="2024"/>
    <d v="1899-12-30T22:53:00"/>
    <x v="3"/>
    <x v="0"/>
    <n v="52"/>
    <x v="2"/>
    <s v="White"/>
    <x v="1"/>
    <x v="0"/>
    <m/>
    <n v="35"/>
    <s v="Delay"/>
    <x v="20"/>
    <n v="22"/>
    <x v="1"/>
    <x v="3"/>
    <x v="0"/>
    <x v="0"/>
  </r>
  <r>
    <n v="269560676"/>
    <s v="R. Tooth"/>
    <x v="119"/>
    <s v="Jan"/>
    <n v="2024"/>
    <d v="1899-12-30T22:57:00"/>
    <x v="4"/>
    <x v="0"/>
    <n v="77"/>
    <x v="5"/>
    <s v="White"/>
    <x v="0"/>
    <x v="1"/>
    <n v="2"/>
    <n v="59"/>
    <s v="Delay"/>
    <x v="1"/>
    <n v="22"/>
    <x v="1"/>
    <x v="0"/>
    <x v="2"/>
    <x v="0"/>
  </r>
  <r>
    <n v="432199911"/>
    <s v="S. Iamittii"/>
    <x v="389"/>
    <s v="Nov"/>
    <n v="2023"/>
    <d v="1899-12-30T15:07:00"/>
    <x v="4"/>
    <x v="1"/>
    <n v="24"/>
    <x v="3"/>
    <s v="White"/>
    <x v="2"/>
    <x v="0"/>
    <m/>
    <n v="51"/>
    <s v="Delay"/>
    <x v="22"/>
    <n v="15"/>
    <x v="2"/>
    <x v="1"/>
    <x v="2"/>
    <x v="1"/>
  </r>
  <r>
    <n v="824310857"/>
    <s v="I. MacKean"/>
    <x v="390"/>
    <s v="Aug"/>
    <n v="2024"/>
    <d v="1899-12-30T01:14:00"/>
    <x v="3"/>
    <x v="1"/>
    <n v="71"/>
    <x v="5"/>
    <s v="Declined to Identify"/>
    <x v="0"/>
    <x v="1"/>
    <m/>
    <n v="53"/>
    <s v="Delay"/>
    <x v="25"/>
    <n v="1"/>
    <x v="3"/>
    <x v="0"/>
    <x v="2"/>
    <x v="0"/>
  </r>
  <r>
    <n v="180739658"/>
    <s v="A. Bewlay"/>
    <x v="391"/>
    <s v="Feb"/>
    <n v="2024"/>
    <d v="1899-12-30T03:38:00"/>
    <x v="0"/>
    <x v="0"/>
    <n v="25"/>
    <x v="3"/>
    <s v="Two or More Races"/>
    <x v="0"/>
    <x v="0"/>
    <m/>
    <n v="59"/>
    <s v="Delay"/>
    <x v="16"/>
    <n v="3"/>
    <x v="3"/>
    <x v="1"/>
    <x v="2"/>
    <x v="1"/>
  </r>
  <r>
    <n v="759336592"/>
    <s v="I. Kochs"/>
    <x v="392"/>
    <s v="Mar"/>
    <n v="2024"/>
    <d v="1899-12-30T14:18:00"/>
    <x v="2"/>
    <x v="0"/>
    <n v="56"/>
    <x v="2"/>
    <s v="Declined to Identify"/>
    <x v="0"/>
    <x v="1"/>
    <m/>
    <n v="32"/>
    <s v="Delay"/>
    <x v="20"/>
    <n v="14"/>
    <x v="2"/>
    <x v="3"/>
    <x v="0"/>
    <x v="0"/>
  </r>
  <r>
    <n v="462570018"/>
    <s v="W. Welman"/>
    <x v="393"/>
    <s v="Jul"/>
    <n v="2023"/>
    <d v="1899-12-30T16:24:00"/>
    <x v="6"/>
    <x v="1"/>
    <n v="39"/>
    <x v="6"/>
    <s v="White"/>
    <x v="0"/>
    <x v="0"/>
    <m/>
    <n v="29"/>
    <s v="Within Time"/>
    <x v="2"/>
    <n v="16"/>
    <x v="2"/>
    <x v="1"/>
    <x v="1"/>
    <x v="1"/>
  </r>
  <r>
    <n v="359575243"/>
    <s v="Y. Archanbault"/>
    <x v="200"/>
    <s v="Apr"/>
    <n v="2023"/>
    <d v="1899-12-30T22:27:00"/>
    <x v="5"/>
    <x v="0"/>
    <n v="33"/>
    <x v="6"/>
    <s v="African American"/>
    <x v="1"/>
    <x v="0"/>
    <m/>
    <n v="46"/>
    <s v="Delay"/>
    <x v="28"/>
    <n v="22"/>
    <x v="1"/>
    <x v="0"/>
    <x v="2"/>
    <x v="2"/>
  </r>
  <r>
    <n v="234533039"/>
    <s v="T. Brilleman"/>
    <x v="394"/>
    <s v="May"/>
    <n v="2024"/>
    <d v="1899-12-30T17:11:00"/>
    <x v="4"/>
    <x v="1"/>
    <n v="46"/>
    <x v="2"/>
    <s v="African American"/>
    <x v="1"/>
    <x v="0"/>
    <n v="4"/>
    <n v="32"/>
    <s v="Delay"/>
    <x v="22"/>
    <n v="17"/>
    <x v="2"/>
    <x v="1"/>
    <x v="0"/>
    <x v="1"/>
  </r>
  <r>
    <n v="494352410"/>
    <s v="O. Mercy"/>
    <x v="395"/>
    <s v="Apr"/>
    <n v="2024"/>
    <d v="1899-12-30T22:27:00"/>
    <x v="4"/>
    <x v="0"/>
    <n v="4"/>
    <x v="1"/>
    <s v="Two or More Races"/>
    <x v="3"/>
    <x v="0"/>
    <m/>
    <n v="30"/>
    <s v="Delay"/>
    <x v="21"/>
    <n v="22"/>
    <x v="1"/>
    <x v="1"/>
    <x v="1"/>
    <x v="1"/>
  </r>
  <r>
    <n v="421475088"/>
    <s v="I. Spelman"/>
    <x v="396"/>
    <s v="Aug"/>
    <n v="2024"/>
    <d v="1899-12-30T20:13:00"/>
    <x v="3"/>
    <x v="0"/>
    <n v="45"/>
    <x v="2"/>
    <s v="African American"/>
    <x v="0"/>
    <x v="0"/>
    <m/>
    <n v="60"/>
    <s v="Delay"/>
    <x v="2"/>
    <n v="20"/>
    <x v="1"/>
    <x v="1"/>
    <x v="2"/>
    <x v="1"/>
  </r>
  <r>
    <n v="500229975"/>
    <s v="T. Hewes"/>
    <x v="168"/>
    <s v="May"/>
    <n v="2024"/>
    <d v="1899-12-30T23:18:00"/>
    <x v="6"/>
    <x v="1"/>
    <n v="24"/>
    <x v="3"/>
    <s v="White"/>
    <x v="1"/>
    <x v="1"/>
    <m/>
    <n v="40"/>
    <s v="Delay"/>
    <x v="16"/>
    <n v="23"/>
    <x v="1"/>
    <x v="1"/>
    <x v="0"/>
    <x v="1"/>
  </r>
  <r>
    <n v="567648503"/>
    <s v="A. Knight"/>
    <x v="99"/>
    <s v="Aug"/>
    <n v="2024"/>
    <d v="1899-12-30T00:05:00"/>
    <x v="2"/>
    <x v="0"/>
    <n v="28"/>
    <x v="3"/>
    <s v="Two or More Races"/>
    <x v="4"/>
    <x v="0"/>
    <m/>
    <n v="58"/>
    <s v="Delay"/>
    <x v="1"/>
    <n v="0"/>
    <x v="3"/>
    <x v="0"/>
    <x v="2"/>
    <x v="0"/>
  </r>
  <r>
    <n v="482319677"/>
    <s v="Z. Prott"/>
    <x v="29"/>
    <s v="Aug"/>
    <n v="2024"/>
    <d v="1899-12-30T18:16:00"/>
    <x v="4"/>
    <x v="0"/>
    <n v="5"/>
    <x v="4"/>
    <s v="White"/>
    <x v="7"/>
    <x v="0"/>
    <m/>
    <n v="19"/>
    <s v="Within Time"/>
    <x v="18"/>
    <n v="18"/>
    <x v="1"/>
    <x v="1"/>
    <x v="1"/>
    <x v="1"/>
  </r>
  <r>
    <n v="457932979"/>
    <s v="R. Snelgrove"/>
    <x v="397"/>
    <s v="Apr"/>
    <n v="2024"/>
    <d v="1899-12-30T00:26:00"/>
    <x v="6"/>
    <x v="1"/>
    <n v="53"/>
    <x v="2"/>
    <s v="White"/>
    <x v="2"/>
    <x v="1"/>
    <m/>
    <n v="45"/>
    <s v="Delay"/>
    <x v="12"/>
    <n v="0"/>
    <x v="3"/>
    <x v="2"/>
    <x v="0"/>
    <x v="2"/>
  </r>
  <r>
    <n v="840115082"/>
    <s v="L. Wyburn"/>
    <x v="358"/>
    <s v="Jan"/>
    <n v="2024"/>
    <d v="1899-12-30T19:14:00"/>
    <x v="5"/>
    <x v="1"/>
    <n v="9"/>
    <x v="4"/>
    <s v="Two or More Races"/>
    <x v="1"/>
    <x v="1"/>
    <n v="10"/>
    <n v="28"/>
    <s v="Within Time"/>
    <x v="18"/>
    <n v="19"/>
    <x v="1"/>
    <x v="1"/>
    <x v="1"/>
    <x v="1"/>
  </r>
  <r>
    <n v="404876936"/>
    <s v="M. Caudrelier"/>
    <x v="398"/>
    <s v="Jan"/>
    <n v="2024"/>
    <d v="1899-12-30T13:15:00"/>
    <x v="0"/>
    <x v="1"/>
    <n v="53"/>
    <x v="2"/>
    <s v="African American"/>
    <x v="0"/>
    <x v="1"/>
    <m/>
    <n v="31"/>
    <s v="Delay"/>
    <x v="24"/>
    <n v="13"/>
    <x v="2"/>
    <x v="1"/>
    <x v="0"/>
    <x v="1"/>
  </r>
  <r>
    <n v="557055863"/>
    <s v="L. Gillford"/>
    <x v="201"/>
    <s v="Jul"/>
    <n v="2024"/>
    <d v="1899-12-30T06:12:00"/>
    <x v="1"/>
    <x v="0"/>
    <n v="64"/>
    <x v="0"/>
    <s v="Two or More Races"/>
    <x v="2"/>
    <x v="0"/>
    <m/>
    <n v="29"/>
    <s v="Within Time"/>
    <x v="27"/>
    <n v="6"/>
    <x v="0"/>
    <x v="3"/>
    <x v="1"/>
    <x v="0"/>
  </r>
  <r>
    <n v="801662184"/>
    <s v="N. Hearon"/>
    <x v="79"/>
    <s v="Oct"/>
    <n v="2024"/>
    <d v="1899-12-30T19:27:00"/>
    <x v="5"/>
    <x v="0"/>
    <n v="56"/>
    <x v="2"/>
    <s v="White"/>
    <x v="2"/>
    <x v="0"/>
    <m/>
    <n v="17"/>
    <s v="Within Time"/>
    <x v="10"/>
    <n v="19"/>
    <x v="1"/>
    <x v="2"/>
    <x v="1"/>
    <x v="2"/>
  </r>
  <r>
    <n v="826836796"/>
    <s v="Q. Snoad"/>
    <x v="45"/>
    <s v="May"/>
    <n v="2024"/>
    <d v="1899-12-30T12:05:00"/>
    <x v="3"/>
    <x v="1"/>
    <n v="35"/>
    <x v="6"/>
    <s v="Asian"/>
    <x v="0"/>
    <x v="0"/>
    <m/>
    <n v="39"/>
    <s v="Delay"/>
    <x v="7"/>
    <n v="12"/>
    <x v="2"/>
    <x v="2"/>
    <x v="0"/>
    <x v="2"/>
  </r>
  <r>
    <n v="395415858"/>
    <s v="E. Ervine"/>
    <x v="200"/>
    <s v="Apr"/>
    <n v="2023"/>
    <d v="1899-12-30T01:13:00"/>
    <x v="5"/>
    <x v="1"/>
    <n v="70"/>
    <x v="5"/>
    <s v="African American"/>
    <x v="0"/>
    <x v="0"/>
    <m/>
    <n v="34"/>
    <s v="Delay"/>
    <x v="28"/>
    <n v="1"/>
    <x v="3"/>
    <x v="0"/>
    <x v="0"/>
    <x v="2"/>
  </r>
  <r>
    <n v="347725118"/>
    <s v="N. Fraczkiewicz"/>
    <x v="399"/>
    <s v="Apr"/>
    <n v="2024"/>
    <d v="1899-12-30T08:30:00"/>
    <x v="1"/>
    <x v="0"/>
    <n v="59"/>
    <x v="2"/>
    <s v="Asian"/>
    <x v="0"/>
    <x v="1"/>
    <m/>
    <n v="37"/>
    <s v="Delay"/>
    <x v="27"/>
    <n v="8"/>
    <x v="0"/>
    <x v="3"/>
    <x v="0"/>
    <x v="0"/>
  </r>
  <r>
    <n v="114455732"/>
    <s v="I. Isham"/>
    <x v="400"/>
    <s v="Oct"/>
    <n v="2024"/>
    <d v="1899-12-30T11:37:00"/>
    <x v="2"/>
    <x v="1"/>
    <n v="43"/>
    <x v="6"/>
    <s v="White"/>
    <x v="6"/>
    <x v="1"/>
    <m/>
    <n v="18"/>
    <s v="Within Time"/>
    <x v="14"/>
    <n v="11"/>
    <x v="0"/>
    <x v="0"/>
    <x v="1"/>
    <x v="0"/>
  </r>
  <r>
    <n v="181849858"/>
    <s v="T. Lindenberg"/>
    <x v="401"/>
    <s v="Jun"/>
    <n v="2024"/>
    <d v="1899-12-30T11:28:00"/>
    <x v="5"/>
    <x v="1"/>
    <n v="10"/>
    <x v="4"/>
    <s v="Two or More Races"/>
    <x v="1"/>
    <x v="0"/>
    <m/>
    <n v="55"/>
    <s v="Delay"/>
    <x v="20"/>
    <n v="11"/>
    <x v="0"/>
    <x v="3"/>
    <x v="2"/>
    <x v="0"/>
  </r>
  <r>
    <n v="542987304"/>
    <s v="L. Jobe"/>
    <x v="402"/>
    <s v="Dec"/>
    <n v="2023"/>
    <d v="1899-12-30T09:28:00"/>
    <x v="4"/>
    <x v="0"/>
    <n v="79"/>
    <x v="5"/>
    <s v="Two or More Races"/>
    <x v="0"/>
    <x v="0"/>
    <m/>
    <n v="39"/>
    <s v="Delay"/>
    <x v="10"/>
    <n v="9"/>
    <x v="0"/>
    <x v="2"/>
    <x v="0"/>
    <x v="2"/>
  </r>
  <r>
    <n v="615165686"/>
    <s v="D. McAvey"/>
    <x v="272"/>
    <s v="Oct"/>
    <n v="2023"/>
    <d v="1899-12-30T06:45:00"/>
    <x v="6"/>
    <x v="1"/>
    <n v="11"/>
    <x v="4"/>
    <s v="African American"/>
    <x v="1"/>
    <x v="1"/>
    <m/>
    <n v="49"/>
    <s v="Delay"/>
    <x v="24"/>
    <n v="6"/>
    <x v="0"/>
    <x v="1"/>
    <x v="2"/>
    <x v="1"/>
  </r>
  <r>
    <n v="156265666"/>
    <s v="N. Keysall"/>
    <x v="403"/>
    <s v="Oct"/>
    <n v="2024"/>
    <d v="1899-12-30T17:44:00"/>
    <x v="3"/>
    <x v="1"/>
    <n v="2"/>
    <x v="1"/>
    <s v="Declined to Identify"/>
    <x v="1"/>
    <x v="1"/>
    <n v="2"/>
    <n v="10"/>
    <s v="Within Time"/>
    <x v="0"/>
    <n v="17"/>
    <x v="2"/>
    <x v="0"/>
    <x v="1"/>
    <x v="0"/>
  </r>
  <r>
    <n v="245378627"/>
    <s v="I. Lilloe"/>
    <x v="19"/>
    <s v="Jun"/>
    <n v="2023"/>
    <d v="1899-12-30T15:47:00"/>
    <x v="5"/>
    <x v="0"/>
    <n v="26"/>
    <x v="3"/>
    <s v="Asian"/>
    <x v="0"/>
    <x v="1"/>
    <n v="1"/>
    <n v="33"/>
    <s v="Delay"/>
    <x v="12"/>
    <n v="15"/>
    <x v="2"/>
    <x v="2"/>
    <x v="0"/>
    <x v="2"/>
  </r>
  <r>
    <n v="696866623"/>
    <s v="J. Wilfing"/>
    <x v="79"/>
    <s v="Oct"/>
    <n v="2024"/>
    <d v="1899-12-30T00:14:00"/>
    <x v="5"/>
    <x v="0"/>
    <n v="11"/>
    <x v="4"/>
    <s v="African American"/>
    <x v="4"/>
    <x v="1"/>
    <m/>
    <n v="10"/>
    <s v="Within Time"/>
    <x v="10"/>
    <n v="0"/>
    <x v="3"/>
    <x v="2"/>
    <x v="1"/>
    <x v="2"/>
  </r>
  <r>
    <n v="414648497"/>
    <s v="A. Clempton"/>
    <x v="306"/>
    <s v="Sep"/>
    <n v="2023"/>
    <d v="1899-12-30T12:18:00"/>
    <x v="1"/>
    <x v="0"/>
    <n v="65"/>
    <x v="0"/>
    <s v="Declined to Identify"/>
    <x v="0"/>
    <x v="0"/>
    <n v="2"/>
    <n v="40"/>
    <s v="Delay"/>
    <x v="17"/>
    <n v="12"/>
    <x v="2"/>
    <x v="1"/>
    <x v="0"/>
    <x v="1"/>
  </r>
  <r>
    <n v="676718991"/>
    <s v="O. Wisby"/>
    <x v="379"/>
    <s v="Mar"/>
    <n v="2024"/>
    <d v="1899-12-30T14:26:00"/>
    <x v="3"/>
    <x v="1"/>
    <n v="14"/>
    <x v="4"/>
    <s v="African American"/>
    <x v="0"/>
    <x v="1"/>
    <m/>
    <n v="10"/>
    <s v="Within Time"/>
    <x v="24"/>
    <n v="14"/>
    <x v="2"/>
    <x v="1"/>
    <x v="1"/>
    <x v="1"/>
  </r>
  <r>
    <n v="806552798"/>
    <s v="A. Gulc"/>
    <x v="75"/>
    <s v="Dec"/>
    <n v="2023"/>
    <d v="1899-12-30T00:22:00"/>
    <x v="3"/>
    <x v="1"/>
    <n v="40"/>
    <x v="6"/>
    <s v="Pacific Islander"/>
    <x v="0"/>
    <x v="0"/>
    <m/>
    <n v="17"/>
    <s v="Within Time"/>
    <x v="8"/>
    <n v="0"/>
    <x v="3"/>
    <x v="3"/>
    <x v="1"/>
    <x v="1"/>
  </r>
  <r>
    <n v="757219703"/>
    <s v="P. Syncke"/>
    <x v="271"/>
    <s v="Jul"/>
    <n v="2023"/>
    <d v="1899-12-30T02:00:00"/>
    <x v="5"/>
    <x v="1"/>
    <n v="42"/>
    <x v="6"/>
    <s v="Asian"/>
    <x v="0"/>
    <x v="0"/>
    <m/>
    <n v="45"/>
    <s v="Delay"/>
    <x v="28"/>
    <n v="2"/>
    <x v="3"/>
    <x v="0"/>
    <x v="0"/>
    <x v="2"/>
  </r>
  <r>
    <n v="788389695"/>
    <s v="I. Auchterlony"/>
    <x v="85"/>
    <s v="Aug"/>
    <n v="2023"/>
    <d v="1899-12-30T11:21:00"/>
    <x v="1"/>
    <x v="1"/>
    <n v="7"/>
    <x v="4"/>
    <s v="White"/>
    <x v="1"/>
    <x v="0"/>
    <n v="5"/>
    <n v="31"/>
    <s v="Delay"/>
    <x v="7"/>
    <n v="11"/>
    <x v="0"/>
    <x v="2"/>
    <x v="0"/>
    <x v="2"/>
  </r>
  <r>
    <n v="601496614"/>
    <s v="G. Cleife"/>
    <x v="404"/>
    <s v="Nov"/>
    <n v="2023"/>
    <d v="1899-12-30T18:30:00"/>
    <x v="2"/>
    <x v="0"/>
    <n v="58"/>
    <x v="2"/>
    <s v="White"/>
    <x v="1"/>
    <x v="0"/>
    <m/>
    <n v="19"/>
    <s v="Within Time"/>
    <x v="3"/>
    <n v="18"/>
    <x v="1"/>
    <x v="2"/>
    <x v="1"/>
    <x v="2"/>
  </r>
  <r>
    <n v="549790918"/>
    <s v="V. Vevers"/>
    <x v="405"/>
    <s v="Jun"/>
    <n v="2023"/>
    <d v="1899-12-30T15:54:00"/>
    <x v="2"/>
    <x v="0"/>
    <n v="66"/>
    <x v="0"/>
    <s v="Two or More Races"/>
    <x v="2"/>
    <x v="1"/>
    <m/>
    <n v="21"/>
    <s v="Within Time"/>
    <x v="19"/>
    <n v="15"/>
    <x v="2"/>
    <x v="3"/>
    <x v="1"/>
    <x v="1"/>
  </r>
  <r>
    <n v="590216350"/>
    <s v="Q. Dalliwater"/>
    <x v="25"/>
    <s v="Dec"/>
    <n v="2023"/>
    <d v="1899-12-30T11:53:00"/>
    <x v="1"/>
    <x v="0"/>
    <n v="49"/>
    <x v="2"/>
    <s v="Two or More Races"/>
    <x v="0"/>
    <x v="1"/>
    <m/>
    <n v="43"/>
    <s v="Delay"/>
    <x v="11"/>
    <n v="11"/>
    <x v="0"/>
    <x v="0"/>
    <x v="0"/>
    <x v="0"/>
  </r>
  <r>
    <n v="592782378"/>
    <s v="A. Funnell"/>
    <x v="62"/>
    <s v="Oct"/>
    <n v="2024"/>
    <d v="1899-12-30T07:30:00"/>
    <x v="6"/>
    <x v="1"/>
    <n v="53"/>
    <x v="2"/>
    <s v="Declined to Identify"/>
    <x v="5"/>
    <x v="0"/>
    <n v="5"/>
    <n v="10"/>
    <s v="Within Time"/>
    <x v="19"/>
    <n v="7"/>
    <x v="0"/>
    <x v="3"/>
    <x v="1"/>
    <x v="1"/>
  </r>
  <r>
    <n v="268850735"/>
    <s v="J. Sell"/>
    <x v="370"/>
    <s v="Jan"/>
    <n v="2024"/>
    <d v="1899-12-30T22:30:00"/>
    <x v="6"/>
    <x v="1"/>
    <n v="48"/>
    <x v="2"/>
    <s v="White"/>
    <x v="0"/>
    <x v="1"/>
    <m/>
    <n v="11"/>
    <s v="Within Time"/>
    <x v="30"/>
    <n v="22"/>
    <x v="1"/>
    <x v="3"/>
    <x v="1"/>
    <x v="1"/>
  </r>
  <r>
    <n v="285587134"/>
    <s v="S. McFadyen"/>
    <x v="28"/>
    <s v="Apr"/>
    <n v="2024"/>
    <d v="1899-12-30T23:57:00"/>
    <x v="6"/>
    <x v="0"/>
    <n v="16"/>
    <x v="3"/>
    <s v="Two or More Races"/>
    <x v="3"/>
    <x v="1"/>
    <m/>
    <n v="54"/>
    <s v="Delay"/>
    <x v="17"/>
    <n v="23"/>
    <x v="1"/>
    <x v="1"/>
    <x v="2"/>
    <x v="1"/>
  </r>
  <r>
    <n v="325984218"/>
    <s v="Z. Teideman"/>
    <x v="182"/>
    <s v="Aug"/>
    <n v="2023"/>
    <d v="1899-12-30T19:49:00"/>
    <x v="0"/>
    <x v="0"/>
    <n v="2"/>
    <x v="1"/>
    <s v="Two or More Races"/>
    <x v="1"/>
    <x v="0"/>
    <m/>
    <n v="38"/>
    <s v="Delay"/>
    <x v="12"/>
    <n v="19"/>
    <x v="1"/>
    <x v="2"/>
    <x v="0"/>
    <x v="2"/>
  </r>
  <r>
    <n v="523017161"/>
    <s v="D. Edson"/>
    <x v="159"/>
    <s v="Jul"/>
    <n v="2023"/>
    <d v="1899-12-30T22:15:00"/>
    <x v="1"/>
    <x v="0"/>
    <n v="7"/>
    <x v="4"/>
    <s v="African American"/>
    <x v="0"/>
    <x v="1"/>
    <n v="5"/>
    <n v="12"/>
    <s v="Within Time"/>
    <x v="13"/>
    <n v="22"/>
    <x v="1"/>
    <x v="2"/>
    <x v="1"/>
    <x v="2"/>
  </r>
  <r>
    <n v="258521051"/>
    <s v="R. Duddell"/>
    <x v="277"/>
    <s v="Aug"/>
    <n v="2023"/>
    <d v="1899-12-30T18:13:00"/>
    <x v="0"/>
    <x v="0"/>
    <n v="15"/>
    <x v="3"/>
    <s v="White"/>
    <x v="2"/>
    <x v="0"/>
    <n v="2"/>
    <n v="36"/>
    <s v="Delay"/>
    <x v="30"/>
    <n v="18"/>
    <x v="1"/>
    <x v="3"/>
    <x v="0"/>
    <x v="1"/>
  </r>
  <r>
    <n v="232910483"/>
    <s v="A. Tavinor"/>
    <x v="210"/>
    <s v="Nov"/>
    <n v="2023"/>
    <d v="1899-12-30T02:53:00"/>
    <x v="6"/>
    <x v="0"/>
    <n v="70"/>
    <x v="5"/>
    <s v="White"/>
    <x v="0"/>
    <x v="1"/>
    <n v="5"/>
    <n v="13"/>
    <s v="Within Time"/>
    <x v="16"/>
    <n v="2"/>
    <x v="3"/>
    <x v="1"/>
    <x v="1"/>
    <x v="1"/>
  </r>
  <r>
    <n v="346951105"/>
    <s v="K. Fairfoul"/>
    <x v="92"/>
    <s v="May"/>
    <n v="2024"/>
    <d v="1899-12-30T17:44:00"/>
    <x v="4"/>
    <x v="0"/>
    <n v="40"/>
    <x v="6"/>
    <s v="Declined to Identify"/>
    <x v="5"/>
    <x v="1"/>
    <m/>
    <n v="34"/>
    <s v="Delay"/>
    <x v="27"/>
    <n v="17"/>
    <x v="2"/>
    <x v="3"/>
    <x v="0"/>
    <x v="0"/>
  </r>
  <r>
    <n v="590819405"/>
    <s v="G. Gianullo"/>
    <x v="406"/>
    <s v="Oct"/>
    <n v="2023"/>
    <d v="1899-12-30T17:15:00"/>
    <x v="4"/>
    <x v="0"/>
    <n v="50"/>
    <x v="2"/>
    <s v="African American"/>
    <x v="0"/>
    <x v="1"/>
    <m/>
    <n v="47"/>
    <s v="Delay"/>
    <x v="30"/>
    <n v="17"/>
    <x v="2"/>
    <x v="3"/>
    <x v="2"/>
    <x v="1"/>
  </r>
  <r>
    <n v="869784400"/>
    <s v="D. Binestead"/>
    <x v="407"/>
    <s v="Oct"/>
    <n v="2023"/>
    <d v="1899-12-30T20:49:00"/>
    <x v="6"/>
    <x v="1"/>
    <n v="65"/>
    <x v="0"/>
    <s v="Native American/Alaska Native"/>
    <x v="2"/>
    <x v="1"/>
    <m/>
    <n v="51"/>
    <s v="Delay"/>
    <x v="8"/>
    <n v="20"/>
    <x v="1"/>
    <x v="3"/>
    <x v="2"/>
    <x v="1"/>
  </r>
  <r>
    <n v="270653632"/>
    <s v="H. Northedge"/>
    <x v="408"/>
    <s v="Jul"/>
    <n v="2024"/>
    <d v="1899-12-30T13:08:00"/>
    <x v="1"/>
    <x v="0"/>
    <n v="59"/>
    <x v="2"/>
    <s v="African American"/>
    <x v="0"/>
    <x v="1"/>
    <m/>
    <n v="34"/>
    <s v="Delay"/>
    <x v="23"/>
    <n v="13"/>
    <x v="2"/>
    <x v="2"/>
    <x v="0"/>
    <x v="2"/>
  </r>
  <r>
    <n v="237848828"/>
    <s v="R. Whitehouse"/>
    <x v="409"/>
    <s v="Aug"/>
    <n v="2024"/>
    <d v="1899-12-30T19:55:00"/>
    <x v="5"/>
    <x v="0"/>
    <n v="35"/>
    <x v="6"/>
    <s v="Native American/Alaska Native"/>
    <x v="0"/>
    <x v="0"/>
    <n v="6"/>
    <n v="53"/>
    <s v="Delay"/>
    <x v="11"/>
    <n v="19"/>
    <x v="1"/>
    <x v="0"/>
    <x v="2"/>
    <x v="0"/>
  </r>
  <r>
    <n v="619209832"/>
    <s v="E. Achurch"/>
    <x v="61"/>
    <s v="Oct"/>
    <n v="2023"/>
    <d v="1899-12-30T07:55:00"/>
    <x v="5"/>
    <x v="0"/>
    <n v="58"/>
    <x v="2"/>
    <s v="Declined to Identify"/>
    <x v="0"/>
    <x v="0"/>
    <m/>
    <n v="21"/>
    <s v="Within Time"/>
    <x v="0"/>
    <n v="7"/>
    <x v="0"/>
    <x v="0"/>
    <x v="1"/>
    <x v="0"/>
  </r>
  <r>
    <n v="176892201"/>
    <s v="H. Cooley"/>
    <x v="410"/>
    <s v="Aug"/>
    <n v="2023"/>
    <d v="1899-12-30T19:41:00"/>
    <x v="2"/>
    <x v="1"/>
    <n v="76"/>
    <x v="5"/>
    <s v="Declined to Identify"/>
    <x v="0"/>
    <x v="1"/>
    <m/>
    <n v="38"/>
    <s v="Delay"/>
    <x v="15"/>
    <n v="19"/>
    <x v="1"/>
    <x v="2"/>
    <x v="0"/>
    <x v="2"/>
  </r>
  <r>
    <n v="363338633"/>
    <s v="O. Di Dello"/>
    <x v="65"/>
    <s v="Sep"/>
    <n v="2023"/>
    <d v="1899-12-30T04:15:00"/>
    <x v="6"/>
    <x v="1"/>
    <n v="20"/>
    <x v="3"/>
    <s v="African American"/>
    <x v="0"/>
    <x v="0"/>
    <n v="4"/>
    <n v="43"/>
    <s v="Delay"/>
    <x v="18"/>
    <n v="4"/>
    <x v="3"/>
    <x v="1"/>
    <x v="0"/>
    <x v="1"/>
  </r>
  <r>
    <n v="747077323"/>
    <s v="F. Dabinett"/>
    <x v="237"/>
    <s v="May"/>
    <n v="2024"/>
    <d v="1899-12-30T12:00:00"/>
    <x v="2"/>
    <x v="1"/>
    <n v="11"/>
    <x v="4"/>
    <s v="White"/>
    <x v="4"/>
    <x v="1"/>
    <m/>
    <n v="59"/>
    <s v="Delay"/>
    <x v="12"/>
    <n v="12"/>
    <x v="2"/>
    <x v="2"/>
    <x v="2"/>
    <x v="2"/>
  </r>
  <r>
    <n v="748830279"/>
    <s v="G. Fursland"/>
    <x v="147"/>
    <s v="Dec"/>
    <n v="2023"/>
    <d v="1899-12-30T05:18:00"/>
    <x v="5"/>
    <x v="0"/>
    <n v="58"/>
    <x v="2"/>
    <s v="White"/>
    <x v="0"/>
    <x v="0"/>
    <n v="1"/>
    <n v="12"/>
    <s v="Within Time"/>
    <x v="4"/>
    <n v="5"/>
    <x v="3"/>
    <x v="2"/>
    <x v="1"/>
    <x v="2"/>
  </r>
  <r>
    <n v="623385573"/>
    <s v="Z. Kynnd"/>
    <x v="179"/>
    <s v="Jun"/>
    <n v="2023"/>
    <d v="1899-12-30T23:14:00"/>
    <x v="6"/>
    <x v="1"/>
    <n v="15"/>
    <x v="3"/>
    <s v="White"/>
    <x v="0"/>
    <x v="1"/>
    <m/>
    <n v="50"/>
    <s v="Delay"/>
    <x v="23"/>
    <n v="23"/>
    <x v="1"/>
    <x v="2"/>
    <x v="2"/>
    <x v="2"/>
  </r>
  <r>
    <n v="507243607"/>
    <s v="E. Clyburn"/>
    <x v="185"/>
    <s v="Jun"/>
    <n v="2024"/>
    <d v="1899-12-30T01:15:00"/>
    <x v="1"/>
    <x v="1"/>
    <n v="2"/>
    <x v="1"/>
    <s v="African American"/>
    <x v="4"/>
    <x v="1"/>
    <m/>
    <n v="15"/>
    <s v="Within Time"/>
    <x v="13"/>
    <n v="1"/>
    <x v="3"/>
    <x v="2"/>
    <x v="1"/>
    <x v="2"/>
  </r>
  <r>
    <n v="511793919"/>
    <s v="K. Dessaur"/>
    <x v="116"/>
    <s v="Apr"/>
    <n v="2024"/>
    <d v="1899-12-30T22:43:00"/>
    <x v="0"/>
    <x v="1"/>
    <n v="72"/>
    <x v="5"/>
    <s v="White"/>
    <x v="1"/>
    <x v="0"/>
    <m/>
    <n v="33"/>
    <s v="Delay"/>
    <x v="24"/>
    <n v="22"/>
    <x v="1"/>
    <x v="1"/>
    <x v="0"/>
    <x v="1"/>
  </r>
  <r>
    <n v="384302755"/>
    <s v="U. Widdocks"/>
    <x v="411"/>
    <s v="Sep"/>
    <n v="2023"/>
    <d v="1899-12-30T07:58:00"/>
    <x v="3"/>
    <x v="0"/>
    <n v="39"/>
    <x v="6"/>
    <s v="White"/>
    <x v="0"/>
    <x v="0"/>
    <m/>
    <n v="21"/>
    <s v="Within Time"/>
    <x v="8"/>
    <n v="7"/>
    <x v="0"/>
    <x v="3"/>
    <x v="1"/>
    <x v="1"/>
  </r>
  <r>
    <n v="561924547"/>
    <s v="V. Godridge"/>
    <x v="268"/>
    <s v="Oct"/>
    <n v="2023"/>
    <d v="1899-12-30T17:36:00"/>
    <x v="5"/>
    <x v="0"/>
    <n v="7"/>
    <x v="4"/>
    <s v="White"/>
    <x v="0"/>
    <x v="1"/>
    <m/>
    <n v="57"/>
    <s v="Delay"/>
    <x v="27"/>
    <n v="17"/>
    <x v="2"/>
    <x v="3"/>
    <x v="2"/>
    <x v="0"/>
  </r>
  <r>
    <n v="228434348"/>
    <s v="D. McDowell"/>
    <x v="211"/>
    <s v="May"/>
    <n v="2023"/>
    <d v="1899-12-30T18:28:00"/>
    <x v="4"/>
    <x v="0"/>
    <n v="65"/>
    <x v="0"/>
    <s v="African American"/>
    <x v="0"/>
    <x v="1"/>
    <m/>
    <n v="36"/>
    <s v="Delay"/>
    <x v="21"/>
    <n v="18"/>
    <x v="1"/>
    <x v="1"/>
    <x v="0"/>
    <x v="1"/>
  </r>
  <r>
    <n v="635030538"/>
    <s v="F. Mcwhinnie"/>
    <x v="412"/>
    <s v="Jan"/>
    <n v="2024"/>
    <d v="1899-12-30T23:57:00"/>
    <x v="6"/>
    <x v="1"/>
    <n v="67"/>
    <x v="0"/>
    <s v="Two or More Races"/>
    <x v="1"/>
    <x v="0"/>
    <m/>
    <n v="57"/>
    <s v="Delay"/>
    <x v="12"/>
    <n v="23"/>
    <x v="1"/>
    <x v="2"/>
    <x v="2"/>
    <x v="2"/>
  </r>
  <r>
    <n v="441786203"/>
    <s v="E. Sandys"/>
    <x v="56"/>
    <s v="Aug"/>
    <n v="2024"/>
    <d v="1899-12-30T23:28:00"/>
    <x v="0"/>
    <x v="0"/>
    <n v="3"/>
    <x v="1"/>
    <s v="African American"/>
    <x v="7"/>
    <x v="1"/>
    <n v="6"/>
    <n v="42"/>
    <s v="Delay"/>
    <x v="26"/>
    <n v="23"/>
    <x v="1"/>
    <x v="2"/>
    <x v="0"/>
    <x v="2"/>
  </r>
  <r>
    <n v="593305918"/>
    <s v="Z. De Hailes"/>
    <x v="224"/>
    <s v="May"/>
    <n v="2024"/>
    <d v="1899-12-30T09:32:00"/>
    <x v="2"/>
    <x v="0"/>
    <n v="11"/>
    <x v="4"/>
    <s v="White"/>
    <x v="0"/>
    <x v="1"/>
    <m/>
    <n v="48"/>
    <s v="Delay"/>
    <x v="30"/>
    <n v="9"/>
    <x v="0"/>
    <x v="3"/>
    <x v="2"/>
    <x v="1"/>
  </r>
  <r>
    <n v="311145921"/>
    <s v="W. Canas"/>
    <x v="413"/>
    <s v="Jun"/>
    <n v="2023"/>
    <d v="1899-12-30T08:23:00"/>
    <x v="6"/>
    <x v="1"/>
    <n v="9"/>
    <x v="4"/>
    <s v="White"/>
    <x v="0"/>
    <x v="0"/>
    <n v="4"/>
    <n v="19"/>
    <s v="Within Time"/>
    <x v="27"/>
    <n v="8"/>
    <x v="0"/>
    <x v="3"/>
    <x v="1"/>
    <x v="0"/>
  </r>
  <r>
    <n v="414588930"/>
    <s v="U. Grissett"/>
    <x v="392"/>
    <s v="Mar"/>
    <n v="2024"/>
    <d v="1899-12-30T12:18:00"/>
    <x v="2"/>
    <x v="1"/>
    <n v="2"/>
    <x v="1"/>
    <s v="African American"/>
    <x v="0"/>
    <x v="1"/>
    <m/>
    <n v="25"/>
    <s v="Within Time"/>
    <x v="20"/>
    <n v="12"/>
    <x v="2"/>
    <x v="3"/>
    <x v="1"/>
    <x v="0"/>
  </r>
  <r>
    <n v="408290501"/>
    <s v="M. Evenett"/>
    <x v="414"/>
    <s v="May"/>
    <n v="2024"/>
    <d v="1899-12-30T00:33:00"/>
    <x v="2"/>
    <x v="0"/>
    <n v="25"/>
    <x v="3"/>
    <s v="White"/>
    <x v="2"/>
    <x v="1"/>
    <m/>
    <n v="26"/>
    <s v="Within Time"/>
    <x v="17"/>
    <n v="0"/>
    <x v="3"/>
    <x v="1"/>
    <x v="1"/>
    <x v="1"/>
  </r>
  <r>
    <n v="101385868"/>
    <s v="J. Saddington"/>
    <x v="62"/>
    <s v="Oct"/>
    <n v="2024"/>
    <d v="1899-12-30T12:18:00"/>
    <x v="6"/>
    <x v="0"/>
    <n v="14"/>
    <x v="4"/>
    <s v="White"/>
    <x v="0"/>
    <x v="1"/>
    <m/>
    <n v="20"/>
    <s v="Within Time"/>
    <x v="19"/>
    <n v="12"/>
    <x v="2"/>
    <x v="3"/>
    <x v="1"/>
    <x v="1"/>
  </r>
  <r>
    <n v="270396593"/>
    <s v="J. Gillie"/>
    <x v="172"/>
    <s v="Aug"/>
    <n v="2024"/>
    <d v="1899-12-30T05:41:00"/>
    <x v="1"/>
    <x v="1"/>
    <n v="11"/>
    <x v="4"/>
    <s v="Asian"/>
    <x v="0"/>
    <x v="0"/>
    <m/>
    <n v="60"/>
    <s v="Delay"/>
    <x v="15"/>
    <n v="5"/>
    <x v="3"/>
    <x v="2"/>
    <x v="2"/>
    <x v="2"/>
  </r>
  <r>
    <n v="574754280"/>
    <s v="T. Wohlers"/>
    <x v="415"/>
    <s v="Aug"/>
    <n v="2024"/>
    <d v="1899-12-30T06:37:00"/>
    <x v="2"/>
    <x v="1"/>
    <n v="6"/>
    <x v="4"/>
    <s v="Two or More Races"/>
    <x v="0"/>
    <x v="1"/>
    <n v="1"/>
    <n v="57"/>
    <s v="Delay"/>
    <x v="13"/>
    <n v="6"/>
    <x v="0"/>
    <x v="2"/>
    <x v="2"/>
    <x v="2"/>
  </r>
  <r>
    <n v="602646212"/>
    <s v="N. Stive"/>
    <x v="227"/>
    <s v="Sep"/>
    <n v="2023"/>
    <d v="1899-12-30T02:21:00"/>
    <x v="5"/>
    <x v="1"/>
    <n v="46"/>
    <x v="2"/>
    <s v="Declined to Identify"/>
    <x v="1"/>
    <x v="1"/>
    <m/>
    <n v="52"/>
    <s v="Delay"/>
    <x v="4"/>
    <n v="2"/>
    <x v="3"/>
    <x v="2"/>
    <x v="2"/>
    <x v="2"/>
  </r>
  <r>
    <n v="477074012"/>
    <s v="M. Matzaitis"/>
    <x v="416"/>
    <s v="Jun"/>
    <n v="2023"/>
    <d v="1899-12-30T23:51:00"/>
    <x v="4"/>
    <x v="0"/>
    <n v="23"/>
    <x v="3"/>
    <s v="Asian"/>
    <x v="1"/>
    <x v="1"/>
    <m/>
    <n v="11"/>
    <s v="Within Time"/>
    <x v="9"/>
    <n v="23"/>
    <x v="1"/>
    <x v="3"/>
    <x v="1"/>
    <x v="0"/>
  </r>
  <r>
    <n v="458413724"/>
    <s v="L. Grim"/>
    <x v="417"/>
    <s v="May"/>
    <n v="2024"/>
    <d v="1899-12-30T23:10:00"/>
    <x v="2"/>
    <x v="1"/>
    <n v="34"/>
    <x v="6"/>
    <s v="African American"/>
    <x v="2"/>
    <x v="0"/>
    <m/>
    <n v="13"/>
    <s v="Within Time"/>
    <x v="3"/>
    <n v="23"/>
    <x v="1"/>
    <x v="2"/>
    <x v="1"/>
    <x v="2"/>
  </r>
  <r>
    <n v="200877696"/>
    <s v="V. Giovani"/>
    <x v="418"/>
    <s v="Aug"/>
    <n v="2024"/>
    <d v="1899-12-30T13:49:00"/>
    <x v="4"/>
    <x v="1"/>
    <n v="13"/>
    <x v="4"/>
    <s v="African American"/>
    <x v="0"/>
    <x v="1"/>
    <n v="4"/>
    <n v="10"/>
    <s v="Within Time"/>
    <x v="7"/>
    <n v="13"/>
    <x v="2"/>
    <x v="2"/>
    <x v="1"/>
    <x v="2"/>
  </r>
  <r>
    <n v="177384025"/>
    <s v="R. Pilipyak"/>
    <x v="394"/>
    <s v="May"/>
    <n v="2024"/>
    <d v="1899-12-30T05:14:00"/>
    <x v="4"/>
    <x v="0"/>
    <n v="63"/>
    <x v="0"/>
    <s v="Two or More Races"/>
    <x v="1"/>
    <x v="1"/>
    <n v="3"/>
    <n v="59"/>
    <s v="Delay"/>
    <x v="22"/>
    <n v="5"/>
    <x v="3"/>
    <x v="1"/>
    <x v="2"/>
    <x v="1"/>
  </r>
  <r>
    <n v="241210506"/>
    <s v="M. Lorie"/>
    <x v="74"/>
    <s v="Oct"/>
    <n v="2023"/>
    <d v="1899-12-30T02:00:00"/>
    <x v="6"/>
    <x v="1"/>
    <n v="42"/>
    <x v="6"/>
    <s v="Declined to Identify"/>
    <x v="0"/>
    <x v="1"/>
    <n v="3"/>
    <n v="54"/>
    <s v="Delay"/>
    <x v="14"/>
    <n v="2"/>
    <x v="3"/>
    <x v="0"/>
    <x v="2"/>
    <x v="0"/>
  </r>
  <r>
    <n v="644761186"/>
    <s v="L. Wasmuth"/>
    <x v="194"/>
    <s v="Sep"/>
    <n v="2023"/>
    <d v="1899-12-30T10:16:00"/>
    <x v="5"/>
    <x v="1"/>
    <n v="47"/>
    <x v="2"/>
    <s v="Asian"/>
    <x v="0"/>
    <x v="0"/>
    <n v="6"/>
    <n v="11"/>
    <s v="Within Time"/>
    <x v="1"/>
    <n v="10"/>
    <x v="0"/>
    <x v="0"/>
    <x v="1"/>
    <x v="0"/>
  </r>
  <r>
    <n v="213735378"/>
    <s v="N. Strangeway"/>
    <x v="419"/>
    <s v="Oct"/>
    <n v="2024"/>
    <d v="1899-12-30T18:40:00"/>
    <x v="6"/>
    <x v="0"/>
    <n v="27"/>
    <x v="3"/>
    <s v="Asian"/>
    <x v="2"/>
    <x v="0"/>
    <m/>
    <n v="43"/>
    <s v="Delay"/>
    <x v="4"/>
    <n v="18"/>
    <x v="1"/>
    <x v="2"/>
    <x v="0"/>
    <x v="2"/>
  </r>
  <r>
    <n v="210068525"/>
    <s v="L. Bergstram"/>
    <x v="420"/>
    <s v="Jun"/>
    <n v="2023"/>
    <d v="1899-12-30T06:49:00"/>
    <x v="1"/>
    <x v="1"/>
    <n v="38"/>
    <x v="6"/>
    <s v="White"/>
    <x v="4"/>
    <x v="0"/>
    <n v="4"/>
    <n v="24"/>
    <s v="Within Time"/>
    <x v="8"/>
    <n v="6"/>
    <x v="0"/>
    <x v="3"/>
    <x v="1"/>
    <x v="1"/>
  </r>
  <r>
    <n v="738817786"/>
    <s v="M. Michelin"/>
    <x v="408"/>
    <s v="Jul"/>
    <n v="2024"/>
    <d v="1899-12-30T09:58:00"/>
    <x v="1"/>
    <x v="1"/>
    <n v="49"/>
    <x v="2"/>
    <s v="African American"/>
    <x v="1"/>
    <x v="1"/>
    <m/>
    <n v="50"/>
    <s v="Delay"/>
    <x v="23"/>
    <n v="9"/>
    <x v="0"/>
    <x v="2"/>
    <x v="2"/>
    <x v="2"/>
  </r>
  <r>
    <n v="667528382"/>
    <s v="B. Georgel"/>
    <x v="396"/>
    <s v="Aug"/>
    <n v="2024"/>
    <d v="1899-12-30T09:56:00"/>
    <x v="3"/>
    <x v="0"/>
    <n v="39"/>
    <x v="6"/>
    <s v="African American"/>
    <x v="1"/>
    <x v="1"/>
    <m/>
    <n v="55"/>
    <s v="Delay"/>
    <x v="2"/>
    <n v="9"/>
    <x v="0"/>
    <x v="1"/>
    <x v="2"/>
    <x v="1"/>
  </r>
  <r>
    <n v="714412161"/>
    <s v="T. Solley"/>
    <x v="211"/>
    <s v="May"/>
    <n v="2023"/>
    <d v="1899-12-30T22:37:00"/>
    <x v="4"/>
    <x v="1"/>
    <n v="31"/>
    <x v="6"/>
    <s v="African American"/>
    <x v="5"/>
    <x v="1"/>
    <m/>
    <n v="41"/>
    <s v="Delay"/>
    <x v="21"/>
    <n v="22"/>
    <x v="1"/>
    <x v="1"/>
    <x v="0"/>
    <x v="1"/>
  </r>
  <r>
    <n v="599402753"/>
    <s v="A. Aspling"/>
    <x v="337"/>
    <s v="Oct"/>
    <n v="2024"/>
    <d v="1899-12-30T13:39:00"/>
    <x v="2"/>
    <x v="1"/>
    <n v="16"/>
    <x v="3"/>
    <s v="African American"/>
    <x v="0"/>
    <x v="1"/>
    <m/>
    <n v="20"/>
    <s v="Within Time"/>
    <x v="24"/>
    <n v="13"/>
    <x v="2"/>
    <x v="1"/>
    <x v="1"/>
    <x v="1"/>
  </r>
  <r>
    <n v="753925377"/>
    <s v="C. Elcoux"/>
    <x v="82"/>
    <s v="Aug"/>
    <n v="2024"/>
    <d v="1899-12-30T05:38:00"/>
    <x v="0"/>
    <x v="0"/>
    <n v="46"/>
    <x v="2"/>
    <s v="Two or More Races"/>
    <x v="4"/>
    <x v="1"/>
    <m/>
    <n v="26"/>
    <s v="Within Time"/>
    <x v="28"/>
    <n v="5"/>
    <x v="3"/>
    <x v="0"/>
    <x v="1"/>
    <x v="2"/>
  </r>
  <r>
    <n v="491948271"/>
    <s v="E. Cranch"/>
    <x v="342"/>
    <s v="Jun"/>
    <n v="2023"/>
    <d v="1899-12-30T22:13:00"/>
    <x v="3"/>
    <x v="0"/>
    <n v="14"/>
    <x v="4"/>
    <s v="Two or More Races"/>
    <x v="2"/>
    <x v="0"/>
    <m/>
    <n v="12"/>
    <s v="Within Time"/>
    <x v="2"/>
    <n v="22"/>
    <x v="1"/>
    <x v="1"/>
    <x v="1"/>
    <x v="1"/>
  </r>
  <r>
    <n v="102059716"/>
    <s v="J. Addicott"/>
    <x v="61"/>
    <s v="Oct"/>
    <n v="2023"/>
    <d v="1899-12-30T02:33:00"/>
    <x v="5"/>
    <x v="0"/>
    <n v="71"/>
    <x v="5"/>
    <s v="Two or More Races"/>
    <x v="1"/>
    <x v="0"/>
    <m/>
    <n v="30"/>
    <s v="Delay"/>
    <x v="0"/>
    <n v="2"/>
    <x v="3"/>
    <x v="0"/>
    <x v="1"/>
    <x v="0"/>
  </r>
  <r>
    <n v="889813794"/>
    <s v="B. Corona"/>
    <x v="421"/>
    <s v="Jul"/>
    <n v="2024"/>
    <d v="1899-12-30T07:05:00"/>
    <x v="6"/>
    <x v="1"/>
    <n v="18"/>
    <x v="3"/>
    <s v="Declined to Identify"/>
    <x v="0"/>
    <x v="0"/>
    <m/>
    <n v="27"/>
    <s v="Within Time"/>
    <x v="17"/>
    <n v="7"/>
    <x v="0"/>
    <x v="1"/>
    <x v="1"/>
    <x v="1"/>
  </r>
  <r>
    <n v="422918230"/>
    <s v="M. Fullylove"/>
    <x v="247"/>
    <s v="Jun"/>
    <n v="2023"/>
    <d v="1899-12-30T05:24:00"/>
    <x v="2"/>
    <x v="0"/>
    <n v="1"/>
    <x v="1"/>
    <s v="Declined to Identify"/>
    <x v="0"/>
    <x v="0"/>
    <m/>
    <n v="39"/>
    <s v="Delay"/>
    <x v="1"/>
    <n v="5"/>
    <x v="3"/>
    <x v="0"/>
    <x v="0"/>
    <x v="0"/>
  </r>
  <r>
    <n v="589520548"/>
    <s v="X. Carnson"/>
    <x v="250"/>
    <s v="Aug"/>
    <n v="2024"/>
    <d v="1899-12-30T16:05:00"/>
    <x v="2"/>
    <x v="0"/>
    <n v="71"/>
    <x v="5"/>
    <s v="Two or More Races"/>
    <x v="0"/>
    <x v="1"/>
    <m/>
    <n v="21"/>
    <s v="Within Time"/>
    <x v="4"/>
    <n v="16"/>
    <x v="2"/>
    <x v="2"/>
    <x v="1"/>
    <x v="2"/>
  </r>
  <r>
    <n v="559995645"/>
    <s v="I. Lowdyane"/>
    <x v="87"/>
    <s v="Oct"/>
    <n v="2023"/>
    <d v="1899-12-30T03:52:00"/>
    <x v="0"/>
    <x v="0"/>
    <n v="32"/>
    <x v="6"/>
    <s v="Asian"/>
    <x v="7"/>
    <x v="0"/>
    <m/>
    <n v="41"/>
    <s v="Delay"/>
    <x v="2"/>
    <n v="3"/>
    <x v="3"/>
    <x v="1"/>
    <x v="0"/>
    <x v="1"/>
  </r>
  <r>
    <n v="613378053"/>
    <s v="W. Hale"/>
    <x v="422"/>
    <s v="Feb"/>
    <n v="2024"/>
    <d v="1899-12-30T22:13:00"/>
    <x v="1"/>
    <x v="1"/>
    <n v="5"/>
    <x v="4"/>
    <s v="Native American/Alaska Native"/>
    <x v="0"/>
    <x v="1"/>
    <n v="2"/>
    <n v="54"/>
    <s v="Delay"/>
    <x v="8"/>
    <n v="22"/>
    <x v="1"/>
    <x v="3"/>
    <x v="2"/>
    <x v="1"/>
  </r>
  <r>
    <n v="481258959"/>
    <s v="U. O'Kinneally"/>
    <x v="214"/>
    <s v="Feb"/>
    <n v="2024"/>
    <d v="1899-12-30T03:01:00"/>
    <x v="2"/>
    <x v="0"/>
    <n v="8"/>
    <x v="4"/>
    <s v="Pacific Islander"/>
    <x v="2"/>
    <x v="0"/>
    <m/>
    <n v="33"/>
    <s v="Delay"/>
    <x v="21"/>
    <n v="3"/>
    <x v="3"/>
    <x v="1"/>
    <x v="0"/>
    <x v="1"/>
  </r>
  <r>
    <n v="783442077"/>
    <s v="S. Stanesby"/>
    <x v="29"/>
    <s v="Aug"/>
    <n v="2024"/>
    <d v="1899-12-30T09:38:00"/>
    <x v="4"/>
    <x v="1"/>
    <n v="74"/>
    <x v="5"/>
    <s v="African American"/>
    <x v="1"/>
    <x v="0"/>
    <m/>
    <n v="54"/>
    <s v="Delay"/>
    <x v="18"/>
    <n v="9"/>
    <x v="0"/>
    <x v="1"/>
    <x v="2"/>
    <x v="1"/>
  </r>
  <r>
    <n v="820322123"/>
    <s v="M. Linfoot"/>
    <x v="416"/>
    <s v="Jun"/>
    <n v="2023"/>
    <d v="1899-12-30T14:01:00"/>
    <x v="4"/>
    <x v="1"/>
    <n v="72"/>
    <x v="5"/>
    <s v="Two or More Races"/>
    <x v="5"/>
    <x v="1"/>
    <m/>
    <n v="56"/>
    <s v="Delay"/>
    <x v="9"/>
    <n v="14"/>
    <x v="2"/>
    <x v="3"/>
    <x v="2"/>
    <x v="0"/>
  </r>
  <r>
    <n v="487236531"/>
    <s v="Y. Laughtisse"/>
    <x v="155"/>
    <s v="Mar"/>
    <n v="2024"/>
    <d v="1899-12-30T07:22:00"/>
    <x v="0"/>
    <x v="0"/>
    <n v="6"/>
    <x v="4"/>
    <s v="Native American/Alaska Native"/>
    <x v="1"/>
    <x v="1"/>
    <m/>
    <n v="48"/>
    <s v="Delay"/>
    <x v="23"/>
    <n v="7"/>
    <x v="0"/>
    <x v="2"/>
    <x v="2"/>
    <x v="2"/>
  </r>
  <r>
    <n v="806062745"/>
    <s v="K. Champniss"/>
    <x v="114"/>
    <s v="Oct"/>
    <n v="2024"/>
    <d v="1899-12-30T04:23:00"/>
    <x v="4"/>
    <x v="1"/>
    <n v="52"/>
    <x v="2"/>
    <s v="White"/>
    <x v="0"/>
    <x v="0"/>
    <m/>
    <n v="12"/>
    <s v="Within Time"/>
    <x v="28"/>
    <n v="4"/>
    <x v="3"/>
    <x v="0"/>
    <x v="1"/>
    <x v="2"/>
  </r>
  <r>
    <n v="413624921"/>
    <s v="R. Walsham"/>
    <x v="144"/>
    <s v="Apr"/>
    <n v="2024"/>
    <d v="1899-12-30T05:26:00"/>
    <x v="4"/>
    <x v="0"/>
    <n v="57"/>
    <x v="2"/>
    <s v="White"/>
    <x v="0"/>
    <x v="1"/>
    <m/>
    <n v="56"/>
    <s v="Delay"/>
    <x v="1"/>
    <n v="5"/>
    <x v="3"/>
    <x v="0"/>
    <x v="2"/>
    <x v="0"/>
  </r>
  <r>
    <n v="252776344"/>
    <s v="K. Gettens"/>
    <x v="226"/>
    <s v="Sep"/>
    <n v="2023"/>
    <d v="1899-12-30T14:52:00"/>
    <x v="6"/>
    <x v="0"/>
    <n v="58"/>
    <x v="2"/>
    <s v="Asian"/>
    <x v="0"/>
    <x v="0"/>
    <m/>
    <n v="16"/>
    <s v="Within Time"/>
    <x v="7"/>
    <n v="14"/>
    <x v="2"/>
    <x v="2"/>
    <x v="1"/>
    <x v="2"/>
  </r>
  <r>
    <n v="540875256"/>
    <s v="L. Brighouse"/>
    <x v="423"/>
    <s v="May"/>
    <n v="2024"/>
    <d v="1899-12-30T05:41:00"/>
    <x v="5"/>
    <x v="0"/>
    <n v="27"/>
    <x v="3"/>
    <s v="Asian"/>
    <x v="0"/>
    <x v="1"/>
    <m/>
    <n v="33"/>
    <s v="Delay"/>
    <x v="8"/>
    <n v="5"/>
    <x v="3"/>
    <x v="3"/>
    <x v="0"/>
    <x v="1"/>
  </r>
  <r>
    <n v="690112110"/>
    <s v="Z. Eastbrook"/>
    <x v="111"/>
    <s v="Jul"/>
    <n v="2023"/>
    <d v="1899-12-30T08:07:00"/>
    <x v="4"/>
    <x v="0"/>
    <n v="40"/>
    <x v="6"/>
    <s v="Asian"/>
    <x v="0"/>
    <x v="0"/>
    <m/>
    <n v="45"/>
    <s v="Delay"/>
    <x v="15"/>
    <n v="8"/>
    <x v="0"/>
    <x v="2"/>
    <x v="0"/>
    <x v="2"/>
  </r>
  <r>
    <n v="734152159"/>
    <s v="K. Cockroft"/>
    <x v="424"/>
    <s v="Feb"/>
    <n v="2024"/>
    <d v="1899-12-30T19:36:00"/>
    <x v="0"/>
    <x v="1"/>
    <n v="2"/>
    <x v="1"/>
    <s v="Asian"/>
    <x v="0"/>
    <x v="1"/>
    <m/>
    <n v="20"/>
    <s v="Within Time"/>
    <x v="20"/>
    <n v="19"/>
    <x v="1"/>
    <x v="3"/>
    <x v="1"/>
    <x v="0"/>
  </r>
  <r>
    <n v="375834770"/>
    <s v="Y. Izakov"/>
    <x v="195"/>
    <s v="May"/>
    <n v="2023"/>
    <d v="1899-12-30T00:38:00"/>
    <x v="0"/>
    <x v="1"/>
    <n v="47"/>
    <x v="2"/>
    <s v="Two or More Races"/>
    <x v="0"/>
    <x v="0"/>
    <m/>
    <n v="25"/>
    <s v="Within Time"/>
    <x v="14"/>
    <n v="0"/>
    <x v="3"/>
    <x v="0"/>
    <x v="1"/>
    <x v="0"/>
  </r>
  <r>
    <n v="842231921"/>
    <s v="M. Pionter"/>
    <x v="148"/>
    <s v="May"/>
    <n v="2024"/>
    <d v="1899-12-30T01:59:00"/>
    <x v="1"/>
    <x v="1"/>
    <n v="24"/>
    <x v="3"/>
    <s v="Asian"/>
    <x v="1"/>
    <x v="0"/>
    <m/>
    <n v="37"/>
    <s v="Delay"/>
    <x v="25"/>
    <n v="1"/>
    <x v="3"/>
    <x v="0"/>
    <x v="0"/>
    <x v="0"/>
  </r>
  <r>
    <n v="440641066"/>
    <s v="K. Head"/>
    <x v="68"/>
    <s v="Jan"/>
    <n v="2024"/>
    <d v="1899-12-30T14:04:00"/>
    <x v="1"/>
    <x v="0"/>
    <n v="55"/>
    <x v="2"/>
    <s v="Declined to Identify"/>
    <x v="0"/>
    <x v="0"/>
    <m/>
    <n v="38"/>
    <s v="Delay"/>
    <x v="22"/>
    <n v="14"/>
    <x v="2"/>
    <x v="1"/>
    <x v="0"/>
    <x v="1"/>
  </r>
  <r>
    <n v="186342679"/>
    <s v="M. Eberz"/>
    <x v="425"/>
    <s v="Dec"/>
    <n v="2023"/>
    <d v="1899-12-30T17:56:00"/>
    <x v="0"/>
    <x v="0"/>
    <n v="25"/>
    <x v="3"/>
    <s v="White"/>
    <x v="0"/>
    <x v="1"/>
    <m/>
    <n v="53"/>
    <s v="Delay"/>
    <x v="23"/>
    <n v="17"/>
    <x v="2"/>
    <x v="2"/>
    <x v="2"/>
    <x v="2"/>
  </r>
  <r>
    <n v="205926656"/>
    <s v="B. Graine"/>
    <x v="74"/>
    <s v="Oct"/>
    <n v="2023"/>
    <d v="1899-12-30T11:37:00"/>
    <x v="6"/>
    <x v="1"/>
    <n v="9"/>
    <x v="4"/>
    <s v="White"/>
    <x v="0"/>
    <x v="1"/>
    <m/>
    <n v="54"/>
    <s v="Delay"/>
    <x v="14"/>
    <n v="11"/>
    <x v="0"/>
    <x v="0"/>
    <x v="2"/>
    <x v="0"/>
  </r>
  <r>
    <n v="215353486"/>
    <s v="M. Gurry"/>
    <x v="83"/>
    <s v="Aug"/>
    <n v="2024"/>
    <d v="1899-12-30T15:40:00"/>
    <x v="1"/>
    <x v="1"/>
    <n v="78"/>
    <x v="5"/>
    <s v="White"/>
    <x v="1"/>
    <x v="1"/>
    <m/>
    <n v="26"/>
    <s v="Within Time"/>
    <x v="29"/>
    <n v="15"/>
    <x v="2"/>
    <x v="2"/>
    <x v="1"/>
    <x v="2"/>
  </r>
  <r>
    <n v="830210433"/>
    <s v="H. Rheubottom"/>
    <x v="272"/>
    <s v="Oct"/>
    <n v="2023"/>
    <d v="1899-12-30T00:01:00"/>
    <x v="6"/>
    <x v="0"/>
    <n v="5"/>
    <x v="4"/>
    <s v="Declined to Identify"/>
    <x v="2"/>
    <x v="1"/>
    <m/>
    <n v="38"/>
    <s v="Delay"/>
    <x v="24"/>
    <n v="0"/>
    <x v="3"/>
    <x v="1"/>
    <x v="0"/>
    <x v="1"/>
  </r>
  <r>
    <n v="230499379"/>
    <s v="U. Zouch"/>
    <x v="335"/>
    <s v="Dec"/>
    <n v="2023"/>
    <d v="1899-12-30T13:50:00"/>
    <x v="5"/>
    <x v="1"/>
    <n v="61"/>
    <x v="0"/>
    <s v="White"/>
    <x v="0"/>
    <x v="1"/>
    <m/>
    <n v="57"/>
    <s v="Delay"/>
    <x v="21"/>
    <n v="13"/>
    <x v="2"/>
    <x v="1"/>
    <x v="2"/>
    <x v="1"/>
  </r>
  <r>
    <n v="370999209"/>
    <s v="G. Tuckey"/>
    <x v="57"/>
    <s v="Aug"/>
    <n v="2023"/>
    <d v="1899-12-30T21:27:00"/>
    <x v="4"/>
    <x v="0"/>
    <n v="67"/>
    <x v="0"/>
    <s v="African American"/>
    <x v="0"/>
    <x v="0"/>
    <m/>
    <n v="14"/>
    <s v="Within Time"/>
    <x v="20"/>
    <n v="21"/>
    <x v="1"/>
    <x v="3"/>
    <x v="1"/>
    <x v="0"/>
  </r>
  <r>
    <n v="238059108"/>
    <s v="B. Tompkinson"/>
    <x v="250"/>
    <s v="Aug"/>
    <n v="2024"/>
    <d v="1899-12-30T04:28:00"/>
    <x v="2"/>
    <x v="0"/>
    <n v="51"/>
    <x v="2"/>
    <s v="Pacific Islander"/>
    <x v="0"/>
    <x v="1"/>
    <m/>
    <n v="12"/>
    <s v="Within Time"/>
    <x v="4"/>
    <n v="4"/>
    <x v="3"/>
    <x v="2"/>
    <x v="1"/>
    <x v="2"/>
  </r>
  <r>
    <n v="834825675"/>
    <s v="L. MacDermott"/>
    <x v="43"/>
    <s v="Apr"/>
    <n v="2023"/>
    <d v="1899-12-30T13:20:00"/>
    <x v="6"/>
    <x v="1"/>
    <n v="18"/>
    <x v="3"/>
    <s v="White"/>
    <x v="0"/>
    <x v="1"/>
    <m/>
    <n v="51"/>
    <s v="Delay"/>
    <x v="25"/>
    <n v="13"/>
    <x v="2"/>
    <x v="0"/>
    <x v="2"/>
    <x v="0"/>
  </r>
  <r>
    <n v="648279691"/>
    <s v="J. Casini"/>
    <x v="261"/>
    <s v="Aug"/>
    <n v="2023"/>
    <d v="1899-12-30T06:56:00"/>
    <x v="6"/>
    <x v="0"/>
    <n v="27"/>
    <x v="3"/>
    <s v="Asian"/>
    <x v="0"/>
    <x v="0"/>
    <m/>
    <n v="53"/>
    <s v="Delay"/>
    <x v="1"/>
    <n v="6"/>
    <x v="0"/>
    <x v="0"/>
    <x v="2"/>
    <x v="0"/>
  </r>
  <r>
    <n v="299460910"/>
    <s v="Y. Youtead"/>
    <x v="426"/>
    <s v="Nov"/>
    <n v="2023"/>
    <d v="1899-12-30T02:36:00"/>
    <x v="3"/>
    <x v="1"/>
    <n v="50"/>
    <x v="2"/>
    <s v="White"/>
    <x v="0"/>
    <x v="1"/>
    <n v="4"/>
    <n v="57"/>
    <s v="Delay"/>
    <x v="18"/>
    <n v="2"/>
    <x v="3"/>
    <x v="1"/>
    <x v="2"/>
    <x v="1"/>
  </r>
  <r>
    <n v="490064815"/>
    <s v="W. Ranald"/>
    <x v="420"/>
    <s v="Jun"/>
    <n v="2023"/>
    <d v="1899-12-30T02:02:00"/>
    <x v="1"/>
    <x v="1"/>
    <n v="3"/>
    <x v="1"/>
    <s v="White"/>
    <x v="0"/>
    <x v="0"/>
    <m/>
    <n v="10"/>
    <s v="Within Time"/>
    <x v="8"/>
    <n v="2"/>
    <x v="3"/>
    <x v="3"/>
    <x v="1"/>
    <x v="1"/>
  </r>
  <r>
    <n v="478068771"/>
    <s v="O. Gelsthorpe"/>
    <x v="105"/>
    <s v="Jun"/>
    <n v="2024"/>
    <d v="1899-12-30T12:55:00"/>
    <x v="4"/>
    <x v="1"/>
    <n v="76"/>
    <x v="5"/>
    <s v="Two or More Races"/>
    <x v="1"/>
    <x v="1"/>
    <m/>
    <n v="39"/>
    <s v="Delay"/>
    <x v="8"/>
    <n v="12"/>
    <x v="2"/>
    <x v="3"/>
    <x v="0"/>
    <x v="1"/>
  </r>
  <r>
    <n v="658480259"/>
    <s v="W. Bullman"/>
    <x v="427"/>
    <s v="Aug"/>
    <n v="2023"/>
    <d v="1899-12-30T13:18:00"/>
    <x v="5"/>
    <x v="1"/>
    <n v="6"/>
    <x v="4"/>
    <s v="Asian"/>
    <x v="2"/>
    <x v="1"/>
    <m/>
    <n v="10"/>
    <s v="Within Time"/>
    <x v="10"/>
    <n v="13"/>
    <x v="2"/>
    <x v="2"/>
    <x v="1"/>
    <x v="2"/>
  </r>
  <r>
    <n v="115205052"/>
    <s v="I. Carff"/>
    <x v="126"/>
    <s v="May"/>
    <n v="2023"/>
    <d v="1899-12-30T07:27:00"/>
    <x v="2"/>
    <x v="1"/>
    <n v="57"/>
    <x v="2"/>
    <s v="Asian"/>
    <x v="0"/>
    <x v="0"/>
    <m/>
    <n v="29"/>
    <s v="Within Time"/>
    <x v="25"/>
    <n v="7"/>
    <x v="0"/>
    <x v="0"/>
    <x v="1"/>
    <x v="0"/>
  </r>
  <r>
    <n v="397691392"/>
    <s v="I. Oddie"/>
    <x v="428"/>
    <s v="Aug"/>
    <n v="2024"/>
    <d v="1899-12-30T12:07:00"/>
    <x v="2"/>
    <x v="1"/>
    <n v="10"/>
    <x v="4"/>
    <s v="African American"/>
    <x v="1"/>
    <x v="0"/>
    <m/>
    <n v="58"/>
    <s v="Delay"/>
    <x v="21"/>
    <n v="12"/>
    <x v="2"/>
    <x v="1"/>
    <x v="2"/>
    <x v="1"/>
  </r>
  <r>
    <n v="818720858"/>
    <s v="L. Mackilpatrick"/>
    <x v="429"/>
    <s v="Aug"/>
    <n v="2023"/>
    <d v="1899-12-30T15:34:00"/>
    <x v="1"/>
    <x v="0"/>
    <n v="65"/>
    <x v="0"/>
    <s v="White"/>
    <x v="1"/>
    <x v="1"/>
    <m/>
    <n v="15"/>
    <s v="Within Time"/>
    <x v="5"/>
    <n v="15"/>
    <x v="2"/>
    <x v="0"/>
    <x v="1"/>
    <x v="0"/>
  </r>
  <r>
    <n v="108244463"/>
    <s v="I. McIlvoray"/>
    <x v="153"/>
    <s v="Sep"/>
    <n v="2023"/>
    <d v="1899-12-30T06:33:00"/>
    <x v="2"/>
    <x v="0"/>
    <n v="46"/>
    <x v="2"/>
    <s v="Declined to Identify"/>
    <x v="3"/>
    <x v="0"/>
    <n v="2"/>
    <n v="33"/>
    <s v="Delay"/>
    <x v="28"/>
    <n v="6"/>
    <x v="0"/>
    <x v="0"/>
    <x v="0"/>
    <x v="2"/>
  </r>
  <r>
    <n v="751977123"/>
    <s v="G. Creelman"/>
    <x v="250"/>
    <s v="Aug"/>
    <n v="2024"/>
    <d v="1899-12-30T21:48:00"/>
    <x v="2"/>
    <x v="1"/>
    <n v="38"/>
    <x v="6"/>
    <s v="Two or More Races"/>
    <x v="0"/>
    <x v="1"/>
    <m/>
    <n v="11"/>
    <s v="Within Time"/>
    <x v="4"/>
    <n v="21"/>
    <x v="1"/>
    <x v="2"/>
    <x v="1"/>
    <x v="2"/>
  </r>
  <r>
    <n v="599123787"/>
    <s v="S. Polding"/>
    <x v="42"/>
    <s v="Oct"/>
    <n v="2023"/>
    <d v="1899-12-30T07:35:00"/>
    <x v="0"/>
    <x v="1"/>
    <n v="25"/>
    <x v="3"/>
    <s v="African American"/>
    <x v="0"/>
    <x v="0"/>
    <n v="3"/>
    <n v="35"/>
    <s v="Delay"/>
    <x v="6"/>
    <n v="7"/>
    <x v="0"/>
    <x v="3"/>
    <x v="0"/>
    <x v="0"/>
  </r>
  <r>
    <n v="467444359"/>
    <s v="Q. Gartside"/>
    <x v="430"/>
    <s v="Aug"/>
    <n v="2023"/>
    <d v="1899-12-30T01:54:00"/>
    <x v="5"/>
    <x v="0"/>
    <n v="40"/>
    <x v="6"/>
    <s v="African American"/>
    <x v="2"/>
    <x v="1"/>
    <n v="6"/>
    <n v="28"/>
    <s v="Within Time"/>
    <x v="2"/>
    <n v="1"/>
    <x v="3"/>
    <x v="1"/>
    <x v="1"/>
    <x v="1"/>
  </r>
  <r>
    <n v="478445649"/>
    <s v="I. Bellelli"/>
    <x v="228"/>
    <s v="Jul"/>
    <n v="2023"/>
    <d v="1899-12-30T21:17:00"/>
    <x v="5"/>
    <x v="1"/>
    <n v="22"/>
    <x v="3"/>
    <s v="White"/>
    <x v="0"/>
    <x v="0"/>
    <m/>
    <n v="60"/>
    <s v="Delay"/>
    <x v="16"/>
    <n v="21"/>
    <x v="1"/>
    <x v="1"/>
    <x v="2"/>
    <x v="1"/>
  </r>
  <r>
    <n v="375309722"/>
    <s v="M. Duddin"/>
    <x v="382"/>
    <s v="May"/>
    <n v="2023"/>
    <d v="1899-12-30T14:16:00"/>
    <x v="0"/>
    <x v="0"/>
    <n v="46"/>
    <x v="2"/>
    <s v="African American"/>
    <x v="2"/>
    <x v="0"/>
    <m/>
    <n v="10"/>
    <s v="Within Time"/>
    <x v="8"/>
    <n v="14"/>
    <x v="2"/>
    <x v="3"/>
    <x v="1"/>
    <x v="1"/>
  </r>
  <r>
    <n v="852963176"/>
    <s v="D. Pink"/>
    <x v="16"/>
    <s v="May"/>
    <n v="2024"/>
    <d v="1899-12-30T03:29:00"/>
    <x v="1"/>
    <x v="0"/>
    <n v="56"/>
    <x v="2"/>
    <s v="Two or More Races"/>
    <x v="0"/>
    <x v="1"/>
    <m/>
    <n v="34"/>
    <s v="Delay"/>
    <x v="10"/>
    <n v="3"/>
    <x v="3"/>
    <x v="2"/>
    <x v="0"/>
    <x v="2"/>
  </r>
  <r>
    <n v="789254400"/>
    <s v="C. Marcham"/>
    <x v="431"/>
    <s v="Oct"/>
    <n v="2024"/>
    <d v="1899-12-30T22:12:00"/>
    <x v="0"/>
    <x v="0"/>
    <n v="74"/>
    <x v="5"/>
    <s v="Two or More Races"/>
    <x v="0"/>
    <x v="0"/>
    <m/>
    <n v="60"/>
    <s v="Delay"/>
    <x v="17"/>
    <n v="22"/>
    <x v="1"/>
    <x v="1"/>
    <x v="2"/>
    <x v="1"/>
  </r>
  <r>
    <n v="499701959"/>
    <s v="X. Gartshore"/>
    <x v="192"/>
    <s v="Feb"/>
    <n v="2024"/>
    <d v="1899-12-30T19:13:00"/>
    <x v="3"/>
    <x v="0"/>
    <n v="67"/>
    <x v="0"/>
    <s v="Native American/Alaska Native"/>
    <x v="0"/>
    <x v="1"/>
    <m/>
    <n v="36"/>
    <s v="Delay"/>
    <x v="25"/>
    <n v="19"/>
    <x v="1"/>
    <x v="0"/>
    <x v="0"/>
    <x v="0"/>
  </r>
  <r>
    <n v="735741211"/>
    <s v="C. Rubinshtein"/>
    <x v="41"/>
    <s v="Aug"/>
    <n v="2024"/>
    <d v="1899-12-30T14:28:00"/>
    <x v="1"/>
    <x v="0"/>
    <n v="23"/>
    <x v="3"/>
    <s v="White"/>
    <x v="0"/>
    <x v="0"/>
    <m/>
    <n v="15"/>
    <s v="Within Time"/>
    <x v="8"/>
    <n v="14"/>
    <x v="2"/>
    <x v="3"/>
    <x v="1"/>
    <x v="1"/>
  </r>
  <r>
    <n v="689537459"/>
    <s v="E. Mixer"/>
    <x v="245"/>
    <s v="Nov"/>
    <n v="2023"/>
    <d v="1899-12-30T12:19:00"/>
    <x v="5"/>
    <x v="0"/>
    <n v="6"/>
    <x v="4"/>
    <s v="White"/>
    <x v="1"/>
    <x v="1"/>
    <m/>
    <n v="21"/>
    <s v="Within Time"/>
    <x v="8"/>
    <n v="12"/>
    <x v="2"/>
    <x v="3"/>
    <x v="1"/>
    <x v="1"/>
  </r>
  <r>
    <n v="542236028"/>
    <s v="W. McKerron"/>
    <x v="432"/>
    <s v="Nov"/>
    <n v="2023"/>
    <d v="1899-12-30T10:11:00"/>
    <x v="5"/>
    <x v="0"/>
    <n v="42"/>
    <x v="6"/>
    <s v="White"/>
    <x v="0"/>
    <x v="1"/>
    <m/>
    <n v="27"/>
    <s v="Within Time"/>
    <x v="15"/>
    <n v="10"/>
    <x v="0"/>
    <x v="2"/>
    <x v="1"/>
    <x v="2"/>
  </r>
  <r>
    <n v="248972178"/>
    <s v="O. Gianninotti"/>
    <x v="433"/>
    <s v="Jan"/>
    <n v="2024"/>
    <d v="1899-12-30T08:11:00"/>
    <x v="3"/>
    <x v="0"/>
    <n v="39"/>
    <x v="6"/>
    <s v="African American"/>
    <x v="0"/>
    <x v="1"/>
    <m/>
    <n v="37"/>
    <s v="Delay"/>
    <x v="26"/>
    <n v="8"/>
    <x v="0"/>
    <x v="2"/>
    <x v="0"/>
    <x v="2"/>
  </r>
  <r>
    <n v="639321869"/>
    <s v="U. Surby"/>
    <x v="120"/>
    <s v="Jul"/>
    <n v="2024"/>
    <d v="1899-12-30T06:58:00"/>
    <x v="6"/>
    <x v="0"/>
    <n v="19"/>
    <x v="3"/>
    <s v="African American"/>
    <x v="0"/>
    <x v="1"/>
    <m/>
    <n v="43"/>
    <s v="Delay"/>
    <x v="11"/>
    <n v="6"/>
    <x v="0"/>
    <x v="0"/>
    <x v="0"/>
    <x v="0"/>
  </r>
  <r>
    <n v="247924074"/>
    <s v="H. Guinn"/>
    <x v="434"/>
    <s v="Jun"/>
    <n v="2023"/>
    <d v="1899-12-30T10:14:00"/>
    <x v="5"/>
    <x v="1"/>
    <n v="36"/>
    <x v="6"/>
    <s v="White"/>
    <x v="3"/>
    <x v="1"/>
    <n v="6"/>
    <n v="31"/>
    <s v="Delay"/>
    <x v="30"/>
    <n v="10"/>
    <x v="0"/>
    <x v="3"/>
    <x v="0"/>
    <x v="1"/>
  </r>
  <r>
    <n v="415789426"/>
    <s v="C. Simkins"/>
    <x v="66"/>
    <s v="Jul"/>
    <n v="2023"/>
    <d v="1899-12-30T09:25:00"/>
    <x v="4"/>
    <x v="0"/>
    <n v="9"/>
    <x v="4"/>
    <s v="White"/>
    <x v="0"/>
    <x v="1"/>
    <m/>
    <n v="18"/>
    <s v="Within Time"/>
    <x v="24"/>
    <n v="9"/>
    <x v="0"/>
    <x v="1"/>
    <x v="1"/>
    <x v="1"/>
  </r>
  <r>
    <n v="105302335"/>
    <s v="E. Pinnell"/>
    <x v="149"/>
    <s v="May"/>
    <n v="2024"/>
    <d v="1899-12-30T14:35:00"/>
    <x v="4"/>
    <x v="1"/>
    <n v="13"/>
    <x v="4"/>
    <s v="White"/>
    <x v="2"/>
    <x v="1"/>
    <m/>
    <n v="38"/>
    <s v="Delay"/>
    <x v="0"/>
    <n v="14"/>
    <x v="2"/>
    <x v="0"/>
    <x v="0"/>
    <x v="0"/>
  </r>
  <r>
    <n v="662680306"/>
    <s v="O. Pring"/>
    <x v="118"/>
    <s v="Aug"/>
    <n v="2024"/>
    <d v="1899-12-30T14:24:00"/>
    <x v="5"/>
    <x v="0"/>
    <n v="6"/>
    <x v="4"/>
    <s v="Asian"/>
    <x v="0"/>
    <x v="0"/>
    <m/>
    <n v="36"/>
    <s v="Delay"/>
    <x v="3"/>
    <n v="14"/>
    <x v="2"/>
    <x v="2"/>
    <x v="0"/>
    <x v="2"/>
  </r>
  <r>
    <n v="320790174"/>
    <s v="P. Whiskerd"/>
    <x v="6"/>
    <s v="Aug"/>
    <n v="2023"/>
    <d v="1899-12-30T01:08:00"/>
    <x v="0"/>
    <x v="1"/>
    <n v="79"/>
    <x v="5"/>
    <s v="African American"/>
    <x v="5"/>
    <x v="0"/>
    <m/>
    <n v="41"/>
    <s v="Delay"/>
    <x v="3"/>
    <n v="1"/>
    <x v="3"/>
    <x v="2"/>
    <x v="0"/>
    <x v="2"/>
  </r>
  <r>
    <n v="564306384"/>
    <s v="D. Murtimer"/>
    <x v="162"/>
    <s v="Jul"/>
    <n v="2024"/>
    <d v="1899-12-30T01:04:00"/>
    <x v="1"/>
    <x v="0"/>
    <n v="49"/>
    <x v="2"/>
    <s v="Pacific Islander"/>
    <x v="0"/>
    <x v="0"/>
    <m/>
    <n v="45"/>
    <s v="Delay"/>
    <x v="22"/>
    <n v="1"/>
    <x v="3"/>
    <x v="1"/>
    <x v="0"/>
    <x v="1"/>
  </r>
  <r>
    <n v="467108749"/>
    <s v="H. Cubbin"/>
    <x v="290"/>
    <s v="May"/>
    <n v="2023"/>
    <d v="1899-12-30T16:28:00"/>
    <x v="2"/>
    <x v="0"/>
    <n v="47"/>
    <x v="2"/>
    <s v="African American"/>
    <x v="0"/>
    <x v="0"/>
    <m/>
    <n v="19"/>
    <s v="Within Time"/>
    <x v="10"/>
    <n v="16"/>
    <x v="2"/>
    <x v="2"/>
    <x v="1"/>
    <x v="2"/>
  </r>
  <r>
    <n v="820088919"/>
    <s v="U. Phettiplace"/>
    <x v="81"/>
    <s v="Oct"/>
    <n v="2024"/>
    <d v="1899-12-30T10:20:00"/>
    <x v="4"/>
    <x v="0"/>
    <n v="18"/>
    <x v="3"/>
    <s v="African American"/>
    <x v="0"/>
    <x v="0"/>
    <n v="0"/>
    <n v="36"/>
    <s v="Delay"/>
    <x v="20"/>
    <n v="10"/>
    <x v="0"/>
    <x v="3"/>
    <x v="0"/>
    <x v="0"/>
  </r>
  <r>
    <n v="504314021"/>
    <s v="B. Loutheane"/>
    <x v="263"/>
    <s v="Aug"/>
    <n v="2023"/>
    <d v="1899-12-30T01:56:00"/>
    <x v="3"/>
    <x v="0"/>
    <n v="79"/>
    <x v="5"/>
    <s v="White"/>
    <x v="0"/>
    <x v="1"/>
    <n v="5"/>
    <n v="16"/>
    <s v="Within Time"/>
    <x v="0"/>
    <n v="1"/>
    <x v="3"/>
    <x v="0"/>
    <x v="1"/>
    <x v="0"/>
  </r>
  <r>
    <n v="473860631"/>
    <s v="P. Veschi"/>
    <x v="433"/>
    <s v="Jan"/>
    <n v="2024"/>
    <d v="1899-12-30T02:52:00"/>
    <x v="3"/>
    <x v="1"/>
    <n v="5"/>
    <x v="4"/>
    <s v="Asian"/>
    <x v="0"/>
    <x v="1"/>
    <m/>
    <n v="50"/>
    <s v="Delay"/>
    <x v="26"/>
    <n v="2"/>
    <x v="3"/>
    <x v="2"/>
    <x v="2"/>
    <x v="2"/>
  </r>
  <r>
    <n v="799680713"/>
    <s v="D. Bamlett"/>
    <x v="435"/>
    <s v="Jun"/>
    <n v="2024"/>
    <d v="1899-12-30T08:09:00"/>
    <x v="0"/>
    <x v="1"/>
    <n v="5"/>
    <x v="4"/>
    <s v="Pacific Islander"/>
    <x v="1"/>
    <x v="1"/>
    <n v="3"/>
    <n v="19"/>
    <s v="Within Time"/>
    <x v="7"/>
    <n v="8"/>
    <x v="0"/>
    <x v="2"/>
    <x v="1"/>
    <x v="2"/>
  </r>
  <r>
    <n v="369020603"/>
    <s v="F. Sagrott"/>
    <x v="300"/>
    <s v="Dec"/>
    <n v="2023"/>
    <d v="1899-12-30T00:26:00"/>
    <x v="3"/>
    <x v="1"/>
    <n v="17"/>
    <x v="3"/>
    <s v="Declined to Identify"/>
    <x v="0"/>
    <x v="0"/>
    <m/>
    <n v="23"/>
    <s v="Within Time"/>
    <x v="15"/>
    <n v="0"/>
    <x v="3"/>
    <x v="2"/>
    <x v="1"/>
    <x v="2"/>
  </r>
  <r>
    <n v="610813745"/>
    <s v="G. Hing"/>
    <x v="135"/>
    <s v="Jul"/>
    <n v="2024"/>
    <d v="1899-12-30T09:05:00"/>
    <x v="4"/>
    <x v="0"/>
    <n v="53"/>
    <x v="2"/>
    <s v="White"/>
    <x v="2"/>
    <x v="1"/>
    <m/>
    <n v="56"/>
    <s v="Delay"/>
    <x v="21"/>
    <n v="9"/>
    <x v="0"/>
    <x v="1"/>
    <x v="2"/>
    <x v="1"/>
  </r>
  <r>
    <n v="311786420"/>
    <s v="N. Tenniswood"/>
    <x v="73"/>
    <s v="Jun"/>
    <n v="2023"/>
    <d v="1899-12-30T16:54:00"/>
    <x v="5"/>
    <x v="0"/>
    <n v="2"/>
    <x v="1"/>
    <s v="White"/>
    <x v="0"/>
    <x v="0"/>
    <n v="10"/>
    <n v="48"/>
    <s v="Delay"/>
    <x v="17"/>
    <n v="16"/>
    <x v="2"/>
    <x v="1"/>
    <x v="2"/>
    <x v="1"/>
  </r>
  <r>
    <n v="427707254"/>
    <s v="F. Rosthorn"/>
    <x v="415"/>
    <s v="Aug"/>
    <n v="2024"/>
    <d v="1899-12-30T20:27:00"/>
    <x v="2"/>
    <x v="1"/>
    <n v="52"/>
    <x v="2"/>
    <s v="Two or More Races"/>
    <x v="0"/>
    <x v="0"/>
    <m/>
    <n v="20"/>
    <s v="Within Time"/>
    <x v="13"/>
    <n v="20"/>
    <x v="1"/>
    <x v="2"/>
    <x v="1"/>
    <x v="2"/>
  </r>
  <r>
    <n v="815917298"/>
    <s v="E. Stuchberry"/>
    <x v="309"/>
    <s v="Jul"/>
    <n v="2024"/>
    <d v="1899-12-30T23:33:00"/>
    <x v="3"/>
    <x v="0"/>
    <n v="58"/>
    <x v="2"/>
    <s v="Declined to Identify"/>
    <x v="0"/>
    <x v="0"/>
    <m/>
    <n v="22"/>
    <s v="Within Time"/>
    <x v="26"/>
    <n v="23"/>
    <x v="1"/>
    <x v="2"/>
    <x v="1"/>
    <x v="2"/>
  </r>
  <r>
    <n v="574061810"/>
    <s v="R. Curner"/>
    <x v="342"/>
    <s v="Jun"/>
    <n v="2023"/>
    <d v="1899-12-30T02:36:00"/>
    <x v="3"/>
    <x v="0"/>
    <n v="70"/>
    <x v="5"/>
    <s v="White"/>
    <x v="0"/>
    <x v="0"/>
    <n v="10"/>
    <n v="17"/>
    <s v="Within Time"/>
    <x v="2"/>
    <n v="2"/>
    <x v="3"/>
    <x v="1"/>
    <x v="1"/>
    <x v="1"/>
  </r>
  <r>
    <n v="196342784"/>
    <s v="L. Nouch"/>
    <x v="432"/>
    <s v="Nov"/>
    <n v="2023"/>
    <d v="1899-12-30T18:14:00"/>
    <x v="5"/>
    <x v="1"/>
    <n v="18"/>
    <x v="3"/>
    <s v="Asian"/>
    <x v="3"/>
    <x v="0"/>
    <m/>
    <n v="48"/>
    <s v="Delay"/>
    <x v="15"/>
    <n v="18"/>
    <x v="1"/>
    <x v="2"/>
    <x v="2"/>
    <x v="2"/>
  </r>
  <r>
    <n v="384216166"/>
    <s v="E. Muckloe"/>
    <x v="436"/>
    <s v="Aug"/>
    <n v="2023"/>
    <d v="1899-12-30T07:49:00"/>
    <x v="5"/>
    <x v="1"/>
    <n v="30"/>
    <x v="6"/>
    <s v="White"/>
    <x v="0"/>
    <x v="1"/>
    <m/>
    <n v="30"/>
    <s v="Delay"/>
    <x v="25"/>
    <n v="7"/>
    <x v="0"/>
    <x v="0"/>
    <x v="1"/>
    <x v="0"/>
  </r>
  <r>
    <n v="524329191"/>
    <s v="F. Hacon"/>
    <x v="218"/>
    <s v="Jun"/>
    <n v="2024"/>
    <d v="1899-12-30T14:50:00"/>
    <x v="0"/>
    <x v="0"/>
    <n v="50"/>
    <x v="2"/>
    <s v="Asian"/>
    <x v="1"/>
    <x v="0"/>
    <m/>
    <n v="60"/>
    <s v="Delay"/>
    <x v="9"/>
    <n v="14"/>
    <x v="2"/>
    <x v="3"/>
    <x v="2"/>
    <x v="0"/>
  </r>
  <r>
    <n v="550406794"/>
    <s v="Q. Ludye"/>
    <x v="437"/>
    <s v="Jun"/>
    <n v="2024"/>
    <d v="1899-12-30T20:30:00"/>
    <x v="5"/>
    <x v="0"/>
    <n v="75"/>
    <x v="5"/>
    <s v="Two or More Races"/>
    <x v="0"/>
    <x v="1"/>
    <m/>
    <n v="24"/>
    <s v="Within Time"/>
    <x v="26"/>
    <n v="20"/>
    <x v="1"/>
    <x v="2"/>
    <x v="1"/>
    <x v="2"/>
  </r>
  <r>
    <n v="630217470"/>
    <s v="I. Crisp"/>
    <x v="262"/>
    <s v="Jun"/>
    <n v="2023"/>
    <d v="1899-12-30T06:10:00"/>
    <x v="3"/>
    <x v="0"/>
    <n v="37"/>
    <x v="6"/>
    <s v="Declined to Identify"/>
    <x v="0"/>
    <x v="0"/>
    <m/>
    <n v="36"/>
    <s v="Delay"/>
    <x v="6"/>
    <n v="6"/>
    <x v="0"/>
    <x v="3"/>
    <x v="0"/>
    <x v="0"/>
  </r>
  <r>
    <n v="673509490"/>
    <s v="R. Clout"/>
    <x v="377"/>
    <s v="Jun"/>
    <n v="2024"/>
    <d v="1899-12-30T03:17:00"/>
    <x v="6"/>
    <x v="1"/>
    <n v="13"/>
    <x v="4"/>
    <s v="Asian"/>
    <x v="2"/>
    <x v="1"/>
    <m/>
    <n v="28"/>
    <s v="Within Time"/>
    <x v="2"/>
    <n v="3"/>
    <x v="3"/>
    <x v="1"/>
    <x v="1"/>
    <x v="1"/>
  </r>
  <r>
    <n v="740096067"/>
    <s v="I. Seefeldt"/>
    <x v="438"/>
    <s v="Sep"/>
    <n v="2024"/>
    <d v="1899-12-30T05:47:00"/>
    <x v="2"/>
    <x v="1"/>
    <n v="79"/>
    <x v="5"/>
    <s v="Asian"/>
    <x v="0"/>
    <x v="1"/>
    <m/>
    <n v="49"/>
    <s v="Delay"/>
    <x v="7"/>
    <n v="5"/>
    <x v="3"/>
    <x v="2"/>
    <x v="2"/>
    <x v="2"/>
  </r>
  <r>
    <n v="888266668"/>
    <s v="X. Loreit"/>
    <x v="439"/>
    <s v="May"/>
    <n v="2023"/>
    <d v="1899-12-30T15:50:00"/>
    <x v="6"/>
    <x v="0"/>
    <n v="67"/>
    <x v="0"/>
    <s v="Two or More Races"/>
    <x v="0"/>
    <x v="0"/>
    <n v="5"/>
    <n v="48"/>
    <s v="Delay"/>
    <x v="30"/>
    <n v="15"/>
    <x v="2"/>
    <x v="3"/>
    <x v="2"/>
    <x v="1"/>
  </r>
  <r>
    <n v="389235284"/>
    <s v="E. Shoreman"/>
    <x v="440"/>
    <s v="Oct"/>
    <n v="2023"/>
    <d v="1899-12-30T19:12:00"/>
    <x v="6"/>
    <x v="1"/>
    <n v="25"/>
    <x v="3"/>
    <s v="White"/>
    <x v="0"/>
    <x v="0"/>
    <m/>
    <n v="12"/>
    <s v="Within Time"/>
    <x v="15"/>
    <n v="19"/>
    <x v="1"/>
    <x v="2"/>
    <x v="1"/>
    <x v="2"/>
  </r>
  <r>
    <n v="300024857"/>
    <s v="D. Easman"/>
    <x v="193"/>
    <s v="Sep"/>
    <n v="2024"/>
    <d v="1899-12-30T13:44:00"/>
    <x v="3"/>
    <x v="1"/>
    <n v="52"/>
    <x v="2"/>
    <s v="White"/>
    <x v="0"/>
    <x v="0"/>
    <m/>
    <n v="26"/>
    <s v="Within Time"/>
    <x v="21"/>
    <n v="13"/>
    <x v="2"/>
    <x v="1"/>
    <x v="1"/>
    <x v="1"/>
  </r>
  <r>
    <n v="380493383"/>
    <s v="B. Olivella"/>
    <x v="61"/>
    <s v="Oct"/>
    <n v="2023"/>
    <d v="1899-12-30T13:04:00"/>
    <x v="5"/>
    <x v="0"/>
    <n v="15"/>
    <x v="3"/>
    <s v="Two or More Races"/>
    <x v="0"/>
    <x v="0"/>
    <n v="0"/>
    <n v="56"/>
    <s v="Delay"/>
    <x v="0"/>
    <n v="13"/>
    <x v="2"/>
    <x v="0"/>
    <x v="2"/>
    <x v="0"/>
  </r>
  <r>
    <n v="355730319"/>
    <s v="A. Alstead"/>
    <x v="311"/>
    <s v="May"/>
    <n v="2024"/>
    <d v="1899-12-30T05:57:00"/>
    <x v="6"/>
    <x v="1"/>
    <n v="58"/>
    <x v="2"/>
    <s v="African American"/>
    <x v="0"/>
    <x v="0"/>
    <m/>
    <n v="17"/>
    <s v="Within Time"/>
    <x v="28"/>
    <n v="5"/>
    <x v="3"/>
    <x v="0"/>
    <x v="1"/>
    <x v="2"/>
  </r>
  <r>
    <n v="417962766"/>
    <s v="E. Heyward"/>
    <x v="232"/>
    <s v="Apr"/>
    <n v="2023"/>
    <d v="1899-12-30T15:52:00"/>
    <x v="5"/>
    <x v="1"/>
    <n v="22"/>
    <x v="3"/>
    <s v="Asian"/>
    <x v="0"/>
    <x v="0"/>
    <n v="4"/>
    <n v="20"/>
    <s v="Within Time"/>
    <x v="20"/>
    <n v="15"/>
    <x v="2"/>
    <x v="3"/>
    <x v="1"/>
    <x v="0"/>
  </r>
  <r>
    <n v="676904688"/>
    <s v="U. Reame"/>
    <x v="280"/>
    <s v="Sep"/>
    <n v="2024"/>
    <d v="1899-12-30T17:18:00"/>
    <x v="2"/>
    <x v="1"/>
    <n v="29"/>
    <x v="3"/>
    <s v="Pacific Islander"/>
    <x v="0"/>
    <x v="0"/>
    <m/>
    <n v="18"/>
    <s v="Within Time"/>
    <x v="9"/>
    <n v="17"/>
    <x v="2"/>
    <x v="3"/>
    <x v="1"/>
    <x v="0"/>
  </r>
  <r>
    <n v="245887683"/>
    <s v="W. Rowet"/>
    <x v="441"/>
    <s v="Apr"/>
    <n v="2024"/>
    <d v="1899-12-30T23:49:00"/>
    <x v="1"/>
    <x v="1"/>
    <n v="25"/>
    <x v="3"/>
    <s v="Declined to Identify"/>
    <x v="0"/>
    <x v="0"/>
    <m/>
    <n v="53"/>
    <s v="Delay"/>
    <x v="23"/>
    <n v="23"/>
    <x v="1"/>
    <x v="2"/>
    <x v="2"/>
    <x v="2"/>
  </r>
  <r>
    <n v="230369342"/>
    <s v="P. Romeo"/>
    <x v="25"/>
    <s v="Dec"/>
    <n v="2023"/>
    <d v="1899-12-30T11:20:00"/>
    <x v="1"/>
    <x v="0"/>
    <n v="46"/>
    <x v="2"/>
    <s v="White"/>
    <x v="0"/>
    <x v="1"/>
    <m/>
    <n v="28"/>
    <s v="Within Time"/>
    <x v="11"/>
    <n v="11"/>
    <x v="0"/>
    <x v="0"/>
    <x v="1"/>
    <x v="0"/>
  </r>
  <r>
    <n v="878032218"/>
    <s v="S. Hutton"/>
    <x v="442"/>
    <s v="Aug"/>
    <n v="2023"/>
    <d v="1899-12-30T21:46:00"/>
    <x v="0"/>
    <x v="1"/>
    <n v="3"/>
    <x v="1"/>
    <s v="White"/>
    <x v="0"/>
    <x v="0"/>
    <n v="3"/>
    <n v="52"/>
    <s v="Delay"/>
    <x v="11"/>
    <n v="21"/>
    <x v="1"/>
    <x v="0"/>
    <x v="2"/>
    <x v="0"/>
  </r>
  <r>
    <n v="685549380"/>
    <s v="I. Turmel"/>
    <x v="301"/>
    <s v="May"/>
    <n v="2023"/>
    <d v="1899-12-30T03:24:00"/>
    <x v="6"/>
    <x v="1"/>
    <n v="45"/>
    <x v="2"/>
    <s v="Declined to Identify"/>
    <x v="0"/>
    <x v="1"/>
    <m/>
    <n v="52"/>
    <s v="Delay"/>
    <x v="12"/>
    <n v="3"/>
    <x v="3"/>
    <x v="2"/>
    <x v="2"/>
    <x v="2"/>
  </r>
  <r>
    <n v="188232789"/>
    <s v="T. Dignam"/>
    <x v="264"/>
    <s v="Jun"/>
    <n v="2023"/>
    <d v="1899-12-30T07:28:00"/>
    <x v="1"/>
    <x v="0"/>
    <n v="28"/>
    <x v="3"/>
    <s v="Declined to Identify"/>
    <x v="2"/>
    <x v="1"/>
    <m/>
    <n v="37"/>
    <s v="Delay"/>
    <x v="24"/>
    <n v="7"/>
    <x v="0"/>
    <x v="1"/>
    <x v="0"/>
    <x v="1"/>
  </r>
  <r>
    <n v="797543108"/>
    <s v="E. Tottem"/>
    <x v="263"/>
    <s v="Aug"/>
    <n v="2023"/>
    <d v="1899-12-30T11:44:00"/>
    <x v="3"/>
    <x v="0"/>
    <n v="3"/>
    <x v="1"/>
    <s v="Native American/Alaska Native"/>
    <x v="0"/>
    <x v="0"/>
    <n v="10"/>
    <n v="40"/>
    <s v="Delay"/>
    <x v="0"/>
    <n v="11"/>
    <x v="0"/>
    <x v="0"/>
    <x v="0"/>
    <x v="0"/>
  </r>
  <r>
    <n v="136976005"/>
    <s v="C. Rattery"/>
    <x v="393"/>
    <s v="Jul"/>
    <n v="2023"/>
    <d v="1899-12-30T15:43:00"/>
    <x v="6"/>
    <x v="0"/>
    <n v="64"/>
    <x v="0"/>
    <s v="African American"/>
    <x v="1"/>
    <x v="0"/>
    <m/>
    <n v="28"/>
    <s v="Within Time"/>
    <x v="2"/>
    <n v="15"/>
    <x v="2"/>
    <x v="1"/>
    <x v="1"/>
    <x v="1"/>
  </r>
  <r>
    <n v="557772197"/>
    <s v="C. Weir"/>
    <x v="443"/>
    <s v="Sep"/>
    <n v="2024"/>
    <d v="1899-12-30T19:04:00"/>
    <x v="2"/>
    <x v="0"/>
    <n v="29"/>
    <x v="3"/>
    <s v="African American"/>
    <x v="2"/>
    <x v="0"/>
    <n v="7"/>
    <n v="54"/>
    <s v="Delay"/>
    <x v="18"/>
    <n v="19"/>
    <x v="1"/>
    <x v="1"/>
    <x v="2"/>
    <x v="1"/>
  </r>
  <r>
    <n v="574998782"/>
    <s v="E. Franchyonok"/>
    <x v="122"/>
    <s v="Mar"/>
    <n v="2024"/>
    <d v="1899-12-30T19:21:00"/>
    <x v="4"/>
    <x v="0"/>
    <n v="13"/>
    <x v="4"/>
    <s v="Asian"/>
    <x v="1"/>
    <x v="1"/>
    <n v="1"/>
    <n v="59"/>
    <s v="Delay"/>
    <x v="10"/>
    <n v="19"/>
    <x v="1"/>
    <x v="2"/>
    <x v="2"/>
    <x v="2"/>
  </r>
  <r>
    <n v="222466969"/>
    <s v="Z. Livoir"/>
    <x v="357"/>
    <s v="Sep"/>
    <n v="2024"/>
    <d v="1899-12-30T23:03:00"/>
    <x v="6"/>
    <x v="0"/>
    <n v="49"/>
    <x v="2"/>
    <s v="Declined to Identify"/>
    <x v="2"/>
    <x v="0"/>
    <m/>
    <n v="60"/>
    <s v="Delay"/>
    <x v="14"/>
    <n v="23"/>
    <x v="1"/>
    <x v="0"/>
    <x v="2"/>
    <x v="0"/>
  </r>
  <r>
    <n v="480081479"/>
    <s v="H. Trimby"/>
    <x v="444"/>
    <s v="Jul"/>
    <n v="2023"/>
    <d v="1899-12-30T09:24:00"/>
    <x v="4"/>
    <x v="1"/>
    <n v="23"/>
    <x v="3"/>
    <s v="Two or More Races"/>
    <x v="0"/>
    <x v="1"/>
    <m/>
    <n v="47"/>
    <s v="Delay"/>
    <x v="14"/>
    <n v="9"/>
    <x v="0"/>
    <x v="0"/>
    <x v="2"/>
    <x v="0"/>
  </r>
  <r>
    <n v="481748563"/>
    <s v="R. Poytheras"/>
    <x v="413"/>
    <s v="Jun"/>
    <n v="2023"/>
    <d v="1899-12-30T04:14:00"/>
    <x v="6"/>
    <x v="0"/>
    <n v="30"/>
    <x v="6"/>
    <s v="White"/>
    <x v="0"/>
    <x v="1"/>
    <m/>
    <n v="38"/>
    <s v="Delay"/>
    <x v="27"/>
    <n v="4"/>
    <x v="3"/>
    <x v="3"/>
    <x v="0"/>
    <x v="0"/>
  </r>
  <r>
    <n v="454828237"/>
    <s v="J. Votier"/>
    <x v="445"/>
    <s v="Feb"/>
    <n v="2024"/>
    <d v="1899-12-30T11:44:00"/>
    <x v="5"/>
    <x v="1"/>
    <n v="33"/>
    <x v="6"/>
    <s v="African American"/>
    <x v="0"/>
    <x v="1"/>
    <n v="3"/>
    <n v="56"/>
    <s v="Delay"/>
    <x v="3"/>
    <n v="11"/>
    <x v="0"/>
    <x v="2"/>
    <x v="2"/>
    <x v="2"/>
  </r>
  <r>
    <n v="825280932"/>
    <s v="L. Escoffier"/>
    <x v="34"/>
    <s v="Jun"/>
    <n v="2024"/>
    <d v="1899-12-30T05:58:00"/>
    <x v="1"/>
    <x v="1"/>
    <n v="38"/>
    <x v="6"/>
    <s v="Two or More Races"/>
    <x v="2"/>
    <x v="0"/>
    <m/>
    <n v="56"/>
    <s v="Delay"/>
    <x v="21"/>
    <n v="5"/>
    <x v="3"/>
    <x v="1"/>
    <x v="2"/>
    <x v="1"/>
  </r>
  <r>
    <n v="689049270"/>
    <s v="U. Island"/>
    <x v="437"/>
    <s v="Jun"/>
    <n v="2024"/>
    <d v="1899-12-30T07:18:00"/>
    <x v="5"/>
    <x v="0"/>
    <n v="21"/>
    <x v="3"/>
    <s v="White"/>
    <x v="0"/>
    <x v="0"/>
    <m/>
    <n v="41"/>
    <s v="Delay"/>
    <x v="26"/>
    <n v="7"/>
    <x v="0"/>
    <x v="2"/>
    <x v="0"/>
    <x v="2"/>
  </r>
  <r>
    <n v="321646408"/>
    <s v="B. Prestage"/>
    <x v="446"/>
    <s v="Nov"/>
    <n v="2023"/>
    <d v="1899-12-30T21:45:00"/>
    <x v="4"/>
    <x v="0"/>
    <n v="11"/>
    <x v="4"/>
    <s v="African American"/>
    <x v="1"/>
    <x v="1"/>
    <m/>
    <n v="31"/>
    <s v="Delay"/>
    <x v="27"/>
    <n v="21"/>
    <x v="1"/>
    <x v="3"/>
    <x v="0"/>
    <x v="0"/>
  </r>
  <r>
    <n v="296354605"/>
    <s v="Q. Kenset"/>
    <x v="278"/>
    <s v="Jan"/>
    <n v="2024"/>
    <d v="1899-12-30T00:46:00"/>
    <x v="1"/>
    <x v="0"/>
    <n v="3"/>
    <x v="1"/>
    <s v="African American"/>
    <x v="0"/>
    <x v="0"/>
    <m/>
    <n v="50"/>
    <s v="Delay"/>
    <x v="27"/>
    <n v="0"/>
    <x v="3"/>
    <x v="3"/>
    <x v="2"/>
    <x v="0"/>
  </r>
  <r>
    <n v="171501220"/>
    <s v="Z. Dax"/>
    <x v="179"/>
    <s v="Jun"/>
    <n v="2023"/>
    <d v="1899-12-30T16:51:00"/>
    <x v="6"/>
    <x v="1"/>
    <n v="38"/>
    <x v="6"/>
    <s v="White"/>
    <x v="0"/>
    <x v="0"/>
    <m/>
    <n v="52"/>
    <s v="Delay"/>
    <x v="23"/>
    <n v="16"/>
    <x v="2"/>
    <x v="2"/>
    <x v="2"/>
    <x v="2"/>
  </r>
  <r>
    <n v="163819187"/>
    <s v="F. Bloxham"/>
    <x v="447"/>
    <s v="May"/>
    <n v="2024"/>
    <d v="1899-12-30T08:24:00"/>
    <x v="3"/>
    <x v="1"/>
    <n v="8"/>
    <x v="4"/>
    <s v="White"/>
    <x v="2"/>
    <x v="1"/>
    <m/>
    <n v="23"/>
    <s v="Within Time"/>
    <x v="9"/>
    <n v="8"/>
    <x v="0"/>
    <x v="3"/>
    <x v="1"/>
    <x v="0"/>
  </r>
  <r>
    <n v="656262781"/>
    <s v="Q. Dodge"/>
    <x v="388"/>
    <s v="Mar"/>
    <n v="2024"/>
    <d v="1899-12-30T21:38:00"/>
    <x v="3"/>
    <x v="1"/>
    <n v="4"/>
    <x v="1"/>
    <s v="White"/>
    <x v="1"/>
    <x v="1"/>
    <m/>
    <n v="32"/>
    <s v="Delay"/>
    <x v="29"/>
    <n v="21"/>
    <x v="1"/>
    <x v="2"/>
    <x v="0"/>
    <x v="2"/>
  </r>
  <r>
    <n v="526806917"/>
    <s v="C. Scones"/>
    <x v="75"/>
    <s v="Dec"/>
    <n v="2023"/>
    <d v="1899-12-30T19:17:00"/>
    <x v="3"/>
    <x v="1"/>
    <n v="76"/>
    <x v="5"/>
    <s v="Two or More Races"/>
    <x v="0"/>
    <x v="1"/>
    <m/>
    <n v="57"/>
    <s v="Delay"/>
    <x v="8"/>
    <n v="19"/>
    <x v="1"/>
    <x v="3"/>
    <x v="2"/>
    <x v="1"/>
  </r>
  <r>
    <n v="753190249"/>
    <s v="Y. Arthars"/>
    <x v="196"/>
    <s v="Sep"/>
    <n v="2024"/>
    <d v="1899-12-30T23:58:00"/>
    <x v="6"/>
    <x v="0"/>
    <n v="17"/>
    <x v="3"/>
    <s v="White"/>
    <x v="0"/>
    <x v="0"/>
    <m/>
    <n v="25"/>
    <s v="Within Time"/>
    <x v="8"/>
    <n v="23"/>
    <x v="1"/>
    <x v="3"/>
    <x v="1"/>
    <x v="1"/>
  </r>
  <r>
    <n v="505127655"/>
    <s v="R. Kiss"/>
    <x v="5"/>
    <s v="Apr"/>
    <n v="2023"/>
    <d v="1899-12-30T17:57:00"/>
    <x v="2"/>
    <x v="1"/>
    <n v="42"/>
    <x v="6"/>
    <s v="Two or More Races"/>
    <x v="4"/>
    <x v="0"/>
    <m/>
    <n v="29"/>
    <s v="Within Time"/>
    <x v="0"/>
    <n v="17"/>
    <x v="2"/>
    <x v="0"/>
    <x v="1"/>
    <x v="0"/>
  </r>
  <r>
    <n v="179750561"/>
    <s v="Q. Pedler"/>
    <x v="72"/>
    <s v="Jun"/>
    <n v="2024"/>
    <d v="1899-12-30T09:29:00"/>
    <x v="2"/>
    <x v="1"/>
    <n v="27"/>
    <x v="3"/>
    <s v="Native American/Alaska Native"/>
    <x v="2"/>
    <x v="1"/>
    <n v="7"/>
    <n v="52"/>
    <s v="Delay"/>
    <x v="27"/>
    <n v="9"/>
    <x v="0"/>
    <x v="3"/>
    <x v="2"/>
    <x v="0"/>
  </r>
  <r>
    <n v="350815979"/>
    <s v="G. Loghan"/>
    <x v="271"/>
    <s v="Jul"/>
    <n v="2023"/>
    <d v="1899-12-30T05:17:00"/>
    <x v="5"/>
    <x v="1"/>
    <n v="55"/>
    <x v="2"/>
    <s v="Declined to Identify"/>
    <x v="0"/>
    <x v="0"/>
    <m/>
    <n v="31"/>
    <s v="Delay"/>
    <x v="28"/>
    <n v="5"/>
    <x v="3"/>
    <x v="0"/>
    <x v="0"/>
    <x v="2"/>
  </r>
  <r>
    <n v="857535483"/>
    <s v="F. Hutt"/>
    <x v="448"/>
    <s v="Jul"/>
    <n v="2024"/>
    <d v="1899-12-30T12:20:00"/>
    <x v="2"/>
    <x v="0"/>
    <n v="30"/>
    <x v="6"/>
    <s v="Declined to Identify"/>
    <x v="0"/>
    <x v="0"/>
    <n v="4"/>
    <n v="30"/>
    <s v="Delay"/>
    <x v="2"/>
    <n v="12"/>
    <x v="2"/>
    <x v="1"/>
    <x v="1"/>
    <x v="1"/>
  </r>
  <r>
    <n v="334394208"/>
    <s v="M. Hargitt"/>
    <x v="81"/>
    <s v="Oct"/>
    <n v="2024"/>
    <d v="1899-12-30T17:37:00"/>
    <x v="4"/>
    <x v="0"/>
    <n v="36"/>
    <x v="6"/>
    <s v="Asian"/>
    <x v="0"/>
    <x v="0"/>
    <n v="2"/>
    <n v="39"/>
    <s v="Delay"/>
    <x v="20"/>
    <n v="17"/>
    <x v="2"/>
    <x v="3"/>
    <x v="0"/>
    <x v="0"/>
  </r>
  <r>
    <n v="202591460"/>
    <s v="O. Eastlake"/>
    <x v="362"/>
    <s v="May"/>
    <n v="2024"/>
    <d v="1899-12-30T11:13:00"/>
    <x v="6"/>
    <x v="1"/>
    <n v="3"/>
    <x v="1"/>
    <s v="White"/>
    <x v="0"/>
    <x v="1"/>
    <n v="9"/>
    <n v="23"/>
    <s v="Within Time"/>
    <x v="20"/>
    <n v="11"/>
    <x v="0"/>
    <x v="3"/>
    <x v="1"/>
    <x v="0"/>
  </r>
  <r>
    <n v="849088017"/>
    <s v="Z. Cattemull"/>
    <x v="103"/>
    <s v="Jul"/>
    <n v="2023"/>
    <d v="1899-12-30T18:32:00"/>
    <x v="0"/>
    <x v="1"/>
    <n v="29"/>
    <x v="3"/>
    <s v="White"/>
    <x v="0"/>
    <x v="0"/>
    <m/>
    <n v="14"/>
    <s v="Within Time"/>
    <x v="7"/>
    <n v="18"/>
    <x v="1"/>
    <x v="2"/>
    <x v="1"/>
    <x v="2"/>
  </r>
  <r>
    <n v="115380568"/>
    <s v="J. Labern"/>
    <x v="449"/>
    <s v="Mar"/>
    <n v="2024"/>
    <d v="1899-12-30T02:39:00"/>
    <x v="5"/>
    <x v="1"/>
    <n v="52"/>
    <x v="2"/>
    <s v="African American"/>
    <x v="0"/>
    <x v="0"/>
    <m/>
    <n v="16"/>
    <s v="Within Time"/>
    <x v="4"/>
    <n v="2"/>
    <x v="3"/>
    <x v="2"/>
    <x v="1"/>
    <x v="2"/>
  </r>
  <r>
    <n v="383599953"/>
    <s v="M. Petken"/>
    <x v="387"/>
    <s v="Apr"/>
    <n v="2024"/>
    <d v="1899-12-30T06:19:00"/>
    <x v="0"/>
    <x v="1"/>
    <n v="66"/>
    <x v="0"/>
    <s v="Declined to Identify"/>
    <x v="0"/>
    <x v="0"/>
    <n v="0"/>
    <n v="20"/>
    <s v="Within Time"/>
    <x v="15"/>
    <n v="6"/>
    <x v="0"/>
    <x v="2"/>
    <x v="1"/>
    <x v="2"/>
  </r>
  <r>
    <n v="827110047"/>
    <s v="Y. Hatherleigh"/>
    <x v="411"/>
    <s v="Sep"/>
    <n v="2023"/>
    <d v="1899-12-30T07:28:00"/>
    <x v="3"/>
    <x v="0"/>
    <n v="69"/>
    <x v="0"/>
    <s v="White"/>
    <x v="0"/>
    <x v="1"/>
    <m/>
    <n v="46"/>
    <s v="Delay"/>
    <x v="8"/>
    <n v="7"/>
    <x v="0"/>
    <x v="3"/>
    <x v="2"/>
    <x v="1"/>
  </r>
  <r>
    <n v="689374544"/>
    <s v="B. Rudsdale"/>
    <x v="330"/>
    <s v="Sep"/>
    <n v="2023"/>
    <d v="1899-12-30T12:23:00"/>
    <x v="6"/>
    <x v="1"/>
    <n v="65"/>
    <x v="0"/>
    <s v="Asian"/>
    <x v="1"/>
    <x v="0"/>
    <m/>
    <n v="15"/>
    <s v="Within Time"/>
    <x v="9"/>
    <n v="12"/>
    <x v="2"/>
    <x v="3"/>
    <x v="1"/>
    <x v="0"/>
  </r>
  <r>
    <n v="115322649"/>
    <s v="W. Eyres"/>
    <x v="209"/>
    <s v="Apr"/>
    <n v="2023"/>
    <d v="1899-12-30T23:54:00"/>
    <x v="3"/>
    <x v="0"/>
    <n v="30"/>
    <x v="6"/>
    <s v="White"/>
    <x v="0"/>
    <x v="0"/>
    <n v="3"/>
    <n v="47"/>
    <s v="Delay"/>
    <x v="30"/>
    <n v="23"/>
    <x v="1"/>
    <x v="3"/>
    <x v="2"/>
    <x v="1"/>
  </r>
  <r>
    <n v="163911804"/>
    <s v="O. Kollasch"/>
    <x v="244"/>
    <s v="Jan"/>
    <n v="2024"/>
    <d v="1899-12-30T08:46:00"/>
    <x v="6"/>
    <x v="0"/>
    <n v="57"/>
    <x v="2"/>
    <s v="White"/>
    <x v="1"/>
    <x v="0"/>
    <n v="10"/>
    <n v="26"/>
    <s v="Within Time"/>
    <x v="3"/>
    <n v="8"/>
    <x v="0"/>
    <x v="2"/>
    <x v="1"/>
    <x v="2"/>
  </r>
  <r>
    <n v="664097964"/>
    <s v="N. O'Dulchonta"/>
    <x v="114"/>
    <s v="Oct"/>
    <n v="2024"/>
    <d v="1899-12-30T21:02:00"/>
    <x v="4"/>
    <x v="0"/>
    <n v="63"/>
    <x v="0"/>
    <s v="White"/>
    <x v="0"/>
    <x v="1"/>
    <m/>
    <n v="13"/>
    <s v="Within Time"/>
    <x v="28"/>
    <n v="21"/>
    <x v="1"/>
    <x v="0"/>
    <x v="1"/>
    <x v="2"/>
  </r>
  <r>
    <n v="482847146"/>
    <s v="Y. Rathbone"/>
    <x v="417"/>
    <s v="May"/>
    <n v="2024"/>
    <d v="1899-12-30T07:01:00"/>
    <x v="2"/>
    <x v="1"/>
    <n v="36"/>
    <x v="6"/>
    <s v="Two or More Races"/>
    <x v="0"/>
    <x v="1"/>
    <m/>
    <n v="41"/>
    <s v="Delay"/>
    <x v="3"/>
    <n v="7"/>
    <x v="0"/>
    <x v="2"/>
    <x v="0"/>
    <x v="2"/>
  </r>
  <r>
    <n v="268962123"/>
    <s v="M. Bikker"/>
    <x v="256"/>
    <s v="May"/>
    <n v="2023"/>
    <d v="1899-12-30T20:48:00"/>
    <x v="3"/>
    <x v="0"/>
    <n v="6"/>
    <x v="4"/>
    <s v="Declined to Identify"/>
    <x v="0"/>
    <x v="1"/>
    <m/>
    <n v="58"/>
    <s v="Delay"/>
    <x v="20"/>
    <n v="20"/>
    <x v="1"/>
    <x v="3"/>
    <x v="2"/>
    <x v="0"/>
  </r>
  <r>
    <n v="765760326"/>
    <s v="N. MacAlpyne"/>
    <x v="360"/>
    <s v="Aug"/>
    <n v="2024"/>
    <d v="1899-12-30T07:52:00"/>
    <x v="6"/>
    <x v="1"/>
    <n v="3"/>
    <x v="1"/>
    <s v="Two or More Races"/>
    <x v="1"/>
    <x v="1"/>
    <m/>
    <n v="40"/>
    <s v="Delay"/>
    <x v="27"/>
    <n v="7"/>
    <x v="0"/>
    <x v="3"/>
    <x v="0"/>
    <x v="0"/>
  </r>
  <r>
    <n v="698736142"/>
    <s v="R. Lamberteschi"/>
    <x v="94"/>
    <s v="Sep"/>
    <n v="2024"/>
    <d v="1899-12-30T09:45:00"/>
    <x v="1"/>
    <x v="0"/>
    <n v="30"/>
    <x v="6"/>
    <s v="Two or More Races"/>
    <x v="0"/>
    <x v="1"/>
    <m/>
    <n v="45"/>
    <s v="Delay"/>
    <x v="20"/>
    <n v="9"/>
    <x v="0"/>
    <x v="3"/>
    <x v="0"/>
    <x v="0"/>
  </r>
  <r>
    <n v="411649516"/>
    <s v="I. Gehringer"/>
    <x v="450"/>
    <s v="Aug"/>
    <n v="2024"/>
    <d v="1899-12-30T12:24:00"/>
    <x v="3"/>
    <x v="1"/>
    <n v="62"/>
    <x v="0"/>
    <s v="Asian"/>
    <x v="0"/>
    <x v="1"/>
    <m/>
    <n v="14"/>
    <s v="Within Time"/>
    <x v="6"/>
    <n v="12"/>
    <x v="2"/>
    <x v="3"/>
    <x v="1"/>
    <x v="0"/>
  </r>
  <r>
    <n v="803630438"/>
    <s v="P. Briatt"/>
    <x v="451"/>
    <s v="Sep"/>
    <n v="2023"/>
    <d v="1899-12-30T23:23:00"/>
    <x v="4"/>
    <x v="1"/>
    <n v="19"/>
    <x v="3"/>
    <s v="White"/>
    <x v="2"/>
    <x v="0"/>
    <m/>
    <n v="27"/>
    <s v="Within Time"/>
    <x v="10"/>
    <n v="23"/>
    <x v="1"/>
    <x v="2"/>
    <x v="1"/>
    <x v="2"/>
  </r>
  <r>
    <n v="744223323"/>
    <s v="D. Murra"/>
    <x v="432"/>
    <s v="Nov"/>
    <n v="2023"/>
    <d v="1899-12-30T02:49:00"/>
    <x v="5"/>
    <x v="0"/>
    <n v="30"/>
    <x v="6"/>
    <s v="Asian"/>
    <x v="0"/>
    <x v="1"/>
    <n v="0"/>
    <n v="38"/>
    <s v="Delay"/>
    <x v="15"/>
    <n v="2"/>
    <x v="3"/>
    <x v="2"/>
    <x v="0"/>
    <x v="2"/>
  </r>
  <r>
    <n v="654546014"/>
    <s v="S. Haddeston"/>
    <x v="88"/>
    <s v="Sep"/>
    <n v="2024"/>
    <d v="1899-12-30T05:46:00"/>
    <x v="5"/>
    <x v="0"/>
    <n v="4"/>
    <x v="1"/>
    <s v="Native American/Alaska Native"/>
    <x v="1"/>
    <x v="1"/>
    <n v="5"/>
    <n v="33"/>
    <s v="Delay"/>
    <x v="22"/>
    <n v="5"/>
    <x v="3"/>
    <x v="1"/>
    <x v="0"/>
    <x v="1"/>
  </r>
  <r>
    <n v="338363253"/>
    <s v="Z. Pimblotte"/>
    <x v="181"/>
    <s v="Aug"/>
    <n v="2023"/>
    <d v="1899-12-30T14:44:00"/>
    <x v="4"/>
    <x v="1"/>
    <n v="9"/>
    <x v="4"/>
    <s v="Asian"/>
    <x v="0"/>
    <x v="0"/>
    <m/>
    <n v="26"/>
    <s v="Within Time"/>
    <x v="16"/>
    <n v="14"/>
    <x v="2"/>
    <x v="1"/>
    <x v="1"/>
    <x v="1"/>
  </r>
  <r>
    <n v="155677834"/>
    <s v="G. Guerrazzi"/>
    <x v="361"/>
    <s v="Sep"/>
    <n v="2023"/>
    <d v="1899-12-30T17:34:00"/>
    <x v="5"/>
    <x v="0"/>
    <n v="51"/>
    <x v="2"/>
    <s v="White"/>
    <x v="0"/>
    <x v="1"/>
    <m/>
    <n v="24"/>
    <s v="Within Time"/>
    <x v="21"/>
    <n v="17"/>
    <x v="2"/>
    <x v="1"/>
    <x v="1"/>
    <x v="1"/>
  </r>
  <r>
    <n v="429222933"/>
    <s v="S. Halms"/>
    <x v="442"/>
    <s v="Aug"/>
    <n v="2023"/>
    <d v="1899-12-30T10:05:00"/>
    <x v="0"/>
    <x v="1"/>
    <n v="45"/>
    <x v="2"/>
    <s v="White"/>
    <x v="6"/>
    <x v="0"/>
    <m/>
    <n v="47"/>
    <s v="Delay"/>
    <x v="11"/>
    <n v="10"/>
    <x v="0"/>
    <x v="0"/>
    <x v="2"/>
    <x v="0"/>
  </r>
  <r>
    <n v="884628043"/>
    <s v="U. Nunson"/>
    <x v="57"/>
    <s v="Aug"/>
    <n v="2023"/>
    <d v="1899-12-30T04:19:00"/>
    <x v="4"/>
    <x v="1"/>
    <n v="43"/>
    <x v="6"/>
    <s v="Two or More Races"/>
    <x v="0"/>
    <x v="0"/>
    <n v="5"/>
    <n v="55"/>
    <s v="Delay"/>
    <x v="20"/>
    <n v="4"/>
    <x v="3"/>
    <x v="3"/>
    <x v="2"/>
    <x v="0"/>
  </r>
  <r>
    <n v="115068540"/>
    <s v="W. Jouannisson"/>
    <x v="15"/>
    <s v="Sep"/>
    <n v="2023"/>
    <d v="1899-12-30T16:47:00"/>
    <x v="6"/>
    <x v="0"/>
    <n v="39"/>
    <x v="6"/>
    <s v="African American"/>
    <x v="1"/>
    <x v="0"/>
    <m/>
    <n v="21"/>
    <s v="Within Time"/>
    <x v="5"/>
    <n v="16"/>
    <x v="2"/>
    <x v="0"/>
    <x v="1"/>
    <x v="0"/>
  </r>
  <r>
    <n v="580353681"/>
    <s v="C. Maslin"/>
    <x v="289"/>
    <s v="Aug"/>
    <n v="2024"/>
    <d v="1899-12-30T20:36:00"/>
    <x v="6"/>
    <x v="1"/>
    <n v="68"/>
    <x v="0"/>
    <s v="African American"/>
    <x v="4"/>
    <x v="1"/>
    <m/>
    <n v="26"/>
    <s v="Within Time"/>
    <x v="0"/>
    <n v="20"/>
    <x v="1"/>
    <x v="0"/>
    <x v="1"/>
    <x v="0"/>
  </r>
  <r>
    <n v="844552304"/>
    <s v="R. Paroni"/>
    <x v="303"/>
    <s v="Mar"/>
    <n v="2024"/>
    <d v="1899-12-30T10:20:00"/>
    <x v="1"/>
    <x v="0"/>
    <n v="74"/>
    <x v="5"/>
    <s v="White"/>
    <x v="1"/>
    <x v="0"/>
    <m/>
    <n v="22"/>
    <s v="Within Time"/>
    <x v="30"/>
    <n v="10"/>
    <x v="0"/>
    <x v="3"/>
    <x v="1"/>
    <x v="1"/>
  </r>
  <r>
    <n v="507430074"/>
    <s v="D. Clementson"/>
    <x v="54"/>
    <s v="Apr"/>
    <n v="2024"/>
    <d v="1899-12-30T21:25:00"/>
    <x v="5"/>
    <x v="0"/>
    <n v="22"/>
    <x v="3"/>
    <s v="Asian"/>
    <x v="0"/>
    <x v="1"/>
    <m/>
    <n v="43"/>
    <s v="Delay"/>
    <x v="7"/>
    <n v="21"/>
    <x v="1"/>
    <x v="2"/>
    <x v="0"/>
    <x v="2"/>
  </r>
  <r>
    <n v="430277131"/>
    <s v="E. Brosh"/>
    <x v="327"/>
    <s v="Nov"/>
    <n v="2023"/>
    <d v="1899-12-30T04:39:00"/>
    <x v="3"/>
    <x v="1"/>
    <n v="39"/>
    <x v="6"/>
    <s v="Pacific Islander"/>
    <x v="4"/>
    <x v="1"/>
    <m/>
    <n v="34"/>
    <s v="Delay"/>
    <x v="7"/>
    <n v="4"/>
    <x v="3"/>
    <x v="2"/>
    <x v="0"/>
    <x v="2"/>
  </r>
  <r>
    <n v="290023208"/>
    <s v="V. Brookesbie"/>
    <x v="254"/>
    <s v="Jan"/>
    <n v="2024"/>
    <d v="1899-12-30T18:34:00"/>
    <x v="4"/>
    <x v="1"/>
    <n v="46"/>
    <x v="2"/>
    <s v="Two or More Races"/>
    <x v="0"/>
    <x v="0"/>
    <m/>
    <n v="57"/>
    <s v="Delay"/>
    <x v="13"/>
    <n v="18"/>
    <x v="1"/>
    <x v="2"/>
    <x v="2"/>
    <x v="2"/>
  </r>
  <r>
    <n v="257103017"/>
    <s v="R. Bedow"/>
    <x v="353"/>
    <s v="Jul"/>
    <n v="2023"/>
    <d v="1899-12-30T14:45:00"/>
    <x v="2"/>
    <x v="0"/>
    <n v="16"/>
    <x v="3"/>
    <s v="African American"/>
    <x v="0"/>
    <x v="0"/>
    <n v="4"/>
    <n v="26"/>
    <s v="Within Time"/>
    <x v="27"/>
    <n v="14"/>
    <x v="2"/>
    <x v="3"/>
    <x v="1"/>
    <x v="0"/>
  </r>
  <r>
    <n v="546249453"/>
    <s v="I. Shyre"/>
    <x v="219"/>
    <s v="Aug"/>
    <n v="2023"/>
    <d v="1899-12-30T20:24:00"/>
    <x v="6"/>
    <x v="1"/>
    <n v="41"/>
    <x v="6"/>
    <s v="White"/>
    <x v="1"/>
    <x v="0"/>
    <m/>
    <n v="17"/>
    <s v="Within Time"/>
    <x v="4"/>
    <n v="20"/>
    <x v="1"/>
    <x v="2"/>
    <x v="1"/>
    <x v="2"/>
  </r>
  <r>
    <n v="308113429"/>
    <s v="D. Wyldbore"/>
    <x v="452"/>
    <s v="Jan"/>
    <n v="2024"/>
    <d v="1899-12-30T07:09:00"/>
    <x v="6"/>
    <x v="0"/>
    <n v="3"/>
    <x v="1"/>
    <s v="African American"/>
    <x v="1"/>
    <x v="1"/>
    <m/>
    <n v="27"/>
    <s v="Within Time"/>
    <x v="17"/>
    <n v="7"/>
    <x v="0"/>
    <x v="1"/>
    <x v="1"/>
    <x v="1"/>
  </r>
  <r>
    <n v="441737448"/>
    <s v="Z. Stickles"/>
    <x v="97"/>
    <s v="Jul"/>
    <n v="2024"/>
    <d v="1899-12-30T03:46:00"/>
    <x v="6"/>
    <x v="0"/>
    <n v="60"/>
    <x v="0"/>
    <s v="African American"/>
    <x v="3"/>
    <x v="0"/>
    <n v="9"/>
    <n v="45"/>
    <s v="Delay"/>
    <x v="30"/>
    <n v="3"/>
    <x v="3"/>
    <x v="3"/>
    <x v="0"/>
    <x v="1"/>
  </r>
  <r>
    <n v="409904444"/>
    <s v="Y. Eady"/>
    <x v="346"/>
    <s v="Aug"/>
    <n v="2023"/>
    <d v="1899-12-30T13:40:00"/>
    <x v="2"/>
    <x v="0"/>
    <n v="65"/>
    <x v="0"/>
    <s v="African American"/>
    <x v="0"/>
    <x v="1"/>
    <m/>
    <n v="35"/>
    <s v="Delay"/>
    <x v="8"/>
    <n v="13"/>
    <x v="2"/>
    <x v="3"/>
    <x v="0"/>
    <x v="1"/>
  </r>
  <r>
    <n v="456518577"/>
    <s v="Y. Bonner"/>
    <x v="453"/>
    <s v="Aug"/>
    <n v="2024"/>
    <d v="1899-12-30T07:04:00"/>
    <x v="6"/>
    <x v="1"/>
    <n v="75"/>
    <x v="5"/>
    <s v="White"/>
    <x v="0"/>
    <x v="0"/>
    <n v="4"/>
    <n v="13"/>
    <s v="Within Time"/>
    <x v="23"/>
    <n v="7"/>
    <x v="0"/>
    <x v="2"/>
    <x v="1"/>
    <x v="2"/>
  </r>
  <r>
    <n v="125524944"/>
    <s v="N. Sommerscales"/>
    <x v="454"/>
    <s v="Apr"/>
    <n v="2023"/>
    <d v="1899-12-30T04:34:00"/>
    <x v="1"/>
    <x v="0"/>
    <n v="79"/>
    <x v="5"/>
    <s v="White"/>
    <x v="1"/>
    <x v="0"/>
    <m/>
    <n v="21"/>
    <s v="Within Time"/>
    <x v="21"/>
    <n v="4"/>
    <x v="3"/>
    <x v="1"/>
    <x v="1"/>
    <x v="1"/>
  </r>
  <r>
    <n v="784075849"/>
    <s v="R. Pezey"/>
    <x v="396"/>
    <s v="Aug"/>
    <n v="2024"/>
    <d v="1899-12-30T20:04:00"/>
    <x v="3"/>
    <x v="1"/>
    <n v="11"/>
    <x v="4"/>
    <s v="Declined to Identify"/>
    <x v="0"/>
    <x v="1"/>
    <m/>
    <n v="38"/>
    <s v="Delay"/>
    <x v="2"/>
    <n v="20"/>
    <x v="1"/>
    <x v="1"/>
    <x v="0"/>
    <x v="1"/>
  </r>
  <r>
    <n v="387114530"/>
    <s v="J. Stanyer"/>
    <x v="116"/>
    <s v="Apr"/>
    <n v="2024"/>
    <d v="1899-12-30T07:49:00"/>
    <x v="0"/>
    <x v="1"/>
    <n v="53"/>
    <x v="2"/>
    <s v="White"/>
    <x v="1"/>
    <x v="1"/>
    <m/>
    <n v="43"/>
    <s v="Delay"/>
    <x v="24"/>
    <n v="7"/>
    <x v="0"/>
    <x v="1"/>
    <x v="0"/>
    <x v="1"/>
  </r>
  <r>
    <n v="493609445"/>
    <s v="C. Gallear"/>
    <x v="51"/>
    <s v="Mar"/>
    <n v="2024"/>
    <d v="1899-12-30T16:35:00"/>
    <x v="6"/>
    <x v="1"/>
    <n v="26"/>
    <x v="3"/>
    <s v="White"/>
    <x v="0"/>
    <x v="1"/>
    <m/>
    <n v="28"/>
    <s v="Within Time"/>
    <x v="18"/>
    <n v="16"/>
    <x v="2"/>
    <x v="1"/>
    <x v="1"/>
    <x v="1"/>
  </r>
  <r>
    <n v="243128113"/>
    <s v="N. Winborn"/>
    <x v="160"/>
    <s v="Apr"/>
    <n v="2023"/>
    <d v="1899-12-30T19:44:00"/>
    <x v="4"/>
    <x v="1"/>
    <n v="63"/>
    <x v="0"/>
    <s v="White"/>
    <x v="1"/>
    <x v="0"/>
    <n v="1"/>
    <n v="26"/>
    <s v="Within Time"/>
    <x v="15"/>
    <n v="19"/>
    <x v="1"/>
    <x v="2"/>
    <x v="1"/>
    <x v="2"/>
  </r>
  <r>
    <n v="655014978"/>
    <s v="O. Nettleship"/>
    <x v="455"/>
    <s v="Jul"/>
    <n v="2024"/>
    <d v="1899-12-30T10:06:00"/>
    <x v="1"/>
    <x v="1"/>
    <n v="14"/>
    <x v="4"/>
    <s v="African American"/>
    <x v="0"/>
    <x v="1"/>
    <m/>
    <n v="35"/>
    <s v="Delay"/>
    <x v="0"/>
    <n v="10"/>
    <x v="0"/>
    <x v="0"/>
    <x v="0"/>
    <x v="0"/>
  </r>
  <r>
    <n v="712666927"/>
    <s v="H. Tolomei"/>
    <x v="193"/>
    <s v="Sep"/>
    <n v="2024"/>
    <d v="1899-12-30T14:04:00"/>
    <x v="3"/>
    <x v="1"/>
    <n v="44"/>
    <x v="6"/>
    <s v="Pacific Islander"/>
    <x v="0"/>
    <x v="0"/>
    <n v="7"/>
    <n v="36"/>
    <s v="Delay"/>
    <x v="21"/>
    <n v="14"/>
    <x v="2"/>
    <x v="1"/>
    <x v="0"/>
    <x v="1"/>
  </r>
  <r>
    <n v="298484593"/>
    <s v="H. Cabrer"/>
    <x v="162"/>
    <s v="Jul"/>
    <n v="2024"/>
    <d v="1899-12-30T10:50:00"/>
    <x v="1"/>
    <x v="0"/>
    <n v="40"/>
    <x v="6"/>
    <s v="African American"/>
    <x v="4"/>
    <x v="0"/>
    <n v="2"/>
    <n v="50"/>
    <s v="Delay"/>
    <x v="22"/>
    <n v="10"/>
    <x v="0"/>
    <x v="1"/>
    <x v="2"/>
    <x v="1"/>
  </r>
  <r>
    <n v="158188065"/>
    <s v="N. Reboul"/>
    <x v="4"/>
    <s v="Sep"/>
    <n v="2024"/>
    <d v="1899-12-30T13:50:00"/>
    <x v="0"/>
    <x v="1"/>
    <n v="15"/>
    <x v="3"/>
    <s v="Asian"/>
    <x v="0"/>
    <x v="1"/>
    <m/>
    <n v="11"/>
    <s v="Within Time"/>
    <x v="2"/>
    <n v="13"/>
    <x v="2"/>
    <x v="1"/>
    <x v="1"/>
    <x v="1"/>
  </r>
  <r>
    <n v="335797657"/>
    <s v="E. Kleinber"/>
    <x v="348"/>
    <s v="May"/>
    <n v="2024"/>
    <d v="1899-12-30T02:05:00"/>
    <x v="2"/>
    <x v="1"/>
    <n v="39"/>
    <x v="6"/>
    <s v="African American"/>
    <x v="0"/>
    <x v="1"/>
    <m/>
    <n v="15"/>
    <s v="Within Time"/>
    <x v="11"/>
    <n v="2"/>
    <x v="3"/>
    <x v="0"/>
    <x v="1"/>
    <x v="0"/>
  </r>
  <r>
    <n v="789187648"/>
    <s v="P. Battrum"/>
    <x v="304"/>
    <s v="Oct"/>
    <n v="2023"/>
    <d v="1899-12-30T05:09:00"/>
    <x v="1"/>
    <x v="1"/>
    <n v="43"/>
    <x v="6"/>
    <s v="African American"/>
    <x v="0"/>
    <x v="0"/>
    <n v="8"/>
    <n v="12"/>
    <s v="Within Time"/>
    <x v="16"/>
    <n v="5"/>
    <x v="3"/>
    <x v="1"/>
    <x v="1"/>
    <x v="1"/>
  </r>
  <r>
    <n v="886966452"/>
    <s v="C. Mellhuish"/>
    <x v="297"/>
    <s v="Jun"/>
    <n v="2024"/>
    <d v="1899-12-30T05:17:00"/>
    <x v="4"/>
    <x v="1"/>
    <n v="31"/>
    <x v="6"/>
    <s v="Two or More Races"/>
    <x v="0"/>
    <x v="1"/>
    <m/>
    <n v="47"/>
    <s v="Delay"/>
    <x v="24"/>
    <n v="5"/>
    <x v="3"/>
    <x v="1"/>
    <x v="2"/>
    <x v="1"/>
  </r>
  <r>
    <n v="812722025"/>
    <s v="E. Whitwam"/>
    <x v="121"/>
    <s v="Jun"/>
    <n v="2024"/>
    <d v="1899-12-30T15:23:00"/>
    <x v="3"/>
    <x v="0"/>
    <n v="65"/>
    <x v="0"/>
    <s v="White"/>
    <x v="0"/>
    <x v="0"/>
    <m/>
    <n v="54"/>
    <s v="Delay"/>
    <x v="12"/>
    <n v="15"/>
    <x v="2"/>
    <x v="2"/>
    <x v="2"/>
    <x v="2"/>
  </r>
  <r>
    <n v="527403617"/>
    <s v="Q. Abeau"/>
    <x v="415"/>
    <s v="Aug"/>
    <n v="2024"/>
    <d v="1899-12-30T07:40:00"/>
    <x v="2"/>
    <x v="0"/>
    <n v="37"/>
    <x v="6"/>
    <s v="Two or More Races"/>
    <x v="0"/>
    <x v="1"/>
    <m/>
    <n v="13"/>
    <s v="Within Time"/>
    <x v="13"/>
    <n v="7"/>
    <x v="0"/>
    <x v="2"/>
    <x v="1"/>
    <x v="2"/>
  </r>
  <r>
    <n v="346845825"/>
    <s v="B. McGann"/>
    <x v="135"/>
    <s v="Jul"/>
    <n v="2024"/>
    <d v="1899-12-30T04:59:00"/>
    <x v="4"/>
    <x v="1"/>
    <n v="50"/>
    <x v="2"/>
    <s v="White"/>
    <x v="0"/>
    <x v="0"/>
    <m/>
    <n v="60"/>
    <s v="Delay"/>
    <x v="21"/>
    <n v="4"/>
    <x v="3"/>
    <x v="1"/>
    <x v="2"/>
    <x v="1"/>
  </r>
  <r>
    <n v="758019953"/>
    <s v="P. Delafont"/>
    <x v="195"/>
    <s v="May"/>
    <n v="2023"/>
    <d v="1899-12-30T03:29:00"/>
    <x v="0"/>
    <x v="1"/>
    <n v="33"/>
    <x v="6"/>
    <s v="Native American/Alaska Native"/>
    <x v="0"/>
    <x v="0"/>
    <m/>
    <n v="14"/>
    <s v="Within Time"/>
    <x v="14"/>
    <n v="3"/>
    <x v="3"/>
    <x v="0"/>
    <x v="1"/>
    <x v="0"/>
  </r>
  <r>
    <n v="587626740"/>
    <s v="L. Nurse"/>
    <x v="402"/>
    <s v="Dec"/>
    <n v="2023"/>
    <d v="1899-12-30T10:12:00"/>
    <x v="4"/>
    <x v="0"/>
    <n v="33"/>
    <x v="6"/>
    <s v="Pacific Islander"/>
    <x v="6"/>
    <x v="1"/>
    <n v="1"/>
    <n v="26"/>
    <s v="Within Time"/>
    <x v="10"/>
    <n v="10"/>
    <x v="0"/>
    <x v="2"/>
    <x v="1"/>
    <x v="2"/>
  </r>
  <r>
    <n v="125122869"/>
    <s v="Y. Dowbakin"/>
    <x v="456"/>
    <s v="Apr"/>
    <n v="2024"/>
    <d v="1899-12-30T07:09:00"/>
    <x v="6"/>
    <x v="0"/>
    <n v="2"/>
    <x v="1"/>
    <s v="Two or More Races"/>
    <x v="2"/>
    <x v="0"/>
    <n v="6"/>
    <n v="47"/>
    <s v="Delay"/>
    <x v="3"/>
    <n v="7"/>
    <x v="0"/>
    <x v="2"/>
    <x v="2"/>
    <x v="2"/>
  </r>
  <r>
    <n v="300673405"/>
    <s v="E. Misk"/>
    <x v="390"/>
    <s v="Aug"/>
    <n v="2024"/>
    <d v="1899-12-30T19:37:00"/>
    <x v="3"/>
    <x v="1"/>
    <n v="48"/>
    <x v="2"/>
    <s v="African American"/>
    <x v="0"/>
    <x v="1"/>
    <n v="4"/>
    <n v="20"/>
    <s v="Within Time"/>
    <x v="25"/>
    <n v="19"/>
    <x v="1"/>
    <x v="0"/>
    <x v="1"/>
    <x v="0"/>
  </r>
  <r>
    <n v="178386834"/>
    <s v="C. Strand"/>
    <x v="141"/>
    <s v="Jul"/>
    <n v="2024"/>
    <d v="1899-12-30T02:11:00"/>
    <x v="5"/>
    <x v="1"/>
    <n v="16"/>
    <x v="3"/>
    <s v="African American"/>
    <x v="0"/>
    <x v="0"/>
    <m/>
    <n v="45"/>
    <s v="Delay"/>
    <x v="5"/>
    <n v="2"/>
    <x v="3"/>
    <x v="0"/>
    <x v="0"/>
    <x v="0"/>
  </r>
  <r>
    <n v="432506802"/>
    <s v="A. Keysel"/>
    <x v="318"/>
    <s v="Sep"/>
    <n v="2023"/>
    <d v="1899-12-30T11:47:00"/>
    <x v="1"/>
    <x v="0"/>
    <n v="49"/>
    <x v="2"/>
    <s v="White"/>
    <x v="0"/>
    <x v="1"/>
    <m/>
    <n v="51"/>
    <s v="Delay"/>
    <x v="30"/>
    <n v="11"/>
    <x v="0"/>
    <x v="3"/>
    <x v="2"/>
    <x v="1"/>
  </r>
  <r>
    <n v="668826440"/>
    <s v="E. Dallicott"/>
    <x v="207"/>
    <s v="Apr"/>
    <n v="2024"/>
    <d v="1899-12-30T06:15:00"/>
    <x v="6"/>
    <x v="1"/>
    <n v="79"/>
    <x v="5"/>
    <s v="Two or More Races"/>
    <x v="1"/>
    <x v="0"/>
    <n v="0"/>
    <n v="36"/>
    <s v="Delay"/>
    <x v="11"/>
    <n v="6"/>
    <x v="0"/>
    <x v="0"/>
    <x v="0"/>
    <x v="0"/>
  </r>
  <r>
    <n v="255155945"/>
    <s v="B. Shortcliffe"/>
    <x v="164"/>
    <s v="Jul"/>
    <n v="2024"/>
    <d v="1899-12-30T02:59:00"/>
    <x v="0"/>
    <x v="0"/>
    <n v="44"/>
    <x v="6"/>
    <s v="Pacific Islander"/>
    <x v="2"/>
    <x v="1"/>
    <m/>
    <n v="30"/>
    <s v="Delay"/>
    <x v="29"/>
    <n v="2"/>
    <x v="3"/>
    <x v="2"/>
    <x v="1"/>
    <x v="2"/>
  </r>
  <r>
    <n v="205053780"/>
    <s v="L. McColl"/>
    <x v="91"/>
    <s v="Jul"/>
    <n v="2023"/>
    <d v="1899-12-30T04:31:00"/>
    <x v="6"/>
    <x v="0"/>
    <n v="21"/>
    <x v="3"/>
    <s v="Asian"/>
    <x v="6"/>
    <x v="0"/>
    <m/>
    <n v="52"/>
    <s v="Delay"/>
    <x v="10"/>
    <n v="4"/>
    <x v="3"/>
    <x v="2"/>
    <x v="2"/>
    <x v="2"/>
  </r>
  <r>
    <n v="884772363"/>
    <s v="S. Nazer"/>
    <x v="88"/>
    <s v="Sep"/>
    <n v="2024"/>
    <d v="1899-12-30T13:39:00"/>
    <x v="5"/>
    <x v="0"/>
    <n v="56"/>
    <x v="2"/>
    <s v="African American"/>
    <x v="1"/>
    <x v="0"/>
    <m/>
    <n v="55"/>
    <s v="Delay"/>
    <x v="22"/>
    <n v="13"/>
    <x v="2"/>
    <x v="1"/>
    <x v="2"/>
    <x v="1"/>
  </r>
  <r>
    <n v="192055593"/>
    <s v="Q. Borges"/>
    <x v="148"/>
    <s v="May"/>
    <n v="2024"/>
    <d v="1899-12-30T12:58:00"/>
    <x v="1"/>
    <x v="1"/>
    <n v="33"/>
    <x v="6"/>
    <s v="African American"/>
    <x v="6"/>
    <x v="0"/>
    <n v="3"/>
    <n v="55"/>
    <s v="Delay"/>
    <x v="25"/>
    <n v="12"/>
    <x v="2"/>
    <x v="0"/>
    <x v="2"/>
    <x v="0"/>
  </r>
  <r>
    <n v="434142526"/>
    <s v="R. McLugaish"/>
    <x v="68"/>
    <s v="Jan"/>
    <n v="2024"/>
    <d v="1899-12-30T14:30:00"/>
    <x v="1"/>
    <x v="0"/>
    <n v="30"/>
    <x v="6"/>
    <s v="White"/>
    <x v="0"/>
    <x v="0"/>
    <n v="7"/>
    <n v="58"/>
    <s v="Delay"/>
    <x v="22"/>
    <n v="14"/>
    <x v="2"/>
    <x v="1"/>
    <x v="2"/>
    <x v="1"/>
  </r>
  <r>
    <n v="670672348"/>
    <s v="R. Need"/>
    <x v="98"/>
    <s v="Oct"/>
    <n v="2024"/>
    <d v="1899-12-30T19:55:00"/>
    <x v="1"/>
    <x v="1"/>
    <n v="76"/>
    <x v="5"/>
    <s v="Two or More Races"/>
    <x v="0"/>
    <x v="1"/>
    <m/>
    <n v="39"/>
    <s v="Delay"/>
    <x v="9"/>
    <n v="19"/>
    <x v="1"/>
    <x v="3"/>
    <x v="0"/>
    <x v="0"/>
  </r>
  <r>
    <n v="192376592"/>
    <s v="S. Rupel"/>
    <x v="210"/>
    <s v="Nov"/>
    <n v="2023"/>
    <d v="1899-12-30T01:37:00"/>
    <x v="6"/>
    <x v="1"/>
    <n v="29"/>
    <x v="3"/>
    <s v="Native American/Alaska Native"/>
    <x v="0"/>
    <x v="1"/>
    <n v="2"/>
    <n v="31"/>
    <s v="Delay"/>
    <x v="16"/>
    <n v="1"/>
    <x v="3"/>
    <x v="1"/>
    <x v="0"/>
    <x v="1"/>
  </r>
  <r>
    <n v="323841604"/>
    <s v="P. Yeld"/>
    <x v="60"/>
    <s v="Jun"/>
    <n v="2023"/>
    <d v="1899-12-30T20:32:00"/>
    <x v="2"/>
    <x v="1"/>
    <n v="19"/>
    <x v="3"/>
    <s v="White"/>
    <x v="0"/>
    <x v="0"/>
    <m/>
    <n v="52"/>
    <s v="Delay"/>
    <x v="13"/>
    <n v="20"/>
    <x v="1"/>
    <x v="2"/>
    <x v="2"/>
    <x v="2"/>
  </r>
  <r>
    <n v="236989389"/>
    <s v="T. Gittings"/>
    <x v="389"/>
    <s v="Nov"/>
    <n v="2023"/>
    <d v="1899-12-30T10:21:00"/>
    <x v="4"/>
    <x v="0"/>
    <n v="74"/>
    <x v="5"/>
    <s v="White"/>
    <x v="0"/>
    <x v="0"/>
    <n v="3"/>
    <n v="12"/>
    <s v="Within Time"/>
    <x v="22"/>
    <n v="10"/>
    <x v="0"/>
    <x v="1"/>
    <x v="1"/>
    <x v="1"/>
  </r>
  <r>
    <n v="536493021"/>
    <s v="A. Hullbrook"/>
    <x v="159"/>
    <s v="Jul"/>
    <n v="2023"/>
    <d v="1899-12-30T19:56:00"/>
    <x v="1"/>
    <x v="1"/>
    <n v="8"/>
    <x v="4"/>
    <s v="African American"/>
    <x v="1"/>
    <x v="0"/>
    <m/>
    <n v="22"/>
    <s v="Within Time"/>
    <x v="13"/>
    <n v="19"/>
    <x v="1"/>
    <x v="2"/>
    <x v="1"/>
    <x v="2"/>
  </r>
  <r>
    <n v="489930555"/>
    <s v="V. Jouandet"/>
    <x v="442"/>
    <s v="Aug"/>
    <n v="2023"/>
    <d v="1899-12-30T07:07:00"/>
    <x v="0"/>
    <x v="0"/>
    <n v="23"/>
    <x v="3"/>
    <s v="White"/>
    <x v="0"/>
    <x v="0"/>
    <m/>
    <n v="23"/>
    <s v="Within Time"/>
    <x v="11"/>
    <n v="7"/>
    <x v="0"/>
    <x v="0"/>
    <x v="1"/>
    <x v="0"/>
  </r>
  <r>
    <n v="315479666"/>
    <s v="A. Gransden"/>
    <x v="240"/>
    <s v="Feb"/>
    <n v="2024"/>
    <d v="1899-12-30T13:19:00"/>
    <x v="3"/>
    <x v="1"/>
    <n v="72"/>
    <x v="5"/>
    <s v="White"/>
    <x v="0"/>
    <x v="1"/>
    <m/>
    <n v="49"/>
    <s v="Delay"/>
    <x v="6"/>
    <n v="13"/>
    <x v="2"/>
    <x v="3"/>
    <x v="2"/>
    <x v="0"/>
  </r>
  <r>
    <n v="307213022"/>
    <s v="I. Berndtsson"/>
    <x v="410"/>
    <s v="Aug"/>
    <n v="2023"/>
    <d v="1899-12-30T10:02:00"/>
    <x v="2"/>
    <x v="0"/>
    <n v="10"/>
    <x v="4"/>
    <s v="White"/>
    <x v="0"/>
    <x v="1"/>
    <m/>
    <n v="45"/>
    <s v="Delay"/>
    <x v="15"/>
    <n v="10"/>
    <x v="0"/>
    <x v="2"/>
    <x v="0"/>
    <x v="2"/>
  </r>
  <r>
    <n v="330630627"/>
    <s v="U. Beasant"/>
    <x v="304"/>
    <s v="Oct"/>
    <n v="2023"/>
    <d v="1899-12-30T07:36:00"/>
    <x v="1"/>
    <x v="1"/>
    <n v="59"/>
    <x v="2"/>
    <s v="White"/>
    <x v="0"/>
    <x v="0"/>
    <m/>
    <n v="44"/>
    <s v="Delay"/>
    <x v="16"/>
    <n v="7"/>
    <x v="0"/>
    <x v="1"/>
    <x v="0"/>
    <x v="1"/>
  </r>
  <r>
    <n v="599997003"/>
    <s v="S. Simonard"/>
    <x v="457"/>
    <s v="Jul"/>
    <n v="2023"/>
    <d v="1899-12-30T18:50:00"/>
    <x v="1"/>
    <x v="1"/>
    <n v="63"/>
    <x v="0"/>
    <s v="White"/>
    <x v="2"/>
    <x v="0"/>
    <n v="7"/>
    <n v="24"/>
    <s v="Within Time"/>
    <x v="1"/>
    <n v="18"/>
    <x v="1"/>
    <x v="0"/>
    <x v="1"/>
    <x v="0"/>
  </r>
  <r>
    <n v="140088473"/>
    <s v="T. Pelcheur"/>
    <x v="458"/>
    <s v="Mar"/>
    <n v="2024"/>
    <d v="1899-12-30T11:45:00"/>
    <x v="4"/>
    <x v="0"/>
    <n v="55"/>
    <x v="2"/>
    <s v="White"/>
    <x v="1"/>
    <x v="1"/>
    <m/>
    <n v="41"/>
    <s v="Delay"/>
    <x v="2"/>
    <n v="11"/>
    <x v="0"/>
    <x v="1"/>
    <x v="0"/>
    <x v="1"/>
  </r>
  <r>
    <n v="571819747"/>
    <s v="S. Regorz"/>
    <x v="20"/>
    <s v="May"/>
    <n v="2023"/>
    <d v="1899-12-30T04:40:00"/>
    <x v="4"/>
    <x v="1"/>
    <n v="65"/>
    <x v="0"/>
    <s v="Pacific Islander"/>
    <x v="0"/>
    <x v="0"/>
    <m/>
    <n v="23"/>
    <s v="Within Time"/>
    <x v="13"/>
    <n v="4"/>
    <x v="3"/>
    <x v="2"/>
    <x v="1"/>
    <x v="2"/>
  </r>
  <r>
    <n v="790370542"/>
    <s v="E. Lankford"/>
    <x v="129"/>
    <s v="Feb"/>
    <n v="2024"/>
    <d v="1899-12-30T20:39:00"/>
    <x v="6"/>
    <x v="0"/>
    <n v="52"/>
    <x v="2"/>
    <s v="Two or More Races"/>
    <x v="0"/>
    <x v="0"/>
    <m/>
    <n v="22"/>
    <s v="Within Time"/>
    <x v="23"/>
    <n v="20"/>
    <x v="1"/>
    <x v="2"/>
    <x v="1"/>
    <x v="2"/>
  </r>
  <r>
    <n v="592592509"/>
    <s v="D. Flageul"/>
    <x v="15"/>
    <s v="Sep"/>
    <n v="2023"/>
    <d v="1899-12-30T01:55:00"/>
    <x v="6"/>
    <x v="1"/>
    <n v="15"/>
    <x v="3"/>
    <s v="Declined to Identify"/>
    <x v="0"/>
    <x v="1"/>
    <n v="0"/>
    <n v="43"/>
    <s v="Delay"/>
    <x v="5"/>
    <n v="1"/>
    <x v="3"/>
    <x v="0"/>
    <x v="0"/>
    <x v="0"/>
  </r>
  <r>
    <n v="170922559"/>
    <s v="O. Steere"/>
    <x v="436"/>
    <s v="Aug"/>
    <n v="2023"/>
    <d v="1899-12-30T05:25:00"/>
    <x v="5"/>
    <x v="1"/>
    <n v="22"/>
    <x v="3"/>
    <s v="White"/>
    <x v="2"/>
    <x v="0"/>
    <m/>
    <n v="49"/>
    <s v="Delay"/>
    <x v="25"/>
    <n v="5"/>
    <x v="3"/>
    <x v="0"/>
    <x v="2"/>
    <x v="0"/>
  </r>
  <r>
    <n v="234942985"/>
    <s v="P. Garlee"/>
    <x v="60"/>
    <s v="Jun"/>
    <n v="2023"/>
    <d v="1899-12-30T23:50:00"/>
    <x v="2"/>
    <x v="1"/>
    <n v="22"/>
    <x v="3"/>
    <s v="Declined to Identify"/>
    <x v="6"/>
    <x v="0"/>
    <n v="7"/>
    <n v="41"/>
    <s v="Delay"/>
    <x v="13"/>
    <n v="23"/>
    <x v="1"/>
    <x v="2"/>
    <x v="0"/>
    <x v="2"/>
  </r>
  <r>
    <n v="548741022"/>
    <s v="O. Shelford"/>
    <x v="102"/>
    <s v="Aug"/>
    <n v="2024"/>
    <d v="1899-12-30T03:32:00"/>
    <x v="5"/>
    <x v="1"/>
    <n v="22"/>
    <x v="3"/>
    <s v="Pacific Islander"/>
    <x v="0"/>
    <x v="0"/>
    <m/>
    <n v="46"/>
    <s v="Delay"/>
    <x v="17"/>
    <n v="3"/>
    <x v="3"/>
    <x v="1"/>
    <x v="2"/>
    <x v="1"/>
  </r>
  <r>
    <n v="835640452"/>
    <s v="Y. Bereford"/>
    <x v="60"/>
    <s v="Jun"/>
    <n v="2023"/>
    <d v="1899-12-30T09:13:00"/>
    <x v="2"/>
    <x v="0"/>
    <n v="41"/>
    <x v="6"/>
    <s v="Declined to Identify"/>
    <x v="0"/>
    <x v="1"/>
    <m/>
    <n v="58"/>
    <s v="Delay"/>
    <x v="13"/>
    <n v="9"/>
    <x v="0"/>
    <x v="2"/>
    <x v="2"/>
    <x v="2"/>
  </r>
  <r>
    <n v="587716980"/>
    <s v="P. Grieve"/>
    <x v="193"/>
    <s v="Sep"/>
    <n v="2024"/>
    <d v="1899-12-30T04:25:00"/>
    <x v="3"/>
    <x v="1"/>
    <n v="37"/>
    <x v="6"/>
    <s v="White"/>
    <x v="0"/>
    <x v="1"/>
    <n v="0"/>
    <n v="57"/>
    <s v="Delay"/>
    <x v="21"/>
    <n v="4"/>
    <x v="3"/>
    <x v="1"/>
    <x v="2"/>
    <x v="1"/>
  </r>
  <r>
    <n v="568878772"/>
    <s v="C. Fedoronko"/>
    <x v="194"/>
    <s v="Sep"/>
    <n v="2023"/>
    <d v="1899-12-30T00:03:00"/>
    <x v="5"/>
    <x v="1"/>
    <n v="66"/>
    <x v="0"/>
    <s v="White"/>
    <x v="0"/>
    <x v="0"/>
    <m/>
    <n v="31"/>
    <s v="Delay"/>
    <x v="1"/>
    <n v="0"/>
    <x v="3"/>
    <x v="0"/>
    <x v="0"/>
    <x v="0"/>
  </r>
  <r>
    <n v="894883223"/>
    <s v="G. Beston"/>
    <x v="69"/>
    <s v="Mar"/>
    <n v="2024"/>
    <d v="1899-12-30T20:43:00"/>
    <x v="2"/>
    <x v="0"/>
    <n v="68"/>
    <x v="0"/>
    <s v="African American"/>
    <x v="1"/>
    <x v="1"/>
    <m/>
    <n v="17"/>
    <s v="Within Time"/>
    <x v="16"/>
    <n v="20"/>
    <x v="1"/>
    <x v="1"/>
    <x v="1"/>
    <x v="1"/>
  </r>
  <r>
    <n v="457453813"/>
    <s v="R. Straffon"/>
    <x v="459"/>
    <s v="Sep"/>
    <n v="2024"/>
    <d v="1899-12-30T20:20:00"/>
    <x v="4"/>
    <x v="1"/>
    <n v="78"/>
    <x v="5"/>
    <s v="African American"/>
    <x v="0"/>
    <x v="0"/>
    <m/>
    <n v="31"/>
    <s v="Delay"/>
    <x v="17"/>
    <n v="20"/>
    <x v="1"/>
    <x v="1"/>
    <x v="0"/>
    <x v="1"/>
  </r>
  <r>
    <n v="335295695"/>
    <s v="T. Fardy"/>
    <x v="404"/>
    <s v="Nov"/>
    <n v="2023"/>
    <d v="1899-12-30T04:13:00"/>
    <x v="2"/>
    <x v="0"/>
    <n v="55"/>
    <x v="2"/>
    <s v="Pacific Islander"/>
    <x v="0"/>
    <x v="0"/>
    <n v="8"/>
    <n v="12"/>
    <s v="Within Time"/>
    <x v="3"/>
    <n v="4"/>
    <x v="3"/>
    <x v="2"/>
    <x v="1"/>
    <x v="2"/>
  </r>
  <r>
    <n v="701647880"/>
    <s v="L. Brothwell"/>
    <x v="454"/>
    <s v="Apr"/>
    <n v="2023"/>
    <d v="1899-12-30T01:21:00"/>
    <x v="1"/>
    <x v="0"/>
    <n v="18"/>
    <x v="3"/>
    <s v="Two or More Races"/>
    <x v="0"/>
    <x v="1"/>
    <n v="3"/>
    <n v="40"/>
    <s v="Delay"/>
    <x v="21"/>
    <n v="1"/>
    <x v="3"/>
    <x v="1"/>
    <x v="0"/>
    <x v="1"/>
  </r>
  <r>
    <n v="364024362"/>
    <s v="H. Grinikhinov"/>
    <x v="458"/>
    <s v="Mar"/>
    <n v="2024"/>
    <d v="1899-12-30T18:28:00"/>
    <x v="4"/>
    <x v="1"/>
    <n v="56"/>
    <x v="2"/>
    <s v="African American"/>
    <x v="1"/>
    <x v="1"/>
    <m/>
    <n v="55"/>
    <s v="Delay"/>
    <x v="2"/>
    <n v="18"/>
    <x v="1"/>
    <x v="1"/>
    <x v="2"/>
    <x v="1"/>
  </r>
  <r>
    <n v="716474061"/>
    <s v="Y. Fransinelli"/>
    <x v="52"/>
    <s v="Jun"/>
    <n v="2024"/>
    <d v="1899-12-30T22:19:00"/>
    <x v="3"/>
    <x v="1"/>
    <n v="42"/>
    <x v="6"/>
    <s v="White"/>
    <x v="0"/>
    <x v="0"/>
    <n v="4"/>
    <n v="22"/>
    <s v="Within Time"/>
    <x v="11"/>
    <n v="22"/>
    <x v="1"/>
    <x v="0"/>
    <x v="1"/>
    <x v="0"/>
  </r>
  <r>
    <n v="463109391"/>
    <s v="Q. MacKellar"/>
    <x v="366"/>
    <s v="Feb"/>
    <n v="2024"/>
    <d v="1899-12-30T10:53:00"/>
    <x v="4"/>
    <x v="1"/>
    <n v="40"/>
    <x v="6"/>
    <s v="African American"/>
    <x v="0"/>
    <x v="0"/>
    <n v="0"/>
    <n v="50"/>
    <s v="Delay"/>
    <x v="18"/>
    <n v="10"/>
    <x v="0"/>
    <x v="1"/>
    <x v="2"/>
    <x v="1"/>
  </r>
  <r>
    <n v="511186760"/>
    <s v="M. Nellen"/>
    <x v="380"/>
    <s v="Nov"/>
    <n v="2023"/>
    <d v="1899-12-30T18:57:00"/>
    <x v="6"/>
    <x v="1"/>
    <n v="67"/>
    <x v="0"/>
    <s v="African American"/>
    <x v="1"/>
    <x v="0"/>
    <n v="1"/>
    <n v="39"/>
    <s v="Delay"/>
    <x v="26"/>
    <n v="18"/>
    <x v="1"/>
    <x v="2"/>
    <x v="0"/>
    <x v="2"/>
  </r>
  <r>
    <n v="731163469"/>
    <s v="V. Fanner"/>
    <x v="294"/>
    <s v="Aug"/>
    <n v="2023"/>
    <d v="1899-12-30T16:04:00"/>
    <x v="1"/>
    <x v="1"/>
    <n v="26"/>
    <x v="3"/>
    <s v="Asian"/>
    <x v="0"/>
    <x v="0"/>
    <m/>
    <n v="47"/>
    <s v="Delay"/>
    <x v="18"/>
    <n v="16"/>
    <x v="2"/>
    <x v="1"/>
    <x v="2"/>
    <x v="1"/>
  </r>
  <r>
    <n v="763151169"/>
    <s v="V. Wanne"/>
    <x v="67"/>
    <s v="May"/>
    <n v="2024"/>
    <d v="1899-12-30T02:15:00"/>
    <x v="0"/>
    <x v="1"/>
    <n v="64"/>
    <x v="0"/>
    <s v="White"/>
    <x v="6"/>
    <x v="1"/>
    <m/>
    <n v="57"/>
    <s v="Delay"/>
    <x v="19"/>
    <n v="2"/>
    <x v="3"/>
    <x v="3"/>
    <x v="2"/>
    <x v="1"/>
  </r>
  <r>
    <n v="202147624"/>
    <s v="S. Whetson"/>
    <x v="460"/>
    <s v="May"/>
    <n v="2023"/>
    <d v="1899-12-30T10:30:00"/>
    <x v="3"/>
    <x v="1"/>
    <n v="43"/>
    <x v="6"/>
    <s v="African American"/>
    <x v="0"/>
    <x v="0"/>
    <m/>
    <n v="28"/>
    <s v="Within Time"/>
    <x v="16"/>
    <n v="10"/>
    <x v="0"/>
    <x v="1"/>
    <x v="1"/>
    <x v="1"/>
  </r>
  <r>
    <n v="394887661"/>
    <s v="X. Thornborrow"/>
    <x v="461"/>
    <s v="Dec"/>
    <n v="2023"/>
    <d v="1899-12-30T03:02:00"/>
    <x v="6"/>
    <x v="1"/>
    <n v="79"/>
    <x v="5"/>
    <s v="African American"/>
    <x v="0"/>
    <x v="1"/>
    <n v="4"/>
    <n v="13"/>
    <s v="Within Time"/>
    <x v="18"/>
    <n v="3"/>
    <x v="3"/>
    <x v="1"/>
    <x v="1"/>
    <x v="1"/>
  </r>
  <r>
    <n v="695282556"/>
    <s v="W. Puttick"/>
    <x v="462"/>
    <s v="May"/>
    <n v="2024"/>
    <d v="1899-12-30T19:25:00"/>
    <x v="6"/>
    <x v="1"/>
    <n v="64"/>
    <x v="0"/>
    <s v="Asian"/>
    <x v="0"/>
    <x v="0"/>
    <m/>
    <n v="32"/>
    <s v="Delay"/>
    <x v="26"/>
    <n v="19"/>
    <x v="1"/>
    <x v="2"/>
    <x v="0"/>
    <x v="2"/>
  </r>
  <r>
    <n v="170426194"/>
    <s v="N. Huntriss"/>
    <x v="446"/>
    <s v="Nov"/>
    <n v="2023"/>
    <d v="1899-12-30T02:46:00"/>
    <x v="4"/>
    <x v="1"/>
    <n v="1"/>
    <x v="1"/>
    <s v="White"/>
    <x v="2"/>
    <x v="0"/>
    <m/>
    <n v="29"/>
    <s v="Within Time"/>
    <x v="27"/>
    <n v="2"/>
    <x v="3"/>
    <x v="3"/>
    <x v="1"/>
    <x v="0"/>
  </r>
  <r>
    <n v="883221946"/>
    <s v="P. Paulusch"/>
    <x v="41"/>
    <s v="Aug"/>
    <n v="2024"/>
    <d v="1899-12-30T12:08:00"/>
    <x v="1"/>
    <x v="1"/>
    <n v="35"/>
    <x v="6"/>
    <s v="African American"/>
    <x v="0"/>
    <x v="1"/>
    <m/>
    <n v="15"/>
    <s v="Within Time"/>
    <x v="8"/>
    <n v="12"/>
    <x v="2"/>
    <x v="3"/>
    <x v="1"/>
    <x v="1"/>
  </r>
  <r>
    <n v="131178584"/>
    <s v="T. Lorryman"/>
    <x v="463"/>
    <s v="Aug"/>
    <n v="2023"/>
    <d v="1899-12-30T18:05:00"/>
    <x v="3"/>
    <x v="1"/>
    <n v="74"/>
    <x v="5"/>
    <s v="Pacific Islander"/>
    <x v="0"/>
    <x v="1"/>
    <m/>
    <n v="21"/>
    <s v="Within Time"/>
    <x v="22"/>
    <n v="18"/>
    <x v="1"/>
    <x v="1"/>
    <x v="1"/>
    <x v="1"/>
  </r>
  <r>
    <n v="346404027"/>
    <s v="X. Archdeckne"/>
    <x v="352"/>
    <s v="Oct"/>
    <n v="2023"/>
    <d v="1899-12-30T14:05:00"/>
    <x v="0"/>
    <x v="1"/>
    <n v="64"/>
    <x v="0"/>
    <s v="White"/>
    <x v="2"/>
    <x v="1"/>
    <m/>
    <n v="26"/>
    <s v="Within Time"/>
    <x v="25"/>
    <n v="14"/>
    <x v="2"/>
    <x v="0"/>
    <x v="1"/>
    <x v="0"/>
  </r>
  <r>
    <n v="359536651"/>
    <s v="G. Semerad"/>
    <x v="243"/>
    <s v="Jun"/>
    <n v="2024"/>
    <d v="1899-12-30T16:01:00"/>
    <x v="1"/>
    <x v="0"/>
    <n v="61"/>
    <x v="0"/>
    <s v="African American"/>
    <x v="0"/>
    <x v="0"/>
    <m/>
    <n v="19"/>
    <s v="Within Time"/>
    <x v="19"/>
    <n v="16"/>
    <x v="2"/>
    <x v="3"/>
    <x v="1"/>
    <x v="1"/>
  </r>
  <r>
    <n v="193188479"/>
    <s v="W. Golagley"/>
    <x v="276"/>
    <s v="Oct"/>
    <n v="2023"/>
    <d v="1899-12-30T10:40:00"/>
    <x v="3"/>
    <x v="1"/>
    <n v="76"/>
    <x v="5"/>
    <s v="Two or More Races"/>
    <x v="0"/>
    <x v="0"/>
    <n v="1"/>
    <n v="46"/>
    <s v="Delay"/>
    <x v="4"/>
    <n v="10"/>
    <x v="0"/>
    <x v="2"/>
    <x v="2"/>
    <x v="2"/>
  </r>
  <r>
    <n v="278280801"/>
    <s v="J. Tchaikovsky"/>
    <x v="464"/>
    <s v="May"/>
    <n v="2023"/>
    <d v="1899-12-30T20:50:00"/>
    <x v="6"/>
    <x v="0"/>
    <n v="33"/>
    <x v="6"/>
    <s v="African American"/>
    <x v="0"/>
    <x v="1"/>
    <n v="0"/>
    <n v="42"/>
    <s v="Delay"/>
    <x v="3"/>
    <n v="20"/>
    <x v="1"/>
    <x v="2"/>
    <x v="0"/>
    <x v="2"/>
  </r>
  <r>
    <n v="332029468"/>
    <s v="U. Beetham"/>
    <x v="161"/>
    <s v="Apr"/>
    <n v="2024"/>
    <d v="1899-12-30T10:36:00"/>
    <x v="5"/>
    <x v="1"/>
    <n v="33"/>
    <x v="6"/>
    <s v="African American"/>
    <x v="4"/>
    <x v="0"/>
    <m/>
    <n v="19"/>
    <s v="Within Time"/>
    <x v="5"/>
    <n v="10"/>
    <x v="0"/>
    <x v="0"/>
    <x v="1"/>
    <x v="0"/>
  </r>
  <r>
    <n v="770809495"/>
    <s v="V. Danick"/>
    <x v="89"/>
    <s v="Aug"/>
    <n v="2023"/>
    <d v="1899-12-30T07:33:00"/>
    <x v="1"/>
    <x v="0"/>
    <n v="37"/>
    <x v="6"/>
    <s v="White"/>
    <x v="1"/>
    <x v="0"/>
    <m/>
    <n v="42"/>
    <s v="Delay"/>
    <x v="9"/>
    <n v="7"/>
    <x v="0"/>
    <x v="3"/>
    <x v="0"/>
    <x v="0"/>
  </r>
  <r>
    <n v="552178075"/>
    <s v="J. Threlkeld"/>
    <x v="324"/>
    <s v="Oct"/>
    <n v="2024"/>
    <d v="1899-12-30T01:24:00"/>
    <x v="4"/>
    <x v="0"/>
    <n v="15"/>
    <x v="3"/>
    <s v="Two or More Races"/>
    <x v="2"/>
    <x v="0"/>
    <m/>
    <n v="35"/>
    <s v="Delay"/>
    <x v="16"/>
    <n v="1"/>
    <x v="3"/>
    <x v="1"/>
    <x v="0"/>
    <x v="1"/>
  </r>
  <r>
    <n v="749776720"/>
    <s v="V. Pollard"/>
    <x v="184"/>
    <s v="May"/>
    <n v="2024"/>
    <d v="1899-12-30T03:33:00"/>
    <x v="3"/>
    <x v="0"/>
    <n v="2"/>
    <x v="1"/>
    <s v="White"/>
    <x v="0"/>
    <x v="0"/>
    <m/>
    <n v="51"/>
    <s v="Delay"/>
    <x v="5"/>
    <n v="3"/>
    <x v="3"/>
    <x v="0"/>
    <x v="2"/>
    <x v="0"/>
  </r>
  <r>
    <n v="506803575"/>
    <s v="W. Patshull"/>
    <x v="465"/>
    <s v="Jul"/>
    <n v="2024"/>
    <d v="1899-12-30T12:11:00"/>
    <x v="0"/>
    <x v="1"/>
    <n v="70"/>
    <x v="5"/>
    <s v="Two or More Races"/>
    <x v="0"/>
    <x v="1"/>
    <m/>
    <n v="52"/>
    <s v="Delay"/>
    <x v="8"/>
    <n v="12"/>
    <x v="2"/>
    <x v="3"/>
    <x v="2"/>
    <x v="1"/>
  </r>
  <r>
    <n v="303343215"/>
    <s v="I. Cutajar"/>
    <x v="137"/>
    <s v="Dec"/>
    <n v="2023"/>
    <d v="1899-12-30T20:34:00"/>
    <x v="3"/>
    <x v="0"/>
    <n v="30"/>
    <x v="6"/>
    <s v="White"/>
    <x v="0"/>
    <x v="1"/>
    <m/>
    <n v="39"/>
    <s v="Delay"/>
    <x v="24"/>
    <n v="20"/>
    <x v="1"/>
    <x v="1"/>
    <x v="0"/>
    <x v="1"/>
  </r>
  <r>
    <n v="438353087"/>
    <s v="L. Beau"/>
    <x v="180"/>
    <s v="Apr"/>
    <n v="2023"/>
    <d v="1899-12-30T11:46:00"/>
    <x v="2"/>
    <x v="0"/>
    <n v="45"/>
    <x v="2"/>
    <s v="Two or More Races"/>
    <x v="0"/>
    <x v="1"/>
    <n v="2"/>
    <n v="36"/>
    <s v="Delay"/>
    <x v="23"/>
    <n v="11"/>
    <x v="0"/>
    <x v="2"/>
    <x v="0"/>
    <x v="2"/>
  </r>
  <r>
    <n v="550622048"/>
    <s v="B. Spriggs"/>
    <x v="466"/>
    <s v="Jan"/>
    <n v="2024"/>
    <d v="1899-12-30T22:19:00"/>
    <x v="5"/>
    <x v="1"/>
    <n v="73"/>
    <x v="5"/>
    <s v="Asian"/>
    <x v="0"/>
    <x v="0"/>
    <m/>
    <n v="43"/>
    <s v="Delay"/>
    <x v="5"/>
    <n v="22"/>
    <x v="1"/>
    <x v="0"/>
    <x v="0"/>
    <x v="0"/>
  </r>
  <r>
    <n v="263156279"/>
    <s v="B. Asplen"/>
    <x v="265"/>
    <s v="Aug"/>
    <n v="2024"/>
    <d v="1899-12-30T05:37:00"/>
    <x v="3"/>
    <x v="1"/>
    <n v="68"/>
    <x v="0"/>
    <s v="White"/>
    <x v="2"/>
    <x v="0"/>
    <m/>
    <n v="57"/>
    <s v="Delay"/>
    <x v="10"/>
    <n v="5"/>
    <x v="3"/>
    <x v="2"/>
    <x v="2"/>
    <x v="2"/>
  </r>
  <r>
    <n v="674280052"/>
    <s v="U. Mackriell"/>
    <x v="46"/>
    <s v="May"/>
    <n v="2024"/>
    <d v="1899-12-30T21:27:00"/>
    <x v="0"/>
    <x v="1"/>
    <n v="26"/>
    <x v="3"/>
    <s v="Two or More Races"/>
    <x v="1"/>
    <x v="1"/>
    <n v="0"/>
    <n v="30"/>
    <s v="Delay"/>
    <x v="1"/>
    <n v="21"/>
    <x v="1"/>
    <x v="0"/>
    <x v="1"/>
    <x v="0"/>
  </r>
  <r>
    <n v="855945606"/>
    <s v="X. Lorking"/>
    <x v="324"/>
    <s v="Oct"/>
    <n v="2024"/>
    <d v="1899-12-30T07:44:00"/>
    <x v="4"/>
    <x v="0"/>
    <n v="50"/>
    <x v="2"/>
    <s v="African American"/>
    <x v="0"/>
    <x v="0"/>
    <n v="4"/>
    <n v="22"/>
    <s v="Within Time"/>
    <x v="16"/>
    <n v="7"/>
    <x v="0"/>
    <x v="1"/>
    <x v="1"/>
    <x v="1"/>
  </r>
  <r>
    <n v="452706133"/>
    <s v="R. Seldner"/>
    <x v="467"/>
    <s v="Jan"/>
    <n v="2024"/>
    <d v="1899-12-30T17:37:00"/>
    <x v="0"/>
    <x v="1"/>
    <n v="32"/>
    <x v="6"/>
    <s v="Pacific Islander"/>
    <x v="0"/>
    <x v="0"/>
    <n v="6"/>
    <n v="45"/>
    <s v="Delay"/>
    <x v="14"/>
    <n v="17"/>
    <x v="2"/>
    <x v="0"/>
    <x v="0"/>
    <x v="0"/>
  </r>
  <r>
    <n v="518338587"/>
    <s v="W. Windus"/>
    <x v="111"/>
    <s v="Jul"/>
    <n v="2023"/>
    <d v="1899-12-30T23:17:00"/>
    <x v="4"/>
    <x v="0"/>
    <n v="71"/>
    <x v="5"/>
    <s v="Declined to Identify"/>
    <x v="1"/>
    <x v="0"/>
    <m/>
    <n v="58"/>
    <s v="Delay"/>
    <x v="15"/>
    <n v="23"/>
    <x v="1"/>
    <x v="2"/>
    <x v="2"/>
    <x v="2"/>
  </r>
  <r>
    <n v="279661617"/>
    <s v="F. Burgon"/>
    <x v="109"/>
    <s v="Jul"/>
    <n v="2023"/>
    <d v="1899-12-30T21:30:00"/>
    <x v="4"/>
    <x v="0"/>
    <n v="58"/>
    <x v="2"/>
    <s v="African American"/>
    <x v="0"/>
    <x v="0"/>
    <n v="10"/>
    <n v="31"/>
    <s v="Delay"/>
    <x v="29"/>
    <n v="21"/>
    <x v="1"/>
    <x v="2"/>
    <x v="0"/>
    <x v="2"/>
  </r>
  <r>
    <n v="791743814"/>
    <s v="H. Crammy"/>
    <x v="468"/>
    <s v="Jun"/>
    <n v="2023"/>
    <d v="1899-12-30T11:37:00"/>
    <x v="0"/>
    <x v="0"/>
    <n v="76"/>
    <x v="5"/>
    <s v="Asian"/>
    <x v="1"/>
    <x v="1"/>
    <n v="5"/>
    <n v="32"/>
    <s v="Delay"/>
    <x v="16"/>
    <n v="11"/>
    <x v="0"/>
    <x v="1"/>
    <x v="0"/>
    <x v="1"/>
  </r>
  <r>
    <n v="761027059"/>
    <s v="T. Pietasch"/>
    <x v="469"/>
    <s v="Jul"/>
    <n v="2024"/>
    <d v="1899-12-30T03:22:00"/>
    <x v="6"/>
    <x v="0"/>
    <n v="66"/>
    <x v="0"/>
    <s v="White"/>
    <x v="0"/>
    <x v="0"/>
    <n v="5"/>
    <n v="16"/>
    <s v="Within Time"/>
    <x v="12"/>
    <n v="3"/>
    <x v="3"/>
    <x v="2"/>
    <x v="1"/>
    <x v="2"/>
  </r>
  <r>
    <n v="520442701"/>
    <s v="J. Bayne"/>
    <x v="404"/>
    <s v="Nov"/>
    <n v="2023"/>
    <d v="1899-12-30T18:53:00"/>
    <x v="2"/>
    <x v="0"/>
    <n v="74"/>
    <x v="5"/>
    <s v="White"/>
    <x v="0"/>
    <x v="1"/>
    <m/>
    <n v="53"/>
    <s v="Delay"/>
    <x v="3"/>
    <n v="18"/>
    <x v="1"/>
    <x v="2"/>
    <x v="2"/>
    <x v="2"/>
  </r>
  <r>
    <n v="125209526"/>
    <s v="N. Matzaitis"/>
    <x v="19"/>
    <s v="Jun"/>
    <n v="2023"/>
    <d v="1899-12-30T06:10:00"/>
    <x v="5"/>
    <x v="1"/>
    <n v="16"/>
    <x v="3"/>
    <s v="White"/>
    <x v="0"/>
    <x v="1"/>
    <m/>
    <n v="24"/>
    <s v="Within Time"/>
    <x v="12"/>
    <n v="6"/>
    <x v="0"/>
    <x v="2"/>
    <x v="1"/>
    <x v="2"/>
  </r>
  <r>
    <n v="774372696"/>
    <s v="Y. Mauchlen"/>
    <x v="209"/>
    <s v="Apr"/>
    <n v="2023"/>
    <d v="1899-12-30T11:56:00"/>
    <x v="3"/>
    <x v="0"/>
    <n v="73"/>
    <x v="5"/>
    <s v="White"/>
    <x v="1"/>
    <x v="1"/>
    <m/>
    <n v="53"/>
    <s v="Delay"/>
    <x v="30"/>
    <n v="11"/>
    <x v="0"/>
    <x v="3"/>
    <x v="2"/>
    <x v="1"/>
  </r>
  <r>
    <n v="587090178"/>
    <s v="K. Wilder"/>
    <x v="303"/>
    <s v="Mar"/>
    <n v="2024"/>
    <d v="1899-12-30T18:37:00"/>
    <x v="1"/>
    <x v="0"/>
    <n v="52"/>
    <x v="2"/>
    <s v="White"/>
    <x v="1"/>
    <x v="0"/>
    <m/>
    <n v="25"/>
    <s v="Within Time"/>
    <x v="30"/>
    <n v="18"/>
    <x v="1"/>
    <x v="3"/>
    <x v="1"/>
    <x v="1"/>
  </r>
  <r>
    <n v="568739574"/>
    <s v="Z. Robuchon"/>
    <x v="76"/>
    <s v="Jun"/>
    <n v="2024"/>
    <d v="1899-12-30T17:17:00"/>
    <x v="1"/>
    <x v="0"/>
    <n v="13"/>
    <x v="4"/>
    <s v="Declined to Identify"/>
    <x v="0"/>
    <x v="1"/>
    <m/>
    <n v="52"/>
    <s v="Delay"/>
    <x v="4"/>
    <n v="17"/>
    <x v="2"/>
    <x v="2"/>
    <x v="2"/>
    <x v="2"/>
  </r>
  <r>
    <n v="684470953"/>
    <s v="D. Growcock"/>
    <x v="339"/>
    <s v="Feb"/>
    <n v="2024"/>
    <d v="1899-12-30T10:06:00"/>
    <x v="3"/>
    <x v="1"/>
    <n v="66"/>
    <x v="0"/>
    <s v="Two or More Races"/>
    <x v="0"/>
    <x v="1"/>
    <m/>
    <n v="47"/>
    <s v="Delay"/>
    <x v="10"/>
    <n v="10"/>
    <x v="0"/>
    <x v="2"/>
    <x v="2"/>
    <x v="2"/>
  </r>
  <r>
    <n v="335241217"/>
    <s v="Y. Boothman"/>
    <x v="346"/>
    <s v="Aug"/>
    <n v="2023"/>
    <d v="1899-12-30T10:26:00"/>
    <x v="2"/>
    <x v="1"/>
    <n v="43"/>
    <x v="6"/>
    <s v="Pacific Islander"/>
    <x v="0"/>
    <x v="1"/>
    <m/>
    <n v="50"/>
    <s v="Delay"/>
    <x v="8"/>
    <n v="10"/>
    <x v="0"/>
    <x v="3"/>
    <x v="2"/>
    <x v="1"/>
  </r>
  <r>
    <n v="372610636"/>
    <s v="F. Threlkeld"/>
    <x v="41"/>
    <s v="Aug"/>
    <n v="2024"/>
    <d v="1899-12-30T15:27:00"/>
    <x v="1"/>
    <x v="0"/>
    <n v="28"/>
    <x v="3"/>
    <s v="Asian"/>
    <x v="1"/>
    <x v="0"/>
    <m/>
    <n v="55"/>
    <s v="Delay"/>
    <x v="8"/>
    <n v="15"/>
    <x v="2"/>
    <x v="3"/>
    <x v="2"/>
    <x v="1"/>
  </r>
  <r>
    <n v="680600211"/>
    <s v="V. Gellan"/>
    <x v="470"/>
    <s v="Nov"/>
    <n v="2023"/>
    <d v="1899-12-30T07:28:00"/>
    <x v="0"/>
    <x v="0"/>
    <n v="42"/>
    <x v="6"/>
    <s v="White"/>
    <x v="0"/>
    <x v="1"/>
    <n v="1"/>
    <n v="55"/>
    <s v="Delay"/>
    <x v="19"/>
    <n v="7"/>
    <x v="0"/>
    <x v="3"/>
    <x v="2"/>
    <x v="1"/>
  </r>
  <r>
    <n v="558563966"/>
    <s v="T. Longhi"/>
    <x v="83"/>
    <s v="Aug"/>
    <n v="2024"/>
    <d v="1899-12-30T23:46:00"/>
    <x v="1"/>
    <x v="1"/>
    <n v="76"/>
    <x v="5"/>
    <s v="White"/>
    <x v="0"/>
    <x v="1"/>
    <n v="10"/>
    <n v="42"/>
    <s v="Delay"/>
    <x v="29"/>
    <n v="23"/>
    <x v="1"/>
    <x v="2"/>
    <x v="0"/>
    <x v="2"/>
  </r>
  <r>
    <n v="615259046"/>
    <s v="I. McAlpin"/>
    <x v="115"/>
    <s v="Oct"/>
    <n v="2024"/>
    <d v="1899-12-30T13:37:00"/>
    <x v="6"/>
    <x v="1"/>
    <n v="76"/>
    <x v="5"/>
    <s v="African American"/>
    <x v="1"/>
    <x v="0"/>
    <m/>
    <n v="57"/>
    <s v="Delay"/>
    <x v="13"/>
    <n v="13"/>
    <x v="2"/>
    <x v="2"/>
    <x v="2"/>
    <x v="2"/>
  </r>
  <r>
    <n v="710242270"/>
    <s v="O. Dobbings"/>
    <x v="46"/>
    <s v="May"/>
    <n v="2024"/>
    <d v="1899-12-30T16:56:00"/>
    <x v="0"/>
    <x v="0"/>
    <n v="63"/>
    <x v="0"/>
    <s v="Pacific Islander"/>
    <x v="0"/>
    <x v="0"/>
    <m/>
    <n v="33"/>
    <s v="Delay"/>
    <x v="1"/>
    <n v="16"/>
    <x v="2"/>
    <x v="0"/>
    <x v="0"/>
    <x v="0"/>
  </r>
  <r>
    <n v="256816386"/>
    <s v="R. Treslove"/>
    <x v="142"/>
    <s v="Feb"/>
    <n v="2024"/>
    <d v="1899-12-30T18:29:00"/>
    <x v="2"/>
    <x v="0"/>
    <n v="44"/>
    <x v="6"/>
    <s v="White"/>
    <x v="2"/>
    <x v="1"/>
    <m/>
    <n v="19"/>
    <s v="Within Time"/>
    <x v="19"/>
    <n v="18"/>
    <x v="1"/>
    <x v="3"/>
    <x v="1"/>
    <x v="1"/>
  </r>
  <r>
    <n v="422021134"/>
    <s v="Q. Boole"/>
    <x v="173"/>
    <s v="Feb"/>
    <n v="2024"/>
    <d v="1899-12-30T02:31:00"/>
    <x v="6"/>
    <x v="0"/>
    <n v="20"/>
    <x v="3"/>
    <s v="Declined to Identify"/>
    <x v="2"/>
    <x v="0"/>
    <m/>
    <n v="52"/>
    <s v="Delay"/>
    <x v="0"/>
    <n v="2"/>
    <x v="3"/>
    <x v="0"/>
    <x v="2"/>
    <x v="0"/>
  </r>
  <r>
    <n v="353181225"/>
    <s v="R. Elam"/>
    <x v="353"/>
    <s v="Jul"/>
    <n v="2023"/>
    <d v="1899-12-30T08:24:00"/>
    <x v="2"/>
    <x v="1"/>
    <n v="11"/>
    <x v="4"/>
    <s v="White"/>
    <x v="2"/>
    <x v="1"/>
    <n v="3"/>
    <n v="31"/>
    <s v="Delay"/>
    <x v="27"/>
    <n v="8"/>
    <x v="0"/>
    <x v="3"/>
    <x v="0"/>
    <x v="0"/>
  </r>
  <r>
    <n v="357141841"/>
    <s v="U. Binnall"/>
    <x v="461"/>
    <s v="Dec"/>
    <n v="2023"/>
    <d v="1899-12-30T17:29:00"/>
    <x v="6"/>
    <x v="1"/>
    <n v="72"/>
    <x v="5"/>
    <s v="Declined to Identify"/>
    <x v="0"/>
    <x v="0"/>
    <n v="3"/>
    <n v="48"/>
    <s v="Delay"/>
    <x v="18"/>
    <n v="17"/>
    <x v="2"/>
    <x v="1"/>
    <x v="2"/>
    <x v="1"/>
  </r>
  <r>
    <n v="794848070"/>
    <s v="C. Beining"/>
    <x v="297"/>
    <s v="Jun"/>
    <n v="2024"/>
    <d v="1899-12-30T06:41:00"/>
    <x v="4"/>
    <x v="0"/>
    <n v="11"/>
    <x v="4"/>
    <s v="African American"/>
    <x v="0"/>
    <x v="0"/>
    <n v="3"/>
    <n v="41"/>
    <s v="Delay"/>
    <x v="24"/>
    <n v="6"/>
    <x v="0"/>
    <x v="1"/>
    <x v="0"/>
    <x v="1"/>
  </r>
  <r>
    <n v="472847278"/>
    <s v="W. Needham"/>
    <x v="60"/>
    <s v="Jun"/>
    <n v="2023"/>
    <d v="1899-12-30T00:42:00"/>
    <x v="2"/>
    <x v="0"/>
    <n v="73"/>
    <x v="5"/>
    <s v="Two or More Races"/>
    <x v="0"/>
    <x v="1"/>
    <m/>
    <n v="34"/>
    <s v="Delay"/>
    <x v="13"/>
    <n v="0"/>
    <x v="3"/>
    <x v="2"/>
    <x v="0"/>
    <x v="2"/>
  </r>
  <r>
    <n v="724642811"/>
    <s v="R. Wrennall"/>
    <x v="471"/>
    <s v="Jun"/>
    <n v="2023"/>
    <d v="1899-12-30T14:17:00"/>
    <x v="3"/>
    <x v="1"/>
    <n v="31"/>
    <x v="6"/>
    <s v="White"/>
    <x v="0"/>
    <x v="1"/>
    <n v="3"/>
    <n v="43"/>
    <s v="Delay"/>
    <x v="25"/>
    <n v="14"/>
    <x v="2"/>
    <x v="0"/>
    <x v="0"/>
    <x v="0"/>
  </r>
  <r>
    <n v="564803063"/>
    <s v="C. Qualtro"/>
    <x v="422"/>
    <s v="Feb"/>
    <n v="2024"/>
    <d v="1899-12-30T20:18:00"/>
    <x v="1"/>
    <x v="1"/>
    <n v="26"/>
    <x v="3"/>
    <s v="Declined to Identify"/>
    <x v="0"/>
    <x v="0"/>
    <m/>
    <n v="16"/>
    <s v="Within Time"/>
    <x v="8"/>
    <n v="20"/>
    <x v="1"/>
    <x v="3"/>
    <x v="1"/>
    <x v="1"/>
  </r>
  <r>
    <n v="444438680"/>
    <s v="L. Grandin"/>
    <x v="472"/>
    <s v="Oct"/>
    <n v="2023"/>
    <d v="1899-12-30T21:10:00"/>
    <x v="2"/>
    <x v="0"/>
    <n v="74"/>
    <x v="5"/>
    <s v="Two or More Races"/>
    <x v="0"/>
    <x v="1"/>
    <m/>
    <n v="23"/>
    <s v="Within Time"/>
    <x v="5"/>
    <n v="21"/>
    <x v="1"/>
    <x v="0"/>
    <x v="1"/>
    <x v="0"/>
  </r>
  <r>
    <n v="899927948"/>
    <s v="E. Ledson"/>
    <x v="473"/>
    <s v="Sep"/>
    <n v="2023"/>
    <d v="1899-12-30T14:32:00"/>
    <x v="5"/>
    <x v="0"/>
    <n v="75"/>
    <x v="5"/>
    <s v="Native American/Alaska Native"/>
    <x v="0"/>
    <x v="1"/>
    <m/>
    <n v="11"/>
    <s v="Within Time"/>
    <x v="13"/>
    <n v="14"/>
    <x v="2"/>
    <x v="2"/>
    <x v="1"/>
    <x v="2"/>
  </r>
  <r>
    <n v="888090158"/>
    <s v="H. Rossiter"/>
    <x v="474"/>
    <s v="Jul"/>
    <n v="2023"/>
    <d v="1899-12-30T20:42:00"/>
    <x v="3"/>
    <x v="0"/>
    <n v="7"/>
    <x v="4"/>
    <s v="Asian"/>
    <x v="1"/>
    <x v="0"/>
    <n v="6"/>
    <n v="37"/>
    <s v="Delay"/>
    <x v="30"/>
    <n v="20"/>
    <x v="1"/>
    <x v="3"/>
    <x v="0"/>
    <x v="1"/>
  </r>
  <r>
    <n v="207956685"/>
    <s v="U. Shepton"/>
    <x v="475"/>
    <s v="Apr"/>
    <n v="2023"/>
    <d v="1899-12-30T10:01:00"/>
    <x v="1"/>
    <x v="1"/>
    <n v="24"/>
    <x v="3"/>
    <s v="White"/>
    <x v="0"/>
    <x v="1"/>
    <m/>
    <n v="23"/>
    <s v="Within Time"/>
    <x v="4"/>
    <n v="10"/>
    <x v="0"/>
    <x v="2"/>
    <x v="1"/>
    <x v="2"/>
  </r>
  <r>
    <n v="373048920"/>
    <s v="Q. Glide"/>
    <x v="427"/>
    <s v="Aug"/>
    <n v="2023"/>
    <d v="1899-12-30T08:20:00"/>
    <x v="5"/>
    <x v="0"/>
    <n v="79"/>
    <x v="5"/>
    <s v="Two or More Races"/>
    <x v="0"/>
    <x v="1"/>
    <m/>
    <n v="39"/>
    <s v="Delay"/>
    <x v="10"/>
    <n v="8"/>
    <x v="0"/>
    <x v="2"/>
    <x v="0"/>
    <x v="2"/>
  </r>
  <r>
    <n v="438699769"/>
    <s v="X. Redmayne"/>
    <x v="286"/>
    <s v="Mar"/>
    <n v="2024"/>
    <d v="1899-12-30T22:46:00"/>
    <x v="3"/>
    <x v="0"/>
    <n v="64"/>
    <x v="0"/>
    <s v="Asian"/>
    <x v="1"/>
    <x v="0"/>
    <m/>
    <n v="47"/>
    <s v="Delay"/>
    <x v="14"/>
    <n v="22"/>
    <x v="1"/>
    <x v="0"/>
    <x v="2"/>
    <x v="0"/>
  </r>
  <r>
    <n v="308460712"/>
    <s v="X. Seabrocke"/>
    <x v="318"/>
    <s v="Sep"/>
    <n v="2023"/>
    <d v="1899-12-30T15:09:00"/>
    <x v="1"/>
    <x v="1"/>
    <n v="8"/>
    <x v="4"/>
    <s v="Asian"/>
    <x v="0"/>
    <x v="0"/>
    <m/>
    <n v="60"/>
    <s v="Delay"/>
    <x v="30"/>
    <n v="15"/>
    <x v="2"/>
    <x v="3"/>
    <x v="2"/>
    <x v="1"/>
  </r>
  <r>
    <n v="163343132"/>
    <s v="X. Pimmocke"/>
    <x v="476"/>
    <s v="Oct"/>
    <n v="2023"/>
    <d v="1899-12-30T03:02:00"/>
    <x v="2"/>
    <x v="0"/>
    <n v="71"/>
    <x v="5"/>
    <s v="Two or More Races"/>
    <x v="0"/>
    <x v="1"/>
    <m/>
    <n v="12"/>
    <s v="Within Time"/>
    <x v="7"/>
    <n v="3"/>
    <x v="3"/>
    <x v="2"/>
    <x v="1"/>
    <x v="2"/>
  </r>
  <r>
    <n v="265754107"/>
    <s v="M. Alebrooke"/>
    <x v="197"/>
    <s v="Oct"/>
    <n v="2023"/>
    <d v="1899-12-30T22:08:00"/>
    <x v="1"/>
    <x v="1"/>
    <n v="73"/>
    <x v="5"/>
    <s v="Two or More Races"/>
    <x v="1"/>
    <x v="0"/>
    <m/>
    <n v="48"/>
    <s v="Delay"/>
    <x v="28"/>
    <n v="22"/>
    <x v="1"/>
    <x v="0"/>
    <x v="2"/>
    <x v="2"/>
  </r>
  <r>
    <n v="877164474"/>
    <s v="Z. Leather"/>
    <x v="107"/>
    <s v="Jan"/>
    <n v="2024"/>
    <d v="1899-12-30T05:46:00"/>
    <x v="4"/>
    <x v="1"/>
    <n v="33"/>
    <x v="6"/>
    <s v="Asian"/>
    <x v="0"/>
    <x v="1"/>
    <n v="6"/>
    <n v="23"/>
    <s v="Within Time"/>
    <x v="4"/>
    <n v="5"/>
    <x v="3"/>
    <x v="2"/>
    <x v="1"/>
    <x v="2"/>
  </r>
  <r>
    <n v="602297310"/>
    <s v="N. Legrand"/>
    <x v="477"/>
    <s v="Sep"/>
    <n v="2024"/>
    <d v="1899-12-30T01:37:00"/>
    <x v="6"/>
    <x v="0"/>
    <n v="10"/>
    <x v="4"/>
    <s v="White"/>
    <x v="0"/>
    <x v="1"/>
    <m/>
    <n v="21"/>
    <s v="Within Time"/>
    <x v="24"/>
    <n v="1"/>
    <x v="3"/>
    <x v="1"/>
    <x v="1"/>
    <x v="1"/>
  </r>
  <r>
    <n v="311706319"/>
    <s v="N. Swannack"/>
    <x v="374"/>
    <s v="Dec"/>
    <n v="2023"/>
    <d v="1899-12-30T04:51:00"/>
    <x v="4"/>
    <x v="0"/>
    <n v="16"/>
    <x v="3"/>
    <s v="African American"/>
    <x v="0"/>
    <x v="1"/>
    <m/>
    <n v="54"/>
    <s v="Delay"/>
    <x v="6"/>
    <n v="4"/>
    <x v="3"/>
    <x v="3"/>
    <x v="2"/>
    <x v="0"/>
  </r>
  <r>
    <n v="649333703"/>
    <s v="J. Rapaport"/>
    <x v="270"/>
    <s v="Aug"/>
    <n v="2024"/>
    <d v="1899-12-30T03:09:00"/>
    <x v="2"/>
    <x v="1"/>
    <n v="60"/>
    <x v="0"/>
    <s v="Two or More Races"/>
    <x v="0"/>
    <x v="0"/>
    <n v="1"/>
    <n v="27"/>
    <s v="Within Time"/>
    <x v="19"/>
    <n v="3"/>
    <x v="3"/>
    <x v="3"/>
    <x v="1"/>
    <x v="1"/>
  </r>
  <r>
    <n v="719061377"/>
    <s v="B. Alfonsetto"/>
    <x v="145"/>
    <s v="May"/>
    <n v="2023"/>
    <d v="1899-12-30T01:04:00"/>
    <x v="3"/>
    <x v="1"/>
    <n v="37"/>
    <x v="6"/>
    <s v="African American"/>
    <x v="6"/>
    <x v="0"/>
    <m/>
    <n v="48"/>
    <s v="Delay"/>
    <x v="28"/>
    <n v="1"/>
    <x v="3"/>
    <x v="0"/>
    <x v="2"/>
    <x v="2"/>
  </r>
  <r>
    <n v="563417288"/>
    <s v="D. Guido"/>
    <x v="453"/>
    <s v="Aug"/>
    <n v="2024"/>
    <d v="1899-12-30T20:33:00"/>
    <x v="6"/>
    <x v="1"/>
    <n v="6"/>
    <x v="4"/>
    <s v="African American"/>
    <x v="6"/>
    <x v="0"/>
    <m/>
    <n v="60"/>
    <s v="Delay"/>
    <x v="23"/>
    <n v="20"/>
    <x v="1"/>
    <x v="2"/>
    <x v="2"/>
    <x v="2"/>
  </r>
  <r>
    <n v="111506779"/>
    <s v="E. Enrigo"/>
    <x v="463"/>
    <s v="Aug"/>
    <n v="2023"/>
    <d v="1899-12-30T03:14:00"/>
    <x v="3"/>
    <x v="1"/>
    <n v="40"/>
    <x v="6"/>
    <s v="African American"/>
    <x v="6"/>
    <x v="0"/>
    <m/>
    <n v="51"/>
    <s v="Delay"/>
    <x v="22"/>
    <n v="3"/>
    <x v="3"/>
    <x v="1"/>
    <x v="2"/>
    <x v="1"/>
  </r>
  <r>
    <n v="268451271"/>
    <s v="G. Gillino"/>
    <x v="137"/>
    <s v="Dec"/>
    <n v="2023"/>
    <d v="1899-12-30T22:12:00"/>
    <x v="3"/>
    <x v="1"/>
    <n v="21"/>
    <x v="3"/>
    <s v="African American"/>
    <x v="6"/>
    <x v="0"/>
    <m/>
    <n v="17"/>
    <s v="Within Time"/>
    <x v="24"/>
    <n v="22"/>
    <x v="1"/>
    <x v="1"/>
    <x v="1"/>
    <x v="1"/>
  </r>
  <r>
    <n v="347033021"/>
    <s v="I. Featherby"/>
    <x v="478"/>
    <s v="Sep"/>
    <n v="2023"/>
    <d v="1899-12-30T18:36:00"/>
    <x v="2"/>
    <x v="1"/>
    <n v="74"/>
    <x v="5"/>
    <s v="African American"/>
    <x v="6"/>
    <x v="0"/>
    <m/>
    <n v="27"/>
    <s v="Within Time"/>
    <x v="20"/>
    <n v="18"/>
    <x v="1"/>
    <x v="3"/>
    <x v="1"/>
    <x v="0"/>
  </r>
  <r>
    <n v="388909318"/>
    <s v="K. MacKeague"/>
    <x v="449"/>
    <s v="Mar"/>
    <n v="2024"/>
    <d v="1899-12-30T00:55:00"/>
    <x v="5"/>
    <x v="1"/>
    <n v="12"/>
    <x v="4"/>
    <s v="African American"/>
    <x v="6"/>
    <x v="0"/>
    <m/>
    <n v="21"/>
    <s v="Within Time"/>
    <x v="4"/>
    <n v="0"/>
    <x v="3"/>
    <x v="2"/>
    <x v="1"/>
    <x v="2"/>
  </r>
  <r>
    <n v="894345445"/>
    <s v="P. Mariolle"/>
    <x v="323"/>
    <s v="Jun"/>
    <n v="2024"/>
    <d v="1899-12-30T12:30:00"/>
    <x v="4"/>
    <x v="1"/>
    <n v="18"/>
    <x v="3"/>
    <s v="African American"/>
    <x v="6"/>
    <x v="0"/>
    <m/>
    <n v="32"/>
    <s v="Delay"/>
    <x v="15"/>
    <n v="12"/>
    <x v="2"/>
    <x v="2"/>
    <x v="0"/>
    <x v="2"/>
  </r>
  <r>
    <n v="616679062"/>
    <s v="Z. Lusgdin"/>
    <x v="389"/>
    <s v="Nov"/>
    <n v="2023"/>
    <d v="1899-12-30T19:01:00"/>
    <x v="4"/>
    <x v="1"/>
    <n v="40"/>
    <x v="6"/>
    <s v="African American"/>
    <x v="6"/>
    <x v="0"/>
    <m/>
    <n v="30"/>
    <s v="Delay"/>
    <x v="22"/>
    <n v="19"/>
    <x v="1"/>
    <x v="1"/>
    <x v="1"/>
    <x v="1"/>
  </r>
  <r>
    <n v="182890226"/>
    <s v="R. Lothlorien"/>
    <x v="24"/>
    <s v="Apr"/>
    <n v="2023"/>
    <d v="1899-12-30T18:12:00"/>
    <x v="0"/>
    <x v="1"/>
    <n v="74"/>
    <x v="5"/>
    <s v="African American"/>
    <x v="6"/>
    <x v="0"/>
    <n v="9"/>
    <n v="26"/>
    <s v="Within Time"/>
    <x v="9"/>
    <n v="18"/>
    <x v="1"/>
    <x v="3"/>
    <x v="1"/>
    <x v="0"/>
  </r>
  <r>
    <n v="886248880"/>
    <s v="D. Gilbart"/>
    <x v="78"/>
    <s v="Sep"/>
    <n v="2024"/>
    <d v="1899-12-30T06:14:00"/>
    <x v="0"/>
    <x v="1"/>
    <n v="53"/>
    <x v="2"/>
    <s v="African American"/>
    <x v="6"/>
    <x v="0"/>
    <n v="10"/>
    <n v="59"/>
    <s v="Delay"/>
    <x v="25"/>
    <n v="6"/>
    <x v="0"/>
    <x v="0"/>
    <x v="2"/>
    <x v="0"/>
  </r>
  <r>
    <n v="782562604"/>
    <s v="C. Vogeler"/>
    <x v="335"/>
    <s v="Dec"/>
    <n v="2023"/>
    <d v="1899-12-30T15:54:00"/>
    <x v="5"/>
    <x v="1"/>
    <n v="4"/>
    <x v="1"/>
    <s v="African American"/>
    <x v="3"/>
    <x v="0"/>
    <m/>
    <n v="14"/>
    <s v="Within Time"/>
    <x v="21"/>
    <n v="15"/>
    <x v="2"/>
    <x v="1"/>
    <x v="1"/>
    <x v="1"/>
  </r>
  <r>
    <n v="106916612"/>
    <s v="H. Riguard"/>
    <x v="145"/>
    <s v="May"/>
    <n v="2023"/>
    <d v="1899-12-30T00:15:00"/>
    <x v="3"/>
    <x v="1"/>
    <n v="63"/>
    <x v="0"/>
    <s v="African American"/>
    <x v="3"/>
    <x v="0"/>
    <m/>
    <n v="27"/>
    <s v="Within Time"/>
    <x v="28"/>
    <n v="0"/>
    <x v="3"/>
    <x v="0"/>
    <x v="1"/>
    <x v="2"/>
  </r>
  <r>
    <n v="130384655"/>
    <s v="L. Clemetts"/>
    <x v="152"/>
    <s v="Jul"/>
    <n v="2023"/>
    <d v="1899-12-30T17:49:00"/>
    <x v="1"/>
    <x v="1"/>
    <n v="5"/>
    <x v="4"/>
    <s v="African American"/>
    <x v="3"/>
    <x v="0"/>
    <m/>
    <n v="40"/>
    <s v="Delay"/>
    <x v="19"/>
    <n v="17"/>
    <x v="2"/>
    <x v="3"/>
    <x v="0"/>
    <x v="1"/>
  </r>
  <r>
    <n v="174124814"/>
    <s v="R. Suche"/>
    <x v="479"/>
    <s v="Sep"/>
    <n v="2023"/>
    <d v="1899-12-30T00:05:00"/>
    <x v="4"/>
    <x v="1"/>
    <n v="74"/>
    <x v="5"/>
    <s v="African American"/>
    <x v="3"/>
    <x v="0"/>
    <m/>
    <n v="51"/>
    <s v="Delay"/>
    <x v="25"/>
    <n v="0"/>
    <x v="3"/>
    <x v="0"/>
    <x v="2"/>
    <x v="0"/>
  </r>
  <r>
    <n v="409084045"/>
    <s v="O. Spillane"/>
    <x v="345"/>
    <s v="Apr"/>
    <n v="2023"/>
    <d v="1899-12-30T01:35:00"/>
    <x v="2"/>
    <x v="1"/>
    <n v="35"/>
    <x v="6"/>
    <s v="African American"/>
    <x v="3"/>
    <x v="0"/>
    <n v="4"/>
    <n v="27"/>
    <s v="Within Time"/>
    <x v="22"/>
    <n v="1"/>
    <x v="3"/>
    <x v="1"/>
    <x v="1"/>
    <x v="1"/>
  </r>
  <r>
    <n v="568074724"/>
    <s v="Z. Meeke"/>
    <x v="480"/>
    <s v="Dec"/>
    <n v="2023"/>
    <d v="1899-12-30T05:31:00"/>
    <x v="6"/>
    <x v="1"/>
    <n v="9"/>
    <x v="4"/>
    <s v="African American"/>
    <x v="3"/>
    <x v="0"/>
    <n v="8"/>
    <n v="51"/>
    <s v="Delay"/>
    <x v="5"/>
    <n v="5"/>
    <x v="3"/>
    <x v="0"/>
    <x v="2"/>
    <x v="0"/>
  </r>
  <r>
    <n v="285699065"/>
    <s v="B. Duinkerk"/>
    <x v="481"/>
    <s v="Jun"/>
    <n v="2024"/>
    <d v="1899-12-30T21:11:00"/>
    <x v="6"/>
    <x v="1"/>
    <n v="79"/>
    <x v="5"/>
    <s v="African American"/>
    <x v="1"/>
    <x v="0"/>
    <m/>
    <n v="14"/>
    <s v="Within Time"/>
    <x v="10"/>
    <n v="21"/>
    <x v="1"/>
    <x v="2"/>
    <x v="1"/>
    <x v="2"/>
  </r>
  <r>
    <n v="126956355"/>
    <s v="B. Negri"/>
    <x v="10"/>
    <s v="Jul"/>
    <n v="2024"/>
    <d v="1899-12-30T17:59:00"/>
    <x v="5"/>
    <x v="1"/>
    <n v="35"/>
    <x v="6"/>
    <s v="African American"/>
    <x v="1"/>
    <x v="0"/>
    <m/>
    <n v="22"/>
    <s v="Within Time"/>
    <x v="7"/>
    <n v="17"/>
    <x v="2"/>
    <x v="2"/>
    <x v="1"/>
    <x v="2"/>
  </r>
  <r>
    <n v="855815760"/>
    <s v="B. Maclean"/>
    <x v="37"/>
    <s v="May"/>
    <n v="2023"/>
    <d v="1899-12-30T00:10:00"/>
    <x v="1"/>
    <x v="1"/>
    <n v="40"/>
    <x v="6"/>
    <s v="African American"/>
    <x v="1"/>
    <x v="0"/>
    <m/>
    <n v="25"/>
    <s v="Within Time"/>
    <x v="23"/>
    <n v="0"/>
    <x v="3"/>
    <x v="2"/>
    <x v="1"/>
    <x v="2"/>
  </r>
  <r>
    <n v="490588278"/>
    <s v="B. Bythway"/>
    <x v="453"/>
    <s v="Aug"/>
    <n v="2024"/>
    <d v="1899-12-30T09:11:00"/>
    <x v="6"/>
    <x v="1"/>
    <n v="54"/>
    <x v="2"/>
    <s v="African American"/>
    <x v="1"/>
    <x v="0"/>
    <m/>
    <n v="47"/>
    <s v="Delay"/>
    <x v="23"/>
    <n v="9"/>
    <x v="0"/>
    <x v="2"/>
    <x v="2"/>
    <x v="2"/>
  </r>
  <r>
    <n v="852852515"/>
    <s v="C. Jammes"/>
    <x v="414"/>
    <s v="May"/>
    <n v="2024"/>
    <d v="1899-12-30T06:16:00"/>
    <x v="2"/>
    <x v="1"/>
    <n v="58"/>
    <x v="2"/>
    <s v="African American"/>
    <x v="1"/>
    <x v="0"/>
    <m/>
    <n v="19"/>
    <s v="Within Time"/>
    <x v="17"/>
    <n v="6"/>
    <x v="0"/>
    <x v="1"/>
    <x v="1"/>
    <x v="1"/>
  </r>
  <r>
    <n v="301601162"/>
    <s v="C. Pitts"/>
    <x v="134"/>
    <s v="Apr"/>
    <n v="2023"/>
    <d v="1899-12-30T15:33:00"/>
    <x v="3"/>
    <x v="1"/>
    <n v="14"/>
    <x v="4"/>
    <s v="African American"/>
    <x v="1"/>
    <x v="0"/>
    <m/>
    <n v="27"/>
    <s v="Within Time"/>
    <x v="12"/>
    <n v="15"/>
    <x v="2"/>
    <x v="2"/>
    <x v="1"/>
    <x v="2"/>
  </r>
  <r>
    <n v="329168015"/>
    <s v="C. Epps"/>
    <x v="302"/>
    <s v="Nov"/>
    <n v="2023"/>
    <d v="1899-12-30T00:00:00"/>
    <x v="6"/>
    <x v="1"/>
    <n v="74"/>
    <x v="5"/>
    <s v="African American"/>
    <x v="1"/>
    <x v="0"/>
    <m/>
    <n v="33"/>
    <s v="Delay"/>
    <x v="20"/>
    <n v="0"/>
    <x v="3"/>
    <x v="3"/>
    <x v="0"/>
    <x v="0"/>
  </r>
  <r>
    <n v="469538098"/>
    <s v="C. Kosel"/>
    <x v="327"/>
    <s v="Nov"/>
    <n v="2023"/>
    <d v="1899-12-30T16:42:00"/>
    <x v="3"/>
    <x v="1"/>
    <n v="70"/>
    <x v="5"/>
    <s v="African American"/>
    <x v="1"/>
    <x v="0"/>
    <m/>
    <n v="60"/>
    <s v="Delay"/>
    <x v="7"/>
    <n v="16"/>
    <x v="2"/>
    <x v="2"/>
    <x v="2"/>
    <x v="2"/>
  </r>
  <r>
    <n v="771624236"/>
    <s v="D. Turbill"/>
    <x v="482"/>
    <s v="Aug"/>
    <n v="2024"/>
    <d v="1899-12-30T19:58:00"/>
    <x v="0"/>
    <x v="1"/>
    <n v="1"/>
    <x v="1"/>
    <s v="African American"/>
    <x v="1"/>
    <x v="0"/>
    <m/>
    <n v="35"/>
    <s v="Delay"/>
    <x v="20"/>
    <n v="19"/>
    <x v="1"/>
    <x v="3"/>
    <x v="0"/>
    <x v="0"/>
  </r>
  <r>
    <n v="176693010"/>
    <s v="D. Winchester"/>
    <x v="348"/>
    <s v="May"/>
    <n v="2024"/>
    <d v="1899-12-30T22:09:00"/>
    <x v="2"/>
    <x v="1"/>
    <n v="32"/>
    <x v="6"/>
    <s v="African American"/>
    <x v="1"/>
    <x v="0"/>
    <m/>
    <n v="42"/>
    <s v="Delay"/>
    <x v="11"/>
    <n v="22"/>
    <x v="1"/>
    <x v="0"/>
    <x v="0"/>
    <x v="0"/>
  </r>
  <r>
    <n v="256036469"/>
    <s v="E. Plummer"/>
    <x v="392"/>
    <s v="Mar"/>
    <n v="2024"/>
    <d v="1899-12-30T20:16:00"/>
    <x v="2"/>
    <x v="1"/>
    <n v="30"/>
    <x v="6"/>
    <s v="African American"/>
    <x v="1"/>
    <x v="0"/>
    <m/>
    <n v="11"/>
    <s v="Within Time"/>
    <x v="20"/>
    <n v="20"/>
    <x v="1"/>
    <x v="3"/>
    <x v="1"/>
    <x v="0"/>
  </r>
  <r>
    <n v="608771218"/>
    <s v="E. Aggio"/>
    <x v="52"/>
    <s v="Jun"/>
    <n v="2024"/>
    <d v="1899-12-30T05:23:00"/>
    <x v="3"/>
    <x v="1"/>
    <n v="60"/>
    <x v="0"/>
    <s v="African American"/>
    <x v="1"/>
    <x v="0"/>
    <m/>
    <n v="12"/>
    <s v="Within Time"/>
    <x v="11"/>
    <n v="5"/>
    <x v="3"/>
    <x v="0"/>
    <x v="1"/>
    <x v="0"/>
  </r>
  <r>
    <n v="826432977"/>
    <s v="E. Greenfield"/>
    <x v="378"/>
    <s v="Aug"/>
    <n v="2023"/>
    <d v="1899-12-30T16:18:00"/>
    <x v="4"/>
    <x v="1"/>
    <n v="48"/>
    <x v="2"/>
    <s v="African American"/>
    <x v="1"/>
    <x v="0"/>
    <m/>
    <n v="14"/>
    <s v="Within Time"/>
    <x v="28"/>
    <n v="16"/>
    <x v="2"/>
    <x v="0"/>
    <x v="1"/>
    <x v="2"/>
  </r>
  <r>
    <n v="647036974"/>
    <s v="E. Dolphin"/>
    <x v="224"/>
    <s v="May"/>
    <n v="2024"/>
    <d v="1899-12-30T00:48:00"/>
    <x v="2"/>
    <x v="1"/>
    <n v="8"/>
    <x v="4"/>
    <s v="African American"/>
    <x v="1"/>
    <x v="0"/>
    <m/>
    <n v="33"/>
    <s v="Delay"/>
    <x v="30"/>
    <n v="0"/>
    <x v="3"/>
    <x v="3"/>
    <x v="0"/>
    <x v="1"/>
  </r>
  <r>
    <n v="672663624"/>
    <s v="E. Battista"/>
    <x v="30"/>
    <s v="Jan"/>
    <n v="2024"/>
    <d v="1899-12-30T05:55:00"/>
    <x v="6"/>
    <x v="1"/>
    <n v="1"/>
    <x v="1"/>
    <s v="African American"/>
    <x v="1"/>
    <x v="0"/>
    <m/>
    <n v="47"/>
    <s v="Delay"/>
    <x v="11"/>
    <n v="5"/>
    <x v="3"/>
    <x v="0"/>
    <x v="2"/>
    <x v="0"/>
  </r>
  <r>
    <n v="385557187"/>
    <s v="G. Kaysor"/>
    <x v="305"/>
    <s v="Dec"/>
    <n v="2023"/>
    <d v="1899-12-30T11:49:00"/>
    <x v="4"/>
    <x v="1"/>
    <n v="62"/>
    <x v="0"/>
    <s v="African American"/>
    <x v="1"/>
    <x v="0"/>
    <m/>
    <n v="12"/>
    <s v="Within Time"/>
    <x v="25"/>
    <n v="11"/>
    <x v="0"/>
    <x v="0"/>
    <x v="1"/>
    <x v="0"/>
  </r>
  <r>
    <n v="821228596"/>
    <s v="G. Gergher"/>
    <x v="5"/>
    <s v="Apr"/>
    <n v="2023"/>
    <d v="1899-12-30T18:28:00"/>
    <x v="2"/>
    <x v="1"/>
    <n v="23"/>
    <x v="3"/>
    <s v="African American"/>
    <x v="1"/>
    <x v="0"/>
    <m/>
    <n v="19"/>
    <s v="Within Time"/>
    <x v="0"/>
    <n v="18"/>
    <x v="1"/>
    <x v="0"/>
    <x v="1"/>
    <x v="0"/>
  </r>
  <r>
    <n v="312878639"/>
    <s v="G. D'Acth"/>
    <x v="70"/>
    <s v="Apr"/>
    <n v="2023"/>
    <d v="1899-12-30T17:35:00"/>
    <x v="4"/>
    <x v="1"/>
    <n v="16"/>
    <x v="3"/>
    <s v="African American"/>
    <x v="1"/>
    <x v="0"/>
    <m/>
    <n v="25"/>
    <s v="Within Time"/>
    <x v="14"/>
    <n v="17"/>
    <x v="2"/>
    <x v="0"/>
    <x v="1"/>
    <x v="0"/>
  </r>
  <r>
    <n v="515488143"/>
    <s v="G. Fetherstonhaugh"/>
    <x v="483"/>
    <s v="Jan"/>
    <n v="2024"/>
    <d v="1899-12-30T12:42:00"/>
    <x v="0"/>
    <x v="1"/>
    <n v="67"/>
    <x v="0"/>
    <s v="African American"/>
    <x v="1"/>
    <x v="0"/>
    <m/>
    <n v="41"/>
    <s v="Delay"/>
    <x v="29"/>
    <n v="12"/>
    <x v="2"/>
    <x v="2"/>
    <x v="0"/>
    <x v="2"/>
  </r>
  <r>
    <n v="408261392"/>
    <s v="H. Hupka"/>
    <x v="76"/>
    <s v="Jun"/>
    <n v="2024"/>
    <d v="1899-12-30T14:25:00"/>
    <x v="1"/>
    <x v="1"/>
    <n v="13"/>
    <x v="4"/>
    <s v="African American"/>
    <x v="1"/>
    <x v="0"/>
    <m/>
    <n v="33"/>
    <s v="Delay"/>
    <x v="4"/>
    <n v="14"/>
    <x v="2"/>
    <x v="2"/>
    <x v="0"/>
    <x v="2"/>
  </r>
  <r>
    <n v="150417960"/>
    <s v="H. Manders"/>
    <x v="435"/>
    <s v="Jun"/>
    <n v="2024"/>
    <d v="1899-12-30T09:05:00"/>
    <x v="0"/>
    <x v="1"/>
    <n v="27"/>
    <x v="3"/>
    <s v="African American"/>
    <x v="1"/>
    <x v="0"/>
    <m/>
    <n v="43"/>
    <s v="Delay"/>
    <x v="7"/>
    <n v="9"/>
    <x v="0"/>
    <x v="2"/>
    <x v="0"/>
    <x v="2"/>
  </r>
  <r>
    <n v="476535824"/>
    <s v="I. Germon"/>
    <x v="142"/>
    <s v="Feb"/>
    <n v="2024"/>
    <d v="1899-12-30T01:06:00"/>
    <x v="2"/>
    <x v="1"/>
    <n v="45"/>
    <x v="2"/>
    <s v="African American"/>
    <x v="1"/>
    <x v="0"/>
    <m/>
    <n v="18"/>
    <s v="Within Time"/>
    <x v="19"/>
    <n v="1"/>
    <x v="3"/>
    <x v="3"/>
    <x v="1"/>
    <x v="1"/>
  </r>
  <r>
    <n v="699539072"/>
    <s v="J. Whittle"/>
    <x v="352"/>
    <s v="Oct"/>
    <n v="2023"/>
    <d v="1899-12-30T09:39:00"/>
    <x v="0"/>
    <x v="1"/>
    <n v="60"/>
    <x v="0"/>
    <s v="African American"/>
    <x v="1"/>
    <x v="0"/>
    <m/>
    <n v="29"/>
    <s v="Within Time"/>
    <x v="25"/>
    <n v="9"/>
    <x v="0"/>
    <x v="0"/>
    <x v="1"/>
    <x v="0"/>
  </r>
  <r>
    <n v="742713088"/>
    <s v="K. Goodby"/>
    <x v="59"/>
    <s v="Sep"/>
    <n v="2023"/>
    <d v="1899-12-30T18:11:00"/>
    <x v="1"/>
    <x v="1"/>
    <n v="22"/>
    <x v="3"/>
    <s v="African American"/>
    <x v="1"/>
    <x v="0"/>
    <m/>
    <n v="17"/>
    <s v="Within Time"/>
    <x v="3"/>
    <n v="18"/>
    <x v="1"/>
    <x v="2"/>
    <x v="1"/>
    <x v="2"/>
  </r>
  <r>
    <n v="548387756"/>
    <s v="L. Otham"/>
    <x v="240"/>
    <s v="Feb"/>
    <n v="2024"/>
    <d v="1899-12-30T20:36:00"/>
    <x v="3"/>
    <x v="1"/>
    <n v="14"/>
    <x v="4"/>
    <s v="African American"/>
    <x v="1"/>
    <x v="0"/>
    <m/>
    <n v="40"/>
    <s v="Delay"/>
    <x v="6"/>
    <n v="20"/>
    <x v="1"/>
    <x v="3"/>
    <x v="0"/>
    <x v="0"/>
  </r>
  <r>
    <n v="768749911"/>
    <s v="L. Dureden"/>
    <x v="458"/>
    <s v="Mar"/>
    <n v="2024"/>
    <d v="1899-12-30T09:07:00"/>
    <x v="4"/>
    <x v="1"/>
    <n v="55"/>
    <x v="2"/>
    <s v="African American"/>
    <x v="1"/>
    <x v="0"/>
    <m/>
    <n v="46"/>
    <s v="Delay"/>
    <x v="2"/>
    <n v="9"/>
    <x v="0"/>
    <x v="1"/>
    <x v="2"/>
    <x v="1"/>
  </r>
  <r>
    <n v="555044632"/>
    <s v="M. Cooksey"/>
    <x v="141"/>
    <s v="Jul"/>
    <n v="2024"/>
    <d v="1899-12-30T10:42:00"/>
    <x v="5"/>
    <x v="1"/>
    <n v="32"/>
    <x v="6"/>
    <s v="African American"/>
    <x v="1"/>
    <x v="0"/>
    <m/>
    <n v="36"/>
    <s v="Delay"/>
    <x v="5"/>
    <n v="10"/>
    <x v="0"/>
    <x v="0"/>
    <x v="0"/>
    <x v="0"/>
  </r>
  <r>
    <n v="132596486"/>
    <s v="M. Orneblow"/>
    <x v="484"/>
    <s v="Nov"/>
    <n v="2023"/>
    <d v="1899-12-30T06:52:00"/>
    <x v="4"/>
    <x v="1"/>
    <n v="68"/>
    <x v="0"/>
    <s v="African American"/>
    <x v="1"/>
    <x v="0"/>
    <m/>
    <n v="56"/>
    <s v="Delay"/>
    <x v="23"/>
    <n v="6"/>
    <x v="0"/>
    <x v="2"/>
    <x v="2"/>
    <x v="2"/>
  </r>
  <r>
    <n v="678711257"/>
    <s v="N. Gumery"/>
    <x v="485"/>
    <s v="Jun"/>
    <n v="2024"/>
    <d v="1899-12-30T09:53:00"/>
    <x v="6"/>
    <x v="1"/>
    <n v="42"/>
    <x v="6"/>
    <s v="African American"/>
    <x v="1"/>
    <x v="0"/>
    <m/>
    <n v="21"/>
    <s v="Within Time"/>
    <x v="25"/>
    <n v="9"/>
    <x v="0"/>
    <x v="0"/>
    <x v="1"/>
    <x v="0"/>
  </r>
  <r>
    <n v="602278019"/>
    <s v="N. Saunderson"/>
    <x v="350"/>
    <s v="Mar"/>
    <n v="2024"/>
    <d v="1899-12-30T23:01:00"/>
    <x v="5"/>
    <x v="1"/>
    <n v="66"/>
    <x v="0"/>
    <s v="African American"/>
    <x v="1"/>
    <x v="0"/>
    <m/>
    <n v="32"/>
    <s v="Delay"/>
    <x v="19"/>
    <n v="23"/>
    <x v="1"/>
    <x v="3"/>
    <x v="0"/>
    <x v="1"/>
  </r>
  <r>
    <n v="307794993"/>
    <s v="N. Tortoishell"/>
    <x v="196"/>
    <s v="Sep"/>
    <n v="2024"/>
    <d v="1899-12-30T02:35:00"/>
    <x v="6"/>
    <x v="1"/>
    <n v="8"/>
    <x v="4"/>
    <s v="African American"/>
    <x v="1"/>
    <x v="0"/>
    <m/>
    <n v="36"/>
    <s v="Delay"/>
    <x v="8"/>
    <n v="2"/>
    <x v="3"/>
    <x v="3"/>
    <x v="0"/>
    <x v="1"/>
  </r>
  <r>
    <n v="887700249"/>
    <s v="O. Milward"/>
    <x v="310"/>
    <s v="Aug"/>
    <n v="2024"/>
    <d v="1899-12-30T19:45:00"/>
    <x v="4"/>
    <x v="1"/>
    <n v="56"/>
    <x v="2"/>
    <s v="African American"/>
    <x v="1"/>
    <x v="0"/>
    <m/>
    <n v="35"/>
    <s v="Delay"/>
    <x v="9"/>
    <n v="19"/>
    <x v="1"/>
    <x v="3"/>
    <x v="0"/>
    <x v="0"/>
  </r>
  <r>
    <n v="268520413"/>
    <s v="O. Hailston"/>
    <x v="486"/>
    <s v="Apr"/>
    <n v="2023"/>
    <d v="1899-12-30T21:56:00"/>
    <x v="4"/>
    <x v="1"/>
    <n v="36"/>
    <x v="6"/>
    <s v="African American"/>
    <x v="1"/>
    <x v="0"/>
    <m/>
    <n v="36"/>
    <s v="Delay"/>
    <x v="24"/>
    <n v="21"/>
    <x v="1"/>
    <x v="1"/>
    <x v="0"/>
    <x v="1"/>
  </r>
  <r>
    <n v="415793375"/>
    <s v="P. Taks"/>
    <x v="274"/>
    <s v="Dec"/>
    <n v="2023"/>
    <d v="1899-12-30T04:23:00"/>
    <x v="1"/>
    <x v="1"/>
    <n v="17"/>
    <x v="3"/>
    <s v="African American"/>
    <x v="1"/>
    <x v="0"/>
    <m/>
    <n v="45"/>
    <s v="Delay"/>
    <x v="12"/>
    <n v="4"/>
    <x v="3"/>
    <x v="2"/>
    <x v="0"/>
    <x v="2"/>
  </r>
  <r>
    <n v="193655672"/>
    <s v="Q. Clowes"/>
    <x v="294"/>
    <s v="Aug"/>
    <n v="2023"/>
    <d v="1899-12-30T08:53:00"/>
    <x v="1"/>
    <x v="1"/>
    <n v="70"/>
    <x v="5"/>
    <s v="African American"/>
    <x v="1"/>
    <x v="0"/>
    <m/>
    <n v="48"/>
    <s v="Delay"/>
    <x v="18"/>
    <n v="8"/>
    <x v="0"/>
    <x v="1"/>
    <x v="2"/>
    <x v="1"/>
  </r>
  <r>
    <n v="740475663"/>
    <s v="Q. Marke"/>
    <x v="487"/>
    <s v="Mar"/>
    <n v="2024"/>
    <d v="1899-12-30T11:03:00"/>
    <x v="0"/>
    <x v="1"/>
    <n v="33"/>
    <x v="6"/>
    <s v="African American"/>
    <x v="1"/>
    <x v="0"/>
    <m/>
    <n v="60"/>
    <s v="Delay"/>
    <x v="22"/>
    <n v="11"/>
    <x v="0"/>
    <x v="1"/>
    <x v="2"/>
    <x v="1"/>
  </r>
  <r>
    <n v="616339502"/>
    <s v="Q. McRoberts"/>
    <x v="346"/>
    <s v="Aug"/>
    <n v="2023"/>
    <d v="1899-12-30T11:19:00"/>
    <x v="2"/>
    <x v="1"/>
    <n v="70"/>
    <x v="5"/>
    <s v="African American"/>
    <x v="1"/>
    <x v="0"/>
    <m/>
    <n v="60"/>
    <s v="Delay"/>
    <x v="8"/>
    <n v="11"/>
    <x v="0"/>
    <x v="3"/>
    <x v="2"/>
    <x v="1"/>
  </r>
  <r>
    <n v="481076937"/>
    <s v="S. Garrard"/>
    <x v="24"/>
    <s v="Apr"/>
    <n v="2023"/>
    <d v="1899-12-30T21:51:00"/>
    <x v="0"/>
    <x v="1"/>
    <n v="46"/>
    <x v="2"/>
    <s v="African American"/>
    <x v="1"/>
    <x v="0"/>
    <m/>
    <n v="42"/>
    <s v="Delay"/>
    <x v="9"/>
    <n v="21"/>
    <x v="1"/>
    <x v="3"/>
    <x v="0"/>
    <x v="0"/>
  </r>
  <r>
    <n v="257749742"/>
    <s v="T. Olin"/>
    <x v="386"/>
    <s v="Jun"/>
    <n v="2023"/>
    <d v="1899-12-30T00:52:00"/>
    <x v="1"/>
    <x v="1"/>
    <n v="19"/>
    <x v="3"/>
    <s v="African American"/>
    <x v="1"/>
    <x v="0"/>
    <m/>
    <n v="15"/>
    <s v="Within Time"/>
    <x v="14"/>
    <n v="0"/>
    <x v="3"/>
    <x v="0"/>
    <x v="1"/>
    <x v="0"/>
  </r>
  <r>
    <n v="816201565"/>
    <s v="T. Conyard"/>
    <x v="206"/>
    <s v="Jul"/>
    <n v="2024"/>
    <d v="1899-12-30T06:35:00"/>
    <x v="2"/>
    <x v="1"/>
    <n v="9"/>
    <x v="4"/>
    <s v="African American"/>
    <x v="1"/>
    <x v="0"/>
    <m/>
    <n v="31"/>
    <s v="Delay"/>
    <x v="6"/>
    <n v="6"/>
    <x v="0"/>
    <x v="3"/>
    <x v="0"/>
    <x v="0"/>
  </r>
  <r>
    <n v="249437801"/>
    <s v="T. Harverson"/>
    <x v="388"/>
    <s v="Mar"/>
    <n v="2024"/>
    <d v="1899-12-30T17:04:00"/>
    <x v="3"/>
    <x v="1"/>
    <n v="36"/>
    <x v="6"/>
    <s v="African American"/>
    <x v="1"/>
    <x v="0"/>
    <m/>
    <n v="39"/>
    <s v="Delay"/>
    <x v="29"/>
    <n v="17"/>
    <x v="2"/>
    <x v="2"/>
    <x v="0"/>
    <x v="2"/>
  </r>
  <r>
    <n v="127119600"/>
    <s v="U. Budcock"/>
    <x v="488"/>
    <s v="Apr"/>
    <n v="2024"/>
    <d v="1899-12-30T23:31:00"/>
    <x v="2"/>
    <x v="1"/>
    <n v="38"/>
    <x v="6"/>
    <s v="African American"/>
    <x v="1"/>
    <x v="0"/>
    <m/>
    <n v="34"/>
    <s v="Delay"/>
    <x v="10"/>
    <n v="23"/>
    <x v="1"/>
    <x v="2"/>
    <x v="0"/>
    <x v="2"/>
  </r>
  <r>
    <n v="434364693"/>
    <s v="U. Anderl"/>
    <x v="418"/>
    <s v="Aug"/>
    <n v="2024"/>
    <d v="1899-12-30T04:59:00"/>
    <x v="4"/>
    <x v="1"/>
    <n v="41"/>
    <x v="6"/>
    <s v="African American"/>
    <x v="1"/>
    <x v="0"/>
    <m/>
    <n v="51"/>
    <s v="Delay"/>
    <x v="7"/>
    <n v="4"/>
    <x v="3"/>
    <x v="2"/>
    <x v="2"/>
    <x v="2"/>
  </r>
  <r>
    <n v="629668713"/>
    <s v="U. Khidr"/>
    <x v="284"/>
    <s v="Sep"/>
    <n v="2023"/>
    <d v="1899-12-30T00:04:00"/>
    <x v="5"/>
    <x v="1"/>
    <n v="46"/>
    <x v="2"/>
    <s v="African American"/>
    <x v="1"/>
    <x v="0"/>
    <m/>
    <n v="54"/>
    <s v="Delay"/>
    <x v="19"/>
    <n v="0"/>
    <x v="3"/>
    <x v="3"/>
    <x v="2"/>
    <x v="1"/>
  </r>
  <r>
    <n v="399832838"/>
    <s v="V. Borrie"/>
    <x v="409"/>
    <s v="Aug"/>
    <n v="2024"/>
    <d v="1899-12-30T09:17:00"/>
    <x v="5"/>
    <x v="1"/>
    <n v="11"/>
    <x v="4"/>
    <s v="African American"/>
    <x v="1"/>
    <x v="0"/>
    <m/>
    <n v="39"/>
    <s v="Delay"/>
    <x v="11"/>
    <n v="9"/>
    <x v="0"/>
    <x v="0"/>
    <x v="0"/>
    <x v="0"/>
  </r>
  <r>
    <n v="403127738"/>
    <s v="W. Blenkinsop"/>
    <x v="116"/>
    <s v="Apr"/>
    <n v="2024"/>
    <d v="1899-12-30T06:24:00"/>
    <x v="0"/>
    <x v="1"/>
    <n v="18"/>
    <x v="3"/>
    <s v="African American"/>
    <x v="1"/>
    <x v="0"/>
    <m/>
    <n v="23"/>
    <s v="Within Time"/>
    <x v="24"/>
    <n v="6"/>
    <x v="0"/>
    <x v="1"/>
    <x v="1"/>
    <x v="1"/>
  </r>
  <r>
    <n v="723960625"/>
    <s v="W. Baythrop"/>
    <x v="222"/>
    <s v="Jan"/>
    <n v="2024"/>
    <d v="1899-12-30T11:51:00"/>
    <x v="2"/>
    <x v="1"/>
    <n v="39"/>
    <x v="6"/>
    <s v="African American"/>
    <x v="1"/>
    <x v="0"/>
    <m/>
    <n v="23"/>
    <s v="Within Time"/>
    <x v="6"/>
    <n v="11"/>
    <x v="0"/>
    <x v="3"/>
    <x v="1"/>
    <x v="0"/>
  </r>
  <r>
    <n v="509968931"/>
    <s v="W. Chessell"/>
    <x v="378"/>
    <s v="Aug"/>
    <n v="2023"/>
    <d v="1899-12-30T18:39:00"/>
    <x v="4"/>
    <x v="1"/>
    <n v="33"/>
    <x v="6"/>
    <s v="African American"/>
    <x v="1"/>
    <x v="0"/>
    <m/>
    <n v="49"/>
    <s v="Delay"/>
    <x v="28"/>
    <n v="18"/>
    <x v="1"/>
    <x v="0"/>
    <x v="2"/>
    <x v="2"/>
  </r>
  <r>
    <n v="286152377"/>
    <s v="W. Roelofsen"/>
    <x v="274"/>
    <s v="Dec"/>
    <n v="2023"/>
    <d v="1899-12-30T18:39:00"/>
    <x v="1"/>
    <x v="1"/>
    <n v="48"/>
    <x v="2"/>
    <s v="African American"/>
    <x v="1"/>
    <x v="0"/>
    <m/>
    <n v="50"/>
    <s v="Delay"/>
    <x v="12"/>
    <n v="18"/>
    <x v="1"/>
    <x v="2"/>
    <x v="2"/>
    <x v="2"/>
  </r>
  <r>
    <n v="895445421"/>
    <s v="W. Gormally"/>
    <x v="489"/>
    <s v="Nov"/>
    <n v="2023"/>
    <d v="1899-12-30T17:16:00"/>
    <x v="0"/>
    <x v="1"/>
    <n v="18"/>
    <x v="3"/>
    <s v="African American"/>
    <x v="1"/>
    <x v="0"/>
    <m/>
    <n v="51"/>
    <s v="Delay"/>
    <x v="13"/>
    <n v="17"/>
    <x v="2"/>
    <x v="2"/>
    <x v="2"/>
    <x v="2"/>
  </r>
  <r>
    <n v="744372731"/>
    <s v="X. Cassels"/>
    <x v="212"/>
    <s v="May"/>
    <n v="2023"/>
    <d v="1899-12-30T07:21:00"/>
    <x v="5"/>
    <x v="1"/>
    <n v="38"/>
    <x v="6"/>
    <s v="African American"/>
    <x v="1"/>
    <x v="0"/>
    <m/>
    <n v="30"/>
    <s v="Delay"/>
    <x v="5"/>
    <n v="7"/>
    <x v="0"/>
    <x v="0"/>
    <x v="1"/>
    <x v="0"/>
  </r>
  <r>
    <n v="534155048"/>
    <s v="X. Vasilyonok"/>
    <x v="211"/>
    <s v="May"/>
    <n v="2023"/>
    <d v="1899-12-30T20:20:00"/>
    <x v="4"/>
    <x v="1"/>
    <n v="10"/>
    <x v="4"/>
    <s v="African American"/>
    <x v="1"/>
    <x v="0"/>
    <m/>
    <n v="43"/>
    <s v="Delay"/>
    <x v="21"/>
    <n v="20"/>
    <x v="1"/>
    <x v="1"/>
    <x v="0"/>
    <x v="1"/>
  </r>
  <r>
    <n v="713559408"/>
    <s v="X. Castelot"/>
    <x v="6"/>
    <s v="Aug"/>
    <n v="2023"/>
    <d v="1899-12-30T07:24:00"/>
    <x v="0"/>
    <x v="1"/>
    <n v="11"/>
    <x v="4"/>
    <s v="African American"/>
    <x v="1"/>
    <x v="0"/>
    <m/>
    <n v="46"/>
    <s v="Delay"/>
    <x v="3"/>
    <n v="7"/>
    <x v="0"/>
    <x v="2"/>
    <x v="2"/>
    <x v="2"/>
  </r>
  <r>
    <n v="655605604"/>
    <s v="X. Southway"/>
    <x v="490"/>
    <s v="May"/>
    <n v="2023"/>
    <d v="1899-12-30T04:55:00"/>
    <x v="4"/>
    <x v="1"/>
    <n v="54"/>
    <x v="2"/>
    <s v="African American"/>
    <x v="1"/>
    <x v="0"/>
    <m/>
    <n v="46"/>
    <s v="Delay"/>
    <x v="1"/>
    <n v="4"/>
    <x v="3"/>
    <x v="0"/>
    <x v="2"/>
    <x v="0"/>
  </r>
  <r>
    <n v="225041769"/>
    <s v="X. Martynikhin"/>
    <x v="87"/>
    <s v="Oct"/>
    <n v="2023"/>
    <d v="1899-12-30T16:35:00"/>
    <x v="0"/>
    <x v="1"/>
    <n v="16"/>
    <x v="3"/>
    <s v="African American"/>
    <x v="1"/>
    <x v="0"/>
    <m/>
    <n v="60"/>
    <s v="Delay"/>
    <x v="2"/>
    <n v="16"/>
    <x v="2"/>
    <x v="1"/>
    <x v="2"/>
    <x v="1"/>
  </r>
  <r>
    <n v="288651997"/>
    <s v="Y. Geater"/>
    <x v="58"/>
    <s v="Sep"/>
    <n v="2023"/>
    <d v="1899-12-30T07:18:00"/>
    <x v="0"/>
    <x v="1"/>
    <n v="50"/>
    <x v="2"/>
    <s v="African American"/>
    <x v="1"/>
    <x v="0"/>
    <m/>
    <n v="20"/>
    <s v="Within Time"/>
    <x v="27"/>
    <n v="7"/>
    <x v="0"/>
    <x v="3"/>
    <x v="1"/>
    <x v="0"/>
  </r>
  <r>
    <n v="576109140"/>
    <s v="Y. Ewles"/>
    <x v="99"/>
    <s v="Aug"/>
    <n v="2024"/>
    <d v="1899-12-30T18:34:00"/>
    <x v="2"/>
    <x v="1"/>
    <n v="19"/>
    <x v="3"/>
    <s v="African American"/>
    <x v="1"/>
    <x v="0"/>
    <m/>
    <n v="38"/>
    <s v="Delay"/>
    <x v="1"/>
    <n v="18"/>
    <x v="1"/>
    <x v="0"/>
    <x v="0"/>
    <x v="0"/>
  </r>
  <r>
    <n v="299193267"/>
    <s v="Z. Ragless"/>
    <x v="247"/>
    <s v="Jun"/>
    <n v="2023"/>
    <d v="1899-12-30T00:03:00"/>
    <x v="2"/>
    <x v="1"/>
    <n v="26"/>
    <x v="3"/>
    <s v="African American"/>
    <x v="1"/>
    <x v="0"/>
    <m/>
    <n v="43"/>
    <s v="Delay"/>
    <x v="1"/>
    <n v="0"/>
    <x v="3"/>
    <x v="0"/>
    <x v="0"/>
    <x v="0"/>
  </r>
  <r>
    <n v="613381181"/>
    <s v="Z. Loker"/>
    <x v="390"/>
    <s v="Aug"/>
    <n v="2024"/>
    <d v="1899-12-30T11:14:00"/>
    <x v="3"/>
    <x v="1"/>
    <n v="5"/>
    <x v="4"/>
    <s v="African American"/>
    <x v="1"/>
    <x v="0"/>
    <m/>
    <n v="49"/>
    <s v="Delay"/>
    <x v="25"/>
    <n v="11"/>
    <x v="0"/>
    <x v="0"/>
    <x v="2"/>
    <x v="0"/>
  </r>
  <r>
    <n v="555342893"/>
    <s v="Z. Swiers"/>
    <x v="474"/>
    <s v="Jul"/>
    <n v="2023"/>
    <d v="1899-12-30T00:09:00"/>
    <x v="3"/>
    <x v="1"/>
    <n v="29"/>
    <x v="3"/>
    <s v="African American"/>
    <x v="1"/>
    <x v="0"/>
    <m/>
    <n v="53"/>
    <s v="Delay"/>
    <x v="30"/>
    <n v="0"/>
    <x v="3"/>
    <x v="3"/>
    <x v="2"/>
    <x v="1"/>
  </r>
  <r>
    <n v="503610053"/>
    <s v="Z. Scarfe"/>
    <x v="85"/>
    <s v="Aug"/>
    <n v="2023"/>
    <d v="1899-12-30T19:25:00"/>
    <x v="1"/>
    <x v="1"/>
    <n v="5"/>
    <x v="4"/>
    <s v="African American"/>
    <x v="1"/>
    <x v="0"/>
    <m/>
    <n v="54"/>
    <s v="Delay"/>
    <x v="7"/>
    <n v="19"/>
    <x v="1"/>
    <x v="2"/>
    <x v="2"/>
    <x v="2"/>
  </r>
  <r>
    <n v="102206596"/>
    <s v="V. Asson"/>
    <x v="282"/>
    <s v="Jun"/>
    <n v="2024"/>
    <d v="1899-12-30T19:06:00"/>
    <x v="6"/>
    <x v="1"/>
    <n v="69"/>
    <x v="0"/>
    <s v="African American"/>
    <x v="1"/>
    <x v="0"/>
    <n v="0"/>
    <n v="33"/>
    <s v="Delay"/>
    <x v="6"/>
    <n v="19"/>
    <x v="1"/>
    <x v="3"/>
    <x v="0"/>
    <x v="0"/>
  </r>
  <r>
    <n v="611352228"/>
    <s v="N. Cashen"/>
    <x v="448"/>
    <s v="Jul"/>
    <n v="2024"/>
    <d v="1899-12-30T13:59:00"/>
    <x v="2"/>
    <x v="1"/>
    <n v="38"/>
    <x v="6"/>
    <s v="African American"/>
    <x v="1"/>
    <x v="0"/>
    <n v="1"/>
    <n v="33"/>
    <s v="Delay"/>
    <x v="2"/>
    <n v="13"/>
    <x v="2"/>
    <x v="1"/>
    <x v="0"/>
    <x v="1"/>
  </r>
  <r>
    <n v="465819018"/>
    <s v="T. Dome"/>
    <x v="151"/>
    <s v="Jun"/>
    <n v="2023"/>
    <d v="1899-12-30T07:47:00"/>
    <x v="6"/>
    <x v="1"/>
    <n v="55"/>
    <x v="2"/>
    <s v="African American"/>
    <x v="1"/>
    <x v="0"/>
    <n v="1"/>
    <n v="56"/>
    <s v="Delay"/>
    <x v="0"/>
    <n v="7"/>
    <x v="0"/>
    <x v="0"/>
    <x v="2"/>
    <x v="0"/>
  </r>
  <r>
    <n v="769705050"/>
    <s v="Y. McQuilkin"/>
    <x v="491"/>
    <s v="Dec"/>
    <n v="2023"/>
    <d v="1899-12-30T14:19:00"/>
    <x v="6"/>
    <x v="1"/>
    <n v="4"/>
    <x v="1"/>
    <s v="African American"/>
    <x v="1"/>
    <x v="0"/>
    <n v="1"/>
    <n v="10"/>
    <s v="Within Time"/>
    <x v="9"/>
    <n v="14"/>
    <x v="2"/>
    <x v="3"/>
    <x v="1"/>
    <x v="0"/>
  </r>
  <r>
    <n v="535017739"/>
    <s v="N. Slessor"/>
    <x v="362"/>
    <s v="May"/>
    <n v="2024"/>
    <d v="1899-12-30T22:45:00"/>
    <x v="6"/>
    <x v="1"/>
    <n v="7"/>
    <x v="4"/>
    <s v="African American"/>
    <x v="1"/>
    <x v="0"/>
    <n v="2"/>
    <n v="31"/>
    <s v="Delay"/>
    <x v="20"/>
    <n v="22"/>
    <x v="1"/>
    <x v="3"/>
    <x v="0"/>
    <x v="0"/>
  </r>
  <r>
    <n v="691662729"/>
    <s v="P. Downgate"/>
    <x v="252"/>
    <s v="Jan"/>
    <n v="2024"/>
    <d v="1899-12-30T14:19:00"/>
    <x v="1"/>
    <x v="1"/>
    <n v="5"/>
    <x v="4"/>
    <s v="African American"/>
    <x v="1"/>
    <x v="0"/>
    <n v="2"/>
    <n v="56"/>
    <s v="Delay"/>
    <x v="0"/>
    <n v="14"/>
    <x v="2"/>
    <x v="0"/>
    <x v="2"/>
    <x v="0"/>
  </r>
  <r>
    <n v="218336566"/>
    <s v="U. Walbrun"/>
    <x v="415"/>
    <s v="Aug"/>
    <n v="2024"/>
    <d v="1899-12-30T22:28:00"/>
    <x v="2"/>
    <x v="1"/>
    <n v="8"/>
    <x v="4"/>
    <s v="African American"/>
    <x v="1"/>
    <x v="0"/>
    <n v="2"/>
    <n v="49"/>
    <s v="Delay"/>
    <x v="13"/>
    <n v="22"/>
    <x v="1"/>
    <x v="2"/>
    <x v="2"/>
    <x v="2"/>
  </r>
  <r>
    <n v="820397118"/>
    <s v="O. Casolla"/>
    <x v="492"/>
    <s v="Oct"/>
    <n v="2024"/>
    <d v="1899-12-30T19:24:00"/>
    <x v="1"/>
    <x v="1"/>
    <n v="13"/>
    <x v="4"/>
    <s v="African American"/>
    <x v="1"/>
    <x v="0"/>
    <n v="3"/>
    <n v="39"/>
    <s v="Delay"/>
    <x v="7"/>
    <n v="19"/>
    <x v="1"/>
    <x v="2"/>
    <x v="0"/>
    <x v="2"/>
  </r>
  <r>
    <n v="672057311"/>
    <s v="S. Jennens"/>
    <x v="444"/>
    <s v="Jul"/>
    <n v="2023"/>
    <d v="1899-12-30T03:25:00"/>
    <x v="4"/>
    <x v="1"/>
    <n v="13"/>
    <x v="4"/>
    <s v="African American"/>
    <x v="1"/>
    <x v="0"/>
    <n v="3"/>
    <n v="58"/>
    <s v="Delay"/>
    <x v="14"/>
    <n v="3"/>
    <x v="3"/>
    <x v="0"/>
    <x v="2"/>
    <x v="0"/>
  </r>
  <r>
    <n v="660269221"/>
    <s v="Z. Blaylock"/>
    <x v="242"/>
    <s v="May"/>
    <n v="2024"/>
    <d v="1899-12-30T09:06:00"/>
    <x v="0"/>
    <x v="1"/>
    <n v="51"/>
    <x v="2"/>
    <s v="African American"/>
    <x v="1"/>
    <x v="0"/>
    <n v="3"/>
    <n v="52"/>
    <s v="Delay"/>
    <x v="13"/>
    <n v="9"/>
    <x v="0"/>
    <x v="2"/>
    <x v="2"/>
    <x v="2"/>
  </r>
  <r>
    <n v="897924692"/>
    <s v="N. Parrington"/>
    <x v="493"/>
    <s v="Sep"/>
    <n v="2024"/>
    <d v="1899-12-30T09:55:00"/>
    <x v="4"/>
    <x v="1"/>
    <n v="10"/>
    <x v="4"/>
    <s v="African American"/>
    <x v="1"/>
    <x v="0"/>
    <n v="4"/>
    <n v="12"/>
    <s v="Within Time"/>
    <x v="12"/>
    <n v="9"/>
    <x v="0"/>
    <x v="2"/>
    <x v="1"/>
    <x v="2"/>
  </r>
  <r>
    <n v="421325744"/>
    <s v="P. Oke"/>
    <x v="237"/>
    <s v="May"/>
    <n v="2024"/>
    <d v="1899-12-30T11:22:00"/>
    <x v="2"/>
    <x v="1"/>
    <n v="71"/>
    <x v="5"/>
    <s v="African American"/>
    <x v="1"/>
    <x v="0"/>
    <n v="4"/>
    <n v="19"/>
    <s v="Within Time"/>
    <x v="12"/>
    <n v="11"/>
    <x v="0"/>
    <x v="2"/>
    <x v="1"/>
    <x v="2"/>
  </r>
  <r>
    <n v="876210868"/>
    <s v="Q. Pheazey"/>
    <x v="429"/>
    <s v="Aug"/>
    <n v="2023"/>
    <d v="1899-12-30T12:06:00"/>
    <x v="1"/>
    <x v="1"/>
    <n v="29"/>
    <x v="3"/>
    <s v="African American"/>
    <x v="1"/>
    <x v="0"/>
    <n v="4"/>
    <n v="45"/>
    <s v="Delay"/>
    <x v="5"/>
    <n v="12"/>
    <x v="2"/>
    <x v="0"/>
    <x v="0"/>
    <x v="0"/>
  </r>
  <r>
    <n v="344878606"/>
    <s v="B. Gooderick"/>
    <x v="410"/>
    <s v="Aug"/>
    <n v="2023"/>
    <d v="1899-12-30T18:49:00"/>
    <x v="2"/>
    <x v="1"/>
    <n v="7"/>
    <x v="4"/>
    <s v="African American"/>
    <x v="1"/>
    <x v="0"/>
    <n v="5"/>
    <n v="34"/>
    <s v="Delay"/>
    <x v="15"/>
    <n v="18"/>
    <x v="1"/>
    <x v="2"/>
    <x v="0"/>
    <x v="2"/>
  </r>
  <r>
    <n v="188732556"/>
    <s v="E. Campo"/>
    <x v="252"/>
    <s v="Jan"/>
    <n v="2024"/>
    <d v="1899-12-30T18:31:00"/>
    <x v="1"/>
    <x v="1"/>
    <n v="56"/>
    <x v="2"/>
    <s v="African American"/>
    <x v="1"/>
    <x v="0"/>
    <n v="5"/>
    <n v="37"/>
    <s v="Delay"/>
    <x v="0"/>
    <n v="18"/>
    <x v="1"/>
    <x v="0"/>
    <x v="0"/>
    <x v="0"/>
  </r>
  <r>
    <n v="857287777"/>
    <s v="X. Markushkin"/>
    <x v="220"/>
    <s v="Feb"/>
    <n v="2024"/>
    <d v="1899-12-30T19:14:00"/>
    <x v="2"/>
    <x v="1"/>
    <n v="38"/>
    <x v="6"/>
    <s v="African American"/>
    <x v="1"/>
    <x v="0"/>
    <n v="5"/>
    <n v="46"/>
    <s v="Delay"/>
    <x v="13"/>
    <n v="19"/>
    <x v="1"/>
    <x v="2"/>
    <x v="2"/>
    <x v="2"/>
  </r>
  <r>
    <n v="198109009"/>
    <s v="A. Jamison"/>
    <x v="311"/>
    <s v="May"/>
    <n v="2024"/>
    <d v="1899-12-30T23:05:00"/>
    <x v="6"/>
    <x v="1"/>
    <n v="21"/>
    <x v="3"/>
    <s v="African American"/>
    <x v="1"/>
    <x v="0"/>
    <n v="6"/>
    <n v="34"/>
    <s v="Delay"/>
    <x v="28"/>
    <n v="23"/>
    <x v="1"/>
    <x v="0"/>
    <x v="0"/>
    <x v="2"/>
  </r>
  <r>
    <n v="215649064"/>
    <s v="E. Kynforth"/>
    <x v="210"/>
    <s v="Nov"/>
    <n v="2023"/>
    <d v="1899-12-30T05:22:00"/>
    <x v="6"/>
    <x v="1"/>
    <n v="63"/>
    <x v="0"/>
    <s v="African American"/>
    <x v="1"/>
    <x v="0"/>
    <n v="6"/>
    <n v="56"/>
    <s v="Delay"/>
    <x v="16"/>
    <n v="5"/>
    <x v="3"/>
    <x v="1"/>
    <x v="2"/>
    <x v="1"/>
  </r>
  <r>
    <n v="637784643"/>
    <s v="P. Klessmann"/>
    <x v="494"/>
    <s v="Jan"/>
    <n v="2024"/>
    <d v="1899-12-30T20:27:00"/>
    <x v="2"/>
    <x v="1"/>
    <n v="77"/>
    <x v="5"/>
    <s v="African American"/>
    <x v="1"/>
    <x v="0"/>
    <n v="6"/>
    <n v="12"/>
    <s v="Within Time"/>
    <x v="10"/>
    <n v="20"/>
    <x v="1"/>
    <x v="2"/>
    <x v="1"/>
    <x v="2"/>
  </r>
  <r>
    <n v="768939567"/>
    <s v="P. Sheran"/>
    <x v="460"/>
    <s v="May"/>
    <n v="2023"/>
    <d v="1899-12-30T04:28:00"/>
    <x v="3"/>
    <x v="1"/>
    <n v="11"/>
    <x v="4"/>
    <s v="African American"/>
    <x v="1"/>
    <x v="0"/>
    <n v="6"/>
    <n v="29"/>
    <s v="Within Time"/>
    <x v="16"/>
    <n v="4"/>
    <x v="3"/>
    <x v="1"/>
    <x v="1"/>
    <x v="1"/>
  </r>
  <r>
    <n v="852528451"/>
    <s v="Q. Andrivot"/>
    <x v="221"/>
    <s v="May"/>
    <n v="2024"/>
    <d v="1899-12-30T22:32:00"/>
    <x v="0"/>
    <x v="1"/>
    <n v="31"/>
    <x v="6"/>
    <s v="African American"/>
    <x v="1"/>
    <x v="0"/>
    <n v="6"/>
    <n v="12"/>
    <s v="Within Time"/>
    <x v="21"/>
    <n v="22"/>
    <x v="1"/>
    <x v="1"/>
    <x v="1"/>
    <x v="1"/>
  </r>
  <r>
    <n v="871894819"/>
    <s v="J. Turmall"/>
    <x v="422"/>
    <s v="Feb"/>
    <n v="2024"/>
    <d v="1899-12-30T08:54:00"/>
    <x v="1"/>
    <x v="1"/>
    <n v="36"/>
    <x v="6"/>
    <s v="African American"/>
    <x v="1"/>
    <x v="0"/>
    <n v="7"/>
    <n v="39"/>
    <s v="Delay"/>
    <x v="8"/>
    <n v="8"/>
    <x v="0"/>
    <x v="3"/>
    <x v="0"/>
    <x v="1"/>
  </r>
  <r>
    <n v="170123064"/>
    <s v="M. Brandrick"/>
    <x v="140"/>
    <s v="Aug"/>
    <n v="2023"/>
    <d v="1899-12-30T07:20:00"/>
    <x v="6"/>
    <x v="1"/>
    <n v="22"/>
    <x v="3"/>
    <s v="African American"/>
    <x v="1"/>
    <x v="0"/>
    <n v="7"/>
    <n v="10"/>
    <s v="Within Time"/>
    <x v="13"/>
    <n v="7"/>
    <x v="0"/>
    <x v="2"/>
    <x v="1"/>
    <x v="2"/>
  </r>
  <r>
    <n v="613187721"/>
    <s v="E. Greeson"/>
    <x v="229"/>
    <s v="Feb"/>
    <n v="2024"/>
    <d v="1899-12-30T05:10:00"/>
    <x v="5"/>
    <x v="1"/>
    <n v="46"/>
    <x v="2"/>
    <s v="African American"/>
    <x v="1"/>
    <x v="0"/>
    <n v="8"/>
    <n v="51"/>
    <s v="Delay"/>
    <x v="11"/>
    <n v="5"/>
    <x v="3"/>
    <x v="0"/>
    <x v="2"/>
    <x v="0"/>
  </r>
  <r>
    <n v="160601177"/>
    <s v="E. Baiss"/>
    <x v="312"/>
    <s v="Oct"/>
    <n v="2023"/>
    <d v="1899-12-30T00:50:00"/>
    <x v="1"/>
    <x v="1"/>
    <n v="66"/>
    <x v="0"/>
    <s v="African American"/>
    <x v="1"/>
    <x v="0"/>
    <n v="9"/>
    <n v="21"/>
    <s v="Within Time"/>
    <x v="20"/>
    <n v="0"/>
    <x v="3"/>
    <x v="3"/>
    <x v="1"/>
    <x v="0"/>
  </r>
  <r>
    <n v="703909423"/>
    <s v="E. Killiner"/>
    <x v="495"/>
    <s v="Jun"/>
    <n v="2023"/>
    <d v="1899-12-30T09:01:00"/>
    <x v="5"/>
    <x v="1"/>
    <n v="45"/>
    <x v="2"/>
    <s v="African American"/>
    <x v="1"/>
    <x v="0"/>
    <n v="10"/>
    <n v="14"/>
    <s v="Within Time"/>
    <x v="3"/>
    <n v="9"/>
    <x v="0"/>
    <x v="2"/>
    <x v="1"/>
    <x v="2"/>
  </r>
  <r>
    <n v="575305215"/>
    <s v="L. Pimerick"/>
    <x v="81"/>
    <s v="Oct"/>
    <n v="2024"/>
    <d v="1899-12-30T19:04:00"/>
    <x v="4"/>
    <x v="1"/>
    <n v="38"/>
    <x v="6"/>
    <s v="African American"/>
    <x v="1"/>
    <x v="0"/>
    <n v="10"/>
    <n v="47"/>
    <s v="Delay"/>
    <x v="20"/>
    <n v="19"/>
    <x v="1"/>
    <x v="3"/>
    <x v="2"/>
    <x v="0"/>
  </r>
  <r>
    <n v="128048702"/>
    <s v="U. Albion"/>
    <x v="206"/>
    <s v="Jul"/>
    <n v="2024"/>
    <d v="1899-12-30T16:39:00"/>
    <x v="2"/>
    <x v="1"/>
    <n v="68"/>
    <x v="0"/>
    <s v="African American"/>
    <x v="1"/>
    <x v="0"/>
    <n v="10"/>
    <n v="34"/>
    <s v="Delay"/>
    <x v="6"/>
    <n v="16"/>
    <x v="2"/>
    <x v="3"/>
    <x v="0"/>
    <x v="0"/>
  </r>
  <r>
    <n v="535208984"/>
    <s v="E. Braunthal"/>
    <x v="319"/>
    <s v="Oct"/>
    <n v="2024"/>
    <d v="1899-12-30T01:10:00"/>
    <x v="0"/>
    <x v="1"/>
    <n v="13"/>
    <x v="4"/>
    <s v="African American"/>
    <x v="5"/>
    <x v="0"/>
    <m/>
    <n v="46"/>
    <s v="Delay"/>
    <x v="30"/>
    <n v="1"/>
    <x v="3"/>
    <x v="3"/>
    <x v="2"/>
    <x v="1"/>
  </r>
  <r>
    <n v="816610800"/>
    <s v="F. Dumbell"/>
    <x v="33"/>
    <s v="Jul"/>
    <n v="2024"/>
    <d v="1899-12-30T13:45:00"/>
    <x v="5"/>
    <x v="1"/>
    <n v="59"/>
    <x v="2"/>
    <s v="African American"/>
    <x v="5"/>
    <x v="0"/>
    <m/>
    <n v="58"/>
    <s v="Delay"/>
    <x v="9"/>
    <n v="13"/>
    <x v="2"/>
    <x v="3"/>
    <x v="2"/>
    <x v="0"/>
  </r>
  <r>
    <n v="786862035"/>
    <s v="N. Sugge"/>
    <x v="298"/>
    <s v="Nov"/>
    <n v="2023"/>
    <d v="1899-12-30T04:27:00"/>
    <x v="4"/>
    <x v="1"/>
    <n v="41"/>
    <x v="6"/>
    <s v="African American"/>
    <x v="5"/>
    <x v="0"/>
    <m/>
    <n v="23"/>
    <s v="Within Time"/>
    <x v="0"/>
    <n v="4"/>
    <x v="3"/>
    <x v="0"/>
    <x v="1"/>
    <x v="0"/>
  </r>
  <r>
    <n v="410266916"/>
    <s v="O. Cabrera"/>
    <x v="155"/>
    <s v="Mar"/>
    <n v="2024"/>
    <d v="1899-12-30T21:11:00"/>
    <x v="0"/>
    <x v="1"/>
    <n v="31"/>
    <x v="6"/>
    <s v="African American"/>
    <x v="5"/>
    <x v="0"/>
    <m/>
    <n v="54"/>
    <s v="Delay"/>
    <x v="23"/>
    <n v="21"/>
    <x v="1"/>
    <x v="2"/>
    <x v="2"/>
    <x v="2"/>
  </r>
  <r>
    <n v="109398231"/>
    <s v="G. Truse"/>
    <x v="427"/>
    <s v="Aug"/>
    <n v="2023"/>
    <d v="1899-12-30T21:54:00"/>
    <x v="5"/>
    <x v="1"/>
    <n v="5"/>
    <x v="4"/>
    <s v="African American"/>
    <x v="5"/>
    <x v="0"/>
    <n v="8"/>
    <n v="48"/>
    <s v="Delay"/>
    <x v="10"/>
    <n v="21"/>
    <x v="1"/>
    <x v="2"/>
    <x v="2"/>
    <x v="2"/>
  </r>
  <r>
    <n v="210441324"/>
    <s v="A. Oates"/>
    <x v="395"/>
    <s v="Apr"/>
    <n v="2024"/>
    <d v="1899-12-30T13:59:00"/>
    <x v="4"/>
    <x v="1"/>
    <n v="11"/>
    <x v="4"/>
    <s v="African American"/>
    <x v="0"/>
    <x v="0"/>
    <m/>
    <n v="20"/>
    <s v="Within Time"/>
    <x v="21"/>
    <n v="13"/>
    <x v="2"/>
    <x v="1"/>
    <x v="1"/>
    <x v="1"/>
  </r>
  <r>
    <n v="495297252"/>
    <s v="A. Belt"/>
    <x v="318"/>
    <s v="Sep"/>
    <n v="2023"/>
    <d v="1899-12-30T22:31:00"/>
    <x v="1"/>
    <x v="1"/>
    <n v="21"/>
    <x v="3"/>
    <s v="African American"/>
    <x v="0"/>
    <x v="0"/>
    <m/>
    <n v="23"/>
    <s v="Within Time"/>
    <x v="30"/>
    <n v="22"/>
    <x v="1"/>
    <x v="3"/>
    <x v="1"/>
    <x v="1"/>
  </r>
  <r>
    <n v="196021199"/>
    <s v="A. Picker"/>
    <x v="390"/>
    <s v="Aug"/>
    <n v="2024"/>
    <d v="1899-12-30T16:20:00"/>
    <x v="3"/>
    <x v="1"/>
    <n v="34"/>
    <x v="6"/>
    <s v="African American"/>
    <x v="0"/>
    <x v="0"/>
    <m/>
    <n v="30"/>
    <s v="Delay"/>
    <x v="25"/>
    <n v="16"/>
    <x v="2"/>
    <x v="0"/>
    <x v="1"/>
    <x v="0"/>
  </r>
  <r>
    <n v="437577623"/>
    <s v="A. Pockey"/>
    <x v="442"/>
    <s v="Aug"/>
    <n v="2023"/>
    <d v="1899-12-30T01:37:00"/>
    <x v="0"/>
    <x v="1"/>
    <n v="71"/>
    <x v="5"/>
    <s v="African American"/>
    <x v="0"/>
    <x v="0"/>
    <m/>
    <n v="41"/>
    <s v="Delay"/>
    <x v="11"/>
    <n v="1"/>
    <x v="3"/>
    <x v="0"/>
    <x v="0"/>
    <x v="0"/>
  </r>
  <r>
    <n v="475879207"/>
    <s v="A. Gjerde"/>
    <x v="381"/>
    <s v="Nov"/>
    <n v="2023"/>
    <d v="1899-12-30T12:16:00"/>
    <x v="5"/>
    <x v="1"/>
    <n v="30"/>
    <x v="6"/>
    <s v="African American"/>
    <x v="0"/>
    <x v="0"/>
    <m/>
    <n v="54"/>
    <s v="Delay"/>
    <x v="24"/>
    <n v="12"/>
    <x v="2"/>
    <x v="1"/>
    <x v="2"/>
    <x v="1"/>
  </r>
  <r>
    <n v="207230750"/>
    <s v="B. Grevile"/>
    <x v="209"/>
    <s v="Apr"/>
    <n v="2023"/>
    <d v="1899-12-30T08:04:00"/>
    <x v="3"/>
    <x v="1"/>
    <n v="6"/>
    <x v="4"/>
    <s v="African American"/>
    <x v="0"/>
    <x v="0"/>
    <m/>
    <n v="11"/>
    <s v="Within Time"/>
    <x v="30"/>
    <n v="8"/>
    <x v="0"/>
    <x v="3"/>
    <x v="1"/>
    <x v="1"/>
  </r>
  <r>
    <n v="748328916"/>
    <s v="B. O'Longain"/>
    <x v="303"/>
    <s v="Mar"/>
    <n v="2024"/>
    <d v="1899-12-30T13:25:00"/>
    <x v="1"/>
    <x v="1"/>
    <n v="77"/>
    <x v="5"/>
    <s v="African American"/>
    <x v="0"/>
    <x v="0"/>
    <m/>
    <n v="14"/>
    <s v="Within Time"/>
    <x v="30"/>
    <n v="13"/>
    <x v="2"/>
    <x v="3"/>
    <x v="1"/>
    <x v="1"/>
  </r>
  <r>
    <n v="301255648"/>
    <s v="B. Thibodeaux"/>
    <x v="496"/>
    <s v="Dec"/>
    <n v="2023"/>
    <d v="1899-12-30T21:46:00"/>
    <x v="1"/>
    <x v="1"/>
    <n v="31"/>
    <x v="6"/>
    <s v="African American"/>
    <x v="0"/>
    <x v="0"/>
    <m/>
    <n v="17"/>
    <s v="Within Time"/>
    <x v="30"/>
    <n v="21"/>
    <x v="1"/>
    <x v="3"/>
    <x v="1"/>
    <x v="1"/>
  </r>
  <r>
    <n v="641441366"/>
    <s v="B. Witherop"/>
    <x v="124"/>
    <s v="Nov"/>
    <n v="2023"/>
    <d v="1899-12-30T04:13:00"/>
    <x v="6"/>
    <x v="1"/>
    <n v="22"/>
    <x v="3"/>
    <s v="African American"/>
    <x v="0"/>
    <x v="0"/>
    <m/>
    <n v="48"/>
    <s v="Delay"/>
    <x v="28"/>
    <n v="4"/>
    <x v="3"/>
    <x v="0"/>
    <x v="2"/>
    <x v="2"/>
  </r>
  <r>
    <n v="446186335"/>
    <s v="C. Faughny"/>
    <x v="433"/>
    <s v="Jan"/>
    <n v="2024"/>
    <d v="1899-12-30T06:38:00"/>
    <x v="3"/>
    <x v="1"/>
    <n v="52"/>
    <x v="2"/>
    <s v="African American"/>
    <x v="0"/>
    <x v="0"/>
    <m/>
    <n v="18"/>
    <s v="Within Time"/>
    <x v="26"/>
    <n v="6"/>
    <x v="0"/>
    <x v="2"/>
    <x v="1"/>
    <x v="2"/>
  </r>
  <r>
    <n v="258163895"/>
    <s v="C. Sneller"/>
    <x v="497"/>
    <s v="Sep"/>
    <n v="2023"/>
    <d v="1899-12-30T13:28:00"/>
    <x v="0"/>
    <x v="1"/>
    <n v="14"/>
    <x v="4"/>
    <s v="African American"/>
    <x v="0"/>
    <x v="0"/>
    <m/>
    <n v="21"/>
    <s v="Within Time"/>
    <x v="22"/>
    <n v="13"/>
    <x v="2"/>
    <x v="1"/>
    <x v="1"/>
    <x v="1"/>
  </r>
  <r>
    <n v="663483553"/>
    <s v="C. Di Francesco"/>
    <x v="27"/>
    <s v="Jul"/>
    <n v="2024"/>
    <d v="1899-12-30T11:18:00"/>
    <x v="3"/>
    <x v="1"/>
    <n v="8"/>
    <x v="4"/>
    <s v="African American"/>
    <x v="0"/>
    <x v="0"/>
    <m/>
    <n v="35"/>
    <s v="Delay"/>
    <x v="16"/>
    <n v="11"/>
    <x v="0"/>
    <x v="1"/>
    <x v="0"/>
    <x v="1"/>
  </r>
  <r>
    <n v="887496202"/>
    <s v="C. Dugan"/>
    <x v="400"/>
    <s v="Oct"/>
    <n v="2024"/>
    <d v="1899-12-30T16:29:00"/>
    <x v="2"/>
    <x v="1"/>
    <n v="77"/>
    <x v="5"/>
    <s v="African American"/>
    <x v="0"/>
    <x v="0"/>
    <m/>
    <n v="40"/>
    <s v="Delay"/>
    <x v="14"/>
    <n v="16"/>
    <x v="2"/>
    <x v="0"/>
    <x v="0"/>
    <x v="0"/>
  </r>
  <r>
    <n v="153355072"/>
    <s v="C. Yeats"/>
    <x v="239"/>
    <s v="Jan"/>
    <n v="2024"/>
    <d v="1899-12-30T09:38:00"/>
    <x v="2"/>
    <x v="1"/>
    <n v="13"/>
    <x v="4"/>
    <s v="African American"/>
    <x v="0"/>
    <x v="0"/>
    <m/>
    <n v="54"/>
    <s v="Delay"/>
    <x v="25"/>
    <n v="9"/>
    <x v="0"/>
    <x v="0"/>
    <x v="2"/>
    <x v="0"/>
  </r>
  <r>
    <n v="298985532"/>
    <s v="D. Spira"/>
    <x v="176"/>
    <s v="Apr"/>
    <n v="2023"/>
    <d v="1899-12-30T17:43:00"/>
    <x v="3"/>
    <x v="1"/>
    <n v="14"/>
    <x v="4"/>
    <s v="African American"/>
    <x v="0"/>
    <x v="0"/>
    <m/>
    <n v="22"/>
    <s v="Within Time"/>
    <x v="3"/>
    <n v="17"/>
    <x v="2"/>
    <x v="2"/>
    <x v="1"/>
    <x v="2"/>
  </r>
  <r>
    <n v="365366718"/>
    <s v="D. Chick"/>
    <x v="139"/>
    <s v="Dec"/>
    <n v="2023"/>
    <d v="1899-12-30T08:49:00"/>
    <x v="5"/>
    <x v="1"/>
    <n v="79"/>
    <x v="5"/>
    <s v="African American"/>
    <x v="0"/>
    <x v="0"/>
    <m/>
    <n v="31"/>
    <s v="Delay"/>
    <x v="13"/>
    <n v="8"/>
    <x v="0"/>
    <x v="2"/>
    <x v="0"/>
    <x v="2"/>
  </r>
  <r>
    <n v="595320861"/>
    <s v="D. Toon"/>
    <x v="271"/>
    <s v="Jul"/>
    <n v="2023"/>
    <d v="1899-12-30T11:22:00"/>
    <x v="5"/>
    <x v="1"/>
    <n v="39"/>
    <x v="6"/>
    <s v="African American"/>
    <x v="0"/>
    <x v="0"/>
    <m/>
    <n v="36"/>
    <s v="Delay"/>
    <x v="28"/>
    <n v="11"/>
    <x v="0"/>
    <x v="0"/>
    <x v="0"/>
    <x v="2"/>
  </r>
  <r>
    <n v="374057474"/>
    <s v="E. Darko"/>
    <x v="405"/>
    <s v="Jun"/>
    <n v="2023"/>
    <d v="1899-12-30T00:11:00"/>
    <x v="2"/>
    <x v="1"/>
    <n v="69"/>
    <x v="0"/>
    <s v="African American"/>
    <x v="0"/>
    <x v="0"/>
    <m/>
    <n v="24"/>
    <s v="Within Time"/>
    <x v="19"/>
    <n v="0"/>
    <x v="3"/>
    <x v="3"/>
    <x v="1"/>
    <x v="1"/>
  </r>
  <r>
    <n v="240481291"/>
    <s v="E. Bellchamber"/>
    <x v="346"/>
    <s v="Aug"/>
    <n v="2023"/>
    <d v="1899-12-30T21:02:00"/>
    <x v="2"/>
    <x v="1"/>
    <n v="31"/>
    <x v="6"/>
    <s v="African American"/>
    <x v="0"/>
    <x v="0"/>
    <m/>
    <n v="27"/>
    <s v="Within Time"/>
    <x v="8"/>
    <n v="21"/>
    <x v="1"/>
    <x v="3"/>
    <x v="1"/>
    <x v="1"/>
  </r>
  <r>
    <n v="897335602"/>
    <s v="E. Redsell"/>
    <x v="162"/>
    <s v="Jul"/>
    <n v="2024"/>
    <d v="1899-12-30T15:47:00"/>
    <x v="1"/>
    <x v="1"/>
    <n v="58"/>
    <x v="2"/>
    <s v="African American"/>
    <x v="0"/>
    <x v="0"/>
    <m/>
    <n v="31"/>
    <s v="Delay"/>
    <x v="22"/>
    <n v="15"/>
    <x v="2"/>
    <x v="1"/>
    <x v="0"/>
    <x v="1"/>
  </r>
  <r>
    <n v="863913510"/>
    <s v="E. Snelgar"/>
    <x v="185"/>
    <s v="Jun"/>
    <n v="2024"/>
    <d v="1899-12-30T03:19:00"/>
    <x v="1"/>
    <x v="1"/>
    <n v="56"/>
    <x v="2"/>
    <s v="African American"/>
    <x v="0"/>
    <x v="0"/>
    <m/>
    <n v="32"/>
    <s v="Delay"/>
    <x v="13"/>
    <n v="3"/>
    <x v="3"/>
    <x v="2"/>
    <x v="0"/>
    <x v="2"/>
  </r>
  <r>
    <n v="236737073"/>
    <s v="E. Brandon"/>
    <x v="78"/>
    <s v="Sep"/>
    <n v="2024"/>
    <d v="1899-12-30T04:01:00"/>
    <x v="0"/>
    <x v="1"/>
    <n v="69"/>
    <x v="0"/>
    <s v="African American"/>
    <x v="0"/>
    <x v="0"/>
    <m/>
    <n v="36"/>
    <s v="Delay"/>
    <x v="25"/>
    <n v="4"/>
    <x v="3"/>
    <x v="0"/>
    <x v="0"/>
    <x v="0"/>
  </r>
  <r>
    <n v="512791834"/>
    <s v="E. Mattimoe"/>
    <x v="27"/>
    <s v="Jul"/>
    <n v="2024"/>
    <d v="1899-12-30T23:31:00"/>
    <x v="3"/>
    <x v="1"/>
    <n v="24"/>
    <x v="3"/>
    <s v="African American"/>
    <x v="0"/>
    <x v="0"/>
    <m/>
    <n v="41"/>
    <s v="Delay"/>
    <x v="16"/>
    <n v="23"/>
    <x v="1"/>
    <x v="1"/>
    <x v="0"/>
    <x v="1"/>
  </r>
  <r>
    <n v="343722599"/>
    <s v="E. Jonke"/>
    <x v="498"/>
    <s v="Jun"/>
    <n v="2023"/>
    <d v="1899-12-30T03:01:00"/>
    <x v="0"/>
    <x v="1"/>
    <n v="68"/>
    <x v="0"/>
    <s v="African American"/>
    <x v="0"/>
    <x v="0"/>
    <m/>
    <n v="47"/>
    <s v="Delay"/>
    <x v="28"/>
    <n v="3"/>
    <x v="3"/>
    <x v="0"/>
    <x v="2"/>
    <x v="2"/>
  </r>
  <r>
    <n v="442167954"/>
    <s v="E. Leeson"/>
    <x v="118"/>
    <s v="Aug"/>
    <n v="2024"/>
    <d v="1899-12-30T04:31:00"/>
    <x v="5"/>
    <x v="1"/>
    <n v="19"/>
    <x v="3"/>
    <s v="African American"/>
    <x v="0"/>
    <x v="0"/>
    <m/>
    <n v="50"/>
    <s v="Delay"/>
    <x v="3"/>
    <n v="4"/>
    <x v="3"/>
    <x v="2"/>
    <x v="2"/>
    <x v="2"/>
  </r>
  <r>
    <n v="338685955"/>
    <s v="E. Maxwell"/>
    <x v="110"/>
    <s v="Dec"/>
    <n v="2023"/>
    <d v="1899-12-30T14:49:00"/>
    <x v="2"/>
    <x v="1"/>
    <n v="79"/>
    <x v="5"/>
    <s v="African American"/>
    <x v="0"/>
    <x v="0"/>
    <m/>
    <n v="51"/>
    <s v="Delay"/>
    <x v="28"/>
    <n v="14"/>
    <x v="2"/>
    <x v="0"/>
    <x v="2"/>
    <x v="2"/>
  </r>
  <r>
    <n v="300988851"/>
    <s v="E. Giovannazzi"/>
    <x v="499"/>
    <s v="Sep"/>
    <n v="2024"/>
    <d v="1899-12-30T09:41:00"/>
    <x v="6"/>
    <x v="1"/>
    <n v="8"/>
    <x v="4"/>
    <s v="African American"/>
    <x v="0"/>
    <x v="0"/>
    <m/>
    <n v="55"/>
    <s v="Delay"/>
    <x v="15"/>
    <n v="9"/>
    <x v="0"/>
    <x v="2"/>
    <x v="2"/>
    <x v="2"/>
  </r>
  <r>
    <n v="389051442"/>
    <s v="F. Batch"/>
    <x v="500"/>
    <s v="Nov"/>
    <n v="2023"/>
    <d v="1899-12-30T14:27:00"/>
    <x v="0"/>
    <x v="1"/>
    <n v="33"/>
    <x v="6"/>
    <s v="African American"/>
    <x v="0"/>
    <x v="0"/>
    <m/>
    <n v="30"/>
    <s v="Delay"/>
    <x v="21"/>
    <n v="14"/>
    <x v="2"/>
    <x v="1"/>
    <x v="1"/>
    <x v="1"/>
  </r>
  <r>
    <n v="854276593"/>
    <s v="F. Feely"/>
    <x v="239"/>
    <s v="Jan"/>
    <n v="2024"/>
    <d v="1899-12-30T18:28:00"/>
    <x v="2"/>
    <x v="1"/>
    <n v="61"/>
    <x v="0"/>
    <s v="African American"/>
    <x v="0"/>
    <x v="0"/>
    <m/>
    <n v="30"/>
    <s v="Delay"/>
    <x v="25"/>
    <n v="18"/>
    <x v="1"/>
    <x v="0"/>
    <x v="1"/>
    <x v="0"/>
  </r>
  <r>
    <n v="828829788"/>
    <s v="F. Dienes"/>
    <x v="480"/>
    <s v="Dec"/>
    <n v="2023"/>
    <d v="1899-12-30T17:32:00"/>
    <x v="6"/>
    <x v="1"/>
    <n v="19"/>
    <x v="3"/>
    <s v="African American"/>
    <x v="0"/>
    <x v="0"/>
    <m/>
    <n v="32"/>
    <s v="Delay"/>
    <x v="5"/>
    <n v="17"/>
    <x v="2"/>
    <x v="0"/>
    <x v="0"/>
    <x v="0"/>
  </r>
  <r>
    <n v="294448935"/>
    <s v="F. Bellefant"/>
    <x v="227"/>
    <s v="Sep"/>
    <n v="2023"/>
    <d v="1899-12-30T01:15:00"/>
    <x v="5"/>
    <x v="1"/>
    <n v="63"/>
    <x v="0"/>
    <s v="African American"/>
    <x v="0"/>
    <x v="0"/>
    <m/>
    <n v="33"/>
    <s v="Delay"/>
    <x v="4"/>
    <n v="1"/>
    <x v="3"/>
    <x v="2"/>
    <x v="0"/>
    <x v="2"/>
  </r>
  <r>
    <n v="549225714"/>
    <s v="F. Prewett"/>
    <x v="306"/>
    <s v="Sep"/>
    <n v="2023"/>
    <d v="1899-12-30T06:19:00"/>
    <x v="1"/>
    <x v="1"/>
    <n v="41"/>
    <x v="6"/>
    <s v="African American"/>
    <x v="0"/>
    <x v="0"/>
    <m/>
    <n v="34"/>
    <s v="Delay"/>
    <x v="17"/>
    <n v="6"/>
    <x v="0"/>
    <x v="1"/>
    <x v="0"/>
    <x v="1"/>
  </r>
  <r>
    <n v="392219704"/>
    <s v="F. Kisting"/>
    <x v="501"/>
    <s v="Sep"/>
    <n v="2024"/>
    <d v="1899-12-30T18:27:00"/>
    <x v="4"/>
    <x v="1"/>
    <n v="72"/>
    <x v="5"/>
    <s v="African American"/>
    <x v="0"/>
    <x v="0"/>
    <m/>
    <n v="42"/>
    <s v="Delay"/>
    <x v="11"/>
    <n v="18"/>
    <x v="1"/>
    <x v="0"/>
    <x v="0"/>
    <x v="0"/>
  </r>
  <r>
    <n v="327140232"/>
    <s v="F. Fullard"/>
    <x v="323"/>
    <s v="Jun"/>
    <n v="2024"/>
    <d v="1899-12-30T13:58:00"/>
    <x v="4"/>
    <x v="1"/>
    <n v="39"/>
    <x v="6"/>
    <s v="African American"/>
    <x v="0"/>
    <x v="0"/>
    <m/>
    <n v="44"/>
    <s v="Delay"/>
    <x v="15"/>
    <n v="13"/>
    <x v="2"/>
    <x v="2"/>
    <x v="0"/>
    <x v="2"/>
  </r>
  <r>
    <n v="892767900"/>
    <s v="F. Matuszyk"/>
    <x v="502"/>
    <s v="Sep"/>
    <n v="2023"/>
    <d v="1899-12-30T13:56:00"/>
    <x v="2"/>
    <x v="1"/>
    <n v="44"/>
    <x v="6"/>
    <s v="African American"/>
    <x v="0"/>
    <x v="0"/>
    <m/>
    <n v="49"/>
    <s v="Delay"/>
    <x v="26"/>
    <n v="13"/>
    <x v="2"/>
    <x v="2"/>
    <x v="2"/>
    <x v="2"/>
  </r>
  <r>
    <n v="530353296"/>
    <s v="F. Brockest"/>
    <x v="307"/>
    <s v="Apr"/>
    <n v="2024"/>
    <d v="1899-12-30T09:04:00"/>
    <x v="3"/>
    <x v="1"/>
    <n v="28"/>
    <x v="3"/>
    <s v="African American"/>
    <x v="0"/>
    <x v="0"/>
    <m/>
    <n v="50"/>
    <s v="Delay"/>
    <x v="28"/>
    <n v="9"/>
    <x v="0"/>
    <x v="0"/>
    <x v="2"/>
    <x v="2"/>
  </r>
  <r>
    <n v="281462340"/>
    <s v="F. Patel"/>
    <x v="57"/>
    <s v="Aug"/>
    <n v="2023"/>
    <d v="1899-12-30T20:53:00"/>
    <x v="4"/>
    <x v="1"/>
    <n v="39"/>
    <x v="6"/>
    <s v="African American"/>
    <x v="0"/>
    <x v="0"/>
    <m/>
    <n v="51"/>
    <s v="Delay"/>
    <x v="20"/>
    <n v="20"/>
    <x v="1"/>
    <x v="3"/>
    <x v="2"/>
    <x v="0"/>
  </r>
  <r>
    <n v="559249165"/>
    <s v="F. Ipgrave"/>
    <x v="270"/>
    <s v="Aug"/>
    <n v="2024"/>
    <d v="1899-12-30T11:26:00"/>
    <x v="2"/>
    <x v="1"/>
    <n v="77"/>
    <x v="5"/>
    <s v="African American"/>
    <x v="0"/>
    <x v="0"/>
    <m/>
    <n v="52"/>
    <s v="Delay"/>
    <x v="19"/>
    <n v="11"/>
    <x v="0"/>
    <x v="3"/>
    <x v="2"/>
    <x v="1"/>
  </r>
  <r>
    <n v="260363785"/>
    <s v="F. Katte"/>
    <x v="216"/>
    <s v="Jul"/>
    <n v="2024"/>
    <d v="1899-12-30T08:46:00"/>
    <x v="0"/>
    <x v="1"/>
    <n v="42"/>
    <x v="6"/>
    <s v="African American"/>
    <x v="0"/>
    <x v="0"/>
    <m/>
    <n v="54"/>
    <s v="Delay"/>
    <x v="14"/>
    <n v="8"/>
    <x v="0"/>
    <x v="0"/>
    <x v="2"/>
    <x v="0"/>
  </r>
  <r>
    <n v="672385049"/>
    <s v="G. Ranger"/>
    <x v="450"/>
    <s v="Aug"/>
    <n v="2024"/>
    <d v="1899-12-30T06:38:00"/>
    <x v="3"/>
    <x v="1"/>
    <n v="61"/>
    <x v="0"/>
    <s v="African American"/>
    <x v="0"/>
    <x v="0"/>
    <m/>
    <n v="39"/>
    <s v="Delay"/>
    <x v="6"/>
    <n v="6"/>
    <x v="0"/>
    <x v="3"/>
    <x v="0"/>
    <x v="0"/>
  </r>
  <r>
    <n v="157039970"/>
    <s v="G. Capelin"/>
    <x v="315"/>
    <s v="Jun"/>
    <n v="2023"/>
    <d v="1899-12-30T21:17:00"/>
    <x v="5"/>
    <x v="1"/>
    <n v="60"/>
    <x v="0"/>
    <s v="African American"/>
    <x v="0"/>
    <x v="0"/>
    <m/>
    <n v="40"/>
    <s v="Delay"/>
    <x v="11"/>
    <n v="21"/>
    <x v="1"/>
    <x v="0"/>
    <x v="0"/>
    <x v="0"/>
  </r>
  <r>
    <n v="606567861"/>
    <s v="G. Downing"/>
    <x v="402"/>
    <s v="Dec"/>
    <n v="2023"/>
    <d v="1899-12-30T13:16:00"/>
    <x v="4"/>
    <x v="1"/>
    <n v="53"/>
    <x v="2"/>
    <s v="African American"/>
    <x v="0"/>
    <x v="0"/>
    <m/>
    <n v="44"/>
    <s v="Delay"/>
    <x v="10"/>
    <n v="13"/>
    <x v="2"/>
    <x v="2"/>
    <x v="0"/>
    <x v="2"/>
  </r>
  <r>
    <n v="350250027"/>
    <s v="H. Streeter"/>
    <x v="285"/>
    <s v="Oct"/>
    <n v="2024"/>
    <d v="1899-12-30T01:42:00"/>
    <x v="3"/>
    <x v="1"/>
    <n v="33"/>
    <x v="6"/>
    <s v="African American"/>
    <x v="0"/>
    <x v="0"/>
    <m/>
    <n v="14"/>
    <s v="Within Time"/>
    <x v="23"/>
    <n v="1"/>
    <x v="3"/>
    <x v="2"/>
    <x v="1"/>
    <x v="2"/>
  </r>
  <r>
    <n v="304985113"/>
    <s v="H. Magwood"/>
    <x v="329"/>
    <s v="Oct"/>
    <n v="2023"/>
    <d v="1899-12-30T16:34:00"/>
    <x v="2"/>
    <x v="1"/>
    <n v="65"/>
    <x v="0"/>
    <s v="African American"/>
    <x v="0"/>
    <x v="0"/>
    <m/>
    <n v="16"/>
    <s v="Within Time"/>
    <x v="18"/>
    <n v="16"/>
    <x v="2"/>
    <x v="1"/>
    <x v="1"/>
    <x v="1"/>
  </r>
  <r>
    <n v="260069563"/>
    <s v="H. Sherville"/>
    <x v="211"/>
    <s v="May"/>
    <n v="2023"/>
    <d v="1899-12-30T23:20:00"/>
    <x v="4"/>
    <x v="1"/>
    <n v="41"/>
    <x v="6"/>
    <s v="African American"/>
    <x v="0"/>
    <x v="0"/>
    <m/>
    <n v="17"/>
    <s v="Within Time"/>
    <x v="21"/>
    <n v="23"/>
    <x v="1"/>
    <x v="1"/>
    <x v="1"/>
    <x v="1"/>
  </r>
  <r>
    <n v="505684956"/>
    <s v="H. Miles"/>
    <x v="275"/>
    <s v="Dec"/>
    <n v="2023"/>
    <d v="1899-12-30T02:06:00"/>
    <x v="2"/>
    <x v="1"/>
    <n v="55"/>
    <x v="2"/>
    <s v="African American"/>
    <x v="0"/>
    <x v="0"/>
    <m/>
    <n v="24"/>
    <s v="Within Time"/>
    <x v="26"/>
    <n v="2"/>
    <x v="3"/>
    <x v="2"/>
    <x v="1"/>
    <x v="2"/>
  </r>
  <r>
    <n v="702194450"/>
    <s v="H. Garry"/>
    <x v="498"/>
    <s v="Jun"/>
    <n v="2023"/>
    <d v="1899-12-30T14:45:00"/>
    <x v="0"/>
    <x v="1"/>
    <n v="23"/>
    <x v="3"/>
    <s v="African American"/>
    <x v="0"/>
    <x v="0"/>
    <m/>
    <n v="25"/>
    <s v="Within Time"/>
    <x v="28"/>
    <n v="14"/>
    <x v="2"/>
    <x v="0"/>
    <x v="1"/>
    <x v="2"/>
  </r>
  <r>
    <n v="462702628"/>
    <s v="H. Loudon"/>
    <x v="433"/>
    <s v="Jan"/>
    <n v="2024"/>
    <d v="1899-12-30T08:35:00"/>
    <x v="3"/>
    <x v="1"/>
    <n v="17"/>
    <x v="3"/>
    <s v="African American"/>
    <x v="0"/>
    <x v="0"/>
    <m/>
    <n v="42"/>
    <s v="Delay"/>
    <x v="26"/>
    <n v="8"/>
    <x v="0"/>
    <x v="2"/>
    <x v="0"/>
    <x v="2"/>
  </r>
  <r>
    <n v="243228875"/>
    <s v="H. Keefe"/>
    <x v="93"/>
    <s v="Mar"/>
    <n v="2024"/>
    <d v="1899-12-30T09:08:00"/>
    <x v="3"/>
    <x v="1"/>
    <n v="55"/>
    <x v="2"/>
    <s v="African American"/>
    <x v="0"/>
    <x v="0"/>
    <m/>
    <n v="52"/>
    <s v="Delay"/>
    <x v="15"/>
    <n v="9"/>
    <x v="0"/>
    <x v="2"/>
    <x v="2"/>
    <x v="2"/>
  </r>
  <r>
    <n v="745939728"/>
    <s v="H. Riding"/>
    <x v="155"/>
    <s v="Mar"/>
    <n v="2024"/>
    <d v="1899-12-30T10:37:00"/>
    <x v="0"/>
    <x v="1"/>
    <n v="64"/>
    <x v="0"/>
    <s v="African American"/>
    <x v="0"/>
    <x v="0"/>
    <m/>
    <n v="52"/>
    <s v="Delay"/>
    <x v="23"/>
    <n v="10"/>
    <x v="0"/>
    <x v="2"/>
    <x v="2"/>
    <x v="2"/>
  </r>
  <r>
    <n v="506783537"/>
    <s v="I. Bullcock"/>
    <x v="63"/>
    <s v="May"/>
    <n v="2024"/>
    <d v="1899-12-30T09:38:00"/>
    <x v="1"/>
    <x v="1"/>
    <n v="39"/>
    <x v="6"/>
    <s v="African American"/>
    <x v="0"/>
    <x v="0"/>
    <m/>
    <n v="10"/>
    <s v="Within Time"/>
    <x v="6"/>
    <n v="9"/>
    <x v="0"/>
    <x v="3"/>
    <x v="1"/>
    <x v="0"/>
  </r>
  <r>
    <n v="172568559"/>
    <s v="I. Sitwell"/>
    <x v="156"/>
    <s v="Aug"/>
    <n v="2023"/>
    <d v="1899-12-30T18:05:00"/>
    <x v="3"/>
    <x v="1"/>
    <n v="33"/>
    <x v="6"/>
    <s v="African American"/>
    <x v="0"/>
    <x v="0"/>
    <m/>
    <n v="15"/>
    <s v="Within Time"/>
    <x v="23"/>
    <n v="18"/>
    <x v="1"/>
    <x v="2"/>
    <x v="1"/>
    <x v="2"/>
  </r>
  <r>
    <n v="376611160"/>
    <s v="I. Gudgeon"/>
    <x v="5"/>
    <s v="Apr"/>
    <n v="2023"/>
    <d v="1899-12-30T10:27:00"/>
    <x v="2"/>
    <x v="1"/>
    <n v="77"/>
    <x v="5"/>
    <s v="African American"/>
    <x v="0"/>
    <x v="0"/>
    <m/>
    <n v="24"/>
    <s v="Within Time"/>
    <x v="0"/>
    <n v="10"/>
    <x v="0"/>
    <x v="0"/>
    <x v="1"/>
    <x v="0"/>
  </r>
  <r>
    <n v="883570781"/>
    <s v="I. Skill"/>
    <x v="503"/>
    <s v="Sep"/>
    <n v="2023"/>
    <d v="1899-12-30T11:46:00"/>
    <x v="3"/>
    <x v="1"/>
    <n v="77"/>
    <x v="5"/>
    <s v="African American"/>
    <x v="0"/>
    <x v="0"/>
    <m/>
    <n v="25"/>
    <s v="Within Time"/>
    <x v="14"/>
    <n v="11"/>
    <x v="0"/>
    <x v="0"/>
    <x v="1"/>
    <x v="0"/>
  </r>
  <r>
    <n v="249540354"/>
    <s v="I. Snook"/>
    <x v="356"/>
    <s v="Mar"/>
    <n v="2024"/>
    <d v="1899-12-30T14:01:00"/>
    <x v="6"/>
    <x v="1"/>
    <n v="28"/>
    <x v="3"/>
    <s v="African American"/>
    <x v="0"/>
    <x v="0"/>
    <m/>
    <n v="45"/>
    <s v="Delay"/>
    <x v="5"/>
    <n v="14"/>
    <x v="2"/>
    <x v="0"/>
    <x v="0"/>
    <x v="0"/>
  </r>
  <r>
    <n v="518529027"/>
    <s v="I. Morsley"/>
    <x v="9"/>
    <s v="Oct"/>
    <n v="2024"/>
    <d v="1899-12-30T12:12:00"/>
    <x v="5"/>
    <x v="1"/>
    <n v="65"/>
    <x v="0"/>
    <s v="African American"/>
    <x v="0"/>
    <x v="0"/>
    <m/>
    <n v="45"/>
    <s v="Delay"/>
    <x v="6"/>
    <n v="12"/>
    <x v="2"/>
    <x v="3"/>
    <x v="0"/>
    <x v="0"/>
  </r>
  <r>
    <n v="543268730"/>
    <s v="I. Chaperling"/>
    <x v="504"/>
    <s v="May"/>
    <n v="2023"/>
    <d v="1899-12-30T07:52:00"/>
    <x v="6"/>
    <x v="1"/>
    <n v="11"/>
    <x v="4"/>
    <s v="African American"/>
    <x v="0"/>
    <x v="0"/>
    <m/>
    <n v="48"/>
    <s v="Delay"/>
    <x v="17"/>
    <n v="7"/>
    <x v="0"/>
    <x v="1"/>
    <x v="2"/>
    <x v="1"/>
  </r>
  <r>
    <n v="186375209"/>
    <s v="J. Terrington"/>
    <x v="303"/>
    <s v="Mar"/>
    <n v="2024"/>
    <d v="1899-12-30T14:06:00"/>
    <x v="1"/>
    <x v="1"/>
    <n v="48"/>
    <x v="2"/>
    <s v="African American"/>
    <x v="0"/>
    <x v="0"/>
    <m/>
    <n v="16"/>
    <s v="Within Time"/>
    <x v="30"/>
    <n v="14"/>
    <x v="2"/>
    <x v="3"/>
    <x v="1"/>
    <x v="1"/>
  </r>
  <r>
    <n v="673553238"/>
    <s v="J. Kasting"/>
    <x v="500"/>
    <s v="Nov"/>
    <n v="2023"/>
    <d v="1899-12-30T00:00:00"/>
    <x v="0"/>
    <x v="1"/>
    <n v="41"/>
    <x v="6"/>
    <s v="African American"/>
    <x v="0"/>
    <x v="0"/>
    <m/>
    <n v="22"/>
    <s v="Within Time"/>
    <x v="21"/>
    <n v="0"/>
    <x v="3"/>
    <x v="1"/>
    <x v="1"/>
    <x v="1"/>
  </r>
  <r>
    <n v="492275140"/>
    <s v="J. Franschini"/>
    <x v="295"/>
    <s v="Oct"/>
    <n v="2023"/>
    <d v="1899-12-30T10:25:00"/>
    <x v="3"/>
    <x v="1"/>
    <n v="78"/>
    <x v="5"/>
    <s v="African American"/>
    <x v="0"/>
    <x v="0"/>
    <m/>
    <n v="30"/>
    <s v="Delay"/>
    <x v="1"/>
    <n v="10"/>
    <x v="0"/>
    <x v="0"/>
    <x v="1"/>
    <x v="0"/>
  </r>
  <r>
    <n v="378546356"/>
    <s v="J. Piggen"/>
    <x v="396"/>
    <s v="Aug"/>
    <n v="2024"/>
    <d v="1899-12-30T06:39:00"/>
    <x v="3"/>
    <x v="1"/>
    <n v="69"/>
    <x v="0"/>
    <s v="African American"/>
    <x v="0"/>
    <x v="0"/>
    <m/>
    <n v="44"/>
    <s v="Delay"/>
    <x v="2"/>
    <n v="6"/>
    <x v="0"/>
    <x v="1"/>
    <x v="0"/>
    <x v="1"/>
  </r>
  <r>
    <n v="193025632"/>
    <s v="J. Ivermee"/>
    <x v="416"/>
    <s v="Jun"/>
    <n v="2023"/>
    <d v="1899-12-30T23:04:00"/>
    <x v="4"/>
    <x v="1"/>
    <n v="68"/>
    <x v="0"/>
    <s v="African American"/>
    <x v="0"/>
    <x v="0"/>
    <m/>
    <n v="49"/>
    <s v="Delay"/>
    <x v="9"/>
    <n v="23"/>
    <x v="1"/>
    <x v="3"/>
    <x v="2"/>
    <x v="0"/>
  </r>
  <r>
    <n v="202345918"/>
    <s v="J. Coyte"/>
    <x v="127"/>
    <s v="Oct"/>
    <n v="2024"/>
    <d v="1899-12-30T23:55:00"/>
    <x v="3"/>
    <x v="1"/>
    <n v="77"/>
    <x v="5"/>
    <s v="African American"/>
    <x v="0"/>
    <x v="0"/>
    <m/>
    <n v="54"/>
    <s v="Delay"/>
    <x v="22"/>
    <n v="23"/>
    <x v="1"/>
    <x v="1"/>
    <x v="2"/>
    <x v="1"/>
  </r>
  <r>
    <n v="360114625"/>
    <s v="K. Beak"/>
    <x v="474"/>
    <s v="Jul"/>
    <n v="2023"/>
    <d v="1899-12-30T22:08:00"/>
    <x v="3"/>
    <x v="1"/>
    <n v="27"/>
    <x v="3"/>
    <s v="African American"/>
    <x v="0"/>
    <x v="0"/>
    <m/>
    <n v="11"/>
    <s v="Within Time"/>
    <x v="30"/>
    <n v="22"/>
    <x v="1"/>
    <x v="3"/>
    <x v="1"/>
    <x v="1"/>
  </r>
  <r>
    <n v="605389414"/>
    <s v="K. Lung"/>
    <x v="487"/>
    <s v="Mar"/>
    <n v="2024"/>
    <d v="1899-12-30T06:07:00"/>
    <x v="0"/>
    <x v="1"/>
    <n v="40"/>
    <x v="6"/>
    <s v="African American"/>
    <x v="0"/>
    <x v="0"/>
    <m/>
    <n v="21"/>
    <s v="Within Time"/>
    <x v="22"/>
    <n v="6"/>
    <x v="0"/>
    <x v="1"/>
    <x v="1"/>
    <x v="1"/>
  </r>
  <r>
    <n v="255378774"/>
    <s v="K. Melsom"/>
    <x v="28"/>
    <s v="Apr"/>
    <n v="2024"/>
    <d v="1899-12-30T05:58:00"/>
    <x v="6"/>
    <x v="1"/>
    <n v="71"/>
    <x v="5"/>
    <s v="African American"/>
    <x v="0"/>
    <x v="0"/>
    <m/>
    <n v="22"/>
    <s v="Within Time"/>
    <x v="17"/>
    <n v="5"/>
    <x v="3"/>
    <x v="1"/>
    <x v="1"/>
    <x v="1"/>
  </r>
  <r>
    <n v="887187294"/>
    <s v="K. Mathan"/>
    <x v="487"/>
    <s v="Mar"/>
    <n v="2024"/>
    <d v="1899-12-30T14:19:00"/>
    <x v="0"/>
    <x v="1"/>
    <n v="56"/>
    <x v="2"/>
    <s v="African American"/>
    <x v="0"/>
    <x v="0"/>
    <m/>
    <n v="30"/>
    <s v="Delay"/>
    <x v="22"/>
    <n v="14"/>
    <x v="2"/>
    <x v="1"/>
    <x v="1"/>
    <x v="1"/>
  </r>
  <r>
    <n v="813422947"/>
    <s v="K. Lumbers"/>
    <x v="383"/>
    <s v="Oct"/>
    <n v="2023"/>
    <d v="1899-12-30T14:06:00"/>
    <x v="4"/>
    <x v="1"/>
    <n v="25"/>
    <x v="3"/>
    <s v="African American"/>
    <x v="0"/>
    <x v="0"/>
    <m/>
    <n v="34"/>
    <s v="Delay"/>
    <x v="17"/>
    <n v="14"/>
    <x v="2"/>
    <x v="1"/>
    <x v="0"/>
    <x v="1"/>
  </r>
  <r>
    <n v="336785411"/>
    <s v="K. Forcer"/>
    <x v="504"/>
    <s v="May"/>
    <n v="2023"/>
    <d v="1899-12-30T13:44:00"/>
    <x v="6"/>
    <x v="1"/>
    <n v="73"/>
    <x v="5"/>
    <s v="African American"/>
    <x v="0"/>
    <x v="0"/>
    <m/>
    <n v="58"/>
    <s v="Delay"/>
    <x v="17"/>
    <n v="13"/>
    <x v="2"/>
    <x v="1"/>
    <x v="2"/>
    <x v="1"/>
  </r>
  <r>
    <n v="196554306"/>
    <s v="L. Caghan"/>
    <x v="179"/>
    <s v="Jun"/>
    <n v="2023"/>
    <d v="1899-12-30T08:59:00"/>
    <x v="6"/>
    <x v="1"/>
    <n v="79"/>
    <x v="5"/>
    <s v="African American"/>
    <x v="0"/>
    <x v="0"/>
    <m/>
    <n v="37"/>
    <s v="Delay"/>
    <x v="23"/>
    <n v="8"/>
    <x v="0"/>
    <x v="2"/>
    <x v="0"/>
    <x v="2"/>
  </r>
  <r>
    <n v="305983609"/>
    <s v="L. Fransemai"/>
    <x v="35"/>
    <s v="Jul"/>
    <n v="2023"/>
    <d v="1899-12-30T02:28:00"/>
    <x v="2"/>
    <x v="1"/>
    <n v="10"/>
    <x v="4"/>
    <s v="African American"/>
    <x v="0"/>
    <x v="0"/>
    <m/>
    <n v="38"/>
    <s v="Delay"/>
    <x v="22"/>
    <n v="2"/>
    <x v="3"/>
    <x v="1"/>
    <x v="0"/>
    <x v="1"/>
  </r>
  <r>
    <n v="198860248"/>
    <s v="M. Fairhead"/>
    <x v="18"/>
    <s v="Nov"/>
    <n v="2023"/>
    <d v="1899-12-30T05:53:00"/>
    <x v="2"/>
    <x v="1"/>
    <n v="43"/>
    <x v="6"/>
    <s v="African American"/>
    <x v="0"/>
    <x v="0"/>
    <m/>
    <n v="32"/>
    <s v="Delay"/>
    <x v="11"/>
    <n v="5"/>
    <x v="3"/>
    <x v="0"/>
    <x v="0"/>
    <x v="0"/>
  </r>
  <r>
    <n v="684596729"/>
    <s v="M. Harsent"/>
    <x v="318"/>
    <s v="Sep"/>
    <n v="2023"/>
    <d v="1899-12-30T06:44:00"/>
    <x v="1"/>
    <x v="1"/>
    <n v="31"/>
    <x v="6"/>
    <s v="African American"/>
    <x v="0"/>
    <x v="0"/>
    <m/>
    <n v="43"/>
    <s v="Delay"/>
    <x v="30"/>
    <n v="6"/>
    <x v="0"/>
    <x v="3"/>
    <x v="0"/>
    <x v="1"/>
  </r>
  <r>
    <n v="705591580"/>
    <s v="M. Beiderbecke"/>
    <x v="14"/>
    <s v="May"/>
    <n v="2023"/>
    <d v="1899-12-30T07:22:00"/>
    <x v="2"/>
    <x v="1"/>
    <n v="20"/>
    <x v="3"/>
    <s v="African American"/>
    <x v="0"/>
    <x v="0"/>
    <m/>
    <n v="49"/>
    <s v="Delay"/>
    <x v="2"/>
    <n v="7"/>
    <x v="0"/>
    <x v="1"/>
    <x v="2"/>
    <x v="1"/>
  </r>
  <r>
    <n v="433096429"/>
    <s v="M. Detoc"/>
    <x v="93"/>
    <s v="Mar"/>
    <n v="2024"/>
    <d v="1899-12-30T18:29:00"/>
    <x v="3"/>
    <x v="1"/>
    <n v="37"/>
    <x v="6"/>
    <s v="African American"/>
    <x v="0"/>
    <x v="0"/>
    <m/>
    <n v="52"/>
    <s v="Delay"/>
    <x v="15"/>
    <n v="18"/>
    <x v="1"/>
    <x v="2"/>
    <x v="2"/>
    <x v="2"/>
  </r>
  <r>
    <n v="165198083"/>
    <s v="M. Ancliffe"/>
    <x v="288"/>
    <s v="Jul"/>
    <n v="2024"/>
    <d v="1899-12-30T01:20:00"/>
    <x v="0"/>
    <x v="1"/>
    <n v="78"/>
    <x v="5"/>
    <s v="African American"/>
    <x v="0"/>
    <x v="0"/>
    <m/>
    <n v="55"/>
    <s v="Delay"/>
    <x v="15"/>
    <n v="1"/>
    <x v="3"/>
    <x v="2"/>
    <x v="2"/>
    <x v="2"/>
  </r>
  <r>
    <n v="814548042"/>
    <s v="M. Surr"/>
    <x v="360"/>
    <s v="Aug"/>
    <n v="2024"/>
    <d v="1899-12-30T02:04:00"/>
    <x v="6"/>
    <x v="1"/>
    <n v="2"/>
    <x v="1"/>
    <s v="African American"/>
    <x v="0"/>
    <x v="0"/>
    <m/>
    <n v="59"/>
    <s v="Delay"/>
    <x v="27"/>
    <n v="2"/>
    <x v="3"/>
    <x v="3"/>
    <x v="2"/>
    <x v="0"/>
  </r>
  <r>
    <n v="829089408"/>
    <s v="N. Cranmor"/>
    <x v="358"/>
    <s v="Jan"/>
    <n v="2024"/>
    <d v="1899-12-30T11:12:00"/>
    <x v="5"/>
    <x v="1"/>
    <n v="20"/>
    <x v="3"/>
    <s v="African American"/>
    <x v="0"/>
    <x v="0"/>
    <m/>
    <n v="16"/>
    <s v="Within Time"/>
    <x v="18"/>
    <n v="11"/>
    <x v="0"/>
    <x v="1"/>
    <x v="1"/>
    <x v="1"/>
  </r>
  <r>
    <n v="782541244"/>
    <s v="N. Kellough"/>
    <x v="219"/>
    <s v="Aug"/>
    <n v="2023"/>
    <d v="1899-12-30T21:58:00"/>
    <x v="6"/>
    <x v="1"/>
    <n v="54"/>
    <x v="2"/>
    <s v="African American"/>
    <x v="0"/>
    <x v="0"/>
    <m/>
    <n v="17"/>
    <s v="Within Time"/>
    <x v="4"/>
    <n v="21"/>
    <x v="1"/>
    <x v="2"/>
    <x v="1"/>
    <x v="2"/>
  </r>
  <r>
    <n v="165450585"/>
    <s v="N. Lanfare"/>
    <x v="476"/>
    <s v="Oct"/>
    <n v="2023"/>
    <d v="1899-12-30T02:36:00"/>
    <x v="2"/>
    <x v="1"/>
    <n v="11"/>
    <x v="4"/>
    <s v="African American"/>
    <x v="0"/>
    <x v="0"/>
    <m/>
    <n v="18"/>
    <s v="Within Time"/>
    <x v="7"/>
    <n v="2"/>
    <x v="3"/>
    <x v="2"/>
    <x v="1"/>
    <x v="2"/>
  </r>
  <r>
    <n v="592541896"/>
    <s v="N. Gallyhaock"/>
    <x v="50"/>
    <s v="Apr"/>
    <n v="2024"/>
    <d v="1899-12-30T05:39:00"/>
    <x v="4"/>
    <x v="1"/>
    <n v="47"/>
    <x v="2"/>
    <s v="African American"/>
    <x v="0"/>
    <x v="0"/>
    <m/>
    <n v="24"/>
    <s v="Within Time"/>
    <x v="13"/>
    <n v="5"/>
    <x v="3"/>
    <x v="2"/>
    <x v="1"/>
    <x v="2"/>
  </r>
  <r>
    <n v="495303359"/>
    <s v="N. Leemans"/>
    <x v="409"/>
    <s v="Aug"/>
    <n v="2024"/>
    <d v="1899-12-30T16:34:00"/>
    <x v="5"/>
    <x v="1"/>
    <n v="55"/>
    <x v="2"/>
    <s v="African American"/>
    <x v="0"/>
    <x v="0"/>
    <m/>
    <n v="35"/>
    <s v="Delay"/>
    <x v="11"/>
    <n v="16"/>
    <x v="2"/>
    <x v="0"/>
    <x v="0"/>
    <x v="0"/>
  </r>
  <r>
    <n v="249591568"/>
    <s v="N. Conyer"/>
    <x v="394"/>
    <s v="May"/>
    <n v="2024"/>
    <d v="1899-12-30T08:13:00"/>
    <x v="4"/>
    <x v="1"/>
    <n v="58"/>
    <x v="2"/>
    <s v="African American"/>
    <x v="0"/>
    <x v="0"/>
    <m/>
    <n v="41"/>
    <s v="Delay"/>
    <x v="22"/>
    <n v="8"/>
    <x v="0"/>
    <x v="1"/>
    <x v="0"/>
    <x v="1"/>
  </r>
  <r>
    <n v="207050110"/>
    <s v="N. Poleye"/>
    <x v="505"/>
    <s v="Aug"/>
    <n v="2023"/>
    <d v="1899-12-30T11:06:00"/>
    <x v="2"/>
    <x v="1"/>
    <n v="11"/>
    <x v="4"/>
    <s v="African American"/>
    <x v="0"/>
    <x v="0"/>
    <m/>
    <n v="45"/>
    <s v="Delay"/>
    <x v="24"/>
    <n v="11"/>
    <x v="0"/>
    <x v="1"/>
    <x v="0"/>
    <x v="1"/>
  </r>
  <r>
    <n v="462883724"/>
    <s v="N. Cottam"/>
    <x v="290"/>
    <s v="May"/>
    <n v="2023"/>
    <d v="1899-12-30T20:48:00"/>
    <x v="2"/>
    <x v="1"/>
    <n v="27"/>
    <x v="3"/>
    <s v="African American"/>
    <x v="0"/>
    <x v="0"/>
    <m/>
    <n v="52"/>
    <s v="Delay"/>
    <x v="10"/>
    <n v="20"/>
    <x v="1"/>
    <x v="2"/>
    <x v="2"/>
    <x v="2"/>
  </r>
  <r>
    <n v="564996715"/>
    <s v="O. Rookes"/>
    <x v="414"/>
    <s v="May"/>
    <n v="2024"/>
    <d v="1899-12-30T22:37:00"/>
    <x v="2"/>
    <x v="1"/>
    <n v="36"/>
    <x v="6"/>
    <s v="African American"/>
    <x v="0"/>
    <x v="0"/>
    <m/>
    <n v="35"/>
    <s v="Delay"/>
    <x v="17"/>
    <n v="22"/>
    <x v="1"/>
    <x v="1"/>
    <x v="0"/>
    <x v="1"/>
  </r>
  <r>
    <n v="478703474"/>
    <s v="O. Winchcombe"/>
    <x v="444"/>
    <s v="Jul"/>
    <n v="2023"/>
    <d v="1899-12-30T15:03:00"/>
    <x v="4"/>
    <x v="1"/>
    <n v="61"/>
    <x v="0"/>
    <s v="African American"/>
    <x v="0"/>
    <x v="0"/>
    <m/>
    <n v="50"/>
    <s v="Delay"/>
    <x v="14"/>
    <n v="15"/>
    <x v="2"/>
    <x v="0"/>
    <x v="2"/>
    <x v="0"/>
  </r>
  <r>
    <n v="687501228"/>
    <s v="P. Porcas"/>
    <x v="506"/>
    <s v="Feb"/>
    <n v="2024"/>
    <d v="1899-12-30T09:51:00"/>
    <x v="5"/>
    <x v="1"/>
    <n v="48"/>
    <x v="2"/>
    <s v="African American"/>
    <x v="0"/>
    <x v="0"/>
    <m/>
    <n v="14"/>
    <s v="Within Time"/>
    <x v="30"/>
    <n v="9"/>
    <x v="0"/>
    <x v="3"/>
    <x v="1"/>
    <x v="1"/>
  </r>
  <r>
    <n v="545390155"/>
    <s v="P. Rebert"/>
    <x v="324"/>
    <s v="Oct"/>
    <n v="2024"/>
    <d v="1899-12-30T17:49:00"/>
    <x v="4"/>
    <x v="1"/>
    <n v="52"/>
    <x v="2"/>
    <s v="African American"/>
    <x v="0"/>
    <x v="0"/>
    <m/>
    <n v="25"/>
    <s v="Within Time"/>
    <x v="16"/>
    <n v="17"/>
    <x v="2"/>
    <x v="1"/>
    <x v="1"/>
    <x v="1"/>
  </r>
  <r>
    <n v="818640082"/>
    <s v="P. Patrie"/>
    <x v="121"/>
    <s v="Jun"/>
    <n v="2024"/>
    <d v="1899-12-30T14:40:00"/>
    <x v="3"/>
    <x v="1"/>
    <n v="69"/>
    <x v="0"/>
    <s v="African American"/>
    <x v="0"/>
    <x v="0"/>
    <m/>
    <n v="32"/>
    <s v="Delay"/>
    <x v="12"/>
    <n v="14"/>
    <x v="2"/>
    <x v="2"/>
    <x v="0"/>
    <x v="2"/>
  </r>
  <r>
    <n v="203871234"/>
    <s v="P. Abrahart"/>
    <x v="53"/>
    <s v="Jan"/>
    <n v="2024"/>
    <d v="1899-12-30T08:56:00"/>
    <x v="3"/>
    <x v="1"/>
    <n v="77"/>
    <x v="5"/>
    <s v="African American"/>
    <x v="0"/>
    <x v="0"/>
    <m/>
    <n v="34"/>
    <s v="Delay"/>
    <x v="20"/>
    <n v="8"/>
    <x v="0"/>
    <x v="3"/>
    <x v="0"/>
    <x v="0"/>
  </r>
  <r>
    <n v="411721989"/>
    <s v="P. Andrichuk"/>
    <x v="312"/>
    <s v="Oct"/>
    <n v="2023"/>
    <d v="1899-12-30T11:31:00"/>
    <x v="1"/>
    <x v="1"/>
    <n v="47"/>
    <x v="2"/>
    <s v="African American"/>
    <x v="0"/>
    <x v="0"/>
    <m/>
    <n v="44"/>
    <s v="Delay"/>
    <x v="20"/>
    <n v="11"/>
    <x v="0"/>
    <x v="3"/>
    <x v="0"/>
    <x v="0"/>
  </r>
  <r>
    <n v="606580499"/>
    <s v="P. Connett"/>
    <x v="9"/>
    <s v="Oct"/>
    <n v="2024"/>
    <d v="1899-12-30T23:37:00"/>
    <x v="5"/>
    <x v="1"/>
    <n v="76"/>
    <x v="5"/>
    <s v="African American"/>
    <x v="0"/>
    <x v="0"/>
    <m/>
    <n v="47"/>
    <s v="Delay"/>
    <x v="6"/>
    <n v="23"/>
    <x v="1"/>
    <x v="3"/>
    <x v="2"/>
    <x v="0"/>
  </r>
  <r>
    <n v="564537946"/>
    <s v="Q. Gerleit"/>
    <x v="311"/>
    <s v="May"/>
    <n v="2024"/>
    <d v="1899-12-30T05:44:00"/>
    <x v="6"/>
    <x v="1"/>
    <n v="5"/>
    <x v="4"/>
    <s v="African American"/>
    <x v="0"/>
    <x v="0"/>
    <m/>
    <n v="14"/>
    <s v="Within Time"/>
    <x v="28"/>
    <n v="5"/>
    <x v="3"/>
    <x v="0"/>
    <x v="1"/>
    <x v="2"/>
  </r>
  <r>
    <n v="850576988"/>
    <s v="Q. Cosgrave"/>
    <x v="352"/>
    <s v="Oct"/>
    <n v="2023"/>
    <d v="1899-12-30T14:46:00"/>
    <x v="0"/>
    <x v="1"/>
    <n v="6"/>
    <x v="4"/>
    <s v="African American"/>
    <x v="0"/>
    <x v="0"/>
    <m/>
    <n v="26"/>
    <s v="Within Time"/>
    <x v="25"/>
    <n v="14"/>
    <x v="2"/>
    <x v="0"/>
    <x v="1"/>
    <x v="0"/>
  </r>
  <r>
    <n v="824351947"/>
    <s v="Q. Moyles"/>
    <x v="364"/>
    <s v="Sep"/>
    <n v="2023"/>
    <d v="1899-12-30T06:00:00"/>
    <x v="1"/>
    <x v="1"/>
    <n v="44"/>
    <x v="6"/>
    <s v="African American"/>
    <x v="0"/>
    <x v="0"/>
    <m/>
    <n v="33"/>
    <s v="Delay"/>
    <x v="11"/>
    <n v="6"/>
    <x v="0"/>
    <x v="0"/>
    <x v="0"/>
    <x v="0"/>
  </r>
  <r>
    <n v="440966453"/>
    <s v="Q. Artindale"/>
    <x v="507"/>
    <s v="Sep"/>
    <n v="2023"/>
    <d v="1899-12-30T02:44:00"/>
    <x v="0"/>
    <x v="1"/>
    <n v="2"/>
    <x v="1"/>
    <s v="African American"/>
    <x v="0"/>
    <x v="0"/>
    <m/>
    <n v="34"/>
    <s v="Delay"/>
    <x v="0"/>
    <n v="2"/>
    <x v="3"/>
    <x v="0"/>
    <x v="0"/>
    <x v="0"/>
  </r>
  <r>
    <n v="338408634"/>
    <s v="Q. Dinneges"/>
    <x v="433"/>
    <s v="Jan"/>
    <n v="2024"/>
    <d v="1899-12-30T14:58:00"/>
    <x v="3"/>
    <x v="1"/>
    <n v="25"/>
    <x v="3"/>
    <s v="African American"/>
    <x v="0"/>
    <x v="0"/>
    <m/>
    <n v="36"/>
    <s v="Delay"/>
    <x v="26"/>
    <n v="14"/>
    <x v="2"/>
    <x v="2"/>
    <x v="0"/>
    <x v="2"/>
  </r>
  <r>
    <n v="678928622"/>
    <s v="Q. Locket"/>
    <x v="389"/>
    <s v="Nov"/>
    <n v="2023"/>
    <d v="1899-12-30T03:52:00"/>
    <x v="4"/>
    <x v="1"/>
    <n v="53"/>
    <x v="2"/>
    <s v="African American"/>
    <x v="0"/>
    <x v="0"/>
    <m/>
    <n v="54"/>
    <s v="Delay"/>
    <x v="22"/>
    <n v="3"/>
    <x v="3"/>
    <x v="1"/>
    <x v="2"/>
    <x v="1"/>
  </r>
  <r>
    <n v="416857059"/>
    <s v="Q. Rees"/>
    <x v="201"/>
    <s v="Jul"/>
    <n v="2024"/>
    <d v="1899-12-30T02:57:00"/>
    <x v="1"/>
    <x v="1"/>
    <n v="17"/>
    <x v="3"/>
    <s v="African American"/>
    <x v="0"/>
    <x v="0"/>
    <m/>
    <n v="56"/>
    <s v="Delay"/>
    <x v="27"/>
    <n v="2"/>
    <x v="3"/>
    <x v="3"/>
    <x v="2"/>
    <x v="0"/>
  </r>
  <r>
    <n v="742997117"/>
    <s v="Q. Sacase"/>
    <x v="406"/>
    <s v="Oct"/>
    <n v="2023"/>
    <d v="1899-12-30T11:43:00"/>
    <x v="4"/>
    <x v="1"/>
    <n v="38"/>
    <x v="6"/>
    <s v="African American"/>
    <x v="0"/>
    <x v="0"/>
    <m/>
    <n v="57"/>
    <s v="Delay"/>
    <x v="30"/>
    <n v="11"/>
    <x v="0"/>
    <x v="3"/>
    <x v="2"/>
    <x v="1"/>
  </r>
  <r>
    <n v="311291521"/>
    <s v="Q. Turfs"/>
    <x v="355"/>
    <s v="Jun"/>
    <n v="2023"/>
    <d v="1899-12-30T05:30:00"/>
    <x v="0"/>
    <x v="1"/>
    <n v="76"/>
    <x v="5"/>
    <s v="African American"/>
    <x v="0"/>
    <x v="0"/>
    <m/>
    <n v="60"/>
    <s v="Delay"/>
    <x v="20"/>
    <n v="5"/>
    <x v="3"/>
    <x v="3"/>
    <x v="2"/>
    <x v="0"/>
  </r>
  <r>
    <n v="746613889"/>
    <s v="R. Wince"/>
    <x v="430"/>
    <s v="Aug"/>
    <n v="2023"/>
    <d v="1899-12-30T06:05:00"/>
    <x v="5"/>
    <x v="1"/>
    <n v="48"/>
    <x v="2"/>
    <s v="African American"/>
    <x v="0"/>
    <x v="0"/>
    <m/>
    <n v="28"/>
    <s v="Within Time"/>
    <x v="2"/>
    <n v="6"/>
    <x v="0"/>
    <x v="1"/>
    <x v="1"/>
    <x v="1"/>
  </r>
  <r>
    <n v="855646102"/>
    <s v="R. Hamlin"/>
    <x v="440"/>
    <s v="Oct"/>
    <n v="2023"/>
    <d v="1899-12-30T12:38:00"/>
    <x v="6"/>
    <x v="1"/>
    <n v="41"/>
    <x v="6"/>
    <s v="African American"/>
    <x v="0"/>
    <x v="0"/>
    <m/>
    <n v="32"/>
    <s v="Delay"/>
    <x v="15"/>
    <n v="12"/>
    <x v="2"/>
    <x v="2"/>
    <x v="0"/>
    <x v="2"/>
  </r>
  <r>
    <n v="599420177"/>
    <s v="R. Summerfield"/>
    <x v="290"/>
    <s v="May"/>
    <n v="2023"/>
    <d v="1899-12-30T09:29:00"/>
    <x v="2"/>
    <x v="1"/>
    <n v="1"/>
    <x v="1"/>
    <s v="African American"/>
    <x v="0"/>
    <x v="0"/>
    <m/>
    <n v="35"/>
    <s v="Delay"/>
    <x v="10"/>
    <n v="9"/>
    <x v="0"/>
    <x v="2"/>
    <x v="0"/>
    <x v="2"/>
  </r>
  <r>
    <n v="152282503"/>
    <s v="R. Raithbie"/>
    <x v="324"/>
    <s v="Oct"/>
    <n v="2024"/>
    <d v="1899-12-30T16:43:00"/>
    <x v="4"/>
    <x v="1"/>
    <n v="77"/>
    <x v="5"/>
    <s v="African American"/>
    <x v="0"/>
    <x v="0"/>
    <m/>
    <n v="46"/>
    <s v="Delay"/>
    <x v="16"/>
    <n v="16"/>
    <x v="2"/>
    <x v="1"/>
    <x v="2"/>
    <x v="1"/>
  </r>
  <r>
    <n v="435836917"/>
    <s v="S. Nemchinov"/>
    <x v="377"/>
    <s v="Jun"/>
    <n v="2024"/>
    <d v="1899-12-30T10:08:00"/>
    <x v="6"/>
    <x v="1"/>
    <n v="35"/>
    <x v="6"/>
    <s v="African American"/>
    <x v="0"/>
    <x v="0"/>
    <m/>
    <n v="10"/>
    <s v="Within Time"/>
    <x v="2"/>
    <n v="10"/>
    <x v="0"/>
    <x v="1"/>
    <x v="1"/>
    <x v="1"/>
  </r>
  <r>
    <n v="455284709"/>
    <s v="S. Allot"/>
    <x v="275"/>
    <s v="Dec"/>
    <n v="2023"/>
    <d v="1899-12-30T02:52:00"/>
    <x v="2"/>
    <x v="1"/>
    <n v="73"/>
    <x v="5"/>
    <s v="African American"/>
    <x v="0"/>
    <x v="0"/>
    <m/>
    <n v="11"/>
    <s v="Within Time"/>
    <x v="26"/>
    <n v="2"/>
    <x v="3"/>
    <x v="2"/>
    <x v="1"/>
    <x v="2"/>
  </r>
  <r>
    <n v="355960567"/>
    <s v="T. Pavis"/>
    <x v="291"/>
    <s v="Jun"/>
    <n v="2023"/>
    <d v="1899-12-30T11:27:00"/>
    <x v="0"/>
    <x v="1"/>
    <n v="64"/>
    <x v="0"/>
    <s v="African American"/>
    <x v="0"/>
    <x v="0"/>
    <m/>
    <n v="12"/>
    <s v="Within Time"/>
    <x v="26"/>
    <n v="11"/>
    <x v="0"/>
    <x v="2"/>
    <x v="1"/>
    <x v="2"/>
  </r>
  <r>
    <n v="708794106"/>
    <s v="T. Chasle"/>
    <x v="67"/>
    <s v="May"/>
    <n v="2024"/>
    <d v="1899-12-30T17:35:00"/>
    <x v="0"/>
    <x v="1"/>
    <n v="8"/>
    <x v="4"/>
    <s v="African American"/>
    <x v="0"/>
    <x v="0"/>
    <m/>
    <n v="37"/>
    <s v="Delay"/>
    <x v="19"/>
    <n v="17"/>
    <x v="2"/>
    <x v="3"/>
    <x v="0"/>
    <x v="1"/>
  </r>
  <r>
    <n v="489952505"/>
    <s v="T. Conrard"/>
    <x v="271"/>
    <s v="Jul"/>
    <n v="2023"/>
    <d v="1899-12-30T07:22:00"/>
    <x v="5"/>
    <x v="1"/>
    <n v="7"/>
    <x v="4"/>
    <s v="African American"/>
    <x v="0"/>
    <x v="0"/>
    <m/>
    <n v="44"/>
    <s v="Delay"/>
    <x v="28"/>
    <n v="7"/>
    <x v="0"/>
    <x v="0"/>
    <x v="0"/>
    <x v="2"/>
  </r>
  <r>
    <n v="307332596"/>
    <s v="T. Trenfield"/>
    <x v="358"/>
    <s v="Jan"/>
    <n v="2024"/>
    <d v="1899-12-30T05:58:00"/>
    <x v="5"/>
    <x v="1"/>
    <n v="54"/>
    <x v="2"/>
    <s v="African American"/>
    <x v="0"/>
    <x v="0"/>
    <m/>
    <n v="55"/>
    <s v="Delay"/>
    <x v="18"/>
    <n v="5"/>
    <x v="3"/>
    <x v="1"/>
    <x v="2"/>
    <x v="1"/>
  </r>
  <r>
    <n v="291489297"/>
    <s v="T. Bennit"/>
    <x v="386"/>
    <s v="Jun"/>
    <n v="2023"/>
    <d v="1899-12-30T17:07:00"/>
    <x v="1"/>
    <x v="1"/>
    <n v="61"/>
    <x v="0"/>
    <s v="African American"/>
    <x v="0"/>
    <x v="0"/>
    <m/>
    <n v="56"/>
    <s v="Delay"/>
    <x v="14"/>
    <n v="17"/>
    <x v="2"/>
    <x v="0"/>
    <x v="2"/>
    <x v="0"/>
  </r>
  <r>
    <n v="155914793"/>
    <s v="U. Elders"/>
    <x v="508"/>
    <s v="Mar"/>
    <n v="2024"/>
    <d v="1899-12-30T08:22:00"/>
    <x v="2"/>
    <x v="1"/>
    <n v="51"/>
    <x v="2"/>
    <s v="African American"/>
    <x v="0"/>
    <x v="0"/>
    <m/>
    <n v="18"/>
    <s v="Within Time"/>
    <x v="28"/>
    <n v="8"/>
    <x v="0"/>
    <x v="0"/>
    <x v="1"/>
    <x v="2"/>
  </r>
  <r>
    <n v="388566915"/>
    <s v="U. Feather"/>
    <x v="222"/>
    <s v="Jan"/>
    <n v="2024"/>
    <d v="1899-12-30T19:08:00"/>
    <x v="2"/>
    <x v="1"/>
    <n v="38"/>
    <x v="6"/>
    <s v="African American"/>
    <x v="0"/>
    <x v="0"/>
    <m/>
    <n v="36"/>
    <s v="Delay"/>
    <x v="6"/>
    <n v="19"/>
    <x v="1"/>
    <x v="3"/>
    <x v="0"/>
    <x v="0"/>
  </r>
  <r>
    <n v="459419027"/>
    <s v="U. Spooner"/>
    <x v="231"/>
    <s v="Oct"/>
    <n v="2023"/>
    <d v="1899-12-30T10:12:00"/>
    <x v="3"/>
    <x v="1"/>
    <n v="61"/>
    <x v="0"/>
    <s v="African American"/>
    <x v="0"/>
    <x v="0"/>
    <m/>
    <n v="43"/>
    <s v="Delay"/>
    <x v="13"/>
    <n v="10"/>
    <x v="0"/>
    <x v="2"/>
    <x v="0"/>
    <x v="2"/>
  </r>
  <r>
    <n v="497790802"/>
    <s v="U. Ochiltree"/>
    <x v="403"/>
    <s v="Oct"/>
    <n v="2024"/>
    <d v="1899-12-30T21:26:00"/>
    <x v="3"/>
    <x v="1"/>
    <n v="4"/>
    <x v="1"/>
    <s v="African American"/>
    <x v="0"/>
    <x v="0"/>
    <m/>
    <n v="47"/>
    <s v="Delay"/>
    <x v="0"/>
    <n v="21"/>
    <x v="1"/>
    <x v="0"/>
    <x v="2"/>
    <x v="0"/>
  </r>
  <r>
    <n v="398818943"/>
    <s v="U. Gurnee"/>
    <x v="388"/>
    <s v="Mar"/>
    <n v="2024"/>
    <d v="1899-12-30T01:09:00"/>
    <x v="3"/>
    <x v="1"/>
    <n v="48"/>
    <x v="2"/>
    <s v="African American"/>
    <x v="0"/>
    <x v="0"/>
    <m/>
    <n v="60"/>
    <s v="Delay"/>
    <x v="29"/>
    <n v="1"/>
    <x v="3"/>
    <x v="2"/>
    <x v="2"/>
    <x v="2"/>
  </r>
  <r>
    <n v="225118653"/>
    <s v="V. Whitebread"/>
    <x v="382"/>
    <s v="May"/>
    <n v="2023"/>
    <d v="1899-12-30T14:21:00"/>
    <x v="0"/>
    <x v="1"/>
    <n v="55"/>
    <x v="2"/>
    <s v="African American"/>
    <x v="0"/>
    <x v="0"/>
    <m/>
    <n v="17"/>
    <s v="Within Time"/>
    <x v="8"/>
    <n v="14"/>
    <x v="2"/>
    <x v="3"/>
    <x v="1"/>
    <x v="1"/>
  </r>
  <r>
    <n v="614250773"/>
    <s v="V. Boldry"/>
    <x v="321"/>
    <s v="Jan"/>
    <n v="2024"/>
    <d v="1899-12-30T14:28:00"/>
    <x v="3"/>
    <x v="1"/>
    <n v="5"/>
    <x v="4"/>
    <s v="African American"/>
    <x v="0"/>
    <x v="0"/>
    <m/>
    <n v="39"/>
    <s v="Delay"/>
    <x v="28"/>
    <n v="14"/>
    <x v="2"/>
    <x v="0"/>
    <x v="0"/>
    <x v="2"/>
  </r>
  <r>
    <n v="510782623"/>
    <s v="V. Bootherstone"/>
    <x v="389"/>
    <s v="Nov"/>
    <n v="2023"/>
    <d v="1899-12-30T20:28:00"/>
    <x v="4"/>
    <x v="1"/>
    <n v="38"/>
    <x v="6"/>
    <s v="African American"/>
    <x v="0"/>
    <x v="0"/>
    <m/>
    <n v="55"/>
    <s v="Delay"/>
    <x v="22"/>
    <n v="20"/>
    <x v="1"/>
    <x v="1"/>
    <x v="2"/>
    <x v="1"/>
  </r>
  <r>
    <n v="176553727"/>
    <s v="W. Sawdon"/>
    <x v="96"/>
    <s v="Apr"/>
    <n v="2024"/>
    <d v="1899-12-30T10:01:00"/>
    <x v="6"/>
    <x v="1"/>
    <n v="45"/>
    <x v="2"/>
    <s v="African American"/>
    <x v="0"/>
    <x v="0"/>
    <m/>
    <n v="19"/>
    <s v="Within Time"/>
    <x v="30"/>
    <n v="10"/>
    <x v="0"/>
    <x v="3"/>
    <x v="1"/>
    <x v="1"/>
  </r>
  <r>
    <n v="872042237"/>
    <s v="W. Northcliffe"/>
    <x v="137"/>
    <s v="Dec"/>
    <n v="2023"/>
    <d v="1899-12-30T15:41:00"/>
    <x v="3"/>
    <x v="1"/>
    <n v="52"/>
    <x v="2"/>
    <s v="African American"/>
    <x v="0"/>
    <x v="0"/>
    <m/>
    <n v="22"/>
    <s v="Within Time"/>
    <x v="24"/>
    <n v="15"/>
    <x v="2"/>
    <x v="1"/>
    <x v="1"/>
    <x v="1"/>
  </r>
  <r>
    <n v="231827606"/>
    <s v="W. Mathes"/>
    <x v="434"/>
    <s v="Jun"/>
    <n v="2023"/>
    <d v="1899-12-30T20:36:00"/>
    <x v="5"/>
    <x v="1"/>
    <n v="78"/>
    <x v="5"/>
    <s v="African American"/>
    <x v="0"/>
    <x v="0"/>
    <m/>
    <n v="35"/>
    <s v="Delay"/>
    <x v="30"/>
    <n v="20"/>
    <x v="1"/>
    <x v="3"/>
    <x v="0"/>
    <x v="1"/>
  </r>
  <r>
    <n v="290432174"/>
    <s v="W. Smallshaw"/>
    <x v="78"/>
    <s v="Sep"/>
    <n v="2024"/>
    <d v="1899-12-30T07:27:00"/>
    <x v="0"/>
    <x v="1"/>
    <n v="28"/>
    <x v="3"/>
    <s v="African American"/>
    <x v="0"/>
    <x v="0"/>
    <m/>
    <n v="39"/>
    <s v="Delay"/>
    <x v="25"/>
    <n v="7"/>
    <x v="0"/>
    <x v="0"/>
    <x v="0"/>
    <x v="0"/>
  </r>
  <r>
    <n v="213360331"/>
    <s v="W. Feechum"/>
    <x v="297"/>
    <s v="Jun"/>
    <n v="2024"/>
    <d v="1899-12-30T23:07:00"/>
    <x v="4"/>
    <x v="1"/>
    <n v="72"/>
    <x v="5"/>
    <s v="African American"/>
    <x v="0"/>
    <x v="0"/>
    <m/>
    <n v="44"/>
    <s v="Delay"/>
    <x v="24"/>
    <n v="23"/>
    <x v="1"/>
    <x v="1"/>
    <x v="0"/>
    <x v="1"/>
  </r>
  <r>
    <n v="260425687"/>
    <s v="W. Nicklinson"/>
    <x v="509"/>
    <s v="Jun"/>
    <n v="2023"/>
    <d v="1899-12-30T16:59:00"/>
    <x v="1"/>
    <x v="1"/>
    <n v="9"/>
    <x v="4"/>
    <s v="African American"/>
    <x v="0"/>
    <x v="0"/>
    <m/>
    <n v="47"/>
    <s v="Delay"/>
    <x v="15"/>
    <n v="16"/>
    <x v="2"/>
    <x v="2"/>
    <x v="2"/>
    <x v="2"/>
  </r>
  <r>
    <n v="858732347"/>
    <s v="W. Goodley"/>
    <x v="366"/>
    <s v="Feb"/>
    <n v="2024"/>
    <d v="1899-12-30T08:21:00"/>
    <x v="4"/>
    <x v="1"/>
    <n v="1"/>
    <x v="1"/>
    <s v="African American"/>
    <x v="0"/>
    <x v="0"/>
    <m/>
    <n v="56"/>
    <s v="Delay"/>
    <x v="18"/>
    <n v="8"/>
    <x v="0"/>
    <x v="1"/>
    <x v="2"/>
    <x v="1"/>
  </r>
  <r>
    <n v="835178259"/>
    <s v="X. Stangroom"/>
    <x v="444"/>
    <s v="Jul"/>
    <n v="2023"/>
    <d v="1899-12-30T19:38:00"/>
    <x v="4"/>
    <x v="1"/>
    <n v="38"/>
    <x v="6"/>
    <s v="African American"/>
    <x v="0"/>
    <x v="0"/>
    <m/>
    <n v="15"/>
    <s v="Within Time"/>
    <x v="14"/>
    <n v="19"/>
    <x v="1"/>
    <x v="0"/>
    <x v="1"/>
    <x v="0"/>
  </r>
  <r>
    <n v="519393056"/>
    <s v="X. Barrow"/>
    <x v="312"/>
    <s v="Oct"/>
    <n v="2023"/>
    <d v="1899-12-30T14:47:00"/>
    <x v="1"/>
    <x v="1"/>
    <n v="52"/>
    <x v="2"/>
    <s v="African American"/>
    <x v="0"/>
    <x v="0"/>
    <m/>
    <n v="17"/>
    <s v="Within Time"/>
    <x v="20"/>
    <n v="14"/>
    <x v="2"/>
    <x v="3"/>
    <x v="1"/>
    <x v="0"/>
  </r>
  <r>
    <n v="706882106"/>
    <s v="X. Zelley"/>
    <x v="470"/>
    <s v="Nov"/>
    <n v="2023"/>
    <d v="1899-12-30T15:47:00"/>
    <x v="0"/>
    <x v="1"/>
    <n v="12"/>
    <x v="4"/>
    <s v="African American"/>
    <x v="0"/>
    <x v="0"/>
    <m/>
    <n v="18"/>
    <s v="Within Time"/>
    <x v="19"/>
    <n v="15"/>
    <x v="2"/>
    <x v="3"/>
    <x v="1"/>
    <x v="1"/>
  </r>
  <r>
    <n v="766369799"/>
    <s v="X. Kivlin"/>
    <x v="510"/>
    <s v="Aug"/>
    <n v="2023"/>
    <d v="1899-12-30T18:18:00"/>
    <x v="0"/>
    <x v="1"/>
    <n v="8"/>
    <x v="4"/>
    <s v="African American"/>
    <x v="0"/>
    <x v="0"/>
    <m/>
    <n v="19"/>
    <s v="Within Time"/>
    <x v="17"/>
    <n v="18"/>
    <x v="1"/>
    <x v="1"/>
    <x v="1"/>
    <x v="1"/>
  </r>
  <r>
    <n v="873062405"/>
    <s v="X. Dohms"/>
    <x v="499"/>
    <s v="Sep"/>
    <n v="2024"/>
    <d v="1899-12-30T04:41:00"/>
    <x v="6"/>
    <x v="1"/>
    <n v="56"/>
    <x v="2"/>
    <s v="African American"/>
    <x v="0"/>
    <x v="0"/>
    <m/>
    <n v="20"/>
    <s v="Within Time"/>
    <x v="15"/>
    <n v="4"/>
    <x v="3"/>
    <x v="2"/>
    <x v="1"/>
    <x v="2"/>
  </r>
  <r>
    <n v="310101774"/>
    <s v="X. Fassman"/>
    <x v="44"/>
    <s v="Sep"/>
    <n v="2024"/>
    <d v="1899-12-30T15:13:00"/>
    <x v="3"/>
    <x v="1"/>
    <n v="39"/>
    <x v="6"/>
    <s v="African American"/>
    <x v="0"/>
    <x v="0"/>
    <m/>
    <n v="21"/>
    <s v="Within Time"/>
    <x v="19"/>
    <n v="15"/>
    <x v="2"/>
    <x v="3"/>
    <x v="1"/>
    <x v="1"/>
  </r>
  <r>
    <n v="641554227"/>
    <s v="X. Edeson"/>
    <x v="60"/>
    <s v="Jun"/>
    <n v="2023"/>
    <d v="1899-12-30T20:23:00"/>
    <x v="2"/>
    <x v="1"/>
    <n v="2"/>
    <x v="1"/>
    <s v="African American"/>
    <x v="0"/>
    <x v="0"/>
    <m/>
    <n v="27"/>
    <s v="Within Time"/>
    <x v="13"/>
    <n v="20"/>
    <x v="1"/>
    <x v="2"/>
    <x v="1"/>
    <x v="2"/>
  </r>
  <r>
    <n v="638811348"/>
    <s v="X. Herion"/>
    <x v="31"/>
    <s v="Jan"/>
    <n v="2024"/>
    <d v="1899-12-30T05:32:00"/>
    <x v="4"/>
    <x v="1"/>
    <n v="58"/>
    <x v="2"/>
    <s v="African American"/>
    <x v="0"/>
    <x v="0"/>
    <m/>
    <n v="28"/>
    <s v="Within Time"/>
    <x v="19"/>
    <n v="5"/>
    <x v="3"/>
    <x v="3"/>
    <x v="1"/>
    <x v="1"/>
  </r>
  <r>
    <n v="124059790"/>
    <s v="X. Bohman"/>
    <x v="480"/>
    <s v="Dec"/>
    <n v="2023"/>
    <d v="1899-12-30T23:45:00"/>
    <x v="6"/>
    <x v="1"/>
    <n v="56"/>
    <x v="2"/>
    <s v="African American"/>
    <x v="0"/>
    <x v="0"/>
    <m/>
    <n v="30"/>
    <s v="Delay"/>
    <x v="5"/>
    <n v="23"/>
    <x v="1"/>
    <x v="0"/>
    <x v="1"/>
    <x v="0"/>
  </r>
  <r>
    <n v="821011065"/>
    <s v="X. Kimbly"/>
    <x v="507"/>
    <s v="Sep"/>
    <n v="2023"/>
    <d v="1899-12-30T06:19:00"/>
    <x v="0"/>
    <x v="1"/>
    <n v="75"/>
    <x v="5"/>
    <s v="African American"/>
    <x v="0"/>
    <x v="0"/>
    <m/>
    <n v="56"/>
    <s v="Delay"/>
    <x v="0"/>
    <n v="6"/>
    <x v="0"/>
    <x v="0"/>
    <x v="2"/>
    <x v="0"/>
  </r>
  <r>
    <n v="357396143"/>
    <s v="X. Connew"/>
    <x v="475"/>
    <s v="Apr"/>
    <n v="2023"/>
    <d v="1899-12-30T02:32:00"/>
    <x v="1"/>
    <x v="1"/>
    <n v="42"/>
    <x v="6"/>
    <s v="African American"/>
    <x v="0"/>
    <x v="0"/>
    <m/>
    <n v="59"/>
    <s v="Delay"/>
    <x v="4"/>
    <n v="2"/>
    <x v="3"/>
    <x v="2"/>
    <x v="2"/>
    <x v="2"/>
  </r>
  <r>
    <n v="848385877"/>
    <s v="Y. Noe"/>
    <x v="118"/>
    <s v="Aug"/>
    <n v="2024"/>
    <d v="1899-12-30T06:52:00"/>
    <x v="5"/>
    <x v="1"/>
    <n v="7"/>
    <x v="4"/>
    <s v="African American"/>
    <x v="0"/>
    <x v="0"/>
    <m/>
    <n v="13"/>
    <s v="Within Time"/>
    <x v="3"/>
    <n v="6"/>
    <x v="0"/>
    <x v="2"/>
    <x v="1"/>
    <x v="2"/>
  </r>
  <r>
    <n v="875862290"/>
    <s v="Y. Hawarden"/>
    <x v="240"/>
    <s v="Feb"/>
    <n v="2024"/>
    <d v="1899-12-30T12:21:00"/>
    <x v="3"/>
    <x v="1"/>
    <n v="30"/>
    <x v="6"/>
    <s v="African American"/>
    <x v="0"/>
    <x v="0"/>
    <m/>
    <n v="19"/>
    <s v="Within Time"/>
    <x v="6"/>
    <n v="12"/>
    <x v="2"/>
    <x v="3"/>
    <x v="1"/>
    <x v="0"/>
  </r>
  <r>
    <n v="667033602"/>
    <s v="Y. Lampen"/>
    <x v="511"/>
    <s v="Apr"/>
    <n v="2023"/>
    <d v="1899-12-30T21:04:00"/>
    <x v="0"/>
    <x v="1"/>
    <n v="73"/>
    <x v="5"/>
    <s v="African American"/>
    <x v="0"/>
    <x v="0"/>
    <m/>
    <n v="32"/>
    <s v="Delay"/>
    <x v="7"/>
    <n v="21"/>
    <x v="1"/>
    <x v="2"/>
    <x v="0"/>
    <x v="2"/>
  </r>
  <r>
    <n v="844116053"/>
    <s v="Z. Tribe"/>
    <x v="503"/>
    <s v="Sep"/>
    <n v="2023"/>
    <d v="1899-12-30T21:50:00"/>
    <x v="3"/>
    <x v="1"/>
    <n v="47"/>
    <x v="2"/>
    <s v="African American"/>
    <x v="0"/>
    <x v="0"/>
    <m/>
    <n v="19"/>
    <s v="Within Time"/>
    <x v="14"/>
    <n v="21"/>
    <x v="1"/>
    <x v="0"/>
    <x v="1"/>
    <x v="0"/>
  </r>
  <r>
    <n v="250232067"/>
    <s v="Z. Wallace"/>
    <x v="488"/>
    <s v="Apr"/>
    <n v="2024"/>
    <d v="1899-12-30T15:29:00"/>
    <x v="2"/>
    <x v="1"/>
    <n v="36"/>
    <x v="6"/>
    <s v="African American"/>
    <x v="0"/>
    <x v="0"/>
    <m/>
    <n v="24"/>
    <s v="Within Time"/>
    <x v="10"/>
    <n v="15"/>
    <x v="2"/>
    <x v="2"/>
    <x v="1"/>
    <x v="2"/>
  </r>
  <r>
    <n v="345227048"/>
    <s v="Z. Hilliam"/>
    <x v="156"/>
    <s v="Aug"/>
    <n v="2023"/>
    <d v="1899-12-30T00:53:00"/>
    <x v="3"/>
    <x v="1"/>
    <n v="61"/>
    <x v="0"/>
    <s v="African American"/>
    <x v="0"/>
    <x v="0"/>
    <m/>
    <n v="42"/>
    <s v="Delay"/>
    <x v="23"/>
    <n v="0"/>
    <x v="3"/>
    <x v="2"/>
    <x v="0"/>
    <x v="2"/>
  </r>
  <r>
    <n v="311707578"/>
    <s v="Z. Wyld"/>
    <x v="267"/>
    <s v="May"/>
    <n v="2023"/>
    <d v="1899-12-30T20:18:00"/>
    <x v="1"/>
    <x v="1"/>
    <n v="36"/>
    <x v="6"/>
    <s v="African American"/>
    <x v="0"/>
    <x v="0"/>
    <m/>
    <n v="49"/>
    <s v="Delay"/>
    <x v="22"/>
    <n v="20"/>
    <x v="1"/>
    <x v="1"/>
    <x v="2"/>
    <x v="1"/>
  </r>
  <r>
    <n v="167507288"/>
    <s v="Z. Hunnable"/>
    <x v="433"/>
    <s v="Jan"/>
    <n v="2024"/>
    <d v="1899-12-30T19:26:00"/>
    <x v="3"/>
    <x v="1"/>
    <n v="6"/>
    <x v="4"/>
    <s v="African American"/>
    <x v="0"/>
    <x v="0"/>
    <m/>
    <n v="50"/>
    <s v="Delay"/>
    <x v="26"/>
    <n v="19"/>
    <x v="1"/>
    <x v="2"/>
    <x v="2"/>
    <x v="2"/>
  </r>
  <r>
    <n v="869195286"/>
    <s v="Z. Pratte"/>
    <x v="18"/>
    <s v="Nov"/>
    <n v="2023"/>
    <d v="1899-12-30T17:56:00"/>
    <x v="2"/>
    <x v="1"/>
    <n v="4"/>
    <x v="1"/>
    <s v="African American"/>
    <x v="0"/>
    <x v="0"/>
    <m/>
    <n v="59"/>
    <s v="Delay"/>
    <x v="11"/>
    <n v="17"/>
    <x v="2"/>
    <x v="0"/>
    <x v="2"/>
    <x v="0"/>
  </r>
  <r>
    <n v="527817213"/>
    <s v="Z. Chidwick"/>
    <x v="153"/>
    <s v="Sep"/>
    <n v="2023"/>
    <d v="1899-12-30T21:46:00"/>
    <x v="2"/>
    <x v="1"/>
    <n v="22"/>
    <x v="3"/>
    <s v="African American"/>
    <x v="0"/>
    <x v="0"/>
    <m/>
    <n v="60"/>
    <s v="Delay"/>
    <x v="28"/>
    <n v="21"/>
    <x v="1"/>
    <x v="0"/>
    <x v="2"/>
    <x v="2"/>
  </r>
  <r>
    <n v="509229173"/>
    <s v="Z. McKibben"/>
    <x v="342"/>
    <s v="Jun"/>
    <n v="2023"/>
    <d v="1899-12-30T07:40:00"/>
    <x v="3"/>
    <x v="1"/>
    <n v="78"/>
    <x v="5"/>
    <s v="African American"/>
    <x v="0"/>
    <x v="0"/>
    <m/>
    <n v="60"/>
    <s v="Delay"/>
    <x v="2"/>
    <n v="7"/>
    <x v="0"/>
    <x v="1"/>
    <x v="2"/>
    <x v="1"/>
  </r>
  <r>
    <n v="769168734"/>
    <s v="F. Miquelet"/>
    <x v="393"/>
    <s v="Jul"/>
    <n v="2023"/>
    <d v="1899-12-30T05:12:00"/>
    <x v="6"/>
    <x v="1"/>
    <n v="53"/>
    <x v="2"/>
    <s v="African American"/>
    <x v="0"/>
    <x v="0"/>
    <n v="0"/>
    <n v="10"/>
    <s v="Within Time"/>
    <x v="2"/>
    <n v="5"/>
    <x v="3"/>
    <x v="1"/>
    <x v="1"/>
    <x v="1"/>
  </r>
  <r>
    <n v="141744458"/>
    <s v="R. Richt"/>
    <x v="369"/>
    <s v="Dec"/>
    <n v="2023"/>
    <d v="1899-12-30T10:24:00"/>
    <x v="6"/>
    <x v="1"/>
    <n v="54"/>
    <x v="2"/>
    <s v="African American"/>
    <x v="0"/>
    <x v="0"/>
    <n v="0"/>
    <n v="21"/>
    <s v="Within Time"/>
    <x v="7"/>
    <n v="10"/>
    <x v="0"/>
    <x v="2"/>
    <x v="1"/>
    <x v="2"/>
  </r>
  <r>
    <n v="679383458"/>
    <s v="W. Trustram"/>
    <x v="60"/>
    <s v="Jun"/>
    <n v="2023"/>
    <d v="1899-12-30T22:39:00"/>
    <x v="2"/>
    <x v="1"/>
    <n v="24"/>
    <x v="3"/>
    <s v="African American"/>
    <x v="0"/>
    <x v="0"/>
    <n v="0"/>
    <n v="29"/>
    <s v="Within Time"/>
    <x v="13"/>
    <n v="22"/>
    <x v="1"/>
    <x v="2"/>
    <x v="1"/>
    <x v="2"/>
  </r>
  <r>
    <n v="743508009"/>
    <s v="B. Wheeliker"/>
    <x v="461"/>
    <s v="Dec"/>
    <n v="2023"/>
    <d v="1899-12-30T13:28:00"/>
    <x v="6"/>
    <x v="1"/>
    <n v="9"/>
    <x v="4"/>
    <s v="African American"/>
    <x v="0"/>
    <x v="0"/>
    <n v="1"/>
    <n v="29"/>
    <s v="Within Time"/>
    <x v="18"/>
    <n v="13"/>
    <x v="2"/>
    <x v="1"/>
    <x v="1"/>
    <x v="1"/>
  </r>
  <r>
    <n v="848136227"/>
    <s v="D. Reeves"/>
    <x v="512"/>
    <s v="Feb"/>
    <n v="2024"/>
    <d v="1899-12-30T08:15:00"/>
    <x v="1"/>
    <x v="1"/>
    <n v="77"/>
    <x v="5"/>
    <s v="African American"/>
    <x v="0"/>
    <x v="0"/>
    <n v="1"/>
    <n v="25"/>
    <s v="Within Time"/>
    <x v="24"/>
    <n v="8"/>
    <x v="0"/>
    <x v="1"/>
    <x v="1"/>
    <x v="1"/>
  </r>
  <r>
    <n v="850194604"/>
    <s v="H. Cheeke"/>
    <x v="297"/>
    <s v="Jun"/>
    <n v="2024"/>
    <d v="1899-12-30T19:37:00"/>
    <x v="4"/>
    <x v="1"/>
    <n v="67"/>
    <x v="0"/>
    <s v="African American"/>
    <x v="0"/>
    <x v="0"/>
    <n v="1"/>
    <n v="40"/>
    <s v="Delay"/>
    <x v="24"/>
    <n v="19"/>
    <x v="1"/>
    <x v="1"/>
    <x v="0"/>
    <x v="1"/>
  </r>
  <r>
    <n v="543994748"/>
    <s v="R. Corradi"/>
    <x v="428"/>
    <s v="Aug"/>
    <n v="2024"/>
    <d v="1899-12-30T12:27:00"/>
    <x v="2"/>
    <x v="1"/>
    <n v="62"/>
    <x v="0"/>
    <s v="African American"/>
    <x v="0"/>
    <x v="0"/>
    <n v="1"/>
    <n v="35"/>
    <s v="Delay"/>
    <x v="21"/>
    <n v="12"/>
    <x v="2"/>
    <x v="1"/>
    <x v="0"/>
    <x v="1"/>
  </r>
  <r>
    <n v="315738679"/>
    <s v="S. Duinkerk"/>
    <x v="301"/>
    <s v="May"/>
    <n v="2023"/>
    <d v="1899-12-30T17:02:00"/>
    <x v="6"/>
    <x v="1"/>
    <n v="36"/>
    <x v="6"/>
    <s v="African American"/>
    <x v="0"/>
    <x v="0"/>
    <n v="1"/>
    <n v="14"/>
    <s v="Within Time"/>
    <x v="12"/>
    <n v="17"/>
    <x v="2"/>
    <x v="2"/>
    <x v="1"/>
    <x v="2"/>
  </r>
  <r>
    <n v="215963099"/>
    <s v="S. Millan"/>
    <x v="513"/>
    <s v="Jun"/>
    <n v="2023"/>
    <d v="1899-12-30T14:17:00"/>
    <x v="2"/>
    <x v="1"/>
    <n v="70"/>
    <x v="5"/>
    <s v="African American"/>
    <x v="0"/>
    <x v="0"/>
    <n v="1"/>
    <n v="37"/>
    <s v="Delay"/>
    <x v="21"/>
    <n v="14"/>
    <x v="2"/>
    <x v="1"/>
    <x v="0"/>
    <x v="1"/>
  </r>
  <r>
    <n v="780281491"/>
    <s v="U. Lambert-Ciorwyn"/>
    <x v="452"/>
    <s v="Jan"/>
    <n v="2024"/>
    <d v="1899-12-30T17:16:00"/>
    <x v="6"/>
    <x v="1"/>
    <n v="16"/>
    <x v="3"/>
    <s v="African American"/>
    <x v="0"/>
    <x v="0"/>
    <n v="1"/>
    <n v="29"/>
    <s v="Within Time"/>
    <x v="17"/>
    <n v="17"/>
    <x v="2"/>
    <x v="1"/>
    <x v="1"/>
    <x v="1"/>
  </r>
  <r>
    <n v="595337472"/>
    <s v="V. Vaughn"/>
    <x v="468"/>
    <s v="Jun"/>
    <n v="2023"/>
    <d v="1899-12-30T03:24:00"/>
    <x v="0"/>
    <x v="1"/>
    <n v="72"/>
    <x v="5"/>
    <s v="African American"/>
    <x v="0"/>
    <x v="0"/>
    <n v="1"/>
    <n v="48"/>
    <s v="Delay"/>
    <x v="16"/>
    <n v="3"/>
    <x v="3"/>
    <x v="1"/>
    <x v="2"/>
    <x v="1"/>
  </r>
  <r>
    <n v="746039818"/>
    <s v="C. Glaum"/>
    <x v="245"/>
    <s v="Nov"/>
    <n v="2023"/>
    <d v="1899-12-30T03:04:00"/>
    <x v="5"/>
    <x v="1"/>
    <n v="11"/>
    <x v="4"/>
    <s v="African American"/>
    <x v="0"/>
    <x v="0"/>
    <n v="2"/>
    <n v="11"/>
    <s v="Within Time"/>
    <x v="8"/>
    <n v="3"/>
    <x v="3"/>
    <x v="3"/>
    <x v="1"/>
    <x v="1"/>
  </r>
  <r>
    <n v="699878336"/>
    <s v="E. Denekamp"/>
    <x v="465"/>
    <s v="Jul"/>
    <n v="2024"/>
    <d v="1899-12-30T19:14:00"/>
    <x v="0"/>
    <x v="1"/>
    <n v="19"/>
    <x v="3"/>
    <s v="African American"/>
    <x v="0"/>
    <x v="0"/>
    <n v="2"/>
    <n v="30"/>
    <s v="Delay"/>
    <x v="8"/>
    <n v="19"/>
    <x v="1"/>
    <x v="3"/>
    <x v="1"/>
    <x v="1"/>
  </r>
  <r>
    <n v="229946883"/>
    <s v="K. Sibly"/>
    <x v="331"/>
    <s v="Jul"/>
    <n v="2023"/>
    <d v="1899-12-30T10:47:00"/>
    <x v="1"/>
    <x v="1"/>
    <n v="4"/>
    <x v="1"/>
    <s v="African American"/>
    <x v="0"/>
    <x v="0"/>
    <n v="2"/>
    <n v="26"/>
    <s v="Within Time"/>
    <x v="21"/>
    <n v="10"/>
    <x v="0"/>
    <x v="1"/>
    <x v="1"/>
    <x v="1"/>
  </r>
  <r>
    <n v="683618328"/>
    <s v="O. Crichley"/>
    <x v="514"/>
    <s v="Apr"/>
    <n v="2024"/>
    <d v="1899-12-30T17:08:00"/>
    <x v="3"/>
    <x v="1"/>
    <n v="10"/>
    <x v="4"/>
    <s v="African American"/>
    <x v="0"/>
    <x v="0"/>
    <n v="2"/>
    <n v="40"/>
    <s v="Delay"/>
    <x v="26"/>
    <n v="17"/>
    <x v="2"/>
    <x v="2"/>
    <x v="0"/>
    <x v="2"/>
  </r>
  <r>
    <n v="275979757"/>
    <s v="S. Alkin"/>
    <x v="9"/>
    <s v="Oct"/>
    <n v="2024"/>
    <d v="1899-12-30T11:11:00"/>
    <x v="5"/>
    <x v="1"/>
    <n v="59"/>
    <x v="2"/>
    <s v="African American"/>
    <x v="0"/>
    <x v="0"/>
    <n v="2"/>
    <n v="13"/>
    <s v="Within Time"/>
    <x v="6"/>
    <n v="11"/>
    <x v="0"/>
    <x v="3"/>
    <x v="1"/>
    <x v="0"/>
  </r>
  <r>
    <n v="537530651"/>
    <s v="I. Whiteway"/>
    <x v="393"/>
    <s v="Jul"/>
    <n v="2023"/>
    <d v="1899-12-30T13:24:00"/>
    <x v="6"/>
    <x v="1"/>
    <n v="26"/>
    <x v="3"/>
    <s v="African American"/>
    <x v="0"/>
    <x v="0"/>
    <n v="3"/>
    <n v="48"/>
    <s v="Delay"/>
    <x v="2"/>
    <n v="13"/>
    <x v="2"/>
    <x v="1"/>
    <x v="2"/>
    <x v="1"/>
  </r>
  <r>
    <n v="843364800"/>
    <s v="N. Guiett"/>
    <x v="411"/>
    <s v="Sep"/>
    <n v="2023"/>
    <d v="1899-12-30T19:02:00"/>
    <x v="3"/>
    <x v="1"/>
    <n v="42"/>
    <x v="6"/>
    <s v="African American"/>
    <x v="0"/>
    <x v="0"/>
    <n v="3"/>
    <n v="13"/>
    <s v="Within Time"/>
    <x v="8"/>
    <n v="19"/>
    <x v="1"/>
    <x v="3"/>
    <x v="1"/>
    <x v="1"/>
  </r>
  <r>
    <n v="519730586"/>
    <s v="S. Dockwray"/>
    <x v="79"/>
    <s v="Oct"/>
    <n v="2024"/>
    <d v="1899-12-30T05:11:00"/>
    <x v="5"/>
    <x v="1"/>
    <n v="37"/>
    <x v="6"/>
    <s v="African American"/>
    <x v="0"/>
    <x v="0"/>
    <n v="3"/>
    <n v="24"/>
    <s v="Within Time"/>
    <x v="10"/>
    <n v="5"/>
    <x v="3"/>
    <x v="2"/>
    <x v="1"/>
    <x v="2"/>
  </r>
  <r>
    <n v="552805445"/>
    <s v="U. Bento"/>
    <x v="318"/>
    <s v="Sep"/>
    <n v="2023"/>
    <d v="1899-12-30T12:28:00"/>
    <x v="1"/>
    <x v="1"/>
    <n v="17"/>
    <x v="3"/>
    <s v="African American"/>
    <x v="0"/>
    <x v="0"/>
    <n v="3"/>
    <n v="37"/>
    <s v="Delay"/>
    <x v="30"/>
    <n v="12"/>
    <x v="2"/>
    <x v="3"/>
    <x v="0"/>
    <x v="1"/>
  </r>
  <r>
    <n v="822569864"/>
    <s v="Y. Doche"/>
    <x v="515"/>
    <s v="Oct"/>
    <n v="2023"/>
    <d v="1899-12-30T19:49:00"/>
    <x v="6"/>
    <x v="1"/>
    <n v="65"/>
    <x v="0"/>
    <s v="African American"/>
    <x v="0"/>
    <x v="0"/>
    <n v="3"/>
    <n v="39"/>
    <s v="Delay"/>
    <x v="29"/>
    <n v="19"/>
    <x v="1"/>
    <x v="2"/>
    <x v="0"/>
    <x v="2"/>
  </r>
  <r>
    <n v="621975594"/>
    <s v="A. Cordes"/>
    <x v="57"/>
    <s v="Aug"/>
    <n v="2023"/>
    <d v="1899-12-30T20:02:00"/>
    <x v="4"/>
    <x v="1"/>
    <n v="57"/>
    <x v="2"/>
    <s v="African American"/>
    <x v="0"/>
    <x v="0"/>
    <n v="4"/>
    <n v="58"/>
    <s v="Delay"/>
    <x v="20"/>
    <n v="20"/>
    <x v="1"/>
    <x v="3"/>
    <x v="2"/>
    <x v="0"/>
  </r>
  <r>
    <n v="649964440"/>
    <s v="D. Dagnan"/>
    <x v="399"/>
    <s v="Apr"/>
    <n v="2024"/>
    <d v="1899-12-30T07:45:00"/>
    <x v="1"/>
    <x v="1"/>
    <n v="36"/>
    <x v="6"/>
    <s v="African American"/>
    <x v="0"/>
    <x v="0"/>
    <n v="4"/>
    <n v="15"/>
    <s v="Within Time"/>
    <x v="27"/>
    <n v="7"/>
    <x v="0"/>
    <x v="3"/>
    <x v="1"/>
    <x v="0"/>
  </r>
  <r>
    <n v="104448448"/>
    <s v="I. Hatherley"/>
    <x v="471"/>
    <s v="Jun"/>
    <n v="2023"/>
    <d v="1899-12-30T22:14:00"/>
    <x v="3"/>
    <x v="1"/>
    <n v="10"/>
    <x v="4"/>
    <s v="African American"/>
    <x v="0"/>
    <x v="0"/>
    <n v="4"/>
    <n v="26"/>
    <s v="Within Time"/>
    <x v="25"/>
    <n v="22"/>
    <x v="1"/>
    <x v="0"/>
    <x v="1"/>
    <x v="0"/>
  </r>
  <r>
    <n v="797160807"/>
    <s v="L. McCullogh"/>
    <x v="342"/>
    <s v="Jun"/>
    <n v="2023"/>
    <d v="1899-12-30T10:57:00"/>
    <x v="3"/>
    <x v="1"/>
    <n v="71"/>
    <x v="5"/>
    <s v="African American"/>
    <x v="0"/>
    <x v="0"/>
    <n v="4"/>
    <n v="54"/>
    <s v="Delay"/>
    <x v="2"/>
    <n v="10"/>
    <x v="0"/>
    <x v="1"/>
    <x v="2"/>
    <x v="1"/>
  </r>
  <r>
    <n v="362046227"/>
    <s v="B. Orrick"/>
    <x v="146"/>
    <s v="Dec"/>
    <n v="2023"/>
    <d v="1899-12-30T23:39:00"/>
    <x v="3"/>
    <x v="1"/>
    <n v="49"/>
    <x v="2"/>
    <s v="African American"/>
    <x v="0"/>
    <x v="0"/>
    <n v="5"/>
    <n v="33"/>
    <s v="Delay"/>
    <x v="14"/>
    <n v="23"/>
    <x v="1"/>
    <x v="0"/>
    <x v="0"/>
    <x v="0"/>
  </r>
  <r>
    <n v="310631799"/>
    <s v="E. Castanos"/>
    <x v="119"/>
    <s v="Jan"/>
    <n v="2024"/>
    <d v="1899-12-30T15:31:00"/>
    <x v="4"/>
    <x v="1"/>
    <n v="39"/>
    <x v="6"/>
    <s v="African American"/>
    <x v="0"/>
    <x v="0"/>
    <n v="5"/>
    <n v="28"/>
    <s v="Within Time"/>
    <x v="1"/>
    <n v="15"/>
    <x v="2"/>
    <x v="0"/>
    <x v="1"/>
    <x v="0"/>
  </r>
  <r>
    <n v="175462862"/>
    <s v="E. Boules"/>
    <x v="138"/>
    <s v="Oct"/>
    <n v="2024"/>
    <d v="1899-12-30T02:03:00"/>
    <x v="5"/>
    <x v="1"/>
    <n v="6"/>
    <x v="4"/>
    <s v="African American"/>
    <x v="0"/>
    <x v="0"/>
    <n v="5"/>
    <n v="56"/>
    <s v="Delay"/>
    <x v="25"/>
    <n v="2"/>
    <x v="3"/>
    <x v="0"/>
    <x v="2"/>
    <x v="0"/>
  </r>
  <r>
    <n v="467998996"/>
    <s v="G. Brame"/>
    <x v="466"/>
    <s v="Jan"/>
    <n v="2024"/>
    <d v="1899-12-30T03:28:00"/>
    <x v="5"/>
    <x v="1"/>
    <n v="19"/>
    <x v="3"/>
    <s v="African American"/>
    <x v="0"/>
    <x v="0"/>
    <n v="5"/>
    <n v="42"/>
    <s v="Delay"/>
    <x v="5"/>
    <n v="3"/>
    <x v="3"/>
    <x v="0"/>
    <x v="0"/>
    <x v="0"/>
  </r>
  <r>
    <n v="460156586"/>
    <s v="P. Stillmann"/>
    <x v="160"/>
    <s v="Apr"/>
    <n v="2023"/>
    <d v="1899-12-30T03:16:00"/>
    <x v="4"/>
    <x v="1"/>
    <n v="27"/>
    <x v="3"/>
    <s v="African American"/>
    <x v="0"/>
    <x v="0"/>
    <n v="5"/>
    <n v="32"/>
    <s v="Delay"/>
    <x v="15"/>
    <n v="3"/>
    <x v="3"/>
    <x v="2"/>
    <x v="0"/>
    <x v="2"/>
  </r>
  <r>
    <n v="627374516"/>
    <s v="R. Jersh"/>
    <x v="4"/>
    <s v="Sep"/>
    <n v="2024"/>
    <d v="1899-12-30T07:52:00"/>
    <x v="0"/>
    <x v="1"/>
    <n v="68"/>
    <x v="0"/>
    <s v="African American"/>
    <x v="0"/>
    <x v="0"/>
    <n v="5"/>
    <n v="42"/>
    <s v="Delay"/>
    <x v="2"/>
    <n v="7"/>
    <x v="0"/>
    <x v="1"/>
    <x v="0"/>
    <x v="1"/>
  </r>
  <r>
    <n v="580395361"/>
    <s v="U. Colbert"/>
    <x v="188"/>
    <s v="Aug"/>
    <n v="2023"/>
    <d v="1899-12-30T13:46:00"/>
    <x v="4"/>
    <x v="1"/>
    <n v="37"/>
    <x v="6"/>
    <s v="African American"/>
    <x v="0"/>
    <x v="0"/>
    <n v="5"/>
    <n v="22"/>
    <s v="Within Time"/>
    <x v="26"/>
    <n v="13"/>
    <x v="2"/>
    <x v="2"/>
    <x v="1"/>
    <x v="2"/>
  </r>
  <r>
    <n v="677055953"/>
    <s v="U. Kimber"/>
    <x v="289"/>
    <s v="Aug"/>
    <n v="2024"/>
    <d v="1899-12-30T18:01:00"/>
    <x v="6"/>
    <x v="1"/>
    <n v="70"/>
    <x v="5"/>
    <s v="African American"/>
    <x v="0"/>
    <x v="0"/>
    <n v="5"/>
    <n v="32"/>
    <s v="Delay"/>
    <x v="0"/>
    <n v="18"/>
    <x v="1"/>
    <x v="0"/>
    <x v="0"/>
    <x v="0"/>
  </r>
  <r>
    <n v="780966113"/>
    <s v="W. Breede"/>
    <x v="363"/>
    <s v="Sep"/>
    <n v="2024"/>
    <d v="1899-12-30T09:25:00"/>
    <x v="4"/>
    <x v="1"/>
    <n v="63"/>
    <x v="0"/>
    <s v="African American"/>
    <x v="0"/>
    <x v="0"/>
    <n v="5"/>
    <n v="32"/>
    <s v="Delay"/>
    <x v="30"/>
    <n v="9"/>
    <x v="0"/>
    <x v="3"/>
    <x v="0"/>
    <x v="1"/>
  </r>
  <r>
    <n v="482407597"/>
    <s v="X. Lyndon"/>
    <x v="477"/>
    <s v="Sep"/>
    <n v="2024"/>
    <d v="1899-12-30T18:54:00"/>
    <x v="6"/>
    <x v="1"/>
    <n v="27"/>
    <x v="3"/>
    <s v="African American"/>
    <x v="0"/>
    <x v="0"/>
    <n v="5"/>
    <n v="18"/>
    <s v="Within Time"/>
    <x v="24"/>
    <n v="18"/>
    <x v="1"/>
    <x v="1"/>
    <x v="1"/>
    <x v="1"/>
  </r>
  <r>
    <n v="384226406"/>
    <s v="Y. Ebben"/>
    <x v="447"/>
    <s v="May"/>
    <n v="2024"/>
    <d v="1899-12-30T02:21:00"/>
    <x v="3"/>
    <x v="1"/>
    <n v="56"/>
    <x v="2"/>
    <s v="African American"/>
    <x v="0"/>
    <x v="0"/>
    <n v="5"/>
    <n v="60"/>
    <s v="Delay"/>
    <x v="9"/>
    <n v="2"/>
    <x v="3"/>
    <x v="3"/>
    <x v="2"/>
    <x v="0"/>
  </r>
  <r>
    <n v="127779547"/>
    <s v="R. De Ruggero"/>
    <x v="244"/>
    <s v="Jan"/>
    <n v="2024"/>
    <d v="1899-12-30T00:17:00"/>
    <x v="6"/>
    <x v="1"/>
    <n v="66"/>
    <x v="0"/>
    <s v="African American"/>
    <x v="0"/>
    <x v="0"/>
    <n v="6"/>
    <n v="45"/>
    <s v="Delay"/>
    <x v="3"/>
    <n v="0"/>
    <x v="3"/>
    <x v="2"/>
    <x v="0"/>
    <x v="2"/>
  </r>
  <r>
    <n v="604611731"/>
    <s v="T. Abade"/>
    <x v="150"/>
    <s v="Feb"/>
    <n v="2024"/>
    <d v="1899-12-30T08:46:00"/>
    <x v="2"/>
    <x v="1"/>
    <n v="40"/>
    <x v="6"/>
    <s v="African American"/>
    <x v="0"/>
    <x v="0"/>
    <n v="6"/>
    <n v="32"/>
    <s v="Delay"/>
    <x v="4"/>
    <n v="8"/>
    <x v="0"/>
    <x v="2"/>
    <x v="0"/>
    <x v="2"/>
  </r>
  <r>
    <n v="125887366"/>
    <s v="U. Bulfield"/>
    <x v="471"/>
    <s v="Jun"/>
    <n v="2023"/>
    <d v="1899-12-30T20:35:00"/>
    <x v="3"/>
    <x v="1"/>
    <n v="24"/>
    <x v="3"/>
    <s v="African American"/>
    <x v="0"/>
    <x v="0"/>
    <n v="6"/>
    <n v="54"/>
    <s v="Delay"/>
    <x v="25"/>
    <n v="20"/>
    <x v="1"/>
    <x v="0"/>
    <x v="2"/>
    <x v="0"/>
  </r>
  <r>
    <n v="514445278"/>
    <s v="V. Dominelli"/>
    <x v="218"/>
    <s v="Jun"/>
    <n v="2024"/>
    <d v="1899-12-30T07:52:00"/>
    <x v="0"/>
    <x v="1"/>
    <n v="28"/>
    <x v="3"/>
    <s v="African American"/>
    <x v="0"/>
    <x v="0"/>
    <n v="6"/>
    <n v="19"/>
    <s v="Within Time"/>
    <x v="9"/>
    <n v="7"/>
    <x v="0"/>
    <x v="3"/>
    <x v="1"/>
    <x v="0"/>
  </r>
  <r>
    <n v="385865654"/>
    <s v="Y. Balls"/>
    <x v="300"/>
    <s v="Dec"/>
    <n v="2023"/>
    <d v="1899-12-30T17:51:00"/>
    <x v="3"/>
    <x v="1"/>
    <n v="17"/>
    <x v="3"/>
    <s v="African American"/>
    <x v="0"/>
    <x v="0"/>
    <n v="6"/>
    <n v="41"/>
    <s v="Delay"/>
    <x v="15"/>
    <n v="17"/>
    <x v="2"/>
    <x v="2"/>
    <x v="0"/>
    <x v="2"/>
  </r>
  <r>
    <n v="578054342"/>
    <s v="Z. Maber"/>
    <x v="195"/>
    <s v="May"/>
    <n v="2023"/>
    <d v="1899-12-30T18:06:00"/>
    <x v="0"/>
    <x v="1"/>
    <n v="13"/>
    <x v="4"/>
    <s v="African American"/>
    <x v="0"/>
    <x v="0"/>
    <n v="6"/>
    <n v="50"/>
    <s v="Delay"/>
    <x v="14"/>
    <n v="18"/>
    <x v="1"/>
    <x v="0"/>
    <x v="2"/>
    <x v="0"/>
  </r>
  <r>
    <n v="131312028"/>
    <s v="C. Triplow"/>
    <x v="2"/>
    <s v="Jun"/>
    <n v="2024"/>
    <d v="1899-12-30T02:45:00"/>
    <x v="2"/>
    <x v="1"/>
    <n v="23"/>
    <x v="3"/>
    <s v="African American"/>
    <x v="0"/>
    <x v="0"/>
    <n v="7"/>
    <n v="22"/>
    <s v="Within Time"/>
    <x v="0"/>
    <n v="2"/>
    <x v="3"/>
    <x v="0"/>
    <x v="1"/>
    <x v="0"/>
  </r>
  <r>
    <n v="442315916"/>
    <s v="T. Oatley"/>
    <x v="23"/>
    <s v="May"/>
    <n v="2023"/>
    <d v="1899-12-30T17:06:00"/>
    <x v="0"/>
    <x v="1"/>
    <n v="39"/>
    <x v="6"/>
    <s v="African American"/>
    <x v="0"/>
    <x v="0"/>
    <n v="7"/>
    <n v="37"/>
    <s v="Delay"/>
    <x v="15"/>
    <n v="17"/>
    <x v="2"/>
    <x v="2"/>
    <x v="0"/>
    <x v="2"/>
  </r>
  <r>
    <n v="128100306"/>
    <s v="P. Boyett"/>
    <x v="516"/>
    <s v="Jun"/>
    <n v="2024"/>
    <d v="1899-12-30T23:33:00"/>
    <x v="3"/>
    <x v="1"/>
    <n v="45"/>
    <x v="2"/>
    <s v="African American"/>
    <x v="0"/>
    <x v="0"/>
    <n v="8"/>
    <n v="10"/>
    <s v="Within Time"/>
    <x v="3"/>
    <n v="23"/>
    <x v="1"/>
    <x v="2"/>
    <x v="1"/>
    <x v="2"/>
  </r>
  <r>
    <n v="426667893"/>
    <s v="U. Luckings"/>
    <x v="322"/>
    <s v="May"/>
    <n v="2023"/>
    <d v="1899-12-30T20:44:00"/>
    <x v="6"/>
    <x v="1"/>
    <n v="33"/>
    <x v="6"/>
    <s v="African American"/>
    <x v="0"/>
    <x v="0"/>
    <n v="8"/>
    <n v="28"/>
    <s v="Within Time"/>
    <x v="11"/>
    <n v="20"/>
    <x v="1"/>
    <x v="0"/>
    <x v="1"/>
    <x v="0"/>
  </r>
  <r>
    <n v="259864387"/>
    <s v="W. Hukins"/>
    <x v="146"/>
    <s v="Dec"/>
    <n v="2023"/>
    <d v="1899-12-30T03:50:00"/>
    <x v="3"/>
    <x v="1"/>
    <n v="41"/>
    <x v="6"/>
    <s v="African American"/>
    <x v="0"/>
    <x v="0"/>
    <n v="8"/>
    <n v="32"/>
    <s v="Delay"/>
    <x v="14"/>
    <n v="3"/>
    <x v="3"/>
    <x v="0"/>
    <x v="0"/>
    <x v="0"/>
  </r>
  <r>
    <n v="472728473"/>
    <s v="A. Kildahl"/>
    <x v="367"/>
    <s v="Nov"/>
    <n v="2023"/>
    <d v="1899-12-30T22:32:00"/>
    <x v="1"/>
    <x v="1"/>
    <n v="23"/>
    <x v="3"/>
    <s v="African American"/>
    <x v="0"/>
    <x v="0"/>
    <n v="9"/>
    <n v="54"/>
    <s v="Delay"/>
    <x v="6"/>
    <n v="22"/>
    <x v="1"/>
    <x v="3"/>
    <x v="2"/>
    <x v="0"/>
  </r>
  <r>
    <n v="711468573"/>
    <s v="V. Chapelhow"/>
    <x v="517"/>
    <s v="Jul"/>
    <n v="2023"/>
    <d v="1899-12-30T16:28:00"/>
    <x v="3"/>
    <x v="1"/>
    <n v="74"/>
    <x v="5"/>
    <s v="African American"/>
    <x v="0"/>
    <x v="0"/>
    <n v="9"/>
    <n v="25"/>
    <s v="Within Time"/>
    <x v="17"/>
    <n v="16"/>
    <x v="2"/>
    <x v="1"/>
    <x v="1"/>
    <x v="1"/>
  </r>
  <r>
    <n v="128243514"/>
    <s v="Y. Sussams"/>
    <x v="388"/>
    <s v="Mar"/>
    <n v="2024"/>
    <d v="1899-12-30T09:06:00"/>
    <x v="3"/>
    <x v="1"/>
    <n v="19"/>
    <x v="3"/>
    <s v="African American"/>
    <x v="0"/>
    <x v="0"/>
    <n v="9"/>
    <n v="55"/>
    <s v="Delay"/>
    <x v="29"/>
    <n v="9"/>
    <x v="0"/>
    <x v="2"/>
    <x v="2"/>
    <x v="2"/>
  </r>
  <r>
    <n v="208883128"/>
    <s v="D. Coryndon"/>
    <x v="289"/>
    <s v="Aug"/>
    <n v="2024"/>
    <d v="1899-12-30T20:33:00"/>
    <x v="6"/>
    <x v="1"/>
    <n v="72"/>
    <x v="5"/>
    <s v="African American"/>
    <x v="0"/>
    <x v="0"/>
    <n v="10"/>
    <n v="37"/>
    <s v="Delay"/>
    <x v="0"/>
    <n v="20"/>
    <x v="1"/>
    <x v="0"/>
    <x v="0"/>
    <x v="0"/>
  </r>
  <r>
    <n v="727789302"/>
    <s v="D. Beechcraft"/>
    <x v="408"/>
    <s v="Jul"/>
    <n v="2024"/>
    <d v="1899-12-30T13:18:00"/>
    <x v="1"/>
    <x v="1"/>
    <n v="31"/>
    <x v="6"/>
    <s v="African American"/>
    <x v="0"/>
    <x v="0"/>
    <n v="10"/>
    <n v="57"/>
    <s v="Delay"/>
    <x v="23"/>
    <n v="13"/>
    <x v="2"/>
    <x v="2"/>
    <x v="2"/>
    <x v="2"/>
  </r>
  <r>
    <n v="340412981"/>
    <s v="I. Deshorts"/>
    <x v="352"/>
    <s v="Oct"/>
    <n v="2023"/>
    <d v="1899-12-30T07:06:00"/>
    <x v="0"/>
    <x v="1"/>
    <n v="69"/>
    <x v="0"/>
    <s v="African American"/>
    <x v="0"/>
    <x v="0"/>
    <n v="10"/>
    <n v="20"/>
    <s v="Within Time"/>
    <x v="25"/>
    <n v="7"/>
    <x v="0"/>
    <x v="0"/>
    <x v="1"/>
    <x v="0"/>
  </r>
  <r>
    <n v="460644936"/>
    <s v="I. Danhel"/>
    <x v="326"/>
    <s v="Dec"/>
    <n v="2023"/>
    <d v="1899-12-30T05:38:00"/>
    <x v="5"/>
    <x v="1"/>
    <n v="8"/>
    <x v="4"/>
    <s v="African American"/>
    <x v="0"/>
    <x v="0"/>
    <n v="10"/>
    <n v="42"/>
    <s v="Delay"/>
    <x v="1"/>
    <n v="5"/>
    <x v="3"/>
    <x v="0"/>
    <x v="0"/>
    <x v="0"/>
  </r>
  <r>
    <n v="280795942"/>
    <s v="J. Harron"/>
    <x v="110"/>
    <s v="Dec"/>
    <n v="2023"/>
    <d v="1899-12-30T08:50:00"/>
    <x v="2"/>
    <x v="1"/>
    <n v="46"/>
    <x v="2"/>
    <s v="African American"/>
    <x v="0"/>
    <x v="0"/>
    <n v="10"/>
    <n v="34"/>
    <s v="Delay"/>
    <x v="28"/>
    <n v="8"/>
    <x v="0"/>
    <x v="0"/>
    <x v="0"/>
    <x v="2"/>
  </r>
  <r>
    <n v="860549346"/>
    <s v="S. Erasmus"/>
    <x v="294"/>
    <s v="Aug"/>
    <n v="2023"/>
    <d v="1899-12-30T15:24:00"/>
    <x v="1"/>
    <x v="1"/>
    <n v="39"/>
    <x v="6"/>
    <s v="African American"/>
    <x v="0"/>
    <x v="0"/>
    <n v="10"/>
    <n v="54"/>
    <s v="Delay"/>
    <x v="18"/>
    <n v="15"/>
    <x v="2"/>
    <x v="1"/>
    <x v="2"/>
    <x v="1"/>
  </r>
  <r>
    <n v="438984639"/>
    <s v="T. Pawfoot"/>
    <x v="518"/>
    <s v="Apr"/>
    <n v="2023"/>
    <d v="1899-12-30T06:25:00"/>
    <x v="0"/>
    <x v="1"/>
    <n v="26"/>
    <x v="3"/>
    <s v="African American"/>
    <x v="0"/>
    <x v="0"/>
    <n v="10"/>
    <n v="46"/>
    <s v="Delay"/>
    <x v="18"/>
    <n v="6"/>
    <x v="0"/>
    <x v="1"/>
    <x v="2"/>
    <x v="1"/>
  </r>
  <r>
    <n v="381922973"/>
    <s v="U. Chitham"/>
    <x v="143"/>
    <s v="Jun"/>
    <n v="2023"/>
    <d v="1899-12-30T17:51:00"/>
    <x v="6"/>
    <x v="1"/>
    <n v="79"/>
    <x v="5"/>
    <s v="African American"/>
    <x v="0"/>
    <x v="0"/>
    <n v="10"/>
    <n v="15"/>
    <s v="Within Time"/>
    <x v="22"/>
    <n v="17"/>
    <x v="2"/>
    <x v="1"/>
    <x v="1"/>
    <x v="1"/>
  </r>
  <r>
    <n v="584746723"/>
    <s v="X. Stockau"/>
    <x v="265"/>
    <s v="Aug"/>
    <n v="2024"/>
    <d v="1899-12-30T07:43:00"/>
    <x v="3"/>
    <x v="1"/>
    <n v="67"/>
    <x v="0"/>
    <s v="African American"/>
    <x v="0"/>
    <x v="0"/>
    <n v="10"/>
    <n v="20"/>
    <s v="Within Time"/>
    <x v="10"/>
    <n v="7"/>
    <x v="0"/>
    <x v="2"/>
    <x v="1"/>
    <x v="2"/>
  </r>
  <r>
    <n v="483200302"/>
    <s v="B. Dyzart"/>
    <x v="373"/>
    <s v="Mar"/>
    <n v="2024"/>
    <d v="1899-12-30T09:22:00"/>
    <x v="2"/>
    <x v="1"/>
    <n v="47"/>
    <x v="2"/>
    <s v="African American"/>
    <x v="2"/>
    <x v="0"/>
    <m/>
    <n v="30"/>
    <s v="Delay"/>
    <x v="26"/>
    <n v="9"/>
    <x v="0"/>
    <x v="2"/>
    <x v="1"/>
    <x v="2"/>
  </r>
  <r>
    <n v="634387814"/>
    <s v="C. Pagan"/>
    <x v="155"/>
    <s v="Mar"/>
    <n v="2024"/>
    <d v="1899-12-30T15:55:00"/>
    <x v="0"/>
    <x v="1"/>
    <n v="4"/>
    <x v="1"/>
    <s v="African American"/>
    <x v="2"/>
    <x v="0"/>
    <m/>
    <n v="45"/>
    <s v="Delay"/>
    <x v="23"/>
    <n v="15"/>
    <x v="2"/>
    <x v="2"/>
    <x v="0"/>
    <x v="2"/>
  </r>
  <r>
    <n v="578734353"/>
    <s v="E. Siccombe"/>
    <x v="39"/>
    <s v="Apr"/>
    <n v="2023"/>
    <d v="1899-12-30T23:49:00"/>
    <x v="1"/>
    <x v="1"/>
    <n v="15"/>
    <x v="3"/>
    <s v="African American"/>
    <x v="2"/>
    <x v="0"/>
    <m/>
    <n v="33"/>
    <s v="Delay"/>
    <x v="19"/>
    <n v="23"/>
    <x v="1"/>
    <x v="3"/>
    <x v="0"/>
    <x v="1"/>
  </r>
  <r>
    <n v="442974394"/>
    <s v="F. Deakins"/>
    <x v="242"/>
    <s v="May"/>
    <n v="2024"/>
    <d v="1899-12-30T16:23:00"/>
    <x v="0"/>
    <x v="1"/>
    <n v="60"/>
    <x v="0"/>
    <s v="African American"/>
    <x v="2"/>
    <x v="0"/>
    <m/>
    <n v="47"/>
    <s v="Delay"/>
    <x v="13"/>
    <n v="16"/>
    <x v="2"/>
    <x v="2"/>
    <x v="2"/>
    <x v="2"/>
  </r>
  <r>
    <n v="180271558"/>
    <s v="F. Stacy"/>
    <x v="519"/>
    <s v="Nov"/>
    <n v="2023"/>
    <d v="1899-12-30T14:32:00"/>
    <x v="2"/>
    <x v="1"/>
    <n v="20"/>
    <x v="3"/>
    <s v="African American"/>
    <x v="2"/>
    <x v="0"/>
    <m/>
    <n v="52"/>
    <s v="Delay"/>
    <x v="17"/>
    <n v="14"/>
    <x v="2"/>
    <x v="1"/>
    <x v="2"/>
    <x v="1"/>
  </r>
  <r>
    <n v="196807773"/>
    <s v="G. Whimper"/>
    <x v="261"/>
    <s v="Aug"/>
    <n v="2023"/>
    <d v="1899-12-30T06:55:00"/>
    <x v="6"/>
    <x v="1"/>
    <n v="74"/>
    <x v="5"/>
    <s v="African American"/>
    <x v="2"/>
    <x v="0"/>
    <m/>
    <n v="13"/>
    <s v="Within Time"/>
    <x v="1"/>
    <n v="6"/>
    <x v="0"/>
    <x v="0"/>
    <x v="1"/>
    <x v="0"/>
  </r>
  <r>
    <n v="774043304"/>
    <s v="G. Ruddy"/>
    <x v="248"/>
    <s v="Apr"/>
    <n v="2023"/>
    <d v="1899-12-30T05:13:00"/>
    <x v="5"/>
    <x v="1"/>
    <n v="34"/>
    <x v="6"/>
    <s v="African American"/>
    <x v="2"/>
    <x v="0"/>
    <m/>
    <n v="27"/>
    <s v="Within Time"/>
    <x v="26"/>
    <n v="5"/>
    <x v="3"/>
    <x v="2"/>
    <x v="1"/>
    <x v="2"/>
  </r>
  <r>
    <n v="708773192"/>
    <s v="G. Coite"/>
    <x v="302"/>
    <s v="Nov"/>
    <n v="2023"/>
    <d v="1899-12-30T07:27:00"/>
    <x v="6"/>
    <x v="1"/>
    <n v="23"/>
    <x v="3"/>
    <s v="African American"/>
    <x v="2"/>
    <x v="0"/>
    <m/>
    <n v="30"/>
    <s v="Delay"/>
    <x v="20"/>
    <n v="7"/>
    <x v="0"/>
    <x v="3"/>
    <x v="1"/>
    <x v="0"/>
  </r>
  <r>
    <n v="777676604"/>
    <s v="H. Harsant"/>
    <x v="339"/>
    <s v="Feb"/>
    <n v="2024"/>
    <d v="1899-12-30T15:02:00"/>
    <x v="3"/>
    <x v="1"/>
    <n v="65"/>
    <x v="0"/>
    <s v="African American"/>
    <x v="2"/>
    <x v="0"/>
    <m/>
    <n v="29"/>
    <s v="Within Time"/>
    <x v="10"/>
    <n v="15"/>
    <x v="2"/>
    <x v="2"/>
    <x v="1"/>
    <x v="2"/>
  </r>
  <r>
    <n v="559670354"/>
    <s v="H. Agron"/>
    <x v="108"/>
    <s v="Nov"/>
    <n v="2023"/>
    <d v="1899-12-30T11:58:00"/>
    <x v="2"/>
    <x v="1"/>
    <n v="43"/>
    <x v="6"/>
    <s v="African American"/>
    <x v="2"/>
    <x v="0"/>
    <m/>
    <n v="43"/>
    <s v="Delay"/>
    <x v="30"/>
    <n v="11"/>
    <x v="0"/>
    <x v="3"/>
    <x v="0"/>
    <x v="1"/>
  </r>
  <r>
    <n v="443362330"/>
    <s v="J. Ballin"/>
    <x v="345"/>
    <s v="Apr"/>
    <n v="2023"/>
    <d v="1899-12-30T06:42:00"/>
    <x v="2"/>
    <x v="1"/>
    <n v="10"/>
    <x v="4"/>
    <s v="African American"/>
    <x v="2"/>
    <x v="0"/>
    <m/>
    <n v="21"/>
    <s v="Within Time"/>
    <x v="22"/>
    <n v="6"/>
    <x v="0"/>
    <x v="1"/>
    <x v="1"/>
    <x v="1"/>
  </r>
  <r>
    <n v="884650896"/>
    <s v="J. Newgrosh"/>
    <x v="101"/>
    <s v="Jun"/>
    <n v="2024"/>
    <d v="1899-12-30T06:21:00"/>
    <x v="2"/>
    <x v="1"/>
    <n v="48"/>
    <x v="2"/>
    <s v="African American"/>
    <x v="2"/>
    <x v="0"/>
    <m/>
    <n v="54"/>
    <s v="Delay"/>
    <x v="23"/>
    <n v="6"/>
    <x v="0"/>
    <x v="2"/>
    <x v="2"/>
    <x v="2"/>
  </r>
  <r>
    <n v="809100879"/>
    <s v="J. Duffy"/>
    <x v="513"/>
    <s v="Jun"/>
    <n v="2023"/>
    <d v="1899-12-30T19:46:00"/>
    <x v="2"/>
    <x v="1"/>
    <n v="60"/>
    <x v="0"/>
    <s v="African American"/>
    <x v="2"/>
    <x v="0"/>
    <m/>
    <n v="58"/>
    <s v="Delay"/>
    <x v="21"/>
    <n v="19"/>
    <x v="1"/>
    <x v="1"/>
    <x v="2"/>
    <x v="1"/>
  </r>
  <r>
    <n v="219458034"/>
    <s v="K. Hakewell"/>
    <x v="516"/>
    <s v="Jun"/>
    <n v="2024"/>
    <d v="1899-12-30T16:24:00"/>
    <x v="3"/>
    <x v="1"/>
    <n v="73"/>
    <x v="5"/>
    <s v="African American"/>
    <x v="2"/>
    <x v="0"/>
    <m/>
    <n v="14"/>
    <s v="Within Time"/>
    <x v="3"/>
    <n v="16"/>
    <x v="2"/>
    <x v="2"/>
    <x v="1"/>
    <x v="2"/>
  </r>
  <r>
    <n v="819834431"/>
    <s v="K. Farrear"/>
    <x v="279"/>
    <s v="May"/>
    <n v="2023"/>
    <d v="1899-12-30T22:50:00"/>
    <x v="3"/>
    <x v="1"/>
    <n v="16"/>
    <x v="3"/>
    <s v="African American"/>
    <x v="2"/>
    <x v="0"/>
    <m/>
    <n v="17"/>
    <s v="Within Time"/>
    <x v="26"/>
    <n v="22"/>
    <x v="1"/>
    <x v="2"/>
    <x v="1"/>
    <x v="2"/>
  </r>
  <r>
    <n v="416953368"/>
    <s v="K. Mushart"/>
    <x v="512"/>
    <s v="Feb"/>
    <n v="2024"/>
    <d v="1899-12-30T10:36:00"/>
    <x v="1"/>
    <x v="1"/>
    <n v="54"/>
    <x v="2"/>
    <s v="African American"/>
    <x v="2"/>
    <x v="0"/>
    <m/>
    <n v="19"/>
    <s v="Within Time"/>
    <x v="24"/>
    <n v="10"/>
    <x v="0"/>
    <x v="1"/>
    <x v="1"/>
    <x v="1"/>
  </r>
  <r>
    <n v="645904320"/>
    <s v="L. Simpkins"/>
    <x v="236"/>
    <s v="Nov"/>
    <n v="2023"/>
    <d v="1899-12-30T19:25:00"/>
    <x v="1"/>
    <x v="1"/>
    <n v="4"/>
    <x v="1"/>
    <s v="African American"/>
    <x v="2"/>
    <x v="0"/>
    <m/>
    <n v="26"/>
    <s v="Within Time"/>
    <x v="25"/>
    <n v="19"/>
    <x v="1"/>
    <x v="0"/>
    <x v="1"/>
    <x v="0"/>
  </r>
  <r>
    <n v="293187287"/>
    <s v="M. Hortop"/>
    <x v="158"/>
    <s v="Mar"/>
    <n v="2024"/>
    <d v="1899-12-30T16:03:00"/>
    <x v="1"/>
    <x v="1"/>
    <n v="63"/>
    <x v="0"/>
    <s v="African American"/>
    <x v="2"/>
    <x v="0"/>
    <m/>
    <n v="49"/>
    <s v="Delay"/>
    <x v="17"/>
    <n v="16"/>
    <x v="2"/>
    <x v="1"/>
    <x v="2"/>
    <x v="1"/>
  </r>
  <r>
    <n v="754265507"/>
    <s v="N. Antonazzi"/>
    <x v="483"/>
    <s v="Jan"/>
    <n v="2024"/>
    <d v="1899-12-30T16:28:00"/>
    <x v="0"/>
    <x v="1"/>
    <n v="32"/>
    <x v="6"/>
    <s v="African American"/>
    <x v="2"/>
    <x v="0"/>
    <m/>
    <n v="33"/>
    <s v="Delay"/>
    <x v="29"/>
    <n v="16"/>
    <x v="2"/>
    <x v="2"/>
    <x v="0"/>
    <x v="2"/>
  </r>
  <r>
    <n v="429493591"/>
    <s v="N. Polon"/>
    <x v="520"/>
    <s v="Jul"/>
    <n v="2024"/>
    <d v="1899-12-30T16:49:00"/>
    <x v="4"/>
    <x v="1"/>
    <n v="6"/>
    <x v="4"/>
    <s v="African American"/>
    <x v="2"/>
    <x v="0"/>
    <m/>
    <n v="44"/>
    <s v="Delay"/>
    <x v="1"/>
    <n v="16"/>
    <x v="2"/>
    <x v="0"/>
    <x v="0"/>
    <x v="0"/>
  </r>
  <r>
    <n v="698208468"/>
    <s v="O. Bohlsen"/>
    <x v="319"/>
    <s v="Oct"/>
    <n v="2024"/>
    <d v="1899-12-30T00:44:00"/>
    <x v="0"/>
    <x v="1"/>
    <n v="23"/>
    <x v="3"/>
    <s v="African American"/>
    <x v="2"/>
    <x v="0"/>
    <m/>
    <n v="33"/>
    <s v="Delay"/>
    <x v="30"/>
    <n v="0"/>
    <x v="3"/>
    <x v="3"/>
    <x v="0"/>
    <x v="1"/>
  </r>
  <r>
    <n v="123275720"/>
    <s v="P. Gilardengo"/>
    <x v="312"/>
    <s v="Oct"/>
    <n v="2023"/>
    <d v="1899-12-30T03:14:00"/>
    <x v="1"/>
    <x v="1"/>
    <n v="55"/>
    <x v="2"/>
    <s v="African American"/>
    <x v="2"/>
    <x v="0"/>
    <m/>
    <n v="11"/>
    <s v="Within Time"/>
    <x v="20"/>
    <n v="3"/>
    <x v="3"/>
    <x v="3"/>
    <x v="1"/>
    <x v="0"/>
  </r>
  <r>
    <n v="482138422"/>
    <s v="R. Kikke"/>
    <x v="189"/>
    <s v="Nov"/>
    <n v="2023"/>
    <d v="1899-12-30T08:20:00"/>
    <x v="2"/>
    <x v="1"/>
    <n v="5"/>
    <x v="4"/>
    <s v="African American"/>
    <x v="2"/>
    <x v="0"/>
    <m/>
    <n v="14"/>
    <s v="Within Time"/>
    <x v="12"/>
    <n v="8"/>
    <x v="0"/>
    <x v="2"/>
    <x v="1"/>
    <x v="2"/>
  </r>
  <r>
    <n v="122734557"/>
    <s v="R. Godar"/>
    <x v="493"/>
    <s v="Sep"/>
    <n v="2024"/>
    <d v="1899-12-30T19:55:00"/>
    <x v="4"/>
    <x v="1"/>
    <n v="2"/>
    <x v="1"/>
    <s v="African American"/>
    <x v="2"/>
    <x v="0"/>
    <m/>
    <n v="23"/>
    <s v="Within Time"/>
    <x v="12"/>
    <n v="19"/>
    <x v="1"/>
    <x v="2"/>
    <x v="1"/>
    <x v="2"/>
  </r>
  <r>
    <n v="875201020"/>
    <s v="R. Perrygo"/>
    <x v="434"/>
    <s v="Jun"/>
    <n v="2023"/>
    <d v="1899-12-30T05:03:00"/>
    <x v="5"/>
    <x v="1"/>
    <n v="10"/>
    <x v="4"/>
    <s v="African American"/>
    <x v="2"/>
    <x v="0"/>
    <m/>
    <n v="46"/>
    <s v="Delay"/>
    <x v="30"/>
    <n v="5"/>
    <x v="3"/>
    <x v="3"/>
    <x v="2"/>
    <x v="1"/>
  </r>
  <r>
    <n v="409524416"/>
    <s v="S. Gately"/>
    <x v="198"/>
    <s v="May"/>
    <n v="2024"/>
    <d v="1899-12-30T10:25:00"/>
    <x v="5"/>
    <x v="1"/>
    <n v="74"/>
    <x v="5"/>
    <s v="African American"/>
    <x v="2"/>
    <x v="0"/>
    <m/>
    <n v="43"/>
    <s v="Delay"/>
    <x v="24"/>
    <n v="10"/>
    <x v="0"/>
    <x v="1"/>
    <x v="0"/>
    <x v="1"/>
  </r>
  <r>
    <n v="554090300"/>
    <s v="S. Brierley"/>
    <x v="422"/>
    <s v="Feb"/>
    <n v="2024"/>
    <d v="1899-12-30T23:31:00"/>
    <x v="1"/>
    <x v="1"/>
    <n v="42"/>
    <x v="6"/>
    <s v="African American"/>
    <x v="2"/>
    <x v="0"/>
    <m/>
    <n v="56"/>
    <s v="Delay"/>
    <x v="8"/>
    <n v="23"/>
    <x v="1"/>
    <x v="3"/>
    <x v="2"/>
    <x v="1"/>
  </r>
  <r>
    <n v="124369054"/>
    <s v="T. Le Clercq"/>
    <x v="115"/>
    <s v="Oct"/>
    <n v="2024"/>
    <d v="1899-12-30T04:32:00"/>
    <x v="6"/>
    <x v="1"/>
    <n v="44"/>
    <x v="6"/>
    <s v="African American"/>
    <x v="2"/>
    <x v="0"/>
    <m/>
    <n v="38"/>
    <s v="Delay"/>
    <x v="13"/>
    <n v="4"/>
    <x v="3"/>
    <x v="2"/>
    <x v="0"/>
    <x v="2"/>
  </r>
  <r>
    <n v="814112492"/>
    <s v="T. Fedorski"/>
    <x v="297"/>
    <s v="Jun"/>
    <n v="2024"/>
    <d v="1899-12-30T04:20:00"/>
    <x v="4"/>
    <x v="1"/>
    <n v="64"/>
    <x v="0"/>
    <s v="African American"/>
    <x v="2"/>
    <x v="0"/>
    <m/>
    <n v="43"/>
    <s v="Delay"/>
    <x v="24"/>
    <n v="4"/>
    <x v="3"/>
    <x v="1"/>
    <x v="0"/>
    <x v="1"/>
  </r>
  <r>
    <n v="364412788"/>
    <s v="U. Amar"/>
    <x v="234"/>
    <s v="Jul"/>
    <n v="2023"/>
    <d v="1899-12-30T17:48:00"/>
    <x v="3"/>
    <x v="1"/>
    <n v="46"/>
    <x v="2"/>
    <s v="African American"/>
    <x v="2"/>
    <x v="0"/>
    <m/>
    <n v="30"/>
    <s v="Delay"/>
    <x v="3"/>
    <n v="17"/>
    <x v="2"/>
    <x v="2"/>
    <x v="1"/>
    <x v="2"/>
  </r>
  <r>
    <n v="801754801"/>
    <s v="V. McShee"/>
    <x v="62"/>
    <s v="Oct"/>
    <n v="2024"/>
    <d v="1899-12-30T22:18:00"/>
    <x v="6"/>
    <x v="1"/>
    <n v="38"/>
    <x v="6"/>
    <s v="African American"/>
    <x v="2"/>
    <x v="0"/>
    <m/>
    <n v="35"/>
    <s v="Delay"/>
    <x v="19"/>
    <n v="22"/>
    <x v="1"/>
    <x v="3"/>
    <x v="0"/>
    <x v="1"/>
  </r>
  <r>
    <n v="643888465"/>
    <s v="V. Kynforth"/>
    <x v="187"/>
    <s v="Oct"/>
    <n v="2023"/>
    <d v="1899-12-30T11:51:00"/>
    <x v="1"/>
    <x v="1"/>
    <n v="79"/>
    <x v="5"/>
    <s v="African American"/>
    <x v="2"/>
    <x v="0"/>
    <m/>
    <n v="41"/>
    <s v="Delay"/>
    <x v="26"/>
    <n v="11"/>
    <x v="0"/>
    <x v="2"/>
    <x v="0"/>
    <x v="2"/>
  </r>
  <r>
    <n v="309344512"/>
    <s v="V. Everill"/>
    <x v="379"/>
    <s v="Mar"/>
    <n v="2024"/>
    <d v="1899-12-30T22:53:00"/>
    <x v="3"/>
    <x v="1"/>
    <n v="8"/>
    <x v="4"/>
    <s v="African American"/>
    <x v="2"/>
    <x v="0"/>
    <m/>
    <n v="51"/>
    <s v="Delay"/>
    <x v="24"/>
    <n v="22"/>
    <x v="1"/>
    <x v="1"/>
    <x v="2"/>
    <x v="1"/>
  </r>
  <r>
    <n v="143124621"/>
    <s v="V. Brindle"/>
    <x v="125"/>
    <s v="Aug"/>
    <n v="2024"/>
    <d v="1899-12-30T21:33:00"/>
    <x v="1"/>
    <x v="1"/>
    <n v="66"/>
    <x v="0"/>
    <s v="African American"/>
    <x v="2"/>
    <x v="0"/>
    <m/>
    <n v="52"/>
    <s v="Delay"/>
    <x v="14"/>
    <n v="21"/>
    <x v="1"/>
    <x v="0"/>
    <x v="2"/>
    <x v="0"/>
  </r>
  <r>
    <n v="649470696"/>
    <s v="X. Habble"/>
    <x v="148"/>
    <s v="May"/>
    <n v="2024"/>
    <d v="1899-12-30T19:39:00"/>
    <x v="1"/>
    <x v="1"/>
    <n v="4"/>
    <x v="1"/>
    <s v="African American"/>
    <x v="2"/>
    <x v="0"/>
    <m/>
    <n v="38"/>
    <s v="Delay"/>
    <x v="25"/>
    <n v="19"/>
    <x v="1"/>
    <x v="0"/>
    <x v="0"/>
    <x v="0"/>
  </r>
  <r>
    <n v="418688857"/>
    <s v="X. Sawkin"/>
    <x v="141"/>
    <s v="Jul"/>
    <n v="2024"/>
    <d v="1899-12-30T06:27:00"/>
    <x v="5"/>
    <x v="1"/>
    <n v="4"/>
    <x v="1"/>
    <s v="African American"/>
    <x v="2"/>
    <x v="0"/>
    <m/>
    <n v="58"/>
    <s v="Delay"/>
    <x v="5"/>
    <n v="6"/>
    <x v="0"/>
    <x v="0"/>
    <x v="2"/>
    <x v="0"/>
  </r>
  <r>
    <n v="663520761"/>
    <s v="Y. Videan"/>
    <x v="108"/>
    <s v="Nov"/>
    <n v="2023"/>
    <d v="1899-12-30T12:52:00"/>
    <x v="2"/>
    <x v="1"/>
    <n v="3"/>
    <x v="1"/>
    <s v="African American"/>
    <x v="2"/>
    <x v="0"/>
    <m/>
    <n v="32"/>
    <s v="Delay"/>
    <x v="30"/>
    <n v="12"/>
    <x v="2"/>
    <x v="3"/>
    <x v="0"/>
    <x v="1"/>
  </r>
  <r>
    <n v="110153555"/>
    <s v="Y. Veryan"/>
    <x v="0"/>
    <s v="Mar"/>
    <n v="2024"/>
    <d v="1899-12-30T09:45:00"/>
    <x v="0"/>
    <x v="1"/>
    <n v="70"/>
    <x v="5"/>
    <s v="African American"/>
    <x v="2"/>
    <x v="0"/>
    <m/>
    <n v="33"/>
    <s v="Delay"/>
    <x v="0"/>
    <n v="9"/>
    <x v="0"/>
    <x v="0"/>
    <x v="0"/>
    <x v="0"/>
  </r>
  <r>
    <n v="611206971"/>
    <s v="Z. Gonnel"/>
    <x v="232"/>
    <s v="Apr"/>
    <n v="2023"/>
    <d v="1899-12-30T16:33:00"/>
    <x v="5"/>
    <x v="1"/>
    <n v="12"/>
    <x v="4"/>
    <s v="African American"/>
    <x v="2"/>
    <x v="0"/>
    <m/>
    <n v="12"/>
    <s v="Within Time"/>
    <x v="20"/>
    <n v="16"/>
    <x v="2"/>
    <x v="3"/>
    <x v="1"/>
    <x v="0"/>
  </r>
  <r>
    <n v="891130532"/>
    <s v="Z. Dayes"/>
    <x v="28"/>
    <s v="Apr"/>
    <n v="2024"/>
    <d v="1899-12-30T06:03:00"/>
    <x v="6"/>
    <x v="1"/>
    <n v="7"/>
    <x v="4"/>
    <s v="African American"/>
    <x v="2"/>
    <x v="0"/>
    <m/>
    <n v="54"/>
    <s v="Delay"/>
    <x v="17"/>
    <n v="6"/>
    <x v="0"/>
    <x v="1"/>
    <x v="2"/>
    <x v="1"/>
  </r>
  <r>
    <n v="102541653"/>
    <s v="J. Mowson"/>
    <x v="441"/>
    <s v="Apr"/>
    <n v="2024"/>
    <d v="1899-12-30T02:32:00"/>
    <x v="1"/>
    <x v="1"/>
    <n v="50"/>
    <x v="2"/>
    <s v="African American"/>
    <x v="2"/>
    <x v="0"/>
    <n v="0"/>
    <n v="51"/>
    <s v="Delay"/>
    <x v="23"/>
    <n v="2"/>
    <x v="3"/>
    <x v="2"/>
    <x v="2"/>
    <x v="2"/>
  </r>
  <r>
    <n v="333285802"/>
    <s v="O. Kohneke"/>
    <x v="13"/>
    <s v="Jun"/>
    <n v="2023"/>
    <d v="1899-12-30T20:02:00"/>
    <x v="3"/>
    <x v="1"/>
    <n v="33"/>
    <x v="6"/>
    <s v="African American"/>
    <x v="2"/>
    <x v="0"/>
    <n v="0"/>
    <n v="32"/>
    <s v="Delay"/>
    <x v="10"/>
    <n v="20"/>
    <x v="1"/>
    <x v="2"/>
    <x v="0"/>
    <x v="2"/>
  </r>
  <r>
    <n v="493109938"/>
    <s v="A. Haworth"/>
    <x v="214"/>
    <s v="Feb"/>
    <n v="2024"/>
    <d v="1899-12-30T06:47:00"/>
    <x v="2"/>
    <x v="1"/>
    <n v="66"/>
    <x v="0"/>
    <s v="African American"/>
    <x v="2"/>
    <x v="0"/>
    <n v="1"/>
    <n v="16"/>
    <s v="Within Time"/>
    <x v="21"/>
    <n v="6"/>
    <x v="0"/>
    <x v="1"/>
    <x v="1"/>
    <x v="1"/>
  </r>
  <r>
    <n v="809776432"/>
    <s v="V. Spelling"/>
    <x v="521"/>
    <s v="Apr"/>
    <n v="2023"/>
    <d v="1899-12-30T11:21:00"/>
    <x v="6"/>
    <x v="1"/>
    <n v="47"/>
    <x v="2"/>
    <s v="African American"/>
    <x v="2"/>
    <x v="0"/>
    <n v="1"/>
    <n v="55"/>
    <s v="Delay"/>
    <x v="10"/>
    <n v="11"/>
    <x v="0"/>
    <x v="2"/>
    <x v="2"/>
    <x v="2"/>
  </r>
  <r>
    <n v="142242360"/>
    <s v="O. Sheward"/>
    <x v="60"/>
    <s v="Jun"/>
    <n v="2023"/>
    <d v="1899-12-30T05:53:00"/>
    <x v="2"/>
    <x v="1"/>
    <n v="67"/>
    <x v="0"/>
    <s v="African American"/>
    <x v="2"/>
    <x v="0"/>
    <n v="2"/>
    <n v="60"/>
    <s v="Delay"/>
    <x v="13"/>
    <n v="5"/>
    <x v="3"/>
    <x v="2"/>
    <x v="2"/>
    <x v="2"/>
  </r>
  <r>
    <n v="749622279"/>
    <s v="P. Gerhold"/>
    <x v="170"/>
    <s v="Apr"/>
    <n v="2024"/>
    <d v="1899-12-30T09:49:00"/>
    <x v="0"/>
    <x v="1"/>
    <n v="10"/>
    <x v="4"/>
    <s v="African American"/>
    <x v="2"/>
    <x v="0"/>
    <n v="2"/>
    <n v="30"/>
    <s v="Delay"/>
    <x v="14"/>
    <n v="9"/>
    <x v="0"/>
    <x v="0"/>
    <x v="1"/>
    <x v="0"/>
  </r>
  <r>
    <n v="875563403"/>
    <s v="U. Hornbuckle"/>
    <x v="56"/>
    <s v="Aug"/>
    <n v="2024"/>
    <d v="1899-12-30T22:33:00"/>
    <x v="0"/>
    <x v="1"/>
    <n v="64"/>
    <x v="0"/>
    <s v="African American"/>
    <x v="2"/>
    <x v="0"/>
    <n v="3"/>
    <n v="34"/>
    <s v="Delay"/>
    <x v="26"/>
    <n v="22"/>
    <x v="1"/>
    <x v="2"/>
    <x v="0"/>
    <x v="2"/>
  </r>
  <r>
    <n v="713239419"/>
    <s v="Z. Vivien"/>
    <x v="103"/>
    <s v="Jul"/>
    <n v="2023"/>
    <d v="1899-12-30T02:30:00"/>
    <x v="0"/>
    <x v="1"/>
    <n v="15"/>
    <x v="3"/>
    <s v="African American"/>
    <x v="2"/>
    <x v="0"/>
    <n v="4"/>
    <n v="28"/>
    <s v="Within Time"/>
    <x v="7"/>
    <n v="2"/>
    <x v="3"/>
    <x v="2"/>
    <x v="1"/>
    <x v="2"/>
  </r>
  <r>
    <n v="721577739"/>
    <s v="D. Canby"/>
    <x v="352"/>
    <s v="Oct"/>
    <n v="2023"/>
    <d v="1899-12-30T11:17:00"/>
    <x v="0"/>
    <x v="1"/>
    <n v="34"/>
    <x v="6"/>
    <s v="African American"/>
    <x v="2"/>
    <x v="0"/>
    <n v="5"/>
    <n v="21"/>
    <s v="Within Time"/>
    <x v="25"/>
    <n v="11"/>
    <x v="0"/>
    <x v="0"/>
    <x v="1"/>
    <x v="0"/>
  </r>
  <r>
    <n v="748298054"/>
    <s v="C. Wollers"/>
    <x v="522"/>
    <s v="Jul"/>
    <n v="2024"/>
    <d v="1899-12-30T00:36:00"/>
    <x v="5"/>
    <x v="1"/>
    <n v="29"/>
    <x v="3"/>
    <s v="African American"/>
    <x v="2"/>
    <x v="0"/>
    <n v="7"/>
    <n v="55"/>
    <s v="Delay"/>
    <x v="18"/>
    <n v="0"/>
    <x v="3"/>
    <x v="1"/>
    <x v="2"/>
    <x v="1"/>
  </r>
  <r>
    <n v="679042649"/>
    <s v="L. Witherow"/>
    <x v="301"/>
    <s v="May"/>
    <n v="2023"/>
    <d v="1899-12-30T04:08:00"/>
    <x v="6"/>
    <x v="1"/>
    <n v="47"/>
    <x v="2"/>
    <s v="African American"/>
    <x v="2"/>
    <x v="0"/>
    <n v="7"/>
    <n v="37"/>
    <s v="Delay"/>
    <x v="12"/>
    <n v="4"/>
    <x v="3"/>
    <x v="2"/>
    <x v="0"/>
    <x v="2"/>
  </r>
  <r>
    <n v="565383119"/>
    <s v="M. McClaurie"/>
    <x v="19"/>
    <s v="Jun"/>
    <n v="2023"/>
    <d v="1899-12-30T15:03:00"/>
    <x v="5"/>
    <x v="1"/>
    <n v="3"/>
    <x v="1"/>
    <s v="African American"/>
    <x v="2"/>
    <x v="0"/>
    <n v="9"/>
    <n v="53"/>
    <s v="Delay"/>
    <x v="12"/>
    <n v="15"/>
    <x v="2"/>
    <x v="2"/>
    <x v="2"/>
    <x v="2"/>
  </r>
  <r>
    <n v="322999924"/>
    <s v="T. Franchyonok"/>
    <x v="219"/>
    <s v="Aug"/>
    <n v="2023"/>
    <d v="1899-12-30T20:57:00"/>
    <x v="6"/>
    <x v="1"/>
    <n v="30"/>
    <x v="6"/>
    <s v="African American"/>
    <x v="2"/>
    <x v="0"/>
    <n v="9"/>
    <n v="24"/>
    <s v="Within Time"/>
    <x v="4"/>
    <n v="20"/>
    <x v="1"/>
    <x v="2"/>
    <x v="1"/>
    <x v="2"/>
  </r>
  <r>
    <n v="679299661"/>
    <s v="B. Geeves"/>
    <x v="523"/>
    <s v="Apr"/>
    <n v="2024"/>
    <d v="1899-12-30T07:23:00"/>
    <x v="2"/>
    <x v="1"/>
    <n v="34"/>
    <x v="6"/>
    <s v="African American"/>
    <x v="2"/>
    <x v="0"/>
    <n v="10"/>
    <n v="49"/>
    <s v="Delay"/>
    <x v="2"/>
    <n v="7"/>
    <x v="0"/>
    <x v="1"/>
    <x v="2"/>
    <x v="1"/>
  </r>
  <r>
    <n v="146071057"/>
    <s v="G. Hanselmann"/>
    <x v="394"/>
    <s v="May"/>
    <n v="2024"/>
    <d v="1899-12-30T00:44:00"/>
    <x v="4"/>
    <x v="1"/>
    <n v="67"/>
    <x v="0"/>
    <s v="African American"/>
    <x v="4"/>
    <x v="0"/>
    <m/>
    <n v="56"/>
    <s v="Delay"/>
    <x v="22"/>
    <n v="0"/>
    <x v="3"/>
    <x v="1"/>
    <x v="2"/>
    <x v="1"/>
  </r>
  <r>
    <n v="711077795"/>
    <s v="I. Cruickshanks"/>
    <x v="380"/>
    <s v="Nov"/>
    <n v="2023"/>
    <d v="1899-12-30T03:33:00"/>
    <x v="6"/>
    <x v="1"/>
    <n v="18"/>
    <x v="3"/>
    <s v="African American"/>
    <x v="4"/>
    <x v="0"/>
    <m/>
    <n v="25"/>
    <s v="Within Time"/>
    <x v="26"/>
    <n v="3"/>
    <x v="3"/>
    <x v="2"/>
    <x v="1"/>
    <x v="2"/>
  </r>
  <r>
    <n v="805020749"/>
    <s v="K. Milton-White"/>
    <x v="159"/>
    <s v="Jul"/>
    <n v="2023"/>
    <d v="1899-12-30T08:52:00"/>
    <x v="1"/>
    <x v="1"/>
    <n v="26"/>
    <x v="3"/>
    <s v="African American"/>
    <x v="4"/>
    <x v="0"/>
    <m/>
    <n v="40"/>
    <s v="Delay"/>
    <x v="13"/>
    <n v="8"/>
    <x v="0"/>
    <x v="2"/>
    <x v="0"/>
    <x v="2"/>
  </r>
  <r>
    <n v="657054117"/>
    <s v="O. Eglise"/>
    <x v="504"/>
    <s v="May"/>
    <n v="2023"/>
    <d v="1899-12-30T03:29:00"/>
    <x v="6"/>
    <x v="1"/>
    <n v="18"/>
    <x v="3"/>
    <s v="African American"/>
    <x v="4"/>
    <x v="0"/>
    <m/>
    <n v="11"/>
    <s v="Within Time"/>
    <x v="17"/>
    <n v="3"/>
    <x v="3"/>
    <x v="1"/>
    <x v="1"/>
    <x v="1"/>
  </r>
  <r>
    <n v="445968347"/>
    <s v="P. Brinsden"/>
    <x v="187"/>
    <s v="Oct"/>
    <n v="2023"/>
    <d v="1899-12-30T11:01:00"/>
    <x v="1"/>
    <x v="1"/>
    <n v="40"/>
    <x v="6"/>
    <s v="African American"/>
    <x v="4"/>
    <x v="0"/>
    <m/>
    <n v="18"/>
    <s v="Within Time"/>
    <x v="26"/>
    <n v="11"/>
    <x v="0"/>
    <x v="2"/>
    <x v="1"/>
    <x v="2"/>
  </r>
  <r>
    <n v="528881999"/>
    <s v="P. Stagg"/>
    <x v="524"/>
    <s v="Oct"/>
    <n v="2024"/>
    <d v="1899-12-30T16:52:00"/>
    <x v="4"/>
    <x v="1"/>
    <n v="6"/>
    <x v="4"/>
    <s v="African American"/>
    <x v="4"/>
    <x v="0"/>
    <m/>
    <n v="57"/>
    <s v="Delay"/>
    <x v="26"/>
    <n v="16"/>
    <x v="2"/>
    <x v="2"/>
    <x v="2"/>
    <x v="2"/>
  </r>
  <r>
    <n v="267890681"/>
    <s v="Q. Dangl"/>
    <x v="121"/>
    <s v="Jun"/>
    <n v="2024"/>
    <d v="1899-12-30T13:22:00"/>
    <x v="3"/>
    <x v="1"/>
    <n v="22"/>
    <x v="3"/>
    <s v="African American"/>
    <x v="4"/>
    <x v="0"/>
    <m/>
    <n v="46"/>
    <s v="Delay"/>
    <x v="12"/>
    <n v="13"/>
    <x v="2"/>
    <x v="2"/>
    <x v="2"/>
    <x v="2"/>
  </r>
  <r>
    <n v="511462159"/>
    <s v="H. Wiseman"/>
    <x v="157"/>
    <s v="Jan"/>
    <n v="2024"/>
    <d v="1899-12-30T14:10:00"/>
    <x v="0"/>
    <x v="1"/>
    <n v="56"/>
    <x v="2"/>
    <s v="African American"/>
    <x v="4"/>
    <x v="0"/>
    <n v="0"/>
    <n v="17"/>
    <s v="Within Time"/>
    <x v="15"/>
    <n v="14"/>
    <x v="2"/>
    <x v="2"/>
    <x v="1"/>
    <x v="2"/>
  </r>
  <r>
    <n v="721284161"/>
    <s v="X. Standish-Brooks"/>
    <x v="152"/>
    <s v="Jul"/>
    <n v="2023"/>
    <d v="1899-12-30T23:44:00"/>
    <x v="1"/>
    <x v="1"/>
    <n v="28"/>
    <x v="3"/>
    <s v="African American"/>
    <x v="4"/>
    <x v="0"/>
    <n v="4"/>
    <n v="49"/>
    <s v="Delay"/>
    <x v="19"/>
    <n v="23"/>
    <x v="1"/>
    <x v="3"/>
    <x v="2"/>
    <x v="1"/>
  </r>
  <r>
    <n v="759612096"/>
    <s v="C. Cicerone"/>
    <x v="317"/>
    <s v="Nov"/>
    <n v="2023"/>
    <d v="1899-12-30T10:45:00"/>
    <x v="1"/>
    <x v="1"/>
    <n v="43"/>
    <x v="6"/>
    <s v="African American"/>
    <x v="7"/>
    <x v="0"/>
    <m/>
    <n v="59"/>
    <s v="Delay"/>
    <x v="10"/>
    <n v="10"/>
    <x v="0"/>
    <x v="2"/>
    <x v="2"/>
    <x v="2"/>
  </r>
  <r>
    <n v="369244662"/>
    <s v="D. Shadrack"/>
    <x v="311"/>
    <s v="May"/>
    <n v="2024"/>
    <d v="1899-12-30T07:13:00"/>
    <x v="6"/>
    <x v="1"/>
    <n v="16"/>
    <x v="3"/>
    <s v="African American"/>
    <x v="7"/>
    <x v="0"/>
    <m/>
    <n v="11"/>
    <s v="Within Time"/>
    <x v="28"/>
    <n v="7"/>
    <x v="0"/>
    <x v="0"/>
    <x v="1"/>
    <x v="2"/>
  </r>
  <r>
    <n v="625842319"/>
    <s v="L. Hamby"/>
    <x v="501"/>
    <s v="Sep"/>
    <n v="2024"/>
    <d v="1899-12-30T17:27:00"/>
    <x v="4"/>
    <x v="1"/>
    <n v="77"/>
    <x v="5"/>
    <s v="African American"/>
    <x v="7"/>
    <x v="0"/>
    <m/>
    <n v="43"/>
    <s v="Delay"/>
    <x v="11"/>
    <n v="17"/>
    <x v="2"/>
    <x v="0"/>
    <x v="0"/>
    <x v="0"/>
  </r>
  <r>
    <n v="291478677"/>
    <s v="W. Verling"/>
    <x v="491"/>
    <s v="Dec"/>
    <n v="2023"/>
    <d v="1899-12-30T08:49:00"/>
    <x v="6"/>
    <x v="1"/>
    <n v="12"/>
    <x v="4"/>
    <s v="African American"/>
    <x v="7"/>
    <x v="0"/>
    <m/>
    <n v="28"/>
    <s v="Within Time"/>
    <x v="9"/>
    <n v="8"/>
    <x v="0"/>
    <x v="3"/>
    <x v="1"/>
    <x v="0"/>
  </r>
  <r>
    <n v="202687145"/>
    <s v="X. Bastock"/>
    <x v="266"/>
    <s v="Oct"/>
    <n v="2023"/>
    <d v="1899-12-30T16:15:00"/>
    <x v="3"/>
    <x v="1"/>
    <n v="38"/>
    <x v="6"/>
    <s v="African American"/>
    <x v="7"/>
    <x v="0"/>
    <m/>
    <n v="20"/>
    <s v="Within Time"/>
    <x v="21"/>
    <n v="16"/>
    <x v="2"/>
    <x v="1"/>
    <x v="1"/>
    <x v="1"/>
  </r>
  <r>
    <n v="786237303"/>
    <s v="Y. Loraine"/>
    <x v="47"/>
    <s v="Sep"/>
    <n v="2024"/>
    <d v="1899-12-30T09:59:00"/>
    <x v="0"/>
    <x v="1"/>
    <n v="17"/>
    <x v="3"/>
    <s v="African American"/>
    <x v="7"/>
    <x v="0"/>
    <n v="4"/>
    <n v="25"/>
    <s v="Within Time"/>
    <x v="10"/>
    <n v="9"/>
    <x v="0"/>
    <x v="2"/>
    <x v="1"/>
    <x v="2"/>
  </r>
  <r>
    <n v="729447586"/>
    <s v="D. Ornillos"/>
    <x v="278"/>
    <s v="Jan"/>
    <n v="2024"/>
    <d v="1899-12-30T22:55:00"/>
    <x v="1"/>
    <x v="1"/>
    <n v="32"/>
    <x v="6"/>
    <s v="Asian"/>
    <x v="6"/>
    <x v="0"/>
    <m/>
    <n v="35"/>
    <s v="Delay"/>
    <x v="27"/>
    <n v="22"/>
    <x v="1"/>
    <x v="3"/>
    <x v="0"/>
    <x v="0"/>
  </r>
  <r>
    <n v="142877640"/>
    <s v="P. Shallcross"/>
    <x v="94"/>
    <s v="Sep"/>
    <n v="2024"/>
    <d v="1899-12-30T05:00:00"/>
    <x v="1"/>
    <x v="1"/>
    <n v="41"/>
    <x v="6"/>
    <s v="Asian"/>
    <x v="6"/>
    <x v="0"/>
    <m/>
    <n v="20"/>
    <s v="Within Time"/>
    <x v="20"/>
    <n v="5"/>
    <x v="3"/>
    <x v="3"/>
    <x v="1"/>
    <x v="0"/>
  </r>
  <r>
    <n v="210090959"/>
    <s v="Q. Chansonne"/>
    <x v="487"/>
    <s v="Mar"/>
    <n v="2024"/>
    <d v="1899-12-30T16:17:00"/>
    <x v="0"/>
    <x v="1"/>
    <n v="60"/>
    <x v="0"/>
    <s v="Asian"/>
    <x v="6"/>
    <x v="0"/>
    <n v="1"/>
    <n v="56"/>
    <s v="Delay"/>
    <x v="22"/>
    <n v="16"/>
    <x v="2"/>
    <x v="1"/>
    <x v="2"/>
    <x v="1"/>
  </r>
  <r>
    <n v="770698526"/>
    <s v="X. Helis"/>
    <x v="366"/>
    <s v="Feb"/>
    <n v="2024"/>
    <d v="1899-12-30T10:24:00"/>
    <x v="4"/>
    <x v="1"/>
    <n v="9"/>
    <x v="4"/>
    <s v="Asian"/>
    <x v="6"/>
    <x v="0"/>
    <n v="3"/>
    <n v="49"/>
    <s v="Delay"/>
    <x v="18"/>
    <n v="10"/>
    <x v="0"/>
    <x v="1"/>
    <x v="2"/>
    <x v="1"/>
  </r>
  <r>
    <n v="444323923"/>
    <s v="T. Lawie"/>
    <x v="34"/>
    <s v="Jun"/>
    <n v="2024"/>
    <d v="1899-12-30T06:19:00"/>
    <x v="1"/>
    <x v="1"/>
    <n v="36"/>
    <x v="6"/>
    <s v="Asian"/>
    <x v="6"/>
    <x v="0"/>
    <n v="5"/>
    <n v="15"/>
    <s v="Within Time"/>
    <x v="21"/>
    <n v="6"/>
    <x v="0"/>
    <x v="1"/>
    <x v="1"/>
    <x v="1"/>
  </r>
  <r>
    <n v="477433427"/>
    <s v="B. Pardew"/>
    <x v="359"/>
    <s v="Sep"/>
    <n v="2024"/>
    <d v="1899-12-30T16:02:00"/>
    <x v="1"/>
    <x v="1"/>
    <n v="58"/>
    <x v="2"/>
    <s v="Asian"/>
    <x v="6"/>
    <x v="0"/>
    <n v="7"/>
    <n v="10"/>
    <s v="Within Time"/>
    <x v="16"/>
    <n v="16"/>
    <x v="2"/>
    <x v="1"/>
    <x v="1"/>
    <x v="1"/>
  </r>
  <r>
    <n v="193399512"/>
    <s v="I. Hiscocks"/>
    <x v="57"/>
    <s v="Aug"/>
    <n v="2023"/>
    <d v="1899-12-30T05:46:00"/>
    <x v="4"/>
    <x v="1"/>
    <n v="66"/>
    <x v="0"/>
    <s v="Asian"/>
    <x v="3"/>
    <x v="0"/>
    <m/>
    <n v="49"/>
    <s v="Delay"/>
    <x v="20"/>
    <n v="5"/>
    <x v="3"/>
    <x v="3"/>
    <x v="2"/>
    <x v="0"/>
  </r>
  <r>
    <n v="791289797"/>
    <s v="T. Gunton"/>
    <x v="191"/>
    <s v="Jun"/>
    <n v="2024"/>
    <d v="1899-12-30T07:59:00"/>
    <x v="3"/>
    <x v="1"/>
    <n v="28"/>
    <x v="3"/>
    <s v="Asian"/>
    <x v="3"/>
    <x v="0"/>
    <m/>
    <n v="50"/>
    <s v="Delay"/>
    <x v="17"/>
    <n v="7"/>
    <x v="0"/>
    <x v="1"/>
    <x v="2"/>
    <x v="1"/>
  </r>
  <r>
    <n v="772473814"/>
    <s v="V. Sokill"/>
    <x v="75"/>
    <s v="Dec"/>
    <n v="2023"/>
    <d v="1899-12-30T21:31:00"/>
    <x v="3"/>
    <x v="1"/>
    <n v="69"/>
    <x v="0"/>
    <s v="Asian"/>
    <x v="3"/>
    <x v="0"/>
    <m/>
    <n v="55"/>
    <s v="Delay"/>
    <x v="8"/>
    <n v="21"/>
    <x v="1"/>
    <x v="3"/>
    <x v="2"/>
    <x v="1"/>
  </r>
  <r>
    <n v="389146190"/>
    <s v="E. Bygate"/>
    <x v="454"/>
    <s v="Apr"/>
    <n v="2023"/>
    <d v="1899-12-30T15:10:00"/>
    <x v="1"/>
    <x v="1"/>
    <n v="20"/>
    <x v="3"/>
    <s v="Asian"/>
    <x v="1"/>
    <x v="0"/>
    <m/>
    <n v="30"/>
    <s v="Delay"/>
    <x v="21"/>
    <n v="15"/>
    <x v="2"/>
    <x v="1"/>
    <x v="1"/>
    <x v="1"/>
  </r>
  <r>
    <n v="100668222"/>
    <s v="F. Mullane"/>
    <x v="249"/>
    <s v="Dec"/>
    <n v="2023"/>
    <d v="1899-12-30T12:07:00"/>
    <x v="1"/>
    <x v="1"/>
    <n v="65"/>
    <x v="0"/>
    <s v="Asian"/>
    <x v="1"/>
    <x v="0"/>
    <m/>
    <n v="17"/>
    <s v="Within Time"/>
    <x v="3"/>
    <n v="12"/>
    <x v="2"/>
    <x v="2"/>
    <x v="1"/>
    <x v="2"/>
  </r>
  <r>
    <n v="401044348"/>
    <s v="F. Thynne"/>
    <x v="16"/>
    <s v="May"/>
    <n v="2024"/>
    <d v="1899-12-30T14:38:00"/>
    <x v="1"/>
    <x v="1"/>
    <n v="21"/>
    <x v="3"/>
    <s v="Asian"/>
    <x v="1"/>
    <x v="0"/>
    <m/>
    <n v="33"/>
    <s v="Delay"/>
    <x v="10"/>
    <n v="14"/>
    <x v="2"/>
    <x v="2"/>
    <x v="0"/>
    <x v="2"/>
  </r>
  <r>
    <n v="178356443"/>
    <s v="F. Lippett"/>
    <x v="281"/>
    <s v="Jan"/>
    <n v="2024"/>
    <d v="1899-12-30T01:00:00"/>
    <x v="2"/>
    <x v="1"/>
    <n v="67"/>
    <x v="0"/>
    <s v="Asian"/>
    <x v="1"/>
    <x v="0"/>
    <m/>
    <n v="40"/>
    <s v="Delay"/>
    <x v="2"/>
    <n v="1"/>
    <x v="3"/>
    <x v="1"/>
    <x v="0"/>
    <x v="1"/>
  </r>
  <r>
    <n v="556758409"/>
    <s v="K. Stellino"/>
    <x v="413"/>
    <s v="Jun"/>
    <n v="2023"/>
    <d v="1899-12-30T20:07:00"/>
    <x v="6"/>
    <x v="1"/>
    <n v="10"/>
    <x v="4"/>
    <s v="Asian"/>
    <x v="1"/>
    <x v="0"/>
    <m/>
    <n v="56"/>
    <s v="Delay"/>
    <x v="27"/>
    <n v="20"/>
    <x v="1"/>
    <x v="3"/>
    <x v="2"/>
    <x v="0"/>
  </r>
  <r>
    <n v="349409306"/>
    <s v="N. Ghioni"/>
    <x v="175"/>
    <s v="Nov"/>
    <n v="2023"/>
    <d v="1899-12-30T04:56:00"/>
    <x v="1"/>
    <x v="1"/>
    <n v="30"/>
    <x v="6"/>
    <s v="Asian"/>
    <x v="1"/>
    <x v="0"/>
    <m/>
    <n v="20"/>
    <s v="Within Time"/>
    <x v="2"/>
    <n v="4"/>
    <x v="3"/>
    <x v="1"/>
    <x v="1"/>
    <x v="1"/>
  </r>
  <r>
    <n v="509622204"/>
    <s v="P. Cornbill"/>
    <x v="249"/>
    <s v="Dec"/>
    <n v="2023"/>
    <d v="1899-12-30T16:43:00"/>
    <x v="1"/>
    <x v="1"/>
    <n v="40"/>
    <x v="6"/>
    <s v="Asian"/>
    <x v="1"/>
    <x v="0"/>
    <m/>
    <n v="57"/>
    <s v="Delay"/>
    <x v="3"/>
    <n v="16"/>
    <x v="2"/>
    <x v="2"/>
    <x v="2"/>
    <x v="2"/>
  </r>
  <r>
    <n v="665509637"/>
    <s v="R. Renowden"/>
    <x v="88"/>
    <s v="Sep"/>
    <n v="2024"/>
    <d v="1899-12-30T12:41:00"/>
    <x v="5"/>
    <x v="1"/>
    <n v="27"/>
    <x v="3"/>
    <s v="Asian"/>
    <x v="1"/>
    <x v="0"/>
    <m/>
    <n v="10"/>
    <s v="Within Time"/>
    <x v="22"/>
    <n v="12"/>
    <x v="2"/>
    <x v="1"/>
    <x v="1"/>
    <x v="1"/>
  </r>
  <r>
    <n v="505855884"/>
    <s v="S. Link"/>
    <x v="525"/>
    <s v="Apr"/>
    <n v="2024"/>
    <d v="1899-12-30T08:20:00"/>
    <x v="4"/>
    <x v="1"/>
    <n v="45"/>
    <x v="2"/>
    <s v="Asian"/>
    <x v="1"/>
    <x v="0"/>
    <m/>
    <n v="14"/>
    <s v="Within Time"/>
    <x v="4"/>
    <n v="8"/>
    <x v="0"/>
    <x v="2"/>
    <x v="1"/>
    <x v="2"/>
  </r>
  <r>
    <n v="254677783"/>
    <s v="T. Gatherell"/>
    <x v="518"/>
    <s v="Apr"/>
    <n v="2023"/>
    <d v="1899-12-30T18:19:00"/>
    <x v="0"/>
    <x v="1"/>
    <n v="76"/>
    <x v="5"/>
    <s v="Asian"/>
    <x v="1"/>
    <x v="0"/>
    <m/>
    <n v="54"/>
    <s v="Delay"/>
    <x v="18"/>
    <n v="18"/>
    <x v="1"/>
    <x v="1"/>
    <x v="2"/>
    <x v="1"/>
  </r>
  <r>
    <n v="385363839"/>
    <s v="W. Thornebarrow"/>
    <x v="468"/>
    <s v="Jun"/>
    <n v="2023"/>
    <d v="1899-12-30T04:18:00"/>
    <x v="0"/>
    <x v="1"/>
    <n v="40"/>
    <x v="6"/>
    <s v="Asian"/>
    <x v="1"/>
    <x v="0"/>
    <m/>
    <n v="33"/>
    <s v="Delay"/>
    <x v="16"/>
    <n v="4"/>
    <x v="3"/>
    <x v="1"/>
    <x v="0"/>
    <x v="1"/>
  </r>
  <r>
    <n v="407668499"/>
    <s v="W. Bester"/>
    <x v="526"/>
    <s v="May"/>
    <n v="2024"/>
    <d v="1899-12-30T11:27:00"/>
    <x v="4"/>
    <x v="1"/>
    <n v="11"/>
    <x v="4"/>
    <s v="Asian"/>
    <x v="1"/>
    <x v="0"/>
    <m/>
    <n v="36"/>
    <s v="Delay"/>
    <x v="23"/>
    <n v="11"/>
    <x v="0"/>
    <x v="2"/>
    <x v="0"/>
    <x v="2"/>
  </r>
  <r>
    <n v="443921671"/>
    <s v="W. Fatharly"/>
    <x v="72"/>
    <s v="Jun"/>
    <n v="2024"/>
    <d v="1899-12-30T03:12:00"/>
    <x v="2"/>
    <x v="1"/>
    <n v="72"/>
    <x v="5"/>
    <s v="Asian"/>
    <x v="1"/>
    <x v="0"/>
    <m/>
    <n v="43"/>
    <s v="Delay"/>
    <x v="27"/>
    <n v="3"/>
    <x v="3"/>
    <x v="3"/>
    <x v="0"/>
    <x v="0"/>
  </r>
  <r>
    <n v="556287915"/>
    <s v="X. Spandley"/>
    <x v="264"/>
    <s v="Jun"/>
    <n v="2023"/>
    <d v="1899-12-30T12:33:00"/>
    <x v="1"/>
    <x v="1"/>
    <n v="78"/>
    <x v="5"/>
    <s v="Asian"/>
    <x v="1"/>
    <x v="0"/>
    <m/>
    <n v="21"/>
    <s v="Within Time"/>
    <x v="24"/>
    <n v="12"/>
    <x v="2"/>
    <x v="1"/>
    <x v="1"/>
    <x v="1"/>
  </r>
  <r>
    <n v="858840931"/>
    <s v="Y. Eynald"/>
    <x v="112"/>
    <s v="Apr"/>
    <n v="2023"/>
    <d v="1899-12-30T12:02:00"/>
    <x v="0"/>
    <x v="1"/>
    <n v="61"/>
    <x v="0"/>
    <s v="Asian"/>
    <x v="1"/>
    <x v="0"/>
    <m/>
    <n v="59"/>
    <s v="Delay"/>
    <x v="5"/>
    <n v="12"/>
    <x v="2"/>
    <x v="0"/>
    <x v="2"/>
    <x v="0"/>
  </r>
  <r>
    <n v="400432749"/>
    <s v="R. Jagoe"/>
    <x v="256"/>
    <s v="May"/>
    <n v="2023"/>
    <d v="1899-12-30T16:01:00"/>
    <x v="3"/>
    <x v="1"/>
    <n v="34"/>
    <x v="6"/>
    <s v="Asian"/>
    <x v="1"/>
    <x v="0"/>
    <n v="0"/>
    <n v="50"/>
    <s v="Delay"/>
    <x v="20"/>
    <n v="16"/>
    <x v="2"/>
    <x v="3"/>
    <x v="2"/>
    <x v="0"/>
  </r>
  <r>
    <n v="863959525"/>
    <s v="C. Keddle"/>
    <x v="493"/>
    <s v="Sep"/>
    <n v="2024"/>
    <d v="1899-12-30T10:20:00"/>
    <x v="4"/>
    <x v="1"/>
    <n v="38"/>
    <x v="6"/>
    <s v="Asian"/>
    <x v="1"/>
    <x v="0"/>
    <n v="2"/>
    <n v="55"/>
    <s v="Delay"/>
    <x v="12"/>
    <n v="10"/>
    <x v="0"/>
    <x v="2"/>
    <x v="2"/>
    <x v="2"/>
  </r>
  <r>
    <n v="749049739"/>
    <s v="G. McEvoy"/>
    <x v="461"/>
    <s v="Dec"/>
    <n v="2023"/>
    <d v="1899-12-30T08:28:00"/>
    <x v="6"/>
    <x v="1"/>
    <n v="61"/>
    <x v="0"/>
    <s v="Asian"/>
    <x v="1"/>
    <x v="0"/>
    <n v="5"/>
    <n v="22"/>
    <s v="Within Time"/>
    <x v="18"/>
    <n v="8"/>
    <x v="0"/>
    <x v="1"/>
    <x v="1"/>
    <x v="1"/>
  </r>
  <r>
    <n v="820217142"/>
    <s v="K. Jaray"/>
    <x v="91"/>
    <s v="Jul"/>
    <n v="2023"/>
    <d v="1899-12-30T01:13:00"/>
    <x v="6"/>
    <x v="1"/>
    <n v="59"/>
    <x v="2"/>
    <s v="Asian"/>
    <x v="1"/>
    <x v="0"/>
    <n v="5"/>
    <n v="15"/>
    <s v="Within Time"/>
    <x v="10"/>
    <n v="1"/>
    <x v="3"/>
    <x v="2"/>
    <x v="1"/>
    <x v="2"/>
  </r>
  <r>
    <n v="615808527"/>
    <s v="M. Brissard"/>
    <x v="109"/>
    <s v="Jul"/>
    <n v="2023"/>
    <d v="1899-12-30T13:17:00"/>
    <x v="4"/>
    <x v="1"/>
    <n v="36"/>
    <x v="6"/>
    <s v="Asian"/>
    <x v="1"/>
    <x v="0"/>
    <n v="8"/>
    <n v="20"/>
    <s v="Within Time"/>
    <x v="29"/>
    <n v="13"/>
    <x v="2"/>
    <x v="2"/>
    <x v="1"/>
    <x v="2"/>
  </r>
  <r>
    <n v="535818385"/>
    <s v="V. Gally"/>
    <x v="515"/>
    <s v="Oct"/>
    <n v="2023"/>
    <d v="1899-12-30T07:50:00"/>
    <x v="6"/>
    <x v="1"/>
    <n v="54"/>
    <x v="2"/>
    <s v="Asian"/>
    <x v="1"/>
    <x v="0"/>
    <n v="9"/>
    <n v="31"/>
    <s v="Delay"/>
    <x v="29"/>
    <n v="7"/>
    <x v="0"/>
    <x v="2"/>
    <x v="0"/>
    <x v="2"/>
  </r>
  <r>
    <n v="620602232"/>
    <s v="B. Carress"/>
    <x v="435"/>
    <s v="Jun"/>
    <n v="2024"/>
    <d v="1899-12-30T08:07:00"/>
    <x v="0"/>
    <x v="1"/>
    <n v="47"/>
    <x v="2"/>
    <s v="Asian"/>
    <x v="1"/>
    <x v="0"/>
    <n v="10"/>
    <n v="38"/>
    <s v="Delay"/>
    <x v="7"/>
    <n v="8"/>
    <x v="0"/>
    <x v="2"/>
    <x v="0"/>
    <x v="2"/>
  </r>
  <r>
    <n v="662753787"/>
    <s v="R. Eates"/>
    <x v="253"/>
    <s v="May"/>
    <n v="2023"/>
    <d v="1899-12-30T03:45:00"/>
    <x v="2"/>
    <x v="1"/>
    <n v="33"/>
    <x v="6"/>
    <s v="Asian"/>
    <x v="1"/>
    <x v="0"/>
    <n v="10"/>
    <n v="37"/>
    <s v="Delay"/>
    <x v="6"/>
    <n v="3"/>
    <x v="3"/>
    <x v="3"/>
    <x v="0"/>
    <x v="0"/>
  </r>
  <r>
    <n v="358640690"/>
    <s v="C. Jerrim"/>
    <x v="313"/>
    <s v="Jul"/>
    <n v="2024"/>
    <d v="1899-12-30T17:31:00"/>
    <x v="2"/>
    <x v="1"/>
    <n v="61"/>
    <x v="0"/>
    <s v="Asian"/>
    <x v="5"/>
    <x v="0"/>
    <m/>
    <n v="41"/>
    <s v="Delay"/>
    <x v="10"/>
    <n v="17"/>
    <x v="2"/>
    <x v="2"/>
    <x v="0"/>
    <x v="2"/>
  </r>
  <r>
    <n v="686069347"/>
    <s v="J. Garnsworthy"/>
    <x v="269"/>
    <s v="Oct"/>
    <n v="2023"/>
    <d v="1899-12-30T05:18:00"/>
    <x v="4"/>
    <x v="1"/>
    <n v="36"/>
    <x v="6"/>
    <s v="Asian"/>
    <x v="5"/>
    <x v="0"/>
    <m/>
    <n v="22"/>
    <s v="Within Time"/>
    <x v="12"/>
    <n v="5"/>
    <x v="3"/>
    <x v="2"/>
    <x v="1"/>
    <x v="2"/>
  </r>
  <r>
    <n v="138110080"/>
    <s v="M. Heenan"/>
    <x v="28"/>
    <s v="Apr"/>
    <n v="2024"/>
    <d v="1899-12-30T00:21:00"/>
    <x v="6"/>
    <x v="1"/>
    <n v="78"/>
    <x v="5"/>
    <s v="Asian"/>
    <x v="5"/>
    <x v="0"/>
    <m/>
    <n v="23"/>
    <s v="Within Time"/>
    <x v="17"/>
    <n v="0"/>
    <x v="3"/>
    <x v="1"/>
    <x v="1"/>
    <x v="1"/>
  </r>
  <r>
    <n v="679347055"/>
    <s v="O. Bockmaster"/>
    <x v="495"/>
    <s v="Jun"/>
    <n v="2023"/>
    <d v="1899-12-30T04:20:00"/>
    <x v="5"/>
    <x v="1"/>
    <n v="62"/>
    <x v="0"/>
    <s v="Asian"/>
    <x v="5"/>
    <x v="0"/>
    <m/>
    <n v="57"/>
    <s v="Delay"/>
    <x v="3"/>
    <n v="4"/>
    <x v="3"/>
    <x v="2"/>
    <x v="2"/>
    <x v="2"/>
  </r>
  <r>
    <n v="406302620"/>
    <s v="U. Shutt"/>
    <x v="288"/>
    <s v="Jul"/>
    <n v="2024"/>
    <d v="1899-12-30T19:20:00"/>
    <x v="0"/>
    <x v="1"/>
    <n v="77"/>
    <x v="5"/>
    <s v="Asian"/>
    <x v="5"/>
    <x v="0"/>
    <m/>
    <n v="52"/>
    <s v="Delay"/>
    <x v="15"/>
    <n v="19"/>
    <x v="1"/>
    <x v="2"/>
    <x v="2"/>
    <x v="2"/>
  </r>
  <r>
    <n v="814818129"/>
    <s v="W. Peters"/>
    <x v="6"/>
    <s v="Aug"/>
    <n v="2023"/>
    <d v="1899-12-30T05:23:00"/>
    <x v="0"/>
    <x v="1"/>
    <n v="6"/>
    <x v="4"/>
    <s v="Asian"/>
    <x v="5"/>
    <x v="0"/>
    <m/>
    <n v="49"/>
    <s v="Delay"/>
    <x v="3"/>
    <n v="5"/>
    <x v="3"/>
    <x v="2"/>
    <x v="2"/>
    <x v="2"/>
  </r>
  <r>
    <n v="838271967"/>
    <s v="Y. Haining"/>
    <x v="383"/>
    <s v="Oct"/>
    <n v="2023"/>
    <d v="1899-12-30T14:35:00"/>
    <x v="4"/>
    <x v="1"/>
    <n v="66"/>
    <x v="0"/>
    <s v="Asian"/>
    <x v="5"/>
    <x v="0"/>
    <n v="6"/>
    <n v="45"/>
    <s v="Delay"/>
    <x v="17"/>
    <n v="14"/>
    <x v="2"/>
    <x v="1"/>
    <x v="0"/>
    <x v="1"/>
  </r>
  <r>
    <n v="824907037"/>
    <s v="X. Whalley"/>
    <x v="527"/>
    <s v="Jul"/>
    <n v="2023"/>
    <d v="1899-12-30T06:31:00"/>
    <x v="4"/>
    <x v="1"/>
    <n v="25"/>
    <x v="3"/>
    <s v="Asian"/>
    <x v="5"/>
    <x v="0"/>
    <n v="8"/>
    <n v="26"/>
    <s v="Within Time"/>
    <x v="8"/>
    <n v="6"/>
    <x v="0"/>
    <x v="3"/>
    <x v="1"/>
    <x v="1"/>
  </r>
  <r>
    <n v="134426830"/>
    <s v="A. Sprackling"/>
    <x v="379"/>
    <s v="Mar"/>
    <n v="2024"/>
    <d v="1899-12-30T04:05:00"/>
    <x v="3"/>
    <x v="1"/>
    <n v="16"/>
    <x v="3"/>
    <s v="Asian"/>
    <x v="0"/>
    <x v="0"/>
    <m/>
    <n v="13"/>
    <s v="Within Time"/>
    <x v="24"/>
    <n v="4"/>
    <x v="3"/>
    <x v="1"/>
    <x v="1"/>
    <x v="1"/>
  </r>
  <r>
    <n v="559439962"/>
    <s v="A. Destouche"/>
    <x v="211"/>
    <s v="May"/>
    <n v="2023"/>
    <d v="1899-12-30T06:25:00"/>
    <x v="4"/>
    <x v="1"/>
    <n v="36"/>
    <x v="6"/>
    <s v="Asian"/>
    <x v="0"/>
    <x v="0"/>
    <m/>
    <n v="13"/>
    <s v="Within Time"/>
    <x v="21"/>
    <n v="6"/>
    <x v="0"/>
    <x v="1"/>
    <x v="1"/>
    <x v="1"/>
  </r>
  <r>
    <n v="493866497"/>
    <s v="A. Hancill"/>
    <x v="508"/>
    <s v="Mar"/>
    <n v="2024"/>
    <d v="1899-12-30T03:57:00"/>
    <x v="2"/>
    <x v="1"/>
    <n v="54"/>
    <x v="2"/>
    <s v="Asian"/>
    <x v="0"/>
    <x v="0"/>
    <m/>
    <n v="15"/>
    <s v="Within Time"/>
    <x v="28"/>
    <n v="3"/>
    <x v="3"/>
    <x v="0"/>
    <x v="1"/>
    <x v="2"/>
  </r>
  <r>
    <n v="200757847"/>
    <s v="A. Minghetti"/>
    <x v="141"/>
    <s v="Jul"/>
    <n v="2024"/>
    <d v="1899-12-30T22:49:00"/>
    <x v="5"/>
    <x v="1"/>
    <n v="74"/>
    <x v="5"/>
    <s v="Asian"/>
    <x v="0"/>
    <x v="0"/>
    <m/>
    <n v="51"/>
    <s v="Delay"/>
    <x v="5"/>
    <n v="22"/>
    <x v="1"/>
    <x v="0"/>
    <x v="2"/>
    <x v="0"/>
  </r>
  <r>
    <n v="372205389"/>
    <s v="A. Aleksich"/>
    <x v="201"/>
    <s v="Jul"/>
    <n v="2024"/>
    <d v="1899-12-30T23:24:00"/>
    <x v="1"/>
    <x v="1"/>
    <n v="5"/>
    <x v="4"/>
    <s v="Asian"/>
    <x v="0"/>
    <x v="0"/>
    <m/>
    <n v="58"/>
    <s v="Delay"/>
    <x v="27"/>
    <n v="23"/>
    <x v="1"/>
    <x v="3"/>
    <x v="2"/>
    <x v="0"/>
  </r>
  <r>
    <n v="886836515"/>
    <s v="A. Polglase"/>
    <x v="528"/>
    <s v="Dec"/>
    <n v="2023"/>
    <d v="1899-12-30T16:18:00"/>
    <x v="4"/>
    <x v="1"/>
    <n v="47"/>
    <x v="2"/>
    <s v="Asian"/>
    <x v="0"/>
    <x v="0"/>
    <m/>
    <n v="59"/>
    <s v="Delay"/>
    <x v="2"/>
    <n v="16"/>
    <x v="2"/>
    <x v="1"/>
    <x v="2"/>
    <x v="1"/>
  </r>
  <r>
    <n v="492035767"/>
    <s v="C. Killford"/>
    <x v="69"/>
    <s v="Mar"/>
    <n v="2024"/>
    <d v="1899-12-30T17:28:00"/>
    <x v="2"/>
    <x v="1"/>
    <n v="1"/>
    <x v="1"/>
    <s v="Asian"/>
    <x v="0"/>
    <x v="0"/>
    <m/>
    <n v="17"/>
    <s v="Within Time"/>
    <x v="16"/>
    <n v="17"/>
    <x v="2"/>
    <x v="1"/>
    <x v="1"/>
    <x v="1"/>
  </r>
  <r>
    <n v="796022960"/>
    <s v="C. Gwatkins"/>
    <x v="17"/>
    <s v="Sep"/>
    <n v="2023"/>
    <d v="1899-12-30T11:18:00"/>
    <x v="4"/>
    <x v="1"/>
    <n v="55"/>
    <x v="2"/>
    <s v="Asian"/>
    <x v="0"/>
    <x v="0"/>
    <m/>
    <n v="21"/>
    <s v="Within Time"/>
    <x v="2"/>
    <n v="11"/>
    <x v="0"/>
    <x v="1"/>
    <x v="1"/>
    <x v="1"/>
  </r>
  <r>
    <n v="832259816"/>
    <s v="C. MacSherry"/>
    <x v="516"/>
    <s v="Jun"/>
    <n v="2024"/>
    <d v="1899-12-30T12:28:00"/>
    <x v="3"/>
    <x v="1"/>
    <n v="30"/>
    <x v="6"/>
    <s v="Asian"/>
    <x v="0"/>
    <x v="0"/>
    <m/>
    <n v="40"/>
    <s v="Delay"/>
    <x v="3"/>
    <n v="12"/>
    <x v="2"/>
    <x v="2"/>
    <x v="0"/>
    <x v="2"/>
  </r>
  <r>
    <n v="542492911"/>
    <s v="C. Frankcombe"/>
    <x v="95"/>
    <s v="Sep"/>
    <n v="2024"/>
    <d v="1899-12-30T05:08:00"/>
    <x v="3"/>
    <x v="1"/>
    <n v="36"/>
    <x v="6"/>
    <s v="Asian"/>
    <x v="0"/>
    <x v="0"/>
    <m/>
    <n v="55"/>
    <s v="Delay"/>
    <x v="4"/>
    <n v="5"/>
    <x v="3"/>
    <x v="2"/>
    <x v="2"/>
    <x v="2"/>
  </r>
  <r>
    <n v="223483317"/>
    <s v="D. Zeplin"/>
    <x v="358"/>
    <s v="Jan"/>
    <n v="2024"/>
    <d v="1899-12-30T14:14:00"/>
    <x v="5"/>
    <x v="1"/>
    <n v="12"/>
    <x v="4"/>
    <s v="Asian"/>
    <x v="0"/>
    <x v="0"/>
    <m/>
    <n v="15"/>
    <s v="Within Time"/>
    <x v="18"/>
    <n v="14"/>
    <x v="2"/>
    <x v="1"/>
    <x v="1"/>
    <x v="1"/>
  </r>
  <r>
    <n v="692528598"/>
    <s v="D. Cuniam"/>
    <x v="229"/>
    <s v="Feb"/>
    <n v="2024"/>
    <d v="1899-12-30T16:09:00"/>
    <x v="5"/>
    <x v="1"/>
    <n v="30"/>
    <x v="6"/>
    <s v="Asian"/>
    <x v="0"/>
    <x v="0"/>
    <m/>
    <n v="55"/>
    <s v="Delay"/>
    <x v="11"/>
    <n v="16"/>
    <x v="2"/>
    <x v="0"/>
    <x v="2"/>
    <x v="0"/>
  </r>
  <r>
    <n v="217495486"/>
    <s v="D. Johnstone"/>
    <x v="529"/>
    <s v="Aug"/>
    <n v="2023"/>
    <d v="1899-12-30T08:16:00"/>
    <x v="2"/>
    <x v="1"/>
    <n v="58"/>
    <x v="2"/>
    <s v="Asian"/>
    <x v="0"/>
    <x v="0"/>
    <m/>
    <n v="59"/>
    <s v="Delay"/>
    <x v="29"/>
    <n v="8"/>
    <x v="0"/>
    <x v="2"/>
    <x v="2"/>
    <x v="2"/>
  </r>
  <r>
    <n v="271450948"/>
    <s v="E. McAvin"/>
    <x v="102"/>
    <s v="Aug"/>
    <n v="2024"/>
    <d v="1899-12-30T05:43:00"/>
    <x v="5"/>
    <x v="1"/>
    <n v="17"/>
    <x v="3"/>
    <s v="Asian"/>
    <x v="0"/>
    <x v="0"/>
    <m/>
    <n v="33"/>
    <s v="Delay"/>
    <x v="17"/>
    <n v="5"/>
    <x v="3"/>
    <x v="1"/>
    <x v="0"/>
    <x v="1"/>
  </r>
  <r>
    <n v="572748397"/>
    <s v="E. Segeswoeth"/>
    <x v="353"/>
    <s v="Jul"/>
    <n v="2023"/>
    <d v="1899-12-30T05:22:00"/>
    <x v="2"/>
    <x v="1"/>
    <n v="2"/>
    <x v="1"/>
    <s v="Asian"/>
    <x v="0"/>
    <x v="0"/>
    <m/>
    <n v="48"/>
    <s v="Delay"/>
    <x v="27"/>
    <n v="5"/>
    <x v="3"/>
    <x v="3"/>
    <x v="2"/>
    <x v="0"/>
  </r>
  <r>
    <n v="319681866"/>
    <s v="F. Harriagn"/>
    <x v="133"/>
    <s v="Jun"/>
    <n v="2024"/>
    <d v="1899-12-30T21:18:00"/>
    <x v="4"/>
    <x v="1"/>
    <n v="8"/>
    <x v="4"/>
    <s v="Asian"/>
    <x v="0"/>
    <x v="0"/>
    <m/>
    <n v="23"/>
    <s v="Within Time"/>
    <x v="14"/>
    <n v="21"/>
    <x v="1"/>
    <x v="0"/>
    <x v="1"/>
    <x v="0"/>
  </r>
  <r>
    <n v="729730284"/>
    <s v="G. Wilcher"/>
    <x v="311"/>
    <s v="May"/>
    <n v="2024"/>
    <d v="1899-12-30T06:44:00"/>
    <x v="6"/>
    <x v="1"/>
    <n v="46"/>
    <x v="2"/>
    <s v="Asian"/>
    <x v="0"/>
    <x v="0"/>
    <m/>
    <n v="24"/>
    <s v="Within Time"/>
    <x v="28"/>
    <n v="6"/>
    <x v="0"/>
    <x v="0"/>
    <x v="1"/>
    <x v="2"/>
  </r>
  <r>
    <n v="644159218"/>
    <s v="G. Deadman"/>
    <x v="97"/>
    <s v="Jul"/>
    <n v="2024"/>
    <d v="1899-12-30T18:27:00"/>
    <x v="6"/>
    <x v="1"/>
    <n v="56"/>
    <x v="2"/>
    <s v="Asian"/>
    <x v="0"/>
    <x v="0"/>
    <m/>
    <n v="43"/>
    <s v="Delay"/>
    <x v="30"/>
    <n v="18"/>
    <x v="1"/>
    <x v="3"/>
    <x v="0"/>
    <x v="1"/>
  </r>
  <r>
    <n v="832567060"/>
    <s v="G. Timothy"/>
    <x v="530"/>
    <s v="Apr"/>
    <n v="2024"/>
    <d v="1899-12-30T13:16:00"/>
    <x v="3"/>
    <x v="1"/>
    <n v="63"/>
    <x v="0"/>
    <s v="Asian"/>
    <x v="0"/>
    <x v="0"/>
    <m/>
    <n v="44"/>
    <s v="Delay"/>
    <x v="16"/>
    <n v="13"/>
    <x v="2"/>
    <x v="1"/>
    <x v="0"/>
    <x v="1"/>
  </r>
  <r>
    <n v="385257103"/>
    <s v="G. Hercules"/>
    <x v="479"/>
    <s v="Sep"/>
    <n v="2023"/>
    <d v="1899-12-30T00:56:00"/>
    <x v="4"/>
    <x v="1"/>
    <n v="62"/>
    <x v="0"/>
    <s v="Asian"/>
    <x v="0"/>
    <x v="0"/>
    <m/>
    <n v="52"/>
    <s v="Delay"/>
    <x v="25"/>
    <n v="0"/>
    <x v="3"/>
    <x v="0"/>
    <x v="2"/>
    <x v="0"/>
  </r>
  <r>
    <n v="400750237"/>
    <s v="G. Swalwell"/>
    <x v="531"/>
    <s v="Dec"/>
    <n v="2023"/>
    <d v="1899-12-30T09:51:00"/>
    <x v="2"/>
    <x v="1"/>
    <n v="25"/>
    <x v="3"/>
    <s v="Asian"/>
    <x v="0"/>
    <x v="0"/>
    <m/>
    <n v="59"/>
    <s v="Delay"/>
    <x v="16"/>
    <n v="9"/>
    <x v="0"/>
    <x v="1"/>
    <x v="2"/>
    <x v="1"/>
  </r>
  <r>
    <n v="520831270"/>
    <s v="H. Thicking"/>
    <x v="302"/>
    <s v="Nov"/>
    <n v="2023"/>
    <d v="1899-12-30T01:21:00"/>
    <x v="6"/>
    <x v="1"/>
    <n v="49"/>
    <x v="2"/>
    <s v="Asian"/>
    <x v="0"/>
    <x v="0"/>
    <m/>
    <n v="13"/>
    <s v="Within Time"/>
    <x v="20"/>
    <n v="1"/>
    <x v="3"/>
    <x v="3"/>
    <x v="1"/>
    <x v="0"/>
  </r>
  <r>
    <n v="613205618"/>
    <s v="H. Tubritt"/>
    <x v="91"/>
    <s v="Jul"/>
    <n v="2023"/>
    <d v="1899-12-30T23:42:00"/>
    <x v="6"/>
    <x v="1"/>
    <n v="78"/>
    <x v="5"/>
    <s v="Asian"/>
    <x v="0"/>
    <x v="0"/>
    <m/>
    <n v="19"/>
    <s v="Within Time"/>
    <x v="10"/>
    <n v="23"/>
    <x v="1"/>
    <x v="2"/>
    <x v="1"/>
    <x v="2"/>
  </r>
  <r>
    <n v="614918822"/>
    <s v="H. Penas"/>
    <x v="57"/>
    <s v="Aug"/>
    <n v="2023"/>
    <d v="1899-12-30T23:11:00"/>
    <x v="4"/>
    <x v="1"/>
    <n v="59"/>
    <x v="2"/>
    <s v="Asian"/>
    <x v="0"/>
    <x v="0"/>
    <m/>
    <n v="30"/>
    <s v="Delay"/>
    <x v="20"/>
    <n v="23"/>
    <x v="1"/>
    <x v="3"/>
    <x v="1"/>
    <x v="0"/>
  </r>
  <r>
    <n v="674993177"/>
    <s v="H. Cowlin"/>
    <x v="32"/>
    <s v="Dec"/>
    <n v="2023"/>
    <d v="1899-12-30T06:09:00"/>
    <x v="2"/>
    <x v="1"/>
    <n v="31"/>
    <x v="6"/>
    <s v="Asian"/>
    <x v="0"/>
    <x v="0"/>
    <m/>
    <n v="38"/>
    <s v="Delay"/>
    <x v="20"/>
    <n v="6"/>
    <x v="0"/>
    <x v="3"/>
    <x v="0"/>
    <x v="0"/>
  </r>
  <r>
    <n v="839766725"/>
    <s v="I. Abrahamovitz"/>
    <x v="494"/>
    <s v="Jan"/>
    <n v="2024"/>
    <d v="1899-12-30T05:34:00"/>
    <x v="2"/>
    <x v="1"/>
    <n v="78"/>
    <x v="5"/>
    <s v="Asian"/>
    <x v="0"/>
    <x v="0"/>
    <m/>
    <n v="22"/>
    <s v="Within Time"/>
    <x v="10"/>
    <n v="5"/>
    <x v="3"/>
    <x v="2"/>
    <x v="1"/>
    <x v="2"/>
  </r>
  <r>
    <n v="894344848"/>
    <s v="I. Bedborough"/>
    <x v="222"/>
    <s v="Jan"/>
    <n v="2024"/>
    <d v="1899-12-30T03:54:00"/>
    <x v="2"/>
    <x v="1"/>
    <n v="11"/>
    <x v="4"/>
    <s v="Asian"/>
    <x v="0"/>
    <x v="0"/>
    <m/>
    <n v="23"/>
    <s v="Within Time"/>
    <x v="6"/>
    <n v="3"/>
    <x v="3"/>
    <x v="3"/>
    <x v="1"/>
    <x v="0"/>
  </r>
  <r>
    <n v="154860769"/>
    <s v="I. Colliford"/>
    <x v="427"/>
    <s v="Aug"/>
    <n v="2023"/>
    <d v="1899-12-30T15:34:00"/>
    <x v="5"/>
    <x v="1"/>
    <n v="69"/>
    <x v="0"/>
    <s v="Asian"/>
    <x v="0"/>
    <x v="0"/>
    <m/>
    <n v="26"/>
    <s v="Within Time"/>
    <x v="10"/>
    <n v="15"/>
    <x v="2"/>
    <x v="2"/>
    <x v="1"/>
    <x v="2"/>
  </r>
  <r>
    <n v="193355764"/>
    <s v="I. Searle"/>
    <x v="426"/>
    <s v="Nov"/>
    <n v="2023"/>
    <d v="1899-12-30T23:01:00"/>
    <x v="3"/>
    <x v="1"/>
    <n v="49"/>
    <x v="2"/>
    <s v="Asian"/>
    <x v="0"/>
    <x v="0"/>
    <m/>
    <n v="31"/>
    <s v="Delay"/>
    <x v="18"/>
    <n v="23"/>
    <x v="1"/>
    <x v="1"/>
    <x v="0"/>
    <x v="1"/>
  </r>
  <r>
    <n v="820680040"/>
    <s v="I. Pandya"/>
    <x v="527"/>
    <s v="Jul"/>
    <n v="2023"/>
    <d v="1899-12-30T03:12:00"/>
    <x v="4"/>
    <x v="1"/>
    <n v="55"/>
    <x v="2"/>
    <s v="Asian"/>
    <x v="0"/>
    <x v="0"/>
    <m/>
    <n v="34"/>
    <s v="Delay"/>
    <x v="8"/>
    <n v="3"/>
    <x v="3"/>
    <x v="3"/>
    <x v="0"/>
    <x v="1"/>
  </r>
  <r>
    <n v="877551245"/>
    <s v="I. Draude"/>
    <x v="476"/>
    <s v="Oct"/>
    <n v="2023"/>
    <d v="1899-12-30T00:41:00"/>
    <x v="2"/>
    <x v="1"/>
    <n v="19"/>
    <x v="3"/>
    <s v="Asian"/>
    <x v="0"/>
    <x v="0"/>
    <m/>
    <n v="39"/>
    <s v="Delay"/>
    <x v="7"/>
    <n v="0"/>
    <x v="3"/>
    <x v="2"/>
    <x v="0"/>
    <x v="2"/>
  </r>
  <r>
    <n v="436530891"/>
    <s v="I. Giacopazzi"/>
    <x v="289"/>
    <s v="Aug"/>
    <n v="2024"/>
    <d v="1899-12-30T09:27:00"/>
    <x v="6"/>
    <x v="1"/>
    <n v="15"/>
    <x v="3"/>
    <s v="Asian"/>
    <x v="0"/>
    <x v="0"/>
    <m/>
    <n v="55"/>
    <s v="Delay"/>
    <x v="0"/>
    <n v="9"/>
    <x v="0"/>
    <x v="0"/>
    <x v="2"/>
    <x v="0"/>
  </r>
  <r>
    <n v="780368575"/>
    <s v="J. Gopsill"/>
    <x v="202"/>
    <s v="Apr"/>
    <n v="2023"/>
    <d v="1899-12-30T09:28:00"/>
    <x v="1"/>
    <x v="1"/>
    <n v="33"/>
    <x v="6"/>
    <s v="Asian"/>
    <x v="0"/>
    <x v="0"/>
    <m/>
    <n v="24"/>
    <s v="Within Time"/>
    <x v="13"/>
    <n v="9"/>
    <x v="0"/>
    <x v="2"/>
    <x v="1"/>
    <x v="2"/>
  </r>
  <r>
    <n v="328748801"/>
    <s v="J. Layson"/>
    <x v="416"/>
    <s v="Jun"/>
    <n v="2023"/>
    <d v="1899-12-30T09:02:00"/>
    <x v="4"/>
    <x v="1"/>
    <n v="15"/>
    <x v="3"/>
    <s v="Asian"/>
    <x v="0"/>
    <x v="0"/>
    <m/>
    <n v="30"/>
    <s v="Delay"/>
    <x v="9"/>
    <n v="9"/>
    <x v="0"/>
    <x v="3"/>
    <x v="1"/>
    <x v="0"/>
  </r>
  <r>
    <n v="880829131"/>
    <s v="J. Corhard"/>
    <x v="226"/>
    <s v="Sep"/>
    <n v="2023"/>
    <d v="1899-12-30T13:08:00"/>
    <x v="6"/>
    <x v="1"/>
    <n v="79"/>
    <x v="5"/>
    <s v="Asian"/>
    <x v="0"/>
    <x v="0"/>
    <m/>
    <n v="43"/>
    <s v="Delay"/>
    <x v="7"/>
    <n v="13"/>
    <x v="2"/>
    <x v="2"/>
    <x v="0"/>
    <x v="2"/>
  </r>
  <r>
    <n v="726735570"/>
    <s v="K. Hutchcraft"/>
    <x v="421"/>
    <s v="Jul"/>
    <n v="2024"/>
    <d v="1899-12-30T05:20:00"/>
    <x v="6"/>
    <x v="1"/>
    <n v="46"/>
    <x v="2"/>
    <s v="Asian"/>
    <x v="0"/>
    <x v="0"/>
    <m/>
    <n v="38"/>
    <s v="Delay"/>
    <x v="17"/>
    <n v="5"/>
    <x v="3"/>
    <x v="1"/>
    <x v="0"/>
    <x v="1"/>
  </r>
  <r>
    <n v="309546523"/>
    <s v="K. Elloit"/>
    <x v="17"/>
    <s v="Sep"/>
    <n v="2023"/>
    <d v="1899-12-30T00:58:00"/>
    <x v="4"/>
    <x v="1"/>
    <n v="59"/>
    <x v="2"/>
    <s v="Asian"/>
    <x v="0"/>
    <x v="0"/>
    <m/>
    <n v="45"/>
    <s v="Delay"/>
    <x v="2"/>
    <n v="0"/>
    <x v="3"/>
    <x v="1"/>
    <x v="0"/>
    <x v="1"/>
  </r>
  <r>
    <n v="735512783"/>
    <s v="K. Ind"/>
    <x v="101"/>
    <s v="Jun"/>
    <n v="2024"/>
    <d v="1899-12-30T23:27:00"/>
    <x v="2"/>
    <x v="1"/>
    <n v="8"/>
    <x v="4"/>
    <s v="Asian"/>
    <x v="0"/>
    <x v="0"/>
    <m/>
    <n v="54"/>
    <s v="Delay"/>
    <x v="23"/>
    <n v="23"/>
    <x v="1"/>
    <x v="2"/>
    <x v="2"/>
    <x v="2"/>
  </r>
  <r>
    <n v="487948562"/>
    <s v="K. Brigstock"/>
    <x v="532"/>
    <s v="Jun"/>
    <n v="2024"/>
    <d v="1899-12-30T03:27:00"/>
    <x v="5"/>
    <x v="1"/>
    <n v="74"/>
    <x v="5"/>
    <s v="Asian"/>
    <x v="0"/>
    <x v="0"/>
    <m/>
    <n v="59"/>
    <s v="Delay"/>
    <x v="16"/>
    <n v="3"/>
    <x v="3"/>
    <x v="1"/>
    <x v="2"/>
    <x v="1"/>
  </r>
  <r>
    <n v="844643064"/>
    <s v="L. Rydzynski"/>
    <x v="533"/>
    <s v="Oct"/>
    <n v="2023"/>
    <d v="1899-12-30T19:46:00"/>
    <x v="5"/>
    <x v="1"/>
    <n v="3"/>
    <x v="1"/>
    <s v="Asian"/>
    <x v="0"/>
    <x v="0"/>
    <m/>
    <n v="11"/>
    <s v="Within Time"/>
    <x v="22"/>
    <n v="19"/>
    <x v="1"/>
    <x v="1"/>
    <x v="1"/>
    <x v="1"/>
  </r>
  <r>
    <n v="487603573"/>
    <s v="L. Ciottoi"/>
    <x v="138"/>
    <s v="Oct"/>
    <n v="2024"/>
    <d v="1899-12-30T10:46:00"/>
    <x v="5"/>
    <x v="1"/>
    <n v="22"/>
    <x v="3"/>
    <s v="Asian"/>
    <x v="0"/>
    <x v="0"/>
    <m/>
    <n v="13"/>
    <s v="Within Time"/>
    <x v="25"/>
    <n v="10"/>
    <x v="0"/>
    <x v="0"/>
    <x v="1"/>
    <x v="0"/>
  </r>
  <r>
    <n v="223227407"/>
    <s v="L. Trewett"/>
    <x v="175"/>
    <s v="Nov"/>
    <n v="2023"/>
    <d v="1899-12-30T17:35:00"/>
    <x v="1"/>
    <x v="1"/>
    <n v="5"/>
    <x v="4"/>
    <s v="Asian"/>
    <x v="0"/>
    <x v="0"/>
    <m/>
    <n v="14"/>
    <s v="Within Time"/>
    <x v="2"/>
    <n v="17"/>
    <x v="2"/>
    <x v="1"/>
    <x v="1"/>
    <x v="1"/>
  </r>
  <r>
    <n v="632331275"/>
    <s v="L. Grindley"/>
    <x v="424"/>
    <s v="Feb"/>
    <n v="2024"/>
    <d v="1899-12-30T00:06:00"/>
    <x v="0"/>
    <x v="1"/>
    <n v="78"/>
    <x v="5"/>
    <s v="Asian"/>
    <x v="0"/>
    <x v="0"/>
    <m/>
    <n v="20"/>
    <s v="Within Time"/>
    <x v="20"/>
    <n v="0"/>
    <x v="3"/>
    <x v="3"/>
    <x v="1"/>
    <x v="0"/>
  </r>
  <r>
    <n v="284169688"/>
    <s v="L. Worvell"/>
    <x v="107"/>
    <s v="Jan"/>
    <n v="2024"/>
    <d v="1899-12-30T21:16:00"/>
    <x v="4"/>
    <x v="1"/>
    <n v="25"/>
    <x v="3"/>
    <s v="Asian"/>
    <x v="0"/>
    <x v="0"/>
    <m/>
    <n v="42"/>
    <s v="Delay"/>
    <x v="4"/>
    <n v="21"/>
    <x v="1"/>
    <x v="2"/>
    <x v="0"/>
    <x v="2"/>
  </r>
  <r>
    <n v="536564427"/>
    <s v="M. Skeldon"/>
    <x v="534"/>
    <s v="Mar"/>
    <n v="2024"/>
    <d v="1899-12-30T01:23:00"/>
    <x v="5"/>
    <x v="1"/>
    <n v="38"/>
    <x v="6"/>
    <s v="Asian"/>
    <x v="0"/>
    <x v="0"/>
    <m/>
    <n v="11"/>
    <s v="Within Time"/>
    <x v="1"/>
    <n v="1"/>
    <x v="3"/>
    <x v="0"/>
    <x v="1"/>
    <x v="0"/>
  </r>
  <r>
    <n v="387823558"/>
    <s v="M. Borman"/>
    <x v="416"/>
    <s v="Jun"/>
    <n v="2023"/>
    <d v="1899-12-30T07:14:00"/>
    <x v="4"/>
    <x v="1"/>
    <n v="64"/>
    <x v="0"/>
    <s v="Asian"/>
    <x v="0"/>
    <x v="0"/>
    <m/>
    <n v="16"/>
    <s v="Within Time"/>
    <x v="9"/>
    <n v="7"/>
    <x v="0"/>
    <x v="3"/>
    <x v="1"/>
    <x v="0"/>
  </r>
  <r>
    <n v="845041216"/>
    <s v="M. Carus"/>
    <x v="532"/>
    <s v="Jun"/>
    <n v="2024"/>
    <d v="1899-12-30T23:27:00"/>
    <x v="5"/>
    <x v="1"/>
    <n v="39"/>
    <x v="6"/>
    <s v="Asian"/>
    <x v="0"/>
    <x v="0"/>
    <m/>
    <n v="46"/>
    <s v="Delay"/>
    <x v="16"/>
    <n v="23"/>
    <x v="1"/>
    <x v="1"/>
    <x v="2"/>
    <x v="1"/>
  </r>
  <r>
    <n v="730364244"/>
    <s v="M. Cade"/>
    <x v="282"/>
    <s v="Jun"/>
    <n v="2024"/>
    <d v="1899-12-30T18:16:00"/>
    <x v="6"/>
    <x v="1"/>
    <n v="26"/>
    <x v="3"/>
    <s v="Asian"/>
    <x v="0"/>
    <x v="0"/>
    <m/>
    <n v="52"/>
    <s v="Delay"/>
    <x v="6"/>
    <n v="18"/>
    <x v="1"/>
    <x v="3"/>
    <x v="2"/>
    <x v="0"/>
  </r>
  <r>
    <n v="488561587"/>
    <s v="M. Schellig"/>
    <x v="326"/>
    <s v="Dec"/>
    <n v="2023"/>
    <d v="1899-12-30T11:46:00"/>
    <x v="5"/>
    <x v="1"/>
    <n v="42"/>
    <x v="6"/>
    <s v="Asian"/>
    <x v="0"/>
    <x v="0"/>
    <m/>
    <n v="52"/>
    <s v="Delay"/>
    <x v="1"/>
    <n v="11"/>
    <x v="0"/>
    <x v="0"/>
    <x v="2"/>
    <x v="0"/>
  </r>
  <r>
    <n v="488422856"/>
    <s v="N. Dudley"/>
    <x v="423"/>
    <s v="May"/>
    <n v="2024"/>
    <d v="1899-12-30T06:09:00"/>
    <x v="5"/>
    <x v="1"/>
    <n v="2"/>
    <x v="1"/>
    <s v="Asian"/>
    <x v="0"/>
    <x v="0"/>
    <m/>
    <n v="12"/>
    <s v="Within Time"/>
    <x v="8"/>
    <n v="6"/>
    <x v="0"/>
    <x v="3"/>
    <x v="1"/>
    <x v="1"/>
  </r>
  <r>
    <n v="897232167"/>
    <s v="N. McConnel"/>
    <x v="453"/>
    <s v="Aug"/>
    <n v="2024"/>
    <d v="1899-12-30T16:44:00"/>
    <x v="6"/>
    <x v="1"/>
    <n v="71"/>
    <x v="5"/>
    <s v="Asian"/>
    <x v="0"/>
    <x v="0"/>
    <m/>
    <n v="26"/>
    <s v="Within Time"/>
    <x v="23"/>
    <n v="16"/>
    <x v="2"/>
    <x v="2"/>
    <x v="1"/>
    <x v="2"/>
  </r>
  <r>
    <n v="807870849"/>
    <s v="N. Hadenton"/>
    <x v="535"/>
    <s v="Apr"/>
    <n v="2024"/>
    <d v="1899-12-30T10:57:00"/>
    <x v="5"/>
    <x v="1"/>
    <n v="21"/>
    <x v="3"/>
    <s v="Asian"/>
    <x v="0"/>
    <x v="0"/>
    <m/>
    <n v="40"/>
    <s v="Delay"/>
    <x v="9"/>
    <n v="10"/>
    <x v="0"/>
    <x v="3"/>
    <x v="0"/>
    <x v="0"/>
  </r>
  <r>
    <n v="426616009"/>
    <s v="N. MacAiline"/>
    <x v="536"/>
    <s v="Sep"/>
    <n v="2024"/>
    <d v="1899-12-30T00:55:00"/>
    <x v="4"/>
    <x v="1"/>
    <n v="69"/>
    <x v="0"/>
    <s v="Asian"/>
    <x v="0"/>
    <x v="0"/>
    <m/>
    <n v="40"/>
    <s v="Delay"/>
    <x v="3"/>
    <n v="0"/>
    <x v="3"/>
    <x v="2"/>
    <x v="0"/>
    <x v="2"/>
  </r>
  <r>
    <n v="828596248"/>
    <s v="O. Grut"/>
    <x v="255"/>
    <s v="May"/>
    <n v="2023"/>
    <d v="1899-12-30T00:32:00"/>
    <x v="5"/>
    <x v="1"/>
    <n v="53"/>
    <x v="2"/>
    <s v="Asian"/>
    <x v="0"/>
    <x v="0"/>
    <m/>
    <n v="36"/>
    <s v="Delay"/>
    <x v="7"/>
    <n v="0"/>
    <x v="3"/>
    <x v="2"/>
    <x v="0"/>
    <x v="2"/>
  </r>
  <r>
    <n v="416317468"/>
    <s v="O. Gligoraci"/>
    <x v="269"/>
    <s v="Oct"/>
    <n v="2023"/>
    <d v="1899-12-30T16:45:00"/>
    <x v="4"/>
    <x v="1"/>
    <n v="23"/>
    <x v="3"/>
    <s v="Asian"/>
    <x v="0"/>
    <x v="0"/>
    <m/>
    <n v="40"/>
    <s v="Delay"/>
    <x v="12"/>
    <n v="16"/>
    <x v="2"/>
    <x v="2"/>
    <x v="0"/>
    <x v="2"/>
  </r>
  <r>
    <n v="117066307"/>
    <s v="O. Abrehart"/>
    <x v="417"/>
    <s v="May"/>
    <n v="2024"/>
    <d v="1899-12-30T16:26:00"/>
    <x v="2"/>
    <x v="1"/>
    <n v="78"/>
    <x v="5"/>
    <s v="Asian"/>
    <x v="0"/>
    <x v="0"/>
    <m/>
    <n v="41"/>
    <s v="Delay"/>
    <x v="3"/>
    <n v="16"/>
    <x v="2"/>
    <x v="2"/>
    <x v="0"/>
    <x v="2"/>
  </r>
  <r>
    <n v="400750750"/>
    <s v="O. Moriarty"/>
    <x v="379"/>
    <s v="Mar"/>
    <n v="2024"/>
    <d v="1899-12-30T18:21:00"/>
    <x v="3"/>
    <x v="1"/>
    <n v="14"/>
    <x v="4"/>
    <s v="Asian"/>
    <x v="0"/>
    <x v="0"/>
    <m/>
    <n v="42"/>
    <s v="Delay"/>
    <x v="24"/>
    <n v="18"/>
    <x v="1"/>
    <x v="1"/>
    <x v="0"/>
    <x v="1"/>
  </r>
  <r>
    <n v="504099129"/>
    <s v="O. Renneke"/>
    <x v="436"/>
    <s v="Aug"/>
    <n v="2023"/>
    <d v="1899-12-30T20:58:00"/>
    <x v="5"/>
    <x v="1"/>
    <n v="7"/>
    <x v="4"/>
    <s v="Asian"/>
    <x v="0"/>
    <x v="0"/>
    <m/>
    <n v="58"/>
    <s v="Delay"/>
    <x v="25"/>
    <n v="20"/>
    <x v="1"/>
    <x v="0"/>
    <x v="2"/>
    <x v="0"/>
  </r>
  <r>
    <n v="127862344"/>
    <s v="P. Waryk"/>
    <x v="166"/>
    <s v="May"/>
    <n v="2023"/>
    <d v="1899-12-30T08:57:00"/>
    <x v="1"/>
    <x v="1"/>
    <n v="42"/>
    <x v="6"/>
    <s v="Asian"/>
    <x v="0"/>
    <x v="0"/>
    <m/>
    <n v="20"/>
    <s v="Within Time"/>
    <x v="0"/>
    <n v="8"/>
    <x v="0"/>
    <x v="0"/>
    <x v="1"/>
    <x v="0"/>
  </r>
  <r>
    <n v="428715074"/>
    <s v="P. Myrkus"/>
    <x v="243"/>
    <s v="Jun"/>
    <n v="2024"/>
    <d v="1899-12-30T05:38:00"/>
    <x v="1"/>
    <x v="1"/>
    <n v="15"/>
    <x v="3"/>
    <s v="Asian"/>
    <x v="0"/>
    <x v="0"/>
    <m/>
    <n v="32"/>
    <s v="Delay"/>
    <x v="19"/>
    <n v="5"/>
    <x v="3"/>
    <x v="3"/>
    <x v="0"/>
    <x v="1"/>
  </r>
  <r>
    <n v="541507505"/>
    <s v="P. Stoffels"/>
    <x v="537"/>
    <s v="Dec"/>
    <n v="2023"/>
    <d v="1899-12-30T01:34:00"/>
    <x v="3"/>
    <x v="1"/>
    <n v="66"/>
    <x v="0"/>
    <s v="Asian"/>
    <x v="0"/>
    <x v="0"/>
    <m/>
    <n v="41"/>
    <s v="Delay"/>
    <x v="29"/>
    <n v="1"/>
    <x v="3"/>
    <x v="2"/>
    <x v="0"/>
    <x v="2"/>
  </r>
  <r>
    <n v="801774739"/>
    <s v="P. Loyns"/>
    <x v="473"/>
    <s v="Sep"/>
    <n v="2023"/>
    <d v="1899-12-30T09:35:00"/>
    <x v="5"/>
    <x v="1"/>
    <n v="76"/>
    <x v="5"/>
    <s v="Asian"/>
    <x v="0"/>
    <x v="0"/>
    <m/>
    <n v="54"/>
    <s v="Delay"/>
    <x v="13"/>
    <n v="9"/>
    <x v="0"/>
    <x v="2"/>
    <x v="2"/>
    <x v="2"/>
  </r>
  <r>
    <n v="383646636"/>
    <s v="P. Loalday"/>
    <x v="252"/>
    <s v="Jan"/>
    <n v="2024"/>
    <d v="1899-12-30T23:52:00"/>
    <x v="1"/>
    <x v="1"/>
    <n v="74"/>
    <x v="5"/>
    <s v="Asian"/>
    <x v="0"/>
    <x v="0"/>
    <m/>
    <n v="60"/>
    <s v="Delay"/>
    <x v="0"/>
    <n v="23"/>
    <x v="1"/>
    <x v="0"/>
    <x v="2"/>
    <x v="0"/>
  </r>
  <r>
    <n v="730804986"/>
    <s v="Q. Spackman"/>
    <x v="144"/>
    <s v="Apr"/>
    <n v="2024"/>
    <d v="1899-12-30T16:02:00"/>
    <x v="4"/>
    <x v="1"/>
    <n v="56"/>
    <x v="2"/>
    <s v="Asian"/>
    <x v="0"/>
    <x v="0"/>
    <m/>
    <n v="16"/>
    <s v="Within Time"/>
    <x v="1"/>
    <n v="16"/>
    <x v="2"/>
    <x v="0"/>
    <x v="1"/>
    <x v="0"/>
  </r>
  <r>
    <n v="323155382"/>
    <s v="Q. Dreye"/>
    <x v="39"/>
    <s v="Apr"/>
    <n v="2023"/>
    <d v="1899-12-30T00:02:00"/>
    <x v="1"/>
    <x v="1"/>
    <n v="64"/>
    <x v="0"/>
    <s v="Asian"/>
    <x v="0"/>
    <x v="0"/>
    <m/>
    <n v="17"/>
    <s v="Within Time"/>
    <x v="19"/>
    <n v="0"/>
    <x v="3"/>
    <x v="3"/>
    <x v="1"/>
    <x v="1"/>
  </r>
  <r>
    <n v="358884969"/>
    <s v="Q. Levett"/>
    <x v="485"/>
    <s v="Jun"/>
    <n v="2024"/>
    <d v="1899-12-30T23:22:00"/>
    <x v="6"/>
    <x v="1"/>
    <n v="25"/>
    <x v="3"/>
    <s v="Asian"/>
    <x v="0"/>
    <x v="0"/>
    <m/>
    <n v="23"/>
    <s v="Within Time"/>
    <x v="25"/>
    <n v="23"/>
    <x v="1"/>
    <x v="0"/>
    <x v="1"/>
    <x v="0"/>
  </r>
  <r>
    <n v="705958195"/>
    <s v="Q. Dyneley"/>
    <x v="127"/>
    <s v="Oct"/>
    <n v="2024"/>
    <d v="1899-12-30T18:31:00"/>
    <x v="3"/>
    <x v="1"/>
    <n v="67"/>
    <x v="0"/>
    <s v="Asian"/>
    <x v="0"/>
    <x v="0"/>
    <m/>
    <n v="25"/>
    <s v="Within Time"/>
    <x v="22"/>
    <n v="18"/>
    <x v="1"/>
    <x v="1"/>
    <x v="1"/>
    <x v="1"/>
  </r>
  <r>
    <n v="208890119"/>
    <s v="R. Plane"/>
    <x v="253"/>
    <s v="May"/>
    <n v="2023"/>
    <d v="1899-12-30T03:28:00"/>
    <x v="2"/>
    <x v="1"/>
    <n v="54"/>
    <x v="2"/>
    <s v="Asian"/>
    <x v="0"/>
    <x v="0"/>
    <m/>
    <n v="50"/>
    <s v="Delay"/>
    <x v="6"/>
    <n v="3"/>
    <x v="3"/>
    <x v="3"/>
    <x v="2"/>
    <x v="0"/>
  </r>
  <r>
    <n v="557055900"/>
    <s v="S. Westgate"/>
    <x v="498"/>
    <s v="Jun"/>
    <n v="2023"/>
    <d v="1899-12-30T04:49:00"/>
    <x v="0"/>
    <x v="1"/>
    <n v="46"/>
    <x v="2"/>
    <s v="Asian"/>
    <x v="0"/>
    <x v="0"/>
    <m/>
    <n v="25"/>
    <s v="Within Time"/>
    <x v="28"/>
    <n v="4"/>
    <x v="3"/>
    <x v="0"/>
    <x v="1"/>
    <x v="2"/>
  </r>
  <r>
    <n v="609790405"/>
    <s v="S. D'Aubney"/>
    <x v="538"/>
    <s v="May"/>
    <n v="2024"/>
    <d v="1899-12-30T16:49:00"/>
    <x v="1"/>
    <x v="1"/>
    <n v="72"/>
    <x v="5"/>
    <s v="Asian"/>
    <x v="0"/>
    <x v="0"/>
    <m/>
    <n v="47"/>
    <s v="Delay"/>
    <x v="2"/>
    <n v="16"/>
    <x v="2"/>
    <x v="1"/>
    <x v="2"/>
    <x v="1"/>
  </r>
  <r>
    <n v="519967743"/>
    <s v="T. Lamminam"/>
    <x v="380"/>
    <s v="Nov"/>
    <n v="2023"/>
    <d v="1899-12-30T15:03:00"/>
    <x v="6"/>
    <x v="1"/>
    <n v="52"/>
    <x v="2"/>
    <s v="Asian"/>
    <x v="0"/>
    <x v="0"/>
    <m/>
    <n v="11"/>
    <s v="Within Time"/>
    <x v="26"/>
    <n v="15"/>
    <x v="2"/>
    <x v="2"/>
    <x v="1"/>
    <x v="2"/>
  </r>
  <r>
    <n v="324365374"/>
    <s v="T. Pamphilon"/>
    <x v="310"/>
    <s v="Aug"/>
    <n v="2024"/>
    <d v="1899-12-30T22:03:00"/>
    <x v="4"/>
    <x v="1"/>
    <n v="44"/>
    <x v="6"/>
    <s v="Asian"/>
    <x v="0"/>
    <x v="0"/>
    <m/>
    <n v="15"/>
    <s v="Within Time"/>
    <x v="9"/>
    <n v="22"/>
    <x v="1"/>
    <x v="3"/>
    <x v="1"/>
    <x v="0"/>
  </r>
  <r>
    <n v="183150828"/>
    <s v="T. Fernez"/>
    <x v="233"/>
    <s v="Jan"/>
    <n v="2024"/>
    <d v="1899-12-30T17:06:00"/>
    <x v="5"/>
    <x v="1"/>
    <n v="66"/>
    <x v="0"/>
    <s v="Asian"/>
    <x v="0"/>
    <x v="0"/>
    <m/>
    <n v="19"/>
    <s v="Within Time"/>
    <x v="9"/>
    <n v="17"/>
    <x v="2"/>
    <x v="3"/>
    <x v="1"/>
    <x v="0"/>
  </r>
  <r>
    <n v="713883339"/>
    <s v="T. Scrowston"/>
    <x v="539"/>
    <s v="Aug"/>
    <n v="2024"/>
    <d v="1899-12-30T15:27:00"/>
    <x v="4"/>
    <x v="1"/>
    <n v="41"/>
    <x v="6"/>
    <s v="Asian"/>
    <x v="0"/>
    <x v="0"/>
    <m/>
    <n v="48"/>
    <s v="Delay"/>
    <x v="5"/>
    <n v="15"/>
    <x v="2"/>
    <x v="0"/>
    <x v="2"/>
    <x v="0"/>
  </r>
  <r>
    <n v="874604529"/>
    <s v="T. Wegman"/>
    <x v="267"/>
    <s v="May"/>
    <n v="2023"/>
    <d v="1899-12-30T09:23:00"/>
    <x v="1"/>
    <x v="1"/>
    <n v="19"/>
    <x v="3"/>
    <s v="Asian"/>
    <x v="0"/>
    <x v="0"/>
    <m/>
    <n v="51"/>
    <s v="Delay"/>
    <x v="22"/>
    <n v="9"/>
    <x v="0"/>
    <x v="1"/>
    <x v="2"/>
    <x v="1"/>
  </r>
  <r>
    <n v="127066159"/>
    <s v="T. Matthessen"/>
    <x v="112"/>
    <s v="Apr"/>
    <n v="2023"/>
    <d v="1899-12-30T08:48:00"/>
    <x v="0"/>
    <x v="1"/>
    <n v="19"/>
    <x v="3"/>
    <s v="Asian"/>
    <x v="0"/>
    <x v="0"/>
    <m/>
    <n v="54"/>
    <s v="Delay"/>
    <x v="5"/>
    <n v="8"/>
    <x v="0"/>
    <x v="0"/>
    <x v="2"/>
    <x v="0"/>
  </r>
  <r>
    <n v="877891517"/>
    <s v="U. Possel"/>
    <x v="175"/>
    <s v="Nov"/>
    <n v="2023"/>
    <d v="1899-12-30T09:41:00"/>
    <x v="1"/>
    <x v="1"/>
    <n v="74"/>
    <x v="5"/>
    <s v="Asian"/>
    <x v="0"/>
    <x v="0"/>
    <m/>
    <n v="10"/>
    <s v="Within Time"/>
    <x v="2"/>
    <n v="9"/>
    <x v="0"/>
    <x v="1"/>
    <x v="1"/>
    <x v="1"/>
  </r>
  <r>
    <n v="587160608"/>
    <s v="U. Hilley"/>
    <x v="82"/>
    <s v="Aug"/>
    <n v="2024"/>
    <d v="1899-12-30T12:49:00"/>
    <x v="0"/>
    <x v="1"/>
    <n v="53"/>
    <x v="2"/>
    <s v="Asian"/>
    <x v="0"/>
    <x v="0"/>
    <m/>
    <n v="11"/>
    <s v="Within Time"/>
    <x v="28"/>
    <n v="12"/>
    <x v="2"/>
    <x v="0"/>
    <x v="1"/>
    <x v="2"/>
  </r>
  <r>
    <n v="768109983"/>
    <s v="U. Elsbury"/>
    <x v="540"/>
    <s v="Aug"/>
    <n v="2023"/>
    <d v="1899-12-30T09:09:00"/>
    <x v="2"/>
    <x v="1"/>
    <n v="31"/>
    <x v="6"/>
    <s v="Asian"/>
    <x v="0"/>
    <x v="0"/>
    <m/>
    <n v="45"/>
    <s v="Delay"/>
    <x v="14"/>
    <n v="9"/>
    <x v="0"/>
    <x v="0"/>
    <x v="0"/>
    <x v="0"/>
  </r>
  <r>
    <n v="687363981"/>
    <s v="V. Biesty"/>
    <x v="123"/>
    <s v="May"/>
    <n v="2024"/>
    <d v="1899-12-30T23:39:00"/>
    <x v="3"/>
    <x v="1"/>
    <n v="24"/>
    <x v="3"/>
    <s v="Asian"/>
    <x v="0"/>
    <x v="0"/>
    <m/>
    <n v="11"/>
    <s v="Within Time"/>
    <x v="18"/>
    <n v="23"/>
    <x v="1"/>
    <x v="1"/>
    <x v="1"/>
    <x v="1"/>
  </r>
  <r>
    <n v="590196541"/>
    <s v="V. Blasio"/>
    <x v="129"/>
    <s v="Feb"/>
    <n v="2024"/>
    <d v="1899-12-30T10:47:00"/>
    <x v="6"/>
    <x v="1"/>
    <n v="77"/>
    <x v="5"/>
    <s v="Asian"/>
    <x v="0"/>
    <x v="0"/>
    <m/>
    <n v="12"/>
    <s v="Within Time"/>
    <x v="23"/>
    <n v="10"/>
    <x v="0"/>
    <x v="2"/>
    <x v="1"/>
    <x v="2"/>
  </r>
  <r>
    <n v="707448386"/>
    <s v="V. Scantlebury"/>
    <x v="138"/>
    <s v="Oct"/>
    <n v="2024"/>
    <d v="1899-12-30T15:36:00"/>
    <x v="5"/>
    <x v="1"/>
    <n v="3"/>
    <x v="1"/>
    <s v="Asian"/>
    <x v="0"/>
    <x v="0"/>
    <m/>
    <n v="15"/>
    <s v="Within Time"/>
    <x v="25"/>
    <n v="15"/>
    <x v="2"/>
    <x v="0"/>
    <x v="1"/>
    <x v="0"/>
  </r>
  <r>
    <n v="308168481"/>
    <s v="V. Catterick"/>
    <x v="176"/>
    <s v="Apr"/>
    <n v="2023"/>
    <d v="1899-12-30T10:06:00"/>
    <x v="3"/>
    <x v="1"/>
    <n v="40"/>
    <x v="6"/>
    <s v="Asian"/>
    <x v="0"/>
    <x v="0"/>
    <m/>
    <n v="35"/>
    <s v="Delay"/>
    <x v="3"/>
    <n v="10"/>
    <x v="0"/>
    <x v="2"/>
    <x v="0"/>
    <x v="2"/>
  </r>
  <r>
    <n v="248871718"/>
    <s v="V. Grabban"/>
    <x v="102"/>
    <s v="Aug"/>
    <n v="2024"/>
    <d v="1899-12-30T12:39:00"/>
    <x v="5"/>
    <x v="1"/>
    <n v="40"/>
    <x v="6"/>
    <s v="Asian"/>
    <x v="0"/>
    <x v="0"/>
    <m/>
    <n v="43"/>
    <s v="Delay"/>
    <x v="17"/>
    <n v="12"/>
    <x v="2"/>
    <x v="1"/>
    <x v="0"/>
    <x v="1"/>
  </r>
  <r>
    <n v="857682721"/>
    <s v="W. Corradino"/>
    <x v="43"/>
    <s v="Apr"/>
    <n v="2023"/>
    <d v="1899-12-30T16:09:00"/>
    <x v="6"/>
    <x v="1"/>
    <n v="29"/>
    <x v="3"/>
    <s v="Asian"/>
    <x v="0"/>
    <x v="0"/>
    <m/>
    <n v="26"/>
    <s v="Within Time"/>
    <x v="25"/>
    <n v="16"/>
    <x v="2"/>
    <x v="0"/>
    <x v="1"/>
    <x v="0"/>
  </r>
  <r>
    <n v="736542232"/>
    <s v="W. Yoxen"/>
    <x v="465"/>
    <s v="Jul"/>
    <n v="2024"/>
    <d v="1899-12-30T20:34:00"/>
    <x v="0"/>
    <x v="1"/>
    <n v="56"/>
    <x v="2"/>
    <s v="Asian"/>
    <x v="0"/>
    <x v="0"/>
    <m/>
    <n v="37"/>
    <s v="Delay"/>
    <x v="8"/>
    <n v="20"/>
    <x v="1"/>
    <x v="3"/>
    <x v="0"/>
    <x v="1"/>
  </r>
  <r>
    <n v="252670809"/>
    <s v="W. Colclough"/>
    <x v="118"/>
    <s v="Aug"/>
    <n v="2024"/>
    <d v="1899-12-30T09:57:00"/>
    <x v="5"/>
    <x v="1"/>
    <n v="73"/>
    <x v="5"/>
    <s v="Asian"/>
    <x v="0"/>
    <x v="0"/>
    <m/>
    <n v="49"/>
    <s v="Delay"/>
    <x v="3"/>
    <n v="9"/>
    <x v="0"/>
    <x v="2"/>
    <x v="2"/>
    <x v="2"/>
  </r>
  <r>
    <n v="754274650"/>
    <s v="X. Birtonshaw"/>
    <x v="442"/>
    <s v="Aug"/>
    <n v="2023"/>
    <d v="1899-12-30T03:43:00"/>
    <x v="0"/>
    <x v="1"/>
    <n v="48"/>
    <x v="2"/>
    <s v="Asian"/>
    <x v="0"/>
    <x v="0"/>
    <m/>
    <n v="51"/>
    <s v="Delay"/>
    <x v="11"/>
    <n v="3"/>
    <x v="3"/>
    <x v="0"/>
    <x v="2"/>
    <x v="0"/>
  </r>
  <r>
    <n v="381696342"/>
    <s v="X. Spirit"/>
    <x v="248"/>
    <s v="Apr"/>
    <n v="2023"/>
    <d v="1899-12-30T23:27:00"/>
    <x v="5"/>
    <x v="1"/>
    <n v="65"/>
    <x v="0"/>
    <s v="Asian"/>
    <x v="0"/>
    <x v="0"/>
    <m/>
    <n v="56"/>
    <s v="Delay"/>
    <x v="26"/>
    <n v="23"/>
    <x v="1"/>
    <x v="2"/>
    <x v="2"/>
    <x v="2"/>
  </r>
  <r>
    <n v="659428898"/>
    <s v="Y. Enevold"/>
    <x v="459"/>
    <s v="Sep"/>
    <n v="2024"/>
    <d v="1899-12-30T18:38:00"/>
    <x v="4"/>
    <x v="1"/>
    <n v="16"/>
    <x v="3"/>
    <s v="Asian"/>
    <x v="0"/>
    <x v="0"/>
    <m/>
    <n v="13"/>
    <s v="Within Time"/>
    <x v="17"/>
    <n v="18"/>
    <x v="1"/>
    <x v="1"/>
    <x v="1"/>
    <x v="1"/>
  </r>
  <r>
    <n v="214949998"/>
    <s v="Y. Fullerton"/>
    <x v="14"/>
    <s v="May"/>
    <n v="2023"/>
    <d v="1899-12-30T08:50:00"/>
    <x v="2"/>
    <x v="1"/>
    <n v="35"/>
    <x v="6"/>
    <s v="Asian"/>
    <x v="0"/>
    <x v="0"/>
    <m/>
    <n v="13"/>
    <s v="Within Time"/>
    <x v="2"/>
    <n v="8"/>
    <x v="0"/>
    <x v="1"/>
    <x v="1"/>
    <x v="1"/>
  </r>
  <r>
    <n v="418761742"/>
    <s v="Y. Kock"/>
    <x v="34"/>
    <s v="Jun"/>
    <n v="2024"/>
    <d v="1899-12-30T22:26:00"/>
    <x v="1"/>
    <x v="1"/>
    <n v="43"/>
    <x v="6"/>
    <s v="Asian"/>
    <x v="0"/>
    <x v="0"/>
    <m/>
    <n v="25"/>
    <s v="Within Time"/>
    <x v="21"/>
    <n v="22"/>
    <x v="1"/>
    <x v="1"/>
    <x v="1"/>
    <x v="1"/>
  </r>
  <r>
    <n v="290174655"/>
    <s v="Y. Whitington"/>
    <x v="34"/>
    <s v="Jun"/>
    <n v="2024"/>
    <d v="1899-12-30T06:10:00"/>
    <x v="1"/>
    <x v="1"/>
    <n v="79"/>
    <x v="5"/>
    <s v="Asian"/>
    <x v="0"/>
    <x v="0"/>
    <m/>
    <n v="37"/>
    <s v="Delay"/>
    <x v="21"/>
    <n v="6"/>
    <x v="0"/>
    <x v="1"/>
    <x v="0"/>
    <x v="1"/>
  </r>
  <r>
    <n v="864379908"/>
    <s v="Y. Chicco"/>
    <x v="112"/>
    <s v="Apr"/>
    <n v="2023"/>
    <d v="1899-12-30T13:17:00"/>
    <x v="0"/>
    <x v="1"/>
    <n v="76"/>
    <x v="5"/>
    <s v="Asian"/>
    <x v="0"/>
    <x v="0"/>
    <m/>
    <n v="48"/>
    <s v="Delay"/>
    <x v="5"/>
    <n v="13"/>
    <x v="2"/>
    <x v="0"/>
    <x v="2"/>
    <x v="0"/>
  </r>
  <r>
    <n v="442729831"/>
    <s v="Y. Kennermann"/>
    <x v="528"/>
    <s v="Dec"/>
    <n v="2023"/>
    <d v="1899-12-30T06:21:00"/>
    <x v="4"/>
    <x v="1"/>
    <n v="46"/>
    <x v="2"/>
    <s v="Asian"/>
    <x v="0"/>
    <x v="0"/>
    <m/>
    <n v="51"/>
    <s v="Delay"/>
    <x v="2"/>
    <n v="6"/>
    <x v="0"/>
    <x v="1"/>
    <x v="2"/>
    <x v="1"/>
  </r>
  <r>
    <n v="765855657"/>
    <s v="Z. Vaughten"/>
    <x v="6"/>
    <s v="Aug"/>
    <n v="2023"/>
    <d v="1899-12-30T12:26:00"/>
    <x v="0"/>
    <x v="1"/>
    <n v="4"/>
    <x v="1"/>
    <s v="Asian"/>
    <x v="0"/>
    <x v="0"/>
    <m/>
    <n v="16"/>
    <s v="Within Time"/>
    <x v="3"/>
    <n v="12"/>
    <x v="2"/>
    <x v="2"/>
    <x v="1"/>
    <x v="2"/>
  </r>
  <r>
    <n v="642144801"/>
    <s v="Z. Chessell"/>
    <x v="453"/>
    <s v="Aug"/>
    <n v="2024"/>
    <d v="1899-12-30T21:06:00"/>
    <x v="6"/>
    <x v="1"/>
    <n v="47"/>
    <x v="2"/>
    <s v="Asian"/>
    <x v="0"/>
    <x v="0"/>
    <m/>
    <n v="16"/>
    <s v="Within Time"/>
    <x v="23"/>
    <n v="21"/>
    <x v="1"/>
    <x v="2"/>
    <x v="1"/>
    <x v="2"/>
  </r>
  <r>
    <n v="323526658"/>
    <s v="Z. Benoix"/>
    <x v="442"/>
    <s v="Aug"/>
    <n v="2023"/>
    <d v="1899-12-30T14:20:00"/>
    <x v="0"/>
    <x v="1"/>
    <n v="58"/>
    <x v="2"/>
    <s v="Asian"/>
    <x v="0"/>
    <x v="0"/>
    <m/>
    <n v="21"/>
    <s v="Within Time"/>
    <x v="11"/>
    <n v="14"/>
    <x v="2"/>
    <x v="0"/>
    <x v="1"/>
    <x v="0"/>
  </r>
  <r>
    <n v="327715579"/>
    <s v="Z. Keighly"/>
    <x v="505"/>
    <s v="Aug"/>
    <n v="2023"/>
    <d v="1899-12-30T07:52:00"/>
    <x v="2"/>
    <x v="1"/>
    <n v="14"/>
    <x v="4"/>
    <s v="Asian"/>
    <x v="0"/>
    <x v="0"/>
    <m/>
    <n v="24"/>
    <s v="Within Time"/>
    <x v="24"/>
    <n v="7"/>
    <x v="0"/>
    <x v="1"/>
    <x v="1"/>
    <x v="1"/>
  </r>
  <r>
    <n v="161118631"/>
    <s v="Z. Stanlock"/>
    <x v="149"/>
    <s v="May"/>
    <n v="2024"/>
    <d v="1899-12-30T07:14:00"/>
    <x v="4"/>
    <x v="1"/>
    <n v="10"/>
    <x v="4"/>
    <s v="Asian"/>
    <x v="0"/>
    <x v="0"/>
    <m/>
    <n v="30"/>
    <s v="Delay"/>
    <x v="0"/>
    <n v="7"/>
    <x v="0"/>
    <x v="0"/>
    <x v="1"/>
    <x v="0"/>
  </r>
  <r>
    <n v="574485950"/>
    <s v="Z. Trace"/>
    <x v="448"/>
    <s v="Jul"/>
    <n v="2024"/>
    <d v="1899-12-30T06:25:00"/>
    <x v="2"/>
    <x v="1"/>
    <n v="42"/>
    <x v="6"/>
    <s v="Asian"/>
    <x v="0"/>
    <x v="0"/>
    <m/>
    <n v="46"/>
    <s v="Delay"/>
    <x v="2"/>
    <n v="6"/>
    <x v="0"/>
    <x v="1"/>
    <x v="2"/>
    <x v="1"/>
  </r>
  <r>
    <n v="345420466"/>
    <s v="C. Hansell"/>
    <x v="263"/>
    <s v="Aug"/>
    <n v="2023"/>
    <d v="1899-12-30T01:25:00"/>
    <x v="3"/>
    <x v="1"/>
    <n v="31"/>
    <x v="6"/>
    <s v="Asian"/>
    <x v="0"/>
    <x v="0"/>
    <n v="0"/>
    <n v="40"/>
    <s v="Delay"/>
    <x v="0"/>
    <n v="1"/>
    <x v="3"/>
    <x v="0"/>
    <x v="0"/>
    <x v="0"/>
  </r>
  <r>
    <n v="281677646"/>
    <s v="L. Stood"/>
    <x v="194"/>
    <s v="Sep"/>
    <n v="2023"/>
    <d v="1899-12-30T16:02:00"/>
    <x v="5"/>
    <x v="1"/>
    <n v="12"/>
    <x v="4"/>
    <s v="Asian"/>
    <x v="0"/>
    <x v="0"/>
    <n v="0"/>
    <n v="45"/>
    <s v="Delay"/>
    <x v="1"/>
    <n v="16"/>
    <x v="2"/>
    <x v="0"/>
    <x v="0"/>
    <x v="0"/>
  </r>
  <r>
    <n v="351606045"/>
    <s v="S. Morrowe"/>
    <x v="61"/>
    <s v="Oct"/>
    <n v="2023"/>
    <d v="1899-12-30T21:35:00"/>
    <x v="5"/>
    <x v="1"/>
    <n v="73"/>
    <x v="5"/>
    <s v="Asian"/>
    <x v="0"/>
    <x v="0"/>
    <n v="0"/>
    <n v="41"/>
    <s v="Delay"/>
    <x v="0"/>
    <n v="21"/>
    <x v="1"/>
    <x v="0"/>
    <x v="0"/>
    <x v="0"/>
  </r>
  <r>
    <n v="196424139"/>
    <s v="G. Espadas"/>
    <x v="169"/>
    <s v="Jul"/>
    <n v="2023"/>
    <d v="1899-12-30T23:58:00"/>
    <x v="6"/>
    <x v="1"/>
    <n v="39"/>
    <x v="6"/>
    <s v="Asian"/>
    <x v="0"/>
    <x v="0"/>
    <n v="1"/>
    <n v="36"/>
    <s v="Delay"/>
    <x v="25"/>
    <n v="23"/>
    <x v="1"/>
    <x v="0"/>
    <x v="0"/>
    <x v="0"/>
  </r>
  <r>
    <n v="784976948"/>
    <s v="V. Butteris"/>
    <x v="215"/>
    <s v="Jul"/>
    <n v="2024"/>
    <d v="1899-12-30T03:44:00"/>
    <x v="3"/>
    <x v="1"/>
    <n v="61"/>
    <x v="0"/>
    <s v="Asian"/>
    <x v="0"/>
    <x v="0"/>
    <n v="1"/>
    <n v="48"/>
    <s v="Delay"/>
    <x v="20"/>
    <n v="3"/>
    <x v="3"/>
    <x v="3"/>
    <x v="2"/>
    <x v="0"/>
  </r>
  <r>
    <n v="110381973"/>
    <s v="X. Dysart"/>
    <x v="296"/>
    <s v="Apr"/>
    <n v="2024"/>
    <d v="1899-12-30T09:56:00"/>
    <x v="1"/>
    <x v="1"/>
    <n v="76"/>
    <x v="5"/>
    <s v="Asian"/>
    <x v="0"/>
    <x v="0"/>
    <n v="1"/>
    <n v="41"/>
    <s v="Delay"/>
    <x v="22"/>
    <n v="9"/>
    <x v="0"/>
    <x v="1"/>
    <x v="0"/>
    <x v="1"/>
  </r>
  <r>
    <n v="879312414"/>
    <s v="Y. Creaser"/>
    <x v="55"/>
    <s v="Aug"/>
    <n v="2023"/>
    <d v="1899-12-30T22:40:00"/>
    <x v="6"/>
    <x v="1"/>
    <n v="62"/>
    <x v="0"/>
    <s v="Asian"/>
    <x v="0"/>
    <x v="0"/>
    <n v="1"/>
    <n v="23"/>
    <s v="Within Time"/>
    <x v="19"/>
    <n v="22"/>
    <x v="1"/>
    <x v="3"/>
    <x v="1"/>
    <x v="1"/>
  </r>
  <r>
    <n v="213237376"/>
    <s v="M. Vasenkov"/>
    <x v="445"/>
    <s v="Feb"/>
    <n v="2024"/>
    <d v="1899-12-30T19:35:00"/>
    <x v="5"/>
    <x v="1"/>
    <n v="27"/>
    <x v="3"/>
    <s v="Asian"/>
    <x v="0"/>
    <x v="0"/>
    <n v="2"/>
    <n v="60"/>
    <s v="Delay"/>
    <x v="3"/>
    <n v="19"/>
    <x v="1"/>
    <x v="2"/>
    <x v="2"/>
    <x v="2"/>
  </r>
  <r>
    <n v="538742222"/>
    <s v="B. Geator"/>
    <x v="164"/>
    <s v="Jul"/>
    <n v="2024"/>
    <d v="1899-12-30T14:03:00"/>
    <x v="0"/>
    <x v="1"/>
    <n v="18"/>
    <x v="3"/>
    <s v="Asian"/>
    <x v="0"/>
    <x v="0"/>
    <n v="3"/>
    <n v="44"/>
    <s v="Delay"/>
    <x v="29"/>
    <n v="14"/>
    <x v="2"/>
    <x v="2"/>
    <x v="0"/>
    <x v="2"/>
  </r>
  <r>
    <n v="438206869"/>
    <s v="C. Pepin"/>
    <x v="130"/>
    <s v="Jun"/>
    <n v="2024"/>
    <d v="1899-12-30T01:29:00"/>
    <x v="0"/>
    <x v="1"/>
    <n v="18"/>
    <x v="3"/>
    <s v="Asian"/>
    <x v="0"/>
    <x v="0"/>
    <n v="3"/>
    <n v="15"/>
    <s v="Within Time"/>
    <x v="18"/>
    <n v="1"/>
    <x v="3"/>
    <x v="1"/>
    <x v="1"/>
    <x v="1"/>
  </r>
  <r>
    <n v="345562522"/>
    <s v="D. Coull"/>
    <x v="100"/>
    <s v="Jul"/>
    <n v="2024"/>
    <d v="1899-12-30T21:55:00"/>
    <x v="4"/>
    <x v="1"/>
    <n v="18"/>
    <x v="3"/>
    <s v="Asian"/>
    <x v="0"/>
    <x v="0"/>
    <n v="3"/>
    <n v="35"/>
    <s v="Delay"/>
    <x v="4"/>
    <n v="21"/>
    <x v="1"/>
    <x v="2"/>
    <x v="0"/>
    <x v="2"/>
  </r>
  <r>
    <n v="382047586"/>
    <s v="I. Peto"/>
    <x v="131"/>
    <s v="May"/>
    <n v="2024"/>
    <d v="1899-12-30T10:09:00"/>
    <x v="5"/>
    <x v="1"/>
    <n v="28"/>
    <x v="3"/>
    <s v="Asian"/>
    <x v="0"/>
    <x v="0"/>
    <n v="3"/>
    <n v="53"/>
    <s v="Delay"/>
    <x v="15"/>
    <n v="10"/>
    <x v="0"/>
    <x v="2"/>
    <x v="2"/>
    <x v="2"/>
  </r>
  <r>
    <n v="127782954"/>
    <s v="N. Faustian"/>
    <x v="100"/>
    <s v="Jul"/>
    <n v="2024"/>
    <d v="1899-12-30T10:38:00"/>
    <x v="4"/>
    <x v="1"/>
    <n v="13"/>
    <x v="4"/>
    <s v="Asian"/>
    <x v="0"/>
    <x v="0"/>
    <n v="3"/>
    <n v="45"/>
    <s v="Delay"/>
    <x v="4"/>
    <n v="10"/>
    <x v="0"/>
    <x v="2"/>
    <x v="0"/>
    <x v="2"/>
  </r>
  <r>
    <n v="843208997"/>
    <s v="S. Stockow"/>
    <x v="194"/>
    <s v="Sep"/>
    <n v="2023"/>
    <d v="1899-12-30T18:09:00"/>
    <x v="5"/>
    <x v="1"/>
    <n v="51"/>
    <x v="2"/>
    <s v="Asian"/>
    <x v="0"/>
    <x v="0"/>
    <n v="3"/>
    <n v="26"/>
    <s v="Within Time"/>
    <x v="1"/>
    <n v="18"/>
    <x v="1"/>
    <x v="0"/>
    <x v="1"/>
    <x v="0"/>
  </r>
  <r>
    <n v="325536475"/>
    <s v="Z. Denslow"/>
    <x v="100"/>
    <s v="Jul"/>
    <n v="2024"/>
    <d v="1899-12-30T12:11:00"/>
    <x v="4"/>
    <x v="1"/>
    <n v="68"/>
    <x v="0"/>
    <s v="Asian"/>
    <x v="0"/>
    <x v="0"/>
    <n v="3"/>
    <n v="45"/>
    <s v="Delay"/>
    <x v="4"/>
    <n v="12"/>
    <x v="2"/>
    <x v="2"/>
    <x v="0"/>
    <x v="2"/>
  </r>
  <r>
    <n v="597643246"/>
    <s v="Q. Doody"/>
    <x v="160"/>
    <s v="Apr"/>
    <n v="2023"/>
    <d v="1899-12-30T04:24:00"/>
    <x v="4"/>
    <x v="1"/>
    <n v="78"/>
    <x v="5"/>
    <s v="Asian"/>
    <x v="0"/>
    <x v="0"/>
    <n v="4"/>
    <n v="22"/>
    <s v="Within Time"/>
    <x v="15"/>
    <n v="4"/>
    <x v="3"/>
    <x v="2"/>
    <x v="1"/>
    <x v="2"/>
  </r>
  <r>
    <n v="821387964"/>
    <s v="T. McPike"/>
    <x v="541"/>
    <s v="Jun"/>
    <n v="2023"/>
    <d v="1899-12-30T14:21:00"/>
    <x v="2"/>
    <x v="1"/>
    <n v="58"/>
    <x v="2"/>
    <s v="Asian"/>
    <x v="0"/>
    <x v="0"/>
    <n v="5"/>
    <n v="43"/>
    <s v="Delay"/>
    <x v="4"/>
    <n v="14"/>
    <x v="2"/>
    <x v="2"/>
    <x v="0"/>
    <x v="2"/>
  </r>
  <r>
    <n v="628240324"/>
    <s v="Z. Codner"/>
    <x v="301"/>
    <s v="May"/>
    <n v="2023"/>
    <d v="1899-12-30T16:27:00"/>
    <x v="6"/>
    <x v="1"/>
    <n v="10"/>
    <x v="4"/>
    <s v="Asian"/>
    <x v="0"/>
    <x v="0"/>
    <n v="5"/>
    <n v="24"/>
    <s v="Within Time"/>
    <x v="12"/>
    <n v="16"/>
    <x v="2"/>
    <x v="2"/>
    <x v="1"/>
    <x v="2"/>
  </r>
  <r>
    <n v="313993667"/>
    <s v="E. Caws"/>
    <x v="154"/>
    <s v="Nov"/>
    <n v="2023"/>
    <d v="1899-12-30T06:05:00"/>
    <x v="0"/>
    <x v="1"/>
    <n v="4"/>
    <x v="1"/>
    <s v="Asian"/>
    <x v="0"/>
    <x v="0"/>
    <n v="6"/>
    <n v="23"/>
    <s v="Within Time"/>
    <x v="4"/>
    <n v="6"/>
    <x v="0"/>
    <x v="2"/>
    <x v="1"/>
    <x v="2"/>
  </r>
  <r>
    <n v="384258158"/>
    <s v="F. Camblin"/>
    <x v="278"/>
    <s v="Jan"/>
    <n v="2024"/>
    <d v="1899-12-30T11:00:00"/>
    <x v="1"/>
    <x v="1"/>
    <n v="71"/>
    <x v="5"/>
    <s v="Asian"/>
    <x v="0"/>
    <x v="0"/>
    <n v="6"/>
    <n v="42"/>
    <s v="Delay"/>
    <x v="27"/>
    <n v="11"/>
    <x v="0"/>
    <x v="3"/>
    <x v="0"/>
    <x v="0"/>
  </r>
  <r>
    <n v="577723497"/>
    <s v="I. Defond"/>
    <x v="68"/>
    <s v="Jan"/>
    <n v="2024"/>
    <d v="1899-12-30T10:02:00"/>
    <x v="1"/>
    <x v="1"/>
    <n v="8"/>
    <x v="4"/>
    <s v="Asian"/>
    <x v="0"/>
    <x v="0"/>
    <n v="6"/>
    <n v="30"/>
    <s v="Delay"/>
    <x v="22"/>
    <n v="10"/>
    <x v="0"/>
    <x v="1"/>
    <x v="1"/>
    <x v="1"/>
  </r>
  <r>
    <n v="282366038"/>
    <s v="I. Slack"/>
    <x v="249"/>
    <s v="Dec"/>
    <n v="2023"/>
    <d v="1899-12-30T16:03:00"/>
    <x v="1"/>
    <x v="1"/>
    <n v="37"/>
    <x v="6"/>
    <s v="Asian"/>
    <x v="0"/>
    <x v="0"/>
    <n v="6"/>
    <n v="58"/>
    <s v="Delay"/>
    <x v="3"/>
    <n v="16"/>
    <x v="2"/>
    <x v="2"/>
    <x v="2"/>
    <x v="2"/>
  </r>
  <r>
    <n v="832367335"/>
    <s v="J. Landrick"/>
    <x v="42"/>
    <s v="Oct"/>
    <n v="2023"/>
    <d v="1899-12-30T01:56:00"/>
    <x v="0"/>
    <x v="1"/>
    <n v="29"/>
    <x v="3"/>
    <s v="Asian"/>
    <x v="0"/>
    <x v="0"/>
    <n v="6"/>
    <n v="52"/>
    <s v="Delay"/>
    <x v="6"/>
    <n v="1"/>
    <x v="3"/>
    <x v="3"/>
    <x v="2"/>
    <x v="0"/>
  </r>
  <r>
    <n v="709275618"/>
    <s v="P. Coping"/>
    <x v="445"/>
    <s v="Feb"/>
    <n v="2024"/>
    <d v="1899-12-30T16:49:00"/>
    <x v="5"/>
    <x v="1"/>
    <n v="50"/>
    <x v="2"/>
    <s v="Asian"/>
    <x v="0"/>
    <x v="0"/>
    <n v="6"/>
    <n v="55"/>
    <s v="Delay"/>
    <x v="3"/>
    <n v="16"/>
    <x v="2"/>
    <x v="2"/>
    <x v="2"/>
    <x v="2"/>
  </r>
  <r>
    <n v="749520280"/>
    <s v="H. Swanne"/>
    <x v="511"/>
    <s v="Apr"/>
    <n v="2023"/>
    <d v="1899-12-30T01:57:00"/>
    <x v="0"/>
    <x v="1"/>
    <n v="54"/>
    <x v="2"/>
    <s v="Asian"/>
    <x v="0"/>
    <x v="0"/>
    <n v="7"/>
    <n v="43"/>
    <s v="Delay"/>
    <x v="7"/>
    <n v="1"/>
    <x v="3"/>
    <x v="2"/>
    <x v="0"/>
    <x v="2"/>
  </r>
  <r>
    <n v="453377733"/>
    <s v="T. Blann"/>
    <x v="309"/>
    <s v="Jul"/>
    <n v="2024"/>
    <d v="1899-12-30T18:57:00"/>
    <x v="3"/>
    <x v="1"/>
    <n v="67"/>
    <x v="0"/>
    <s v="Asian"/>
    <x v="0"/>
    <x v="0"/>
    <n v="7"/>
    <n v="14"/>
    <s v="Within Time"/>
    <x v="26"/>
    <n v="18"/>
    <x v="1"/>
    <x v="2"/>
    <x v="1"/>
    <x v="2"/>
  </r>
  <r>
    <n v="461438162"/>
    <s v="X. Beetlestone"/>
    <x v="542"/>
    <s v="May"/>
    <n v="2023"/>
    <d v="1899-12-30T19:53:00"/>
    <x v="0"/>
    <x v="1"/>
    <n v="3"/>
    <x v="1"/>
    <s v="Asian"/>
    <x v="0"/>
    <x v="0"/>
    <n v="7"/>
    <n v="53"/>
    <s v="Delay"/>
    <x v="29"/>
    <n v="19"/>
    <x v="1"/>
    <x v="2"/>
    <x v="2"/>
    <x v="2"/>
  </r>
  <r>
    <n v="429497880"/>
    <s v="V. Mowsdell"/>
    <x v="261"/>
    <s v="Aug"/>
    <n v="2023"/>
    <d v="1899-12-30T09:47:00"/>
    <x v="6"/>
    <x v="1"/>
    <n v="2"/>
    <x v="1"/>
    <s v="Asian"/>
    <x v="0"/>
    <x v="0"/>
    <n v="8"/>
    <n v="24"/>
    <s v="Within Time"/>
    <x v="1"/>
    <n v="9"/>
    <x v="0"/>
    <x v="0"/>
    <x v="1"/>
    <x v="0"/>
  </r>
  <r>
    <n v="262610435"/>
    <s v="E. Landon"/>
    <x v="347"/>
    <s v="Oct"/>
    <n v="2024"/>
    <d v="1899-12-30T08:14:00"/>
    <x v="6"/>
    <x v="1"/>
    <n v="18"/>
    <x v="3"/>
    <s v="Asian"/>
    <x v="0"/>
    <x v="0"/>
    <n v="9"/>
    <n v="30"/>
    <s v="Delay"/>
    <x v="21"/>
    <n v="8"/>
    <x v="0"/>
    <x v="1"/>
    <x v="1"/>
    <x v="1"/>
  </r>
  <r>
    <n v="215316186"/>
    <s v="H. Frape"/>
    <x v="292"/>
    <s v="Feb"/>
    <n v="2024"/>
    <d v="1899-12-30T17:19:00"/>
    <x v="1"/>
    <x v="1"/>
    <n v="6"/>
    <x v="4"/>
    <s v="Asian"/>
    <x v="0"/>
    <x v="0"/>
    <n v="9"/>
    <n v="42"/>
    <s v="Delay"/>
    <x v="14"/>
    <n v="17"/>
    <x v="2"/>
    <x v="0"/>
    <x v="0"/>
    <x v="0"/>
  </r>
  <r>
    <n v="739969502"/>
    <s v="I. Helks"/>
    <x v="522"/>
    <s v="Jul"/>
    <n v="2024"/>
    <d v="1899-12-30T18:32:00"/>
    <x v="5"/>
    <x v="1"/>
    <n v="6"/>
    <x v="4"/>
    <s v="Asian"/>
    <x v="0"/>
    <x v="0"/>
    <n v="9"/>
    <n v="52"/>
    <s v="Delay"/>
    <x v="18"/>
    <n v="18"/>
    <x v="1"/>
    <x v="1"/>
    <x v="2"/>
    <x v="1"/>
  </r>
  <r>
    <n v="380972809"/>
    <s v="T. Gosford"/>
    <x v="539"/>
    <s v="Aug"/>
    <n v="2024"/>
    <d v="1899-12-30T02:17:00"/>
    <x v="4"/>
    <x v="1"/>
    <n v="43"/>
    <x v="6"/>
    <s v="Asian"/>
    <x v="0"/>
    <x v="0"/>
    <n v="9"/>
    <n v="47"/>
    <s v="Delay"/>
    <x v="5"/>
    <n v="2"/>
    <x v="3"/>
    <x v="0"/>
    <x v="2"/>
    <x v="0"/>
  </r>
  <r>
    <n v="511981628"/>
    <s v="X. Bentame"/>
    <x v="403"/>
    <s v="Oct"/>
    <n v="2024"/>
    <d v="1899-12-30T15:46:00"/>
    <x v="3"/>
    <x v="1"/>
    <n v="25"/>
    <x v="3"/>
    <s v="Asian"/>
    <x v="0"/>
    <x v="0"/>
    <n v="9"/>
    <n v="19"/>
    <s v="Within Time"/>
    <x v="0"/>
    <n v="15"/>
    <x v="2"/>
    <x v="0"/>
    <x v="1"/>
    <x v="0"/>
  </r>
  <r>
    <n v="534577812"/>
    <s v="A. Newns"/>
    <x v="221"/>
    <s v="May"/>
    <n v="2024"/>
    <d v="1899-12-30T03:39:00"/>
    <x v="0"/>
    <x v="1"/>
    <n v="20"/>
    <x v="3"/>
    <s v="Asian"/>
    <x v="0"/>
    <x v="0"/>
    <n v="10"/>
    <n v="17"/>
    <s v="Within Time"/>
    <x v="21"/>
    <n v="3"/>
    <x v="3"/>
    <x v="1"/>
    <x v="1"/>
    <x v="1"/>
  </r>
  <r>
    <n v="590945630"/>
    <s v="A. Klementz"/>
    <x v="319"/>
    <s v="Oct"/>
    <n v="2024"/>
    <d v="1899-12-30T01:38:00"/>
    <x v="0"/>
    <x v="1"/>
    <n v="77"/>
    <x v="5"/>
    <s v="Asian"/>
    <x v="2"/>
    <x v="0"/>
    <m/>
    <n v="26"/>
    <s v="Within Time"/>
    <x v="30"/>
    <n v="1"/>
    <x v="3"/>
    <x v="3"/>
    <x v="1"/>
    <x v="1"/>
  </r>
  <r>
    <n v="493575938"/>
    <s v="B. Sherwen"/>
    <x v="76"/>
    <s v="Jun"/>
    <n v="2024"/>
    <d v="1899-12-30T11:57:00"/>
    <x v="1"/>
    <x v="1"/>
    <n v="37"/>
    <x v="6"/>
    <s v="Asian"/>
    <x v="2"/>
    <x v="0"/>
    <m/>
    <n v="24"/>
    <s v="Within Time"/>
    <x v="4"/>
    <n v="11"/>
    <x v="0"/>
    <x v="2"/>
    <x v="1"/>
    <x v="2"/>
  </r>
  <r>
    <n v="576680482"/>
    <s v="D. Hosier"/>
    <x v="500"/>
    <s v="Nov"/>
    <n v="2023"/>
    <d v="1899-12-30T13:54:00"/>
    <x v="0"/>
    <x v="1"/>
    <n v="33"/>
    <x v="6"/>
    <s v="Asian"/>
    <x v="2"/>
    <x v="0"/>
    <m/>
    <n v="49"/>
    <s v="Delay"/>
    <x v="21"/>
    <n v="13"/>
    <x v="2"/>
    <x v="1"/>
    <x v="2"/>
    <x v="1"/>
  </r>
  <r>
    <n v="480594442"/>
    <s v="F. Gitting"/>
    <x v="54"/>
    <s v="Apr"/>
    <n v="2024"/>
    <d v="1899-12-30T02:21:00"/>
    <x v="5"/>
    <x v="1"/>
    <n v="33"/>
    <x v="6"/>
    <s v="Asian"/>
    <x v="2"/>
    <x v="0"/>
    <m/>
    <n v="35"/>
    <s v="Delay"/>
    <x v="7"/>
    <n v="2"/>
    <x v="3"/>
    <x v="2"/>
    <x v="0"/>
    <x v="2"/>
  </r>
  <r>
    <n v="368312124"/>
    <s v="I. Sealeaf"/>
    <x v="99"/>
    <s v="Aug"/>
    <n v="2024"/>
    <d v="1899-12-30T05:41:00"/>
    <x v="2"/>
    <x v="1"/>
    <n v="69"/>
    <x v="0"/>
    <s v="Asian"/>
    <x v="2"/>
    <x v="0"/>
    <m/>
    <n v="45"/>
    <s v="Delay"/>
    <x v="1"/>
    <n v="5"/>
    <x v="3"/>
    <x v="0"/>
    <x v="0"/>
    <x v="0"/>
  </r>
  <r>
    <n v="477470020"/>
    <s v="J. Coey"/>
    <x v="247"/>
    <s v="Jun"/>
    <n v="2023"/>
    <d v="1899-12-30T15:36:00"/>
    <x v="2"/>
    <x v="1"/>
    <n v="19"/>
    <x v="3"/>
    <s v="Asian"/>
    <x v="2"/>
    <x v="0"/>
    <m/>
    <n v="39"/>
    <s v="Delay"/>
    <x v="1"/>
    <n v="15"/>
    <x v="2"/>
    <x v="0"/>
    <x v="0"/>
    <x v="0"/>
  </r>
  <r>
    <n v="875572036"/>
    <s v="K. Raggles"/>
    <x v="455"/>
    <s v="Jul"/>
    <n v="2024"/>
    <d v="1899-12-30T13:34:00"/>
    <x v="1"/>
    <x v="1"/>
    <n v="3"/>
    <x v="1"/>
    <s v="Asian"/>
    <x v="2"/>
    <x v="0"/>
    <m/>
    <n v="30"/>
    <s v="Delay"/>
    <x v="0"/>
    <n v="13"/>
    <x v="2"/>
    <x v="0"/>
    <x v="1"/>
    <x v="0"/>
  </r>
  <r>
    <n v="804448560"/>
    <s v="L. Capitano"/>
    <x v="53"/>
    <s v="Jan"/>
    <n v="2024"/>
    <d v="1899-12-30T21:59:00"/>
    <x v="3"/>
    <x v="1"/>
    <n v="74"/>
    <x v="5"/>
    <s v="Asian"/>
    <x v="2"/>
    <x v="0"/>
    <m/>
    <n v="59"/>
    <s v="Delay"/>
    <x v="20"/>
    <n v="21"/>
    <x v="1"/>
    <x v="3"/>
    <x v="2"/>
    <x v="0"/>
  </r>
  <r>
    <n v="206576026"/>
    <s v="N. Clopton"/>
    <x v="460"/>
    <s v="May"/>
    <n v="2023"/>
    <d v="1899-12-30T06:02:00"/>
    <x v="3"/>
    <x v="1"/>
    <n v="59"/>
    <x v="2"/>
    <s v="Asian"/>
    <x v="2"/>
    <x v="0"/>
    <m/>
    <n v="19"/>
    <s v="Within Time"/>
    <x v="16"/>
    <n v="6"/>
    <x v="0"/>
    <x v="1"/>
    <x v="1"/>
    <x v="1"/>
  </r>
  <r>
    <n v="795716463"/>
    <s v="P. McCarty"/>
    <x v="185"/>
    <s v="Jun"/>
    <n v="2024"/>
    <d v="1899-12-30T23:34:00"/>
    <x v="1"/>
    <x v="1"/>
    <n v="12"/>
    <x v="4"/>
    <s v="Asian"/>
    <x v="2"/>
    <x v="0"/>
    <m/>
    <n v="56"/>
    <s v="Delay"/>
    <x v="13"/>
    <n v="23"/>
    <x v="1"/>
    <x v="2"/>
    <x v="2"/>
    <x v="2"/>
  </r>
  <r>
    <n v="832720329"/>
    <s v="Q. Lethbury"/>
    <x v="239"/>
    <s v="Jan"/>
    <n v="2024"/>
    <d v="1899-12-30T02:20:00"/>
    <x v="2"/>
    <x v="1"/>
    <n v="25"/>
    <x v="3"/>
    <s v="Asian"/>
    <x v="2"/>
    <x v="0"/>
    <m/>
    <n v="44"/>
    <s v="Delay"/>
    <x v="25"/>
    <n v="2"/>
    <x v="3"/>
    <x v="0"/>
    <x v="0"/>
    <x v="0"/>
  </r>
  <r>
    <n v="840621287"/>
    <s v="Q. Marrow"/>
    <x v="21"/>
    <s v="Nov"/>
    <n v="2023"/>
    <d v="1899-12-30T22:17:00"/>
    <x v="5"/>
    <x v="1"/>
    <n v="72"/>
    <x v="5"/>
    <s v="Asian"/>
    <x v="2"/>
    <x v="0"/>
    <m/>
    <n v="55"/>
    <s v="Delay"/>
    <x v="14"/>
    <n v="22"/>
    <x v="1"/>
    <x v="0"/>
    <x v="2"/>
    <x v="0"/>
  </r>
  <r>
    <n v="219046134"/>
    <s v="R. Govier"/>
    <x v="386"/>
    <s v="Jun"/>
    <n v="2023"/>
    <d v="1899-12-30T14:54:00"/>
    <x v="1"/>
    <x v="1"/>
    <n v="45"/>
    <x v="2"/>
    <s v="Asian"/>
    <x v="2"/>
    <x v="0"/>
    <m/>
    <n v="29"/>
    <s v="Within Time"/>
    <x v="14"/>
    <n v="14"/>
    <x v="2"/>
    <x v="0"/>
    <x v="1"/>
    <x v="0"/>
  </r>
  <r>
    <n v="539970120"/>
    <s v="R. Ducker"/>
    <x v="424"/>
    <s v="Feb"/>
    <n v="2024"/>
    <d v="1899-12-30T08:22:00"/>
    <x v="0"/>
    <x v="1"/>
    <n v="25"/>
    <x v="3"/>
    <s v="Asian"/>
    <x v="2"/>
    <x v="0"/>
    <m/>
    <n v="52"/>
    <s v="Delay"/>
    <x v="20"/>
    <n v="8"/>
    <x v="0"/>
    <x v="3"/>
    <x v="2"/>
    <x v="0"/>
  </r>
  <r>
    <n v="552282494"/>
    <s v="T. Hanes"/>
    <x v="485"/>
    <s v="Jun"/>
    <n v="2024"/>
    <d v="1899-12-30T07:13:00"/>
    <x v="6"/>
    <x v="1"/>
    <n v="54"/>
    <x v="2"/>
    <s v="Asian"/>
    <x v="2"/>
    <x v="0"/>
    <m/>
    <n v="23"/>
    <s v="Within Time"/>
    <x v="25"/>
    <n v="7"/>
    <x v="0"/>
    <x v="0"/>
    <x v="1"/>
    <x v="0"/>
  </r>
  <r>
    <n v="541228120"/>
    <s v="T. Shreeves"/>
    <x v="117"/>
    <s v="Mar"/>
    <n v="2024"/>
    <d v="1899-12-30T19:44:00"/>
    <x v="5"/>
    <x v="1"/>
    <n v="53"/>
    <x v="2"/>
    <s v="Asian"/>
    <x v="2"/>
    <x v="0"/>
    <m/>
    <n v="48"/>
    <s v="Delay"/>
    <x v="21"/>
    <n v="19"/>
    <x v="1"/>
    <x v="1"/>
    <x v="2"/>
    <x v="1"/>
  </r>
  <r>
    <n v="216388198"/>
    <s v="X. Coad"/>
    <x v="231"/>
    <s v="Oct"/>
    <n v="2023"/>
    <d v="1899-12-30T14:23:00"/>
    <x v="3"/>
    <x v="1"/>
    <n v="41"/>
    <x v="6"/>
    <s v="Asian"/>
    <x v="2"/>
    <x v="0"/>
    <m/>
    <n v="19"/>
    <s v="Within Time"/>
    <x v="13"/>
    <n v="14"/>
    <x v="2"/>
    <x v="2"/>
    <x v="1"/>
    <x v="2"/>
  </r>
  <r>
    <n v="595815298"/>
    <s v="Y. Fantham"/>
    <x v="200"/>
    <s v="Apr"/>
    <n v="2023"/>
    <d v="1899-12-30T06:43:00"/>
    <x v="5"/>
    <x v="1"/>
    <n v="38"/>
    <x v="6"/>
    <s v="Asian"/>
    <x v="2"/>
    <x v="0"/>
    <m/>
    <n v="33"/>
    <s v="Delay"/>
    <x v="28"/>
    <n v="6"/>
    <x v="0"/>
    <x v="0"/>
    <x v="0"/>
    <x v="2"/>
  </r>
  <r>
    <n v="374274733"/>
    <s v="H. Gaudon"/>
    <x v="365"/>
    <s v="Feb"/>
    <n v="2024"/>
    <d v="1899-12-30T09:33:00"/>
    <x v="2"/>
    <x v="1"/>
    <n v="47"/>
    <x v="2"/>
    <s v="Asian"/>
    <x v="2"/>
    <x v="0"/>
    <n v="0"/>
    <n v="24"/>
    <s v="Within Time"/>
    <x v="1"/>
    <n v="9"/>
    <x v="0"/>
    <x v="0"/>
    <x v="1"/>
    <x v="0"/>
  </r>
  <r>
    <n v="579475526"/>
    <s v="T. Lahrs"/>
    <x v="36"/>
    <s v="Oct"/>
    <n v="2023"/>
    <d v="1899-12-30T05:09:00"/>
    <x v="2"/>
    <x v="1"/>
    <n v="56"/>
    <x v="2"/>
    <s v="Asian"/>
    <x v="2"/>
    <x v="0"/>
    <n v="2"/>
    <n v="16"/>
    <s v="Within Time"/>
    <x v="9"/>
    <n v="5"/>
    <x v="3"/>
    <x v="3"/>
    <x v="1"/>
    <x v="0"/>
  </r>
  <r>
    <n v="470651385"/>
    <s v="T. Davidowsky"/>
    <x v="401"/>
    <s v="Jun"/>
    <n v="2024"/>
    <d v="1899-12-30T18:44:00"/>
    <x v="5"/>
    <x v="1"/>
    <n v="56"/>
    <x v="2"/>
    <s v="Asian"/>
    <x v="2"/>
    <x v="0"/>
    <n v="3"/>
    <n v="45"/>
    <s v="Delay"/>
    <x v="20"/>
    <n v="18"/>
    <x v="1"/>
    <x v="3"/>
    <x v="0"/>
    <x v="0"/>
  </r>
  <r>
    <n v="156389827"/>
    <s v="L. Chapellow"/>
    <x v="497"/>
    <s v="Sep"/>
    <n v="2023"/>
    <d v="1899-12-30T12:57:00"/>
    <x v="0"/>
    <x v="1"/>
    <n v="76"/>
    <x v="5"/>
    <s v="Asian"/>
    <x v="2"/>
    <x v="0"/>
    <n v="4"/>
    <n v="60"/>
    <s v="Delay"/>
    <x v="22"/>
    <n v="12"/>
    <x v="2"/>
    <x v="1"/>
    <x v="2"/>
    <x v="1"/>
  </r>
  <r>
    <n v="764901391"/>
    <s v="X. Casbolt"/>
    <x v="405"/>
    <s v="Jun"/>
    <n v="2023"/>
    <d v="1899-12-30T20:54:00"/>
    <x v="2"/>
    <x v="1"/>
    <n v="68"/>
    <x v="0"/>
    <s v="Asian"/>
    <x v="2"/>
    <x v="0"/>
    <n v="9"/>
    <n v="11"/>
    <s v="Within Time"/>
    <x v="19"/>
    <n v="20"/>
    <x v="1"/>
    <x v="3"/>
    <x v="1"/>
    <x v="1"/>
  </r>
  <r>
    <n v="507761018"/>
    <s v="C. Ezzy"/>
    <x v="158"/>
    <s v="Mar"/>
    <n v="2024"/>
    <d v="1899-12-30T23:03:00"/>
    <x v="1"/>
    <x v="1"/>
    <n v="34"/>
    <x v="6"/>
    <s v="Asian"/>
    <x v="4"/>
    <x v="0"/>
    <m/>
    <n v="30"/>
    <s v="Delay"/>
    <x v="17"/>
    <n v="23"/>
    <x v="1"/>
    <x v="1"/>
    <x v="1"/>
    <x v="1"/>
  </r>
  <r>
    <n v="551552010"/>
    <s v="E. Hazell"/>
    <x v="207"/>
    <s v="Apr"/>
    <n v="2024"/>
    <d v="1899-12-30T15:18:00"/>
    <x v="6"/>
    <x v="1"/>
    <n v="21"/>
    <x v="3"/>
    <s v="Asian"/>
    <x v="4"/>
    <x v="0"/>
    <m/>
    <n v="47"/>
    <s v="Delay"/>
    <x v="11"/>
    <n v="15"/>
    <x v="2"/>
    <x v="0"/>
    <x v="2"/>
    <x v="0"/>
  </r>
  <r>
    <n v="187397367"/>
    <s v="G. Hankard"/>
    <x v="119"/>
    <s v="Jan"/>
    <n v="2024"/>
    <d v="1899-12-30T02:56:00"/>
    <x v="4"/>
    <x v="1"/>
    <n v="10"/>
    <x v="4"/>
    <s v="Asian"/>
    <x v="4"/>
    <x v="0"/>
    <m/>
    <n v="48"/>
    <s v="Delay"/>
    <x v="1"/>
    <n v="2"/>
    <x v="3"/>
    <x v="0"/>
    <x v="2"/>
    <x v="0"/>
  </r>
  <r>
    <n v="663655691"/>
    <s v="H. Baumann"/>
    <x v="446"/>
    <s v="Nov"/>
    <n v="2023"/>
    <d v="1899-12-30T18:32:00"/>
    <x v="4"/>
    <x v="1"/>
    <n v="19"/>
    <x v="3"/>
    <s v="Asian"/>
    <x v="4"/>
    <x v="0"/>
    <m/>
    <n v="20"/>
    <s v="Within Time"/>
    <x v="27"/>
    <n v="18"/>
    <x v="1"/>
    <x v="3"/>
    <x v="1"/>
    <x v="0"/>
  </r>
  <r>
    <n v="733136784"/>
    <s v="J. Eglese"/>
    <x v="171"/>
    <s v="Jul"/>
    <n v="2023"/>
    <d v="1899-12-30T12:45:00"/>
    <x v="5"/>
    <x v="1"/>
    <n v="22"/>
    <x v="3"/>
    <s v="Asian"/>
    <x v="4"/>
    <x v="0"/>
    <m/>
    <n v="14"/>
    <s v="Within Time"/>
    <x v="20"/>
    <n v="12"/>
    <x v="2"/>
    <x v="3"/>
    <x v="1"/>
    <x v="0"/>
  </r>
  <r>
    <n v="123183686"/>
    <s v="J. Orneblow"/>
    <x v="449"/>
    <s v="Mar"/>
    <n v="2024"/>
    <d v="1899-12-30T13:31:00"/>
    <x v="5"/>
    <x v="1"/>
    <n v="74"/>
    <x v="5"/>
    <s v="Asian"/>
    <x v="4"/>
    <x v="0"/>
    <m/>
    <n v="33"/>
    <s v="Delay"/>
    <x v="4"/>
    <n v="13"/>
    <x v="2"/>
    <x v="2"/>
    <x v="0"/>
    <x v="2"/>
  </r>
  <r>
    <n v="323055893"/>
    <s v="S. Plumm"/>
    <x v="273"/>
    <s v="Sep"/>
    <n v="2023"/>
    <d v="1899-12-30T13:44:00"/>
    <x v="3"/>
    <x v="1"/>
    <n v="77"/>
    <x v="5"/>
    <s v="Asian"/>
    <x v="4"/>
    <x v="0"/>
    <m/>
    <n v="58"/>
    <s v="Delay"/>
    <x v="15"/>
    <n v="13"/>
    <x v="2"/>
    <x v="2"/>
    <x v="2"/>
    <x v="2"/>
  </r>
  <r>
    <n v="207583631"/>
    <s v="W. MacElharge"/>
    <x v="437"/>
    <s v="Jun"/>
    <n v="2024"/>
    <d v="1899-12-30T15:10:00"/>
    <x v="5"/>
    <x v="1"/>
    <n v="1"/>
    <x v="1"/>
    <s v="Asian"/>
    <x v="4"/>
    <x v="0"/>
    <m/>
    <n v="32"/>
    <s v="Delay"/>
    <x v="26"/>
    <n v="15"/>
    <x v="2"/>
    <x v="2"/>
    <x v="0"/>
    <x v="2"/>
  </r>
  <r>
    <n v="317667650"/>
    <s v="Y. Pettyfer"/>
    <x v="322"/>
    <s v="May"/>
    <n v="2023"/>
    <d v="1899-12-30T07:38:00"/>
    <x v="6"/>
    <x v="1"/>
    <n v="70"/>
    <x v="5"/>
    <s v="Asian"/>
    <x v="4"/>
    <x v="0"/>
    <m/>
    <n v="11"/>
    <s v="Within Time"/>
    <x v="11"/>
    <n v="7"/>
    <x v="0"/>
    <x v="0"/>
    <x v="1"/>
    <x v="0"/>
  </r>
  <r>
    <n v="334602957"/>
    <s v="X. Millichip"/>
    <x v="166"/>
    <s v="May"/>
    <n v="2023"/>
    <d v="1899-12-30T05:07:00"/>
    <x v="1"/>
    <x v="1"/>
    <n v="56"/>
    <x v="2"/>
    <s v="Asian"/>
    <x v="4"/>
    <x v="0"/>
    <n v="0"/>
    <n v="50"/>
    <s v="Delay"/>
    <x v="0"/>
    <n v="5"/>
    <x v="3"/>
    <x v="0"/>
    <x v="2"/>
    <x v="0"/>
  </r>
  <r>
    <n v="691609872"/>
    <s v="A. D'orsay"/>
    <x v="237"/>
    <s v="May"/>
    <n v="2024"/>
    <d v="1899-12-30T03:36:00"/>
    <x v="2"/>
    <x v="1"/>
    <n v="59"/>
    <x v="2"/>
    <s v="Asian"/>
    <x v="4"/>
    <x v="0"/>
    <n v="8"/>
    <n v="46"/>
    <s v="Delay"/>
    <x v="12"/>
    <n v="3"/>
    <x v="3"/>
    <x v="2"/>
    <x v="2"/>
    <x v="2"/>
  </r>
  <r>
    <n v="515560003"/>
    <s v="P. Fluin"/>
    <x v="64"/>
    <s v="Mar"/>
    <n v="2024"/>
    <d v="1899-12-30T21:49:00"/>
    <x v="5"/>
    <x v="1"/>
    <n v="37"/>
    <x v="6"/>
    <s v="Asian"/>
    <x v="4"/>
    <x v="0"/>
    <n v="8"/>
    <n v="41"/>
    <s v="Delay"/>
    <x v="13"/>
    <n v="21"/>
    <x v="1"/>
    <x v="2"/>
    <x v="0"/>
    <x v="2"/>
  </r>
  <r>
    <n v="792980919"/>
    <s v="K. Thompson"/>
    <x v="167"/>
    <s v="Aug"/>
    <n v="2024"/>
    <d v="1899-12-30T04:00:00"/>
    <x v="1"/>
    <x v="1"/>
    <n v="19"/>
    <x v="3"/>
    <s v="Asian"/>
    <x v="4"/>
    <x v="0"/>
    <n v="9"/>
    <n v="56"/>
    <s v="Delay"/>
    <x v="24"/>
    <n v="4"/>
    <x v="3"/>
    <x v="1"/>
    <x v="2"/>
    <x v="1"/>
  </r>
  <r>
    <n v="722744559"/>
    <s v="S. Bortolutti"/>
    <x v="403"/>
    <s v="Oct"/>
    <n v="2024"/>
    <d v="1899-12-30T09:50:00"/>
    <x v="3"/>
    <x v="1"/>
    <n v="77"/>
    <x v="5"/>
    <s v="Asian"/>
    <x v="4"/>
    <x v="0"/>
    <n v="10"/>
    <n v="42"/>
    <s v="Delay"/>
    <x v="0"/>
    <n v="9"/>
    <x v="0"/>
    <x v="0"/>
    <x v="0"/>
    <x v="0"/>
  </r>
  <r>
    <n v="818209986"/>
    <s v="B. Emanuele"/>
    <x v="411"/>
    <s v="Sep"/>
    <n v="2023"/>
    <d v="1899-12-30T03:24:00"/>
    <x v="3"/>
    <x v="1"/>
    <n v="30"/>
    <x v="6"/>
    <s v="Asian"/>
    <x v="7"/>
    <x v="0"/>
    <m/>
    <n v="10"/>
    <s v="Within Time"/>
    <x v="8"/>
    <n v="3"/>
    <x v="3"/>
    <x v="3"/>
    <x v="1"/>
    <x v="1"/>
  </r>
  <r>
    <n v="645181740"/>
    <s v="I. Kopmann"/>
    <x v="305"/>
    <s v="Dec"/>
    <n v="2023"/>
    <d v="1899-12-30T15:02:00"/>
    <x v="4"/>
    <x v="1"/>
    <n v="24"/>
    <x v="3"/>
    <s v="Asian"/>
    <x v="7"/>
    <x v="0"/>
    <m/>
    <n v="37"/>
    <s v="Delay"/>
    <x v="25"/>
    <n v="15"/>
    <x v="2"/>
    <x v="0"/>
    <x v="0"/>
    <x v="0"/>
  </r>
  <r>
    <n v="765534095"/>
    <s v="B. Santostefano."/>
    <x v="31"/>
    <s v="Jan"/>
    <n v="2024"/>
    <d v="1899-12-30T17:36:00"/>
    <x v="4"/>
    <x v="1"/>
    <n v="28"/>
    <x v="3"/>
    <s v="Declined to Identify"/>
    <x v="6"/>
    <x v="0"/>
    <m/>
    <n v="18"/>
    <s v="Within Time"/>
    <x v="19"/>
    <n v="17"/>
    <x v="2"/>
    <x v="3"/>
    <x v="1"/>
    <x v="1"/>
  </r>
  <r>
    <n v="884300023"/>
    <s v="C. Rechert"/>
    <x v="105"/>
    <s v="Jun"/>
    <n v="2024"/>
    <d v="1899-12-30T13:30:00"/>
    <x v="4"/>
    <x v="1"/>
    <n v="58"/>
    <x v="2"/>
    <s v="Declined to Identify"/>
    <x v="6"/>
    <x v="0"/>
    <m/>
    <n v="35"/>
    <s v="Delay"/>
    <x v="8"/>
    <n v="13"/>
    <x v="2"/>
    <x v="3"/>
    <x v="0"/>
    <x v="1"/>
  </r>
  <r>
    <n v="212439461"/>
    <s v="L. Pichmann"/>
    <x v="161"/>
    <s v="Apr"/>
    <n v="2024"/>
    <d v="1899-12-30T08:15:00"/>
    <x v="5"/>
    <x v="1"/>
    <n v="39"/>
    <x v="6"/>
    <s v="Declined to Identify"/>
    <x v="6"/>
    <x v="0"/>
    <m/>
    <n v="13"/>
    <s v="Within Time"/>
    <x v="5"/>
    <n v="8"/>
    <x v="0"/>
    <x v="0"/>
    <x v="1"/>
    <x v="0"/>
  </r>
  <r>
    <n v="699780927"/>
    <s v="W. Hyndson"/>
    <x v="375"/>
    <s v="Sep"/>
    <n v="2023"/>
    <d v="1899-12-30T12:16:00"/>
    <x v="0"/>
    <x v="1"/>
    <n v="19"/>
    <x v="3"/>
    <s v="Declined to Identify"/>
    <x v="6"/>
    <x v="0"/>
    <m/>
    <n v="30"/>
    <s v="Delay"/>
    <x v="23"/>
    <n v="12"/>
    <x v="2"/>
    <x v="2"/>
    <x v="1"/>
    <x v="2"/>
  </r>
  <r>
    <n v="373563448"/>
    <s v="W. Hrachovec"/>
    <x v="409"/>
    <s v="Aug"/>
    <n v="2024"/>
    <d v="1899-12-30T07:20:00"/>
    <x v="5"/>
    <x v="1"/>
    <n v="29"/>
    <x v="3"/>
    <s v="Declined to Identify"/>
    <x v="6"/>
    <x v="0"/>
    <m/>
    <n v="39"/>
    <s v="Delay"/>
    <x v="11"/>
    <n v="7"/>
    <x v="0"/>
    <x v="0"/>
    <x v="0"/>
    <x v="0"/>
  </r>
  <r>
    <n v="856964267"/>
    <s v="B. Ashpital"/>
    <x v="366"/>
    <s v="Feb"/>
    <n v="2024"/>
    <d v="1899-12-30T07:41:00"/>
    <x v="4"/>
    <x v="1"/>
    <n v="32"/>
    <x v="6"/>
    <s v="Declined to Identify"/>
    <x v="6"/>
    <x v="0"/>
    <n v="1"/>
    <n v="11"/>
    <s v="Within Time"/>
    <x v="18"/>
    <n v="7"/>
    <x v="0"/>
    <x v="1"/>
    <x v="1"/>
    <x v="1"/>
  </r>
  <r>
    <n v="208458047"/>
    <s v="A. Pickton"/>
    <x v="367"/>
    <s v="Nov"/>
    <n v="2023"/>
    <d v="1899-12-30T08:37:00"/>
    <x v="1"/>
    <x v="1"/>
    <n v="37"/>
    <x v="6"/>
    <s v="Declined to Identify"/>
    <x v="3"/>
    <x v="0"/>
    <m/>
    <n v="57"/>
    <s v="Delay"/>
    <x v="6"/>
    <n v="8"/>
    <x v="0"/>
    <x v="3"/>
    <x v="2"/>
    <x v="0"/>
  </r>
  <r>
    <n v="282042756"/>
    <s v="N. Matissoff"/>
    <x v="172"/>
    <s v="Aug"/>
    <n v="2024"/>
    <d v="1899-12-30T12:36:00"/>
    <x v="1"/>
    <x v="1"/>
    <n v="50"/>
    <x v="2"/>
    <s v="Declined to Identify"/>
    <x v="3"/>
    <x v="0"/>
    <m/>
    <n v="42"/>
    <s v="Delay"/>
    <x v="15"/>
    <n v="12"/>
    <x v="2"/>
    <x v="2"/>
    <x v="0"/>
    <x v="2"/>
  </r>
  <r>
    <n v="658579431"/>
    <s v="N. Yegoshin"/>
    <x v="453"/>
    <s v="Aug"/>
    <n v="2024"/>
    <d v="1899-12-30T09:29:00"/>
    <x v="6"/>
    <x v="1"/>
    <n v="51"/>
    <x v="2"/>
    <s v="Declined to Identify"/>
    <x v="3"/>
    <x v="0"/>
    <m/>
    <n v="60"/>
    <s v="Delay"/>
    <x v="23"/>
    <n v="9"/>
    <x v="0"/>
    <x v="2"/>
    <x v="2"/>
    <x v="2"/>
  </r>
  <r>
    <n v="321579470"/>
    <s v="Q. Micheau"/>
    <x v="172"/>
    <s v="Aug"/>
    <n v="2024"/>
    <d v="1899-12-30T16:17:00"/>
    <x v="1"/>
    <x v="1"/>
    <n v="2"/>
    <x v="1"/>
    <s v="Declined to Identify"/>
    <x v="3"/>
    <x v="0"/>
    <m/>
    <n v="15"/>
    <s v="Within Time"/>
    <x v="15"/>
    <n v="16"/>
    <x v="2"/>
    <x v="2"/>
    <x v="1"/>
    <x v="2"/>
  </r>
  <r>
    <n v="378018926"/>
    <s v="U. MacKonochie"/>
    <x v="524"/>
    <s v="Oct"/>
    <n v="2024"/>
    <d v="1899-12-30T01:41:00"/>
    <x v="4"/>
    <x v="1"/>
    <n v="47"/>
    <x v="2"/>
    <s v="Declined to Identify"/>
    <x v="3"/>
    <x v="0"/>
    <m/>
    <n v="19"/>
    <s v="Within Time"/>
    <x v="26"/>
    <n v="1"/>
    <x v="3"/>
    <x v="2"/>
    <x v="1"/>
    <x v="2"/>
  </r>
  <r>
    <n v="722441826"/>
    <s v="U. Yateman"/>
    <x v="327"/>
    <s v="Nov"/>
    <n v="2023"/>
    <d v="1899-12-30T15:03:00"/>
    <x v="3"/>
    <x v="1"/>
    <n v="4"/>
    <x v="1"/>
    <s v="Declined to Identify"/>
    <x v="3"/>
    <x v="0"/>
    <m/>
    <n v="57"/>
    <s v="Delay"/>
    <x v="7"/>
    <n v="15"/>
    <x v="2"/>
    <x v="2"/>
    <x v="2"/>
    <x v="2"/>
  </r>
  <r>
    <n v="711530902"/>
    <s v="V. Huckel"/>
    <x v="235"/>
    <s v="Jul"/>
    <n v="2024"/>
    <d v="1899-12-30T04:54:00"/>
    <x v="6"/>
    <x v="1"/>
    <n v="14"/>
    <x v="4"/>
    <s v="Declined to Identify"/>
    <x v="3"/>
    <x v="0"/>
    <m/>
    <n v="36"/>
    <s v="Delay"/>
    <x v="3"/>
    <n v="4"/>
    <x v="3"/>
    <x v="2"/>
    <x v="0"/>
    <x v="2"/>
  </r>
  <r>
    <n v="271501988"/>
    <s v="W. Du Plantier"/>
    <x v="280"/>
    <s v="Sep"/>
    <n v="2024"/>
    <d v="1899-12-30T13:20:00"/>
    <x v="2"/>
    <x v="1"/>
    <n v="65"/>
    <x v="0"/>
    <s v="Declined to Identify"/>
    <x v="3"/>
    <x v="0"/>
    <m/>
    <n v="11"/>
    <s v="Within Time"/>
    <x v="9"/>
    <n v="13"/>
    <x v="2"/>
    <x v="3"/>
    <x v="1"/>
    <x v="0"/>
  </r>
  <r>
    <n v="620376376"/>
    <s v="Y. Billyard"/>
    <x v="306"/>
    <s v="Sep"/>
    <n v="2023"/>
    <d v="1899-12-30T04:21:00"/>
    <x v="1"/>
    <x v="1"/>
    <n v="33"/>
    <x v="6"/>
    <s v="Declined to Identify"/>
    <x v="3"/>
    <x v="0"/>
    <m/>
    <n v="50"/>
    <s v="Delay"/>
    <x v="17"/>
    <n v="4"/>
    <x v="3"/>
    <x v="1"/>
    <x v="2"/>
    <x v="1"/>
  </r>
  <r>
    <n v="199434653"/>
    <s v="Y. Casley"/>
    <x v="133"/>
    <s v="Jun"/>
    <n v="2024"/>
    <d v="1899-12-30T23:04:00"/>
    <x v="4"/>
    <x v="1"/>
    <n v="78"/>
    <x v="5"/>
    <s v="Declined to Identify"/>
    <x v="3"/>
    <x v="0"/>
    <n v="6"/>
    <n v="32"/>
    <s v="Delay"/>
    <x v="14"/>
    <n v="23"/>
    <x v="1"/>
    <x v="0"/>
    <x v="0"/>
    <x v="0"/>
  </r>
  <r>
    <n v="126630154"/>
    <s v="B. Tsarovic"/>
    <x v="85"/>
    <s v="Aug"/>
    <n v="2023"/>
    <d v="1899-12-30T05:20:00"/>
    <x v="1"/>
    <x v="1"/>
    <n v="38"/>
    <x v="6"/>
    <s v="Declined to Identify"/>
    <x v="1"/>
    <x v="0"/>
    <m/>
    <n v="18"/>
    <s v="Within Time"/>
    <x v="7"/>
    <n v="5"/>
    <x v="3"/>
    <x v="2"/>
    <x v="1"/>
    <x v="2"/>
  </r>
  <r>
    <n v="521231966"/>
    <s v="C. Bestwick"/>
    <x v="169"/>
    <s v="Jul"/>
    <n v="2023"/>
    <d v="1899-12-30T18:53:00"/>
    <x v="6"/>
    <x v="1"/>
    <n v="51"/>
    <x v="2"/>
    <s v="Declined to Identify"/>
    <x v="1"/>
    <x v="0"/>
    <m/>
    <n v="51"/>
    <s v="Delay"/>
    <x v="25"/>
    <n v="18"/>
    <x v="1"/>
    <x v="0"/>
    <x v="2"/>
    <x v="0"/>
  </r>
  <r>
    <n v="107068299"/>
    <s v="D. Jeynes"/>
    <x v="65"/>
    <s v="Sep"/>
    <n v="2023"/>
    <d v="1899-12-30T06:36:00"/>
    <x v="6"/>
    <x v="1"/>
    <n v="50"/>
    <x v="2"/>
    <s v="Declined to Identify"/>
    <x v="1"/>
    <x v="0"/>
    <m/>
    <n v="10"/>
    <s v="Within Time"/>
    <x v="18"/>
    <n v="6"/>
    <x v="0"/>
    <x v="1"/>
    <x v="1"/>
    <x v="1"/>
  </r>
  <r>
    <n v="108702706"/>
    <s v="D. Demer"/>
    <x v="94"/>
    <s v="Sep"/>
    <n v="2024"/>
    <d v="1899-12-30T10:04:00"/>
    <x v="1"/>
    <x v="1"/>
    <n v="15"/>
    <x v="3"/>
    <s v="Declined to Identify"/>
    <x v="1"/>
    <x v="0"/>
    <m/>
    <n v="40"/>
    <s v="Delay"/>
    <x v="20"/>
    <n v="10"/>
    <x v="0"/>
    <x v="3"/>
    <x v="0"/>
    <x v="0"/>
  </r>
  <r>
    <n v="308726633"/>
    <s v="E. Tregidga"/>
    <x v="331"/>
    <s v="Jul"/>
    <n v="2023"/>
    <d v="1899-12-30T12:07:00"/>
    <x v="1"/>
    <x v="1"/>
    <n v="51"/>
    <x v="2"/>
    <s v="Declined to Identify"/>
    <x v="1"/>
    <x v="0"/>
    <m/>
    <n v="40"/>
    <s v="Delay"/>
    <x v="21"/>
    <n v="12"/>
    <x v="2"/>
    <x v="1"/>
    <x v="0"/>
    <x v="1"/>
  </r>
  <r>
    <n v="324672447"/>
    <s v="E. Guillou"/>
    <x v="172"/>
    <s v="Aug"/>
    <n v="2024"/>
    <d v="1899-12-30T16:01:00"/>
    <x v="1"/>
    <x v="1"/>
    <n v="8"/>
    <x v="4"/>
    <s v="Declined to Identify"/>
    <x v="1"/>
    <x v="0"/>
    <m/>
    <n v="41"/>
    <s v="Delay"/>
    <x v="15"/>
    <n v="16"/>
    <x v="2"/>
    <x v="2"/>
    <x v="0"/>
    <x v="2"/>
  </r>
  <r>
    <n v="409717005"/>
    <s v="E. Lamp"/>
    <x v="287"/>
    <s v="Sep"/>
    <n v="2024"/>
    <d v="1899-12-30T07:06:00"/>
    <x v="3"/>
    <x v="1"/>
    <n v="18"/>
    <x v="3"/>
    <s v="Declined to Identify"/>
    <x v="1"/>
    <x v="0"/>
    <m/>
    <n v="56"/>
    <s v="Delay"/>
    <x v="1"/>
    <n v="7"/>
    <x v="0"/>
    <x v="0"/>
    <x v="2"/>
    <x v="0"/>
  </r>
  <r>
    <n v="669906148"/>
    <s v="F. Bratchell"/>
    <x v="441"/>
    <s v="Apr"/>
    <n v="2024"/>
    <d v="1899-12-30T11:49:00"/>
    <x v="1"/>
    <x v="1"/>
    <n v="63"/>
    <x v="0"/>
    <s v="Declined to Identify"/>
    <x v="1"/>
    <x v="0"/>
    <m/>
    <n v="60"/>
    <s v="Delay"/>
    <x v="23"/>
    <n v="11"/>
    <x v="0"/>
    <x v="2"/>
    <x v="2"/>
    <x v="2"/>
  </r>
  <r>
    <n v="778571512"/>
    <s v="G. MacCall"/>
    <x v="238"/>
    <s v="Jun"/>
    <n v="2024"/>
    <d v="1899-12-30T02:14:00"/>
    <x v="0"/>
    <x v="1"/>
    <n v="3"/>
    <x v="1"/>
    <s v="Declined to Identify"/>
    <x v="1"/>
    <x v="0"/>
    <m/>
    <n v="40"/>
    <s v="Delay"/>
    <x v="5"/>
    <n v="2"/>
    <x v="3"/>
    <x v="0"/>
    <x v="0"/>
    <x v="0"/>
  </r>
  <r>
    <n v="406760752"/>
    <s v="G. O'Hederscoll"/>
    <x v="525"/>
    <s v="Apr"/>
    <n v="2024"/>
    <d v="1899-12-30T04:41:00"/>
    <x v="4"/>
    <x v="1"/>
    <n v="64"/>
    <x v="0"/>
    <s v="Declined to Identify"/>
    <x v="1"/>
    <x v="0"/>
    <m/>
    <n v="53"/>
    <s v="Delay"/>
    <x v="4"/>
    <n v="4"/>
    <x v="3"/>
    <x v="2"/>
    <x v="2"/>
    <x v="2"/>
  </r>
  <r>
    <n v="833303540"/>
    <s v="I. Currao"/>
    <x v="213"/>
    <s v="Jun"/>
    <n v="2023"/>
    <d v="1899-12-30T05:23:00"/>
    <x v="4"/>
    <x v="1"/>
    <n v="66"/>
    <x v="0"/>
    <s v="Declined to Identify"/>
    <x v="1"/>
    <x v="0"/>
    <m/>
    <n v="43"/>
    <s v="Delay"/>
    <x v="7"/>
    <n v="5"/>
    <x v="3"/>
    <x v="2"/>
    <x v="0"/>
    <x v="2"/>
  </r>
  <r>
    <n v="802238575"/>
    <s v="J. Leeburne"/>
    <x v="170"/>
    <s v="Apr"/>
    <n v="2024"/>
    <d v="1899-12-30T04:16:00"/>
    <x v="0"/>
    <x v="1"/>
    <n v="66"/>
    <x v="0"/>
    <s v="Declined to Identify"/>
    <x v="1"/>
    <x v="0"/>
    <m/>
    <n v="36"/>
    <s v="Delay"/>
    <x v="14"/>
    <n v="4"/>
    <x v="3"/>
    <x v="0"/>
    <x v="0"/>
    <x v="0"/>
  </r>
  <r>
    <n v="683701477"/>
    <s v="J. MacLese"/>
    <x v="328"/>
    <s v="Apr"/>
    <n v="2023"/>
    <d v="1899-12-30T13:49:00"/>
    <x v="6"/>
    <x v="1"/>
    <n v="51"/>
    <x v="2"/>
    <s v="Declined to Identify"/>
    <x v="1"/>
    <x v="0"/>
    <m/>
    <n v="53"/>
    <s v="Delay"/>
    <x v="6"/>
    <n v="13"/>
    <x v="2"/>
    <x v="3"/>
    <x v="2"/>
    <x v="0"/>
  </r>
  <r>
    <n v="197941715"/>
    <s v="J. Yanne"/>
    <x v="441"/>
    <s v="Apr"/>
    <n v="2024"/>
    <d v="1899-12-30T20:13:00"/>
    <x v="1"/>
    <x v="1"/>
    <n v="26"/>
    <x v="3"/>
    <s v="Declined to Identify"/>
    <x v="1"/>
    <x v="0"/>
    <m/>
    <n v="60"/>
    <s v="Delay"/>
    <x v="23"/>
    <n v="20"/>
    <x v="1"/>
    <x v="2"/>
    <x v="2"/>
    <x v="2"/>
  </r>
  <r>
    <n v="214902105"/>
    <s v="K. Reeders"/>
    <x v="526"/>
    <s v="May"/>
    <n v="2024"/>
    <d v="1899-12-30T06:04:00"/>
    <x v="4"/>
    <x v="1"/>
    <n v="46"/>
    <x v="2"/>
    <s v="Declined to Identify"/>
    <x v="1"/>
    <x v="0"/>
    <m/>
    <n v="17"/>
    <s v="Within Time"/>
    <x v="23"/>
    <n v="6"/>
    <x v="0"/>
    <x v="2"/>
    <x v="1"/>
    <x v="2"/>
  </r>
  <r>
    <n v="403641560"/>
    <s v="N. Daubeny"/>
    <x v="219"/>
    <s v="Aug"/>
    <n v="2023"/>
    <d v="1899-12-30T14:05:00"/>
    <x v="6"/>
    <x v="1"/>
    <n v="26"/>
    <x v="3"/>
    <s v="Declined to Identify"/>
    <x v="1"/>
    <x v="0"/>
    <m/>
    <n v="18"/>
    <s v="Within Time"/>
    <x v="4"/>
    <n v="14"/>
    <x v="2"/>
    <x v="2"/>
    <x v="1"/>
    <x v="2"/>
  </r>
  <r>
    <n v="566345549"/>
    <s v="N. Lamartine"/>
    <x v="187"/>
    <s v="Oct"/>
    <n v="2023"/>
    <d v="1899-12-30T19:52:00"/>
    <x v="1"/>
    <x v="1"/>
    <n v="51"/>
    <x v="2"/>
    <s v="Declined to Identify"/>
    <x v="1"/>
    <x v="0"/>
    <m/>
    <n v="55"/>
    <s v="Delay"/>
    <x v="26"/>
    <n v="19"/>
    <x v="1"/>
    <x v="2"/>
    <x v="2"/>
    <x v="2"/>
  </r>
  <r>
    <n v="822729742"/>
    <s v="Q. Durdle"/>
    <x v="464"/>
    <s v="May"/>
    <n v="2023"/>
    <d v="1899-12-30T05:36:00"/>
    <x v="6"/>
    <x v="1"/>
    <n v="61"/>
    <x v="0"/>
    <s v="Declined to Identify"/>
    <x v="1"/>
    <x v="0"/>
    <m/>
    <n v="21"/>
    <s v="Within Time"/>
    <x v="3"/>
    <n v="5"/>
    <x v="3"/>
    <x v="2"/>
    <x v="1"/>
    <x v="2"/>
  </r>
  <r>
    <n v="168122195"/>
    <s v="Q. Willett"/>
    <x v="214"/>
    <s v="Feb"/>
    <n v="2024"/>
    <d v="1899-12-30T06:31:00"/>
    <x v="2"/>
    <x v="1"/>
    <n v="48"/>
    <x v="2"/>
    <s v="Declined to Identify"/>
    <x v="1"/>
    <x v="0"/>
    <m/>
    <n v="25"/>
    <s v="Within Time"/>
    <x v="21"/>
    <n v="6"/>
    <x v="0"/>
    <x v="1"/>
    <x v="1"/>
    <x v="1"/>
  </r>
  <r>
    <n v="236057260"/>
    <s v="Q. Neicho"/>
    <x v="62"/>
    <s v="Oct"/>
    <n v="2024"/>
    <d v="1899-12-30T00:30:00"/>
    <x v="6"/>
    <x v="1"/>
    <n v="9"/>
    <x v="4"/>
    <s v="Declined to Identify"/>
    <x v="1"/>
    <x v="0"/>
    <m/>
    <n v="49"/>
    <s v="Delay"/>
    <x v="19"/>
    <n v="0"/>
    <x v="3"/>
    <x v="3"/>
    <x v="2"/>
    <x v="1"/>
  </r>
  <r>
    <n v="605229708"/>
    <s v="R. Mackilpatrick"/>
    <x v="123"/>
    <s v="May"/>
    <n v="2024"/>
    <d v="1899-12-30T14:12:00"/>
    <x v="3"/>
    <x v="1"/>
    <n v="1"/>
    <x v="1"/>
    <s v="Declined to Identify"/>
    <x v="1"/>
    <x v="0"/>
    <m/>
    <n v="35"/>
    <s v="Delay"/>
    <x v="18"/>
    <n v="14"/>
    <x v="2"/>
    <x v="1"/>
    <x v="0"/>
    <x v="1"/>
  </r>
  <r>
    <n v="506116490"/>
    <s v="S. Norwood"/>
    <x v="485"/>
    <s v="Jun"/>
    <n v="2024"/>
    <d v="1899-12-30T00:00:00"/>
    <x v="6"/>
    <x v="1"/>
    <n v="39"/>
    <x v="6"/>
    <s v="Declined to Identify"/>
    <x v="1"/>
    <x v="0"/>
    <m/>
    <n v="49"/>
    <s v="Delay"/>
    <x v="25"/>
    <n v="0"/>
    <x v="3"/>
    <x v="0"/>
    <x v="2"/>
    <x v="0"/>
  </r>
  <r>
    <n v="827241321"/>
    <s v="T. Burnel"/>
    <x v="404"/>
    <s v="Nov"/>
    <n v="2023"/>
    <d v="1899-12-30T05:50:00"/>
    <x v="2"/>
    <x v="1"/>
    <n v="67"/>
    <x v="0"/>
    <s v="Declined to Identify"/>
    <x v="1"/>
    <x v="0"/>
    <m/>
    <n v="33"/>
    <s v="Delay"/>
    <x v="3"/>
    <n v="5"/>
    <x v="3"/>
    <x v="2"/>
    <x v="0"/>
    <x v="2"/>
  </r>
  <r>
    <n v="424534633"/>
    <s v="T. Whithorn"/>
    <x v="131"/>
    <s v="May"/>
    <n v="2024"/>
    <d v="1899-12-30T00:43:00"/>
    <x v="5"/>
    <x v="1"/>
    <n v="46"/>
    <x v="2"/>
    <s v="Declined to Identify"/>
    <x v="1"/>
    <x v="0"/>
    <m/>
    <n v="34"/>
    <s v="Delay"/>
    <x v="15"/>
    <n v="0"/>
    <x v="3"/>
    <x v="2"/>
    <x v="0"/>
    <x v="2"/>
  </r>
  <r>
    <n v="532037351"/>
    <s v="U. Giacobillo"/>
    <x v="515"/>
    <s v="Oct"/>
    <n v="2023"/>
    <d v="1899-12-30T11:37:00"/>
    <x v="6"/>
    <x v="1"/>
    <n v="50"/>
    <x v="2"/>
    <s v="Declined to Identify"/>
    <x v="1"/>
    <x v="0"/>
    <m/>
    <n v="14"/>
    <s v="Within Time"/>
    <x v="29"/>
    <n v="11"/>
    <x v="0"/>
    <x v="2"/>
    <x v="1"/>
    <x v="2"/>
  </r>
  <r>
    <n v="111473660"/>
    <s v="U. Fasham"/>
    <x v="310"/>
    <s v="Aug"/>
    <n v="2024"/>
    <d v="1899-12-30T18:52:00"/>
    <x v="4"/>
    <x v="1"/>
    <n v="63"/>
    <x v="0"/>
    <s v="Declined to Identify"/>
    <x v="1"/>
    <x v="0"/>
    <m/>
    <n v="26"/>
    <s v="Within Time"/>
    <x v="9"/>
    <n v="18"/>
    <x v="1"/>
    <x v="3"/>
    <x v="1"/>
    <x v="0"/>
  </r>
  <r>
    <n v="860837481"/>
    <s v="U. Offener"/>
    <x v="22"/>
    <s v="Jan"/>
    <n v="2024"/>
    <d v="1899-12-30T06:13:00"/>
    <x v="5"/>
    <x v="1"/>
    <n v="60"/>
    <x v="0"/>
    <s v="Declined to Identify"/>
    <x v="1"/>
    <x v="0"/>
    <m/>
    <n v="51"/>
    <s v="Delay"/>
    <x v="7"/>
    <n v="6"/>
    <x v="0"/>
    <x v="2"/>
    <x v="2"/>
    <x v="2"/>
  </r>
  <r>
    <n v="483315667"/>
    <s v="V. Garrand"/>
    <x v="50"/>
    <s v="Apr"/>
    <n v="2024"/>
    <d v="1899-12-30T23:23:00"/>
    <x v="4"/>
    <x v="1"/>
    <n v="72"/>
    <x v="5"/>
    <s v="Declined to Identify"/>
    <x v="1"/>
    <x v="0"/>
    <m/>
    <n v="16"/>
    <s v="Within Time"/>
    <x v="13"/>
    <n v="23"/>
    <x v="1"/>
    <x v="2"/>
    <x v="1"/>
    <x v="2"/>
  </r>
  <r>
    <n v="293985213"/>
    <s v="W. Vannar"/>
    <x v="508"/>
    <s v="Mar"/>
    <n v="2024"/>
    <d v="1899-12-30T08:17:00"/>
    <x v="2"/>
    <x v="1"/>
    <n v="73"/>
    <x v="5"/>
    <s v="Declined to Identify"/>
    <x v="1"/>
    <x v="0"/>
    <m/>
    <n v="21"/>
    <s v="Within Time"/>
    <x v="28"/>
    <n v="8"/>
    <x v="0"/>
    <x v="0"/>
    <x v="1"/>
    <x v="2"/>
  </r>
  <r>
    <n v="609060462"/>
    <s v="X. Butlin"/>
    <x v="257"/>
    <s v="Sep"/>
    <n v="2024"/>
    <d v="1899-12-30T19:49:00"/>
    <x v="1"/>
    <x v="1"/>
    <n v="61"/>
    <x v="0"/>
    <s v="Declined to Identify"/>
    <x v="1"/>
    <x v="0"/>
    <m/>
    <n v="21"/>
    <s v="Within Time"/>
    <x v="28"/>
    <n v="19"/>
    <x v="1"/>
    <x v="0"/>
    <x v="1"/>
    <x v="2"/>
  </r>
  <r>
    <n v="198754129"/>
    <s v="X. Pullin"/>
    <x v="3"/>
    <s v="Feb"/>
    <n v="2024"/>
    <d v="1899-12-30T00:45:00"/>
    <x v="3"/>
    <x v="1"/>
    <n v="52"/>
    <x v="2"/>
    <s v="Declined to Identify"/>
    <x v="1"/>
    <x v="0"/>
    <m/>
    <n v="52"/>
    <s v="Delay"/>
    <x v="2"/>
    <n v="0"/>
    <x v="3"/>
    <x v="1"/>
    <x v="2"/>
    <x v="1"/>
  </r>
  <r>
    <n v="102604609"/>
    <s v="Y. Rutt"/>
    <x v="467"/>
    <s v="Jan"/>
    <n v="2024"/>
    <d v="1899-12-30T11:35:00"/>
    <x v="0"/>
    <x v="1"/>
    <n v="52"/>
    <x v="2"/>
    <s v="Declined to Identify"/>
    <x v="1"/>
    <x v="0"/>
    <m/>
    <n v="60"/>
    <s v="Delay"/>
    <x v="14"/>
    <n v="11"/>
    <x v="0"/>
    <x v="0"/>
    <x v="2"/>
    <x v="0"/>
  </r>
  <r>
    <n v="528414373"/>
    <s v="Z. Corcut"/>
    <x v="358"/>
    <s v="Jan"/>
    <n v="2024"/>
    <d v="1899-12-30T09:12:00"/>
    <x v="5"/>
    <x v="1"/>
    <n v="51"/>
    <x v="2"/>
    <s v="Declined to Identify"/>
    <x v="1"/>
    <x v="0"/>
    <m/>
    <n v="16"/>
    <s v="Within Time"/>
    <x v="18"/>
    <n v="9"/>
    <x v="0"/>
    <x v="1"/>
    <x v="1"/>
    <x v="1"/>
  </r>
  <r>
    <n v="431967393"/>
    <s v="Z. Sumbler"/>
    <x v="423"/>
    <s v="May"/>
    <n v="2024"/>
    <d v="1899-12-30T10:47:00"/>
    <x v="5"/>
    <x v="1"/>
    <n v="38"/>
    <x v="6"/>
    <s v="Declined to Identify"/>
    <x v="1"/>
    <x v="0"/>
    <m/>
    <n v="59"/>
    <s v="Delay"/>
    <x v="8"/>
    <n v="10"/>
    <x v="0"/>
    <x v="3"/>
    <x v="2"/>
    <x v="1"/>
  </r>
  <r>
    <n v="394411822"/>
    <s v="Q. Enderwick"/>
    <x v="455"/>
    <s v="Jul"/>
    <n v="2024"/>
    <d v="1899-12-30T00:12:00"/>
    <x v="1"/>
    <x v="1"/>
    <n v="30"/>
    <x v="6"/>
    <s v="Declined to Identify"/>
    <x v="1"/>
    <x v="0"/>
    <n v="0"/>
    <n v="14"/>
    <s v="Within Time"/>
    <x v="0"/>
    <n v="0"/>
    <x v="3"/>
    <x v="0"/>
    <x v="1"/>
    <x v="0"/>
  </r>
  <r>
    <n v="465370015"/>
    <s v="C. Rothery"/>
    <x v="253"/>
    <s v="May"/>
    <n v="2023"/>
    <d v="1899-12-30T08:01:00"/>
    <x v="2"/>
    <x v="1"/>
    <n v="57"/>
    <x v="2"/>
    <s v="Declined to Identify"/>
    <x v="1"/>
    <x v="0"/>
    <n v="1"/>
    <n v="15"/>
    <s v="Within Time"/>
    <x v="6"/>
    <n v="8"/>
    <x v="0"/>
    <x v="3"/>
    <x v="1"/>
    <x v="0"/>
  </r>
  <r>
    <n v="459555731"/>
    <s v="S. Jeandot"/>
    <x v="479"/>
    <s v="Sep"/>
    <n v="2023"/>
    <d v="1899-12-30T00:31:00"/>
    <x v="4"/>
    <x v="1"/>
    <n v="11"/>
    <x v="4"/>
    <s v="Declined to Identify"/>
    <x v="1"/>
    <x v="0"/>
    <n v="1"/>
    <n v="40"/>
    <s v="Delay"/>
    <x v="25"/>
    <n v="0"/>
    <x v="3"/>
    <x v="0"/>
    <x v="0"/>
    <x v="0"/>
  </r>
  <r>
    <n v="888270270"/>
    <s v="G. Neild"/>
    <x v="473"/>
    <s v="Sep"/>
    <n v="2023"/>
    <d v="1899-12-30T03:30:00"/>
    <x v="5"/>
    <x v="1"/>
    <n v="55"/>
    <x v="2"/>
    <s v="Declined to Identify"/>
    <x v="1"/>
    <x v="0"/>
    <n v="2"/>
    <n v="27"/>
    <s v="Within Time"/>
    <x v="13"/>
    <n v="3"/>
    <x v="3"/>
    <x v="2"/>
    <x v="1"/>
    <x v="2"/>
  </r>
  <r>
    <n v="491264841"/>
    <s v="F. O'Scannill"/>
    <x v="83"/>
    <s v="Aug"/>
    <n v="2024"/>
    <d v="1899-12-30T16:03:00"/>
    <x v="1"/>
    <x v="1"/>
    <n v="24"/>
    <x v="3"/>
    <s v="Declined to Identify"/>
    <x v="1"/>
    <x v="0"/>
    <n v="3"/>
    <n v="53"/>
    <s v="Delay"/>
    <x v="29"/>
    <n v="16"/>
    <x v="2"/>
    <x v="2"/>
    <x v="2"/>
    <x v="2"/>
  </r>
  <r>
    <n v="109150945"/>
    <s v="Z. Keddle"/>
    <x v="278"/>
    <s v="Jan"/>
    <n v="2024"/>
    <d v="1899-12-30T21:44:00"/>
    <x v="1"/>
    <x v="1"/>
    <n v="63"/>
    <x v="0"/>
    <s v="Declined to Identify"/>
    <x v="1"/>
    <x v="0"/>
    <n v="3"/>
    <n v="13"/>
    <s v="Within Time"/>
    <x v="27"/>
    <n v="21"/>
    <x v="1"/>
    <x v="3"/>
    <x v="1"/>
    <x v="0"/>
  </r>
  <r>
    <n v="102930960"/>
    <s v="F. Lyddiard"/>
    <x v="514"/>
    <s v="Apr"/>
    <n v="2024"/>
    <d v="1899-12-30T01:23:00"/>
    <x v="3"/>
    <x v="1"/>
    <n v="47"/>
    <x v="2"/>
    <s v="Declined to Identify"/>
    <x v="1"/>
    <x v="0"/>
    <n v="5"/>
    <n v="35"/>
    <s v="Delay"/>
    <x v="26"/>
    <n v="1"/>
    <x v="3"/>
    <x v="2"/>
    <x v="0"/>
    <x v="2"/>
  </r>
  <r>
    <n v="736339095"/>
    <s v="P. De Leek"/>
    <x v="507"/>
    <s v="Sep"/>
    <n v="2023"/>
    <d v="1899-12-30T09:48:00"/>
    <x v="0"/>
    <x v="1"/>
    <n v="28"/>
    <x v="3"/>
    <s v="Declined to Identify"/>
    <x v="1"/>
    <x v="0"/>
    <n v="5"/>
    <n v="25"/>
    <s v="Within Time"/>
    <x v="0"/>
    <n v="9"/>
    <x v="0"/>
    <x v="0"/>
    <x v="1"/>
    <x v="0"/>
  </r>
  <r>
    <n v="389531872"/>
    <s v="Z. Gockelen"/>
    <x v="443"/>
    <s v="Sep"/>
    <n v="2024"/>
    <d v="1899-12-30T17:26:00"/>
    <x v="2"/>
    <x v="1"/>
    <n v="68"/>
    <x v="0"/>
    <s v="Declined to Identify"/>
    <x v="1"/>
    <x v="0"/>
    <n v="5"/>
    <n v="38"/>
    <s v="Delay"/>
    <x v="18"/>
    <n v="17"/>
    <x v="2"/>
    <x v="1"/>
    <x v="0"/>
    <x v="1"/>
  </r>
  <r>
    <n v="535232938"/>
    <s v="O. Scarfe"/>
    <x v="41"/>
    <s v="Aug"/>
    <n v="2024"/>
    <d v="1899-12-30T07:40:00"/>
    <x v="1"/>
    <x v="1"/>
    <n v="75"/>
    <x v="5"/>
    <s v="Declined to Identify"/>
    <x v="1"/>
    <x v="0"/>
    <n v="6"/>
    <n v="59"/>
    <s v="Delay"/>
    <x v="8"/>
    <n v="7"/>
    <x v="0"/>
    <x v="3"/>
    <x v="2"/>
    <x v="1"/>
  </r>
  <r>
    <n v="828329719"/>
    <s v="G. Linch"/>
    <x v="216"/>
    <s v="Jul"/>
    <n v="2024"/>
    <d v="1899-12-30T10:32:00"/>
    <x v="0"/>
    <x v="1"/>
    <n v="2"/>
    <x v="1"/>
    <s v="Declined to Identify"/>
    <x v="1"/>
    <x v="0"/>
    <n v="7"/>
    <n v="17"/>
    <s v="Within Time"/>
    <x v="14"/>
    <n v="10"/>
    <x v="0"/>
    <x v="0"/>
    <x v="1"/>
    <x v="0"/>
  </r>
  <r>
    <n v="270315063"/>
    <s v="G. Saltsberg"/>
    <x v="464"/>
    <s v="May"/>
    <n v="2023"/>
    <d v="1899-12-30T04:39:00"/>
    <x v="6"/>
    <x v="1"/>
    <n v="61"/>
    <x v="0"/>
    <s v="Declined to Identify"/>
    <x v="1"/>
    <x v="0"/>
    <n v="10"/>
    <n v="59"/>
    <s v="Delay"/>
    <x v="3"/>
    <n v="4"/>
    <x v="3"/>
    <x v="2"/>
    <x v="2"/>
    <x v="2"/>
  </r>
  <r>
    <n v="707074757"/>
    <s v="G. Whaplington"/>
    <x v="543"/>
    <s v="Apr"/>
    <n v="2023"/>
    <d v="1899-12-30T03:56:00"/>
    <x v="5"/>
    <x v="1"/>
    <n v="11"/>
    <x v="4"/>
    <s v="Declined to Identify"/>
    <x v="5"/>
    <x v="0"/>
    <m/>
    <n v="15"/>
    <s v="Within Time"/>
    <x v="16"/>
    <n v="3"/>
    <x v="3"/>
    <x v="1"/>
    <x v="1"/>
    <x v="1"/>
  </r>
  <r>
    <n v="875164799"/>
    <s v="L. Byart"/>
    <x v="89"/>
    <s v="Aug"/>
    <n v="2023"/>
    <d v="1899-12-30T17:53:00"/>
    <x v="1"/>
    <x v="1"/>
    <n v="73"/>
    <x v="5"/>
    <s v="Declined to Identify"/>
    <x v="5"/>
    <x v="0"/>
    <m/>
    <n v="16"/>
    <s v="Within Time"/>
    <x v="9"/>
    <n v="17"/>
    <x v="2"/>
    <x v="3"/>
    <x v="1"/>
    <x v="0"/>
  </r>
  <r>
    <n v="617054834"/>
    <s v="L. Chalfont"/>
    <x v="107"/>
    <s v="Jan"/>
    <n v="2024"/>
    <d v="1899-12-30T18:22:00"/>
    <x v="4"/>
    <x v="1"/>
    <n v="16"/>
    <x v="3"/>
    <s v="Declined to Identify"/>
    <x v="5"/>
    <x v="0"/>
    <m/>
    <n v="30"/>
    <s v="Delay"/>
    <x v="4"/>
    <n v="18"/>
    <x v="1"/>
    <x v="2"/>
    <x v="1"/>
    <x v="2"/>
  </r>
  <r>
    <n v="734076364"/>
    <s v="O. Fridaye"/>
    <x v="511"/>
    <s v="Apr"/>
    <n v="2023"/>
    <d v="1899-12-30T07:01:00"/>
    <x v="0"/>
    <x v="1"/>
    <n v="16"/>
    <x v="3"/>
    <s v="Declined to Identify"/>
    <x v="5"/>
    <x v="0"/>
    <m/>
    <n v="38"/>
    <s v="Delay"/>
    <x v="7"/>
    <n v="7"/>
    <x v="0"/>
    <x v="2"/>
    <x v="0"/>
    <x v="2"/>
  </r>
  <r>
    <n v="592607210"/>
    <s v="Y. Carik"/>
    <x v="172"/>
    <s v="Aug"/>
    <n v="2024"/>
    <d v="1899-12-30T02:24:00"/>
    <x v="1"/>
    <x v="1"/>
    <n v="29"/>
    <x v="3"/>
    <s v="Declined to Identify"/>
    <x v="5"/>
    <x v="0"/>
    <m/>
    <n v="32"/>
    <s v="Delay"/>
    <x v="15"/>
    <n v="2"/>
    <x v="3"/>
    <x v="2"/>
    <x v="0"/>
    <x v="2"/>
  </r>
  <r>
    <n v="414856039"/>
    <s v="Y. Nestle"/>
    <x v="50"/>
    <s v="Apr"/>
    <n v="2024"/>
    <d v="1899-12-30T10:53:00"/>
    <x v="4"/>
    <x v="1"/>
    <n v="30"/>
    <x v="6"/>
    <s v="Declined to Identify"/>
    <x v="5"/>
    <x v="0"/>
    <m/>
    <n v="48"/>
    <s v="Delay"/>
    <x v="13"/>
    <n v="10"/>
    <x v="0"/>
    <x v="2"/>
    <x v="2"/>
    <x v="2"/>
  </r>
  <r>
    <n v="381261729"/>
    <s v="U. Sagg"/>
    <x v="116"/>
    <s v="Apr"/>
    <n v="2024"/>
    <d v="1899-12-30T13:19:00"/>
    <x v="0"/>
    <x v="1"/>
    <n v="25"/>
    <x v="3"/>
    <s v="Declined to Identify"/>
    <x v="5"/>
    <x v="0"/>
    <n v="6"/>
    <n v="52"/>
    <s v="Delay"/>
    <x v="24"/>
    <n v="13"/>
    <x v="2"/>
    <x v="1"/>
    <x v="2"/>
    <x v="1"/>
  </r>
  <r>
    <n v="879451427"/>
    <s v="A. Hastin"/>
    <x v="298"/>
    <s v="Nov"/>
    <n v="2023"/>
    <d v="1899-12-30T01:50:00"/>
    <x v="4"/>
    <x v="1"/>
    <n v="35"/>
    <x v="6"/>
    <s v="Declined to Identify"/>
    <x v="0"/>
    <x v="0"/>
    <m/>
    <n v="13"/>
    <s v="Within Time"/>
    <x v="0"/>
    <n v="1"/>
    <x v="3"/>
    <x v="0"/>
    <x v="1"/>
    <x v="0"/>
  </r>
  <r>
    <n v="271063676"/>
    <s v="A. Reisen"/>
    <x v="63"/>
    <s v="May"/>
    <n v="2024"/>
    <d v="1899-12-30T09:28:00"/>
    <x v="1"/>
    <x v="1"/>
    <n v="32"/>
    <x v="6"/>
    <s v="Declined to Identify"/>
    <x v="0"/>
    <x v="0"/>
    <m/>
    <n v="18"/>
    <s v="Within Time"/>
    <x v="6"/>
    <n v="9"/>
    <x v="0"/>
    <x v="3"/>
    <x v="1"/>
    <x v="0"/>
  </r>
  <r>
    <n v="853232745"/>
    <s v="A. Riding"/>
    <x v="73"/>
    <s v="Jun"/>
    <n v="2023"/>
    <d v="1899-12-30T16:08:00"/>
    <x v="5"/>
    <x v="1"/>
    <n v="47"/>
    <x v="2"/>
    <s v="Declined to Identify"/>
    <x v="0"/>
    <x v="0"/>
    <m/>
    <n v="23"/>
    <s v="Within Time"/>
    <x v="17"/>
    <n v="16"/>
    <x v="2"/>
    <x v="1"/>
    <x v="1"/>
    <x v="1"/>
  </r>
  <r>
    <n v="688366207"/>
    <s v="A. Biggadyke"/>
    <x v="544"/>
    <s v="May"/>
    <n v="2023"/>
    <d v="1899-12-30T05:48:00"/>
    <x v="5"/>
    <x v="1"/>
    <n v="23"/>
    <x v="3"/>
    <s v="Declined to Identify"/>
    <x v="0"/>
    <x v="0"/>
    <m/>
    <n v="30"/>
    <s v="Delay"/>
    <x v="18"/>
    <n v="5"/>
    <x v="3"/>
    <x v="1"/>
    <x v="1"/>
    <x v="1"/>
  </r>
  <r>
    <n v="405166690"/>
    <s v="A. Russam"/>
    <x v="395"/>
    <s v="Apr"/>
    <n v="2024"/>
    <d v="1899-12-30T03:36:00"/>
    <x v="4"/>
    <x v="1"/>
    <n v="21"/>
    <x v="3"/>
    <s v="Declined to Identify"/>
    <x v="0"/>
    <x v="0"/>
    <m/>
    <n v="40"/>
    <s v="Delay"/>
    <x v="21"/>
    <n v="3"/>
    <x v="3"/>
    <x v="1"/>
    <x v="0"/>
    <x v="1"/>
  </r>
  <r>
    <n v="754261685"/>
    <s v="A. Reckless"/>
    <x v="253"/>
    <s v="May"/>
    <n v="2023"/>
    <d v="1899-12-30T18:00:00"/>
    <x v="2"/>
    <x v="1"/>
    <n v="45"/>
    <x v="2"/>
    <s v="Declined to Identify"/>
    <x v="0"/>
    <x v="0"/>
    <m/>
    <n v="57"/>
    <s v="Delay"/>
    <x v="6"/>
    <n v="18"/>
    <x v="1"/>
    <x v="3"/>
    <x v="2"/>
    <x v="0"/>
  </r>
  <r>
    <n v="657552240"/>
    <s v="B. Edelston"/>
    <x v="418"/>
    <s v="Aug"/>
    <n v="2024"/>
    <d v="1899-12-30T03:20:00"/>
    <x v="4"/>
    <x v="1"/>
    <n v="65"/>
    <x v="0"/>
    <s v="Declined to Identify"/>
    <x v="0"/>
    <x v="0"/>
    <m/>
    <n v="20"/>
    <s v="Within Time"/>
    <x v="7"/>
    <n v="3"/>
    <x v="3"/>
    <x v="2"/>
    <x v="1"/>
    <x v="2"/>
  </r>
  <r>
    <n v="238327536"/>
    <s v="B. Draude"/>
    <x v="412"/>
    <s v="Jan"/>
    <n v="2024"/>
    <d v="1899-12-30T19:17:00"/>
    <x v="6"/>
    <x v="1"/>
    <n v="57"/>
    <x v="2"/>
    <s v="Declined to Identify"/>
    <x v="0"/>
    <x v="0"/>
    <m/>
    <n v="23"/>
    <s v="Within Time"/>
    <x v="12"/>
    <n v="19"/>
    <x v="1"/>
    <x v="2"/>
    <x v="1"/>
    <x v="2"/>
  </r>
  <r>
    <n v="137383833"/>
    <s v="C. Faley"/>
    <x v="171"/>
    <s v="Jul"/>
    <n v="2023"/>
    <d v="1899-12-30T17:24:00"/>
    <x v="5"/>
    <x v="1"/>
    <n v="6"/>
    <x v="4"/>
    <s v="Declined to Identify"/>
    <x v="0"/>
    <x v="0"/>
    <m/>
    <n v="35"/>
    <s v="Delay"/>
    <x v="20"/>
    <n v="17"/>
    <x v="2"/>
    <x v="3"/>
    <x v="0"/>
    <x v="0"/>
  </r>
  <r>
    <n v="150615269"/>
    <s v="C. Amery"/>
    <x v="483"/>
    <s v="Jan"/>
    <n v="2024"/>
    <d v="1899-12-30T01:25:00"/>
    <x v="0"/>
    <x v="1"/>
    <n v="41"/>
    <x v="6"/>
    <s v="Declined to Identify"/>
    <x v="0"/>
    <x v="0"/>
    <m/>
    <n v="46"/>
    <s v="Delay"/>
    <x v="29"/>
    <n v="1"/>
    <x v="3"/>
    <x v="2"/>
    <x v="2"/>
    <x v="2"/>
  </r>
  <r>
    <n v="696378120"/>
    <s v="C. Mattheeuw"/>
    <x v="212"/>
    <s v="May"/>
    <n v="2023"/>
    <d v="1899-12-30T10:24:00"/>
    <x v="5"/>
    <x v="1"/>
    <n v="74"/>
    <x v="5"/>
    <s v="Declined to Identify"/>
    <x v="0"/>
    <x v="0"/>
    <m/>
    <n v="53"/>
    <s v="Delay"/>
    <x v="5"/>
    <n v="10"/>
    <x v="0"/>
    <x v="0"/>
    <x v="2"/>
    <x v="0"/>
  </r>
  <r>
    <n v="123916253"/>
    <s v="D. Cornewall"/>
    <x v="216"/>
    <s v="Jul"/>
    <n v="2024"/>
    <d v="1899-12-30T00:56:00"/>
    <x v="0"/>
    <x v="1"/>
    <n v="57"/>
    <x v="2"/>
    <s v="Declined to Identify"/>
    <x v="0"/>
    <x v="0"/>
    <m/>
    <n v="26"/>
    <s v="Within Time"/>
    <x v="14"/>
    <n v="0"/>
    <x v="3"/>
    <x v="0"/>
    <x v="1"/>
    <x v="0"/>
  </r>
  <r>
    <n v="836118759"/>
    <s v="D. Sommer"/>
    <x v="545"/>
    <s v="Dec"/>
    <n v="2023"/>
    <d v="1899-12-30T07:25:00"/>
    <x v="0"/>
    <x v="1"/>
    <n v="32"/>
    <x v="6"/>
    <s v="Declined to Identify"/>
    <x v="0"/>
    <x v="0"/>
    <m/>
    <n v="27"/>
    <s v="Within Time"/>
    <x v="27"/>
    <n v="7"/>
    <x v="0"/>
    <x v="3"/>
    <x v="1"/>
    <x v="0"/>
  </r>
  <r>
    <n v="345531572"/>
    <s v="D. Pippard"/>
    <x v="102"/>
    <s v="Aug"/>
    <n v="2024"/>
    <d v="1899-12-30T02:14:00"/>
    <x v="5"/>
    <x v="1"/>
    <n v="24"/>
    <x v="3"/>
    <s v="Declined to Identify"/>
    <x v="0"/>
    <x v="0"/>
    <m/>
    <n v="34"/>
    <s v="Delay"/>
    <x v="17"/>
    <n v="2"/>
    <x v="3"/>
    <x v="1"/>
    <x v="0"/>
    <x v="1"/>
  </r>
  <r>
    <n v="173607745"/>
    <s v="D. MacInerney"/>
    <x v="525"/>
    <s v="Apr"/>
    <n v="2024"/>
    <d v="1899-12-30T19:35:00"/>
    <x v="4"/>
    <x v="1"/>
    <n v="21"/>
    <x v="3"/>
    <s v="Declined to Identify"/>
    <x v="0"/>
    <x v="0"/>
    <m/>
    <n v="36"/>
    <s v="Delay"/>
    <x v="4"/>
    <n v="19"/>
    <x v="1"/>
    <x v="2"/>
    <x v="0"/>
    <x v="2"/>
  </r>
  <r>
    <n v="879422067"/>
    <s v="E. Ridpath"/>
    <x v="546"/>
    <s v="Mar"/>
    <n v="2024"/>
    <d v="1899-12-30T09:42:00"/>
    <x v="0"/>
    <x v="1"/>
    <n v="45"/>
    <x v="2"/>
    <s v="Declined to Identify"/>
    <x v="0"/>
    <x v="0"/>
    <m/>
    <n v="26"/>
    <s v="Within Time"/>
    <x v="27"/>
    <n v="9"/>
    <x v="0"/>
    <x v="3"/>
    <x v="1"/>
    <x v="0"/>
  </r>
  <r>
    <n v="287364022"/>
    <s v="E. Fisbburne"/>
    <x v="119"/>
    <s v="Jan"/>
    <n v="2024"/>
    <d v="1899-12-30T04:48:00"/>
    <x v="4"/>
    <x v="1"/>
    <n v="12"/>
    <x v="4"/>
    <s v="Declined to Identify"/>
    <x v="0"/>
    <x v="0"/>
    <m/>
    <n v="43"/>
    <s v="Delay"/>
    <x v="1"/>
    <n v="4"/>
    <x v="3"/>
    <x v="0"/>
    <x v="0"/>
    <x v="0"/>
  </r>
  <r>
    <n v="115730605"/>
    <s v="F. Oliver-Paull"/>
    <x v="57"/>
    <s v="Aug"/>
    <n v="2023"/>
    <d v="1899-12-30T19:00:00"/>
    <x v="4"/>
    <x v="1"/>
    <n v="28"/>
    <x v="3"/>
    <s v="Declined to Identify"/>
    <x v="0"/>
    <x v="0"/>
    <m/>
    <n v="57"/>
    <s v="Delay"/>
    <x v="20"/>
    <n v="19"/>
    <x v="1"/>
    <x v="3"/>
    <x v="2"/>
    <x v="0"/>
  </r>
  <r>
    <n v="158489575"/>
    <s v="F. Cirlos"/>
    <x v="197"/>
    <s v="Oct"/>
    <n v="2023"/>
    <d v="1899-12-30T02:04:00"/>
    <x v="1"/>
    <x v="1"/>
    <n v="8"/>
    <x v="4"/>
    <s v="Declined to Identify"/>
    <x v="0"/>
    <x v="0"/>
    <m/>
    <n v="58"/>
    <s v="Delay"/>
    <x v="28"/>
    <n v="2"/>
    <x v="3"/>
    <x v="0"/>
    <x v="2"/>
    <x v="2"/>
  </r>
  <r>
    <n v="237062675"/>
    <s v="G. Kristof"/>
    <x v="94"/>
    <s v="Sep"/>
    <n v="2024"/>
    <d v="1899-12-30T07:33:00"/>
    <x v="1"/>
    <x v="1"/>
    <n v="75"/>
    <x v="5"/>
    <s v="Declined to Identify"/>
    <x v="0"/>
    <x v="0"/>
    <m/>
    <n v="44"/>
    <s v="Delay"/>
    <x v="20"/>
    <n v="7"/>
    <x v="0"/>
    <x v="3"/>
    <x v="0"/>
    <x v="0"/>
  </r>
  <r>
    <n v="156471692"/>
    <s v="G. Branton"/>
    <x v="547"/>
    <s v="Apr"/>
    <n v="2024"/>
    <d v="1899-12-30T07:12:00"/>
    <x v="5"/>
    <x v="1"/>
    <n v="33"/>
    <x v="6"/>
    <s v="Declined to Identify"/>
    <x v="0"/>
    <x v="0"/>
    <m/>
    <n v="47"/>
    <s v="Delay"/>
    <x v="18"/>
    <n v="7"/>
    <x v="0"/>
    <x v="1"/>
    <x v="2"/>
    <x v="1"/>
  </r>
  <r>
    <n v="146064600"/>
    <s v="G. Gilfether"/>
    <x v="264"/>
    <s v="Jun"/>
    <n v="2023"/>
    <d v="1899-12-30T02:15:00"/>
    <x v="1"/>
    <x v="1"/>
    <n v="31"/>
    <x v="6"/>
    <s v="Declined to Identify"/>
    <x v="0"/>
    <x v="0"/>
    <m/>
    <n v="52"/>
    <s v="Delay"/>
    <x v="24"/>
    <n v="2"/>
    <x v="3"/>
    <x v="1"/>
    <x v="2"/>
    <x v="1"/>
  </r>
  <r>
    <n v="299826754"/>
    <s v="H. Hannon"/>
    <x v="281"/>
    <s v="Jan"/>
    <n v="2024"/>
    <d v="1899-12-30T06:34:00"/>
    <x v="2"/>
    <x v="1"/>
    <n v="9"/>
    <x v="4"/>
    <s v="Declined to Identify"/>
    <x v="0"/>
    <x v="0"/>
    <m/>
    <n v="30"/>
    <s v="Delay"/>
    <x v="2"/>
    <n v="6"/>
    <x v="0"/>
    <x v="1"/>
    <x v="1"/>
    <x v="1"/>
  </r>
  <r>
    <n v="899540115"/>
    <s v="H. Bolf"/>
    <x v="223"/>
    <s v="Aug"/>
    <n v="2024"/>
    <d v="1899-12-30T07:11:00"/>
    <x v="5"/>
    <x v="1"/>
    <n v="43"/>
    <x v="6"/>
    <s v="Declined to Identify"/>
    <x v="0"/>
    <x v="0"/>
    <m/>
    <n v="43"/>
    <s v="Delay"/>
    <x v="12"/>
    <n v="7"/>
    <x v="0"/>
    <x v="2"/>
    <x v="0"/>
    <x v="2"/>
  </r>
  <r>
    <n v="625440923"/>
    <s v="H. Price"/>
    <x v="406"/>
    <s v="Oct"/>
    <n v="2023"/>
    <d v="1899-12-30T08:21:00"/>
    <x v="4"/>
    <x v="1"/>
    <n v="41"/>
    <x v="6"/>
    <s v="Declined to Identify"/>
    <x v="0"/>
    <x v="0"/>
    <m/>
    <n v="48"/>
    <s v="Delay"/>
    <x v="30"/>
    <n v="8"/>
    <x v="0"/>
    <x v="3"/>
    <x v="2"/>
    <x v="1"/>
  </r>
  <r>
    <n v="581871825"/>
    <s v="H. Benstead"/>
    <x v="238"/>
    <s v="Jun"/>
    <n v="2024"/>
    <d v="1899-12-30T15:26:00"/>
    <x v="0"/>
    <x v="1"/>
    <n v="52"/>
    <x v="2"/>
    <s v="Declined to Identify"/>
    <x v="0"/>
    <x v="0"/>
    <m/>
    <n v="55"/>
    <s v="Delay"/>
    <x v="5"/>
    <n v="15"/>
    <x v="2"/>
    <x v="0"/>
    <x v="2"/>
    <x v="0"/>
  </r>
  <r>
    <n v="886978272"/>
    <s v="I. Skittles"/>
    <x v="244"/>
    <s v="Jan"/>
    <n v="2024"/>
    <d v="1899-12-30T10:05:00"/>
    <x v="6"/>
    <x v="1"/>
    <n v="67"/>
    <x v="0"/>
    <s v="Declined to Identify"/>
    <x v="0"/>
    <x v="0"/>
    <m/>
    <n v="15"/>
    <s v="Within Time"/>
    <x v="3"/>
    <n v="10"/>
    <x v="0"/>
    <x v="2"/>
    <x v="1"/>
    <x v="2"/>
  </r>
  <r>
    <n v="267799141"/>
    <s v="I. Davitti"/>
    <x v="333"/>
    <s v="Jul"/>
    <n v="2023"/>
    <d v="1899-12-30T09:45:00"/>
    <x v="3"/>
    <x v="1"/>
    <n v="57"/>
    <x v="2"/>
    <s v="Declined to Identify"/>
    <x v="0"/>
    <x v="0"/>
    <m/>
    <n v="31"/>
    <s v="Delay"/>
    <x v="12"/>
    <n v="9"/>
    <x v="0"/>
    <x v="2"/>
    <x v="0"/>
    <x v="2"/>
  </r>
  <r>
    <n v="466857293"/>
    <s v="J. Marchelli"/>
    <x v="387"/>
    <s v="Apr"/>
    <n v="2024"/>
    <d v="1899-12-30T21:45:00"/>
    <x v="0"/>
    <x v="1"/>
    <n v="68"/>
    <x v="0"/>
    <s v="Declined to Identify"/>
    <x v="0"/>
    <x v="0"/>
    <m/>
    <n v="47"/>
    <s v="Delay"/>
    <x v="15"/>
    <n v="21"/>
    <x v="1"/>
    <x v="2"/>
    <x v="2"/>
    <x v="2"/>
  </r>
  <r>
    <n v="546816118"/>
    <s v="K. Prickett"/>
    <x v="161"/>
    <s v="Apr"/>
    <n v="2024"/>
    <d v="1899-12-30T02:23:00"/>
    <x v="5"/>
    <x v="1"/>
    <n v="39"/>
    <x v="6"/>
    <s v="Declined to Identify"/>
    <x v="0"/>
    <x v="0"/>
    <m/>
    <n v="14"/>
    <s v="Within Time"/>
    <x v="5"/>
    <n v="2"/>
    <x v="3"/>
    <x v="0"/>
    <x v="1"/>
    <x v="0"/>
  </r>
  <r>
    <n v="130750192"/>
    <s v="K. Dutch"/>
    <x v="13"/>
    <s v="Jun"/>
    <n v="2023"/>
    <d v="1899-12-30T14:23:00"/>
    <x v="3"/>
    <x v="1"/>
    <n v="2"/>
    <x v="1"/>
    <s v="Declined to Identify"/>
    <x v="0"/>
    <x v="0"/>
    <m/>
    <n v="25"/>
    <s v="Within Time"/>
    <x v="10"/>
    <n v="14"/>
    <x v="2"/>
    <x v="2"/>
    <x v="1"/>
    <x v="2"/>
  </r>
  <r>
    <n v="607837802"/>
    <s v="K. Coumbe"/>
    <x v="198"/>
    <s v="May"/>
    <n v="2024"/>
    <d v="1899-12-30T22:56:00"/>
    <x v="5"/>
    <x v="1"/>
    <n v="26"/>
    <x v="3"/>
    <s v="Declined to Identify"/>
    <x v="0"/>
    <x v="0"/>
    <m/>
    <n v="42"/>
    <s v="Delay"/>
    <x v="24"/>
    <n v="22"/>
    <x v="1"/>
    <x v="1"/>
    <x v="0"/>
    <x v="1"/>
  </r>
  <r>
    <n v="727693613"/>
    <s v="K. Urion"/>
    <x v="389"/>
    <s v="Nov"/>
    <n v="2023"/>
    <d v="1899-12-30T01:52:00"/>
    <x v="4"/>
    <x v="1"/>
    <n v="76"/>
    <x v="5"/>
    <s v="Declined to Identify"/>
    <x v="0"/>
    <x v="0"/>
    <m/>
    <n v="50"/>
    <s v="Delay"/>
    <x v="22"/>
    <n v="1"/>
    <x v="3"/>
    <x v="1"/>
    <x v="2"/>
    <x v="1"/>
  </r>
  <r>
    <n v="696092882"/>
    <s v="K. Burl"/>
    <x v="447"/>
    <s v="May"/>
    <n v="2024"/>
    <d v="1899-12-30T18:27:00"/>
    <x v="3"/>
    <x v="1"/>
    <n v="64"/>
    <x v="0"/>
    <s v="Declined to Identify"/>
    <x v="0"/>
    <x v="0"/>
    <m/>
    <n v="58"/>
    <s v="Delay"/>
    <x v="9"/>
    <n v="18"/>
    <x v="1"/>
    <x v="3"/>
    <x v="2"/>
    <x v="0"/>
  </r>
  <r>
    <n v="136495712"/>
    <s v="L. Mixworthy"/>
    <x v="506"/>
    <s v="Feb"/>
    <n v="2024"/>
    <d v="1899-12-30T02:23:00"/>
    <x v="5"/>
    <x v="1"/>
    <n v="22"/>
    <x v="3"/>
    <s v="Declined to Identify"/>
    <x v="0"/>
    <x v="0"/>
    <m/>
    <n v="22"/>
    <s v="Within Time"/>
    <x v="30"/>
    <n v="2"/>
    <x v="3"/>
    <x v="3"/>
    <x v="1"/>
    <x v="1"/>
  </r>
  <r>
    <n v="562493994"/>
    <s v="L. Fryman"/>
    <x v="113"/>
    <s v="Sep"/>
    <n v="2024"/>
    <d v="1899-12-30T20:50:00"/>
    <x v="5"/>
    <x v="1"/>
    <n v="32"/>
    <x v="6"/>
    <s v="Declined to Identify"/>
    <x v="0"/>
    <x v="0"/>
    <m/>
    <n v="23"/>
    <s v="Within Time"/>
    <x v="0"/>
    <n v="20"/>
    <x v="1"/>
    <x v="0"/>
    <x v="1"/>
    <x v="0"/>
  </r>
  <r>
    <n v="877361240"/>
    <s v="L. Shulver"/>
    <x v="178"/>
    <s v="Apr"/>
    <n v="2024"/>
    <d v="1899-12-30T22:42:00"/>
    <x v="1"/>
    <x v="1"/>
    <n v="4"/>
    <x v="1"/>
    <s v="Declined to Identify"/>
    <x v="0"/>
    <x v="0"/>
    <m/>
    <n v="45"/>
    <s v="Delay"/>
    <x v="0"/>
    <n v="22"/>
    <x v="1"/>
    <x v="0"/>
    <x v="0"/>
    <x v="0"/>
  </r>
  <r>
    <n v="132292684"/>
    <s v="L. Bondar"/>
    <x v="64"/>
    <s v="Mar"/>
    <n v="2024"/>
    <d v="1899-12-30T20:17:00"/>
    <x v="5"/>
    <x v="1"/>
    <n v="8"/>
    <x v="4"/>
    <s v="Declined to Identify"/>
    <x v="0"/>
    <x v="0"/>
    <m/>
    <n v="48"/>
    <s v="Delay"/>
    <x v="13"/>
    <n v="20"/>
    <x v="1"/>
    <x v="2"/>
    <x v="2"/>
    <x v="2"/>
  </r>
  <r>
    <n v="627822159"/>
    <s v="L. Maus"/>
    <x v="259"/>
    <s v="Feb"/>
    <n v="2024"/>
    <d v="1899-12-30T02:27:00"/>
    <x v="0"/>
    <x v="1"/>
    <n v="15"/>
    <x v="3"/>
    <s v="Declined to Identify"/>
    <x v="0"/>
    <x v="0"/>
    <m/>
    <n v="54"/>
    <s v="Delay"/>
    <x v="26"/>
    <n v="2"/>
    <x v="3"/>
    <x v="2"/>
    <x v="2"/>
    <x v="2"/>
  </r>
  <r>
    <n v="388769438"/>
    <s v="L. Andreix"/>
    <x v="69"/>
    <s v="Mar"/>
    <n v="2024"/>
    <d v="1899-12-30T14:42:00"/>
    <x v="2"/>
    <x v="1"/>
    <n v="4"/>
    <x v="1"/>
    <s v="Declined to Identify"/>
    <x v="0"/>
    <x v="0"/>
    <m/>
    <n v="56"/>
    <s v="Delay"/>
    <x v="16"/>
    <n v="14"/>
    <x v="2"/>
    <x v="1"/>
    <x v="2"/>
    <x v="1"/>
  </r>
  <r>
    <n v="344834015"/>
    <s v="M. Cantu"/>
    <x v="306"/>
    <s v="Sep"/>
    <n v="2023"/>
    <d v="1899-12-30T07:15:00"/>
    <x v="1"/>
    <x v="1"/>
    <n v="2"/>
    <x v="1"/>
    <s v="Declined to Identify"/>
    <x v="0"/>
    <x v="0"/>
    <m/>
    <n v="27"/>
    <s v="Within Time"/>
    <x v="17"/>
    <n v="7"/>
    <x v="0"/>
    <x v="1"/>
    <x v="1"/>
    <x v="1"/>
  </r>
  <r>
    <n v="864768775"/>
    <s v="M. Brailey"/>
    <x v="213"/>
    <s v="Jun"/>
    <n v="2023"/>
    <d v="1899-12-30T04:35:00"/>
    <x v="4"/>
    <x v="1"/>
    <n v="37"/>
    <x v="6"/>
    <s v="Declined to Identify"/>
    <x v="0"/>
    <x v="0"/>
    <m/>
    <n v="32"/>
    <s v="Delay"/>
    <x v="7"/>
    <n v="4"/>
    <x v="3"/>
    <x v="2"/>
    <x v="0"/>
    <x v="2"/>
  </r>
  <r>
    <n v="698751885"/>
    <s v="M. Tippler"/>
    <x v="91"/>
    <s v="Jul"/>
    <n v="2023"/>
    <d v="1899-12-30T04:15:00"/>
    <x v="6"/>
    <x v="1"/>
    <n v="76"/>
    <x v="5"/>
    <s v="Declined to Identify"/>
    <x v="0"/>
    <x v="0"/>
    <m/>
    <n v="53"/>
    <s v="Delay"/>
    <x v="10"/>
    <n v="4"/>
    <x v="3"/>
    <x v="2"/>
    <x v="2"/>
    <x v="2"/>
  </r>
  <r>
    <n v="596833465"/>
    <s v="N. Boothe"/>
    <x v="11"/>
    <s v="Mar"/>
    <n v="2024"/>
    <d v="1899-12-30T19:34:00"/>
    <x v="3"/>
    <x v="1"/>
    <n v="77"/>
    <x v="5"/>
    <s v="Declined to Identify"/>
    <x v="0"/>
    <x v="0"/>
    <m/>
    <n v="34"/>
    <s v="Delay"/>
    <x v="8"/>
    <n v="19"/>
    <x v="1"/>
    <x v="3"/>
    <x v="0"/>
    <x v="1"/>
  </r>
  <r>
    <n v="883956206"/>
    <s v="N. Whooley"/>
    <x v="198"/>
    <s v="May"/>
    <n v="2024"/>
    <d v="1899-12-30T08:42:00"/>
    <x v="5"/>
    <x v="1"/>
    <n v="54"/>
    <x v="2"/>
    <s v="Declined to Identify"/>
    <x v="0"/>
    <x v="0"/>
    <m/>
    <n v="42"/>
    <s v="Delay"/>
    <x v="24"/>
    <n v="8"/>
    <x v="0"/>
    <x v="1"/>
    <x v="0"/>
    <x v="1"/>
  </r>
  <r>
    <n v="279680582"/>
    <s v="N. Bernetti"/>
    <x v="296"/>
    <s v="Apr"/>
    <n v="2024"/>
    <d v="1899-12-30T19:52:00"/>
    <x v="1"/>
    <x v="1"/>
    <n v="28"/>
    <x v="3"/>
    <s v="Declined to Identify"/>
    <x v="0"/>
    <x v="0"/>
    <m/>
    <n v="57"/>
    <s v="Delay"/>
    <x v="22"/>
    <n v="19"/>
    <x v="1"/>
    <x v="1"/>
    <x v="2"/>
    <x v="1"/>
  </r>
  <r>
    <n v="814794525"/>
    <s v="O. Seago"/>
    <x v="97"/>
    <s v="Jul"/>
    <n v="2024"/>
    <d v="1899-12-30T17:51:00"/>
    <x v="6"/>
    <x v="1"/>
    <n v="41"/>
    <x v="6"/>
    <s v="Declined to Identify"/>
    <x v="0"/>
    <x v="0"/>
    <m/>
    <n v="36"/>
    <s v="Delay"/>
    <x v="30"/>
    <n v="17"/>
    <x v="2"/>
    <x v="3"/>
    <x v="0"/>
    <x v="1"/>
  </r>
  <r>
    <n v="777405097"/>
    <s v="O. Pancoast"/>
    <x v="184"/>
    <s v="May"/>
    <n v="2024"/>
    <d v="1899-12-30T12:09:00"/>
    <x v="3"/>
    <x v="1"/>
    <n v="40"/>
    <x v="6"/>
    <s v="Declined to Identify"/>
    <x v="0"/>
    <x v="0"/>
    <m/>
    <n v="49"/>
    <s v="Delay"/>
    <x v="5"/>
    <n v="12"/>
    <x v="2"/>
    <x v="0"/>
    <x v="2"/>
    <x v="0"/>
  </r>
  <r>
    <n v="157864961"/>
    <s v="P. Stodd"/>
    <x v="360"/>
    <s v="Aug"/>
    <n v="2024"/>
    <d v="1899-12-30T16:18:00"/>
    <x v="6"/>
    <x v="1"/>
    <n v="19"/>
    <x v="3"/>
    <s v="Declined to Identify"/>
    <x v="0"/>
    <x v="0"/>
    <m/>
    <n v="27"/>
    <s v="Within Time"/>
    <x v="27"/>
    <n v="16"/>
    <x v="2"/>
    <x v="3"/>
    <x v="1"/>
    <x v="0"/>
  </r>
  <r>
    <n v="580361803"/>
    <s v="P. Wride"/>
    <x v="169"/>
    <s v="Jul"/>
    <n v="2023"/>
    <d v="1899-12-30T13:08:00"/>
    <x v="6"/>
    <x v="1"/>
    <n v="3"/>
    <x v="1"/>
    <s v="Declined to Identify"/>
    <x v="0"/>
    <x v="0"/>
    <m/>
    <n v="33"/>
    <s v="Delay"/>
    <x v="25"/>
    <n v="13"/>
    <x v="2"/>
    <x v="0"/>
    <x v="0"/>
    <x v="0"/>
  </r>
  <r>
    <n v="422917695"/>
    <s v="P. Tregunnah"/>
    <x v="307"/>
    <s v="Apr"/>
    <n v="2024"/>
    <d v="1899-12-30T17:17:00"/>
    <x v="3"/>
    <x v="1"/>
    <n v="25"/>
    <x v="3"/>
    <s v="Declined to Identify"/>
    <x v="0"/>
    <x v="0"/>
    <m/>
    <n v="36"/>
    <s v="Delay"/>
    <x v="28"/>
    <n v="17"/>
    <x v="2"/>
    <x v="0"/>
    <x v="0"/>
    <x v="2"/>
  </r>
  <r>
    <n v="562435030"/>
    <s v="P. Huey"/>
    <x v="251"/>
    <s v="Jul"/>
    <n v="2024"/>
    <d v="1899-12-30T01:56:00"/>
    <x v="3"/>
    <x v="1"/>
    <n v="5"/>
    <x v="4"/>
    <s v="Declined to Identify"/>
    <x v="0"/>
    <x v="0"/>
    <m/>
    <n v="38"/>
    <s v="Delay"/>
    <x v="28"/>
    <n v="1"/>
    <x v="3"/>
    <x v="0"/>
    <x v="0"/>
    <x v="2"/>
  </r>
  <r>
    <n v="289525345"/>
    <s v="P. Schollar"/>
    <x v="97"/>
    <s v="Jul"/>
    <n v="2024"/>
    <d v="1899-12-30T09:10:00"/>
    <x v="6"/>
    <x v="1"/>
    <n v="23"/>
    <x v="3"/>
    <s v="Declined to Identify"/>
    <x v="0"/>
    <x v="0"/>
    <m/>
    <n v="43"/>
    <s v="Delay"/>
    <x v="30"/>
    <n v="9"/>
    <x v="0"/>
    <x v="3"/>
    <x v="0"/>
    <x v="1"/>
  </r>
  <r>
    <n v="458836410"/>
    <s v="Q. Cajkler"/>
    <x v="11"/>
    <s v="Mar"/>
    <n v="2024"/>
    <d v="1899-12-30T13:21:00"/>
    <x v="3"/>
    <x v="1"/>
    <n v="10"/>
    <x v="4"/>
    <s v="Declined to Identify"/>
    <x v="0"/>
    <x v="0"/>
    <m/>
    <n v="35"/>
    <s v="Delay"/>
    <x v="8"/>
    <n v="13"/>
    <x v="2"/>
    <x v="3"/>
    <x v="0"/>
    <x v="1"/>
  </r>
  <r>
    <n v="422406058"/>
    <s v="R. Hele"/>
    <x v="341"/>
    <s v="Apr"/>
    <n v="2024"/>
    <d v="1899-12-30T06:43:00"/>
    <x v="2"/>
    <x v="1"/>
    <n v="38"/>
    <x v="6"/>
    <s v="Declined to Identify"/>
    <x v="0"/>
    <x v="0"/>
    <m/>
    <n v="19"/>
    <s v="Within Time"/>
    <x v="6"/>
    <n v="6"/>
    <x v="0"/>
    <x v="3"/>
    <x v="1"/>
    <x v="0"/>
  </r>
  <r>
    <n v="595355840"/>
    <s v="R. Siley"/>
    <x v="273"/>
    <s v="Sep"/>
    <n v="2023"/>
    <d v="1899-12-30T18:52:00"/>
    <x v="3"/>
    <x v="1"/>
    <n v="26"/>
    <x v="3"/>
    <s v="Declined to Identify"/>
    <x v="0"/>
    <x v="0"/>
    <m/>
    <n v="27"/>
    <s v="Within Time"/>
    <x v="15"/>
    <n v="18"/>
    <x v="1"/>
    <x v="2"/>
    <x v="1"/>
    <x v="2"/>
  </r>
  <r>
    <n v="585533267"/>
    <s v="R. Alpine"/>
    <x v="314"/>
    <s v="Sep"/>
    <n v="2024"/>
    <d v="1899-12-30T23:50:00"/>
    <x v="2"/>
    <x v="1"/>
    <n v="5"/>
    <x v="4"/>
    <s v="Declined to Identify"/>
    <x v="0"/>
    <x v="0"/>
    <m/>
    <n v="31"/>
    <s v="Delay"/>
    <x v="5"/>
    <n v="23"/>
    <x v="1"/>
    <x v="0"/>
    <x v="0"/>
    <x v="0"/>
  </r>
  <r>
    <n v="227961846"/>
    <s v="R. Keeri"/>
    <x v="299"/>
    <s v="Feb"/>
    <n v="2024"/>
    <d v="1899-12-30T15:36:00"/>
    <x v="0"/>
    <x v="1"/>
    <n v="49"/>
    <x v="2"/>
    <s v="Declined to Identify"/>
    <x v="0"/>
    <x v="0"/>
    <m/>
    <n v="34"/>
    <s v="Delay"/>
    <x v="28"/>
    <n v="15"/>
    <x v="2"/>
    <x v="0"/>
    <x v="0"/>
    <x v="2"/>
  </r>
  <r>
    <n v="707846922"/>
    <s v="R. Wedon"/>
    <x v="210"/>
    <s v="Nov"/>
    <n v="2023"/>
    <d v="1899-12-30T09:07:00"/>
    <x v="6"/>
    <x v="1"/>
    <n v="7"/>
    <x v="4"/>
    <s v="Declined to Identify"/>
    <x v="0"/>
    <x v="0"/>
    <m/>
    <n v="42"/>
    <s v="Delay"/>
    <x v="16"/>
    <n v="9"/>
    <x v="0"/>
    <x v="1"/>
    <x v="0"/>
    <x v="1"/>
  </r>
  <r>
    <n v="181119701"/>
    <s v="R. Wetwood"/>
    <x v="159"/>
    <s v="Jul"/>
    <n v="2023"/>
    <d v="1899-12-30T00:04:00"/>
    <x v="1"/>
    <x v="1"/>
    <n v="79"/>
    <x v="5"/>
    <s v="Declined to Identify"/>
    <x v="0"/>
    <x v="0"/>
    <m/>
    <n v="44"/>
    <s v="Delay"/>
    <x v="13"/>
    <n v="0"/>
    <x v="3"/>
    <x v="2"/>
    <x v="0"/>
    <x v="2"/>
  </r>
  <r>
    <n v="427219330"/>
    <s v="R. Peasgood"/>
    <x v="382"/>
    <s v="May"/>
    <n v="2023"/>
    <d v="1899-12-30T09:31:00"/>
    <x v="0"/>
    <x v="1"/>
    <n v="71"/>
    <x v="5"/>
    <s v="Declined to Identify"/>
    <x v="0"/>
    <x v="0"/>
    <m/>
    <n v="46"/>
    <s v="Delay"/>
    <x v="8"/>
    <n v="9"/>
    <x v="0"/>
    <x v="3"/>
    <x v="2"/>
    <x v="1"/>
  </r>
  <r>
    <n v="194121935"/>
    <s v="R. Woodgate"/>
    <x v="351"/>
    <s v="Oct"/>
    <n v="2024"/>
    <d v="1899-12-30T05:23:00"/>
    <x v="0"/>
    <x v="1"/>
    <n v="48"/>
    <x v="2"/>
    <s v="Declined to Identify"/>
    <x v="0"/>
    <x v="0"/>
    <m/>
    <n v="47"/>
    <s v="Delay"/>
    <x v="12"/>
    <n v="5"/>
    <x v="3"/>
    <x v="2"/>
    <x v="2"/>
    <x v="2"/>
  </r>
  <r>
    <n v="467312192"/>
    <s v="S. Meechan"/>
    <x v="27"/>
    <s v="Jul"/>
    <n v="2024"/>
    <d v="1899-12-30T17:16:00"/>
    <x v="3"/>
    <x v="1"/>
    <n v="58"/>
    <x v="2"/>
    <s v="Declined to Identify"/>
    <x v="0"/>
    <x v="0"/>
    <m/>
    <n v="16"/>
    <s v="Within Time"/>
    <x v="16"/>
    <n v="17"/>
    <x v="2"/>
    <x v="1"/>
    <x v="1"/>
    <x v="1"/>
  </r>
  <r>
    <n v="226064231"/>
    <s v="S. Brownsall"/>
    <x v="346"/>
    <s v="Aug"/>
    <n v="2023"/>
    <d v="1899-12-30T01:05:00"/>
    <x v="2"/>
    <x v="1"/>
    <n v="26"/>
    <x v="3"/>
    <s v="Declined to Identify"/>
    <x v="0"/>
    <x v="0"/>
    <m/>
    <n v="31"/>
    <s v="Delay"/>
    <x v="8"/>
    <n v="1"/>
    <x v="3"/>
    <x v="3"/>
    <x v="0"/>
    <x v="1"/>
  </r>
  <r>
    <n v="277713106"/>
    <s v="S. Lampard"/>
    <x v="226"/>
    <s v="Sep"/>
    <n v="2023"/>
    <d v="1899-12-30T19:34:00"/>
    <x v="6"/>
    <x v="1"/>
    <n v="6"/>
    <x v="4"/>
    <s v="Declined to Identify"/>
    <x v="0"/>
    <x v="0"/>
    <m/>
    <n v="32"/>
    <s v="Delay"/>
    <x v="7"/>
    <n v="19"/>
    <x v="1"/>
    <x v="2"/>
    <x v="0"/>
    <x v="2"/>
  </r>
  <r>
    <n v="789645001"/>
    <s v="S. Craigmyle"/>
    <x v="84"/>
    <s v="Aug"/>
    <n v="2024"/>
    <d v="1899-12-30T11:35:00"/>
    <x v="0"/>
    <x v="1"/>
    <n v="16"/>
    <x v="3"/>
    <s v="Declined to Identify"/>
    <x v="0"/>
    <x v="0"/>
    <m/>
    <n v="47"/>
    <s v="Delay"/>
    <x v="16"/>
    <n v="11"/>
    <x v="0"/>
    <x v="1"/>
    <x v="2"/>
    <x v="1"/>
  </r>
  <r>
    <n v="345645043"/>
    <s v="S. Gunner"/>
    <x v="397"/>
    <s v="Apr"/>
    <n v="2024"/>
    <d v="1899-12-30T16:22:00"/>
    <x v="6"/>
    <x v="1"/>
    <n v="45"/>
    <x v="2"/>
    <s v="Declined to Identify"/>
    <x v="0"/>
    <x v="0"/>
    <m/>
    <n v="56"/>
    <s v="Delay"/>
    <x v="12"/>
    <n v="16"/>
    <x v="2"/>
    <x v="2"/>
    <x v="2"/>
    <x v="2"/>
  </r>
  <r>
    <n v="563253708"/>
    <s v="T. Fransinelli"/>
    <x v="439"/>
    <s v="May"/>
    <n v="2023"/>
    <d v="1899-12-30T05:34:00"/>
    <x v="6"/>
    <x v="1"/>
    <n v="50"/>
    <x v="2"/>
    <s v="Declined to Identify"/>
    <x v="0"/>
    <x v="0"/>
    <m/>
    <n v="14"/>
    <s v="Within Time"/>
    <x v="30"/>
    <n v="5"/>
    <x v="3"/>
    <x v="3"/>
    <x v="1"/>
    <x v="1"/>
  </r>
  <r>
    <n v="698411781"/>
    <s v="T. Horrigan"/>
    <x v="46"/>
    <s v="May"/>
    <n v="2024"/>
    <d v="1899-12-30T22:12:00"/>
    <x v="0"/>
    <x v="1"/>
    <n v="35"/>
    <x v="6"/>
    <s v="Declined to Identify"/>
    <x v="0"/>
    <x v="0"/>
    <m/>
    <n v="38"/>
    <s v="Delay"/>
    <x v="1"/>
    <n v="22"/>
    <x v="1"/>
    <x v="0"/>
    <x v="0"/>
    <x v="0"/>
  </r>
  <r>
    <n v="156561378"/>
    <s v="T. Swidenbank"/>
    <x v="216"/>
    <s v="Jul"/>
    <n v="2024"/>
    <d v="1899-12-30T13:42:00"/>
    <x v="0"/>
    <x v="1"/>
    <n v="54"/>
    <x v="2"/>
    <s v="Declined to Identify"/>
    <x v="0"/>
    <x v="0"/>
    <m/>
    <n v="56"/>
    <s v="Delay"/>
    <x v="14"/>
    <n v="13"/>
    <x v="2"/>
    <x v="0"/>
    <x v="2"/>
    <x v="0"/>
  </r>
  <r>
    <n v="878750356"/>
    <s v="T. Barber"/>
    <x v="447"/>
    <s v="May"/>
    <n v="2024"/>
    <d v="1899-12-30T06:14:00"/>
    <x v="3"/>
    <x v="1"/>
    <n v="49"/>
    <x v="2"/>
    <s v="Declined to Identify"/>
    <x v="0"/>
    <x v="0"/>
    <m/>
    <n v="59"/>
    <s v="Delay"/>
    <x v="9"/>
    <n v="6"/>
    <x v="0"/>
    <x v="3"/>
    <x v="2"/>
    <x v="0"/>
  </r>
  <r>
    <n v="716730115"/>
    <s v="U. Lillecrop"/>
    <x v="371"/>
    <s v="Jul"/>
    <n v="2023"/>
    <d v="1899-12-30T00:02:00"/>
    <x v="6"/>
    <x v="1"/>
    <n v="32"/>
    <x v="6"/>
    <s v="Declined to Identify"/>
    <x v="0"/>
    <x v="0"/>
    <m/>
    <n v="29"/>
    <s v="Within Time"/>
    <x v="6"/>
    <n v="0"/>
    <x v="3"/>
    <x v="3"/>
    <x v="1"/>
    <x v="0"/>
  </r>
  <r>
    <n v="123434428"/>
    <s v="U. MacDowall"/>
    <x v="344"/>
    <s v="Sep"/>
    <n v="2024"/>
    <d v="1899-12-30T14:47:00"/>
    <x v="5"/>
    <x v="1"/>
    <n v="69"/>
    <x v="0"/>
    <s v="Declined to Identify"/>
    <x v="0"/>
    <x v="0"/>
    <m/>
    <n v="33"/>
    <s v="Delay"/>
    <x v="27"/>
    <n v="14"/>
    <x v="2"/>
    <x v="3"/>
    <x v="0"/>
    <x v="0"/>
  </r>
  <r>
    <n v="576107587"/>
    <s v="U. Wilsee"/>
    <x v="169"/>
    <s v="Jul"/>
    <n v="2023"/>
    <d v="1899-12-30T09:14:00"/>
    <x v="6"/>
    <x v="1"/>
    <n v="56"/>
    <x v="2"/>
    <s v="Declined to Identify"/>
    <x v="0"/>
    <x v="0"/>
    <m/>
    <n v="51"/>
    <s v="Delay"/>
    <x v="25"/>
    <n v="9"/>
    <x v="0"/>
    <x v="0"/>
    <x v="2"/>
    <x v="0"/>
  </r>
  <r>
    <n v="706065485"/>
    <s v="U. Dyka"/>
    <x v="340"/>
    <s v="May"/>
    <n v="2023"/>
    <d v="1899-12-30T22:00:00"/>
    <x v="0"/>
    <x v="1"/>
    <n v="48"/>
    <x v="2"/>
    <s v="Declined to Identify"/>
    <x v="0"/>
    <x v="0"/>
    <m/>
    <n v="53"/>
    <s v="Delay"/>
    <x v="24"/>
    <n v="22"/>
    <x v="1"/>
    <x v="1"/>
    <x v="2"/>
    <x v="1"/>
  </r>
  <r>
    <n v="495980302"/>
    <s v="V. Neumann"/>
    <x v="323"/>
    <s v="Jun"/>
    <n v="2024"/>
    <d v="1899-12-30T17:13:00"/>
    <x v="4"/>
    <x v="1"/>
    <n v="62"/>
    <x v="0"/>
    <s v="Declined to Identify"/>
    <x v="0"/>
    <x v="0"/>
    <m/>
    <n v="48"/>
    <s v="Delay"/>
    <x v="15"/>
    <n v="17"/>
    <x v="2"/>
    <x v="2"/>
    <x v="2"/>
    <x v="2"/>
  </r>
  <r>
    <n v="656968620"/>
    <s v="W. Chetwin"/>
    <x v="140"/>
    <s v="Aug"/>
    <n v="2023"/>
    <d v="1899-12-30T03:53:00"/>
    <x v="6"/>
    <x v="1"/>
    <n v="18"/>
    <x v="3"/>
    <s v="Declined to Identify"/>
    <x v="0"/>
    <x v="0"/>
    <m/>
    <n v="10"/>
    <s v="Within Time"/>
    <x v="13"/>
    <n v="3"/>
    <x v="3"/>
    <x v="2"/>
    <x v="1"/>
    <x v="2"/>
  </r>
  <r>
    <n v="468992447"/>
    <s v="W. Galea"/>
    <x v="167"/>
    <s v="Aug"/>
    <n v="2024"/>
    <d v="1899-12-30T01:33:00"/>
    <x v="1"/>
    <x v="1"/>
    <n v="66"/>
    <x v="0"/>
    <s v="Declined to Identify"/>
    <x v="0"/>
    <x v="0"/>
    <m/>
    <n v="11"/>
    <s v="Within Time"/>
    <x v="24"/>
    <n v="1"/>
    <x v="3"/>
    <x v="1"/>
    <x v="1"/>
    <x v="1"/>
  </r>
  <r>
    <n v="567469140"/>
    <s v="W. Kirmond"/>
    <x v="277"/>
    <s v="Aug"/>
    <n v="2023"/>
    <d v="1899-12-30T05:41:00"/>
    <x v="0"/>
    <x v="1"/>
    <n v="39"/>
    <x v="6"/>
    <s v="Declined to Identify"/>
    <x v="0"/>
    <x v="0"/>
    <m/>
    <n v="23"/>
    <s v="Within Time"/>
    <x v="30"/>
    <n v="5"/>
    <x v="3"/>
    <x v="3"/>
    <x v="1"/>
    <x v="1"/>
  </r>
  <r>
    <n v="811372655"/>
    <s v="W. Stockford"/>
    <x v="409"/>
    <s v="Aug"/>
    <n v="2024"/>
    <d v="1899-12-30T16:29:00"/>
    <x v="5"/>
    <x v="1"/>
    <n v="2"/>
    <x v="1"/>
    <s v="Declined to Identify"/>
    <x v="0"/>
    <x v="0"/>
    <m/>
    <n v="33"/>
    <s v="Delay"/>
    <x v="11"/>
    <n v="16"/>
    <x v="2"/>
    <x v="0"/>
    <x v="0"/>
    <x v="0"/>
  </r>
  <r>
    <n v="197383949"/>
    <s v="W. Sertin"/>
    <x v="293"/>
    <s v="Oct"/>
    <n v="2024"/>
    <d v="1899-12-30T00:58:00"/>
    <x v="3"/>
    <x v="1"/>
    <n v="6"/>
    <x v="4"/>
    <s v="Declined to Identify"/>
    <x v="0"/>
    <x v="0"/>
    <m/>
    <n v="38"/>
    <s v="Delay"/>
    <x v="27"/>
    <n v="0"/>
    <x v="3"/>
    <x v="3"/>
    <x v="0"/>
    <x v="0"/>
  </r>
  <r>
    <n v="624341229"/>
    <s v="W. Carlon"/>
    <x v="280"/>
    <s v="Sep"/>
    <n v="2024"/>
    <d v="1899-12-30T18:25:00"/>
    <x v="2"/>
    <x v="1"/>
    <n v="50"/>
    <x v="2"/>
    <s v="Declined to Identify"/>
    <x v="0"/>
    <x v="0"/>
    <m/>
    <n v="41"/>
    <s v="Delay"/>
    <x v="9"/>
    <n v="18"/>
    <x v="1"/>
    <x v="3"/>
    <x v="0"/>
    <x v="0"/>
  </r>
  <r>
    <n v="292423785"/>
    <s v="W. Wannop"/>
    <x v="509"/>
    <s v="Jun"/>
    <n v="2023"/>
    <d v="1899-12-30T11:41:00"/>
    <x v="1"/>
    <x v="1"/>
    <n v="8"/>
    <x v="4"/>
    <s v="Declined to Identify"/>
    <x v="0"/>
    <x v="0"/>
    <m/>
    <n v="42"/>
    <s v="Delay"/>
    <x v="15"/>
    <n v="11"/>
    <x v="0"/>
    <x v="2"/>
    <x v="0"/>
    <x v="2"/>
  </r>
  <r>
    <n v="686652784"/>
    <s v="W. Scriver"/>
    <x v="414"/>
    <s v="May"/>
    <n v="2024"/>
    <d v="1899-12-30T13:04:00"/>
    <x v="2"/>
    <x v="1"/>
    <n v="25"/>
    <x v="3"/>
    <s v="Declined to Identify"/>
    <x v="0"/>
    <x v="0"/>
    <m/>
    <n v="42"/>
    <s v="Delay"/>
    <x v="17"/>
    <n v="13"/>
    <x v="2"/>
    <x v="1"/>
    <x v="0"/>
    <x v="1"/>
  </r>
  <r>
    <n v="691559602"/>
    <s v="W. Besson"/>
    <x v="158"/>
    <s v="Mar"/>
    <n v="2024"/>
    <d v="1899-12-30T23:23:00"/>
    <x v="1"/>
    <x v="1"/>
    <n v="34"/>
    <x v="6"/>
    <s v="Declined to Identify"/>
    <x v="0"/>
    <x v="0"/>
    <m/>
    <n v="48"/>
    <s v="Delay"/>
    <x v="17"/>
    <n v="23"/>
    <x v="1"/>
    <x v="1"/>
    <x v="2"/>
    <x v="1"/>
  </r>
  <r>
    <n v="659830379"/>
    <s v="X. Merman"/>
    <x v="79"/>
    <s v="Oct"/>
    <n v="2024"/>
    <d v="1899-12-30T15:32:00"/>
    <x v="5"/>
    <x v="1"/>
    <n v="67"/>
    <x v="0"/>
    <s v="Declined to Identify"/>
    <x v="0"/>
    <x v="0"/>
    <m/>
    <n v="11"/>
    <s v="Within Time"/>
    <x v="10"/>
    <n v="15"/>
    <x v="2"/>
    <x v="2"/>
    <x v="1"/>
    <x v="2"/>
  </r>
  <r>
    <n v="246709180"/>
    <s v="X. Chismon"/>
    <x v="350"/>
    <s v="Mar"/>
    <n v="2024"/>
    <d v="1899-12-30T07:47:00"/>
    <x v="5"/>
    <x v="1"/>
    <n v="74"/>
    <x v="5"/>
    <s v="Declined to Identify"/>
    <x v="0"/>
    <x v="0"/>
    <m/>
    <n v="16"/>
    <s v="Within Time"/>
    <x v="19"/>
    <n v="7"/>
    <x v="0"/>
    <x v="3"/>
    <x v="1"/>
    <x v="1"/>
  </r>
  <r>
    <n v="800710609"/>
    <s v="X. McCart"/>
    <x v="363"/>
    <s v="Sep"/>
    <n v="2024"/>
    <d v="1899-12-30T00:57:00"/>
    <x v="4"/>
    <x v="1"/>
    <n v="1"/>
    <x v="1"/>
    <s v="Declined to Identify"/>
    <x v="0"/>
    <x v="0"/>
    <m/>
    <n v="17"/>
    <s v="Within Time"/>
    <x v="30"/>
    <n v="0"/>
    <x v="3"/>
    <x v="3"/>
    <x v="1"/>
    <x v="1"/>
  </r>
  <r>
    <n v="142715420"/>
    <s v="X. Logue"/>
    <x v="148"/>
    <s v="May"/>
    <n v="2024"/>
    <d v="1899-12-30T06:26:00"/>
    <x v="1"/>
    <x v="1"/>
    <n v="69"/>
    <x v="0"/>
    <s v="Declined to Identify"/>
    <x v="0"/>
    <x v="0"/>
    <m/>
    <n v="17"/>
    <s v="Within Time"/>
    <x v="25"/>
    <n v="6"/>
    <x v="0"/>
    <x v="0"/>
    <x v="1"/>
    <x v="0"/>
  </r>
  <r>
    <n v="443423313"/>
    <s v="X. Peron"/>
    <x v="23"/>
    <s v="May"/>
    <n v="2023"/>
    <d v="1899-12-30T07:25:00"/>
    <x v="0"/>
    <x v="1"/>
    <n v="77"/>
    <x v="5"/>
    <s v="Declined to Identify"/>
    <x v="0"/>
    <x v="0"/>
    <m/>
    <n v="20"/>
    <s v="Within Time"/>
    <x v="15"/>
    <n v="7"/>
    <x v="0"/>
    <x v="2"/>
    <x v="1"/>
    <x v="2"/>
  </r>
  <r>
    <n v="797718189"/>
    <s v="X. Graalmans"/>
    <x v="252"/>
    <s v="Jan"/>
    <n v="2024"/>
    <d v="1899-12-30T13:37:00"/>
    <x v="1"/>
    <x v="1"/>
    <n v="55"/>
    <x v="2"/>
    <s v="Declined to Identify"/>
    <x v="0"/>
    <x v="0"/>
    <m/>
    <n v="29"/>
    <s v="Within Time"/>
    <x v="0"/>
    <n v="13"/>
    <x v="2"/>
    <x v="0"/>
    <x v="1"/>
    <x v="0"/>
  </r>
  <r>
    <n v="769418217"/>
    <s v="X. Gentzsch"/>
    <x v="548"/>
    <s v="Oct"/>
    <n v="2024"/>
    <d v="1899-12-30T02:18:00"/>
    <x v="1"/>
    <x v="1"/>
    <n v="55"/>
    <x v="2"/>
    <s v="Declined to Identify"/>
    <x v="0"/>
    <x v="0"/>
    <m/>
    <n v="58"/>
    <s v="Delay"/>
    <x v="5"/>
    <n v="2"/>
    <x v="3"/>
    <x v="0"/>
    <x v="2"/>
    <x v="0"/>
  </r>
  <r>
    <n v="282749638"/>
    <s v="Y. Mc Caughen"/>
    <x v="125"/>
    <s v="Aug"/>
    <n v="2024"/>
    <d v="1899-12-30T12:21:00"/>
    <x v="1"/>
    <x v="1"/>
    <n v="73"/>
    <x v="5"/>
    <s v="Declined to Identify"/>
    <x v="0"/>
    <x v="0"/>
    <m/>
    <n v="37"/>
    <s v="Delay"/>
    <x v="14"/>
    <n v="12"/>
    <x v="2"/>
    <x v="0"/>
    <x v="0"/>
    <x v="0"/>
  </r>
  <r>
    <n v="450864624"/>
    <s v="Y. Barthorpe"/>
    <x v="122"/>
    <s v="Mar"/>
    <n v="2024"/>
    <d v="1899-12-30T06:07:00"/>
    <x v="4"/>
    <x v="1"/>
    <n v="26"/>
    <x v="3"/>
    <s v="Declined to Identify"/>
    <x v="0"/>
    <x v="0"/>
    <m/>
    <n v="39"/>
    <s v="Delay"/>
    <x v="10"/>
    <n v="6"/>
    <x v="0"/>
    <x v="2"/>
    <x v="0"/>
    <x v="2"/>
  </r>
  <r>
    <n v="878805617"/>
    <s v="Y. Coare"/>
    <x v="405"/>
    <s v="Jun"/>
    <n v="2023"/>
    <d v="1899-12-30T15:57:00"/>
    <x v="2"/>
    <x v="1"/>
    <n v="35"/>
    <x v="6"/>
    <s v="Declined to Identify"/>
    <x v="0"/>
    <x v="0"/>
    <m/>
    <n v="53"/>
    <s v="Delay"/>
    <x v="19"/>
    <n v="15"/>
    <x v="2"/>
    <x v="3"/>
    <x v="2"/>
    <x v="1"/>
  </r>
  <r>
    <n v="727392144"/>
    <s v="Z. Robillart"/>
    <x v="390"/>
    <s v="Aug"/>
    <n v="2024"/>
    <d v="1899-12-30T06:47:00"/>
    <x v="3"/>
    <x v="1"/>
    <n v="5"/>
    <x v="4"/>
    <s v="Declined to Identify"/>
    <x v="0"/>
    <x v="0"/>
    <m/>
    <n v="24"/>
    <s v="Within Time"/>
    <x v="25"/>
    <n v="6"/>
    <x v="0"/>
    <x v="0"/>
    <x v="1"/>
    <x v="0"/>
  </r>
  <r>
    <n v="429565566"/>
    <s v="Z. Groundwator"/>
    <x v="539"/>
    <s v="Aug"/>
    <n v="2024"/>
    <d v="1899-12-30T01:20:00"/>
    <x v="4"/>
    <x v="1"/>
    <n v="70"/>
    <x v="5"/>
    <s v="Declined to Identify"/>
    <x v="0"/>
    <x v="0"/>
    <m/>
    <n v="27"/>
    <s v="Within Time"/>
    <x v="5"/>
    <n v="1"/>
    <x v="3"/>
    <x v="0"/>
    <x v="1"/>
    <x v="0"/>
  </r>
  <r>
    <n v="589317830"/>
    <s v="Z. Llewellyn"/>
    <x v="547"/>
    <s v="Apr"/>
    <n v="2024"/>
    <d v="1899-12-30T16:36:00"/>
    <x v="5"/>
    <x v="1"/>
    <n v="69"/>
    <x v="0"/>
    <s v="Declined to Identify"/>
    <x v="0"/>
    <x v="0"/>
    <m/>
    <n v="32"/>
    <s v="Delay"/>
    <x v="18"/>
    <n v="16"/>
    <x v="2"/>
    <x v="1"/>
    <x v="0"/>
    <x v="1"/>
  </r>
  <r>
    <n v="895222501"/>
    <s v="Z. Bleasdille"/>
    <x v="82"/>
    <s v="Aug"/>
    <n v="2024"/>
    <d v="1899-12-30T15:06:00"/>
    <x v="0"/>
    <x v="1"/>
    <n v="20"/>
    <x v="3"/>
    <s v="Declined to Identify"/>
    <x v="0"/>
    <x v="0"/>
    <m/>
    <n v="41"/>
    <s v="Delay"/>
    <x v="28"/>
    <n v="15"/>
    <x v="2"/>
    <x v="0"/>
    <x v="0"/>
    <x v="2"/>
  </r>
  <r>
    <n v="414622209"/>
    <s v="M. Landor"/>
    <x v="488"/>
    <s v="Apr"/>
    <n v="2024"/>
    <d v="1899-12-30T14:02:00"/>
    <x v="2"/>
    <x v="1"/>
    <n v="17"/>
    <x v="3"/>
    <s v="Declined to Identify"/>
    <x v="0"/>
    <x v="0"/>
    <n v="0"/>
    <n v="21"/>
    <s v="Within Time"/>
    <x v="10"/>
    <n v="14"/>
    <x v="2"/>
    <x v="2"/>
    <x v="1"/>
    <x v="2"/>
  </r>
  <r>
    <n v="100745636"/>
    <s v="A. Warwicker"/>
    <x v="360"/>
    <s v="Aug"/>
    <n v="2024"/>
    <d v="1899-12-30T06:07:00"/>
    <x v="6"/>
    <x v="1"/>
    <n v="47"/>
    <x v="2"/>
    <s v="Declined to Identify"/>
    <x v="0"/>
    <x v="0"/>
    <n v="1"/>
    <n v="25"/>
    <s v="Within Time"/>
    <x v="27"/>
    <n v="6"/>
    <x v="0"/>
    <x v="3"/>
    <x v="1"/>
    <x v="0"/>
  </r>
  <r>
    <n v="407036416"/>
    <s v="C. Linck"/>
    <x v="231"/>
    <s v="Oct"/>
    <n v="2023"/>
    <d v="1899-12-30T00:33:00"/>
    <x v="3"/>
    <x v="1"/>
    <n v="66"/>
    <x v="0"/>
    <s v="Declined to Identify"/>
    <x v="0"/>
    <x v="0"/>
    <n v="1"/>
    <n v="56"/>
    <s v="Delay"/>
    <x v="13"/>
    <n v="0"/>
    <x v="3"/>
    <x v="2"/>
    <x v="2"/>
    <x v="2"/>
  </r>
  <r>
    <n v="108825384"/>
    <s v="H. Rodie"/>
    <x v="536"/>
    <s v="Sep"/>
    <n v="2024"/>
    <d v="1899-12-30T18:25:00"/>
    <x v="4"/>
    <x v="1"/>
    <n v="79"/>
    <x v="5"/>
    <s v="Declined to Identify"/>
    <x v="0"/>
    <x v="0"/>
    <n v="1"/>
    <n v="56"/>
    <s v="Delay"/>
    <x v="3"/>
    <n v="18"/>
    <x v="1"/>
    <x v="2"/>
    <x v="2"/>
    <x v="2"/>
  </r>
  <r>
    <n v="744418368"/>
    <s v="L. Dobing"/>
    <x v="445"/>
    <s v="Feb"/>
    <n v="2024"/>
    <d v="1899-12-30T18:53:00"/>
    <x v="5"/>
    <x v="1"/>
    <n v="46"/>
    <x v="2"/>
    <s v="Declined to Identify"/>
    <x v="0"/>
    <x v="0"/>
    <n v="1"/>
    <n v="51"/>
    <s v="Delay"/>
    <x v="3"/>
    <n v="18"/>
    <x v="1"/>
    <x v="2"/>
    <x v="2"/>
    <x v="2"/>
  </r>
  <r>
    <n v="891384475"/>
    <s v="B. Heymann"/>
    <x v="500"/>
    <s v="Nov"/>
    <n v="2023"/>
    <d v="1899-12-30T08:04:00"/>
    <x v="0"/>
    <x v="1"/>
    <n v="77"/>
    <x v="5"/>
    <s v="Declined to Identify"/>
    <x v="0"/>
    <x v="0"/>
    <n v="3"/>
    <n v="10"/>
    <s v="Within Time"/>
    <x v="21"/>
    <n v="8"/>
    <x v="0"/>
    <x v="1"/>
    <x v="1"/>
    <x v="1"/>
  </r>
  <r>
    <n v="771061894"/>
    <s v="D. Blind"/>
    <x v="368"/>
    <s v="Oct"/>
    <n v="2023"/>
    <d v="1899-12-30T18:31:00"/>
    <x v="0"/>
    <x v="1"/>
    <n v="39"/>
    <x v="6"/>
    <s v="Declined to Identify"/>
    <x v="0"/>
    <x v="0"/>
    <n v="3"/>
    <n v="20"/>
    <s v="Within Time"/>
    <x v="10"/>
    <n v="18"/>
    <x v="1"/>
    <x v="2"/>
    <x v="1"/>
    <x v="2"/>
  </r>
  <r>
    <n v="745508958"/>
    <s v="I. Longhurst"/>
    <x v="11"/>
    <s v="Mar"/>
    <n v="2024"/>
    <d v="1899-12-30T13:51:00"/>
    <x v="3"/>
    <x v="1"/>
    <n v="53"/>
    <x v="2"/>
    <s v="Declined to Identify"/>
    <x v="0"/>
    <x v="0"/>
    <n v="3"/>
    <n v="42"/>
    <s v="Delay"/>
    <x v="8"/>
    <n v="13"/>
    <x v="2"/>
    <x v="3"/>
    <x v="0"/>
    <x v="1"/>
  </r>
  <r>
    <n v="217916642"/>
    <s v="C. Chevins"/>
    <x v="33"/>
    <s v="Jul"/>
    <n v="2024"/>
    <d v="1899-12-30T19:33:00"/>
    <x v="5"/>
    <x v="1"/>
    <n v="48"/>
    <x v="2"/>
    <s v="Declined to Identify"/>
    <x v="0"/>
    <x v="0"/>
    <n v="4"/>
    <n v="42"/>
    <s v="Delay"/>
    <x v="9"/>
    <n v="19"/>
    <x v="1"/>
    <x v="3"/>
    <x v="0"/>
    <x v="0"/>
  </r>
  <r>
    <n v="625872048"/>
    <s v="E. Eland"/>
    <x v="549"/>
    <s v="Oct"/>
    <n v="2024"/>
    <d v="1899-12-30T06:23:00"/>
    <x v="0"/>
    <x v="1"/>
    <n v="52"/>
    <x v="2"/>
    <s v="Declined to Identify"/>
    <x v="0"/>
    <x v="0"/>
    <n v="4"/>
    <n v="20"/>
    <s v="Within Time"/>
    <x v="11"/>
    <n v="6"/>
    <x v="0"/>
    <x v="0"/>
    <x v="1"/>
    <x v="0"/>
  </r>
  <r>
    <n v="432302709"/>
    <s v="N. Darte"/>
    <x v="436"/>
    <s v="Aug"/>
    <n v="2023"/>
    <d v="1899-12-30T09:39:00"/>
    <x v="5"/>
    <x v="1"/>
    <n v="69"/>
    <x v="0"/>
    <s v="Declined to Identify"/>
    <x v="0"/>
    <x v="0"/>
    <n v="4"/>
    <n v="41"/>
    <s v="Delay"/>
    <x v="25"/>
    <n v="9"/>
    <x v="0"/>
    <x v="0"/>
    <x v="0"/>
    <x v="0"/>
  </r>
  <r>
    <n v="199317512"/>
    <s v="P. Razzell"/>
    <x v="237"/>
    <s v="May"/>
    <n v="2024"/>
    <d v="1899-12-30T23:51:00"/>
    <x v="2"/>
    <x v="1"/>
    <n v="15"/>
    <x v="3"/>
    <s v="Declined to Identify"/>
    <x v="0"/>
    <x v="0"/>
    <n v="4"/>
    <n v="15"/>
    <s v="Within Time"/>
    <x v="12"/>
    <n v="23"/>
    <x v="1"/>
    <x v="2"/>
    <x v="1"/>
    <x v="2"/>
  </r>
  <r>
    <n v="553389596"/>
    <s v="T. Rojel"/>
    <x v="38"/>
    <s v="Mar"/>
    <n v="2024"/>
    <d v="1899-12-30T09:45:00"/>
    <x v="1"/>
    <x v="1"/>
    <n v="27"/>
    <x v="3"/>
    <s v="Declined to Identify"/>
    <x v="0"/>
    <x v="0"/>
    <n v="4"/>
    <n v="18"/>
    <s v="Within Time"/>
    <x v="3"/>
    <n v="9"/>
    <x v="0"/>
    <x v="2"/>
    <x v="1"/>
    <x v="2"/>
  </r>
  <r>
    <n v="272796573"/>
    <s v="W. Lake"/>
    <x v="241"/>
    <s v="Sep"/>
    <n v="2024"/>
    <d v="1899-12-30T12:50:00"/>
    <x v="5"/>
    <x v="1"/>
    <n v="38"/>
    <x v="6"/>
    <s v="Declined to Identify"/>
    <x v="0"/>
    <x v="0"/>
    <n v="4"/>
    <n v="19"/>
    <s v="Within Time"/>
    <x v="23"/>
    <n v="12"/>
    <x v="2"/>
    <x v="2"/>
    <x v="1"/>
    <x v="2"/>
  </r>
  <r>
    <n v="734877467"/>
    <s v="Z. McKeller"/>
    <x v="451"/>
    <s v="Sep"/>
    <n v="2023"/>
    <d v="1899-12-30T06:59:00"/>
    <x v="4"/>
    <x v="1"/>
    <n v="19"/>
    <x v="3"/>
    <s v="Declined to Identify"/>
    <x v="0"/>
    <x v="0"/>
    <n v="4"/>
    <n v="56"/>
    <s v="Delay"/>
    <x v="10"/>
    <n v="6"/>
    <x v="0"/>
    <x v="2"/>
    <x v="2"/>
    <x v="2"/>
  </r>
  <r>
    <n v="754188812"/>
    <s v="A. Cusack"/>
    <x v="289"/>
    <s v="Aug"/>
    <n v="2024"/>
    <d v="1899-12-30T10:31:00"/>
    <x v="6"/>
    <x v="1"/>
    <n v="22"/>
    <x v="3"/>
    <s v="Declined to Identify"/>
    <x v="0"/>
    <x v="0"/>
    <n v="5"/>
    <n v="31"/>
    <s v="Delay"/>
    <x v="0"/>
    <n v="10"/>
    <x v="0"/>
    <x v="0"/>
    <x v="0"/>
    <x v="0"/>
  </r>
  <r>
    <n v="427842175"/>
    <s v="D. Palmar"/>
    <x v="52"/>
    <s v="Jun"/>
    <n v="2024"/>
    <d v="1899-12-30T00:33:00"/>
    <x v="3"/>
    <x v="1"/>
    <n v="10"/>
    <x v="4"/>
    <s v="Declined to Identify"/>
    <x v="0"/>
    <x v="0"/>
    <n v="5"/>
    <n v="41"/>
    <s v="Delay"/>
    <x v="11"/>
    <n v="0"/>
    <x v="3"/>
    <x v="0"/>
    <x v="0"/>
    <x v="0"/>
  </r>
  <r>
    <n v="183304656"/>
    <s v="M. Venes"/>
    <x v="98"/>
    <s v="Oct"/>
    <n v="2024"/>
    <d v="1899-12-30T23:20:00"/>
    <x v="1"/>
    <x v="1"/>
    <n v="35"/>
    <x v="6"/>
    <s v="Declined to Identify"/>
    <x v="0"/>
    <x v="0"/>
    <n v="5"/>
    <n v="52"/>
    <s v="Delay"/>
    <x v="9"/>
    <n v="23"/>
    <x v="1"/>
    <x v="3"/>
    <x v="2"/>
    <x v="0"/>
  </r>
  <r>
    <n v="678927542"/>
    <s v="Z. Lettuce"/>
    <x v="386"/>
    <s v="Jun"/>
    <n v="2023"/>
    <d v="1899-12-30T02:55:00"/>
    <x v="1"/>
    <x v="1"/>
    <n v="79"/>
    <x v="5"/>
    <s v="Declined to Identify"/>
    <x v="0"/>
    <x v="0"/>
    <n v="5"/>
    <n v="27"/>
    <s v="Within Time"/>
    <x v="14"/>
    <n v="2"/>
    <x v="3"/>
    <x v="0"/>
    <x v="1"/>
    <x v="0"/>
  </r>
  <r>
    <n v="163380459"/>
    <s v="N. Lisamore"/>
    <x v="71"/>
    <s v="Jul"/>
    <n v="2023"/>
    <d v="1899-12-30T15:50:00"/>
    <x v="0"/>
    <x v="1"/>
    <n v="28"/>
    <x v="3"/>
    <s v="Declined to Identify"/>
    <x v="0"/>
    <x v="0"/>
    <n v="6"/>
    <n v="48"/>
    <s v="Delay"/>
    <x v="5"/>
    <n v="15"/>
    <x v="2"/>
    <x v="0"/>
    <x v="2"/>
    <x v="0"/>
  </r>
  <r>
    <n v="809125668"/>
    <s v="P. Qusklay"/>
    <x v="508"/>
    <s v="Mar"/>
    <n v="2024"/>
    <d v="1899-12-30T17:13:00"/>
    <x v="2"/>
    <x v="1"/>
    <n v="13"/>
    <x v="4"/>
    <s v="Declined to Identify"/>
    <x v="0"/>
    <x v="0"/>
    <n v="6"/>
    <n v="17"/>
    <s v="Within Time"/>
    <x v="28"/>
    <n v="17"/>
    <x v="2"/>
    <x v="0"/>
    <x v="1"/>
    <x v="2"/>
  </r>
  <r>
    <n v="337269688"/>
    <s v="S. Eede"/>
    <x v="0"/>
    <s v="Mar"/>
    <n v="2024"/>
    <d v="1899-12-30T05:57:00"/>
    <x v="0"/>
    <x v="1"/>
    <n v="6"/>
    <x v="4"/>
    <s v="Declined to Identify"/>
    <x v="0"/>
    <x v="0"/>
    <n v="6"/>
    <n v="35"/>
    <s v="Delay"/>
    <x v="0"/>
    <n v="5"/>
    <x v="3"/>
    <x v="0"/>
    <x v="0"/>
    <x v="0"/>
  </r>
  <r>
    <n v="594823015"/>
    <s v="U. Fegan"/>
    <x v="467"/>
    <s v="Jan"/>
    <n v="2024"/>
    <d v="1899-12-30T10:47:00"/>
    <x v="0"/>
    <x v="1"/>
    <n v="63"/>
    <x v="0"/>
    <s v="Declined to Identify"/>
    <x v="0"/>
    <x v="0"/>
    <n v="6"/>
    <n v="27"/>
    <s v="Within Time"/>
    <x v="14"/>
    <n v="10"/>
    <x v="0"/>
    <x v="0"/>
    <x v="1"/>
    <x v="0"/>
  </r>
  <r>
    <n v="787804731"/>
    <s v="F. Antonucci"/>
    <x v="296"/>
    <s v="Apr"/>
    <n v="2024"/>
    <d v="1899-12-30T18:25:00"/>
    <x v="1"/>
    <x v="1"/>
    <n v="4"/>
    <x v="1"/>
    <s v="Declined to Identify"/>
    <x v="0"/>
    <x v="0"/>
    <n v="7"/>
    <n v="42"/>
    <s v="Delay"/>
    <x v="22"/>
    <n v="18"/>
    <x v="1"/>
    <x v="1"/>
    <x v="0"/>
    <x v="1"/>
  </r>
  <r>
    <n v="639848500"/>
    <s v="I. Monelle"/>
    <x v="538"/>
    <s v="May"/>
    <n v="2024"/>
    <d v="1899-12-30T19:51:00"/>
    <x v="1"/>
    <x v="1"/>
    <n v="1"/>
    <x v="1"/>
    <s v="Declined to Identify"/>
    <x v="0"/>
    <x v="0"/>
    <n v="7"/>
    <n v="46"/>
    <s v="Delay"/>
    <x v="2"/>
    <n v="19"/>
    <x v="1"/>
    <x v="1"/>
    <x v="2"/>
    <x v="1"/>
  </r>
  <r>
    <n v="243487191"/>
    <s v="L. Brockbank"/>
    <x v="471"/>
    <s v="Jun"/>
    <n v="2023"/>
    <d v="1899-12-30T23:07:00"/>
    <x v="3"/>
    <x v="1"/>
    <n v="73"/>
    <x v="5"/>
    <s v="Declined to Identify"/>
    <x v="0"/>
    <x v="0"/>
    <n v="7"/>
    <n v="27"/>
    <s v="Within Time"/>
    <x v="25"/>
    <n v="23"/>
    <x v="1"/>
    <x v="0"/>
    <x v="1"/>
    <x v="0"/>
  </r>
  <r>
    <n v="294984120"/>
    <s v="O. Cultcheth"/>
    <x v="280"/>
    <s v="Sep"/>
    <n v="2024"/>
    <d v="1899-12-30T08:51:00"/>
    <x v="2"/>
    <x v="1"/>
    <n v="28"/>
    <x v="3"/>
    <s v="Declined to Identify"/>
    <x v="0"/>
    <x v="0"/>
    <n v="7"/>
    <n v="43"/>
    <s v="Delay"/>
    <x v="9"/>
    <n v="8"/>
    <x v="0"/>
    <x v="3"/>
    <x v="0"/>
    <x v="0"/>
  </r>
  <r>
    <n v="221940515"/>
    <s v="S. Stillman"/>
    <x v="157"/>
    <s v="Jan"/>
    <n v="2024"/>
    <d v="1899-12-30T22:57:00"/>
    <x v="0"/>
    <x v="1"/>
    <n v="79"/>
    <x v="5"/>
    <s v="Declined to Identify"/>
    <x v="0"/>
    <x v="0"/>
    <n v="7"/>
    <n v="49"/>
    <s v="Delay"/>
    <x v="15"/>
    <n v="22"/>
    <x v="1"/>
    <x v="2"/>
    <x v="2"/>
    <x v="2"/>
  </r>
  <r>
    <n v="376352661"/>
    <s v="Y. Goodhew"/>
    <x v="308"/>
    <s v="May"/>
    <n v="2023"/>
    <d v="1899-12-30T19:41:00"/>
    <x v="4"/>
    <x v="1"/>
    <n v="67"/>
    <x v="0"/>
    <s v="Declined to Identify"/>
    <x v="0"/>
    <x v="0"/>
    <n v="7"/>
    <n v="16"/>
    <s v="Within Time"/>
    <x v="4"/>
    <n v="19"/>
    <x v="1"/>
    <x v="2"/>
    <x v="1"/>
    <x v="2"/>
  </r>
  <r>
    <n v="161032325"/>
    <s v="Q. Everson"/>
    <x v="454"/>
    <s v="Apr"/>
    <n v="2023"/>
    <d v="1899-12-30T13:31:00"/>
    <x v="1"/>
    <x v="1"/>
    <n v="26"/>
    <x v="3"/>
    <s v="Declined to Identify"/>
    <x v="0"/>
    <x v="0"/>
    <n v="8"/>
    <n v="44"/>
    <s v="Delay"/>
    <x v="21"/>
    <n v="13"/>
    <x v="2"/>
    <x v="1"/>
    <x v="0"/>
    <x v="1"/>
  </r>
  <r>
    <n v="154203673"/>
    <s v="A. Matchitt"/>
    <x v="391"/>
    <s v="Feb"/>
    <n v="2024"/>
    <d v="1899-12-30T16:02:00"/>
    <x v="0"/>
    <x v="1"/>
    <n v="38"/>
    <x v="6"/>
    <s v="Declined to Identify"/>
    <x v="0"/>
    <x v="0"/>
    <n v="9"/>
    <n v="23"/>
    <s v="Within Time"/>
    <x v="16"/>
    <n v="16"/>
    <x v="2"/>
    <x v="1"/>
    <x v="1"/>
    <x v="1"/>
  </r>
  <r>
    <n v="496347420"/>
    <s v="A. Corbally"/>
    <x v="333"/>
    <s v="Jul"/>
    <n v="2023"/>
    <d v="1899-12-30T21:12:00"/>
    <x v="3"/>
    <x v="1"/>
    <n v="49"/>
    <x v="2"/>
    <s v="Declined to Identify"/>
    <x v="0"/>
    <x v="0"/>
    <n v="9"/>
    <n v="36"/>
    <s v="Delay"/>
    <x v="12"/>
    <n v="21"/>
    <x v="1"/>
    <x v="2"/>
    <x v="0"/>
    <x v="2"/>
  </r>
  <r>
    <n v="184249099"/>
    <s v="D. Burkwood"/>
    <x v="56"/>
    <s v="Aug"/>
    <n v="2024"/>
    <d v="1899-12-30T03:39:00"/>
    <x v="0"/>
    <x v="1"/>
    <n v="62"/>
    <x v="0"/>
    <s v="Declined to Identify"/>
    <x v="0"/>
    <x v="0"/>
    <n v="9"/>
    <n v="57"/>
    <s v="Delay"/>
    <x v="26"/>
    <n v="3"/>
    <x v="3"/>
    <x v="2"/>
    <x v="2"/>
    <x v="2"/>
  </r>
  <r>
    <n v="789216607"/>
    <s v="I. Moulster"/>
    <x v="67"/>
    <s v="May"/>
    <n v="2024"/>
    <d v="1899-12-30T15:53:00"/>
    <x v="0"/>
    <x v="1"/>
    <n v="13"/>
    <x v="4"/>
    <s v="Declined to Identify"/>
    <x v="0"/>
    <x v="0"/>
    <n v="10"/>
    <n v="18"/>
    <s v="Within Time"/>
    <x v="19"/>
    <n v="15"/>
    <x v="2"/>
    <x v="3"/>
    <x v="1"/>
    <x v="1"/>
  </r>
  <r>
    <n v="281430611"/>
    <s v="V. Barthelme"/>
    <x v="180"/>
    <s v="Apr"/>
    <n v="2023"/>
    <d v="1899-12-30T14:35:00"/>
    <x v="2"/>
    <x v="1"/>
    <n v="48"/>
    <x v="2"/>
    <s v="Declined to Identify"/>
    <x v="0"/>
    <x v="0"/>
    <n v="10"/>
    <n v="21"/>
    <s v="Within Time"/>
    <x v="23"/>
    <n v="14"/>
    <x v="2"/>
    <x v="2"/>
    <x v="1"/>
    <x v="2"/>
  </r>
  <r>
    <n v="664852224"/>
    <s v="A. Shovell"/>
    <x v="278"/>
    <s v="Jan"/>
    <n v="2024"/>
    <d v="1899-12-30T01:28:00"/>
    <x v="1"/>
    <x v="1"/>
    <n v="5"/>
    <x v="4"/>
    <s v="Declined to Identify"/>
    <x v="2"/>
    <x v="0"/>
    <m/>
    <n v="30"/>
    <s v="Delay"/>
    <x v="27"/>
    <n v="1"/>
    <x v="3"/>
    <x v="3"/>
    <x v="1"/>
    <x v="0"/>
  </r>
  <r>
    <n v="413422249"/>
    <s v="C. Fruser"/>
    <x v="39"/>
    <s v="Apr"/>
    <n v="2023"/>
    <d v="1899-12-30T17:06:00"/>
    <x v="1"/>
    <x v="1"/>
    <n v="1"/>
    <x v="1"/>
    <s v="Declined to Identify"/>
    <x v="2"/>
    <x v="0"/>
    <m/>
    <n v="50"/>
    <s v="Delay"/>
    <x v="19"/>
    <n v="17"/>
    <x v="2"/>
    <x v="3"/>
    <x v="2"/>
    <x v="1"/>
  </r>
  <r>
    <n v="785374017"/>
    <s v="E. McCunn"/>
    <x v="321"/>
    <s v="Jan"/>
    <n v="2024"/>
    <d v="1899-12-30T15:53:00"/>
    <x v="3"/>
    <x v="1"/>
    <n v="31"/>
    <x v="6"/>
    <s v="Declined to Identify"/>
    <x v="2"/>
    <x v="0"/>
    <m/>
    <n v="22"/>
    <s v="Within Time"/>
    <x v="28"/>
    <n v="15"/>
    <x v="2"/>
    <x v="0"/>
    <x v="1"/>
    <x v="2"/>
  </r>
  <r>
    <n v="204571964"/>
    <s v="H. Le Bosse"/>
    <x v="267"/>
    <s v="May"/>
    <n v="2023"/>
    <d v="1899-12-30T13:25:00"/>
    <x v="1"/>
    <x v="1"/>
    <n v="52"/>
    <x v="2"/>
    <s v="Declined to Identify"/>
    <x v="2"/>
    <x v="0"/>
    <m/>
    <n v="11"/>
    <s v="Within Time"/>
    <x v="22"/>
    <n v="13"/>
    <x v="2"/>
    <x v="1"/>
    <x v="1"/>
    <x v="1"/>
  </r>
  <r>
    <n v="286315737"/>
    <s v="J. Louder"/>
    <x v="296"/>
    <s v="Apr"/>
    <n v="2024"/>
    <d v="1899-12-30T10:22:00"/>
    <x v="1"/>
    <x v="1"/>
    <n v="34"/>
    <x v="6"/>
    <s v="Declined to Identify"/>
    <x v="2"/>
    <x v="0"/>
    <m/>
    <n v="50"/>
    <s v="Delay"/>
    <x v="22"/>
    <n v="10"/>
    <x v="0"/>
    <x v="1"/>
    <x v="2"/>
    <x v="1"/>
  </r>
  <r>
    <n v="398767789"/>
    <s v="K. Putt"/>
    <x v="102"/>
    <s v="Aug"/>
    <n v="2024"/>
    <d v="1899-12-30T00:06:00"/>
    <x v="5"/>
    <x v="1"/>
    <n v="50"/>
    <x v="2"/>
    <s v="Declined to Identify"/>
    <x v="2"/>
    <x v="0"/>
    <m/>
    <n v="26"/>
    <s v="Within Time"/>
    <x v="17"/>
    <n v="0"/>
    <x v="3"/>
    <x v="1"/>
    <x v="1"/>
    <x v="1"/>
  </r>
  <r>
    <n v="848111990"/>
    <s v="L. Pacht"/>
    <x v="272"/>
    <s v="Oct"/>
    <n v="2023"/>
    <d v="1899-12-30T12:48:00"/>
    <x v="6"/>
    <x v="1"/>
    <n v="27"/>
    <x v="3"/>
    <s v="Declined to Identify"/>
    <x v="2"/>
    <x v="0"/>
    <m/>
    <n v="25"/>
    <s v="Within Time"/>
    <x v="24"/>
    <n v="12"/>
    <x v="2"/>
    <x v="1"/>
    <x v="1"/>
    <x v="1"/>
  </r>
  <r>
    <n v="347506945"/>
    <s v="N. Schustl"/>
    <x v="85"/>
    <s v="Aug"/>
    <n v="2023"/>
    <d v="1899-12-30T14:41:00"/>
    <x v="1"/>
    <x v="1"/>
    <n v="56"/>
    <x v="2"/>
    <s v="Declined to Identify"/>
    <x v="2"/>
    <x v="0"/>
    <m/>
    <n v="13"/>
    <s v="Within Time"/>
    <x v="7"/>
    <n v="14"/>
    <x v="2"/>
    <x v="2"/>
    <x v="1"/>
    <x v="2"/>
  </r>
  <r>
    <n v="757223933"/>
    <s v="O. Gosden"/>
    <x v="239"/>
    <s v="Jan"/>
    <n v="2024"/>
    <d v="1899-12-30T11:38:00"/>
    <x v="2"/>
    <x v="1"/>
    <n v="22"/>
    <x v="3"/>
    <s v="Declined to Identify"/>
    <x v="2"/>
    <x v="0"/>
    <m/>
    <n v="25"/>
    <s v="Within Time"/>
    <x v="25"/>
    <n v="11"/>
    <x v="0"/>
    <x v="0"/>
    <x v="1"/>
    <x v="0"/>
  </r>
  <r>
    <n v="754847965"/>
    <s v="O. Von Brook"/>
    <x v="378"/>
    <s v="Aug"/>
    <n v="2023"/>
    <d v="1899-12-30T23:16:00"/>
    <x v="4"/>
    <x v="1"/>
    <n v="5"/>
    <x v="4"/>
    <s v="Declined to Identify"/>
    <x v="2"/>
    <x v="0"/>
    <m/>
    <n v="33"/>
    <s v="Delay"/>
    <x v="28"/>
    <n v="23"/>
    <x v="1"/>
    <x v="0"/>
    <x v="0"/>
    <x v="2"/>
  </r>
  <r>
    <n v="656574812"/>
    <s v="R. Lowing"/>
    <x v="100"/>
    <s v="Jul"/>
    <n v="2024"/>
    <d v="1899-12-30T13:55:00"/>
    <x v="4"/>
    <x v="1"/>
    <n v="74"/>
    <x v="5"/>
    <s v="Declined to Identify"/>
    <x v="2"/>
    <x v="0"/>
    <m/>
    <n v="49"/>
    <s v="Delay"/>
    <x v="4"/>
    <n v="13"/>
    <x v="2"/>
    <x v="2"/>
    <x v="2"/>
    <x v="2"/>
  </r>
  <r>
    <n v="143158333"/>
    <s v="S. Merle"/>
    <x v="335"/>
    <s v="Dec"/>
    <n v="2023"/>
    <d v="1899-12-30T03:11:00"/>
    <x v="5"/>
    <x v="1"/>
    <n v="12"/>
    <x v="4"/>
    <s v="Declined to Identify"/>
    <x v="2"/>
    <x v="0"/>
    <m/>
    <n v="35"/>
    <s v="Delay"/>
    <x v="21"/>
    <n v="3"/>
    <x v="3"/>
    <x v="1"/>
    <x v="0"/>
    <x v="1"/>
  </r>
  <r>
    <n v="480229841"/>
    <s v="U. Wrefford"/>
    <x v="536"/>
    <s v="Sep"/>
    <n v="2024"/>
    <d v="1899-12-30T18:59:00"/>
    <x v="4"/>
    <x v="1"/>
    <n v="37"/>
    <x v="6"/>
    <s v="Declined to Identify"/>
    <x v="2"/>
    <x v="0"/>
    <m/>
    <n v="59"/>
    <s v="Delay"/>
    <x v="3"/>
    <n v="18"/>
    <x v="1"/>
    <x v="2"/>
    <x v="2"/>
    <x v="2"/>
  </r>
  <r>
    <n v="763357575"/>
    <s v="V. Snarie"/>
    <x v="120"/>
    <s v="Jul"/>
    <n v="2024"/>
    <d v="1899-12-30T02:15:00"/>
    <x v="6"/>
    <x v="1"/>
    <n v="78"/>
    <x v="5"/>
    <s v="Declined to Identify"/>
    <x v="2"/>
    <x v="0"/>
    <m/>
    <n v="51"/>
    <s v="Delay"/>
    <x v="11"/>
    <n v="2"/>
    <x v="3"/>
    <x v="0"/>
    <x v="2"/>
    <x v="0"/>
  </r>
  <r>
    <n v="570930122"/>
    <s v="X. Olech"/>
    <x v="454"/>
    <s v="Apr"/>
    <n v="2023"/>
    <d v="1899-12-30T22:29:00"/>
    <x v="1"/>
    <x v="1"/>
    <n v="43"/>
    <x v="6"/>
    <s v="Declined to Identify"/>
    <x v="2"/>
    <x v="0"/>
    <m/>
    <n v="47"/>
    <s v="Delay"/>
    <x v="21"/>
    <n v="22"/>
    <x v="1"/>
    <x v="1"/>
    <x v="2"/>
    <x v="1"/>
  </r>
  <r>
    <n v="727480641"/>
    <s v="Y. Sheardown"/>
    <x v="405"/>
    <s v="Jun"/>
    <n v="2023"/>
    <d v="1899-12-30T20:33:00"/>
    <x v="2"/>
    <x v="1"/>
    <n v="41"/>
    <x v="6"/>
    <s v="Declined to Identify"/>
    <x v="2"/>
    <x v="0"/>
    <m/>
    <n v="35"/>
    <s v="Delay"/>
    <x v="19"/>
    <n v="20"/>
    <x v="1"/>
    <x v="3"/>
    <x v="0"/>
    <x v="1"/>
  </r>
  <r>
    <n v="605024485"/>
    <s v="Z. Elam"/>
    <x v="88"/>
    <s v="Sep"/>
    <n v="2024"/>
    <d v="1899-12-30T10:01:00"/>
    <x v="5"/>
    <x v="1"/>
    <n v="38"/>
    <x v="6"/>
    <s v="Declined to Identify"/>
    <x v="2"/>
    <x v="0"/>
    <m/>
    <n v="21"/>
    <s v="Within Time"/>
    <x v="22"/>
    <n v="10"/>
    <x v="0"/>
    <x v="1"/>
    <x v="1"/>
    <x v="1"/>
  </r>
  <r>
    <n v="521013986"/>
    <s v="N. Stych"/>
    <x v="297"/>
    <s v="Jun"/>
    <n v="2024"/>
    <d v="1899-12-30T04:29:00"/>
    <x v="4"/>
    <x v="1"/>
    <n v="12"/>
    <x v="4"/>
    <s v="Declined to Identify"/>
    <x v="2"/>
    <x v="0"/>
    <n v="0"/>
    <n v="57"/>
    <s v="Delay"/>
    <x v="24"/>
    <n v="4"/>
    <x v="3"/>
    <x v="1"/>
    <x v="2"/>
    <x v="1"/>
  </r>
  <r>
    <n v="636372797"/>
    <s v="A. Isenor"/>
    <x v="80"/>
    <s v="Oct"/>
    <n v="2024"/>
    <d v="1899-12-30T11:44:00"/>
    <x v="2"/>
    <x v="1"/>
    <n v="16"/>
    <x v="3"/>
    <s v="Declined to Identify"/>
    <x v="4"/>
    <x v="0"/>
    <m/>
    <n v="14"/>
    <s v="Within Time"/>
    <x v="8"/>
    <n v="11"/>
    <x v="0"/>
    <x v="3"/>
    <x v="1"/>
    <x v="1"/>
  </r>
  <r>
    <n v="409499794"/>
    <s v="B. Humerstone"/>
    <x v="133"/>
    <s v="Jun"/>
    <n v="2024"/>
    <d v="1899-12-30T23:44:00"/>
    <x v="4"/>
    <x v="1"/>
    <n v="26"/>
    <x v="3"/>
    <s v="Declined to Identify"/>
    <x v="4"/>
    <x v="0"/>
    <m/>
    <n v="17"/>
    <s v="Within Time"/>
    <x v="14"/>
    <n v="23"/>
    <x v="1"/>
    <x v="0"/>
    <x v="1"/>
    <x v="0"/>
  </r>
  <r>
    <n v="426467370"/>
    <s v="F. Misselbrook"/>
    <x v="187"/>
    <s v="Oct"/>
    <n v="2023"/>
    <d v="1899-12-30T06:51:00"/>
    <x v="1"/>
    <x v="1"/>
    <n v="62"/>
    <x v="0"/>
    <s v="Declined to Identify"/>
    <x v="4"/>
    <x v="0"/>
    <m/>
    <n v="23"/>
    <s v="Within Time"/>
    <x v="26"/>
    <n v="6"/>
    <x v="0"/>
    <x v="2"/>
    <x v="1"/>
    <x v="2"/>
  </r>
  <r>
    <n v="107371769"/>
    <s v="H. Correa"/>
    <x v="4"/>
    <s v="Sep"/>
    <n v="2024"/>
    <d v="1899-12-30T06:07:00"/>
    <x v="0"/>
    <x v="1"/>
    <n v="66"/>
    <x v="0"/>
    <s v="Declined to Identify"/>
    <x v="4"/>
    <x v="0"/>
    <m/>
    <n v="40"/>
    <s v="Delay"/>
    <x v="2"/>
    <n v="6"/>
    <x v="0"/>
    <x v="1"/>
    <x v="0"/>
    <x v="1"/>
  </r>
  <r>
    <n v="642249833"/>
    <s v="J. Muttitt"/>
    <x v="387"/>
    <s v="Apr"/>
    <n v="2024"/>
    <d v="1899-12-30T11:25:00"/>
    <x v="0"/>
    <x v="1"/>
    <n v="4"/>
    <x v="1"/>
    <s v="Declined to Identify"/>
    <x v="4"/>
    <x v="0"/>
    <m/>
    <n v="22"/>
    <s v="Within Time"/>
    <x v="15"/>
    <n v="11"/>
    <x v="0"/>
    <x v="2"/>
    <x v="1"/>
    <x v="2"/>
  </r>
  <r>
    <n v="557221939"/>
    <s v="J. Derricoat"/>
    <x v="550"/>
    <s v="Oct"/>
    <n v="2024"/>
    <d v="1899-12-30T19:15:00"/>
    <x v="1"/>
    <x v="1"/>
    <n v="7"/>
    <x v="4"/>
    <s v="Declined to Identify"/>
    <x v="4"/>
    <x v="0"/>
    <m/>
    <n v="37"/>
    <s v="Delay"/>
    <x v="18"/>
    <n v="19"/>
    <x v="1"/>
    <x v="1"/>
    <x v="0"/>
    <x v="1"/>
  </r>
  <r>
    <n v="810505131"/>
    <s v="J. Batstone"/>
    <x v="364"/>
    <s v="Sep"/>
    <n v="2023"/>
    <d v="1899-12-30T06:25:00"/>
    <x v="1"/>
    <x v="1"/>
    <n v="56"/>
    <x v="2"/>
    <s v="Declined to Identify"/>
    <x v="4"/>
    <x v="0"/>
    <m/>
    <n v="55"/>
    <s v="Delay"/>
    <x v="11"/>
    <n v="6"/>
    <x v="0"/>
    <x v="0"/>
    <x v="2"/>
    <x v="0"/>
  </r>
  <r>
    <n v="340533945"/>
    <s v="Q. Achurch"/>
    <x v="456"/>
    <s v="Apr"/>
    <n v="2024"/>
    <d v="1899-12-30T03:51:00"/>
    <x v="6"/>
    <x v="1"/>
    <n v="53"/>
    <x v="2"/>
    <s v="Declined to Identify"/>
    <x v="4"/>
    <x v="0"/>
    <m/>
    <n v="20"/>
    <s v="Within Time"/>
    <x v="3"/>
    <n v="3"/>
    <x v="3"/>
    <x v="2"/>
    <x v="1"/>
    <x v="2"/>
  </r>
  <r>
    <n v="217677835"/>
    <s v="U. Stovell"/>
    <x v="414"/>
    <s v="May"/>
    <n v="2024"/>
    <d v="1899-12-30T00:11:00"/>
    <x v="2"/>
    <x v="1"/>
    <n v="57"/>
    <x v="2"/>
    <s v="Declined to Identify"/>
    <x v="4"/>
    <x v="0"/>
    <m/>
    <n v="28"/>
    <s v="Within Time"/>
    <x v="17"/>
    <n v="0"/>
    <x v="3"/>
    <x v="1"/>
    <x v="1"/>
    <x v="1"/>
  </r>
  <r>
    <n v="630503515"/>
    <s v="K. Collett"/>
    <x v="209"/>
    <s v="Apr"/>
    <n v="2023"/>
    <d v="1899-12-30T01:00:00"/>
    <x v="3"/>
    <x v="1"/>
    <n v="48"/>
    <x v="2"/>
    <s v="Declined to Identify"/>
    <x v="4"/>
    <x v="0"/>
    <n v="4"/>
    <n v="60"/>
    <s v="Delay"/>
    <x v="30"/>
    <n v="1"/>
    <x v="3"/>
    <x v="3"/>
    <x v="2"/>
    <x v="1"/>
  </r>
  <r>
    <n v="576534816"/>
    <s v="C. Warder"/>
    <x v="439"/>
    <s v="May"/>
    <n v="2023"/>
    <d v="1899-12-30T11:08:00"/>
    <x v="6"/>
    <x v="1"/>
    <n v="7"/>
    <x v="4"/>
    <s v="Declined to Identify"/>
    <x v="4"/>
    <x v="0"/>
    <n v="6"/>
    <n v="37"/>
    <s v="Delay"/>
    <x v="30"/>
    <n v="11"/>
    <x v="0"/>
    <x v="3"/>
    <x v="0"/>
    <x v="1"/>
  </r>
  <r>
    <n v="269698639"/>
    <s v="O. Rochester"/>
    <x v="314"/>
    <s v="Sep"/>
    <n v="2024"/>
    <d v="1899-12-30T10:49:00"/>
    <x v="2"/>
    <x v="1"/>
    <n v="55"/>
    <x v="2"/>
    <s v="Declined to Identify"/>
    <x v="7"/>
    <x v="0"/>
    <m/>
    <n v="18"/>
    <s v="Within Time"/>
    <x v="5"/>
    <n v="10"/>
    <x v="0"/>
    <x v="0"/>
    <x v="1"/>
    <x v="0"/>
  </r>
  <r>
    <n v="699278178"/>
    <s v="E. Ascraft"/>
    <x v="185"/>
    <s v="Jun"/>
    <n v="2024"/>
    <d v="1899-12-30T06:07:00"/>
    <x v="1"/>
    <x v="1"/>
    <n v="34"/>
    <x v="6"/>
    <s v="Declined to Identify"/>
    <x v="7"/>
    <x v="0"/>
    <n v="5"/>
    <n v="50"/>
    <s v="Delay"/>
    <x v="13"/>
    <n v="6"/>
    <x v="0"/>
    <x v="2"/>
    <x v="2"/>
    <x v="2"/>
  </r>
  <r>
    <n v="385354502"/>
    <s v="F. Tarney"/>
    <x v="423"/>
    <s v="May"/>
    <n v="2024"/>
    <d v="1899-12-30T05:46:00"/>
    <x v="5"/>
    <x v="1"/>
    <n v="54"/>
    <x v="2"/>
    <s v="Native American/Alaska Native"/>
    <x v="6"/>
    <x v="0"/>
    <m/>
    <n v="21"/>
    <s v="Within Time"/>
    <x v="8"/>
    <n v="5"/>
    <x v="3"/>
    <x v="3"/>
    <x v="1"/>
    <x v="1"/>
  </r>
  <r>
    <n v="382934355"/>
    <s v="L. Beechcraft"/>
    <x v="534"/>
    <s v="Mar"/>
    <n v="2024"/>
    <d v="1899-12-30T09:43:00"/>
    <x v="5"/>
    <x v="1"/>
    <n v="62"/>
    <x v="0"/>
    <s v="Native American/Alaska Native"/>
    <x v="6"/>
    <x v="0"/>
    <m/>
    <n v="32"/>
    <s v="Delay"/>
    <x v="1"/>
    <n v="9"/>
    <x v="0"/>
    <x v="0"/>
    <x v="0"/>
    <x v="0"/>
  </r>
  <r>
    <n v="872246667"/>
    <s v="O. Tippings"/>
    <x v="200"/>
    <s v="Apr"/>
    <n v="2023"/>
    <d v="1899-12-30T19:43:00"/>
    <x v="5"/>
    <x v="1"/>
    <n v="70"/>
    <x v="5"/>
    <s v="Native American/Alaska Native"/>
    <x v="6"/>
    <x v="0"/>
    <m/>
    <n v="50"/>
    <s v="Delay"/>
    <x v="28"/>
    <n v="19"/>
    <x v="1"/>
    <x v="0"/>
    <x v="2"/>
    <x v="2"/>
  </r>
  <r>
    <n v="671073129"/>
    <s v="R. Dumbrill"/>
    <x v="133"/>
    <s v="Jun"/>
    <n v="2024"/>
    <d v="1899-12-30T17:57:00"/>
    <x v="4"/>
    <x v="1"/>
    <n v="59"/>
    <x v="2"/>
    <s v="Native American/Alaska Native"/>
    <x v="6"/>
    <x v="0"/>
    <m/>
    <n v="42"/>
    <s v="Delay"/>
    <x v="14"/>
    <n v="17"/>
    <x v="2"/>
    <x v="0"/>
    <x v="0"/>
    <x v="0"/>
  </r>
  <r>
    <n v="661651950"/>
    <s v="X. Belin"/>
    <x v="163"/>
    <s v="Apr"/>
    <n v="2023"/>
    <d v="1899-12-30T23:38:00"/>
    <x v="1"/>
    <x v="1"/>
    <n v="44"/>
    <x v="6"/>
    <s v="Native American/Alaska Native"/>
    <x v="6"/>
    <x v="0"/>
    <m/>
    <n v="18"/>
    <s v="Within Time"/>
    <x v="1"/>
    <n v="23"/>
    <x v="1"/>
    <x v="0"/>
    <x v="1"/>
    <x v="0"/>
  </r>
  <r>
    <n v="515136589"/>
    <s v="A. McCree"/>
    <x v="433"/>
    <s v="Jan"/>
    <n v="2024"/>
    <d v="1899-12-30T17:04:00"/>
    <x v="3"/>
    <x v="1"/>
    <n v="6"/>
    <x v="4"/>
    <s v="Native American/Alaska Native"/>
    <x v="3"/>
    <x v="0"/>
    <m/>
    <n v="22"/>
    <s v="Within Time"/>
    <x v="26"/>
    <n v="17"/>
    <x v="2"/>
    <x v="2"/>
    <x v="1"/>
    <x v="2"/>
  </r>
  <r>
    <n v="238908285"/>
    <s v="C. Quodling"/>
    <x v="428"/>
    <s v="Aug"/>
    <n v="2024"/>
    <d v="1899-12-30T20:05:00"/>
    <x v="2"/>
    <x v="1"/>
    <n v="39"/>
    <x v="6"/>
    <s v="Native American/Alaska Native"/>
    <x v="3"/>
    <x v="0"/>
    <m/>
    <n v="15"/>
    <s v="Within Time"/>
    <x v="21"/>
    <n v="20"/>
    <x v="1"/>
    <x v="1"/>
    <x v="1"/>
    <x v="1"/>
  </r>
  <r>
    <n v="416077616"/>
    <s v="I. O'Fihily"/>
    <x v="93"/>
    <s v="Mar"/>
    <n v="2024"/>
    <d v="1899-12-30T20:22:00"/>
    <x v="3"/>
    <x v="1"/>
    <n v="51"/>
    <x v="2"/>
    <s v="Native American/Alaska Native"/>
    <x v="3"/>
    <x v="0"/>
    <m/>
    <n v="44"/>
    <s v="Delay"/>
    <x v="15"/>
    <n v="20"/>
    <x v="1"/>
    <x v="2"/>
    <x v="0"/>
    <x v="2"/>
  </r>
  <r>
    <n v="264679050"/>
    <s v="J. Grunder"/>
    <x v="188"/>
    <s v="Aug"/>
    <n v="2023"/>
    <d v="1899-12-30T18:12:00"/>
    <x v="4"/>
    <x v="1"/>
    <n v="58"/>
    <x v="2"/>
    <s v="Native American/Alaska Native"/>
    <x v="3"/>
    <x v="0"/>
    <m/>
    <n v="42"/>
    <s v="Delay"/>
    <x v="26"/>
    <n v="18"/>
    <x v="1"/>
    <x v="2"/>
    <x v="0"/>
    <x v="2"/>
  </r>
  <r>
    <n v="586648784"/>
    <s v="O. Maddison"/>
    <x v="276"/>
    <s v="Oct"/>
    <n v="2023"/>
    <d v="1899-12-30T12:50:00"/>
    <x v="3"/>
    <x v="1"/>
    <n v="56"/>
    <x v="2"/>
    <s v="Native American/Alaska Native"/>
    <x v="3"/>
    <x v="0"/>
    <m/>
    <n v="60"/>
    <s v="Delay"/>
    <x v="4"/>
    <n v="12"/>
    <x v="2"/>
    <x v="2"/>
    <x v="2"/>
    <x v="2"/>
  </r>
  <r>
    <n v="223514016"/>
    <s v="Y. O'Dennehy"/>
    <x v="358"/>
    <s v="Jan"/>
    <n v="2024"/>
    <d v="1899-12-30T18:28:00"/>
    <x v="5"/>
    <x v="1"/>
    <n v="24"/>
    <x v="3"/>
    <s v="Native American/Alaska Native"/>
    <x v="3"/>
    <x v="0"/>
    <m/>
    <n v="27"/>
    <s v="Within Time"/>
    <x v="18"/>
    <n v="18"/>
    <x v="1"/>
    <x v="1"/>
    <x v="1"/>
    <x v="1"/>
  </r>
  <r>
    <n v="343813023"/>
    <s v="A. Ritchman"/>
    <x v="441"/>
    <s v="Apr"/>
    <n v="2024"/>
    <d v="1899-12-30T08:20:00"/>
    <x v="1"/>
    <x v="1"/>
    <n v="51"/>
    <x v="2"/>
    <s v="Native American/Alaska Native"/>
    <x v="1"/>
    <x v="0"/>
    <m/>
    <n v="57"/>
    <s v="Delay"/>
    <x v="23"/>
    <n v="8"/>
    <x v="0"/>
    <x v="2"/>
    <x v="2"/>
    <x v="2"/>
  </r>
  <r>
    <n v="604084200"/>
    <s v="C. McChesney"/>
    <x v="75"/>
    <s v="Dec"/>
    <n v="2023"/>
    <d v="1899-12-30T07:19:00"/>
    <x v="3"/>
    <x v="1"/>
    <n v="2"/>
    <x v="1"/>
    <s v="Native American/Alaska Native"/>
    <x v="1"/>
    <x v="0"/>
    <m/>
    <n v="20"/>
    <s v="Within Time"/>
    <x v="8"/>
    <n v="7"/>
    <x v="0"/>
    <x v="3"/>
    <x v="1"/>
    <x v="1"/>
  </r>
  <r>
    <n v="241885414"/>
    <s v="D. Keeton"/>
    <x v="301"/>
    <s v="May"/>
    <n v="2023"/>
    <d v="1899-12-30T06:57:00"/>
    <x v="6"/>
    <x v="1"/>
    <n v="20"/>
    <x v="3"/>
    <s v="Native American/Alaska Native"/>
    <x v="1"/>
    <x v="0"/>
    <m/>
    <n v="16"/>
    <s v="Within Time"/>
    <x v="12"/>
    <n v="6"/>
    <x v="0"/>
    <x v="2"/>
    <x v="1"/>
    <x v="2"/>
  </r>
  <r>
    <n v="154023266"/>
    <s v="E. Behne"/>
    <x v="466"/>
    <s v="Jan"/>
    <n v="2024"/>
    <d v="1899-12-30T22:49:00"/>
    <x v="5"/>
    <x v="1"/>
    <n v="64"/>
    <x v="0"/>
    <s v="Native American/Alaska Native"/>
    <x v="1"/>
    <x v="0"/>
    <m/>
    <n v="47"/>
    <s v="Delay"/>
    <x v="5"/>
    <n v="22"/>
    <x v="1"/>
    <x v="0"/>
    <x v="2"/>
    <x v="0"/>
  </r>
  <r>
    <n v="716215059"/>
    <s v="F. Dosdale"/>
    <x v="544"/>
    <s v="May"/>
    <n v="2023"/>
    <d v="1899-12-30T00:52:00"/>
    <x v="5"/>
    <x v="1"/>
    <n v="42"/>
    <x v="6"/>
    <s v="Native American/Alaska Native"/>
    <x v="1"/>
    <x v="0"/>
    <m/>
    <n v="11"/>
    <s v="Within Time"/>
    <x v="18"/>
    <n v="0"/>
    <x v="3"/>
    <x v="1"/>
    <x v="1"/>
    <x v="1"/>
  </r>
  <r>
    <n v="881120948"/>
    <s v="G. Helmke"/>
    <x v="551"/>
    <s v="Jul"/>
    <n v="2024"/>
    <d v="1899-12-30T03:57:00"/>
    <x v="4"/>
    <x v="1"/>
    <n v="64"/>
    <x v="0"/>
    <s v="Native American/Alaska Native"/>
    <x v="1"/>
    <x v="0"/>
    <m/>
    <n v="22"/>
    <s v="Within Time"/>
    <x v="13"/>
    <n v="3"/>
    <x v="3"/>
    <x v="2"/>
    <x v="1"/>
    <x v="2"/>
  </r>
  <r>
    <n v="818440174"/>
    <s v="G. McPeice"/>
    <x v="552"/>
    <s v="Nov"/>
    <n v="2023"/>
    <d v="1899-12-30T20:35:00"/>
    <x v="0"/>
    <x v="1"/>
    <n v="38"/>
    <x v="6"/>
    <s v="Native American/Alaska Native"/>
    <x v="1"/>
    <x v="0"/>
    <m/>
    <n v="25"/>
    <s v="Within Time"/>
    <x v="1"/>
    <n v="20"/>
    <x v="1"/>
    <x v="0"/>
    <x v="1"/>
    <x v="0"/>
  </r>
  <r>
    <n v="596302000"/>
    <s v="H. Hoyte"/>
    <x v="515"/>
    <s v="Oct"/>
    <n v="2023"/>
    <d v="1899-12-30T11:04:00"/>
    <x v="6"/>
    <x v="1"/>
    <n v="17"/>
    <x v="3"/>
    <s v="Native American/Alaska Native"/>
    <x v="1"/>
    <x v="0"/>
    <m/>
    <n v="40"/>
    <s v="Delay"/>
    <x v="29"/>
    <n v="11"/>
    <x v="0"/>
    <x v="2"/>
    <x v="0"/>
    <x v="2"/>
  </r>
  <r>
    <n v="550876540"/>
    <s v="H. Stooders"/>
    <x v="473"/>
    <s v="Sep"/>
    <n v="2023"/>
    <d v="1899-12-30T19:42:00"/>
    <x v="5"/>
    <x v="1"/>
    <n v="12"/>
    <x v="4"/>
    <s v="Native American/Alaska Native"/>
    <x v="1"/>
    <x v="0"/>
    <m/>
    <n v="53"/>
    <s v="Delay"/>
    <x v="13"/>
    <n v="19"/>
    <x v="1"/>
    <x v="2"/>
    <x v="2"/>
    <x v="2"/>
  </r>
  <r>
    <n v="729964169"/>
    <s v="I. Di Bernardo"/>
    <x v="95"/>
    <s v="Sep"/>
    <n v="2024"/>
    <d v="1899-12-30T02:35:00"/>
    <x v="3"/>
    <x v="1"/>
    <n v="9"/>
    <x v="4"/>
    <s v="Native American/Alaska Native"/>
    <x v="1"/>
    <x v="0"/>
    <m/>
    <n v="51"/>
    <s v="Delay"/>
    <x v="4"/>
    <n v="2"/>
    <x v="3"/>
    <x v="2"/>
    <x v="2"/>
    <x v="2"/>
  </r>
  <r>
    <n v="415426730"/>
    <s v="K. Pastor"/>
    <x v="548"/>
    <s v="Oct"/>
    <n v="2024"/>
    <d v="1899-12-30T16:42:00"/>
    <x v="1"/>
    <x v="1"/>
    <n v="12"/>
    <x v="4"/>
    <s v="Native American/Alaska Native"/>
    <x v="1"/>
    <x v="0"/>
    <m/>
    <n v="26"/>
    <s v="Within Time"/>
    <x v="5"/>
    <n v="16"/>
    <x v="2"/>
    <x v="0"/>
    <x v="1"/>
    <x v="0"/>
  </r>
  <r>
    <n v="773789065"/>
    <s v="M. Getcliffe"/>
    <x v="50"/>
    <s v="Apr"/>
    <n v="2024"/>
    <d v="1899-12-30T19:35:00"/>
    <x v="4"/>
    <x v="1"/>
    <n v="18"/>
    <x v="3"/>
    <s v="Native American/Alaska Native"/>
    <x v="1"/>
    <x v="0"/>
    <m/>
    <n v="12"/>
    <s v="Within Time"/>
    <x v="13"/>
    <n v="19"/>
    <x v="1"/>
    <x v="2"/>
    <x v="1"/>
    <x v="2"/>
  </r>
  <r>
    <n v="201247259"/>
    <s v="M. Ambrosini"/>
    <x v="383"/>
    <s v="Oct"/>
    <n v="2023"/>
    <d v="1899-12-30T22:45:00"/>
    <x v="4"/>
    <x v="1"/>
    <n v="70"/>
    <x v="5"/>
    <s v="Native American/Alaska Native"/>
    <x v="1"/>
    <x v="0"/>
    <m/>
    <n v="25"/>
    <s v="Within Time"/>
    <x v="17"/>
    <n v="22"/>
    <x v="1"/>
    <x v="1"/>
    <x v="1"/>
    <x v="1"/>
  </r>
  <r>
    <n v="688373649"/>
    <s v="M. Walby"/>
    <x v="106"/>
    <s v="Oct"/>
    <n v="2024"/>
    <d v="1899-12-30T15:45:00"/>
    <x v="0"/>
    <x v="1"/>
    <n v="6"/>
    <x v="4"/>
    <s v="Native American/Alaska Native"/>
    <x v="1"/>
    <x v="0"/>
    <m/>
    <n v="27"/>
    <s v="Within Time"/>
    <x v="3"/>
    <n v="15"/>
    <x v="2"/>
    <x v="2"/>
    <x v="1"/>
    <x v="2"/>
  </r>
  <r>
    <n v="567438959"/>
    <s v="M. Barrington"/>
    <x v="301"/>
    <s v="May"/>
    <n v="2023"/>
    <d v="1899-12-30T08:38:00"/>
    <x v="6"/>
    <x v="1"/>
    <n v="18"/>
    <x v="3"/>
    <s v="Native American/Alaska Native"/>
    <x v="1"/>
    <x v="0"/>
    <m/>
    <n v="48"/>
    <s v="Delay"/>
    <x v="12"/>
    <n v="8"/>
    <x v="0"/>
    <x v="2"/>
    <x v="2"/>
    <x v="2"/>
  </r>
  <r>
    <n v="753462250"/>
    <s v="O. Carpe"/>
    <x v="45"/>
    <s v="May"/>
    <n v="2024"/>
    <d v="1899-12-30T07:43:00"/>
    <x v="3"/>
    <x v="1"/>
    <n v="38"/>
    <x v="6"/>
    <s v="Native American/Alaska Native"/>
    <x v="1"/>
    <x v="0"/>
    <m/>
    <n v="44"/>
    <s v="Delay"/>
    <x v="7"/>
    <n v="7"/>
    <x v="0"/>
    <x v="2"/>
    <x v="0"/>
    <x v="2"/>
  </r>
  <r>
    <n v="765737914"/>
    <s v="P. Senior"/>
    <x v="43"/>
    <s v="Apr"/>
    <n v="2023"/>
    <d v="1899-12-30T06:26:00"/>
    <x v="6"/>
    <x v="1"/>
    <n v="68"/>
    <x v="0"/>
    <s v="Native American/Alaska Native"/>
    <x v="1"/>
    <x v="0"/>
    <m/>
    <n v="49"/>
    <s v="Delay"/>
    <x v="25"/>
    <n v="6"/>
    <x v="0"/>
    <x v="0"/>
    <x v="2"/>
    <x v="0"/>
  </r>
  <r>
    <n v="762534550"/>
    <s v="Q. Farrens"/>
    <x v="320"/>
    <s v="Jul"/>
    <n v="2023"/>
    <d v="1899-12-30T00:12:00"/>
    <x v="3"/>
    <x v="1"/>
    <n v="21"/>
    <x v="3"/>
    <s v="Native American/Alaska Native"/>
    <x v="1"/>
    <x v="0"/>
    <m/>
    <n v="14"/>
    <s v="Within Time"/>
    <x v="11"/>
    <n v="0"/>
    <x v="3"/>
    <x v="0"/>
    <x v="1"/>
    <x v="0"/>
  </r>
  <r>
    <n v="541673152"/>
    <s v="T. Gogin"/>
    <x v="405"/>
    <s v="Jun"/>
    <n v="2023"/>
    <d v="1899-12-30T21:29:00"/>
    <x v="2"/>
    <x v="1"/>
    <n v="73"/>
    <x v="5"/>
    <s v="Native American/Alaska Native"/>
    <x v="1"/>
    <x v="0"/>
    <m/>
    <n v="35"/>
    <s v="Delay"/>
    <x v="19"/>
    <n v="21"/>
    <x v="1"/>
    <x v="3"/>
    <x v="0"/>
    <x v="1"/>
  </r>
  <r>
    <n v="326285845"/>
    <s v="U. Feely"/>
    <x v="205"/>
    <s v="May"/>
    <n v="2024"/>
    <d v="1899-12-30T12:18:00"/>
    <x v="0"/>
    <x v="1"/>
    <n v="49"/>
    <x v="2"/>
    <s v="Native American/Alaska Native"/>
    <x v="1"/>
    <x v="0"/>
    <m/>
    <n v="22"/>
    <s v="Within Time"/>
    <x v="4"/>
    <n v="12"/>
    <x v="2"/>
    <x v="2"/>
    <x v="1"/>
    <x v="2"/>
  </r>
  <r>
    <n v="791126278"/>
    <s v="W. Sharvell"/>
    <x v="553"/>
    <s v="Feb"/>
    <n v="2024"/>
    <d v="1899-12-30T13:49:00"/>
    <x v="6"/>
    <x v="1"/>
    <n v="35"/>
    <x v="6"/>
    <s v="Native American/Alaska Native"/>
    <x v="1"/>
    <x v="0"/>
    <m/>
    <n v="33"/>
    <s v="Delay"/>
    <x v="27"/>
    <n v="13"/>
    <x v="2"/>
    <x v="3"/>
    <x v="0"/>
    <x v="0"/>
  </r>
  <r>
    <n v="823238979"/>
    <s v="W. Shank"/>
    <x v="439"/>
    <s v="May"/>
    <n v="2023"/>
    <d v="1899-12-30T16:20:00"/>
    <x v="6"/>
    <x v="1"/>
    <n v="54"/>
    <x v="2"/>
    <s v="Native American/Alaska Native"/>
    <x v="1"/>
    <x v="0"/>
    <m/>
    <n v="43"/>
    <s v="Delay"/>
    <x v="30"/>
    <n v="16"/>
    <x v="2"/>
    <x v="3"/>
    <x v="0"/>
    <x v="1"/>
  </r>
  <r>
    <n v="208308894"/>
    <s v="Y. Quiddinton"/>
    <x v="105"/>
    <s v="Jun"/>
    <n v="2024"/>
    <d v="1899-12-30T02:36:00"/>
    <x v="4"/>
    <x v="1"/>
    <n v="59"/>
    <x v="2"/>
    <s v="Native American/Alaska Native"/>
    <x v="1"/>
    <x v="0"/>
    <m/>
    <n v="43"/>
    <s v="Delay"/>
    <x v="8"/>
    <n v="2"/>
    <x v="3"/>
    <x v="3"/>
    <x v="0"/>
    <x v="1"/>
  </r>
  <r>
    <n v="510652769"/>
    <s v="Z. Pont"/>
    <x v="269"/>
    <s v="Oct"/>
    <n v="2023"/>
    <d v="1899-12-30T15:50:00"/>
    <x v="4"/>
    <x v="1"/>
    <n v="44"/>
    <x v="6"/>
    <s v="Native American/Alaska Native"/>
    <x v="1"/>
    <x v="0"/>
    <m/>
    <n v="20"/>
    <s v="Within Time"/>
    <x v="12"/>
    <n v="15"/>
    <x v="2"/>
    <x v="2"/>
    <x v="1"/>
    <x v="2"/>
  </r>
  <r>
    <n v="239926784"/>
    <s v="Z. Cousins"/>
    <x v="325"/>
    <s v="Mar"/>
    <n v="2024"/>
    <d v="1899-12-30T04:30:00"/>
    <x v="4"/>
    <x v="1"/>
    <n v="13"/>
    <x v="4"/>
    <s v="Native American/Alaska Native"/>
    <x v="1"/>
    <x v="0"/>
    <m/>
    <n v="45"/>
    <s v="Delay"/>
    <x v="25"/>
    <n v="4"/>
    <x v="3"/>
    <x v="0"/>
    <x v="0"/>
    <x v="0"/>
  </r>
  <r>
    <n v="507761618"/>
    <s v="C. Houdhury"/>
    <x v="61"/>
    <s v="Oct"/>
    <n v="2023"/>
    <d v="1899-12-30T13:53:00"/>
    <x v="5"/>
    <x v="1"/>
    <n v="8"/>
    <x v="4"/>
    <s v="Native American/Alaska Native"/>
    <x v="1"/>
    <x v="0"/>
    <n v="2"/>
    <n v="16"/>
    <s v="Within Time"/>
    <x v="0"/>
    <n v="13"/>
    <x v="2"/>
    <x v="0"/>
    <x v="1"/>
    <x v="0"/>
  </r>
  <r>
    <n v="186999670"/>
    <s v="F. De Wolfe"/>
    <x v="451"/>
    <s v="Sep"/>
    <n v="2023"/>
    <d v="1899-12-30T00:36:00"/>
    <x v="4"/>
    <x v="1"/>
    <n v="21"/>
    <x v="3"/>
    <s v="Native American/Alaska Native"/>
    <x v="1"/>
    <x v="0"/>
    <n v="5"/>
    <n v="43"/>
    <s v="Delay"/>
    <x v="10"/>
    <n v="0"/>
    <x v="3"/>
    <x v="2"/>
    <x v="0"/>
    <x v="2"/>
  </r>
  <r>
    <n v="832052705"/>
    <s v="K. O' Faherty"/>
    <x v="143"/>
    <s v="Jun"/>
    <n v="2023"/>
    <d v="1899-12-30T18:32:00"/>
    <x v="6"/>
    <x v="1"/>
    <n v="72"/>
    <x v="5"/>
    <s v="Native American/Alaska Native"/>
    <x v="1"/>
    <x v="0"/>
    <n v="6"/>
    <n v="24"/>
    <s v="Within Time"/>
    <x v="22"/>
    <n v="18"/>
    <x v="1"/>
    <x v="1"/>
    <x v="1"/>
    <x v="1"/>
  </r>
  <r>
    <n v="862693765"/>
    <s v="N. Sumers"/>
    <x v="479"/>
    <s v="Sep"/>
    <n v="2023"/>
    <d v="1899-12-30T13:21:00"/>
    <x v="4"/>
    <x v="1"/>
    <n v="17"/>
    <x v="3"/>
    <s v="Native American/Alaska Native"/>
    <x v="1"/>
    <x v="0"/>
    <n v="7"/>
    <n v="10"/>
    <s v="Within Time"/>
    <x v="25"/>
    <n v="13"/>
    <x v="2"/>
    <x v="0"/>
    <x v="1"/>
    <x v="0"/>
  </r>
  <r>
    <n v="209425594"/>
    <s v="G. Prendergrass"/>
    <x v="350"/>
    <s v="Mar"/>
    <n v="2024"/>
    <d v="1899-12-30T18:31:00"/>
    <x v="5"/>
    <x v="1"/>
    <n v="3"/>
    <x v="1"/>
    <s v="Native American/Alaska Native"/>
    <x v="1"/>
    <x v="0"/>
    <n v="8"/>
    <n v="26"/>
    <s v="Within Time"/>
    <x v="19"/>
    <n v="18"/>
    <x v="1"/>
    <x v="3"/>
    <x v="1"/>
    <x v="1"/>
  </r>
  <r>
    <n v="270737146"/>
    <s v="Q. Pendre"/>
    <x v="106"/>
    <s v="Oct"/>
    <n v="2024"/>
    <d v="1899-12-30T11:06:00"/>
    <x v="0"/>
    <x v="1"/>
    <n v="25"/>
    <x v="3"/>
    <s v="Native American/Alaska Native"/>
    <x v="1"/>
    <x v="0"/>
    <n v="8"/>
    <n v="31"/>
    <s v="Delay"/>
    <x v="3"/>
    <n v="11"/>
    <x v="0"/>
    <x v="2"/>
    <x v="0"/>
    <x v="2"/>
  </r>
  <r>
    <n v="440269007"/>
    <s v="D. Halms"/>
    <x v="423"/>
    <s v="May"/>
    <n v="2024"/>
    <d v="1899-12-30T02:30:00"/>
    <x v="5"/>
    <x v="1"/>
    <n v="22"/>
    <x v="3"/>
    <s v="Native American/Alaska Native"/>
    <x v="1"/>
    <x v="0"/>
    <n v="10"/>
    <n v="43"/>
    <s v="Delay"/>
    <x v="8"/>
    <n v="2"/>
    <x v="3"/>
    <x v="3"/>
    <x v="0"/>
    <x v="1"/>
  </r>
  <r>
    <n v="586515316"/>
    <s v="I. Imason"/>
    <x v="335"/>
    <s v="Dec"/>
    <n v="2023"/>
    <d v="1899-12-30T18:21:00"/>
    <x v="5"/>
    <x v="1"/>
    <n v="59"/>
    <x v="2"/>
    <s v="Native American/Alaska Native"/>
    <x v="5"/>
    <x v="0"/>
    <m/>
    <n v="24"/>
    <s v="Within Time"/>
    <x v="21"/>
    <n v="18"/>
    <x v="1"/>
    <x v="1"/>
    <x v="1"/>
    <x v="1"/>
  </r>
  <r>
    <n v="870811512"/>
    <s v="K. Massard"/>
    <x v="134"/>
    <s v="Apr"/>
    <n v="2023"/>
    <d v="1899-12-30T12:38:00"/>
    <x v="3"/>
    <x v="1"/>
    <n v="56"/>
    <x v="2"/>
    <s v="Native American/Alaska Native"/>
    <x v="5"/>
    <x v="0"/>
    <m/>
    <n v="46"/>
    <s v="Delay"/>
    <x v="12"/>
    <n v="12"/>
    <x v="2"/>
    <x v="2"/>
    <x v="2"/>
    <x v="2"/>
  </r>
  <r>
    <n v="854908395"/>
    <s v="P. Gossop"/>
    <x v="24"/>
    <s v="Apr"/>
    <n v="2023"/>
    <d v="1899-12-30T22:55:00"/>
    <x v="0"/>
    <x v="1"/>
    <n v="69"/>
    <x v="0"/>
    <s v="Native American/Alaska Native"/>
    <x v="5"/>
    <x v="0"/>
    <m/>
    <n v="53"/>
    <s v="Delay"/>
    <x v="9"/>
    <n v="22"/>
    <x v="1"/>
    <x v="3"/>
    <x v="2"/>
    <x v="0"/>
  </r>
  <r>
    <n v="245531118"/>
    <s v="V. Adaway"/>
    <x v="121"/>
    <s v="Jun"/>
    <n v="2024"/>
    <d v="1899-12-30T20:24:00"/>
    <x v="3"/>
    <x v="1"/>
    <n v="57"/>
    <x v="2"/>
    <s v="Native American/Alaska Native"/>
    <x v="5"/>
    <x v="0"/>
    <m/>
    <n v="44"/>
    <s v="Delay"/>
    <x v="12"/>
    <n v="20"/>
    <x v="1"/>
    <x v="2"/>
    <x v="0"/>
    <x v="2"/>
  </r>
  <r>
    <n v="488250630"/>
    <s v="C. O'Hickey"/>
    <x v="336"/>
    <s v="Jul"/>
    <n v="2023"/>
    <d v="1899-12-30T18:20:00"/>
    <x v="5"/>
    <x v="1"/>
    <n v="73"/>
    <x v="5"/>
    <s v="Native American/Alaska Native"/>
    <x v="0"/>
    <x v="0"/>
    <m/>
    <n v="18"/>
    <s v="Within Time"/>
    <x v="26"/>
    <n v="18"/>
    <x v="1"/>
    <x v="2"/>
    <x v="1"/>
    <x v="2"/>
  </r>
  <r>
    <n v="381041367"/>
    <s v="C. Corrao"/>
    <x v="425"/>
    <s v="Dec"/>
    <n v="2023"/>
    <d v="1899-12-30T17:48:00"/>
    <x v="0"/>
    <x v="1"/>
    <n v="1"/>
    <x v="1"/>
    <s v="Native American/Alaska Native"/>
    <x v="0"/>
    <x v="0"/>
    <m/>
    <n v="31"/>
    <s v="Delay"/>
    <x v="23"/>
    <n v="17"/>
    <x v="2"/>
    <x v="2"/>
    <x v="0"/>
    <x v="2"/>
  </r>
  <r>
    <n v="589426404"/>
    <s v="C. Kilmary"/>
    <x v="37"/>
    <s v="May"/>
    <n v="2023"/>
    <d v="1899-12-30T00:40:00"/>
    <x v="1"/>
    <x v="1"/>
    <n v="42"/>
    <x v="6"/>
    <s v="Native American/Alaska Native"/>
    <x v="0"/>
    <x v="0"/>
    <m/>
    <n v="44"/>
    <s v="Delay"/>
    <x v="23"/>
    <n v="0"/>
    <x v="3"/>
    <x v="2"/>
    <x v="0"/>
    <x v="2"/>
  </r>
  <r>
    <n v="483123614"/>
    <s v="D. Duggen"/>
    <x v="546"/>
    <s v="Mar"/>
    <n v="2024"/>
    <d v="1899-12-30T05:14:00"/>
    <x v="0"/>
    <x v="1"/>
    <n v="55"/>
    <x v="2"/>
    <s v="Native American/Alaska Native"/>
    <x v="0"/>
    <x v="0"/>
    <m/>
    <n v="47"/>
    <s v="Delay"/>
    <x v="27"/>
    <n v="5"/>
    <x v="3"/>
    <x v="3"/>
    <x v="2"/>
    <x v="0"/>
  </r>
  <r>
    <n v="388925029"/>
    <s v="D. Titterell"/>
    <x v="340"/>
    <s v="May"/>
    <n v="2023"/>
    <d v="1899-12-30T00:33:00"/>
    <x v="0"/>
    <x v="1"/>
    <n v="15"/>
    <x v="3"/>
    <s v="Native American/Alaska Native"/>
    <x v="0"/>
    <x v="0"/>
    <m/>
    <n v="49"/>
    <s v="Delay"/>
    <x v="24"/>
    <n v="0"/>
    <x v="3"/>
    <x v="1"/>
    <x v="2"/>
    <x v="1"/>
  </r>
  <r>
    <n v="394924663"/>
    <s v="E. Brawley"/>
    <x v="554"/>
    <s v="Jul"/>
    <n v="2023"/>
    <d v="1899-12-30T14:00:00"/>
    <x v="0"/>
    <x v="1"/>
    <n v="39"/>
    <x v="6"/>
    <s v="Native American/Alaska Native"/>
    <x v="0"/>
    <x v="0"/>
    <m/>
    <n v="19"/>
    <s v="Within Time"/>
    <x v="18"/>
    <n v="14"/>
    <x v="2"/>
    <x v="1"/>
    <x v="1"/>
    <x v="1"/>
  </r>
  <r>
    <n v="678444772"/>
    <s v="E. Devons"/>
    <x v="349"/>
    <s v="Apr"/>
    <n v="2023"/>
    <d v="1899-12-30T15:42:00"/>
    <x v="3"/>
    <x v="1"/>
    <n v="27"/>
    <x v="3"/>
    <s v="Native American/Alaska Native"/>
    <x v="0"/>
    <x v="0"/>
    <m/>
    <n v="32"/>
    <s v="Delay"/>
    <x v="11"/>
    <n v="15"/>
    <x v="2"/>
    <x v="0"/>
    <x v="0"/>
    <x v="0"/>
  </r>
  <r>
    <n v="563362067"/>
    <s v="E. Lindberg"/>
    <x v="445"/>
    <s v="Feb"/>
    <n v="2024"/>
    <d v="1899-12-30T20:52:00"/>
    <x v="5"/>
    <x v="1"/>
    <n v="33"/>
    <x v="6"/>
    <s v="Native American/Alaska Native"/>
    <x v="0"/>
    <x v="0"/>
    <m/>
    <n v="37"/>
    <s v="Delay"/>
    <x v="3"/>
    <n v="20"/>
    <x v="1"/>
    <x v="2"/>
    <x v="0"/>
    <x v="2"/>
  </r>
  <r>
    <n v="814224537"/>
    <s v="F. Shorto"/>
    <x v="293"/>
    <s v="Oct"/>
    <n v="2024"/>
    <d v="1899-12-30T23:48:00"/>
    <x v="3"/>
    <x v="1"/>
    <n v="64"/>
    <x v="0"/>
    <s v="Native American/Alaska Native"/>
    <x v="0"/>
    <x v="0"/>
    <m/>
    <n v="34"/>
    <s v="Delay"/>
    <x v="27"/>
    <n v="23"/>
    <x v="1"/>
    <x v="3"/>
    <x v="0"/>
    <x v="0"/>
  </r>
  <r>
    <n v="724244676"/>
    <s v="G. Colpus"/>
    <x v="315"/>
    <s v="Jun"/>
    <n v="2023"/>
    <d v="1899-12-30T11:58:00"/>
    <x v="5"/>
    <x v="1"/>
    <n v="8"/>
    <x v="4"/>
    <s v="Native American/Alaska Native"/>
    <x v="0"/>
    <x v="0"/>
    <m/>
    <n v="16"/>
    <s v="Within Time"/>
    <x v="11"/>
    <n v="11"/>
    <x v="0"/>
    <x v="0"/>
    <x v="1"/>
    <x v="0"/>
  </r>
  <r>
    <n v="679860535"/>
    <s v="G. Guise"/>
    <x v="410"/>
    <s v="Aug"/>
    <n v="2023"/>
    <d v="1899-12-30T14:33:00"/>
    <x v="2"/>
    <x v="1"/>
    <n v="37"/>
    <x v="6"/>
    <s v="Native American/Alaska Native"/>
    <x v="0"/>
    <x v="0"/>
    <m/>
    <n v="41"/>
    <s v="Delay"/>
    <x v="15"/>
    <n v="14"/>
    <x v="2"/>
    <x v="2"/>
    <x v="0"/>
    <x v="2"/>
  </r>
  <r>
    <n v="763762075"/>
    <s v="J. Reims"/>
    <x v="501"/>
    <s v="Sep"/>
    <n v="2024"/>
    <d v="1899-12-30T12:14:00"/>
    <x v="4"/>
    <x v="1"/>
    <n v="48"/>
    <x v="2"/>
    <s v="Native American/Alaska Native"/>
    <x v="0"/>
    <x v="0"/>
    <m/>
    <n v="24"/>
    <s v="Within Time"/>
    <x v="11"/>
    <n v="12"/>
    <x v="2"/>
    <x v="0"/>
    <x v="1"/>
    <x v="0"/>
  </r>
  <r>
    <n v="207428643"/>
    <s v="J. Hattigan"/>
    <x v="32"/>
    <s v="Dec"/>
    <n v="2023"/>
    <d v="1899-12-30T10:50:00"/>
    <x v="2"/>
    <x v="1"/>
    <n v="6"/>
    <x v="4"/>
    <s v="Native American/Alaska Native"/>
    <x v="0"/>
    <x v="0"/>
    <m/>
    <n v="47"/>
    <s v="Delay"/>
    <x v="20"/>
    <n v="10"/>
    <x v="0"/>
    <x v="3"/>
    <x v="2"/>
    <x v="0"/>
  </r>
  <r>
    <n v="529131674"/>
    <s v="J. Agus"/>
    <x v="400"/>
    <s v="Oct"/>
    <n v="2024"/>
    <d v="1899-12-30T07:58:00"/>
    <x v="2"/>
    <x v="1"/>
    <n v="58"/>
    <x v="2"/>
    <s v="Native American/Alaska Native"/>
    <x v="0"/>
    <x v="0"/>
    <m/>
    <n v="55"/>
    <s v="Delay"/>
    <x v="14"/>
    <n v="7"/>
    <x v="0"/>
    <x v="0"/>
    <x v="2"/>
    <x v="0"/>
  </r>
  <r>
    <n v="646917660"/>
    <s v="J. Gleeton"/>
    <x v="316"/>
    <s v="Sep"/>
    <n v="2024"/>
    <d v="1899-12-30T12:19:00"/>
    <x v="0"/>
    <x v="1"/>
    <n v="21"/>
    <x v="3"/>
    <s v="Native American/Alaska Native"/>
    <x v="0"/>
    <x v="0"/>
    <m/>
    <n v="57"/>
    <s v="Delay"/>
    <x v="6"/>
    <n v="12"/>
    <x v="2"/>
    <x v="3"/>
    <x v="2"/>
    <x v="0"/>
  </r>
  <r>
    <n v="831876198"/>
    <s v="J. Hendrickson"/>
    <x v="31"/>
    <s v="Jan"/>
    <n v="2024"/>
    <d v="1899-12-30T13:51:00"/>
    <x v="4"/>
    <x v="1"/>
    <n v="29"/>
    <x v="3"/>
    <s v="Native American/Alaska Native"/>
    <x v="0"/>
    <x v="0"/>
    <m/>
    <n v="57"/>
    <s v="Delay"/>
    <x v="19"/>
    <n v="13"/>
    <x v="2"/>
    <x v="3"/>
    <x v="2"/>
    <x v="1"/>
  </r>
  <r>
    <n v="360435383"/>
    <s v="K. Elderton"/>
    <x v="61"/>
    <s v="Oct"/>
    <n v="2023"/>
    <d v="1899-12-30T13:22:00"/>
    <x v="5"/>
    <x v="1"/>
    <n v="46"/>
    <x v="2"/>
    <s v="Native American/Alaska Native"/>
    <x v="0"/>
    <x v="0"/>
    <m/>
    <n v="45"/>
    <s v="Delay"/>
    <x v="0"/>
    <n v="13"/>
    <x v="2"/>
    <x v="0"/>
    <x v="0"/>
    <x v="0"/>
  </r>
  <r>
    <n v="738400844"/>
    <s v="K. Seymer"/>
    <x v="539"/>
    <s v="Aug"/>
    <n v="2024"/>
    <d v="1899-12-30T22:20:00"/>
    <x v="4"/>
    <x v="1"/>
    <n v="71"/>
    <x v="5"/>
    <s v="Native American/Alaska Native"/>
    <x v="0"/>
    <x v="0"/>
    <m/>
    <n v="45"/>
    <s v="Delay"/>
    <x v="5"/>
    <n v="22"/>
    <x v="1"/>
    <x v="0"/>
    <x v="0"/>
    <x v="0"/>
  </r>
  <r>
    <n v="394144149"/>
    <s v="K. Older"/>
    <x v="310"/>
    <s v="Aug"/>
    <n v="2024"/>
    <d v="1899-12-30T17:09:00"/>
    <x v="4"/>
    <x v="1"/>
    <n v="33"/>
    <x v="6"/>
    <s v="Native American/Alaska Native"/>
    <x v="0"/>
    <x v="0"/>
    <m/>
    <n v="46"/>
    <s v="Delay"/>
    <x v="9"/>
    <n v="17"/>
    <x v="2"/>
    <x v="3"/>
    <x v="2"/>
    <x v="0"/>
  </r>
  <r>
    <n v="404628402"/>
    <s v="N. Ardern"/>
    <x v="315"/>
    <s v="Jun"/>
    <n v="2023"/>
    <d v="1899-12-30T10:25:00"/>
    <x v="5"/>
    <x v="1"/>
    <n v="44"/>
    <x v="6"/>
    <s v="Native American/Alaska Native"/>
    <x v="0"/>
    <x v="0"/>
    <m/>
    <n v="21"/>
    <s v="Within Time"/>
    <x v="11"/>
    <n v="10"/>
    <x v="0"/>
    <x v="0"/>
    <x v="1"/>
    <x v="0"/>
  </r>
  <r>
    <n v="231482951"/>
    <s v="N. Spry"/>
    <x v="199"/>
    <s v="Dec"/>
    <n v="2023"/>
    <d v="1899-12-30T21:24:00"/>
    <x v="1"/>
    <x v="1"/>
    <n v="22"/>
    <x v="3"/>
    <s v="Native American/Alaska Native"/>
    <x v="0"/>
    <x v="0"/>
    <m/>
    <n v="35"/>
    <s v="Delay"/>
    <x v="17"/>
    <n v="21"/>
    <x v="1"/>
    <x v="1"/>
    <x v="0"/>
    <x v="1"/>
  </r>
  <r>
    <n v="293612486"/>
    <s v="O. Jeanequin"/>
    <x v="87"/>
    <s v="Oct"/>
    <n v="2023"/>
    <d v="1899-12-30T00:31:00"/>
    <x v="0"/>
    <x v="1"/>
    <n v="74"/>
    <x v="5"/>
    <s v="Native American/Alaska Native"/>
    <x v="0"/>
    <x v="0"/>
    <m/>
    <n v="32"/>
    <s v="Delay"/>
    <x v="2"/>
    <n v="0"/>
    <x v="3"/>
    <x v="1"/>
    <x v="0"/>
    <x v="1"/>
  </r>
  <r>
    <n v="277771790"/>
    <s v="O. Lilion"/>
    <x v="24"/>
    <s v="Apr"/>
    <n v="2023"/>
    <d v="1899-12-30T15:18:00"/>
    <x v="0"/>
    <x v="1"/>
    <n v="73"/>
    <x v="5"/>
    <s v="Native American/Alaska Native"/>
    <x v="0"/>
    <x v="0"/>
    <m/>
    <n v="59"/>
    <s v="Delay"/>
    <x v="9"/>
    <n v="15"/>
    <x v="2"/>
    <x v="3"/>
    <x v="2"/>
    <x v="0"/>
  </r>
  <r>
    <n v="185067426"/>
    <s v="P. Tooke"/>
    <x v="1"/>
    <s v="Jun"/>
    <n v="2024"/>
    <d v="1899-12-30T01:52:00"/>
    <x v="1"/>
    <x v="1"/>
    <n v="41"/>
    <x v="6"/>
    <s v="Native American/Alaska Native"/>
    <x v="0"/>
    <x v="0"/>
    <m/>
    <n v="22"/>
    <s v="Within Time"/>
    <x v="1"/>
    <n v="1"/>
    <x v="3"/>
    <x v="0"/>
    <x v="1"/>
    <x v="0"/>
  </r>
  <r>
    <n v="735248199"/>
    <s v="P. Causton"/>
    <x v="472"/>
    <s v="Oct"/>
    <n v="2023"/>
    <d v="1899-12-30T04:05:00"/>
    <x v="2"/>
    <x v="1"/>
    <n v="6"/>
    <x v="4"/>
    <s v="Native American/Alaska Native"/>
    <x v="0"/>
    <x v="0"/>
    <m/>
    <n v="40"/>
    <s v="Delay"/>
    <x v="5"/>
    <n v="4"/>
    <x v="3"/>
    <x v="0"/>
    <x v="0"/>
    <x v="0"/>
  </r>
  <r>
    <n v="296247025"/>
    <s v="P. Turone"/>
    <x v="140"/>
    <s v="Aug"/>
    <n v="2023"/>
    <d v="1899-12-30T11:12:00"/>
    <x v="6"/>
    <x v="1"/>
    <n v="40"/>
    <x v="6"/>
    <s v="Native American/Alaska Native"/>
    <x v="0"/>
    <x v="0"/>
    <m/>
    <n v="53"/>
    <s v="Delay"/>
    <x v="13"/>
    <n v="11"/>
    <x v="0"/>
    <x v="2"/>
    <x v="2"/>
    <x v="2"/>
  </r>
  <r>
    <n v="610655308"/>
    <s v="P. Dunbobin"/>
    <x v="154"/>
    <s v="Nov"/>
    <n v="2023"/>
    <d v="1899-12-30T00:28:00"/>
    <x v="0"/>
    <x v="1"/>
    <n v="55"/>
    <x v="2"/>
    <s v="Native American/Alaska Native"/>
    <x v="0"/>
    <x v="0"/>
    <m/>
    <n v="56"/>
    <s v="Delay"/>
    <x v="4"/>
    <n v="0"/>
    <x v="3"/>
    <x v="2"/>
    <x v="2"/>
    <x v="2"/>
  </r>
  <r>
    <n v="132858091"/>
    <s v="Q. Goucher"/>
    <x v="100"/>
    <s v="Jul"/>
    <n v="2024"/>
    <d v="1899-12-30T07:21:00"/>
    <x v="4"/>
    <x v="1"/>
    <n v="10"/>
    <x v="4"/>
    <s v="Native American/Alaska Native"/>
    <x v="0"/>
    <x v="0"/>
    <m/>
    <n v="54"/>
    <s v="Delay"/>
    <x v="4"/>
    <n v="7"/>
    <x v="0"/>
    <x v="2"/>
    <x v="2"/>
    <x v="2"/>
  </r>
  <r>
    <n v="322479764"/>
    <s v="Q. Deveral"/>
    <x v="555"/>
    <s v="Feb"/>
    <n v="2024"/>
    <d v="1899-12-30T23:18:00"/>
    <x v="4"/>
    <x v="1"/>
    <n v="41"/>
    <x v="6"/>
    <s v="Native American/Alaska Native"/>
    <x v="0"/>
    <x v="0"/>
    <m/>
    <n v="55"/>
    <s v="Delay"/>
    <x v="7"/>
    <n v="23"/>
    <x v="1"/>
    <x v="2"/>
    <x v="2"/>
    <x v="2"/>
  </r>
  <r>
    <n v="237711040"/>
    <s v="R. Skelcher"/>
    <x v="415"/>
    <s v="Aug"/>
    <n v="2024"/>
    <d v="1899-12-30T17:55:00"/>
    <x v="2"/>
    <x v="1"/>
    <n v="61"/>
    <x v="0"/>
    <s v="Native American/Alaska Native"/>
    <x v="0"/>
    <x v="0"/>
    <m/>
    <n v="15"/>
    <s v="Within Time"/>
    <x v="13"/>
    <n v="17"/>
    <x v="2"/>
    <x v="2"/>
    <x v="1"/>
    <x v="2"/>
  </r>
  <r>
    <n v="864139865"/>
    <s v="S. Valadez"/>
    <x v="296"/>
    <s v="Apr"/>
    <n v="2024"/>
    <d v="1899-12-30T03:54:00"/>
    <x v="1"/>
    <x v="1"/>
    <n v="52"/>
    <x v="2"/>
    <s v="Native American/Alaska Native"/>
    <x v="0"/>
    <x v="0"/>
    <m/>
    <n v="36"/>
    <s v="Delay"/>
    <x v="22"/>
    <n v="3"/>
    <x v="3"/>
    <x v="1"/>
    <x v="0"/>
    <x v="1"/>
  </r>
  <r>
    <n v="693164853"/>
    <s v="S. Braznell"/>
    <x v="503"/>
    <s v="Sep"/>
    <n v="2023"/>
    <d v="1899-12-30T18:22:00"/>
    <x v="3"/>
    <x v="1"/>
    <n v="9"/>
    <x v="4"/>
    <s v="Native American/Alaska Native"/>
    <x v="0"/>
    <x v="0"/>
    <m/>
    <n v="41"/>
    <s v="Delay"/>
    <x v="14"/>
    <n v="18"/>
    <x v="1"/>
    <x v="0"/>
    <x v="0"/>
    <x v="0"/>
  </r>
  <r>
    <n v="880324372"/>
    <s v="S. Castlake"/>
    <x v="40"/>
    <s v="Sep"/>
    <n v="2023"/>
    <d v="1899-12-30T14:13:00"/>
    <x v="3"/>
    <x v="1"/>
    <n v="76"/>
    <x v="5"/>
    <s v="Native American/Alaska Native"/>
    <x v="0"/>
    <x v="0"/>
    <m/>
    <n v="50"/>
    <s v="Delay"/>
    <x v="24"/>
    <n v="14"/>
    <x v="2"/>
    <x v="1"/>
    <x v="2"/>
    <x v="1"/>
  </r>
  <r>
    <n v="513719675"/>
    <s v="T. Stading"/>
    <x v="201"/>
    <s v="Jul"/>
    <n v="2024"/>
    <d v="1899-12-30T15:02:00"/>
    <x v="1"/>
    <x v="1"/>
    <n v="43"/>
    <x v="6"/>
    <s v="Native American/Alaska Native"/>
    <x v="0"/>
    <x v="0"/>
    <m/>
    <n v="36"/>
    <s v="Delay"/>
    <x v="27"/>
    <n v="15"/>
    <x v="2"/>
    <x v="3"/>
    <x v="0"/>
    <x v="0"/>
  </r>
  <r>
    <n v="535154291"/>
    <s v="T. Sherel"/>
    <x v="98"/>
    <s v="Oct"/>
    <n v="2024"/>
    <d v="1899-12-30T20:42:00"/>
    <x v="1"/>
    <x v="1"/>
    <n v="15"/>
    <x v="3"/>
    <s v="Native American/Alaska Native"/>
    <x v="0"/>
    <x v="0"/>
    <m/>
    <n v="48"/>
    <s v="Delay"/>
    <x v="9"/>
    <n v="20"/>
    <x v="1"/>
    <x v="3"/>
    <x v="2"/>
    <x v="0"/>
  </r>
  <r>
    <n v="659183600"/>
    <s v="U. Muzzollo"/>
    <x v="348"/>
    <s v="May"/>
    <n v="2024"/>
    <d v="1899-12-30T16:37:00"/>
    <x v="2"/>
    <x v="1"/>
    <n v="40"/>
    <x v="6"/>
    <s v="Native American/Alaska Native"/>
    <x v="0"/>
    <x v="0"/>
    <m/>
    <n v="52"/>
    <s v="Delay"/>
    <x v="11"/>
    <n v="16"/>
    <x v="2"/>
    <x v="0"/>
    <x v="2"/>
    <x v="0"/>
  </r>
  <r>
    <n v="695661991"/>
    <s v="V. Stiddard"/>
    <x v="556"/>
    <s v="Mar"/>
    <n v="2024"/>
    <d v="1899-12-30T05:47:00"/>
    <x v="1"/>
    <x v="1"/>
    <n v="49"/>
    <x v="2"/>
    <s v="Native American/Alaska Native"/>
    <x v="0"/>
    <x v="0"/>
    <m/>
    <n v="52"/>
    <s v="Delay"/>
    <x v="11"/>
    <n v="5"/>
    <x v="3"/>
    <x v="0"/>
    <x v="2"/>
    <x v="0"/>
  </r>
  <r>
    <n v="437454896"/>
    <s v="W. Bockh"/>
    <x v="550"/>
    <s v="Oct"/>
    <n v="2024"/>
    <d v="1899-12-30T17:57:00"/>
    <x v="1"/>
    <x v="1"/>
    <n v="56"/>
    <x v="2"/>
    <s v="Native American/Alaska Native"/>
    <x v="0"/>
    <x v="0"/>
    <m/>
    <n v="15"/>
    <s v="Within Time"/>
    <x v="18"/>
    <n v="17"/>
    <x v="2"/>
    <x v="1"/>
    <x v="1"/>
    <x v="1"/>
  </r>
  <r>
    <n v="330316300"/>
    <s v="W. Neads"/>
    <x v="247"/>
    <s v="Jun"/>
    <n v="2023"/>
    <d v="1899-12-30T03:59:00"/>
    <x v="2"/>
    <x v="1"/>
    <n v="7"/>
    <x v="4"/>
    <s v="Native American/Alaska Native"/>
    <x v="0"/>
    <x v="0"/>
    <m/>
    <n v="29"/>
    <s v="Within Time"/>
    <x v="1"/>
    <n v="3"/>
    <x v="3"/>
    <x v="0"/>
    <x v="1"/>
    <x v="0"/>
  </r>
  <r>
    <n v="586891969"/>
    <s v="W. Keele"/>
    <x v="316"/>
    <s v="Sep"/>
    <n v="2024"/>
    <d v="1899-12-30T08:22:00"/>
    <x v="0"/>
    <x v="1"/>
    <n v="75"/>
    <x v="5"/>
    <s v="Native American/Alaska Native"/>
    <x v="0"/>
    <x v="0"/>
    <m/>
    <n v="53"/>
    <s v="Delay"/>
    <x v="6"/>
    <n v="8"/>
    <x v="0"/>
    <x v="3"/>
    <x v="2"/>
    <x v="0"/>
  </r>
  <r>
    <n v="806403954"/>
    <s v="W. Labbati"/>
    <x v="137"/>
    <s v="Dec"/>
    <n v="2023"/>
    <d v="1899-12-30T10:09:00"/>
    <x v="3"/>
    <x v="1"/>
    <n v="35"/>
    <x v="6"/>
    <s v="Native American/Alaska Native"/>
    <x v="0"/>
    <x v="0"/>
    <m/>
    <n v="60"/>
    <s v="Delay"/>
    <x v="24"/>
    <n v="10"/>
    <x v="0"/>
    <x v="1"/>
    <x v="2"/>
    <x v="1"/>
  </r>
  <r>
    <n v="701347176"/>
    <s v="X. Isakson"/>
    <x v="557"/>
    <s v="Feb"/>
    <n v="2024"/>
    <d v="1899-12-30T01:34:00"/>
    <x v="4"/>
    <x v="1"/>
    <n v="57"/>
    <x v="2"/>
    <s v="Native American/Alaska Native"/>
    <x v="0"/>
    <x v="0"/>
    <m/>
    <n v="11"/>
    <s v="Within Time"/>
    <x v="9"/>
    <n v="1"/>
    <x v="3"/>
    <x v="3"/>
    <x v="1"/>
    <x v="0"/>
  </r>
  <r>
    <n v="738793665"/>
    <s v="X. Snape"/>
    <x v="186"/>
    <s v="Jun"/>
    <n v="2023"/>
    <d v="1899-12-30T14:18:00"/>
    <x v="4"/>
    <x v="1"/>
    <n v="68"/>
    <x v="0"/>
    <s v="Native American/Alaska Native"/>
    <x v="0"/>
    <x v="0"/>
    <m/>
    <n v="23"/>
    <s v="Within Time"/>
    <x v="18"/>
    <n v="14"/>
    <x v="2"/>
    <x v="1"/>
    <x v="1"/>
    <x v="1"/>
  </r>
  <r>
    <n v="731568237"/>
    <s v="Z. Trunkfield"/>
    <x v="431"/>
    <s v="Oct"/>
    <n v="2024"/>
    <d v="1899-12-30T20:29:00"/>
    <x v="0"/>
    <x v="1"/>
    <n v="20"/>
    <x v="3"/>
    <s v="Native American/Alaska Native"/>
    <x v="0"/>
    <x v="0"/>
    <m/>
    <n v="28"/>
    <s v="Within Time"/>
    <x v="17"/>
    <n v="20"/>
    <x v="1"/>
    <x v="1"/>
    <x v="1"/>
    <x v="1"/>
  </r>
  <r>
    <n v="330181664"/>
    <s v="Z. Zanni"/>
    <x v="123"/>
    <s v="May"/>
    <n v="2024"/>
    <d v="1899-12-30T17:05:00"/>
    <x v="3"/>
    <x v="1"/>
    <n v="2"/>
    <x v="1"/>
    <s v="Native American/Alaska Native"/>
    <x v="0"/>
    <x v="0"/>
    <m/>
    <n v="48"/>
    <s v="Delay"/>
    <x v="18"/>
    <n v="17"/>
    <x v="2"/>
    <x v="1"/>
    <x v="2"/>
    <x v="1"/>
  </r>
  <r>
    <n v="387197057"/>
    <s v="Z. Stannering"/>
    <x v="193"/>
    <s v="Sep"/>
    <n v="2024"/>
    <d v="1899-12-30T12:41:00"/>
    <x v="3"/>
    <x v="1"/>
    <n v="49"/>
    <x v="2"/>
    <s v="Native American/Alaska Native"/>
    <x v="0"/>
    <x v="0"/>
    <m/>
    <n v="48"/>
    <s v="Delay"/>
    <x v="21"/>
    <n v="12"/>
    <x v="2"/>
    <x v="1"/>
    <x v="2"/>
    <x v="1"/>
  </r>
  <r>
    <n v="549823245"/>
    <s v="B. Thirlwall"/>
    <x v="272"/>
    <s v="Oct"/>
    <n v="2023"/>
    <d v="1899-12-30T10:29:00"/>
    <x v="6"/>
    <x v="1"/>
    <n v="43"/>
    <x v="6"/>
    <s v="Native American/Alaska Native"/>
    <x v="0"/>
    <x v="0"/>
    <n v="0"/>
    <n v="45"/>
    <s v="Delay"/>
    <x v="24"/>
    <n v="10"/>
    <x v="0"/>
    <x v="1"/>
    <x v="0"/>
    <x v="1"/>
  </r>
  <r>
    <n v="736669425"/>
    <s v="K. Blaik"/>
    <x v="200"/>
    <s v="Apr"/>
    <n v="2023"/>
    <d v="1899-12-30T23:10:00"/>
    <x v="5"/>
    <x v="1"/>
    <n v="64"/>
    <x v="0"/>
    <s v="Native American/Alaska Native"/>
    <x v="0"/>
    <x v="0"/>
    <n v="0"/>
    <n v="29"/>
    <s v="Within Time"/>
    <x v="28"/>
    <n v="23"/>
    <x v="1"/>
    <x v="0"/>
    <x v="1"/>
    <x v="2"/>
  </r>
  <r>
    <n v="591366992"/>
    <s v="C. Beauchop"/>
    <x v="558"/>
    <s v="Oct"/>
    <n v="2023"/>
    <d v="1899-12-30T12:29:00"/>
    <x v="3"/>
    <x v="1"/>
    <n v="63"/>
    <x v="0"/>
    <s v="Native American/Alaska Native"/>
    <x v="0"/>
    <x v="0"/>
    <n v="1"/>
    <n v="35"/>
    <s v="Delay"/>
    <x v="19"/>
    <n v="12"/>
    <x v="2"/>
    <x v="3"/>
    <x v="0"/>
    <x v="1"/>
  </r>
  <r>
    <n v="717628354"/>
    <s v="M. Kynder"/>
    <x v="475"/>
    <s v="Apr"/>
    <n v="2023"/>
    <d v="1899-12-30T09:50:00"/>
    <x v="1"/>
    <x v="1"/>
    <n v="12"/>
    <x v="4"/>
    <s v="Native American/Alaska Native"/>
    <x v="0"/>
    <x v="0"/>
    <n v="1"/>
    <n v="39"/>
    <s v="Delay"/>
    <x v="4"/>
    <n v="9"/>
    <x v="0"/>
    <x v="2"/>
    <x v="0"/>
    <x v="2"/>
  </r>
  <r>
    <n v="898303232"/>
    <s v="L. Week"/>
    <x v="363"/>
    <s v="Sep"/>
    <n v="2024"/>
    <d v="1899-12-30T10:47:00"/>
    <x v="4"/>
    <x v="1"/>
    <n v="33"/>
    <x v="6"/>
    <s v="Native American/Alaska Native"/>
    <x v="0"/>
    <x v="0"/>
    <n v="2"/>
    <n v="42"/>
    <s v="Delay"/>
    <x v="30"/>
    <n v="10"/>
    <x v="0"/>
    <x v="3"/>
    <x v="0"/>
    <x v="1"/>
  </r>
  <r>
    <n v="163662295"/>
    <s v="S. Pile"/>
    <x v="207"/>
    <s v="Apr"/>
    <n v="2024"/>
    <d v="1899-12-30T01:24:00"/>
    <x v="6"/>
    <x v="1"/>
    <n v="14"/>
    <x v="4"/>
    <s v="Native American/Alaska Native"/>
    <x v="0"/>
    <x v="0"/>
    <n v="2"/>
    <n v="37"/>
    <s v="Delay"/>
    <x v="11"/>
    <n v="1"/>
    <x v="3"/>
    <x v="0"/>
    <x v="0"/>
    <x v="0"/>
  </r>
  <r>
    <n v="624996669"/>
    <s v="S. Tran"/>
    <x v="359"/>
    <s v="Sep"/>
    <n v="2024"/>
    <d v="1899-12-30T03:54:00"/>
    <x v="1"/>
    <x v="1"/>
    <n v="19"/>
    <x v="3"/>
    <s v="Native American/Alaska Native"/>
    <x v="0"/>
    <x v="0"/>
    <n v="2"/>
    <n v="53"/>
    <s v="Delay"/>
    <x v="16"/>
    <n v="3"/>
    <x v="3"/>
    <x v="1"/>
    <x v="2"/>
    <x v="1"/>
  </r>
  <r>
    <n v="199386785"/>
    <s v="G. Fullick"/>
    <x v="153"/>
    <s v="Sep"/>
    <n v="2023"/>
    <d v="1899-12-30T13:29:00"/>
    <x v="2"/>
    <x v="1"/>
    <n v="19"/>
    <x v="3"/>
    <s v="Native American/Alaska Native"/>
    <x v="0"/>
    <x v="0"/>
    <n v="5"/>
    <n v="53"/>
    <s v="Delay"/>
    <x v="28"/>
    <n v="13"/>
    <x v="2"/>
    <x v="0"/>
    <x v="2"/>
    <x v="2"/>
  </r>
  <r>
    <n v="761760921"/>
    <s v="Q. Caudwell"/>
    <x v="451"/>
    <s v="Sep"/>
    <n v="2023"/>
    <d v="1899-12-30T06:16:00"/>
    <x v="4"/>
    <x v="1"/>
    <n v="27"/>
    <x v="3"/>
    <s v="Native American/Alaska Native"/>
    <x v="0"/>
    <x v="0"/>
    <n v="6"/>
    <n v="50"/>
    <s v="Delay"/>
    <x v="10"/>
    <n v="6"/>
    <x v="0"/>
    <x v="2"/>
    <x v="2"/>
    <x v="2"/>
  </r>
  <r>
    <n v="795360038"/>
    <s v="Z. Eastabrook"/>
    <x v="147"/>
    <s v="Dec"/>
    <n v="2023"/>
    <d v="1899-12-30T04:17:00"/>
    <x v="5"/>
    <x v="1"/>
    <n v="44"/>
    <x v="6"/>
    <s v="Native American/Alaska Native"/>
    <x v="0"/>
    <x v="0"/>
    <n v="6"/>
    <n v="52"/>
    <s v="Delay"/>
    <x v="4"/>
    <n v="4"/>
    <x v="3"/>
    <x v="2"/>
    <x v="2"/>
    <x v="2"/>
  </r>
  <r>
    <n v="645595135"/>
    <s v="A. Pund"/>
    <x v="344"/>
    <s v="Sep"/>
    <n v="2024"/>
    <d v="1899-12-30T01:16:00"/>
    <x v="5"/>
    <x v="1"/>
    <n v="22"/>
    <x v="3"/>
    <s v="Native American/Alaska Native"/>
    <x v="0"/>
    <x v="0"/>
    <n v="7"/>
    <n v="28"/>
    <s v="Within Time"/>
    <x v="27"/>
    <n v="1"/>
    <x v="3"/>
    <x v="3"/>
    <x v="1"/>
    <x v="0"/>
  </r>
  <r>
    <n v="736705924"/>
    <s v="D. Stares"/>
    <x v="77"/>
    <s v="Nov"/>
    <n v="2023"/>
    <d v="1899-12-30T12:15:00"/>
    <x v="3"/>
    <x v="1"/>
    <n v="56"/>
    <x v="2"/>
    <s v="Native American/Alaska Native"/>
    <x v="0"/>
    <x v="0"/>
    <n v="7"/>
    <n v="24"/>
    <s v="Within Time"/>
    <x v="5"/>
    <n v="12"/>
    <x v="2"/>
    <x v="0"/>
    <x v="1"/>
    <x v="0"/>
  </r>
  <r>
    <n v="888770325"/>
    <s v="J. Jerzycowski"/>
    <x v="385"/>
    <s v="Apr"/>
    <n v="2023"/>
    <d v="1899-12-30T01:51:00"/>
    <x v="4"/>
    <x v="1"/>
    <n v="55"/>
    <x v="2"/>
    <s v="Native American/Alaska Native"/>
    <x v="0"/>
    <x v="0"/>
    <n v="7"/>
    <n v="18"/>
    <s v="Within Time"/>
    <x v="8"/>
    <n v="1"/>
    <x v="3"/>
    <x v="3"/>
    <x v="1"/>
    <x v="1"/>
  </r>
  <r>
    <n v="172220283"/>
    <s v="J. Soall"/>
    <x v="559"/>
    <s v="Jul"/>
    <n v="2024"/>
    <d v="1899-12-30T02:38:00"/>
    <x v="0"/>
    <x v="1"/>
    <n v="75"/>
    <x v="5"/>
    <s v="Native American/Alaska Native"/>
    <x v="0"/>
    <x v="0"/>
    <n v="8"/>
    <n v="14"/>
    <s v="Within Time"/>
    <x v="24"/>
    <n v="2"/>
    <x v="3"/>
    <x v="1"/>
    <x v="1"/>
    <x v="1"/>
  </r>
  <r>
    <n v="773137194"/>
    <s v="T. Corbin"/>
    <x v="425"/>
    <s v="Dec"/>
    <n v="2023"/>
    <d v="1899-12-30T18:19:00"/>
    <x v="0"/>
    <x v="1"/>
    <n v="21"/>
    <x v="3"/>
    <s v="Native American/Alaska Native"/>
    <x v="0"/>
    <x v="0"/>
    <n v="8"/>
    <n v="18"/>
    <s v="Within Time"/>
    <x v="23"/>
    <n v="18"/>
    <x v="1"/>
    <x v="2"/>
    <x v="1"/>
    <x v="2"/>
  </r>
  <r>
    <n v="552430912"/>
    <s v="J. Hamlet"/>
    <x v="291"/>
    <s v="Jun"/>
    <n v="2023"/>
    <d v="1899-12-30T03:40:00"/>
    <x v="0"/>
    <x v="1"/>
    <n v="21"/>
    <x v="3"/>
    <s v="Native American/Alaska Native"/>
    <x v="0"/>
    <x v="0"/>
    <n v="9"/>
    <n v="47"/>
    <s v="Delay"/>
    <x v="26"/>
    <n v="3"/>
    <x v="3"/>
    <x v="2"/>
    <x v="2"/>
    <x v="2"/>
  </r>
  <r>
    <n v="754820930"/>
    <s v="E. Scamerdine"/>
    <x v="420"/>
    <s v="Jun"/>
    <n v="2023"/>
    <d v="1899-12-30T01:39:00"/>
    <x v="1"/>
    <x v="1"/>
    <n v="51"/>
    <x v="2"/>
    <s v="Native American/Alaska Native"/>
    <x v="0"/>
    <x v="0"/>
    <n v="10"/>
    <n v="11"/>
    <s v="Within Time"/>
    <x v="8"/>
    <n v="1"/>
    <x v="3"/>
    <x v="3"/>
    <x v="1"/>
    <x v="1"/>
  </r>
  <r>
    <n v="663194215"/>
    <s v="X. Hardwin"/>
    <x v="232"/>
    <s v="Apr"/>
    <n v="2023"/>
    <d v="1899-12-30T19:05:00"/>
    <x v="5"/>
    <x v="1"/>
    <n v="10"/>
    <x v="4"/>
    <s v="Native American/Alaska Native"/>
    <x v="0"/>
    <x v="0"/>
    <n v="10"/>
    <n v="22"/>
    <s v="Within Time"/>
    <x v="20"/>
    <n v="19"/>
    <x v="1"/>
    <x v="3"/>
    <x v="1"/>
    <x v="0"/>
  </r>
  <r>
    <n v="825270713"/>
    <s v="E. Doumer"/>
    <x v="482"/>
    <s v="Aug"/>
    <n v="2024"/>
    <d v="1899-12-30T05:58:00"/>
    <x v="0"/>
    <x v="1"/>
    <n v="59"/>
    <x v="2"/>
    <s v="Native American/Alaska Native"/>
    <x v="2"/>
    <x v="0"/>
    <m/>
    <n v="35"/>
    <s v="Delay"/>
    <x v="20"/>
    <n v="5"/>
    <x v="3"/>
    <x v="3"/>
    <x v="0"/>
    <x v="0"/>
  </r>
  <r>
    <n v="786791881"/>
    <s v="I. Abrahmson"/>
    <x v="248"/>
    <s v="Apr"/>
    <n v="2023"/>
    <d v="1899-12-30T07:42:00"/>
    <x v="5"/>
    <x v="1"/>
    <n v="11"/>
    <x v="4"/>
    <s v="Native American/Alaska Native"/>
    <x v="2"/>
    <x v="0"/>
    <m/>
    <n v="20"/>
    <s v="Within Time"/>
    <x v="26"/>
    <n v="7"/>
    <x v="0"/>
    <x v="2"/>
    <x v="1"/>
    <x v="2"/>
  </r>
  <r>
    <n v="389426852"/>
    <s v="M. Tomsu"/>
    <x v="12"/>
    <s v="Nov"/>
    <n v="2023"/>
    <d v="1899-12-30T02:42:00"/>
    <x v="3"/>
    <x v="1"/>
    <n v="4"/>
    <x v="1"/>
    <s v="Native American/Alaska Native"/>
    <x v="2"/>
    <x v="0"/>
    <m/>
    <n v="34"/>
    <s v="Delay"/>
    <x v="9"/>
    <n v="2"/>
    <x v="3"/>
    <x v="3"/>
    <x v="0"/>
    <x v="0"/>
  </r>
  <r>
    <n v="367497229"/>
    <s v="N. Maynell"/>
    <x v="546"/>
    <s v="Mar"/>
    <n v="2024"/>
    <d v="1899-12-30T04:45:00"/>
    <x v="0"/>
    <x v="1"/>
    <n v="30"/>
    <x v="6"/>
    <s v="Native American/Alaska Native"/>
    <x v="2"/>
    <x v="0"/>
    <m/>
    <n v="36"/>
    <s v="Delay"/>
    <x v="27"/>
    <n v="4"/>
    <x v="3"/>
    <x v="3"/>
    <x v="0"/>
    <x v="0"/>
  </r>
  <r>
    <n v="651296896"/>
    <s v="N. Birdwhistell"/>
    <x v="76"/>
    <s v="Jun"/>
    <n v="2024"/>
    <d v="1899-12-30T03:09:00"/>
    <x v="1"/>
    <x v="1"/>
    <n v="60"/>
    <x v="0"/>
    <s v="Native American/Alaska Native"/>
    <x v="2"/>
    <x v="0"/>
    <m/>
    <n v="58"/>
    <s v="Delay"/>
    <x v="4"/>
    <n v="3"/>
    <x v="3"/>
    <x v="2"/>
    <x v="2"/>
    <x v="2"/>
  </r>
  <r>
    <n v="115962596"/>
    <s v="R. Dmitrovic"/>
    <x v="354"/>
    <s v="Apr"/>
    <n v="2023"/>
    <d v="1899-12-30T13:49:00"/>
    <x v="2"/>
    <x v="1"/>
    <n v="16"/>
    <x v="3"/>
    <s v="Native American/Alaska Native"/>
    <x v="2"/>
    <x v="0"/>
    <m/>
    <n v="39"/>
    <s v="Delay"/>
    <x v="27"/>
    <n v="13"/>
    <x v="2"/>
    <x v="3"/>
    <x v="0"/>
    <x v="0"/>
  </r>
  <r>
    <n v="500310203"/>
    <s v="T. Congdon"/>
    <x v="559"/>
    <s v="Jul"/>
    <n v="2024"/>
    <d v="1899-12-30T14:40:00"/>
    <x v="0"/>
    <x v="1"/>
    <n v="23"/>
    <x v="3"/>
    <s v="Native American/Alaska Native"/>
    <x v="2"/>
    <x v="0"/>
    <m/>
    <n v="11"/>
    <s v="Within Time"/>
    <x v="24"/>
    <n v="14"/>
    <x v="2"/>
    <x v="1"/>
    <x v="1"/>
    <x v="1"/>
  </r>
  <r>
    <n v="611718999"/>
    <s v="V. Kmietsch"/>
    <x v="347"/>
    <s v="Oct"/>
    <n v="2024"/>
    <d v="1899-12-30T08:56:00"/>
    <x v="6"/>
    <x v="1"/>
    <n v="33"/>
    <x v="6"/>
    <s v="Native American/Alaska Native"/>
    <x v="2"/>
    <x v="0"/>
    <m/>
    <n v="17"/>
    <s v="Within Time"/>
    <x v="21"/>
    <n v="8"/>
    <x v="0"/>
    <x v="1"/>
    <x v="1"/>
    <x v="1"/>
  </r>
  <r>
    <n v="728341870"/>
    <s v="W. Duester"/>
    <x v="465"/>
    <s v="Jul"/>
    <n v="2024"/>
    <d v="1899-12-30T02:24:00"/>
    <x v="0"/>
    <x v="1"/>
    <n v="13"/>
    <x v="4"/>
    <s v="Native American/Alaska Native"/>
    <x v="2"/>
    <x v="0"/>
    <m/>
    <n v="30"/>
    <s v="Delay"/>
    <x v="8"/>
    <n v="2"/>
    <x v="3"/>
    <x v="3"/>
    <x v="1"/>
    <x v="1"/>
  </r>
  <r>
    <n v="363262671"/>
    <s v="N. Adran"/>
    <x v="297"/>
    <s v="Jun"/>
    <n v="2024"/>
    <d v="1899-12-30T12:16:00"/>
    <x v="4"/>
    <x v="1"/>
    <n v="25"/>
    <x v="3"/>
    <s v="Native American/Alaska Native"/>
    <x v="2"/>
    <x v="0"/>
    <n v="0"/>
    <n v="32"/>
    <s v="Delay"/>
    <x v="24"/>
    <n v="12"/>
    <x v="2"/>
    <x v="1"/>
    <x v="0"/>
    <x v="1"/>
  </r>
  <r>
    <n v="204515061"/>
    <s v="I. Thys"/>
    <x v="293"/>
    <s v="Oct"/>
    <n v="2024"/>
    <d v="1899-12-30T02:23:00"/>
    <x v="3"/>
    <x v="1"/>
    <n v="64"/>
    <x v="0"/>
    <s v="Native American/Alaska Native"/>
    <x v="2"/>
    <x v="0"/>
    <n v="2"/>
    <n v="50"/>
    <s v="Delay"/>
    <x v="27"/>
    <n v="2"/>
    <x v="3"/>
    <x v="3"/>
    <x v="2"/>
    <x v="0"/>
  </r>
  <r>
    <n v="851089115"/>
    <s v="R. Allawy"/>
    <x v="151"/>
    <s v="Jun"/>
    <n v="2023"/>
    <d v="1899-12-30T08:06:00"/>
    <x v="6"/>
    <x v="1"/>
    <n v="44"/>
    <x v="6"/>
    <s v="Native American/Alaska Native"/>
    <x v="2"/>
    <x v="0"/>
    <n v="3"/>
    <n v="34"/>
    <s v="Delay"/>
    <x v="0"/>
    <n v="8"/>
    <x v="0"/>
    <x v="0"/>
    <x v="0"/>
    <x v="0"/>
  </r>
  <r>
    <n v="250449023"/>
    <s v="A. Paaso"/>
    <x v="428"/>
    <s v="Aug"/>
    <n v="2024"/>
    <d v="1899-12-30T08:55:00"/>
    <x v="2"/>
    <x v="1"/>
    <n v="7"/>
    <x v="4"/>
    <s v="Native American/Alaska Native"/>
    <x v="2"/>
    <x v="0"/>
    <n v="6"/>
    <n v="15"/>
    <s v="Within Time"/>
    <x v="21"/>
    <n v="8"/>
    <x v="0"/>
    <x v="1"/>
    <x v="1"/>
    <x v="1"/>
  </r>
  <r>
    <n v="736204728"/>
    <s v="L. Danielsson"/>
    <x v="547"/>
    <s v="Apr"/>
    <n v="2024"/>
    <d v="1899-12-30T21:47:00"/>
    <x v="5"/>
    <x v="1"/>
    <n v="78"/>
    <x v="5"/>
    <s v="Native American/Alaska Native"/>
    <x v="2"/>
    <x v="0"/>
    <n v="7"/>
    <n v="54"/>
    <s v="Delay"/>
    <x v="18"/>
    <n v="21"/>
    <x v="1"/>
    <x v="1"/>
    <x v="2"/>
    <x v="1"/>
  </r>
  <r>
    <n v="237312711"/>
    <s v="Q. Gouinlock"/>
    <x v="359"/>
    <s v="Sep"/>
    <n v="2024"/>
    <d v="1899-12-30T22:32:00"/>
    <x v="1"/>
    <x v="1"/>
    <n v="33"/>
    <x v="6"/>
    <s v="Native American/Alaska Native"/>
    <x v="7"/>
    <x v="0"/>
    <m/>
    <n v="31"/>
    <s v="Delay"/>
    <x v="16"/>
    <n v="22"/>
    <x v="1"/>
    <x v="1"/>
    <x v="0"/>
    <x v="1"/>
  </r>
  <r>
    <n v="873885082"/>
    <s v="V. Lyfield"/>
    <x v="70"/>
    <s v="Apr"/>
    <n v="2023"/>
    <d v="1899-12-30T04:08:00"/>
    <x v="4"/>
    <x v="1"/>
    <n v="19"/>
    <x v="3"/>
    <s v="Pacific Islander"/>
    <x v="6"/>
    <x v="0"/>
    <m/>
    <n v="34"/>
    <s v="Delay"/>
    <x v="14"/>
    <n v="4"/>
    <x v="3"/>
    <x v="0"/>
    <x v="0"/>
    <x v="0"/>
  </r>
  <r>
    <n v="505659125"/>
    <s v="V. Rosenfield"/>
    <x v="192"/>
    <s v="Feb"/>
    <n v="2024"/>
    <d v="1899-12-30T04:07:00"/>
    <x v="3"/>
    <x v="1"/>
    <n v="22"/>
    <x v="3"/>
    <s v="Pacific Islander"/>
    <x v="3"/>
    <x v="0"/>
    <m/>
    <n v="13"/>
    <s v="Within Time"/>
    <x v="25"/>
    <n v="4"/>
    <x v="3"/>
    <x v="0"/>
    <x v="1"/>
    <x v="0"/>
  </r>
  <r>
    <n v="207753168"/>
    <s v="W. Stronge"/>
    <x v="524"/>
    <s v="Oct"/>
    <n v="2024"/>
    <d v="1899-12-30T07:03:00"/>
    <x v="4"/>
    <x v="1"/>
    <n v="57"/>
    <x v="2"/>
    <s v="Pacific Islander"/>
    <x v="3"/>
    <x v="0"/>
    <m/>
    <n v="23"/>
    <s v="Within Time"/>
    <x v="26"/>
    <n v="7"/>
    <x v="0"/>
    <x v="2"/>
    <x v="1"/>
    <x v="2"/>
  </r>
  <r>
    <n v="174468097"/>
    <s v="Q. Dickie"/>
    <x v="513"/>
    <s v="Jun"/>
    <n v="2023"/>
    <d v="1899-12-30T11:24:00"/>
    <x v="2"/>
    <x v="1"/>
    <n v="65"/>
    <x v="0"/>
    <s v="Pacific Islander"/>
    <x v="3"/>
    <x v="0"/>
    <n v="10"/>
    <n v="53"/>
    <s v="Delay"/>
    <x v="21"/>
    <n v="11"/>
    <x v="0"/>
    <x v="1"/>
    <x v="2"/>
    <x v="1"/>
  </r>
  <r>
    <n v="307173983"/>
    <s v="A. Rulf"/>
    <x v="108"/>
    <s v="Nov"/>
    <n v="2023"/>
    <d v="1899-12-30T15:33:00"/>
    <x v="2"/>
    <x v="1"/>
    <n v="12"/>
    <x v="4"/>
    <s v="Pacific Islander"/>
    <x v="1"/>
    <x v="0"/>
    <m/>
    <n v="56"/>
    <s v="Delay"/>
    <x v="30"/>
    <n v="15"/>
    <x v="2"/>
    <x v="3"/>
    <x v="2"/>
    <x v="1"/>
  </r>
  <r>
    <n v="439261988"/>
    <s v="A. Misselbrook"/>
    <x v="388"/>
    <s v="Mar"/>
    <n v="2024"/>
    <d v="1899-12-30T01:03:00"/>
    <x v="3"/>
    <x v="1"/>
    <n v="29"/>
    <x v="3"/>
    <s v="Pacific Islander"/>
    <x v="1"/>
    <x v="0"/>
    <m/>
    <n v="58"/>
    <s v="Delay"/>
    <x v="29"/>
    <n v="1"/>
    <x v="3"/>
    <x v="2"/>
    <x v="2"/>
    <x v="2"/>
  </r>
  <r>
    <n v="770336276"/>
    <s v="D. Shankland"/>
    <x v="54"/>
    <s v="Apr"/>
    <n v="2024"/>
    <d v="1899-12-30T19:00:00"/>
    <x v="5"/>
    <x v="1"/>
    <n v="13"/>
    <x v="4"/>
    <s v="Pacific Islander"/>
    <x v="1"/>
    <x v="0"/>
    <m/>
    <n v="59"/>
    <s v="Delay"/>
    <x v="7"/>
    <n v="19"/>
    <x v="1"/>
    <x v="2"/>
    <x v="2"/>
    <x v="2"/>
  </r>
  <r>
    <n v="757416226"/>
    <s v="H. Haysar"/>
    <x v="187"/>
    <s v="Oct"/>
    <n v="2023"/>
    <d v="1899-12-30T16:13:00"/>
    <x v="1"/>
    <x v="1"/>
    <n v="78"/>
    <x v="5"/>
    <s v="Pacific Islander"/>
    <x v="1"/>
    <x v="0"/>
    <m/>
    <n v="53"/>
    <s v="Delay"/>
    <x v="26"/>
    <n v="16"/>
    <x v="2"/>
    <x v="2"/>
    <x v="2"/>
    <x v="2"/>
  </r>
  <r>
    <n v="731683692"/>
    <s v="O. Teresi"/>
    <x v="488"/>
    <s v="Apr"/>
    <n v="2024"/>
    <d v="1899-12-30T18:15:00"/>
    <x v="2"/>
    <x v="1"/>
    <n v="65"/>
    <x v="0"/>
    <s v="Pacific Islander"/>
    <x v="1"/>
    <x v="0"/>
    <m/>
    <n v="36"/>
    <s v="Delay"/>
    <x v="10"/>
    <n v="18"/>
    <x v="1"/>
    <x v="2"/>
    <x v="0"/>
    <x v="2"/>
  </r>
  <r>
    <n v="362517082"/>
    <s v="P. Kegg"/>
    <x v="281"/>
    <s v="Jan"/>
    <n v="2024"/>
    <d v="1899-12-30T13:16:00"/>
    <x v="2"/>
    <x v="1"/>
    <n v="1"/>
    <x v="1"/>
    <s v="Pacific Islander"/>
    <x v="1"/>
    <x v="0"/>
    <m/>
    <n v="25"/>
    <s v="Within Time"/>
    <x v="2"/>
    <n v="13"/>
    <x v="2"/>
    <x v="1"/>
    <x v="1"/>
    <x v="1"/>
  </r>
  <r>
    <n v="620831871"/>
    <s v="Q. Helmke"/>
    <x v="323"/>
    <s v="Jun"/>
    <n v="2024"/>
    <d v="1899-12-30T08:14:00"/>
    <x v="4"/>
    <x v="1"/>
    <n v="55"/>
    <x v="2"/>
    <s v="Pacific Islander"/>
    <x v="1"/>
    <x v="0"/>
    <m/>
    <n v="42"/>
    <s v="Delay"/>
    <x v="15"/>
    <n v="8"/>
    <x v="0"/>
    <x v="2"/>
    <x v="0"/>
    <x v="2"/>
  </r>
  <r>
    <n v="426909395"/>
    <s v="U. Olver"/>
    <x v="274"/>
    <s v="Dec"/>
    <n v="2023"/>
    <d v="1899-12-30T11:40:00"/>
    <x v="1"/>
    <x v="1"/>
    <n v="5"/>
    <x v="4"/>
    <s v="Pacific Islander"/>
    <x v="1"/>
    <x v="0"/>
    <m/>
    <n v="49"/>
    <s v="Delay"/>
    <x v="12"/>
    <n v="11"/>
    <x v="0"/>
    <x v="2"/>
    <x v="2"/>
    <x v="2"/>
  </r>
  <r>
    <n v="559843252"/>
    <s v="V. Woolsey"/>
    <x v="306"/>
    <s v="Sep"/>
    <n v="2023"/>
    <d v="1899-12-30T05:08:00"/>
    <x v="1"/>
    <x v="1"/>
    <n v="42"/>
    <x v="6"/>
    <s v="Pacific Islander"/>
    <x v="1"/>
    <x v="0"/>
    <m/>
    <n v="14"/>
    <s v="Within Time"/>
    <x v="17"/>
    <n v="5"/>
    <x v="3"/>
    <x v="1"/>
    <x v="1"/>
    <x v="1"/>
  </r>
  <r>
    <n v="812462011"/>
    <s v="W. Gerish"/>
    <x v="45"/>
    <s v="May"/>
    <n v="2024"/>
    <d v="1899-12-30T06:17:00"/>
    <x v="3"/>
    <x v="1"/>
    <n v="41"/>
    <x v="6"/>
    <s v="Pacific Islander"/>
    <x v="1"/>
    <x v="0"/>
    <m/>
    <n v="34"/>
    <s v="Delay"/>
    <x v="7"/>
    <n v="6"/>
    <x v="0"/>
    <x v="2"/>
    <x v="0"/>
    <x v="2"/>
  </r>
  <r>
    <n v="258988342"/>
    <s v="Z. MacGauhy"/>
    <x v="492"/>
    <s v="Oct"/>
    <n v="2024"/>
    <d v="1899-12-30T07:53:00"/>
    <x v="1"/>
    <x v="1"/>
    <n v="10"/>
    <x v="4"/>
    <s v="Pacific Islander"/>
    <x v="1"/>
    <x v="0"/>
    <m/>
    <n v="15"/>
    <s v="Within Time"/>
    <x v="7"/>
    <n v="7"/>
    <x v="0"/>
    <x v="2"/>
    <x v="1"/>
    <x v="2"/>
  </r>
  <r>
    <n v="451163659"/>
    <s v="O. Cogzell"/>
    <x v="69"/>
    <s v="Mar"/>
    <n v="2024"/>
    <d v="1899-12-30T17:05:00"/>
    <x v="2"/>
    <x v="1"/>
    <n v="30"/>
    <x v="6"/>
    <s v="Pacific Islander"/>
    <x v="1"/>
    <x v="0"/>
    <n v="0"/>
    <n v="57"/>
    <s v="Delay"/>
    <x v="16"/>
    <n v="17"/>
    <x v="2"/>
    <x v="1"/>
    <x v="2"/>
    <x v="1"/>
  </r>
  <r>
    <n v="464523680"/>
    <s v="M. Dary"/>
    <x v="278"/>
    <s v="Jan"/>
    <n v="2024"/>
    <d v="1899-12-30T08:38:00"/>
    <x v="1"/>
    <x v="1"/>
    <n v="66"/>
    <x v="0"/>
    <s v="Pacific Islander"/>
    <x v="1"/>
    <x v="0"/>
    <n v="3"/>
    <n v="44"/>
    <s v="Delay"/>
    <x v="27"/>
    <n v="8"/>
    <x v="0"/>
    <x v="3"/>
    <x v="0"/>
    <x v="0"/>
  </r>
  <r>
    <n v="873485465"/>
    <s v="O. Prazor"/>
    <x v="154"/>
    <s v="Nov"/>
    <n v="2023"/>
    <d v="1899-12-30T19:35:00"/>
    <x v="0"/>
    <x v="1"/>
    <n v="3"/>
    <x v="1"/>
    <s v="Pacific Islander"/>
    <x v="1"/>
    <x v="0"/>
    <n v="5"/>
    <n v="43"/>
    <s v="Delay"/>
    <x v="4"/>
    <n v="19"/>
    <x v="1"/>
    <x v="2"/>
    <x v="0"/>
    <x v="2"/>
  </r>
  <r>
    <n v="583466074"/>
    <s v="O. Caine"/>
    <x v="153"/>
    <s v="Sep"/>
    <n v="2023"/>
    <d v="1899-12-30T15:59:00"/>
    <x v="2"/>
    <x v="1"/>
    <n v="65"/>
    <x v="0"/>
    <s v="Pacific Islander"/>
    <x v="1"/>
    <x v="0"/>
    <n v="8"/>
    <n v="47"/>
    <s v="Delay"/>
    <x v="28"/>
    <n v="15"/>
    <x v="2"/>
    <x v="0"/>
    <x v="2"/>
    <x v="2"/>
  </r>
  <r>
    <n v="473164015"/>
    <s v="V. New"/>
    <x v="101"/>
    <s v="Jun"/>
    <n v="2024"/>
    <d v="1899-12-30T21:21:00"/>
    <x v="2"/>
    <x v="1"/>
    <n v="5"/>
    <x v="4"/>
    <s v="Pacific Islander"/>
    <x v="5"/>
    <x v="0"/>
    <m/>
    <n v="33"/>
    <s v="Delay"/>
    <x v="23"/>
    <n v="21"/>
    <x v="1"/>
    <x v="2"/>
    <x v="0"/>
    <x v="2"/>
  </r>
  <r>
    <n v="353640549"/>
    <s v="Z. Bachelar"/>
    <x v="537"/>
    <s v="Dec"/>
    <n v="2023"/>
    <d v="1899-12-30T00:55:00"/>
    <x v="3"/>
    <x v="1"/>
    <n v="56"/>
    <x v="2"/>
    <s v="Pacific Islander"/>
    <x v="5"/>
    <x v="0"/>
    <m/>
    <n v="56"/>
    <s v="Delay"/>
    <x v="29"/>
    <n v="0"/>
    <x v="3"/>
    <x v="2"/>
    <x v="2"/>
    <x v="2"/>
  </r>
  <r>
    <n v="721880520"/>
    <s v="A. Adney"/>
    <x v="526"/>
    <s v="May"/>
    <n v="2024"/>
    <d v="1899-12-30T03:47:00"/>
    <x v="4"/>
    <x v="1"/>
    <n v="56"/>
    <x v="2"/>
    <s v="Pacific Islander"/>
    <x v="0"/>
    <x v="0"/>
    <m/>
    <n v="28"/>
    <s v="Within Time"/>
    <x v="23"/>
    <n v="3"/>
    <x v="3"/>
    <x v="2"/>
    <x v="1"/>
    <x v="2"/>
  </r>
  <r>
    <n v="163067174"/>
    <s v="A. Yerborn"/>
    <x v="392"/>
    <s v="Mar"/>
    <n v="2024"/>
    <d v="1899-12-30T05:07:00"/>
    <x v="2"/>
    <x v="1"/>
    <n v="8"/>
    <x v="4"/>
    <s v="Pacific Islander"/>
    <x v="0"/>
    <x v="0"/>
    <m/>
    <n v="34"/>
    <s v="Delay"/>
    <x v="20"/>
    <n v="5"/>
    <x v="3"/>
    <x v="3"/>
    <x v="0"/>
    <x v="0"/>
  </r>
  <r>
    <n v="710597802"/>
    <s v="A. Beakes"/>
    <x v="75"/>
    <s v="Dec"/>
    <n v="2023"/>
    <d v="1899-12-30T10:55:00"/>
    <x v="3"/>
    <x v="1"/>
    <n v="27"/>
    <x v="3"/>
    <s v="Pacific Islander"/>
    <x v="0"/>
    <x v="0"/>
    <m/>
    <n v="46"/>
    <s v="Delay"/>
    <x v="8"/>
    <n v="10"/>
    <x v="0"/>
    <x v="3"/>
    <x v="2"/>
    <x v="1"/>
  </r>
  <r>
    <n v="649241146"/>
    <s v="A. Gwyllt"/>
    <x v="45"/>
    <s v="May"/>
    <n v="2024"/>
    <d v="1899-12-30T15:25:00"/>
    <x v="3"/>
    <x v="1"/>
    <n v="48"/>
    <x v="2"/>
    <s v="Pacific Islander"/>
    <x v="0"/>
    <x v="0"/>
    <m/>
    <n v="54"/>
    <s v="Delay"/>
    <x v="7"/>
    <n v="15"/>
    <x v="2"/>
    <x v="2"/>
    <x v="2"/>
    <x v="2"/>
  </r>
  <r>
    <n v="664686335"/>
    <s v="A. Proschke"/>
    <x v="118"/>
    <s v="Aug"/>
    <n v="2024"/>
    <d v="1899-12-30T07:57:00"/>
    <x v="5"/>
    <x v="1"/>
    <n v="42"/>
    <x v="6"/>
    <s v="Pacific Islander"/>
    <x v="0"/>
    <x v="0"/>
    <m/>
    <n v="56"/>
    <s v="Delay"/>
    <x v="3"/>
    <n v="7"/>
    <x v="0"/>
    <x v="2"/>
    <x v="2"/>
    <x v="2"/>
  </r>
  <r>
    <n v="684604060"/>
    <s v="B. Blose"/>
    <x v="218"/>
    <s v="Jun"/>
    <n v="2024"/>
    <d v="1899-12-30T15:49:00"/>
    <x v="0"/>
    <x v="1"/>
    <n v="59"/>
    <x v="2"/>
    <s v="Pacific Islander"/>
    <x v="0"/>
    <x v="0"/>
    <m/>
    <n v="21"/>
    <s v="Within Time"/>
    <x v="9"/>
    <n v="15"/>
    <x v="2"/>
    <x v="3"/>
    <x v="1"/>
    <x v="0"/>
  </r>
  <r>
    <n v="628704170"/>
    <s v="B. Russilll"/>
    <x v="83"/>
    <s v="Aug"/>
    <n v="2024"/>
    <d v="1899-12-30T11:16:00"/>
    <x v="1"/>
    <x v="1"/>
    <n v="19"/>
    <x v="3"/>
    <s v="Pacific Islander"/>
    <x v="0"/>
    <x v="0"/>
    <m/>
    <n v="47"/>
    <s v="Delay"/>
    <x v="29"/>
    <n v="11"/>
    <x v="0"/>
    <x v="2"/>
    <x v="2"/>
    <x v="2"/>
  </r>
  <r>
    <n v="820969624"/>
    <s v="B. Mottini"/>
    <x v="19"/>
    <s v="Jun"/>
    <n v="2023"/>
    <d v="1899-12-30T18:19:00"/>
    <x v="5"/>
    <x v="1"/>
    <n v="16"/>
    <x v="3"/>
    <s v="Pacific Islander"/>
    <x v="0"/>
    <x v="0"/>
    <m/>
    <n v="59"/>
    <s v="Delay"/>
    <x v="12"/>
    <n v="18"/>
    <x v="1"/>
    <x v="2"/>
    <x v="2"/>
    <x v="2"/>
  </r>
  <r>
    <n v="272308327"/>
    <s v="C. Kilgour"/>
    <x v="521"/>
    <s v="Apr"/>
    <n v="2023"/>
    <d v="1899-12-30T16:40:00"/>
    <x v="6"/>
    <x v="1"/>
    <n v="56"/>
    <x v="2"/>
    <s v="Pacific Islander"/>
    <x v="0"/>
    <x v="0"/>
    <m/>
    <n v="20"/>
    <s v="Within Time"/>
    <x v="10"/>
    <n v="16"/>
    <x v="2"/>
    <x v="2"/>
    <x v="1"/>
    <x v="2"/>
  </r>
  <r>
    <n v="282350843"/>
    <s v="C. MacCaughey"/>
    <x v="81"/>
    <s v="Oct"/>
    <n v="2024"/>
    <d v="1899-12-30T12:52:00"/>
    <x v="4"/>
    <x v="1"/>
    <n v="69"/>
    <x v="0"/>
    <s v="Pacific Islander"/>
    <x v="0"/>
    <x v="0"/>
    <m/>
    <n v="25"/>
    <s v="Within Time"/>
    <x v="20"/>
    <n v="12"/>
    <x v="2"/>
    <x v="3"/>
    <x v="1"/>
    <x v="0"/>
  </r>
  <r>
    <n v="457288255"/>
    <s v="C. Burchess"/>
    <x v="246"/>
    <s v="May"/>
    <n v="2023"/>
    <d v="1899-12-30T01:00:00"/>
    <x v="4"/>
    <x v="1"/>
    <n v="65"/>
    <x v="0"/>
    <s v="Pacific Islander"/>
    <x v="0"/>
    <x v="0"/>
    <m/>
    <n v="31"/>
    <s v="Delay"/>
    <x v="19"/>
    <n v="1"/>
    <x v="3"/>
    <x v="3"/>
    <x v="0"/>
    <x v="1"/>
  </r>
  <r>
    <n v="652389065"/>
    <s v="D. Hallaways"/>
    <x v="111"/>
    <s v="Jul"/>
    <n v="2023"/>
    <d v="1899-12-30T09:49:00"/>
    <x v="4"/>
    <x v="1"/>
    <n v="56"/>
    <x v="2"/>
    <s v="Pacific Islander"/>
    <x v="0"/>
    <x v="0"/>
    <m/>
    <n v="11"/>
    <s v="Within Time"/>
    <x v="15"/>
    <n v="9"/>
    <x v="0"/>
    <x v="2"/>
    <x v="1"/>
    <x v="2"/>
  </r>
  <r>
    <n v="698814550"/>
    <s v="D. Kleanthous"/>
    <x v="426"/>
    <s v="Nov"/>
    <n v="2023"/>
    <d v="1899-12-30T09:50:00"/>
    <x v="3"/>
    <x v="1"/>
    <n v="41"/>
    <x v="6"/>
    <s v="Pacific Islander"/>
    <x v="0"/>
    <x v="0"/>
    <m/>
    <n v="21"/>
    <s v="Within Time"/>
    <x v="18"/>
    <n v="9"/>
    <x v="0"/>
    <x v="1"/>
    <x v="1"/>
    <x v="1"/>
  </r>
  <r>
    <n v="641960611"/>
    <s v="D. Yakobovicz"/>
    <x v="223"/>
    <s v="Aug"/>
    <n v="2024"/>
    <d v="1899-12-30T06:46:00"/>
    <x v="5"/>
    <x v="1"/>
    <n v="22"/>
    <x v="3"/>
    <s v="Pacific Islander"/>
    <x v="0"/>
    <x v="0"/>
    <m/>
    <n v="25"/>
    <s v="Within Time"/>
    <x v="12"/>
    <n v="6"/>
    <x v="0"/>
    <x v="2"/>
    <x v="1"/>
    <x v="2"/>
  </r>
  <r>
    <n v="235513074"/>
    <s v="E. Woollons"/>
    <x v="544"/>
    <s v="May"/>
    <n v="2023"/>
    <d v="1899-12-30T19:46:00"/>
    <x v="5"/>
    <x v="1"/>
    <n v="6"/>
    <x v="4"/>
    <s v="Pacific Islander"/>
    <x v="0"/>
    <x v="0"/>
    <m/>
    <n v="14"/>
    <s v="Within Time"/>
    <x v="18"/>
    <n v="19"/>
    <x v="1"/>
    <x v="1"/>
    <x v="1"/>
    <x v="1"/>
  </r>
  <r>
    <n v="290272255"/>
    <s v="F. Spink"/>
    <x v="133"/>
    <s v="Jun"/>
    <n v="2024"/>
    <d v="1899-12-30T13:23:00"/>
    <x v="4"/>
    <x v="1"/>
    <n v="79"/>
    <x v="5"/>
    <s v="Pacific Islander"/>
    <x v="0"/>
    <x v="0"/>
    <m/>
    <n v="14"/>
    <s v="Within Time"/>
    <x v="14"/>
    <n v="13"/>
    <x v="2"/>
    <x v="0"/>
    <x v="1"/>
    <x v="0"/>
  </r>
  <r>
    <n v="246117277"/>
    <s v="F. Petkov"/>
    <x v="543"/>
    <s v="Apr"/>
    <n v="2023"/>
    <d v="1899-12-30T23:45:00"/>
    <x v="5"/>
    <x v="1"/>
    <n v="2"/>
    <x v="1"/>
    <s v="Pacific Islander"/>
    <x v="0"/>
    <x v="0"/>
    <m/>
    <n v="44"/>
    <s v="Delay"/>
    <x v="16"/>
    <n v="23"/>
    <x v="1"/>
    <x v="1"/>
    <x v="0"/>
    <x v="1"/>
  </r>
  <r>
    <n v="640242305"/>
    <s v="G. Frodsham"/>
    <x v="37"/>
    <s v="May"/>
    <n v="2023"/>
    <d v="1899-12-30T12:56:00"/>
    <x v="1"/>
    <x v="1"/>
    <n v="37"/>
    <x v="6"/>
    <s v="Pacific Islander"/>
    <x v="0"/>
    <x v="0"/>
    <m/>
    <n v="12"/>
    <s v="Within Time"/>
    <x v="23"/>
    <n v="12"/>
    <x v="2"/>
    <x v="2"/>
    <x v="1"/>
    <x v="2"/>
  </r>
  <r>
    <n v="526029534"/>
    <s v="G. Mollnar"/>
    <x v="84"/>
    <s v="Aug"/>
    <n v="2024"/>
    <d v="1899-12-30T14:57:00"/>
    <x v="0"/>
    <x v="1"/>
    <n v="47"/>
    <x v="2"/>
    <s v="Pacific Islander"/>
    <x v="0"/>
    <x v="0"/>
    <m/>
    <n v="34"/>
    <s v="Delay"/>
    <x v="16"/>
    <n v="14"/>
    <x v="2"/>
    <x v="1"/>
    <x v="0"/>
    <x v="1"/>
  </r>
  <r>
    <n v="708898415"/>
    <s v="H. Ghioni"/>
    <x v="38"/>
    <s v="Mar"/>
    <n v="2024"/>
    <d v="1899-12-30T19:19:00"/>
    <x v="1"/>
    <x v="1"/>
    <n v="33"/>
    <x v="6"/>
    <s v="Pacific Islander"/>
    <x v="0"/>
    <x v="0"/>
    <m/>
    <n v="15"/>
    <s v="Within Time"/>
    <x v="3"/>
    <n v="19"/>
    <x v="1"/>
    <x v="2"/>
    <x v="1"/>
    <x v="2"/>
  </r>
  <r>
    <n v="263266831"/>
    <s v="H. Thurlborn"/>
    <x v="268"/>
    <s v="Oct"/>
    <n v="2023"/>
    <d v="1899-12-30T15:05:00"/>
    <x v="5"/>
    <x v="1"/>
    <n v="60"/>
    <x v="0"/>
    <s v="Pacific Islander"/>
    <x v="0"/>
    <x v="0"/>
    <m/>
    <n v="35"/>
    <s v="Delay"/>
    <x v="27"/>
    <n v="15"/>
    <x v="2"/>
    <x v="3"/>
    <x v="0"/>
    <x v="0"/>
  </r>
  <r>
    <n v="887073859"/>
    <s v="H. Muzzi"/>
    <x v="483"/>
    <s v="Jan"/>
    <n v="2024"/>
    <d v="1899-12-30T01:07:00"/>
    <x v="0"/>
    <x v="1"/>
    <n v="49"/>
    <x v="2"/>
    <s v="Pacific Islander"/>
    <x v="0"/>
    <x v="0"/>
    <m/>
    <n v="41"/>
    <s v="Delay"/>
    <x v="29"/>
    <n v="1"/>
    <x v="3"/>
    <x v="2"/>
    <x v="0"/>
    <x v="2"/>
  </r>
  <r>
    <n v="613303074"/>
    <s v="H. Toulson"/>
    <x v="499"/>
    <s v="Sep"/>
    <n v="2024"/>
    <d v="1899-12-30T16:31:00"/>
    <x v="6"/>
    <x v="1"/>
    <n v="47"/>
    <x v="2"/>
    <s v="Pacific Islander"/>
    <x v="0"/>
    <x v="0"/>
    <m/>
    <n v="51"/>
    <s v="Delay"/>
    <x v="15"/>
    <n v="16"/>
    <x v="2"/>
    <x v="2"/>
    <x v="2"/>
    <x v="2"/>
  </r>
  <r>
    <n v="397753081"/>
    <s v="H. Jahan"/>
    <x v="71"/>
    <s v="Jul"/>
    <n v="2023"/>
    <d v="1899-12-30T01:56:00"/>
    <x v="0"/>
    <x v="1"/>
    <n v="44"/>
    <x v="6"/>
    <s v="Pacific Islander"/>
    <x v="0"/>
    <x v="0"/>
    <m/>
    <n v="52"/>
    <s v="Delay"/>
    <x v="5"/>
    <n v="1"/>
    <x v="3"/>
    <x v="0"/>
    <x v="2"/>
    <x v="0"/>
  </r>
  <r>
    <n v="532527052"/>
    <s v="I. Nannini"/>
    <x v="12"/>
    <s v="Nov"/>
    <n v="2023"/>
    <d v="1899-12-30T08:09:00"/>
    <x v="3"/>
    <x v="1"/>
    <n v="25"/>
    <x v="3"/>
    <s v="Pacific Islander"/>
    <x v="0"/>
    <x v="0"/>
    <m/>
    <n v="32"/>
    <s v="Delay"/>
    <x v="9"/>
    <n v="8"/>
    <x v="0"/>
    <x v="3"/>
    <x v="0"/>
    <x v="0"/>
  </r>
  <r>
    <n v="760483541"/>
    <s v="I. Klessmann"/>
    <x v="525"/>
    <s v="Apr"/>
    <n v="2024"/>
    <d v="1899-12-30T22:08:00"/>
    <x v="4"/>
    <x v="1"/>
    <n v="19"/>
    <x v="3"/>
    <s v="Pacific Islander"/>
    <x v="0"/>
    <x v="0"/>
    <m/>
    <n v="35"/>
    <s v="Delay"/>
    <x v="4"/>
    <n v="22"/>
    <x v="1"/>
    <x v="2"/>
    <x v="0"/>
    <x v="2"/>
  </r>
  <r>
    <n v="526224659"/>
    <s v="J. Howitt"/>
    <x v="539"/>
    <s v="Aug"/>
    <n v="2024"/>
    <d v="1899-12-30T13:41:00"/>
    <x v="4"/>
    <x v="1"/>
    <n v="64"/>
    <x v="0"/>
    <s v="Pacific Islander"/>
    <x v="0"/>
    <x v="0"/>
    <m/>
    <n v="15"/>
    <s v="Within Time"/>
    <x v="5"/>
    <n v="13"/>
    <x v="2"/>
    <x v="0"/>
    <x v="1"/>
    <x v="0"/>
  </r>
  <r>
    <n v="543179313"/>
    <s v="J. Rolls"/>
    <x v="428"/>
    <s v="Aug"/>
    <n v="2024"/>
    <d v="1899-12-30T16:07:00"/>
    <x v="2"/>
    <x v="1"/>
    <n v="23"/>
    <x v="3"/>
    <s v="Pacific Islander"/>
    <x v="0"/>
    <x v="0"/>
    <m/>
    <n v="30"/>
    <s v="Delay"/>
    <x v="21"/>
    <n v="16"/>
    <x v="2"/>
    <x v="1"/>
    <x v="1"/>
    <x v="1"/>
  </r>
  <r>
    <n v="148594378"/>
    <s v="J. Hullett"/>
    <x v="39"/>
    <s v="Apr"/>
    <n v="2023"/>
    <d v="1899-12-30T07:24:00"/>
    <x v="1"/>
    <x v="1"/>
    <n v="6"/>
    <x v="4"/>
    <s v="Pacific Islander"/>
    <x v="0"/>
    <x v="0"/>
    <m/>
    <n v="33"/>
    <s v="Delay"/>
    <x v="19"/>
    <n v="7"/>
    <x v="0"/>
    <x v="3"/>
    <x v="0"/>
    <x v="1"/>
  </r>
  <r>
    <n v="693797901"/>
    <s v="K. Martinyuk"/>
    <x v="539"/>
    <s v="Aug"/>
    <n v="2024"/>
    <d v="1899-12-30T12:38:00"/>
    <x v="4"/>
    <x v="1"/>
    <n v="16"/>
    <x v="3"/>
    <s v="Pacific Islander"/>
    <x v="0"/>
    <x v="0"/>
    <m/>
    <n v="28"/>
    <s v="Within Time"/>
    <x v="5"/>
    <n v="12"/>
    <x v="2"/>
    <x v="0"/>
    <x v="1"/>
    <x v="0"/>
  </r>
  <r>
    <n v="371999321"/>
    <s v="K. Gubbins"/>
    <x v="560"/>
    <s v="Apr"/>
    <n v="2024"/>
    <d v="1899-12-30T17:35:00"/>
    <x v="0"/>
    <x v="1"/>
    <n v="49"/>
    <x v="2"/>
    <s v="Pacific Islander"/>
    <x v="0"/>
    <x v="0"/>
    <m/>
    <n v="29"/>
    <s v="Within Time"/>
    <x v="8"/>
    <n v="17"/>
    <x v="2"/>
    <x v="3"/>
    <x v="1"/>
    <x v="1"/>
  </r>
  <r>
    <n v="122316146"/>
    <s v="K. McLaverty"/>
    <x v="474"/>
    <s v="Jul"/>
    <n v="2023"/>
    <d v="1899-12-30T07:47:00"/>
    <x v="3"/>
    <x v="1"/>
    <n v="27"/>
    <x v="3"/>
    <s v="Pacific Islander"/>
    <x v="0"/>
    <x v="0"/>
    <m/>
    <n v="42"/>
    <s v="Delay"/>
    <x v="30"/>
    <n v="7"/>
    <x v="0"/>
    <x v="3"/>
    <x v="0"/>
    <x v="1"/>
  </r>
  <r>
    <n v="479375258"/>
    <s v="L. Hurdedge"/>
    <x v="46"/>
    <s v="May"/>
    <n v="2024"/>
    <d v="1899-12-30T07:56:00"/>
    <x v="0"/>
    <x v="1"/>
    <n v="3"/>
    <x v="1"/>
    <s v="Pacific Islander"/>
    <x v="0"/>
    <x v="0"/>
    <m/>
    <n v="49"/>
    <s v="Delay"/>
    <x v="1"/>
    <n v="7"/>
    <x v="0"/>
    <x v="0"/>
    <x v="2"/>
    <x v="0"/>
  </r>
  <r>
    <n v="890715629"/>
    <s v="L. Philipeaux"/>
    <x v="347"/>
    <s v="Oct"/>
    <n v="2024"/>
    <d v="1899-12-30T13:42:00"/>
    <x v="6"/>
    <x v="1"/>
    <n v="37"/>
    <x v="6"/>
    <s v="Pacific Islander"/>
    <x v="0"/>
    <x v="0"/>
    <m/>
    <n v="54"/>
    <s v="Delay"/>
    <x v="21"/>
    <n v="13"/>
    <x v="2"/>
    <x v="1"/>
    <x v="2"/>
    <x v="1"/>
  </r>
  <r>
    <n v="221173849"/>
    <s v="M. Brookton"/>
    <x v="315"/>
    <s v="Jun"/>
    <n v="2023"/>
    <d v="1899-12-30T23:41:00"/>
    <x v="5"/>
    <x v="1"/>
    <n v="18"/>
    <x v="3"/>
    <s v="Pacific Islander"/>
    <x v="0"/>
    <x v="0"/>
    <m/>
    <n v="14"/>
    <s v="Within Time"/>
    <x v="11"/>
    <n v="23"/>
    <x v="1"/>
    <x v="0"/>
    <x v="1"/>
    <x v="0"/>
  </r>
  <r>
    <n v="179020347"/>
    <s v="M. Jime"/>
    <x v="4"/>
    <s v="Sep"/>
    <n v="2024"/>
    <d v="1899-12-30T15:15:00"/>
    <x v="0"/>
    <x v="1"/>
    <n v="35"/>
    <x v="6"/>
    <s v="Pacific Islander"/>
    <x v="0"/>
    <x v="0"/>
    <m/>
    <n v="21"/>
    <s v="Within Time"/>
    <x v="2"/>
    <n v="15"/>
    <x v="2"/>
    <x v="1"/>
    <x v="1"/>
    <x v="1"/>
  </r>
  <r>
    <n v="250328345"/>
    <s v="M. Presley"/>
    <x v="64"/>
    <s v="Mar"/>
    <n v="2024"/>
    <d v="1899-12-30T17:46:00"/>
    <x v="5"/>
    <x v="1"/>
    <n v="63"/>
    <x v="0"/>
    <s v="Pacific Islander"/>
    <x v="0"/>
    <x v="0"/>
    <m/>
    <n v="27"/>
    <s v="Within Time"/>
    <x v="13"/>
    <n v="17"/>
    <x v="2"/>
    <x v="2"/>
    <x v="1"/>
    <x v="2"/>
  </r>
  <r>
    <n v="318482808"/>
    <s v="N. Freddi"/>
    <x v="302"/>
    <s v="Nov"/>
    <n v="2023"/>
    <d v="1899-12-30T17:09:00"/>
    <x v="6"/>
    <x v="1"/>
    <n v="16"/>
    <x v="3"/>
    <s v="Pacific Islander"/>
    <x v="0"/>
    <x v="0"/>
    <m/>
    <n v="57"/>
    <s v="Delay"/>
    <x v="20"/>
    <n v="17"/>
    <x v="2"/>
    <x v="3"/>
    <x v="2"/>
    <x v="0"/>
  </r>
  <r>
    <n v="597568859"/>
    <s v="O. Banes"/>
    <x v="47"/>
    <s v="Sep"/>
    <n v="2024"/>
    <d v="1899-12-30T19:25:00"/>
    <x v="0"/>
    <x v="1"/>
    <n v="55"/>
    <x v="2"/>
    <s v="Pacific Islander"/>
    <x v="0"/>
    <x v="0"/>
    <m/>
    <n v="44"/>
    <s v="Delay"/>
    <x v="10"/>
    <n v="19"/>
    <x v="1"/>
    <x v="2"/>
    <x v="0"/>
    <x v="2"/>
  </r>
  <r>
    <n v="155090503"/>
    <s v="P. Greenhalgh"/>
    <x v="374"/>
    <s v="Dec"/>
    <n v="2023"/>
    <d v="1899-12-30T21:32:00"/>
    <x v="4"/>
    <x v="1"/>
    <n v="62"/>
    <x v="0"/>
    <s v="Pacific Islander"/>
    <x v="0"/>
    <x v="0"/>
    <m/>
    <n v="58"/>
    <s v="Delay"/>
    <x v="6"/>
    <n v="21"/>
    <x v="1"/>
    <x v="3"/>
    <x v="2"/>
    <x v="0"/>
  </r>
  <r>
    <n v="222984258"/>
    <s v="Q. Leyborne"/>
    <x v="477"/>
    <s v="Sep"/>
    <n v="2024"/>
    <d v="1899-12-30T01:19:00"/>
    <x v="6"/>
    <x v="1"/>
    <n v="37"/>
    <x v="6"/>
    <s v="Pacific Islander"/>
    <x v="0"/>
    <x v="0"/>
    <m/>
    <n v="29"/>
    <s v="Within Time"/>
    <x v="24"/>
    <n v="1"/>
    <x v="3"/>
    <x v="1"/>
    <x v="1"/>
    <x v="1"/>
  </r>
  <r>
    <n v="234112272"/>
    <s v="Q. Bretherick"/>
    <x v="248"/>
    <s v="Apr"/>
    <n v="2023"/>
    <d v="1899-12-30T22:02:00"/>
    <x v="5"/>
    <x v="1"/>
    <n v="71"/>
    <x v="5"/>
    <s v="Pacific Islander"/>
    <x v="0"/>
    <x v="0"/>
    <m/>
    <n v="44"/>
    <s v="Delay"/>
    <x v="26"/>
    <n v="22"/>
    <x v="1"/>
    <x v="2"/>
    <x v="0"/>
    <x v="2"/>
  </r>
  <r>
    <n v="424579056"/>
    <s v="Q. Onthank"/>
    <x v="212"/>
    <s v="May"/>
    <n v="2023"/>
    <d v="1899-12-30T07:37:00"/>
    <x v="5"/>
    <x v="1"/>
    <n v="73"/>
    <x v="5"/>
    <s v="Pacific Islander"/>
    <x v="0"/>
    <x v="0"/>
    <m/>
    <n v="58"/>
    <s v="Delay"/>
    <x v="5"/>
    <n v="7"/>
    <x v="0"/>
    <x v="0"/>
    <x v="2"/>
    <x v="0"/>
  </r>
  <r>
    <n v="664794058"/>
    <s v="R. Rosenbarg"/>
    <x v="358"/>
    <s v="Jan"/>
    <n v="2024"/>
    <d v="1899-12-30T17:20:00"/>
    <x v="5"/>
    <x v="1"/>
    <n v="13"/>
    <x v="4"/>
    <s v="Pacific Islander"/>
    <x v="0"/>
    <x v="0"/>
    <m/>
    <n v="44"/>
    <s v="Delay"/>
    <x v="18"/>
    <n v="17"/>
    <x v="2"/>
    <x v="1"/>
    <x v="0"/>
    <x v="1"/>
  </r>
  <r>
    <n v="283307634"/>
    <s v="S. La Batie"/>
    <x v="543"/>
    <s v="Apr"/>
    <n v="2023"/>
    <d v="1899-12-30T20:30:00"/>
    <x v="5"/>
    <x v="1"/>
    <n v="51"/>
    <x v="2"/>
    <s v="Pacific Islander"/>
    <x v="0"/>
    <x v="0"/>
    <m/>
    <n v="55"/>
    <s v="Delay"/>
    <x v="16"/>
    <n v="20"/>
    <x v="1"/>
    <x v="1"/>
    <x v="2"/>
    <x v="1"/>
  </r>
  <r>
    <n v="489277349"/>
    <s v="T. Searl"/>
    <x v="212"/>
    <s v="May"/>
    <n v="2023"/>
    <d v="1899-12-30T02:44:00"/>
    <x v="5"/>
    <x v="1"/>
    <n v="27"/>
    <x v="3"/>
    <s v="Pacific Islander"/>
    <x v="0"/>
    <x v="0"/>
    <m/>
    <n v="25"/>
    <s v="Within Time"/>
    <x v="5"/>
    <n v="2"/>
    <x v="3"/>
    <x v="0"/>
    <x v="1"/>
    <x v="0"/>
  </r>
  <r>
    <n v="258253910"/>
    <s v="T. McCahey"/>
    <x v="471"/>
    <s v="Jun"/>
    <n v="2023"/>
    <d v="1899-12-30T23:15:00"/>
    <x v="3"/>
    <x v="1"/>
    <n v="5"/>
    <x v="4"/>
    <s v="Pacific Islander"/>
    <x v="0"/>
    <x v="0"/>
    <m/>
    <n v="52"/>
    <s v="Delay"/>
    <x v="25"/>
    <n v="23"/>
    <x v="1"/>
    <x v="0"/>
    <x v="2"/>
    <x v="0"/>
  </r>
  <r>
    <n v="730479716"/>
    <s v="T. Djurkovic"/>
    <x v="348"/>
    <s v="May"/>
    <n v="2024"/>
    <d v="1899-12-30T06:31:00"/>
    <x v="2"/>
    <x v="1"/>
    <n v="37"/>
    <x v="6"/>
    <s v="Pacific Islander"/>
    <x v="0"/>
    <x v="0"/>
    <m/>
    <n v="53"/>
    <s v="Delay"/>
    <x v="11"/>
    <n v="6"/>
    <x v="0"/>
    <x v="0"/>
    <x v="2"/>
    <x v="0"/>
  </r>
  <r>
    <n v="553116120"/>
    <s v="V. Chevis"/>
    <x v="150"/>
    <s v="Feb"/>
    <n v="2024"/>
    <d v="1899-12-30T11:36:00"/>
    <x v="2"/>
    <x v="1"/>
    <n v="50"/>
    <x v="2"/>
    <s v="Pacific Islander"/>
    <x v="0"/>
    <x v="0"/>
    <m/>
    <n v="36"/>
    <s v="Delay"/>
    <x v="4"/>
    <n v="11"/>
    <x v="0"/>
    <x v="2"/>
    <x v="0"/>
    <x v="2"/>
  </r>
  <r>
    <n v="364914564"/>
    <s v="V. Andrzejowski"/>
    <x v="556"/>
    <s v="Mar"/>
    <n v="2024"/>
    <d v="1899-12-30T14:56:00"/>
    <x v="1"/>
    <x v="1"/>
    <n v="43"/>
    <x v="6"/>
    <s v="Pacific Islander"/>
    <x v="0"/>
    <x v="0"/>
    <m/>
    <n v="43"/>
    <s v="Delay"/>
    <x v="11"/>
    <n v="14"/>
    <x v="2"/>
    <x v="0"/>
    <x v="0"/>
    <x v="0"/>
  </r>
  <r>
    <n v="888349278"/>
    <s v="V. Sapwell"/>
    <x v="393"/>
    <s v="Jul"/>
    <n v="2023"/>
    <d v="1899-12-30T02:35:00"/>
    <x v="6"/>
    <x v="1"/>
    <n v="49"/>
    <x v="2"/>
    <s v="Pacific Islander"/>
    <x v="0"/>
    <x v="0"/>
    <m/>
    <n v="49"/>
    <s v="Delay"/>
    <x v="2"/>
    <n v="2"/>
    <x v="3"/>
    <x v="1"/>
    <x v="2"/>
    <x v="1"/>
  </r>
  <r>
    <n v="807485800"/>
    <s v="V. Pirozzi"/>
    <x v="456"/>
    <s v="Apr"/>
    <n v="2024"/>
    <d v="1899-12-30T08:45:00"/>
    <x v="6"/>
    <x v="1"/>
    <n v="11"/>
    <x v="4"/>
    <s v="Pacific Islander"/>
    <x v="0"/>
    <x v="0"/>
    <m/>
    <n v="54"/>
    <s v="Delay"/>
    <x v="3"/>
    <n v="8"/>
    <x v="0"/>
    <x v="2"/>
    <x v="2"/>
    <x v="2"/>
  </r>
  <r>
    <n v="545319630"/>
    <s v="W. Pendlebery"/>
    <x v="135"/>
    <s v="Jul"/>
    <n v="2024"/>
    <d v="1899-12-30T15:14:00"/>
    <x v="4"/>
    <x v="1"/>
    <n v="44"/>
    <x v="6"/>
    <s v="Pacific Islander"/>
    <x v="0"/>
    <x v="0"/>
    <m/>
    <n v="50"/>
    <s v="Delay"/>
    <x v="21"/>
    <n v="15"/>
    <x v="2"/>
    <x v="1"/>
    <x v="2"/>
    <x v="1"/>
  </r>
  <r>
    <n v="185436846"/>
    <s v="W. Forgie"/>
    <x v="252"/>
    <s v="Jan"/>
    <n v="2024"/>
    <d v="1899-12-30T10:39:00"/>
    <x v="1"/>
    <x v="1"/>
    <n v="1"/>
    <x v="1"/>
    <s v="Pacific Islander"/>
    <x v="0"/>
    <x v="0"/>
    <m/>
    <n v="54"/>
    <s v="Delay"/>
    <x v="0"/>
    <n v="10"/>
    <x v="0"/>
    <x v="0"/>
    <x v="2"/>
    <x v="0"/>
  </r>
  <r>
    <n v="253836791"/>
    <s v="X. Janicijevic"/>
    <x v="269"/>
    <s v="Oct"/>
    <n v="2023"/>
    <d v="1899-12-30T14:37:00"/>
    <x v="4"/>
    <x v="1"/>
    <n v="61"/>
    <x v="0"/>
    <s v="Pacific Islander"/>
    <x v="0"/>
    <x v="0"/>
    <m/>
    <n v="13"/>
    <s v="Within Time"/>
    <x v="12"/>
    <n v="14"/>
    <x v="2"/>
    <x v="2"/>
    <x v="1"/>
    <x v="2"/>
  </r>
  <r>
    <n v="621621086"/>
    <s v="Y. Deeney"/>
    <x v="188"/>
    <s v="Aug"/>
    <n v="2023"/>
    <d v="1899-12-30T06:43:00"/>
    <x v="4"/>
    <x v="1"/>
    <n v="2"/>
    <x v="1"/>
    <s v="Pacific Islander"/>
    <x v="0"/>
    <x v="0"/>
    <m/>
    <n v="22"/>
    <s v="Within Time"/>
    <x v="26"/>
    <n v="6"/>
    <x v="0"/>
    <x v="2"/>
    <x v="1"/>
    <x v="2"/>
  </r>
  <r>
    <n v="367285660"/>
    <s v="Y. Skouling"/>
    <x v="66"/>
    <s v="Jul"/>
    <n v="2023"/>
    <d v="1899-12-30T13:12:00"/>
    <x v="4"/>
    <x v="1"/>
    <n v="70"/>
    <x v="5"/>
    <s v="Pacific Islander"/>
    <x v="0"/>
    <x v="0"/>
    <m/>
    <n v="35"/>
    <s v="Delay"/>
    <x v="24"/>
    <n v="13"/>
    <x v="2"/>
    <x v="1"/>
    <x v="0"/>
    <x v="1"/>
  </r>
  <r>
    <n v="685471688"/>
    <s v="Z. Haighton"/>
    <x v="304"/>
    <s v="Oct"/>
    <n v="2023"/>
    <d v="1899-12-30T07:34:00"/>
    <x v="1"/>
    <x v="1"/>
    <n v="67"/>
    <x v="0"/>
    <s v="Pacific Islander"/>
    <x v="0"/>
    <x v="0"/>
    <m/>
    <n v="14"/>
    <s v="Within Time"/>
    <x v="16"/>
    <n v="7"/>
    <x v="0"/>
    <x v="1"/>
    <x v="1"/>
    <x v="1"/>
  </r>
  <r>
    <n v="490697016"/>
    <s v="Z. Dalli"/>
    <x v="439"/>
    <s v="May"/>
    <n v="2023"/>
    <d v="1899-12-30T21:49:00"/>
    <x v="6"/>
    <x v="1"/>
    <n v="72"/>
    <x v="5"/>
    <s v="Pacific Islander"/>
    <x v="0"/>
    <x v="0"/>
    <m/>
    <n v="34"/>
    <s v="Delay"/>
    <x v="30"/>
    <n v="21"/>
    <x v="1"/>
    <x v="3"/>
    <x v="0"/>
    <x v="1"/>
  </r>
  <r>
    <n v="613894721"/>
    <s v="G. Guerre"/>
    <x v="139"/>
    <s v="Dec"/>
    <n v="2023"/>
    <d v="1899-12-30T03:40:00"/>
    <x v="5"/>
    <x v="1"/>
    <n v="41"/>
    <x v="6"/>
    <s v="Pacific Islander"/>
    <x v="0"/>
    <x v="0"/>
    <n v="0"/>
    <n v="52"/>
    <s v="Delay"/>
    <x v="13"/>
    <n v="3"/>
    <x v="3"/>
    <x v="2"/>
    <x v="2"/>
    <x v="2"/>
  </r>
  <r>
    <n v="509199192"/>
    <s v="L. Whear"/>
    <x v="501"/>
    <s v="Sep"/>
    <n v="2024"/>
    <d v="1899-12-30T07:38:00"/>
    <x v="4"/>
    <x v="1"/>
    <n v="44"/>
    <x v="6"/>
    <s v="Pacific Islander"/>
    <x v="0"/>
    <x v="0"/>
    <n v="0"/>
    <n v="34"/>
    <s v="Delay"/>
    <x v="11"/>
    <n v="7"/>
    <x v="0"/>
    <x v="0"/>
    <x v="0"/>
    <x v="0"/>
  </r>
  <r>
    <n v="785085699"/>
    <s v="C. Beloe"/>
    <x v="85"/>
    <s v="Aug"/>
    <n v="2023"/>
    <d v="1899-12-30T15:21:00"/>
    <x v="1"/>
    <x v="1"/>
    <n v="42"/>
    <x v="6"/>
    <s v="Pacific Islander"/>
    <x v="0"/>
    <x v="0"/>
    <n v="1"/>
    <n v="30"/>
    <s v="Delay"/>
    <x v="7"/>
    <n v="15"/>
    <x v="2"/>
    <x v="2"/>
    <x v="1"/>
    <x v="2"/>
  </r>
  <r>
    <n v="287749897"/>
    <s v="H. Gabits"/>
    <x v="127"/>
    <s v="Oct"/>
    <n v="2024"/>
    <d v="1899-12-30T07:16:00"/>
    <x v="3"/>
    <x v="1"/>
    <n v="72"/>
    <x v="5"/>
    <s v="Pacific Islander"/>
    <x v="0"/>
    <x v="0"/>
    <n v="1"/>
    <n v="18"/>
    <s v="Within Time"/>
    <x v="22"/>
    <n v="7"/>
    <x v="0"/>
    <x v="1"/>
    <x v="1"/>
    <x v="1"/>
  </r>
  <r>
    <n v="820650400"/>
    <s v="S. Kobierski"/>
    <x v="333"/>
    <s v="Jul"/>
    <n v="2023"/>
    <d v="1899-12-30T06:43:00"/>
    <x v="3"/>
    <x v="1"/>
    <n v="40"/>
    <x v="6"/>
    <s v="Pacific Islander"/>
    <x v="0"/>
    <x v="0"/>
    <n v="1"/>
    <n v="15"/>
    <s v="Within Time"/>
    <x v="12"/>
    <n v="6"/>
    <x v="0"/>
    <x v="2"/>
    <x v="1"/>
    <x v="2"/>
  </r>
  <r>
    <n v="484769868"/>
    <s v="S. Casarino"/>
    <x v="20"/>
    <s v="May"/>
    <n v="2023"/>
    <d v="1899-12-30T18:02:00"/>
    <x v="4"/>
    <x v="1"/>
    <n v="44"/>
    <x v="6"/>
    <s v="Pacific Islander"/>
    <x v="0"/>
    <x v="0"/>
    <n v="1"/>
    <n v="27"/>
    <s v="Within Time"/>
    <x v="13"/>
    <n v="18"/>
    <x v="1"/>
    <x v="2"/>
    <x v="1"/>
    <x v="2"/>
  </r>
  <r>
    <n v="808337052"/>
    <s v="Z. Byllam"/>
    <x v="326"/>
    <s v="Dec"/>
    <n v="2023"/>
    <d v="1899-12-30T01:00:00"/>
    <x v="5"/>
    <x v="1"/>
    <n v="77"/>
    <x v="5"/>
    <s v="Pacific Islander"/>
    <x v="0"/>
    <x v="0"/>
    <n v="2"/>
    <n v="24"/>
    <s v="Within Time"/>
    <x v="1"/>
    <n v="1"/>
    <x v="3"/>
    <x v="0"/>
    <x v="1"/>
    <x v="0"/>
  </r>
  <r>
    <n v="372761907"/>
    <s v="K. Burgwyn"/>
    <x v="394"/>
    <s v="May"/>
    <n v="2024"/>
    <d v="1899-12-30T20:28:00"/>
    <x v="4"/>
    <x v="1"/>
    <n v="7"/>
    <x v="4"/>
    <s v="Pacific Islander"/>
    <x v="0"/>
    <x v="0"/>
    <n v="3"/>
    <n v="36"/>
    <s v="Delay"/>
    <x v="22"/>
    <n v="20"/>
    <x v="1"/>
    <x v="1"/>
    <x v="0"/>
    <x v="1"/>
  </r>
  <r>
    <n v="541788781"/>
    <s v="B. Stiggers"/>
    <x v="192"/>
    <s v="Feb"/>
    <n v="2024"/>
    <d v="1899-12-30T14:34:00"/>
    <x v="3"/>
    <x v="1"/>
    <n v="70"/>
    <x v="5"/>
    <s v="Pacific Islander"/>
    <x v="0"/>
    <x v="0"/>
    <n v="4"/>
    <n v="35"/>
    <s v="Delay"/>
    <x v="25"/>
    <n v="14"/>
    <x v="2"/>
    <x v="0"/>
    <x v="0"/>
    <x v="0"/>
  </r>
  <r>
    <n v="283659905"/>
    <s v="R. Guillond"/>
    <x v="283"/>
    <s v="Apr"/>
    <n v="2024"/>
    <d v="1899-12-30T20:50:00"/>
    <x v="3"/>
    <x v="1"/>
    <n v="24"/>
    <x v="3"/>
    <s v="Pacific Islander"/>
    <x v="0"/>
    <x v="0"/>
    <n v="6"/>
    <n v="30"/>
    <s v="Delay"/>
    <x v="20"/>
    <n v="20"/>
    <x v="1"/>
    <x v="3"/>
    <x v="1"/>
    <x v="0"/>
  </r>
  <r>
    <n v="835255387"/>
    <s v="R. St. John"/>
    <x v="228"/>
    <s v="Jul"/>
    <n v="2023"/>
    <d v="1899-12-30T00:22:00"/>
    <x v="5"/>
    <x v="1"/>
    <n v="55"/>
    <x v="2"/>
    <s v="Pacific Islander"/>
    <x v="0"/>
    <x v="0"/>
    <n v="6"/>
    <n v="51"/>
    <s v="Delay"/>
    <x v="16"/>
    <n v="0"/>
    <x v="3"/>
    <x v="1"/>
    <x v="2"/>
    <x v="1"/>
  </r>
  <r>
    <n v="287123028"/>
    <s v="W. Smoth"/>
    <x v="102"/>
    <s v="Aug"/>
    <n v="2024"/>
    <d v="1899-12-30T19:13:00"/>
    <x v="5"/>
    <x v="1"/>
    <n v="20"/>
    <x v="3"/>
    <s v="Pacific Islander"/>
    <x v="0"/>
    <x v="0"/>
    <n v="6"/>
    <n v="19"/>
    <s v="Within Time"/>
    <x v="17"/>
    <n v="19"/>
    <x v="1"/>
    <x v="1"/>
    <x v="1"/>
    <x v="1"/>
  </r>
  <r>
    <n v="490107609"/>
    <s v="Z. Chaston"/>
    <x v="207"/>
    <s v="Apr"/>
    <n v="2024"/>
    <d v="1899-12-30T14:07:00"/>
    <x v="6"/>
    <x v="1"/>
    <n v="18"/>
    <x v="3"/>
    <s v="Pacific Islander"/>
    <x v="0"/>
    <x v="0"/>
    <n v="6"/>
    <n v="14"/>
    <s v="Within Time"/>
    <x v="11"/>
    <n v="14"/>
    <x v="2"/>
    <x v="0"/>
    <x v="1"/>
    <x v="0"/>
  </r>
  <r>
    <n v="554689035"/>
    <s v="Z. Gabbitis"/>
    <x v="250"/>
    <s v="Aug"/>
    <n v="2024"/>
    <d v="1899-12-30T12:16:00"/>
    <x v="2"/>
    <x v="1"/>
    <n v="32"/>
    <x v="6"/>
    <s v="Pacific Islander"/>
    <x v="0"/>
    <x v="0"/>
    <n v="6"/>
    <n v="48"/>
    <s v="Delay"/>
    <x v="4"/>
    <n v="12"/>
    <x v="2"/>
    <x v="2"/>
    <x v="2"/>
    <x v="2"/>
  </r>
  <r>
    <n v="321088842"/>
    <s v="A. Climson"/>
    <x v="509"/>
    <s v="Jun"/>
    <n v="2023"/>
    <d v="1899-12-30T04:50:00"/>
    <x v="1"/>
    <x v="1"/>
    <n v="4"/>
    <x v="1"/>
    <s v="Pacific Islander"/>
    <x v="0"/>
    <x v="0"/>
    <n v="7"/>
    <n v="36"/>
    <s v="Delay"/>
    <x v="15"/>
    <n v="4"/>
    <x v="3"/>
    <x v="2"/>
    <x v="0"/>
    <x v="2"/>
  </r>
  <r>
    <n v="837225775"/>
    <s v="F. Whiten"/>
    <x v="176"/>
    <s v="Apr"/>
    <n v="2023"/>
    <d v="1899-12-30T14:11:00"/>
    <x v="3"/>
    <x v="1"/>
    <n v="17"/>
    <x v="3"/>
    <s v="Pacific Islander"/>
    <x v="0"/>
    <x v="0"/>
    <n v="7"/>
    <n v="56"/>
    <s v="Delay"/>
    <x v="3"/>
    <n v="14"/>
    <x v="2"/>
    <x v="2"/>
    <x v="2"/>
    <x v="2"/>
  </r>
  <r>
    <n v="440868818"/>
    <s v="E. Chataignier"/>
    <x v="388"/>
    <s v="Mar"/>
    <n v="2024"/>
    <d v="1899-12-30T10:12:00"/>
    <x v="3"/>
    <x v="1"/>
    <n v="5"/>
    <x v="4"/>
    <s v="Pacific Islander"/>
    <x v="0"/>
    <x v="0"/>
    <n v="8"/>
    <n v="58"/>
    <s v="Delay"/>
    <x v="29"/>
    <n v="10"/>
    <x v="0"/>
    <x v="2"/>
    <x v="2"/>
    <x v="2"/>
  </r>
  <r>
    <n v="676156485"/>
    <s v="N. Cino"/>
    <x v="544"/>
    <s v="May"/>
    <n v="2023"/>
    <d v="1899-12-30T09:34:00"/>
    <x v="5"/>
    <x v="1"/>
    <n v="62"/>
    <x v="0"/>
    <s v="Pacific Islander"/>
    <x v="0"/>
    <x v="0"/>
    <n v="8"/>
    <n v="26"/>
    <s v="Within Time"/>
    <x v="18"/>
    <n v="9"/>
    <x v="0"/>
    <x v="1"/>
    <x v="1"/>
    <x v="1"/>
  </r>
  <r>
    <n v="603372279"/>
    <s v="E. Barrack"/>
    <x v="94"/>
    <s v="Sep"/>
    <n v="2024"/>
    <d v="1899-12-30T19:43:00"/>
    <x v="1"/>
    <x v="1"/>
    <n v="59"/>
    <x v="2"/>
    <s v="Pacific Islander"/>
    <x v="0"/>
    <x v="0"/>
    <n v="9"/>
    <n v="19"/>
    <s v="Within Time"/>
    <x v="20"/>
    <n v="19"/>
    <x v="1"/>
    <x v="3"/>
    <x v="1"/>
    <x v="0"/>
  </r>
  <r>
    <n v="467649058"/>
    <s v="U. Bradnocke"/>
    <x v="409"/>
    <s v="Aug"/>
    <n v="2024"/>
    <d v="1899-12-30T14:00:00"/>
    <x v="5"/>
    <x v="1"/>
    <n v="40"/>
    <x v="6"/>
    <s v="Pacific Islander"/>
    <x v="0"/>
    <x v="0"/>
    <n v="9"/>
    <n v="50"/>
    <s v="Delay"/>
    <x v="11"/>
    <n v="14"/>
    <x v="2"/>
    <x v="0"/>
    <x v="2"/>
    <x v="0"/>
  </r>
  <r>
    <n v="471712313"/>
    <s v="V. Annear"/>
    <x v="49"/>
    <s v="Oct"/>
    <n v="2024"/>
    <d v="1899-12-30T19:57:00"/>
    <x v="6"/>
    <x v="1"/>
    <n v="6"/>
    <x v="4"/>
    <s v="Pacific Islander"/>
    <x v="0"/>
    <x v="0"/>
    <n v="9"/>
    <n v="51"/>
    <s v="Delay"/>
    <x v="1"/>
    <n v="19"/>
    <x v="1"/>
    <x v="0"/>
    <x v="2"/>
    <x v="0"/>
  </r>
  <r>
    <n v="844070681"/>
    <s v="F. Piccop"/>
    <x v="434"/>
    <s v="Jun"/>
    <n v="2023"/>
    <d v="1899-12-30T02:33:00"/>
    <x v="5"/>
    <x v="1"/>
    <n v="32"/>
    <x v="6"/>
    <s v="Pacific Islander"/>
    <x v="0"/>
    <x v="0"/>
    <n v="10"/>
    <n v="10"/>
    <s v="Within Time"/>
    <x v="30"/>
    <n v="2"/>
    <x v="3"/>
    <x v="3"/>
    <x v="1"/>
    <x v="1"/>
  </r>
  <r>
    <n v="801166200"/>
    <s v="Z. Salvadori"/>
    <x v="181"/>
    <s v="Aug"/>
    <n v="2023"/>
    <d v="1899-12-30T11:27:00"/>
    <x v="4"/>
    <x v="1"/>
    <n v="50"/>
    <x v="2"/>
    <s v="Pacific Islander"/>
    <x v="0"/>
    <x v="0"/>
    <n v="10"/>
    <n v="59"/>
    <s v="Delay"/>
    <x v="16"/>
    <n v="11"/>
    <x v="0"/>
    <x v="1"/>
    <x v="2"/>
    <x v="1"/>
  </r>
  <r>
    <n v="292371568"/>
    <s v="E. Lidgely"/>
    <x v="383"/>
    <s v="Oct"/>
    <n v="2023"/>
    <d v="1899-12-30T10:18:00"/>
    <x v="4"/>
    <x v="1"/>
    <n v="65"/>
    <x v="0"/>
    <s v="Pacific Islander"/>
    <x v="2"/>
    <x v="0"/>
    <m/>
    <n v="29"/>
    <s v="Within Time"/>
    <x v="17"/>
    <n v="10"/>
    <x v="0"/>
    <x v="1"/>
    <x v="1"/>
    <x v="1"/>
  </r>
  <r>
    <n v="504533068"/>
    <s v="E. Pate"/>
    <x v="472"/>
    <s v="Oct"/>
    <n v="2023"/>
    <d v="1899-12-30T20:45:00"/>
    <x v="2"/>
    <x v="1"/>
    <n v="25"/>
    <x v="3"/>
    <s v="Pacific Islander"/>
    <x v="2"/>
    <x v="0"/>
    <m/>
    <n v="55"/>
    <s v="Delay"/>
    <x v="5"/>
    <n v="20"/>
    <x v="1"/>
    <x v="0"/>
    <x v="2"/>
    <x v="0"/>
  </r>
  <r>
    <n v="724183560"/>
    <s v="G. Waiting"/>
    <x v="307"/>
    <s v="Apr"/>
    <n v="2024"/>
    <d v="1899-12-30T00:41:00"/>
    <x v="3"/>
    <x v="1"/>
    <n v="36"/>
    <x v="6"/>
    <s v="Pacific Islander"/>
    <x v="2"/>
    <x v="0"/>
    <m/>
    <n v="22"/>
    <s v="Within Time"/>
    <x v="28"/>
    <n v="0"/>
    <x v="3"/>
    <x v="0"/>
    <x v="1"/>
    <x v="2"/>
  </r>
  <r>
    <n v="274792232"/>
    <s v="J. Murty"/>
    <x v="314"/>
    <s v="Sep"/>
    <n v="2024"/>
    <d v="1899-12-30T18:34:00"/>
    <x v="2"/>
    <x v="1"/>
    <n v="55"/>
    <x v="2"/>
    <s v="Pacific Islander"/>
    <x v="2"/>
    <x v="0"/>
    <m/>
    <n v="49"/>
    <s v="Delay"/>
    <x v="5"/>
    <n v="18"/>
    <x v="1"/>
    <x v="0"/>
    <x v="2"/>
    <x v="0"/>
  </r>
  <r>
    <n v="164313790"/>
    <s v="S. Baldetti"/>
    <x v="350"/>
    <s v="Mar"/>
    <n v="2024"/>
    <d v="1899-12-30T23:04:00"/>
    <x v="5"/>
    <x v="1"/>
    <n v="24"/>
    <x v="3"/>
    <s v="Pacific Islander"/>
    <x v="2"/>
    <x v="0"/>
    <m/>
    <n v="53"/>
    <s v="Delay"/>
    <x v="19"/>
    <n v="23"/>
    <x v="1"/>
    <x v="3"/>
    <x v="2"/>
    <x v="1"/>
  </r>
  <r>
    <n v="657071234"/>
    <s v="T. Giacobilio"/>
    <x v="481"/>
    <s v="Jun"/>
    <n v="2024"/>
    <d v="1899-12-30T10:18:00"/>
    <x v="6"/>
    <x v="1"/>
    <n v="28"/>
    <x v="3"/>
    <s v="Pacific Islander"/>
    <x v="2"/>
    <x v="0"/>
    <m/>
    <n v="13"/>
    <s v="Within Time"/>
    <x v="10"/>
    <n v="10"/>
    <x v="0"/>
    <x v="2"/>
    <x v="1"/>
    <x v="2"/>
  </r>
  <r>
    <n v="531804313"/>
    <s v="T. Finnick"/>
    <x v="216"/>
    <s v="Jul"/>
    <n v="2024"/>
    <d v="1899-12-30T22:52:00"/>
    <x v="0"/>
    <x v="1"/>
    <n v="44"/>
    <x v="6"/>
    <s v="Pacific Islander"/>
    <x v="2"/>
    <x v="0"/>
    <m/>
    <n v="47"/>
    <s v="Delay"/>
    <x v="14"/>
    <n v="22"/>
    <x v="1"/>
    <x v="0"/>
    <x v="2"/>
    <x v="0"/>
  </r>
  <r>
    <n v="773857179"/>
    <s v="W. Vescovini"/>
    <x v="498"/>
    <s v="Jun"/>
    <n v="2023"/>
    <d v="1899-12-30T12:32:00"/>
    <x v="0"/>
    <x v="1"/>
    <n v="18"/>
    <x v="3"/>
    <s v="Pacific Islander"/>
    <x v="2"/>
    <x v="0"/>
    <m/>
    <n v="33"/>
    <s v="Delay"/>
    <x v="28"/>
    <n v="12"/>
    <x v="2"/>
    <x v="0"/>
    <x v="0"/>
    <x v="2"/>
  </r>
  <r>
    <n v="645474599"/>
    <s v="Y. Barras"/>
    <x v="322"/>
    <s v="May"/>
    <n v="2023"/>
    <d v="1899-12-30T06:18:00"/>
    <x v="6"/>
    <x v="1"/>
    <n v="8"/>
    <x v="4"/>
    <s v="Pacific Islander"/>
    <x v="2"/>
    <x v="0"/>
    <m/>
    <n v="18"/>
    <s v="Within Time"/>
    <x v="11"/>
    <n v="6"/>
    <x v="0"/>
    <x v="0"/>
    <x v="1"/>
    <x v="0"/>
  </r>
  <r>
    <n v="385772913"/>
    <s v="T. Syrad"/>
    <x v="107"/>
    <s v="Jan"/>
    <n v="2024"/>
    <d v="1899-12-30T23:36:00"/>
    <x v="4"/>
    <x v="1"/>
    <n v="44"/>
    <x v="6"/>
    <s v="Pacific Islander"/>
    <x v="2"/>
    <x v="0"/>
    <n v="2"/>
    <n v="56"/>
    <s v="Delay"/>
    <x v="4"/>
    <n v="23"/>
    <x v="1"/>
    <x v="2"/>
    <x v="2"/>
    <x v="2"/>
  </r>
  <r>
    <n v="508936274"/>
    <s v="U. Moorman"/>
    <x v="216"/>
    <s v="Jul"/>
    <n v="2024"/>
    <d v="1899-12-30T13:56:00"/>
    <x v="0"/>
    <x v="1"/>
    <n v="65"/>
    <x v="0"/>
    <s v="Pacific Islander"/>
    <x v="2"/>
    <x v="0"/>
    <n v="2"/>
    <n v="34"/>
    <s v="Delay"/>
    <x v="14"/>
    <n v="13"/>
    <x v="2"/>
    <x v="0"/>
    <x v="0"/>
    <x v="0"/>
  </r>
  <r>
    <n v="610894617"/>
    <s v="H. Shippard"/>
    <x v="489"/>
    <s v="Nov"/>
    <n v="2023"/>
    <d v="1899-12-30T02:13:00"/>
    <x v="0"/>
    <x v="1"/>
    <n v="31"/>
    <x v="6"/>
    <s v="Pacific Islander"/>
    <x v="2"/>
    <x v="0"/>
    <n v="8"/>
    <n v="42"/>
    <s v="Delay"/>
    <x v="13"/>
    <n v="2"/>
    <x v="3"/>
    <x v="2"/>
    <x v="0"/>
    <x v="2"/>
  </r>
  <r>
    <n v="828867111"/>
    <s v="L. Normavill"/>
    <x v="269"/>
    <s v="Oct"/>
    <n v="2023"/>
    <d v="1899-12-30T23:33:00"/>
    <x v="4"/>
    <x v="1"/>
    <n v="17"/>
    <x v="3"/>
    <s v="Pacific Islander"/>
    <x v="4"/>
    <x v="0"/>
    <m/>
    <n v="28"/>
    <s v="Within Time"/>
    <x v="12"/>
    <n v="23"/>
    <x v="1"/>
    <x v="2"/>
    <x v="1"/>
    <x v="2"/>
  </r>
  <r>
    <n v="338226325"/>
    <s v="T. Garric"/>
    <x v="545"/>
    <s v="Dec"/>
    <n v="2023"/>
    <d v="1899-12-30T01:45:00"/>
    <x v="0"/>
    <x v="1"/>
    <n v="30"/>
    <x v="6"/>
    <s v="Pacific Islander"/>
    <x v="4"/>
    <x v="0"/>
    <m/>
    <n v="16"/>
    <s v="Within Time"/>
    <x v="27"/>
    <n v="1"/>
    <x v="3"/>
    <x v="3"/>
    <x v="1"/>
    <x v="0"/>
  </r>
  <r>
    <n v="103897991"/>
    <s v="U. Cranmore"/>
    <x v="341"/>
    <s v="Apr"/>
    <n v="2024"/>
    <d v="1899-12-30T10:13:00"/>
    <x v="2"/>
    <x v="1"/>
    <n v="74"/>
    <x v="5"/>
    <s v="Pacific Islander"/>
    <x v="4"/>
    <x v="0"/>
    <m/>
    <n v="34"/>
    <s v="Delay"/>
    <x v="6"/>
    <n v="10"/>
    <x v="0"/>
    <x v="3"/>
    <x v="0"/>
    <x v="0"/>
  </r>
  <r>
    <n v="346074017"/>
    <s v="W. Richard"/>
    <x v="3"/>
    <s v="Feb"/>
    <n v="2024"/>
    <d v="1899-12-30T14:00:00"/>
    <x v="3"/>
    <x v="1"/>
    <n v="37"/>
    <x v="6"/>
    <s v="Pacific Islander"/>
    <x v="7"/>
    <x v="0"/>
    <m/>
    <n v="35"/>
    <s v="Delay"/>
    <x v="2"/>
    <n v="14"/>
    <x v="2"/>
    <x v="1"/>
    <x v="0"/>
    <x v="1"/>
  </r>
  <r>
    <n v="619174772"/>
    <s v="C. O' Timony"/>
    <x v="441"/>
    <s v="Apr"/>
    <n v="2024"/>
    <d v="1899-12-30T22:13:00"/>
    <x v="1"/>
    <x v="1"/>
    <n v="6"/>
    <x v="4"/>
    <s v="Two or More Races"/>
    <x v="6"/>
    <x v="0"/>
    <m/>
    <n v="18"/>
    <s v="Within Time"/>
    <x v="23"/>
    <n v="22"/>
    <x v="1"/>
    <x v="2"/>
    <x v="1"/>
    <x v="2"/>
  </r>
  <r>
    <n v="290725797"/>
    <s v="D. Benoy"/>
    <x v="408"/>
    <s v="Jul"/>
    <n v="2024"/>
    <d v="1899-12-30T15:54:00"/>
    <x v="1"/>
    <x v="1"/>
    <n v="8"/>
    <x v="4"/>
    <s v="Two or More Races"/>
    <x v="6"/>
    <x v="0"/>
    <m/>
    <n v="56"/>
    <s v="Delay"/>
    <x v="23"/>
    <n v="15"/>
    <x v="2"/>
    <x v="2"/>
    <x v="2"/>
    <x v="2"/>
  </r>
  <r>
    <n v="716822881"/>
    <s v="E. Harrisson"/>
    <x v="309"/>
    <s v="Jul"/>
    <n v="2024"/>
    <d v="1899-12-30T10:50:00"/>
    <x v="3"/>
    <x v="1"/>
    <n v="56"/>
    <x v="2"/>
    <s v="Two or More Races"/>
    <x v="6"/>
    <x v="0"/>
    <m/>
    <n v="54"/>
    <s v="Delay"/>
    <x v="26"/>
    <n v="10"/>
    <x v="0"/>
    <x v="2"/>
    <x v="2"/>
    <x v="2"/>
  </r>
  <r>
    <n v="231446158"/>
    <s v="M. Collidge"/>
    <x v="416"/>
    <s v="Jun"/>
    <n v="2023"/>
    <d v="1899-12-30T05:32:00"/>
    <x v="4"/>
    <x v="1"/>
    <n v="18"/>
    <x v="3"/>
    <s v="Two or More Races"/>
    <x v="6"/>
    <x v="0"/>
    <m/>
    <n v="42"/>
    <s v="Delay"/>
    <x v="9"/>
    <n v="5"/>
    <x v="3"/>
    <x v="3"/>
    <x v="0"/>
    <x v="0"/>
  </r>
  <r>
    <n v="229707425"/>
    <s v="Y. Whatson"/>
    <x v="456"/>
    <s v="Apr"/>
    <n v="2024"/>
    <d v="1899-12-30T21:43:00"/>
    <x v="6"/>
    <x v="1"/>
    <n v="45"/>
    <x v="2"/>
    <s v="Two or More Races"/>
    <x v="6"/>
    <x v="0"/>
    <m/>
    <n v="14"/>
    <s v="Within Time"/>
    <x v="3"/>
    <n v="21"/>
    <x v="1"/>
    <x v="2"/>
    <x v="1"/>
    <x v="2"/>
  </r>
  <r>
    <n v="412311320"/>
    <s v="Y. Chesterfield"/>
    <x v="292"/>
    <s v="Feb"/>
    <n v="2024"/>
    <d v="1899-12-30T09:10:00"/>
    <x v="1"/>
    <x v="1"/>
    <n v="14"/>
    <x v="4"/>
    <s v="Two or More Races"/>
    <x v="6"/>
    <x v="0"/>
    <m/>
    <n v="53"/>
    <s v="Delay"/>
    <x v="14"/>
    <n v="9"/>
    <x v="0"/>
    <x v="0"/>
    <x v="2"/>
    <x v="0"/>
  </r>
  <r>
    <n v="310420759"/>
    <s v="C. Parker"/>
    <x v="85"/>
    <s v="Aug"/>
    <n v="2023"/>
    <d v="1899-12-30T06:01:00"/>
    <x v="1"/>
    <x v="1"/>
    <n v="71"/>
    <x v="5"/>
    <s v="Two or More Races"/>
    <x v="3"/>
    <x v="0"/>
    <m/>
    <n v="55"/>
    <s v="Delay"/>
    <x v="7"/>
    <n v="6"/>
    <x v="0"/>
    <x v="2"/>
    <x v="2"/>
    <x v="2"/>
  </r>
  <r>
    <n v="732471768"/>
    <s v="O. Causby"/>
    <x v="24"/>
    <s v="Apr"/>
    <n v="2023"/>
    <d v="1899-12-30T15:40:00"/>
    <x v="0"/>
    <x v="1"/>
    <n v="56"/>
    <x v="2"/>
    <s v="Two or More Races"/>
    <x v="3"/>
    <x v="0"/>
    <m/>
    <n v="58"/>
    <s v="Delay"/>
    <x v="9"/>
    <n v="15"/>
    <x v="2"/>
    <x v="3"/>
    <x v="2"/>
    <x v="0"/>
  </r>
  <r>
    <n v="630472713"/>
    <s v="P. Torbard"/>
    <x v="65"/>
    <s v="Sep"/>
    <n v="2023"/>
    <d v="1899-12-30T14:48:00"/>
    <x v="6"/>
    <x v="1"/>
    <n v="48"/>
    <x v="2"/>
    <s v="Two or More Races"/>
    <x v="3"/>
    <x v="0"/>
    <m/>
    <n v="44"/>
    <s v="Delay"/>
    <x v="18"/>
    <n v="14"/>
    <x v="2"/>
    <x v="1"/>
    <x v="0"/>
    <x v="1"/>
  </r>
  <r>
    <n v="879283442"/>
    <s v="R. Chese"/>
    <x v="146"/>
    <s v="Dec"/>
    <n v="2023"/>
    <d v="1899-12-30T15:11:00"/>
    <x v="3"/>
    <x v="1"/>
    <n v="69"/>
    <x v="0"/>
    <s v="Two or More Races"/>
    <x v="3"/>
    <x v="0"/>
    <m/>
    <n v="44"/>
    <s v="Delay"/>
    <x v="14"/>
    <n v="15"/>
    <x v="2"/>
    <x v="0"/>
    <x v="0"/>
    <x v="0"/>
  </r>
  <r>
    <n v="381903195"/>
    <s v="U. Tewnion"/>
    <x v="228"/>
    <s v="Jul"/>
    <n v="2023"/>
    <d v="1899-12-30T20:03:00"/>
    <x v="5"/>
    <x v="1"/>
    <n v="77"/>
    <x v="5"/>
    <s v="Two or More Races"/>
    <x v="3"/>
    <x v="0"/>
    <m/>
    <n v="29"/>
    <s v="Within Time"/>
    <x v="16"/>
    <n v="20"/>
    <x v="1"/>
    <x v="1"/>
    <x v="1"/>
    <x v="1"/>
  </r>
  <r>
    <n v="177754010"/>
    <s v="T. Haddeston"/>
    <x v="142"/>
    <s v="Feb"/>
    <n v="2024"/>
    <d v="1899-12-30T21:26:00"/>
    <x v="2"/>
    <x v="1"/>
    <n v="76"/>
    <x v="5"/>
    <s v="Two or More Races"/>
    <x v="3"/>
    <x v="0"/>
    <n v="3"/>
    <n v="15"/>
    <s v="Within Time"/>
    <x v="19"/>
    <n v="21"/>
    <x v="1"/>
    <x v="3"/>
    <x v="1"/>
    <x v="1"/>
  </r>
  <r>
    <n v="528667358"/>
    <s v="A. Pottage"/>
    <x v="3"/>
    <s v="Feb"/>
    <n v="2024"/>
    <d v="1899-12-30T13:02:00"/>
    <x v="3"/>
    <x v="1"/>
    <n v="78"/>
    <x v="5"/>
    <s v="Two or More Races"/>
    <x v="1"/>
    <x v="0"/>
    <m/>
    <n v="22"/>
    <s v="Within Time"/>
    <x v="2"/>
    <n v="13"/>
    <x v="2"/>
    <x v="1"/>
    <x v="1"/>
    <x v="1"/>
  </r>
  <r>
    <n v="718293433"/>
    <s v="B. Tremberth"/>
    <x v="89"/>
    <s v="Aug"/>
    <n v="2023"/>
    <d v="1899-12-30T02:04:00"/>
    <x v="1"/>
    <x v="1"/>
    <n v="76"/>
    <x v="5"/>
    <s v="Two or More Races"/>
    <x v="1"/>
    <x v="0"/>
    <m/>
    <n v="13"/>
    <s v="Within Time"/>
    <x v="9"/>
    <n v="2"/>
    <x v="3"/>
    <x v="3"/>
    <x v="1"/>
    <x v="0"/>
  </r>
  <r>
    <n v="258529668"/>
    <s v="B. Eathorne"/>
    <x v="28"/>
    <s v="Apr"/>
    <n v="2024"/>
    <d v="1899-12-30T14:32:00"/>
    <x v="6"/>
    <x v="1"/>
    <n v="63"/>
    <x v="0"/>
    <s v="Two or More Races"/>
    <x v="1"/>
    <x v="0"/>
    <m/>
    <n v="56"/>
    <s v="Delay"/>
    <x v="17"/>
    <n v="14"/>
    <x v="2"/>
    <x v="1"/>
    <x v="2"/>
    <x v="1"/>
  </r>
  <r>
    <n v="153493323"/>
    <s v="C. Gajownik"/>
    <x v="302"/>
    <s v="Nov"/>
    <n v="2023"/>
    <d v="1899-12-30T02:08:00"/>
    <x v="6"/>
    <x v="1"/>
    <n v="58"/>
    <x v="2"/>
    <s v="Two or More Races"/>
    <x v="1"/>
    <x v="0"/>
    <m/>
    <n v="25"/>
    <s v="Within Time"/>
    <x v="20"/>
    <n v="2"/>
    <x v="3"/>
    <x v="3"/>
    <x v="1"/>
    <x v="0"/>
  </r>
  <r>
    <n v="590443124"/>
    <s v="D. Pettersen"/>
    <x v="463"/>
    <s v="Aug"/>
    <n v="2023"/>
    <d v="1899-12-30T17:26:00"/>
    <x v="3"/>
    <x v="1"/>
    <n v="17"/>
    <x v="3"/>
    <s v="Two or More Races"/>
    <x v="1"/>
    <x v="0"/>
    <m/>
    <n v="15"/>
    <s v="Within Time"/>
    <x v="22"/>
    <n v="17"/>
    <x v="2"/>
    <x v="1"/>
    <x v="1"/>
    <x v="1"/>
  </r>
  <r>
    <n v="634476727"/>
    <s v="D. McKeand"/>
    <x v="474"/>
    <s v="Jul"/>
    <n v="2023"/>
    <d v="1899-12-30T20:58:00"/>
    <x v="3"/>
    <x v="1"/>
    <n v="9"/>
    <x v="4"/>
    <s v="Two or More Races"/>
    <x v="1"/>
    <x v="0"/>
    <m/>
    <n v="18"/>
    <s v="Within Time"/>
    <x v="30"/>
    <n v="20"/>
    <x v="1"/>
    <x v="3"/>
    <x v="1"/>
    <x v="1"/>
  </r>
  <r>
    <n v="744408093"/>
    <s v="D. Kingdon"/>
    <x v="141"/>
    <s v="Jul"/>
    <n v="2024"/>
    <d v="1899-12-30T16:15:00"/>
    <x v="5"/>
    <x v="1"/>
    <n v="42"/>
    <x v="6"/>
    <s v="Two or More Races"/>
    <x v="1"/>
    <x v="0"/>
    <m/>
    <n v="40"/>
    <s v="Delay"/>
    <x v="5"/>
    <n v="16"/>
    <x v="2"/>
    <x v="0"/>
    <x v="0"/>
    <x v="0"/>
  </r>
  <r>
    <n v="597814011"/>
    <s v="D. Lifsey"/>
    <x v="505"/>
    <s v="Aug"/>
    <n v="2023"/>
    <d v="1899-12-30T13:43:00"/>
    <x v="2"/>
    <x v="1"/>
    <n v="61"/>
    <x v="0"/>
    <s v="Two or More Races"/>
    <x v="1"/>
    <x v="0"/>
    <m/>
    <n v="41"/>
    <s v="Delay"/>
    <x v="24"/>
    <n v="13"/>
    <x v="2"/>
    <x v="1"/>
    <x v="0"/>
    <x v="1"/>
  </r>
  <r>
    <n v="869025604"/>
    <s v="D. Hizir"/>
    <x v="477"/>
    <s v="Sep"/>
    <n v="2024"/>
    <d v="1899-12-30T18:33:00"/>
    <x v="6"/>
    <x v="1"/>
    <n v="43"/>
    <x v="6"/>
    <s v="Two or More Races"/>
    <x v="1"/>
    <x v="0"/>
    <m/>
    <n v="43"/>
    <s v="Delay"/>
    <x v="24"/>
    <n v="18"/>
    <x v="1"/>
    <x v="1"/>
    <x v="0"/>
    <x v="1"/>
  </r>
  <r>
    <n v="128741315"/>
    <s v="D. Ewestace"/>
    <x v="210"/>
    <s v="Nov"/>
    <n v="2023"/>
    <d v="1899-12-30T17:53:00"/>
    <x v="6"/>
    <x v="1"/>
    <n v="16"/>
    <x v="3"/>
    <s v="Two or More Races"/>
    <x v="1"/>
    <x v="0"/>
    <m/>
    <n v="53"/>
    <s v="Delay"/>
    <x v="16"/>
    <n v="17"/>
    <x v="2"/>
    <x v="1"/>
    <x v="2"/>
    <x v="1"/>
  </r>
  <r>
    <n v="865127904"/>
    <s v="F. Tooting"/>
    <x v="194"/>
    <s v="Sep"/>
    <n v="2023"/>
    <d v="1899-12-30T03:01:00"/>
    <x v="5"/>
    <x v="1"/>
    <n v="4"/>
    <x v="1"/>
    <s v="Two or More Races"/>
    <x v="1"/>
    <x v="0"/>
    <m/>
    <n v="14"/>
    <s v="Within Time"/>
    <x v="1"/>
    <n v="3"/>
    <x v="3"/>
    <x v="0"/>
    <x v="1"/>
    <x v="0"/>
  </r>
  <r>
    <n v="805272689"/>
    <s v="G. Point"/>
    <x v="70"/>
    <s v="Apr"/>
    <n v="2023"/>
    <d v="1899-12-30T20:15:00"/>
    <x v="4"/>
    <x v="1"/>
    <n v="48"/>
    <x v="2"/>
    <s v="Two or More Races"/>
    <x v="1"/>
    <x v="0"/>
    <m/>
    <n v="15"/>
    <s v="Within Time"/>
    <x v="14"/>
    <n v="20"/>
    <x v="1"/>
    <x v="0"/>
    <x v="1"/>
    <x v="0"/>
  </r>
  <r>
    <n v="695540916"/>
    <s v="G. Tregonna"/>
    <x v="363"/>
    <s v="Sep"/>
    <n v="2024"/>
    <d v="1899-12-30T12:34:00"/>
    <x v="4"/>
    <x v="1"/>
    <n v="69"/>
    <x v="0"/>
    <s v="Two or More Races"/>
    <x v="1"/>
    <x v="0"/>
    <m/>
    <n v="48"/>
    <s v="Delay"/>
    <x v="30"/>
    <n v="12"/>
    <x v="2"/>
    <x v="3"/>
    <x v="2"/>
    <x v="1"/>
  </r>
  <r>
    <n v="237073349"/>
    <s v="H. Cloake"/>
    <x v="363"/>
    <s v="Sep"/>
    <n v="2024"/>
    <d v="1899-12-30T19:46:00"/>
    <x v="4"/>
    <x v="1"/>
    <n v="64"/>
    <x v="0"/>
    <s v="Two or More Races"/>
    <x v="1"/>
    <x v="0"/>
    <m/>
    <n v="13"/>
    <s v="Within Time"/>
    <x v="30"/>
    <n v="19"/>
    <x v="1"/>
    <x v="3"/>
    <x v="1"/>
    <x v="1"/>
  </r>
  <r>
    <n v="796533024"/>
    <s v="H. Cannell"/>
    <x v="561"/>
    <s v="Sep"/>
    <n v="2024"/>
    <d v="1899-12-30T06:36:00"/>
    <x v="3"/>
    <x v="1"/>
    <n v="48"/>
    <x v="2"/>
    <s v="Two or More Races"/>
    <x v="1"/>
    <x v="0"/>
    <m/>
    <n v="17"/>
    <s v="Within Time"/>
    <x v="13"/>
    <n v="6"/>
    <x v="0"/>
    <x v="2"/>
    <x v="1"/>
    <x v="2"/>
  </r>
  <r>
    <n v="178869071"/>
    <s v="I. Basezzi"/>
    <x v="49"/>
    <s v="Oct"/>
    <n v="2024"/>
    <d v="1899-12-30T00:07:00"/>
    <x v="6"/>
    <x v="1"/>
    <n v="2"/>
    <x v="1"/>
    <s v="Two or More Races"/>
    <x v="1"/>
    <x v="0"/>
    <m/>
    <n v="12"/>
    <s v="Within Time"/>
    <x v="1"/>
    <n v="0"/>
    <x v="3"/>
    <x v="0"/>
    <x v="1"/>
    <x v="0"/>
  </r>
  <r>
    <n v="149688291"/>
    <s v="I. Greensall"/>
    <x v="133"/>
    <s v="Jun"/>
    <n v="2024"/>
    <d v="1899-12-30T20:36:00"/>
    <x v="4"/>
    <x v="1"/>
    <n v="71"/>
    <x v="5"/>
    <s v="Two or More Races"/>
    <x v="1"/>
    <x v="0"/>
    <m/>
    <n v="18"/>
    <s v="Within Time"/>
    <x v="14"/>
    <n v="20"/>
    <x v="1"/>
    <x v="0"/>
    <x v="1"/>
    <x v="0"/>
  </r>
  <r>
    <n v="214365454"/>
    <s v="I. Margerison"/>
    <x v="537"/>
    <s v="Dec"/>
    <n v="2023"/>
    <d v="1899-12-30T16:23:00"/>
    <x v="3"/>
    <x v="1"/>
    <n v="37"/>
    <x v="6"/>
    <s v="Two or More Races"/>
    <x v="1"/>
    <x v="0"/>
    <m/>
    <n v="40"/>
    <s v="Delay"/>
    <x v="29"/>
    <n v="16"/>
    <x v="2"/>
    <x v="2"/>
    <x v="0"/>
    <x v="2"/>
  </r>
  <r>
    <n v="684320338"/>
    <s v="J. Jedrysik"/>
    <x v="240"/>
    <s v="Feb"/>
    <n v="2024"/>
    <d v="1899-12-30T12:02:00"/>
    <x v="3"/>
    <x v="1"/>
    <n v="8"/>
    <x v="4"/>
    <s v="Two or More Races"/>
    <x v="1"/>
    <x v="0"/>
    <m/>
    <n v="26"/>
    <s v="Within Time"/>
    <x v="6"/>
    <n v="12"/>
    <x v="2"/>
    <x v="3"/>
    <x v="1"/>
    <x v="0"/>
  </r>
  <r>
    <n v="347271017"/>
    <s v="J. Pull"/>
    <x v="328"/>
    <s v="Apr"/>
    <n v="2023"/>
    <d v="1899-12-30T07:31:00"/>
    <x v="6"/>
    <x v="1"/>
    <n v="19"/>
    <x v="3"/>
    <s v="Two or More Races"/>
    <x v="1"/>
    <x v="0"/>
    <m/>
    <n v="27"/>
    <s v="Within Time"/>
    <x v="6"/>
    <n v="7"/>
    <x v="0"/>
    <x v="3"/>
    <x v="1"/>
    <x v="0"/>
  </r>
  <r>
    <n v="195225174"/>
    <s v="K. Larrat"/>
    <x v="337"/>
    <s v="Oct"/>
    <n v="2024"/>
    <d v="1899-12-30T23:29:00"/>
    <x v="2"/>
    <x v="1"/>
    <n v="25"/>
    <x v="3"/>
    <s v="Two or More Races"/>
    <x v="1"/>
    <x v="0"/>
    <m/>
    <n v="46"/>
    <s v="Delay"/>
    <x v="24"/>
    <n v="23"/>
    <x v="1"/>
    <x v="1"/>
    <x v="2"/>
    <x v="1"/>
  </r>
  <r>
    <n v="200267779"/>
    <s v="K. Wasielewicz"/>
    <x v="272"/>
    <s v="Oct"/>
    <n v="2023"/>
    <d v="1899-12-30T16:28:00"/>
    <x v="6"/>
    <x v="1"/>
    <n v="45"/>
    <x v="2"/>
    <s v="Two or More Races"/>
    <x v="1"/>
    <x v="0"/>
    <m/>
    <n v="51"/>
    <s v="Delay"/>
    <x v="24"/>
    <n v="16"/>
    <x v="2"/>
    <x v="1"/>
    <x v="2"/>
    <x v="1"/>
  </r>
  <r>
    <n v="519772397"/>
    <s v="K. Pellissier"/>
    <x v="243"/>
    <s v="Jun"/>
    <n v="2024"/>
    <d v="1899-12-30T01:53:00"/>
    <x v="1"/>
    <x v="1"/>
    <n v="19"/>
    <x v="3"/>
    <s v="Two or More Races"/>
    <x v="1"/>
    <x v="0"/>
    <m/>
    <n v="52"/>
    <s v="Delay"/>
    <x v="19"/>
    <n v="1"/>
    <x v="3"/>
    <x v="3"/>
    <x v="2"/>
    <x v="1"/>
  </r>
  <r>
    <n v="266909815"/>
    <s v="L. Casewell"/>
    <x v="336"/>
    <s v="Jul"/>
    <n v="2023"/>
    <d v="1899-12-30T12:35:00"/>
    <x v="5"/>
    <x v="1"/>
    <n v="79"/>
    <x v="5"/>
    <s v="Two or More Races"/>
    <x v="1"/>
    <x v="0"/>
    <m/>
    <n v="50"/>
    <s v="Delay"/>
    <x v="26"/>
    <n v="12"/>
    <x v="2"/>
    <x v="2"/>
    <x v="2"/>
    <x v="2"/>
  </r>
  <r>
    <n v="584897054"/>
    <s v="L. Fuente"/>
    <x v="235"/>
    <s v="Jul"/>
    <n v="2024"/>
    <d v="1899-12-30T04:54:00"/>
    <x v="6"/>
    <x v="1"/>
    <n v="67"/>
    <x v="0"/>
    <s v="Two or More Races"/>
    <x v="1"/>
    <x v="0"/>
    <m/>
    <n v="57"/>
    <s v="Delay"/>
    <x v="3"/>
    <n v="4"/>
    <x v="3"/>
    <x v="2"/>
    <x v="2"/>
    <x v="2"/>
  </r>
  <r>
    <n v="865302867"/>
    <s v="M. Biskupski"/>
    <x v="233"/>
    <s v="Jan"/>
    <n v="2024"/>
    <d v="1899-12-30T10:40:00"/>
    <x v="5"/>
    <x v="1"/>
    <n v="63"/>
    <x v="0"/>
    <s v="Two or More Races"/>
    <x v="1"/>
    <x v="0"/>
    <m/>
    <n v="42"/>
    <s v="Delay"/>
    <x v="9"/>
    <n v="10"/>
    <x v="0"/>
    <x v="3"/>
    <x v="0"/>
    <x v="0"/>
  </r>
  <r>
    <n v="206974149"/>
    <s v="M. De Ruggiero"/>
    <x v="289"/>
    <s v="Aug"/>
    <n v="2024"/>
    <d v="1899-12-30T01:35:00"/>
    <x v="6"/>
    <x v="1"/>
    <n v="77"/>
    <x v="5"/>
    <s v="Two or More Races"/>
    <x v="1"/>
    <x v="0"/>
    <m/>
    <n v="46"/>
    <s v="Delay"/>
    <x v="0"/>
    <n v="1"/>
    <x v="3"/>
    <x v="0"/>
    <x v="2"/>
    <x v="0"/>
  </r>
  <r>
    <n v="548595269"/>
    <s v="M. Orange"/>
    <x v="194"/>
    <s v="Sep"/>
    <n v="2023"/>
    <d v="1899-12-30T16:31:00"/>
    <x v="5"/>
    <x v="1"/>
    <n v="9"/>
    <x v="4"/>
    <s v="Two or More Races"/>
    <x v="1"/>
    <x v="0"/>
    <m/>
    <n v="54"/>
    <s v="Delay"/>
    <x v="1"/>
    <n v="16"/>
    <x v="2"/>
    <x v="0"/>
    <x v="2"/>
    <x v="0"/>
  </r>
  <r>
    <n v="420191201"/>
    <s v="N. Stampe"/>
    <x v="98"/>
    <s v="Oct"/>
    <n v="2024"/>
    <d v="1899-12-30T03:34:00"/>
    <x v="1"/>
    <x v="1"/>
    <n v="2"/>
    <x v="1"/>
    <s v="Two or More Races"/>
    <x v="1"/>
    <x v="0"/>
    <m/>
    <n v="40"/>
    <s v="Delay"/>
    <x v="9"/>
    <n v="3"/>
    <x v="3"/>
    <x v="3"/>
    <x v="0"/>
    <x v="0"/>
  </r>
  <r>
    <n v="565106614"/>
    <s v="P. Lacrouts"/>
    <x v="364"/>
    <s v="Sep"/>
    <n v="2023"/>
    <d v="1899-12-30T15:49:00"/>
    <x v="1"/>
    <x v="1"/>
    <n v="53"/>
    <x v="2"/>
    <s v="Two or More Races"/>
    <x v="1"/>
    <x v="0"/>
    <m/>
    <n v="30"/>
    <s v="Delay"/>
    <x v="11"/>
    <n v="15"/>
    <x v="2"/>
    <x v="0"/>
    <x v="1"/>
    <x v="0"/>
  </r>
  <r>
    <n v="180118413"/>
    <s v="P. Norris"/>
    <x v="177"/>
    <s v="Dec"/>
    <n v="2023"/>
    <d v="1899-12-30T00:42:00"/>
    <x v="0"/>
    <x v="1"/>
    <n v="24"/>
    <x v="3"/>
    <s v="Two or More Races"/>
    <x v="1"/>
    <x v="0"/>
    <m/>
    <n v="42"/>
    <s v="Delay"/>
    <x v="0"/>
    <n v="0"/>
    <x v="3"/>
    <x v="0"/>
    <x v="0"/>
    <x v="0"/>
  </r>
  <r>
    <n v="872273342"/>
    <s v="P. Lotte"/>
    <x v="413"/>
    <s v="Jun"/>
    <n v="2023"/>
    <d v="1899-12-30T02:42:00"/>
    <x v="6"/>
    <x v="1"/>
    <n v="6"/>
    <x v="4"/>
    <s v="Two or More Races"/>
    <x v="1"/>
    <x v="0"/>
    <m/>
    <n v="56"/>
    <s v="Delay"/>
    <x v="27"/>
    <n v="2"/>
    <x v="3"/>
    <x v="3"/>
    <x v="2"/>
    <x v="0"/>
  </r>
  <r>
    <n v="212437115"/>
    <s v="Q. Caren"/>
    <x v="558"/>
    <s v="Oct"/>
    <n v="2023"/>
    <d v="1899-12-30T19:38:00"/>
    <x v="3"/>
    <x v="1"/>
    <n v="33"/>
    <x v="6"/>
    <s v="Two or More Races"/>
    <x v="1"/>
    <x v="0"/>
    <m/>
    <n v="22"/>
    <s v="Within Time"/>
    <x v="19"/>
    <n v="19"/>
    <x v="1"/>
    <x v="3"/>
    <x v="1"/>
    <x v="1"/>
  </r>
  <r>
    <n v="649130648"/>
    <s v="Q. Beevis"/>
    <x v="416"/>
    <s v="Jun"/>
    <n v="2023"/>
    <d v="1899-12-30T23:30:00"/>
    <x v="4"/>
    <x v="1"/>
    <n v="42"/>
    <x v="6"/>
    <s v="Two or More Races"/>
    <x v="1"/>
    <x v="0"/>
    <m/>
    <n v="22"/>
    <s v="Within Time"/>
    <x v="9"/>
    <n v="23"/>
    <x v="1"/>
    <x v="3"/>
    <x v="1"/>
    <x v="0"/>
  </r>
  <r>
    <n v="761165119"/>
    <s v="Q. Petru"/>
    <x v="198"/>
    <s v="May"/>
    <n v="2024"/>
    <d v="1899-12-30T11:05:00"/>
    <x v="5"/>
    <x v="1"/>
    <n v="25"/>
    <x v="3"/>
    <s v="Two or More Races"/>
    <x v="1"/>
    <x v="0"/>
    <m/>
    <n v="41"/>
    <s v="Delay"/>
    <x v="24"/>
    <n v="11"/>
    <x v="0"/>
    <x v="1"/>
    <x v="0"/>
    <x v="1"/>
  </r>
  <r>
    <n v="310564783"/>
    <s v="R. Kase"/>
    <x v="562"/>
    <s v="Apr"/>
    <n v="2024"/>
    <d v="1899-12-30T17:04:00"/>
    <x v="4"/>
    <x v="1"/>
    <n v="76"/>
    <x v="5"/>
    <s v="Two or More Races"/>
    <x v="1"/>
    <x v="0"/>
    <m/>
    <n v="14"/>
    <s v="Within Time"/>
    <x v="19"/>
    <n v="17"/>
    <x v="2"/>
    <x v="3"/>
    <x v="1"/>
    <x v="1"/>
  </r>
  <r>
    <n v="401086326"/>
    <s v="R. Haygreen"/>
    <x v="492"/>
    <s v="Oct"/>
    <n v="2024"/>
    <d v="1899-12-30T19:32:00"/>
    <x v="1"/>
    <x v="1"/>
    <n v="57"/>
    <x v="2"/>
    <s v="Two or More Races"/>
    <x v="1"/>
    <x v="0"/>
    <m/>
    <n v="15"/>
    <s v="Within Time"/>
    <x v="7"/>
    <n v="19"/>
    <x v="1"/>
    <x v="2"/>
    <x v="1"/>
    <x v="2"/>
  </r>
  <r>
    <n v="353571052"/>
    <s v="R. Greensted"/>
    <x v="276"/>
    <s v="Oct"/>
    <n v="2023"/>
    <d v="1899-12-30T09:07:00"/>
    <x v="3"/>
    <x v="1"/>
    <n v="44"/>
    <x v="6"/>
    <s v="Two or More Races"/>
    <x v="1"/>
    <x v="0"/>
    <m/>
    <n v="28"/>
    <s v="Within Time"/>
    <x v="4"/>
    <n v="9"/>
    <x v="0"/>
    <x v="2"/>
    <x v="1"/>
    <x v="2"/>
  </r>
  <r>
    <n v="608699918"/>
    <s v="R. Lebell"/>
    <x v="535"/>
    <s v="Apr"/>
    <n v="2024"/>
    <d v="1899-12-30T02:40:00"/>
    <x v="5"/>
    <x v="1"/>
    <n v="55"/>
    <x v="2"/>
    <s v="Two or More Races"/>
    <x v="1"/>
    <x v="0"/>
    <m/>
    <n v="43"/>
    <s v="Delay"/>
    <x v="9"/>
    <n v="2"/>
    <x v="3"/>
    <x v="3"/>
    <x v="0"/>
    <x v="0"/>
  </r>
  <r>
    <n v="280440647"/>
    <s v="R. Jendrassik"/>
    <x v="292"/>
    <s v="Feb"/>
    <n v="2024"/>
    <d v="1899-12-30T06:16:00"/>
    <x v="1"/>
    <x v="1"/>
    <n v="34"/>
    <x v="6"/>
    <s v="Two or More Races"/>
    <x v="1"/>
    <x v="0"/>
    <m/>
    <n v="58"/>
    <s v="Delay"/>
    <x v="14"/>
    <n v="6"/>
    <x v="0"/>
    <x v="0"/>
    <x v="2"/>
    <x v="0"/>
  </r>
  <r>
    <n v="258447719"/>
    <s v="S. Heliar"/>
    <x v="563"/>
    <s v="Jul"/>
    <n v="2023"/>
    <d v="1899-12-30T20:59:00"/>
    <x v="0"/>
    <x v="1"/>
    <n v="62"/>
    <x v="0"/>
    <s v="Two or More Races"/>
    <x v="1"/>
    <x v="0"/>
    <m/>
    <n v="33"/>
    <s v="Delay"/>
    <x v="9"/>
    <n v="20"/>
    <x v="1"/>
    <x v="3"/>
    <x v="0"/>
    <x v="0"/>
  </r>
  <r>
    <n v="117581255"/>
    <s v="S. Jossel"/>
    <x v="547"/>
    <s v="Apr"/>
    <n v="2024"/>
    <d v="1899-12-30T12:06:00"/>
    <x v="5"/>
    <x v="1"/>
    <n v="75"/>
    <x v="5"/>
    <s v="Two or More Races"/>
    <x v="1"/>
    <x v="0"/>
    <m/>
    <n v="53"/>
    <s v="Delay"/>
    <x v="18"/>
    <n v="12"/>
    <x v="2"/>
    <x v="1"/>
    <x v="2"/>
    <x v="1"/>
  </r>
  <r>
    <n v="467478985"/>
    <s v="S. Rozzell"/>
    <x v="470"/>
    <s v="Nov"/>
    <n v="2023"/>
    <d v="1899-12-30T01:53:00"/>
    <x v="0"/>
    <x v="1"/>
    <n v="35"/>
    <x v="6"/>
    <s v="Two or More Races"/>
    <x v="1"/>
    <x v="0"/>
    <m/>
    <n v="57"/>
    <s v="Delay"/>
    <x v="19"/>
    <n v="1"/>
    <x v="3"/>
    <x v="3"/>
    <x v="2"/>
    <x v="1"/>
  </r>
  <r>
    <n v="818385069"/>
    <s v="S. Antonognoli"/>
    <x v="529"/>
    <s v="Aug"/>
    <n v="2023"/>
    <d v="1899-12-30T10:00:00"/>
    <x v="2"/>
    <x v="1"/>
    <n v="64"/>
    <x v="0"/>
    <s v="Two or More Races"/>
    <x v="1"/>
    <x v="0"/>
    <m/>
    <n v="59"/>
    <s v="Delay"/>
    <x v="29"/>
    <n v="10"/>
    <x v="0"/>
    <x v="2"/>
    <x v="2"/>
    <x v="2"/>
  </r>
  <r>
    <n v="757582588"/>
    <s v="T. Stubbeley"/>
    <x v="482"/>
    <s v="Aug"/>
    <n v="2024"/>
    <d v="1899-12-30T14:24:00"/>
    <x v="0"/>
    <x v="1"/>
    <n v="19"/>
    <x v="3"/>
    <s v="Two or More Races"/>
    <x v="1"/>
    <x v="0"/>
    <m/>
    <n v="14"/>
    <s v="Within Time"/>
    <x v="20"/>
    <n v="14"/>
    <x v="2"/>
    <x v="3"/>
    <x v="1"/>
    <x v="0"/>
  </r>
  <r>
    <n v="403121184"/>
    <s v="T. Thieme"/>
    <x v="60"/>
    <s v="Jun"/>
    <n v="2023"/>
    <d v="1899-12-30T02:11:00"/>
    <x v="2"/>
    <x v="1"/>
    <n v="29"/>
    <x v="3"/>
    <s v="Two or More Races"/>
    <x v="1"/>
    <x v="0"/>
    <m/>
    <n v="19"/>
    <s v="Within Time"/>
    <x v="13"/>
    <n v="2"/>
    <x v="3"/>
    <x v="2"/>
    <x v="1"/>
    <x v="2"/>
  </r>
  <r>
    <n v="445979581"/>
    <s v="T. Fernehough"/>
    <x v="299"/>
    <s v="Feb"/>
    <n v="2024"/>
    <d v="1899-12-30T13:57:00"/>
    <x v="0"/>
    <x v="1"/>
    <n v="19"/>
    <x v="3"/>
    <s v="Two or More Races"/>
    <x v="1"/>
    <x v="0"/>
    <m/>
    <n v="24"/>
    <s v="Within Time"/>
    <x v="28"/>
    <n v="13"/>
    <x v="2"/>
    <x v="0"/>
    <x v="1"/>
    <x v="2"/>
  </r>
  <r>
    <n v="645845884"/>
    <s v="T. Rowthorne"/>
    <x v="311"/>
    <s v="May"/>
    <n v="2024"/>
    <d v="1899-12-30T18:59:00"/>
    <x v="6"/>
    <x v="1"/>
    <n v="11"/>
    <x v="4"/>
    <s v="Two or More Races"/>
    <x v="1"/>
    <x v="0"/>
    <m/>
    <n v="47"/>
    <s v="Delay"/>
    <x v="28"/>
    <n v="18"/>
    <x v="1"/>
    <x v="0"/>
    <x v="2"/>
    <x v="2"/>
  </r>
  <r>
    <n v="412293776"/>
    <s v="V. Duffield"/>
    <x v="424"/>
    <s v="Feb"/>
    <n v="2024"/>
    <d v="1899-12-30T02:05:00"/>
    <x v="0"/>
    <x v="1"/>
    <n v="78"/>
    <x v="5"/>
    <s v="Two or More Races"/>
    <x v="1"/>
    <x v="0"/>
    <m/>
    <n v="14"/>
    <s v="Within Time"/>
    <x v="20"/>
    <n v="2"/>
    <x v="3"/>
    <x v="3"/>
    <x v="1"/>
    <x v="0"/>
  </r>
  <r>
    <n v="562753780"/>
    <s v="V. Cuschieri"/>
    <x v="254"/>
    <s v="Jan"/>
    <n v="2024"/>
    <d v="1899-12-30T22:50:00"/>
    <x v="4"/>
    <x v="1"/>
    <n v="65"/>
    <x v="0"/>
    <s v="Two or More Races"/>
    <x v="1"/>
    <x v="0"/>
    <m/>
    <n v="17"/>
    <s v="Within Time"/>
    <x v="13"/>
    <n v="22"/>
    <x v="1"/>
    <x v="2"/>
    <x v="1"/>
    <x v="2"/>
  </r>
  <r>
    <n v="752948310"/>
    <s v="V. Soar"/>
    <x v="399"/>
    <s v="Apr"/>
    <n v="2024"/>
    <d v="1899-12-30T12:14:00"/>
    <x v="1"/>
    <x v="1"/>
    <n v="47"/>
    <x v="2"/>
    <s v="Two or More Races"/>
    <x v="1"/>
    <x v="0"/>
    <m/>
    <n v="27"/>
    <s v="Within Time"/>
    <x v="27"/>
    <n v="12"/>
    <x v="2"/>
    <x v="3"/>
    <x v="1"/>
    <x v="0"/>
  </r>
  <r>
    <n v="334882963"/>
    <s v="X. Bristowe"/>
    <x v="157"/>
    <s v="Jan"/>
    <n v="2024"/>
    <d v="1899-12-30T08:40:00"/>
    <x v="0"/>
    <x v="1"/>
    <n v="34"/>
    <x v="6"/>
    <s v="Two or More Races"/>
    <x v="1"/>
    <x v="0"/>
    <m/>
    <n v="48"/>
    <s v="Delay"/>
    <x v="15"/>
    <n v="8"/>
    <x v="0"/>
    <x v="2"/>
    <x v="2"/>
    <x v="2"/>
  </r>
  <r>
    <n v="639461546"/>
    <s v="Y. Capey"/>
    <x v="277"/>
    <s v="Aug"/>
    <n v="2023"/>
    <d v="1899-12-30T08:55:00"/>
    <x v="0"/>
    <x v="1"/>
    <n v="62"/>
    <x v="0"/>
    <s v="Two or More Races"/>
    <x v="1"/>
    <x v="0"/>
    <m/>
    <n v="10"/>
    <s v="Within Time"/>
    <x v="30"/>
    <n v="8"/>
    <x v="0"/>
    <x v="3"/>
    <x v="1"/>
    <x v="1"/>
  </r>
  <r>
    <n v="432561449"/>
    <s v="Y. Wanek"/>
    <x v="437"/>
    <s v="Jun"/>
    <n v="2024"/>
    <d v="1899-12-30T17:32:00"/>
    <x v="5"/>
    <x v="1"/>
    <n v="3"/>
    <x v="1"/>
    <s v="Two or More Races"/>
    <x v="1"/>
    <x v="0"/>
    <m/>
    <n v="22"/>
    <s v="Within Time"/>
    <x v="26"/>
    <n v="17"/>
    <x v="2"/>
    <x v="2"/>
    <x v="1"/>
    <x v="2"/>
  </r>
  <r>
    <n v="345083538"/>
    <s v="Y. Colchett"/>
    <x v="450"/>
    <s v="Aug"/>
    <n v="2024"/>
    <d v="1899-12-30T21:22:00"/>
    <x v="3"/>
    <x v="1"/>
    <n v="45"/>
    <x v="2"/>
    <s v="Two or More Races"/>
    <x v="1"/>
    <x v="0"/>
    <m/>
    <n v="56"/>
    <s v="Delay"/>
    <x v="6"/>
    <n v="21"/>
    <x v="1"/>
    <x v="3"/>
    <x v="2"/>
    <x v="0"/>
  </r>
  <r>
    <n v="691015879"/>
    <s v="Z. Lefley"/>
    <x v="253"/>
    <s v="May"/>
    <n v="2023"/>
    <d v="1899-12-30T19:05:00"/>
    <x v="2"/>
    <x v="1"/>
    <n v="60"/>
    <x v="0"/>
    <s v="Two or More Races"/>
    <x v="1"/>
    <x v="0"/>
    <m/>
    <n v="26"/>
    <s v="Within Time"/>
    <x v="6"/>
    <n v="19"/>
    <x v="1"/>
    <x v="3"/>
    <x v="1"/>
    <x v="0"/>
  </r>
  <r>
    <n v="179248770"/>
    <s v="Z. Strooband"/>
    <x v="466"/>
    <s v="Jan"/>
    <n v="2024"/>
    <d v="1899-12-30T20:36:00"/>
    <x v="5"/>
    <x v="1"/>
    <n v="24"/>
    <x v="3"/>
    <s v="Two or More Races"/>
    <x v="1"/>
    <x v="0"/>
    <m/>
    <n v="47"/>
    <s v="Delay"/>
    <x v="5"/>
    <n v="20"/>
    <x v="1"/>
    <x v="0"/>
    <x v="2"/>
    <x v="0"/>
  </r>
  <r>
    <n v="727269498"/>
    <s v="A. Napolitano"/>
    <x v="458"/>
    <s v="Mar"/>
    <n v="2024"/>
    <d v="1899-12-30T06:56:00"/>
    <x v="4"/>
    <x v="1"/>
    <n v="31"/>
    <x v="6"/>
    <s v="Two or More Races"/>
    <x v="1"/>
    <x v="0"/>
    <n v="0"/>
    <n v="30"/>
    <s v="Delay"/>
    <x v="2"/>
    <n v="6"/>
    <x v="0"/>
    <x v="1"/>
    <x v="1"/>
    <x v="1"/>
  </r>
  <r>
    <n v="241589086"/>
    <s v="J. Pedican"/>
    <x v="241"/>
    <s v="Sep"/>
    <n v="2024"/>
    <d v="1899-12-30T07:06:00"/>
    <x v="5"/>
    <x v="1"/>
    <n v="26"/>
    <x v="3"/>
    <s v="Two or More Races"/>
    <x v="1"/>
    <x v="0"/>
    <n v="0"/>
    <n v="20"/>
    <s v="Within Time"/>
    <x v="23"/>
    <n v="7"/>
    <x v="0"/>
    <x v="2"/>
    <x v="1"/>
    <x v="2"/>
  </r>
  <r>
    <n v="323411698"/>
    <s v="X. Rivelon"/>
    <x v="481"/>
    <s v="Jun"/>
    <n v="2024"/>
    <d v="1899-12-30T23:17:00"/>
    <x v="6"/>
    <x v="1"/>
    <n v="64"/>
    <x v="0"/>
    <s v="Two or More Races"/>
    <x v="1"/>
    <x v="0"/>
    <n v="0"/>
    <n v="27"/>
    <s v="Within Time"/>
    <x v="10"/>
    <n v="23"/>
    <x v="1"/>
    <x v="2"/>
    <x v="1"/>
    <x v="2"/>
  </r>
  <r>
    <n v="873138470"/>
    <s v="Z. Gobbett"/>
    <x v="485"/>
    <s v="Jun"/>
    <n v="2024"/>
    <d v="1899-12-30T16:56:00"/>
    <x v="6"/>
    <x v="1"/>
    <n v="57"/>
    <x v="2"/>
    <s v="Two or More Races"/>
    <x v="1"/>
    <x v="0"/>
    <n v="0"/>
    <n v="16"/>
    <s v="Within Time"/>
    <x v="25"/>
    <n v="16"/>
    <x v="2"/>
    <x v="0"/>
    <x v="1"/>
    <x v="0"/>
  </r>
  <r>
    <n v="593419219"/>
    <s v="F. Sugarman"/>
    <x v="476"/>
    <s v="Oct"/>
    <n v="2023"/>
    <d v="1899-12-30T01:32:00"/>
    <x v="2"/>
    <x v="1"/>
    <n v="13"/>
    <x v="4"/>
    <s v="Two or More Races"/>
    <x v="1"/>
    <x v="0"/>
    <n v="1"/>
    <n v="10"/>
    <s v="Within Time"/>
    <x v="7"/>
    <n v="1"/>
    <x v="3"/>
    <x v="2"/>
    <x v="1"/>
    <x v="2"/>
  </r>
  <r>
    <n v="308304033"/>
    <s v="L. Bugbird"/>
    <x v="303"/>
    <s v="Mar"/>
    <n v="2024"/>
    <d v="1899-12-30T17:29:00"/>
    <x v="1"/>
    <x v="1"/>
    <n v="40"/>
    <x v="6"/>
    <s v="Two or More Races"/>
    <x v="1"/>
    <x v="0"/>
    <n v="1"/>
    <n v="38"/>
    <s v="Delay"/>
    <x v="30"/>
    <n v="17"/>
    <x v="2"/>
    <x v="3"/>
    <x v="0"/>
    <x v="1"/>
  </r>
  <r>
    <n v="189099986"/>
    <s v="S. Noden"/>
    <x v="134"/>
    <s v="Apr"/>
    <n v="2023"/>
    <d v="1899-12-30T18:15:00"/>
    <x v="3"/>
    <x v="1"/>
    <n v="60"/>
    <x v="0"/>
    <s v="Two or More Races"/>
    <x v="1"/>
    <x v="0"/>
    <n v="1"/>
    <n v="49"/>
    <s v="Delay"/>
    <x v="12"/>
    <n v="18"/>
    <x v="1"/>
    <x v="2"/>
    <x v="2"/>
    <x v="2"/>
  </r>
  <r>
    <n v="268339590"/>
    <s v="O. Wordington"/>
    <x v="292"/>
    <s v="Feb"/>
    <n v="2024"/>
    <d v="1899-12-30T05:09:00"/>
    <x v="1"/>
    <x v="1"/>
    <n v="26"/>
    <x v="3"/>
    <s v="Two or More Races"/>
    <x v="1"/>
    <x v="0"/>
    <n v="3"/>
    <n v="22"/>
    <s v="Within Time"/>
    <x v="14"/>
    <n v="5"/>
    <x v="3"/>
    <x v="0"/>
    <x v="1"/>
    <x v="0"/>
  </r>
  <r>
    <n v="588691358"/>
    <s v="R. Seabridge"/>
    <x v="21"/>
    <s v="Nov"/>
    <n v="2023"/>
    <d v="1899-12-30T10:25:00"/>
    <x v="5"/>
    <x v="1"/>
    <n v="1"/>
    <x v="1"/>
    <s v="Two or More Races"/>
    <x v="1"/>
    <x v="0"/>
    <n v="4"/>
    <n v="29"/>
    <s v="Within Time"/>
    <x v="14"/>
    <n v="10"/>
    <x v="0"/>
    <x v="0"/>
    <x v="1"/>
    <x v="0"/>
  </r>
  <r>
    <n v="734201346"/>
    <s v="M. Gorton"/>
    <x v="294"/>
    <s v="Aug"/>
    <n v="2023"/>
    <d v="1899-12-30T10:10:00"/>
    <x v="1"/>
    <x v="1"/>
    <n v="37"/>
    <x v="6"/>
    <s v="Two or More Races"/>
    <x v="1"/>
    <x v="0"/>
    <n v="5"/>
    <n v="10"/>
    <s v="Within Time"/>
    <x v="18"/>
    <n v="10"/>
    <x v="0"/>
    <x v="1"/>
    <x v="1"/>
    <x v="1"/>
  </r>
  <r>
    <n v="681746023"/>
    <s v="Q. Thorius"/>
    <x v="308"/>
    <s v="May"/>
    <n v="2023"/>
    <d v="1899-12-30T17:54:00"/>
    <x v="4"/>
    <x v="1"/>
    <n v="72"/>
    <x v="5"/>
    <s v="Two or More Races"/>
    <x v="1"/>
    <x v="0"/>
    <n v="5"/>
    <n v="55"/>
    <s v="Delay"/>
    <x v="4"/>
    <n v="17"/>
    <x v="2"/>
    <x v="2"/>
    <x v="2"/>
    <x v="2"/>
  </r>
  <r>
    <n v="262420301"/>
    <s v="V. Hockey"/>
    <x v="507"/>
    <s v="Sep"/>
    <n v="2023"/>
    <d v="1899-12-30T16:01:00"/>
    <x v="0"/>
    <x v="1"/>
    <n v="51"/>
    <x v="2"/>
    <s v="Two or More Races"/>
    <x v="1"/>
    <x v="0"/>
    <n v="5"/>
    <n v="14"/>
    <s v="Within Time"/>
    <x v="0"/>
    <n v="16"/>
    <x v="2"/>
    <x v="0"/>
    <x v="1"/>
    <x v="0"/>
  </r>
  <r>
    <n v="785386543"/>
    <s v="M. Constanza"/>
    <x v="53"/>
    <s v="Jan"/>
    <n v="2024"/>
    <d v="1899-12-30T10:58:00"/>
    <x v="3"/>
    <x v="1"/>
    <n v="28"/>
    <x v="3"/>
    <s v="Two or More Races"/>
    <x v="1"/>
    <x v="0"/>
    <n v="6"/>
    <n v="11"/>
    <s v="Within Time"/>
    <x v="20"/>
    <n v="10"/>
    <x v="0"/>
    <x v="3"/>
    <x v="1"/>
    <x v="0"/>
  </r>
  <r>
    <n v="171539045"/>
    <s v="C. Dik"/>
    <x v="357"/>
    <s v="Sep"/>
    <n v="2024"/>
    <d v="1899-12-30T21:56:00"/>
    <x v="6"/>
    <x v="1"/>
    <n v="36"/>
    <x v="6"/>
    <s v="Two or More Races"/>
    <x v="1"/>
    <x v="0"/>
    <n v="7"/>
    <n v="43"/>
    <s v="Delay"/>
    <x v="14"/>
    <n v="21"/>
    <x v="1"/>
    <x v="0"/>
    <x v="0"/>
    <x v="0"/>
  </r>
  <r>
    <n v="615592575"/>
    <s v="D. Haselhurst"/>
    <x v="70"/>
    <s v="Apr"/>
    <n v="2023"/>
    <d v="1899-12-30T10:20:00"/>
    <x v="4"/>
    <x v="1"/>
    <n v="10"/>
    <x v="4"/>
    <s v="Two or More Races"/>
    <x v="1"/>
    <x v="0"/>
    <n v="7"/>
    <n v="50"/>
    <s v="Delay"/>
    <x v="14"/>
    <n v="10"/>
    <x v="0"/>
    <x v="0"/>
    <x v="2"/>
    <x v="0"/>
  </r>
  <r>
    <n v="494560322"/>
    <s v="H. Jagger"/>
    <x v="408"/>
    <s v="Jul"/>
    <n v="2024"/>
    <d v="1899-12-30T02:42:00"/>
    <x v="1"/>
    <x v="1"/>
    <n v="8"/>
    <x v="4"/>
    <s v="Two or More Races"/>
    <x v="1"/>
    <x v="0"/>
    <n v="8"/>
    <n v="37"/>
    <s v="Delay"/>
    <x v="23"/>
    <n v="2"/>
    <x v="3"/>
    <x v="2"/>
    <x v="0"/>
    <x v="2"/>
  </r>
  <r>
    <n v="775280288"/>
    <s v="K. Blasli"/>
    <x v="49"/>
    <s v="Oct"/>
    <n v="2024"/>
    <d v="1899-12-30T21:44:00"/>
    <x v="6"/>
    <x v="1"/>
    <n v="76"/>
    <x v="5"/>
    <s v="Two or More Races"/>
    <x v="1"/>
    <x v="0"/>
    <n v="8"/>
    <n v="42"/>
    <s v="Delay"/>
    <x v="1"/>
    <n v="21"/>
    <x v="1"/>
    <x v="0"/>
    <x v="0"/>
    <x v="0"/>
  </r>
  <r>
    <n v="225667915"/>
    <s v="U. Magister"/>
    <x v="115"/>
    <s v="Oct"/>
    <n v="2024"/>
    <d v="1899-12-30T01:36:00"/>
    <x v="6"/>
    <x v="1"/>
    <n v="2"/>
    <x v="1"/>
    <s v="Two or More Races"/>
    <x v="1"/>
    <x v="0"/>
    <n v="8"/>
    <n v="14"/>
    <s v="Within Time"/>
    <x v="13"/>
    <n v="1"/>
    <x v="3"/>
    <x v="2"/>
    <x v="1"/>
    <x v="2"/>
  </r>
  <r>
    <n v="483645654"/>
    <s v="V. Shalloe"/>
    <x v="44"/>
    <s v="Sep"/>
    <n v="2024"/>
    <d v="1899-12-30T21:08:00"/>
    <x v="3"/>
    <x v="1"/>
    <n v="11"/>
    <x v="4"/>
    <s v="Two or More Races"/>
    <x v="1"/>
    <x v="0"/>
    <n v="8"/>
    <n v="34"/>
    <s v="Delay"/>
    <x v="19"/>
    <n v="21"/>
    <x v="1"/>
    <x v="3"/>
    <x v="0"/>
    <x v="1"/>
  </r>
  <r>
    <n v="789740696"/>
    <s v="E. Drakes"/>
    <x v="493"/>
    <s v="Sep"/>
    <n v="2024"/>
    <d v="1899-12-30T18:43:00"/>
    <x v="4"/>
    <x v="1"/>
    <n v="45"/>
    <x v="2"/>
    <s v="Two or More Races"/>
    <x v="1"/>
    <x v="0"/>
    <n v="9"/>
    <n v="32"/>
    <s v="Delay"/>
    <x v="12"/>
    <n v="18"/>
    <x v="1"/>
    <x v="2"/>
    <x v="0"/>
    <x v="2"/>
  </r>
  <r>
    <n v="545295086"/>
    <s v="D. Duxbury"/>
    <x v="442"/>
    <s v="Aug"/>
    <n v="2023"/>
    <d v="1899-12-30T20:39:00"/>
    <x v="0"/>
    <x v="1"/>
    <n v="63"/>
    <x v="0"/>
    <s v="Two or More Races"/>
    <x v="5"/>
    <x v="0"/>
    <m/>
    <n v="27"/>
    <s v="Within Time"/>
    <x v="11"/>
    <n v="20"/>
    <x v="1"/>
    <x v="0"/>
    <x v="1"/>
    <x v="0"/>
  </r>
  <r>
    <n v="552651035"/>
    <s v="G. Bortolomei"/>
    <x v="204"/>
    <s v="May"/>
    <n v="2023"/>
    <d v="1899-12-30T19:56:00"/>
    <x v="5"/>
    <x v="1"/>
    <n v="30"/>
    <x v="6"/>
    <s v="Two or More Races"/>
    <x v="5"/>
    <x v="0"/>
    <m/>
    <n v="45"/>
    <s v="Delay"/>
    <x v="9"/>
    <n v="19"/>
    <x v="1"/>
    <x v="3"/>
    <x v="0"/>
    <x v="0"/>
  </r>
  <r>
    <n v="650577841"/>
    <s v="J. Gladwish"/>
    <x v="9"/>
    <s v="Oct"/>
    <n v="2024"/>
    <d v="1899-12-30T04:33:00"/>
    <x v="5"/>
    <x v="1"/>
    <n v="47"/>
    <x v="2"/>
    <s v="Two or More Races"/>
    <x v="5"/>
    <x v="0"/>
    <m/>
    <n v="30"/>
    <s v="Delay"/>
    <x v="6"/>
    <n v="4"/>
    <x v="3"/>
    <x v="3"/>
    <x v="1"/>
    <x v="0"/>
  </r>
  <r>
    <n v="737326945"/>
    <s v="J. Marusic"/>
    <x v="276"/>
    <s v="Oct"/>
    <n v="2023"/>
    <d v="1899-12-30T03:15:00"/>
    <x v="3"/>
    <x v="1"/>
    <n v="19"/>
    <x v="3"/>
    <s v="Two or More Races"/>
    <x v="5"/>
    <x v="0"/>
    <m/>
    <n v="59"/>
    <s v="Delay"/>
    <x v="4"/>
    <n v="3"/>
    <x v="3"/>
    <x v="2"/>
    <x v="2"/>
    <x v="2"/>
  </r>
  <r>
    <n v="714047254"/>
    <s v="K. Odo"/>
    <x v="24"/>
    <s v="Apr"/>
    <n v="2023"/>
    <d v="1899-12-30T14:03:00"/>
    <x v="0"/>
    <x v="1"/>
    <n v="25"/>
    <x v="3"/>
    <s v="Two or More Races"/>
    <x v="5"/>
    <x v="0"/>
    <m/>
    <n v="32"/>
    <s v="Delay"/>
    <x v="9"/>
    <n v="14"/>
    <x v="2"/>
    <x v="3"/>
    <x v="0"/>
    <x v="0"/>
  </r>
  <r>
    <n v="571388943"/>
    <s v="Q. Rickell"/>
    <x v="401"/>
    <s v="Jun"/>
    <n v="2024"/>
    <d v="1899-12-30T00:29:00"/>
    <x v="5"/>
    <x v="1"/>
    <n v="40"/>
    <x v="6"/>
    <s v="Two or More Races"/>
    <x v="5"/>
    <x v="0"/>
    <m/>
    <n v="57"/>
    <s v="Delay"/>
    <x v="20"/>
    <n v="0"/>
    <x v="3"/>
    <x v="3"/>
    <x v="2"/>
    <x v="0"/>
  </r>
  <r>
    <n v="265223801"/>
    <s v="U. Rodrig"/>
    <x v="50"/>
    <s v="Apr"/>
    <n v="2024"/>
    <d v="1899-12-30T11:06:00"/>
    <x v="4"/>
    <x v="1"/>
    <n v="55"/>
    <x v="2"/>
    <s v="Two or More Races"/>
    <x v="5"/>
    <x v="0"/>
    <n v="1"/>
    <n v="42"/>
    <s v="Delay"/>
    <x v="13"/>
    <n v="11"/>
    <x v="0"/>
    <x v="2"/>
    <x v="0"/>
    <x v="2"/>
  </r>
  <r>
    <n v="446707796"/>
    <s v="X. Cejka"/>
    <x v="267"/>
    <s v="May"/>
    <n v="2023"/>
    <d v="1899-12-30T17:49:00"/>
    <x v="1"/>
    <x v="1"/>
    <n v="28"/>
    <x v="3"/>
    <s v="Two or More Races"/>
    <x v="5"/>
    <x v="0"/>
    <n v="9"/>
    <n v="22"/>
    <s v="Within Time"/>
    <x v="22"/>
    <n v="17"/>
    <x v="2"/>
    <x v="1"/>
    <x v="1"/>
    <x v="1"/>
  </r>
  <r>
    <n v="544893372"/>
    <s v="A. Orgill"/>
    <x v="281"/>
    <s v="Jan"/>
    <n v="2024"/>
    <d v="1899-12-30T11:00:00"/>
    <x v="2"/>
    <x v="1"/>
    <n v="61"/>
    <x v="0"/>
    <s v="Two or More Races"/>
    <x v="0"/>
    <x v="0"/>
    <m/>
    <n v="20"/>
    <s v="Within Time"/>
    <x v="2"/>
    <n v="11"/>
    <x v="0"/>
    <x v="1"/>
    <x v="1"/>
    <x v="1"/>
  </r>
  <r>
    <n v="276292728"/>
    <s v="A. Dowry"/>
    <x v="129"/>
    <s v="Feb"/>
    <n v="2024"/>
    <d v="1899-12-30T08:26:00"/>
    <x v="6"/>
    <x v="1"/>
    <n v="45"/>
    <x v="2"/>
    <s v="Two or More Races"/>
    <x v="0"/>
    <x v="0"/>
    <m/>
    <n v="36"/>
    <s v="Delay"/>
    <x v="23"/>
    <n v="8"/>
    <x v="0"/>
    <x v="2"/>
    <x v="0"/>
    <x v="2"/>
  </r>
  <r>
    <n v="807472097"/>
    <s v="A. Abarough"/>
    <x v="171"/>
    <s v="Jul"/>
    <n v="2023"/>
    <d v="1899-12-30T19:26:00"/>
    <x v="5"/>
    <x v="1"/>
    <n v="7"/>
    <x v="4"/>
    <s v="Two or More Races"/>
    <x v="0"/>
    <x v="0"/>
    <m/>
    <n v="51"/>
    <s v="Delay"/>
    <x v="20"/>
    <n v="19"/>
    <x v="1"/>
    <x v="3"/>
    <x v="2"/>
    <x v="0"/>
  </r>
  <r>
    <n v="808524133"/>
    <s v="A. Janak"/>
    <x v="302"/>
    <s v="Nov"/>
    <n v="2023"/>
    <d v="1899-12-30T19:23:00"/>
    <x v="6"/>
    <x v="1"/>
    <n v="54"/>
    <x v="2"/>
    <s v="Two or More Races"/>
    <x v="0"/>
    <x v="0"/>
    <m/>
    <n v="51"/>
    <s v="Delay"/>
    <x v="20"/>
    <n v="19"/>
    <x v="1"/>
    <x v="3"/>
    <x v="2"/>
    <x v="0"/>
  </r>
  <r>
    <n v="790041343"/>
    <s v="B. Filipputti"/>
    <x v="246"/>
    <s v="May"/>
    <n v="2023"/>
    <d v="1899-12-30T02:53:00"/>
    <x v="4"/>
    <x v="1"/>
    <n v="24"/>
    <x v="3"/>
    <s v="Two or More Races"/>
    <x v="0"/>
    <x v="0"/>
    <m/>
    <n v="25"/>
    <s v="Within Time"/>
    <x v="19"/>
    <n v="2"/>
    <x v="3"/>
    <x v="3"/>
    <x v="1"/>
    <x v="1"/>
  </r>
  <r>
    <n v="676340882"/>
    <s v="B. Ferroni"/>
    <x v="190"/>
    <s v="Sep"/>
    <n v="2024"/>
    <d v="1899-12-30T20:01:00"/>
    <x v="1"/>
    <x v="1"/>
    <n v="64"/>
    <x v="0"/>
    <s v="Two or More Races"/>
    <x v="0"/>
    <x v="0"/>
    <m/>
    <n v="35"/>
    <s v="Delay"/>
    <x v="26"/>
    <n v="20"/>
    <x v="1"/>
    <x v="2"/>
    <x v="0"/>
    <x v="2"/>
  </r>
  <r>
    <n v="648754344"/>
    <s v="B. Kealey"/>
    <x v="246"/>
    <s v="May"/>
    <n v="2023"/>
    <d v="1899-12-30T12:56:00"/>
    <x v="4"/>
    <x v="1"/>
    <n v="46"/>
    <x v="2"/>
    <s v="Two or More Races"/>
    <x v="0"/>
    <x v="0"/>
    <m/>
    <n v="50"/>
    <s v="Delay"/>
    <x v="19"/>
    <n v="12"/>
    <x v="2"/>
    <x v="3"/>
    <x v="2"/>
    <x v="1"/>
  </r>
  <r>
    <n v="276408022"/>
    <s v="B. Pettiford"/>
    <x v="391"/>
    <s v="Feb"/>
    <n v="2024"/>
    <d v="1899-12-30T12:55:00"/>
    <x v="0"/>
    <x v="1"/>
    <n v="36"/>
    <x v="6"/>
    <s v="Two or More Races"/>
    <x v="0"/>
    <x v="0"/>
    <m/>
    <n v="55"/>
    <s v="Delay"/>
    <x v="16"/>
    <n v="12"/>
    <x v="2"/>
    <x v="1"/>
    <x v="2"/>
    <x v="1"/>
  </r>
  <r>
    <n v="208539719"/>
    <s v="C. Moyes"/>
    <x v="392"/>
    <s v="Mar"/>
    <n v="2024"/>
    <d v="1899-12-30T11:46:00"/>
    <x v="2"/>
    <x v="1"/>
    <n v="29"/>
    <x v="3"/>
    <s v="Two or More Races"/>
    <x v="0"/>
    <x v="0"/>
    <m/>
    <n v="22"/>
    <s v="Within Time"/>
    <x v="20"/>
    <n v="11"/>
    <x v="0"/>
    <x v="3"/>
    <x v="1"/>
    <x v="0"/>
  </r>
  <r>
    <n v="895943157"/>
    <s v="C. Marushak"/>
    <x v="497"/>
    <s v="Sep"/>
    <n v="2023"/>
    <d v="1899-12-30T09:56:00"/>
    <x v="0"/>
    <x v="1"/>
    <n v="74"/>
    <x v="5"/>
    <s v="Two or More Races"/>
    <x v="0"/>
    <x v="0"/>
    <m/>
    <n v="27"/>
    <s v="Within Time"/>
    <x v="22"/>
    <n v="9"/>
    <x v="0"/>
    <x v="1"/>
    <x v="1"/>
    <x v="1"/>
  </r>
  <r>
    <n v="567850684"/>
    <s v="C. Vido"/>
    <x v="299"/>
    <s v="Feb"/>
    <n v="2024"/>
    <d v="1899-12-30T17:46:00"/>
    <x v="0"/>
    <x v="1"/>
    <n v="31"/>
    <x v="6"/>
    <s v="Two or More Races"/>
    <x v="0"/>
    <x v="0"/>
    <m/>
    <n v="29"/>
    <s v="Within Time"/>
    <x v="28"/>
    <n v="17"/>
    <x v="2"/>
    <x v="0"/>
    <x v="1"/>
    <x v="2"/>
  </r>
  <r>
    <n v="748720573"/>
    <s v="C. Castille"/>
    <x v="180"/>
    <s v="Apr"/>
    <n v="2023"/>
    <d v="1899-12-30T08:11:00"/>
    <x v="2"/>
    <x v="1"/>
    <n v="49"/>
    <x v="2"/>
    <s v="Two or More Races"/>
    <x v="0"/>
    <x v="0"/>
    <m/>
    <n v="29"/>
    <s v="Within Time"/>
    <x v="23"/>
    <n v="8"/>
    <x v="0"/>
    <x v="2"/>
    <x v="1"/>
    <x v="2"/>
  </r>
  <r>
    <n v="229115846"/>
    <s v="C. Borg"/>
    <x v="168"/>
    <s v="May"/>
    <n v="2024"/>
    <d v="1899-12-30T05:41:00"/>
    <x v="6"/>
    <x v="1"/>
    <n v="45"/>
    <x v="2"/>
    <s v="Two or More Races"/>
    <x v="0"/>
    <x v="0"/>
    <m/>
    <n v="36"/>
    <s v="Delay"/>
    <x v="16"/>
    <n v="5"/>
    <x v="3"/>
    <x v="1"/>
    <x v="0"/>
    <x v="1"/>
  </r>
  <r>
    <n v="776965871"/>
    <s v="C. Giffen"/>
    <x v="23"/>
    <s v="May"/>
    <n v="2023"/>
    <d v="1899-12-30T01:50:00"/>
    <x v="0"/>
    <x v="1"/>
    <n v="72"/>
    <x v="5"/>
    <s v="Two or More Races"/>
    <x v="0"/>
    <x v="0"/>
    <m/>
    <n v="36"/>
    <s v="Delay"/>
    <x v="15"/>
    <n v="1"/>
    <x v="3"/>
    <x v="2"/>
    <x v="0"/>
    <x v="2"/>
  </r>
  <r>
    <n v="363058954"/>
    <s v="C. Cream"/>
    <x v="178"/>
    <s v="Apr"/>
    <n v="2024"/>
    <d v="1899-12-30T02:52:00"/>
    <x v="1"/>
    <x v="1"/>
    <n v="42"/>
    <x v="6"/>
    <s v="Two or More Races"/>
    <x v="0"/>
    <x v="0"/>
    <m/>
    <n v="48"/>
    <s v="Delay"/>
    <x v="0"/>
    <n v="2"/>
    <x v="3"/>
    <x v="0"/>
    <x v="2"/>
    <x v="0"/>
  </r>
  <r>
    <n v="269472004"/>
    <s v="C. Howton"/>
    <x v="229"/>
    <s v="Feb"/>
    <n v="2024"/>
    <d v="1899-12-30T13:09:00"/>
    <x v="5"/>
    <x v="1"/>
    <n v="40"/>
    <x v="6"/>
    <s v="Two or More Races"/>
    <x v="0"/>
    <x v="0"/>
    <m/>
    <n v="56"/>
    <s v="Delay"/>
    <x v="11"/>
    <n v="13"/>
    <x v="2"/>
    <x v="0"/>
    <x v="2"/>
    <x v="0"/>
  </r>
  <r>
    <n v="450655946"/>
    <s v="C. Duchart"/>
    <x v="292"/>
    <s v="Feb"/>
    <n v="2024"/>
    <d v="1899-12-30T06:34:00"/>
    <x v="1"/>
    <x v="1"/>
    <n v="28"/>
    <x v="3"/>
    <s v="Two or More Races"/>
    <x v="0"/>
    <x v="0"/>
    <m/>
    <n v="59"/>
    <s v="Delay"/>
    <x v="14"/>
    <n v="6"/>
    <x v="0"/>
    <x v="0"/>
    <x v="2"/>
    <x v="0"/>
  </r>
  <r>
    <n v="104424856"/>
    <s v="D. Kynett"/>
    <x v="110"/>
    <s v="Dec"/>
    <n v="2023"/>
    <d v="1899-12-30T04:08:00"/>
    <x v="2"/>
    <x v="1"/>
    <n v="13"/>
    <x v="4"/>
    <s v="Two or More Races"/>
    <x v="0"/>
    <x v="0"/>
    <m/>
    <n v="27"/>
    <s v="Within Time"/>
    <x v="28"/>
    <n v="4"/>
    <x v="3"/>
    <x v="0"/>
    <x v="1"/>
    <x v="2"/>
  </r>
  <r>
    <n v="696031165"/>
    <s v="D. Wilmut"/>
    <x v="564"/>
    <s v="Jun"/>
    <n v="2024"/>
    <d v="1899-12-30T00:26:00"/>
    <x v="3"/>
    <x v="1"/>
    <n v="40"/>
    <x v="6"/>
    <s v="Two or More Races"/>
    <x v="0"/>
    <x v="0"/>
    <m/>
    <n v="47"/>
    <s v="Delay"/>
    <x v="30"/>
    <n v="0"/>
    <x v="3"/>
    <x v="3"/>
    <x v="2"/>
    <x v="1"/>
  </r>
  <r>
    <n v="651181234"/>
    <s v="D. McKeurton"/>
    <x v="537"/>
    <s v="Dec"/>
    <n v="2023"/>
    <d v="1899-12-30T15:29:00"/>
    <x v="3"/>
    <x v="1"/>
    <n v="40"/>
    <x v="6"/>
    <s v="Two or More Races"/>
    <x v="0"/>
    <x v="0"/>
    <m/>
    <n v="59"/>
    <s v="Delay"/>
    <x v="29"/>
    <n v="15"/>
    <x v="2"/>
    <x v="2"/>
    <x v="2"/>
    <x v="2"/>
  </r>
  <r>
    <n v="719813707"/>
    <s v="E. Espadas"/>
    <x v="416"/>
    <s v="Jun"/>
    <n v="2023"/>
    <d v="1899-12-30T13:41:00"/>
    <x v="4"/>
    <x v="1"/>
    <n v="41"/>
    <x v="6"/>
    <s v="Two or More Races"/>
    <x v="0"/>
    <x v="0"/>
    <m/>
    <n v="39"/>
    <s v="Delay"/>
    <x v="9"/>
    <n v="13"/>
    <x v="2"/>
    <x v="3"/>
    <x v="0"/>
    <x v="0"/>
  </r>
  <r>
    <n v="582906970"/>
    <s v="E. Biles"/>
    <x v="240"/>
    <s v="Feb"/>
    <n v="2024"/>
    <d v="1899-12-30T20:15:00"/>
    <x v="3"/>
    <x v="1"/>
    <n v="74"/>
    <x v="5"/>
    <s v="Two or More Races"/>
    <x v="0"/>
    <x v="0"/>
    <m/>
    <n v="47"/>
    <s v="Delay"/>
    <x v="6"/>
    <n v="20"/>
    <x v="1"/>
    <x v="3"/>
    <x v="2"/>
    <x v="0"/>
  </r>
  <r>
    <n v="382881416"/>
    <s v="E. Titcomb"/>
    <x v="417"/>
    <s v="May"/>
    <n v="2024"/>
    <d v="1899-12-30T06:41:00"/>
    <x v="2"/>
    <x v="1"/>
    <n v="57"/>
    <x v="2"/>
    <s v="Two or More Races"/>
    <x v="0"/>
    <x v="0"/>
    <m/>
    <n v="50"/>
    <s v="Delay"/>
    <x v="3"/>
    <n v="6"/>
    <x v="0"/>
    <x v="2"/>
    <x v="2"/>
    <x v="2"/>
  </r>
  <r>
    <n v="338416137"/>
    <s v="E. Stoad"/>
    <x v="449"/>
    <s v="Mar"/>
    <n v="2024"/>
    <d v="1899-12-30T06:46:00"/>
    <x v="5"/>
    <x v="1"/>
    <n v="18"/>
    <x v="3"/>
    <s v="Two or More Races"/>
    <x v="0"/>
    <x v="0"/>
    <m/>
    <n v="58"/>
    <s v="Delay"/>
    <x v="4"/>
    <n v="6"/>
    <x v="0"/>
    <x v="2"/>
    <x v="2"/>
    <x v="2"/>
  </r>
  <r>
    <n v="386685391"/>
    <s v="F. MacPaik"/>
    <x v="41"/>
    <s v="Aug"/>
    <n v="2024"/>
    <d v="1899-12-30T00:55:00"/>
    <x v="1"/>
    <x v="1"/>
    <n v="27"/>
    <x v="3"/>
    <s v="Two or More Races"/>
    <x v="0"/>
    <x v="0"/>
    <m/>
    <n v="19"/>
    <s v="Within Time"/>
    <x v="8"/>
    <n v="0"/>
    <x v="3"/>
    <x v="3"/>
    <x v="1"/>
    <x v="1"/>
  </r>
  <r>
    <n v="125733589"/>
    <s v="F. Killough"/>
    <x v="320"/>
    <s v="Jul"/>
    <n v="2023"/>
    <d v="1899-12-30T12:41:00"/>
    <x v="3"/>
    <x v="1"/>
    <n v="49"/>
    <x v="2"/>
    <s v="Two or More Races"/>
    <x v="0"/>
    <x v="0"/>
    <m/>
    <n v="31"/>
    <s v="Delay"/>
    <x v="11"/>
    <n v="12"/>
    <x v="2"/>
    <x v="0"/>
    <x v="0"/>
    <x v="0"/>
  </r>
  <r>
    <n v="750583647"/>
    <s v="F. Cheale"/>
    <x v="129"/>
    <s v="Feb"/>
    <n v="2024"/>
    <d v="1899-12-30T10:13:00"/>
    <x v="6"/>
    <x v="1"/>
    <n v="51"/>
    <x v="2"/>
    <s v="Two or More Races"/>
    <x v="0"/>
    <x v="0"/>
    <m/>
    <n v="35"/>
    <s v="Delay"/>
    <x v="23"/>
    <n v="10"/>
    <x v="0"/>
    <x v="2"/>
    <x v="0"/>
    <x v="2"/>
  </r>
  <r>
    <n v="202209289"/>
    <s v="F. Hollibone"/>
    <x v="12"/>
    <s v="Nov"/>
    <n v="2023"/>
    <d v="1899-12-30T12:11:00"/>
    <x v="3"/>
    <x v="1"/>
    <n v="31"/>
    <x v="6"/>
    <s v="Two or More Races"/>
    <x v="0"/>
    <x v="0"/>
    <m/>
    <n v="42"/>
    <s v="Delay"/>
    <x v="9"/>
    <n v="12"/>
    <x v="2"/>
    <x v="3"/>
    <x v="0"/>
    <x v="0"/>
  </r>
  <r>
    <n v="577821899"/>
    <s v="F. Kohtler"/>
    <x v="449"/>
    <s v="Mar"/>
    <n v="2024"/>
    <d v="1899-12-30T00:47:00"/>
    <x v="5"/>
    <x v="1"/>
    <n v="74"/>
    <x v="5"/>
    <s v="Two or More Races"/>
    <x v="0"/>
    <x v="0"/>
    <m/>
    <n v="42"/>
    <s v="Delay"/>
    <x v="4"/>
    <n v="0"/>
    <x v="3"/>
    <x v="2"/>
    <x v="0"/>
    <x v="2"/>
  </r>
  <r>
    <n v="793634699"/>
    <s v="F. Hug"/>
    <x v="265"/>
    <s v="Aug"/>
    <n v="2024"/>
    <d v="1899-12-30T08:25:00"/>
    <x v="3"/>
    <x v="1"/>
    <n v="37"/>
    <x v="6"/>
    <s v="Two or More Races"/>
    <x v="0"/>
    <x v="0"/>
    <m/>
    <n v="50"/>
    <s v="Delay"/>
    <x v="10"/>
    <n v="8"/>
    <x v="0"/>
    <x v="2"/>
    <x v="2"/>
    <x v="2"/>
  </r>
  <r>
    <n v="705849983"/>
    <s v="G. Mutter"/>
    <x v="297"/>
    <s v="Jun"/>
    <n v="2024"/>
    <d v="1899-12-30T00:53:00"/>
    <x v="4"/>
    <x v="1"/>
    <n v="48"/>
    <x v="2"/>
    <s v="Two or More Races"/>
    <x v="0"/>
    <x v="0"/>
    <m/>
    <n v="12"/>
    <s v="Within Time"/>
    <x v="24"/>
    <n v="0"/>
    <x v="3"/>
    <x v="1"/>
    <x v="1"/>
    <x v="1"/>
  </r>
  <r>
    <n v="883217443"/>
    <s v="G. Winnett"/>
    <x v="242"/>
    <s v="May"/>
    <n v="2024"/>
    <d v="1899-12-30T15:16:00"/>
    <x v="0"/>
    <x v="1"/>
    <n v="68"/>
    <x v="0"/>
    <s v="Two or More Races"/>
    <x v="0"/>
    <x v="0"/>
    <m/>
    <n v="20"/>
    <s v="Within Time"/>
    <x v="13"/>
    <n v="15"/>
    <x v="2"/>
    <x v="2"/>
    <x v="1"/>
    <x v="2"/>
  </r>
  <r>
    <n v="346367581"/>
    <s v="G. Marrow"/>
    <x v="337"/>
    <s v="Oct"/>
    <n v="2024"/>
    <d v="1899-12-30T04:02:00"/>
    <x v="2"/>
    <x v="1"/>
    <n v="49"/>
    <x v="2"/>
    <s v="Two or More Races"/>
    <x v="0"/>
    <x v="0"/>
    <m/>
    <n v="23"/>
    <s v="Within Time"/>
    <x v="24"/>
    <n v="4"/>
    <x v="3"/>
    <x v="1"/>
    <x v="1"/>
    <x v="1"/>
  </r>
  <r>
    <n v="819756661"/>
    <s v="G. Decourt"/>
    <x v="95"/>
    <s v="Sep"/>
    <n v="2024"/>
    <d v="1899-12-30T19:10:00"/>
    <x v="3"/>
    <x v="1"/>
    <n v="64"/>
    <x v="0"/>
    <s v="Two or More Races"/>
    <x v="0"/>
    <x v="0"/>
    <m/>
    <n v="29"/>
    <s v="Within Time"/>
    <x v="4"/>
    <n v="19"/>
    <x v="1"/>
    <x v="2"/>
    <x v="1"/>
    <x v="2"/>
  </r>
  <r>
    <n v="845450091"/>
    <s v="G. Baldinotti"/>
    <x v="193"/>
    <s v="Sep"/>
    <n v="2024"/>
    <d v="1899-12-30T21:36:00"/>
    <x v="3"/>
    <x v="1"/>
    <n v="6"/>
    <x v="4"/>
    <s v="Two or More Races"/>
    <x v="0"/>
    <x v="0"/>
    <m/>
    <n v="41"/>
    <s v="Delay"/>
    <x v="21"/>
    <n v="21"/>
    <x v="1"/>
    <x v="1"/>
    <x v="0"/>
    <x v="1"/>
  </r>
  <r>
    <n v="213209329"/>
    <s v="G. Dillet"/>
    <x v="161"/>
    <s v="Apr"/>
    <n v="2024"/>
    <d v="1899-12-30T03:30:00"/>
    <x v="5"/>
    <x v="1"/>
    <n v="66"/>
    <x v="0"/>
    <s v="Two or More Races"/>
    <x v="0"/>
    <x v="0"/>
    <m/>
    <n v="41"/>
    <s v="Delay"/>
    <x v="5"/>
    <n v="3"/>
    <x v="3"/>
    <x v="0"/>
    <x v="0"/>
    <x v="0"/>
  </r>
  <r>
    <n v="240413530"/>
    <s v="H. Griffitt"/>
    <x v="353"/>
    <s v="Jul"/>
    <n v="2023"/>
    <d v="1899-12-30T19:13:00"/>
    <x v="2"/>
    <x v="1"/>
    <n v="48"/>
    <x v="2"/>
    <s v="Two or More Races"/>
    <x v="0"/>
    <x v="0"/>
    <m/>
    <n v="19"/>
    <s v="Within Time"/>
    <x v="27"/>
    <n v="19"/>
    <x v="1"/>
    <x v="3"/>
    <x v="1"/>
    <x v="0"/>
  </r>
  <r>
    <n v="191809331"/>
    <s v="H. Beddoes"/>
    <x v="69"/>
    <s v="Mar"/>
    <n v="2024"/>
    <d v="1899-12-30T08:59:00"/>
    <x v="2"/>
    <x v="1"/>
    <n v="12"/>
    <x v="4"/>
    <s v="Two or More Races"/>
    <x v="0"/>
    <x v="0"/>
    <m/>
    <n v="48"/>
    <s v="Delay"/>
    <x v="16"/>
    <n v="8"/>
    <x v="0"/>
    <x v="1"/>
    <x v="2"/>
    <x v="1"/>
  </r>
  <r>
    <n v="769186872"/>
    <s v="I. Jerdon"/>
    <x v="3"/>
    <s v="Feb"/>
    <n v="2024"/>
    <d v="1899-12-30T10:54:00"/>
    <x v="3"/>
    <x v="1"/>
    <n v="55"/>
    <x v="2"/>
    <s v="Two or More Races"/>
    <x v="0"/>
    <x v="0"/>
    <m/>
    <n v="28"/>
    <s v="Within Time"/>
    <x v="2"/>
    <n v="10"/>
    <x v="0"/>
    <x v="1"/>
    <x v="1"/>
    <x v="1"/>
  </r>
  <r>
    <n v="278050695"/>
    <s v="I. Dunklee"/>
    <x v="81"/>
    <s v="Oct"/>
    <n v="2024"/>
    <d v="1899-12-30T12:56:00"/>
    <x v="4"/>
    <x v="1"/>
    <n v="51"/>
    <x v="2"/>
    <s v="Two or More Races"/>
    <x v="0"/>
    <x v="0"/>
    <m/>
    <n v="47"/>
    <s v="Delay"/>
    <x v="20"/>
    <n v="12"/>
    <x v="2"/>
    <x v="3"/>
    <x v="2"/>
    <x v="0"/>
  </r>
  <r>
    <n v="176915532"/>
    <s v="J. Gorvette"/>
    <x v="473"/>
    <s v="Sep"/>
    <n v="2023"/>
    <d v="1899-12-30T12:24:00"/>
    <x v="5"/>
    <x v="1"/>
    <n v="78"/>
    <x v="5"/>
    <s v="Two or More Races"/>
    <x v="0"/>
    <x v="0"/>
    <m/>
    <n v="26"/>
    <s v="Within Time"/>
    <x v="13"/>
    <n v="12"/>
    <x v="2"/>
    <x v="2"/>
    <x v="1"/>
    <x v="2"/>
  </r>
  <r>
    <n v="588567026"/>
    <s v="J. Bernet"/>
    <x v="482"/>
    <s v="Aug"/>
    <n v="2024"/>
    <d v="1899-12-30T09:09:00"/>
    <x v="0"/>
    <x v="1"/>
    <n v="72"/>
    <x v="5"/>
    <s v="Two or More Races"/>
    <x v="0"/>
    <x v="0"/>
    <m/>
    <n v="51"/>
    <s v="Delay"/>
    <x v="20"/>
    <n v="9"/>
    <x v="0"/>
    <x v="3"/>
    <x v="2"/>
    <x v="0"/>
  </r>
  <r>
    <n v="343938086"/>
    <s v="J. Ughi"/>
    <x v="81"/>
    <s v="Oct"/>
    <n v="2024"/>
    <d v="1899-12-30T08:16:00"/>
    <x v="4"/>
    <x v="1"/>
    <n v="21"/>
    <x v="3"/>
    <s v="Two or More Races"/>
    <x v="0"/>
    <x v="0"/>
    <m/>
    <n v="54"/>
    <s v="Delay"/>
    <x v="20"/>
    <n v="8"/>
    <x v="0"/>
    <x v="3"/>
    <x v="2"/>
    <x v="0"/>
  </r>
  <r>
    <n v="424852084"/>
    <s v="K. Sire"/>
    <x v="200"/>
    <s v="Apr"/>
    <n v="2023"/>
    <d v="1899-12-30T11:18:00"/>
    <x v="5"/>
    <x v="1"/>
    <n v="7"/>
    <x v="4"/>
    <s v="Two or More Races"/>
    <x v="0"/>
    <x v="0"/>
    <m/>
    <n v="13"/>
    <s v="Within Time"/>
    <x v="28"/>
    <n v="11"/>
    <x v="0"/>
    <x v="0"/>
    <x v="1"/>
    <x v="2"/>
  </r>
  <r>
    <n v="653254152"/>
    <s v="K. Smowton"/>
    <x v="24"/>
    <s v="Apr"/>
    <n v="2023"/>
    <d v="1899-12-30T03:57:00"/>
    <x v="0"/>
    <x v="1"/>
    <n v="11"/>
    <x v="4"/>
    <s v="Two or More Races"/>
    <x v="0"/>
    <x v="0"/>
    <m/>
    <n v="14"/>
    <s v="Within Time"/>
    <x v="9"/>
    <n v="3"/>
    <x v="3"/>
    <x v="3"/>
    <x v="1"/>
    <x v="0"/>
  </r>
  <r>
    <n v="799736211"/>
    <s v="K. Dallin"/>
    <x v="443"/>
    <s v="Sep"/>
    <n v="2024"/>
    <d v="1899-12-30T20:59:00"/>
    <x v="2"/>
    <x v="1"/>
    <n v="51"/>
    <x v="2"/>
    <s v="Two or More Races"/>
    <x v="0"/>
    <x v="0"/>
    <m/>
    <n v="14"/>
    <s v="Within Time"/>
    <x v="18"/>
    <n v="20"/>
    <x v="1"/>
    <x v="1"/>
    <x v="1"/>
    <x v="1"/>
  </r>
  <r>
    <n v="398687636"/>
    <s v="K. Kopmann"/>
    <x v="531"/>
    <s v="Dec"/>
    <n v="2023"/>
    <d v="1899-12-30T14:20:00"/>
    <x v="2"/>
    <x v="1"/>
    <n v="67"/>
    <x v="0"/>
    <s v="Two or More Races"/>
    <x v="0"/>
    <x v="0"/>
    <m/>
    <n v="25"/>
    <s v="Within Time"/>
    <x v="16"/>
    <n v="14"/>
    <x v="2"/>
    <x v="1"/>
    <x v="1"/>
    <x v="1"/>
  </r>
  <r>
    <n v="421460575"/>
    <s v="K. Theyer"/>
    <x v="284"/>
    <s v="Sep"/>
    <n v="2023"/>
    <d v="1899-12-30T08:39:00"/>
    <x v="5"/>
    <x v="1"/>
    <n v="38"/>
    <x v="6"/>
    <s v="Two or More Races"/>
    <x v="0"/>
    <x v="0"/>
    <m/>
    <n v="39"/>
    <s v="Delay"/>
    <x v="19"/>
    <n v="8"/>
    <x v="0"/>
    <x v="3"/>
    <x v="0"/>
    <x v="1"/>
  </r>
  <r>
    <n v="770535270"/>
    <s v="K. Swyer"/>
    <x v="68"/>
    <s v="Jan"/>
    <n v="2024"/>
    <d v="1899-12-30T02:00:00"/>
    <x v="1"/>
    <x v="1"/>
    <n v="5"/>
    <x v="4"/>
    <s v="Two or More Races"/>
    <x v="0"/>
    <x v="0"/>
    <m/>
    <n v="41"/>
    <s v="Delay"/>
    <x v="22"/>
    <n v="2"/>
    <x v="3"/>
    <x v="1"/>
    <x v="0"/>
    <x v="1"/>
  </r>
  <r>
    <n v="763253640"/>
    <s v="K. Agget"/>
    <x v="46"/>
    <s v="May"/>
    <n v="2024"/>
    <d v="1899-12-30T08:43:00"/>
    <x v="0"/>
    <x v="1"/>
    <n v="57"/>
    <x v="2"/>
    <s v="Two or More Races"/>
    <x v="0"/>
    <x v="0"/>
    <m/>
    <n v="43"/>
    <s v="Delay"/>
    <x v="1"/>
    <n v="8"/>
    <x v="0"/>
    <x v="0"/>
    <x v="0"/>
    <x v="0"/>
  </r>
  <r>
    <n v="192630250"/>
    <s v="K. Hucke"/>
    <x v="565"/>
    <s v="Feb"/>
    <n v="2024"/>
    <d v="1899-12-30T05:20:00"/>
    <x v="5"/>
    <x v="1"/>
    <n v="63"/>
    <x v="0"/>
    <s v="Two or More Races"/>
    <x v="0"/>
    <x v="0"/>
    <m/>
    <n v="45"/>
    <s v="Delay"/>
    <x v="17"/>
    <n v="5"/>
    <x v="3"/>
    <x v="1"/>
    <x v="0"/>
    <x v="1"/>
  </r>
  <r>
    <n v="633692579"/>
    <s v="K. Strotton"/>
    <x v="435"/>
    <s v="Jun"/>
    <n v="2024"/>
    <d v="1899-12-30T03:09:00"/>
    <x v="0"/>
    <x v="1"/>
    <n v="63"/>
    <x v="0"/>
    <s v="Two or More Races"/>
    <x v="0"/>
    <x v="0"/>
    <m/>
    <n v="56"/>
    <s v="Delay"/>
    <x v="7"/>
    <n v="3"/>
    <x v="3"/>
    <x v="2"/>
    <x v="2"/>
    <x v="2"/>
  </r>
  <r>
    <n v="646104499"/>
    <s v="L. Beirne"/>
    <x v="68"/>
    <s v="Jan"/>
    <n v="2024"/>
    <d v="1899-12-30T08:22:00"/>
    <x v="1"/>
    <x v="1"/>
    <n v="9"/>
    <x v="4"/>
    <s v="Two or More Races"/>
    <x v="0"/>
    <x v="0"/>
    <m/>
    <n v="15"/>
    <s v="Within Time"/>
    <x v="22"/>
    <n v="8"/>
    <x v="0"/>
    <x v="1"/>
    <x v="1"/>
    <x v="1"/>
  </r>
  <r>
    <n v="422063911"/>
    <s v="L. Needham"/>
    <x v="15"/>
    <s v="Sep"/>
    <n v="2023"/>
    <d v="1899-12-30T15:30:00"/>
    <x v="6"/>
    <x v="1"/>
    <n v="43"/>
    <x v="6"/>
    <s v="Two or More Races"/>
    <x v="0"/>
    <x v="0"/>
    <m/>
    <n v="25"/>
    <s v="Within Time"/>
    <x v="5"/>
    <n v="15"/>
    <x v="2"/>
    <x v="0"/>
    <x v="1"/>
    <x v="0"/>
  </r>
  <r>
    <n v="349869740"/>
    <s v="L. Withnall"/>
    <x v="205"/>
    <s v="May"/>
    <n v="2024"/>
    <d v="1899-12-30T18:23:00"/>
    <x v="0"/>
    <x v="1"/>
    <n v="1"/>
    <x v="1"/>
    <s v="Two or More Races"/>
    <x v="0"/>
    <x v="0"/>
    <m/>
    <n v="44"/>
    <s v="Delay"/>
    <x v="4"/>
    <n v="18"/>
    <x v="1"/>
    <x v="2"/>
    <x v="0"/>
    <x v="2"/>
  </r>
  <r>
    <n v="617592394"/>
    <s v="L. Pautard"/>
    <x v="562"/>
    <s v="Apr"/>
    <n v="2024"/>
    <d v="1899-12-30T22:35:00"/>
    <x v="4"/>
    <x v="1"/>
    <n v="58"/>
    <x v="2"/>
    <s v="Two or More Races"/>
    <x v="0"/>
    <x v="0"/>
    <m/>
    <n v="59"/>
    <s v="Delay"/>
    <x v="19"/>
    <n v="22"/>
    <x v="1"/>
    <x v="3"/>
    <x v="2"/>
    <x v="1"/>
  </r>
  <r>
    <n v="241691762"/>
    <s v="M. Perel"/>
    <x v="547"/>
    <s v="Apr"/>
    <n v="2024"/>
    <d v="1899-12-30T16:41:00"/>
    <x v="5"/>
    <x v="1"/>
    <n v="33"/>
    <x v="6"/>
    <s v="Two or More Races"/>
    <x v="0"/>
    <x v="0"/>
    <m/>
    <n v="24"/>
    <s v="Within Time"/>
    <x v="18"/>
    <n v="16"/>
    <x v="2"/>
    <x v="1"/>
    <x v="1"/>
    <x v="1"/>
  </r>
  <r>
    <n v="457316371"/>
    <s v="M. Charlot"/>
    <x v="522"/>
    <s v="Jul"/>
    <n v="2024"/>
    <d v="1899-12-30T17:29:00"/>
    <x v="5"/>
    <x v="1"/>
    <n v="55"/>
    <x v="2"/>
    <s v="Two or More Races"/>
    <x v="0"/>
    <x v="0"/>
    <m/>
    <n v="36"/>
    <s v="Delay"/>
    <x v="18"/>
    <n v="17"/>
    <x v="2"/>
    <x v="1"/>
    <x v="0"/>
    <x v="1"/>
  </r>
  <r>
    <n v="361132097"/>
    <s v="M. Sterte"/>
    <x v="294"/>
    <s v="Aug"/>
    <n v="2023"/>
    <d v="1899-12-30T18:47:00"/>
    <x v="1"/>
    <x v="1"/>
    <n v="75"/>
    <x v="5"/>
    <s v="Two or More Races"/>
    <x v="0"/>
    <x v="0"/>
    <m/>
    <n v="58"/>
    <s v="Delay"/>
    <x v="18"/>
    <n v="18"/>
    <x v="1"/>
    <x v="1"/>
    <x v="2"/>
    <x v="1"/>
  </r>
  <r>
    <n v="228192198"/>
    <s v="N. Caneo"/>
    <x v="397"/>
    <s v="Apr"/>
    <n v="2024"/>
    <d v="1899-12-30T01:12:00"/>
    <x v="6"/>
    <x v="1"/>
    <n v="19"/>
    <x v="3"/>
    <s v="Two or More Races"/>
    <x v="0"/>
    <x v="0"/>
    <m/>
    <n v="22"/>
    <s v="Within Time"/>
    <x v="12"/>
    <n v="1"/>
    <x v="3"/>
    <x v="2"/>
    <x v="1"/>
    <x v="2"/>
  </r>
  <r>
    <n v="243686278"/>
    <s v="N. Abbyss"/>
    <x v="150"/>
    <s v="Feb"/>
    <n v="2024"/>
    <d v="1899-12-30T08:58:00"/>
    <x v="2"/>
    <x v="1"/>
    <n v="48"/>
    <x v="2"/>
    <s v="Two or More Races"/>
    <x v="0"/>
    <x v="0"/>
    <m/>
    <n v="24"/>
    <s v="Within Time"/>
    <x v="4"/>
    <n v="8"/>
    <x v="0"/>
    <x v="2"/>
    <x v="1"/>
    <x v="2"/>
  </r>
  <r>
    <n v="791047639"/>
    <s v="N. Gownge"/>
    <x v="95"/>
    <s v="Sep"/>
    <n v="2024"/>
    <d v="1899-12-30T16:42:00"/>
    <x v="3"/>
    <x v="1"/>
    <n v="75"/>
    <x v="5"/>
    <s v="Two or More Races"/>
    <x v="0"/>
    <x v="0"/>
    <m/>
    <n v="24"/>
    <s v="Within Time"/>
    <x v="4"/>
    <n v="16"/>
    <x v="2"/>
    <x v="2"/>
    <x v="1"/>
    <x v="2"/>
  </r>
  <r>
    <n v="778089654"/>
    <s v="N. Uvedale"/>
    <x v="90"/>
    <s v="Aug"/>
    <n v="2023"/>
    <d v="1899-12-30T12:08:00"/>
    <x v="3"/>
    <x v="1"/>
    <n v="12"/>
    <x v="4"/>
    <s v="Two or More Races"/>
    <x v="0"/>
    <x v="0"/>
    <m/>
    <n v="25"/>
    <s v="Within Time"/>
    <x v="27"/>
    <n v="12"/>
    <x v="2"/>
    <x v="3"/>
    <x v="1"/>
    <x v="0"/>
  </r>
  <r>
    <n v="510776351"/>
    <s v="N. Sheather"/>
    <x v="107"/>
    <s v="Jan"/>
    <n v="2024"/>
    <d v="1899-12-30T18:12:00"/>
    <x v="4"/>
    <x v="1"/>
    <n v="10"/>
    <x v="4"/>
    <s v="Two or More Races"/>
    <x v="0"/>
    <x v="0"/>
    <m/>
    <n v="38"/>
    <s v="Delay"/>
    <x v="4"/>
    <n v="18"/>
    <x v="1"/>
    <x v="2"/>
    <x v="0"/>
    <x v="2"/>
  </r>
  <r>
    <n v="741905657"/>
    <s v="O. Adamovitch"/>
    <x v="186"/>
    <s v="Jun"/>
    <n v="2023"/>
    <d v="1899-12-30T15:05:00"/>
    <x v="4"/>
    <x v="1"/>
    <n v="46"/>
    <x v="2"/>
    <s v="Two or More Races"/>
    <x v="0"/>
    <x v="0"/>
    <m/>
    <n v="13"/>
    <s v="Within Time"/>
    <x v="18"/>
    <n v="15"/>
    <x v="2"/>
    <x v="1"/>
    <x v="1"/>
    <x v="1"/>
  </r>
  <r>
    <n v="144613169"/>
    <s v="O. Bollans"/>
    <x v="162"/>
    <s v="Jul"/>
    <n v="2024"/>
    <d v="1899-12-30T07:13:00"/>
    <x v="1"/>
    <x v="1"/>
    <n v="49"/>
    <x v="2"/>
    <s v="Two or More Races"/>
    <x v="0"/>
    <x v="0"/>
    <m/>
    <n v="23"/>
    <s v="Within Time"/>
    <x v="22"/>
    <n v="7"/>
    <x v="0"/>
    <x v="1"/>
    <x v="1"/>
    <x v="1"/>
  </r>
  <r>
    <n v="821573198"/>
    <s v="O. Le Gassick"/>
    <x v="485"/>
    <s v="Jun"/>
    <n v="2024"/>
    <d v="1899-12-30T17:07:00"/>
    <x v="6"/>
    <x v="1"/>
    <n v="59"/>
    <x v="2"/>
    <s v="Two or More Races"/>
    <x v="0"/>
    <x v="0"/>
    <m/>
    <n v="31"/>
    <s v="Delay"/>
    <x v="25"/>
    <n v="17"/>
    <x v="2"/>
    <x v="0"/>
    <x v="0"/>
    <x v="0"/>
  </r>
  <r>
    <n v="338306597"/>
    <s v="O. Giberd"/>
    <x v="408"/>
    <s v="Jul"/>
    <n v="2024"/>
    <d v="1899-12-30T12:32:00"/>
    <x v="1"/>
    <x v="1"/>
    <n v="43"/>
    <x v="6"/>
    <s v="Two or More Races"/>
    <x v="0"/>
    <x v="0"/>
    <m/>
    <n v="32"/>
    <s v="Delay"/>
    <x v="23"/>
    <n v="12"/>
    <x v="2"/>
    <x v="2"/>
    <x v="0"/>
    <x v="2"/>
  </r>
  <r>
    <n v="687924881"/>
    <s v="O. Morant"/>
    <x v="232"/>
    <s v="Apr"/>
    <n v="2023"/>
    <d v="1899-12-30T11:53:00"/>
    <x v="5"/>
    <x v="1"/>
    <n v="6"/>
    <x v="4"/>
    <s v="Two or More Races"/>
    <x v="0"/>
    <x v="0"/>
    <m/>
    <n v="49"/>
    <s v="Delay"/>
    <x v="20"/>
    <n v="11"/>
    <x v="0"/>
    <x v="3"/>
    <x v="2"/>
    <x v="0"/>
  </r>
  <r>
    <n v="785869715"/>
    <s v="O. Cupper"/>
    <x v="502"/>
    <s v="Sep"/>
    <n v="2023"/>
    <d v="1899-12-30T11:40:00"/>
    <x v="2"/>
    <x v="1"/>
    <n v="46"/>
    <x v="2"/>
    <s v="Two or More Races"/>
    <x v="0"/>
    <x v="0"/>
    <m/>
    <n v="51"/>
    <s v="Delay"/>
    <x v="26"/>
    <n v="11"/>
    <x v="0"/>
    <x v="2"/>
    <x v="2"/>
    <x v="2"/>
  </r>
  <r>
    <n v="801428784"/>
    <s v="O. Ramplee"/>
    <x v="113"/>
    <s v="Sep"/>
    <n v="2024"/>
    <d v="1899-12-30T15:21:00"/>
    <x v="5"/>
    <x v="1"/>
    <n v="20"/>
    <x v="3"/>
    <s v="Two or More Races"/>
    <x v="0"/>
    <x v="0"/>
    <m/>
    <n v="52"/>
    <s v="Delay"/>
    <x v="0"/>
    <n v="15"/>
    <x v="2"/>
    <x v="0"/>
    <x v="2"/>
    <x v="0"/>
  </r>
  <r>
    <n v="390909742"/>
    <s v="P. Kalkofer"/>
    <x v="260"/>
    <s v="Feb"/>
    <n v="2024"/>
    <d v="1899-12-30T11:11:00"/>
    <x v="1"/>
    <x v="1"/>
    <n v="13"/>
    <x v="4"/>
    <s v="Two or More Races"/>
    <x v="0"/>
    <x v="0"/>
    <m/>
    <n v="24"/>
    <s v="Within Time"/>
    <x v="15"/>
    <n v="11"/>
    <x v="0"/>
    <x v="2"/>
    <x v="1"/>
    <x v="2"/>
  </r>
  <r>
    <n v="794771016"/>
    <s v="P. McCreath"/>
    <x v="236"/>
    <s v="Nov"/>
    <n v="2023"/>
    <d v="1899-12-30T21:46:00"/>
    <x v="1"/>
    <x v="1"/>
    <n v="5"/>
    <x v="4"/>
    <s v="Two or More Races"/>
    <x v="0"/>
    <x v="0"/>
    <m/>
    <n v="37"/>
    <s v="Delay"/>
    <x v="25"/>
    <n v="21"/>
    <x v="1"/>
    <x v="0"/>
    <x v="0"/>
    <x v="0"/>
  </r>
  <r>
    <n v="417918960"/>
    <s v="P. Posen"/>
    <x v="249"/>
    <s v="Dec"/>
    <n v="2023"/>
    <d v="1899-12-30T02:13:00"/>
    <x v="1"/>
    <x v="1"/>
    <n v="33"/>
    <x v="6"/>
    <s v="Two or More Races"/>
    <x v="0"/>
    <x v="0"/>
    <m/>
    <n v="38"/>
    <s v="Delay"/>
    <x v="3"/>
    <n v="2"/>
    <x v="3"/>
    <x v="2"/>
    <x v="0"/>
    <x v="2"/>
  </r>
  <r>
    <n v="486263604"/>
    <s v="P. Stienton"/>
    <x v="438"/>
    <s v="Sep"/>
    <n v="2024"/>
    <d v="1899-12-30T10:38:00"/>
    <x v="2"/>
    <x v="1"/>
    <n v="29"/>
    <x v="3"/>
    <s v="Two or More Races"/>
    <x v="0"/>
    <x v="0"/>
    <m/>
    <n v="48"/>
    <s v="Delay"/>
    <x v="7"/>
    <n v="10"/>
    <x v="0"/>
    <x v="2"/>
    <x v="2"/>
    <x v="2"/>
  </r>
  <r>
    <n v="888406467"/>
    <s v="Q. Mensler"/>
    <x v="96"/>
    <s v="Apr"/>
    <n v="2024"/>
    <d v="1899-12-30T03:00:00"/>
    <x v="6"/>
    <x v="1"/>
    <n v="29"/>
    <x v="3"/>
    <s v="Two or More Races"/>
    <x v="0"/>
    <x v="0"/>
    <m/>
    <n v="23"/>
    <s v="Within Time"/>
    <x v="30"/>
    <n v="3"/>
    <x v="3"/>
    <x v="3"/>
    <x v="1"/>
    <x v="1"/>
  </r>
  <r>
    <n v="541385588"/>
    <s v="Q. Gorbell"/>
    <x v="135"/>
    <s v="Jul"/>
    <n v="2024"/>
    <d v="1899-12-30T19:31:00"/>
    <x v="4"/>
    <x v="1"/>
    <n v="31"/>
    <x v="6"/>
    <s v="Two or More Races"/>
    <x v="0"/>
    <x v="0"/>
    <m/>
    <n v="31"/>
    <s v="Delay"/>
    <x v="21"/>
    <n v="19"/>
    <x v="1"/>
    <x v="1"/>
    <x v="0"/>
    <x v="1"/>
  </r>
  <r>
    <n v="892949106"/>
    <s v="Q. Softley"/>
    <x v="329"/>
    <s v="Oct"/>
    <n v="2023"/>
    <d v="1899-12-30T22:58:00"/>
    <x v="2"/>
    <x v="1"/>
    <n v="79"/>
    <x v="5"/>
    <s v="Two or More Races"/>
    <x v="0"/>
    <x v="0"/>
    <m/>
    <n v="33"/>
    <s v="Delay"/>
    <x v="18"/>
    <n v="22"/>
    <x v="1"/>
    <x v="1"/>
    <x v="0"/>
    <x v="1"/>
  </r>
  <r>
    <n v="584707549"/>
    <s v="Q. Fieldsend"/>
    <x v="172"/>
    <s v="Aug"/>
    <n v="2024"/>
    <d v="1899-12-30T11:25:00"/>
    <x v="1"/>
    <x v="1"/>
    <n v="22"/>
    <x v="3"/>
    <s v="Two or More Races"/>
    <x v="0"/>
    <x v="0"/>
    <m/>
    <n v="45"/>
    <s v="Delay"/>
    <x v="15"/>
    <n v="11"/>
    <x v="0"/>
    <x v="2"/>
    <x v="0"/>
    <x v="2"/>
  </r>
  <r>
    <n v="589476817"/>
    <s v="Q. Haszard"/>
    <x v="450"/>
    <s v="Aug"/>
    <n v="2024"/>
    <d v="1899-12-30T06:30:00"/>
    <x v="3"/>
    <x v="1"/>
    <n v="36"/>
    <x v="6"/>
    <s v="Two or More Races"/>
    <x v="0"/>
    <x v="0"/>
    <m/>
    <n v="48"/>
    <s v="Delay"/>
    <x v="6"/>
    <n v="6"/>
    <x v="0"/>
    <x v="3"/>
    <x v="2"/>
    <x v="0"/>
  </r>
  <r>
    <n v="893716988"/>
    <s v="Q. Hogben"/>
    <x v="340"/>
    <s v="May"/>
    <n v="2023"/>
    <d v="1899-12-30T07:31:00"/>
    <x v="0"/>
    <x v="1"/>
    <n v="36"/>
    <x v="6"/>
    <s v="Two or More Races"/>
    <x v="0"/>
    <x v="0"/>
    <m/>
    <n v="50"/>
    <s v="Delay"/>
    <x v="24"/>
    <n v="7"/>
    <x v="0"/>
    <x v="1"/>
    <x v="2"/>
    <x v="1"/>
  </r>
  <r>
    <n v="480432139"/>
    <s v="Q. Selesnick"/>
    <x v="97"/>
    <s v="Jul"/>
    <n v="2024"/>
    <d v="1899-12-30T05:22:00"/>
    <x v="6"/>
    <x v="1"/>
    <n v="5"/>
    <x v="4"/>
    <s v="Two or More Races"/>
    <x v="0"/>
    <x v="0"/>
    <m/>
    <n v="57"/>
    <s v="Delay"/>
    <x v="30"/>
    <n v="5"/>
    <x v="3"/>
    <x v="3"/>
    <x v="2"/>
    <x v="1"/>
  </r>
  <r>
    <n v="635323437"/>
    <s v="Q. Trowbridge"/>
    <x v="133"/>
    <s v="Jun"/>
    <n v="2024"/>
    <d v="1899-12-30T20:44:00"/>
    <x v="4"/>
    <x v="1"/>
    <n v="54"/>
    <x v="2"/>
    <s v="Two or More Races"/>
    <x v="0"/>
    <x v="0"/>
    <m/>
    <n v="58"/>
    <s v="Delay"/>
    <x v="14"/>
    <n v="20"/>
    <x v="1"/>
    <x v="0"/>
    <x v="2"/>
    <x v="0"/>
  </r>
  <r>
    <n v="227419226"/>
    <s v="Q. Scotchforth"/>
    <x v="271"/>
    <s v="Jul"/>
    <n v="2023"/>
    <d v="1899-12-30T07:13:00"/>
    <x v="5"/>
    <x v="1"/>
    <n v="57"/>
    <x v="2"/>
    <s v="Two or More Races"/>
    <x v="0"/>
    <x v="0"/>
    <m/>
    <n v="58"/>
    <s v="Delay"/>
    <x v="28"/>
    <n v="7"/>
    <x v="0"/>
    <x v="0"/>
    <x v="2"/>
    <x v="2"/>
  </r>
  <r>
    <n v="886508533"/>
    <s v="R. Kellart"/>
    <x v="566"/>
    <s v="Sep"/>
    <n v="2023"/>
    <d v="1899-12-30T09:23:00"/>
    <x v="2"/>
    <x v="1"/>
    <n v="19"/>
    <x v="3"/>
    <s v="Two or More Races"/>
    <x v="0"/>
    <x v="0"/>
    <m/>
    <n v="22"/>
    <s v="Within Time"/>
    <x v="16"/>
    <n v="9"/>
    <x v="0"/>
    <x v="1"/>
    <x v="1"/>
    <x v="1"/>
  </r>
  <r>
    <n v="758514409"/>
    <s v="R. Scrogges"/>
    <x v="429"/>
    <s v="Aug"/>
    <n v="2023"/>
    <d v="1899-12-30T16:10:00"/>
    <x v="1"/>
    <x v="1"/>
    <n v="78"/>
    <x v="5"/>
    <s v="Two or More Races"/>
    <x v="0"/>
    <x v="0"/>
    <m/>
    <n v="26"/>
    <s v="Within Time"/>
    <x v="5"/>
    <n v="16"/>
    <x v="2"/>
    <x v="0"/>
    <x v="1"/>
    <x v="0"/>
  </r>
  <r>
    <n v="243437192"/>
    <s v="R. Altham"/>
    <x v="183"/>
    <s v="Aug"/>
    <n v="2023"/>
    <d v="1899-12-30T22:26:00"/>
    <x v="6"/>
    <x v="1"/>
    <n v="57"/>
    <x v="2"/>
    <s v="Two or More Races"/>
    <x v="0"/>
    <x v="0"/>
    <m/>
    <n v="34"/>
    <s v="Delay"/>
    <x v="21"/>
    <n v="22"/>
    <x v="1"/>
    <x v="1"/>
    <x v="0"/>
    <x v="1"/>
  </r>
  <r>
    <n v="804646939"/>
    <s v="R. Jukubczak"/>
    <x v="220"/>
    <s v="Feb"/>
    <n v="2024"/>
    <d v="1899-12-30T05:38:00"/>
    <x v="2"/>
    <x v="1"/>
    <n v="70"/>
    <x v="5"/>
    <s v="Two or More Races"/>
    <x v="0"/>
    <x v="0"/>
    <m/>
    <n v="39"/>
    <s v="Delay"/>
    <x v="13"/>
    <n v="5"/>
    <x v="3"/>
    <x v="2"/>
    <x v="0"/>
    <x v="2"/>
  </r>
  <r>
    <n v="700938957"/>
    <s v="S. Ealles"/>
    <x v="7"/>
    <s v="Jul"/>
    <n v="2023"/>
    <d v="1899-12-30T14:47:00"/>
    <x v="1"/>
    <x v="1"/>
    <n v="10"/>
    <x v="4"/>
    <s v="Two or More Races"/>
    <x v="0"/>
    <x v="0"/>
    <m/>
    <n v="10"/>
    <s v="Within Time"/>
    <x v="4"/>
    <n v="14"/>
    <x v="2"/>
    <x v="2"/>
    <x v="1"/>
    <x v="2"/>
  </r>
  <r>
    <n v="475411345"/>
    <s v="S. Pankhurst."/>
    <x v="119"/>
    <s v="Jan"/>
    <n v="2024"/>
    <d v="1899-12-30T10:43:00"/>
    <x v="4"/>
    <x v="1"/>
    <n v="74"/>
    <x v="5"/>
    <s v="Two or More Races"/>
    <x v="0"/>
    <x v="0"/>
    <m/>
    <n v="17"/>
    <s v="Within Time"/>
    <x v="1"/>
    <n v="10"/>
    <x v="0"/>
    <x v="0"/>
    <x v="1"/>
    <x v="0"/>
  </r>
  <r>
    <n v="707391661"/>
    <s v="S. Lynam"/>
    <x v="533"/>
    <s v="Oct"/>
    <n v="2023"/>
    <d v="1899-12-30T14:51:00"/>
    <x v="5"/>
    <x v="1"/>
    <n v="54"/>
    <x v="2"/>
    <s v="Two or More Races"/>
    <x v="0"/>
    <x v="0"/>
    <m/>
    <n v="51"/>
    <s v="Delay"/>
    <x v="22"/>
    <n v="14"/>
    <x v="2"/>
    <x v="1"/>
    <x v="2"/>
    <x v="1"/>
  </r>
  <r>
    <n v="203791155"/>
    <s v="S. Impett"/>
    <x v="417"/>
    <s v="May"/>
    <n v="2024"/>
    <d v="1899-12-30T03:04:00"/>
    <x v="2"/>
    <x v="1"/>
    <n v="66"/>
    <x v="0"/>
    <s v="Two or More Races"/>
    <x v="0"/>
    <x v="0"/>
    <m/>
    <n v="51"/>
    <s v="Delay"/>
    <x v="3"/>
    <n v="3"/>
    <x v="3"/>
    <x v="2"/>
    <x v="2"/>
    <x v="2"/>
  </r>
  <r>
    <n v="835941722"/>
    <s v="S. Ferrarello"/>
    <x v="299"/>
    <s v="Feb"/>
    <n v="2024"/>
    <d v="1899-12-30T01:08:00"/>
    <x v="0"/>
    <x v="1"/>
    <n v="30"/>
    <x v="6"/>
    <s v="Two or More Races"/>
    <x v="0"/>
    <x v="0"/>
    <m/>
    <n v="54"/>
    <s v="Delay"/>
    <x v="28"/>
    <n v="1"/>
    <x v="3"/>
    <x v="0"/>
    <x v="2"/>
    <x v="2"/>
  </r>
  <r>
    <n v="698293153"/>
    <s v="S. Cutill"/>
    <x v="545"/>
    <s v="Dec"/>
    <n v="2023"/>
    <d v="1899-12-30T00:30:00"/>
    <x v="0"/>
    <x v="1"/>
    <n v="5"/>
    <x v="4"/>
    <s v="Two or More Races"/>
    <x v="0"/>
    <x v="0"/>
    <m/>
    <n v="59"/>
    <s v="Delay"/>
    <x v="27"/>
    <n v="0"/>
    <x v="3"/>
    <x v="3"/>
    <x v="2"/>
    <x v="0"/>
  </r>
  <r>
    <n v="719537812"/>
    <s v="T. Crocetto"/>
    <x v="147"/>
    <s v="Dec"/>
    <n v="2023"/>
    <d v="1899-12-30T02:34:00"/>
    <x v="5"/>
    <x v="1"/>
    <n v="79"/>
    <x v="5"/>
    <s v="Two or More Races"/>
    <x v="0"/>
    <x v="0"/>
    <m/>
    <n v="16"/>
    <s v="Within Time"/>
    <x v="4"/>
    <n v="2"/>
    <x v="3"/>
    <x v="2"/>
    <x v="1"/>
    <x v="2"/>
  </r>
  <r>
    <n v="874437034"/>
    <s v="T. Mandal"/>
    <x v="217"/>
    <s v="Mar"/>
    <n v="2024"/>
    <d v="1899-12-30T03:10:00"/>
    <x v="6"/>
    <x v="1"/>
    <n v="6"/>
    <x v="4"/>
    <s v="Two or More Races"/>
    <x v="0"/>
    <x v="0"/>
    <m/>
    <n v="19"/>
    <s v="Within Time"/>
    <x v="7"/>
    <n v="3"/>
    <x v="3"/>
    <x v="2"/>
    <x v="1"/>
    <x v="2"/>
  </r>
  <r>
    <n v="723185369"/>
    <s v="T. Vanyutin"/>
    <x v="125"/>
    <s v="Aug"/>
    <n v="2024"/>
    <d v="1899-12-30T07:29:00"/>
    <x v="1"/>
    <x v="1"/>
    <n v="62"/>
    <x v="0"/>
    <s v="Two or More Races"/>
    <x v="0"/>
    <x v="0"/>
    <m/>
    <n v="20"/>
    <s v="Within Time"/>
    <x v="14"/>
    <n v="7"/>
    <x v="0"/>
    <x v="0"/>
    <x v="1"/>
    <x v="0"/>
  </r>
  <r>
    <n v="140845336"/>
    <s v="T. Filov"/>
    <x v="306"/>
    <s v="Sep"/>
    <n v="2023"/>
    <d v="1899-12-30T23:31:00"/>
    <x v="1"/>
    <x v="1"/>
    <n v="28"/>
    <x v="3"/>
    <s v="Two or More Races"/>
    <x v="0"/>
    <x v="0"/>
    <m/>
    <n v="45"/>
    <s v="Delay"/>
    <x v="17"/>
    <n v="23"/>
    <x v="1"/>
    <x v="1"/>
    <x v="0"/>
    <x v="1"/>
  </r>
  <r>
    <n v="341507757"/>
    <s v="T. Hartigan"/>
    <x v="322"/>
    <s v="May"/>
    <n v="2023"/>
    <d v="1899-12-30T07:52:00"/>
    <x v="6"/>
    <x v="1"/>
    <n v="49"/>
    <x v="2"/>
    <s v="Two or More Races"/>
    <x v="0"/>
    <x v="0"/>
    <m/>
    <n v="55"/>
    <s v="Delay"/>
    <x v="11"/>
    <n v="7"/>
    <x v="0"/>
    <x v="0"/>
    <x v="2"/>
    <x v="0"/>
  </r>
  <r>
    <n v="576332866"/>
    <s v="U. Olenchikov"/>
    <x v="386"/>
    <s v="Jun"/>
    <n v="2023"/>
    <d v="1899-12-30T02:19:00"/>
    <x v="1"/>
    <x v="1"/>
    <n v="37"/>
    <x v="6"/>
    <s v="Two or More Races"/>
    <x v="0"/>
    <x v="0"/>
    <m/>
    <n v="30"/>
    <s v="Delay"/>
    <x v="14"/>
    <n v="2"/>
    <x v="3"/>
    <x v="0"/>
    <x v="1"/>
    <x v="0"/>
  </r>
  <r>
    <n v="856473379"/>
    <s v="U. Perfitt"/>
    <x v="55"/>
    <s v="Aug"/>
    <n v="2023"/>
    <d v="1899-12-30T05:35:00"/>
    <x v="6"/>
    <x v="1"/>
    <n v="35"/>
    <x v="6"/>
    <s v="Two or More Races"/>
    <x v="0"/>
    <x v="0"/>
    <m/>
    <n v="37"/>
    <s v="Delay"/>
    <x v="19"/>
    <n v="5"/>
    <x v="3"/>
    <x v="3"/>
    <x v="0"/>
    <x v="1"/>
  </r>
  <r>
    <n v="263912295"/>
    <s v="U. Millions"/>
    <x v="301"/>
    <s v="May"/>
    <n v="2023"/>
    <d v="1899-12-30T23:56:00"/>
    <x v="6"/>
    <x v="1"/>
    <n v="14"/>
    <x v="4"/>
    <s v="Two or More Races"/>
    <x v="0"/>
    <x v="0"/>
    <m/>
    <n v="38"/>
    <s v="Delay"/>
    <x v="12"/>
    <n v="23"/>
    <x v="1"/>
    <x v="2"/>
    <x v="0"/>
    <x v="2"/>
  </r>
  <r>
    <n v="477668791"/>
    <s v="U. MacBrearty"/>
    <x v="219"/>
    <s v="Aug"/>
    <n v="2023"/>
    <d v="1899-12-30T03:09:00"/>
    <x v="6"/>
    <x v="1"/>
    <n v="54"/>
    <x v="2"/>
    <s v="Two or More Races"/>
    <x v="0"/>
    <x v="0"/>
    <m/>
    <n v="43"/>
    <s v="Delay"/>
    <x v="4"/>
    <n v="3"/>
    <x v="3"/>
    <x v="2"/>
    <x v="0"/>
    <x v="2"/>
  </r>
  <r>
    <n v="134487705"/>
    <s v="U. Noen"/>
    <x v="28"/>
    <s v="Apr"/>
    <n v="2024"/>
    <d v="1899-12-30T01:20:00"/>
    <x v="6"/>
    <x v="1"/>
    <n v="73"/>
    <x v="5"/>
    <s v="Two or More Races"/>
    <x v="0"/>
    <x v="0"/>
    <m/>
    <n v="47"/>
    <s v="Delay"/>
    <x v="17"/>
    <n v="1"/>
    <x v="3"/>
    <x v="1"/>
    <x v="2"/>
    <x v="1"/>
  </r>
  <r>
    <n v="419184859"/>
    <s v="V. Kubicka"/>
    <x v="246"/>
    <s v="May"/>
    <n v="2023"/>
    <d v="1899-12-30T18:28:00"/>
    <x v="4"/>
    <x v="1"/>
    <n v="17"/>
    <x v="3"/>
    <s v="Two or More Races"/>
    <x v="0"/>
    <x v="0"/>
    <m/>
    <n v="26"/>
    <s v="Within Time"/>
    <x v="19"/>
    <n v="18"/>
    <x v="1"/>
    <x v="3"/>
    <x v="1"/>
    <x v="1"/>
  </r>
  <r>
    <n v="698188238"/>
    <s v="V. Newson"/>
    <x v="44"/>
    <s v="Sep"/>
    <n v="2024"/>
    <d v="1899-12-30T09:56:00"/>
    <x v="3"/>
    <x v="1"/>
    <n v="79"/>
    <x v="5"/>
    <s v="Two or More Races"/>
    <x v="0"/>
    <x v="0"/>
    <m/>
    <n v="30"/>
    <s v="Delay"/>
    <x v="19"/>
    <n v="9"/>
    <x v="0"/>
    <x v="3"/>
    <x v="1"/>
    <x v="1"/>
  </r>
  <r>
    <n v="133595051"/>
    <s v="V. Conrad"/>
    <x v="385"/>
    <s v="Apr"/>
    <n v="2023"/>
    <d v="1899-12-30T19:02:00"/>
    <x v="4"/>
    <x v="1"/>
    <n v="51"/>
    <x v="2"/>
    <s v="Two or More Races"/>
    <x v="0"/>
    <x v="0"/>
    <m/>
    <n v="33"/>
    <s v="Delay"/>
    <x v="8"/>
    <n v="19"/>
    <x v="1"/>
    <x v="3"/>
    <x v="0"/>
    <x v="1"/>
  </r>
  <r>
    <n v="417424910"/>
    <s v="V. Clelle"/>
    <x v="454"/>
    <s v="Apr"/>
    <n v="2023"/>
    <d v="1899-12-30T23:46:00"/>
    <x v="1"/>
    <x v="1"/>
    <n v="79"/>
    <x v="5"/>
    <s v="Two or More Races"/>
    <x v="0"/>
    <x v="0"/>
    <m/>
    <n v="45"/>
    <s v="Delay"/>
    <x v="21"/>
    <n v="23"/>
    <x v="1"/>
    <x v="1"/>
    <x v="0"/>
    <x v="1"/>
  </r>
  <r>
    <n v="471821748"/>
    <s v="V. Cullrford"/>
    <x v="34"/>
    <s v="Jun"/>
    <n v="2024"/>
    <d v="1899-12-30T14:35:00"/>
    <x v="1"/>
    <x v="1"/>
    <n v="19"/>
    <x v="3"/>
    <s v="Two or More Races"/>
    <x v="0"/>
    <x v="0"/>
    <m/>
    <n v="47"/>
    <s v="Delay"/>
    <x v="21"/>
    <n v="14"/>
    <x v="2"/>
    <x v="1"/>
    <x v="2"/>
    <x v="1"/>
  </r>
  <r>
    <n v="802954470"/>
    <s v="V. Allardyce"/>
    <x v="190"/>
    <s v="Sep"/>
    <n v="2024"/>
    <d v="1899-12-30T03:42:00"/>
    <x v="1"/>
    <x v="1"/>
    <n v="35"/>
    <x v="6"/>
    <s v="Two or More Races"/>
    <x v="0"/>
    <x v="0"/>
    <m/>
    <n v="50"/>
    <s v="Delay"/>
    <x v="26"/>
    <n v="3"/>
    <x v="3"/>
    <x v="2"/>
    <x v="2"/>
    <x v="2"/>
  </r>
  <r>
    <n v="860780173"/>
    <s v="V. Farncomb"/>
    <x v="22"/>
    <s v="Jan"/>
    <n v="2024"/>
    <d v="1899-12-30T21:25:00"/>
    <x v="5"/>
    <x v="1"/>
    <n v="36"/>
    <x v="6"/>
    <s v="Two or More Races"/>
    <x v="0"/>
    <x v="0"/>
    <m/>
    <n v="53"/>
    <s v="Delay"/>
    <x v="7"/>
    <n v="21"/>
    <x v="1"/>
    <x v="2"/>
    <x v="2"/>
    <x v="2"/>
  </r>
  <r>
    <n v="844572534"/>
    <s v="V. Dincke"/>
    <x v="431"/>
    <s v="Oct"/>
    <n v="2024"/>
    <d v="1899-12-30T19:06:00"/>
    <x v="0"/>
    <x v="1"/>
    <n v="42"/>
    <x v="6"/>
    <s v="Two or More Races"/>
    <x v="0"/>
    <x v="0"/>
    <m/>
    <n v="54"/>
    <s v="Delay"/>
    <x v="17"/>
    <n v="19"/>
    <x v="1"/>
    <x v="1"/>
    <x v="2"/>
    <x v="1"/>
  </r>
  <r>
    <n v="428198362"/>
    <s v="V. Seviour"/>
    <x v="262"/>
    <s v="Jun"/>
    <n v="2023"/>
    <d v="1899-12-30T13:38:00"/>
    <x v="3"/>
    <x v="1"/>
    <n v="71"/>
    <x v="5"/>
    <s v="Two or More Races"/>
    <x v="0"/>
    <x v="0"/>
    <m/>
    <n v="59"/>
    <s v="Delay"/>
    <x v="6"/>
    <n v="13"/>
    <x v="2"/>
    <x v="3"/>
    <x v="2"/>
    <x v="0"/>
  </r>
  <r>
    <n v="649291531"/>
    <s v="W. Fitzsymons"/>
    <x v="38"/>
    <s v="Mar"/>
    <n v="2024"/>
    <d v="1899-12-30T16:48:00"/>
    <x v="1"/>
    <x v="1"/>
    <n v="14"/>
    <x v="4"/>
    <s v="Two or More Races"/>
    <x v="0"/>
    <x v="0"/>
    <m/>
    <n v="13"/>
    <s v="Within Time"/>
    <x v="3"/>
    <n v="16"/>
    <x v="2"/>
    <x v="2"/>
    <x v="1"/>
    <x v="2"/>
  </r>
  <r>
    <n v="897466177"/>
    <s v="W. Dillingham"/>
    <x v="24"/>
    <s v="Apr"/>
    <n v="2023"/>
    <d v="1899-12-30T04:53:00"/>
    <x v="0"/>
    <x v="1"/>
    <n v="52"/>
    <x v="2"/>
    <s v="Two or More Races"/>
    <x v="0"/>
    <x v="0"/>
    <m/>
    <n v="13"/>
    <s v="Within Time"/>
    <x v="9"/>
    <n v="4"/>
    <x v="3"/>
    <x v="3"/>
    <x v="1"/>
    <x v="0"/>
  </r>
  <r>
    <n v="359976728"/>
    <s v="W. Boch"/>
    <x v="261"/>
    <s v="Aug"/>
    <n v="2023"/>
    <d v="1899-12-30T02:09:00"/>
    <x v="6"/>
    <x v="1"/>
    <n v="54"/>
    <x v="2"/>
    <s v="Two or More Races"/>
    <x v="0"/>
    <x v="0"/>
    <m/>
    <n v="16"/>
    <s v="Within Time"/>
    <x v="1"/>
    <n v="2"/>
    <x v="3"/>
    <x v="0"/>
    <x v="1"/>
    <x v="0"/>
  </r>
  <r>
    <n v="499925363"/>
    <s v="W. Cayzer"/>
    <x v="175"/>
    <s v="Nov"/>
    <n v="2023"/>
    <d v="1899-12-30T05:18:00"/>
    <x v="1"/>
    <x v="1"/>
    <n v="2"/>
    <x v="1"/>
    <s v="Two or More Races"/>
    <x v="0"/>
    <x v="0"/>
    <m/>
    <n v="36"/>
    <s v="Delay"/>
    <x v="2"/>
    <n v="5"/>
    <x v="3"/>
    <x v="1"/>
    <x v="0"/>
    <x v="1"/>
  </r>
  <r>
    <n v="255196333"/>
    <s v="W. Daldan"/>
    <x v="1"/>
    <s v="Jun"/>
    <n v="2024"/>
    <d v="1899-12-30T22:56:00"/>
    <x v="1"/>
    <x v="1"/>
    <n v="38"/>
    <x v="6"/>
    <s v="Two or More Races"/>
    <x v="0"/>
    <x v="0"/>
    <m/>
    <n v="37"/>
    <s v="Delay"/>
    <x v="1"/>
    <n v="22"/>
    <x v="1"/>
    <x v="0"/>
    <x v="0"/>
    <x v="0"/>
  </r>
  <r>
    <n v="467943398"/>
    <s v="W. Bill"/>
    <x v="525"/>
    <s v="Apr"/>
    <n v="2024"/>
    <d v="1899-12-30T12:23:00"/>
    <x v="4"/>
    <x v="1"/>
    <n v="79"/>
    <x v="5"/>
    <s v="Two or More Races"/>
    <x v="0"/>
    <x v="0"/>
    <m/>
    <n v="37"/>
    <s v="Delay"/>
    <x v="4"/>
    <n v="12"/>
    <x v="2"/>
    <x v="2"/>
    <x v="0"/>
    <x v="2"/>
  </r>
  <r>
    <n v="497144839"/>
    <s v="W. Fergusson"/>
    <x v="19"/>
    <s v="Jun"/>
    <n v="2023"/>
    <d v="1899-12-30T01:48:00"/>
    <x v="5"/>
    <x v="1"/>
    <n v="69"/>
    <x v="0"/>
    <s v="Two or More Races"/>
    <x v="0"/>
    <x v="0"/>
    <m/>
    <n v="50"/>
    <s v="Delay"/>
    <x v="12"/>
    <n v="1"/>
    <x v="3"/>
    <x v="2"/>
    <x v="2"/>
    <x v="2"/>
  </r>
  <r>
    <n v="338369753"/>
    <s v="W. Bierton"/>
    <x v="346"/>
    <s v="Aug"/>
    <n v="2023"/>
    <d v="1899-12-30T02:06:00"/>
    <x v="2"/>
    <x v="1"/>
    <n v="36"/>
    <x v="6"/>
    <s v="Two or More Races"/>
    <x v="0"/>
    <x v="0"/>
    <m/>
    <n v="55"/>
    <s v="Delay"/>
    <x v="8"/>
    <n v="2"/>
    <x v="3"/>
    <x v="3"/>
    <x v="2"/>
    <x v="1"/>
  </r>
  <r>
    <n v="380282793"/>
    <s v="W. Itschakov"/>
    <x v="556"/>
    <s v="Mar"/>
    <n v="2024"/>
    <d v="1899-12-30T19:43:00"/>
    <x v="1"/>
    <x v="1"/>
    <n v="76"/>
    <x v="5"/>
    <s v="Two or More Races"/>
    <x v="0"/>
    <x v="0"/>
    <m/>
    <n v="55"/>
    <s v="Delay"/>
    <x v="11"/>
    <n v="19"/>
    <x v="1"/>
    <x v="0"/>
    <x v="2"/>
    <x v="0"/>
  </r>
  <r>
    <n v="466840336"/>
    <s v="X. Keynes"/>
    <x v="409"/>
    <s v="Aug"/>
    <n v="2024"/>
    <d v="1899-12-30T12:38:00"/>
    <x v="5"/>
    <x v="1"/>
    <n v="52"/>
    <x v="2"/>
    <s v="Two or More Races"/>
    <x v="0"/>
    <x v="0"/>
    <m/>
    <n v="11"/>
    <s v="Within Time"/>
    <x v="11"/>
    <n v="12"/>
    <x v="2"/>
    <x v="0"/>
    <x v="1"/>
    <x v="0"/>
  </r>
  <r>
    <n v="221170462"/>
    <s v="X. Follin"/>
    <x v="227"/>
    <s v="Sep"/>
    <n v="2023"/>
    <d v="1899-12-30T13:06:00"/>
    <x v="5"/>
    <x v="1"/>
    <n v="50"/>
    <x v="2"/>
    <s v="Two or More Races"/>
    <x v="0"/>
    <x v="0"/>
    <m/>
    <n v="28"/>
    <s v="Within Time"/>
    <x v="4"/>
    <n v="13"/>
    <x v="2"/>
    <x v="2"/>
    <x v="1"/>
    <x v="2"/>
  </r>
  <r>
    <n v="895944857"/>
    <s v="X. Peplow"/>
    <x v="51"/>
    <s v="Mar"/>
    <n v="2024"/>
    <d v="1899-12-30T17:30:00"/>
    <x v="6"/>
    <x v="1"/>
    <n v="21"/>
    <x v="3"/>
    <s v="Two or More Races"/>
    <x v="0"/>
    <x v="0"/>
    <m/>
    <n v="33"/>
    <s v="Delay"/>
    <x v="18"/>
    <n v="17"/>
    <x v="2"/>
    <x v="1"/>
    <x v="0"/>
    <x v="1"/>
  </r>
  <r>
    <n v="786064660"/>
    <s v="X. Noulton"/>
    <x v="427"/>
    <s v="Aug"/>
    <n v="2023"/>
    <d v="1899-12-30T13:50:00"/>
    <x v="5"/>
    <x v="1"/>
    <n v="36"/>
    <x v="6"/>
    <s v="Two or More Races"/>
    <x v="0"/>
    <x v="0"/>
    <m/>
    <n v="34"/>
    <s v="Delay"/>
    <x v="10"/>
    <n v="13"/>
    <x v="2"/>
    <x v="2"/>
    <x v="0"/>
    <x v="2"/>
  </r>
  <r>
    <n v="230363922"/>
    <s v="X. Pepi"/>
    <x v="279"/>
    <s v="May"/>
    <n v="2023"/>
    <d v="1899-12-30T08:13:00"/>
    <x v="3"/>
    <x v="1"/>
    <n v="70"/>
    <x v="5"/>
    <s v="Two or More Races"/>
    <x v="0"/>
    <x v="0"/>
    <m/>
    <n v="39"/>
    <s v="Delay"/>
    <x v="26"/>
    <n v="8"/>
    <x v="0"/>
    <x v="2"/>
    <x v="0"/>
    <x v="2"/>
  </r>
  <r>
    <n v="684926450"/>
    <s v="X. Ewing"/>
    <x v="270"/>
    <s v="Aug"/>
    <n v="2024"/>
    <d v="1899-12-30T08:11:00"/>
    <x v="2"/>
    <x v="1"/>
    <n v="79"/>
    <x v="5"/>
    <s v="Two or More Races"/>
    <x v="0"/>
    <x v="0"/>
    <m/>
    <n v="41"/>
    <s v="Delay"/>
    <x v="19"/>
    <n v="8"/>
    <x v="0"/>
    <x v="3"/>
    <x v="0"/>
    <x v="1"/>
  </r>
  <r>
    <n v="362705793"/>
    <s v="X. Ragborne"/>
    <x v="26"/>
    <s v="Mar"/>
    <n v="2024"/>
    <d v="1899-12-30T02:16:00"/>
    <x v="4"/>
    <x v="1"/>
    <n v="52"/>
    <x v="2"/>
    <s v="Two or More Races"/>
    <x v="0"/>
    <x v="0"/>
    <m/>
    <n v="42"/>
    <s v="Delay"/>
    <x v="6"/>
    <n v="2"/>
    <x v="3"/>
    <x v="3"/>
    <x v="0"/>
    <x v="0"/>
  </r>
  <r>
    <n v="290435673"/>
    <s v="Y. Brunker"/>
    <x v="563"/>
    <s v="Jul"/>
    <n v="2023"/>
    <d v="1899-12-30T07:35:00"/>
    <x v="0"/>
    <x v="1"/>
    <n v="14"/>
    <x v="4"/>
    <s v="Two or More Races"/>
    <x v="0"/>
    <x v="0"/>
    <m/>
    <n v="16"/>
    <s v="Within Time"/>
    <x v="9"/>
    <n v="7"/>
    <x v="0"/>
    <x v="3"/>
    <x v="1"/>
    <x v="0"/>
  </r>
  <r>
    <n v="523977326"/>
    <s v="Y. Touzey"/>
    <x v="399"/>
    <s v="Apr"/>
    <n v="2024"/>
    <d v="1899-12-30T16:23:00"/>
    <x v="1"/>
    <x v="1"/>
    <n v="41"/>
    <x v="6"/>
    <s v="Two or More Races"/>
    <x v="0"/>
    <x v="0"/>
    <m/>
    <n v="26"/>
    <s v="Within Time"/>
    <x v="27"/>
    <n v="16"/>
    <x v="2"/>
    <x v="3"/>
    <x v="1"/>
    <x v="0"/>
  </r>
  <r>
    <n v="196562812"/>
    <s v="Y. Oller"/>
    <x v="350"/>
    <s v="Mar"/>
    <n v="2024"/>
    <d v="1899-12-30T07:03:00"/>
    <x v="5"/>
    <x v="1"/>
    <n v="25"/>
    <x v="3"/>
    <s v="Two or More Races"/>
    <x v="0"/>
    <x v="0"/>
    <m/>
    <n v="27"/>
    <s v="Within Time"/>
    <x v="19"/>
    <n v="7"/>
    <x v="0"/>
    <x v="3"/>
    <x v="1"/>
    <x v="1"/>
  </r>
  <r>
    <n v="697498948"/>
    <s v="Y. Woollard"/>
    <x v="234"/>
    <s v="Jul"/>
    <n v="2023"/>
    <d v="1899-12-30T07:47:00"/>
    <x v="3"/>
    <x v="1"/>
    <n v="38"/>
    <x v="6"/>
    <s v="Two or More Races"/>
    <x v="0"/>
    <x v="0"/>
    <m/>
    <n v="42"/>
    <s v="Delay"/>
    <x v="3"/>
    <n v="7"/>
    <x v="0"/>
    <x v="2"/>
    <x v="0"/>
    <x v="2"/>
  </r>
  <r>
    <n v="539916495"/>
    <s v="Y. Kubat"/>
    <x v="396"/>
    <s v="Aug"/>
    <n v="2024"/>
    <d v="1899-12-30T04:23:00"/>
    <x v="3"/>
    <x v="1"/>
    <n v="6"/>
    <x v="4"/>
    <s v="Two or More Races"/>
    <x v="0"/>
    <x v="0"/>
    <m/>
    <n v="46"/>
    <s v="Delay"/>
    <x v="2"/>
    <n v="4"/>
    <x v="3"/>
    <x v="1"/>
    <x v="2"/>
    <x v="1"/>
  </r>
  <r>
    <n v="422738407"/>
    <s v="Y. Gowry"/>
    <x v="435"/>
    <s v="Jun"/>
    <n v="2024"/>
    <d v="1899-12-30T02:52:00"/>
    <x v="0"/>
    <x v="1"/>
    <n v="38"/>
    <x v="6"/>
    <s v="Two or More Races"/>
    <x v="0"/>
    <x v="0"/>
    <m/>
    <n v="47"/>
    <s v="Delay"/>
    <x v="7"/>
    <n v="2"/>
    <x v="3"/>
    <x v="2"/>
    <x v="2"/>
    <x v="2"/>
  </r>
  <r>
    <n v="205060581"/>
    <s v="Y. Caines"/>
    <x v="16"/>
    <s v="May"/>
    <n v="2024"/>
    <d v="1899-12-30T08:42:00"/>
    <x v="1"/>
    <x v="1"/>
    <n v="38"/>
    <x v="6"/>
    <s v="Two or More Races"/>
    <x v="0"/>
    <x v="0"/>
    <m/>
    <n v="59"/>
    <s v="Delay"/>
    <x v="10"/>
    <n v="8"/>
    <x v="0"/>
    <x v="2"/>
    <x v="2"/>
    <x v="2"/>
  </r>
  <r>
    <n v="551280390"/>
    <s v="Y. Perone"/>
    <x v="25"/>
    <s v="Dec"/>
    <n v="2023"/>
    <d v="1899-12-30T03:18:00"/>
    <x v="1"/>
    <x v="1"/>
    <n v="53"/>
    <x v="2"/>
    <s v="Two or More Races"/>
    <x v="0"/>
    <x v="0"/>
    <m/>
    <n v="60"/>
    <s v="Delay"/>
    <x v="11"/>
    <n v="3"/>
    <x v="3"/>
    <x v="0"/>
    <x v="2"/>
    <x v="0"/>
  </r>
  <r>
    <n v="811458659"/>
    <s v="Z. Fitkin"/>
    <x v="195"/>
    <s v="May"/>
    <n v="2023"/>
    <d v="1899-12-30T09:42:00"/>
    <x v="0"/>
    <x v="1"/>
    <n v="32"/>
    <x v="6"/>
    <s v="Two or More Races"/>
    <x v="0"/>
    <x v="0"/>
    <m/>
    <n v="18"/>
    <s v="Within Time"/>
    <x v="14"/>
    <n v="9"/>
    <x v="0"/>
    <x v="0"/>
    <x v="1"/>
    <x v="0"/>
  </r>
  <r>
    <n v="514371729"/>
    <s v="Z. Howling"/>
    <x v="94"/>
    <s v="Sep"/>
    <n v="2024"/>
    <d v="1899-12-30T05:03:00"/>
    <x v="1"/>
    <x v="1"/>
    <n v="17"/>
    <x v="3"/>
    <s v="Two or More Races"/>
    <x v="0"/>
    <x v="0"/>
    <m/>
    <n v="30"/>
    <s v="Delay"/>
    <x v="20"/>
    <n v="5"/>
    <x v="3"/>
    <x v="3"/>
    <x v="1"/>
    <x v="0"/>
  </r>
  <r>
    <n v="574903887"/>
    <s v="Z. Shakelade"/>
    <x v="278"/>
    <s v="Jan"/>
    <n v="2024"/>
    <d v="1899-12-30T07:35:00"/>
    <x v="1"/>
    <x v="1"/>
    <n v="15"/>
    <x v="3"/>
    <s v="Two or More Races"/>
    <x v="0"/>
    <x v="0"/>
    <m/>
    <n v="33"/>
    <s v="Delay"/>
    <x v="27"/>
    <n v="7"/>
    <x v="0"/>
    <x v="3"/>
    <x v="0"/>
    <x v="0"/>
  </r>
  <r>
    <n v="337201813"/>
    <s v="Z. Twinberrow"/>
    <x v="435"/>
    <s v="Jun"/>
    <n v="2024"/>
    <d v="1899-12-30T18:21:00"/>
    <x v="0"/>
    <x v="1"/>
    <n v="23"/>
    <x v="3"/>
    <s v="Two or More Races"/>
    <x v="0"/>
    <x v="0"/>
    <m/>
    <n v="49"/>
    <s v="Delay"/>
    <x v="7"/>
    <n v="18"/>
    <x v="1"/>
    <x v="2"/>
    <x v="2"/>
    <x v="2"/>
  </r>
  <r>
    <n v="509108255"/>
    <s v="Z. Skipsey"/>
    <x v="268"/>
    <s v="Oct"/>
    <n v="2023"/>
    <d v="1899-12-30T14:04:00"/>
    <x v="5"/>
    <x v="1"/>
    <n v="68"/>
    <x v="0"/>
    <s v="Two or More Races"/>
    <x v="0"/>
    <x v="0"/>
    <m/>
    <n v="52"/>
    <s v="Delay"/>
    <x v="27"/>
    <n v="14"/>
    <x v="2"/>
    <x v="3"/>
    <x v="2"/>
    <x v="0"/>
  </r>
  <r>
    <n v="844291051"/>
    <s v="Z. Deeprose"/>
    <x v="304"/>
    <s v="Oct"/>
    <n v="2023"/>
    <d v="1899-12-30T22:40:00"/>
    <x v="1"/>
    <x v="1"/>
    <n v="23"/>
    <x v="3"/>
    <s v="Two or More Races"/>
    <x v="0"/>
    <x v="0"/>
    <m/>
    <n v="59"/>
    <s v="Delay"/>
    <x v="16"/>
    <n v="22"/>
    <x v="1"/>
    <x v="1"/>
    <x v="2"/>
    <x v="1"/>
  </r>
  <r>
    <n v="156925624"/>
    <s v="D. Peirson"/>
    <x v="370"/>
    <s v="Jan"/>
    <n v="2024"/>
    <d v="1899-12-30T13:56:00"/>
    <x v="6"/>
    <x v="1"/>
    <n v="1"/>
    <x v="1"/>
    <s v="Two or More Races"/>
    <x v="0"/>
    <x v="0"/>
    <n v="0"/>
    <n v="19"/>
    <s v="Within Time"/>
    <x v="30"/>
    <n v="13"/>
    <x v="2"/>
    <x v="3"/>
    <x v="1"/>
    <x v="1"/>
  </r>
  <r>
    <n v="171322578"/>
    <s v="Y. Andrez"/>
    <x v="281"/>
    <s v="Jan"/>
    <n v="2024"/>
    <d v="1899-12-30T04:44:00"/>
    <x v="2"/>
    <x v="1"/>
    <n v="58"/>
    <x v="2"/>
    <s v="Two or More Races"/>
    <x v="0"/>
    <x v="0"/>
    <n v="0"/>
    <n v="15"/>
    <s v="Within Time"/>
    <x v="2"/>
    <n v="4"/>
    <x v="3"/>
    <x v="1"/>
    <x v="1"/>
    <x v="1"/>
  </r>
  <r>
    <n v="714053336"/>
    <s v="N. Quernel"/>
    <x v="257"/>
    <s v="Sep"/>
    <n v="2024"/>
    <d v="1899-12-30T09:20:00"/>
    <x v="1"/>
    <x v="1"/>
    <n v="73"/>
    <x v="5"/>
    <s v="Two or More Races"/>
    <x v="0"/>
    <x v="0"/>
    <n v="1"/>
    <n v="38"/>
    <s v="Delay"/>
    <x v="28"/>
    <n v="9"/>
    <x v="0"/>
    <x v="0"/>
    <x v="0"/>
    <x v="2"/>
  </r>
  <r>
    <n v="478463518"/>
    <s v="R. McFarlane"/>
    <x v="309"/>
    <s v="Jul"/>
    <n v="2024"/>
    <d v="1899-12-30T17:09:00"/>
    <x v="3"/>
    <x v="1"/>
    <n v="74"/>
    <x v="5"/>
    <s v="Two or More Races"/>
    <x v="0"/>
    <x v="0"/>
    <n v="1"/>
    <n v="39"/>
    <s v="Delay"/>
    <x v="26"/>
    <n v="17"/>
    <x v="2"/>
    <x v="2"/>
    <x v="0"/>
    <x v="2"/>
  </r>
  <r>
    <n v="379588462"/>
    <s v="U. Lovell"/>
    <x v="483"/>
    <s v="Jan"/>
    <n v="2024"/>
    <d v="1899-12-30T00:26:00"/>
    <x v="0"/>
    <x v="1"/>
    <n v="74"/>
    <x v="5"/>
    <s v="Two or More Races"/>
    <x v="0"/>
    <x v="0"/>
    <n v="1"/>
    <n v="18"/>
    <s v="Within Time"/>
    <x v="29"/>
    <n v="0"/>
    <x v="3"/>
    <x v="2"/>
    <x v="1"/>
    <x v="2"/>
  </r>
  <r>
    <n v="283131525"/>
    <s v="W. Gyde"/>
    <x v="428"/>
    <s v="Aug"/>
    <n v="2024"/>
    <d v="1899-12-30T01:12:00"/>
    <x v="2"/>
    <x v="1"/>
    <n v="3"/>
    <x v="1"/>
    <s v="Two or More Races"/>
    <x v="0"/>
    <x v="0"/>
    <n v="1"/>
    <n v="55"/>
    <s v="Delay"/>
    <x v="21"/>
    <n v="1"/>
    <x v="3"/>
    <x v="1"/>
    <x v="2"/>
    <x v="1"/>
  </r>
  <r>
    <n v="206690689"/>
    <s v="Z. Kenrat"/>
    <x v="346"/>
    <s v="Aug"/>
    <n v="2023"/>
    <d v="1899-12-30T21:38:00"/>
    <x v="2"/>
    <x v="1"/>
    <n v="5"/>
    <x v="4"/>
    <s v="Two or More Races"/>
    <x v="0"/>
    <x v="0"/>
    <n v="1"/>
    <n v="36"/>
    <s v="Delay"/>
    <x v="8"/>
    <n v="21"/>
    <x v="1"/>
    <x v="3"/>
    <x v="0"/>
    <x v="1"/>
  </r>
  <r>
    <n v="237949372"/>
    <s v="G. McSparran"/>
    <x v="280"/>
    <s v="Sep"/>
    <n v="2024"/>
    <d v="1899-12-30T19:36:00"/>
    <x v="2"/>
    <x v="1"/>
    <n v="41"/>
    <x v="6"/>
    <s v="Two or More Races"/>
    <x v="0"/>
    <x v="0"/>
    <n v="2"/>
    <n v="51"/>
    <s v="Delay"/>
    <x v="9"/>
    <n v="19"/>
    <x v="1"/>
    <x v="3"/>
    <x v="2"/>
    <x v="0"/>
  </r>
  <r>
    <n v="568877009"/>
    <s v="K. Matusevich"/>
    <x v="170"/>
    <s v="Apr"/>
    <n v="2024"/>
    <d v="1899-12-30T09:10:00"/>
    <x v="0"/>
    <x v="1"/>
    <n v="45"/>
    <x v="2"/>
    <s v="Two or More Races"/>
    <x v="0"/>
    <x v="0"/>
    <n v="2"/>
    <n v="59"/>
    <s v="Delay"/>
    <x v="14"/>
    <n v="9"/>
    <x v="0"/>
    <x v="0"/>
    <x v="2"/>
    <x v="0"/>
  </r>
  <r>
    <n v="224779238"/>
    <s v="K. Alday"/>
    <x v="102"/>
    <s v="Aug"/>
    <n v="2024"/>
    <d v="1899-12-30T16:29:00"/>
    <x v="5"/>
    <x v="1"/>
    <n v="45"/>
    <x v="2"/>
    <s v="Two or More Races"/>
    <x v="0"/>
    <x v="0"/>
    <n v="2"/>
    <n v="60"/>
    <s v="Delay"/>
    <x v="17"/>
    <n v="16"/>
    <x v="2"/>
    <x v="1"/>
    <x v="2"/>
    <x v="1"/>
  </r>
  <r>
    <n v="246068866"/>
    <s v="V. Coneley"/>
    <x v="299"/>
    <s v="Feb"/>
    <n v="2024"/>
    <d v="1899-12-30T14:54:00"/>
    <x v="0"/>
    <x v="1"/>
    <n v="34"/>
    <x v="6"/>
    <s v="Two or More Races"/>
    <x v="0"/>
    <x v="0"/>
    <n v="2"/>
    <n v="32"/>
    <s v="Delay"/>
    <x v="28"/>
    <n v="14"/>
    <x v="2"/>
    <x v="0"/>
    <x v="0"/>
    <x v="2"/>
  </r>
  <r>
    <n v="502746263"/>
    <s v="D. Bretherton"/>
    <x v="13"/>
    <s v="Jun"/>
    <n v="2023"/>
    <d v="1899-12-30T21:32:00"/>
    <x v="3"/>
    <x v="1"/>
    <n v="47"/>
    <x v="2"/>
    <s v="Two or More Races"/>
    <x v="0"/>
    <x v="0"/>
    <n v="3"/>
    <n v="60"/>
    <s v="Delay"/>
    <x v="10"/>
    <n v="21"/>
    <x v="1"/>
    <x v="2"/>
    <x v="2"/>
    <x v="2"/>
  </r>
  <r>
    <n v="350100311"/>
    <s v="E. Ahlin"/>
    <x v="187"/>
    <s v="Oct"/>
    <n v="2023"/>
    <d v="1899-12-30T13:49:00"/>
    <x v="1"/>
    <x v="1"/>
    <n v="69"/>
    <x v="0"/>
    <s v="Two or More Races"/>
    <x v="0"/>
    <x v="0"/>
    <n v="3"/>
    <n v="29"/>
    <s v="Within Time"/>
    <x v="26"/>
    <n v="13"/>
    <x v="2"/>
    <x v="2"/>
    <x v="1"/>
    <x v="2"/>
  </r>
  <r>
    <n v="216239901"/>
    <s v="F. Alphonso"/>
    <x v="282"/>
    <s v="Jun"/>
    <n v="2024"/>
    <d v="1899-12-30T07:36:00"/>
    <x v="6"/>
    <x v="1"/>
    <n v="60"/>
    <x v="0"/>
    <s v="Two or More Races"/>
    <x v="0"/>
    <x v="0"/>
    <n v="3"/>
    <n v="44"/>
    <s v="Delay"/>
    <x v="6"/>
    <n v="7"/>
    <x v="0"/>
    <x v="3"/>
    <x v="0"/>
    <x v="0"/>
  </r>
  <r>
    <n v="420855170"/>
    <s v="H. Marlon"/>
    <x v="455"/>
    <s v="Jul"/>
    <n v="2024"/>
    <d v="1899-12-30T12:39:00"/>
    <x v="1"/>
    <x v="1"/>
    <n v="3"/>
    <x v="1"/>
    <s v="Two or More Races"/>
    <x v="0"/>
    <x v="0"/>
    <n v="3"/>
    <n v="57"/>
    <s v="Delay"/>
    <x v="0"/>
    <n v="12"/>
    <x v="2"/>
    <x v="0"/>
    <x v="2"/>
    <x v="0"/>
  </r>
  <r>
    <n v="233339463"/>
    <s v="I. Nornasell"/>
    <x v="567"/>
    <s v="Mar"/>
    <n v="2024"/>
    <d v="1899-12-30T03:05:00"/>
    <x v="1"/>
    <x v="1"/>
    <n v="3"/>
    <x v="1"/>
    <s v="Two or More Races"/>
    <x v="0"/>
    <x v="0"/>
    <n v="3"/>
    <n v="15"/>
    <s v="Within Time"/>
    <x v="12"/>
    <n v="3"/>
    <x v="3"/>
    <x v="2"/>
    <x v="1"/>
    <x v="2"/>
  </r>
  <r>
    <n v="466150928"/>
    <s v="M. Kivell"/>
    <x v="364"/>
    <s v="Sep"/>
    <n v="2023"/>
    <d v="1899-12-30T12:28:00"/>
    <x v="1"/>
    <x v="1"/>
    <n v="42"/>
    <x v="6"/>
    <s v="Two or More Races"/>
    <x v="0"/>
    <x v="0"/>
    <n v="3"/>
    <n v="29"/>
    <s v="Within Time"/>
    <x v="11"/>
    <n v="12"/>
    <x v="2"/>
    <x v="0"/>
    <x v="1"/>
    <x v="0"/>
  </r>
  <r>
    <n v="389247558"/>
    <s v="N. Strettell"/>
    <x v="349"/>
    <s v="Apr"/>
    <n v="2023"/>
    <d v="1899-12-30T18:07:00"/>
    <x v="3"/>
    <x v="1"/>
    <n v="41"/>
    <x v="6"/>
    <s v="Two or More Races"/>
    <x v="0"/>
    <x v="0"/>
    <n v="3"/>
    <n v="31"/>
    <s v="Delay"/>
    <x v="11"/>
    <n v="18"/>
    <x v="1"/>
    <x v="0"/>
    <x v="0"/>
    <x v="0"/>
  </r>
  <r>
    <n v="358199800"/>
    <s v="S. Berisford"/>
    <x v="159"/>
    <s v="Jul"/>
    <n v="2023"/>
    <d v="1899-12-30T03:13:00"/>
    <x v="1"/>
    <x v="1"/>
    <n v="72"/>
    <x v="5"/>
    <s v="Two or More Races"/>
    <x v="0"/>
    <x v="0"/>
    <n v="3"/>
    <n v="44"/>
    <s v="Delay"/>
    <x v="13"/>
    <n v="3"/>
    <x v="3"/>
    <x v="2"/>
    <x v="0"/>
    <x v="2"/>
  </r>
  <r>
    <n v="165281239"/>
    <s v="T. Van den Oord"/>
    <x v="530"/>
    <s v="Apr"/>
    <n v="2024"/>
    <d v="1899-12-30T14:47:00"/>
    <x v="3"/>
    <x v="1"/>
    <n v="23"/>
    <x v="3"/>
    <s v="Two or More Races"/>
    <x v="0"/>
    <x v="0"/>
    <n v="3"/>
    <n v="19"/>
    <s v="Within Time"/>
    <x v="16"/>
    <n v="14"/>
    <x v="2"/>
    <x v="1"/>
    <x v="1"/>
    <x v="1"/>
  </r>
  <r>
    <n v="195721556"/>
    <s v="N. Blues"/>
    <x v="257"/>
    <s v="Sep"/>
    <n v="2024"/>
    <d v="1899-12-30T04:16:00"/>
    <x v="1"/>
    <x v="1"/>
    <n v="74"/>
    <x v="5"/>
    <s v="Two or More Races"/>
    <x v="0"/>
    <x v="0"/>
    <n v="4"/>
    <n v="26"/>
    <s v="Within Time"/>
    <x v="28"/>
    <n v="4"/>
    <x v="3"/>
    <x v="0"/>
    <x v="1"/>
    <x v="2"/>
  </r>
  <r>
    <n v="831731879"/>
    <s v="Q. Simon"/>
    <x v="159"/>
    <s v="Jul"/>
    <n v="2023"/>
    <d v="1899-12-30T18:11:00"/>
    <x v="1"/>
    <x v="1"/>
    <n v="47"/>
    <x v="2"/>
    <s v="Two or More Races"/>
    <x v="0"/>
    <x v="0"/>
    <n v="4"/>
    <n v="59"/>
    <s v="Delay"/>
    <x v="13"/>
    <n v="18"/>
    <x v="1"/>
    <x v="2"/>
    <x v="2"/>
    <x v="2"/>
  </r>
  <r>
    <n v="722835564"/>
    <s v="R. Paumier"/>
    <x v="231"/>
    <s v="Oct"/>
    <n v="2023"/>
    <d v="1899-12-30T09:32:00"/>
    <x v="3"/>
    <x v="1"/>
    <n v="50"/>
    <x v="2"/>
    <s v="Two or More Races"/>
    <x v="0"/>
    <x v="0"/>
    <n v="4"/>
    <n v="58"/>
    <s v="Delay"/>
    <x v="13"/>
    <n v="9"/>
    <x v="0"/>
    <x v="2"/>
    <x v="2"/>
    <x v="2"/>
  </r>
  <r>
    <n v="584751706"/>
    <s v="U. Zohrer"/>
    <x v="135"/>
    <s v="Jul"/>
    <n v="2024"/>
    <d v="1899-12-30T01:31:00"/>
    <x v="4"/>
    <x v="1"/>
    <n v="19"/>
    <x v="3"/>
    <s v="Two or More Races"/>
    <x v="0"/>
    <x v="0"/>
    <n v="4"/>
    <n v="45"/>
    <s v="Delay"/>
    <x v="21"/>
    <n v="1"/>
    <x v="3"/>
    <x v="1"/>
    <x v="0"/>
    <x v="1"/>
  </r>
  <r>
    <n v="623619841"/>
    <s v="X. Lewsy"/>
    <x v="526"/>
    <s v="May"/>
    <n v="2024"/>
    <d v="1899-12-30T09:12:00"/>
    <x v="4"/>
    <x v="1"/>
    <n v="67"/>
    <x v="0"/>
    <s v="Two or More Races"/>
    <x v="0"/>
    <x v="0"/>
    <n v="4"/>
    <n v="32"/>
    <s v="Delay"/>
    <x v="23"/>
    <n v="9"/>
    <x v="0"/>
    <x v="2"/>
    <x v="0"/>
    <x v="2"/>
  </r>
  <r>
    <n v="570761303"/>
    <s v="A. Manley"/>
    <x v="69"/>
    <s v="Mar"/>
    <n v="2024"/>
    <d v="1899-12-30T06:29:00"/>
    <x v="2"/>
    <x v="1"/>
    <n v="34"/>
    <x v="6"/>
    <s v="Two or More Races"/>
    <x v="0"/>
    <x v="0"/>
    <n v="5"/>
    <n v="40"/>
    <s v="Delay"/>
    <x v="16"/>
    <n v="6"/>
    <x v="0"/>
    <x v="1"/>
    <x v="0"/>
    <x v="1"/>
  </r>
  <r>
    <n v="307109903"/>
    <s v="C. Motton"/>
    <x v="403"/>
    <s v="Oct"/>
    <n v="2024"/>
    <d v="1899-12-30T14:10:00"/>
    <x v="3"/>
    <x v="1"/>
    <n v="21"/>
    <x v="3"/>
    <s v="Two or More Races"/>
    <x v="0"/>
    <x v="0"/>
    <n v="5"/>
    <n v="45"/>
    <s v="Delay"/>
    <x v="0"/>
    <n v="14"/>
    <x v="2"/>
    <x v="0"/>
    <x v="0"/>
    <x v="0"/>
  </r>
  <r>
    <n v="274444510"/>
    <s v="C. Guppy"/>
    <x v="338"/>
    <s v="Jan"/>
    <n v="2024"/>
    <d v="1899-12-30T23:14:00"/>
    <x v="1"/>
    <x v="1"/>
    <n v="57"/>
    <x v="2"/>
    <s v="Two or More Races"/>
    <x v="0"/>
    <x v="0"/>
    <n v="5"/>
    <n v="49"/>
    <s v="Delay"/>
    <x v="23"/>
    <n v="23"/>
    <x v="1"/>
    <x v="2"/>
    <x v="2"/>
    <x v="2"/>
  </r>
  <r>
    <n v="636406086"/>
    <s v="F. Yekel"/>
    <x v="175"/>
    <s v="Nov"/>
    <n v="2023"/>
    <d v="1899-12-30T16:04:00"/>
    <x v="1"/>
    <x v="1"/>
    <n v="52"/>
    <x v="2"/>
    <s v="Two or More Races"/>
    <x v="0"/>
    <x v="0"/>
    <n v="5"/>
    <n v="51"/>
    <s v="Delay"/>
    <x v="2"/>
    <n v="16"/>
    <x v="2"/>
    <x v="1"/>
    <x v="2"/>
    <x v="1"/>
  </r>
  <r>
    <n v="708706853"/>
    <s v="M. Eallis"/>
    <x v="445"/>
    <s v="Feb"/>
    <n v="2024"/>
    <d v="1899-12-30T10:47:00"/>
    <x v="5"/>
    <x v="1"/>
    <n v="41"/>
    <x v="6"/>
    <s v="Two or More Races"/>
    <x v="0"/>
    <x v="0"/>
    <n v="5"/>
    <n v="14"/>
    <s v="Within Time"/>
    <x v="3"/>
    <n v="10"/>
    <x v="0"/>
    <x v="2"/>
    <x v="1"/>
    <x v="2"/>
  </r>
  <r>
    <n v="489058649"/>
    <s v="Y. Calan"/>
    <x v="96"/>
    <s v="Apr"/>
    <n v="2024"/>
    <d v="1899-12-30T06:57:00"/>
    <x v="6"/>
    <x v="1"/>
    <n v="64"/>
    <x v="0"/>
    <s v="Two or More Races"/>
    <x v="0"/>
    <x v="0"/>
    <n v="5"/>
    <n v="18"/>
    <s v="Within Time"/>
    <x v="30"/>
    <n v="6"/>
    <x v="0"/>
    <x v="3"/>
    <x v="1"/>
    <x v="1"/>
  </r>
  <r>
    <n v="275218502"/>
    <s v="Y. Grimmer"/>
    <x v="564"/>
    <s v="Jun"/>
    <n v="2024"/>
    <d v="1899-12-30T22:09:00"/>
    <x v="3"/>
    <x v="1"/>
    <n v="76"/>
    <x v="5"/>
    <s v="Two or More Races"/>
    <x v="0"/>
    <x v="0"/>
    <n v="5"/>
    <n v="30"/>
    <s v="Delay"/>
    <x v="30"/>
    <n v="22"/>
    <x v="1"/>
    <x v="3"/>
    <x v="1"/>
    <x v="1"/>
  </r>
  <r>
    <n v="578998746"/>
    <s v="K. Bartalin"/>
    <x v="23"/>
    <s v="May"/>
    <n v="2023"/>
    <d v="1899-12-30T18:31:00"/>
    <x v="0"/>
    <x v="1"/>
    <n v="28"/>
    <x v="3"/>
    <s v="Two or More Races"/>
    <x v="0"/>
    <x v="0"/>
    <n v="6"/>
    <n v="54"/>
    <s v="Delay"/>
    <x v="15"/>
    <n v="18"/>
    <x v="1"/>
    <x v="2"/>
    <x v="2"/>
    <x v="2"/>
  </r>
  <r>
    <n v="341605841"/>
    <s v="N. Auletta"/>
    <x v="109"/>
    <s v="Jul"/>
    <n v="2023"/>
    <d v="1899-12-30T21:46:00"/>
    <x v="4"/>
    <x v="1"/>
    <n v="34"/>
    <x v="6"/>
    <s v="Two or More Races"/>
    <x v="0"/>
    <x v="0"/>
    <n v="6"/>
    <n v="35"/>
    <s v="Delay"/>
    <x v="29"/>
    <n v="21"/>
    <x v="1"/>
    <x v="2"/>
    <x v="0"/>
    <x v="2"/>
  </r>
  <r>
    <n v="120743430"/>
    <s v="P. Boreham"/>
    <x v="252"/>
    <s v="Jan"/>
    <n v="2024"/>
    <d v="1899-12-30T12:15:00"/>
    <x v="1"/>
    <x v="1"/>
    <n v="35"/>
    <x v="6"/>
    <s v="Two or More Races"/>
    <x v="0"/>
    <x v="0"/>
    <n v="6"/>
    <n v="33"/>
    <s v="Delay"/>
    <x v="0"/>
    <n v="12"/>
    <x v="2"/>
    <x v="0"/>
    <x v="0"/>
    <x v="0"/>
  </r>
  <r>
    <n v="249315844"/>
    <s v="P. Morsom"/>
    <x v="306"/>
    <s v="Sep"/>
    <n v="2023"/>
    <d v="1899-12-30T19:12:00"/>
    <x v="1"/>
    <x v="1"/>
    <n v="56"/>
    <x v="2"/>
    <s v="Two or More Races"/>
    <x v="0"/>
    <x v="0"/>
    <n v="6"/>
    <n v="42"/>
    <s v="Delay"/>
    <x v="17"/>
    <n v="19"/>
    <x v="1"/>
    <x v="1"/>
    <x v="0"/>
    <x v="1"/>
  </r>
  <r>
    <n v="246845205"/>
    <s v="X. Jarman"/>
    <x v="69"/>
    <s v="Mar"/>
    <n v="2024"/>
    <d v="1899-12-30T18:54:00"/>
    <x v="2"/>
    <x v="1"/>
    <n v="9"/>
    <x v="4"/>
    <s v="Two or More Races"/>
    <x v="0"/>
    <x v="0"/>
    <n v="6"/>
    <n v="36"/>
    <s v="Delay"/>
    <x v="16"/>
    <n v="18"/>
    <x v="1"/>
    <x v="1"/>
    <x v="0"/>
    <x v="1"/>
  </r>
  <r>
    <n v="310429819"/>
    <s v="Z. Bagnold"/>
    <x v="87"/>
    <s v="Oct"/>
    <n v="2023"/>
    <d v="1899-12-30T17:22:00"/>
    <x v="0"/>
    <x v="1"/>
    <n v="31"/>
    <x v="6"/>
    <s v="Two or More Races"/>
    <x v="0"/>
    <x v="0"/>
    <n v="6"/>
    <n v="35"/>
    <s v="Delay"/>
    <x v="2"/>
    <n v="17"/>
    <x v="2"/>
    <x v="1"/>
    <x v="0"/>
    <x v="1"/>
  </r>
  <r>
    <n v="140628233"/>
    <s v="Z. Palleske"/>
    <x v="54"/>
    <s v="Apr"/>
    <n v="2024"/>
    <d v="1899-12-30T20:32:00"/>
    <x v="5"/>
    <x v="1"/>
    <n v="31"/>
    <x v="6"/>
    <s v="Two or More Races"/>
    <x v="0"/>
    <x v="0"/>
    <n v="6"/>
    <n v="41"/>
    <s v="Delay"/>
    <x v="7"/>
    <n v="20"/>
    <x v="1"/>
    <x v="2"/>
    <x v="0"/>
    <x v="2"/>
  </r>
  <r>
    <n v="371760692"/>
    <s v="D. Osmint"/>
    <x v="195"/>
    <s v="May"/>
    <n v="2023"/>
    <d v="1899-12-30T12:54:00"/>
    <x v="0"/>
    <x v="1"/>
    <n v="28"/>
    <x v="3"/>
    <s v="Two or More Races"/>
    <x v="0"/>
    <x v="0"/>
    <n v="7"/>
    <n v="10"/>
    <s v="Within Time"/>
    <x v="14"/>
    <n v="12"/>
    <x v="2"/>
    <x v="0"/>
    <x v="1"/>
    <x v="0"/>
  </r>
  <r>
    <n v="599327561"/>
    <s v="E. Calcott"/>
    <x v="460"/>
    <s v="May"/>
    <n v="2023"/>
    <d v="1899-12-30T13:35:00"/>
    <x v="3"/>
    <x v="1"/>
    <n v="77"/>
    <x v="5"/>
    <s v="Two or More Races"/>
    <x v="0"/>
    <x v="0"/>
    <n v="7"/>
    <n v="38"/>
    <s v="Delay"/>
    <x v="16"/>
    <n v="13"/>
    <x v="2"/>
    <x v="1"/>
    <x v="0"/>
    <x v="1"/>
  </r>
  <r>
    <n v="682948732"/>
    <s v="I. Bunnell"/>
    <x v="300"/>
    <s v="Dec"/>
    <n v="2023"/>
    <d v="1899-12-30T08:48:00"/>
    <x v="3"/>
    <x v="1"/>
    <n v="62"/>
    <x v="0"/>
    <s v="Two or More Races"/>
    <x v="0"/>
    <x v="0"/>
    <n v="7"/>
    <n v="28"/>
    <s v="Within Time"/>
    <x v="15"/>
    <n v="8"/>
    <x v="0"/>
    <x v="2"/>
    <x v="1"/>
    <x v="2"/>
  </r>
  <r>
    <n v="511824653"/>
    <s v="I. Gartin"/>
    <x v="319"/>
    <s v="Oct"/>
    <n v="2024"/>
    <d v="1899-12-30T02:07:00"/>
    <x v="0"/>
    <x v="1"/>
    <n v="7"/>
    <x v="4"/>
    <s v="Two or More Races"/>
    <x v="0"/>
    <x v="0"/>
    <n v="7"/>
    <n v="52"/>
    <s v="Delay"/>
    <x v="30"/>
    <n v="2"/>
    <x v="3"/>
    <x v="3"/>
    <x v="2"/>
    <x v="1"/>
  </r>
  <r>
    <n v="829105536"/>
    <s v="M. Gori"/>
    <x v="89"/>
    <s v="Aug"/>
    <n v="2023"/>
    <d v="1899-12-30T12:46:00"/>
    <x v="1"/>
    <x v="1"/>
    <n v="27"/>
    <x v="3"/>
    <s v="Two or More Races"/>
    <x v="0"/>
    <x v="0"/>
    <n v="7"/>
    <n v="12"/>
    <s v="Within Time"/>
    <x v="9"/>
    <n v="12"/>
    <x v="2"/>
    <x v="3"/>
    <x v="1"/>
    <x v="0"/>
  </r>
  <r>
    <n v="195280811"/>
    <s v="M. Winkett"/>
    <x v="532"/>
    <s v="Jun"/>
    <n v="2024"/>
    <d v="1899-12-30T16:00:00"/>
    <x v="5"/>
    <x v="1"/>
    <n v="67"/>
    <x v="0"/>
    <s v="Two or More Races"/>
    <x v="0"/>
    <x v="0"/>
    <n v="7"/>
    <n v="58"/>
    <s v="Delay"/>
    <x v="16"/>
    <n v="16"/>
    <x v="2"/>
    <x v="1"/>
    <x v="2"/>
    <x v="1"/>
  </r>
  <r>
    <n v="488920999"/>
    <s v="P. Ayers"/>
    <x v="38"/>
    <s v="Mar"/>
    <n v="2024"/>
    <d v="1899-12-30T03:20:00"/>
    <x v="1"/>
    <x v="1"/>
    <n v="67"/>
    <x v="0"/>
    <s v="Two or More Races"/>
    <x v="0"/>
    <x v="0"/>
    <n v="7"/>
    <n v="11"/>
    <s v="Within Time"/>
    <x v="3"/>
    <n v="3"/>
    <x v="3"/>
    <x v="2"/>
    <x v="1"/>
    <x v="2"/>
  </r>
  <r>
    <n v="178244407"/>
    <s v="Q. Sweeney"/>
    <x v="89"/>
    <s v="Aug"/>
    <n v="2023"/>
    <d v="1899-12-30T22:20:00"/>
    <x v="1"/>
    <x v="1"/>
    <n v="71"/>
    <x v="5"/>
    <s v="Two or More Races"/>
    <x v="0"/>
    <x v="0"/>
    <n v="7"/>
    <n v="45"/>
    <s v="Delay"/>
    <x v="9"/>
    <n v="22"/>
    <x v="1"/>
    <x v="3"/>
    <x v="0"/>
    <x v="0"/>
  </r>
  <r>
    <n v="389438291"/>
    <s v="T. Leach"/>
    <x v="263"/>
    <s v="Aug"/>
    <n v="2023"/>
    <d v="1899-12-30T04:24:00"/>
    <x v="3"/>
    <x v="1"/>
    <n v="7"/>
    <x v="4"/>
    <s v="Two or More Races"/>
    <x v="0"/>
    <x v="0"/>
    <n v="7"/>
    <n v="45"/>
    <s v="Delay"/>
    <x v="0"/>
    <n v="4"/>
    <x v="3"/>
    <x v="0"/>
    <x v="0"/>
    <x v="0"/>
  </r>
  <r>
    <n v="132137157"/>
    <s v="Y. McCreedy"/>
    <x v="178"/>
    <s v="Apr"/>
    <n v="2024"/>
    <d v="1899-12-30T22:17:00"/>
    <x v="1"/>
    <x v="1"/>
    <n v="76"/>
    <x v="5"/>
    <s v="Two or More Races"/>
    <x v="0"/>
    <x v="0"/>
    <n v="7"/>
    <n v="36"/>
    <s v="Delay"/>
    <x v="0"/>
    <n v="22"/>
    <x v="1"/>
    <x v="0"/>
    <x v="0"/>
    <x v="0"/>
  </r>
  <r>
    <n v="106297582"/>
    <s v="E. Calcut"/>
    <x v="132"/>
    <s v="Jan"/>
    <n v="2024"/>
    <d v="1899-12-30T16:12:00"/>
    <x v="3"/>
    <x v="1"/>
    <n v="13"/>
    <x v="4"/>
    <s v="Two or More Races"/>
    <x v="0"/>
    <x v="0"/>
    <n v="8"/>
    <n v="11"/>
    <s v="Within Time"/>
    <x v="16"/>
    <n v="16"/>
    <x v="2"/>
    <x v="1"/>
    <x v="1"/>
    <x v="1"/>
  </r>
  <r>
    <n v="593389878"/>
    <s v="H. Atheis"/>
    <x v="394"/>
    <s v="May"/>
    <n v="2024"/>
    <d v="1899-12-30T18:42:00"/>
    <x v="4"/>
    <x v="1"/>
    <n v="2"/>
    <x v="1"/>
    <s v="Two or More Races"/>
    <x v="0"/>
    <x v="0"/>
    <n v="8"/>
    <n v="28"/>
    <s v="Within Time"/>
    <x v="22"/>
    <n v="18"/>
    <x v="1"/>
    <x v="1"/>
    <x v="1"/>
    <x v="1"/>
  </r>
  <r>
    <n v="744035281"/>
    <s v="Z. Gregorin"/>
    <x v="56"/>
    <s v="Aug"/>
    <n v="2024"/>
    <d v="1899-12-30T20:56:00"/>
    <x v="0"/>
    <x v="1"/>
    <n v="15"/>
    <x v="3"/>
    <s v="Two or More Races"/>
    <x v="0"/>
    <x v="0"/>
    <n v="8"/>
    <n v="33"/>
    <s v="Delay"/>
    <x v="26"/>
    <n v="20"/>
    <x v="1"/>
    <x v="2"/>
    <x v="0"/>
    <x v="2"/>
  </r>
  <r>
    <n v="849389457"/>
    <s v="D. Jiggens"/>
    <x v="246"/>
    <s v="May"/>
    <n v="2023"/>
    <d v="1899-12-30T05:14:00"/>
    <x v="4"/>
    <x v="1"/>
    <n v="78"/>
    <x v="5"/>
    <s v="Two or More Races"/>
    <x v="0"/>
    <x v="0"/>
    <n v="9"/>
    <n v="30"/>
    <s v="Delay"/>
    <x v="19"/>
    <n v="5"/>
    <x v="3"/>
    <x v="3"/>
    <x v="1"/>
    <x v="1"/>
  </r>
  <r>
    <n v="322374264"/>
    <s v="E. Auton"/>
    <x v="69"/>
    <s v="Mar"/>
    <n v="2024"/>
    <d v="1899-12-30T16:37:00"/>
    <x v="2"/>
    <x v="1"/>
    <n v="52"/>
    <x v="2"/>
    <s v="Two or More Races"/>
    <x v="0"/>
    <x v="0"/>
    <n v="9"/>
    <n v="45"/>
    <s v="Delay"/>
    <x v="16"/>
    <n v="16"/>
    <x v="2"/>
    <x v="1"/>
    <x v="0"/>
    <x v="1"/>
  </r>
  <r>
    <n v="686612694"/>
    <s v="O. Gummery"/>
    <x v="48"/>
    <s v="Oct"/>
    <n v="2024"/>
    <d v="1899-12-30T11:37:00"/>
    <x v="2"/>
    <x v="1"/>
    <n v="48"/>
    <x v="2"/>
    <s v="Two or More Races"/>
    <x v="0"/>
    <x v="0"/>
    <n v="9"/>
    <n v="54"/>
    <s v="Delay"/>
    <x v="15"/>
    <n v="11"/>
    <x v="0"/>
    <x v="2"/>
    <x v="2"/>
    <x v="2"/>
  </r>
  <r>
    <n v="603265838"/>
    <s v="R. Elsley"/>
    <x v="458"/>
    <s v="Mar"/>
    <n v="2024"/>
    <d v="1899-12-30T03:21:00"/>
    <x v="4"/>
    <x v="1"/>
    <n v="4"/>
    <x v="1"/>
    <s v="Two or More Races"/>
    <x v="0"/>
    <x v="0"/>
    <n v="9"/>
    <n v="11"/>
    <s v="Within Time"/>
    <x v="2"/>
    <n v="3"/>
    <x v="3"/>
    <x v="1"/>
    <x v="1"/>
    <x v="1"/>
  </r>
  <r>
    <n v="459064503"/>
    <s v="Y. Lincoln"/>
    <x v="191"/>
    <s v="Jun"/>
    <n v="2024"/>
    <d v="1899-12-30T07:15:00"/>
    <x v="3"/>
    <x v="1"/>
    <n v="38"/>
    <x v="6"/>
    <s v="Two or More Races"/>
    <x v="0"/>
    <x v="0"/>
    <n v="9"/>
    <n v="13"/>
    <s v="Within Time"/>
    <x v="17"/>
    <n v="7"/>
    <x v="0"/>
    <x v="1"/>
    <x v="1"/>
    <x v="1"/>
  </r>
  <r>
    <n v="805126491"/>
    <s v="Y. Collcott"/>
    <x v="472"/>
    <s v="Oct"/>
    <n v="2023"/>
    <d v="1899-12-30T18:57:00"/>
    <x v="2"/>
    <x v="1"/>
    <n v="53"/>
    <x v="2"/>
    <s v="Two or More Races"/>
    <x v="0"/>
    <x v="0"/>
    <n v="9"/>
    <n v="47"/>
    <s v="Delay"/>
    <x v="5"/>
    <n v="18"/>
    <x v="1"/>
    <x v="0"/>
    <x v="2"/>
    <x v="0"/>
  </r>
  <r>
    <n v="335536706"/>
    <s v="Z. Brandino"/>
    <x v="205"/>
    <s v="May"/>
    <n v="2024"/>
    <d v="1899-12-30T10:57:00"/>
    <x v="0"/>
    <x v="1"/>
    <n v="36"/>
    <x v="6"/>
    <s v="Two or More Races"/>
    <x v="0"/>
    <x v="0"/>
    <n v="9"/>
    <n v="58"/>
    <s v="Delay"/>
    <x v="4"/>
    <n v="10"/>
    <x v="0"/>
    <x v="2"/>
    <x v="2"/>
    <x v="2"/>
  </r>
  <r>
    <n v="370585256"/>
    <s v="B. Norkett"/>
    <x v="47"/>
    <s v="Sep"/>
    <n v="2024"/>
    <d v="1899-12-30T12:57:00"/>
    <x v="0"/>
    <x v="1"/>
    <n v="41"/>
    <x v="6"/>
    <s v="Two or More Races"/>
    <x v="0"/>
    <x v="0"/>
    <n v="10"/>
    <n v="18"/>
    <s v="Within Time"/>
    <x v="10"/>
    <n v="12"/>
    <x v="2"/>
    <x v="2"/>
    <x v="1"/>
    <x v="2"/>
  </r>
  <r>
    <n v="443529348"/>
    <s v="E. Kasperski"/>
    <x v="402"/>
    <s v="Dec"/>
    <n v="2023"/>
    <d v="1899-12-30T20:05:00"/>
    <x v="4"/>
    <x v="1"/>
    <n v="36"/>
    <x v="6"/>
    <s v="Two or More Races"/>
    <x v="0"/>
    <x v="0"/>
    <n v="10"/>
    <n v="13"/>
    <s v="Within Time"/>
    <x v="10"/>
    <n v="20"/>
    <x v="1"/>
    <x v="2"/>
    <x v="1"/>
    <x v="2"/>
  </r>
  <r>
    <n v="798670882"/>
    <s v="U. Dofty"/>
    <x v="373"/>
    <s v="Mar"/>
    <n v="2024"/>
    <d v="1899-12-30T19:08:00"/>
    <x v="2"/>
    <x v="1"/>
    <n v="42"/>
    <x v="6"/>
    <s v="Two or More Races"/>
    <x v="0"/>
    <x v="0"/>
    <n v="10"/>
    <n v="26"/>
    <s v="Within Time"/>
    <x v="26"/>
    <n v="19"/>
    <x v="1"/>
    <x v="2"/>
    <x v="1"/>
    <x v="2"/>
  </r>
  <r>
    <n v="674037037"/>
    <s v="Y. Winchester"/>
    <x v="400"/>
    <s v="Oct"/>
    <n v="2024"/>
    <d v="1899-12-30T10:06:00"/>
    <x v="2"/>
    <x v="1"/>
    <n v="30"/>
    <x v="6"/>
    <s v="Two or More Races"/>
    <x v="0"/>
    <x v="0"/>
    <n v="10"/>
    <n v="59"/>
    <s v="Delay"/>
    <x v="14"/>
    <n v="10"/>
    <x v="0"/>
    <x v="0"/>
    <x v="2"/>
    <x v="0"/>
  </r>
  <r>
    <n v="675744830"/>
    <s v="A. MacCosto"/>
    <x v="114"/>
    <s v="Oct"/>
    <n v="2024"/>
    <d v="1899-12-30T19:52:00"/>
    <x v="4"/>
    <x v="1"/>
    <n v="75"/>
    <x v="5"/>
    <s v="Two or More Races"/>
    <x v="2"/>
    <x v="0"/>
    <m/>
    <n v="53"/>
    <s v="Delay"/>
    <x v="28"/>
    <n v="19"/>
    <x v="1"/>
    <x v="0"/>
    <x v="2"/>
    <x v="2"/>
  </r>
  <r>
    <n v="429252267"/>
    <s v="C. Fowlds"/>
    <x v="87"/>
    <s v="Oct"/>
    <n v="2023"/>
    <d v="1899-12-30T04:33:00"/>
    <x v="0"/>
    <x v="1"/>
    <n v="46"/>
    <x v="2"/>
    <s v="Two or More Races"/>
    <x v="2"/>
    <x v="0"/>
    <m/>
    <n v="34"/>
    <s v="Delay"/>
    <x v="2"/>
    <n v="4"/>
    <x v="3"/>
    <x v="1"/>
    <x v="0"/>
    <x v="1"/>
  </r>
  <r>
    <n v="814165063"/>
    <s v="E. Sheasby"/>
    <x v="238"/>
    <s v="Jun"/>
    <n v="2024"/>
    <d v="1899-12-30T08:35:00"/>
    <x v="0"/>
    <x v="1"/>
    <n v="78"/>
    <x v="5"/>
    <s v="Two or More Races"/>
    <x v="2"/>
    <x v="0"/>
    <m/>
    <n v="47"/>
    <s v="Delay"/>
    <x v="5"/>
    <n v="8"/>
    <x v="0"/>
    <x v="0"/>
    <x v="2"/>
    <x v="0"/>
  </r>
  <r>
    <n v="171148581"/>
    <s v="I. Whitmore"/>
    <x v="108"/>
    <s v="Nov"/>
    <n v="2023"/>
    <d v="1899-12-30T05:50:00"/>
    <x v="2"/>
    <x v="1"/>
    <n v="56"/>
    <x v="2"/>
    <s v="Two or More Races"/>
    <x v="2"/>
    <x v="0"/>
    <m/>
    <n v="12"/>
    <s v="Within Time"/>
    <x v="30"/>
    <n v="5"/>
    <x v="3"/>
    <x v="3"/>
    <x v="1"/>
    <x v="1"/>
  </r>
  <r>
    <n v="119378978"/>
    <s v="I. Drakard"/>
    <x v="568"/>
    <s v="Dec"/>
    <n v="2023"/>
    <d v="1899-12-30T01:51:00"/>
    <x v="5"/>
    <x v="1"/>
    <n v="72"/>
    <x v="5"/>
    <s v="Two or More Races"/>
    <x v="2"/>
    <x v="0"/>
    <m/>
    <n v="49"/>
    <s v="Delay"/>
    <x v="19"/>
    <n v="1"/>
    <x v="3"/>
    <x v="3"/>
    <x v="2"/>
    <x v="1"/>
  </r>
  <r>
    <n v="822417734"/>
    <s v="J. Dowall"/>
    <x v="310"/>
    <s v="Aug"/>
    <n v="2024"/>
    <d v="1899-12-30T14:46:00"/>
    <x v="4"/>
    <x v="1"/>
    <n v="27"/>
    <x v="3"/>
    <s v="Two or More Races"/>
    <x v="2"/>
    <x v="0"/>
    <m/>
    <n v="52"/>
    <s v="Delay"/>
    <x v="9"/>
    <n v="14"/>
    <x v="2"/>
    <x v="3"/>
    <x v="2"/>
    <x v="0"/>
  </r>
  <r>
    <n v="216852300"/>
    <s v="N. Kenforth"/>
    <x v="10"/>
    <s v="Jul"/>
    <n v="2024"/>
    <d v="1899-12-30T01:12:00"/>
    <x v="5"/>
    <x v="1"/>
    <n v="29"/>
    <x v="3"/>
    <s v="Two or More Races"/>
    <x v="2"/>
    <x v="0"/>
    <m/>
    <n v="38"/>
    <s v="Delay"/>
    <x v="7"/>
    <n v="1"/>
    <x v="3"/>
    <x v="2"/>
    <x v="0"/>
    <x v="2"/>
  </r>
  <r>
    <n v="485490599"/>
    <s v="N. Nel"/>
    <x v="307"/>
    <s v="Apr"/>
    <n v="2024"/>
    <d v="1899-12-30T07:11:00"/>
    <x v="3"/>
    <x v="1"/>
    <n v="31"/>
    <x v="6"/>
    <s v="Two or More Races"/>
    <x v="2"/>
    <x v="0"/>
    <m/>
    <n v="40"/>
    <s v="Delay"/>
    <x v="28"/>
    <n v="7"/>
    <x v="0"/>
    <x v="0"/>
    <x v="0"/>
    <x v="2"/>
  </r>
  <r>
    <n v="440045619"/>
    <s v="P. Kivlehan"/>
    <x v="479"/>
    <s v="Sep"/>
    <n v="2023"/>
    <d v="1899-12-30T04:12:00"/>
    <x v="4"/>
    <x v="1"/>
    <n v="48"/>
    <x v="2"/>
    <s v="Two or More Races"/>
    <x v="2"/>
    <x v="0"/>
    <m/>
    <n v="48"/>
    <s v="Delay"/>
    <x v="25"/>
    <n v="4"/>
    <x v="3"/>
    <x v="0"/>
    <x v="2"/>
    <x v="0"/>
  </r>
  <r>
    <n v="261683689"/>
    <s v="Q. Hedditeh"/>
    <x v="514"/>
    <s v="Apr"/>
    <n v="2024"/>
    <d v="1899-12-30T14:21:00"/>
    <x v="3"/>
    <x v="1"/>
    <n v="6"/>
    <x v="4"/>
    <s v="Two or More Races"/>
    <x v="2"/>
    <x v="0"/>
    <m/>
    <n v="45"/>
    <s v="Delay"/>
    <x v="26"/>
    <n v="14"/>
    <x v="2"/>
    <x v="2"/>
    <x v="0"/>
    <x v="2"/>
  </r>
  <r>
    <n v="616883087"/>
    <s v="R. Hagan"/>
    <x v="32"/>
    <s v="Dec"/>
    <n v="2023"/>
    <d v="1899-12-30T20:10:00"/>
    <x v="2"/>
    <x v="1"/>
    <n v="43"/>
    <x v="6"/>
    <s v="Two or More Races"/>
    <x v="2"/>
    <x v="0"/>
    <m/>
    <n v="49"/>
    <s v="Delay"/>
    <x v="20"/>
    <n v="20"/>
    <x v="1"/>
    <x v="3"/>
    <x v="2"/>
    <x v="0"/>
  </r>
  <r>
    <n v="643420906"/>
    <s v="T. Barrett"/>
    <x v="242"/>
    <s v="May"/>
    <n v="2024"/>
    <d v="1899-12-30T04:52:00"/>
    <x v="0"/>
    <x v="1"/>
    <n v="46"/>
    <x v="2"/>
    <s v="Two or More Races"/>
    <x v="2"/>
    <x v="0"/>
    <m/>
    <n v="20"/>
    <s v="Within Time"/>
    <x v="13"/>
    <n v="4"/>
    <x v="3"/>
    <x v="2"/>
    <x v="1"/>
    <x v="2"/>
  </r>
  <r>
    <n v="761345834"/>
    <s v="X. Penddreth"/>
    <x v="386"/>
    <s v="Jun"/>
    <n v="2023"/>
    <d v="1899-12-30T00:20:00"/>
    <x v="1"/>
    <x v="1"/>
    <n v="17"/>
    <x v="3"/>
    <s v="Two or More Races"/>
    <x v="2"/>
    <x v="0"/>
    <m/>
    <n v="15"/>
    <s v="Within Time"/>
    <x v="14"/>
    <n v="0"/>
    <x v="3"/>
    <x v="0"/>
    <x v="1"/>
    <x v="0"/>
  </r>
  <r>
    <n v="650340647"/>
    <s v="X. Withers"/>
    <x v="368"/>
    <s v="Oct"/>
    <n v="2023"/>
    <d v="1899-12-30T04:44:00"/>
    <x v="0"/>
    <x v="1"/>
    <n v="34"/>
    <x v="6"/>
    <s v="Two or More Races"/>
    <x v="2"/>
    <x v="0"/>
    <m/>
    <n v="29"/>
    <s v="Within Time"/>
    <x v="10"/>
    <n v="4"/>
    <x v="3"/>
    <x v="2"/>
    <x v="1"/>
    <x v="2"/>
  </r>
  <r>
    <n v="589072378"/>
    <s v="Y. Lindores"/>
    <x v="319"/>
    <s v="Oct"/>
    <n v="2024"/>
    <d v="1899-12-30T02:46:00"/>
    <x v="0"/>
    <x v="1"/>
    <n v="65"/>
    <x v="0"/>
    <s v="Two or More Races"/>
    <x v="2"/>
    <x v="0"/>
    <m/>
    <n v="54"/>
    <s v="Delay"/>
    <x v="30"/>
    <n v="2"/>
    <x v="3"/>
    <x v="3"/>
    <x v="2"/>
    <x v="1"/>
  </r>
  <r>
    <n v="640635453"/>
    <s v="Z. Curl"/>
    <x v="436"/>
    <s v="Aug"/>
    <n v="2023"/>
    <d v="1899-12-30T17:54:00"/>
    <x v="5"/>
    <x v="1"/>
    <n v="23"/>
    <x v="3"/>
    <s v="Two or More Races"/>
    <x v="2"/>
    <x v="0"/>
    <m/>
    <n v="10"/>
    <s v="Within Time"/>
    <x v="25"/>
    <n v="17"/>
    <x v="2"/>
    <x v="0"/>
    <x v="1"/>
    <x v="0"/>
  </r>
  <r>
    <n v="400513029"/>
    <s v="X. Abdy"/>
    <x v="142"/>
    <s v="Feb"/>
    <n v="2024"/>
    <d v="1899-12-30T22:19:00"/>
    <x v="2"/>
    <x v="1"/>
    <n v="41"/>
    <x v="6"/>
    <s v="Two or More Races"/>
    <x v="2"/>
    <x v="0"/>
    <n v="0"/>
    <n v="49"/>
    <s v="Delay"/>
    <x v="19"/>
    <n v="22"/>
    <x v="1"/>
    <x v="3"/>
    <x v="2"/>
    <x v="1"/>
  </r>
  <r>
    <n v="245098382"/>
    <s v="B. Tennick"/>
    <x v="269"/>
    <s v="Oct"/>
    <n v="2023"/>
    <d v="1899-12-30T14:23:00"/>
    <x v="4"/>
    <x v="1"/>
    <n v="18"/>
    <x v="3"/>
    <s v="Two or More Races"/>
    <x v="2"/>
    <x v="0"/>
    <n v="2"/>
    <n v="35"/>
    <s v="Delay"/>
    <x v="12"/>
    <n v="14"/>
    <x v="2"/>
    <x v="2"/>
    <x v="0"/>
    <x v="2"/>
  </r>
  <r>
    <n v="604192040"/>
    <s v="J. Founds"/>
    <x v="56"/>
    <s v="Aug"/>
    <n v="2024"/>
    <d v="1899-12-30T15:48:00"/>
    <x v="0"/>
    <x v="1"/>
    <n v="54"/>
    <x v="2"/>
    <s v="Two or More Races"/>
    <x v="2"/>
    <x v="0"/>
    <n v="6"/>
    <n v="30"/>
    <s v="Delay"/>
    <x v="26"/>
    <n v="15"/>
    <x v="2"/>
    <x v="2"/>
    <x v="1"/>
    <x v="2"/>
  </r>
  <r>
    <n v="637902785"/>
    <s v="H. Garside"/>
    <x v="342"/>
    <s v="Jun"/>
    <n v="2023"/>
    <d v="1899-12-30T23:30:00"/>
    <x v="3"/>
    <x v="1"/>
    <n v="75"/>
    <x v="5"/>
    <s v="Two or More Races"/>
    <x v="2"/>
    <x v="0"/>
    <n v="7"/>
    <n v="13"/>
    <s v="Within Time"/>
    <x v="2"/>
    <n v="23"/>
    <x v="1"/>
    <x v="1"/>
    <x v="1"/>
    <x v="1"/>
  </r>
  <r>
    <n v="593932765"/>
    <s v="E. Le Huquet"/>
    <x v="39"/>
    <s v="Apr"/>
    <n v="2023"/>
    <d v="1899-12-30T20:10:00"/>
    <x v="1"/>
    <x v="1"/>
    <n v="2"/>
    <x v="1"/>
    <s v="Two or More Races"/>
    <x v="2"/>
    <x v="0"/>
    <n v="8"/>
    <n v="25"/>
    <s v="Within Time"/>
    <x v="19"/>
    <n v="20"/>
    <x v="1"/>
    <x v="3"/>
    <x v="1"/>
    <x v="1"/>
  </r>
  <r>
    <n v="425458845"/>
    <s v="G. Mackiewicz"/>
    <x v="124"/>
    <s v="Nov"/>
    <n v="2023"/>
    <d v="1899-12-30T19:18:00"/>
    <x v="6"/>
    <x v="1"/>
    <n v="10"/>
    <x v="4"/>
    <s v="Two or More Races"/>
    <x v="2"/>
    <x v="0"/>
    <n v="9"/>
    <n v="11"/>
    <s v="Within Time"/>
    <x v="28"/>
    <n v="19"/>
    <x v="1"/>
    <x v="0"/>
    <x v="1"/>
    <x v="2"/>
  </r>
  <r>
    <n v="171975054"/>
    <s v="G. MacCosto"/>
    <x v="396"/>
    <s v="Aug"/>
    <n v="2024"/>
    <d v="1899-12-30T22:30:00"/>
    <x v="3"/>
    <x v="1"/>
    <n v="46"/>
    <x v="2"/>
    <s v="Two or More Races"/>
    <x v="2"/>
    <x v="0"/>
    <n v="9"/>
    <n v="30"/>
    <s v="Delay"/>
    <x v="2"/>
    <n v="22"/>
    <x v="1"/>
    <x v="1"/>
    <x v="1"/>
    <x v="1"/>
  </r>
  <r>
    <n v="760977277"/>
    <s v="Q. Benam"/>
    <x v="103"/>
    <s v="Jul"/>
    <n v="2023"/>
    <d v="1899-12-30T00:11:00"/>
    <x v="0"/>
    <x v="1"/>
    <n v="27"/>
    <x v="3"/>
    <s v="Two or More Races"/>
    <x v="2"/>
    <x v="0"/>
    <n v="9"/>
    <n v="58"/>
    <s v="Delay"/>
    <x v="7"/>
    <n v="0"/>
    <x v="3"/>
    <x v="2"/>
    <x v="2"/>
    <x v="2"/>
  </r>
  <r>
    <n v="669182341"/>
    <s v="G. Prazer"/>
    <x v="66"/>
    <s v="Jul"/>
    <n v="2023"/>
    <d v="1899-12-30T18:28:00"/>
    <x v="4"/>
    <x v="1"/>
    <n v="37"/>
    <x v="6"/>
    <s v="Two or More Races"/>
    <x v="4"/>
    <x v="0"/>
    <m/>
    <n v="49"/>
    <s v="Delay"/>
    <x v="24"/>
    <n v="18"/>
    <x v="1"/>
    <x v="1"/>
    <x v="2"/>
    <x v="1"/>
  </r>
  <r>
    <n v="707356910"/>
    <s v="I. Kennler"/>
    <x v="428"/>
    <s v="Aug"/>
    <n v="2024"/>
    <d v="1899-12-30T20:38:00"/>
    <x v="2"/>
    <x v="1"/>
    <n v="61"/>
    <x v="0"/>
    <s v="Two or More Races"/>
    <x v="4"/>
    <x v="0"/>
    <m/>
    <n v="27"/>
    <s v="Within Time"/>
    <x v="21"/>
    <n v="20"/>
    <x v="1"/>
    <x v="1"/>
    <x v="1"/>
    <x v="1"/>
  </r>
  <r>
    <n v="793722819"/>
    <s v="K. Ogdahl"/>
    <x v="87"/>
    <s v="Oct"/>
    <n v="2023"/>
    <d v="1899-12-30T03:05:00"/>
    <x v="0"/>
    <x v="1"/>
    <n v="73"/>
    <x v="5"/>
    <s v="Two or More Races"/>
    <x v="4"/>
    <x v="0"/>
    <m/>
    <n v="18"/>
    <s v="Within Time"/>
    <x v="2"/>
    <n v="3"/>
    <x v="3"/>
    <x v="1"/>
    <x v="1"/>
    <x v="1"/>
  </r>
  <r>
    <n v="422870090"/>
    <s v="K. Doerren"/>
    <x v="473"/>
    <s v="Sep"/>
    <n v="2023"/>
    <d v="1899-12-30T19:55:00"/>
    <x v="5"/>
    <x v="1"/>
    <n v="47"/>
    <x v="2"/>
    <s v="Two or More Races"/>
    <x v="4"/>
    <x v="0"/>
    <m/>
    <n v="19"/>
    <s v="Within Time"/>
    <x v="13"/>
    <n v="19"/>
    <x v="1"/>
    <x v="2"/>
    <x v="1"/>
    <x v="2"/>
  </r>
  <r>
    <n v="875344380"/>
    <s v="J. Legging"/>
    <x v="229"/>
    <s v="Feb"/>
    <n v="2024"/>
    <d v="1899-12-30T05:06:00"/>
    <x v="5"/>
    <x v="1"/>
    <n v="3"/>
    <x v="1"/>
    <s v="Two or More Races"/>
    <x v="4"/>
    <x v="0"/>
    <n v="2"/>
    <n v="14"/>
    <s v="Within Time"/>
    <x v="11"/>
    <n v="5"/>
    <x v="3"/>
    <x v="0"/>
    <x v="1"/>
    <x v="0"/>
  </r>
  <r>
    <n v="852808003"/>
    <s v="X. Moneypenny"/>
    <x v="171"/>
    <s v="Jul"/>
    <n v="2023"/>
    <d v="1899-12-30T06:41:00"/>
    <x v="5"/>
    <x v="1"/>
    <n v="69"/>
    <x v="0"/>
    <s v="Two or More Races"/>
    <x v="4"/>
    <x v="0"/>
    <n v="2"/>
    <n v="48"/>
    <s v="Delay"/>
    <x v="20"/>
    <n v="6"/>
    <x v="0"/>
    <x v="3"/>
    <x v="2"/>
    <x v="0"/>
  </r>
  <r>
    <n v="404259280"/>
    <s v="B. Knowler"/>
    <x v="256"/>
    <s v="May"/>
    <n v="2023"/>
    <d v="1899-12-30T17:23:00"/>
    <x v="3"/>
    <x v="1"/>
    <n v="31"/>
    <x v="6"/>
    <s v="Two or More Races"/>
    <x v="7"/>
    <x v="0"/>
    <m/>
    <n v="27"/>
    <s v="Within Time"/>
    <x v="20"/>
    <n v="17"/>
    <x v="2"/>
    <x v="3"/>
    <x v="1"/>
    <x v="0"/>
  </r>
  <r>
    <n v="643145413"/>
    <s v="D. De Caroli"/>
    <x v="36"/>
    <s v="Oct"/>
    <n v="2023"/>
    <d v="1899-12-30T03:19:00"/>
    <x v="2"/>
    <x v="1"/>
    <n v="54"/>
    <x v="2"/>
    <s v="Two or More Races"/>
    <x v="7"/>
    <x v="0"/>
    <m/>
    <n v="53"/>
    <s v="Delay"/>
    <x v="9"/>
    <n v="3"/>
    <x v="3"/>
    <x v="3"/>
    <x v="2"/>
    <x v="0"/>
  </r>
  <r>
    <n v="697088904"/>
    <s v="D. Sneddon"/>
    <x v="66"/>
    <s v="Jul"/>
    <n v="2023"/>
    <d v="1899-12-30T01:53:00"/>
    <x v="4"/>
    <x v="1"/>
    <n v="72"/>
    <x v="5"/>
    <s v="White"/>
    <x v="6"/>
    <x v="0"/>
    <m/>
    <n v="41"/>
    <s v="Delay"/>
    <x v="24"/>
    <n v="1"/>
    <x v="3"/>
    <x v="1"/>
    <x v="0"/>
    <x v="1"/>
  </r>
  <r>
    <n v="293459729"/>
    <s v="F. Francais"/>
    <x v="539"/>
    <s v="Aug"/>
    <n v="2024"/>
    <d v="1899-12-30T12:01:00"/>
    <x v="4"/>
    <x v="1"/>
    <n v="15"/>
    <x v="3"/>
    <s v="White"/>
    <x v="6"/>
    <x v="0"/>
    <m/>
    <n v="40"/>
    <s v="Delay"/>
    <x v="5"/>
    <n v="12"/>
    <x v="2"/>
    <x v="0"/>
    <x v="0"/>
    <x v="0"/>
  </r>
  <r>
    <n v="479826847"/>
    <s v="F. Rannald"/>
    <x v="533"/>
    <s v="Oct"/>
    <n v="2023"/>
    <d v="1899-12-30T10:27:00"/>
    <x v="5"/>
    <x v="1"/>
    <n v="7"/>
    <x v="4"/>
    <s v="White"/>
    <x v="6"/>
    <x v="0"/>
    <m/>
    <n v="53"/>
    <s v="Delay"/>
    <x v="22"/>
    <n v="10"/>
    <x v="0"/>
    <x v="1"/>
    <x v="2"/>
    <x v="1"/>
  </r>
  <r>
    <n v="565240607"/>
    <s v="G. Meddemmen"/>
    <x v="538"/>
    <s v="May"/>
    <n v="2024"/>
    <d v="1899-12-30T06:06:00"/>
    <x v="1"/>
    <x v="1"/>
    <n v="41"/>
    <x v="6"/>
    <s v="White"/>
    <x v="6"/>
    <x v="0"/>
    <m/>
    <n v="48"/>
    <s v="Delay"/>
    <x v="2"/>
    <n v="6"/>
    <x v="0"/>
    <x v="1"/>
    <x v="2"/>
    <x v="1"/>
  </r>
  <r>
    <n v="568587867"/>
    <s v="H. McGilvary"/>
    <x v="82"/>
    <s v="Aug"/>
    <n v="2024"/>
    <d v="1899-12-30T05:31:00"/>
    <x v="0"/>
    <x v="1"/>
    <n v="62"/>
    <x v="0"/>
    <s v="White"/>
    <x v="6"/>
    <x v="0"/>
    <m/>
    <n v="28"/>
    <s v="Within Time"/>
    <x v="28"/>
    <n v="5"/>
    <x v="3"/>
    <x v="0"/>
    <x v="1"/>
    <x v="2"/>
  </r>
  <r>
    <n v="719121585"/>
    <s v="J. Woltering"/>
    <x v="368"/>
    <s v="Oct"/>
    <n v="2023"/>
    <d v="1899-12-30T20:45:00"/>
    <x v="0"/>
    <x v="1"/>
    <n v="5"/>
    <x v="4"/>
    <s v="White"/>
    <x v="6"/>
    <x v="0"/>
    <m/>
    <n v="16"/>
    <s v="Within Time"/>
    <x v="10"/>
    <n v="20"/>
    <x v="1"/>
    <x v="2"/>
    <x v="1"/>
    <x v="2"/>
  </r>
  <r>
    <n v="848853012"/>
    <s v="O. Kauffman"/>
    <x v="142"/>
    <s v="Feb"/>
    <n v="2024"/>
    <d v="1899-12-30T20:16:00"/>
    <x v="2"/>
    <x v="1"/>
    <n v="22"/>
    <x v="3"/>
    <s v="White"/>
    <x v="6"/>
    <x v="0"/>
    <m/>
    <n v="41"/>
    <s v="Delay"/>
    <x v="19"/>
    <n v="20"/>
    <x v="1"/>
    <x v="3"/>
    <x v="0"/>
    <x v="1"/>
  </r>
  <r>
    <n v="702172187"/>
    <s v="P. Fishe"/>
    <x v="106"/>
    <s v="Oct"/>
    <n v="2024"/>
    <d v="1899-12-30T01:58:00"/>
    <x v="0"/>
    <x v="1"/>
    <n v="64"/>
    <x v="0"/>
    <s v="White"/>
    <x v="6"/>
    <x v="0"/>
    <m/>
    <n v="60"/>
    <s v="Delay"/>
    <x v="3"/>
    <n v="1"/>
    <x v="3"/>
    <x v="2"/>
    <x v="2"/>
    <x v="2"/>
  </r>
  <r>
    <n v="206353192"/>
    <s v="Q. Treffry"/>
    <x v="487"/>
    <s v="Mar"/>
    <n v="2024"/>
    <d v="1899-12-30T00:11:00"/>
    <x v="0"/>
    <x v="1"/>
    <n v="40"/>
    <x v="6"/>
    <s v="White"/>
    <x v="6"/>
    <x v="0"/>
    <m/>
    <n v="44"/>
    <s v="Delay"/>
    <x v="22"/>
    <n v="0"/>
    <x v="3"/>
    <x v="1"/>
    <x v="0"/>
    <x v="1"/>
  </r>
  <r>
    <n v="154031861"/>
    <s v="Q. Martt"/>
    <x v="488"/>
    <s v="Apr"/>
    <n v="2024"/>
    <d v="1899-12-30T22:57:00"/>
    <x v="2"/>
    <x v="1"/>
    <n v="57"/>
    <x v="2"/>
    <s v="White"/>
    <x v="6"/>
    <x v="0"/>
    <m/>
    <n v="55"/>
    <s v="Delay"/>
    <x v="10"/>
    <n v="22"/>
    <x v="1"/>
    <x v="2"/>
    <x v="2"/>
    <x v="2"/>
  </r>
  <r>
    <n v="121519644"/>
    <s v="P. O'Sullivan"/>
    <x v="219"/>
    <s v="Aug"/>
    <n v="2023"/>
    <d v="1899-12-30T09:12:00"/>
    <x v="6"/>
    <x v="1"/>
    <n v="27"/>
    <x v="3"/>
    <s v="White"/>
    <x v="6"/>
    <x v="0"/>
    <n v="1"/>
    <n v="20"/>
    <s v="Within Time"/>
    <x v="4"/>
    <n v="9"/>
    <x v="0"/>
    <x v="2"/>
    <x v="1"/>
    <x v="2"/>
  </r>
  <r>
    <n v="154084257"/>
    <s v="X. Coventon"/>
    <x v="510"/>
    <s v="Aug"/>
    <n v="2023"/>
    <d v="1899-12-30T12:59:00"/>
    <x v="0"/>
    <x v="1"/>
    <n v="59"/>
    <x v="2"/>
    <s v="White"/>
    <x v="6"/>
    <x v="0"/>
    <n v="2"/>
    <n v="13"/>
    <s v="Within Time"/>
    <x v="17"/>
    <n v="12"/>
    <x v="2"/>
    <x v="1"/>
    <x v="1"/>
    <x v="1"/>
  </r>
  <r>
    <n v="408417059"/>
    <s v="K. Kilpin"/>
    <x v="479"/>
    <s v="Sep"/>
    <n v="2023"/>
    <d v="1899-12-30T23:48:00"/>
    <x v="4"/>
    <x v="1"/>
    <n v="37"/>
    <x v="6"/>
    <s v="White"/>
    <x v="6"/>
    <x v="0"/>
    <n v="4"/>
    <n v="22"/>
    <s v="Within Time"/>
    <x v="25"/>
    <n v="23"/>
    <x v="1"/>
    <x v="0"/>
    <x v="1"/>
    <x v="0"/>
  </r>
  <r>
    <n v="462413786"/>
    <s v="U. Chinnock"/>
    <x v="96"/>
    <s v="Apr"/>
    <n v="2024"/>
    <d v="1899-12-30T07:08:00"/>
    <x v="6"/>
    <x v="1"/>
    <n v="71"/>
    <x v="5"/>
    <s v="White"/>
    <x v="6"/>
    <x v="0"/>
    <n v="4"/>
    <n v="52"/>
    <s v="Delay"/>
    <x v="30"/>
    <n v="7"/>
    <x v="0"/>
    <x v="3"/>
    <x v="2"/>
    <x v="1"/>
  </r>
  <r>
    <n v="714025849"/>
    <s v="H. Steinhammer"/>
    <x v="329"/>
    <s v="Oct"/>
    <n v="2023"/>
    <d v="1899-12-30T07:26:00"/>
    <x v="2"/>
    <x v="1"/>
    <n v="25"/>
    <x v="3"/>
    <s v="White"/>
    <x v="6"/>
    <x v="0"/>
    <n v="6"/>
    <n v="38"/>
    <s v="Delay"/>
    <x v="18"/>
    <n v="7"/>
    <x v="0"/>
    <x v="1"/>
    <x v="0"/>
    <x v="1"/>
  </r>
  <r>
    <n v="768697056"/>
    <s v="X. Heales"/>
    <x v="75"/>
    <s v="Dec"/>
    <n v="2023"/>
    <d v="1899-12-30T08:31:00"/>
    <x v="3"/>
    <x v="1"/>
    <n v="72"/>
    <x v="5"/>
    <s v="White"/>
    <x v="6"/>
    <x v="0"/>
    <n v="6"/>
    <n v="58"/>
    <s v="Delay"/>
    <x v="8"/>
    <n v="8"/>
    <x v="0"/>
    <x v="3"/>
    <x v="2"/>
    <x v="1"/>
  </r>
  <r>
    <n v="301609365"/>
    <s v="J. Castelluzzi"/>
    <x v="443"/>
    <s v="Sep"/>
    <n v="2024"/>
    <d v="1899-12-30T21:29:00"/>
    <x v="2"/>
    <x v="1"/>
    <n v="17"/>
    <x v="3"/>
    <s v="White"/>
    <x v="6"/>
    <x v="0"/>
    <n v="7"/>
    <n v="60"/>
    <s v="Delay"/>
    <x v="18"/>
    <n v="21"/>
    <x v="1"/>
    <x v="1"/>
    <x v="2"/>
    <x v="1"/>
  </r>
  <r>
    <n v="461550550"/>
    <s v="L. Fawlks"/>
    <x v="541"/>
    <s v="Jun"/>
    <n v="2023"/>
    <d v="1899-12-30T19:19:00"/>
    <x v="2"/>
    <x v="1"/>
    <n v="59"/>
    <x v="2"/>
    <s v="White"/>
    <x v="6"/>
    <x v="0"/>
    <n v="7"/>
    <n v="47"/>
    <s v="Delay"/>
    <x v="4"/>
    <n v="19"/>
    <x v="1"/>
    <x v="2"/>
    <x v="2"/>
    <x v="2"/>
  </r>
  <r>
    <n v="641807935"/>
    <s v="V. Mandy"/>
    <x v="400"/>
    <s v="Oct"/>
    <n v="2024"/>
    <d v="1899-12-30T09:23:00"/>
    <x v="2"/>
    <x v="1"/>
    <n v="63"/>
    <x v="0"/>
    <s v="White"/>
    <x v="6"/>
    <x v="0"/>
    <n v="8"/>
    <n v="11"/>
    <s v="Within Time"/>
    <x v="14"/>
    <n v="9"/>
    <x v="0"/>
    <x v="0"/>
    <x v="1"/>
    <x v="0"/>
  </r>
  <r>
    <n v="726105465"/>
    <s v="E. Vooght"/>
    <x v="282"/>
    <s v="Jun"/>
    <n v="2024"/>
    <d v="1899-12-30T06:37:00"/>
    <x v="6"/>
    <x v="1"/>
    <n v="43"/>
    <x v="6"/>
    <s v="White"/>
    <x v="3"/>
    <x v="0"/>
    <m/>
    <n v="46"/>
    <s v="Delay"/>
    <x v="6"/>
    <n v="6"/>
    <x v="0"/>
    <x v="3"/>
    <x v="2"/>
    <x v="0"/>
  </r>
  <r>
    <n v="835946808"/>
    <s v="N. Jarvis"/>
    <x v="342"/>
    <s v="Jun"/>
    <n v="2023"/>
    <d v="1899-12-30T10:46:00"/>
    <x v="3"/>
    <x v="1"/>
    <n v="13"/>
    <x v="4"/>
    <s v="White"/>
    <x v="3"/>
    <x v="0"/>
    <m/>
    <n v="60"/>
    <s v="Delay"/>
    <x v="2"/>
    <n v="10"/>
    <x v="0"/>
    <x v="1"/>
    <x v="2"/>
    <x v="1"/>
  </r>
  <r>
    <n v="856079802"/>
    <s v="P. Flukes"/>
    <x v="518"/>
    <s v="Apr"/>
    <n v="2023"/>
    <d v="1899-12-30T05:43:00"/>
    <x v="0"/>
    <x v="1"/>
    <n v="23"/>
    <x v="3"/>
    <s v="White"/>
    <x v="3"/>
    <x v="0"/>
    <m/>
    <n v="34"/>
    <s v="Delay"/>
    <x v="18"/>
    <n v="5"/>
    <x v="3"/>
    <x v="1"/>
    <x v="0"/>
    <x v="1"/>
  </r>
  <r>
    <n v="688064798"/>
    <s v="V. Hacquard"/>
    <x v="113"/>
    <s v="Sep"/>
    <n v="2024"/>
    <d v="1899-12-30T20:25:00"/>
    <x v="5"/>
    <x v="1"/>
    <n v="70"/>
    <x v="5"/>
    <s v="White"/>
    <x v="3"/>
    <x v="0"/>
    <m/>
    <n v="11"/>
    <s v="Within Time"/>
    <x v="0"/>
    <n v="20"/>
    <x v="1"/>
    <x v="0"/>
    <x v="1"/>
    <x v="0"/>
  </r>
  <r>
    <n v="582726724"/>
    <s v="Z. Cowderoy"/>
    <x v="333"/>
    <s v="Jul"/>
    <n v="2023"/>
    <d v="1899-12-30T12:54:00"/>
    <x v="3"/>
    <x v="1"/>
    <n v="70"/>
    <x v="5"/>
    <s v="White"/>
    <x v="3"/>
    <x v="0"/>
    <m/>
    <n v="16"/>
    <s v="Within Time"/>
    <x v="12"/>
    <n v="12"/>
    <x v="2"/>
    <x v="2"/>
    <x v="1"/>
    <x v="2"/>
  </r>
  <r>
    <n v="123488041"/>
    <s v="M. Cyphus"/>
    <x v="448"/>
    <s v="Jul"/>
    <n v="2024"/>
    <d v="1899-12-30T19:29:00"/>
    <x v="2"/>
    <x v="1"/>
    <n v="64"/>
    <x v="0"/>
    <s v="White"/>
    <x v="3"/>
    <x v="0"/>
    <n v="3"/>
    <n v="30"/>
    <s v="Delay"/>
    <x v="2"/>
    <n v="19"/>
    <x v="1"/>
    <x v="1"/>
    <x v="1"/>
    <x v="1"/>
  </r>
  <r>
    <n v="260689723"/>
    <s v="R. Silverston"/>
    <x v="375"/>
    <s v="Sep"/>
    <n v="2023"/>
    <d v="1899-12-30T22:14:00"/>
    <x v="0"/>
    <x v="1"/>
    <n v="19"/>
    <x v="3"/>
    <s v="White"/>
    <x v="3"/>
    <x v="0"/>
    <n v="7"/>
    <n v="57"/>
    <s v="Delay"/>
    <x v="23"/>
    <n v="22"/>
    <x v="1"/>
    <x v="2"/>
    <x v="2"/>
    <x v="2"/>
  </r>
  <r>
    <n v="246480846"/>
    <s v="Z. Kays"/>
    <x v="179"/>
    <s v="Jun"/>
    <n v="2023"/>
    <d v="1899-12-30T02:35:00"/>
    <x v="6"/>
    <x v="1"/>
    <n v="47"/>
    <x v="2"/>
    <s v="White"/>
    <x v="3"/>
    <x v="0"/>
    <n v="7"/>
    <n v="32"/>
    <s v="Delay"/>
    <x v="23"/>
    <n v="2"/>
    <x v="3"/>
    <x v="2"/>
    <x v="0"/>
    <x v="2"/>
  </r>
  <r>
    <n v="392915620"/>
    <s v="B. Pyer"/>
    <x v="339"/>
    <s v="Feb"/>
    <n v="2024"/>
    <d v="1899-12-30T23:05:00"/>
    <x v="3"/>
    <x v="1"/>
    <n v="63"/>
    <x v="0"/>
    <s v="White"/>
    <x v="1"/>
    <x v="0"/>
    <m/>
    <n v="26"/>
    <s v="Within Time"/>
    <x v="10"/>
    <n v="23"/>
    <x v="1"/>
    <x v="2"/>
    <x v="1"/>
    <x v="2"/>
  </r>
  <r>
    <n v="198083001"/>
    <s v="B. Dallow"/>
    <x v="567"/>
    <s v="Mar"/>
    <n v="2024"/>
    <d v="1899-12-30T19:42:00"/>
    <x v="1"/>
    <x v="1"/>
    <n v="52"/>
    <x v="2"/>
    <s v="White"/>
    <x v="1"/>
    <x v="0"/>
    <m/>
    <n v="34"/>
    <s v="Delay"/>
    <x v="12"/>
    <n v="19"/>
    <x v="1"/>
    <x v="2"/>
    <x v="0"/>
    <x v="2"/>
  </r>
  <r>
    <n v="312125886"/>
    <s v="B. Patemore"/>
    <x v="9"/>
    <s v="Oct"/>
    <n v="2024"/>
    <d v="1899-12-30T08:16:00"/>
    <x v="5"/>
    <x v="1"/>
    <n v="36"/>
    <x v="6"/>
    <s v="White"/>
    <x v="1"/>
    <x v="0"/>
    <m/>
    <n v="36"/>
    <s v="Delay"/>
    <x v="6"/>
    <n v="8"/>
    <x v="0"/>
    <x v="3"/>
    <x v="0"/>
    <x v="0"/>
  </r>
  <r>
    <n v="256240224"/>
    <s v="B. Daens"/>
    <x v="122"/>
    <s v="Mar"/>
    <n v="2024"/>
    <d v="1899-12-30T14:53:00"/>
    <x v="4"/>
    <x v="1"/>
    <n v="75"/>
    <x v="5"/>
    <s v="White"/>
    <x v="1"/>
    <x v="0"/>
    <m/>
    <n v="39"/>
    <s v="Delay"/>
    <x v="10"/>
    <n v="14"/>
    <x v="2"/>
    <x v="2"/>
    <x v="0"/>
    <x v="2"/>
  </r>
  <r>
    <n v="505500210"/>
    <s v="B. Newvill"/>
    <x v="69"/>
    <s v="Mar"/>
    <n v="2024"/>
    <d v="1899-12-30T05:49:00"/>
    <x v="2"/>
    <x v="1"/>
    <n v="53"/>
    <x v="2"/>
    <s v="White"/>
    <x v="1"/>
    <x v="0"/>
    <m/>
    <n v="41"/>
    <s v="Delay"/>
    <x v="16"/>
    <n v="5"/>
    <x v="3"/>
    <x v="1"/>
    <x v="0"/>
    <x v="1"/>
  </r>
  <r>
    <n v="333359595"/>
    <s v="C. Scola"/>
    <x v="195"/>
    <s v="May"/>
    <n v="2023"/>
    <d v="1899-12-30T21:20:00"/>
    <x v="0"/>
    <x v="1"/>
    <n v="27"/>
    <x v="3"/>
    <s v="White"/>
    <x v="1"/>
    <x v="0"/>
    <m/>
    <n v="40"/>
    <s v="Delay"/>
    <x v="14"/>
    <n v="21"/>
    <x v="1"/>
    <x v="0"/>
    <x v="0"/>
    <x v="0"/>
  </r>
  <r>
    <n v="745611116"/>
    <s v="C. Humpage"/>
    <x v="253"/>
    <s v="May"/>
    <n v="2023"/>
    <d v="1899-12-30T05:44:00"/>
    <x v="2"/>
    <x v="1"/>
    <n v="75"/>
    <x v="5"/>
    <s v="White"/>
    <x v="1"/>
    <x v="0"/>
    <m/>
    <n v="47"/>
    <s v="Delay"/>
    <x v="6"/>
    <n v="5"/>
    <x v="3"/>
    <x v="3"/>
    <x v="2"/>
    <x v="0"/>
  </r>
  <r>
    <n v="731895373"/>
    <s v="C. Jonson"/>
    <x v="257"/>
    <s v="Sep"/>
    <n v="2024"/>
    <d v="1899-12-30T18:44:00"/>
    <x v="1"/>
    <x v="1"/>
    <n v="30"/>
    <x v="6"/>
    <s v="White"/>
    <x v="1"/>
    <x v="0"/>
    <m/>
    <n v="60"/>
    <s v="Delay"/>
    <x v="28"/>
    <n v="18"/>
    <x v="1"/>
    <x v="0"/>
    <x v="2"/>
    <x v="2"/>
  </r>
  <r>
    <n v="109110500"/>
    <s v="D. Becket"/>
    <x v="230"/>
    <s v="Jul"/>
    <n v="2024"/>
    <d v="1899-12-30T16:24:00"/>
    <x v="2"/>
    <x v="1"/>
    <n v="25"/>
    <x v="3"/>
    <s v="White"/>
    <x v="1"/>
    <x v="0"/>
    <m/>
    <n v="22"/>
    <s v="Within Time"/>
    <x v="25"/>
    <n v="16"/>
    <x v="2"/>
    <x v="0"/>
    <x v="1"/>
    <x v="0"/>
  </r>
  <r>
    <n v="631778384"/>
    <s v="D. Dutteridge"/>
    <x v="480"/>
    <s v="Dec"/>
    <n v="2023"/>
    <d v="1899-12-30T21:58:00"/>
    <x v="6"/>
    <x v="1"/>
    <n v="38"/>
    <x v="6"/>
    <s v="White"/>
    <x v="1"/>
    <x v="0"/>
    <m/>
    <n v="24"/>
    <s v="Within Time"/>
    <x v="5"/>
    <n v="21"/>
    <x v="1"/>
    <x v="0"/>
    <x v="1"/>
    <x v="0"/>
  </r>
  <r>
    <n v="162978549"/>
    <s v="D. Pointer"/>
    <x v="364"/>
    <s v="Sep"/>
    <n v="2023"/>
    <d v="1899-12-30T05:53:00"/>
    <x v="1"/>
    <x v="1"/>
    <n v="50"/>
    <x v="2"/>
    <s v="White"/>
    <x v="1"/>
    <x v="0"/>
    <m/>
    <n v="25"/>
    <s v="Within Time"/>
    <x v="11"/>
    <n v="5"/>
    <x v="3"/>
    <x v="0"/>
    <x v="1"/>
    <x v="0"/>
  </r>
  <r>
    <n v="386695532"/>
    <s v="D. Chapelhow"/>
    <x v="9"/>
    <s v="Oct"/>
    <n v="2024"/>
    <d v="1899-12-30T04:38:00"/>
    <x v="5"/>
    <x v="1"/>
    <n v="65"/>
    <x v="0"/>
    <s v="White"/>
    <x v="1"/>
    <x v="0"/>
    <m/>
    <n v="25"/>
    <s v="Within Time"/>
    <x v="6"/>
    <n v="4"/>
    <x v="3"/>
    <x v="3"/>
    <x v="1"/>
    <x v="0"/>
  </r>
  <r>
    <n v="570437551"/>
    <s v="D. Cashin"/>
    <x v="536"/>
    <s v="Sep"/>
    <n v="2024"/>
    <d v="1899-12-30T09:45:00"/>
    <x v="4"/>
    <x v="1"/>
    <n v="58"/>
    <x v="2"/>
    <s v="White"/>
    <x v="1"/>
    <x v="0"/>
    <m/>
    <n v="38"/>
    <s v="Delay"/>
    <x v="3"/>
    <n v="9"/>
    <x v="0"/>
    <x v="2"/>
    <x v="0"/>
    <x v="2"/>
  </r>
  <r>
    <n v="744319326"/>
    <s v="E. Pettyfer"/>
    <x v="144"/>
    <s v="Apr"/>
    <n v="2024"/>
    <d v="1899-12-30T14:12:00"/>
    <x v="4"/>
    <x v="1"/>
    <n v="16"/>
    <x v="3"/>
    <s v="White"/>
    <x v="1"/>
    <x v="0"/>
    <m/>
    <n v="23"/>
    <s v="Within Time"/>
    <x v="1"/>
    <n v="14"/>
    <x v="2"/>
    <x v="0"/>
    <x v="1"/>
    <x v="0"/>
  </r>
  <r>
    <n v="208130472"/>
    <s v="E. Morais"/>
    <x v="124"/>
    <s v="Nov"/>
    <n v="2023"/>
    <d v="1899-12-30T02:41:00"/>
    <x v="6"/>
    <x v="1"/>
    <n v="45"/>
    <x v="2"/>
    <s v="White"/>
    <x v="1"/>
    <x v="0"/>
    <m/>
    <n v="25"/>
    <s v="Within Time"/>
    <x v="28"/>
    <n v="2"/>
    <x v="3"/>
    <x v="0"/>
    <x v="1"/>
    <x v="2"/>
  </r>
  <r>
    <n v="667758929"/>
    <s v="E. Delion"/>
    <x v="403"/>
    <s v="Oct"/>
    <n v="2024"/>
    <d v="1899-12-30T10:13:00"/>
    <x v="3"/>
    <x v="1"/>
    <n v="5"/>
    <x v="4"/>
    <s v="White"/>
    <x v="1"/>
    <x v="0"/>
    <m/>
    <n v="38"/>
    <s v="Delay"/>
    <x v="0"/>
    <n v="10"/>
    <x v="0"/>
    <x v="0"/>
    <x v="0"/>
    <x v="0"/>
  </r>
  <r>
    <n v="167677087"/>
    <s v="E. Hardaway"/>
    <x v="373"/>
    <s v="Mar"/>
    <n v="2024"/>
    <d v="1899-12-30T05:25:00"/>
    <x v="2"/>
    <x v="1"/>
    <n v="35"/>
    <x v="6"/>
    <s v="White"/>
    <x v="1"/>
    <x v="0"/>
    <m/>
    <n v="52"/>
    <s v="Delay"/>
    <x v="26"/>
    <n v="5"/>
    <x v="3"/>
    <x v="2"/>
    <x v="2"/>
    <x v="2"/>
  </r>
  <r>
    <n v="304299773"/>
    <s v="E. Otley"/>
    <x v="202"/>
    <s v="Apr"/>
    <n v="2023"/>
    <d v="1899-12-30T21:32:00"/>
    <x v="1"/>
    <x v="1"/>
    <n v="43"/>
    <x v="6"/>
    <s v="White"/>
    <x v="1"/>
    <x v="0"/>
    <m/>
    <n v="55"/>
    <s v="Delay"/>
    <x v="13"/>
    <n v="21"/>
    <x v="1"/>
    <x v="2"/>
    <x v="2"/>
    <x v="2"/>
  </r>
  <r>
    <n v="130349435"/>
    <s v="F. Antwis"/>
    <x v="105"/>
    <s v="Jun"/>
    <n v="2024"/>
    <d v="1899-12-30T21:40:00"/>
    <x v="4"/>
    <x v="1"/>
    <n v="7"/>
    <x v="4"/>
    <s v="White"/>
    <x v="1"/>
    <x v="0"/>
    <m/>
    <n v="29"/>
    <s v="Within Time"/>
    <x v="8"/>
    <n v="21"/>
    <x v="1"/>
    <x v="3"/>
    <x v="1"/>
    <x v="1"/>
  </r>
  <r>
    <n v="324613810"/>
    <s v="F. Leivers"/>
    <x v="293"/>
    <s v="Oct"/>
    <n v="2024"/>
    <d v="1899-12-30T18:56:00"/>
    <x v="3"/>
    <x v="1"/>
    <n v="51"/>
    <x v="2"/>
    <s v="White"/>
    <x v="1"/>
    <x v="0"/>
    <m/>
    <n v="40"/>
    <s v="Delay"/>
    <x v="27"/>
    <n v="18"/>
    <x v="1"/>
    <x v="3"/>
    <x v="0"/>
    <x v="0"/>
  </r>
  <r>
    <n v="769030157"/>
    <s v="F. Sisland"/>
    <x v="20"/>
    <s v="May"/>
    <n v="2023"/>
    <d v="1899-12-30T09:56:00"/>
    <x v="4"/>
    <x v="1"/>
    <n v="50"/>
    <x v="2"/>
    <s v="White"/>
    <x v="1"/>
    <x v="0"/>
    <m/>
    <n v="60"/>
    <s v="Delay"/>
    <x v="13"/>
    <n v="9"/>
    <x v="0"/>
    <x v="2"/>
    <x v="2"/>
    <x v="2"/>
  </r>
  <r>
    <n v="754984218"/>
    <s v="G. Varian"/>
    <x v="408"/>
    <s v="Jul"/>
    <n v="2024"/>
    <d v="1899-12-30T02:25:00"/>
    <x v="1"/>
    <x v="1"/>
    <n v="27"/>
    <x v="3"/>
    <s v="White"/>
    <x v="1"/>
    <x v="0"/>
    <m/>
    <n v="11"/>
    <s v="Within Time"/>
    <x v="23"/>
    <n v="2"/>
    <x v="3"/>
    <x v="2"/>
    <x v="1"/>
    <x v="2"/>
  </r>
  <r>
    <n v="775451167"/>
    <s v="G. Aveson"/>
    <x v="549"/>
    <s v="Oct"/>
    <n v="2024"/>
    <d v="1899-12-30T01:26:00"/>
    <x v="0"/>
    <x v="1"/>
    <n v="28"/>
    <x v="3"/>
    <s v="White"/>
    <x v="1"/>
    <x v="0"/>
    <m/>
    <n v="16"/>
    <s v="Within Time"/>
    <x v="11"/>
    <n v="1"/>
    <x v="3"/>
    <x v="0"/>
    <x v="1"/>
    <x v="0"/>
  </r>
  <r>
    <n v="214648639"/>
    <s v="G. La Wille"/>
    <x v="521"/>
    <s v="Apr"/>
    <n v="2023"/>
    <d v="1899-12-30T04:33:00"/>
    <x v="6"/>
    <x v="1"/>
    <n v="75"/>
    <x v="5"/>
    <s v="White"/>
    <x v="1"/>
    <x v="0"/>
    <m/>
    <n v="58"/>
    <s v="Delay"/>
    <x v="10"/>
    <n v="4"/>
    <x v="3"/>
    <x v="2"/>
    <x v="2"/>
    <x v="2"/>
  </r>
  <r>
    <n v="784419437"/>
    <s v="G. Walker"/>
    <x v="239"/>
    <s v="Jan"/>
    <n v="2024"/>
    <d v="1899-12-30T10:17:00"/>
    <x v="2"/>
    <x v="1"/>
    <n v="8"/>
    <x v="4"/>
    <s v="White"/>
    <x v="1"/>
    <x v="0"/>
    <m/>
    <n v="59"/>
    <s v="Delay"/>
    <x v="25"/>
    <n v="10"/>
    <x v="0"/>
    <x v="0"/>
    <x v="2"/>
    <x v="0"/>
  </r>
  <r>
    <n v="404796616"/>
    <s v="H. Malyon"/>
    <x v="485"/>
    <s v="Jun"/>
    <n v="2024"/>
    <d v="1899-12-30T01:38:00"/>
    <x v="6"/>
    <x v="1"/>
    <n v="38"/>
    <x v="6"/>
    <s v="White"/>
    <x v="1"/>
    <x v="0"/>
    <m/>
    <n v="13"/>
    <s v="Within Time"/>
    <x v="25"/>
    <n v="1"/>
    <x v="3"/>
    <x v="0"/>
    <x v="1"/>
    <x v="0"/>
  </r>
  <r>
    <n v="243358779"/>
    <s v="H. Rasell"/>
    <x v="350"/>
    <s v="Mar"/>
    <n v="2024"/>
    <d v="1899-12-30T02:48:00"/>
    <x v="5"/>
    <x v="1"/>
    <n v="78"/>
    <x v="5"/>
    <s v="White"/>
    <x v="1"/>
    <x v="0"/>
    <m/>
    <n v="38"/>
    <s v="Delay"/>
    <x v="19"/>
    <n v="2"/>
    <x v="3"/>
    <x v="3"/>
    <x v="0"/>
    <x v="1"/>
  </r>
  <r>
    <n v="898984823"/>
    <s v="H. Klais"/>
    <x v="40"/>
    <s v="Sep"/>
    <n v="2023"/>
    <d v="1899-12-30T16:29:00"/>
    <x v="3"/>
    <x v="1"/>
    <n v="56"/>
    <x v="2"/>
    <s v="White"/>
    <x v="1"/>
    <x v="0"/>
    <m/>
    <n v="48"/>
    <s v="Delay"/>
    <x v="24"/>
    <n v="16"/>
    <x v="2"/>
    <x v="1"/>
    <x v="2"/>
    <x v="1"/>
  </r>
  <r>
    <n v="564432650"/>
    <s v="I. Gooding"/>
    <x v="355"/>
    <s v="Jun"/>
    <n v="2023"/>
    <d v="1899-12-30T12:07:00"/>
    <x v="0"/>
    <x v="1"/>
    <n v="63"/>
    <x v="0"/>
    <s v="White"/>
    <x v="1"/>
    <x v="0"/>
    <m/>
    <n v="14"/>
    <s v="Within Time"/>
    <x v="20"/>
    <n v="12"/>
    <x v="2"/>
    <x v="3"/>
    <x v="1"/>
    <x v="0"/>
  </r>
  <r>
    <n v="216329846"/>
    <s v="I. Cettell"/>
    <x v="521"/>
    <s v="Apr"/>
    <n v="2023"/>
    <d v="1899-12-30T10:03:00"/>
    <x v="6"/>
    <x v="1"/>
    <n v="66"/>
    <x v="0"/>
    <s v="White"/>
    <x v="1"/>
    <x v="0"/>
    <m/>
    <n v="30"/>
    <s v="Delay"/>
    <x v="10"/>
    <n v="10"/>
    <x v="0"/>
    <x v="2"/>
    <x v="1"/>
    <x v="2"/>
  </r>
  <r>
    <n v="719192025"/>
    <s v="I. Waldren"/>
    <x v="333"/>
    <s v="Jul"/>
    <n v="2023"/>
    <d v="1899-12-30T14:40:00"/>
    <x v="3"/>
    <x v="1"/>
    <n v="54"/>
    <x v="2"/>
    <s v="White"/>
    <x v="1"/>
    <x v="0"/>
    <m/>
    <n v="32"/>
    <s v="Delay"/>
    <x v="12"/>
    <n v="14"/>
    <x v="2"/>
    <x v="2"/>
    <x v="0"/>
    <x v="2"/>
  </r>
  <r>
    <n v="891569495"/>
    <s v="I. Eyres"/>
    <x v="232"/>
    <s v="Apr"/>
    <n v="2023"/>
    <d v="1899-12-30T06:17:00"/>
    <x v="5"/>
    <x v="1"/>
    <n v="17"/>
    <x v="3"/>
    <s v="White"/>
    <x v="1"/>
    <x v="0"/>
    <m/>
    <n v="40"/>
    <s v="Delay"/>
    <x v="20"/>
    <n v="6"/>
    <x v="0"/>
    <x v="3"/>
    <x v="0"/>
    <x v="0"/>
  </r>
  <r>
    <n v="242798906"/>
    <s v="J. Gavozzi"/>
    <x v="312"/>
    <s v="Oct"/>
    <n v="2023"/>
    <d v="1899-12-30T17:31:00"/>
    <x v="1"/>
    <x v="1"/>
    <n v="64"/>
    <x v="0"/>
    <s v="White"/>
    <x v="1"/>
    <x v="0"/>
    <m/>
    <n v="60"/>
    <s v="Delay"/>
    <x v="20"/>
    <n v="17"/>
    <x v="2"/>
    <x v="3"/>
    <x v="2"/>
    <x v="0"/>
  </r>
  <r>
    <n v="593143589"/>
    <s v="L. Priestley"/>
    <x v="524"/>
    <s v="Oct"/>
    <n v="2024"/>
    <d v="1899-12-30T18:57:00"/>
    <x v="4"/>
    <x v="1"/>
    <n v="33"/>
    <x v="6"/>
    <s v="White"/>
    <x v="1"/>
    <x v="0"/>
    <m/>
    <n v="17"/>
    <s v="Within Time"/>
    <x v="26"/>
    <n v="18"/>
    <x v="1"/>
    <x v="2"/>
    <x v="1"/>
    <x v="2"/>
  </r>
  <r>
    <n v="352703795"/>
    <s v="L. Ord"/>
    <x v="513"/>
    <s v="Jun"/>
    <n v="2023"/>
    <d v="1899-12-30T22:24:00"/>
    <x v="2"/>
    <x v="1"/>
    <n v="27"/>
    <x v="3"/>
    <s v="White"/>
    <x v="1"/>
    <x v="0"/>
    <m/>
    <n v="46"/>
    <s v="Delay"/>
    <x v="21"/>
    <n v="22"/>
    <x v="1"/>
    <x v="1"/>
    <x v="2"/>
    <x v="1"/>
  </r>
  <r>
    <n v="896709335"/>
    <s v="M. Steinor"/>
    <x v="352"/>
    <s v="Oct"/>
    <n v="2023"/>
    <d v="1899-12-30T06:55:00"/>
    <x v="0"/>
    <x v="1"/>
    <n v="49"/>
    <x v="2"/>
    <s v="White"/>
    <x v="1"/>
    <x v="0"/>
    <m/>
    <n v="12"/>
    <s v="Within Time"/>
    <x v="25"/>
    <n v="6"/>
    <x v="0"/>
    <x v="0"/>
    <x v="1"/>
    <x v="0"/>
  </r>
  <r>
    <n v="163373593"/>
    <s v="M. Hazley"/>
    <x v="569"/>
    <s v="Sep"/>
    <n v="2023"/>
    <d v="1899-12-30T17:38:00"/>
    <x v="4"/>
    <x v="1"/>
    <n v="44"/>
    <x v="6"/>
    <s v="White"/>
    <x v="1"/>
    <x v="0"/>
    <m/>
    <n v="15"/>
    <s v="Within Time"/>
    <x v="6"/>
    <n v="17"/>
    <x v="2"/>
    <x v="3"/>
    <x v="1"/>
    <x v="0"/>
  </r>
  <r>
    <n v="852576371"/>
    <s v="M. Roels"/>
    <x v="494"/>
    <s v="Jan"/>
    <n v="2024"/>
    <d v="1899-12-30T00:27:00"/>
    <x v="2"/>
    <x v="1"/>
    <n v="37"/>
    <x v="6"/>
    <s v="White"/>
    <x v="1"/>
    <x v="0"/>
    <m/>
    <n v="17"/>
    <s v="Within Time"/>
    <x v="10"/>
    <n v="0"/>
    <x v="3"/>
    <x v="2"/>
    <x v="1"/>
    <x v="2"/>
  </r>
  <r>
    <n v="227926315"/>
    <s v="M. Guillain"/>
    <x v="29"/>
    <s v="Aug"/>
    <n v="2024"/>
    <d v="1899-12-30T18:56:00"/>
    <x v="4"/>
    <x v="1"/>
    <n v="69"/>
    <x v="0"/>
    <s v="White"/>
    <x v="1"/>
    <x v="0"/>
    <m/>
    <n v="30"/>
    <s v="Delay"/>
    <x v="18"/>
    <n v="18"/>
    <x v="1"/>
    <x v="1"/>
    <x v="1"/>
    <x v="1"/>
  </r>
  <r>
    <n v="704387358"/>
    <s v="N. Lambard"/>
    <x v="206"/>
    <s v="Jul"/>
    <n v="2024"/>
    <d v="1899-12-30T04:17:00"/>
    <x v="2"/>
    <x v="1"/>
    <n v="41"/>
    <x v="6"/>
    <s v="White"/>
    <x v="1"/>
    <x v="0"/>
    <m/>
    <n v="27"/>
    <s v="Within Time"/>
    <x v="6"/>
    <n v="4"/>
    <x v="3"/>
    <x v="3"/>
    <x v="1"/>
    <x v="0"/>
  </r>
  <r>
    <n v="899735432"/>
    <s v="N. Klasing"/>
    <x v="333"/>
    <s v="Jul"/>
    <n v="2023"/>
    <d v="1899-12-30T07:09:00"/>
    <x v="3"/>
    <x v="1"/>
    <n v="8"/>
    <x v="4"/>
    <s v="White"/>
    <x v="1"/>
    <x v="0"/>
    <m/>
    <n v="29"/>
    <s v="Within Time"/>
    <x v="12"/>
    <n v="7"/>
    <x v="0"/>
    <x v="2"/>
    <x v="1"/>
    <x v="2"/>
  </r>
  <r>
    <n v="449577823"/>
    <s v="N. Weatherell"/>
    <x v="368"/>
    <s v="Oct"/>
    <n v="2023"/>
    <d v="1899-12-30T00:33:00"/>
    <x v="0"/>
    <x v="1"/>
    <n v="14"/>
    <x v="4"/>
    <s v="White"/>
    <x v="1"/>
    <x v="0"/>
    <m/>
    <n v="29"/>
    <s v="Within Time"/>
    <x v="10"/>
    <n v="0"/>
    <x v="3"/>
    <x v="2"/>
    <x v="1"/>
    <x v="2"/>
  </r>
  <r>
    <n v="386930195"/>
    <s v="N. Ipplett"/>
    <x v="219"/>
    <s v="Aug"/>
    <n v="2023"/>
    <d v="1899-12-30T15:18:00"/>
    <x v="6"/>
    <x v="1"/>
    <n v="6"/>
    <x v="4"/>
    <s v="White"/>
    <x v="1"/>
    <x v="0"/>
    <m/>
    <n v="31"/>
    <s v="Delay"/>
    <x v="4"/>
    <n v="15"/>
    <x v="2"/>
    <x v="2"/>
    <x v="0"/>
    <x v="2"/>
  </r>
  <r>
    <n v="681091146"/>
    <s v="N. Schroeder"/>
    <x v="488"/>
    <s v="Apr"/>
    <n v="2024"/>
    <d v="1899-12-30T20:46:00"/>
    <x v="2"/>
    <x v="1"/>
    <n v="60"/>
    <x v="0"/>
    <s v="White"/>
    <x v="1"/>
    <x v="0"/>
    <m/>
    <n v="49"/>
    <s v="Delay"/>
    <x v="10"/>
    <n v="20"/>
    <x v="1"/>
    <x v="2"/>
    <x v="2"/>
    <x v="2"/>
  </r>
  <r>
    <n v="694423578"/>
    <s v="O. Gullberg"/>
    <x v="544"/>
    <s v="May"/>
    <n v="2023"/>
    <d v="1899-12-30T11:35:00"/>
    <x v="5"/>
    <x v="1"/>
    <n v="56"/>
    <x v="2"/>
    <s v="White"/>
    <x v="1"/>
    <x v="0"/>
    <m/>
    <n v="24"/>
    <s v="Within Time"/>
    <x v="18"/>
    <n v="11"/>
    <x v="0"/>
    <x v="1"/>
    <x v="1"/>
    <x v="1"/>
  </r>
  <r>
    <n v="828585766"/>
    <s v="O. Brockie"/>
    <x v="358"/>
    <s v="Jan"/>
    <n v="2024"/>
    <d v="1899-12-30T00:04:00"/>
    <x v="5"/>
    <x v="1"/>
    <n v="30"/>
    <x v="6"/>
    <s v="White"/>
    <x v="1"/>
    <x v="0"/>
    <m/>
    <n v="29"/>
    <s v="Within Time"/>
    <x v="18"/>
    <n v="0"/>
    <x v="3"/>
    <x v="1"/>
    <x v="1"/>
    <x v="1"/>
  </r>
  <r>
    <n v="232228377"/>
    <s v="O. Messham"/>
    <x v="244"/>
    <s v="Jan"/>
    <n v="2024"/>
    <d v="1899-12-30T16:23:00"/>
    <x v="6"/>
    <x v="1"/>
    <n v="75"/>
    <x v="5"/>
    <s v="White"/>
    <x v="1"/>
    <x v="0"/>
    <m/>
    <n v="44"/>
    <s v="Delay"/>
    <x v="3"/>
    <n v="16"/>
    <x v="2"/>
    <x v="2"/>
    <x v="0"/>
    <x v="2"/>
  </r>
  <r>
    <n v="330152022"/>
    <s v="P. Durdy"/>
    <x v="122"/>
    <s v="Mar"/>
    <n v="2024"/>
    <d v="1899-12-30T14:35:00"/>
    <x v="4"/>
    <x v="1"/>
    <n v="28"/>
    <x v="3"/>
    <s v="White"/>
    <x v="1"/>
    <x v="0"/>
    <m/>
    <n v="48"/>
    <s v="Delay"/>
    <x v="10"/>
    <n v="14"/>
    <x v="2"/>
    <x v="2"/>
    <x v="2"/>
    <x v="2"/>
  </r>
  <r>
    <n v="293877863"/>
    <s v="Q. Mulliss"/>
    <x v="570"/>
    <s v="Jun"/>
    <n v="2024"/>
    <d v="1899-12-30T05:43:00"/>
    <x v="2"/>
    <x v="1"/>
    <n v="69"/>
    <x v="0"/>
    <s v="White"/>
    <x v="1"/>
    <x v="0"/>
    <m/>
    <n v="54"/>
    <s v="Delay"/>
    <x v="22"/>
    <n v="5"/>
    <x v="3"/>
    <x v="1"/>
    <x v="2"/>
    <x v="1"/>
  </r>
  <r>
    <n v="624104726"/>
    <s v="Q. Tippings"/>
    <x v="263"/>
    <s v="Aug"/>
    <n v="2023"/>
    <d v="1899-12-30T11:02:00"/>
    <x v="3"/>
    <x v="1"/>
    <n v="20"/>
    <x v="3"/>
    <s v="White"/>
    <x v="1"/>
    <x v="0"/>
    <m/>
    <n v="57"/>
    <s v="Delay"/>
    <x v="0"/>
    <n v="11"/>
    <x v="0"/>
    <x v="0"/>
    <x v="2"/>
    <x v="0"/>
  </r>
  <r>
    <n v="470605830"/>
    <s v="Q. Olenchenko"/>
    <x v="75"/>
    <s v="Dec"/>
    <n v="2023"/>
    <d v="1899-12-30T20:34:00"/>
    <x v="3"/>
    <x v="1"/>
    <n v="53"/>
    <x v="2"/>
    <s v="White"/>
    <x v="1"/>
    <x v="0"/>
    <m/>
    <n v="57"/>
    <s v="Delay"/>
    <x v="8"/>
    <n v="20"/>
    <x v="1"/>
    <x v="3"/>
    <x v="2"/>
    <x v="1"/>
  </r>
  <r>
    <n v="737872672"/>
    <s v="R. Arniz"/>
    <x v="450"/>
    <s v="Aug"/>
    <n v="2024"/>
    <d v="1899-12-30T05:23:00"/>
    <x v="3"/>
    <x v="1"/>
    <n v="32"/>
    <x v="6"/>
    <s v="White"/>
    <x v="1"/>
    <x v="0"/>
    <m/>
    <n v="27"/>
    <s v="Within Time"/>
    <x v="6"/>
    <n v="5"/>
    <x v="3"/>
    <x v="3"/>
    <x v="1"/>
    <x v="0"/>
  </r>
  <r>
    <n v="894852431"/>
    <s v="R. Stainton - Skinn"/>
    <x v="374"/>
    <s v="Dec"/>
    <n v="2023"/>
    <d v="1899-12-30T17:44:00"/>
    <x v="4"/>
    <x v="1"/>
    <n v="4"/>
    <x v="1"/>
    <s v="White"/>
    <x v="1"/>
    <x v="0"/>
    <m/>
    <n v="28"/>
    <s v="Within Time"/>
    <x v="6"/>
    <n v="17"/>
    <x v="2"/>
    <x v="3"/>
    <x v="1"/>
    <x v="0"/>
  </r>
  <r>
    <n v="880715024"/>
    <s v="R. Roydon"/>
    <x v="357"/>
    <s v="Sep"/>
    <n v="2024"/>
    <d v="1899-12-30T15:43:00"/>
    <x v="6"/>
    <x v="1"/>
    <n v="67"/>
    <x v="0"/>
    <s v="White"/>
    <x v="1"/>
    <x v="0"/>
    <m/>
    <n v="34"/>
    <s v="Delay"/>
    <x v="14"/>
    <n v="15"/>
    <x v="2"/>
    <x v="0"/>
    <x v="0"/>
    <x v="0"/>
  </r>
  <r>
    <n v="693795815"/>
    <s v="R. Hintze"/>
    <x v="349"/>
    <s v="Apr"/>
    <n v="2023"/>
    <d v="1899-12-30T19:37:00"/>
    <x v="3"/>
    <x v="1"/>
    <n v="17"/>
    <x v="3"/>
    <s v="White"/>
    <x v="1"/>
    <x v="0"/>
    <m/>
    <n v="48"/>
    <s v="Delay"/>
    <x v="11"/>
    <n v="19"/>
    <x v="1"/>
    <x v="0"/>
    <x v="2"/>
    <x v="0"/>
  </r>
  <r>
    <n v="124831571"/>
    <s v="R. Janik"/>
    <x v="539"/>
    <s v="Aug"/>
    <n v="2024"/>
    <d v="1899-12-30T04:40:00"/>
    <x v="4"/>
    <x v="1"/>
    <n v="44"/>
    <x v="6"/>
    <s v="White"/>
    <x v="1"/>
    <x v="0"/>
    <m/>
    <n v="56"/>
    <s v="Delay"/>
    <x v="5"/>
    <n v="4"/>
    <x v="3"/>
    <x v="0"/>
    <x v="2"/>
    <x v="0"/>
  </r>
  <r>
    <n v="634045264"/>
    <s v="R. Possek"/>
    <x v="363"/>
    <s v="Sep"/>
    <n v="2024"/>
    <d v="1899-12-30T17:25:00"/>
    <x v="4"/>
    <x v="1"/>
    <n v="70"/>
    <x v="5"/>
    <s v="White"/>
    <x v="1"/>
    <x v="0"/>
    <m/>
    <n v="57"/>
    <s v="Delay"/>
    <x v="30"/>
    <n v="17"/>
    <x v="2"/>
    <x v="3"/>
    <x v="2"/>
    <x v="1"/>
  </r>
  <r>
    <n v="624078564"/>
    <s v="S. Fegan"/>
    <x v="98"/>
    <s v="Oct"/>
    <n v="2024"/>
    <d v="1899-12-30T07:34:00"/>
    <x v="1"/>
    <x v="1"/>
    <n v="27"/>
    <x v="3"/>
    <s v="White"/>
    <x v="1"/>
    <x v="0"/>
    <m/>
    <n v="34"/>
    <s v="Delay"/>
    <x v="9"/>
    <n v="7"/>
    <x v="0"/>
    <x v="3"/>
    <x v="0"/>
    <x v="0"/>
  </r>
  <r>
    <n v="711911753"/>
    <s v="T. Oliveras"/>
    <x v="352"/>
    <s v="Oct"/>
    <n v="2023"/>
    <d v="1899-12-30T07:28:00"/>
    <x v="0"/>
    <x v="1"/>
    <n v="34"/>
    <x v="6"/>
    <s v="White"/>
    <x v="1"/>
    <x v="0"/>
    <m/>
    <n v="46"/>
    <s v="Delay"/>
    <x v="25"/>
    <n v="7"/>
    <x v="0"/>
    <x v="0"/>
    <x v="2"/>
    <x v="0"/>
  </r>
  <r>
    <n v="548514965"/>
    <s v="T. Figura"/>
    <x v="292"/>
    <s v="Feb"/>
    <n v="2024"/>
    <d v="1899-12-30T21:15:00"/>
    <x v="1"/>
    <x v="1"/>
    <n v="77"/>
    <x v="5"/>
    <s v="White"/>
    <x v="1"/>
    <x v="0"/>
    <m/>
    <n v="54"/>
    <s v="Delay"/>
    <x v="14"/>
    <n v="21"/>
    <x v="1"/>
    <x v="0"/>
    <x v="2"/>
    <x v="0"/>
  </r>
  <r>
    <n v="140256958"/>
    <s v="T. Sivorn"/>
    <x v="2"/>
    <s v="Jun"/>
    <n v="2024"/>
    <d v="1899-12-30T07:20:00"/>
    <x v="2"/>
    <x v="1"/>
    <n v="19"/>
    <x v="3"/>
    <s v="White"/>
    <x v="1"/>
    <x v="0"/>
    <m/>
    <n v="58"/>
    <s v="Delay"/>
    <x v="0"/>
    <n v="7"/>
    <x v="0"/>
    <x v="0"/>
    <x v="2"/>
    <x v="0"/>
  </r>
  <r>
    <n v="290330784"/>
    <s v="U. Battman"/>
    <x v="335"/>
    <s v="Dec"/>
    <n v="2023"/>
    <d v="1899-12-30T13:16:00"/>
    <x v="5"/>
    <x v="1"/>
    <n v="70"/>
    <x v="5"/>
    <s v="White"/>
    <x v="1"/>
    <x v="0"/>
    <m/>
    <n v="10"/>
    <s v="Within Time"/>
    <x v="21"/>
    <n v="13"/>
    <x v="2"/>
    <x v="1"/>
    <x v="1"/>
    <x v="1"/>
  </r>
  <r>
    <n v="736651711"/>
    <s v="U. Rumble"/>
    <x v="519"/>
    <s v="Nov"/>
    <n v="2023"/>
    <d v="1899-12-30T11:34:00"/>
    <x v="2"/>
    <x v="1"/>
    <n v="55"/>
    <x v="2"/>
    <s v="White"/>
    <x v="1"/>
    <x v="0"/>
    <m/>
    <n v="39"/>
    <s v="Delay"/>
    <x v="17"/>
    <n v="11"/>
    <x v="0"/>
    <x v="1"/>
    <x v="0"/>
    <x v="1"/>
  </r>
  <r>
    <n v="396623227"/>
    <s v="U. Iwanowicz"/>
    <x v="397"/>
    <s v="Apr"/>
    <n v="2024"/>
    <d v="1899-12-30T00:59:00"/>
    <x v="6"/>
    <x v="1"/>
    <n v="59"/>
    <x v="2"/>
    <s v="White"/>
    <x v="1"/>
    <x v="0"/>
    <m/>
    <n v="39"/>
    <s v="Delay"/>
    <x v="12"/>
    <n v="0"/>
    <x v="3"/>
    <x v="2"/>
    <x v="0"/>
    <x v="2"/>
  </r>
  <r>
    <n v="486163524"/>
    <s v="V. Haitlie"/>
    <x v="314"/>
    <s v="Sep"/>
    <n v="2024"/>
    <d v="1899-12-30T23:19:00"/>
    <x v="2"/>
    <x v="1"/>
    <n v="33"/>
    <x v="6"/>
    <s v="White"/>
    <x v="1"/>
    <x v="0"/>
    <m/>
    <n v="38"/>
    <s v="Delay"/>
    <x v="5"/>
    <n v="23"/>
    <x v="1"/>
    <x v="0"/>
    <x v="0"/>
    <x v="0"/>
  </r>
  <r>
    <n v="824492063"/>
    <s v="V. Grahamslaw"/>
    <x v="473"/>
    <s v="Sep"/>
    <n v="2023"/>
    <d v="1899-12-30T20:57:00"/>
    <x v="5"/>
    <x v="1"/>
    <n v="1"/>
    <x v="1"/>
    <s v="White"/>
    <x v="1"/>
    <x v="0"/>
    <m/>
    <n v="56"/>
    <s v="Delay"/>
    <x v="13"/>
    <n v="20"/>
    <x v="1"/>
    <x v="2"/>
    <x v="2"/>
    <x v="2"/>
  </r>
  <r>
    <n v="725924975"/>
    <s v="W. Goldstone"/>
    <x v="385"/>
    <s v="Apr"/>
    <n v="2023"/>
    <d v="1899-12-30T04:24:00"/>
    <x v="4"/>
    <x v="1"/>
    <n v="35"/>
    <x v="6"/>
    <s v="White"/>
    <x v="1"/>
    <x v="0"/>
    <m/>
    <n v="19"/>
    <s v="Within Time"/>
    <x v="8"/>
    <n v="4"/>
    <x v="3"/>
    <x v="3"/>
    <x v="1"/>
    <x v="1"/>
  </r>
  <r>
    <n v="759281275"/>
    <s v="W. Shaplin"/>
    <x v="414"/>
    <s v="May"/>
    <n v="2024"/>
    <d v="1899-12-30T20:04:00"/>
    <x v="2"/>
    <x v="1"/>
    <n v="53"/>
    <x v="2"/>
    <s v="White"/>
    <x v="1"/>
    <x v="0"/>
    <m/>
    <n v="24"/>
    <s v="Within Time"/>
    <x v="17"/>
    <n v="20"/>
    <x v="1"/>
    <x v="1"/>
    <x v="1"/>
    <x v="1"/>
  </r>
  <r>
    <n v="860616074"/>
    <s v="W. Brickstock"/>
    <x v="186"/>
    <s v="Jun"/>
    <n v="2023"/>
    <d v="1899-12-30T18:45:00"/>
    <x v="4"/>
    <x v="1"/>
    <n v="72"/>
    <x v="5"/>
    <s v="White"/>
    <x v="1"/>
    <x v="0"/>
    <m/>
    <n v="25"/>
    <s v="Within Time"/>
    <x v="18"/>
    <n v="18"/>
    <x v="1"/>
    <x v="1"/>
    <x v="1"/>
    <x v="1"/>
  </r>
  <r>
    <n v="425782883"/>
    <s v="X. Heintzsch"/>
    <x v="528"/>
    <s v="Dec"/>
    <n v="2023"/>
    <d v="1899-12-30T15:37:00"/>
    <x v="4"/>
    <x v="1"/>
    <n v="20"/>
    <x v="3"/>
    <s v="White"/>
    <x v="1"/>
    <x v="0"/>
    <m/>
    <n v="52"/>
    <s v="Delay"/>
    <x v="2"/>
    <n v="15"/>
    <x v="2"/>
    <x v="1"/>
    <x v="2"/>
    <x v="1"/>
  </r>
  <r>
    <n v="262442199"/>
    <s v="X. Breche"/>
    <x v="57"/>
    <s v="Aug"/>
    <n v="2023"/>
    <d v="1899-12-30T03:37:00"/>
    <x v="4"/>
    <x v="1"/>
    <n v="6"/>
    <x v="4"/>
    <s v="White"/>
    <x v="1"/>
    <x v="0"/>
    <m/>
    <n v="54"/>
    <s v="Delay"/>
    <x v="20"/>
    <n v="3"/>
    <x v="3"/>
    <x v="3"/>
    <x v="2"/>
    <x v="0"/>
  </r>
  <r>
    <n v="275992473"/>
    <s v="X. Burgett"/>
    <x v="522"/>
    <s v="Jul"/>
    <n v="2024"/>
    <d v="1899-12-30T01:24:00"/>
    <x v="5"/>
    <x v="1"/>
    <n v="39"/>
    <x v="6"/>
    <s v="White"/>
    <x v="1"/>
    <x v="0"/>
    <m/>
    <n v="59"/>
    <s v="Delay"/>
    <x v="18"/>
    <n v="1"/>
    <x v="3"/>
    <x v="1"/>
    <x v="2"/>
    <x v="1"/>
  </r>
  <r>
    <n v="394022360"/>
    <s v="Y. Chappelle"/>
    <x v="316"/>
    <s v="Sep"/>
    <n v="2024"/>
    <d v="1899-12-30T00:02:00"/>
    <x v="0"/>
    <x v="1"/>
    <n v="37"/>
    <x v="6"/>
    <s v="White"/>
    <x v="1"/>
    <x v="0"/>
    <m/>
    <n v="22"/>
    <s v="Within Time"/>
    <x v="6"/>
    <n v="0"/>
    <x v="3"/>
    <x v="3"/>
    <x v="1"/>
    <x v="0"/>
  </r>
  <r>
    <n v="526021830"/>
    <s v="Y. Filgate"/>
    <x v="239"/>
    <s v="Jan"/>
    <n v="2024"/>
    <d v="1899-12-30T15:35:00"/>
    <x v="2"/>
    <x v="1"/>
    <n v="42"/>
    <x v="6"/>
    <s v="White"/>
    <x v="1"/>
    <x v="0"/>
    <m/>
    <n v="46"/>
    <s v="Delay"/>
    <x v="25"/>
    <n v="15"/>
    <x v="2"/>
    <x v="0"/>
    <x v="2"/>
    <x v="0"/>
  </r>
  <r>
    <n v="379548312"/>
    <s v="Z. Szymanek"/>
    <x v="160"/>
    <s v="Apr"/>
    <n v="2023"/>
    <d v="1899-12-30T17:51:00"/>
    <x v="4"/>
    <x v="1"/>
    <n v="74"/>
    <x v="5"/>
    <s v="White"/>
    <x v="1"/>
    <x v="0"/>
    <m/>
    <n v="16"/>
    <s v="Within Time"/>
    <x v="15"/>
    <n v="17"/>
    <x v="2"/>
    <x v="2"/>
    <x v="1"/>
    <x v="2"/>
  </r>
  <r>
    <n v="386173826"/>
    <s v="Z. Eiler"/>
    <x v="326"/>
    <s v="Dec"/>
    <n v="2023"/>
    <d v="1899-12-30T06:08:00"/>
    <x v="5"/>
    <x v="1"/>
    <n v="21"/>
    <x v="3"/>
    <s v="White"/>
    <x v="1"/>
    <x v="0"/>
    <m/>
    <n v="27"/>
    <s v="Within Time"/>
    <x v="1"/>
    <n v="6"/>
    <x v="0"/>
    <x v="0"/>
    <x v="1"/>
    <x v="0"/>
  </r>
  <r>
    <n v="312763868"/>
    <s v="Z. O'Doherty"/>
    <x v="513"/>
    <s v="Jun"/>
    <n v="2023"/>
    <d v="1899-12-30T18:31:00"/>
    <x v="2"/>
    <x v="1"/>
    <n v="79"/>
    <x v="5"/>
    <s v="White"/>
    <x v="1"/>
    <x v="0"/>
    <m/>
    <n v="44"/>
    <s v="Delay"/>
    <x v="21"/>
    <n v="18"/>
    <x v="1"/>
    <x v="1"/>
    <x v="0"/>
    <x v="1"/>
  </r>
  <r>
    <n v="295041906"/>
    <s v="B. Skin"/>
    <x v="477"/>
    <s v="Sep"/>
    <n v="2024"/>
    <d v="1899-12-30T13:18:00"/>
    <x v="6"/>
    <x v="1"/>
    <n v="62"/>
    <x v="0"/>
    <s v="White"/>
    <x v="1"/>
    <x v="0"/>
    <n v="0"/>
    <n v="47"/>
    <s v="Delay"/>
    <x v="24"/>
    <n v="13"/>
    <x v="2"/>
    <x v="1"/>
    <x v="2"/>
    <x v="1"/>
  </r>
  <r>
    <n v="587406537"/>
    <s v="E. Lettuce"/>
    <x v="279"/>
    <s v="May"/>
    <n v="2023"/>
    <d v="1899-12-30T13:19:00"/>
    <x v="3"/>
    <x v="1"/>
    <n v="77"/>
    <x v="5"/>
    <s v="White"/>
    <x v="1"/>
    <x v="0"/>
    <n v="0"/>
    <n v="52"/>
    <s v="Delay"/>
    <x v="26"/>
    <n v="13"/>
    <x v="2"/>
    <x v="2"/>
    <x v="2"/>
    <x v="2"/>
  </r>
  <r>
    <n v="419261516"/>
    <s v="S. Bilovsky"/>
    <x v="419"/>
    <s v="Oct"/>
    <n v="2024"/>
    <d v="1899-12-30T09:13:00"/>
    <x v="6"/>
    <x v="1"/>
    <n v="21"/>
    <x v="3"/>
    <s v="White"/>
    <x v="1"/>
    <x v="0"/>
    <n v="0"/>
    <n v="24"/>
    <s v="Within Time"/>
    <x v="4"/>
    <n v="9"/>
    <x v="0"/>
    <x v="2"/>
    <x v="1"/>
    <x v="2"/>
  </r>
  <r>
    <n v="461766137"/>
    <s v="D. Scud"/>
    <x v="417"/>
    <s v="May"/>
    <n v="2024"/>
    <d v="1899-12-30T23:32:00"/>
    <x v="2"/>
    <x v="1"/>
    <n v="26"/>
    <x v="3"/>
    <s v="White"/>
    <x v="1"/>
    <x v="0"/>
    <n v="1"/>
    <n v="37"/>
    <s v="Delay"/>
    <x v="3"/>
    <n v="23"/>
    <x v="1"/>
    <x v="2"/>
    <x v="0"/>
    <x v="2"/>
  </r>
  <r>
    <n v="552279168"/>
    <s v="O. Po"/>
    <x v="178"/>
    <s v="Apr"/>
    <n v="2024"/>
    <d v="1899-12-30T13:39:00"/>
    <x v="1"/>
    <x v="1"/>
    <n v="57"/>
    <x v="2"/>
    <s v="White"/>
    <x v="1"/>
    <x v="0"/>
    <n v="1"/>
    <n v="28"/>
    <s v="Within Time"/>
    <x v="0"/>
    <n v="13"/>
    <x v="2"/>
    <x v="0"/>
    <x v="1"/>
    <x v="0"/>
  </r>
  <r>
    <n v="209763431"/>
    <s v="E. Schimaschke"/>
    <x v="223"/>
    <s v="Aug"/>
    <n v="2024"/>
    <d v="1899-12-30T06:30:00"/>
    <x v="5"/>
    <x v="1"/>
    <n v="33"/>
    <x v="6"/>
    <s v="White"/>
    <x v="1"/>
    <x v="0"/>
    <n v="2"/>
    <n v="32"/>
    <s v="Delay"/>
    <x v="12"/>
    <n v="6"/>
    <x v="0"/>
    <x v="2"/>
    <x v="0"/>
    <x v="2"/>
  </r>
  <r>
    <n v="509225012"/>
    <s v="P. Aggis"/>
    <x v="426"/>
    <s v="Nov"/>
    <n v="2023"/>
    <d v="1899-12-30T06:35:00"/>
    <x v="3"/>
    <x v="1"/>
    <n v="15"/>
    <x v="3"/>
    <s v="White"/>
    <x v="1"/>
    <x v="0"/>
    <n v="2"/>
    <n v="43"/>
    <s v="Delay"/>
    <x v="18"/>
    <n v="6"/>
    <x v="0"/>
    <x v="1"/>
    <x v="0"/>
    <x v="1"/>
  </r>
  <r>
    <n v="665012413"/>
    <s v="Y. Yakob"/>
    <x v="292"/>
    <s v="Feb"/>
    <n v="2024"/>
    <d v="1899-12-30T22:57:00"/>
    <x v="1"/>
    <x v="1"/>
    <n v="5"/>
    <x v="4"/>
    <s v="White"/>
    <x v="1"/>
    <x v="0"/>
    <n v="2"/>
    <n v="36"/>
    <s v="Delay"/>
    <x v="14"/>
    <n v="22"/>
    <x v="1"/>
    <x v="0"/>
    <x v="0"/>
    <x v="0"/>
  </r>
  <r>
    <n v="598596394"/>
    <s v="Y. Upchurch"/>
    <x v="571"/>
    <s v="Dec"/>
    <n v="2023"/>
    <d v="1899-12-30T04:00:00"/>
    <x v="0"/>
    <x v="1"/>
    <n v="32"/>
    <x v="6"/>
    <s v="White"/>
    <x v="1"/>
    <x v="0"/>
    <n v="2"/>
    <n v="58"/>
    <s v="Delay"/>
    <x v="22"/>
    <n v="4"/>
    <x v="3"/>
    <x v="1"/>
    <x v="2"/>
    <x v="1"/>
  </r>
  <r>
    <n v="262758796"/>
    <s v="H. Redihalgh"/>
    <x v="467"/>
    <s v="Jan"/>
    <n v="2024"/>
    <d v="1899-12-30T08:36:00"/>
    <x v="0"/>
    <x v="1"/>
    <n v="18"/>
    <x v="3"/>
    <s v="White"/>
    <x v="1"/>
    <x v="0"/>
    <n v="3"/>
    <n v="22"/>
    <s v="Within Time"/>
    <x v="14"/>
    <n v="8"/>
    <x v="0"/>
    <x v="0"/>
    <x v="1"/>
    <x v="0"/>
  </r>
  <r>
    <n v="635274110"/>
    <s v="J. Schruyer"/>
    <x v="503"/>
    <s v="Sep"/>
    <n v="2023"/>
    <d v="1899-12-30T03:09:00"/>
    <x v="3"/>
    <x v="1"/>
    <n v="9"/>
    <x v="4"/>
    <s v="White"/>
    <x v="1"/>
    <x v="0"/>
    <n v="3"/>
    <n v="32"/>
    <s v="Delay"/>
    <x v="14"/>
    <n v="3"/>
    <x v="3"/>
    <x v="0"/>
    <x v="0"/>
    <x v="0"/>
  </r>
  <r>
    <n v="823661885"/>
    <s v="K. Rolfo"/>
    <x v="382"/>
    <s v="May"/>
    <n v="2023"/>
    <d v="1899-12-30T16:48:00"/>
    <x v="0"/>
    <x v="1"/>
    <n v="39"/>
    <x v="6"/>
    <s v="White"/>
    <x v="1"/>
    <x v="0"/>
    <n v="3"/>
    <n v="23"/>
    <s v="Within Time"/>
    <x v="8"/>
    <n v="16"/>
    <x v="2"/>
    <x v="3"/>
    <x v="1"/>
    <x v="1"/>
  </r>
  <r>
    <n v="731699552"/>
    <s v="D. Langeren"/>
    <x v="562"/>
    <s v="Apr"/>
    <n v="2024"/>
    <d v="1899-12-30T23:13:00"/>
    <x v="4"/>
    <x v="1"/>
    <n v="23"/>
    <x v="3"/>
    <s v="White"/>
    <x v="1"/>
    <x v="0"/>
    <n v="4"/>
    <n v="10"/>
    <s v="Within Time"/>
    <x v="19"/>
    <n v="23"/>
    <x v="1"/>
    <x v="3"/>
    <x v="1"/>
    <x v="1"/>
  </r>
  <r>
    <n v="766835972"/>
    <s v="F. Durnill"/>
    <x v="539"/>
    <s v="Aug"/>
    <n v="2024"/>
    <d v="1899-12-30T03:45:00"/>
    <x v="4"/>
    <x v="1"/>
    <n v="42"/>
    <x v="6"/>
    <s v="White"/>
    <x v="1"/>
    <x v="0"/>
    <n v="4"/>
    <n v="39"/>
    <s v="Delay"/>
    <x v="5"/>
    <n v="3"/>
    <x v="3"/>
    <x v="0"/>
    <x v="0"/>
    <x v="0"/>
  </r>
  <r>
    <n v="298915578"/>
    <s v="S. Stanfield"/>
    <x v="179"/>
    <s v="Jun"/>
    <n v="2023"/>
    <d v="1899-12-30T19:47:00"/>
    <x v="6"/>
    <x v="1"/>
    <n v="70"/>
    <x v="5"/>
    <s v="White"/>
    <x v="1"/>
    <x v="0"/>
    <n v="4"/>
    <n v="44"/>
    <s v="Delay"/>
    <x v="23"/>
    <n v="19"/>
    <x v="1"/>
    <x v="2"/>
    <x v="0"/>
    <x v="2"/>
  </r>
  <r>
    <n v="261206037"/>
    <s v="A. Whitemarsh"/>
    <x v="202"/>
    <s v="Apr"/>
    <n v="2023"/>
    <d v="1899-12-30T22:10:00"/>
    <x v="1"/>
    <x v="1"/>
    <n v="58"/>
    <x v="2"/>
    <s v="White"/>
    <x v="1"/>
    <x v="0"/>
    <n v="5"/>
    <n v="35"/>
    <s v="Delay"/>
    <x v="13"/>
    <n v="22"/>
    <x v="1"/>
    <x v="2"/>
    <x v="0"/>
    <x v="2"/>
  </r>
  <r>
    <n v="771037336"/>
    <s v="E. Sessions"/>
    <x v="203"/>
    <s v="Apr"/>
    <n v="2023"/>
    <d v="1899-12-30T00:43:00"/>
    <x v="3"/>
    <x v="1"/>
    <n v="29"/>
    <x v="3"/>
    <s v="White"/>
    <x v="1"/>
    <x v="0"/>
    <n v="5"/>
    <n v="26"/>
    <s v="Within Time"/>
    <x v="17"/>
    <n v="0"/>
    <x v="3"/>
    <x v="1"/>
    <x v="1"/>
    <x v="1"/>
  </r>
  <r>
    <n v="196374530"/>
    <s v="O. Lovewell"/>
    <x v="429"/>
    <s v="Aug"/>
    <n v="2023"/>
    <d v="1899-12-30T23:35:00"/>
    <x v="1"/>
    <x v="1"/>
    <n v="3"/>
    <x v="1"/>
    <s v="White"/>
    <x v="1"/>
    <x v="0"/>
    <n v="5"/>
    <n v="42"/>
    <s v="Delay"/>
    <x v="5"/>
    <n v="23"/>
    <x v="1"/>
    <x v="0"/>
    <x v="0"/>
    <x v="0"/>
  </r>
  <r>
    <n v="235081285"/>
    <s v="P. Draycott"/>
    <x v="147"/>
    <s v="Dec"/>
    <n v="2023"/>
    <d v="1899-12-30T08:14:00"/>
    <x v="5"/>
    <x v="1"/>
    <n v="58"/>
    <x v="2"/>
    <s v="White"/>
    <x v="1"/>
    <x v="0"/>
    <n v="5"/>
    <n v="14"/>
    <s v="Within Time"/>
    <x v="4"/>
    <n v="8"/>
    <x v="0"/>
    <x v="2"/>
    <x v="1"/>
    <x v="2"/>
  </r>
  <r>
    <n v="214913829"/>
    <s v="Y. Maylor"/>
    <x v="211"/>
    <s v="May"/>
    <n v="2023"/>
    <d v="1899-12-30T06:05:00"/>
    <x v="4"/>
    <x v="1"/>
    <n v="77"/>
    <x v="5"/>
    <s v="White"/>
    <x v="1"/>
    <x v="0"/>
    <n v="5"/>
    <n v="46"/>
    <s v="Delay"/>
    <x v="21"/>
    <n v="6"/>
    <x v="0"/>
    <x v="1"/>
    <x v="2"/>
    <x v="1"/>
  </r>
  <r>
    <n v="399757983"/>
    <s v="U. Kleynen"/>
    <x v="148"/>
    <s v="May"/>
    <n v="2024"/>
    <d v="1899-12-30T07:46:00"/>
    <x v="1"/>
    <x v="1"/>
    <n v="23"/>
    <x v="3"/>
    <s v="White"/>
    <x v="1"/>
    <x v="0"/>
    <n v="6"/>
    <n v="41"/>
    <s v="Delay"/>
    <x v="25"/>
    <n v="7"/>
    <x v="0"/>
    <x v="0"/>
    <x v="0"/>
    <x v="0"/>
  </r>
  <r>
    <n v="614751257"/>
    <s v="X. Stallion"/>
    <x v="217"/>
    <s v="Mar"/>
    <n v="2024"/>
    <d v="1899-12-30T05:07:00"/>
    <x v="6"/>
    <x v="1"/>
    <n v="11"/>
    <x v="4"/>
    <s v="White"/>
    <x v="1"/>
    <x v="0"/>
    <n v="6"/>
    <n v="58"/>
    <s v="Delay"/>
    <x v="7"/>
    <n v="5"/>
    <x v="3"/>
    <x v="2"/>
    <x v="2"/>
    <x v="2"/>
  </r>
  <r>
    <n v="660420591"/>
    <s v="E. Michelotti"/>
    <x v="295"/>
    <s v="Oct"/>
    <n v="2023"/>
    <d v="1899-12-30T07:04:00"/>
    <x v="3"/>
    <x v="1"/>
    <n v="68"/>
    <x v="0"/>
    <s v="White"/>
    <x v="1"/>
    <x v="0"/>
    <n v="7"/>
    <n v="33"/>
    <s v="Delay"/>
    <x v="1"/>
    <n v="7"/>
    <x v="0"/>
    <x v="0"/>
    <x v="0"/>
    <x v="0"/>
  </r>
  <r>
    <n v="137944888"/>
    <s v="E. Mattheis"/>
    <x v="340"/>
    <s v="May"/>
    <n v="2023"/>
    <d v="1899-12-30T06:23:00"/>
    <x v="0"/>
    <x v="1"/>
    <n v="31"/>
    <x v="6"/>
    <s v="White"/>
    <x v="1"/>
    <x v="0"/>
    <n v="7"/>
    <n v="43"/>
    <s v="Delay"/>
    <x v="24"/>
    <n v="6"/>
    <x v="0"/>
    <x v="1"/>
    <x v="0"/>
    <x v="1"/>
  </r>
  <r>
    <n v="768984894"/>
    <s v="U. McLarty"/>
    <x v="426"/>
    <s v="Nov"/>
    <n v="2023"/>
    <d v="1899-12-30T09:45:00"/>
    <x v="3"/>
    <x v="1"/>
    <n v="61"/>
    <x v="0"/>
    <s v="White"/>
    <x v="1"/>
    <x v="0"/>
    <n v="7"/>
    <n v="52"/>
    <s v="Delay"/>
    <x v="18"/>
    <n v="9"/>
    <x v="0"/>
    <x v="1"/>
    <x v="2"/>
    <x v="1"/>
  </r>
  <r>
    <n v="390435551"/>
    <s v="W. Fordyce"/>
    <x v="568"/>
    <s v="Dec"/>
    <n v="2023"/>
    <d v="1899-12-30T22:00:00"/>
    <x v="5"/>
    <x v="1"/>
    <n v="14"/>
    <x v="4"/>
    <s v="White"/>
    <x v="1"/>
    <x v="0"/>
    <n v="7"/>
    <n v="41"/>
    <s v="Delay"/>
    <x v="19"/>
    <n v="22"/>
    <x v="1"/>
    <x v="3"/>
    <x v="0"/>
    <x v="1"/>
  </r>
  <r>
    <n v="323145080"/>
    <s v="X. Idle"/>
    <x v="464"/>
    <s v="May"/>
    <n v="2023"/>
    <d v="1899-12-30T15:37:00"/>
    <x v="6"/>
    <x v="1"/>
    <n v="8"/>
    <x v="4"/>
    <s v="White"/>
    <x v="1"/>
    <x v="0"/>
    <n v="7"/>
    <n v="14"/>
    <s v="Within Time"/>
    <x v="3"/>
    <n v="15"/>
    <x v="2"/>
    <x v="2"/>
    <x v="1"/>
    <x v="2"/>
  </r>
  <r>
    <n v="513361037"/>
    <s v="Z. Branchflower"/>
    <x v="378"/>
    <s v="Aug"/>
    <n v="2023"/>
    <d v="1899-12-30T02:28:00"/>
    <x v="4"/>
    <x v="1"/>
    <n v="69"/>
    <x v="0"/>
    <s v="White"/>
    <x v="1"/>
    <x v="0"/>
    <n v="7"/>
    <n v="22"/>
    <s v="Within Time"/>
    <x v="28"/>
    <n v="2"/>
    <x v="3"/>
    <x v="0"/>
    <x v="1"/>
    <x v="2"/>
  </r>
  <r>
    <n v="490118769"/>
    <s v="F. Bourcq"/>
    <x v="214"/>
    <s v="Feb"/>
    <n v="2024"/>
    <d v="1899-12-30T07:32:00"/>
    <x v="2"/>
    <x v="1"/>
    <n v="39"/>
    <x v="6"/>
    <s v="White"/>
    <x v="1"/>
    <x v="0"/>
    <n v="8"/>
    <n v="37"/>
    <s v="Delay"/>
    <x v="21"/>
    <n v="7"/>
    <x v="0"/>
    <x v="1"/>
    <x v="0"/>
    <x v="1"/>
  </r>
  <r>
    <n v="798228341"/>
    <s v="H. Weerdenburg"/>
    <x v="329"/>
    <s v="Oct"/>
    <n v="2023"/>
    <d v="1899-12-30T07:24:00"/>
    <x v="2"/>
    <x v="1"/>
    <n v="18"/>
    <x v="3"/>
    <s v="White"/>
    <x v="1"/>
    <x v="0"/>
    <n v="8"/>
    <n v="12"/>
    <s v="Within Time"/>
    <x v="18"/>
    <n v="7"/>
    <x v="0"/>
    <x v="1"/>
    <x v="1"/>
    <x v="1"/>
  </r>
  <r>
    <n v="762063723"/>
    <s v="O. de Clerk"/>
    <x v="129"/>
    <s v="Feb"/>
    <n v="2024"/>
    <d v="1899-12-30T11:54:00"/>
    <x v="6"/>
    <x v="1"/>
    <n v="22"/>
    <x v="3"/>
    <s v="White"/>
    <x v="1"/>
    <x v="0"/>
    <n v="8"/>
    <n v="52"/>
    <s v="Delay"/>
    <x v="23"/>
    <n v="11"/>
    <x v="0"/>
    <x v="2"/>
    <x v="2"/>
    <x v="2"/>
  </r>
  <r>
    <n v="556896240"/>
    <s v="B. Runham"/>
    <x v="439"/>
    <s v="May"/>
    <n v="2023"/>
    <d v="1899-12-30T19:16:00"/>
    <x v="6"/>
    <x v="1"/>
    <n v="58"/>
    <x v="2"/>
    <s v="White"/>
    <x v="1"/>
    <x v="0"/>
    <n v="9"/>
    <n v="16"/>
    <s v="Within Time"/>
    <x v="30"/>
    <n v="19"/>
    <x v="1"/>
    <x v="3"/>
    <x v="1"/>
    <x v="1"/>
  </r>
  <r>
    <n v="549727509"/>
    <s v="F. Sansbury"/>
    <x v="18"/>
    <s v="Nov"/>
    <n v="2023"/>
    <d v="1899-12-30T18:04:00"/>
    <x v="2"/>
    <x v="1"/>
    <n v="49"/>
    <x v="2"/>
    <s v="White"/>
    <x v="1"/>
    <x v="0"/>
    <n v="9"/>
    <n v="28"/>
    <s v="Within Time"/>
    <x v="11"/>
    <n v="18"/>
    <x v="1"/>
    <x v="0"/>
    <x v="1"/>
    <x v="0"/>
  </r>
  <r>
    <n v="487356749"/>
    <s v="G. Heelis"/>
    <x v="108"/>
    <s v="Nov"/>
    <n v="2023"/>
    <d v="1899-12-30T16:37:00"/>
    <x v="2"/>
    <x v="1"/>
    <n v="71"/>
    <x v="5"/>
    <s v="White"/>
    <x v="1"/>
    <x v="0"/>
    <n v="9"/>
    <n v="18"/>
    <s v="Within Time"/>
    <x v="30"/>
    <n v="16"/>
    <x v="2"/>
    <x v="3"/>
    <x v="1"/>
    <x v="1"/>
  </r>
  <r>
    <n v="621625464"/>
    <s v="I. Gawthorp"/>
    <x v="452"/>
    <s v="Jan"/>
    <n v="2024"/>
    <d v="1899-12-30T18:53:00"/>
    <x v="6"/>
    <x v="1"/>
    <n v="40"/>
    <x v="6"/>
    <s v="White"/>
    <x v="1"/>
    <x v="0"/>
    <n v="9"/>
    <n v="17"/>
    <s v="Within Time"/>
    <x v="17"/>
    <n v="18"/>
    <x v="1"/>
    <x v="1"/>
    <x v="1"/>
    <x v="1"/>
  </r>
  <r>
    <n v="306195290"/>
    <s v="R. Onians"/>
    <x v="223"/>
    <s v="Aug"/>
    <n v="2024"/>
    <d v="1899-12-30T02:51:00"/>
    <x v="5"/>
    <x v="1"/>
    <n v="27"/>
    <x v="3"/>
    <s v="White"/>
    <x v="1"/>
    <x v="0"/>
    <n v="9"/>
    <n v="42"/>
    <s v="Delay"/>
    <x v="12"/>
    <n v="2"/>
    <x v="3"/>
    <x v="2"/>
    <x v="0"/>
    <x v="2"/>
  </r>
  <r>
    <n v="759805949"/>
    <s v="Z. Maccree"/>
    <x v="548"/>
    <s v="Oct"/>
    <n v="2024"/>
    <d v="1899-12-30T03:55:00"/>
    <x v="1"/>
    <x v="1"/>
    <n v="49"/>
    <x v="2"/>
    <s v="White"/>
    <x v="1"/>
    <x v="0"/>
    <n v="9"/>
    <n v="46"/>
    <s v="Delay"/>
    <x v="5"/>
    <n v="3"/>
    <x v="3"/>
    <x v="0"/>
    <x v="2"/>
    <x v="0"/>
  </r>
  <r>
    <n v="211589428"/>
    <s v="D. Geockle"/>
    <x v="118"/>
    <s v="Aug"/>
    <n v="2024"/>
    <d v="1899-12-30T22:21:00"/>
    <x v="5"/>
    <x v="1"/>
    <n v="74"/>
    <x v="5"/>
    <s v="White"/>
    <x v="1"/>
    <x v="0"/>
    <n v="10"/>
    <n v="49"/>
    <s v="Delay"/>
    <x v="3"/>
    <n v="22"/>
    <x v="1"/>
    <x v="2"/>
    <x v="2"/>
    <x v="2"/>
  </r>
  <r>
    <n v="193777514"/>
    <s v="I. Trigwell"/>
    <x v="348"/>
    <s v="May"/>
    <n v="2024"/>
    <d v="1899-12-30T11:02:00"/>
    <x v="2"/>
    <x v="1"/>
    <n v="26"/>
    <x v="3"/>
    <s v="White"/>
    <x v="1"/>
    <x v="0"/>
    <n v="10"/>
    <n v="40"/>
    <s v="Delay"/>
    <x v="11"/>
    <n v="11"/>
    <x v="0"/>
    <x v="0"/>
    <x v="0"/>
    <x v="0"/>
  </r>
  <r>
    <n v="863210169"/>
    <s v="Q. Corstorphine"/>
    <x v="195"/>
    <s v="May"/>
    <n v="2023"/>
    <d v="1899-12-30T02:57:00"/>
    <x v="0"/>
    <x v="1"/>
    <n v="39"/>
    <x v="6"/>
    <s v="White"/>
    <x v="1"/>
    <x v="0"/>
    <n v="10"/>
    <n v="19"/>
    <s v="Within Time"/>
    <x v="14"/>
    <n v="2"/>
    <x v="3"/>
    <x v="0"/>
    <x v="1"/>
    <x v="0"/>
  </r>
  <r>
    <n v="617163537"/>
    <s v="A. Gansbuhler"/>
    <x v="223"/>
    <s v="Aug"/>
    <n v="2024"/>
    <d v="1899-12-30T06:27:00"/>
    <x v="5"/>
    <x v="1"/>
    <n v="57"/>
    <x v="2"/>
    <s v="White"/>
    <x v="5"/>
    <x v="0"/>
    <m/>
    <n v="48"/>
    <s v="Delay"/>
    <x v="12"/>
    <n v="6"/>
    <x v="0"/>
    <x v="2"/>
    <x v="2"/>
    <x v="2"/>
  </r>
  <r>
    <n v="276855628"/>
    <s v="C. Thirtle"/>
    <x v="441"/>
    <s v="Apr"/>
    <n v="2024"/>
    <d v="1899-12-30T02:32:00"/>
    <x v="1"/>
    <x v="1"/>
    <n v="27"/>
    <x v="3"/>
    <s v="White"/>
    <x v="5"/>
    <x v="0"/>
    <m/>
    <n v="23"/>
    <s v="Within Time"/>
    <x v="23"/>
    <n v="2"/>
    <x v="3"/>
    <x v="2"/>
    <x v="1"/>
    <x v="2"/>
  </r>
  <r>
    <n v="605758255"/>
    <s v="E. Fernez"/>
    <x v="544"/>
    <s v="May"/>
    <n v="2023"/>
    <d v="1899-12-30T12:58:00"/>
    <x v="5"/>
    <x v="1"/>
    <n v="38"/>
    <x v="6"/>
    <s v="White"/>
    <x v="5"/>
    <x v="0"/>
    <m/>
    <n v="52"/>
    <s v="Delay"/>
    <x v="18"/>
    <n v="12"/>
    <x v="2"/>
    <x v="1"/>
    <x v="2"/>
    <x v="1"/>
  </r>
  <r>
    <n v="716647519"/>
    <s v="I. MacAscaidh"/>
    <x v="420"/>
    <s v="Jun"/>
    <n v="2023"/>
    <d v="1899-12-30T05:06:00"/>
    <x v="1"/>
    <x v="1"/>
    <n v="51"/>
    <x v="2"/>
    <s v="White"/>
    <x v="5"/>
    <x v="0"/>
    <m/>
    <n v="39"/>
    <s v="Delay"/>
    <x v="8"/>
    <n v="5"/>
    <x v="3"/>
    <x v="3"/>
    <x v="0"/>
    <x v="1"/>
  </r>
  <r>
    <n v="739548847"/>
    <s v="I. Egglestone"/>
    <x v="536"/>
    <s v="Sep"/>
    <n v="2024"/>
    <d v="1899-12-30T15:54:00"/>
    <x v="4"/>
    <x v="1"/>
    <n v="9"/>
    <x v="4"/>
    <s v="White"/>
    <x v="5"/>
    <x v="0"/>
    <m/>
    <n v="59"/>
    <s v="Delay"/>
    <x v="3"/>
    <n v="15"/>
    <x v="2"/>
    <x v="2"/>
    <x v="2"/>
    <x v="2"/>
  </r>
  <r>
    <n v="858061882"/>
    <s v="N. Hoggan"/>
    <x v="547"/>
    <s v="Apr"/>
    <n v="2024"/>
    <d v="1899-12-30T10:11:00"/>
    <x v="5"/>
    <x v="1"/>
    <n v="79"/>
    <x v="5"/>
    <s v="White"/>
    <x v="5"/>
    <x v="0"/>
    <m/>
    <n v="23"/>
    <s v="Within Time"/>
    <x v="18"/>
    <n v="10"/>
    <x v="0"/>
    <x v="1"/>
    <x v="1"/>
    <x v="1"/>
  </r>
  <r>
    <n v="128051579"/>
    <s v="T. MacCarrick"/>
    <x v="434"/>
    <s v="Jun"/>
    <n v="2023"/>
    <d v="1899-12-30T01:37:00"/>
    <x v="5"/>
    <x v="1"/>
    <n v="30"/>
    <x v="6"/>
    <s v="White"/>
    <x v="5"/>
    <x v="0"/>
    <m/>
    <n v="56"/>
    <s v="Delay"/>
    <x v="30"/>
    <n v="1"/>
    <x v="3"/>
    <x v="3"/>
    <x v="2"/>
    <x v="1"/>
  </r>
  <r>
    <n v="863965808"/>
    <s v="Z. Finlow"/>
    <x v="80"/>
    <s v="Oct"/>
    <n v="2024"/>
    <d v="1899-12-30T15:23:00"/>
    <x v="2"/>
    <x v="1"/>
    <n v="20"/>
    <x v="3"/>
    <s v="White"/>
    <x v="5"/>
    <x v="0"/>
    <m/>
    <n v="51"/>
    <s v="Delay"/>
    <x v="8"/>
    <n v="15"/>
    <x v="2"/>
    <x v="3"/>
    <x v="2"/>
    <x v="1"/>
  </r>
  <r>
    <n v="158133727"/>
    <s v="Z. Karpmann"/>
    <x v="473"/>
    <s v="Sep"/>
    <n v="2023"/>
    <d v="1899-12-30T15:43:00"/>
    <x v="5"/>
    <x v="1"/>
    <n v="70"/>
    <x v="5"/>
    <s v="White"/>
    <x v="5"/>
    <x v="0"/>
    <n v="1"/>
    <n v="30"/>
    <s v="Delay"/>
    <x v="13"/>
    <n v="15"/>
    <x v="2"/>
    <x v="2"/>
    <x v="1"/>
    <x v="2"/>
  </r>
  <r>
    <n v="893285273"/>
    <s v="F. Metcalf"/>
    <x v="513"/>
    <s v="Jun"/>
    <n v="2023"/>
    <d v="1899-12-30T23:31:00"/>
    <x v="2"/>
    <x v="1"/>
    <n v="23"/>
    <x v="3"/>
    <s v="White"/>
    <x v="5"/>
    <x v="0"/>
    <n v="2"/>
    <n v="42"/>
    <s v="Delay"/>
    <x v="21"/>
    <n v="23"/>
    <x v="1"/>
    <x v="1"/>
    <x v="0"/>
    <x v="1"/>
  </r>
  <r>
    <n v="254355734"/>
    <s v="S. Foulstone"/>
    <x v="214"/>
    <s v="Feb"/>
    <n v="2024"/>
    <d v="1899-12-30T04:11:00"/>
    <x v="2"/>
    <x v="1"/>
    <n v="32"/>
    <x v="6"/>
    <s v="White"/>
    <x v="5"/>
    <x v="0"/>
    <n v="5"/>
    <n v="60"/>
    <s v="Delay"/>
    <x v="21"/>
    <n v="4"/>
    <x v="3"/>
    <x v="1"/>
    <x v="2"/>
    <x v="1"/>
  </r>
  <r>
    <n v="426940569"/>
    <s v="H. Siss"/>
    <x v="400"/>
    <s v="Oct"/>
    <n v="2024"/>
    <d v="1899-12-30T04:42:00"/>
    <x v="2"/>
    <x v="1"/>
    <n v="35"/>
    <x v="6"/>
    <s v="White"/>
    <x v="5"/>
    <x v="0"/>
    <n v="9"/>
    <n v="49"/>
    <s v="Delay"/>
    <x v="14"/>
    <n v="4"/>
    <x v="3"/>
    <x v="0"/>
    <x v="2"/>
    <x v="0"/>
  </r>
  <r>
    <n v="242467448"/>
    <s v="U. Chippin"/>
    <x v="167"/>
    <s v="Aug"/>
    <n v="2024"/>
    <d v="1899-12-30T03:50:00"/>
    <x v="1"/>
    <x v="1"/>
    <n v="29"/>
    <x v="3"/>
    <s v="White"/>
    <x v="5"/>
    <x v="0"/>
    <n v="10"/>
    <n v="20"/>
    <s v="Within Time"/>
    <x v="24"/>
    <n v="3"/>
    <x v="3"/>
    <x v="1"/>
    <x v="1"/>
    <x v="1"/>
  </r>
  <r>
    <n v="115711308"/>
    <s v="A. Jeggo"/>
    <x v="54"/>
    <s v="Apr"/>
    <n v="2024"/>
    <d v="1899-12-30T21:32:00"/>
    <x v="5"/>
    <x v="1"/>
    <n v="1"/>
    <x v="1"/>
    <s v="White"/>
    <x v="0"/>
    <x v="0"/>
    <m/>
    <n v="12"/>
    <s v="Within Time"/>
    <x v="7"/>
    <n v="21"/>
    <x v="1"/>
    <x v="2"/>
    <x v="1"/>
    <x v="2"/>
  </r>
  <r>
    <n v="493766065"/>
    <s v="A. Batte"/>
    <x v="562"/>
    <s v="Apr"/>
    <n v="2024"/>
    <d v="1899-12-30T14:59:00"/>
    <x v="4"/>
    <x v="1"/>
    <n v="27"/>
    <x v="3"/>
    <s v="White"/>
    <x v="0"/>
    <x v="0"/>
    <m/>
    <n v="13"/>
    <s v="Within Time"/>
    <x v="19"/>
    <n v="14"/>
    <x v="2"/>
    <x v="3"/>
    <x v="1"/>
    <x v="1"/>
  </r>
  <r>
    <n v="307832857"/>
    <s v="A. Backshaw"/>
    <x v="102"/>
    <s v="Aug"/>
    <n v="2024"/>
    <d v="1899-12-30T18:49:00"/>
    <x v="5"/>
    <x v="1"/>
    <n v="18"/>
    <x v="3"/>
    <s v="White"/>
    <x v="0"/>
    <x v="0"/>
    <m/>
    <n v="21"/>
    <s v="Within Time"/>
    <x v="17"/>
    <n v="18"/>
    <x v="1"/>
    <x v="1"/>
    <x v="1"/>
    <x v="1"/>
  </r>
  <r>
    <n v="283689956"/>
    <s v="A. Goodricke"/>
    <x v="275"/>
    <s v="Dec"/>
    <n v="2023"/>
    <d v="1899-12-30T06:33:00"/>
    <x v="2"/>
    <x v="1"/>
    <n v="10"/>
    <x v="4"/>
    <s v="White"/>
    <x v="0"/>
    <x v="0"/>
    <m/>
    <n v="23"/>
    <s v="Within Time"/>
    <x v="26"/>
    <n v="6"/>
    <x v="0"/>
    <x v="2"/>
    <x v="1"/>
    <x v="2"/>
  </r>
  <r>
    <n v="162064044"/>
    <s v="A. Godspede"/>
    <x v="352"/>
    <s v="Oct"/>
    <n v="2023"/>
    <d v="1899-12-30T00:17:00"/>
    <x v="0"/>
    <x v="1"/>
    <n v="45"/>
    <x v="2"/>
    <s v="White"/>
    <x v="0"/>
    <x v="0"/>
    <m/>
    <n v="27"/>
    <s v="Within Time"/>
    <x v="25"/>
    <n v="0"/>
    <x v="3"/>
    <x v="0"/>
    <x v="1"/>
    <x v="0"/>
  </r>
  <r>
    <n v="820211992"/>
    <s v="A. McMorland"/>
    <x v="502"/>
    <s v="Sep"/>
    <n v="2023"/>
    <d v="1899-12-30T05:09:00"/>
    <x v="2"/>
    <x v="1"/>
    <n v="41"/>
    <x v="6"/>
    <s v="White"/>
    <x v="0"/>
    <x v="0"/>
    <m/>
    <n v="33"/>
    <s v="Delay"/>
    <x v="26"/>
    <n v="5"/>
    <x v="3"/>
    <x v="2"/>
    <x v="0"/>
    <x v="2"/>
  </r>
  <r>
    <n v="440088558"/>
    <s v="A. Sneezem"/>
    <x v="137"/>
    <s v="Dec"/>
    <n v="2023"/>
    <d v="1899-12-30T22:47:00"/>
    <x v="3"/>
    <x v="1"/>
    <n v="49"/>
    <x v="2"/>
    <s v="White"/>
    <x v="0"/>
    <x v="0"/>
    <m/>
    <n v="33"/>
    <s v="Delay"/>
    <x v="24"/>
    <n v="22"/>
    <x v="1"/>
    <x v="1"/>
    <x v="0"/>
    <x v="1"/>
  </r>
  <r>
    <n v="873957772"/>
    <s v="A. Floyd"/>
    <x v="444"/>
    <s v="Jul"/>
    <n v="2023"/>
    <d v="1899-12-30T08:11:00"/>
    <x v="4"/>
    <x v="1"/>
    <n v="36"/>
    <x v="6"/>
    <s v="White"/>
    <x v="0"/>
    <x v="0"/>
    <m/>
    <n v="38"/>
    <s v="Delay"/>
    <x v="14"/>
    <n v="8"/>
    <x v="0"/>
    <x v="0"/>
    <x v="0"/>
    <x v="0"/>
  </r>
  <r>
    <n v="175292235"/>
    <s v="A. Wolfit"/>
    <x v="483"/>
    <s v="Jan"/>
    <n v="2024"/>
    <d v="1899-12-30T03:57:00"/>
    <x v="0"/>
    <x v="1"/>
    <n v="57"/>
    <x v="2"/>
    <s v="White"/>
    <x v="0"/>
    <x v="0"/>
    <m/>
    <n v="38"/>
    <s v="Delay"/>
    <x v="29"/>
    <n v="3"/>
    <x v="3"/>
    <x v="2"/>
    <x v="0"/>
    <x v="2"/>
  </r>
  <r>
    <n v="748736404"/>
    <s v="A. Dennitts"/>
    <x v="326"/>
    <s v="Dec"/>
    <n v="2023"/>
    <d v="1899-12-30T22:49:00"/>
    <x v="5"/>
    <x v="1"/>
    <n v="63"/>
    <x v="0"/>
    <s v="White"/>
    <x v="0"/>
    <x v="0"/>
    <m/>
    <n v="40"/>
    <s v="Delay"/>
    <x v="1"/>
    <n v="22"/>
    <x v="1"/>
    <x v="0"/>
    <x v="0"/>
    <x v="0"/>
  </r>
  <r>
    <n v="427964240"/>
    <s v="B. Utting"/>
    <x v="301"/>
    <s v="May"/>
    <n v="2023"/>
    <d v="1899-12-30T03:10:00"/>
    <x v="6"/>
    <x v="1"/>
    <n v="36"/>
    <x v="6"/>
    <s v="White"/>
    <x v="0"/>
    <x v="0"/>
    <m/>
    <n v="10"/>
    <s v="Within Time"/>
    <x v="12"/>
    <n v="3"/>
    <x v="3"/>
    <x v="2"/>
    <x v="1"/>
    <x v="2"/>
  </r>
  <r>
    <n v="141904537"/>
    <s v="B. Kornyshev"/>
    <x v="0"/>
    <s v="Mar"/>
    <n v="2024"/>
    <d v="1899-12-30T12:07:00"/>
    <x v="0"/>
    <x v="1"/>
    <n v="15"/>
    <x v="3"/>
    <s v="White"/>
    <x v="0"/>
    <x v="0"/>
    <m/>
    <n v="15"/>
    <s v="Within Time"/>
    <x v="0"/>
    <n v="12"/>
    <x v="2"/>
    <x v="0"/>
    <x v="1"/>
    <x v="0"/>
  </r>
  <r>
    <n v="243089374"/>
    <s v="B. Capstick"/>
    <x v="14"/>
    <s v="May"/>
    <n v="2023"/>
    <d v="1899-12-30T15:09:00"/>
    <x v="2"/>
    <x v="1"/>
    <n v="63"/>
    <x v="0"/>
    <s v="White"/>
    <x v="0"/>
    <x v="0"/>
    <m/>
    <n v="16"/>
    <s v="Within Time"/>
    <x v="2"/>
    <n v="15"/>
    <x v="2"/>
    <x v="1"/>
    <x v="1"/>
    <x v="1"/>
  </r>
  <r>
    <n v="740408810"/>
    <s v="B. Sillick"/>
    <x v="171"/>
    <s v="Jul"/>
    <n v="2023"/>
    <d v="1899-12-30T10:33:00"/>
    <x v="5"/>
    <x v="1"/>
    <n v="43"/>
    <x v="6"/>
    <s v="White"/>
    <x v="0"/>
    <x v="0"/>
    <m/>
    <n v="21"/>
    <s v="Within Time"/>
    <x v="20"/>
    <n v="10"/>
    <x v="0"/>
    <x v="3"/>
    <x v="1"/>
    <x v="0"/>
  </r>
  <r>
    <n v="159151286"/>
    <s v="B. Morant"/>
    <x v="91"/>
    <s v="Jul"/>
    <n v="2023"/>
    <d v="1899-12-30T06:17:00"/>
    <x v="6"/>
    <x v="1"/>
    <n v="75"/>
    <x v="5"/>
    <s v="White"/>
    <x v="0"/>
    <x v="0"/>
    <m/>
    <n v="22"/>
    <s v="Within Time"/>
    <x v="10"/>
    <n v="6"/>
    <x v="0"/>
    <x v="2"/>
    <x v="1"/>
    <x v="2"/>
  </r>
  <r>
    <n v="304666297"/>
    <s v="B. Iddenden"/>
    <x v="192"/>
    <s v="Feb"/>
    <n v="2024"/>
    <d v="1899-12-30T14:26:00"/>
    <x v="3"/>
    <x v="1"/>
    <n v="31"/>
    <x v="6"/>
    <s v="White"/>
    <x v="0"/>
    <x v="0"/>
    <m/>
    <n v="39"/>
    <s v="Delay"/>
    <x v="25"/>
    <n v="14"/>
    <x v="2"/>
    <x v="0"/>
    <x v="0"/>
    <x v="0"/>
  </r>
  <r>
    <n v="312867147"/>
    <s v="B. Masterton"/>
    <x v="83"/>
    <s v="Aug"/>
    <n v="2024"/>
    <d v="1899-12-30T18:12:00"/>
    <x v="1"/>
    <x v="1"/>
    <n v="37"/>
    <x v="6"/>
    <s v="White"/>
    <x v="0"/>
    <x v="0"/>
    <m/>
    <n v="43"/>
    <s v="Delay"/>
    <x v="29"/>
    <n v="18"/>
    <x v="1"/>
    <x v="2"/>
    <x v="0"/>
    <x v="2"/>
  </r>
  <r>
    <n v="471345753"/>
    <s v="B. Connock"/>
    <x v="119"/>
    <s v="Jan"/>
    <n v="2024"/>
    <d v="1899-12-30T21:23:00"/>
    <x v="4"/>
    <x v="1"/>
    <n v="76"/>
    <x v="5"/>
    <s v="White"/>
    <x v="0"/>
    <x v="0"/>
    <m/>
    <n v="55"/>
    <s v="Delay"/>
    <x v="1"/>
    <n v="21"/>
    <x v="1"/>
    <x v="0"/>
    <x v="2"/>
    <x v="0"/>
  </r>
  <r>
    <n v="123016587"/>
    <s v="B. Billingham"/>
    <x v="490"/>
    <s v="May"/>
    <n v="2023"/>
    <d v="1899-12-30T21:49:00"/>
    <x v="4"/>
    <x v="1"/>
    <n v="59"/>
    <x v="2"/>
    <s v="White"/>
    <x v="0"/>
    <x v="0"/>
    <m/>
    <n v="59"/>
    <s v="Delay"/>
    <x v="1"/>
    <n v="21"/>
    <x v="1"/>
    <x v="0"/>
    <x v="2"/>
    <x v="0"/>
  </r>
  <r>
    <n v="148713350"/>
    <s v="C. Clute"/>
    <x v="375"/>
    <s v="Sep"/>
    <n v="2023"/>
    <d v="1899-12-30T19:01:00"/>
    <x v="0"/>
    <x v="1"/>
    <n v="22"/>
    <x v="3"/>
    <s v="White"/>
    <x v="0"/>
    <x v="0"/>
    <m/>
    <n v="19"/>
    <s v="Within Time"/>
    <x v="23"/>
    <n v="19"/>
    <x v="1"/>
    <x v="2"/>
    <x v="1"/>
    <x v="2"/>
  </r>
  <r>
    <n v="310576808"/>
    <s v="C. Tinton"/>
    <x v="48"/>
    <s v="Oct"/>
    <n v="2024"/>
    <d v="1899-12-30T09:35:00"/>
    <x v="2"/>
    <x v="1"/>
    <n v="40"/>
    <x v="6"/>
    <s v="White"/>
    <x v="0"/>
    <x v="0"/>
    <m/>
    <n v="27"/>
    <s v="Within Time"/>
    <x v="15"/>
    <n v="9"/>
    <x v="0"/>
    <x v="2"/>
    <x v="1"/>
    <x v="2"/>
  </r>
  <r>
    <n v="429499383"/>
    <s v="C. Ovenell"/>
    <x v="333"/>
    <s v="Jul"/>
    <n v="2023"/>
    <d v="1899-12-30T06:07:00"/>
    <x v="3"/>
    <x v="1"/>
    <n v="43"/>
    <x v="6"/>
    <s v="White"/>
    <x v="0"/>
    <x v="0"/>
    <m/>
    <n v="35"/>
    <s v="Delay"/>
    <x v="12"/>
    <n v="6"/>
    <x v="0"/>
    <x v="2"/>
    <x v="0"/>
    <x v="2"/>
  </r>
  <r>
    <n v="636659131"/>
    <s v="C. Melladew"/>
    <x v="266"/>
    <s v="Oct"/>
    <n v="2023"/>
    <d v="1899-12-30T04:06:00"/>
    <x v="3"/>
    <x v="1"/>
    <n v="74"/>
    <x v="5"/>
    <s v="White"/>
    <x v="0"/>
    <x v="0"/>
    <m/>
    <n v="40"/>
    <s v="Delay"/>
    <x v="21"/>
    <n v="4"/>
    <x v="3"/>
    <x v="1"/>
    <x v="0"/>
    <x v="1"/>
  </r>
  <r>
    <n v="117347854"/>
    <s v="C. Goodhew"/>
    <x v="44"/>
    <s v="Sep"/>
    <n v="2024"/>
    <d v="1899-12-30T21:19:00"/>
    <x v="3"/>
    <x v="1"/>
    <n v="4"/>
    <x v="1"/>
    <s v="White"/>
    <x v="0"/>
    <x v="0"/>
    <m/>
    <n v="55"/>
    <s v="Delay"/>
    <x v="19"/>
    <n v="21"/>
    <x v="1"/>
    <x v="3"/>
    <x v="2"/>
    <x v="1"/>
  </r>
  <r>
    <n v="534587485"/>
    <s v="C. Lund"/>
    <x v="275"/>
    <s v="Dec"/>
    <n v="2023"/>
    <d v="1899-12-30T11:53:00"/>
    <x v="2"/>
    <x v="1"/>
    <n v="60"/>
    <x v="0"/>
    <s v="White"/>
    <x v="0"/>
    <x v="0"/>
    <m/>
    <n v="58"/>
    <s v="Delay"/>
    <x v="26"/>
    <n v="11"/>
    <x v="0"/>
    <x v="2"/>
    <x v="2"/>
    <x v="2"/>
  </r>
  <r>
    <n v="872176505"/>
    <s v="D. Austick"/>
    <x v="308"/>
    <s v="May"/>
    <n v="2023"/>
    <d v="1899-12-30T07:54:00"/>
    <x v="4"/>
    <x v="1"/>
    <n v="59"/>
    <x v="2"/>
    <s v="White"/>
    <x v="0"/>
    <x v="0"/>
    <m/>
    <n v="14"/>
    <s v="Within Time"/>
    <x v="4"/>
    <n v="7"/>
    <x v="0"/>
    <x v="2"/>
    <x v="1"/>
    <x v="2"/>
  </r>
  <r>
    <n v="410073685"/>
    <s v="D. Paragreen"/>
    <x v="457"/>
    <s v="Jul"/>
    <n v="2023"/>
    <d v="1899-12-30T16:35:00"/>
    <x v="1"/>
    <x v="1"/>
    <n v="57"/>
    <x v="2"/>
    <s v="White"/>
    <x v="0"/>
    <x v="0"/>
    <m/>
    <n v="19"/>
    <s v="Within Time"/>
    <x v="1"/>
    <n v="16"/>
    <x v="2"/>
    <x v="0"/>
    <x v="1"/>
    <x v="0"/>
  </r>
  <r>
    <n v="642029790"/>
    <s v="D. Bassindale"/>
    <x v="102"/>
    <s v="Aug"/>
    <n v="2024"/>
    <d v="1899-12-30T06:26:00"/>
    <x v="5"/>
    <x v="1"/>
    <n v="23"/>
    <x v="3"/>
    <s v="White"/>
    <x v="0"/>
    <x v="0"/>
    <m/>
    <n v="20"/>
    <s v="Within Time"/>
    <x v="17"/>
    <n v="6"/>
    <x v="0"/>
    <x v="1"/>
    <x v="1"/>
    <x v="1"/>
  </r>
  <r>
    <n v="732158159"/>
    <s v="D. Pirkis"/>
    <x v="463"/>
    <s v="Aug"/>
    <n v="2023"/>
    <d v="1899-12-30T23:08:00"/>
    <x v="3"/>
    <x v="1"/>
    <n v="49"/>
    <x v="2"/>
    <s v="White"/>
    <x v="0"/>
    <x v="0"/>
    <m/>
    <n v="22"/>
    <s v="Within Time"/>
    <x v="22"/>
    <n v="23"/>
    <x v="1"/>
    <x v="1"/>
    <x v="1"/>
    <x v="1"/>
  </r>
  <r>
    <n v="665119872"/>
    <s v="D. Gasnell"/>
    <x v="205"/>
    <s v="May"/>
    <n v="2024"/>
    <d v="1899-12-30T08:57:00"/>
    <x v="0"/>
    <x v="1"/>
    <n v="42"/>
    <x v="6"/>
    <s v="White"/>
    <x v="0"/>
    <x v="0"/>
    <m/>
    <n v="28"/>
    <s v="Within Time"/>
    <x v="4"/>
    <n v="8"/>
    <x v="0"/>
    <x v="2"/>
    <x v="1"/>
    <x v="2"/>
  </r>
  <r>
    <n v="893496850"/>
    <s v="D. Gudahy"/>
    <x v="115"/>
    <s v="Oct"/>
    <n v="2024"/>
    <d v="1899-12-30T06:52:00"/>
    <x v="6"/>
    <x v="1"/>
    <n v="37"/>
    <x v="6"/>
    <s v="White"/>
    <x v="0"/>
    <x v="0"/>
    <m/>
    <n v="30"/>
    <s v="Delay"/>
    <x v="13"/>
    <n v="6"/>
    <x v="0"/>
    <x v="2"/>
    <x v="1"/>
    <x v="2"/>
  </r>
  <r>
    <n v="217685823"/>
    <s v="D. Minto"/>
    <x v="20"/>
    <s v="May"/>
    <n v="2023"/>
    <d v="1899-12-30T23:11:00"/>
    <x v="4"/>
    <x v="1"/>
    <n v="43"/>
    <x v="6"/>
    <s v="White"/>
    <x v="0"/>
    <x v="0"/>
    <m/>
    <n v="30"/>
    <s v="Delay"/>
    <x v="13"/>
    <n v="23"/>
    <x v="1"/>
    <x v="2"/>
    <x v="1"/>
    <x v="2"/>
  </r>
  <r>
    <n v="789663333"/>
    <s v="D. Loalday"/>
    <x v="178"/>
    <s v="Apr"/>
    <n v="2024"/>
    <d v="1899-12-30T16:11:00"/>
    <x v="1"/>
    <x v="1"/>
    <n v="69"/>
    <x v="0"/>
    <s v="White"/>
    <x v="0"/>
    <x v="0"/>
    <m/>
    <n v="52"/>
    <s v="Delay"/>
    <x v="0"/>
    <n v="16"/>
    <x v="2"/>
    <x v="0"/>
    <x v="2"/>
    <x v="0"/>
  </r>
  <r>
    <n v="413657874"/>
    <s v="D. Dinzey"/>
    <x v="212"/>
    <s v="May"/>
    <n v="2023"/>
    <d v="1899-12-30T01:42:00"/>
    <x v="5"/>
    <x v="1"/>
    <n v="28"/>
    <x v="3"/>
    <s v="White"/>
    <x v="0"/>
    <x v="0"/>
    <m/>
    <n v="55"/>
    <s v="Delay"/>
    <x v="5"/>
    <n v="1"/>
    <x v="3"/>
    <x v="0"/>
    <x v="2"/>
    <x v="0"/>
  </r>
  <r>
    <n v="728486496"/>
    <s v="E. Liggens"/>
    <x v="500"/>
    <s v="Nov"/>
    <n v="2023"/>
    <d v="1899-12-30T03:11:00"/>
    <x v="0"/>
    <x v="1"/>
    <n v="13"/>
    <x v="4"/>
    <s v="White"/>
    <x v="0"/>
    <x v="0"/>
    <m/>
    <n v="16"/>
    <s v="Within Time"/>
    <x v="21"/>
    <n v="3"/>
    <x v="3"/>
    <x v="1"/>
    <x v="1"/>
    <x v="1"/>
  </r>
  <r>
    <n v="869219278"/>
    <s v="E. Karlolczak"/>
    <x v="478"/>
    <s v="Sep"/>
    <n v="2023"/>
    <d v="1899-12-30T19:39:00"/>
    <x v="2"/>
    <x v="1"/>
    <n v="20"/>
    <x v="3"/>
    <s v="White"/>
    <x v="0"/>
    <x v="0"/>
    <m/>
    <n v="19"/>
    <s v="Within Time"/>
    <x v="20"/>
    <n v="19"/>
    <x v="1"/>
    <x v="3"/>
    <x v="1"/>
    <x v="0"/>
  </r>
  <r>
    <n v="170068817"/>
    <s v="E. Robb"/>
    <x v="399"/>
    <s v="Apr"/>
    <n v="2024"/>
    <d v="1899-12-30T09:06:00"/>
    <x v="1"/>
    <x v="1"/>
    <n v="18"/>
    <x v="3"/>
    <s v="White"/>
    <x v="0"/>
    <x v="0"/>
    <m/>
    <n v="27"/>
    <s v="Within Time"/>
    <x v="27"/>
    <n v="9"/>
    <x v="0"/>
    <x v="3"/>
    <x v="1"/>
    <x v="0"/>
  </r>
  <r>
    <n v="375901345"/>
    <s v="E. Ibert"/>
    <x v="461"/>
    <s v="Dec"/>
    <n v="2023"/>
    <d v="1899-12-30T12:19:00"/>
    <x v="6"/>
    <x v="1"/>
    <n v="71"/>
    <x v="5"/>
    <s v="White"/>
    <x v="0"/>
    <x v="0"/>
    <m/>
    <n v="44"/>
    <s v="Delay"/>
    <x v="18"/>
    <n v="12"/>
    <x v="2"/>
    <x v="1"/>
    <x v="0"/>
    <x v="1"/>
  </r>
  <r>
    <n v="356437542"/>
    <s v="E. Blunden"/>
    <x v="214"/>
    <s v="Feb"/>
    <n v="2024"/>
    <d v="1899-12-30T23:57:00"/>
    <x v="2"/>
    <x v="1"/>
    <n v="5"/>
    <x v="4"/>
    <s v="White"/>
    <x v="0"/>
    <x v="0"/>
    <m/>
    <n v="50"/>
    <s v="Delay"/>
    <x v="21"/>
    <n v="23"/>
    <x v="1"/>
    <x v="1"/>
    <x v="2"/>
    <x v="1"/>
  </r>
  <r>
    <n v="481802217"/>
    <s v="E. Billham"/>
    <x v="158"/>
    <s v="Mar"/>
    <n v="2024"/>
    <d v="1899-12-30T17:20:00"/>
    <x v="1"/>
    <x v="1"/>
    <n v="15"/>
    <x v="3"/>
    <s v="White"/>
    <x v="0"/>
    <x v="0"/>
    <m/>
    <n v="55"/>
    <s v="Delay"/>
    <x v="17"/>
    <n v="17"/>
    <x v="2"/>
    <x v="1"/>
    <x v="2"/>
    <x v="1"/>
  </r>
  <r>
    <n v="533871299"/>
    <s v="E. Brownlee"/>
    <x v="572"/>
    <s v="Jan"/>
    <n v="2024"/>
    <d v="1899-12-30T12:55:00"/>
    <x v="4"/>
    <x v="1"/>
    <n v="28"/>
    <x v="3"/>
    <s v="White"/>
    <x v="0"/>
    <x v="0"/>
    <m/>
    <n v="57"/>
    <s v="Delay"/>
    <x v="21"/>
    <n v="12"/>
    <x v="2"/>
    <x v="1"/>
    <x v="2"/>
    <x v="1"/>
  </r>
  <r>
    <n v="356907296"/>
    <s v="E. Jewes"/>
    <x v="425"/>
    <s v="Dec"/>
    <n v="2023"/>
    <d v="1899-12-30T08:14:00"/>
    <x v="0"/>
    <x v="1"/>
    <n v="39"/>
    <x v="6"/>
    <s v="White"/>
    <x v="0"/>
    <x v="0"/>
    <m/>
    <n v="57"/>
    <s v="Delay"/>
    <x v="23"/>
    <n v="8"/>
    <x v="0"/>
    <x v="2"/>
    <x v="2"/>
    <x v="2"/>
  </r>
  <r>
    <n v="886279586"/>
    <s v="F. Conaghan"/>
    <x v="45"/>
    <s v="May"/>
    <n v="2024"/>
    <d v="1899-12-30T11:58:00"/>
    <x v="3"/>
    <x v="1"/>
    <n v="23"/>
    <x v="3"/>
    <s v="White"/>
    <x v="0"/>
    <x v="0"/>
    <m/>
    <n v="18"/>
    <s v="Within Time"/>
    <x v="7"/>
    <n v="11"/>
    <x v="0"/>
    <x v="2"/>
    <x v="1"/>
    <x v="2"/>
  </r>
  <r>
    <n v="703417007"/>
    <s v="F. Phippen"/>
    <x v="43"/>
    <s v="Apr"/>
    <n v="2023"/>
    <d v="1899-12-30T02:50:00"/>
    <x v="6"/>
    <x v="1"/>
    <n v="58"/>
    <x v="2"/>
    <s v="White"/>
    <x v="0"/>
    <x v="0"/>
    <m/>
    <n v="35"/>
    <s v="Delay"/>
    <x v="25"/>
    <n v="2"/>
    <x v="3"/>
    <x v="0"/>
    <x v="0"/>
    <x v="0"/>
  </r>
  <r>
    <n v="249963585"/>
    <s v="F. Salisbury"/>
    <x v="539"/>
    <s v="Aug"/>
    <n v="2024"/>
    <d v="1899-12-30T03:01:00"/>
    <x v="4"/>
    <x v="1"/>
    <n v="36"/>
    <x v="6"/>
    <s v="White"/>
    <x v="0"/>
    <x v="0"/>
    <m/>
    <n v="37"/>
    <s v="Delay"/>
    <x v="5"/>
    <n v="3"/>
    <x v="3"/>
    <x v="0"/>
    <x v="0"/>
    <x v="0"/>
  </r>
  <r>
    <n v="138231611"/>
    <s v="F. Bendle"/>
    <x v="320"/>
    <s v="Jul"/>
    <n v="2023"/>
    <d v="1899-12-30T11:32:00"/>
    <x v="3"/>
    <x v="1"/>
    <n v="5"/>
    <x v="4"/>
    <s v="White"/>
    <x v="0"/>
    <x v="0"/>
    <m/>
    <n v="48"/>
    <s v="Delay"/>
    <x v="11"/>
    <n v="11"/>
    <x v="0"/>
    <x v="0"/>
    <x v="2"/>
    <x v="0"/>
  </r>
  <r>
    <n v="121273643"/>
    <s v="G. Sellstrom"/>
    <x v="530"/>
    <s v="Apr"/>
    <n v="2024"/>
    <d v="1899-12-30T08:15:00"/>
    <x v="3"/>
    <x v="1"/>
    <n v="75"/>
    <x v="5"/>
    <s v="White"/>
    <x v="0"/>
    <x v="0"/>
    <m/>
    <n v="16"/>
    <s v="Within Time"/>
    <x v="16"/>
    <n v="8"/>
    <x v="0"/>
    <x v="1"/>
    <x v="1"/>
    <x v="1"/>
  </r>
  <r>
    <n v="810443227"/>
    <s v="G. Barnett"/>
    <x v="380"/>
    <s v="Nov"/>
    <n v="2023"/>
    <d v="1899-12-30T20:27:00"/>
    <x v="6"/>
    <x v="1"/>
    <n v="76"/>
    <x v="5"/>
    <s v="White"/>
    <x v="0"/>
    <x v="0"/>
    <m/>
    <n v="20"/>
    <s v="Within Time"/>
    <x v="26"/>
    <n v="20"/>
    <x v="1"/>
    <x v="2"/>
    <x v="1"/>
    <x v="2"/>
  </r>
  <r>
    <n v="186517721"/>
    <s v="G. Skamell"/>
    <x v="555"/>
    <s v="Feb"/>
    <n v="2024"/>
    <d v="1899-12-30T07:12:00"/>
    <x v="4"/>
    <x v="1"/>
    <n v="35"/>
    <x v="6"/>
    <s v="White"/>
    <x v="0"/>
    <x v="0"/>
    <m/>
    <n v="24"/>
    <s v="Within Time"/>
    <x v="7"/>
    <n v="7"/>
    <x v="0"/>
    <x v="2"/>
    <x v="1"/>
    <x v="2"/>
  </r>
  <r>
    <n v="401777410"/>
    <s v="G. Wilber"/>
    <x v="405"/>
    <s v="Jun"/>
    <n v="2023"/>
    <d v="1899-12-30T16:09:00"/>
    <x v="2"/>
    <x v="1"/>
    <n v="55"/>
    <x v="2"/>
    <s v="White"/>
    <x v="0"/>
    <x v="0"/>
    <m/>
    <n v="24"/>
    <s v="Within Time"/>
    <x v="19"/>
    <n v="16"/>
    <x v="2"/>
    <x v="3"/>
    <x v="1"/>
    <x v="1"/>
  </r>
  <r>
    <n v="349991289"/>
    <s v="G. Fildes"/>
    <x v="246"/>
    <s v="May"/>
    <n v="2023"/>
    <d v="1899-12-30T05:54:00"/>
    <x v="4"/>
    <x v="1"/>
    <n v="42"/>
    <x v="6"/>
    <s v="White"/>
    <x v="0"/>
    <x v="0"/>
    <m/>
    <n v="31"/>
    <s v="Delay"/>
    <x v="19"/>
    <n v="5"/>
    <x v="3"/>
    <x v="3"/>
    <x v="0"/>
    <x v="1"/>
  </r>
  <r>
    <n v="101605189"/>
    <s v="G. Georger"/>
    <x v="396"/>
    <s v="Aug"/>
    <n v="2024"/>
    <d v="1899-12-30T16:53:00"/>
    <x v="3"/>
    <x v="1"/>
    <n v="45"/>
    <x v="2"/>
    <s v="White"/>
    <x v="0"/>
    <x v="0"/>
    <m/>
    <n v="43"/>
    <s v="Delay"/>
    <x v="2"/>
    <n v="16"/>
    <x v="2"/>
    <x v="1"/>
    <x v="0"/>
    <x v="1"/>
  </r>
  <r>
    <n v="899559031"/>
    <s v="G. Geibel"/>
    <x v="387"/>
    <s v="Apr"/>
    <n v="2024"/>
    <d v="1899-12-30T22:08:00"/>
    <x v="0"/>
    <x v="1"/>
    <n v="31"/>
    <x v="6"/>
    <s v="White"/>
    <x v="0"/>
    <x v="0"/>
    <m/>
    <n v="46"/>
    <s v="Delay"/>
    <x v="15"/>
    <n v="22"/>
    <x v="1"/>
    <x v="2"/>
    <x v="2"/>
    <x v="2"/>
  </r>
  <r>
    <n v="778654673"/>
    <s v="G. Summerly"/>
    <x v="135"/>
    <s v="Jul"/>
    <n v="2024"/>
    <d v="1899-12-30T12:56:00"/>
    <x v="4"/>
    <x v="1"/>
    <n v="13"/>
    <x v="4"/>
    <s v="White"/>
    <x v="0"/>
    <x v="0"/>
    <m/>
    <n v="49"/>
    <s v="Delay"/>
    <x v="21"/>
    <n v="12"/>
    <x v="2"/>
    <x v="1"/>
    <x v="2"/>
    <x v="1"/>
  </r>
  <r>
    <n v="248180030"/>
    <s v="G. Savill"/>
    <x v="301"/>
    <s v="May"/>
    <n v="2023"/>
    <d v="1899-12-30T08:59:00"/>
    <x v="6"/>
    <x v="1"/>
    <n v="7"/>
    <x v="4"/>
    <s v="White"/>
    <x v="0"/>
    <x v="0"/>
    <m/>
    <n v="54"/>
    <s v="Delay"/>
    <x v="12"/>
    <n v="8"/>
    <x v="0"/>
    <x v="2"/>
    <x v="2"/>
    <x v="2"/>
  </r>
  <r>
    <n v="811984727"/>
    <s v="G. Guierre"/>
    <x v="7"/>
    <s v="Jul"/>
    <n v="2023"/>
    <d v="1899-12-30T23:29:00"/>
    <x v="1"/>
    <x v="1"/>
    <n v="58"/>
    <x v="2"/>
    <s v="White"/>
    <x v="0"/>
    <x v="0"/>
    <m/>
    <n v="58"/>
    <s v="Delay"/>
    <x v="4"/>
    <n v="23"/>
    <x v="1"/>
    <x v="2"/>
    <x v="2"/>
    <x v="2"/>
  </r>
  <r>
    <n v="111529197"/>
    <s v="G. Hawkeswood"/>
    <x v="454"/>
    <s v="Apr"/>
    <n v="2023"/>
    <d v="1899-12-30T19:07:00"/>
    <x v="1"/>
    <x v="1"/>
    <n v="64"/>
    <x v="0"/>
    <s v="White"/>
    <x v="0"/>
    <x v="0"/>
    <m/>
    <n v="59"/>
    <s v="Delay"/>
    <x v="21"/>
    <n v="19"/>
    <x v="1"/>
    <x v="1"/>
    <x v="2"/>
    <x v="1"/>
  </r>
  <r>
    <n v="245854529"/>
    <s v="G. Breawood"/>
    <x v="162"/>
    <s v="Jul"/>
    <n v="2024"/>
    <d v="1899-12-30T22:15:00"/>
    <x v="1"/>
    <x v="1"/>
    <n v="11"/>
    <x v="4"/>
    <s v="White"/>
    <x v="0"/>
    <x v="0"/>
    <m/>
    <n v="60"/>
    <s v="Delay"/>
    <x v="22"/>
    <n v="22"/>
    <x v="1"/>
    <x v="1"/>
    <x v="2"/>
    <x v="1"/>
  </r>
  <r>
    <n v="522701823"/>
    <s v="H. McKeighen"/>
    <x v="141"/>
    <s v="Jul"/>
    <n v="2024"/>
    <d v="1899-12-30T22:26:00"/>
    <x v="5"/>
    <x v="1"/>
    <n v="10"/>
    <x v="4"/>
    <s v="White"/>
    <x v="0"/>
    <x v="0"/>
    <m/>
    <n v="20"/>
    <s v="Within Time"/>
    <x v="5"/>
    <n v="22"/>
    <x v="1"/>
    <x v="0"/>
    <x v="1"/>
    <x v="0"/>
  </r>
  <r>
    <n v="695963195"/>
    <s v="H. Pascoe"/>
    <x v="437"/>
    <s v="Jun"/>
    <n v="2024"/>
    <d v="1899-12-30T01:39:00"/>
    <x v="5"/>
    <x v="1"/>
    <n v="45"/>
    <x v="2"/>
    <s v="White"/>
    <x v="0"/>
    <x v="0"/>
    <m/>
    <n v="22"/>
    <s v="Within Time"/>
    <x v="26"/>
    <n v="1"/>
    <x v="3"/>
    <x v="2"/>
    <x v="1"/>
    <x v="2"/>
  </r>
  <r>
    <n v="881398203"/>
    <s v="H. Woolens"/>
    <x v="41"/>
    <s v="Aug"/>
    <n v="2024"/>
    <d v="1899-12-30T23:50:00"/>
    <x v="1"/>
    <x v="1"/>
    <n v="77"/>
    <x v="5"/>
    <s v="White"/>
    <x v="0"/>
    <x v="0"/>
    <m/>
    <n v="27"/>
    <s v="Within Time"/>
    <x v="8"/>
    <n v="23"/>
    <x v="1"/>
    <x v="3"/>
    <x v="1"/>
    <x v="1"/>
  </r>
  <r>
    <n v="665572100"/>
    <s v="H. Gorrissen"/>
    <x v="428"/>
    <s v="Aug"/>
    <n v="2024"/>
    <d v="1899-12-30T11:09:00"/>
    <x v="2"/>
    <x v="1"/>
    <n v="72"/>
    <x v="5"/>
    <s v="White"/>
    <x v="0"/>
    <x v="0"/>
    <m/>
    <n v="30"/>
    <s v="Delay"/>
    <x v="21"/>
    <n v="11"/>
    <x v="0"/>
    <x v="1"/>
    <x v="1"/>
    <x v="1"/>
  </r>
  <r>
    <n v="669851884"/>
    <s v="H. Kenningham"/>
    <x v="33"/>
    <s v="Jul"/>
    <n v="2024"/>
    <d v="1899-12-30T14:03:00"/>
    <x v="5"/>
    <x v="1"/>
    <n v="11"/>
    <x v="4"/>
    <s v="White"/>
    <x v="0"/>
    <x v="0"/>
    <m/>
    <n v="34"/>
    <s v="Delay"/>
    <x v="9"/>
    <n v="14"/>
    <x v="2"/>
    <x v="3"/>
    <x v="0"/>
    <x v="0"/>
  </r>
  <r>
    <n v="688423225"/>
    <s v="H. Matveichev"/>
    <x v="300"/>
    <s v="Dec"/>
    <n v="2023"/>
    <d v="1899-12-30T16:27:00"/>
    <x v="3"/>
    <x v="1"/>
    <n v="49"/>
    <x v="2"/>
    <s v="White"/>
    <x v="0"/>
    <x v="0"/>
    <m/>
    <n v="47"/>
    <s v="Delay"/>
    <x v="15"/>
    <n v="16"/>
    <x v="2"/>
    <x v="2"/>
    <x v="2"/>
    <x v="2"/>
  </r>
  <r>
    <n v="314154273"/>
    <s v="H. Poulden"/>
    <x v="75"/>
    <s v="Dec"/>
    <n v="2023"/>
    <d v="1899-12-30T12:32:00"/>
    <x v="3"/>
    <x v="1"/>
    <n v="1"/>
    <x v="1"/>
    <s v="White"/>
    <x v="0"/>
    <x v="0"/>
    <m/>
    <n v="55"/>
    <s v="Delay"/>
    <x v="8"/>
    <n v="12"/>
    <x v="2"/>
    <x v="3"/>
    <x v="2"/>
    <x v="1"/>
  </r>
  <r>
    <n v="104411688"/>
    <s v="H. Jime"/>
    <x v="39"/>
    <s v="Apr"/>
    <n v="2023"/>
    <d v="1899-12-30T11:22:00"/>
    <x v="1"/>
    <x v="1"/>
    <n v="22"/>
    <x v="3"/>
    <s v="White"/>
    <x v="0"/>
    <x v="0"/>
    <m/>
    <n v="55"/>
    <s v="Delay"/>
    <x v="19"/>
    <n v="11"/>
    <x v="0"/>
    <x v="3"/>
    <x v="2"/>
    <x v="1"/>
  </r>
  <r>
    <n v="816279410"/>
    <s v="I. Lavell"/>
    <x v="154"/>
    <s v="Nov"/>
    <n v="2023"/>
    <d v="1899-12-30T06:57:00"/>
    <x v="0"/>
    <x v="1"/>
    <n v="4"/>
    <x v="1"/>
    <s v="White"/>
    <x v="0"/>
    <x v="0"/>
    <m/>
    <n v="11"/>
    <s v="Within Time"/>
    <x v="4"/>
    <n v="6"/>
    <x v="0"/>
    <x v="2"/>
    <x v="1"/>
    <x v="2"/>
  </r>
  <r>
    <n v="335188563"/>
    <s v="I. Jeandot"/>
    <x v="342"/>
    <s v="Jun"/>
    <n v="2023"/>
    <d v="1899-12-30T11:05:00"/>
    <x v="3"/>
    <x v="1"/>
    <n v="36"/>
    <x v="6"/>
    <s v="White"/>
    <x v="0"/>
    <x v="0"/>
    <m/>
    <n v="15"/>
    <s v="Within Time"/>
    <x v="2"/>
    <n v="11"/>
    <x v="0"/>
    <x v="1"/>
    <x v="1"/>
    <x v="1"/>
  </r>
  <r>
    <n v="347870017"/>
    <s v="I. Farfalameev"/>
    <x v="507"/>
    <s v="Sep"/>
    <n v="2023"/>
    <d v="1899-12-30T12:11:00"/>
    <x v="0"/>
    <x v="1"/>
    <n v="73"/>
    <x v="5"/>
    <s v="White"/>
    <x v="0"/>
    <x v="0"/>
    <m/>
    <n v="17"/>
    <s v="Within Time"/>
    <x v="0"/>
    <n v="12"/>
    <x v="2"/>
    <x v="0"/>
    <x v="1"/>
    <x v="0"/>
  </r>
  <r>
    <n v="153060149"/>
    <s v="I. Thominga"/>
    <x v="163"/>
    <s v="Apr"/>
    <n v="2023"/>
    <d v="1899-12-30T18:28:00"/>
    <x v="1"/>
    <x v="1"/>
    <n v="4"/>
    <x v="1"/>
    <s v="White"/>
    <x v="0"/>
    <x v="0"/>
    <m/>
    <n v="22"/>
    <s v="Within Time"/>
    <x v="1"/>
    <n v="18"/>
    <x v="1"/>
    <x v="0"/>
    <x v="1"/>
    <x v="0"/>
  </r>
  <r>
    <n v="820786035"/>
    <s v="I. Aronov"/>
    <x v="511"/>
    <s v="Apr"/>
    <n v="2023"/>
    <d v="1899-12-30T22:00:00"/>
    <x v="0"/>
    <x v="1"/>
    <n v="28"/>
    <x v="3"/>
    <s v="White"/>
    <x v="0"/>
    <x v="0"/>
    <m/>
    <n v="22"/>
    <s v="Within Time"/>
    <x v="7"/>
    <n v="22"/>
    <x v="1"/>
    <x v="2"/>
    <x v="1"/>
    <x v="2"/>
  </r>
  <r>
    <n v="686763824"/>
    <s v="I. Doudny"/>
    <x v="549"/>
    <s v="Oct"/>
    <n v="2024"/>
    <d v="1899-12-30T18:26:00"/>
    <x v="0"/>
    <x v="1"/>
    <n v="51"/>
    <x v="2"/>
    <s v="White"/>
    <x v="0"/>
    <x v="0"/>
    <m/>
    <n v="32"/>
    <s v="Delay"/>
    <x v="11"/>
    <n v="18"/>
    <x v="1"/>
    <x v="0"/>
    <x v="0"/>
    <x v="0"/>
  </r>
  <r>
    <n v="190623939"/>
    <s v="I. Barnet"/>
    <x v="516"/>
    <s v="Jun"/>
    <n v="2024"/>
    <d v="1899-12-30T08:43:00"/>
    <x v="3"/>
    <x v="1"/>
    <n v="15"/>
    <x v="3"/>
    <s v="White"/>
    <x v="0"/>
    <x v="0"/>
    <m/>
    <n v="33"/>
    <s v="Delay"/>
    <x v="3"/>
    <n v="8"/>
    <x v="0"/>
    <x v="2"/>
    <x v="0"/>
    <x v="2"/>
  </r>
  <r>
    <n v="695820712"/>
    <s v="I. Ragbourne"/>
    <x v="531"/>
    <s v="Dec"/>
    <n v="2023"/>
    <d v="1899-12-30T12:59:00"/>
    <x v="2"/>
    <x v="1"/>
    <n v="75"/>
    <x v="5"/>
    <s v="White"/>
    <x v="0"/>
    <x v="0"/>
    <m/>
    <n v="34"/>
    <s v="Delay"/>
    <x v="16"/>
    <n v="12"/>
    <x v="2"/>
    <x v="1"/>
    <x v="0"/>
    <x v="1"/>
  </r>
  <r>
    <n v="728855305"/>
    <s v="I. Biagini"/>
    <x v="406"/>
    <s v="Oct"/>
    <n v="2023"/>
    <d v="1899-12-30T17:26:00"/>
    <x v="4"/>
    <x v="1"/>
    <n v="22"/>
    <x v="3"/>
    <s v="White"/>
    <x v="0"/>
    <x v="0"/>
    <m/>
    <n v="43"/>
    <s v="Delay"/>
    <x v="30"/>
    <n v="17"/>
    <x v="2"/>
    <x v="3"/>
    <x v="0"/>
    <x v="1"/>
  </r>
  <r>
    <n v="745857922"/>
    <s v="I. Ingolotti"/>
    <x v="436"/>
    <s v="Aug"/>
    <n v="2023"/>
    <d v="1899-12-30T13:14:00"/>
    <x v="5"/>
    <x v="1"/>
    <n v="46"/>
    <x v="2"/>
    <s v="White"/>
    <x v="0"/>
    <x v="0"/>
    <m/>
    <n v="53"/>
    <s v="Delay"/>
    <x v="25"/>
    <n v="13"/>
    <x v="2"/>
    <x v="0"/>
    <x v="2"/>
    <x v="0"/>
  </r>
  <r>
    <n v="607816711"/>
    <s v="I. Creebo"/>
    <x v="445"/>
    <s v="Feb"/>
    <n v="2024"/>
    <d v="1899-12-30T05:38:00"/>
    <x v="5"/>
    <x v="1"/>
    <n v="8"/>
    <x v="4"/>
    <s v="White"/>
    <x v="0"/>
    <x v="0"/>
    <m/>
    <n v="58"/>
    <s v="Delay"/>
    <x v="3"/>
    <n v="5"/>
    <x v="3"/>
    <x v="2"/>
    <x v="2"/>
    <x v="2"/>
  </r>
  <r>
    <n v="775927178"/>
    <s v="J. Dietzler"/>
    <x v="90"/>
    <s v="Aug"/>
    <n v="2023"/>
    <d v="1899-12-30T03:31:00"/>
    <x v="3"/>
    <x v="1"/>
    <n v="17"/>
    <x v="3"/>
    <s v="White"/>
    <x v="0"/>
    <x v="0"/>
    <m/>
    <n v="10"/>
    <s v="Within Time"/>
    <x v="27"/>
    <n v="3"/>
    <x v="3"/>
    <x v="3"/>
    <x v="1"/>
    <x v="0"/>
  </r>
  <r>
    <n v="886571192"/>
    <s v="J. Tampion"/>
    <x v="515"/>
    <s v="Oct"/>
    <n v="2023"/>
    <d v="1899-12-30T18:02:00"/>
    <x v="6"/>
    <x v="1"/>
    <n v="7"/>
    <x v="4"/>
    <s v="White"/>
    <x v="0"/>
    <x v="0"/>
    <m/>
    <n v="17"/>
    <s v="Within Time"/>
    <x v="29"/>
    <n v="18"/>
    <x v="1"/>
    <x v="2"/>
    <x v="1"/>
    <x v="2"/>
  </r>
  <r>
    <n v="685875099"/>
    <s v="J. Buten"/>
    <x v="573"/>
    <s v="Aug"/>
    <n v="2024"/>
    <d v="1899-12-30T20:29:00"/>
    <x v="5"/>
    <x v="1"/>
    <n v="22"/>
    <x v="3"/>
    <s v="White"/>
    <x v="0"/>
    <x v="0"/>
    <m/>
    <n v="19"/>
    <s v="Within Time"/>
    <x v="30"/>
    <n v="20"/>
    <x v="1"/>
    <x v="3"/>
    <x v="1"/>
    <x v="1"/>
  </r>
  <r>
    <n v="278160978"/>
    <s v="J. Mutimer"/>
    <x v="372"/>
    <s v="Jun"/>
    <n v="2023"/>
    <d v="1899-12-30T02:24:00"/>
    <x v="4"/>
    <x v="1"/>
    <n v="61"/>
    <x v="0"/>
    <s v="White"/>
    <x v="0"/>
    <x v="0"/>
    <m/>
    <n v="20"/>
    <s v="Within Time"/>
    <x v="5"/>
    <n v="2"/>
    <x v="3"/>
    <x v="0"/>
    <x v="1"/>
    <x v="0"/>
  </r>
  <r>
    <n v="778849008"/>
    <s v="J. Blackborow"/>
    <x v="100"/>
    <s v="Jul"/>
    <n v="2024"/>
    <d v="1899-12-30T13:38:00"/>
    <x v="4"/>
    <x v="1"/>
    <n v="7"/>
    <x v="4"/>
    <s v="White"/>
    <x v="0"/>
    <x v="0"/>
    <m/>
    <n v="33"/>
    <s v="Delay"/>
    <x v="4"/>
    <n v="13"/>
    <x v="2"/>
    <x v="2"/>
    <x v="0"/>
    <x v="2"/>
  </r>
  <r>
    <n v="382319718"/>
    <s v="J. Albrighton"/>
    <x v="574"/>
    <s v="Jul"/>
    <n v="2023"/>
    <d v="1899-12-30T18:52:00"/>
    <x v="2"/>
    <x v="1"/>
    <n v="46"/>
    <x v="2"/>
    <s v="White"/>
    <x v="0"/>
    <x v="0"/>
    <m/>
    <n v="38"/>
    <s v="Delay"/>
    <x v="0"/>
    <n v="18"/>
    <x v="1"/>
    <x v="0"/>
    <x v="0"/>
    <x v="0"/>
  </r>
  <r>
    <n v="801077339"/>
    <s v="J. Schermick"/>
    <x v="133"/>
    <s v="Jun"/>
    <n v="2024"/>
    <d v="1899-12-30T14:06:00"/>
    <x v="4"/>
    <x v="1"/>
    <n v="9"/>
    <x v="4"/>
    <s v="White"/>
    <x v="0"/>
    <x v="0"/>
    <m/>
    <n v="44"/>
    <s v="Delay"/>
    <x v="14"/>
    <n v="14"/>
    <x v="2"/>
    <x v="0"/>
    <x v="0"/>
    <x v="0"/>
  </r>
  <r>
    <n v="625891102"/>
    <s v="J. Oehme"/>
    <x v="461"/>
    <s v="Dec"/>
    <n v="2023"/>
    <d v="1899-12-30T09:11:00"/>
    <x v="6"/>
    <x v="1"/>
    <n v="18"/>
    <x v="3"/>
    <s v="White"/>
    <x v="0"/>
    <x v="0"/>
    <m/>
    <n v="51"/>
    <s v="Delay"/>
    <x v="18"/>
    <n v="9"/>
    <x v="0"/>
    <x v="1"/>
    <x v="2"/>
    <x v="1"/>
  </r>
  <r>
    <n v="838819021"/>
    <s v="K. Leebeter"/>
    <x v="391"/>
    <s v="Feb"/>
    <n v="2024"/>
    <d v="1899-12-30T05:31:00"/>
    <x v="0"/>
    <x v="1"/>
    <n v="22"/>
    <x v="3"/>
    <s v="White"/>
    <x v="0"/>
    <x v="0"/>
    <m/>
    <n v="10"/>
    <s v="Within Time"/>
    <x v="16"/>
    <n v="5"/>
    <x v="3"/>
    <x v="1"/>
    <x v="1"/>
    <x v="1"/>
  </r>
  <r>
    <n v="839411835"/>
    <s v="K. Zumbusch"/>
    <x v="204"/>
    <s v="May"/>
    <n v="2023"/>
    <d v="1899-12-30T10:43:00"/>
    <x v="5"/>
    <x v="1"/>
    <n v="7"/>
    <x v="4"/>
    <s v="White"/>
    <x v="0"/>
    <x v="0"/>
    <m/>
    <n v="14"/>
    <s v="Within Time"/>
    <x v="9"/>
    <n v="10"/>
    <x v="0"/>
    <x v="3"/>
    <x v="1"/>
    <x v="0"/>
  </r>
  <r>
    <n v="729892202"/>
    <s v="K. Ensten"/>
    <x v="149"/>
    <s v="May"/>
    <n v="2024"/>
    <d v="1899-12-30T03:20:00"/>
    <x v="4"/>
    <x v="1"/>
    <n v="74"/>
    <x v="5"/>
    <s v="White"/>
    <x v="0"/>
    <x v="0"/>
    <m/>
    <n v="26"/>
    <s v="Within Time"/>
    <x v="0"/>
    <n v="3"/>
    <x v="3"/>
    <x v="0"/>
    <x v="1"/>
    <x v="0"/>
  </r>
  <r>
    <n v="202252915"/>
    <s v="K. Bale"/>
    <x v="269"/>
    <s v="Oct"/>
    <n v="2023"/>
    <d v="1899-12-30T15:25:00"/>
    <x v="4"/>
    <x v="1"/>
    <n v="43"/>
    <x v="6"/>
    <s v="White"/>
    <x v="0"/>
    <x v="0"/>
    <m/>
    <n v="27"/>
    <s v="Within Time"/>
    <x v="12"/>
    <n v="15"/>
    <x v="2"/>
    <x v="2"/>
    <x v="1"/>
    <x v="2"/>
  </r>
  <r>
    <n v="273148894"/>
    <s v="K. Booij"/>
    <x v="199"/>
    <s v="Dec"/>
    <n v="2023"/>
    <d v="1899-12-30T17:10:00"/>
    <x v="1"/>
    <x v="1"/>
    <n v="55"/>
    <x v="2"/>
    <s v="White"/>
    <x v="0"/>
    <x v="0"/>
    <m/>
    <n v="28"/>
    <s v="Within Time"/>
    <x v="17"/>
    <n v="17"/>
    <x v="2"/>
    <x v="1"/>
    <x v="1"/>
    <x v="1"/>
  </r>
  <r>
    <n v="746234827"/>
    <s v="K. Baelde"/>
    <x v="504"/>
    <s v="May"/>
    <n v="2023"/>
    <d v="1899-12-30T18:25:00"/>
    <x v="6"/>
    <x v="1"/>
    <n v="6"/>
    <x v="4"/>
    <s v="White"/>
    <x v="0"/>
    <x v="0"/>
    <m/>
    <n v="40"/>
    <s v="Delay"/>
    <x v="17"/>
    <n v="18"/>
    <x v="1"/>
    <x v="1"/>
    <x v="0"/>
    <x v="1"/>
  </r>
  <r>
    <n v="733123253"/>
    <s v="K. Meanwell"/>
    <x v="107"/>
    <s v="Jan"/>
    <n v="2024"/>
    <d v="1899-12-30T08:11:00"/>
    <x v="4"/>
    <x v="1"/>
    <n v="53"/>
    <x v="2"/>
    <s v="White"/>
    <x v="0"/>
    <x v="0"/>
    <m/>
    <n v="52"/>
    <s v="Delay"/>
    <x v="4"/>
    <n v="8"/>
    <x v="0"/>
    <x v="2"/>
    <x v="2"/>
    <x v="2"/>
  </r>
  <r>
    <n v="343575815"/>
    <s v="K. Aery"/>
    <x v="274"/>
    <s v="Dec"/>
    <n v="2023"/>
    <d v="1899-12-30T02:21:00"/>
    <x v="1"/>
    <x v="1"/>
    <n v="51"/>
    <x v="2"/>
    <s v="White"/>
    <x v="0"/>
    <x v="0"/>
    <m/>
    <n v="55"/>
    <s v="Delay"/>
    <x v="12"/>
    <n v="2"/>
    <x v="3"/>
    <x v="2"/>
    <x v="2"/>
    <x v="2"/>
  </r>
  <r>
    <n v="630947356"/>
    <s v="L. Mattersey"/>
    <x v="27"/>
    <s v="Jul"/>
    <n v="2024"/>
    <d v="1899-12-30T13:31:00"/>
    <x v="3"/>
    <x v="1"/>
    <n v="72"/>
    <x v="5"/>
    <s v="White"/>
    <x v="0"/>
    <x v="0"/>
    <m/>
    <n v="13"/>
    <s v="Within Time"/>
    <x v="16"/>
    <n v="13"/>
    <x v="2"/>
    <x v="1"/>
    <x v="1"/>
    <x v="1"/>
  </r>
  <r>
    <n v="794823847"/>
    <s v="L. Bagger"/>
    <x v="557"/>
    <s v="Feb"/>
    <n v="2024"/>
    <d v="1899-12-30T21:02:00"/>
    <x v="4"/>
    <x v="1"/>
    <n v="60"/>
    <x v="0"/>
    <s v="White"/>
    <x v="0"/>
    <x v="0"/>
    <m/>
    <n v="17"/>
    <s v="Within Time"/>
    <x v="9"/>
    <n v="21"/>
    <x v="1"/>
    <x v="3"/>
    <x v="1"/>
    <x v="0"/>
  </r>
  <r>
    <n v="316134077"/>
    <s v="L. Buesnel"/>
    <x v="251"/>
    <s v="Jul"/>
    <n v="2024"/>
    <d v="1899-12-30T18:13:00"/>
    <x v="3"/>
    <x v="1"/>
    <n v="3"/>
    <x v="1"/>
    <s v="White"/>
    <x v="0"/>
    <x v="0"/>
    <m/>
    <n v="18"/>
    <s v="Within Time"/>
    <x v="28"/>
    <n v="18"/>
    <x v="1"/>
    <x v="0"/>
    <x v="1"/>
    <x v="2"/>
  </r>
  <r>
    <n v="886031751"/>
    <s v="L. Hicks"/>
    <x v="514"/>
    <s v="Apr"/>
    <n v="2024"/>
    <d v="1899-12-30T04:53:00"/>
    <x v="3"/>
    <x v="1"/>
    <n v="41"/>
    <x v="6"/>
    <s v="White"/>
    <x v="0"/>
    <x v="0"/>
    <m/>
    <n v="19"/>
    <s v="Within Time"/>
    <x v="26"/>
    <n v="4"/>
    <x v="3"/>
    <x v="2"/>
    <x v="1"/>
    <x v="2"/>
  </r>
  <r>
    <n v="893495294"/>
    <s v="L. Vane"/>
    <x v="275"/>
    <s v="Dec"/>
    <n v="2023"/>
    <d v="1899-12-30T18:31:00"/>
    <x v="2"/>
    <x v="1"/>
    <n v="69"/>
    <x v="0"/>
    <s v="White"/>
    <x v="0"/>
    <x v="0"/>
    <m/>
    <n v="26"/>
    <s v="Within Time"/>
    <x v="26"/>
    <n v="18"/>
    <x v="1"/>
    <x v="2"/>
    <x v="1"/>
    <x v="2"/>
  </r>
  <r>
    <n v="315634355"/>
    <s v="L. Dilawey"/>
    <x v="357"/>
    <s v="Sep"/>
    <n v="2024"/>
    <d v="1899-12-30T08:42:00"/>
    <x v="6"/>
    <x v="1"/>
    <n v="72"/>
    <x v="5"/>
    <s v="White"/>
    <x v="0"/>
    <x v="0"/>
    <m/>
    <n v="29"/>
    <s v="Within Time"/>
    <x v="14"/>
    <n v="8"/>
    <x v="0"/>
    <x v="0"/>
    <x v="1"/>
    <x v="0"/>
  </r>
  <r>
    <n v="187741267"/>
    <s v="L. Tweedlie"/>
    <x v="184"/>
    <s v="May"/>
    <n v="2024"/>
    <d v="1899-12-30T14:29:00"/>
    <x v="3"/>
    <x v="1"/>
    <n v="3"/>
    <x v="1"/>
    <s v="White"/>
    <x v="0"/>
    <x v="0"/>
    <m/>
    <n v="32"/>
    <s v="Delay"/>
    <x v="5"/>
    <n v="14"/>
    <x v="2"/>
    <x v="0"/>
    <x v="0"/>
    <x v="0"/>
  </r>
  <r>
    <n v="293461362"/>
    <s v="L. Woodrooffe"/>
    <x v="73"/>
    <s v="Jun"/>
    <n v="2023"/>
    <d v="1899-12-30T00:24:00"/>
    <x v="5"/>
    <x v="1"/>
    <n v="16"/>
    <x v="3"/>
    <s v="White"/>
    <x v="0"/>
    <x v="0"/>
    <m/>
    <n v="32"/>
    <s v="Delay"/>
    <x v="17"/>
    <n v="0"/>
    <x v="3"/>
    <x v="1"/>
    <x v="0"/>
    <x v="1"/>
  </r>
  <r>
    <n v="250323822"/>
    <s v="L. Ferruzzi"/>
    <x v="269"/>
    <s v="Oct"/>
    <n v="2023"/>
    <d v="1899-12-30T16:03:00"/>
    <x v="4"/>
    <x v="1"/>
    <n v="27"/>
    <x v="3"/>
    <s v="White"/>
    <x v="0"/>
    <x v="0"/>
    <m/>
    <n v="40"/>
    <s v="Delay"/>
    <x v="12"/>
    <n v="16"/>
    <x v="2"/>
    <x v="2"/>
    <x v="0"/>
    <x v="2"/>
  </r>
  <r>
    <n v="157967378"/>
    <s v="L. Lilion"/>
    <x v="292"/>
    <s v="Feb"/>
    <n v="2024"/>
    <d v="1899-12-30T06:42:00"/>
    <x v="1"/>
    <x v="1"/>
    <n v="47"/>
    <x v="2"/>
    <s v="White"/>
    <x v="0"/>
    <x v="0"/>
    <m/>
    <n v="45"/>
    <s v="Delay"/>
    <x v="14"/>
    <n v="6"/>
    <x v="0"/>
    <x v="0"/>
    <x v="0"/>
    <x v="0"/>
  </r>
  <r>
    <n v="415664951"/>
    <s v="L. Zisneros"/>
    <x v="145"/>
    <s v="May"/>
    <n v="2023"/>
    <d v="1899-12-30T15:45:00"/>
    <x v="3"/>
    <x v="1"/>
    <n v="67"/>
    <x v="0"/>
    <s v="White"/>
    <x v="0"/>
    <x v="0"/>
    <m/>
    <n v="49"/>
    <s v="Delay"/>
    <x v="28"/>
    <n v="15"/>
    <x v="2"/>
    <x v="0"/>
    <x v="2"/>
    <x v="2"/>
  </r>
  <r>
    <n v="844816009"/>
    <s v="L. Wroath"/>
    <x v="251"/>
    <s v="Jul"/>
    <n v="2024"/>
    <d v="1899-12-30T15:43:00"/>
    <x v="3"/>
    <x v="1"/>
    <n v="43"/>
    <x v="6"/>
    <s v="White"/>
    <x v="0"/>
    <x v="0"/>
    <m/>
    <n v="53"/>
    <s v="Delay"/>
    <x v="28"/>
    <n v="15"/>
    <x v="2"/>
    <x v="0"/>
    <x v="2"/>
    <x v="2"/>
  </r>
  <r>
    <n v="579481437"/>
    <s v="L. Castells"/>
    <x v="430"/>
    <s v="Aug"/>
    <n v="2023"/>
    <d v="1899-12-30T22:45:00"/>
    <x v="5"/>
    <x v="1"/>
    <n v="9"/>
    <x v="4"/>
    <s v="White"/>
    <x v="0"/>
    <x v="0"/>
    <m/>
    <n v="60"/>
    <s v="Delay"/>
    <x v="2"/>
    <n v="22"/>
    <x v="1"/>
    <x v="1"/>
    <x v="2"/>
    <x v="1"/>
  </r>
  <r>
    <n v="607937414"/>
    <s v="M. Fevier"/>
    <x v="339"/>
    <s v="Feb"/>
    <n v="2024"/>
    <d v="1899-12-30T11:39:00"/>
    <x v="3"/>
    <x v="1"/>
    <n v="49"/>
    <x v="2"/>
    <s v="White"/>
    <x v="0"/>
    <x v="0"/>
    <m/>
    <n v="13"/>
    <s v="Within Time"/>
    <x v="10"/>
    <n v="11"/>
    <x v="0"/>
    <x v="2"/>
    <x v="1"/>
    <x v="2"/>
  </r>
  <r>
    <n v="100043993"/>
    <s v="M. St Ange"/>
    <x v="575"/>
    <s v="Apr"/>
    <n v="2023"/>
    <d v="1899-12-30T04:50:00"/>
    <x v="6"/>
    <x v="1"/>
    <n v="29"/>
    <x v="3"/>
    <s v="White"/>
    <x v="0"/>
    <x v="0"/>
    <m/>
    <n v="16"/>
    <s v="Within Time"/>
    <x v="2"/>
    <n v="4"/>
    <x v="3"/>
    <x v="1"/>
    <x v="1"/>
    <x v="1"/>
  </r>
  <r>
    <n v="545724306"/>
    <s v="M. Skaid"/>
    <x v="399"/>
    <s v="Apr"/>
    <n v="2024"/>
    <d v="1899-12-30T08:13:00"/>
    <x v="1"/>
    <x v="1"/>
    <n v="2"/>
    <x v="1"/>
    <s v="White"/>
    <x v="0"/>
    <x v="0"/>
    <m/>
    <n v="25"/>
    <s v="Within Time"/>
    <x v="27"/>
    <n v="8"/>
    <x v="0"/>
    <x v="3"/>
    <x v="1"/>
    <x v="0"/>
  </r>
  <r>
    <n v="649311998"/>
    <s v="M. Strowger"/>
    <x v="215"/>
    <s v="Jul"/>
    <n v="2024"/>
    <d v="1899-12-30T21:05:00"/>
    <x v="3"/>
    <x v="1"/>
    <n v="63"/>
    <x v="0"/>
    <s v="White"/>
    <x v="0"/>
    <x v="0"/>
    <m/>
    <n v="26"/>
    <s v="Within Time"/>
    <x v="20"/>
    <n v="21"/>
    <x v="1"/>
    <x v="3"/>
    <x v="1"/>
    <x v="0"/>
  </r>
  <r>
    <n v="685999934"/>
    <s v="M. Carnilian"/>
    <x v="297"/>
    <s v="Jun"/>
    <n v="2024"/>
    <d v="1899-12-30T00:49:00"/>
    <x v="4"/>
    <x v="1"/>
    <n v="18"/>
    <x v="3"/>
    <s v="White"/>
    <x v="0"/>
    <x v="0"/>
    <m/>
    <n v="35"/>
    <s v="Delay"/>
    <x v="24"/>
    <n v="0"/>
    <x v="3"/>
    <x v="1"/>
    <x v="0"/>
    <x v="1"/>
  </r>
  <r>
    <n v="604722115"/>
    <s v="M. Kinghorn"/>
    <x v="282"/>
    <s v="Jun"/>
    <n v="2024"/>
    <d v="1899-12-30T21:11:00"/>
    <x v="6"/>
    <x v="1"/>
    <n v="32"/>
    <x v="6"/>
    <s v="White"/>
    <x v="0"/>
    <x v="0"/>
    <m/>
    <n v="37"/>
    <s v="Delay"/>
    <x v="6"/>
    <n v="21"/>
    <x v="1"/>
    <x v="3"/>
    <x v="0"/>
    <x v="0"/>
  </r>
  <r>
    <n v="466625683"/>
    <s v="M. Fairbard"/>
    <x v="404"/>
    <s v="Nov"/>
    <n v="2023"/>
    <d v="1899-12-30T13:50:00"/>
    <x v="2"/>
    <x v="1"/>
    <n v="61"/>
    <x v="0"/>
    <s v="White"/>
    <x v="0"/>
    <x v="0"/>
    <m/>
    <n v="41"/>
    <s v="Delay"/>
    <x v="3"/>
    <n v="13"/>
    <x v="2"/>
    <x v="2"/>
    <x v="0"/>
    <x v="2"/>
  </r>
  <r>
    <n v="686876613"/>
    <s v="M. Goldsmith"/>
    <x v="423"/>
    <s v="May"/>
    <n v="2024"/>
    <d v="1899-12-30T03:11:00"/>
    <x v="5"/>
    <x v="1"/>
    <n v="75"/>
    <x v="5"/>
    <s v="White"/>
    <x v="0"/>
    <x v="0"/>
    <m/>
    <n v="45"/>
    <s v="Delay"/>
    <x v="8"/>
    <n v="3"/>
    <x v="3"/>
    <x v="3"/>
    <x v="0"/>
    <x v="1"/>
  </r>
  <r>
    <n v="206193396"/>
    <s v="M. Casaroli"/>
    <x v="276"/>
    <s v="Oct"/>
    <n v="2023"/>
    <d v="1899-12-30T02:11:00"/>
    <x v="3"/>
    <x v="1"/>
    <n v="32"/>
    <x v="6"/>
    <s v="White"/>
    <x v="0"/>
    <x v="0"/>
    <m/>
    <n v="52"/>
    <s v="Delay"/>
    <x v="4"/>
    <n v="2"/>
    <x v="3"/>
    <x v="2"/>
    <x v="2"/>
    <x v="2"/>
  </r>
  <r>
    <n v="267551101"/>
    <s v="M. Matuszynski"/>
    <x v="343"/>
    <s v="Sep"/>
    <n v="2023"/>
    <d v="1899-12-30T18:23:00"/>
    <x v="1"/>
    <x v="1"/>
    <n v="10"/>
    <x v="4"/>
    <s v="White"/>
    <x v="0"/>
    <x v="0"/>
    <m/>
    <n v="57"/>
    <s v="Delay"/>
    <x v="12"/>
    <n v="18"/>
    <x v="1"/>
    <x v="2"/>
    <x v="2"/>
    <x v="2"/>
  </r>
  <r>
    <n v="146481270"/>
    <s v="N. McCraine"/>
    <x v="184"/>
    <s v="May"/>
    <n v="2024"/>
    <d v="1899-12-30T04:25:00"/>
    <x v="3"/>
    <x v="1"/>
    <n v="23"/>
    <x v="3"/>
    <s v="White"/>
    <x v="0"/>
    <x v="0"/>
    <m/>
    <n v="11"/>
    <s v="Within Time"/>
    <x v="5"/>
    <n v="4"/>
    <x v="3"/>
    <x v="0"/>
    <x v="1"/>
    <x v="0"/>
  </r>
  <r>
    <n v="363917135"/>
    <s v="N. Dugan"/>
    <x v="51"/>
    <s v="Mar"/>
    <n v="2024"/>
    <d v="1899-12-30T18:49:00"/>
    <x v="6"/>
    <x v="1"/>
    <n v="51"/>
    <x v="2"/>
    <s v="White"/>
    <x v="0"/>
    <x v="0"/>
    <m/>
    <n v="11"/>
    <s v="Within Time"/>
    <x v="18"/>
    <n v="18"/>
    <x v="1"/>
    <x v="1"/>
    <x v="1"/>
    <x v="1"/>
  </r>
  <r>
    <n v="806431330"/>
    <s v="N. Legion"/>
    <x v="573"/>
    <s v="Aug"/>
    <n v="2024"/>
    <d v="1899-12-30T07:54:00"/>
    <x v="5"/>
    <x v="1"/>
    <n v="72"/>
    <x v="5"/>
    <s v="White"/>
    <x v="0"/>
    <x v="0"/>
    <m/>
    <n v="11"/>
    <s v="Within Time"/>
    <x v="30"/>
    <n v="7"/>
    <x v="0"/>
    <x v="3"/>
    <x v="1"/>
    <x v="1"/>
  </r>
  <r>
    <n v="393316473"/>
    <s v="N. McVee"/>
    <x v="207"/>
    <s v="Apr"/>
    <n v="2024"/>
    <d v="1899-12-30T23:42:00"/>
    <x v="6"/>
    <x v="1"/>
    <n v="30"/>
    <x v="6"/>
    <s v="White"/>
    <x v="0"/>
    <x v="0"/>
    <m/>
    <n v="16"/>
    <s v="Within Time"/>
    <x v="11"/>
    <n v="23"/>
    <x v="1"/>
    <x v="0"/>
    <x v="1"/>
    <x v="0"/>
  </r>
  <r>
    <n v="781312173"/>
    <s v="N. Claque"/>
    <x v="444"/>
    <s v="Jul"/>
    <n v="2023"/>
    <d v="1899-12-30T18:55:00"/>
    <x v="4"/>
    <x v="1"/>
    <n v="60"/>
    <x v="0"/>
    <s v="White"/>
    <x v="0"/>
    <x v="0"/>
    <m/>
    <n v="20"/>
    <s v="Within Time"/>
    <x v="14"/>
    <n v="18"/>
    <x v="1"/>
    <x v="0"/>
    <x v="1"/>
    <x v="0"/>
  </r>
  <r>
    <n v="860645355"/>
    <s v="N. Aird"/>
    <x v="448"/>
    <s v="Jul"/>
    <n v="2024"/>
    <d v="1899-12-30T22:15:00"/>
    <x v="2"/>
    <x v="1"/>
    <n v="18"/>
    <x v="3"/>
    <s v="White"/>
    <x v="0"/>
    <x v="0"/>
    <m/>
    <n v="27"/>
    <s v="Within Time"/>
    <x v="2"/>
    <n v="22"/>
    <x v="1"/>
    <x v="1"/>
    <x v="1"/>
    <x v="1"/>
  </r>
  <r>
    <n v="622904135"/>
    <s v="N. Nani"/>
    <x v="150"/>
    <s v="Feb"/>
    <n v="2024"/>
    <d v="1899-12-30T00:51:00"/>
    <x v="2"/>
    <x v="1"/>
    <n v="25"/>
    <x v="3"/>
    <s v="White"/>
    <x v="0"/>
    <x v="0"/>
    <m/>
    <n v="36"/>
    <s v="Delay"/>
    <x v="4"/>
    <n v="0"/>
    <x v="3"/>
    <x v="2"/>
    <x v="0"/>
    <x v="2"/>
  </r>
  <r>
    <n v="701321463"/>
    <s v="N. Darbey"/>
    <x v="303"/>
    <s v="Mar"/>
    <n v="2024"/>
    <d v="1899-12-30T04:31:00"/>
    <x v="1"/>
    <x v="1"/>
    <n v="67"/>
    <x v="0"/>
    <s v="White"/>
    <x v="0"/>
    <x v="0"/>
    <m/>
    <n v="40"/>
    <s v="Delay"/>
    <x v="30"/>
    <n v="4"/>
    <x v="3"/>
    <x v="3"/>
    <x v="0"/>
    <x v="1"/>
  </r>
  <r>
    <n v="621920440"/>
    <s v="N. Weall"/>
    <x v="426"/>
    <s v="Nov"/>
    <n v="2023"/>
    <d v="1899-12-30T18:08:00"/>
    <x v="3"/>
    <x v="1"/>
    <n v="15"/>
    <x v="3"/>
    <s v="White"/>
    <x v="0"/>
    <x v="0"/>
    <m/>
    <n v="45"/>
    <s v="Delay"/>
    <x v="18"/>
    <n v="18"/>
    <x v="1"/>
    <x v="1"/>
    <x v="0"/>
    <x v="1"/>
  </r>
  <r>
    <n v="110737294"/>
    <s v="N. Handrahan"/>
    <x v="181"/>
    <s v="Aug"/>
    <n v="2023"/>
    <d v="1899-12-30T17:51:00"/>
    <x v="4"/>
    <x v="1"/>
    <n v="63"/>
    <x v="0"/>
    <s v="White"/>
    <x v="0"/>
    <x v="0"/>
    <m/>
    <n v="56"/>
    <s v="Delay"/>
    <x v="16"/>
    <n v="17"/>
    <x v="2"/>
    <x v="1"/>
    <x v="2"/>
    <x v="1"/>
  </r>
  <r>
    <n v="802438558"/>
    <s v="O. Pusey"/>
    <x v="266"/>
    <s v="Oct"/>
    <n v="2023"/>
    <d v="1899-12-30T08:27:00"/>
    <x v="3"/>
    <x v="1"/>
    <n v="57"/>
    <x v="2"/>
    <s v="White"/>
    <x v="0"/>
    <x v="0"/>
    <m/>
    <n v="11"/>
    <s v="Within Time"/>
    <x v="21"/>
    <n v="8"/>
    <x v="0"/>
    <x v="1"/>
    <x v="1"/>
    <x v="1"/>
  </r>
  <r>
    <n v="451834132"/>
    <s v="O. Bills"/>
    <x v="557"/>
    <s v="Feb"/>
    <n v="2024"/>
    <d v="1899-12-30T12:22:00"/>
    <x v="4"/>
    <x v="1"/>
    <n v="22"/>
    <x v="3"/>
    <s v="White"/>
    <x v="0"/>
    <x v="0"/>
    <m/>
    <n v="24"/>
    <s v="Within Time"/>
    <x v="9"/>
    <n v="12"/>
    <x v="2"/>
    <x v="3"/>
    <x v="1"/>
    <x v="0"/>
  </r>
  <r>
    <n v="760698796"/>
    <s v="O. Pawlaczyk"/>
    <x v="2"/>
    <s v="Jun"/>
    <n v="2024"/>
    <d v="1899-12-30T18:00:00"/>
    <x v="2"/>
    <x v="1"/>
    <n v="74"/>
    <x v="5"/>
    <s v="White"/>
    <x v="0"/>
    <x v="0"/>
    <m/>
    <n v="26"/>
    <s v="Within Time"/>
    <x v="0"/>
    <n v="18"/>
    <x v="1"/>
    <x v="0"/>
    <x v="1"/>
    <x v="0"/>
  </r>
  <r>
    <n v="370756636"/>
    <s v="O. Blissitt"/>
    <x v="301"/>
    <s v="May"/>
    <n v="2023"/>
    <d v="1899-12-30T08:21:00"/>
    <x v="6"/>
    <x v="1"/>
    <n v="4"/>
    <x v="1"/>
    <s v="White"/>
    <x v="0"/>
    <x v="0"/>
    <m/>
    <n v="32"/>
    <s v="Delay"/>
    <x v="12"/>
    <n v="8"/>
    <x v="0"/>
    <x v="2"/>
    <x v="0"/>
    <x v="2"/>
  </r>
  <r>
    <n v="372600704"/>
    <s v="O. Teague"/>
    <x v="447"/>
    <s v="May"/>
    <n v="2024"/>
    <d v="1899-12-30T02:25:00"/>
    <x v="3"/>
    <x v="1"/>
    <n v="37"/>
    <x v="6"/>
    <s v="White"/>
    <x v="0"/>
    <x v="0"/>
    <m/>
    <n v="32"/>
    <s v="Delay"/>
    <x v="9"/>
    <n v="2"/>
    <x v="3"/>
    <x v="3"/>
    <x v="0"/>
    <x v="0"/>
  </r>
  <r>
    <n v="466806058"/>
    <s v="O. Crimes"/>
    <x v="76"/>
    <s v="Jun"/>
    <n v="2024"/>
    <d v="1899-12-30T19:42:00"/>
    <x v="1"/>
    <x v="1"/>
    <n v="27"/>
    <x v="3"/>
    <s v="White"/>
    <x v="0"/>
    <x v="0"/>
    <m/>
    <n v="39"/>
    <s v="Delay"/>
    <x v="4"/>
    <n v="19"/>
    <x v="1"/>
    <x v="2"/>
    <x v="0"/>
    <x v="2"/>
  </r>
  <r>
    <n v="218237747"/>
    <s v="O. Steddall"/>
    <x v="477"/>
    <s v="Sep"/>
    <n v="2024"/>
    <d v="1899-12-30T02:12:00"/>
    <x v="6"/>
    <x v="1"/>
    <n v="27"/>
    <x v="3"/>
    <s v="White"/>
    <x v="0"/>
    <x v="0"/>
    <m/>
    <n v="46"/>
    <s v="Delay"/>
    <x v="24"/>
    <n v="2"/>
    <x v="3"/>
    <x v="1"/>
    <x v="2"/>
    <x v="1"/>
  </r>
  <r>
    <n v="392380122"/>
    <s v="O. Grigoriev"/>
    <x v="283"/>
    <s v="Apr"/>
    <n v="2024"/>
    <d v="1899-12-30T05:39:00"/>
    <x v="3"/>
    <x v="1"/>
    <n v="64"/>
    <x v="0"/>
    <s v="White"/>
    <x v="0"/>
    <x v="0"/>
    <m/>
    <n v="47"/>
    <s v="Delay"/>
    <x v="20"/>
    <n v="5"/>
    <x v="3"/>
    <x v="3"/>
    <x v="2"/>
    <x v="0"/>
  </r>
  <r>
    <n v="890118619"/>
    <s v="O. Maypowder"/>
    <x v="181"/>
    <s v="Aug"/>
    <n v="2023"/>
    <d v="1899-12-30T16:21:00"/>
    <x v="4"/>
    <x v="1"/>
    <n v="43"/>
    <x v="6"/>
    <s v="White"/>
    <x v="0"/>
    <x v="0"/>
    <m/>
    <n v="51"/>
    <s v="Delay"/>
    <x v="16"/>
    <n v="16"/>
    <x v="2"/>
    <x v="1"/>
    <x v="2"/>
    <x v="1"/>
  </r>
  <r>
    <n v="742080457"/>
    <s v="O. Fogel"/>
    <x v="434"/>
    <s v="Jun"/>
    <n v="2023"/>
    <d v="1899-12-30T04:39:00"/>
    <x v="5"/>
    <x v="1"/>
    <n v="5"/>
    <x v="4"/>
    <s v="White"/>
    <x v="0"/>
    <x v="0"/>
    <m/>
    <n v="59"/>
    <s v="Delay"/>
    <x v="30"/>
    <n v="4"/>
    <x v="3"/>
    <x v="3"/>
    <x v="2"/>
    <x v="1"/>
  </r>
  <r>
    <n v="448674574"/>
    <s v="P. Munehay"/>
    <x v="323"/>
    <s v="Jun"/>
    <n v="2024"/>
    <d v="1899-12-30T21:58:00"/>
    <x v="4"/>
    <x v="1"/>
    <n v="41"/>
    <x v="6"/>
    <s v="White"/>
    <x v="0"/>
    <x v="0"/>
    <m/>
    <n v="12"/>
    <s v="Within Time"/>
    <x v="15"/>
    <n v="21"/>
    <x v="1"/>
    <x v="2"/>
    <x v="1"/>
    <x v="2"/>
  </r>
  <r>
    <n v="389454781"/>
    <s v="P. Aynold"/>
    <x v="64"/>
    <s v="Mar"/>
    <n v="2024"/>
    <d v="1899-12-30T00:09:00"/>
    <x v="5"/>
    <x v="1"/>
    <n v="24"/>
    <x v="3"/>
    <s v="White"/>
    <x v="0"/>
    <x v="0"/>
    <m/>
    <n v="15"/>
    <s v="Within Time"/>
    <x v="13"/>
    <n v="0"/>
    <x v="3"/>
    <x v="2"/>
    <x v="1"/>
    <x v="2"/>
  </r>
  <r>
    <n v="372421419"/>
    <s v="P. Currington"/>
    <x v="93"/>
    <s v="Mar"/>
    <n v="2024"/>
    <d v="1899-12-30T09:51:00"/>
    <x v="3"/>
    <x v="1"/>
    <n v="25"/>
    <x v="3"/>
    <s v="White"/>
    <x v="0"/>
    <x v="0"/>
    <m/>
    <n v="20"/>
    <s v="Within Time"/>
    <x v="15"/>
    <n v="9"/>
    <x v="0"/>
    <x v="2"/>
    <x v="1"/>
    <x v="2"/>
  </r>
  <r>
    <n v="786793778"/>
    <s v="P. Medley"/>
    <x v="442"/>
    <s v="Aug"/>
    <n v="2023"/>
    <d v="1899-12-30T00:18:00"/>
    <x v="0"/>
    <x v="1"/>
    <n v="69"/>
    <x v="0"/>
    <s v="White"/>
    <x v="0"/>
    <x v="0"/>
    <m/>
    <n v="20"/>
    <s v="Within Time"/>
    <x v="11"/>
    <n v="0"/>
    <x v="3"/>
    <x v="0"/>
    <x v="1"/>
    <x v="0"/>
  </r>
  <r>
    <n v="839324736"/>
    <s v="P. Matuszinski"/>
    <x v="491"/>
    <s v="Dec"/>
    <n v="2023"/>
    <d v="1899-12-30T15:39:00"/>
    <x v="6"/>
    <x v="1"/>
    <n v="35"/>
    <x v="6"/>
    <s v="White"/>
    <x v="0"/>
    <x v="0"/>
    <m/>
    <n v="23"/>
    <s v="Within Time"/>
    <x v="9"/>
    <n v="15"/>
    <x v="2"/>
    <x v="3"/>
    <x v="1"/>
    <x v="0"/>
  </r>
  <r>
    <n v="616295551"/>
    <s v="P. Chinge de Hals"/>
    <x v="183"/>
    <s v="Aug"/>
    <n v="2023"/>
    <d v="1899-12-30T22:41:00"/>
    <x v="6"/>
    <x v="1"/>
    <n v="22"/>
    <x v="3"/>
    <s v="White"/>
    <x v="0"/>
    <x v="0"/>
    <m/>
    <n v="25"/>
    <s v="Within Time"/>
    <x v="21"/>
    <n v="22"/>
    <x v="1"/>
    <x v="1"/>
    <x v="1"/>
    <x v="1"/>
  </r>
  <r>
    <n v="389339944"/>
    <s v="P. Rens"/>
    <x v="460"/>
    <s v="May"/>
    <n v="2023"/>
    <d v="1899-12-30T23:28:00"/>
    <x v="3"/>
    <x v="1"/>
    <n v="65"/>
    <x v="0"/>
    <s v="White"/>
    <x v="0"/>
    <x v="0"/>
    <m/>
    <n v="27"/>
    <s v="Within Time"/>
    <x v="16"/>
    <n v="23"/>
    <x v="1"/>
    <x v="1"/>
    <x v="1"/>
    <x v="1"/>
  </r>
  <r>
    <n v="170781385"/>
    <s v="P. Aggiss"/>
    <x v="167"/>
    <s v="Aug"/>
    <n v="2024"/>
    <d v="1899-12-30T14:16:00"/>
    <x v="1"/>
    <x v="1"/>
    <n v="30"/>
    <x v="6"/>
    <s v="White"/>
    <x v="0"/>
    <x v="0"/>
    <m/>
    <n v="31"/>
    <s v="Delay"/>
    <x v="24"/>
    <n v="14"/>
    <x v="2"/>
    <x v="1"/>
    <x v="0"/>
    <x v="1"/>
  </r>
  <r>
    <n v="850706234"/>
    <s v="P. Wray"/>
    <x v="263"/>
    <s v="Aug"/>
    <n v="2023"/>
    <d v="1899-12-30T19:46:00"/>
    <x v="3"/>
    <x v="1"/>
    <n v="66"/>
    <x v="0"/>
    <s v="White"/>
    <x v="0"/>
    <x v="0"/>
    <m/>
    <n v="33"/>
    <s v="Delay"/>
    <x v="0"/>
    <n v="19"/>
    <x v="1"/>
    <x v="0"/>
    <x v="0"/>
    <x v="0"/>
  </r>
  <r>
    <n v="529827621"/>
    <s v="P. Kilian"/>
    <x v="21"/>
    <s v="Nov"/>
    <n v="2023"/>
    <d v="1899-12-30T22:27:00"/>
    <x v="5"/>
    <x v="1"/>
    <n v="44"/>
    <x v="6"/>
    <s v="White"/>
    <x v="0"/>
    <x v="0"/>
    <m/>
    <n v="52"/>
    <s v="Delay"/>
    <x v="14"/>
    <n v="22"/>
    <x v="1"/>
    <x v="0"/>
    <x v="2"/>
    <x v="0"/>
  </r>
  <r>
    <n v="151326273"/>
    <s v="P. Aisthorpe"/>
    <x v="394"/>
    <s v="May"/>
    <n v="2024"/>
    <d v="1899-12-30T08:58:00"/>
    <x v="4"/>
    <x v="1"/>
    <n v="62"/>
    <x v="0"/>
    <s v="White"/>
    <x v="0"/>
    <x v="0"/>
    <m/>
    <n v="56"/>
    <s v="Delay"/>
    <x v="22"/>
    <n v="8"/>
    <x v="0"/>
    <x v="1"/>
    <x v="2"/>
    <x v="1"/>
  </r>
  <r>
    <n v="713591709"/>
    <s v="Q. Vears"/>
    <x v="429"/>
    <s v="Aug"/>
    <n v="2023"/>
    <d v="1899-12-30T19:43:00"/>
    <x v="1"/>
    <x v="1"/>
    <n v="33"/>
    <x v="6"/>
    <s v="White"/>
    <x v="0"/>
    <x v="0"/>
    <m/>
    <n v="13"/>
    <s v="Within Time"/>
    <x v="5"/>
    <n v="19"/>
    <x v="1"/>
    <x v="0"/>
    <x v="1"/>
    <x v="0"/>
  </r>
  <r>
    <n v="208571411"/>
    <s v="Q. Oxherd"/>
    <x v="238"/>
    <s v="Jun"/>
    <n v="2024"/>
    <d v="1899-12-30T21:40:00"/>
    <x v="0"/>
    <x v="1"/>
    <n v="75"/>
    <x v="5"/>
    <s v="White"/>
    <x v="0"/>
    <x v="0"/>
    <m/>
    <n v="20"/>
    <s v="Within Time"/>
    <x v="5"/>
    <n v="21"/>
    <x v="1"/>
    <x v="0"/>
    <x v="1"/>
    <x v="0"/>
  </r>
  <r>
    <n v="202318321"/>
    <s v="Q. Goose"/>
    <x v="365"/>
    <s v="Feb"/>
    <n v="2024"/>
    <d v="1899-12-30T13:40:00"/>
    <x v="2"/>
    <x v="1"/>
    <n v="51"/>
    <x v="2"/>
    <s v="White"/>
    <x v="0"/>
    <x v="0"/>
    <m/>
    <n v="23"/>
    <s v="Within Time"/>
    <x v="1"/>
    <n v="13"/>
    <x v="2"/>
    <x v="0"/>
    <x v="1"/>
    <x v="0"/>
  </r>
  <r>
    <n v="108457414"/>
    <s v="Q. Garroway"/>
    <x v="22"/>
    <s v="Jan"/>
    <n v="2024"/>
    <d v="1899-12-30T05:43:00"/>
    <x v="5"/>
    <x v="1"/>
    <n v="34"/>
    <x v="6"/>
    <s v="White"/>
    <x v="0"/>
    <x v="0"/>
    <m/>
    <n v="28"/>
    <s v="Within Time"/>
    <x v="7"/>
    <n v="5"/>
    <x v="3"/>
    <x v="2"/>
    <x v="1"/>
    <x v="2"/>
  </r>
  <r>
    <n v="615106038"/>
    <s v="Q. Twinbrow"/>
    <x v="83"/>
    <s v="Aug"/>
    <n v="2024"/>
    <d v="1899-12-30T09:53:00"/>
    <x v="1"/>
    <x v="1"/>
    <n v="52"/>
    <x v="2"/>
    <s v="White"/>
    <x v="0"/>
    <x v="0"/>
    <m/>
    <n v="38"/>
    <s v="Delay"/>
    <x v="29"/>
    <n v="9"/>
    <x v="0"/>
    <x v="2"/>
    <x v="0"/>
    <x v="2"/>
  </r>
  <r>
    <n v="843634258"/>
    <s v="Q. Stiggers"/>
    <x v="456"/>
    <s v="Apr"/>
    <n v="2024"/>
    <d v="1899-12-30T12:12:00"/>
    <x v="6"/>
    <x v="1"/>
    <n v="35"/>
    <x v="6"/>
    <s v="White"/>
    <x v="0"/>
    <x v="0"/>
    <m/>
    <n v="41"/>
    <s v="Delay"/>
    <x v="3"/>
    <n v="12"/>
    <x v="2"/>
    <x v="2"/>
    <x v="0"/>
    <x v="2"/>
  </r>
  <r>
    <n v="378504904"/>
    <s v="Q. Fitton"/>
    <x v="515"/>
    <s v="Oct"/>
    <n v="2023"/>
    <d v="1899-12-30T14:25:00"/>
    <x v="6"/>
    <x v="1"/>
    <n v="2"/>
    <x v="1"/>
    <s v="White"/>
    <x v="0"/>
    <x v="0"/>
    <m/>
    <n v="45"/>
    <s v="Delay"/>
    <x v="29"/>
    <n v="14"/>
    <x v="2"/>
    <x v="2"/>
    <x v="0"/>
    <x v="2"/>
  </r>
  <r>
    <n v="255192946"/>
    <s v="Q. Dalglish"/>
    <x v="363"/>
    <s v="Sep"/>
    <n v="2024"/>
    <d v="1899-12-30T11:18:00"/>
    <x v="4"/>
    <x v="1"/>
    <n v="59"/>
    <x v="2"/>
    <s v="White"/>
    <x v="0"/>
    <x v="0"/>
    <m/>
    <n v="45"/>
    <s v="Delay"/>
    <x v="30"/>
    <n v="11"/>
    <x v="0"/>
    <x v="3"/>
    <x v="0"/>
    <x v="1"/>
  </r>
  <r>
    <n v="730334575"/>
    <s v="Q. Picard"/>
    <x v="239"/>
    <s v="Jan"/>
    <n v="2024"/>
    <d v="1899-12-30T22:00:00"/>
    <x v="2"/>
    <x v="1"/>
    <n v="44"/>
    <x v="6"/>
    <s v="White"/>
    <x v="0"/>
    <x v="0"/>
    <m/>
    <n v="60"/>
    <s v="Delay"/>
    <x v="25"/>
    <n v="22"/>
    <x v="1"/>
    <x v="0"/>
    <x v="2"/>
    <x v="0"/>
  </r>
  <r>
    <n v="765930785"/>
    <s v="R. Haugeh"/>
    <x v="307"/>
    <s v="Apr"/>
    <n v="2024"/>
    <d v="1899-12-30T07:15:00"/>
    <x v="3"/>
    <x v="1"/>
    <n v="11"/>
    <x v="4"/>
    <s v="White"/>
    <x v="0"/>
    <x v="0"/>
    <m/>
    <n v="19"/>
    <s v="Within Time"/>
    <x v="28"/>
    <n v="7"/>
    <x v="0"/>
    <x v="0"/>
    <x v="1"/>
    <x v="2"/>
  </r>
  <r>
    <n v="606241350"/>
    <s v="R. Rich"/>
    <x v="570"/>
    <s v="Jun"/>
    <n v="2024"/>
    <d v="1899-12-30T08:18:00"/>
    <x v="2"/>
    <x v="1"/>
    <n v="54"/>
    <x v="2"/>
    <s v="White"/>
    <x v="0"/>
    <x v="0"/>
    <m/>
    <n v="21"/>
    <s v="Within Time"/>
    <x v="22"/>
    <n v="8"/>
    <x v="0"/>
    <x v="1"/>
    <x v="1"/>
    <x v="1"/>
  </r>
  <r>
    <n v="692376345"/>
    <s v="R. Salisbury"/>
    <x v="19"/>
    <s v="Jun"/>
    <n v="2023"/>
    <d v="1899-12-30T11:41:00"/>
    <x v="5"/>
    <x v="1"/>
    <n v="15"/>
    <x v="3"/>
    <s v="White"/>
    <x v="0"/>
    <x v="0"/>
    <m/>
    <n v="29"/>
    <s v="Within Time"/>
    <x v="12"/>
    <n v="11"/>
    <x v="0"/>
    <x v="2"/>
    <x v="1"/>
    <x v="2"/>
  </r>
  <r>
    <n v="215530351"/>
    <s v="R. Schust"/>
    <x v="554"/>
    <s v="Jul"/>
    <n v="2023"/>
    <d v="1899-12-30T18:56:00"/>
    <x v="0"/>
    <x v="1"/>
    <n v="55"/>
    <x v="2"/>
    <s v="White"/>
    <x v="0"/>
    <x v="0"/>
    <m/>
    <n v="32"/>
    <s v="Delay"/>
    <x v="18"/>
    <n v="18"/>
    <x v="1"/>
    <x v="1"/>
    <x v="0"/>
    <x v="1"/>
  </r>
  <r>
    <n v="405622584"/>
    <s v="S. Hedge"/>
    <x v="523"/>
    <s v="Apr"/>
    <n v="2024"/>
    <d v="1899-12-30T05:35:00"/>
    <x v="2"/>
    <x v="1"/>
    <n v="7"/>
    <x v="4"/>
    <s v="White"/>
    <x v="0"/>
    <x v="0"/>
    <m/>
    <n v="25"/>
    <s v="Within Time"/>
    <x v="2"/>
    <n v="5"/>
    <x v="3"/>
    <x v="1"/>
    <x v="1"/>
    <x v="1"/>
  </r>
  <r>
    <n v="573368002"/>
    <s v="S. Eads"/>
    <x v="432"/>
    <s v="Nov"/>
    <n v="2023"/>
    <d v="1899-12-30T23:33:00"/>
    <x v="5"/>
    <x v="1"/>
    <n v="8"/>
    <x v="4"/>
    <s v="White"/>
    <x v="0"/>
    <x v="0"/>
    <m/>
    <n v="27"/>
    <s v="Within Time"/>
    <x v="15"/>
    <n v="23"/>
    <x v="1"/>
    <x v="2"/>
    <x v="1"/>
    <x v="2"/>
  </r>
  <r>
    <n v="140518841"/>
    <s v="S. Novelli"/>
    <x v="32"/>
    <s v="Dec"/>
    <n v="2023"/>
    <d v="1899-12-30T01:27:00"/>
    <x v="2"/>
    <x v="1"/>
    <n v="16"/>
    <x v="3"/>
    <s v="White"/>
    <x v="0"/>
    <x v="0"/>
    <m/>
    <n v="34"/>
    <s v="Delay"/>
    <x v="20"/>
    <n v="1"/>
    <x v="3"/>
    <x v="3"/>
    <x v="0"/>
    <x v="0"/>
  </r>
  <r>
    <n v="154152617"/>
    <s v="S. Copyn"/>
    <x v="238"/>
    <s v="Jun"/>
    <n v="2024"/>
    <d v="1899-12-30T10:08:00"/>
    <x v="0"/>
    <x v="1"/>
    <n v="50"/>
    <x v="2"/>
    <s v="White"/>
    <x v="0"/>
    <x v="0"/>
    <m/>
    <n v="38"/>
    <s v="Delay"/>
    <x v="5"/>
    <n v="10"/>
    <x v="0"/>
    <x v="0"/>
    <x v="0"/>
    <x v="0"/>
  </r>
  <r>
    <n v="837472662"/>
    <s v="S. Colwell"/>
    <x v="396"/>
    <s v="Aug"/>
    <n v="2024"/>
    <d v="1899-12-30T09:27:00"/>
    <x v="3"/>
    <x v="1"/>
    <n v="27"/>
    <x v="3"/>
    <s v="White"/>
    <x v="0"/>
    <x v="0"/>
    <m/>
    <n v="42"/>
    <s v="Delay"/>
    <x v="2"/>
    <n v="9"/>
    <x v="0"/>
    <x v="1"/>
    <x v="0"/>
    <x v="1"/>
  </r>
  <r>
    <n v="896981041"/>
    <s v="S. Zolini"/>
    <x v="129"/>
    <s v="Feb"/>
    <n v="2024"/>
    <d v="1899-12-30T02:53:00"/>
    <x v="6"/>
    <x v="1"/>
    <n v="12"/>
    <x v="4"/>
    <s v="White"/>
    <x v="0"/>
    <x v="0"/>
    <m/>
    <n v="44"/>
    <s v="Delay"/>
    <x v="23"/>
    <n v="2"/>
    <x v="3"/>
    <x v="2"/>
    <x v="0"/>
    <x v="2"/>
  </r>
  <r>
    <n v="683017970"/>
    <s v="S. Tethcote"/>
    <x v="308"/>
    <s v="May"/>
    <n v="2023"/>
    <d v="1899-12-30T00:06:00"/>
    <x v="4"/>
    <x v="1"/>
    <n v="3"/>
    <x v="1"/>
    <s v="White"/>
    <x v="0"/>
    <x v="0"/>
    <m/>
    <n v="45"/>
    <s v="Delay"/>
    <x v="4"/>
    <n v="0"/>
    <x v="3"/>
    <x v="2"/>
    <x v="0"/>
    <x v="2"/>
  </r>
  <r>
    <n v="433136881"/>
    <s v="S. Gullane"/>
    <x v="263"/>
    <s v="Aug"/>
    <n v="2023"/>
    <d v="1899-12-30T05:57:00"/>
    <x v="3"/>
    <x v="1"/>
    <n v="63"/>
    <x v="0"/>
    <s v="White"/>
    <x v="0"/>
    <x v="0"/>
    <m/>
    <n v="57"/>
    <s v="Delay"/>
    <x v="0"/>
    <n v="5"/>
    <x v="3"/>
    <x v="0"/>
    <x v="2"/>
    <x v="0"/>
  </r>
  <r>
    <n v="367871289"/>
    <s v="T. Winspur"/>
    <x v="77"/>
    <s v="Nov"/>
    <n v="2023"/>
    <d v="1899-12-30T18:47:00"/>
    <x v="3"/>
    <x v="1"/>
    <n v="9"/>
    <x v="4"/>
    <s v="White"/>
    <x v="0"/>
    <x v="0"/>
    <m/>
    <n v="17"/>
    <s v="Within Time"/>
    <x v="5"/>
    <n v="18"/>
    <x v="1"/>
    <x v="0"/>
    <x v="1"/>
    <x v="0"/>
  </r>
  <r>
    <n v="750232793"/>
    <s v="T. Kener"/>
    <x v="5"/>
    <s v="Apr"/>
    <n v="2023"/>
    <d v="1899-12-30T15:43:00"/>
    <x v="2"/>
    <x v="1"/>
    <n v="34"/>
    <x v="6"/>
    <s v="White"/>
    <x v="0"/>
    <x v="0"/>
    <m/>
    <n v="18"/>
    <s v="Within Time"/>
    <x v="0"/>
    <n v="15"/>
    <x v="2"/>
    <x v="0"/>
    <x v="1"/>
    <x v="0"/>
  </r>
  <r>
    <n v="192348866"/>
    <s v="T. Kluge"/>
    <x v="18"/>
    <s v="Nov"/>
    <n v="2023"/>
    <d v="1899-12-30T21:53:00"/>
    <x v="2"/>
    <x v="1"/>
    <n v="63"/>
    <x v="0"/>
    <s v="White"/>
    <x v="0"/>
    <x v="0"/>
    <m/>
    <n v="22"/>
    <s v="Within Time"/>
    <x v="11"/>
    <n v="21"/>
    <x v="1"/>
    <x v="0"/>
    <x v="1"/>
    <x v="0"/>
  </r>
  <r>
    <n v="261161672"/>
    <s v="T. Brixham"/>
    <x v="89"/>
    <s v="Aug"/>
    <n v="2023"/>
    <d v="1899-12-30T04:53:00"/>
    <x v="1"/>
    <x v="1"/>
    <n v="55"/>
    <x v="2"/>
    <s v="White"/>
    <x v="0"/>
    <x v="0"/>
    <m/>
    <n v="26"/>
    <s v="Within Time"/>
    <x v="9"/>
    <n v="4"/>
    <x v="3"/>
    <x v="3"/>
    <x v="1"/>
    <x v="0"/>
  </r>
  <r>
    <n v="674128997"/>
    <s v="T. Napoli"/>
    <x v="421"/>
    <s v="Jul"/>
    <n v="2024"/>
    <d v="1899-12-30T06:30:00"/>
    <x v="6"/>
    <x v="1"/>
    <n v="18"/>
    <x v="3"/>
    <s v="White"/>
    <x v="0"/>
    <x v="0"/>
    <m/>
    <n v="33"/>
    <s v="Delay"/>
    <x v="17"/>
    <n v="6"/>
    <x v="0"/>
    <x v="1"/>
    <x v="0"/>
    <x v="1"/>
  </r>
  <r>
    <n v="611564055"/>
    <s v="T. Caccavale"/>
    <x v="507"/>
    <s v="Sep"/>
    <n v="2023"/>
    <d v="1899-12-30T01:04:00"/>
    <x v="0"/>
    <x v="1"/>
    <n v="22"/>
    <x v="3"/>
    <s v="White"/>
    <x v="0"/>
    <x v="0"/>
    <m/>
    <n v="37"/>
    <s v="Delay"/>
    <x v="0"/>
    <n v="1"/>
    <x v="3"/>
    <x v="0"/>
    <x v="0"/>
    <x v="0"/>
  </r>
  <r>
    <n v="168083622"/>
    <s v="T. Iliffe"/>
    <x v="187"/>
    <s v="Oct"/>
    <n v="2023"/>
    <d v="1899-12-30T23:15:00"/>
    <x v="1"/>
    <x v="1"/>
    <n v="72"/>
    <x v="5"/>
    <s v="White"/>
    <x v="0"/>
    <x v="0"/>
    <m/>
    <n v="43"/>
    <s v="Delay"/>
    <x v="26"/>
    <n v="23"/>
    <x v="1"/>
    <x v="2"/>
    <x v="0"/>
    <x v="2"/>
  </r>
  <r>
    <n v="525261951"/>
    <s v="T. Colecrough"/>
    <x v="348"/>
    <s v="May"/>
    <n v="2024"/>
    <d v="1899-12-30T12:16:00"/>
    <x v="2"/>
    <x v="1"/>
    <n v="2"/>
    <x v="1"/>
    <s v="White"/>
    <x v="0"/>
    <x v="0"/>
    <m/>
    <n v="48"/>
    <s v="Delay"/>
    <x v="11"/>
    <n v="12"/>
    <x v="2"/>
    <x v="0"/>
    <x v="2"/>
    <x v="0"/>
  </r>
  <r>
    <n v="233107135"/>
    <s v="U. Berendsen"/>
    <x v="60"/>
    <s v="Jun"/>
    <n v="2023"/>
    <d v="1899-12-30T04:40:00"/>
    <x v="2"/>
    <x v="1"/>
    <n v="24"/>
    <x v="3"/>
    <s v="White"/>
    <x v="0"/>
    <x v="0"/>
    <m/>
    <n v="20"/>
    <s v="Within Time"/>
    <x v="13"/>
    <n v="4"/>
    <x v="3"/>
    <x v="2"/>
    <x v="1"/>
    <x v="2"/>
  </r>
  <r>
    <n v="318261414"/>
    <s v="U. Benneyworth"/>
    <x v="190"/>
    <s v="Sep"/>
    <n v="2024"/>
    <d v="1899-12-30T14:47:00"/>
    <x v="1"/>
    <x v="1"/>
    <n v="27"/>
    <x v="3"/>
    <s v="White"/>
    <x v="0"/>
    <x v="0"/>
    <m/>
    <n v="23"/>
    <s v="Within Time"/>
    <x v="26"/>
    <n v="14"/>
    <x v="2"/>
    <x v="2"/>
    <x v="1"/>
    <x v="2"/>
  </r>
  <r>
    <n v="790739010"/>
    <s v="U. Dumini"/>
    <x v="131"/>
    <s v="May"/>
    <n v="2024"/>
    <d v="1899-12-30T06:36:00"/>
    <x v="5"/>
    <x v="1"/>
    <n v="15"/>
    <x v="3"/>
    <s v="White"/>
    <x v="0"/>
    <x v="0"/>
    <m/>
    <n v="27"/>
    <s v="Within Time"/>
    <x v="15"/>
    <n v="6"/>
    <x v="0"/>
    <x v="2"/>
    <x v="1"/>
    <x v="2"/>
  </r>
  <r>
    <n v="304166136"/>
    <s v="U. Folomkin"/>
    <x v="206"/>
    <s v="Jul"/>
    <n v="2024"/>
    <d v="1899-12-30T03:42:00"/>
    <x v="2"/>
    <x v="1"/>
    <n v="52"/>
    <x v="2"/>
    <s v="White"/>
    <x v="0"/>
    <x v="0"/>
    <m/>
    <n v="37"/>
    <s v="Delay"/>
    <x v="6"/>
    <n v="3"/>
    <x v="3"/>
    <x v="3"/>
    <x v="0"/>
    <x v="0"/>
  </r>
  <r>
    <n v="370632061"/>
    <s v="U. Yearnes"/>
    <x v="389"/>
    <s v="Nov"/>
    <n v="2023"/>
    <d v="1899-12-30T05:13:00"/>
    <x v="4"/>
    <x v="1"/>
    <n v="53"/>
    <x v="2"/>
    <s v="White"/>
    <x v="0"/>
    <x v="0"/>
    <m/>
    <n v="45"/>
    <s v="Delay"/>
    <x v="22"/>
    <n v="5"/>
    <x v="3"/>
    <x v="1"/>
    <x v="0"/>
    <x v="1"/>
  </r>
  <r>
    <n v="135814176"/>
    <s v="U. Chastanet"/>
    <x v="213"/>
    <s v="Jun"/>
    <n v="2023"/>
    <d v="1899-12-30T19:12:00"/>
    <x v="4"/>
    <x v="1"/>
    <n v="22"/>
    <x v="3"/>
    <s v="White"/>
    <x v="0"/>
    <x v="0"/>
    <m/>
    <n v="56"/>
    <s v="Delay"/>
    <x v="7"/>
    <n v="19"/>
    <x v="1"/>
    <x v="2"/>
    <x v="2"/>
    <x v="2"/>
  </r>
  <r>
    <n v="727030231"/>
    <s v="U. Kauffman"/>
    <x v="43"/>
    <s v="Apr"/>
    <n v="2023"/>
    <d v="1899-12-30T00:14:00"/>
    <x v="6"/>
    <x v="1"/>
    <n v="53"/>
    <x v="2"/>
    <s v="White"/>
    <x v="0"/>
    <x v="0"/>
    <m/>
    <n v="59"/>
    <s v="Delay"/>
    <x v="25"/>
    <n v="0"/>
    <x v="3"/>
    <x v="0"/>
    <x v="2"/>
    <x v="0"/>
  </r>
  <r>
    <n v="167982758"/>
    <s v="V. Pothergill"/>
    <x v="189"/>
    <s v="Nov"/>
    <n v="2023"/>
    <d v="1899-12-30T16:12:00"/>
    <x v="2"/>
    <x v="1"/>
    <n v="10"/>
    <x v="4"/>
    <s v="White"/>
    <x v="0"/>
    <x v="0"/>
    <m/>
    <n v="11"/>
    <s v="Within Time"/>
    <x v="12"/>
    <n v="16"/>
    <x v="2"/>
    <x v="2"/>
    <x v="1"/>
    <x v="2"/>
  </r>
  <r>
    <n v="473287174"/>
    <s v="V. Merigon"/>
    <x v="227"/>
    <s v="Sep"/>
    <n v="2023"/>
    <d v="1899-12-30T21:40:00"/>
    <x v="5"/>
    <x v="1"/>
    <n v="47"/>
    <x v="2"/>
    <s v="White"/>
    <x v="0"/>
    <x v="0"/>
    <m/>
    <n v="14"/>
    <s v="Within Time"/>
    <x v="4"/>
    <n v="21"/>
    <x v="1"/>
    <x v="2"/>
    <x v="1"/>
    <x v="2"/>
  </r>
  <r>
    <n v="277126417"/>
    <s v="V. Whittington"/>
    <x v="40"/>
    <s v="Sep"/>
    <n v="2023"/>
    <d v="1899-12-30T11:13:00"/>
    <x v="3"/>
    <x v="1"/>
    <n v="66"/>
    <x v="0"/>
    <s v="White"/>
    <x v="0"/>
    <x v="0"/>
    <m/>
    <n v="40"/>
    <s v="Delay"/>
    <x v="24"/>
    <n v="11"/>
    <x v="0"/>
    <x v="1"/>
    <x v="0"/>
    <x v="1"/>
  </r>
  <r>
    <n v="371390855"/>
    <s v="V. McCreedy"/>
    <x v="534"/>
    <s v="Mar"/>
    <n v="2024"/>
    <d v="1899-12-30T05:48:00"/>
    <x v="5"/>
    <x v="1"/>
    <n v="15"/>
    <x v="3"/>
    <s v="White"/>
    <x v="0"/>
    <x v="0"/>
    <m/>
    <n v="51"/>
    <s v="Delay"/>
    <x v="1"/>
    <n v="5"/>
    <x v="3"/>
    <x v="0"/>
    <x v="2"/>
    <x v="0"/>
  </r>
  <r>
    <n v="438389392"/>
    <s v="V. Pezey"/>
    <x v="244"/>
    <s v="Jan"/>
    <n v="2024"/>
    <d v="1899-12-30T12:50:00"/>
    <x v="6"/>
    <x v="1"/>
    <n v="70"/>
    <x v="5"/>
    <s v="White"/>
    <x v="0"/>
    <x v="0"/>
    <m/>
    <n v="59"/>
    <s v="Delay"/>
    <x v="3"/>
    <n v="12"/>
    <x v="2"/>
    <x v="2"/>
    <x v="2"/>
    <x v="2"/>
  </r>
  <r>
    <n v="648608938"/>
    <s v="V. Bellingham"/>
    <x v="246"/>
    <s v="May"/>
    <n v="2023"/>
    <d v="1899-12-30T18:01:00"/>
    <x v="4"/>
    <x v="1"/>
    <n v="79"/>
    <x v="5"/>
    <s v="White"/>
    <x v="0"/>
    <x v="0"/>
    <m/>
    <n v="60"/>
    <s v="Delay"/>
    <x v="19"/>
    <n v="18"/>
    <x v="1"/>
    <x v="3"/>
    <x v="2"/>
    <x v="1"/>
  </r>
  <r>
    <n v="310051868"/>
    <s v="W. Blakelock"/>
    <x v="458"/>
    <s v="Mar"/>
    <n v="2024"/>
    <d v="1899-12-30T21:13:00"/>
    <x v="4"/>
    <x v="1"/>
    <n v="12"/>
    <x v="4"/>
    <s v="White"/>
    <x v="0"/>
    <x v="0"/>
    <m/>
    <n v="19"/>
    <s v="Within Time"/>
    <x v="2"/>
    <n v="21"/>
    <x v="1"/>
    <x v="1"/>
    <x v="1"/>
    <x v="1"/>
  </r>
  <r>
    <n v="210501801"/>
    <s v="W. Martinelli"/>
    <x v="395"/>
    <s v="Apr"/>
    <n v="2024"/>
    <d v="1899-12-30T08:46:00"/>
    <x v="4"/>
    <x v="1"/>
    <n v="76"/>
    <x v="5"/>
    <s v="White"/>
    <x v="0"/>
    <x v="0"/>
    <m/>
    <n v="23"/>
    <s v="Within Time"/>
    <x v="21"/>
    <n v="8"/>
    <x v="0"/>
    <x v="1"/>
    <x v="1"/>
    <x v="1"/>
  </r>
  <r>
    <n v="110381118"/>
    <s v="W. Laing"/>
    <x v="573"/>
    <s v="Aug"/>
    <n v="2024"/>
    <d v="1899-12-30T22:49:00"/>
    <x v="5"/>
    <x v="1"/>
    <n v="45"/>
    <x v="2"/>
    <s v="White"/>
    <x v="0"/>
    <x v="0"/>
    <m/>
    <n v="45"/>
    <s v="Delay"/>
    <x v="30"/>
    <n v="22"/>
    <x v="1"/>
    <x v="3"/>
    <x v="0"/>
    <x v="1"/>
  </r>
  <r>
    <n v="330882389"/>
    <s v="W. Rosenfrucht"/>
    <x v="472"/>
    <s v="Oct"/>
    <n v="2023"/>
    <d v="1899-12-30T07:33:00"/>
    <x v="2"/>
    <x v="1"/>
    <n v="73"/>
    <x v="5"/>
    <s v="White"/>
    <x v="0"/>
    <x v="0"/>
    <m/>
    <n v="45"/>
    <s v="Delay"/>
    <x v="5"/>
    <n v="7"/>
    <x v="0"/>
    <x v="0"/>
    <x v="0"/>
    <x v="0"/>
  </r>
  <r>
    <n v="261655742"/>
    <s v="X. Mugford"/>
    <x v="354"/>
    <s v="Apr"/>
    <n v="2023"/>
    <d v="1899-12-30T13:48:00"/>
    <x v="2"/>
    <x v="1"/>
    <n v="77"/>
    <x v="5"/>
    <s v="White"/>
    <x v="0"/>
    <x v="0"/>
    <m/>
    <n v="10"/>
    <s v="Within Time"/>
    <x v="27"/>
    <n v="13"/>
    <x v="2"/>
    <x v="3"/>
    <x v="1"/>
    <x v="0"/>
  </r>
  <r>
    <n v="561563940"/>
    <s v="X. Chidlow"/>
    <x v="122"/>
    <s v="Mar"/>
    <n v="2024"/>
    <d v="1899-12-30T09:52:00"/>
    <x v="4"/>
    <x v="1"/>
    <n v="16"/>
    <x v="3"/>
    <s v="White"/>
    <x v="0"/>
    <x v="0"/>
    <m/>
    <n v="17"/>
    <s v="Within Time"/>
    <x v="10"/>
    <n v="9"/>
    <x v="0"/>
    <x v="2"/>
    <x v="1"/>
    <x v="2"/>
  </r>
  <r>
    <n v="174225046"/>
    <s v="X. Driuzzi"/>
    <x v="527"/>
    <s v="Jul"/>
    <n v="2023"/>
    <d v="1899-12-30T12:57:00"/>
    <x v="4"/>
    <x v="1"/>
    <n v="29"/>
    <x v="3"/>
    <s v="White"/>
    <x v="0"/>
    <x v="0"/>
    <m/>
    <n v="23"/>
    <s v="Within Time"/>
    <x v="8"/>
    <n v="12"/>
    <x v="2"/>
    <x v="3"/>
    <x v="1"/>
    <x v="1"/>
  </r>
  <r>
    <n v="419415696"/>
    <s v="X. Hebble"/>
    <x v="418"/>
    <s v="Aug"/>
    <n v="2024"/>
    <d v="1899-12-30T08:06:00"/>
    <x v="4"/>
    <x v="1"/>
    <n v="74"/>
    <x v="5"/>
    <s v="White"/>
    <x v="0"/>
    <x v="0"/>
    <m/>
    <n v="27"/>
    <s v="Within Time"/>
    <x v="7"/>
    <n v="8"/>
    <x v="0"/>
    <x v="2"/>
    <x v="1"/>
    <x v="2"/>
  </r>
  <r>
    <n v="180762943"/>
    <s v="X. Zarfai"/>
    <x v="1"/>
    <s v="Jun"/>
    <n v="2024"/>
    <d v="1899-12-30T19:14:00"/>
    <x v="1"/>
    <x v="1"/>
    <n v="1"/>
    <x v="1"/>
    <s v="White"/>
    <x v="0"/>
    <x v="0"/>
    <m/>
    <n v="29"/>
    <s v="Within Time"/>
    <x v="1"/>
    <n v="19"/>
    <x v="1"/>
    <x v="0"/>
    <x v="1"/>
    <x v="0"/>
  </r>
  <r>
    <n v="559713169"/>
    <s v="X. Ebbett"/>
    <x v="313"/>
    <s v="Jul"/>
    <n v="2024"/>
    <d v="1899-12-30T00:39:00"/>
    <x v="2"/>
    <x v="1"/>
    <n v="13"/>
    <x v="4"/>
    <s v="White"/>
    <x v="0"/>
    <x v="0"/>
    <m/>
    <n v="30"/>
    <s v="Delay"/>
    <x v="10"/>
    <n v="0"/>
    <x v="3"/>
    <x v="2"/>
    <x v="1"/>
    <x v="2"/>
  </r>
  <r>
    <n v="852829914"/>
    <s v="X. Piffe"/>
    <x v="569"/>
    <s v="Sep"/>
    <n v="2023"/>
    <d v="1899-12-30T05:45:00"/>
    <x v="4"/>
    <x v="1"/>
    <n v="41"/>
    <x v="6"/>
    <s v="White"/>
    <x v="0"/>
    <x v="0"/>
    <m/>
    <n v="41"/>
    <s v="Delay"/>
    <x v="6"/>
    <n v="5"/>
    <x v="3"/>
    <x v="3"/>
    <x v="0"/>
    <x v="0"/>
  </r>
  <r>
    <n v="657612319"/>
    <s v="X. Seeks"/>
    <x v="11"/>
    <s v="Mar"/>
    <n v="2024"/>
    <d v="1899-12-30T23:18:00"/>
    <x v="3"/>
    <x v="1"/>
    <n v="77"/>
    <x v="5"/>
    <s v="White"/>
    <x v="0"/>
    <x v="0"/>
    <m/>
    <n v="48"/>
    <s v="Delay"/>
    <x v="8"/>
    <n v="23"/>
    <x v="1"/>
    <x v="3"/>
    <x v="2"/>
    <x v="1"/>
  </r>
  <r>
    <n v="738823669"/>
    <s v="X. Faldo"/>
    <x v="505"/>
    <s v="Aug"/>
    <n v="2023"/>
    <d v="1899-12-30T18:29:00"/>
    <x v="2"/>
    <x v="1"/>
    <n v="79"/>
    <x v="5"/>
    <s v="White"/>
    <x v="0"/>
    <x v="0"/>
    <m/>
    <n v="48"/>
    <s v="Delay"/>
    <x v="24"/>
    <n v="18"/>
    <x v="1"/>
    <x v="1"/>
    <x v="2"/>
    <x v="1"/>
  </r>
  <r>
    <n v="600743535"/>
    <s v="X. Cammish"/>
    <x v="181"/>
    <s v="Aug"/>
    <n v="2023"/>
    <d v="1899-12-30T02:22:00"/>
    <x v="4"/>
    <x v="1"/>
    <n v="9"/>
    <x v="4"/>
    <s v="White"/>
    <x v="0"/>
    <x v="0"/>
    <m/>
    <n v="49"/>
    <s v="Delay"/>
    <x v="16"/>
    <n v="2"/>
    <x v="3"/>
    <x v="1"/>
    <x v="2"/>
    <x v="1"/>
  </r>
  <r>
    <n v="200222878"/>
    <s v="X. Schwier"/>
    <x v="322"/>
    <s v="May"/>
    <n v="2023"/>
    <d v="1899-12-30T05:28:00"/>
    <x v="6"/>
    <x v="1"/>
    <n v="57"/>
    <x v="2"/>
    <s v="White"/>
    <x v="0"/>
    <x v="0"/>
    <m/>
    <n v="49"/>
    <s v="Delay"/>
    <x v="11"/>
    <n v="5"/>
    <x v="3"/>
    <x v="0"/>
    <x v="2"/>
    <x v="0"/>
  </r>
  <r>
    <n v="891627156"/>
    <s v="X. Ellen"/>
    <x v="274"/>
    <s v="Dec"/>
    <n v="2023"/>
    <d v="1899-12-30T01:57:00"/>
    <x v="1"/>
    <x v="1"/>
    <n v="75"/>
    <x v="5"/>
    <s v="White"/>
    <x v="0"/>
    <x v="0"/>
    <m/>
    <n v="50"/>
    <s v="Delay"/>
    <x v="12"/>
    <n v="1"/>
    <x v="3"/>
    <x v="2"/>
    <x v="2"/>
    <x v="2"/>
  </r>
  <r>
    <n v="191278899"/>
    <s v="X. Domelaw"/>
    <x v="241"/>
    <s v="Sep"/>
    <n v="2024"/>
    <d v="1899-12-30T22:26:00"/>
    <x v="5"/>
    <x v="1"/>
    <n v="34"/>
    <x v="6"/>
    <s v="White"/>
    <x v="0"/>
    <x v="0"/>
    <m/>
    <n v="52"/>
    <s v="Delay"/>
    <x v="23"/>
    <n v="22"/>
    <x v="1"/>
    <x v="2"/>
    <x v="2"/>
    <x v="2"/>
  </r>
  <r>
    <n v="278697509"/>
    <s v="X. Whitters"/>
    <x v="396"/>
    <s v="Aug"/>
    <n v="2024"/>
    <d v="1899-12-30T15:19:00"/>
    <x v="3"/>
    <x v="1"/>
    <n v="53"/>
    <x v="2"/>
    <s v="White"/>
    <x v="0"/>
    <x v="0"/>
    <m/>
    <n v="53"/>
    <s v="Delay"/>
    <x v="2"/>
    <n v="15"/>
    <x v="2"/>
    <x v="1"/>
    <x v="2"/>
    <x v="1"/>
  </r>
  <r>
    <n v="637940312"/>
    <s v="Y. Pratten"/>
    <x v="411"/>
    <s v="Sep"/>
    <n v="2023"/>
    <d v="1899-12-30T07:44:00"/>
    <x v="3"/>
    <x v="1"/>
    <n v="59"/>
    <x v="2"/>
    <s v="White"/>
    <x v="0"/>
    <x v="0"/>
    <m/>
    <n v="16"/>
    <s v="Within Time"/>
    <x v="8"/>
    <n v="7"/>
    <x v="0"/>
    <x v="3"/>
    <x v="1"/>
    <x v="1"/>
  </r>
  <r>
    <n v="651853281"/>
    <s v="Y. Bedbury"/>
    <x v="410"/>
    <s v="Aug"/>
    <n v="2023"/>
    <d v="1899-12-30T06:05:00"/>
    <x v="2"/>
    <x v="1"/>
    <n v="24"/>
    <x v="3"/>
    <s v="White"/>
    <x v="0"/>
    <x v="0"/>
    <m/>
    <n v="20"/>
    <s v="Within Time"/>
    <x v="15"/>
    <n v="6"/>
    <x v="0"/>
    <x v="2"/>
    <x v="1"/>
    <x v="2"/>
  </r>
  <r>
    <n v="299889999"/>
    <s v="Y. Lempke"/>
    <x v="357"/>
    <s v="Sep"/>
    <n v="2024"/>
    <d v="1899-12-30T07:08:00"/>
    <x v="6"/>
    <x v="1"/>
    <n v="63"/>
    <x v="0"/>
    <s v="White"/>
    <x v="0"/>
    <x v="0"/>
    <m/>
    <n v="22"/>
    <s v="Within Time"/>
    <x v="14"/>
    <n v="7"/>
    <x v="0"/>
    <x v="0"/>
    <x v="1"/>
    <x v="0"/>
  </r>
  <r>
    <n v="600631753"/>
    <s v="Y. Eye"/>
    <x v="152"/>
    <s v="Jul"/>
    <n v="2023"/>
    <d v="1899-12-30T09:55:00"/>
    <x v="1"/>
    <x v="1"/>
    <n v="24"/>
    <x v="3"/>
    <s v="White"/>
    <x v="0"/>
    <x v="0"/>
    <m/>
    <n v="26"/>
    <s v="Within Time"/>
    <x v="19"/>
    <n v="9"/>
    <x v="0"/>
    <x v="3"/>
    <x v="1"/>
    <x v="1"/>
  </r>
  <r>
    <n v="705900854"/>
    <s v="Y. Nerney"/>
    <x v="497"/>
    <s v="Sep"/>
    <n v="2023"/>
    <d v="1899-12-30T04:22:00"/>
    <x v="0"/>
    <x v="1"/>
    <n v="69"/>
    <x v="0"/>
    <s v="White"/>
    <x v="0"/>
    <x v="0"/>
    <m/>
    <n v="31"/>
    <s v="Delay"/>
    <x v="22"/>
    <n v="4"/>
    <x v="3"/>
    <x v="1"/>
    <x v="0"/>
    <x v="1"/>
  </r>
  <r>
    <n v="881426523"/>
    <s v="Y. Boggas"/>
    <x v="568"/>
    <s v="Dec"/>
    <n v="2023"/>
    <d v="1899-12-30T11:15:00"/>
    <x v="5"/>
    <x v="1"/>
    <n v="44"/>
    <x v="6"/>
    <s v="White"/>
    <x v="0"/>
    <x v="0"/>
    <m/>
    <n v="42"/>
    <s v="Delay"/>
    <x v="19"/>
    <n v="11"/>
    <x v="0"/>
    <x v="3"/>
    <x v="0"/>
    <x v="1"/>
  </r>
  <r>
    <n v="712650532"/>
    <s v="Y. Emanuelov"/>
    <x v="442"/>
    <s v="Aug"/>
    <n v="2023"/>
    <d v="1899-12-30T04:27:00"/>
    <x v="0"/>
    <x v="1"/>
    <n v="68"/>
    <x v="0"/>
    <s v="White"/>
    <x v="0"/>
    <x v="0"/>
    <m/>
    <n v="42"/>
    <s v="Delay"/>
    <x v="11"/>
    <n v="4"/>
    <x v="3"/>
    <x v="0"/>
    <x v="0"/>
    <x v="0"/>
  </r>
  <r>
    <n v="285352292"/>
    <s v="Y. Cuthill"/>
    <x v="379"/>
    <s v="Mar"/>
    <n v="2024"/>
    <d v="1899-12-30T07:03:00"/>
    <x v="3"/>
    <x v="1"/>
    <n v="36"/>
    <x v="6"/>
    <s v="White"/>
    <x v="0"/>
    <x v="0"/>
    <m/>
    <n v="49"/>
    <s v="Delay"/>
    <x v="24"/>
    <n v="7"/>
    <x v="0"/>
    <x v="1"/>
    <x v="2"/>
    <x v="1"/>
  </r>
  <r>
    <n v="405640256"/>
    <s v="Y. Topling"/>
    <x v="185"/>
    <s v="Jun"/>
    <n v="2024"/>
    <d v="1899-12-30T04:45:00"/>
    <x v="1"/>
    <x v="1"/>
    <n v="64"/>
    <x v="0"/>
    <s v="White"/>
    <x v="0"/>
    <x v="0"/>
    <m/>
    <n v="51"/>
    <s v="Delay"/>
    <x v="13"/>
    <n v="4"/>
    <x v="3"/>
    <x v="2"/>
    <x v="2"/>
    <x v="2"/>
  </r>
  <r>
    <n v="795636602"/>
    <s v="Y. Willmore"/>
    <x v="145"/>
    <s v="May"/>
    <n v="2023"/>
    <d v="1899-12-30T06:13:00"/>
    <x v="3"/>
    <x v="1"/>
    <n v="14"/>
    <x v="4"/>
    <s v="White"/>
    <x v="0"/>
    <x v="0"/>
    <m/>
    <n v="55"/>
    <s v="Delay"/>
    <x v="28"/>
    <n v="6"/>
    <x v="0"/>
    <x v="0"/>
    <x v="2"/>
    <x v="2"/>
  </r>
  <r>
    <n v="724763876"/>
    <s v="Y. Ragbourne"/>
    <x v="535"/>
    <s v="Apr"/>
    <n v="2024"/>
    <d v="1899-12-30T23:37:00"/>
    <x v="5"/>
    <x v="1"/>
    <n v="43"/>
    <x v="6"/>
    <s v="White"/>
    <x v="0"/>
    <x v="0"/>
    <m/>
    <n v="57"/>
    <s v="Delay"/>
    <x v="9"/>
    <n v="23"/>
    <x v="1"/>
    <x v="3"/>
    <x v="2"/>
    <x v="0"/>
  </r>
  <r>
    <n v="788528242"/>
    <s v="Z. Avramchik"/>
    <x v="525"/>
    <s v="Apr"/>
    <n v="2024"/>
    <d v="1899-12-30T16:37:00"/>
    <x v="4"/>
    <x v="1"/>
    <n v="48"/>
    <x v="2"/>
    <s v="White"/>
    <x v="0"/>
    <x v="0"/>
    <m/>
    <n v="10"/>
    <s v="Within Time"/>
    <x v="4"/>
    <n v="16"/>
    <x v="2"/>
    <x v="2"/>
    <x v="1"/>
    <x v="2"/>
  </r>
  <r>
    <n v="331637662"/>
    <s v="Z. Taggett"/>
    <x v="134"/>
    <s v="Apr"/>
    <n v="2023"/>
    <d v="1899-12-30T22:19:00"/>
    <x v="3"/>
    <x v="1"/>
    <n v="62"/>
    <x v="0"/>
    <s v="White"/>
    <x v="0"/>
    <x v="0"/>
    <m/>
    <n v="11"/>
    <s v="Within Time"/>
    <x v="12"/>
    <n v="22"/>
    <x v="1"/>
    <x v="2"/>
    <x v="1"/>
    <x v="2"/>
  </r>
  <r>
    <n v="542324303"/>
    <s v="Z. Barles"/>
    <x v="29"/>
    <s v="Aug"/>
    <n v="2024"/>
    <d v="1899-12-30T01:25:00"/>
    <x v="4"/>
    <x v="1"/>
    <n v="41"/>
    <x v="6"/>
    <s v="White"/>
    <x v="0"/>
    <x v="0"/>
    <m/>
    <n v="25"/>
    <s v="Within Time"/>
    <x v="18"/>
    <n v="1"/>
    <x v="3"/>
    <x v="1"/>
    <x v="1"/>
    <x v="1"/>
  </r>
  <r>
    <n v="681605890"/>
    <s v="Z. Burfoot"/>
    <x v="32"/>
    <s v="Dec"/>
    <n v="2023"/>
    <d v="1899-12-30T17:34:00"/>
    <x v="2"/>
    <x v="1"/>
    <n v="18"/>
    <x v="3"/>
    <s v="White"/>
    <x v="0"/>
    <x v="0"/>
    <m/>
    <n v="27"/>
    <s v="Within Time"/>
    <x v="20"/>
    <n v="17"/>
    <x v="2"/>
    <x v="3"/>
    <x v="1"/>
    <x v="0"/>
  </r>
  <r>
    <n v="205324024"/>
    <s v="Z. Ellen"/>
    <x v="402"/>
    <s v="Dec"/>
    <n v="2023"/>
    <d v="1899-12-30T04:38:00"/>
    <x v="4"/>
    <x v="1"/>
    <n v="61"/>
    <x v="0"/>
    <s v="White"/>
    <x v="0"/>
    <x v="0"/>
    <m/>
    <n v="31"/>
    <s v="Delay"/>
    <x v="10"/>
    <n v="4"/>
    <x v="3"/>
    <x v="2"/>
    <x v="0"/>
    <x v="2"/>
  </r>
  <r>
    <n v="714048028"/>
    <s v="Z. Bakesef"/>
    <x v="429"/>
    <s v="Aug"/>
    <n v="2023"/>
    <d v="1899-12-30T16:35:00"/>
    <x v="1"/>
    <x v="1"/>
    <n v="53"/>
    <x v="2"/>
    <s v="White"/>
    <x v="0"/>
    <x v="0"/>
    <m/>
    <n v="39"/>
    <s v="Delay"/>
    <x v="5"/>
    <n v="16"/>
    <x v="2"/>
    <x v="0"/>
    <x v="0"/>
    <x v="0"/>
  </r>
  <r>
    <n v="522980828"/>
    <s v="Z. Bonifazio"/>
    <x v="416"/>
    <s v="Jun"/>
    <n v="2023"/>
    <d v="1899-12-30T18:43:00"/>
    <x v="4"/>
    <x v="1"/>
    <n v="7"/>
    <x v="4"/>
    <s v="White"/>
    <x v="0"/>
    <x v="0"/>
    <m/>
    <n v="52"/>
    <s v="Delay"/>
    <x v="9"/>
    <n v="18"/>
    <x v="1"/>
    <x v="3"/>
    <x v="2"/>
    <x v="0"/>
  </r>
  <r>
    <n v="389026025"/>
    <s v="Z. Brownlie"/>
    <x v="313"/>
    <s v="Jul"/>
    <n v="2024"/>
    <d v="1899-12-30T09:09:00"/>
    <x v="2"/>
    <x v="1"/>
    <n v="18"/>
    <x v="3"/>
    <s v="White"/>
    <x v="0"/>
    <x v="0"/>
    <m/>
    <n v="56"/>
    <s v="Delay"/>
    <x v="10"/>
    <n v="9"/>
    <x v="0"/>
    <x v="2"/>
    <x v="2"/>
    <x v="2"/>
  </r>
  <r>
    <n v="536379223"/>
    <s v="A. Duigenan"/>
    <x v="462"/>
    <s v="May"/>
    <n v="2024"/>
    <d v="1899-12-30T12:32:00"/>
    <x v="6"/>
    <x v="1"/>
    <n v="42"/>
    <x v="6"/>
    <s v="White"/>
    <x v="0"/>
    <x v="0"/>
    <n v="0"/>
    <n v="27"/>
    <s v="Within Time"/>
    <x v="26"/>
    <n v="12"/>
    <x v="2"/>
    <x v="2"/>
    <x v="1"/>
    <x v="2"/>
  </r>
  <r>
    <n v="309583156"/>
    <s v="C. Ibberson"/>
    <x v="320"/>
    <s v="Jul"/>
    <n v="2023"/>
    <d v="1899-12-30T20:43:00"/>
    <x v="3"/>
    <x v="1"/>
    <n v="69"/>
    <x v="0"/>
    <s v="White"/>
    <x v="0"/>
    <x v="0"/>
    <n v="0"/>
    <n v="29"/>
    <s v="Within Time"/>
    <x v="11"/>
    <n v="20"/>
    <x v="1"/>
    <x v="0"/>
    <x v="1"/>
    <x v="0"/>
  </r>
  <r>
    <n v="219415143"/>
    <s v="F. Priver"/>
    <x v="135"/>
    <s v="Jul"/>
    <n v="2024"/>
    <d v="1899-12-30T15:54:00"/>
    <x v="4"/>
    <x v="1"/>
    <n v="53"/>
    <x v="2"/>
    <s v="White"/>
    <x v="0"/>
    <x v="0"/>
    <n v="0"/>
    <n v="44"/>
    <s v="Delay"/>
    <x v="21"/>
    <n v="15"/>
    <x v="2"/>
    <x v="1"/>
    <x v="0"/>
    <x v="1"/>
  </r>
  <r>
    <n v="507189945"/>
    <s v="H. Tittershill"/>
    <x v="147"/>
    <s v="Dec"/>
    <n v="2023"/>
    <d v="1899-12-30T23:38:00"/>
    <x v="5"/>
    <x v="1"/>
    <n v="53"/>
    <x v="2"/>
    <s v="White"/>
    <x v="0"/>
    <x v="0"/>
    <n v="0"/>
    <n v="14"/>
    <s v="Within Time"/>
    <x v="4"/>
    <n v="23"/>
    <x v="1"/>
    <x v="2"/>
    <x v="1"/>
    <x v="2"/>
  </r>
  <r>
    <n v="518599140"/>
    <s v="L. Halward"/>
    <x v="270"/>
    <s v="Aug"/>
    <n v="2024"/>
    <d v="1899-12-30T01:39:00"/>
    <x v="2"/>
    <x v="1"/>
    <n v="74"/>
    <x v="5"/>
    <s v="White"/>
    <x v="0"/>
    <x v="0"/>
    <n v="0"/>
    <n v="27"/>
    <s v="Within Time"/>
    <x v="19"/>
    <n v="1"/>
    <x v="3"/>
    <x v="3"/>
    <x v="1"/>
    <x v="1"/>
  </r>
  <r>
    <n v="887810302"/>
    <s v="N. Hurt"/>
    <x v="447"/>
    <s v="May"/>
    <n v="2024"/>
    <d v="1899-12-30T12:56:00"/>
    <x v="3"/>
    <x v="1"/>
    <n v="27"/>
    <x v="3"/>
    <s v="White"/>
    <x v="0"/>
    <x v="0"/>
    <n v="0"/>
    <n v="16"/>
    <s v="Within Time"/>
    <x v="9"/>
    <n v="12"/>
    <x v="2"/>
    <x v="3"/>
    <x v="1"/>
    <x v="0"/>
  </r>
  <r>
    <n v="478283152"/>
    <s v="Q. Lackmann"/>
    <x v="380"/>
    <s v="Nov"/>
    <n v="2023"/>
    <d v="1899-12-30T04:09:00"/>
    <x v="6"/>
    <x v="1"/>
    <n v="69"/>
    <x v="0"/>
    <s v="White"/>
    <x v="0"/>
    <x v="0"/>
    <n v="0"/>
    <n v="33"/>
    <s v="Delay"/>
    <x v="26"/>
    <n v="4"/>
    <x v="3"/>
    <x v="2"/>
    <x v="0"/>
    <x v="2"/>
  </r>
  <r>
    <n v="762486422"/>
    <s v="G. Kachel"/>
    <x v="384"/>
    <s v="May"/>
    <n v="2024"/>
    <d v="1899-12-30T03:58:00"/>
    <x v="5"/>
    <x v="1"/>
    <n v="60"/>
    <x v="0"/>
    <s v="White"/>
    <x v="0"/>
    <x v="0"/>
    <n v="1"/>
    <n v="52"/>
    <s v="Delay"/>
    <x v="29"/>
    <n v="3"/>
    <x v="3"/>
    <x v="2"/>
    <x v="2"/>
    <x v="2"/>
  </r>
  <r>
    <n v="849500138"/>
    <s v="H. Ruhben"/>
    <x v="168"/>
    <s v="May"/>
    <n v="2024"/>
    <d v="1899-12-30T04:54:00"/>
    <x v="6"/>
    <x v="1"/>
    <n v="22"/>
    <x v="3"/>
    <s v="White"/>
    <x v="0"/>
    <x v="0"/>
    <n v="1"/>
    <n v="60"/>
    <s v="Delay"/>
    <x v="16"/>
    <n v="4"/>
    <x v="3"/>
    <x v="1"/>
    <x v="2"/>
    <x v="1"/>
  </r>
  <r>
    <n v="508470601"/>
    <s v="I. Heading"/>
    <x v="504"/>
    <s v="May"/>
    <n v="2023"/>
    <d v="1899-12-30T08:43:00"/>
    <x v="6"/>
    <x v="1"/>
    <n v="60"/>
    <x v="0"/>
    <s v="White"/>
    <x v="0"/>
    <x v="0"/>
    <n v="1"/>
    <n v="18"/>
    <s v="Within Time"/>
    <x v="17"/>
    <n v="8"/>
    <x v="0"/>
    <x v="1"/>
    <x v="1"/>
    <x v="1"/>
  </r>
  <r>
    <n v="259149232"/>
    <s v="M. Olexa"/>
    <x v="345"/>
    <s v="Apr"/>
    <n v="2023"/>
    <d v="1899-12-30T00:56:00"/>
    <x v="2"/>
    <x v="1"/>
    <n v="26"/>
    <x v="3"/>
    <s v="White"/>
    <x v="0"/>
    <x v="0"/>
    <n v="1"/>
    <n v="24"/>
    <s v="Within Time"/>
    <x v="22"/>
    <n v="0"/>
    <x v="3"/>
    <x v="1"/>
    <x v="1"/>
    <x v="1"/>
  </r>
  <r>
    <n v="152655703"/>
    <s v="N. Swedeland"/>
    <x v="485"/>
    <s v="Jun"/>
    <n v="2024"/>
    <d v="1899-12-30T22:00:00"/>
    <x v="6"/>
    <x v="1"/>
    <n v="72"/>
    <x v="5"/>
    <s v="White"/>
    <x v="0"/>
    <x v="0"/>
    <n v="1"/>
    <n v="15"/>
    <s v="Within Time"/>
    <x v="25"/>
    <n v="22"/>
    <x v="1"/>
    <x v="0"/>
    <x v="1"/>
    <x v="0"/>
  </r>
  <r>
    <n v="654746226"/>
    <s v="N. Brayn"/>
    <x v="471"/>
    <s v="Jun"/>
    <n v="2023"/>
    <d v="1899-12-30T01:59:00"/>
    <x v="3"/>
    <x v="1"/>
    <n v="45"/>
    <x v="2"/>
    <s v="White"/>
    <x v="0"/>
    <x v="0"/>
    <n v="1"/>
    <n v="43"/>
    <s v="Delay"/>
    <x v="25"/>
    <n v="1"/>
    <x v="3"/>
    <x v="0"/>
    <x v="0"/>
    <x v="0"/>
  </r>
  <r>
    <n v="864398168"/>
    <s v="S. Alywen"/>
    <x v="42"/>
    <s v="Oct"/>
    <n v="2023"/>
    <d v="1899-12-30T11:17:00"/>
    <x v="0"/>
    <x v="1"/>
    <n v="67"/>
    <x v="0"/>
    <s v="White"/>
    <x v="0"/>
    <x v="0"/>
    <n v="1"/>
    <n v="28"/>
    <s v="Within Time"/>
    <x v="6"/>
    <n v="11"/>
    <x v="0"/>
    <x v="3"/>
    <x v="1"/>
    <x v="0"/>
  </r>
  <r>
    <n v="672037924"/>
    <s v="T. Beazer"/>
    <x v="377"/>
    <s v="Jun"/>
    <n v="2024"/>
    <d v="1899-12-30T16:50:00"/>
    <x v="6"/>
    <x v="1"/>
    <n v="26"/>
    <x v="3"/>
    <s v="White"/>
    <x v="0"/>
    <x v="0"/>
    <n v="1"/>
    <n v="19"/>
    <s v="Within Time"/>
    <x v="2"/>
    <n v="16"/>
    <x v="2"/>
    <x v="1"/>
    <x v="1"/>
    <x v="1"/>
  </r>
  <r>
    <n v="171479048"/>
    <s v="V. Fiennes"/>
    <x v="553"/>
    <s v="Feb"/>
    <n v="2024"/>
    <d v="1899-12-30T19:01:00"/>
    <x v="6"/>
    <x v="1"/>
    <n v="67"/>
    <x v="0"/>
    <s v="White"/>
    <x v="0"/>
    <x v="0"/>
    <n v="1"/>
    <n v="17"/>
    <s v="Within Time"/>
    <x v="27"/>
    <n v="19"/>
    <x v="1"/>
    <x v="3"/>
    <x v="1"/>
    <x v="0"/>
  </r>
  <r>
    <n v="704260836"/>
    <s v="V. Loughran"/>
    <x v="417"/>
    <s v="May"/>
    <n v="2024"/>
    <d v="1899-12-30T23:14:00"/>
    <x v="2"/>
    <x v="1"/>
    <n v="32"/>
    <x v="6"/>
    <s v="White"/>
    <x v="0"/>
    <x v="0"/>
    <n v="1"/>
    <n v="45"/>
    <s v="Delay"/>
    <x v="3"/>
    <n v="23"/>
    <x v="1"/>
    <x v="2"/>
    <x v="0"/>
    <x v="2"/>
  </r>
  <r>
    <n v="277999308"/>
    <s v="W. Ketcher"/>
    <x v="556"/>
    <s v="Mar"/>
    <n v="2024"/>
    <d v="1899-12-30T16:16:00"/>
    <x v="1"/>
    <x v="1"/>
    <n v="67"/>
    <x v="0"/>
    <s v="White"/>
    <x v="0"/>
    <x v="0"/>
    <n v="1"/>
    <n v="43"/>
    <s v="Delay"/>
    <x v="11"/>
    <n v="16"/>
    <x v="2"/>
    <x v="0"/>
    <x v="0"/>
    <x v="0"/>
  </r>
  <r>
    <n v="811387866"/>
    <s v="X. Palffrey"/>
    <x v="352"/>
    <s v="Oct"/>
    <n v="2023"/>
    <d v="1899-12-30T15:57:00"/>
    <x v="0"/>
    <x v="1"/>
    <n v="7"/>
    <x v="4"/>
    <s v="White"/>
    <x v="0"/>
    <x v="0"/>
    <n v="1"/>
    <n v="39"/>
    <s v="Delay"/>
    <x v="25"/>
    <n v="15"/>
    <x v="2"/>
    <x v="0"/>
    <x v="0"/>
    <x v="0"/>
  </r>
  <r>
    <n v="625372390"/>
    <s v="D. Moorcraft"/>
    <x v="544"/>
    <s v="May"/>
    <n v="2023"/>
    <d v="1899-12-30T15:50:00"/>
    <x v="5"/>
    <x v="1"/>
    <n v="60"/>
    <x v="0"/>
    <s v="White"/>
    <x v="0"/>
    <x v="0"/>
    <n v="2"/>
    <n v="18"/>
    <s v="Within Time"/>
    <x v="18"/>
    <n v="15"/>
    <x v="2"/>
    <x v="1"/>
    <x v="1"/>
    <x v="1"/>
  </r>
  <r>
    <n v="781732733"/>
    <s v="E. Edgcombe"/>
    <x v="426"/>
    <s v="Nov"/>
    <n v="2023"/>
    <d v="1899-12-30T07:18:00"/>
    <x v="3"/>
    <x v="1"/>
    <n v="65"/>
    <x v="0"/>
    <s v="White"/>
    <x v="0"/>
    <x v="0"/>
    <n v="2"/>
    <n v="49"/>
    <s v="Delay"/>
    <x v="18"/>
    <n v="7"/>
    <x v="0"/>
    <x v="1"/>
    <x v="2"/>
    <x v="1"/>
  </r>
  <r>
    <n v="224044489"/>
    <s v="G. Matignon"/>
    <x v="216"/>
    <s v="Jul"/>
    <n v="2024"/>
    <d v="1899-12-30T11:25:00"/>
    <x v="0"/>
    <x v="1"/>
    <n v="39"/>
    <x v="6"/>
    <s v="White"/>
    <x v="0"/>
    <x v="0"/>
    <n v="2"/>
    <n v="11"/>
    <s v="Within Time"/>
    <x v="14"/>
    <n v="11"/>
    <x v="0"/>
    <x v="0"/>
    <x v="1"/>
    <x v="0"/>
  </r>
  <r>
    <n v="113473396"/>
    <s v="G. Ary"/>
    <x v="574"/>
    <s v="Jul"/>
    <n v="2023"/>
    <d v="1899-12-30T22:55:00"/>
    <x v="2"/>
    <x v="1"/>
    <n v="42"/>
    <x v="6"/>
    <s v="White"/>
    <x v="0"/>
    <x v="0"/>
    <n v="2"/>
    <n v="50"/>
    <s v="Delay"/>
    <x v="0"/>
    <n v="22"/>
    <x v="1"/>
    <x v="0"/>
    <x v="2"/>
    <x v="0"/>
  </r>
  <r>
    <n v="695761933"/>
    <s v="I. Chung"/>
    <x v="86"/>
    <s v="Jul"/>
    <n v="2024"/>
    <d v="1899-12-30T08:02:00"/>
    <x v="4"/>
    <x v="1"/>
    <n v="66"/>
    <x v="0"/>
    <s v="White"/>
    <x v="0"/>
    <x v="0"/>
    <n v="2"/>
    <n v="46"/>
    <s v="Delay"/>
    <x v="19"/>
    <n v="8"/>
    <x v="0"/>
    <x v="3"/>
    <x v="2"/>
    <x v="1"/>
  </r>
  <r>
    <n v="857389352"/>
    <s v="J. Wheatland"/>
    <x v="189"/>
    <s v="Nov"/>
    <n v="2023"/>
    <d v="1899-12-30T19:01:00"/>
    <x v="2"/>
    <x v="1"/>
    <n v="13"/>
    <x v="4"/>
    <s v="White"/>
    <x v="0"/>
    <x v="0"/>
    <n v="2"/>
    <n v="49"/>
    <s v="Delay"/>
    <x v="12"/>
    <n v="19"/>
    <x v="1"/>
    <x v="2"/>
    <x v="2"/>
    <x v="2"/>
  </r>
  <r>
    <n v="169343725"/>
    <s v="M. Smart"/>
    <x v="386"/>
    <s v="Jun"/>
    <n v="2023"/>
    <d v="1899-12-30T14:29:00"/>
    <x v="1"/>
    <x v="1"/>
    <n v="62"/>
    <x v="0"/>
    <s v="White"/>
    <x v="0"/>
    <x v="0"/>
    <n v="2"/>
    <n v="21"/>
    <s v="Within Time"/>
    <x v="14"/>
    <n v="14"/>
    <x v="2"/>
    <x v="0"/>
    <x v="1"/>
    <x v="0"/>
  </r>
  <r>
    <n v="487638783"/>
    <s v="N. Whisker"/>
    <x v="574"/>
    <s v="Jul"/>
    <n v="2023"/>
    <d v="1899-12-30T20:27:00"/>
    <x v="2"/>
    <x v="1"/>
    <n v="73"/>
    <x v="5"/>
    <s v="White"/>
    <x v="0"/>
    <x v="0"/>
    <n v="2"/>
    <n v="36"/>
    <s v="Delay"/>
    <x v="0"/>
    <n v="20"/>
    <x v="1"/>
    <x v="0"/>
    <x v="0"/>
    <x v="0"/>
  </r>
  <r>
    <n v="678734267"/>
    <s v="S. Latch"/>
    <x v="77"/>
    <s v="Nov"/>
    <n v="2023"/>
    <d v="1899-12-30T14:10:00"/>
    <x v="3"/>
    <x v="1"/>
    <n v="1"/>
    <x v="1"/>
    <s v="White"/>
    <x v="0"/>
    <x v="0"/>
    <n v="2"/>
    <n v="37"/>
    <s v="Delay"/>
    <x v="5"/>
    <n v="14"/>
    <x v="2"/>
    <x v="0"/>
    <x v="0"/>
    <x v="0"/>
  </r>
  <r>
    <n v="465844385"/>
    <s v="T. Winfield"/>
    <x v="547"/>
    <s v="Apr"/>
    <n v="2024"/>
    <d v="1899-12-30T05:53:00"/>
    <x v="5"/>
    <x v="1"/>
    <n v="18"/>
    <x v="3"/>
    <s v="White"/>
    <x v="0"/>
    <x v="0"/>
    <n v="2"/>
    <n v="44"/>
    <s v="Delay"/>
    <x v="18"/>
    <n v="5"/>
    <x v="3"/>
    <x v="1"/>
    <x v="0"/>
    <x v="1"/>
  </r>
  <r>
    <n v="576087899"/>
    <s v="U. Silmon"/>
    <x v="405"/>
    <s v="Jun"/>
    <n v="2023"/>
    <d v="1899-12-30T02:11:00"/>
    <x v="2"/>
    <x v="1"/>
    <n v="72"/>
    <x v="5"/>
    <s v="White"/>
    <x v="0"/>
    <x v="0"/>
    <n v="2"/>
    <n v="46"/>
    <s v="Delay"/>
    <x v="19"/>
    <n v="2"/>
    <x v="3"/>
    <x v="3"/>
    <x v="2"/>
    <x v="1"/>
  </r>
  <r>
    <n v="358910735"/>
    <s v="H. Dallas"/>
    <x v="472"/>
    <s v="Oct"/>
    <n v="2023"/>
    <d v="1899-12-30T23:21:00"/>
    <x v="2"/>
    <x v="1"/>
    <n v="63"/>
    <x v="0"/>
    <s v="White"/>
    <x v="0"/>
    <x v="0"/>
    <n v="3"/>
    <n v="42"/>
    <s v="Delay"/>
    <x v="5"/>
    <n v="23"/>
    <x v="1"/>
    <x v="0"/>
    <x v="0"/>
    <x v="0"/>
  </r>
  <r>
    <n v="100847203"/>
    <s v="K. Ybarra"/>
    <x v="413"/>
    <s v="Jun"/>
    <n v="2023"/>
    <d v="1899-12-30T21:33:00"/>
    <x v="6"/>
    <x v="1"/>
    <n v="37"/>
    <x v="6"/>
    <s v="White"/>
    <x v="0"/>
    <x v="0"/>
    <n v="3"/>
    <n v="55"/>
    <s v="Delay"/>
    <x v="27"/>
    <n v="21"/>
    <x v="1"/>
    <x v="3"/>
    <x v="2"/>
    <x v="0"/>
  </r>
  <r>
    <n v="777205908"/>
    <s v="M. Blockley"/>
    <x v="334"/>
    <s v="Jun"/>
    <n v="2024"/>
    <d v="1899-12-30T08:25:00"/>
    <x v="5"/>
    <x v="1"/>
    <n v="55"/>
    <x v="2"/>
    <s v="White"/>
    <x v="0"/>
    <x v="0"/>
    <n v="3"/>
    <n v="60"/>
    <s v="Delay"/>
    <x v="28"/>
    <n v="8"/>
    <x v="0"/>
    <x v="0"/>
    <x v="2"/>
    <x v="2"/>
  </r>
  <r>
    <n v="361758418"/>
    <s v="N. O'Finan"/>
    <x v="36"/>
    <s v="Oct"/>
    <n v="2023"/>
    <d v="1899-12-30T15:26:00"/>
    <x v="2"/>
    <x v="1"/>
    <n v="34"/>
    <x v="6"/>
    <s v="White"/>
    <x v="0"/>
    <x v="0"/>
    <n v="3"/>
    <n v="44"/>
    <s v="Delay"/>
    <x v="9"/>
    <n v="15"/>
    <x v="2"/>
    <x v="3"/>
    <x v="0"/>
    <x v="0"/>
  </r>
  <r>
    <n v="580758753"/>
    <s v="P. Piatto"/>
    <x v="243"/>
    <s v="Jun"/>
    <n v="2024"/>
    <d v="1899-12-30T21:43:00"/>
    <x v="1"/>
    <x v="1"/>
    <n v="71"/>
    <x v="5"/>
    <s v="White"/>
    <x v="0"/>
    <x v="0"/>
    <n v="3"/>
    <n v="38"/>
    <s v="Delay"/>
    <x v="19"/>
    <n v="21"/>
    <x v="1"/>
    <x v="3"/>
    <x v="0"/>
    <x v="1"/>
  </r>
  <r>
    <n v="515642739"/>
    <s v="U. Doggerell"/>
    <x v="225"/>
    <s v="May"/>
    <n v="2024"/>
    <d v="1899-12-30T19:26:00"/>
    <x v="5"/>
    <x v="1"/>
    <n v="60"/>
    <x v="0"/>
    <s v="White"/>
    <x v="0"/>
    <x v="0"/>
    <n v="3"/>
    <n v="55"/>
    <s v="Delay"/>
    <x v="14"/>
    <n v="19"/>
    <x v="1"/>
    <x v="0"/>
    <x v="2"/>
    <x v="0"/>
  </r>
  <r>
    <n v="251419778"/>
    <s v="W. Wark"/>
    <x v="567"/>
    <s v="Mar"/>
    <n v="2024"/>
    <d v="1899-12-30T14:16:00"/>
    <x v="1"/>
    <x v="1"/>
    <n v="36"/>
    <x v="6"/>
    <s v="White"/>
    <x v="0"/>
    <x v="0"/>
    <n v="3"/>
    <n v="59"/>
    <s v="Delay"/>
    <x v="12"/>
    <n v="14"/>
    <x v="2"/>
    <x v="2"/>
    <x v="2"/>
    <x v="2"/>
  </r>
  <r>
    <n v="890169208"/>
    <s v="X. Willimont"/>
    <x v="397"/>
    <s v="Apr"/>
    <n v="2024"/>
    <d v="1899-12-30T09:40:00"/>
    <x v="6"/>
    <x v="1"/>
    <n v="73"/>
    <x v="5"/>
    <s v="White"/>
    <x v="0"/>
    <x v="0"/>
    <n v="3"/>
    <n v="43"/>
    <s v="Delay"/>
    <x v="12"/>
    <n v="9"/>
    <x v="0"/>
    <x v="2"/>
    <x v="0"/>
    <x v="2"/>
  </r>
  <r>
    <n v="825752269"/>
    <s v="B. Wofenden"/>
    <x v="47"/>
    <s v="Sep"/>
    <n v="2024"/>
    <d v="1899-12-30T02:47:00"/>
    <x v="0"/>
    <x v="1"/>
    <n v="42"/>
    <x v="6"/>
    <s v="White"/>
    <x v="0"/>
    <x v="0"/>
    <n v="4"/>
    <n v="47"/>
    <s v="Delay"/>
    <x v="10"/>
    <n v="2"/>
    <x v="3"/>
    <x v="2"/>
    <x v="2"/>
    <x v="2"/>
  </r>
  <r>
    <n v="201352507"/>
    <s v="C. Bes"/>
    <x v="503"/>
    <s v="Sep"/>
    <n v="2023"/>
    <d v="1899-12-30T00:35:00"/>
    <x v="3"/>
    <x v="1"/>
    <n v="57"/>
    <x v="2"/>
    <s v="White"/>
    <x v="0"/>
    <x v="0"/>
    <n v="4"/>
    <n v="41"/>
    <s v="Delay"/>
    <x v="14"/>
    <n v="0"/>
    <x v="3"/>
    <x v="0"/>
    <x v="0"/>
    <x v="0"/>
  </r>
  <r>
    <n v="131819850"/>
    <s v="D. Oliva"/>
    <x v="494"/>
    <s v="Jan"/>
    <n v="2024"/>
    <d v="1899-12-30T21:53:00"/>
    <x v="2"/>
    <x v="1"/>
    <n v="54"/>
    <x v="2"/>
    <s v="White"/>
    <x v="0"/>
    <x v="0"/>
    <n v="4"/>
    <n v="28"/>
    <s v="Within Time"/>
    <x v="10"/>
    <n v="21"/>
    <x v="1"/>
    <x v="2"/>
    <x v="1"/>
    <x v="2"/>
  </r>
  <r>
    <n v="404554051"/>
    <s v="K. Tolwood"/>
    <x v="410"/>
    <s v="Aug"/>
    <n v="2023"/>
    <d v="1899-12-30T07:23:00"/>
    <x v="2"/>
    <x v="1"/>
    <n v="19"/>
    <x v="3"/>
    <s v="White"/>
    <x v="0"/>
    <x v="0"/>
    <n v="4"/>
    <n v="60"/>
    <s v="Delay"/>
    <x v="15"/>
    <n v="7"/>
    <x v="0"/>
    <x v="2"/>
    <x v="2"/>
    <x v="2"/>
  </r>
  <r>
    <n v="711416622"/>
    <s v="M. Geelan"/>
    <x v="60"/>
    <s v="Jun"/>
    <n v="2023"/>
    <d v="1899-12-30T21:58:00"/>
    <x v="2"/>
    <x v="1"/>
    <n v="23"/>
    <x v="3"/>
    <s v="White"/>
    <x v="0"/>
    <x v="0"/>
    <n v="4"/>
    <n v="32"/>
    <s v="Delay"/>
    <x v="13"/>
    <n v="21"/>
    <x v="1"/>
    <x v="2"/>
    <x v="0"/>
    <x v="2"/>
  </r>
  <r>
    <n v="156450074"/>
    <s v="O. Lagde"/>
    <x v="346"/>
    <s v="Aug"/>
    <n v="2023"/>
    <d v="1899-12-30T21:46:00"/>
    <x v="2"/>
    <x v="1"/>
    <n v="76"/>
    <x v="5"/>
    <s v="White"/>
    <x v="0"/>
    <x v="0"/>
    <n v="4"/>
    <n v="39"/>
    <s v="Delay"/>
    <x v="8"/>
    <n v="21"/>
    <x v="1"/>
    <x v="3"/>
    <x v="0"/>
    <x v="1"/>
  </r>
  <r>
    <n v="220787254"/>
    <s v="O. Paskin"/>
    <x v="230"/>
    <s v="Jul"/>
    <n v="2024"/>
    <d v="1899-12-30T02:18:00"/>
    <x v="2"/>
    <x v="1"/>
    <n v="11"/>
    <x v="4"/>
    <s v="White"/>
    <x v="0"/>
    <x v="0"/>
    <n v="4"/>
    <n v="48"/>
    <s v="Delay"/>
    <x v="25"/>
    <n v="2"/>
    <x v="3"/>
    <x v="0"/>
    <x v="2"/>
    <x v="0"/>
  </r>
  <r>
    <n v="672526379"/>
    <s v="Q. Fausset"/>
    <x v="254"/>
    <s v="Jan"/>
    <n v="2024"/>
    <d v="1899-12-30T04:05:00"/>
    <x v="4"/>
    <x v="1"/>
    <n v="19"/>
    <x v="3"/>
    <s v="White"/>
    <x v="0"/>
    <x v="0"/>
    <n v="4"/>
    <n v="35"/>
    <s v="Delay"/>
    <x v="13"/>
    <n v="4"/>
    <x v="3"/>
    <x v="2"/>
    <x v="0"/>
    <x v="2"/>
  </r>
  <r>
    <n v="789372567"/>
    <s v="S. De Gregario"/>
    <x v="515"/>
    <s v="Oct"/>
    <n v="2023"/>
    <d v="1899-12-30T07:28:00"/>
    <x v="6"/>
    <x v="1"/>
    <n v="49"/>
    <x v="2"/>
    <s v="White"/>
    <x v="0"/>
    <x v="0"/>
    <n v="4"/>
    <n v="39"/>
    <s v="Delay"/>
    <x v="29"/>
    <n v="7"/>
    <x v="0"/>
    <x v="2"/>
    <x v="0"/>
    <x v="2"/>
  </r>
  <r>
    <n v="174201756"/>
    <s v="S. Shropsheir"/>
    <x v="164"/>
    <s v="Jul"/>
    <n v="2024"/>
    <d v="1899-12-30T22:41:00"/>
    <x v="0"/>
    <x v="1"/>
    <n v="32"/>
    <x v="6"/>
    <s v="White"/>
    <x v="0"/>
    <x v="0"/>
    <n v="4"/>
    <n v="48"/>
    <s v="Delay"/>
    <x v="29"/>
    <n v="22"/>
    <x v="1"/>
    <x v="2"/>
    <x v="2"/>
    <x v="2"/>
  </r>
  <r>
    <n v="279480099"/>
    <s v="T. Riggulsford"/>
    <x v="533"/>
    <s v="Oct"/>
    <n v="2023"/>
    <d v="1899-12-30T02:12:00"/>
    <x v="5"/>
    <x v="1"/>
    <n v="15"/>
    <x v="3"/>
    <s v="White"/>
    <x v="0"/>
    <x v="0"/>
    <n v="4"/>
    <n v="59"/>
    <s v="Delay"/>
    <x v="22"/>
    <n v="2"/>
    <x v="3"/>
    <x v="1"/>
    <x v="2"/>
    <x v="1"/>
  </r>
  <r>
    <n v="898704805"/>
    <s v="W. Sturridge"/>
    <x v="461"/>
    <s v="Dec"/>
    <n v="2023"/>
    <d v="1899-12-30T16:56:00"/>
    <x v="6"/>
    <x v="1"/>
    <n v="27"/>
    <x v="3"/>
    <s v="White"/>
    <x v="0"/>
    <x v="0"/>
    <n v="4"/>
    <n v="56"/>
    <s v="Delay"/>
    <x v="18"/>
    <n v="16"/>
    <x v="2"/>
    <x v="1"/>
    <x v="2"/>
    <x v="1"/>
  </r>
  <r>
    <n v="467587994"/>
    <s v="W. Sanbrooke"/>
    <x v="434"/>
    <s v="Jun"/>
    <n v="2023"/>
    <d v="1899-12-30T09:30:00"/>
    <x v="5"/>
    <x v="1"/>
    <n v="61"/>
    <x v="0"/>
    <s v="White"/>
    <x v="0"/>
    <x v="0"/>
    <n v="4"/>
    <n v="57"/>
    <s v="Delay"/>
    <x v="30"/>
    <n v="9"/>
    <x v="0"/>
    <x v="3"/>
    <x v="2"/>
    <x v="1"/>
  </r>
  <r>
    <n v="365527650"/>
    <s v="Y. McCree"/>
    <x v="31"/>
    <s v="Jan"/>
    <n v="2024"/>
    <d v="1899-12-30T02:00:00"/>
    <x v="4"/>
    <x v="1"/>
    <n v="68"/>
    <x v="0"/>
    <s v="White"/>
    <x v="0"/>
    <x v="0"/>
    <n v="4"/>
    <n v="58"/>
    <s v="Delay"/>
    <x v="19"/>
    <n v="2"/>
    <x v="3"/>
    <x v="3"/>
    <x v="2"/>
    <x v="1"/>
  </r>
  <r>
    <n v="641523173"/>
    <s v="L. Harford"/>
    <x v="572"/>
    <s v="Jan"/>
    <n v="2024"/>
    <d v="1899-12-30T04:59:00"/>
    <x v="4"/>
    <x v="1"/>
    <n v="37"/>
    <x v="6"/>
    <s v="White"/>
    <x v="0"/>
    <x v="0"/>
    <n v="5"/>
    <n v="10"/>
    <s v="Within Time"/>
    <x v="21"/>
    <n v="4"/>
    <x v="3"/>
    <x v="1"/>
    <x v="1"/>
    <x v="1"/>
  </r>
  <r>
    <n v="692897681"/>
    <s v="L. Johl"/>
    <x v="219"/>
    <s v="Aug"/>
    <n v="2023"/>
    <d v="1899-12-30T21:19:00"/>
    <x v="6"/>
    <x v="1"/>
    <n v="24"/>
    <x v="3"/>
    <s v="White"/>
    <x v="0"/>
    <x v="0"/>
    <n v="5"/>
    <n v="59"/>
    <s v="Delay"/>
    <x v="4"/>
    <n v="21"/>
    <x v="1"/>
    <x v="2"/>
    <x v="2"/>
    <x v="2"/>
  </r>
  <r>
    <n v="252055600"/>
    <s v="N. Deaton"/>
    <x v="46"/>
    <s v="May"/>
    <n v="2024"/>
    <d v="1899-12-30T05:46:00"/>
    <x v="0"/>
    <x v="1"/>
    <n v="12"/>
    <x v="4"/>
    <s v="White"/>
    <x v="0"/>
    <x v="0"/>
    <n v="5"/>
    <n v="25"/>
    <s v="Within Time"/>
    <x v="1"/>
    <n v="5"/>
    <x v="3"/>
    <x v="0"/>
    <x v="1"/>
    <x v="0"/>
  </r>
  <r>
    <n v="726371120"/>
    <s v="T. Weekley"/>
    <x v="69"/>
    <s v="Mar"/>
    <n v="2024"/>
    <d v="1899-12-30T15:49:00"/>
    <x v="2"/>
    <x v="1"/>
    <n v="41"/>
    <x v="6"/>
    <s v="White"/>
    <x v="0"/>
    <x v="0"/>
    <n v="5"/>
    <n v="54"/>
    <s v="Delay"/>
    <x v="16"/>
    <n v="15"/>
    <x v="2"/>
    <x v="1"/>
    <x v="2"/>
    <x v="1"/>
  </r>
  <r>
    <n v="524871820"/>
    <s v="U. Riggeard"/>
    <x v="565"/>
    <s v="Feb"/>
    <n v="2024"/>
    <d v="1899-12-30T01:08:00"/>
    <x v="5"/>
    <x v="1"/>
    <n v="56"/>
    <x v="2"/>
    <s v="White"/>
    <x v="0"/>
    <x v="0"/>
    <n v="5"/>
    <n v="43"/>
    <s v="Delay"/>
    <x v="17"/>
    <n v="1"/>
    <x v="3"/>
    <x v="1"/>
    <x v="0"/>
    <x v="1"/>
  </r>
  <r>
    <n v="535360130"/>
    <s v="W. Byrch"/>
    <x v="477"/>
    <s v="Sep"/>
    <n v="2024"/>
    <d v="1899-12-30T17:53:00"/>
    <x v="6"/>
    <x v="1"/>
    <n v="50"/>
    <x v="2"/>
    <s v="White"/>
    <x v="0"/>
    <x v="0"/>
    <n v="5"/>
    <n v="19"/>
    <s v="Within Time"/>
    <x v="24"/>
    <n v="17"/>
    <x v="2"/>
    <x v="1"/>
    <x v="1"/>
    <x v="1"/>
  </r>
  <r>
    <n v="140370074"/>
    <s v="B. Rooms"/>
    <x v="210"/>
    <s v="Nov"/>
    <n v="2023"/>
    <d v="1899-12-30T15:22:00"/>
    <x v="6"/>
    <x v="1"/>
    <n v="33"/>
    <x v="6"/>
    <s v="White"/>
    <x v="0"/>
    <x v="0"/>
    <n v="6"/>
    <n v="35"/>
    <s v="Delay"/>
    <x v="16"/>
    <n v="15"/>
    <x v="2"/>
    <x v="1"/>
    <x v="0"/>
    <x v="1"/>
  </r>
  <r>
    <n v="586322671"/>
    <s v="C. McGucken"/>
    <x v="482"/>
    <s v="Aug"/>
    <n v="2024"/>
    <d v="1899-12-30T06:02:00"/>
    <x v="0"/>
    <x v="1"/>
    <n v="41"/>
    <x v="6"/>
    <s v="White"/>
    <x v="0"/>
    <x v="0"/>
    <n v="6"/>
    <n v="30"/>
    <s v="Delay"/>
    <x v="20"/>
    <n v="6"/>
    <x v="0"/>
    <x v="3"/>
    <x v="1"/>
    <x v="0"/>
  </r>
  <r>
    <n v="441359026"/>
    <s v="I. Kubas"/>
    <x v="516"/>
    <s v="Jun"/>
    <n v="2024"/>
    <d v="1899-12-30T00:25:00"/>
    <x v="3"/>
    <x v="1"/>
    <n v="73"/>
    <x v="5"/>
    <s v="White"/>
    <x v="0"/>
    <x v="0"/>
    <n v="6"/>
    <n v="17"/>
    <s v="Within Time"/>
    <x v="3"/>
    <n v="0"/>
    <x v="3"/>
    <x v="2"/>
    <x v="1"/>
    <x v="2"/>
  </r>
  <r>
    <n v="499126236"/>
    <s v="O. Durek"/>
    <x v="575"/>
    <s v="Apr"/>
    <n v="2023"/>
    <d v="1899-12-30T10:30:00"/>
    <x v="6"/>
    <x v="1"/>
    <n v="69"/>
    <x v="0"/>
    <s v="White"/>
    <x v="0"/>
    <x v="0"/>
    <n v="6"/>
    <n v="45"/>
    <s v="Delay"/>
    <x v="2"/>
    <n v="10"/>
    <x v="0"/>
    <x v="1"/>
    <x v="0"/>
    <x v="1"/>
  </r>
  <r>
    <n v="216395937"/>
    <s v="P. Dupre"/>
    <x v="133"/>
    <s v="Jun"/>
    <n v="2024"/>
    <d v="1899-12-30T11:36:00"/>
    <x v="4"/>
    <x v="1"/>
    <n v="1"/>
    <x v="1"/>
    <s v="White"/>
    <x v="0"/>
    <x v="0"/>
    <n v="6"/>
    <n v="34"/>
    <s v="Delay"/>
    <x v="14"/>
    <n v="11"/>
    <x v="0"/>
    <x v="0"/>
    <x v="0"/>
    <x v="0"/>
  </r>
  <r>
    <n v="198943682"/>
    <s v="T. Cisec"/>
    <x v="257"/>
    <s v="Sep"/>
    <n v="2024"/>
    <d v="1899-12-30T07:58:00"/>
    <x v="1"/>
    <x v="1"/>
    <n v="55"/>
    <x v="2"/>
    <s v="White"/>
    <x v="0"/>
    <x v="0"/>
    <n v="6"/>
    <n v="27"/>
    <s v="Within Time"/>
    <x v="28"/>
    <n v="7"/>
    <x v="0"/>
    <x v="0"/>
    <x v="1"/>
    <x v="2"/>
  </r>
  <r>
    <n v="647222299"/>
    <s v="V. Hook"/>
    <x v="252"/>
    <s v="Jan"/>
    <n v="2024"/>
    <d v="1899-12-30T14:29:00"/>
    <x v="1"/>
    <x v="1"/>
    <n v="42"/>
    <x v="6"/>
    <s v="White"/>
    <x v="0"/>
    <x v="0"/>
    <n v="6"/>
    <n v="12"/>
    <s v="Within Time"/>
    <x v="0"/>
    <n v="14"/>
    <x v="2"/>
    <x v="0"/>
    <x v="1"/>
    <x v="0"/>
  </r>
  <r>
    <n v="424196464"/>
    <s v="Y. Leaves"/>
    <x v="568"/>
    <s v="Dec"/>
    <n v="2023"/>
    <d v="1899-12-30T23:20:00"/>
    <x v="5"/>
    <x v="1"/>
    <n v="32"/>
    <x v="6"/>
    <s v="White"/>
    <x v="0"/>
    <x v="0"/>
    <n v="6"/>
    <n v="54"/>
    <s v="Delay"/>
    <x v="19"/>
    <n v="23"/>
    <x v="1"/>
    <x v="3"/>
    <x v="2"/>
    <x v="1"/>
  </r>
  <r>
    <n v="568223902"/>
    <s v="Z. La Wille"/>
    <x v="168"/>
    <s v="May"/>
    <n v="2024"/>
    <d v="1899-12-30T15:04:00"/>
    <x v="6"/>
    <x v="1"/>
    <n v="40"/>
    <x v="6"/>
    <s v="White"/>
    <x v="0"/>
    <x v="0"/>
    <n v="6"/>
    <n v="36"/>
    <s v="Delay"/>
    <x v="16"/>
    <n v="15"/>
    <x v="2"/>
    <x v="1"/>
    <x v="0"/>
    <x v="1"/>
  </r>
  <r>
    <n v="277688077"/>
    <s v="A. Markl"/>
    <x v="174"/>
    <s v="Oct"/>
    <n v="2023"/>
    <d v="1899-12-30T15:13:00"/>
    <x v="4"/>
    <x v="1"/>
    <n v="71"/>
    <x v="5"/>
    <s v="White"/>
    <x v="0"/>
    <x v="0"/>
    <n v="7"/>
    <n v="18"/>
    <s v="Within Time"/>
    <x v="11"/>
    <n v="15"/>
    <x v="2"/>
    <x v="0"/>
    <x v="1"/>
    <x v="0"/>
  </r>
  <r>
    <n v="289896208"/>
    <s v="A. Merlin"/>
    <x v="138"/>
    <s v="Oct"/>
    <n v="2024"/>
    <d v="1899-12-30T23:08:00"/>
    <x v="5"/>
    <x v="1"/>
    <n v="49"/>
    <x v="2"/>
    <s v="White"/>
    <x v="0"/>
    <x v="0"/>
    <n v="7"/>
    <n v="20"/>
    <s v="Within Time"/>
    <x v="25"/>
    <n v="23"/>
    <x v="1"/>
    <x v="0"/>
    <x v="1"/>
    <x v="0"/>
  </r>
  <r>
    <n v="293419295"/>
    <s v="H. Vogt"/>
    <x v="366"/>
    <s v="Feb"/>
    <n v="2024"/>
    <d v="1899-12-30T13:42:00"/>
    <x v="4"/>
    <x v="1"/>
    <n v="3"/>
    <x v="1"/>
    <s v="White"/>
    <x v="0"/>
    <x v="0"/>
    <n v="7"/>
    <n v="26"/>
    <s v="Within Time"/>
    <x v="18"/>
    <n v="13"/>
    <x v="2"/>
    <x v="1"/>
    <x v="1"/>
    <x v="1"/>
  </r>
  <r>
    <n v="869034231"/>
    <s v="N. Barnhill"/>
    <x v="552"/>
    <s v="Nov"/>
    <n v="2023"/>
    <d v="1899-12-30T03:17:00"/>
    <x v="0"/>
    <x v="1"/>
    <n v="28"/>
    <x v="3"/>
    <s v="White"/>
    <x v="0"/>
    <x v="0"/>
    <n v="7"/>
    <n v="58"/>
    <s v="Delay"/>
    <x v="1"/>
    <n v="3"/>
    <x v="3"/>
    <x v="0"/>
    <x v="2"/>
    <x v="0"/>
  </r>
  <r>
    <n v="583948865"/>
    <s v="P. Burditt"/>
    <x v="249"/>
    <s v="Dec"/>
    <n v="2023"/>
    <d v="1899-12-30T10:46:00"/>
    <x v="1"/>
    <x v="1"/>
    <n v="40"/>
    <x v="6"/>
    <s v="White"/>
    <x v="0"/>
    <x v="0"/>
    <n v="7"/>
    <n v="50"/>
    <s v="Delay"/>
    <x v="3"/>
    <n v="10"/>
    <x v="0"/>
    <x v="2"/>
    <x v="2"/>
    <x v="2"/>
  </r>
  <r>
    <n v="607399421"/>
    <s v="T. Ourtic"/>
    <x v="326"/>
    <s v="Dec"/>
    <n v="2023"/>
    <d v="1899-12-30T11:40:00"/>
    <x v="5"/>
    <x v="1"/>
    <n v="46"/>
    <x v="2"/>
    <s v="White"/>
    <x v="0"/>
    <x v="0"/>
    <n v="7"/>
    <n v="16"/>
    <s v="Within Time"/>
    <x v="1"/>
    <n v="11"/>
    <x v="0"/>
    <x v="0"/>
    <x v="1"/>
    <x v="0"/>
  </r>
  <r>
    <n v="158656855"/>
    <s v="V. Groocock"/>
    <x v="311"/>
    <s v="May"/>
    <n v="2024"/>
    <d v="1899-12-30T00:53:00"/>
    <x v="6"/>
    <x v="1"/>
    <n v="13"/>
    <x v="4"/>
    <s v="White"/>
    <x v="0"/>
    <x v="0"/>
    <n v="7"/>
    <n v="59"/>
    <s v="Delay"/>
    <x v="28"/>
    <n v="0"/>
    <x v="3"/>
    <x v="0"/>
    <x v="2"/>
    <x v="2"/>
  </r>
  <r>
    <n v="368430999"/>
    <s v="X. Brass"/>
    <x v="287"/>
    <s v="Sep"/>
    <n v="2024"/>
    <d v="1899-12-30T07:34:00"/>
    <x v="3"/>
    <x v="1"/>
    <n v="21"/>
    <x v="3"/>
    <s v="White"/>
    <x v="0"/>
    <x v="0"/>
    <n v="7"/>
    <n v="40"/>
    <s v="Delay"/>
    <x v="1"/>
    <n v="7"/>
    <x v="0"/>
    <x v="0"/>
    <x v="0"/>
    <x v="0"/>
  </r>
  <r>
    <n v="620296632"/>
    <s v="Y. Jellis"/>
    <x v="392"/>
    <s v="Mar"/>
    <n v="2024"/>
    <d v="1899-12-30T04:01:00"/>
    <x v="2"/>
    <x v="1"/>
    <n v="79"/>
    <x v="5"/>
    <s v="White"/>
    <x v="0"/>
    <x v="0"/>
    <n v="7"/>
    <n v="53"/>
    <s v="Delay"/>
    <x v="20"/>
    <n v="4"/>
    <x v="3"/>
    <x v="3"/>
    <x v="2"/>
    <x v="0"/>
  </r>
  <r>
    <n v="754132622"/>
    <s v="E. McNutt"/>
    <x v="520"/>
    <s v="Jul"/>
    <n v="2024"/>
    <d v="1899-12-30T20:22:00"/>
    <x v="4"/>
    <x v="1"/>
    <n v="61"/>
    <x v="0"/>
    <s v="White"/>
    <x v="0"/>
    <x v="0"/>
    <n v="8"/>
    <n v="42"/>
    <s v="Delay"/>
    <x v="1"/>
    <n v="20"/>
    <x v="1"/>
    <x v="0"/>
    <x v="0"/>
    <x v="0"/>
  </r>
  <r>
    <n v="842836859"/>
    <s v="F. O'Brien"/>
    <x v="540"/>
    <s v="Aug"/>
    <n v="2023"/>
    <d v="1899-12-30T04:53:00"/>
    <x v="2"/>
    <x v="1"/>
    <n v="17"/>
    <x v="3"/>
    <s v="White"/>
    <x v="0"/>
    <x v="0"/>
    <n v="8"/>
    <n v="29"/>
    <s v="Within Time"/>
    <x v="14"/>
    <n v="4"/>
    <x v="3"/>
    <x v="0"/>
    <x v="1"/>
    <x v="0"/>
  </r>
  <r>
    <n v="199357842"/>
    <s v="F. Legerwood"/>
    <x v="466"/>
    <s v="Jan"/>
    <n v="2024"/>
    <d v="1899-12-30T10:46:00"/>
    <x v="5"/>
    <x v="1"/>
    <n v="29"/>
    <x v="3"/>
    <s v="White"/>
    <x v="0"/>
    <x v="0"/>
    <n v="8"/>
    <n v="31"/>
    <s v="Delay"/>
    <x v="5"/>
    <n v="10"/>
    <x v="0"/>
    <x v="0"/>
    <x v="0"/>
    <x v="0"/>
  </r>
  <r>
    <n v="646663685"/>
    <s v="L. Elmhurst"/>
    <x v="39"/>
    <s v="Apr"/>
    <n v="2023"/>
    <d v="1899-12-30T00:17:00"/>
    <x v="1"/>
    <x v="1"/>
    <n v="28"/>
    <x v="3"/>
    <s v="White"/>
    <x v="0"/>
    <x v="0"/>
    <n v="8"/>
    <n v="50"/>
    <s v="Delay"/>
    <x v="19"/>
    <n v="0"/>
    <x v="3"/>
    <x v="3"/>
    <x v="2"/>
    <x v="1"/>
  </r>
  <r>
    <n v="401218466"/>
    <s v="M. Shimuk"/>
    <x v="43"/>
    <s v="Apr"/>
    <n v="2023"/>
    <d v="1899-12-30T06:05:00"/>
    <x v="6"/>
    <x v="1"/>
    <n v="10"/>
    <x v="4"/>
    <s v="White"/>
    <x v="0"/>
    <x v="0"/>
    <n v="8"/>
    <n v="43"/>
    <s v="Delay"/>
    <x v="25"/>
    <n v="6"/>
    <x v="0"/>
    <x v="0"/>
    <x v="0"/>
    <x v="0"/>
  </r>
  <r>
    <n v="388238484"/>
    <s v="R. Meneely"/>
    <x v="564"/>
    <s v="Jun"/>
    <n v="2024"/>
    <d v="1899-12-30T03:18:00"/>
    <x v="3"/>
    <x v="1"/>
    <n v="36"/>
    <x v="6"/>
    <s v="White"/>
    <x v="0"/>
    <x v="0"/>
    <n v="8"/>
    <n v="16"/>
    <s v="Within Time"/>
    <x v="30"/>
    <n v="3"/>
    <x v="3"/>
    <x v="3"/>
    <x v="1"/>
    <x v="1"/>
  </r>
  <r>
    <n v="821889428"/>
    <s v="R. Cockhill"/>
    <x v="225"/>
    <s v="May"/>
    <n v="2024"/>
    <d v="1899-12-30T12:25:00"/>
    <x v="5"/>
    <x v="1"/>
    <n v="3"/>
    <x v="1"/>
    <s v="White"/>
    <x v="0"/>
    <x v="0"/>
    <n v="8"/>
    <n v="46"/>
    <s v="Delay"/>
    <x v="14"/>
    <n v="12"/>
    <x v="2"/>
    <x v="0"/>
    <x v="2"/>
    <x v="0"/>
  </r>
  <r>
    <n v="546517389"/>
    <s v="S. Grevile"/>
    <x v="56"/>
    <s v="Aug"/>
    <n v="2024"/>
    <d v="1899-12-30T02:25:00"/>
    <x v="0"/>
    <x v="1"/>
    <n v="56"/>
    <x v="2"/>
    <s v="White"/>
    <x v="0"/>
    <x v="0"/>
    <n v="8"/>
    <n v="33"/>
    <s v="Delay"/>
    <x v="26"/>
    <n v="2"/>
    <x v="3"/>
    <x v="2"/>
    <x v="0"/>
    <x v="2"/>
  </r>
  <r>
    <n v="814676519"/>
    <s v="U. Rosenhaupt"/>
    <x v="68"/>
    <s v="Jan"/>
    <n v="2024"/>
    <d v="1899-12-30T01:44:00"/>
    <x v="1"/>
    <x v="1"/>
    <n v="46"/>
    <x v="2"/>
    <s v="White"/>
    <x v="0"/>
    <x v="0"/>
    <n v="8"/>
    <n v="10"/>
    <s v="Within Time"/>
    <x v="22"/>
    <n v="1"/>
    <x v="3"/>
    <x v="1"/>
    <x v="1"/>
    <x v="1"/>
  </r>
  <r>
    <n v="328399275"/>
    <s v="U. Birkbeck"/>
    <x v="383"/>
    <s v="Oct"/>
    <n v="2023"/>
    <d v="1899-12-30T10:02:00"/>
    <x v="4"/>
    <x v="1"/>
    <n v="48"/>
    <x v="2"/>
    <s v="White"/>
    <x v="0"/>
    <x v="0"/>
    <n v="8"/>
    <n v="26"/>
    <s v="Within Time"/>
    <x v="17"/>
    <n v="10"/>
    <x v="0"/>
    <x v="1"/>
    <x v="1"/>
    <x v="1"/>
  </r>
  <r>
    <n v="309472018"/>
    <s v="V. Delahunt"/>
    <x v="177"/>
    <s v="Dec"/>
    <n v="2023"/>
    <d v="1899-12-30T13:44:00"/>
    <x v="0"/>
    <x v="1"/>
    <n v="35"/>
    <x v="6"/>
    <s v="White"/>
    <x v="0"/>
    <x v="0"/>
    <n v="8"/>
    <n v="44"/>
    <s v="Delay"/>
    <x v="0"/>
    <n v="13"/>
    <x v="2"/>
    <x v="0"/>
    <x v="0"/>
    <x v="0"/>
  </r>
  <r>
    <n v="373975103"/>
    <s v="W. Lunnon"/>
    <x v="258"/>
    <s v="Apr"/>
    <n v="2024"/>
    <d v="1899-12-30T06:20:00"/>
    <x v="2"/>
    <x v="1"/>
    <n v="66"/>
    <x v="0"/>
    <s v="White"/>
    <x v="0"/>
    <x v="0"/>
    <n v="8"/>
    <n v="25"/>
    <s v="Within Time"/>
    <x v="25"/>
    <n v="6"/>
    <x v="0"/>
    <x v="0"/>
    <x v="1"/>
    <x v="0"/>
  </r>
  <r>
    <n v="639298268"/>
    <s v="Z. Rous"/>
    <x v="453"/>
    <s v="Aug"/>
    <n v="2024"/>
    <d v="1899-12-30T14:37:00"/>
    <x v="6"/>
    <x v="1"/>
    <n v="74"/>
    <x v="5"/>
    <s v="White"/>
    <x v="0"/>
    <x v="0"/>
    <n v="8"/>
    <n v="27"/>
    <s v="Within Time"/>
    <x v="23"/>
    <n v="14"/>
    <x v="2"/>
    <x v="2"/>
    <x v="1"/>
    <x v="2"/>
  </r>
  <r>
    <n v="791069701"/>
    <s v="Z. Lunney"/>
    <x v="542"/>
    <s v="May"/>
    <n v="2023"/>
    <d v="1899-12-30T02:51:00"/>
    <x v="0"/>
    <x v="1"/>
    <n v="73"/>
    <x v="5"/>
    <s v="White"/>
    <x v="0"/>
    <x v="0"/>
    <n v="8"/>
    <n v="34"/>
    <s v="Delay"/>
    <x v="29"/>
    <n v="2"/>
    <x v="3"/>
    <x v="2"/>
    <x v="0"/>
    <x v="2"/>
  </r>
  <r>
    <n v="230344538"/>
    <s v="C. Costi"/>
    <x v="511"/>
    <s v="Apr"/>
    <n v="2023"/>
    <d v="1899-12-30T21:37:00"/>
    <x v="0"/>
    <x v="1"/>
    <n v="17"/>
    <x v="3"/>
    <s v="White"/>
    <x v="0"/>
    <x v="0"/>
    <n v="9"/>
    <n v="37"/>
    <s v="Delay"/>
    <x v="7"/>
    <n v="21"/>
    <x v="1"/>
    <x v="2"/>
    <x v="0"/>
    <x v="2"/>
  </r>
  <r>
    <n v="787022075"/>
    <s v="D. Bartalin"/>
    <x v="117"/>
    <s v="Mar"/>
    <n v="2024"/>
    <d v="1899-12-30T11:45:00"/>
    <x v="5"/>
    <x v="1"/>
    <n v="31"/>
    <x v="6"/>
    <s v="White"/>
    <x v="0"/>
    <x v="0"/>
    <n v="9"/>
    <n v="25"/>
    <s v="Within Time"/>
    <x v="21"/>
    <n v="11"/>
    <x v="0"/>
    <x v="1"/>
    <x v="1"/>
    <x v="1"/>
  </r>
  <r>
    <n v="669256650"/>
    <s v="E. Wilks"/>
    <x v="180"/>
    <s v="Apr"/>
    <n v="2023"/>
    <d v="1899-12-30T15:40:00"/>
    <x v="2"/>
    <x v="1"/>
    <n v="65"/>
    <x v="0"/>
    <s v="White"/>
    <x v="0"/>
    <x v="0"/>
    <n v="9"/>
    <n v="39"/>
    <s v="Delay"/>
    <x v="23"/>
    <n v="15"/>
    <x v="2"/>
    <x v="2"/>
    <x v="0"/>
    <x v="2"/>
  </r>
  <r>
    <n v="803563133"/>
    <s v="E. Lynd"/>
    <x v="225"/>
    <s v="May"/>
    <n v="2024"/>
    <d v="1899-12-30T19:16:00"/>
    <x v="5"/>
    <x v="1"/>
    <n v="22"/>
    <x v="3"/>
    <s v="White"/>
    <x v="0"/>
    <x v="0"/>
    <n v="9"/>
    <n v="43"/>
    <s v="Delay"/>
    <x v="14"/>
    <n v="19"/>
    <x v="1"/>
    <x v="0"/>
    <x v="0"/>
    <x v="0"/>
  </r>
  <r>
    <n v="895092744"/>
    <s v="J. Wickens"/>
    <x v="135"/>
    <s v="Jul"/>
    <n v="2024"/>
    <d v="1899-12-30T10:13:00"/>
    <x v="4"/>
    <x v="1"/>
    <n v="49"/>
    <x v="2"/>
    <s v="White"/>
    <x v="0"/>
    <x v="0"/>
    <n v="9"/>
    <n v="38"/>
    <s v="Delay"/>
    <x v="21"/>
    <n v="10"/>
    <x v="0"/>
    <x v="1"/>
    <x v="0"/>
    <x v="1"/>
  </r>
  <r>
    <n v="342056538"/>
    <s v="P. Clandillon"/>
    <x v="17"/>
    <s v="Sep"/>
    <n v="2023"/>
    <d v="1899-12-30T05:25:00"/>
    <x v="4"/>
    <x v="1"/>
    <n v="66"/>
    <x v="0"/>
    <s v="White"/>
    <x v="0"/>
    <x v="0"/>
    <n v="9"/>
    <n v="33"/>
    <s v="Delay"/>
    <x v="2"/>
    <n v="5"/>
    <x v="3"/>
    <x v="1"/>
    <x v="0"/>
    <x v="1"/>
  </r>
  <r>
    <n v="340553895"/>
    <s v="Q. Chandlar"/>
    <x v="188"/>
    <s v="Aug"/>
    <n v="2023"/>
    <d v="1899-12-30T21:56:00"/>
    <x v="4"/>
    <x v="1"/>
    <n v="62"/>
    <x v="0"/>
    <s v="White"/>
    <x v="0"/>
    <x v="0"/>
    <n v="10"/>
    <n v="56"/>
    <s v="Delay"/>
    <x v="26"/>
    <n v="21"/>
    <x v="1"/>
    <x v="2"/>
    <x v="2"/>
    <x v="2"/>
  </r>
  <r>
    <n v="639024514"/>
    <s v="R. Jobbins"/>
    <x v="42"/>
    <s v="Oct"/>
    <n v="2023"/>
    <d v="1899-12-30T02:51:00"/>
    <x v="0"/>
    <x v="1"/>
    <n v="27"/>
    <x v="3"/>
    <s v="White"/>
    <x v="0"/>
    <x v="0"/>
    <n v="10"/>
    <n v="60"/>
    <s v="Delay"/>
    <x v="6"/>
    <n v="2"/>
    <x v="3"/>
    <x v="3"/>
    <x v="2"/>
    <x v="0"/>
  </r>
  <r>
    <n v="335709921"/>
    <s v="B. Quinby"/>
    <x v="549"/>
    <s v="Oct"/>
    <n v="2024"/>
    <d v="1899-12-30T23:01:00"/>
    <x v="0"/>
    <x v="1"/>
    <n v="76"/>
    <x v="5"/>
    <s v="White"/>
    <x v="2"/>
    <x v="0"/>
    <m/>
    <n v="56"/>
    <s v="Delay"/>
    <x v="11"/>
    <n v="23"/>
    <x v="1"/>
    <x v="0"/>
    <x v="2"/>
    <x v="0"/>
  </r>
  <r>
    <n v="334834102"/>
    <s v="C. Pordall"/>
    <x v="155"/>
    <s v="Mar"/>
    <n v="2024"/>
    <d v="1899-12-30T10:01:00"/>
    <x v="0"/>
    <x v="1"/>
    <n v="16"/>
    <x v="3"/>
    <s v="White"/>
    <x v="2"/>
    <x v="0"/>
    <m/>
    <n v="39"/>
    <s v="Delay"/>
    <x v="23"/>
    <n v="10"/>
    <x v="0"/>
    <x v="2"/>
    <x v="0"/>
    <x v="2"/>
  </r>
  <r>
    <n v="857749716"/>
    <s v="C. Brownill"/>
    <x v="100"/>
    <s v="Jul"/>
    <n v="2024"/>
    <d v="1899-12-30T18:50:00"/>
    <x v="4"/>
    <x v="1"/>
    <n v="28"/>
    <x v="3"/>
    <s v="White"/>
    <x v="2"/>
    <x v="0"/>
    <m/>
    <n v="40"/>
    <s v="Delay"/>
    <x v="4"/>
    <n v="18"/>
    <x v="1"/>
    <x v="2"/>
    <x v="0"/>
    <x v="2"/>
  </r>
  <r>
    <n v="159865469"/>
    <s v="C. Magrane"/>
    <x v="35"/>
    <s v="Jul"/>
    <n v="2023"/>
    <d v="1899-12-30T23:28:00"/>
    <x v="2"/>
    <x v="1"/>
    <n v="18"/>
    <x v="3"/>
    <s v="White"/>
    <x v="2"/>
    <x v="0"/>
    <m/>
    <n v="41"/>
    <s v="Delay"/>
    <x v="22"/>
    <n v="23"/>
    <x v="1"/>
    <x v="1"/>
    <x v="0"/>
    <x v="1"/>
  </r>
  <r>
    <n v="267780835"/>
    <s v="D. Wellan"/>
    <x v="70"/>
    <s v="Apr"/>
    <n v="2023"/>
    <d v="1899-12-30T12:26:00"/>
    <x v="4"/>
    <x v="1"/>
    <n v="51"/>
    <x v="2"/>
    <s v="White"/>
    <x v="2"/>
    <x v="0"/>
    <m/>
    <n v="11"/>
    <s v="Within Time"/>
    <x v="14"/>
    <n v="12"/>
    <x v="2"/>
    <x v="0"/>
    <x v="1"/>
    <x v="0"/>
  </r>
  <r>
    <n v="515357484"/>
    <s v="E. Kensley"/>
    <x v="438"/>
    <s v="Sep"/>
    <n v="2024"/>
    <d v="1899-12-30T01:10:00"/>
    <x v="2"/>
    <x v="1"/>
    <n v="2"/>
    <x v="1"/>
    <s v="White"/>
    <x v="2"/>
    <x v="0"/>
    <m/>
    <n v="14"/>
    <s v="Within Time"/>
    <x v="7"/>
    <n v="1"/>
    <x v="3"/>
    <x v="2"/>
    <x v="1"/>
    <x v="2"/>
  </r>
  <r>
    <n v="491792938"/>
    <s v="E. Courage"/>
    <x v="48"/>
    <s v="Oct"/>
    <n v="2024"/>
    <d v="1899-12-30T06:16:00"/>
    <x v="2"/>
    <x v="1"/>
    <n v="15"/>
    <x v="3"/>
    <s v="White"/>
    <x v="2"/>
    <x v="0"/>
    <m/>
    <n v="30"/>
    <s v="Delay"/>
    <x v="15"/>
    <n v="6"/>
    <x v="0"/>
    <x v="2"/>
    <x v="1"/>
    <x v="2"/>
  </r>
  <r>
    <n v="237733094"/>
    <s v="F. Kelsall"/>
    <x v="474"/>
    <s v="Jul"/>
    <n v="2023"/>
    <d v="1899-12-30T20:27:00"/>
    <x v="3"/>
    <x v="1"/>
    <n v="15"/>
    <x v="3"/>
    <s v="White"/>
    <x v="2"/>
    <x v="0"/>
    <m/>
    <n v="19"/>
    <s v="Within Time"/>
    <x v="30"/>
    <n v="20"/>
    <x v="1"/>
    <x v="3"/>
    <x v="1"/>
    <x v="1"/>
  </r>
  <r>
    <n v="851081351"/>
    <s v="F. Innott"/>
    <x v="245"/>
    <s v="Nov"/>
    <n v="2023"/>
    <d v="1899-12-30T23:07:00"/>
    <x v="5"/>
    <x v="1"/>
    <n v="78"/>
    <x v="5"/>
    <s v="White"/>
    <x v="2"/>
    <x v="0"/>
    <m/>
    <n v="26"/>
    <s v="Within Time"/>
    <x v="8"/>
    <n v="23"/>
    <x v="1"/>
    <x v="3"/>
    <x v="1"/>
    <x v="1"/>
  </r>
  <r>
    <n v="342053969"/>
    <s v="G. Sinnott"/>
    <x v="251"/>
    <s v="Jul"/>
    <n v="2024"/>
    <d v="1899-12-30T12:51:00"/>
    <x v="3"/>
    <x v="1"/>
    <n v="16"/>
    <x v="3"/>
    <s v="White"/>
    <x v="2"/>
    <x v="0"/>
    <m/>
    <n v="36"/>
    <s v="Delay"/>
    <x v="28"/>
    <n v="12"/>
    <x v="2"/>
    <x v="0"/>
    <x v="0"/>
    <x v="2"/>
  </r>
  <r>
    <n v="260960945"/>
    <s v="G. Feehily"/>
    <x v="25"/>
    <s v="Dec"/>
    <n v="2023"/>
    <d v="1899-12-30T04:32:00"/>
    <x v="1"/>
    <x v="1"/>
    <n v="37"/>
    <x v="6"/>
    <s v="White"/>
    <x v="2"/>
    <x v="0"/>
    <m/>
    <n v="49"/>
    <s v="Delay"/>
    <x v="11"/>
    <n v="4"/>
    <x v="3"/>
    <x v="0"/>
    <x v="2"/>
    <x v="0"/>
  </r>
  <r>
    <n v="622234523"/>
    <s v="H. Rizzillo"/>
    <x v="243"/>
    <s v="Jun"/>
    <n v="2024"/>
    <d v="1899-12-30T20:56:00"/>
    <x v="1"/>
    <x v="1"/>
    <n v="36"/>
    <x v="6"/>
    <s v="White"/>
    <x v="2"/>
    <x v="0"/>
    <m/>
    <n v="19"/>
    <s v="Within Time"/>
    <x v="19"/>
    <n v="20"/>
    <x v="1"/>
    <x v="3"/>
    <x v="1"/>
    <x v="1"/>
  </r>
  <r>
    <n v="118899281"/>
    <s v="H. Ritter"/>
    <x v="509"/>
    <s v="Jun"/>
    <n v="2023"/>
    <d v="1899-12-30T15:14:00"/>
    <x v="1"/>
    <x v="1"/>
    <n v="35"/>
    <x v="6"/>
    <s v="White"/>
    <x v="2"/>
    <x v="0"/>
    <m/>
    <n v="38"/>
    <s v="Delay"/>
    <x v="15"/>
    <n v="15"/>
    <x v="2"/>
    <x v="2"/>
    <x v="0"/>
    <x v="2"/>
  </r>
  <r>
    <n v="307497871"/>
    <s v="K. Rimour"/>
    <x v="236"/>
    <s v="Nov"/>
    <n v="2023"/>
    <d v="1899-12-30T03:00:00"/>
    <x v="1"/>
    <x v="1"/>
    <n v="66"/>
    <x v="0"/>
    <s v="White"/>
    <x v="2"/>
    <x v="0"/>
    <m/>
    <n v="59"/>
    <s v="Delay"/>
    <x v="25"/>
    <n v="3"/>
    <x v="3"/>
    <x v="0"/>
    <x v="2"/>
    <x v="0"/>
  </r>
  <r>
    <n v="632496543"/>
    <s v="L. Pagel"/>
    <x v="251"/>
    <s v="Jul"/>
    <n v="2024"/>
    <d v="1899-12-30T00:52:00"/>
    <x v="3"/>
    <x v="1"/>
    <n v="28"/>
    <x v="3"/>
    <s v="White"/>
    <x v="2"/>
    <x v="0"/>
    <m/>
    <n v="10"/>
    <s v="Within Time"/>
    <x v="28"/>
    <n v="0"/>
    <x v="3"/>
    <x v="0"/>
    <x v="1"/>
    <x v="2"/>
  </r>
  <r>
    <n v="317646528"/>
    <s v="M. Krug"/>
    <x v="476"/>
    <s v="Oct"/>
    <n v="2023"/>
    <d v="1899-12-30T19:32:00"/>
    <x v="2"/>
    <x v="1"/>
    <n v="14"/>
    <x v="4"/>
    <s v="White"/>
    <x v="2"/>
    <x v="0"/>
    <m/>
    <n v="39"/>
    <s v="Delay"/>
    <x v="7"/>
    <n v="19"/>
    <x v="1"/>
    <x v="2"/>
    <x v="0"/>
    <x v="2"/>
  </r>
  <r>
    <n v="737037902"/>
    <s v="M. Stanion"/>
    <x v="88"/>
    <s v="Sep"/>
    <n v="2024"/>
    <d v="1899-12-30T17:40:00"/>
    <x v="5"/>
    <x v="1"/>
    <n v="20"/>
    <x v="3"/>
    <s v="White"/>
    <x v="2"/>
    <x v="0"/>
    <m/>
    <n v="55"/>
    <s v="Delay"/>
    <x v="22"/>
    <n v="17"/>
    <x v="2"/>
    <x v="1"/>
    <x v="2"/>
    <x v="1"/>
  </r>
  <r>
    <n v="167388507"/>
    <s v="M. Carlow"/>
    <x v="474"/>
    <s v="Jul"/>
    <n v="2023"/>
    <d v="1899-12-30T07:26:00"/>
    <x v="3"/>
    <x v="1"/>
    <n v="39"/>
    <x v="6"/>
    <s v="White"/>
    <x v="2"/>
    <x v="0"/>
    <m/>
    <n v="55"/>
    <s v="Delay"/>
    <x v="30"/>
    <n v="7"/>
    <x v="0"/>
    <x v="3"/>
    <x v="2"/>
    <x v="1"/>
  </r>
  <r>
    <n v="307772768"/>
    <s v="N. Hubbard"/>
    <x v="541"/>
    <s v="Jun"/>
    <n v="2023"/>
    <d v="1899-12-30T08:19:00"/>
    <x v="2"/>
    <x v="1"/>
    <n v="57"/>
    <x v="2"/>
    <s v="White"/>
    <x v="2"/>
    <x v="0"/>
    <m/>
    <n v="15"/>
    <s v="Within Time"/>
    <x v="4"/>
    <n v="8"/>
    <x v="0"/>
    <x v="2"/>
    <x v="1"/>
    <x v="2"/>
  </r>
  <r>
    <n v="681878647"/>
    <s v="N. Edens"/>
    <x v="505"/>
    <s v="Aug"/>
    <n v="2023"/>
    <d v="1899-12-30T14:42:00"/>
    <x v="2"/>
    <x v="1"/>
    <n v="70"/>
    <x v="5"/>
    <s v="White"/>
    <x v="2"/>
    <x v="0"/>
    <m/>
    <n v="19"/>
    <s v="Within Time"/>
    <x v="24"/>
    <n v="14"/>
    <x v="2"/>
    <x v="1"/>
    <x v="1"/>
    <x v="1"/>
  </r>
  <r>
    <n v="824267312"/>
    <s v="N. Siuda"/>
    <x v="401"/>
    <s v="Jun"/>
    <n v="2024"/>
    <d v="1899-12-30T09:46:00"/>
    <x v="5"/>
    <x v="1"/>
    <n v="16"/>
    <x v="3"/>
    <s v="White"/>
    <x v="2"/>
    <x v="0"/>
    <m/>
    <n v="48"/>
    <s v="Delay"/>
    <x v="20"/>
    <n v="9"/>
    <x v="0"/>
    <x v="3"/>
    <x v="2"/>
    <x v="0"/>
  </r>
  <r>
    <n v="795204901"/>
    <s v="N. Glossup"/>
    <x v="337"/>
    <s v="Oct"/>
    <n v="2024"/>
    <d v="1899-12-30T21:50:00"/>
    <x v="2"/>
    <x v="1"/>
    <n v="67"/>
    <x v="0"/>
    <s v="White"/>
    <x v="2"/>
    <x v="0"/>
    <m/>
    <n v="53"/>
    <s v="Delay"/>
    <x v="24"/>
    <n v="21"/>
    <x v="1"/>
    <x v="1"/>
    <x v="2"/>
    <x v="1"/>
  </r>
  <r>
    <n v="102215953"/>
    <s v="O. Annett"/>
    <x v="482"/>
    <s v="Aug"/>
    <n v="2024"/>
    <d v="1899-12-30T06:20:00"/>
    <x v="0"/>
    <x v="1"/>
    <n v="49"/>
    <x v="2"/>
    <s v="White"/>
    <x v="2"/>
    <x v="0"/>
    <m/>
    <n v="11"/>
    <s v="Within Time"/>
    <x v="20"/>
    <n v="6"/>
    <x v="0"/>
    <x v="3"/>
    <x v="1"/>
    <x v="0"/>
  </r>
  <r>
    <n v="236977586"/>
    <s v="P. De la Zenne"/>
    <x v="101"/>
    <s v="Jun"/>
    <n v="2024"/>
    <d v="1899-12-30T12:17:00"/>
    <x v="2"/>
    <x v="1"/>
    <n v="4"/>
    <x v="1"/>
    <s v="White"/>
    <x v="2"/>
    <x v="0"/>
    <m/>
    <n v="13"/>
    <s v="Within Time"/>
    <x v="23"/>
    <n v="12"/>
    <x v="2"/>
    <x v="2"/>
    <x v="1"/>
    <x v="2"/>
  </r>
  <r>
    <n v="357892203"/>
    <s v="Q. McGonigal"/>
    <x v="297"/>
    <s v="Jun"/>
    <n v="2024"/>
    <d v="1899-12-30T23:06:00"/>
    <x v="4"/>
    <x v="1"/>
    <n v="56"/>
    <x v="2"/>
    <s v="White"/>
    <x v="2"/>
    <x v="0"/>
    <m/>
    <n v="40"/>
    <s v="Delay"/>
    <x v="24"/>
    <n v="23"/>
    <x v="1"/>
    <x v="1"/>
    <x v="0"/>
    <x v="1"/>
  </r>
  <r>
    <n v="255926340"/>
    <s v="Q. Isitt"/>
    <x v="541"/>
    <s v="Jun"/>
    <n v="2023"/>
    <d v="1899-12-30T08:32:00"/>
    <x v="2"/>
    <x v="1"/>
    <n v="12"/>
    <x v="4"/>
    <s v="White"/>
    <x v="2"/>
    <x v="0"/>
    <m/>
    <n v="48"/>
    <s v="Delay"/>
    <x v="4"/>
    <n v="8"/>
    <x v="0"/>
    <x v="2"/>
    <x v="2"/>
    <x v="2"/>
  </r>
  <r>
    <n v="614307245"/>
    <s v="S. Blinder"/>
    <x v="167"/>
    <s v="Aug"/>
    <n v="2024"/>
    <d v="1899-12-30T18:41:00"/>
    <x v="1"/>
    <x v="1"/>
    <n v="6"/>
    <x v="4"/>
    <s v="White"/>
    <x v="2"/>
    <x v="0"/>
    <m/>
    <n v="24"/>
    <s v="Within Time"/>
    <x v="24"/>
    <n v="18"/>
    <x v="1"/>
    <x v="1"/>
    <x v="1"/>
    <x v="1"/>
  </r>
  <r>
    <n v="773373969"/>
    <s v="S. Gagie"/>
    <x v="414"/>
    <s v="May"/>
    <n v="2024"/>
    <d v="1899-12-30T21:04:00"/>
    <x v="2"/>
    <x v="1"/>
    <n v="51"/>
    <x v="2"/>
    <s v="White"/>
    <x v="2"/>
    <x v="0"/>
    <m/>
    <n v="42"/>
    <s v="Delay"/>
    <x v="17"/>
    <n v="21"/>
    <x v="1"/>
    <x v="1"/>
    <x v="0"/>
    <x v="1"/>
  </r>
  <r>
    <n v="270144609"/>
    <s v="T. Eldred"/>
    <x v="39"/>
    <s v="Apr"/>
    <n v="2023"/>
    <d v="1899-12-30T01:14:00"/>
    <x v="1"/>
    <x v="1"/>
    <n v="3"/>
    <x v="1"/>
    <s v="White"/>
    <x v="2"/>
    <x v="0"/>
    <m/>
    <n v="32"/>
    <s v="Delay"/>
    <x v="19"/>
    <n v="1"/>
    <x v="3"/>
    <x v="3"/>
    <x v="0"/>
    <x v="1"/>
  </r>
  <r>
    <n v="514120922"/>
    <s v="U. Traite"/>
    <x v="423"/>
    <s v="May"/>
    <n v="2024"/>
    <d v="1899-12-30T22:06:00"/>
    <x v="5"/>
    <x v="1"/>
    <n v="19"/>
    <x v="3"/>
    <s v="White"/>
    <x v="2"/>
    <x v="0"/>
    <m/>
    <n v="28"/>
    <s v="Within Time"/>
    <x v="8"/>
    <n v="22"/>
    <x v="1"/>
    <x v="3"/>
    <x v="1"/>
    <x v="1"/>
  </r>
  <r>
    <n v="646894565"/>
    <s v="U. Claringbold"/>
    <x v="66"/>
    <s v="Jul"/>
    <n v="2023"/>
    <d v="1899-12-30T15:05:00"/>
    <x v="4"/>
    <x v="1"/>
    <n v="48"/>
    <x v="2"/>
    <s v="White"/>
    <x v="2"/>
    <x v="0"/>
    <m/>
    <n v="35"/>
    <s v="Delay"/>
    <x v="24"/>
    <n v="15"/>
    <x v="2"/>
    <x v="1"/>
    <x v="0"/>
    <x v="1"/>
  </r>
  <r>
    <n v="449831904"/>
    <s v="U. Bisacre"/>
    <x v="244"/>
    <s v="Jan"/>
    <n v="2024"/>
    <d v="1899-12-30T09:26:00"/>
    <x v="6"/>
    <x v="1"/>
    <n v="29"/>
    <x v="3"/>
    <s v="White"/>
    <x v="2"/>
    <x v="0"/>
    <m/>
    <n v="37"/>
    <s v="Delay"/>
    <x v="3"/>
    <n v="9"/>
    <x v="0"/>
    <x v="2"/>
    <x v="0"/>
    <x v="2"/>
  </r>
  <r>
    <n v="388501748"/>
    <s v="U. Candy"/>
    <x v="228"/>
    <s v="Jul"/>
    <n v="2023"/>
    <d v="1899-12-30T01:40:00"/>
    <x v="5"/>
    <x v="1"/>
    <n v="73"/>
    <x v="5"/>
    <s v="White"/>
    <x v="2"/>
    <x v="0"/>
    <m/>
    <n v="42"/>
    <s v="Delay"/>
    <x v="16"/>
    <n v="1"/>
    <x v="3"/>
    <x v="1"/>
    <x v="0"/>
    <x v="1"/>
  </r>
  <r>
    <n v="560554242"/>
    <s v="W. Simonassi"/>
    <x v="277"/>
    <s v="Aug"/>
    <n v="2023"/>
    <d v="1899-12-30T18:09:00"/>
    <x v="0"/>
    <x v="1"/>
    <n v="49"/>
    <x v="2"/>
    <s v="White"/>
    <x v="2"/>
    <x v="0"/>
    <m/>
    <n v="20"/>
    <s v="Within Time"/>
    <x v="30"/>
    <n v="18"/>
    <x v="1"/>
    <x v="3"/>
    <x v="1"/>
    <x v="1"/>
  </r>
  <r>
    <n v="690472962"/>
    <s v="W. Damiata"/>
    <x v="298"/>
    <s v="Nov"/>
    <n v="2023"/>
    <d v="1899-12-30T06:21:00"/>
    <x v="4"/>
    <x v="1"/>
    <n v="46"/>
    <x v="2"/>
    <s v="White"/>
    <x v="2"/>
    <x v="0"/>
    <m/>
    <n v="21"/>
    <s v="Within Time"/>
    <x v="0"/>
    <n v="6"/>
    <x v="0"/>
    <x v="0"/>
    <x v="1"/>
    <x v="0"/>
  </r>
  <r>
    <n v="740442216"/>
    <s v="W. Giovannacci"/>
    <x v="545"/>
    <s v="Dec"/>
    <n v="2023"/>
    <d v="1899-12-30T18:10:00"/>
    <x v="0"/>
    <x v="1"/>
    <n v="21"/>
    <x v="3"/>
    <s v="White"/>
    <x v="2"/>
    <x v="0"/>
    <m/>
    <n v="34"/>
    <s v="Delay"/>
    <x v="27"/>
    <n v="18"/>
    <x v="1"/>
    <x v="3"/>
    <x v="0"/>
    <x v="0"/>
  </r>
  <r>
    <n v="869404882"/>
    <s v="W. Strover"/>
    <x v="395"/>
    <s v="Apr"/>
    <n v="2024"/>
    <d v="1899-12-30T10:24:00"/>
    <x v="4"/>
    <x v="1"/>
    <n v="56"/>
    <x v="2"/>
    <s v="White"/>
    <x v="2"/>
    <x v="0"/>
    <m/>
    <n v="43"/>
    <s v="Delay"/>
    <x v="21"/>
    <n v="10"/>
    <x v="0"/>
    <x v="1"/>
    <x v="0"/>
    <x v="1"/>
  </r>
  <r>
    <n v="592859953"/>
    <s v="W. Phidgin"/>
    <x v="500"/>
    <s v="Nov"/>
    <n v="2023"/>
    <d v="1899-12-30T07:17:00"/>
    <x v="0"/>
    <x v="1"/>
    <n v="38"/>
    <x v="6"/>
    <s v="White"/>
    <x v="2"/>
    <x v="0"/>
    <m/>
    <n v="52"/>
    <s v="Delay"/>
    <x v="21"/>
    <n v="7"/>
    <x v="0"/>
    <x v="1"/>
    <x v="2"/>
    <x v="1"/>
  </r>
  <r>
    <n v="713554167"/>
    <s v="X. Somerscales"/>
    <x v="48"/>
    <s v="Oct"/>
    <n v="2024"/>
    <d v="1899-12-30T07:25:00"/>
    <x v="2"/>
    <x v="1"/>
    <n v="52"/>
    <x v="2"/>
    <s v="White"/>
    <x v="2"/>
    <x v="0"/>
    <m/>
    <n v="23"/>
    <s v="Within Time"/>
    <x v="15"/>
    <n v="7"/>
    <x v="0"/>
    <x v="2"/>
    <x v="1"/>
    <x v="2"/>
  </r>
  <r>
    <n v="334629552"/>
    <s v="X. Butterick"/>
    <x v="72"/>
    <s v="Jun"/>
    <n v="2024"/>
    <d v="1899-12-30T16:50:00"/>
    <x v="2"/>
    <x v="1"/>
    <n v="54"/>
    <x v="2"/>
    <s v="White"/>
    <x v="2"/>
    <x v="0"/>
    <m/>
    <n v="25"/>
    <s v="Within Time"/>
    <x v="27"/>
    <n v="16"/>
    <x v="2"/>
    <x v="3"/>
    <x v="1"/>
    <x v="0"/>
  </r>
  <r>
    <n v="512751926"/>
    <s v="Y. Davidowich"/>
    <x v="154"/>
    <s v="Nov"/>
    <n v="2023"/>
    <d v="1899-12-30T04:57:00"/>
    <x v="0"/>
    <x v="1"/>
    <n v="45"/>
    <x v="2"/>
    <s v="White"/>
    <x v="2"/>
    <x v="0"/>
    <m/>
    <n v="29"/>
    <s v="Within Time"/>
    <x v="4"/>
    <n v="4"/>
    <x v="3"/>
    <x v="2"/>
    <x v="1"/>
    <x v="2"/>
  </r>
  <r>
    <n v="535706724"/>
    <s v="Y. Everett"/>
    <x v="42"/>
    <s v="Oct"/>
    <n v="2023"/>
    <d v="1899-12-30T10:49:00"/>
    <x v="0"/>
    <x v="1"/>
    <n v="11"/>
    <x v="4"/>
    <s v="White"/>
    <x v="2"/>
    <x v="0"/>
    <m/>
    <n v="32"/>
    <s v="Delay"/>
    <x v="6"/>
    <n v="10"/>
    <x v="0"/>
    <x v="3"/>
    <x v="0"/>
    <x v="0"/>
  </r>
  <r>
    <n v="508175890"/>
    <s v="Y. Jouaneton"/>
    <x v="563"/>
    <s v="Jul"/>
    <n v="2023"/>
    <d v="1899-12-30T03:20:00"/>
    <x v="0"/>
    <x v="1"/>
    <n v="40"/>
    <x v="6"/>
    <s v="White"/>
    <x v="2"/>
    <x v="0"/>
    <m/>
    <n v="39"/>
    <s v="Delay"/>
    <x v="9"/>
    <n v="3"/>
    <x v="3"/>
    <x v="3"/>
    <x v="0"/>
    <x v="0"/>
  </r>
  <r>
    <n v="528149097"/>
    <s v="Y. Minchinden"/>
    <x v="186"/>
    <s v="Jun"/>
    <n v="2023"/>
    <d v="1899-12-30T05:03:00"/>
    <x v="4"/>
    <x v="1"/>
    <n v="9"/>
    <x v="4"/>
    <s v="White"/>
    <x v="2"/>
    <x v="0"/>
    <m/>
    <n v="49"/>
    <s v="Delay"/>
    <x v="18"/>
    <n v="5"/>
    <x v="3"/>
    <x v="1"/>
    <x v="2"/>
    <x v="1"/>
  </r>
  <r>
    <n v="825013965"/>
    <s v="Z. Rumke"/>
    <x v="21"/>
    <s v="Nov"/>
    <n v="2023"/>
    <d v="1899-12-30T19:44:00"/>
    <x v="5"/>
    <x v="1"/>
    <n v="75"/>
    <x v="5"/>
    <s v="White"/>
    <x v="2"/>
    <x v="0"/>
    <m/>
    <n v="17"/>
    <s v="Within Time"/>
    <x v="14"/>
    <n v="19"/>
    <x v="1"/>
    <x v="0"/>
    <x v="1"/>
    <x v="0"/>
  </r>
  <r>
    <n v="188243805"/>
    <s v="Z. Bourdis"/>
    <x v="388"/>
    <s v="Mar"/>
    <n v="2024"/>
    <d v="1899-12-30T00:02:00"/>
    <x v="3"/>
    <x v="1"/>
    <n v="43"/>
    <x v="6"/>
    <s v="White"/>
    <x v="2"/>
    <x v="0"/>
    <m/>
    <n v="32"/>
    <s v="Delay"/>
    <x v="29"/>
    <n v="0"/>
    <x v="3"/>
    <x v="2"/>
    <x v="0"/>
    <x v="2"/>
  </r>
  <r>
    <n v="191850502"/>
    <s v="Z. Curror"/>
    <x v="103"/>
    <s v="Jul"/>
    <n v="2023"/>
    <d v="1899-12-30T11:08:00"/>
    <x v="0"/>
    <x v="1"/>
    <n v="49"/>
    <x v="2"/>
    <s v="White"/>
    <x v="2"/>
    <x v="0"/>
    <m/>
    <n v="42"/>
    <s v="Delay"/>
    <x v="7"/>
    <n v="11"/>
    <x v="0"/>
    <x v="2"/>
    <x v="0"/>
    <x v="2"/>
  </r>
  <r>
    <n v="664022390"/>
    <s v="Q. Buddle"/>
    <x v="501"/>
    <s v="Sep"/>
    <n v="2024"/>
    <d v="1899-12-30T16:47:00"/>
    <x v="4"/>
    <x v="1"/>
    <n v="62"/>
    <x v="0"/>
    <s v="White"/>
    <x v="2"/>
    <x v="0"/>
    <n v="0"/>
    <n v="25"/>
    <s v="Within Time"/>
    <x v="11"/>
    <n v="16"/>
    <x v="2"/>
    <x v="0"/>
    <x v="1"/>
    <x v="0"/>
  </r>
  <r>
    <n v="608663521"/>
    <s v="A. Coldbathe"/>
    <x v="218"/>
    <s v="Jun"/>
    <n v="2024"/>
    <d v="1899-12-30T00:01:00"/>
    <x v="0"/>
    <x v="1"/>
    <n v="29"/>
    <x v="3"/>
    <s v="White"/>
    <x v="2"/>
    <x v="0"/>
    <n v="1"/>
    <n v="25"/>
    <s v="Within Time"/>
    <x v="9"/>
    <n v="0"/>
    <x v="3"/>
    <x v="3"/>
    <x v="1"/>
    <x v="0"/>
  </r>
  <r>
    <n v="876712417"/>
    <s v="B. Gladebeck"/>
    <x v="262"/>
    <s v="Jun"/>
    <n v="2023"/>
    <d v="1899-12-30T09:01:00"/>
    <x v="3"/>
    <x v="1"/>
    <n v="6"/>
    <x v="4"/>
    <s v="White"/>
    <x v="2"/>
    <x v="0"/>
    <n v="2"/>
    <n v="56"/>
    <s v="Delay"/>
    <x v="6"/>
    <n v="9"/>
    <x v="0"/>
    <x v="3"/>
    <x v="2"/>
    <x v="0"/>
  </r>
  <r>
    <n v="426074984"/>
    <s v="I. Deluca"/>
    <x v="281"/>
    <s v="Jan"/>
    <n v="2024"/>
    <d v="1899-12-30T03:29:00"/>
    <x v="2"/>
    <x v="1"/>
    <n v="11"/>
    <x v="4"/>
    <s v="White"/>
    <x v="2"/>
    <x v="0"/>
    <n v="4"/>
    <n v="42"/>
    <s v="Delay"/>
    <x v="2"/>
    <n v="3"/>
    <x v="3"/>
    <x v="1"/>
    <x v="0"/>
    <x v="1"/>
  </r>
  <r>
    <n v="142278439"/>
    <s v="E. Braam"/>
    <x v="123"/>
    <s v="May"/>
    <n v="2024"/>
    <d v="1899-12-30T14:23:00"/>
    <x v="3"/>
    <x v="1"/>
    <n v="4"/>
    <x v="1"/>
    <s v="White"/>
    <x v="2"/>
    <x v="0"/>
    <n v="5"/>
    <n v="24"/>
    <s v="Within Time"/>
    <x v="18"/>
    <n v="14"/>
    <x v="2"/>
    <x v="1"/>
    <x v="1"/>
    <x v="1"/>
  </r>
  <r>
    <n v="819282751"/>
    <s v="D. Malkin"/>
    <x v="389"/>
    <s v="Nov"/>
    <n v="2023"/>
    <d v="1899-12-30T05:41:00"/>
    <x v="4"/>
    <x v="1"/>
    <n v="64"/>
    <x v="0"/>
    <s v="White"/>
    <x v="2"/>
    <x v="0"/>
    <n v="6"/>
    <n v="41"/>
    <s v="Delay"/>
    <x v="22"/>
    <n v="5"/>
    <x v="3"/>
    <x v="1"/>
    <x v="0"/>
    <x v="1"/>
  </r>
  <r>
    <n v="185454039"/>
    <s v="I. Palphreyman"/>
    <x v="270"/>
    <s v="Aug"/>
    <n v="2024"/>
    <d v="1899-12-30T21:48:00"/>
    <x v="2"/>
    <x v="1"/>
    <n v="28"/>
    <x v="3"/>
    <s v="White"/>
    <x v="2"/>
    <x v="0"/>
    <n v="6"/>
    <n v="12"/>
    <s v="Within Time"/>
    <x v="19"/>
    <n v="21"/>
    <x v="1"/>
    <x v="3"/>
    <x v="1"/>
    <x v="1"/>
  </r>
  <r>
    <n v="580129421"/>
    <s v="F. Aicken"/>
    <x v="69"/>
    <s v="Mar"/>
    <n v="2024"/>
    <d v="1899-12-30T03:34:00"/>
    <x v="2"/>
    <x v="1"/>
    <n v="57"/>
    <x v="2"/>
    <s v="White"/>
    <x v="2"/>
    <x v="0"/>
    <n v="7"/>
    <n v="22"/>
    <s v="Within Time"/>
    <x v="16"/>
    <n v="3"/>
    <x v="3"/>
    <x v="1"/>
    <x v="1"/>
    <x v="1"/>
  </r>
  <r>
    <n v="183649809"/>
    <s v="U. Zanelli"/>
    <x v="35"/>
    <s v="Jul"/>
    <n v="2023"/>
    <d v="1899-12-30T17:30:00"/>
    <x v="2"/>
    <x v="1"/>
    <n v="58"/>
    <x v="2"/>
    <s v="White"/>
    <x v="2"/>
    <x v="0"/>
    <n v="7"/>
    <n v="18"/>
    <s v="Within Time"/>
    <x v="22"/>
    <n v="17"/>
    <x v="2"/>
    <x v="1"/>
    <x v="1"/>
    <x v="1"/>
  </r>
  <r>
    <n v="800819945"/>
    <s v="Z. Ridewood"/>
    <x v="523"/>
    <s v="Apr"/>
    <n v="2024"/>
    <d v="1899-12-30T23:04:00"/>
    <x v="2"/>
    <x v="1"/>
    <n v="22"/>
    <x v="3"/>
    <s v="White"/>
    <x v="2"/>
    <x v="0"/>
    <n v="7"/>
    <n v="53"/>
    <s v="Delay"/>
    <x v="2"/>
    <n v="23"/>
    <x v="1"/>
    <x v="1"/>
    <x v="2"/>
    <x v="1"/>
  </r>
  <r>
    <n v="733210718"/>
    <s v="E. McLoney"/>
    <x v="374"/>
    <s v="Dec"/>
    <n v="2023"/>
    <d v="1899-12-30T20:17:00"/>
    <x v="4"/>
    <x v="1"/>
    <n v="61"/>
    <x v="0"/>
    <s v="White"/>
    <x v="2"/>
    <x v="0"/>
    <n v="8"/>
    <n v="13"/>
    <s v="Within Time"/>
    <x v="6"/>
    <n v="20"/>
    <x v="1"/>
    <x v="3"/>
    <x v="1"/>
    <x v="0"/>
  </r>
  <r>
    <n v="634366673"/>
    <s v="Q. O'Hegertie"/>
    <x v="518"/>
    <s v="Apr"/>
    <n v="2023"/>
    <d v="1899-12-30T18:31:00"/>
    <x v="0"/>
    <x v="1"/>
    <n v="61"/>
    <x v="0"/>
    <s v="White"/>
    <x v="2"/>
    <x v="0"/>
    <n v="9"/>
    <n v="18"/>
    <s v="Within Time"/>
    <x v="18"/>
    <n v="18"/>
    <x v="1"/>
    <x v="1"/>
    <x v="1"/>
    <x v="1"/>
  </r>
  <r>
    <n v="724597143"/>
    <s v="V. Trewhella"/>
    <x v="376"/>
    <s v="Oct"/>
    <n v="2024"/>
    <d v="1899-12-30T02:11:00"/>
    <x v="5"/>
    <x v="1"/>
    <n v="24"/>
    <x v="3"/>
    <s v="White"/>
    <x v="2"/>
    <x v="0"/>
    <n v="10"/>
    <n v="31"/>
    <s v="Delay"/>
    <x v="2"/>
    <n v="2"/>
    <x v="3"/>
    <x v="1"/>
    <x v="0"/>
    <x v="1"/>
  </r>
  <r>
    <n v="580440953"/>
    <s v="A. Braizier"/>
    <x v="299"/>
    <s v="Feb"/>
    <n v="2024"/>
    <d v="1899-12-30T20:56:00"/>
    <x v="0"/>
    <x v="1"/>
    <n v="62"/>
    <x v="0"/>
    <s v="White"/>
    <x v="4"/>
    <x v="0"/>
    <m/>
    <n v="47"/>
    <s v="Delay"/>
    <x v="28"/>
    <n v="20"/>
    <x v="1"/>
    <x v="0"/>
    <x v="2"/>
    <x v="2"/>
  </r>
  <r>
    <n v="719226541"/>
    <s v="B. Little"/>
    <x v="506"/>
    <s v="Feb"/>
    <n v="2024"/>
    <d v="1899-12-30T10:35:00"/>
    <x v="5"/>
    <x v="1"/>
    <n v="23"/>
    <x v="3"/>
    <s v="White"/>
    <x v="4"/>
    <x v="0"/>
    <m/>
    <n v="59"/>
    <s v="Delay"/>
    <x v="30"/>
    <n v="10"/>
    <x v="0"/>
    <x v="3"/>
    <x v="2"/>
    <x v="1"/>
  </r>
  <r>
    <n v="869119024"/>
    <s v="C. Trebbett"/>
    <x v="313"/>
    <s v="Jul"/>
    <n v="2024"/>
    <d v="1899-12-30T00:45:00"/>
    <x v="2"/>
    <x v="1"/>
    <n v="67"/>
    <x v="0"/>
    <s v="White"/>
    <x v="4"/>
    <x v="0"/>
    <m/>
    <n v="15"/>
    <s v="Within Time"/>
    <x v="10"/>
    <n v="0"/>
    <x v="3"/>
    <x v="2"/>
    <x v="1"/>
    <x v="2"/>
  </r>
  <r>
    <n v="309022959"/>
    <s v="D. Titherington"/>
    <x v="414"/>
    <s v="May"/>
    <n v="2024"/>
    <d v="1899-12-30T15:23:00"/>
    <x v="2"/>
    <x v="1"/>
    <n v="43"/>
    <x v="6"/>
    <s v="White"/>
    <x v="4"/>
    <x v="0"/>
    <m/>
    <n v="31"/>
    <s v="Delay"/>
    <x v="17"/>
    <n v="15"/>
    <x v="2"/>
    <x v="1"/>
    <x v="0"/>
    <x v="1"/>
  </r>
  <r>
    <n v="208316331"/>
    <s v="E. Boffey"/>
    <x v="498"/>
    <s v="Jun"/>
    <n v="2023"/>
    <d v="1899-12-30T00:03:00"/>
    <x v="0"/>
    <x v="1"/>
    <n v="57"/>
    <x v="2"/>
    <s v="White"/>
    <x v="4"/>
    <x v="0"/>
    <m/>
    <n v="59"/>
    <s v="Delay"/>
    <x v="28"/>
    <n v="0"/>
    <x v="3"/>
    <x v="0"/>
    <x v="2"/>
    <x v="2"/>
  </r>
  <r>
    <n v="140586732"/>
    <s v="M. Freake"/>
    <x v="212"/>
    <s v="May"/>
    <n v="2023"/>
    <d v="1899-12-30T11:26:00"/>
    <x v="5"/>
    <x v="1"/>
    <n v="46"/>
    <x v="2"/>
    <s v="White"/>
    <x v="4"/>
    <x v="0"/>
    <m/>
    <n v="45"/>
    <s v="Delay"/>
    <x v="5"/>
    <n v="11"/>
    <x v="0"/>
    <x v="0"/>
    <x v="0"/>
    <x v="0"/>
  </r>
  <r>
    <n v="816720393"/>
    <s v="N. Tohill"/>
    <x v="379"/>
    <s v="Mar"/>
    <n v="2024"/>
    <d v="1899-12-30T09:43:00"/>
    <x v="3"/>
    <x v="1"/>
    <n v="78"/>
    <x v="5"/>
    <s v="White"/>
    <x v="4"/>
    <x v="0"/>
    <m/>
    <n v="30"/>
    <s v="Delay"/>
    <x v="24"/>
    <n v="9"/>
    <x v="0"/>
    <x v="1"/>
    <x v="1"/>
    <x v="1"/>
  </r>
  <r>
    <n v="468103284"/>
    <s v="P. Trainor"/>
    <x v="279"/>
    <s v="May"/>
    <n v="2023"/>
    <d v="1899-12-30T10:18:00"/>
    <x v="3"/>
    <x v="1"/>
    <n v="57"/>
    <x v="2"/>
    <s v="White"/>
    <x v="4"/>
    <x v="0"/>
    <m/>
    <n v="19"/>
    <s v="Within Time"/>
    <x v="26"/>
    <n v="10"/>
    <x v="0"/>
    <x v="2"/>
    <x v="1"/>
    <x v="2"/>
  </r>
  <r>
    <n v="880240836"/>
    <s v="P. Wais"/>
    <x v="301"/>
    <s v="May"/>
    <n v="2023"/>
    <d v="1899-12-30T02:40:00"/>
    <x v="6"/>
    <x v="1"/>
    <n v="19"/>
    <x v="3"/>
    <s v="White"/>
    <x v="4"/>
    <x v="0"/>
    <m/>
    <n v="26"/>
    <s v="Within Time"/>
    <x v="12"/>
    <n v="2"/>
    <x v="3"/>
    <x v="2"/>
    <x v="1"/>
    <x v="2"/>
  </r>
  <r>
    <n v="730964481"/>
    <s v="R. Eede"/>
    <x v="31"/>
    <s v="Jan"/>
    <n v="2024"/>
    <d v="1899-12-30T05:30:00"/>
    <x v="4"/>
    <x v="1"/>
    <n v="54"/>
    <x v="2"/>
    <s v="White"/>
    <x v="4"/>
    <x v="0"/>
    <m/>
    <n v="59"/>
    <s v="Delay"/>
    <x v="19"/>
    <n v="5"/>
    <x v="3"/>
    <x v="3"/>
    <x v="2"/>
    <x v="1"/>
  </r>
  <r>
    <n v="321647625"/>
    <s v="X. McLanachan"/>
    <x v="56"/>
    <s v="Aug"/>
    <n v="2024"/>
    <d v="1899-12-30T03:05:00"/>
    <x v="0"/>
    <x v="1"/>
    <n v="67"/>
    <x v="0"/>
    <s v="White"/>
    <x v="4"/>
    <x v="0"/>
    <m/>
    <n v="56"/>
    <s v="Delay"/>
    <x v="26"/>
    <n v="3"/>
    <x v="3"/>
    <x v="2"/>
    <x v="2"/>
    <x v="2"/>
  </r>
  <r>
    <n v="105781308"/>
    <s v="Y. McConville"/>
    <x v="368"/>
    <s v="Oct"/>
    <n v="2023"/>
    <d v="1899-12-30T13:11:00"/>
    <x v="0"/>
    <x v="1"/>
    <n v="36"/>
    <x v="6"/>
    <s v="White"/>
    <x v="4"/>
    <x v="0"/>
    <m/>
    <n v="30"/>
    <s v="Delay"/>
    <x v="10"/>
    <n v="13"/>
    <x v="2"/>
    <x v="2"/>
    <x v="1"/>
    <x v="2"/>
  </r>
  <r>
    <n v="289634913"/>
    <s v="Z. Sherwill"/>
    <x v="492"/>
    <s v="Oct"/>
    <n v="2024"/>
    <d v="1899-12-30T23:54:00"/>
    <x v="1"/>
    <x v="1"/>
    <n v="45"/>
    <x v="2"/>
    <s v="White"/>
    <x v="4"/>
    <x v="0"/>
    <m/>
    <n v="31"/>
    <s v="Delay"/>
    <x v="7"/>
    <n v="23"/>
    <x v="1"/>
    <x v="2"/>
    <x v="0"/>
    <x v="2"/>
  </r>
  <r>
    <n v="299354987"/>
    <s v="X. Middlemiss"/>
    <x v="57"/>
    <s v="Aug"/>
    <n v="2023"/>
    <d v="1899-12-30T07:35:00"/>
    <x v="4"/>
    <x v="1"/>
    <n v="58"/>
    <x v="2"/>
    <s v="White"/>
    <x v="4"/>
    <x v="0"/>
    <n v="8"/>
    <n v="49"/>
    <s v="Delay"/>
    <x v="20"/>
    <n v="7"/>
    <x v="0"/>
    <x v="3"/>
    <x v="2"/>
    <x v="0"/>
  </r>
  <r>
    <n v="663100081"/>
    <s v="K. Landell"/>
    <x v="289"/>
    <s v="Aug"/>
    <n v="2024"/>
    <d v="1899-12-30T09:08:00"/>
    <x v="6"/>
    <x v="1"/>
    <n v="50"/>
    <x v="2"/>
    <s v="White"/>
    <x v="7"/>
    <x v="0"/>
    <m/>
    <n v="35"/>
    <s v="Delay"/>
    <x v="0"/>
    <n v="9"/>
    <x v="0"/>
    <x v="0"/>
    <x v="0"/>
    <x v="0"/>
  </r>
  <r>
    <n v="230430881"/>
    <s v="T. Hunte"/>
    <x v="476"/>
    <s v="Oct"/>
    <n v="2023"/>
    <d v="1899-12-30T02:23:00"/>
    <x v="2"/>
    <x v="1"/>
    <n v="65"/>
    <x v="0"/>
    <s v="White"/>
    <x v="7"/>
    <x v="0"/>
    <m/>
    <n v="15"/>
    <s v="Within Time"/>
    <x v="7"/>
    <n v="2"/>
    <x v="3"/>
    <x v="2"/>
    <x v="1"/>
    <x v="2"/>
  </r>
  <r>
    <n v="324710403"/>
    <s v="T. D'Oyly"/>
    <x v="543"/>
    <s v="Apr"/>
    <n v="2023"/>
    <d v="1899-12-30T11:58:00"/>
    <x v="5"/>
    <x v="1"/>
    <n v="68"/>
    <x v="0"/>
    <s v="White"/>
    <x v="7"/>
    <x v="0"/>
    <m/>
    <n v="51"/>
    <s v="Delay"/>
    <x v="16"/>
    <n v="11"/>
    <x v="0"/>
    <x v="1"/>
    <x v="2"/>
    <x v="1"/>
  </r>
  <r>
    <n v="319095768"/>
    <s v="W. Ianetti"/>
    <x v="504"/>
    <s v="May"/>
    <n v="2023"/>
    <d v="1899-12-30T14:34:00"/>
    <x v="6"/>
    <x v="1"/>
    <n v="39"/>
    <x v="6"/>
    <s v="White"/>
    <x v="7"/>
    <x v="0"/>
    <m/>
    <n v="15"/>
    <s v="Within Time"/>
    <x v="17"/>
    <n v="14"/>
    <x v="2"/>
    <x v="1"/>
    <x v="1"/>
    <x v="1"/>
  </r>
  <r>
    <n v="895848091"/>
    <s v="V. Staniforth"/>
    <x v="28"/>
    <s v="Apr"/>
    <n v="2024"/>
    <d v="1899-12-30T16:03:00"/>
    <x v="6"/>
    <x v="1"/>
    <n v="27"/>
    <x v="3"/>
    <s v="White"/>
    <x v="7"/>
    <x v="0"/>
    <n v="0"/>
    <n v="17"/>
    <s v="Within Time"/>
    <x v="17"/>
    <n v="16"/>
    <x v="2"/>
    <x v="1"/>
    <x v="1"/>
    <x v="1"/>
  </r>
  <r>
    <n v="659190626"/>
    <s v="B. Deverose"/>
    <x v="322"/>
    <s v="May"/>
    <n v="2023"/>
    <d v="1899-12-30T05:13:00"/>
    <x v="6"/>
    <x v="1"/>
    <n v="63"/>
    <x v="0"/>
    <s v="White"/>
    <x v="7"/>
    <x v="0"/>
    <n v="7"/>
    <n v="49"/>
    <s v="Delay"/>
    <x v="11"/>
    <n v="5"/>
    <x v="3"/>
    <x v="0"/>
    <x v="2"/>
    <x v="0"/>
  </r>
  <r>
    <n v="774315026"/>
    <s v="Y. Sugars"/>
    <x v="319"/>
    <s v="Oct"/>
    <n v="2024"/>
    <d v="1899-12-30T15:07:00"/>
    <x v="0"/>
    <x v="1"/>
    <n v="27"/>
    <x v="3"/>
    <s v="White"/>
    <x v="7"/>
    <x v="0"/>
    <n v="10"/>
    <n v="28"/>
    <s v="Within Time"/>
    <x v="30"/>
    <n v="15"/>
    <x v="2"/>
    <x v="3"/>
    <x v="1"/>
    <x v="1"/>
  </r>
  <r>
    <n v="535836651"/>
    <s v="G. Ariss"/>
    <x v="576"/>
    <s v="May"/>
    <n v="2023"/>
    <d v="1899-12-30T14:01:00"/>
    <x v="1"/>
    <x v="0"/>
    <n v="59"/>
    <x v="2"/>
    <s v="African American"/>
    <x v="6"/>
    <x v="0"/>
    <m/>
    <n v="54"/>
    <s v="Delay"/>
    <x v="27"/>
    <n v="14"/>
    <x v="2"/>
    <x v="3"/>
    <x v="2"/>
    <x v="0"/>
  </r>
  <r>
    <n v="429954610"/>
    <s v="H. Knowlys"/>
    <x v="367"/>
    <s v="Nov"/>
    <n v="2023"/>
    <d v="1899-12-30T14:53:00"/>
    <x v="1"/>
    <x v="0"/>
    <n v="14"/>
    <x v="4"/>
    <s v="African American"/>
    <x v="6"/>
    <x v="0"/>
    <m/>
    <n v="22"/>
    <s v="Within Time"/>
    <x v="6"/>
    <n v="14"/>
    <x v="2"/>
    <x v="3"/>
    <x v="1"/>
    <x v="0"/>
  </r>
  <r>
    <n v="390933319"/>
    <s v="K. Glendenning"/>
    <x v="575"/>
    <s v="Apr"/>
    <n v="2023"/>
    <d v="1899-12-30T07:34:00"/>
    <x v="6"/>
    <x v="0"/>
    <n v="73"/>
    <x v="5"/>
    <s v="African American"/>
    <x v="6"/>
    <x v="0"/>
    <m/>
    <n v="25"/>
    <s v="Within Time"/>
    <x v="2"/>
    <n v="7"/>
    <x v="0"/>
    <x v="1"/>
    <x v="1"/>
    <x v="1"/>
  </r>
  <r>
    <n v="295238004"/>
    <s v="L. Lung"/>
    <x v="156"/>
    <s v="Aug"/>
    <n v="2023"/>
    <d v="1899-12-30T20:57:00"/>
    <x v="3"/>
    <x v="0"/>
    <n v="24"/>
    <x v="3"/>
    <s v="African American"/>
    <x v="6"/>
    <x v="0"/>
    <m/>
    <n v="30"/>
    <s v="Delay"/>
    <x v="23"/>
    <n v="20"/>
    <x v="1"/>
    <x v="2"/>
    <x v="1"/>
    <x v="2"/>
  </r>
  <r>
    <n v="515025699"/>
    <s v="M. Ashdown"/>
    <x v="510"/>
    <s v="Aug"/>
    <n v="2023"/>
    <d v="1899-12-30T14:50:00"/>
    <x v="0"/>
    <x v="0"/>
    <n v="14"/>
    <x v="4"/>
    <s v="African American"/>
    <x v="6"/>
    <x v="0"/>
    <m/>
    <n v="58"/>
    <s v="Delay"/>
    <x v="17"/>
    <n v="14"/>
    <x v="2"/>
    <x v="1"/>
    <x v="2"/>
    <x v="1"/>
  </r>
  <r>
    <n v="321061856"/>
    <s v="O. McEnteggart"/>
    <x v="486"/>
    <s v="Apr"/>
    <n v="2023"/>
    <d v="1899-12-30T15:44:00"/>
    <x v="4"/>
    <x v="0"/>
    <n v="57"/>
    <x v="2"/>
    <s v="African American"/>
    <x v="6"/>
    <x v="0"/>
    <m/>
    <n v="31"/>
    <s v="Delay"/>
    <x v="24"/>
    <n v="15"/>
    <x v="2"/>
    <x v="1"/>
    <x v="0"/>
    <x v="1"/>
  </r>
  <r>
    <n v="494940828"/>
    <s v="P. Jurczak"/>
    <x v="142"/>
    <s v="Feb"/>
    <n v="2024"/>
    <d v="1899-12-30T03:09:00"/>
    <x v="2"/>
    <x v="0"/>
    <n v="15"/>
    <x v="3"/>
    <s v="African American"/>
    <x v="6"/>
    <x v="0"/>
    <m/>
    <n v="50"/>
    <s v="Delay"/>
    <x v="19"/>
    <n v="3"/>
    <x v="3"/>
    <x v="3"/>
    <x v="2"/>
    <x v="1"/>
  </r>
  <r>
    <n v="536236460"/>
    <s v="S. Pulley"/>
    <x v="44"/>
    <s v="Sep"/>
    <n v="2024"/>
    <d v="1899-12-30T03:54:00"/>
    <x v="3"/>
    <x v="0"/>
    <n v="58"/>
    <x v="2"/>
    <s v="African American"/>
    <x v="6"/>
    <x v="0"/>
    <m/>
    <n v="17"/>
    <s v="Within Time"/>
    <x v="19"/>
    <n v="3"/>
    <x v="3"/>
    <x v="3"/>
    <x v="1"/>
    <x v="1"/>
  </r>
  <r>
    <n v="524285350"/>
    <s v="V. Shalcros"/>
    <x v="320"/>
    <s v="Jul"/>
    <n v="2023"/>
    <d v="1899-12-30T18:54:00"/>
    <x v="3"/>
    <x v="0"/>
    <n v="51"/>
    <x v="2"/>
    <s v="African American"/>
    <x v="6"/>
    <x v="0"/>
    <m/>
    <n v="60"/>
    <s v="Delay"/>
    <x v="11"/>
    <n v="18"/>
    <x v="1"/>
    <x v="0"/>
    <x v="2"/>
    <x v="0"/>
  </r>
  <r>
    <n v="844703132"/>
    <s v="X. Clench"/>
    <x v="417"/>
    <s v="May"/>
    <n v="2024"/>
    <d v="1899-12-30T09:40:00"/>
    <x v="2"/>
    <x v="0"/>
    <n v="30"/>
    <x v="6"/>
    <s v="African American"/>
    <x v="6"/>
    <x v="0"/>
    <m/>
    <n v="50"/>
    <s v="Delay"/>
    <x v="3"/>
    <n v="9"/>
    <x v="0"/>
    <x v="2"/>
    <x v="2"/>
    <x v="2"/>
  </r>
  <r>
    <n v="806409445"/>
    <s v="X. Nias"/>
    <x v="294"/>
    <s v="Aug"/>
    <n v="2023"/>
    <d v="1899-12-30T04:36:00"/>
    <x v="1"/>
    <x v="0"/>
    <n v="70"/>
    <x v="5"/>
    <s v="African American"/>
    <x v="6"/>
    <x v="0"/>
    <m/>
    <n v="55"/>
    <s v="Delay"/>
    <x v="18"/>
    <n v="4"/>
    <x v="3"/>
    <x v="1"/>
    <x v="2"/>
    <x v="1"/>
  </r>
  <r>
    <n v="880779403"/>
    <s v="W. Benbrick"/>
    <x v="372"/>
    <s v="Jun"/>
    <n v="2023"/>
    <d v="1899-12-30T08:26:00"/>
    <x v="4"/>
    <x v="0"/>
    <n v="3"/>
    <x v="1"/>
    <s v="African American"/>
    <x v="6"/>
    <x v="0"/>
    <n v="0"/>
    <n v="59"/>
    <s v="Delay"/>
    <x v="5"/>
    <n v="8"/>
    <x v="0"/>
    <x v="0"/>
    <x v="2"/>
    <x v="0"/>
  </r>
  <r>
    <n v="596010068"/>
    <s v="E. Brazener"/>
    <x v="374"/>
    <s v="Dec"/>
    <n v="2023"/>
    <d v="1899-12-30T00:00:00"/>
    <x v="4"/>
    <x v="0"/>
    <n v="60"/>
    <x v="0"/>
    <s v="African American"/>
    <x v="6"/>
    <x v="0"/>
    <n v="4"/>
    <n v="58"/>
    <s v="Delay"/>
    <x v="6"/>
    <n v="0"/>
    <x v="3"/>
    <x v="3"/>
    <x v="2"/>
    <x v="0"/>
  </r>
  <r>
    <n v="701660377"/>
    <s v="U. Franken"/>
    <x v="298"/>
    <s v="Nov"/>
    <n v="2023"/>
    <d v="1899-12-30T21:52:00"/>
    <x v="4"/>
    <x v="0"/>
    <n v="36"/>
    <x v="6"/>
    <s v="African American"/>
    <x v="6"/>
    <x v="0"/>
    <n v="10"/>
    <n v="48"/>
    <s v="Delay"/>
    <x v="0"/>
    <n v="21"/>
    <x v="1"/>
    <x v="0"/>
    <x v="2"/>
    <x v="0"/>
  </r>
  <r>
    <n v="255945207"/>
    <s v="C. Adamkiewicz"/>
    <x v="213"/>
    <s v="Jun"/>
    <n v="2023"/>
    <d v="1899-12-30T08:17:00"/>
    <x v="4"/>
    <x v="0"/>
    <n v="65"/>
    <x v="0"/>
    <s v="African American"/>
    <x v="3"/>
    <x v="0"/>
    <m/>
    <n v="44"/>
    <s v="Delay"/>
    <x v="7"/>
    <n v="8"/>
    <x v="0"/>
    <x v="2"/>
    <x v="0"/>
    <x v="2"/>
  </r>
  <r>
    <n v="238350465"/>
    <s v="P. Saltwell"/>
    <x v="136"/>
    <s v="Oct"/>
    <n v="2023"/>
    <d v="1899-12-30T06:46:00"/>
    <x v="5"/>
    <x v="0"/>
    <n v="50"/>
    <x v="2"/>
    <s v="African American"/>
    <x v="3"/>
    <x v="0"/>
    <m/>
    <n v="59"/>
    <s v="Delay"/>
    <x v="23"/>
    <n v="6"/>
    <x v="0"/>
    <x v="2"/>
    <x v="2"/>
    <x v="2"/>
  </r>
  <r>
    <n v="369818304"/>
    <s v="U. Nollet"/>
    <x v="116"/>
    <s v="Apr"/>
    <n v="2024"/>
    <d v="1899-12-30T10:23:00"/>
    <x v="0"/>
    <x v="0"/>
    <n v="49"/>
    <x v="2"/>
    <s v="African American"/>
    <x v="3"/>
    <x v="0"/>
    <m/>
    <n v="47"/>
    <s v="Delay"/>
    <x v="24"/>
    <n v="10"/>
    <x v="0"/>
    <x v="1"/>
    <x v="2"/>
    <x v="1"/>
  </r>
  <r>
    <n v="224373281"/>
    <s v="W. Lacotte"/>
    <x v="206"/>
    <s v="Jul"/>
    <n v="2024"/>
    <d v="1899-12-30T22:36:00"/>
    <x v="2"/>
    <x v="0"/>
    <n v="18"/>
    <x v="3"/>
    <s v="African American"/>
    <x v="3"/>
    <x v="0"/>
    <m/>
    <n v="37"/>
    <s v="Delay"/>
    <x v="6"/>
    <n v="22"/>
    <x v="1"/>
    <x v="3"/>
    <x v="0"/>
    <x v="0"/>
  </r>
  <r>
    <n v="526606600"/>
    <s v="Z. Meharg"/>
    <x v="189"/>
    <s v="Nov"/>
    <n v="2023"/>
    <d v="1899-12-30T02:38:00"/>
    <x v="2"/>
    <x v="0"/>
    <n v="36"/>
    <x v="6"/>
    <s v="African American"/>
    <x v="3"/>
    <x v="0"/>
    <m/>
    <n v="21"/>
    <s v="Within Time"/>
    <x v="12"/>
    <n v="2"/>
    <x v="3"/>
    <x v="2"/>
    <x v="1"/>
    <x v="2"/>
  </r>
  <r>
    <n v="288525096"/>
    <s v="X. Ginty"/>
    <x v="97"/>
    <s v="Jul"/>
    <n v="2024"/>
    <d v="1899-12-30T12:47:00"/>
    <x v="6"/>
    <x v="0"/>
    <n v="49"/>
    <x v="2"/>
    <s v="African American"/>
    <x v="3"/>
    <x v="0"/>
    <n v="2"/>
    <n v="50"/>
    <s v="Delay"/>
    <x v="30"/>
    <n v="12"/>
    <x v="2"/>
    <x v="3"/>
    <x v="2"/>
    <x v="1"/>
  </r>
  <r>
    <n v="102248249"/>
    <s v="A. Staples"/>
    <x v="117"/>
    <s v="Mar"/>
    <n v="2024"/>
    <d v="1899-12-30T16:52:00"/>
    <x v="5"/>
    <x v="0"/>
    <n v="2"/>
    <x v="1"/>
    <s v="African American"/>
    <x v="1"/>
    <x v="0"/>
    <m/>
    <n v="27"/>
    <s v="Within Time"/>
    <x v="21"/>
    <n v="16"/>
    <x v="2"/>
    <x v="1"/>
    <x v="1"/>
    <x v="1"/>
  </r>
  <r>
    <n v="675217410"/>
    <s v="A. Penswick"/>
    <x v="499"/>
    <s v="Sep"/>
    <n v="2024"/>
    <d v="1899-12-30T09:04:00"/>
    <x v="6"/>
    <x v="0"/>
    <n v="50"/>
    <x v="2"/>
    <s v="African American"/>
    <x v="1"/>
    <x v="0"/>
    <m/>
    <n v="30"/>
    <s v="Delay"/>
    <x v="15"/>
    <n v="9"/>
    <x v="0"/>
    <x v="2"/>
    <x v="1"/>
    <x v="2"/>
  </r>
  <r>
    <n v="452179747"/>
    <s v="A. Locks"/>
    <x v="84"/>
    <s v="Aug"/>
    <n v="2024"/>
    <d v="1899-12-30T04:09:00"/>
    <x v="0"/>
    <x v="0"/>
    <n v="69"/>
    <x v="0"/>
    <s v="African American"/>
    <x v="1"/>
    <x v="0"/>
    <m/>
    <n v="32"/>
    <s v="Delay"/>
    <x v="16"/>
    <n v="4"/>
    <x v="3"/>
    <x v="1"/>
    <x v="0"/>
    <x v="1"/>
  </r>
  <r>
    <n v="833732750"/>
    <s v="A. Eisold"/>
    <x v="519"/>
    <s v="Nov"/>
    <n v="2023"/>
    <d v="1899-12-30T16:28:00"/>
    <x v="2"/>
    <x v="0"/>
    <n v="58"/>
    <x v="2"/>
    <s v="African American"/>
    <x v="1"/>
    <x v="0"/>
    <m/>
    <n v="44"/>
    <s v="Delay"/>
    <x v="17"/>
    <n v="16"/>
    <x v="2"/>
    <x v="1"/>
    <x v="0"/>
    <x v="1"/>
  </r>
  <r>
    <n v="858299077"/>
    <s v="B. Puddicombe"/>
    <x v="398"/>
    <s v="Jan"/>
    <n v="2024"/>
    <d v="1899-12-30T08:45:00"/>
    <x v="0"/>
    <x v="0"/>
    <n v="53"/>
    <x v="2"/>
    <s v="African American"/>
    <x v="1"/>
    <x v="0"/>
    <m/>
    <n v="35"/>
    <s v="Delay"/>
    <x v="24"/>
    <n v="8"/>
    <x v="0"/>
    <x v="1"/>
    <x v="0"/>
    <x v="1"/>
  </r>
  <r>
    <n v="391417192"/>
    <s v="B. Roistone"/>
    <x v="94"/>
    <s v="Sep"/>
    <n v="2024"/>
    <d v="1899-12-30T23:43:00"/>
    <x v="1"/>
    <x v="0"/>
    <n v="16"/>
    <x v="3"/>
    <s v="African American"/>
    <x v="1"/>
    <x v="0"/>
    <m/>
    <n v="43"/>
    <s v="Delay"/>
    <x v="20"/>
    <n v="23"/>
    <x v="1"/>
    <x v="3"/>
    <x v="0"/>
    <x v="0"/>
  </r>
  <r>
    <n v="418932750"/>
    <s v="C. Puttrell"/>
    <x v="423"/>
    <s v="May"/>
    <n v="2024"/>
    <d v="1899-12-30T06:24:00"/>
    <x v="5"/>
    <x v="0"/>
    <n v="16"/>
    <x v="3"/>
    <s v="African American"/>
    <x v="1"/>
    <x v="0"/>
    <m/>
    <n v="26"/>
    <s v="Within Time"/>
    <x v="8"/>
    <n v="6"/>
    <x v="0"/>
    <x v="3"/>
    <x v="1"/>
    <x v="1"/>
  </r>
  <r>
    <n v="333169345"/>
    <s v="C. Hayball"/>
    <x v="278"/>
    <s v="Jan"/>
    <n v="2024"/>
    <d v="1899-12-30T00:27:00"/>
    <x v="1"/>
    <x v="0"/>
    <n v="62"/>
    <x v="0"/>
    <s v="African American"/>
    <x v="1"/>
    <x v="0"/>
    <m/>
    <n v="50"/>
    <s v="Delay"/>
    <x v="27"/>
    <n v="0"/>
    <x v="3"/>
    <x v="3"/>
    <x v="2"/>
    <x v="0"/>
  </r>
  <r>
    <n v="729504417"/>
    <s v="C. Yantsev"/>
    <x v="479"/>
    <s v="Sep"/>
    <n v="2023"/>
    <d v="1899-12-30T03:39:00"/>
    <x v="4"/>
    <x v="0"/>
    <n v="3"/>
    <x v="1"/>
    <s v="African American"/>
    <x v="1"/>
    <x v="0"/>
    <m/>
    <n v="51"/>
    <s v="Delay"/>
    <x v="25"/>
    <n v="3"/>
    <x v="3"/>
    <x v="0"/>
    <x v="2"/>
    <x v="0"/>
  </r>
  <r>
    <n v="728140562"/>
    <s v="C. Shevlane"/>
    <x v="566"/>
    <s v="Sep"/>
    <n v="2023"/>
    <d v="1899-12-30T03:24:00"/>
    <x v="2"/>
    <x v="0"/>
    <n v="74"/>
    <x v="5"/>
    <s v="African American"/>
    <x v="1"/>
    <x v="0"/>
    <m/>
    <n v="55"/>
    <s v="Delay"/>
    <x v="16"/>
    <n v="3"/>
    <x v="3"/>
    <x v="1"/>
    <x v="2"/>
    <x v="1"/>
  </r>
  <r>
    <n v="899897946"/>
    <s v="C. Bocke"/>
    <x v="128"/>
    <s v="Aug"/>
    <n v="2023"/>
    <d v="1899-12-30T06:18:00"/>
    <x v="5"/>
    <x v="0"/>
    <n v="62"/>
    <x v="0"/>
    <s v="African American"/>
    <x v="1"/>
    <x v="0"/>
    <m/>
    <n v="59"/>
    <s v="Delay"/>
    <x v="6"/>
    <n v="6"/>
    <x v="0"/>
    <x v="3"/>
    <x v="2"/>
    <x v="0"/>
  </r>
  <r>
    <n v="649177342"/>
    <s v="D. Klossmann"/>
    <x v="329"/>
    <s v="Oct"/>
    <n v="2023"/>
    <d v="1899-12-30T04:08:00"/>
    <x v="2"/>
    <x v="0"/>
    <n v="13"/>
    <x v="4"/>
    <s v="African American"/>
    <x v="1"/>
    <x v="0"/>
    <m/>
    <n v="42"/>
    <s v="Delay"/>
    <x v="18"/>
    <n v="4"/>
    <x v="3"/>
    <x v="1"/>
    <x v="0"/>
    <x v="1"/>
  </r>
  <r>
    <n v="536623509"/>
    <s v="E. Pyecroft"/>
    <x v="11"/>
    <s v="Mar"/>
    <n v="2024"/>
    <d v="1899-12-30T06:32:00"/>
    <x v="3"/>
    <x v="0"/>
    <n v="78"/>
    <x v="5"/>
    <s v="African American"/>
    <x v="1"/>
    <x v="0"/>
    <m/>
    <n v="11"/>
    <s v="Within Time"/>
    <x v="8"/>
    <n v="6"/>
    <x v="0"/>
    <x v="3"/>
    <x v="1"/>
    <x v="1"/>
  </r>
  <r>
    <n v="814096431"/>
    <s v="F. Barstock"/>
    <x v="328"/>
    <s v="Apr"/>
    <n v="2023"/>
    <d v="1899-12-30T13:15:00"/>
    <x v="6"/>
    <x v="0"/>
    <n v="67"/>
    <x v="0"/>
    <s v="African American"/>
    <x v="1"/>
    <x v="0"/>
    <m/>
    <n v="11"/>
    <s v="Within Time"/>
    <x v="6"/>
    <n v="13"/>
    <x v="2"/>
    <x v="3"/>
    <x v="1"/>
    <x v="0"/>
  </r>
  <r>
    <n v="354240826"/>
    <s v="F. Demann"/>
    <x v="397"/>
    <s v="Apr"/>
    <n v="2024"/>
    <d v="1899-12-30T06:54:00"/>
    <x v="6"/>
    <x v="0"/>
    <n v="70"/>
    <x v="5"/>
    <s v="African American"/>
    <x v="1"/>
    <x v="0"/>
    <m/>
    <n v="25"/>
    <s v="Within Time"/>
    <x v="12"/>
    <n v="6"/>
    <x v="0"/>
    <x v="2"/>
    <x v="1"/>
    <x v="2"/>
  </r>
  <r>
    <n v="459370971"/>
    <s v="F. Minmagh"/>
    <x v="445"/>
    <s v="Feb"/>
    <n v="2024"/>
    <d v="1899-12-30T19:22:00"/>
    <x v="5"/>
    <x v="0"/>
    <n v="25"/>
    <x v="3"/>
    <s v="African American"/>
    <x v="1"/>
    <x v="0"/>
    <m/>
    <n v="57"/>
    <s v="Delay"/>
    <x v="3"/>
    <n v="19"/>
    <x v="1"/>
    <x v="2"/>
    <x v="2"/>
    <x v="2"/>
  </r>
  <r>
    <n v="340564663"/>
    <s v="F. Vigneron"/>
    <x v="3"/>
    <s v="Feb"/>
    <n v="2024"/>
    <d v="1899-12-30T16:23:00"/>
    <x v="3"/>
    <x v="0"/>
    <n v="49"/>
    <x v="2"/>
    <s v="African American"/>
    <x v="1"/>
    <x v="0"/>
    <m/>
    <n v="57"/>
    <s v="Delay"/>
    <x v="2"/>
    <n v="16"/>
    <x v="2"/>
    <x v="1"/>
    <x v="2"/>
    <x v="1"/>
  </r>
  <r>
    <n v="300020984"/>
    <s v="G. Hatto"/>
    <x v="372"/>
    <s v="Jun"/>
    <n v="2023"/>
    <d v="1899-12-30T00:54:00"/>
    <x v="4"/>
    <x v="0"/>
    <n v="42"/>
    <x v="6"/>
    <s v="African American"/>
    <x v="1"/>
    <x v="0"/>
    <m/>
    <n v="33"/>
    <s v="Delay"/>
    <x v="5"/>
    <n v="0"/>
    <x v="3"/>
    <x v="0"/>
    <x v="0"/>
    <x v="0"/>
  </r>
  <r>
    <n v="519400307"/>
    <s v="G. Caddies"/>
    <x v="410"/>
    <s v="Aug"/>
    <n v="2023"/>
    <d v="1899-12-30T19:27:00"/>
    <x v="2"/>
    <x v="0"/>
    <n v="13"/>
    <x v="4"/>
    <s v="African American"/>
    <x v="1"/>
    <x v="0"/>
    <m/>
    <n v="54"/>
    <s v="Delay"/>
    <x v="15"/>
    <n v="19"/>
    <x v="1"/>
    <x v="2"/>
    <x v="2"/>
    <x v="2"/>
  </r>
  <r>
    <n v="291551551"/>
    <s v="H. Swinford"/>
    <x v="493"/>
    <s v="Sep"/>
    <n v="2024"/>
    <d v="1899-12-30T21:47:00"/>
    <x v="4"/>
    <x v="0"/>
    <n v="27"/>
    <x v="3"/>
    <s v="African American"/>
    <x v="1"/>
    <x v="0"/>
    <m/>
    <n v="43"/>
    <s v="Delay"/>
    <x v="12"/>
    <n v="21"/>
    <x v="1"/>
    <x v="2"/>
    <x v="0"/>
    <x v="2"/>
  </r>
  <r>
    <n v="300849983"/>
    <s v="H. Gaiford"/>
    <x v="114"/>
    <s v="Oct"/>
    <n v="2024"/>
    <d v="1899-12-30T17:34:00"/>
    <x v="4"/>
    <x v="0"/>
    <n v="72"/>
    <x v="5"/>
    <s v="African American"/>
    <x v="1"/>
    <x v="0"/>
    <m/>
    <n v="44"/>
    <s v="Delay"/>
    <x v="28"/>
    <n v="17"/>
    <x v="2"/>
    <x v="0"/>
    <x v="0"/>
    <x v="2"/>
  </r>
  <r>
    <n v="642777413"/>
    <s v="H. Hanster"/>
    <x v="485"/>
    <s v="Jun"/>
    <n v="2024"/>
    <d v="1899-12-30T22:55:00"/>
    <x v="6"/>
    <x v="0"/>
    <n v="42"/>
    <x v="6"/>
    <s v="African American"/>
    <x v="1"/>
    <x v="0"/>
    <m/>
    <n v="59"/>
    <s v="Delay"/>
    <x v="25"/>
    <n v="22"/>
    <x v="1"/>
    <x v="0"/>
    <x v="2"/>
    <x v="0"/>
  </r>
  <r>
    <n v="184063568"/>
    <s v="I. Boyford"/>
    <x v="452"/>
    <s v="Jan"/>
    <n v="2024"/>
    <d v="1899-12-30T22:31:00"/>
    <x v="6"/>
    <x v="0"/>
    <n v="30"/>
    <x v="6"/>
    <s v="African American"/>
    <x v="1"/>
    <x v="0"/>
    <m/>
    <n v="12"/>
    <s v="Within Time"/>
    <x v="17"/>
    <n v="22"/>
    <x v="1"/>
    <x v="1"/>
    <x v="1"/>
    <x v="1"/>
  </r>
  <r>
    <n v="143669743"/>
    <s v="I. Epgrave"/>
    <x v="259"/>
    <s v="Feb"/>
    <n v="2024"/>
    <d v="1899-12-30T20:45:00"/>
    <x v="0"/>
    <x v="0"/>
    <n v="4"/>
    <x v="1"/>
    <s v="African American"/>
    <x v="1"/>
    <x v="0"/>
    <m/>
    <n v="31"/>
    <s v="Delay"/>
    <x v="26"/>
    <n v="20"/>
    <x v="1"/>
    <x v="2"/>
    <x v="0"/>
    <x v="2"/>
  </r>
  <r>
    <n v="683478284"/>
    <s v="I. Todhunter"/>
    <x v="520"/>
    <s v="Jul"/>
    <n v="2024"/>
    <d v="1899-12-30T10:18:00"/>
    <x v="4"/>
    <x v="0"/>
    <n v="79"/>
    <x v="5"/>
    <s v="African American"/>
    <x v="1"/>
    <x v="0"/>
    <m/>
    <n v="31"/>
    <s v="Delay"/>
    <x v="1"/>
    <n v="10"/>
    <x v="0"/>
    <x v="0"/>
    <x v="0"/>
    <x v="0"/>
  </r>
  <r>
    <n v="723737614"/>
    <s v="I. Kennedy"/>
    <x v="295"/>
    <s v="Oct"/>
    <n v="2023"/>
    <d v="1899-12-30T17:29:00"/>
    <x v="3"/>
    <x v="0"/>
    <n v="28"/>
    <x v="3"/>
    <s v="African American"/>
    <x v="1"/>
    <x v="0"/>
    <m/>
    <n v="32"/>
    <s v="Delay"/>
    <x v="1"/>
    <n v="17"/>
    <x v="2"/>
    <x v="0"/>
    <x v="0"/>
    <x v="0"/>
  </r>
  <r>
    <n v="134906858"/>
    <s v="J. Emby"/>
    <x v="181"/>
    <s v="Aug"/>
    <n v="2023"/>
    <d v="1899-12-30T18:59:00"/>
    <x v="4"/>
    <x v="0"/>
    <n v="11"/>
    <x v="4"/>
    <s v="African American"/>
    <x v="1"/>
    <x v="0"/>
    <m/>
    <n v="26"/>
    <s v="Within Time"/>
    <x v="16"/>
    <n v="18"/>
    <x v="1"/>
    <x v="1"/>
    <x v="1"/>
    <x v="1"/>
  </r>
  <r>
    <n v="723153645"/>
    <s v="J. Franceschino"/>
    <x v="164"/>
    <s v="Jul"/>
    <n v="2024"/>
    <d v="1899-12-30T20:52:00"/>
    <x v="0"/>
    <x v="0"/>
    <n v="53"/>
    <x v="2"/>
    <s v="African American"/>
    <x v="1"/>
    <x v="0"/>
    <m/>
    <n v="46"/>
    <s v="Delay"/>
    <x v="29"/>
    <n v="20"/>
    <x v="1"/>
    <x v="2"/>
    <x v="2"/>
    <x v="2"/>
  </r>
  <r>
    <n v="199303238"/>
    <s v="J. Buie"/>
    <x v="236"/>
    <s v="Nov"/>
    <n v="2023"/>
    <d v="1899-12-30T01:23:00"/>
    <x v="1"/>
    <x v="0"/>
    <n v="15"/>
    <x v="3"/>
    <s v="African American"/>
    <x v="1"/>
    <x v="0"/>
    <m/>
    <n v="52"/>
    <s v="Delay"/>
    <x v="25"/>
    <n v="1"/>
    <x v="3"/>
    <x v="0"/>
    <x v="2"/>
    <x v="0"/>
  </r>
  <r>
    <n v="369701222"/>
    <s v="L. Radmore"/>
    <x v="12"/>
    <s v="Nov"/>
    <n v="2023"/>
    <d v="1899-12-30T11:16:00"/>
    <x v="3"/>
    <x v="0"/>
    <n v="27"/>
    <x v="3"/>
    <s v="African American"/>
    <x v="1"/>
    <x v="0"/>
    <m/>
    <n v="30"/>
    <s v="Delay"/>
    <x v="9"/>
    <n v="11"/>
    <x v="0"/>
    <x v="3"/>
    <x v="1"/>
    <x v="0"/>
  </r>
  <r>
    <n v="326569254"/>
    <s v="L. Norssister"/>
    <x v="496"/>
    <s v="Dec"/>
    <n v="2023"/>
    <d v="1899-12-30T03:49:00"/>
    <x v="1"/>
    <x v="0"/>
    <n v="22"/>
    <x v="3"/>
    <s v="African American"/>
    <x v="1"/>
    <x v="0"/>
    <m/>
    <n v="40"/>
    <s v="Delay"/>
    <x v="30"/>
    <n v="3"/>
    <x v="3"/>
    <x v="3"/>
    <x v="0"/>
    <x v="1"/>
  </r>
  <r>
    <n v="459891735"/>
    <s v="L. Cattell"/>
    <x v="340"/>
    <s v="May"/>
    <n v="2023"/>
    <d v="1899-12-30T05:33:00"/>
    <x v="0"/>
    <x v="0"/>
    <n v="55"/>
    <x v="2"/>
    <s v="African American"/>
    <x v="1"/>
    <x v="0"/>
    <m/>
    <n v="58"/>
    <s v="Delay"/>
    <x v="24"/>
    <n v="5"/>
    <x v="3"/>
    <x v="1"/>
    <x v="2"/>
    <x v="1"/>
  </r>
  <r>
    <n v="223224801"/>
    <s v="M. Runsey"/>
    <x v="35"/>
    <s v="Jul"/>
    <n v="2023"/>
    <d v="1899-12-30T01:32:00"/>
    <x v="2"/>
    <x v="0"/>
    <n v="46"/>
    <x v="2"/>
    <s v="African American"/>
    <x v="1"/>
    <x v="0"/>
    <m/>
    <n v="10"/>
    <s v="Within Time"/>
    <x v="22"/>
    <n v="1"/>
    <x v="3"/>
    <x v="1"/>
    <x v="1"/>
    <x v="1"/>
  </r>
  <r>
    <n v="456114142"/>
    <s v="N. Tretwell"/>
    <x v="535"/>
    <s v="Apr"/>
    <n v="2024"/>
    <d v="1899-12-30T02:27:00"/>
    <x v="5"/>
    <x v="0"/>
    <n v="28"/>
    <x v="3"/>
    <s v="African American"/>
    <x v="1"/>
    <x v="0"/>
    <m/>
    <n v="13"/>
    <s v="Within Time"/>
    <x v="9"/>
    <n v="2"/>
    <x v="3"/>
    <x v="3"/>
    <x v="1"/>
    <x v="0"/>
  </r>
  <r>
    <n v="275122439"/>
    <s v="N. Stimson"/>
    <x v="576"/>
    <s v="May"/>
    <n v="2023"/>
    <d v="1899-12-30T04:54:00"/>
    <x v="1"/>
    <x v="0"/>
    <n v="1"/>
    <x v="1"/>
    <s v="African American"/>
    <x v="1"/>
    <x v="0"/>
    <m/>
    <n v="39"/>
    <s v="Delay"/>
    <x v="27"/>
    <n v="4"/>
    <x v="3"/>
    <x v="3"/>
    <x v="0"/>
    <x v="0"/>
  </r>
  <r>
    <n v="797737347"/>
    <s v="N. Pieter"/>
    <x v="336"/>
    <s v="Jul"/>
    <n v="2023"/>
    <d v="1899-12-30T21:04:00"/>
    <x v="5"/>
    <x v="0"/>
    <n v="39"/>
    <x v="6"/>
    <s v="African American"/>
    <x v="1"/>
    <x v="0"/>
    <m/>
    <n v="40"/>
    <s v="Delay"/>
    <x v="26"/>
    <n v="21"/>
    <x v="1"/>
    <x v="2"/>
    <x v="0"/>
    <x v="2"/>
  </r>
  <r>
    <n v="498671104"/>
    <s v="N. Brettel"/>
    <x v="244"/>
    <s v="Jan"/>
    <n v="2024"/>
    <d v="1899-12-30T22:05:00"/>
    <x v="6"/>
    <x v="0"/>
    <n v="56"/>
    <x v="2"/>
    <s v="African American"/>
    <x v="1"/>
    <x v="0"/>
    <m/>
    <n v="43"/>
    <s v="Delay"/>
    <x v="3"/>
    <n v="22"/>
    <x v="1"/>
    <x v="2"/>
    <x v="0"/>
    <x v="2"/>
  </r>
  <r>
    <n v="337215947"/>
    <s v="N. Atwood"/>
    <x v="194"/>
    <s v="Sep"/>
    <n v="2023"/>
    <d v="1899-12-30T13:39:00"/>
    <x v="5"/>
    <x v="0"/>
    <n v="38"/>
    <x v="6"/>
    <s v="African American"/>
    <x v="1"/>
    <x v="0"/>
    <m/>
    <n v="52"/>
    <s v="Delay"/>
    <x v="1"/>
    <n v="13"/>
    <x v="2"/>
    <x v="0"/>
    <x v="2"/>
    <x v="0"/>
  </r>
  <r>
    <n v="658557464"/>
    <s v="O. Sainte Paul"/>
    <x v="26"/>
    <s v="Mar"/>
    <n v="2024"/>
    <d v="1899-12-30T10:58:00"/>
    <x v="4"/>
    <x v="0"/>
    <n v="26"/>
    <x v="3"/>
    <s v="African American"/>
    <x v="1"/>
    <x v="0"/>
    <m/>
    <n v="22"/>
    <s v="Within Time"/>
    <x v="6"/>
    <n v="10"/>
    <x v="0"/>
    <x v="3"/>
    <x v="1"/>
    <x v="0"/>
  </r>
  <r>
    <n v="311925519"/>
    <s v="O. Overell"/>
    <x v="440"/>
    <s v="Oct"/>
    <n v="2023"/>
    <d v="1899-12-30T08:48:00"/>
    <x v="6"/>
    <x v="0"/>
    <n v="53"/>
    <x v="2"/>
    <s v="African American"/>
    <x v="1"/>
    <x v="0"/>
    <m/>
    <n v="26"/>
    <s v="Within Time"/>
    <x v="15"/>
    <n v="8"/>
    <x v="0"/>
    <x v="2"/>
    <x v="1"/>
    <x v="2"/>
  </r>
  <r>
    <n v="285466711"/>
    <s v="O. Stemson"/>
    <x v="437"/>
    <s v="Jun"/>
    <n v="2024"/>
    <d v="1899-12-30T23:39:00"/>
    <x v="5"/>
    <x v="0"/>
    <n v="43"/>
    <x v="6"/>
    <s v="African American"/>
    <x v="1"/>
    <x v="0"/>
    <m/>
    <n v="43"/>
    <s v="Delay"/>
    <x v="26"/>
    <n v="23"/>
    <x v="1"/>
    <x v="2"/>
    <x v="0"/>
    <x v="2"/>
  </r>
  <r>
    <n v="645317078"/>
    <s v="O. Dominique"/>
    <x v="382"/>
    <s v="May"/>
    <n v="2023"/>
    <d v="1899-12-30T11:14:00"/>
    <x v="0"/>
    <x v="0"/>
    <n v="61"/>
    <x v="0"/>
    <s v="African American"/>
    <x v="1"/>
    <x v="0"/>
    <m/>
    <n v="59"/>
    <s v="Delay"/>
    <x v="8"/>
    <n v="11"/>
    <x v="0"/>
    <x v="3"/>
    <x v="2"/>
    <x v="1"/>
  </r>
  <r>
    <n v="567485176"/>
    <s v="O. Menaul"/>
    <x v="88"/>
    <s v="Sep"/>
    <n v="2024"/>
    <d v="1899-12-30T11:57:00"/>
    <x v="5"/>
    <x v="0"/>
    <n v="38"/>
    <x v="6"/>
    <s v="African American"/>
    <x v="1"/>
    <x v="0"/>
    <m/>
    <n v="60"/>
    <s v="Delay"/>
    <x v="22"/>
    <n v="11"/>
    <x v="0"/>
    <x v="1"/>
    <x v="2"/>
    <x v="1"/>
  </r>
  <r>
    <n v="255384437"/>
    <s v="P. Puttan"/>
    <x v="190"/>
    <s v="Sep"/>
    <n v="2024"/>
    <d v="1899-12-30T02:47:00"/>
    <x v="1"/>
    <x v="0"/>
    <n v="33"/>
    <x v="6"/>
    <s v="African American"/>
    <x v="1"/>
    <x v="0"/>
    <m/>
    <n v="27"/>
    <s v="Within Time"/>
    <x v="26"/>
    <n v="2"/>
    <x v="3"/>
    <x v="2"/>
    <x v="1"/>
    <x v="2"/>
  </r>
  <r>
    <n v="676470405"/>
    <s v="R. Gianilli"/>
    <x v="54"/>
    <s v="Apr"/>
    <n v="2024"/>
    <d v="1899-12-30T21:26:00"/>
    <x v="5"/>
    <x v="0"/>
    <n v="5"/>
    <x v="4"/>
    <s v="African American"/>
    <x v="1"/>
    <x v="0"/>
    <m/>
    <n v="41"/>
    <s v="Delay"/>
    <x v="7"/>
    <n v="21"/>
    <x v="1"/>
    <x v="2"/>
    <x v="0"/>
    <x v="2"/>
  </r>
  <r>
    <n v="644249754"/>
    <s v="S. Pattinson"/>
    <x v="11"/>
    <s v="Mar"/>
    <n v="2024"/>
    <d v="1899-12-30T14:46:00"/>
    <x v="3"/>
    <x v="0"/>
    <n v="61"/>
    <x v="0"/>
    <s v="African American"/>
    <x v="1"/>
    <x v="0"/>
    <m/>
    <n v="58"/>
    <s v="Delay"/>
    <x v="8"/>
    <n v="14"/>
    <x v="2"/>
    <x v="3"/>
    <x v="2"/>
    <x v="1"/>
  </r>
  <r>
    <n v="377856911"/>
    <s v="T. Sellars"/>
    <x v="244"/>
    <s v="Jan"/>
    <n v="2024"/>
    <d v="1899-12-30T07:52:00"/>
    <x v="6"/>
    <x v="0"/>
    <n v="40"/>
    <x v="6"/>
    <s v="African American"/>
    <x v="1"/>
    <x v="0"/>
    <m/>
    <n v="23"/>
    <s v="Within Time"/>
    <x v="3"/>
    <n v="7"/>
    <x v="0"/>
    <x v="2"/>
    <x v="1"/>
    <x v="2"/>
  </r>
  <r>
    <n v="882890493"/>
    <s v="T. Sybry"/>
    <x v="444"/>
    <s v="Jul"/>
    <n v="2023"/>
    <d v="1899-12-30T19:09:00"/>
    <x v="4"/>
    <x v="0"/>
    <n v="47"/>
    <x v="2"/>
    <s v="African American"/>
    <x v="1"/>
    <x v="0"/>
    <m/>
    <n v="43"/>
    <s v="Delay"/>
    <x v="14"/>
    <n v="19"/>
    <x v="1"/>
    <x v="0"/>
    <x v="0"/>
    <x v="0"/>
  </r>
  <r>
    <n v="678309293"/>
    <s v="U. Gulleford"/>
    <x v="184"/>
    <s v="May"/>
    <n v="2024"/>
    <d v="1899-12-30T07:37:00"/>
    <x v="3"/>
    <x v="0"/>
    <n v="29"/>
    <x v="3"/>
    <s v="African American"/>
    <x v="1"/>
    <x v="0"/>
    <m/>
    <n v="43"/>
    <s v="Delay"/>
    <x v="5"/>
    <n v="7"/>
    <x v="0"/>
    <x v="0"/>
    <x v="0"/>
    <x v="0"/>
  </r>
  <r>
    <n v="690727531"/>
    <s v="U. Brockest"/>
    <x v="118"/>
    <s v="Aug"/>
    <n v="2024"/>
    <d v="1899-12-30T02:15:00"/>
    <x v="5"/>
    <x v="0"/>
    <n v="43"/>
    <x v="6"/>
    <s v="African American"/>
    <x v="1"/>
    <x v="0"/>
    <m/>
    <n v="44"/>
    <s v="Delay"/>
    <x v="3"/>
    <n v="2"/>
    <x v="3"/>
    <x v="2"/>
    <x v="0"/>
    <x v="2"/>
  </r>
  <r>
    <n v="288589865"/>
    <s v="U. Hawkin"/>
    <x v="26"/>
    <s v="Mar"/>
    <n v="2024"/>
    <d v="1899-12-30T16:09:00"/>
    <x v="4"/>
    <x v="0"/>
    <n v="59"/>
    <x v="2"/>
    <s v="African American"/>
    <x v="1"/>
    <x v="0"/>
    <m/>
    <n v="51"/>
    <s v="Delay"/>
    <x v="6"/>
    <n v="16"/>
    <x v="2"/>
    <x v="3"/>
    <x v="2"/>
    <x v="0"/>
  </r>
  <r>
    <n v="294393862"/>
    <s v="V. Matyashev"/>
    <x v="168"/>
    <s v="May"/>
    <n v="2024"/>
    <d v="1899-12-30T12:17:00"/>
    <x v="6"/>
    <x v="0"/>
    <n v="22"/>
    <x v="3"/>
    <s v="African American"/>
    <x v="1"/>
    <x v="0"/>
    <m/>
    <n v="13"/>
    <s v="Within Time"/>
    <x v="16"/>
    <n v="12"/>
    <x v="2"/>
    <x v="1"/>
    <x v="1"/>
    <x v="1"/>
  </r>
  <r>
    <n v="220057403"/>
    <s v="V. Perocci"/>
    <x v="364"/>
    <s v="Sep"/>
    <n v="2023"/>
    <d v="1899-12-30T05:00:00"/>
    <x v="1"/>
    <x v="0"/>
    <n v="52"/>
    <x v="2"/>
    <s v="African American"/>
    <x v="1"/>
    <x v="0"/>
    <m/>
    <n v="23"/>
    <s v="Within Time"/>
    <x v="11"/>
    <n v="5"/>
    <x v="3"/>
    <x v="0"/>
    <x v="1"/>
    <x v="0"/>
  </r>
  <r>
    <n v="821461915"/>
    <s v="V. Howett"/>
    <x v="144"/>
    <s v="Apr"/>
    <n v="2024"/>
    <d v="1899-12-30T12:42:00"/>
    <x v="4"/>
    <x v="0"/>
    <n v="61"/>
    <x v="0"/>
    <s v="African American"/>
    <x v="1"/>
    <x v="0"/>
    <m/>
    <n v="46"/>
    <s v="Delay"/>
    <x v="1"/>
    <n v="12"/>
    <x v="2"/>
    <x v="0"/>
    <x v="2"/>
    <x v="0"/>
  </r>
  <r>
    <n v="411927835"/>
    <s v="W. McDugal"/>
    <x v="325"/>
    <s v="Mar"/>
    <n v="2024"/>
    <d v="1899-12-30T20:03:00"/>
    <x v="4"/>
    <x v="0"/>
    <n v="19"/>
    <x v="3"/>
    <s v="African American"/>
    <x v="1"/>
    <x v="0"/>
    <m/>
    <n v="15"/>
    <s v="Within Time"/>
    <x v="25"/>
    <n v="20"/>
    <x v="1"/>
    <x v="0"/>
    <x v="1"/>
    <x v="0"/>
  </r>
  <r>
    <n v="527627143"/>
    <s v="W. Giffkins"/>
    <x v="383"/>
    <s v="Oct"/>
    <n v="2023"/>
    <d v="1899-12-30T14:27:00"/>
    <x v="4"/>
    <x v="0"/>
    <n v="4"/>
    <x v="1"/>
    <s v="African American"/>
    <x v="1"/>
    <x v="0"/>
    <m/>
    <n v="41"/>
    <s v="Delay"/>
    <x v="17"/>
    <n v="14"/>
    <x v="2"/>
    <x v="1"/>
    <x v="0"/>
    <x v="1"/>
  </r>
  <r>
    <n v="863026812"/>
    <s v="X. Housego"/>
    <x v="73"/>
    <s v="Jun"/>
    <n v="2023"/>
    <d v="1899-12-30T06:17:00"/>
    <x v="5"/>
    <x v="0"/>
    <n v="70"/>
    <x v="5"/>
    <s v="African American"/>
    <x v="1"/>
    <x v="0"/>
    <m/>
    <n v="25"/>
    <s v="Within Time"/>
    <x v="17"/>
    <n v="6"/>
    <x v="0"/>
    <x v="1"/>
    <x v="1"/>
    <x v="1"/>
  </r>
  <r>
    <n v="486694084"/>
    <s v="X. Dussy"/>
    <x v="431"/>
    <s v="Oct"/>
    <n v="2024"/>
    <d v="1899-12-30T17:57:00"/>
    <x v="0"/>
    <x v="0"/>
    <n v="1"/>
    <x v="1"/>
    <s v="African American"/>
    <x v="1"/>
    <x v="0"/>
    <m/>
    <n v="49"/>
    <s v="Delay"/>
    <x v="17"/>
    <n v="17"/>
    <x v="2"/>
    <x v="1"/>
    <x v="2"/>
    <x v="1"/>
  </r>
  <r>
    <n v="243304158"/>
    <s v="X. Jeffryes"/>
    <x v="259"/>
    <s v="Feb"/>
    <n v="2024"/>
    <d v="1899-12-30T12:22:00"/>
    <x v="0"/>
    <x v="0"/>
    <n v="66"/>
    <x v="0"/>
    <s v="African American"/>
    <x v="1"/>
    <x v="0"/>
    <m/>
    <n v="49"/>
    <s v="Delay"/>
    <x v="26"/>
    <n v="12"/>
    <x v="2"/>
    <x v="2"/>
    <x v="2"/>
    <x v="2"/>
  </r>
  <r>
    <n v="507306087"/>
    <s v="Y. Kinforth"/>
    <x v="265"/>
    <s v="Aug"/>
    <n v="2024"/>
    <d v="1899-12-30T18:20:00"/>
    <x v="3"/>
    <x v="0"/>
    <n v="8"/>
    <x v="4"/>
    <s v="African American"/>
    <x v="1"/>
    <x v="0"/>
    <m/>
    <n v="12"/>
    <s v="Within Time"/>
    <x v="10"/>
    <n v="18"/>
    <x v="1"/>
    <x v="2"/>
    <x v="1"/>
    <x v="2"/>
  </r>
  <r>
    <n v="542781121"/>
    <s v="Y. Camacke"/>
    <x v="427"/>
    <s v="Aug"/>
    <n v="2023"/>
    <d v="1899-12-30T04:52:00"/>
    <x v="5"/>
    <x v="0"/>
    <n v="18"/>
    <x v="3"/>
    <s v="African American"/>
    <x v="1"/>
    <x v="0"/>
    <m/>
    <n v="42"/>
    <s v="Delay"/>
    <x v="10"/>
    <n v="4"/>
    <x v="3"/>
    <x v="2"/>
    <x v="0"/>
    <x v="2"/>
  </r>
  <r>
    <n v="333845832"/>
    <s v="Y. Morison"/>
    <x v="179"/>
    <s v="Jun"/>
    <n v="2023"/>
    <d v="1899-12-30T00:49:00"/>
    <x v="6"/>
    <x v="0"/>
    <n v="71"/>
    <x v="5"/>
    <s v="African American"/>
    <x v="1"/>
    <x v="0"/>
    <m/>
    <n v="42"/>
    <s v="Delay"/>
    <x v="23"/>
    <n v="0"/>
    <x v="3"/>
    <x v="2"/>
    <x v="0"/>
    <x v="2"/>
  </r>
  <r>
    <n v="885752052"/>
    <s v="Y. Zoppie"/>
    <x v="154"/>
    <s v="Nov"/>
    <n v="2023"/>
    <d v="1899-12-30T13:28:00"/>
    <x v="0"/>
    <x v="0"/>
    <n v="32"/>
    <x v="6"/>
    <s v="African American"/>
    <x v="1"/>
    <x v="0"/>
    <m/>
    <n v="48"/>
    <s v="Delay"/>
    <x v="4"/>
    <n v="13"/>
    <x v="2"/>
    <x v="2"/>
    <x v="2"/>
    <x v="2"/>
  </r>
  <r>
    <n v="556536518"/>
    <s v="Z. Dishmon"/>
    <x v="28"/>
    <s v="Apr"/>
    <n v="2024"/>
    <d v="1899-12-30T20:14:00"/>
    <x v="6"/>
    <x v="0"/>
    <n v="54"/>
    <x v="2"/>
    <s v="African American"/>
    <x v="1"/>
    <x v="0"/>
    <m/>
    <n v="43"/>
    <s v="Delay"/>
    <x v="17"/>
    <n v="20"/>
    <x v="1"/>
    <x v="1"/>
    <x v="0"/>
    <x v="1"/>
  </r>
  <r>
    <n v="336910183"/>
    <s v="Z. Clapp"/>
    <x v="78"/>
    <s v="Sep"/>
    <n v="2024"/>
    <d v="1899-12-30T09:41:00"/>
    <x v="0"/>
    <x v="0"/>
    <n v="50"/>
    <x v="2"/>
    <s v="African American"/>
    <x v="1"/>
    <x v="0"/>
    <m/>
    <n v="46"/>
    <s v="Delay"/>
    <x v="25"/>
    <n v="9"/>
    <x v="0"/>
    <x v="0"/>
    <x v="2"/>
    <x v="0"/>
  </r>
  <r>
    <n v="276528357"/>
    <s v="M. Quinsee"/>
    <x v="245"/>
    <s v="Nov"/>
    <n v="2023"/>
    <d v="1899-12-30T05:01:00"/>
    <x v="5"/>
    <x v="0"/>
    <n v="15"/>
    <x v="3"/>
    <s v="African American"/>
    <x v="1"/>
    <x v="0"/>
    <n v="0"/>
    <n v="53"/>
    <s v="Delay"/>
    <x v="8"/>
    <n v="5"/>
    <x v="3"/>
    <x v="3"/>
    <x v="2"/>
    <x v="1"/>
  </r>
  <r>
    <n v="377240858"/>
    <s v="X. Sayles"/>
    <x v="556"/>
    <s v="Mar"/>
    <n v="2024"/>
    <d v="1899-12-30T10:07:00"/>
    <x v="1"/>
    <x v="0"/>
    <n v="78"/>
    <x v="5"/>
    <s v="African American"/>
    <x v="1"/>
    <x v="0"/>
    <n v="0"/>
    <n v="57"/>
    <s v="Delay"/>
    <x v="11"/>
    <n v="10"/>
    <x v="0"/>
    <x v="0"/>
    <x v="2"/>
    <x v="0"/>
  </r>
  <r>
    <n v="247368636"/>
    <s v="T. Klich"/>
    <x v="93"/>
    <s v="Mar"/>
    <n v="2024"/>
    <d v="1899-12-30T04:26:00"/>
    <x v="3"/>
    <x v="0"/>
    <n v="71"/>
    <x v="5"/>
    <s v="African American"/>
    <x v="1"/>
    <x v="0"/>
    <n v="1"/>
    <n v="31"/>
    <s v="Delay"/>
    <x v="15"/>
    <n v="4"/>
    <x v="3"/>
    <x v="2"/>
    <x v="0"/>
    <x v="2"/>
  </r>
  <r>
    <n v="706729405"/>
    <s v="W. Tuckerman"/>
    <x v="71"/>
    <s v="Jul"/>
    <n v="2023"/>
    <d v="1899-12-30T23:44:00"/>
    <x v="0"/>
    <x v="0"/>
    <n v="32"/>
    <x v="6"/>
    <s v="African American"/>
    <x v="1"/>
    <x v="0"/>
    <n v="1"/>
    <n v="46"/>
    <s v="Delay"/>
    <x v="5"/>
    <n v="23"/>
    <x v="1"/>
    <x v="0"/>
    <x v="2"/>
    <x v="0"/>
  </r>
  <r>
    <n v="580608042"/>
    <s v="H. Fairtlough"/>
    <x v="20"/>
    <s v="May"/>
    <n v="2023"/>
    <d v="1899-12-30T11:44:00"/>
    <x v="4"/>
    <x v="0"/>
    <n v="14"/>
    <x v="4"/>
    <s v="African American"/>
    <x v="1"/>
    <x v="0"/>
    <n v="2"/>
    <n v="21"/>
    <s v="Within Time"/>
    <x v="13"/>
    <n v="11"/>
    <x v="0"/>
    <x v="2"/>
    <x v="1"/>
    <x v="2"/>
  </r>
  <r>
    <n v="352219569"/>
    <s v="H. Linney"/>
    <x v="249"/>
    <s v="Dec"/>
    <n v="2023"/>
    <d v="1899-12-30T09:19:00"/>
    <x v="1"/>
    <x v="0"/>
    <n v="44"/>
    <x v="6"/>
    <s v="African American"/>
    <x v="1"/>
    <x v="0"/>
    <n v="3"/>
    <n v="58"/>
    <s v="Delay"/>
    <x v="3"/>
    <n v="9"/>
    <x v="0"/>
    <x v="2"/>
    <x v="2"/>
    <x v="2"/>
  </r>
  <r>
    <n v="456441674"/>
    <s v="J. Benyon"/>
    <x v="519"/>
    <s v="Nov"/>
    <n v="2023"/>
    <d v="1899-12-30T04:33:00"/>
    <x v="2"/>
    <x v="0"/>
    <n v="50"/>
    <x v="2"/>
    <s v="African American"/>
    <x v="1"/>
    <x v="0"/>
    <n v="3"/>
    <n v="16"/>
    <s v="Within Time"/>
    <x v="17"/>
    <n v="4"/>
    <x v="3"/>
    <x v="1"/>
    <x v="1"/>
    <x v="1"/>
  </r>
  <r>
    <n v="179155492"/>
    <s v="Q. Shipsey"/>
    <x v="237"/>
    <s v="May"/>
    <n v="2024"/>
    <d v="1899-12-30T03:15:00"/>
    <x v="2"/>
    <x v="0"/>
    <n v="13"/>
    <x v="4"/>
    <s v="African American"/>
    <x v="1"/>
    <x v="0"/>
    <n v="3"/>
    <n v="40"/>
    <s v="Delay"/>
    <x v="12"/>
    <n v="3"/>
    <x v="3"/>
    <x v="2"/>
    <x v="0"/>
    <x v="2"/>
  </r>
  <r>
    <n v="819743706"/>
    <s v="P. Emmett"/>
    <x v="96"/>
    <s v="Apr"/>
    <n v="2024"/>
    <d v="1899-12-30T10:42:00"/>
    <x v="6"/>
    <x v="0"/>
    <n v="68"/>
    <x v="0"/>
    <s v="African American"/>
    <x v="1"/>
    <x v="0"/>
    <n v="4"/>
    <n v="43"/>
    <s v="Delay"/>
    <x v="30"/>
    <n v="10"/>
    <x v="0"/>
    <x v="3"/>
    <x v="0"/>
    <x v="1"/>
  </r>
  <r>
    <n v="390363570"/>
    <s v="Q. Groomebridge"/>
    <x v="557"/>
    <s v="Feb"/>
    <n v="2024"/>
    <d v="1899-12-30T08:53:00"/>
    <x v="4"/>
    <x v="0"/>
    <n v="79"/>
    <x v="5"/>
    <s v="African American"/>
    <x v="1"/>
    <x v="0"/>
    <n v="5"/>
    <n v="31"/>
    <s v="Delay"/>
    <x v="9"/>
    <n v="8"/>
    <x v="0"/>
    <x v="3"/>
    <x v="0"/>
    <x v="0"/>
  </r>
  <r>
    <n v="651583998"/>
    <s v="S. Methuen"/>
    <x v="205"/>
    <s v="May"/>
    <n v="2024"/>
    <d v="1899-12-30T16:52:00"/>
    <x v="0"/>
    <x v="0"/>
    <n v="73"/>
    <x v="5"/>
    <s v="African American"/>
    <x v="1"/>
    <x v="0"/>
    <n v="5"/>
    <n v="50"/>
    <s v="Delay"/>
    <x v="4"/>
    <n v="16"/>
    <x v="2"/>
    <x v="2"/>
    <x v="2"/>
    <x v="2"/>
  </r>
  <r>
    <n v="682491467"/>
    <s v="Z. Christofol"/>
    <x v="276"/>
    <s v="Oct"/>
    <n v="2023"/>
    <d v="1899-12-30T05:09:00"/>
    <x v="3"/>
    <x v="0"/>
    <n v="46"/>
    <x v="2"/>
    <s v="African American"/>
    <x v="1"/>
    <x v="0"/>
    <n v="5"/>
    <n v="54"/>
    <s v="Delay"/>
    <x v="4"/>
    <n v="5"/>
    <x v="3"/>
    <x v="2"/>
    <x v="2"/>
    <x v="2"/>
  </r>
  <r>
    <n v="616323050"/>
    <s v="H. Lowe"/>
    <x v="147"/>
    <s v="Dec"/>
    <n v="2023"/>
    <d v="1899-12-30T23:47:00"/>
    <x v="5"/>
    <x v="0"/>
    <n v="19"/>
    <x v="3"/>
    <s v="African American"/>
    <x v="1"/>
    <x v="0"/>
    <n v="6"/>
    <n v="40"/>
    <s v="Delay"/>
    <x v="4"/>
    <n v="23"/>
    <x v="1"/>
    <x v="2"/>
    <x v="0"/>
    <x v="2"/>
  </r>
  <r>
    <n v="121909321"/>
    <s v="J. Innett"/>
    <x v="515"/>
    <s v="Oct"/>
    <n v="2023"/>
    <d v="1899-12-30T17:58:00"/>
    <x v="6"/>
    <x v="0"/>
    <n v="61"/>
    <x v="0"/>
    <s v="African American"/>
    <x v="1"/>
    <x v="0"/>
    <n v="6"/>
    <n v="36"/>
    <s v="Delay"/>
    <x v="29"/>
    <n v="17"/>
    <x v="2"/>
    <x v="2"/>
    <x v="0"/>
    <x v="2"/>
  </r>
  <r>
    <n v="665627161"/>
    <s v="J. Thirlaway"/>
    <x v="434"/>
    <s v="Jun"/>
    <n v="2023"/>
    <d v="1899-12-30T19:52:00"/>
    <x v="5"/>
    <x v="0"/>
    <n v="29"/>
    <x v="3"/>
    <s v="African American"/>
    <x v="1"/>
    <x v="0"/>
    <n v="7"/>
    <n v="51"/>
    <s v="Delay"/>
    <x v="30"/>
    <n v="19"/>
    <x v="1"/>
    <x v="3"/>
    <x v="2"/>
    <x v="1"/>
  </r>
  <r>
    <n v="781975522"/>
    <s v="Z. Kilgour"/>
    <x v="228"/>
    <s v="Jul"/>
    <n v="2023"/>
    <d v="1899-12-30T13:06:00"/>
    <x v="5"/>
    <x v="0"/>
    <n v="24"/>
    <x v="3"/>
    <s v="African American"/>
    <x v="1"/>
    <x v="0"/>
    <n v="7"/>
    <n v="40"/>
    <s v="Delay"/>
    <x v="16"/>
    <n v="13"/>
    <x v="2"/>
    <x v="1"/>
    <x v="0"/>
    <x v="1"/>
  </r>
  <r>
    <n v="336026807"/>
    <s v="O. Kleen"/>
    <x v="78"/>
    <s v="Sep"/>
    <n v="2024"/>
    <d v="1899-12-30T13:53:00"/>
    <x v="0"/>
    <x v="0"/>
    <n v="12"/>
    <x v="4"/>
    <s v="African American"/>
    <x v="1"/>
    <x v="0"/>
    <n v="8"/>
    <n v="52"/>
    <s v="Delay"/>
    <x v="25"/>
    <n v="13"/>
    <x v="2"/>
    <x v="0"/>
    <x v="2"/>
    <x v="0"/>
  </r>
  <r>
    <n v="181024908"/>
    <s v="O. Wakelin"/>
    <x v="553"/>
    <s v="Feb"/>
    <n v="2024"/>
    <d v="1899-12-30T12:35:00"/>
    <x v="6"/>
    <x v="0"/>
    <n v="74"/>
    <x v="5"/>
    <s v="African American"/>
    <x v="1"/>
    <x v="0"/>
    <n v="8"/>
    <n v="53"/>
    <s v="Delay"/>
    <x v="27"/>
    <n v="12"/>
    <x v="2"/>
    <x v="3"/>
    <x v="2"/>
    <x v="0"/>
  </r>
  <r>
    <n v="207337470"/>
    <s v="Z. Gayforth"/>
    <x v="569"/>
    <s v="Sep"/>
    <n v="2023"/>
    <d v="1899-12-30T04:07:00"/>
    <x v="4"/>
    <x v="0"/>
    <n v="44"/>
    <x v="6"/>
    <s v="African American"/>
    <x v="1"/>
    <x v="0"/>
    <n v="8"/>
    <n v="34"/>
    <s v="Delay"/>
    <x v="6"/>
    <n v="4"/>
    <x v="3"/>
    <x v="3"/>
    <x v="0"/>
    <x v="0"/>
  </r>
  <r>
    <n v="864134043"/>
    <s v="Q. Lyngsted"/>
    <x v="424"/>
    <s v="Feb"/>
    <n v="2024"/>
    <d v="1899-12-30T14:15:00"/>
    <x v="0"/>
    <x v="0"/>
    <n v="37"/>
    <x v="6"/>
    <s v="African American"/>
    <x v="1"/>
    <x v="0"/>
    <n v="9"/>
    <n v="43"/>
    <s v="Delay"/>
    <x v="20"/>
    <n v="14"/>
    <x v="2"/>
    <x v="3"/>
    <x v="0"/>
    <x v="0"/>
  </r>
  <r>
    <n v="436076332"/>
    <s v="C. Ferrero"/>
    <x v="408"/>
    <s v="Jul"/>
    <n v="2024"/>
    <d v="1899-12-30T15:31:00"/>
    <x v="1"/>
    <x v="0"/>
    <n v="64"/>
    <x v="0"/>
    <s v="African American"/>
    <x v="1"/>
    <x v="0"/>
    <n v="10"/>
    <n v="18"/>
    <s v="Within Time"/>
    <x v="23"/>
    <n v="15"/>
    <x v="2"/>
    <x v="2"/>
    <x v="1"/>
    <x v="2"/>
  </r>
  <r>
    <n v="306670589"/>
    <s v="R. Stuther"/>
    <x v="489"/>
    <s v="Nov"/>
    <n v="2023"/>
    <d v="1899-12-30T15:14:00"/>
    <x v="0"/>
    <x v="0"/>
    <n v="48"/>
    <x v="2"/>
    <s v="African American"/>
    <x v="1"/>
    <x v="0"/>
    <n v="10"/>
    <n v="48"/>
    <s v="Delay"/>
    <x v="13"/>
    <n v="15"/>
    <x v="2"/>
    <x v="2"/>
    <x v="2"/>
    <x v="2"/>
  </r>
  <r>
    <n v="293628125"/>
    <s v="A. Jordon"/>
    <x v="344"/>
    <s v="Sep"/>
    <n v="2024"/>
    <d v="1899-12-30T22:26:00"/>
    <x v="5"/>
    <x v="0"/>
    <n v="47"/>
    <x v="2"/>
    <s v="African American"/>
    <x v="5"/>
    <x v="0"/>
    <m/>
    <n v="59"/>
    <s v="Delay"/>
    <x v="27"/>
    <n v="22"/>
    <x v="1"/>
    <x v="3"/>
    <x v="2"/>
    <x v="0"/>
  </r>
  <r>
    <n v="185958729"/>
    <s v="B. Tayloe"/>
    <x v="198"/>
    <s v="May"/>
    <n v="2024"/>
    <d v="1899-12-30T17:57:00"/>
    <x v="5"/>
    <x v="0"/>
    <n v="69"/>
    <x v="0"/>
    <s v="African American"/>
    <x v="5"/>
    <x v="0"/>
    <m/>
    <n v="57"/>
    <s v="Delay"/>
    <x v="24"/>
    <n v="17"/>
    <x v="2"/>
    <x v="1"/>
    <x v="2"/>
    <x v="1"/>
  </r>
  <r>
    <n v="132836895"/>
    <s v="E. Wickes"/>
    <x v="564"/>
    <s v="Jun"/>
    <n v="2024"/>
    <d v="1899-12-30T01:44:00"/>
    <x v="3"/>
    <x v="0"/>
    <n v="67"/>
    <x v="0"/>
    <s v="African American"/>
    <x v="5"/>
    <x v="0"/>
    <m/>
    <n v="20"/>
    <s v="Within Time"/>
    <x v="30"/>
    <n v="1"/>
    <x v="3"/>
    <x v="3"/>
    <x v="1"/>
    <x v="1"/>
  </r>
  <r>
    <n v="442199879"/>
    <s v="I. Summergill"/>
    <x v="569"/>
    <s v="Sep"/>
    <n v="2023"/>
    <d v="1899-12-30T16:31:00"/>
    <x v="4"/>
    <x v="0"/>
    <n v="78"/>
    <x v="5"/>
    <s v="African American"/>
    <x v="5"/>
    <x v="0"/>
    <m/>
    <n v="20"/>
    <s v="Within Time"/>
    <x v="6"/>
    <n v="16"/>
    <x v="2"/>
    <x v="3"/>
    <x v="1"/>
    <x v="0"/>
  </r>
  <r>
    <n v="175699432"/>
    <s v="M. Coultass"/>
    <x v="310"/>
    <s v="Aug"/>
    <n v="2024"/>
    <d v="1899-12-30T09:55:00"/>
    <x v="4"/>
    <x v="0"/>
    <n v="78"/>
    <x v="5"/>
    <s v="African American"/>
    <x v="5"/>
    <x v="0"/>
    <m/>
    <n v="41"/>
    <s v="Delay"/>
    <x v="9"/>
    <n v="9"/>
    <x v="0"/>
    <x v="3"/>
    <x v="0"/>
    <x v="0"/>
  </r>
  <r>
    <n v="659876427"/>
    <s v="M. Cankett"/>
    <x v="61"/>
    <s v="Oct"/>
    <n v="2023"/>
    <d v="1899-12-30T21:26:00"/>
    <x v="5"/>
    <x v="0"/>
    <n v="9"/>
    <x v="4"/>
    <s v="African American"/>
    <x v="5"/>
    <x v="0"/>
    <m/>
    <n v="55"/>
    <s v="Delay"/>
    <x v="0"/>
    <n v="21"/>
    <x v="1"/>
    <x v="0"/>
    <x v="2"/>
    <x v="0"/>
  </r>
  <r>
    <n v="242149128"/>
    <s v="S. Samuel"/>
    <x v="295"/>
    <s v="Oct"/>
    <n v="2023"/>
    <d v="1899-12-30T16:20:00"/>
    <x v="3"/>
    <x v="0"/>
    <n v="25"/>
    <x v="3"/>
    <s v="African American"/>
    <x v="5"/>
    <x v="0"/>
    <m/>
    <n v="11"/>
    <s v="Within Time"/>
    <x v="1"/>
    <n v="16"/>
    <x v="2"/>
    <x v="0"/>
    <x v="1"/>
    <x v="0"/>
  </r>
  <r>
    <n v="899982466"/>
    <s v="V. Rodinger"/>
    <x v="72"/>
    <s v="Jun"/>
    <n v="2024"/>
    <d v="1899-12-30T18:09:00"/>
    <x v="2"/>
    <x v="0"/>
    <n v="65"/>
    <x v="0"/>
    <s v="African American"/>
    <x v="5"/>
    <x v="0"/>
    <m/>
    <n v="32"/>
    <s v="Delay"/>
    <x v="27"/>
    <n v="18"/>
    <x v="1"/>
    <x v="3"/>
    <x v="0"/>
    <x v="0"/>
  </r>
  <r>
    <n v="717756312"/>
    <s v="Z. Spohrmann"/>
    <x v="89"/>
    <s v="Aug"/>
    <n v="2023"/>
    <d v="1899-12-30T14:40:00"/>
    <x v="1"/>
    <x v="0"/>
    <n v="55"/>
    <x v="2"/>
    <s v="African American"/>
    <x v="5"/>
    <x v="0"/>
    <n v="2"/>
    <n v="45"/>
    <s v="Delay"/>
    <x v="9"/>
    <n v="14"/>
    <x v="2"/>
    <x v="3"/>
    <x v="0"/>
    <x v="0"/>
  </r>
  <r>
    <n v="483814980"/>
    <s v="K. Leabeater"/>
    <x v="398"/>
    <s v="Jan"/>
    <n v="2024"/>
    <d v="1899-12-30T02:36:00"/>
    <x v="0"/>
    <x v="0"/>
    <n v="12"/>
    <x v="4"/>
    <s v="African American"/>
    <x v="5"/>
    <x v="0"/>
    <n v="4"/>
    <n v="52"/>
    <s v="Delay"/>
    <x v="24"/>
    <n v="2"/>
    <x v="3"/>
    <x v="1"/>
    <x v="2"/>
    <x v="1"/>
  </r>
  <r>
    <n v="382452464"/>
    <s v="A. Ewen"/>
    <x v="527"/>
    <s v="Jul"/>
    <n v="2023"/>
    <d v="1899-12-30T04:44:00"/>
    <x v="4"/>
    <x v="0"/>
    <n v="48"/>
    <x v="2"/>
    <s v="African American"/>
    <x v="0"/>
    <x v="0"/>
    <m/>
    <n v="11"/>
    <s v="Within Time"/>
    <x v="8"/>
    <n v="4"/>
    <x v="3"/>
    <x v="3"/>
    <x v="1"/>
    <x v="1"/>
  </r>
  <r>
    <n v="408166050"/>
    <s v="A. Kyle"/>
    <x v="243"/>
    <s v="Jun"/>
    <n v="2024"/>
    <d v="1899-12-30T00:05:00"/>
    <x v="1"/>
    <x v="0"/>
    <n v="62"/>
    <x v="0"/>
    <s v="African American"/>
    <x v="0"/>
    <x v="0"/>
    <m/>
    <n v="12"/>
    <s v="Within Time"/>
    <x v="19"/>
    <n v="0"/>
    <x v="3"/>
    <x v="3"/>
    <x v="1"/>
    <x v="1"/>
  </r>
  <r>
    <n v="722102750"/>
    <s v="A. Oldroyd"/>
    <x v="15"/>
    <s v="Sep"/>
    <n v="2023"/>
    <d v="1899-12-30T22:15:00"/>
    <x v="6"/>
    <x v="0"/>
    <n v="37"/>
    <x v="6"/>
    <s v="African American"/>
    <x v="0"/>
    <x v="0"/>
    <m/>
    <n v="14"/>
    <s v="Within Time"/>
    <x v="5"/>
    <n v="22"/>
    <x v="1"/>
    <x v="0"/>
    <x v="1"/>
    <x v="0"/>
  </r>
  <r>
    <n v="369329854"/>
    <s v="A. Rohlf"/>
    <x v="427"/>
    <s v="Aug"/>
    <n v="2023"/>
    <d v="1899-12-30T11:26:00"/>
    <x v="5"/>
    <x v="0"/>
    <n v="56"/>
    <x v="2"/>
    <s v="African American"/>
    <x v="0"/>
    <x v="0"/>
    <m/>
    <n v="18"/>
    <s v="Within Time"/>
    <x v="10"/>
    <n v="11"/>
    <x v="0"/>
    <x v="2"/>
    <x v="1"/>
    <x v="2"/>
  </r>
  <r>
    <n v="102856993"/>
    <s v="A. McCumskay"/>
    <x v="93"/>
    <s v="Mar"/>
    <n v="2024"/>
    <d v="1899-12-30T16:02:00"/>
    <x v="3"/>
    <x v="0"/>
    <n v="67"/>
    <x v="0"/>
    <s v="African American"/>
    <x v="0"/>
    <x v="0"/>
    <m/>
    <n v="30"/>
    <s v="Delay"/>
    <x v="15"/>
    <n v="16"/>
    <x v="2"/>
    <x v="2"/>
    <x v="1"/>
    <x v="2"/>
  </r>
  <r>
    <n v="453452632"/>
    <s v="A. Crich"/>
    <x v="79"/>
    <s v="Oct"/>
    <n v="2024"/>
    <d v="1899-12-30T02:35:00"/>
    <x v="5"/>
    <x v="0"/>
    <n v="60"/>
    <x v="0"/>
    <s v="African American"/>
    <x v="0"/>
    <x v="0"/>
    <m/>
    <n v="34"/>
    <s v="Delay"/>
    <x v="10"/>
    <n v="2"/>
    <x v="3"/>
    <x v="2"/>
    <x v="0"/>
    <x v="2"/>
  </r>
  <r>
    <n v="716710779"/>
    <s v="A. Collabine"/>
    <x v="178"/>
    <s v="Apr"/>
    <n v="2024"/>
    <d v="1899-12-30T11:24:00"/>
    <x v="1"/>
    <x v="0"/>
    <n v="55"/>
    <x v="2"/>
    <s v="African American"/>
    <x v="0"/>
    <x v="0"/>
    <m/>
    <n v="56"/>
    <s v="Delay"/>
    <x v="0"/>
    <n v="11"/>
    <x v="0"/>
    <x v="0"/>
    <x v="2"/>
    <x v="0"/>
  </r>
  <r>
    <n v="772141187"/>
    <s v="B. Riccelli"/>
    <x v="446"/>
    <s v="Nov"/>
    <n v="2023"/>
    <d v="1899-12-30T06:58:00"/>
    <x v="4"/>
    <x v="0"/>
    <n v="54"/>
    <x v="2"/>
    <s v="African American"/>
    <x v="0"/>
    <x v="0"/>
    <m/>
    <n v="11"/>
    <s v="Within Time"/>
    <x v="27"/>
    <n v="6"/>
    <x v="0"/>
    <x v="3"/>
    <x v="1"/>
    <x v="0"/>
  </r>
  <r>
    <n v="685975055"/>
    <s v="B. Baldoni"/>
    <x v="151"/>
    <s v="Jun"/>
    <n v="2023"/>
    <d v="1899-12-30T05:57:00"/>
    <x v="6"/>
    <x v="0"/>
    <n v="61"/>
    <x v="0"/>
    <s v="African American"/>
    <x v="0"/>
    <x v="0"/>
    <m/>
    <n v="13"/>
    <s v="Within Time"/>
    <x v="0"/>
    <n v="5"/>
    <x v="3"/>
    <x v="0"/>
    <x v="1"/>
    <x v="0"/>
  </r>
  <r>
    <n v="446504248"/>
    <s v="B. Bricket"/>
    <x v="384"/>
    <s v="May"/>
    <n v="2024"/>
    <d v="1899-12-30T08:48:00"/>
    <x v="5"/>
    <x v="0"/>
    <n v="28"/>
    <x v="3"/>
    <s v="African American"/>
    <x v="0"/>
    <x v="0"/>
    <m/>
    <n v="17"/>
    <s v="Within Time"/>
    <x v="29"/>
    <n v="8"/>
    <x v="0"/>
    <x v="2"/>
    <x v="1"/>
    <x v="2"/>
  </r>
  <r>
    <n v="181642880"/>
    <s v="B. Sever"/>
    <x v="187"/>
    <s v="Oct"/>
    <n v="2023"/>
    <d v="1899-12-30T23:40:00"/>
    <x v="1"/>
    <x v="0"/>
    <n v="67"/>
    <x v="0"/>
    <s v="African American"/>
    <x v="0"/>
    <x v="0"/>
    <m/>
    <n v="20"/>
    <s v="Within Time"/>
    <x v="26"/>
    <n v="23"/>
    <x v="1"/>
    <x v="2"/>
    <x v="1"/>
    <x v="2"/>
  </r>
  <r>
    <n v="555651219"/>
    <s v="B. Gammell"/>
    <x v="211"/>
    <s v="May"/>
    <n v="2023"/>
    <d v="1899-12-30T10:36:00"/>
    <x v="4"/>
    <x v="0"/>
    <n v="45"/>
    <x v="2"/>
    <s v="African American"/>
    <x v="0"/>
    <x v="0"/>
    <m/>
    <n v="29"/>
    <s v="Within Time"/>
    <x v="21"/>
    <n v="10"/>
    <x v="0"/>
    <x v="1"/>
    <x v="1"/>
    <x v="1"/>
  </r>
  <r>
    <n v="103343477"/>
    <s v="B. Meanwell"/>
    <x v="258"/>
    <s v="Apr"/>
    <n v="2024"/>
    <d v="1899-12-30T22:54:00"/>
    <x v="2"/>
    <x v="0"/>
    <n v="25"/>
    <x v="3"/>
    <s v="African American"/>
    <x v="0"/>
    <x v="0"/>
    <m/>
    <n v="34"/>
    <s v="Delay"/>
    <x v="25"/>
    <n v="22"/>
    <x v="1"/>
    <x v="0"/>
    <x v="0"/>
    <x v="0"/>
  </r>
  <r>
    <n v="198781461"/>
    <s v="B. Gravey"/>
    <x v="477"/>
    <s v="Sep"/>
    <n v="2024"/>
    <d v="1899-12-30T14:06:00"/>
    <x v="6"/>
    <x v="0"/>
    <n v="7"/>
    <x v="4"/>
    <s v="African American"/>
    <x v="0"/>
    <x v="0"/>
    <m/>
    <n v="45"/>
    <s v="Delay"/>
    <x v="24"/>
    <n v="14"/>
    <x v="2"/>
    <x v="1"/>
    <x v="0"/>
    <x v="1"/>
  </r>
  <r>
    <n v="254964021"/>
    <s v="C. Jacobsson"/>
    <x v="77"/>
    <s v="Nov"/>
    <n v="2023"/>
    <d v="1899-12-30T09:39:00"/>
    <x v="3"/>
    <x v="0"/>
    <n v="52"/>
    <x v="2"/>
    <s v="African American"/>
    <x v="0"/>
    <x v="0"/>
    <m/>
    <n v="13"/>
    <s v="Within Time"/>
    <x v="5"/>
    <n v="9"/>
    <x v="0"/>
    <x v="0"/>
    <x v="1"/>
    <x v="0"/>
  </r>
  <r>
    <n v="277103005"/>
    <s v="C. Bartolomieu"/>
    <x v="429"/>
    <s v="Aug"/>
    <n v="2023"/>
    <d v="1899-12-30T09:10:00"/>
    <x v="1"/>
    <x v="0"/>
    <n v="65"/>
    <x v="0"/>
    <s v="African American"/>
    <x v="0"/>
    <x v="0"/>
    <m/>
    <n v="13"/>
    <s v="Within Time"/>
    <x v="5"/>
    <n v="9"/>
    <x v="0"/>
    <x v="0"/>
    <x v="1"/>
    <x v="0"/>
  </r>
  <r>
    <n v="230187731"/>
    <s v="C. Knoller"/>
    <x v="112"/>
    <s v="Apr"/>
    <n v="2023"/>
    <d v="1899-12-30T09:34:00"/>
    <x v="0"/>
    <x v="0"/>
    <n v="17"/>
    <x v="3"/>
    <s v="African American"/>
    <x v="0"/>
    <x v="0"/>
    <m/>
    <n v="23"/>
    <s v="Within Time"/>
    <x v="5"/>
    <n v="9"/>
    <x v="0"/>
    <x v="0"/>
    <x v="1"/>
    <x v="0"/>
  </r>
  <r>
    <n v="783310633"/>
    <s v="C. Ughini"/>
    <x v="42"/>
    <s v="Oct"/>
    <n v="2023"/>
    <d v="1899-12-30T07:57:00"/>
    <x v="0"/>
    <x v="0"/>
    <n v="74"/>
    <x v="5"/>
    <s v="African American"/>
    <x v="0"/>
    <x v="0"/>
    <m/>
    <n v="42"/>
    <s v="Delay"/>
    <x v="6"/>
    <n v="7"/>
    <x v="0"/>
    <x v="3"/>
    <x v="0"/>
    <x v="0"/>
  </r>
  <r>
    <n v="756391456"/>
    <s v="C. Nanson"/>
    <x v="548"/>
    <s v="Oct"/>
    <n v="2024"/>
    <d v="1899-12-30T08:58:00"/>
    <x v="1"/>
    <x v="0"/>
    <n v="58"/>
    <x v="2"/>
    <s v="African American"/>
    <x v="0"/>
    <x v="0"/>
    <m/>
    <n v="49"/>
    <s v="Delay"/>
    <x v="5"/>
    <n v="8"/>
    <x v="0"/>
    <x v="0"/>
    <x v="2"/>
    <x v="0"/>
  </r>
  <r>
    <n v="436096143"/>
    <s v="C. Tawn"/>
    <x v="209"/>
    <s v="Apr"/>
    <n v="2023"/>
    <d v="1899-12-30T11:09:00"/>
    <x v="3"/>
    <x v="0"/>
    <n v="63"/>
    <x v="0"/>
    <s v="African American"/>
    <x v="0"/>
    <x v="0"/>
    <m/>
    <n v="51"/>
    <s v="Delay"/>
    <x v="30"/>
    <n v="11"/>
    <x v="0"/>
    <x v="3"/>
    <x v="2"/>
    <x v="1"/>
  </r>
  <r>
    <n v="250943465"/>
    <s v="C. Echlin"/>
    <x v="516"/>
    <s v="Jun"/>
    <n v="2024"/>
    <d v="1899-12-30T14:05:00"/>
    <x v="3"/>
    <x v="0"/>
    <n v="31"/>
    <x v="6"/>
    <s v="African American"/>
    <x v="0"/>
    <x v="0"/>
    <m/>
    <n v="60"/>
    <s v="Delay"/>
    <x v="3"/>
    <n v="14"/>
    <x v="2"/>
    <x v="2"/>
    <x v="2"/>
    <x v="2"/>
  </r>
  <r>
    <n v="446180337"/>
    <s v="D. Scotson"/>
    <x v="237"/>
    <s v="May"/>
    <n v="2024"/>
    <d v="1899-12-30T01:46:00"/>
    <x v="2"/>
    <x v="0"/>
    <n v="3"/>
    <x v="1"/>
    <s v="African American"/>
    <x v="0"/>
    <x v="0"/>
    <m/>
    <n v="14"/>
    <s v="Within Time"/>
    <x v="12"/>
    <n v="1"/>
    <x v="3"/>
    <x v="2"/>
    <x v="1"/>
    <x v="2"/>
  </r>
  <r>
    <n v="455968404"/>
    <s v="D. Avramovich"/>
    <x v="219"/>
    <s v="Aug"/>
    <n v="2023"/>
    <d v="1899-12-30T22:35:00"/>
    <x v="6"/>
    <x v="0"/>
    <n v="73"/>
    <x v="5"/>
    <s v="African American"/>
    <x v="0"/>
    <x v="0"/>
    <m/>
    <n v="22"/>
    <s v="Within Time"/>
    <x v="4"/>
    <n v="22"/>
    <x v="1"/>
    <x v="2"/>
    <x v="1"/>
    <x v="2"/>
  </r>
  <r>
    <n v="888681783"/>
    <s v="D. Heskey"/>
    <x v="89"/>
    <s v="Aug"/>
    <n v="2023"/>
    <d v="1899-12-30T00:19:00"/>
    <x v="1"/>
    <x v="0"/>
    <n v="43"/>
    <x v="6"/>
    <s v="African American"/>
    <x v="0"/>
    <x v="0"/>
    <m/>
    <n v="39"/>
    <s v="Delay"/>
    <x v="9"/>
    <n v="0"/>
    <x v="3"/>
    <x v="3"/>
    <x v="0"/>
    <x v="0"/>
  </r>
  <r>
    <n v="637458303"/>
    <s v="D. Engledow"/>
    <x v="191"/>
    <s v="Jun"/>
    <n v="2024"/>
    <d v="1899-12-30T15:29:00"/>
    <x v="3"/>
    <x v="0"/>
    <n v="23"/>
    <x v="3"/>
    <s v="African American"/>
    <x v="0"/>
    <x v="0"/>
    <m/>
    <n v="48"/>
    <s v="Delay"/>
    <x v="17"/>
    <n v="15"/>
    <x v="2"/>
    <x v="1"/>
    <x v="2"/>
    <x v="1"/>
  </r>
  <r>
    <n v="605083714"/>
    <s v="E. Ripley"/>
    <x v="190"/>
    <s v="Sep"/>
    <n v="2024"/>
    <d v="1899-12-30T02:01:00"/>
    <x v="1"/>
    <x v="0"/>
    <n v="45"/>
    <x v="2"/>
    <s v="African American"/>
    <x v="0"/>
    <x v="0"/>
    <m/>
    <n v="10"/>
    <s v="Within Time"/>
    <x v="26"/>
    <n v="2"/>
    <x v="3"/>
    <x v="2"/>
    <x v="1"/>
    <x v="2"/>
  </r>
  <r>
    <n v="395566604"/>
    <s v="E. Gamett"/>
    <x v="412"/>
    <s v="Jan"/>
    <n v="2024"/>
    <d v="1899-12-30T04:25:00"/>
    <x v="6"/>
    <x v="0"/>
    <n v="53"/>
    <x v="2"/>
    <s v="African American"/>
    <x v="0"/>
    <x v="0"/>
    <m/>
    <n v="11"/>
    <s v="Within Time"/>
    <x v="12"/>
    <n v="4"/>
    <x v="3"/>
    <x v="2"/>
    <x v="1"/>
    <x v="2"/>
  </r>
  <r>
    <n v="272947142"/>
    <s v="E. Churms"/>
    <x v="162"/>
    <s v="Jul"/>
    <n v="2024"/>
    <d v="1899-12-30T03:43:00"/>
    <x v="1"/>
    <x v="0"/>
    <n v="2"/>
    <x v="1"/>
    <s v="African American"/>
    <x v="0"/>
    <x v="0"/>
    <m/>
    <n v="17"/>
    <s v="Within Time"/>
    <x v="22"/>
    <n v="3"/>
    <x v="3"/>
    <x v="1"/>
    <x v="1"/>
    <x v="1"/>
  </r>
  <r>
    <n v="411756910"/>
    <s v="E. Johnsey"/>
    <x v="489"/>
    <s v="Nov"/>
    <n v="2023"/>
    <d v="1899-12-30T09:30:00"/>
    <x v="0"/>
    <x v="0"/>
    <n v="65"/>
    <x v="0"/>
    <s v="African American"/>
    <x v="0"/>
    <x v="0"/>
    <m/>
    <n v="18"/>
    <s v="Within Time"/>
    <x v="13"/>
    <n v="9"/>
    <x v="0"/>
    <x v="2"/>
    <x v="1"/>
    <x v="2"/>
  </r>
  <r>
    <n v="800169268"/>
    <s v="E. Coulthard"/>
    <x v="63"/>
    <s v="May"/>
    <n v="2024"/>
    <d v="1899-12-30T23:51:00"/>
    <x v="1"/>
    <x v="0"/>
    <n v="68"/>
    <x v="0"/>
    <s v="African American"/>
    <x v="0"/>
    <x v="0"/>
    <m/>
    <n v="24"/>
    <s v="Within Time"/>
    <x v="6"/>
    <n v="23"/>
    <x v="1"/>
    <x v="3"/>
    <x v="1"/>
    <x v="0"/>
  </r>
  <r>
    <n v="198623897"/>
    <s v="E. Clifforth"/>
    <x v="190"/>
    <s v="Sep"/>
    <n v="2024"/>
    <d v="1899-12-30T11:01:00"/>
    <x v="1"/>
    <x v="0"/>
    <n v="50"/>
    <x v="2"/>
    <s v="African American"/>
    <x v="0"/>
    <x v="0"/>
    <m/>
    <n v="27"/>
    <s v="Within Time"/>
    <x v="26"/>
    <n v="11"/>
    <x v="0"/>
    <x v="2"/>
    <x v="1"/>
    <x v="2"/>
  </r>
  <r>
    <n v="103049687"/>
    <s v="E. Finby"/>
    <x v="249"/>
    <s v="Dec"/>
    <n v="2023"/>
    <d v="1899-12-30T14:33:00"/>
    <x v="1"/>
    <x v="0"/>
    <n v="48"/>
    <x v="2"/>
    <s v="African American"/>
    <x v="0"/>
    <x v="0"/>
    <m/>
    <n v="29"/>
    <s v="Within Time"/>
    <x v="3"/>
    <n v="14"/>
    <x v="2"/>
    <x v="2"/>
    <x v="1"/>
    <x v="2"/>
  </r>
  <r>
    <n v="381226530"/>
    <s v="E. Ateridge"/>
    <x v="421"/>
    <s v="Jul"/>
    <n v="2024"/>
    <d v="1899-12-30T05:43:00"/>
    <x v="6"/>
    <x v="0"/>
    <n v="75"/>
    <x v="5"/>
    <s v="African American"/>
    <x v="0"/>
    <x v="0"/>
    <m/>
    <n v="32"/>
    <s v="Delay"/>
    <x v="17"/>
    <n v="5"/>
    <x v="3"/>
    <x v="1"/>
    <x v="0"/>
    <x v="1"/>
  </r>
  <r>
    <n v="425765422"/>
    <s v="E. Knell"/>
    <x v="450"/>
    <s v="Aug"/>
    <n v="2024"/>
    <d v="1899-12-30T12:01:00"/>
    <x v="3"/>
    <x v="0"/>
    <n v="55"/>
    <x v="2"/>
    <s v="African American"/>
    <x v="0"/>
    <x v="0"/>
    <m/>
    <n v="33"/>
    <s v="Delay"/>
    <x v="6"/>
    <n v="12"/>
    <x v="2"/>
    <x v="3"/>
    <x v="0"/>
    <x v="0"/>
  </r>
  <r>
    <n v="111533748"/>
    <s v="E. Somerset"/>
    <x v="390"/>
    <s v="Aug"/>
    <n v="2024"/>
    <d v="1899-12-30T23:17:00"/>
    <x v="3"/>
    <x v="0"/>
    <n v="2"/>
    <x v="1"/>
    <s v="African American"/>
    <x v="0"/>
    <x v="0"/>
    <m/>
    <n v="35"/>
    <s v="Delay"/>
    <x v="25"/>
    <n v="23"/>
    <x v="1"/>
    <x v="0"/>
    <x v="0"/>
    <x v="0"/>
  </r>
  <r>
    <n v="174522854"/>
    <s v="E. Rowcastle"/>
    <x v="43"/>
    <s v="Apr"/>
    <n v="2023"/>
    <d v="1899-12-30T16:05:00"/>
    <x v="6"/>
    <x v="0"/>
    <n v="11"/>
    <x v="4"/>
    <s v="African American"/>
    <x v="0"/>
    <x v="0"/>
    <m/>
    <n v="35"/>
    <s v="Delay"/>
    <x v="25"/>
    <n v="16"/>
    <x v="2"/>
    <x v="0"/>
    <x v="0"/>
    <x v="0"/>
  </r>
  <r>
    <n v="454349403"/>
    <s v="E. Presidey"/>
    <x v="46"/>
    <s v="May"/>
    <n v="2024"/>
    <d v="1899-12-30T13:27:00"/>
    <x v="0"/>
    <x v="0"/>
    <n v="65"/>
    <x v="0"/>
    <s v="African American"/>
    <x v="0"/>
    <x v="0"/>
    <m/>
    <n v="36"/>
    <s v="Delay"/>
    <x v="1"/>
    <n v="13"/>
    <x v="2"/>
    <x v="0"/>
    <x v="0"/>
    <x v="0"/>
  </r>
  <r>
    <n v="376367341"/>
    <s v="F. Gore"/>
    <x v="577"/>
    <s v="Jan"/>
    <n v="2024"/>
    <d v="1899-12-30T16:25:00"/>
    <x v="0"/>
    <x v="0"/>
    <n v="25"/>
    <x v="3"/>
    <s v="African American"/>
    <x v="0"/>
    <x v="0"/>
    <m/>
    <n v="21"/>
    <s v="Within Time"/>
    <x v="8"/>
    <n v="16"/>
    <x v="2"/>
    <x v="3"/>
    <x v="1"/>
    <x v="1"/>
  </r>
  <r>
    <n v="518176328"/>
    <s v="F. Forster"/>
    <x v="54"/>
    <s v="Apr"/>
    <n v="2024"/>
    <d v="1899-12-30T00:06:00"/>
    <x v="5"/>
    <x v="0"/>
    <n v="58"/>
    <x v="2"/>
    <s v="African American"/>
    <x v="0"/>
    <x v="0"/>
    <m/>
    <n v="23"/>
    <s v="Within Time"/>
    <x v="7"/>
    <n v="0"/>
    <x v="3"/>
    <x v="2"/>
    <x v="1"/>
    <x v="2"/>
  </r>
  <r>
    <n v="238948308"/>
    <s v="F. Ricart"/>
    <x v="382"/>
    <s v="May"/>
    <n v="2023"/>
    <d v="1899-12-30T17:39:00"/>
    <x v="0"/>
    <x v="0"/>
    <n v="40"/>
    <x v="6"/>
    <s v="African American"/>
    <x v="0"/>
    <x v="0"/>
    <m/>
    <n v="30"/>
    <s v="Delay"/>
    <x v="8"/>
    <n v="17"/>
    <x v="2"/>
    <x v="3"/>
    <x v="1"/>
    <x v="1"/>
  </r>
  <r>
    <n v="806987631"/>
    <s v="F. Harbord"/>
    <x v="206"/>
    <s v="Jul"/>
    <n v="2024"/>
    <d v="1899-12-30T20:05:00"/>
    <x v="2"/>
    <x v="0"/>
    <n v="62"/>
    <x v="0"/>
    <s v="African American"/>
    <x v="0"/>
    <x v="0"/>
    <m/>
    <n v="34"/>
    <s v="Delay"/>
    <x v="6"/>
    <n v="20"/>
    <x v="1"/>
    <x v="3"/>
    <x v="0"/>
    <x v="0"/>
  </r>
  <r>
    <n v="308245685"/>
    <s v="F. Wastall"/>
    <x v="457"/>
    <s v="Jul"/>
    <n v="2023"/>
    <d v="1899-12-30T03:21:00"/>
    <x v="1"/>
    <x v="0"/>
    <n v="6"/>
    <x v="4"/>
    <s v="African American"/>
    <x v="0"/>
    <x v="0"/>
    <m/>
    <n v="35"/>
    <s v="Delay"/>
    <x v="1"/>
    <n v="3"/>
    <x v="3"/>
    <x v="0"/>
    <x v="0"/>
    <x v="0"/>
  </r>
  <r>
    <n v="350723131"/>
    <s v="F. Crutchley"/>
    <x v="420"/>
    <s v="Jun"/>
    <n v="2023"/>
    <d v="1899-12-30T06:45:00"/>
    <x v="1"/>
    <x v="0"/>
    <n v="22"/>
    <x v="3"/>
    <s v="African American"/>
    <x v="0"/>
    <x v="0"/>
    <m/>
    <n v="41"/>
    <s v="Delay"/>
    <x v="8"/>
    <n v="6"/>
    <x v="0"/>
    <x v="3"/>
    <x v="0"/>
    <x v="1"/>
  </r>
  <r>
    <n v="465111514"/>
    <s v="F. Tame"/>
    <x v="540"/>
    <s v="Aug"/>
    <n v="2023"/>
    <d v="1899-12-30T09:45:00"/>
    <x v="2"/>
    <x v="0"/>
    <n v="50"/>
    <x v="2"/>
    <s v="African American"/>
    <x v="0"/>
    <x v="0"/>
    <m/>
    <n v="56"/>
    <s v="Delay"/>
    <x v="14"/>
    <n v="9"/>
    <x v="0"/>
    <x v="0"/>
    <x v="2"/>
    <x v="0"/>
  </r>
  <r>
    <n v="425311479"/>
    <s v="G. Scogings"/>
    <x v="548"/>
    <s v="Oct"/>
    <n v="2024"/>
    <d v="1899-12-30T06:17:00"/>
    <x v="1"/>
    <x v="0"/>
    <n v="5"/>
    <x v="4"/>
    <s v="African American"/>
    <x v="0"/>
    <x v="0"/>
    <m/>
    <n v="11"/>
    <s v="Within Time"/>
    <x v="5"/>
    <n v="6"/>
    <x v="0"/>
    <x v="0"/>
    <x v="1"/>
    <x v="0"/>
  </r>
  <r>
    <n v="584573044"/>
    <s v="G. Chiplin"/>
    <x v="256"/>
    <s v="May"/>
    <n v="2023"/>
    <d v="1899-12-30T05:49:00"/>
    <x v="3"/>
    <x v="0"/>
    <n v="35"/>
    <x v="6"/>
    <s v="African American"/>
    <x v="0"/>
    <x v="0"/>
    <m/>
    <n v="17"/>
    <s v="Within Time"/>
    <x v="20"/>
    <n v="5"/>
    <x v="3"/>
    <x v="3"/>
    <x v="1"/>
    <x v="0"/>
  </r>
  <r>
    <n v="849764601"/>
    <s v="G. MacUchadair"/>
    <x v="465"/>
    <s v="Jul"/>
    <n v="2024"/>
    <d v="1899-12-30T06:41:00"/>
    <x v="0"/>
    <x v="0"/>
    <n v="5"/>
    <x v="4"/>
    <s v="African American"/>
    <x v="0"/>
    <x v="0"/>
    <m/>
    <n v="21"/>
    <s v="Within Time"/>
    <x v="8"/>
    <n v="6"/>
    <x v="0"/>
    <x v="3"/>
    <x v="1"/>
    <x v="1"/>
  </r>
  <r>
    <n v="491121945"/>
    <s v="G. Hentzeler"/>
    <x v="262"/>
    <s v="Jun"/>
    <n v="2023"/>
    <d v="1899-12-30T19:09:00"/>
    <x v="3"/>
    <x v="0"/>
    <n v="24"/>
    <x v="3"/>
    <s v="African American"/>
    <x v="0"/>
    <x v="0"/>
    <m/>
    <n v="30"/>
    <s v="Delay"/>
    <x v="6"/>
    <n v="19"/>
    <x v="1"/>
    <x v="3"/>
    <x v="1"/>
    <x v="0"/>
  </r>
  <r>
    <n v="610205197"/>
    <s v="G. McCotter"/>
    <x v="30"/>
    <s v="Jan"/>
    <n v="2024"/>
    <d v="1899-12-30T05:52:00"/>
    <x v="6"/>
    <x v="0"/>
    <n v="54"/>
    <x v="2"/>
    <s v="African American"/>
    <x v="0"/>
    <x v="0"/>
    <m/>
    <n v="30"/>
    <s v="Delay"/>
    <x v="11"/>
    <n v="5"/>
    <x v="3"/>
    <x v="0"/>
    <x v="1"/>
    <x v="0"/>
  </r>
  <r>
    <n v="895944956"/>
    <s v="G. McEntagart"/>
    <x v="548"/>
    <s v="Oct"/>
    <n v="2024"/>
    <d v="1899-12-30T03:24:00"/>
    <x v="1"/>
    <x v="0"/>
    <n v="77"/>
    <x v="5"/>
    <s v="African American"/>
    <x v="0"/>
    <x v="0"/>
    <m/>
    <n v="50"/>
    <s v="Delay"/>
    <x v="5"/>
    <n v="3"/>
    <x v="3"/>
    <x v="0"/>
    <x v="2"/>
    <x v="0"/>
  </r>
  <r>
    <n v="440755817"/>
    <s v="G. Clever"/>
    <x v="147"/>
    <s v="Dec"/>
    <n v="2023"/>
    <d v="1899-12-30T22:38:00"/>
    <x v="5"/>
    <x v="0"/>
    <n v="37"/>
    <x v="6"/>
    <s v="African American"/>
    <x v="0"/>
    <x v="0"/>
    <m/>
    <n v="55"/>
    <s v="Delay"/>
    <x v="4"/>
    <n v="22"/>
    <x v="1"/>
    <x v="2"/>
    <x v="2"/>
    <x v="2"/>
  </r>
  <r>
    <n v="769695025"/>
    <s v="G. Vossing"/>
    <x v="506"/>
    <s v="Feb"/>
    <n v="2024"/>
    <d v="1899-12-30T01:00:00"/>
    <x v="5"/>
    <x v="0"/>
    <n v="47"/>
    <x v="2"/>
    <s v="African American"/>
    <x v="0"/>
    <x v="0"/>
    <m/>
    <n v="56"/>
    <s v="Delay"/>
    <x v="30"/>
    <n v="1"/>
    <x v="3"/>
    <x v="3"/>
    <x v="2"/>
    <x v="1"/>
  </r>
  <r>
    <n v="642269810"/>
    <s v="G. Mellodey"/>
    <x v="167"/>
    <s v="Aug"/>
    <n v="2024"/>
    <d v="1899-12-30T12:55:00"/>
    <x v="1"/>
    <x v="0"/>
    <n v="35"/>
    <x v="6"/>
    <s v="African American"/>
    <x v="0"/>
    <x v="0"/>
    <m/>
    <n v="58"/>
    <s v="Delay"/>
    <x v="24"/>
    <n v="12"/>
    <x v="2"/>
    <x v="1"/>
    <x v="2"/>
    <x v="1"/>
  </r>
  <r>
    <n v="711742032"/>
    <s v="G. Carruth"/>
    <x v="443"/>
    <s v="Sep"/>
    <n v="2024"/>
    <d v="1899-12-30T07:26:00"/>
    <x v="2"/>
    <x v="0"/>
    <n v="76"/>
    <x v="5"/>
    <s v="African American"/>
    <x v="0"/>
    <x v="0"/>
    <m/>
    <n v="58"/>
    <s v="Delay"/>
    <x v="18"/>
    <n v="7"/>
    <x v="0"/>
    <x v="1"/>
    <x v="2"/>
    <x v="1"/>
  </r>
  <r>
    <n v="842870322"/>
    <s v="H. Martindale"/>
    <x v="196"/>
    <s v="Sep"/>
    <n v="2024"/>
    <d v="1899-12-30T07:42:00"/>
    <x v="6"/>
    <x v="0"/>
    <n v="76"/>
    <x v="5"/>
    <s v="African American"/>
    <x v="0"/>
    <x v="0"/>
    <m/>
    <n v="36"/>
    <s v="Delay"/>
    <x v="8"/>
    <n v="7"/>
    <x v="0"/>
    <x v="3"/>
    <x v="0"/>
    <x v="1"/>
  </r>
  <r>
    <n v="859814141"/>
    <s v="H. Metham"/>
    <x v="164"/>
    <s v="Jul"/>
    <n v="2024"/>
    <d v="1899-12-30T20:56:00"/>
    <x v="0"/>
    <x v="0"/>
    <n v="78"/>
    <x v="5"/>
    <s v="African American"/>
    <x v="0"/>
    <x v="0"/>
    <m/>
    <n v="40"/>
    <s v="Delay"/>
    <x v="29"/>
    <n v="20"/>
    <x v="1"/>
    <x v="2"/>
    <x v="0"/>
    <x v="2"/>
  </r>
  <r>
    <n v="325707368"/>
    <s v="I. Bucknill"/>
    <x v="261"/>
    <s v="Aug"/>
    <n v="2023"/>
    <d v="1899-12-30T01:46:00"/>
    <x v="6"/>
    <x v="0"/>
    <n v="25"/>
    <x v="3"/>
    <s v="African American"/>
    <x v="0"/>
    <x v="0"/>
    <m/>
    <n v="24"/>
    <s v="Within Time"/>
    <x v="1"/>
    <n v="1"/>
    <x v="3"/>
    <x v="0"/>
    <x v="1"/>
    <x v="0"/>
  </r>
  <r>
    <n v="877481758"/>
    <s v="I. Smedmoor"/>
    <x v="389"/>
    <s v="Nov"/>
    <n v="2023"/>
    <d v="1899-12-30T18:03:00"/>
    <x v="4"/>
    <x v="0"/>
    <n v="30"/>
    <x v="6"/>
    <s v="African American"/>
    <x v="0"/>
    <x v="0"/>
    <m/>
    <n v="25"/>
    <s v="Within Time"/>
    <x v="22"/>
    <n v="18"/>
    <x v="1"/>
    <x v="1"/>
    <x v="1"/>
    <x v="1"/>
  </r>
  <r>
    <n v="802399719"/>
    <s v="I. Muzzi"/>
    <x v="227"/>
    <s v="Sep"/>
    <n v="2023"/>
    <d v="1899-12-30T06:37:00"/>
    <x v="5"/>
    <x v="0"/>
    <n v="40"/>
    <x v="6"/>
    <s v="African American"/>
    <x v="0"/>
    <x v="0"/>
    <m/>
    <n v="29"/>
    <s v="Within Time"/>
    <x v="4"/>
    <n v="6"/>
    <x v="0"/>
    <x v="2"/>
    <x v="1"/>
    <x v="2"/>
  </r>
  <r>
    <n v="453265597"/>
    <s v="I. Bertholin"/>
    <x v="316"/>
    <s v="Sep"/>
    <n v="2024"/>
    <d v="1899-12-30T11:41:00"/>
    <x v="0"/>
    <x v="0"/>
    <n v="44"/>
    <x v="6"/>
    <s v="African American"/>
    <x v="0"/>
    <x v="0"/>
    <m/>
    <n v="44"/>
    <s v="Delay"/>
    <x v="6"/>
    <n v="11"/>
    <x v="0"/>
    <x v="3"/>
    <x v="0"/>
    <x v="0"/>
  </r>
  <r>
    <n v="519514443"/>
    <s v="I. Kerss"/>
    <x v="412"/>
    <s v="Jan"/>
    <n v="2024"/>
    <d v="1899-12-30T04:45:00"/>
    <x v="6"/>
    <x v="0"/>
    <n v="67"/>
    <x v="0"/>
    <s v="African American"/>
    <x v="0"/>
    <x v="0"/>
    <m/>
    <n v="44"/>
    <s v="Delay"/>
    <x v="12"/>
    <n v="4"/>
    <x v="3"/>
    <x v="2"/>
    <x v="0"/>
    <x v="2"/>
  </r>
  <r>
    <n v="769879911"/>
    <s v="I. Crusham"/>
    <x v="98"/>
    <s v="Oct"/>
    <n v="2024"/>
    <d v="1899-12-30T13:55:00"/>
    <x v="1"/>
    <x v="0"/>
    <n v="11"/>
    <x v="4"/>
    <s v="African American"/>
    <x v="0"/>
    <x v="0"/>
    <m/>
    <n v="47"/>
    <s v="Delay"/>
    <x v="9"/>
    <n v="13"/>
    <x v="2"/>
    <x v="3"/>
    <x v="2"/>
    <x v="0"/>
  </r>
  <r>
    <n v="877951315"/>
    <s v="I. Cassidy"/>
    <x v="0"/>
    <s v="Mar"/>
    <n v="2024"/>
    <d v="1899-12-30T09:51:00"/>
    <x v="0"/>
    <x v="0"/>
    <n v="59"/>
    <x v="2"/>
    <s v="African American"/>
    <x v="0"/>
    <x v="0"/>
    <m/>
    <n v="48"/>
    <s v="Delay"/>
    <x v="0"/>
    <n v="9"/>
    <x v="0"/>
    <x v="0"/>
    <x v="2"/>
    <x v="0"/>
  </r>
  <r>
    <n v="711707397"/>
    <s v="I. Plant"/>
    <x v="464"/>
    <s v="May"/>
    <n v="2023"/>
    <d v="1899-12-30T07:12:00"/>
    <x v="6"/>
    <x v="0"/>
    <n v="74"/>
    <x v="5"/>
    <s v="African American"/>
    <x v="0"/>
    <x v="0"/>
    <m/>
    <n v="53"/>
    <s v="Delay"/>
    <x v="3"/>
    <n v="7"/>
    <x v="0"/>
    <x v="2"/>
    <x v="2"/>
    <x v="2"/>
  </r>
  <r>
    <n v="395897021"/>
    <s v="I. Kondratowicz"/>
    <x v="484"/>
    <s v="Nov"/>
    <n v="2023"/>
    <d v="1899-12-30T08:35:00"/>
    <x v="4"/>
    <x v="0"/>
    <n v="67"/>
    <x v="0"/>
    <s v="African American"/>
    <x v="0"/>
    <x v="0"/>
    <m/>
    <n v="57"/>
    <s v="Delay"/>
    <x v="23"/>
    <n v="8"/>
    <x v="0"/>
    <x v="2"/>
    <x v="2"/>
    <x v="2"/>
  </r>
  <r>
    <n v="438941614"/>
    <s v="J. Tarn"/>
    <x v="300"/>
    <s v="Dec"/>
    <n v="2023"/>
    <d v="1899-12-30T19:47:00"/>
    <x v="3"/>
    <x v="0"/>
    <n v="29"/>
    <x v="3"/>
    <s v="African American"/>
    <x v="0"/>
    <x v="0"/>
    <m/>
    <n v="11"/>
    <s v="Within Time"/>
    <x v="15"/>
    <n v="19"/>
    <x v="1"/>
    <x v="2"/>
    <x v="1"/>
    <x v="2"/>
  </r>
  <r>
    <n v="776938725"/>
    <s v="J. Ruegg"/>
    <x v="314"/>
    <s v="Sep"/>
    <n v="2024"/>
    <d v="1899-12-30T17:14:00"/>
    <x v="2"/>
    <x v="0"/>
    <n v="75"/>
    <x v="5"/>
    <s v="African American"/>
    <x v="0"/>
    <x v="0"/>
    <m/>
    <n v="13"/>
    <s v="Within Time"/>
    <x v="5"/>
    <n v="17"/>
    <x v="2"/>
    <x v="0"/>
    <x v="1"/>
    <x v="0"/>
  </r>
  <r>
    <n v="105086438"/>
    <s v="J. Baumer"/>
    <x v="163"/>
    <s v="Apr"/>
    <n v="2023"/>
    <d v="1899-12-30T09:44:00"/>
    <x v="1"/>
    <x v="0"/>
    <n v="2"/>
    <x v="1"/>
    <s v="African American"/>
    <x v="0"/>
    <x v="0"/>
    <m/>
    <n v="27"/>
    <s v="Within Time"/>
    <x v="1"/>
    <n v="9"/>
    <x v="0"/>
    <x v="0"/>
    <x v="1"/>
    <x v="0"/>
  </r>
  <r>
    <n v="355694576"/>
    <s v="J. Gehrts"/>
    <x v="472"/>
    <s v="Oct"/>
    <n v="2023"/>
    <d v="1899-12-30T23:23:00"/>
    <x v="2"/>
    <x v="0"/>
    <n v="27"/>
    <x v="3"/>
    <s v="African American"/>
    <x v="0"/>
    <x v="0"/>
    <m/>
    <n v="28"/>
    <s v="Within Time"/>
    <x v="5"/>
    <n v="23"/>
    <x v="1"/>
    <x v="0"/>
    <x v="1"/>
    <x v="0"/>
  </r>
  <r>
    <n v="105852242"/>
    <s v="J. Enos"/>
    <x v="155"/>
    <s v="Mar"/>
    <n v="2024"/>
    <d v="1899-12-30T19:45:00"/>
    <x v="0"/>
    <x v="0"/>
    <n v="27"/>
    <x v="3"/>
    <s v="African American"/>
    <x v="0"/>
    <x v="0"/>
    <m/>
    <n v="33"/>
    <s v="Delay"/>
    <x v="23"/>
    <n v="19"/>
    <x v="1"/>
    <x v="2"/>
    <x v="0"/>
    <x v="2"/>
  </r>
  <r>
    <n v="207093254"/>
    <s v="J. Chatel"/>
    <x v="450"/>
    <s v="Aug"/>
    <n v="2024"/>
    <d v="1899-12-30T23:24:00"/>
    <x v="3"/>
    <x v="0"/>
    <n v="61"/>
    <x v="0"/>
    <s v="African American"/>
    <x v="0"/>
    <x v="0"/>
    <m/>
    <n v="45"/>
    <s v="Delay"/>
    <x v="6"/>
    <n v="23"/>
    <x v="1"/>
    <x v="3"/>
    <x v="0"/>
    <x v="0"/>
  </r>
  <r>
    <n v="420716756"/>
    <s v="J. Thomsson"/>
    <x v="339"/>
    <s v="Feb"/>
    <n v="2024"/>
    <d v="1899-12-30T04:27:00"/>
    <x v="3"/>
    <x v="0"/>
    <n v="65"/>
    <x v="0"/>
    <s v="African American"/>
    <x v="0"/>
    <x v="0"/>
    <m/>
    <n v="54"/>
    <s v="Delay"/>
    <x v="10"/>
    <n v="4"/>
    <x v="3"/>
    <x v="2"/>
    <x v="2"/>
    <x v="2"/>
  </r>
  <r>
    <n v="873061299"/>
    <s v="J. Diddams"/>
    <x v="263"/>
    <s v="Aug"/>
    <n v="2023"/>
    <d v="1899-12-30T21:24:00"/>
    <x v="3"/>
    <x v="0"/>
    <n v="73"/>
    <x v="5"/>
    <s v="African American"/>
    <x v="0"/>
    <x v="0"/>
    <m/>
    <n v="58"/>
    <s v="Delay"/>
    <x v="0"/>
    <n v="21"/>
    <x v="1"/>
    <x v="0"/>
    <x v="2"/>
    <x v="0"/>
  </r>
  <r>
    <n v="160106189"/>
    <s v="J. Mico"/>
    <x v="267"/>
    <s v="May"/>
    <n v="2023"/>
    <d v="1899-12-30T15:04:00"/>
    <x v="1"/>
    <x v="0"/>
    <n v="29"/>
    <x v="3"/>
    <s v="African American"/>
    <x v="0"/>
    <x v="0"/>
    <m/>
    <n v="60"/>
    <s v="Delay"/>
    <x v="22"/>
    <n v="15"/>
    <x v="2"/>
    <x v="1"/>
    <x v="2"/>
    <x v="1"/>
  </r>
  <r>
    <n v="563749045"/>
    <s v="K. Sambedge"/>
    <x v="320"/>
    <s v="Jul"/>
    <n v="2023"/>
    <d v="1899-12-30T01:43:00"/>
    <x v="3"/>
    <x v="0"/>
    <n v="1"/>
    <x v="1"/>
    <s v="African American"/>
    <x v="0"/>
    <x v="0"/>
    <m/>
    <n v="14"/>
    <s v="Within Time"/>
    <x v="11"/>
    <n v="1"/>
    <x v="3"/>
    <x v="0"/>
    <x v="1"/>
    <x v="0"/>
  </r>
  <r>
    <n v="717121341"/>
    <s v="K. Pywell"/>
    <x v="63"/>
    <s v="May"/>
    <n v="2024"/>
    <d v="1899-12-30T01:36:00"/>
    <x v="1"/>
    <x v="0"/>
    <n v="46"/>
    <x v="2"/>
    <s v="African American"/>
    <x v="0"/>
    <x v="0"/>
    <m/>
    <n v="17"/>
    <s v="Within Time"/>
    <x v="6"/>
    <n v="1"/>
    <x v="3"/>
    <x v="3"/>
    <x v="1"/>
    <x v="0"/>
  </r>
  <r>
    <n v="644788816"/>
    <s v="K. Daborne"/>
    <x v="255"/>
    <s v="May"/>
    <n v="2023"/>
    <d v="1899-12-30T05:42:00"/>
    <x v="5"/>
    <x v="0"/>
    <n v="36"/>
    <x v="6"/>
    <s v="African American"/>
    <x v="0"/>
    <x v="0"/>
    <m/>
    <n v="24"/>
    <s v="Within Time"/>
    <x v="7"/>
    <n v="5"/>
    <x v="3"/>
    <x v="2"/>
    <x v="1"/>
    <x v="2"/>
  </r>
  <r>
    <n v="425318542"/>
    <s v="K. Louedey"/>
    <x v="123"/>
    <s v="May"/>
    <n v="2024"/>
    <d v="1899-12-30T21:48:00"/>
    <x v="3"/>
    <x v="0"/>
    <n v="72"/>
    <x v="5"/>
    <s v="African American"/>
    <x v="0"/>
    <x v="0"/>
    <m/>
    <n v="39"/>
    <s v="Delay"/>
    <x v="18"/>
    <n v="21"/>
    <x v="1"/>
    <x v="1"/>
    <x v="0"/>
    <x v="1"/>
  </r>
  <r>
    <n v="174308230"/>
    <s v="K. Snellman"/>
    <x v="2"/>
    <s v="Jun"/>
    <n v="2024"/>
    <d v="1899-12-30T08:24:00"/>
    <x v="2"/>
    <x v="0"/>
    <n v="45"/>
    <x v="2"/>
    <s v="African American"/>
    <x v="0"/>
    <x v="0"/>
    <m/>
    <n v="40"/>
    <s v="Delay"/>
    <x v="0"/>
    <n v="8"/>
    <x v="0"/>
    <x v="0"/>
    <x v="0"/>
    <x v="0"/>
  </r>
  <r>
    <n v="341947840"/>
    <s v="K. Werrit"/>
    <x v="286"/>
    <s v="Mar"/>
    <n v="2024"/>
    <d v="1899-12-30T10:03:00"/>
    <x v="3"/>
    <x v="0"/>
    <n v="38"/>
    <x v="6"/>
    <s v="African American"/>
    <x v="0"/>
    <x v="0"/>
    <m/>
    <n v="42"/>
    <s v="Delay"/>
    <x v="14"/>
    <n v="10"/>
    <x v="0"/>
    <x v="0"/>
    <x v="0"/>
    <x v="0"/>
  </r>
  <r>
    <n v="851899617"/>
    <s v="K. Petheridge"/>
    <x v="187"/>
    <s v="Oct"/>
    <n v="2023"/>
    <d v="1899-12-30T01:27:00"/>
    <x v="1"/>
    <x v="0"/>
    <n v="31"/>
    <x v="6"/>
    <s v="African American"/>
    <x v="0"/>
    <x v="0"/>
    <m/>
    <n v="47"/>
    <s v="Delay"/>
    <x v="26"/>
    <n v="1"/>
    <x v="3"/>
    <x v="2"/>
    <x v="2"/>
    <x v="2"/>
  </r>
  <r>
    <n v="509613723"/>
    <s v="K. Huitt"/>
    <x v="50"/>
    <s v="Apr"/>
    <n v="2024"/>
    <d v="1899-12-30T08:27:00"/>
    <x v="4"/>
    <x v="0"/>
    <n v="41"/>
    <x v="6"/>
    <s v="African American"/>
    <x v="0"/>
    <x v="0"/>
    <m/>
    <n v="48"/>
    <s v="Delay"/>
    <x v="13"/>
    <n v="8"/>
    <x v="0"/>
    <x v="2"/>
    <x v="2"/>
    <x v="2"/>
  </r>
  <r>
    <n v="561217158"/>
    <s v="L. Jacobsson"/>
    <x v="142"/>
    <s v="Feb"/>
    <n v="2024"/>
    <d v="1899-12-30T16:44:00"/>
    <x v="2"/>
    <x v="0"/>
    <n v="66"/>
    <x v="0"/>
    <s v="African American"/>
    <x v="0"/>
    <x v="0"/>
    <m/>
    <n v="15"/>
    <s v="Within Time"/>
    <x v="19"/>
    <n v="16"/>
    <x v="2"/>
    <x v="3"/>
    <x v="1"/>
    <x v="1"/>
  </r>
  <r>
    <n v="177330238"/>
    <s v="L. Francescotti"/>
    <x v="444"/>
    <s v="Jul"/>
    <n v="2023"/>
    <d v="1899-12-30T03:25:00"/>
    <x v="4"/>
    <x v="0"/>
    <n v="50"/>
    <x v="2"/>
    <s v="African American"/>
    <x v="0"/>
    <x v="0"/>
    <m/>
    <n v="27"/>
    <s v="Within Time"/>
    <x v="14"/>
    <n v="3"/>
    <x v="3"/>
    <x v="0"/>
    <x v="1"/>
    <x v="0"/>
  </r>
  <r>
    <n v="177900569"/>
    <s v="L. Oswald"/>
    <x v="376"/>
    <s v="Oct"/>
    <n v="2024"/>
    <d v="1899-12-30T22:30:00"/>
    <x v="5"/>
    <x v="0"/>
    <n v="21"/>
    <x v="3"/>
    <s v="African American"/>
    <x v="0"/>
    <x v="0"/>
    <m/>
    <n v="28"/>
    <s v="Within Time"/>
    <x v="2"/>
    <n v="22"/>
    <x v="1"/>
    <x v="1"/>
    <x v="1"/>
    <x v="1"/>
  </r>
  <r>
    <n v="141862089"/>
    <s v="L. Dilgarno"/>
    <x v="523"/>
    <s v="Apr"/>
    <n v="2024"/>
    <d v="1899-12-30T08:32:00"/>
    <x v="2"/>
    <x v="0"/>
    <n v="24"/>
    <x v="3"/>
    <s v="African American"/>
    <x v="0"/>
    <x v="0"/>
    <m/>
    <n v="29"/>
    <s v="Within Time"/>
    <x v="2"/>
    <n v="8"/>
    <x v="0"/>
    <x v="1"/>
    <x v="1"/>
    <x v="1"/>
  </r>
  <r>
    <n v="303991624"/>
    <s v="L. Matschek"/>
    <x v="86"/>
    <s v="Jul"/>
    <n v="2024"/>
    <d v="1899-12-30T12:13:00"/>
    <x v="4"/>
    <x v="0"/>
    <n v="66"/>
    <x v="0"/>
    <s v="African American"/>
    <x v="0"/>
    <x v="0"/>
    <m/>
    <n v="43"/>
    <s v="Delay"/>
    <x v="19"/>
    <n v="12"/>
    <x v="2"/>
    <x v="3"/>
    <x v="0"/>
    <x v="1"/>
  </r>
  <r>
    <n v="701636274"/>
    <s v="L. Vickers"/>
    <x v="411"/>
    <s v="Sep"/>
    <n v="2023"/>
    <d v="1899-12-30T11:37:00"/>
    <x v="3"/>
    <x v="0"/>
    <n v="1"/>
    <x v="1"/>
    <s v="African American"/>
    <x v="0"/>
    <x v="0"/>
    <m/>
    <n v="52"/>
    <s v="Delay"/>
    <x v="8"/>
    <n v="11"/>
    <x v="0"/>
    <x v="3"/>
    <x v="2"/>
    <x v="1"/>
  </r>
  <r>
    <n v="410776549"/>
    <s v="M. Kimblen"/>
    <x v="213"/>
    <s v="Jun"/>
    <n v="2023"/>
    <d v="1899-12-30T22:27:00"/>
    <x v="4"/>
    <x v="0"/>
    <n v="18"/>
    <x v="3"/>
    <s v="African American"/>
    <x v="0"/>
    <x v="0"/>
    <m/>
    <n v="17"/>
    <s v="Within Time"/>
    <x v="7"/>
    <n v="22"/>
    <x v="1"/>
    <x v="2"/>
    <x v="1"/>
    <x v="2"/>
  </r>
  <r>
    <n v="790432241"/>
    <s v="M. Nunn"/>
    <x v="116"/>
    <s v="Apr"/>
    <n v="2024"/>
    <d v="1899-12-30T21:55:00"/>
    <x v="0"/>
    <x v="0"/>
    <n v="37"/>
    <x v="6"/>
    <s v="African American"/>
    <x v="0"/>
    <x v="0"/>
    <m/>
    <n v="20"/>
    <s v="Within Time"/>
    <x v="24"/>
    <n v="21"/>
    <x v="1"/>
    <x v="1"/>
    <x v="1"/>
    <x v="1"/>
  </r>
  <r>
    <n v="543917241"/>
    <s v="M. Maslin"/>
    <x v="432"/>
    <s v="Nov"/>
    <n v="2023"/>
    <d v="1899-12-30T19:00:00"/>
    <x v="5"/>
    <x v="0"/>
    <n v="14"/>
    <x v="4"/>
    <s v="African American"/>
    <x v="0"/>
    <x v="0"/>
    <m/>
    <n v="22"/>
    <s v="Within Time"/>
    <x v="15"/>
    <n v="19"/>
    <x v="1"/>
    <x v="2"/>
    <x v="1"/>
    <x v="2"/>
  </r>
  <r>
    <n v="392571593"/>
    <s v="M. Mantz"/>
    <x v="572"/>
    <s v="Jan"/>
    <n v="2024"/>
    <d v="1899-12-30T15:19:00"/>
    <x v="4"/>
    <x v="0"/>
    <n v="8"/>
    <x v="4"/>
    <s v="African American"/>
    <x v="0"/>
    <x v="0"/>
    <m/>
    <n v="23"/>
    <s v="Within Time"/>
    <x v="21"/>
    <n v="15"/>
    <x v="2"/>
    <x v="1"/>
    <x v="1"/>
    <x v="1"/>
  </r>
  <r>
    <n v="426384934"/>
    <s v="M. Leander"/>
    <x v="374"/>
    <s v="Dec"/>
    <n v="2023"/>
    <d v="1899-12-30T03:02:00"/>
    <x v="4"/>
    <x v="0"/>
    <n v="59"/>
    <x v="2"/>
    <s v="African American"/>
    <x v="0"/>
    <x v="0"/>
    <m/>
    <n v="33"/>
    <s v="Delay"/>
    <x v="6"/>
    <n v="3"/>
    <x v="3"/>
    <x v="3"/>
    <x v="0"/>
    <x v="0"/>
  </r>
  <r>
    <n v="489028869"/>
    <s v="M. Samme"/>
    <x v="430"/>
    <s v="Aug"/>
    <n v="2023"/>
    <d v="1899-12-30T02:24:00"/>
    <x v="5"/>
    <x v="0"/>
    <n v="62"/>
    <x v="0"/>
    <s v="African American"/>
    <x v="0"/>
    <x v="0"/>
    <m/>
    <n v="34"/>
    <s v="Delay"/>
    <x v="2"/>
    <n v="2"/>
    <x v="3"/>
    <x v="1"/>
    <x v="0"/>
    <x v="1"/>
  </r>
  <r>
    <n v="675934085"/>
    <s v="M. Edney"/>
    <x v="510"/>
    <s v="Aug"/>
    <n v="2023"/>
    <d v="1899-12-30T15:29:00"/>
    <x v="0"/>
    <x v="0"/>
    <n v="67"/>
    <x v="0"/>
    <s v="African American"/>
    <x v="0"/>
    <x v="0"/>
    <m/>
    <n v="34"/>
    <s v="Delay"/>
    <x v="17"/>
    <n v="15"/>
    <x v="2"/>
    <x v="1"/>
    <x v="0"/>
    <x v="1"/>
  </r>
  <r>
    <n v="151568440"/>
    <s v="M. Martusewicz"/>
    <x v="107"/>
    <s v="Jan"/>
    <n v="2024"/>
    <d v="1899-12-30T16:45:00"/>
    <x v="4"/>
    <x v="0"/>
    <n v="36"/>
    <x v="6"/>
    <s v="African American"/>
    <x v="0"/>
    <x v="0"/>
    <m/>
    <n v="36"/>
    <s v="Delay"/>
    <x v="4"/>
    <n v="16"/>
    <x v="2"/>
    <x v="2"/>
    <x v="0"/>
    <x v="2"/>
  </r>
  <r>
    <n v="637946670"/>
    <s v="M. Rozalski"/>
    <x v="559"/>
    <s v="Jul"/>
    <n v="2024"/>
    <d v="1899-12-30T12:51:00"/>
    <x v="0"/>
    <x v="0"/>
    <n v="68"/>
    <x v="0"/>
    <s v="African American"/>
    <x v="0"/>
    <x v="0"/>
    <m/>
    <n v="44"/>
    <s v="Delay"/>
    <x v="24"/>
    <n v="12"/>
    <x v="2"/>
    <x v="1"/>
    <x v="0"/>
    <x v="1"/>
  </r>
  <r>
    <n v="372647580"/>
    <s v="M. Iskow"/>
    <x v="332"/>
    <s v="Mar"/>
    <n v="2024"/>
    <d v="1899-12-30T11:35:00"/>
    <x v="6"/>
    <x v="0"/>
    <n v="55"/>
    <x v="2"/>
    <s v="African American"/>
    <x v="0"/>
    <x v="0"/>
    <m/>
    <n v="45"/>
    <s v="Delay"/>
    <x v="9"/>
    <n v="11"/>
    <x v="0"/>
    <x v="3"/>
    <x v="0"/>
    <x v="0"/>
  </r>
  <r>
    <n v="551076781"/>
    <s v="M. Paulisch"/>
    <x v="104"/>
    <s v="Aug"/>
    <n v="2024"/>
    <d v="1899-12-30T07:39:00"/>
    <x v="6"/>
    <x v="0"/>
    <n v="14"/>
    <x v="4"/>
    <s v="African American"/>
    <x v="0"/>
    <x v="0"/>
    <m/>
    <n v="51"/>
    <s v="Delay"/>
    <x v="22"/>
    <n v="7"/>
    <x v="0"/>
    <x v="1"/>
    <x v="2"/>
    <x v="1"/>
  </r>
  <r>
    <n v="647429843"/>
    <s v="M. Learmond"/>
    <x v="287"/>
    <s v="Sep"/>
    <n v="2024"/>
    <d v="1899-12-30T21:49:00"/>
    <x v="3"/>
    <x v="0"/>
    <n v="12"/>
    <x v="4"/>
    <s v="African American"/>
    <x v="0"/>
    <x v="0"/>
    <m/>
    <n v="55"/>
    <s v="Delay"/>
    <x v="1"/>
    <n v="21"/>
    <x v="1"/>
    <x v="0"/>
    <x v="2"/>
    <x v="0"/>
  </r>
  <r>
    <n v="678728369"/>
    <s v="M. Willerson"/>
    <x v="168"/>
    <s v="May"/>
    <n v="2024"/>
    <d v="1899-12-30T00:15:00"/>
    <x v="6"/>
    <x v="0"/>
    <n v="32"/>
    <x v="6"/>
    <s v="African American"/>
    <x v="0"/>
    <x v="0"/>
    <m/>
    <n v="59"/>
    <s v="Delay"/>
    <x v="16"/>
    <n v="0"/>
    <x v="3"/>
    <x v="1"/>
    <x v="2"/>
    <x v="1"/>
  </r>
  <r>
    <n v="593359447"/>
    <s v="N. Gregson"/>
    <x v="25"/>
    <s v="Dec"/>
    <n v="2023"/>
    <d v="1899-12-30T23:14:00"/>
    <x v="1"/>
    <x v="0"/>
    <n v="79"/>
    <x v="5"/>
    <s v="African American"/>
    <x v="0"/>
    <x v="0"/>
    <m/>
    <n v="14"/>
    <s v="Within Time"/>
    <x v="11"/>
    <n v="23"/>
    <x v="1"/>
    <x v="0"/>
    <x v="1"/>
    <x v="0"/>
  </r>
  <r>
    <n v="601160575"/>
    <s v="N. Abramof"/>
    <x v="301"/>
    <s v="May"/>
    <n v="2023"/>
    <d v="1899-12-30T15:01:00"/>
    <x v="6"/>
    <x v="0"/>
    <n v="77"/>
    <x v="5"/>
    <s v="African American"/>
    <x v="0"/>
    <x v="0"/>
    <m/>
    <n v="21"/>
    <s v="Within Time"/>
    <x v="12"/>
    <n v="15"/>
    <x v="2"/>
    <x v="2"/>
    <x v="1"/>
    <x v="2"/>
  </r>
  <r>
    <n v="403234583"/>
    <s v="N. Brumfitt"/>
    <x v="125"/>
    <s v="Aug"/>
    <n v="2024"/>
    <d v="1899-12-30T10:27:00"/>
    <x v="1"/>
    <x v="0"/>
    <n v="11"/>
    <x v="4"/>
    <s v="African American"/>
    <x v="0"/>
    <x v="0"/>
    <m/>
    <n v="34"/>
    <s v="Delay"/>
    <x v="14"/>
    <n v="10"/>
    <x v="0"/>
    <x v="0"/>
    <x v="0"/>
    <x v="0"/>
  </r>
  <r>
    <n v="236866006"/>
    <s v="N. Body"/>
    <x v="94"/>
    <s v="Sep"/>
    <n v="2024"/>
    <d v="1899-12-30T12:45:00"/>
    <x v="1"/>
    <x v="0"/>
    <n v="43"/>
    <x v="6"/>
    <s v="African American"/>
    <x v="0"/>
    <x v="0"/>
    <m/>
    <n v="43"/>
    <s v="Delay"/>
    <x v="20"/>
    <n v="12"/>
    <x v="2"/>
    <x v="3"/>
    <x v="0"/>
    <x v="0"/>
  </r>
  <r>
    <n v="133597490"/>
    <s v="N. Hardy-Piggin"/>
    <x v="9"/>
    <s v="Oct"/>
    <n v="2024"/>
    <d v="1899-12-30T05:31:00"/>
    <x v="5"/>
    <x v="0"/>
    <n v="58"/>
    <x v="2"/>
    <s v="African American"/>
    <x v="0"/>
    <x v="0"/>
    <m/>
    <n v="54"/>
    <s v="Delay"/>
    <x v="6"/>
    <n v="5"/>
    <x v="3"/>
    <x v="3"/>
    <x v="2"/>
    <x v="0"/>
  </r>
  <r>
    <n v="620874388"/>
    <s v="O. Killby"/>
    <x v="20"/>
    <s v="May"/>
    <n v="2023"/>
    <d v="1899-12-30T13:34:00"/>
    <x v="4"/>
    <x v="0"/>
    <n v="79"/>
    <x v="5"/>
    <s v="African American"/>
    <x v="0"/>
    <x v="0"/>
    <m/>
    <n v="18"/>
    <s v="Within Time"/>
    <x v="13"/>
    <n v="13"/>
    <x v="2"/>
    <x v="2"/>
    <x v="1"/>
    <x v="2"/>
  </r>
  <r>
    <n v="249452143"/>
    <s v="O. Oxbie"/>
    <x v="61"/>
    <s v="Oct"/>
    <n v="2023"/>
    <d v="1899-12-30T10:19:00"/>
    <x v="5"/>
    <x v="0"/>
    <n v="42"/>
    <x v="6"/>
    <s v="African American"/>
    <x v="0"/>
    <x v="0"/>
    <m/>
    <n v="21"/>
    <s v="Within Time"/>
    <x v="0"/>
    <n v="10"/>
    <x v="0"/>
    <x v="0"/>
    <x v="1"/>
    <x v="0"/>
  </r>
  <r>
    <n v="374237586"/>
    <s v="O. Coxhell"/>
    <x v="184"/>
    <s v="May"/>
    <n v="2024"/>
    <d v="1899-12-30T10:25:00"/>
    <x v="3"/>
    <x v="0"/>
    <n v="7"/>
    <x v="4"/>
    <s v="African American"/>
    <x v="0"/>
    <x v="0"/>
    <m/>
    <n v="29"/>
    <s v="Within Time"/>
    <x v="5"/>
    <n v="10"/>
    <x v="0"/>
    <x v="0"/>
    <x v="1"/>
    <x v="0"/>
  </r>
  <r>
    <n v="835773003"/>
    <s v="O. Abad"/>
    <x v="250"/>
    <s v="Aug"/>
    <n v="2024"/>
    <d v="1899-12-30T00:51:00"/>
    <x v="2"/>
    <x v="0"/>
    <n v="72"/>
    <x v="5"/>
    <s v="African American"/>
    <x v="0"/>
    <x v="0"/>
    <m/>
    <n v="29"/>
    <s v="Within Time"/>
    <x v="4"/>
    <n v="0"/>
    <x v="3"/>
    <x v="2"/>
    <x v="1"/>
    <x v="2"/>
  </r>
  <r>
    <n v="697551406"/>
    <s v="O. Graddon"/>
    <x v="364"/>
    <s v="Sep"/>
    <n v="2023"/>
    <d v="1899-12-30T00:23:00"/>
    <x v="1"/>
    <x v="0"/>
    <n v="23"/>
    <x v="3"/>
    <s v="African American"/>
    <x v="0"/>
    <x v="0"/>
    <m/>
    <n v="42"/>
    <s v="Delay"/>
    <x v="11"/>
    <n v="0"/>
    <x v="3"/>
    <x v="0"/>
    <x v="0"/>
    <x v="0"/>
  </r>
  <r>
    <n v="252202215"/>
    <s v="O. Spain-Gower"/>
    <x v="191"/>
    <s v="Jun"/>
    <n v="2024"/>
    <d v="1899-12-30T12:38:00"/>
    <x v="3"/>
    <x v="0"/>
    <n v="57"/>
    <x v="2"/>
    <s v="African American"/>
    <x v="0"/>
    <x v="0"/>
    <m/>
    <n v="43"/>
    <s v="Delay"/>
    <x v="17"/>
    <n v="12"/>
    <x v="2"/>
    <x v="1"/>
    <x v="0"/>
    <x v="1"/>
  </r>
  <r>
    <n v="365313066"/>
    <s v="O. Wickie"/>
    <x v="428"/>
    <s v="Aug"/>
    <n v="2024"/>
    <d v="1899-12-30T03:56:00"/>
    <x v="2"/>
    <x v="0"/>
    <n v="22"/>
    <x v="3"/>
    <s v="African American"/>
    <x v="0"/>
    <x v="0"/>
    <m/>
    <n v="52"/>
    <s v="Delay"/>
    <x v="21"/>
    <n v="3"/>
    <x v="3"/>
    <x v="1"/>
    <x v="2"/>
    <x v="1"/>
  </r>
  <r>
    <n v="578889545"/>
    <s v="O. Seally"/>
    <x v="577"/>
    <s v="Jan"/>
    <n v="2024"/>
    <d v="1899-12-30T11:46:00"/>
    <x v="0"/>
    <x v="0"/>
    <n v="53"/>
    <x v="2"/>
    <s v="African American"/>
    <x v="0"/>
    <x v="0"/>
    <m/>
    <n v="58"/>
    <s v="Delay"/>
    <x v="8"/>
    <n v="11"/>
    <x v="0"/>
    <x v="3"/>
    <x v="2"/>
    <x v="1"/>
  </r>
  <r>
    <n v="388428354"/>
    <s v="P. Sibbons"/>
    <x v="486"/>
    <s v="Apr"/>
    <n v="2023"/>
    <d v="1899-12-30T12:31:00"/>
    <x v="4"/>
    <x v="0"/>
    <n v="12"/>
    <x v="4"/>
    <s v="African American"/>
    <x v="0"/>
    <x v="0"/>
    <m/>
    <n v="16"/>
    <s v="Within Time"/>
    <x v="24"/>
    <n v="12"/>
    <x v="2"/>
    <x v="1"/>
    <x v="1"/>
    <x v="1"/>
  </r>
  <r>
    <n v="234461768"/>
    <s v="P. Libby"/>
    <x v="527"/>
    <s v="Jul"/>
    <n v="2023"/>
    <d v="1899-12-30T20:42:00"/>
    <x v="4"/>
    <x v="0"/>
    <n v="4"/>
    <x v="1"/>
    <s v="African American"/>
    <x v="0"/>
    <x v="0"/>
    <m/>
    <n v="22"/>
    <s v="Within Time"/>
    <x v="8"/>
    <n v="20"/>
    <x v="1"/>
    <x v="3"/>
    <x v="1"/>
    <x v="1"/>
  </r>
  <r>
    <n v="477943638"/>
    <s v="P. Salasar"/>
    <x v="377"/>
    <s v="Jun"/>
    <n v="2024"/>
    <d v="1899-12-30T17:27:00"/>
    <x v="6"/>
    <x v="0"/>
    <n v="15"/>
    <x v="3"/>
    <s v="African American"/>
    <x v="0"/>
    <x v="0"/>
    <m/>
    <n v="23"/>
    <s v="Within Time"/>
    <x v="2"/>
    <n v="17"/>
    <x v="2"/>
    <x v="1"/>
    <x v="1"/>
    <x v="1"/>
  </r>
  <r>
    <n v="469428522"/>
    <s v="P. Breed"/>
    <x v="307"/>
    <s v="Apr"/>
    <n v="2024"/>
    <d v="1899-12-30T10:39:00"/>
    <x v="3"/>
    <x v="0"/>
    <n v="24"/>
    <x v="3"/>
    <s v="African American"/>
    <x v="0"/>
    <x v="0"/>
    <m/>
    <n v="28"/>
    <s v="Within Time"/>
    <x v="28"/>
    <n v="10"/>
    <x v="0"/>
    <x v="0"/>
    <x v="1"/>
    <x v="2"/>
  </r>
  <r>
    <n v="572528145"/>
    <s v="P. Durnin"/>
    <x v="25"/>
    <s v="Dec"/>
    <n v="2023"/>
    <d v="1899-12-30T14:55:00"/>
    <x v="1"/>
    <x v="0"/>
    <n v="31"/>
    <x v="6"/>
    <s v="African American"/>
    <x v="0"/>
    <x v="0"/>
    <m/>
    <n v="28"/>
    <s v="Within Time"/>
    <x v="11"/>
    <n v="14"/>
    <x v="2"/>
    <x v="0"/>
    <x v="1"/>
    <x v="0"/>
  </r>
  <r>
    <n v="861595355"/>
    <s v="P. Poore"/>
    <x v="56"/>
    <s v="Aug"/>
    <n v="2024"/>
    <d v="1899-12-30T14:41:00"/>
    <x v="0"/>
    <x v="0"/>
    <n v="56"/>
    <x v="2"/>
    <s v="African American"/>
    <x v="0"/>
    <x v="0"/>
    <m/>
    <n v="32"/>
    <s v="Delay"/>
    <x v="26"/>
    <n v="14"/>
    <x v="2"/>
    <x v="2"/>
    <x v="0"/>
    <x v="2"/>
  </r>
  <r>
    <n v="235607765"/>
    <s v="P. Sherville"/>
    <x v="306"/>
    <s v="Sep"/>
    <n v="2023"/>
    <d v="1899-12-30T03:47:00"/>
    <x v="1"/>
    <x v="0"/>
    <n v="57"/>
    <x v="2"/>
    <s v="African American"/>
    <x v="0"/>
    <x v="0"/>
    <m/>
    <n v="32"/>
    <s v="Delay"/>
    <x v="17"/>
    <n v="3"/>
    <x v="3"/>
    <x v="1"/>
    <x v="0"/>
    <x v="1"/>
  </r>
  <r>
    <n v="620609423"/>
    <s v="P. Dennes"/>
    <x v="413"/>
    <s v="Jun"/>
    <n v="2023"/>
    <d v="1899-12-30T13:36:00"/>
    <x v="6"/>
    <x v="0"/>
    <n v="39"/>
    <x v="6"/>
    <s v="African American"/>
    <x v="0"/>
    <x v="0"/>
    <m/>
    <n v="37"/>
    <s v="Delay"/>
    <x v="27"/>
    <n v="13"/>
    <x v="2"/>
    <x v="3"/>
    <x v="0"/>
    <x v="0"/>
  </r>
  <r>
    <n v="820799287"/>
    <s v="P. Dodsley"/>
    <x v="525"/>
    <s v="Apr"/>
    <n v="2024"/>
    <d v="1899-12-30T14:09:00"/>
    <x v="4"/>
    <x v="0"/>
    <n v="30"/>
    <x v="6"/>
    <s v="African American"/>
    <x v="0"/>
    <x v="0"/>
    <m/>
    <n v="38"/>
    <s v="Delay"/>
    <x v="4"/>
    <n v="14"/>
    <x v="2"/>
    <x v="2"/>
    <x v="0"/>
    <x v="2"/>
  </r>
  <r>
    <n v="177209536"/>
    <s v="P. Casford"/>
    <x v="207"/>
    <s v="Apr"/>
    <n v="2024"/>
    <d v="1899-12-30T05:47:00"/>
    <x v="6"/>
    <x v="0"/>
    <n v="53"/>
    <x v="2"/>
    <s v="African American"/>
    <x v="0"/>
    <x v="0"/>
    <m/>
    <n v="40"/>
    <s v="Delay"/>
    <x v="11"/>
    <n v="5"/>
    <x v="3"/>
    <x v="0"/>
    <x v="0"/>
    <x v="0"/>
  </r>
  <r>
    <n v="409380348"/>
    <s v="P. Harrie"/>
    <x v="560"/>
    <s v="Apr"/>
    <n v="2024"/>
    <d v="1899-12-30T09:41:00"/>
    <x v="0"/>
    <x v="0"/>
    <n v="17"/>
    <x v="3"/>
    <s v="African American"/>
    <x v="0"/>
    <x v="0"/>
    <m/>
    <n v="48"/>
    <s v="Delay"/>
    <x v="8"/>
    <n v="9"/>
    <x v="0"/>
    <x v="3"/>
    <x v="2"/>
    <x v="1"/>
  </r>
  <r>
    <n v="692256759"/>
    <s v="Q. Freer"/>
    <x v="444"/>
    <s v="Jul"/>
    <n v="2023"/>
    <d v="1899-12-30T00:36:00"/>
    <x v="4"/>
    <x v="0"/>
    <n v="38"/>
    <x v="6"/>
    <s v="African American"/>
    <x v="0"/>
    <x v="0"/>
    <m/>
    <n v="23"/>
    <s v="Within Time"/>
    <x v="14"/>
    <n v="0"/>
    <x v="3"/>
    <x v="0"/>
    <x v="1"/>
    <x v="0"/>
  </r>
  <r>
    <n v="188628921"/>
    <s v="Q. Boulde"/>
    <x v="272"/>
    <s v="Oct"/>
    <n v="2023"/>
    <d v="1899-12-30T01:03:00"/>
    <x v="6"/>
    <x v="0"/>
    <n v="20"/>
    <x v="3"/>
    <s v="African American"/>
    <x v="0"/>
    <x v="0"/>
    <m/>
    <n v="28"/>
    <s v="Within Time"/>
    <x v="24"/>
    <n v="1"/>
    <x v="3"/>
    <x v="1"/>
    <x v="1"/>
    <x v="1"/>
  </r>
  <r>
    <n v="487358534"/>
    <s v="Q. Illes"/>
    <x v="183"/>
    <s v="Aug"/>
    <n v="2023"/>
    <d v="1899-12-30T09:44:00"/>
    <x v="6"/>
    <x v="0"/>
    <n v="38"/>
    <x v="6"/>
    <s v="African American"/>
    <x v="0"/>
    <x v="0"/>
    <m/>
    <n v="31"/>
    <s v="Delay"/>
    <x v="21"/>
    <n v="9"/>
    <x v="0"/>
    <x v="1"/>
    <x v="0"/>
    <x v="1"/>
  </r>
  <r>
    <n v="541089900"/>
    <s v="Q. Brassill"/>
    <x v="424"/>
    <s v="Feb"/>
    <n v="2024"/>
    <d v="1899-12-30T09:38:00"/>
    <x v="0"/>
    <x v="0"/>
    <n v="50"/>
    <x v="2"/>
    <s v="African American"/>
    <x v="0"/>
    <x v="0"/>
    <m/>
    <n v="34"/>
    <s v="Delay"/>
    <x v="20"/>
    <n v="9"/>
    <x v="0"/>
    <x v="3"/>
    <x v="0"/>
    <x v="0"/>
  </r>
  <r>
    <n v="362686096"/>
    <s v="Q. Sola"/>
    <x v="253"/>
    <s v="May"/>
    <n v="2023"/>
    <d v="1899-12-30T16:41:00"/>
    <x v="2"/>
    <x v="0"/>
    <n v="73"/>
    <x v="5"/>
    <s v="African American"/>
    <x v="0"/>
    <x v="0"/>
    <m/>
    <n v="39"/>
    <s v="Delay"/>
    <x v="6"/>
    <n v="16"/>
    <x v="2"/>
    <x v="3"/>
    <x v="0"/>
    <x v="0"/>
  </r>
  <r>
    <n v="162042630"/>
    <s v="R. Velde"/>
    <x v="480"/>
    <s v="Dec"/>
    <n v="2023"/>
    <d v="1899-12-30T07:34:00"/>
    <x v="6"/>
    <x v="0"/>
    <n v="9"/>
    <x v="4"/>
    <s v="African American"/>
    <x v="0"/>
    <x v="0"/>
    <m/>
    <n v="16"/>
    <s v="Within Time"/>
    <x v="5"/>
    <n v="7"/>
    <x v="0"/>
    <x v="0"/>
    <x v="1"/>
    <x v="0"/>
  </r>
  <r>
    <n v="628354629"/>
    <s v="R. Fibbens"/>
    <x v="120"/>
    <s v="Jul"/>
    <n v="2024"/>
    <d v="1899-12-30T04:53:00"/>
    <x v="6"/>
    <x v="0"/>
    <n v="55"/>
    <x v="2"/>
    <s v="African American"/>
    <x v="0"/>
    <x v="0"/>
    <m/>
    <n v="20"/>
    <s v="Within Time"/>
    <x v="11"/>
    <n v="4"/>
    <x v="3"/>
    <x v="0"/>
    <x v="1"/>
    <x v="0"/>
  </r>
  <r>
    <n v="198587194"/>
    <s v="R. Ribou"/>
    <x v="138"/>
    <s v="Oct"/>
    <n v="2024"/>
    <d v="1899-12-30T10:28:00"/>
    <x v="5"/>
    <x v="0"/>
    <n v="55"/>
    <x v="2"/>
    <s v="African American"/>
    <x v="0"/>
    <x v="0"/>
    <m/>
    <n v="28"/>
    <s v="Within Time"/>
    <x v="25"/>
    <n v="10"/>
    <x v="0"/>
    <x v="0"/>
    <x v="1"/>
    <x v="0"/>
  </r>
  <r>
    <n v="793631688"/>
    <s v="R. Morison"/>
    <x v="267"/>
    <s v="May"/>
    <n v="2023"/>
    <d v="1899-12-30T06:59:00"/>
    <x v="1"/>
    <x v="0"/>
    <n v="1"/>
    <x v="1"/>
    <s v="African American"/>
    <x v="0"/>
    <x v="0"/>
    <m/>
    <n v="39"/>
    <s v="Delay"/>
    <x v="22"/>
    <n v="6"/>
    <x v="0"/>
    <x v="1"/>
    <x v="0"/>
    <x v="1"/>
  </r>
  <r>
    <n v="225690800"/>
    <s v="R. Wooles"/>
    <x v="46"/>
    <s v="May"/>
    <n v="2024"/>
    <d v="1899-12-30T12:21:00"/>
    <x v="0"/>
    <x v="0"/>
    <n v="56"/>
    <x v="2"/>
    <s v="African American"/>
    <x v="0"/>
    <x v="0"/>
    <m/>
    <n v="41"/>
    <s v="Delay"/>
    <x v="1"/>
    <n v="12"/>
    <x v="2"/>
    <x v="0"/>
    <x v="0"/>
    <x v="0"/>
  </r>
  <r>
    <n v="422792376"/>
    <s v="R. Guilfoyle"/>
    <x v="416"/>
    <s v="Jun"/>
    <n v="2023"/>
    <d v="1899-12-30T22:46:00"/>
    <x v="4"/>
    <x v="0"/>
    <n v="20"/>
    <x v="3"/>
    <s v="African American"/>
    <x v="0"/>
    <x v="0"/>
    <m/>
    <n v="56"/>
    <s v="Delay"/>
    <x v="9"/>
    <n v="22"/>
    <x v="1"/>
    <x v="3"/>
    <x v="2"/>
    <x v="0"/>
  </r>
  <r>
    <n v="100700071"/>
    <s v="R. Downham"/>
    <x v="53"/>
    <s v="Jan"/>
    <n v="2024"/>
    <d v="1899-12-30T01:43:00"/>
    <x v="3"/>
    <x v="0"/>
    <n v="38"/>
    <x v="6"/>
    <s v="African American"/>
    <x v="0"/>
    <x v="0"/>
    <m/>
    <n v="57"/>
    <s v="Delay"/>
    <x v="20"/>
    <n v="1"/>
    <x v="3"/>
    <x v="3"/>
    <x v="2"/>
    <x v="0"/>
  </r>
  <r>
    <n v="446228407"/>
    <s v="R. Draaisma"/>
    <x v="556"/>
    <s v="Mar"/>
    <n v="2024"/>
    <d v="1899-12-30T06:21:00"/>
    <x v="1"/>
    <x v="0"/>
    <n v="39"/>
    <x v="6"/>
    <s v="African American"/>
    <x v="0"/>
    <x v="0"/>
    <m/>
    <n v="57"/>
    <s v="Delay"/>
    <x v="11"/>
    <n v="6"/>
    <x v="0"/>
    <x v="0"/>
    <x v="2"/>
    <x v="0"/>
  </r>
  <r>
    <n v="472797036"/>
    <s v="S. Okell"/>
    <x v="59"/>
    <s v="Sep"/>
    <n v="2023"/>
    <d v="1899-12-30T08:02:00"/>
    <x v="1"/>
    <x v="0"/>
    <n v="28"/>
    <x v="3"/>
    <s v="African American"/>
    <x v="0"/>
    <x v="0"/>
    <m/>
    <n v="12"/>
    <s v="Within Time"/>
    <x v="3"/>
    <n v="8"/>
    <x v="0"/>
    <x v="2"/>
    <x v="1"/>
    <x v="2"/>
  </r>
  <r>
    <n v="807775028"/>
    <s v="S. Shasnan"/>
    <x v="9"/>
    <s v="Oct"/>
    <n v="2024"/>
    <d v="1899-12-30T11:12:00"/>
    <x v="5"/>
    <x v="0"/>
    <n v="30"/>
    <x v="6"/>
    <s v="African American"/>
    <x v="0"/>
    <x v="0"/>
    <m/>
    <n v="12"/>
    <s v="Within Time"/>
    <x v="6"/>
    <n v="11"/>
    <x v="0"/>
    <x v="3"/>
    <x v="1"/>
    <x v="0"/>
  </r>
  <r>
    <n v="324348824"/>
    <s v="S. Quincey"/>
    <x v="411"/>
    <s v="Sep"/>
    <n v="2023"/>
    <d v="1899-12-30T22:45:00"/>
    <x v="3"/>
    <x v="0"/>
    <n v="57"/>
    <x v="2"/>
    <s v="African American"/>
    <x v="0"/>
    <x v="0"/>
    <m/>
    <n v="34"/>
    <s v="Delay"/>
    <x v="8"/>
    <n v="22"/>
    <x v="1"/>
    <x v="3"/>
    <x v="0"/>
    <x v="1"/>
  </r>
  <r>
    <n v="464119261"/>
    <s v="S. Buddock"/>
    <x v="528"/>
    <s v="Dec"/>
    <n v="2023"/>
    <d v="1899-12-30T00:28:00"/>
    <x v="4"/>
    <x v="0"/>
    <n v="11"/>
    <x v="4"/>
    <s v="African American"/>
    <x v="0"/>
    <x v="0"/>
    <m/>
    <n v="51"/>
    <s v="Delay"/>
    <x v="2"/>
    <n v="0"/>
    <x v="3"/>
    <x v="1"/>
    <x v="2"/>
    <x v="1"/>
  </r>
  <r>
    <n v="539649567"/>
    <s v="S. Zimmer"/>
    <x v="329"/>
    <s v="Oct"/>
    <n v="2023"/>
    <d v="1899-12-30T09:27:00"/>
    <x v="2"/>
    <x v="0"/>
    <n v="51"/>
    <x v="2"/>
    <s v="African American"/>
    <x v="0"/>
    <x v="0"/>
    <m/>
    <n v="55"/>
    <s v="Delay"/>
    <x v="18"/>
    <n v="9"/>
    <x v="0"/>
    <x v="1"/>
    <x v="2"/>
    <x v="1"/>
  </r>
  <r>
    <n v="223493545"/>
    <s v="T. Joontjes"/>
    <x v="324"/>
    <s v="Oct"/>
    <n v="2024"/>
    <d v="1899-12-30T09:27:00"/>
    <x v="4"/>
    <x v="0"/>
    <n v="22"/>
    <x v="3"/>
    <s v="African American"/>
    <x v="0"/>
    <x v="0"/>
    <m/>
    <n v="14"/>
    <s v="Within Time"/>
    <x v="16"/>
    <n v="9"/>
    <x v="0"/>
    <x v="1"/>
    <x v="1"/>
    <x v="1"/>
  </r>
  <r>
    <n v="668285376"/>
    <s v="T. Milley"/>
    <x v="451"/>
    <s v="Sep"/>
    <n v="2023"/>
    <d v="1899-12-30T09:01:00"/>
    <x v="4"/>
    <x v="0"/>
    <n v="32"/>
    <x v="6"/>
    <s v="African American"/>
    <x v="0"/>
    <x v="0"/>
    <m/>
    <n v="45"/>
    <s v="Delay"/>
    <x v="10"/>
    <n v="9"/>
    <x v="0"/>
    <x v="2"/>
    <x v="0"/>
    <x v="2"/>
  </r>
  <r>
    <n v="607367676"/>
    <s v="U. Leall"/>
    <x v="397"/>
    <s v="Apr"/>
    <n v="2024"/>
    <d v="1899-12-30T11:52:00"/>
    <x v="6"/>
    <x v="0"/>
    <n v="10"/>
    <x v="4"/>
    <s v="African American"/>
    <x v="0"/>
    <x v="0"/>
    <m/>
    <n v="20"/>
    <s v="Within Time"/>
    <x v="12"/>
    <n v="11"/>
    <x v="0"/>
    <x v="2"/>
    <x v="1"/>
    <x v="2"/>
  </r>
  <r>
    <n v="393763342"/>
    <s v="U. Wisbey"/>
    <x v="284"/>
    <s v="Sep"/>
    <n v="2023"/>
    <d v="1899-12-30T08:52:00"/>
    <x v="5"/>
    <x v="0"/>
    <n v="63"/>
    <x v="0"/>
    <s v="African American"/>
    <x v="0"/>
    <x v="0"/>
    <m/>
    <n v="23"/>
    <s v="Within Time"/>
    <x v="19"/>
    <n v="8"/>
    <x v="0"/>
    <x v="3"/>
    <x v="1"/>
    <x v="1"/>
  </r>
  <r>
    <n v="787635091"/>
    <s v="U. Haccleton"/>
    <x v="301"/>
    <s v="May"/>
    <n v="2023"/>
    <d v="1899-12-30T05:50:00"/>
    <x v="6"/>
    <x v="0"/>
    <n v="2"/>
    <x v="1"/>
    <s v="African American"/>
    <x v="0"/>
    <x v="0"/>
    <m/>
    <n v="28"/>
    <s v="Within Time"/>
    <x v="12"/>
    <n v="5"/>
    <x v="3"/>
    <x v="2"/>
    <x v="1"/>
    <x v="2"/>
  </r>
  <r>
    <n v="575808828"/>
    <s v="U. Shawcross"/>
    <x v="413"/>
    <s v="Jun"/>
    <n v="2023"/>
    <d v="1899-12-30T01:49:00"/>
    <x v="6"/>
    <x v="0"/>
    <n v="59"/>
    <x v="2"/>
    <s v="African American"/>
    <x v="0"/>
    <x v="0"/>
    <m/>
    <n v="37"/>
    <s v="Delay"/>
    <x v="27"/>
    <n v="1"/>
    <x v="3"/>
    <x v="3"/>
    <x v="0"/>
    <x v="0"/>
  </r>
  <r>
    <n v="132564513"/>
    <s v="U. Stronough"/>
    <x v="364"/>
    <s v="Sep"/>
    <n v="2023"/>
    <d v="1899-12-30T05:02:00"/>
    <x v="1"/>
    <x v="0"/>
    <n v="59"/>
    <x v="2"/>
    <s v="African American"/>
    <x v="0"/>
    <x v="0"/>
    <m/>
    <n v="39"/>
    <s v="Delay"/>
    <x v="11"/>
    <n v="5"/>
    <x v="3"/>
    <x v="0"/>
    <x v="0"/>
    <x v="0"/>
  </r>
  <r>
    <n v="317402697"/>
    <s v="U. Kells"/>
    <x v="315"/>
    <s v="Jun"/>
    <n v="2023"/>
    <d v="1899-12-30T18:00:00"/>
    <x v="5"/>
    <x v="0"/>
    <n v="48"/>
    <x v="2"/>
    <s v="African American"/>
    <x v="0"/>
    <x v="0"/>
    <m/>
    <n v="43"/>
    <s v="Delay"/>
    <x v="11"/>
    <n v="18"/>
    <x v="1"/>
    <x v="0"/>
    <x v="0"/>
    <x v="0"/>
  </r>
  <r>
    <n v="186142053"/>
    <s v="V. Minchinden"/>
    <x v="173"/>
    <s v="Feb"/>
    <n v="2024"/>
    <d v="1899-12-30T05:33:00"/>
    <x v="6"/>
    <x v="0"/>
    <n v="66"/>
    <x v="0"/>
    <s v="African American"/>
    <x v="0"/>
    <x v="0"/>
    <m/>
    <n v="20"/>
    <s v="Within Time"/>
    <x v="0"/>
    <n v="5"/>
    <x v="3"/>
    <x v="0"/>
    <x v="1"/>
    <x v="0"/>
  </r>
  <r>
    <n v="315551344"/>
    <s v="V. Kyte"/>
    <x v="366"/>
    <s v="Feb"/>
    <n v="2024"/>
    <d v="1899-12-30T03:57:00"/>
    <x v="4"/>
    <x v="0"/>
    <n v="46"/>
    <x v="2"/>
    <s v="African American"/>
    <x v="0"/>
    <x v="0"/>
    <m/>
    <n v="36"/>
    <s v="Delay"/>
    <x v="18"/>
    <n v="3"/>
    <x v="3"/>
    <x v="1"/>
    <x v="0"/>
    <x v="1"/>
  </r>
  <r>
    <n v="797635683"/>
    <s v="V. Gibbins"/>
    <x v="337"/>
    <s v="Oct"/>
    <n v="2024"/>
    <d v="1899-12-30T14:23:00"/>
    <x v="2"/>
    <x v="0"/>
    <n v="3"/>
    <x v="1"/>
    <s v="African American"/>
    <x v="0"/>
    <x v="0"/>
    <m/>
    <n v="43"/>
    <s v="Delay"/>
    <x v="24"/>
    <n v="14"/>
    <x v="2"/>
    <x v="1"/>
    <x v="0"/>
    <x v="1"/>
  </r>
  <r>
    <n v="746885176"/>
    <s v="V. Carncross"/>
    <x v="518"/>
    <s v="Apr"/>
    <n v="2023"/>
    <d v="1899-12-30T16:56:00"/>
    <x v="0"/>
    <x v="0"/>
    <n v="48"/>
    <x v="2"/>
    <s v="African American"/>
    <x v="0"/>
    <x v="0"/>
    <m/>
    <n v="45"/>
    <s v="Delay"/>
    <x v="18"/>
    <n v="16"/>
    <x v="2"/>
    <x v="1"/>
    <x v="0"/>
    <x v="1"/>
  </r>
  <r>
    <n v="528381491"/>
    <s v="V. Howat"/>
    <x v="122"/>
    <s v="Mar"/>
    <n v="2024"/>
    <d v="1899-12-30T10:45:00"/>
    <x v="4"/>
    <x v="0"/>
    <n v="33"/>
    <x v="6"/>
    <s v="African American"/>
    <x v="0"/>
    <x v="0"/>
    <m/>
    <n v="47"/>
    <s v="Delay"/>
    <x v="10"/>
    <n v="10"/>
    <x v="0"/>
    <x v="2"/>
    <x v="2"/>
    <x v="2"/>
  </r>
  <r>
    <n v="100175081"/>
    <s v="V. Flicker"/>
    <x v="53"/>
    <s v="Jan"/>
    <n v="2024"/>
    <d v="1899-12-30T19:20:00"/>
    <x v="3"/>
    <x v="0"/>
    <n v="67"/>
    <x v="0"/>
    <s v="African American"/>
    <x v="0"/>
    <x v="0"/>
    <m/>
    <n v="60"/>
    <s v="Delay"/>
    <x v="20"/>
    <n v="19"/>
    <x v="1"/>
    <x v="3"/>
    <x v="2"/>
    <x v="0"/>
  </r>
  <r>
    <n v="329528249"/>
    <s v="W. Snoddon"/>
    <x v="337"/>
    <s v="Oct"/>
    <n v="2024"/>
    <d v="1899-12-30T07:06:00"/>
    <x v="2"/>
    <x v="0"/>
    <n v="73"/>
    <x v="5"/>
    <s v="African American"/>
    <x v="0"/>
    <x v="0"/>
    <m/>
    <n v="21"/>
    <s v="Within Time"/>
    <x v="24"/>
    <n v="7"/>
    <x v="0"/>
    <x v="1"/>
    <x v="1"/>
    <x v="1"/>
  </r>
  <r>
    <n v="711146363"/>
    <s v="W. Merriton"/>
    <x v="373"/>
    <s v="Mar"/>
    <n v="2024"/>
    <d v="1899-12-30T09:46:00"/>
    <x v="2"/>
    <x v="0"/>
    <n v="31"/>
    <x v="6"/>
    <s v="African American"/>
    <x v="0"/>
    <x v="0"/>
    <m/>
    <n v="43"/>
    <s v="Delay"/>
    <x v="26"/>
    <n v="9"/>
    <x v="0"/>
    <x v="2"/>
    <x v="0"/>
    <x v="2"/>
  </r>
  <r>
    <n v="586360979"/>
    <s v="W. Brugmann"/>
    <x v="232"/>
    <s v="Apr"/>
    <n v="2023"/>
    <d v="1899-12-30T20:47:00"/>
    <x v="5"/>
    <x v="0"/>
    <n v="61"/>
    <x v="0"/>
    <s v="African American"/>
    <x v="0"/>
    <x v="0"/>
    <m/>
    <n v="44"/>
    <s v="Delay"/>
    <x v="20"/>
    <n v="20"/>
    <x v="1"/>
    <x v="3"/>
    <x v="0"/>
    <x v="0"/>
  </r>
  <r>
    <n v="512276855"/>
    <s v="W. Watting"/>
    <x v="111"/>
    <s v="Jul"/>
    <n v="2023"/>
    <d v="1899-12-30T20:42:00"/>
    <x v="4"/>
    <x v="0"/>
    <n v="75"/>
    <x v="5"/>
    <s v="African American"/>
    <x v="0"/>
    <x v="0"/>
    <m/>
    <n v="46"/>
    <s v="Delay"/>
    <x v="15"/>
    <n v="20"/>
    <x v="1"/>
    <x v="2"/>
    <x v="2"/>
    <x v="2"/>
  </r>
  <r>
    <n v="736651410"/>
    <s v="W. Gossage"/>
    <x v="172"/>
    <s v="Aug"/>
    <n v="2024"/>
    <d v="1899-12-30T00:15:00"/>
    <x v="1"/>
    <x v="0"/>
    <n v="34"/>
    <x v="6"/>
    <s v="African American"/>
    <x v="0"/>
    <x v="0"/>
    <m/>
    <n v="52"/>
    <s v="Delay"/>
    <x v="15"/>
    <n v="0"/>
    <x v="3"/>
    <x v="2"/>
    <x v="2"/>
    <x v="2"/>
  </r>
  <r>
    <n v="506477494"/>
    <s v="W. Weld"/>
    <x v="404"/>
    <s v="Nov"/>
    <n v="2023"/>
    <d v="1899-12-30T22:59:00"/>
    <x v="2"/>
    <x v="0"/>
    <n v="66"/>
    <x v="0"/>
    <s v="African American"/>
    <x v="0"/>
    <x v="0"/>
    <m/>
    <n v="58"/>
    <s v="Delay"/>
    <x v="3"/>
    <n v="22"/>
    <x v="1"/>
    <x v="2"/>
    <x v="2"/>
    <x v="2"/>
  </r>
  <r>
    <n v="800680100"/>
    <s v="X. Crier"/>
    <x v="153"/>
    <s v="Sep"/>
    <n v="2023"/>
    <d v="1899-12-30T04:47:00"/>
    <x v="2"/>
    <x v="0"/>
    <n v="51"/>
    <x v="2"/>
    <s v="African American"/>
    <x v="0"/>
    <x v="0"/>
    <m/>
    <n v="14"/>
    <s v="Within Time"/>
    <x v="28"/>
    <n v="4"/>
    <x v="3"/>
    <x v="0"/>
    <x v="1"/>
    <x v="2"/>
  </r>
  <r>
    <n v="680145223"/>
    <s v="X. Delgadillo"/>
    <x v="229"/>
    <s v="Feb"/>
    <n v="2024"/>
    <d v="1899-12-30T23:01:00"/>
    <x v="5"/>
    <x v="0"/>
    <n v="68"/>
    <x v="0"/>
    <s v="African American"/>
    <x v="0"/>
    <x v="0"/>
    <m/>
    <n v="19"/>
    <s v="Within Time"/>
    <x v="11"/>
    <n v="23"/>
    <x v="1"/>
    <x v="0"/>
    <x v="1"/>
    <x v="0"/>
  </r>
  <r>
    <n v="542269769"/>
    <s v="X. Twelvetree"/>
    <x v="255"/>
    <s v="May"/>
    <n v="2023"/>
    <d v="1899-12-30T11:06:00"/>
    <x v="5"/>
    <x v="0"/>
    <n v="22"/>
    <x v="3"/>
    <s v="African American"/>
    <x v="0"/>
    <x v="0"/>
    <m/>
    <n v="31"/>
    <s v="Delay"/>
    <x v="7"/>
    <n v="11"/>
    <x v="0"/>
    <x v="2"/>
    <x v="0"/>
    <x v="2"/>
  </r>
  <r>
    <n v="781655758"/>
    <s v="X. Masseo"/>
    <x v="299"/>
    <s v="Feb"/>
    <n v="2024"/>
    <d v="1899-12-30T18:13:00"/>
    <x v="0"/>
    <x v="0"/>
    <n v="34"/>
    <x v="6"/>
    <s v="African American"/>
    <x v="0"/>
    <x v="0"/>
    <m/>
    <n v="39"/>
    <s v="Delay"/>
    <x v="28"/>
    <n v="18"/>
    <x v="1"/>
    <x v="0"/>
    <x v="0"/>
    <x v="2"/>
  </r>
  <r>
    <n v="492555790"/>
    <s v="X. Shorland"/>
    <x v="421"/>
    <s v="Jul"/>
    <n v="2024"/>
    <d v="1899-12-30T18:02:00"/>
    <x v="6"/>
    <x v="0"/>
    <n v="25"/>
    <x v="3"/>
    <s v="African American"/>
    <x v="0"/>
    <x v="0"/>
    <m/>
    <n v="45"/>
    <s v="Delay"/>
    <x v="17"/>
    <n v="18"/>
    <x v="1"/>
    <x v="1"/>
    <x v="0"/>
    <x v="1"/>
  </r>
  <r>
    <n v="532916458"/>
    <s v="X. Slaight"/>
    <x v="453"/>
    <s v="Aug"/>
    <n v="2024"/>
    <d v="1899-12-30T03:43:00"/>
    <x v="6"/>
    <x v="0"/>
    <n v="62"/>
    <x v="0"/>
    <s v="African American"/>
    <x v="0"/>
    <x v="0"/>
    <m/>
    <n v="45"/>
    <s v="Delay"/>
    <x v="23"/>
    <n v="3"/>
    <x v="3"/>
    <x v="2"/>
    <x v="0"/>
    <x v="2"/>
  </r>
  <r>
    <n v="860642420"/>
    <s v="X. Brandham"/>
    <x v="392"/>
    <s v="Mar"/>
    <n v="2024"/>
    <d v="1899-12-30T06:50:00"/>
    <x v="2"/>
    <x v="0"/>
    <n v="76"/>
    <x v="5"/>
    <s v="African American"/>
    <x v="0"/>
    <x v="0"/>
    <m/>
    <n v="54"/>
    <s v="Delay"/>
    <x v="20"/>
    <n v="6"/>
    <x v="0"/>
    <x v="3"/>
    <x v="2"/>
    <x v="0"/>
  </r>
  <r>
    <n v="334415934"/>
    <s v="X. Ponte"/>
    <x v="516"/>
    <s v="Jun"/>
    <n v="2024"/>
    <d v="1899-12-30T06:16:00"/>
    <x v="3"/>
    <x v="0"/>
    <n v="18"/>
    <x v="3"/>
    <s v="African American"/>
    <x v="0"/>
    <x v="0"/>
    <m/>
    <n v="58"/>
    <s v="Delay"/>
    <x v="3"/>
    <n v="6"/>
    <x v="0"/>
    <x v="2"/>
    <x v="2"/>
    <x v="2"/>
  </r>
  <r>
    <n v="792911843"/>
    <s v="Y. Etteridge"/>
    <x v="96"/>
    <s v="Apr"/>
    <n v="2024"/>
    <d v="1899-12-30T12:03:00"/>
    <x v="6"/>
    <x v="0"/>
    <n v="63"/>
    <x v="0"/>
    <s v="African American"/>
    <x v="0"/>
    <x v="0"/>
    <m/>
    <n v="18"/>
    <s v="Within Time"/>
    <x v="30"/>
    <n v="12"/>
    <x v="2"/>
    <x v="3"/>
    <x v="1"/>
    <x v="1"/>
  </r>
  <r>
    <n v="699310809"/>
    <s v="Y. Dumsday"/>
    <x v="231"/>
    <s v="Oct"/>
    <n v="2023"/>
    <d v="1899-12-30T14:55:00"/>
    <x v="3"/>
    <x v="0"/>
    <n v="65"/>
    <x v="0"/>
    <s v="African American"/>
    <x v="0"/>
    <x v="0"/>
    <m/>
    <n v="18"/>
    <s v="Within Time"/>
    <x v="13"/>
    <n v="14"/>
    <x v="2"/>
    <x v="2"/>
    <x v="1"/>
    <x v="2"/>
  </r>
  <r>
    <n v="350634551"/>
    <s v="Y. Vass"/>
    <x v="566"/>
    <s v="Sep"/>
    <n v="2023"/>
    <d v="1899-12-30T07:05:00"/>
    <x v="2"/>
    <x v="0"/>
    <n v="29"/>
    <x v="3"/>
    <s v="African American"/>
    <x v="0"/>
    <x v="0"/>
    <m/>
    <n v="25"/>
    <s v="Within Time"/>
    <x v="16"/>
    <n v="7"/>
    <x v="0"/>
    <x v="1"/>
    <x v="1"/>
    <x v="1"/>
  </r>
  <r>
    <n v="314501618"/>
    <s v="Y. Barhems"/>
    <x v="567"/>
    <s v="Mar"/>
    <n v="2024"/>
    <d v="1899-12-30T17:54:00"/>
    <x v="1"/>
    <x v="0"/>
    <n v="52"/>
    <x v="2"/>
    <s v="African American"/>
    <x v="0"/>
    <x v="0"/>
    <m/>
    <n v="27"/>
    <s v="Within Time"/>
    <x v="12"/>
    <n v="17"/>
    <x v="2"/>
    <x v="2"/>
    <x v="1"/>
    <x v="2"/>
  </r>
  <r>
    <n v="402653498"/>
    <s v="Y. Sharpe"/>
    <x v="511"/>
    <s v="Apr"/>
    <n v="2023"/>
    <d v="1899-12-30T21:57:00"/>
    <x v="0"/>
    <x v="0"/>
    <n v="71"/>
    <x v="5"/>
    <s v="African American"/>
    <x v="0"/>
    <x v="0"/>
    <m/>
    <n v="30"/>
    <s v="Delay"/>
    <x v="7"/>
    <n v="21"/>
    <x v="1"/>
    <x v="2"/>
    <x v="1"/>
    <x v="2"/>
  </r>
  <r>
    <n v="387691136"/>
    <s v="Y. Juster"/>
    <x v="16"/>
    <s v="May"/>
    <n v="2024"/>
    <d v="1899-12-30T02:36:00"/>
    <x v="1"/>
    <x v="0"/>
    <n v="45"/>
    <x v="2"/>
    <s v="African American"/>
    <x v="0"/>
    <x v="0"/>
    <m/>
    <n v="31"/>
    <s v="Delay"/>
    <x v="10"/>
    <n v="2"/>
    <x v="3"/>
    <x v="2"/>
    <x v="0"/>
    <x v="2"/>
  </r>
  <r>
    <n v="864953743"/>
    <s v="Y. Figiovanni"/>
    <x v="412"/>
    <s v="Jan"/>
    <n v="2024"/>
    <d v="1899-12-30T11:53:00"/>
    <x v="6"/>
    <x v="0"/>
    <n v="14"/>
    <x v="4"/>
    <s v="African American"/>
    <x v="0"/>
    <x v="0"/>
    <m/>
    <n v="34"/>
    <s v="Delay"/>
    <x v="12"/>
    <n v="11"/>
    <x v="0"/>
    <x v="2"/>
    <x v="0"/>
    <x v="2"/>
  </r>
  <r>
    <n v="701100774"/>
    <s v="Y. De Maine"/>
    <x v="53"/>
    <s v="Jan"/>
    <n v="2024"/>
    <d v="1899-12-30T09:34:00"/>
    <x v="3"/>
    <x v="0"/>
    <n v="2"/>
    <x v="1"/>
    <s v="African American"/>
    <x v="0"/>
    <x v="0"/>
    <m/>
    <n v="41"/>
    <s v="Delay"/>
    <x v="20"/>
    <n v="9"/>
    <x v="0"/>
    <x v="3"/>
    <x v="0"/>
    <x v="0"/>
  </r>
  <r>
    <n v="341909619"/>
    <s v="Y. Hopkyns"/>
    <x v="503"/>
    <s v="Sep"/>
    <n v="2023"/>
    <d v="1899-12-30T20:28:00"/>
    <x v="3"/>
    <x v="0"/>
    <n v="59"/>
    <x v="2"/>
    <s v="African American"/>
    <x v="0"/>
    <x v="0"/>
    <m/>
    <n v="48"/>
    <s v="Delay"/>
    <x v="14"/>
    <n v="20"/>
    <x v="1"/>
    <x v="0"/>
    <x v="2"/>
    <x v="0"/>
  </r>
  <r>
    <n v="409096299"/>
    <s v="Y. Wyne"/>
    <x v="85"/>
    <s v="Aug"/>
    <n v="2023"/>
    <d v="1899-12-30T08:18:00"/>
    <x v="1"/>
    <x v="0"/>
    <n v="20"/>
    <x v="3"/>
    <s v="African American"/>
    <x v="0"/>
    <x v="0"/>
    <m/>
    <n v="49"/>
    <s v="Delay"/>
    <x v="7"/>
    <n v="8"/>
    <x v="0"/>
    <x v="2"/>
    <x v="2"/>
    <x v="2"/>
  </r>
  <r>
    <n v="355781256"/>
    <s v="Y. McGettigan"/>
    <x v="121"/>
    <s v="Jun"/>
    <n v="2024"/>
    <d v="1899-12-30T08:31:00"/>
    <x v="3"/>
    <x v="0"/>
    <n v="47"/>
    <x v="2"/>
    <s v="African American"/>
    <x v="0"/>
    <x v="0"/>
    <m/>
    <n v="51"/>
    <s v="Delay"/>
    <x v="12"/>
    <n v="8"/>
    <x v="0"/>
    <x v="2"/>
    <x v="2"/>
    <x v="2"/>
  </r>
  <r>
    <n v="360577022"/>
    <s v="Z. Reneke"/>
    <x v="371"/>
    <s v="Jul"/>
    <n v="2023"/>
    <d v="1899-12-30T07:20:00"/>
    <x v="6"/>
    <x v="0"/>
    <n v="19"/>
    <x v="3"/>
    <s v="African American"/>
    <x v="0"/>
    <x v="0"/>
    <m/>
    <n v="17"/>
    <s v="Within Time"/>
    <x v="6"/>
    <n v="7"/>
    <x v="0"/>
    <x v="3"/>
    <x v="1"/>
    <x v="0"/>
  </r>
  <r>
    <n v="337493637"/>
    <s v="Z. Dimitriades"/>
    <x v="280"/>
    <s v="Sep"/>
    <n v="2024"/>
    <d v="1899-12-30T18:52:00"/>
    <x v="2"/>
    <x v="0"/>
    <n v="39"/>
    <x v="6"/>
    <s v="African American"/>
    <x v="0"/>
    <x v="0"/>
    <m/>
    <n v="19"/>
    <s v="Within Time"/>
    <x v="9"/>
    <n v="18"/>
    <x v="1"/>
    <x v="3"/>
    <x v="1"/>
    <x v="0"/>
  </r>
  <r>
    <n v="502374117"/>
    <s v="Z. Linsey"/>
    <x v="238"/>
    <s v="Jun"/>
    <n v="2024"/>
    <d v="1899-12-30T01:03:00"/>
    <x v="0"/>
    <x v="0"/>
    <n v="51"/>
    <x v="2"/>
    <s v="African American"/>
    <x v="0"/>
    <x v="0"/>
    <m/>
    <n v="22"/>
    <s v="Within Time"/>
    <x v="5"/>
    <n v="1"/>
    <x v="3"/>
    <x v="0"/>
    <x v="1"/>
    <x v="0"/>
  </r>
  <r>
    <n v="646764036"/>
    <s v="Z. Northeast"/>
    <x v="23"/>
    <s v="May"/>
    <n v="2023"/>
    <d v="1899-12-30T00:40:00"/>
    <x v="0"/>
    <x v="0"/>
    <n v="46"/>
    <x v="2"/>
    <s v="African American"/>
    <x v="0"/>
    <x v="0"/>
    <m/>
    <n v="44"/>
    <s v="Delay"/>
    <x v="15"/>
    <n v="0"/>
    <x v="3"/>
    <x v="2"/>
    <x v="0"/>
    <x v="2"/>
  </r>
  <r>
    <n v="350372223"/>
    <s v="Z. Jervois"/>
    <x v="287"/>
    <s v="Sep"/>
    <n v="2024"/>
    <d v="1899-12-30T12:02:00"/>
    <x v="3"/>
    <x v="0"/>
    <n v="57"/>
    <x v="2"/>
    <s v="African American"/>
    <x v="0"/>
    <x v="0"/>
    <m/>
    <n v="45"/>
    <s v="Delay"/>
    <x v="1"/>
    <n v="12"/>
    <x v="2"/>
    <x v="0"/>
    <x v="0"/>
    <x v="0"/>
  </r>
  <r>
    <n v="745955434"/>
    <s v="J. Piggen"/>
    <x v="506"/>
    <s v="Feb"/>
    <n v="2024"/>
    <d v="1899-12-30T21:40:00"/>
    <x v="5"/>
    <x v="0"/>
    <n v="26"/>
    <x v="3"/>
    <s v="African American"/>
    <x v="0"/>
    <x v="0"/>
    <n v="0"/>
    <n v="49"/>
    <s v="Delay"/>
    <x v="30"/>
    <n v="21"/>
    <x v="1"/>
    <x v="3"/>
    <x v="2"/>
    <x v="1"/>
  </r>
  <r>
    <n v="541908828"/>
    <s v="P. Stoop"/>
    <x v="426"/>
    <s v="Nov"/>
    <n v="2023"/>
    <d v="1899-12-30T14:50:00"/>
    <x v="3"/>
    <x v="0"/>
    <n v="44"/>
    <x v="6"/>
    <s v="African American"/>
    <x v="0"/>
    <x v="0"/>
    <n v="0"/>
    <n v="27"/>
    <s v="Within Time"/>
    <x v="18"/>
    <n v="14"/>
    <x v="2"/>
    <x v="1"/>
    <x v="1"/>
    <x v="1"/>
  </r>
  <r>
    <n v="859606499"/>
    <s v="P. Juzek"/>
    <x v="110"/>
    <s v="Dec"/>
    <n v="2023"/>
    <d v="1899-12-30T11:33:00"/>
    <x v="2"/>
    <x v="0"/>
    <n v="10"/>
    <x v="4"/>
    <s v="African American"/>
    <x v="0"/>
    <x v="0"/>
    <n v="0"/>
    <n v="30"/>
    <s v="Delay"/>
    <x v="28"/>
    <n v="11"/>
    <x v="0"/>
    <x v="0"/>
    <x v="1"/>
    <x v="2"/>
  </r>
  <r>
    <n v="731691969"/>
    <s v="X. Storck"/>
    <x v="383"/>
    <s v="Oct"/>
    <n v="2023"/>
    <d v="1899-12-30T10:26:00"/>
    <x v="4"/>
    <x v="0"/>
    <n v="26"/>
    <x v="3"/>
    <s v="African American"/>
    <x v="0"/>
    <x v="0"/>
    <n v="0"/>
    <n v="13"/>
    <s v="Within Time"/>
    <x v="17"/>
    <n v="10"/>
    <x v="0"/>
    <x v="1"/>
    <x v="1"/>
    <x v="1"/>
  </r>
  <r>
    <n v="645338446"/>
    <s v="J. Early"/>
    <x v="462"/>
    <s v="May"/>
    <n v="2024"/>
    <d v="1899-12-30T15:46:00"/>
    <x v="6"/>
    <x v="0"/>
    <n v="68"/>
    <x v="0"/>
    <s v="African American"/>
    <x v="0"/>
    <x v="0"/>
    <n v="1"/>
    <n v="44"/>
    <s v="Delay"/>
    <x v="26"/>
    <n v="15"/>
    <x v="2"/>
    <x v="2"/>
    <x v="0"/>
    <x v="2"/>
  </r>
  <r>
    <n v="178060072"/>
    <s v="J. Dietsche"/>
    <x v="378"/>
    <s v="Aug"/>
    <n v="2023"/>
    <d v="1899-12-30T19:59:00"/>
    <x v="4"/>
    <x v="0"/>
    <n v="5"/>
    <x v="4"/>
    <s v="African American"/>
    <x v="0"/>
    <x v="0"/>
    <n v="1"/>
    <n v="59"/>
    <s v="Delay"/>
    <x v="28"/>
    <n v="19"/>
    <x v="1"/>
    <x v="0"/>
    <x v="2"/>
    <x v="2"/>
  </r>
  <r>
    <n v="319374998"/>
    <s v="S. Fewster"/>
    <x v="182"/>
    <s v="Aug"/>
    <n v="2023"/>
    <d v="1899-12-30T07:47:00"/>
    <x v="0"/>
    <x v="0"/>
    <n v="46"/>
    <x v="2"/>
    <s v="African American"/>
    <x v="0"/>
    <x v="0"/>
    <n v="1"/>
    <n v="40"/>
    <s v="Delay"/>
    <x v="12"/>
    <n v="7"/>
    <x v="0"/>
    <x v="2"/>
    <x v="0"/>
    <x v="2"/>
  </r>
  <r>
    <n v="248795709"/>
    <s v="S. Coryndon"/>
    <x v="132"/>
    <s v="Jan"/>
    <n v="2024"/>
    <d v="1899-12-30T04:49:00"/>
    <x v="3"/>
    <x v="0"/>
    <n v="48"/>
    <x v="2"/>
    <s v="African American"/>
    <x v="0"/>
    <x v="0"/>
    <n v="1"/>
    <n v="40"/>
    <s v="Delay"/>
    <x v="16"/>
    <n v="4"/>
    <x v="3"/>
    <x v="1"/>
    <x v="0"/>
    <x v="1"/>
  </r>
  <r>
    <n v="689079836"/>
    <s v="A. Latek"/>
    <x v="550"/>
    <s v="Oct"/>
    <n v="2024"/>
    <d v="1899-12-30T02:28:00"/>
    <x v="1"/>
    <x v="0"/>
    <n v="25"/>
    <x v="3"/>
    <s v="African American"/>
    <x v="0"/>
    <x v="0"/>
    <n v="2"/>
    <n v="12"/>
    <s v="Within Time"/>
    <x v="18"/>
    <n v="2"/>
    <x v="3"/>
    <x v="1"/>
    <x v="1"/>
    <x v="1"/>
  </r>
  <r>
    <n v="727218996"/>
    <s v="F. Bulch"/>
    <x v="341"/>
    <s v="Apr"/>
    <n v="2024"/>
    <d v="1899-12-30T01:21:00"/>
    <x v="2"/>
    <x v="0"/>
    <n v="73"/>
    <x v="5"/>
    <s v="African American"/>
    <x v="0"/>
    <x v="0"/>
    <n v="2"/>
    <n v="58"/>
    <s v="Delay"/>
    <x v="6"/>
    <n v="1"/>
    <x v="3"/>
    <x v="3"/>
    <x v="2"/>
    <x v="0"/>
  </r>
  <r>
    <n v="522168744"/>
    <s v="M. Jedras"/>
    <x v="460"/>
    <s v="May"/>
    <n v="2023"/>
    <d v="1899-12-30T01:06:00"/>
    <x v="3"/>
    <x v="0"/>
    <n v="60"/>
    <x v="0"/>
    <s v="African American"/>
    <x v="0"/>
    <x v="0"/>
    <n v="2"/>
    <n v="18"/>
    <s v="Within Time"/>
    <x v="16"/>
    <n v="1"/>
    <x v="3"/>
    <x v="1"/>
    <x v="1"/>
    <x v="1"/>
  </r>
  <r>
    <n v="260975738"/>
    <s v="T. Dullingham"/>
    <x v="36"/>
    <s v="Oct"/>
    <n v="2023"/>
    <d v="1899-12-30T10:27:00"/>
    <x v="2"/>
    <x v="0"/>
    <n v="59"/>
    <x v="2"/>
    <s v="African American"/>
    <x v="0"/>
    <x v="0"/>
    <n v="2"/>
    <n v="58"/>
    <s v="Delay"/>
    <x v="9"/>
    <n v="10"/>
    <x v="0"/>
    <x v="3"/>
    <x v="2"/>
    <x v="0"/>
  </r>
  <r>
    <n v="776317222"/>
    <s v="A. Golley"/>
    <x v="146"/>
    <s v="Dec"/>
    <n v="2023"/>
    <d v="1899-12-30T09:37:00"/>
    <x v="3"/>
    <x v="0"/>
    <n v="23"/>
    <x v="3"/>
    <s v="African American"/>
    <x v="0"/>
    <x v="0"/>
    <n v="3"/>
    <n v="34"/>
    <s v="Delay"/>
    <x v="14"/>
    <n v="9"/>
    <x v="0"/>
    <x v="0"/>
    <x v="0"/>
    <x v="0"/>
  </r>
  <r>
    <n v="448352141"/>
    <s v="C. Tamlett"/>
    <x v="355"/>
    <s v="Jun"/>
    <n v="2023"/>
    <d v="1899-12-30T08:33:00"/>
    <x v="0"/>
    <x v="0"/>
    <n v="56"/>
    <x v="2"/>
    <s v="African American"/>
    <x v="0"/>
    <x v="0"/>
    <n v="3"/>
    <n v="15"/>
    <s v="Within Time"/>
    <x v="20"/>
    <n v="8"/>
    <x v="0"/>
    <x v="3"/>
    <x v="1"/>
    <x v="0"/>
  </r>
  <r>
    <n v="393151888"/>
    <s v="K. Silveston"/>
    <x v="357"/>
    <s v="Sep"/>
    <n v="2024"/>
    <d v="1899-12-30T21:42:00"/>
    <x v="6"/>
    <x v="0"/>
    <n v="40"/>
    <x v="6"/>
    <s v="African American"/>
    <x v="0"/>
    <x v="0"/>
    <n v="3"/>
    <n v="35"/>
    <s v="Delay"/>
    <x v="14"/>
    <n v="21"/>
    <x v="1"/>
    <x v="0"/>
    <x v="0"/>
    <x v="0"/>
  </r>
  <r>
    <n v="456313502"/>
    <s v="M. Dosdell"/>
    <x v="311"/>
    <s v="May"/>
    <n v="2024"/>
    <d v="1899-12-30T00:33:00"/>
    <x v="6"/>
    <x v="0"/>
    <n v="44"/>
    <x v="6"/>
    <s v="African American"/>
    <x v="0"/>
    <x v="0"/>
    <n v="3"/>
    <n v="58"/>
    <s v="Delay"/>
    <x v="28"/>
    <n v="0"/>
    <x v="3"/>
    <x v="0"/>
    <x v="2"/>
    <x v="2"/>
  </r>
  <r>
    <n v="126411668"/>
    <s v="N. Godilington"/>
    <x v="120"/>
    <s v="Jul"/>
    <n v="2024"/>
    <d v="1899-12-30T12:39:00"/>
    <x v="6"/>
    <x v="0"/>
    <n v="22"/>
    <x v="3"/>
    <s v="African American"/>
    <x v="0"/>
    <x v="0"/>
    <n v="3"/>
    <n v="59"/>
    <s v="Delay"/>
    <x v="11"/>
    <n v="12"/>
    <x v="2"/>
    <x v="0"/>
    <x v="2"/>
    <x v="0"/>
  </r>
  <r>
    <n v="121307937"/>
    <s v="T. Wilse"/>
    <x v="134"/>
    <s v="Apr"/>
    <n v="2023"/>
    <d v="1899-12-30T04:33:00"/>
    <x v="3"/>
    <x v="0"/>
    <n v="71"/>
    <x v="5"/>
    <s v="African American"/>
    <x v="0"/>
    <x v="0"/>
    <n v="3"/>
    <n v="24"/>
    <s v="Within Time"/>
    <x v="12"/>
    <n v="4"/>
    <x v="3"/>
    <x v="2"/>
    <x v="1"/>
    <x v="2"/>
  </r>
  <r>
    <n v="374947302"/>
    <s v="Z. Gillogley"/>
    <x v="105"/>
    <s v="Jun"/>
    <n v="2024"/>
    <d v="1899-12-30T00:45:00"/>
    <x v="4"/>
    <x v="0"/>
    <n v="2"/>
    <x v="1"/>
    <s v="African American"/>
    <x v="0"/>
    <x v="0"/>
    <n v="3"/>
    <n v="23"/>
    <s v="Within Time"/>
    <x v="8"/>
    <n v="0"/>
    <x v="3"/>
    <x v="3"/>
    <x v="1"/>
    <x v="1"/>
  </r>
  <r>
    <n v="275047155"/>
    <s v="J. Matzaitis"/>
    <x v="492"/>
    <s v="Oct"/>
    <n v="2024"/>
    <d v="1899-12-30T12:48:00"/>
    <x v="1"/>
    <x v="0"/>
    <n v="43"/>
    <x v="6"/>
    <s v="African American"/>
    <x v="0"/>
    <x v="0"/>
    <n v="4"/>
    <n v="23"/>
    <s v="Within Time"/>
    <x v="7"/>
    <n v="12"/>
    <x v="2"/>
    <x v="2"/>
    <x v="1"/>
    <x v="2"/>
  </r>
  <r>
    <n v="473530515"/>
    <s v="J. Limrick"/>
    <x v="262"/>
    <s v="Jun"/>
    <n v="2023"/>
    <d v="1899-12-30T23:49:00"/>
    <x v="3"/>
    <x v="0"/>
    <n v="31"/>
    <x v="6"/>
    <s v="African American"/>
    <x v="0"/>
    <x v="0"/>
    <n v="4"/>
    <n v="42"/>
    <s v="Delay"/>
    <x v="6"/>
    <n v="23"/>
    <x v="1"/>
    <x v="3"/>
    <x v="0"/>
    <x v="0"/>
  </r>
  <r>
    <n v="237682124"/>
    <s v="M. Erik"/>
    <x v="120"/>
    <s v="Jul"/>
    <n v="2024"/>
    <d v="1899-12-30T15:43:00"/>
    <x v="6"/>
    <x v="0"/>
    <n v="68"/>
    <x v="0"/>
    <s v="African American"/>
    <x v="0"/>
    <x v="0"/>
    <n v="4"/>
    <n v="23"/>
    <s v="Within Time"/>
    <x v="11"/>
    <n v="15"/>
    <x v="2"/>
    <x v="0"/>
    <x v="1"/>
    <x v="0"/>
  </r>
  <r>
    <n v="359919193"/>
    <s v="Q. Ayllett"/>
    <x v="291"/>
    <s v="Jun"/>
    <n v="2023"/>
    <d v="1899-12-30T09:03:00"/>
    <x v="0"/>
    <x v="0"/>
    <n v="57"/>
    <x v="2"/>
    <s v="African American"/>
    <x v="0"/>
    <x v="0"/>
    <n v="4"/>
    <n v="33"/>
    <s v="Delay"/>
    <x v="26"/>
    <n v="9"/>
    <x v="0"/>
    <x v="2"/>
    <x v="0"/>
    <x v="2"/>
  </r>
  <r>
    <n v="171563657"/>
    <s v="R. Quixley"/>
    <x v="218"/>
    <s v="Jun"/>
    <n v="2024"/>
    <d v="1899-12-30T00:40:00"/>
    <x v="0"/>
    <x v="0"/>
    <n v="77"/>
    <x v="5"/>
    <s v="African American"/>
    <x v="0"/>
    <x v="0"/>
    <n v="4"/>
    <n v="36"/>
    <s v="Delay"/>
    <x v="9"/>
    <n v="0"/>
    <x v="3"/>
    <x v="3"/>
    <x v="0"/>
    <x v="0"/>
  </r>
  <r>
    <n v="451344202"/>
    <s v="S. Josey"/>
    <x v="217"/>
    <s v="Mar"/>
    <n v="2024"/>
    <d v="1899-12-30T17:33:00"/>
    <x v="6"/>
    <x v="0"/>
    <n v="17"/>
    <x v="3"/>
    <s v="African American"/>
    <x v="0"/>
    <x v="0"/>
    <n v="4"/>
    <n v="43"/>
    <s v="Delay"/>
    <x v="7"/>
    <n v="17"/>
    <x v="2"/>
    <x v="2"/>
    <x v="0"/>
    <x v="2"/>
  </r>
  <r>
    <n v="659778969"/>
    <s v="T. Sawdon"/>
    <x v="116"/>
    <s v="Apr"/>
    <n v="2024"/>
    <d v="1899-12-30T19:49:00"/>
    <x v="0"/>
    <x v="0"/>
    <n v="20"/>
    <x v="3"/>
    <s v="African American"/>
    <x v="0"/>
    <x v="0"/>
    <n v="4"/>
    <n v="27"/>
    <s v="Within Time"/>
    <x v="24"/>
    <n v="19"/>
    <x v="1"/>
    <x v="1"/>
    <x v="1"/>
    <x v="1"/>
  </r>
  <r>
    <n v="339659299"/>
    <s v="U. Redan"/>
    <x v="558"/>
    <s v="Oct"/>
    <n v="2023"/>
    <d v="1899-12-30T18:56:00"/>
    <x v="3"/>
    <x v="0"/>
    <n v="58"/>
    <x v="2"/>
    <s v="African American"/>
    <x v="0"/>
    <x v="0"/>
    <n v="4"/>
    <n v="57"/>
    <s v="Delay"/>
    <x v="19"/>
    <n v="18"/>
    <x v="1"/>
    <x v="3"/>
    <x v="2"/>
    <x v="1"/>
  </r>
  <r>
    <n v="329199616"/>
    <s v="H. Domico"/>
    <x v="179"/>
    <s v="Jun"/>
    <n v="2023"/>
    <d v="1899-12-30T00:46:00"/>
    <x v="6"/>
    <x v="0"/>
    <n v="50"/>
    <x v="2"/>
    <s v="African American"/>
    <x v="0"/>
    <x v="0"/>
    <n v="5"/>
    <n v="55"/>
    <s v="Delay"/>
    <x v="23"/>
    <n v="0"/>
    <x v="3"/>
    <x v="2"/>
    <x v="2"/>
    <x v="2"/>
  </r>
  <r>
    <n v="339207594"/>
    <s v="J. MacSharry"/>
    <x v="288"/>
    <s v="Jul"/>
    <n v="2024"/>
    <d v="1899-12-30T13:01:00"/>
    <x v="0"/>
    <x v="0"/>
    <n v="42"/>
    <x v="6"/>
    <s v="African American"/>
    <x v="0"/>
    <x v="0"/>
    <n v="5"/>
    <n v="38"/>
    <s v="Delay"/>
    <x v="15"/>
    <n v="13"/>
    <x v="2"/>
    <x v="2"/>
    <x v="0"/>
    <x v="2"/>
  </r>
  <r>
    <n v="328145591"/>
    <s v="L. Shambrooke"/>
    <x v="452"/>
    <s v="Jan"/>
    <n v="2024"/>
    <d v="1899-12-30T02:33:00"/>
    <x v="6"/>
    <x v="0"/>
    <n v="59"/>
    <x v="2"/>
    <s v="African American"/>
    <x v="0"/>
    <x v="0"/>
    <n v="5"/>
    <n v="49"/>
    <s v="Delay"/>
    <x v="17"/>
    <n v="2"/>
    <x v="3"/>
    <x v="1"/>
    <x v="2"/>
    <x v="1"/>
  </r>
  <r>
    <n v="487259893"/>
    <s v="N. Keston"/>
    <x v="450"/>
    <s v="Aug"/>
    <n v="2024"/>
    <d v="1899-12-30T19:01:00"/>
    <x v="3"/>
    <x v="0"/>
    <n v="52"/>
    <x v="2"/>
    <s v="African American"/>
    <x v="0"/>
    <x v="0"/>
    <n v="5"/>
    <n v="54"/>
    <s v="Delay"/>
    <x v="6"/>
    <n v="19"/>
    <x v="1"/>
    <x v="3"/>
    <x v="2"/>
    <x v="0"/>
  </r>
  <r>
    <n v="265118190"/>
    <s v="C. Bendon"/>
    <x v="271"/>
    <s v="Jul"/>
    <n v="2023"/>
    <d v="1899-12-30T19:38:00"/>
    <x v="5"/>
    <x v="0"/>
    <n v="50"/>
    <x v="2"/>
    <s v="African American"/>
    <x v="0"/>
    <x v="0"/>
    <n v="6"/>
    <n v="36"/>
    <s v="Delay"/>
    <x v="28"/>
    <n v="19"/>
    <x v="1"/>
    <x v="0"/>
    <x v="0"/>
    <x v="2"/>
  </r>
  <r>
    <n v="818698637"/>
    <s v="H. Broscombe"/>
    <x v="73"/>
    <s v="Jun"/>
    <n v="2023"/>
    <d v="1899-12-30T11:32:00"/>
    <x v="5"/>
    <x v="0"/>
    <n v="56"/>
    <x v="2"/>
    <s v="African American"/>
    <x v="0"/>
    <x v="0"/>
    <n v="6"/>
    <n v="23"/>
    <s v="Within Time"/>
    <x v="17"/>
    <n v="11"/>
    <x v="0"/>
    <x v="1"/>
    <x v="1"/>
    <x v="1"/>
  </r>
  <r>
    <n v="607200742"/>
    <s v="J. Lescop"/>
    <x v="85"/>
    <s v="Aug"/>
    <n v="2023"/>
    <d v="1899-12-30T01:53:00"/>
    <x v="1"/>
    <x v="0"/>
    <n v="38"/>
    <x v="6"/>
    <s v="African American"/>
    <x v="0"/>
    <x v="0"/>
    <n v="6"/>
    <n v="27"/>
    <s v="Within Time"/>
    <x v="7"/>
    <n v="1"/>
    <x v="3"/>
    <x v="2"/>
    <x v="1"/>
    <x v="2"/>
  </r>
  <r>
    <n v="859805199"/>
    <s v="B. Lochhead"/>
    <x v="210"/>
    <s v="Nov"/>
    <n v="2023"/>
    <d v="1899-12-30T06:27:00"/>
    <x v="6"/>
    <x v="0"/>
    <n v="52"/>
    <x v="2"/>
    <s v="African American"/>
    <x v="0"/>
    <x v="0"/>
    <n v="7"/>
    <n v="10"/>
    <s v="Within Time"/>
    <x v="16"/>
    <n v="6"/>
    <x v="0"/>
    <x v="1"/>
    <x v="1"/>
    <x v="1"/>
  </r>
  <r>
    <n v="861088144"/>
    <s v="D. Illiston"/>
    <x v="568"/>
    <s v="Dec"/>
    <n v="2023"/>
    <d v="1899-12-30T00:29:00"/>
    <x v="5"/>
    <x v="0"/>
    <n v="67"/>
    <x v="0"/>
    <s v="African American"/>
    <x v="0"/>
    <x v="0"/>
    <n v="7"/>
    <n v="47"/>
    <s v="Delay"/>
    <x v="19"/>
    <n v="0"/>
    <x v="3"/>
    <x v="3"/>
    <x v="2"/>
    <x v="1"/>
  </r>
  <r>
    <n v="699684698"/>
    <s v="F. Bandy"/>
    <x v="147"/>
    <s v="Dec"/>
    <n v="2023"/>
    <d v="1899-12-30T07:39:00"/>
    <x v="5"/>
    <x v="0"/>
    <n v="15"/>
    <x v="3"/>
    <s v="African American"/>
    <x v="0"/>
    <x v="0"/>
    <n v="7"/>
    <n v="26"/>
    <s v="Within Time"/>
    <x v="4"/>
    <n v="7"/>
    <x v="0"/>
    <x v="2"/>
    <x v="1"/>
    <x v="2"/>
  </r>
  <r>
    <n v="858561736"/>
    <s v="K. Coull"/>
    <x v="166"/>
    <s v="May"/>
    <n v="2023"/>
    <d v="1899-12-30T19:51:00"/>
    <x v="1"/>
    <x v="0"/>
    <n v="28"/>
    <x v="3"/>
    <s v="African American"/>
    <x v="0"/>
    <x v="0"/>
    <n v="7"/>
    <n v="27"/>
    <s v="Within Time"/>
    <x v="0"/>
    <n v="19"/>
    <x v="1"/>
    <x v="0"/>
    <x v="1"/>
    <x v="0"/>
  </r>
  <r>
    <n v="676577633"/>
    <s v="O. Francillo"/>
    <x v="563"/>
    <s v="Jul"/>
    <n v="2023"/>
    <d v="1899-12-30T08:11:00"/>
    <x v="0"/>
    <x v="0"/>
    <n v="24"/>
    <x v="3"/>
    <s v="African American"/>
    <x v="0"/>
    <x v="0"/>
    <n v="7"/>
    <n v="12"/>
    <s v="Within Time"/>
    <x v="9"/>
    <n v="8"/>
    <x v="0"/>
    <x v="3"/>
    <x v="1"/>
    <x v="0"/>
  </r>
  <r>
    <n v="512407624"/>
    <s v="O. Powling"/>
    <x v="224"/>
    <s v="May"/>
    <n v="2024"/>
    <d v="1899-12-30T16:20:00"/>
    <x v="2"/>
    <x v="0"/>
    <n v="69"/>
    <x v="0"/>
    <s v="African American"/>
    <x v="0"/>
    <x v="0"/>
    <n v="7"/>
    <n v="55"/>
    <s v="Delay"/>
    <x v="30"/>
    <n v="16"/>
    <x v="2"/>
    <x v="3"/>
    <x v="2"/>
    <x v="1"/>
  </r>
  <r>
    <n v="247797253"/>
    <s v="R. Richardin"/>
    <x v="1"/>
    <s v="Jun"/>
    <n v="2024"/>
    <d v="1899-12-30T04:41:00"/>
    <x v="1"/>
    <x v="0"/>
    <n v="25"/>
    <x v="3"/>
    <s v="African American"/>
    <x v="0"/>
    <x v="0"/>
    <n v="7"/>
    <n v="12"/>
    <s v="Within Time"/>
    <x v="1"/>
    <n v="4"/>
    <x v="3"/>
    <x v="0"/>
    <x v="1"/>
    <x v="0"/>
  </r>
  <r>
    <n v="120155516"/>
    <s v="S. Brooksbie"/>
    <x v="178"/>
    <s v="Apr"/>
    <n v="2024"/>
    <d v="1899-12-30T18:02:00"/>
    <x v="1"/>
    <x v="0"/>
    <n v="30"/>
    <x v="6"/>
    <s v="African American"/>
    <x v="0"/>
    <x v="0"/>
    <n v="7"/>
    <n v="25"/>
    <s v="Within Time"/>
    <x v="0"/>
    <n v="18"/>
    <x v="1"/>
    <x v="0"/>
    <x v="1"/>
    <x v="0"/>
  </r>
  <r>
    <n v="394072661"/>
    <s v="W. Berzin"/>
    <x v="538"/>
    <s v="May"/>
    <n v="2024"/>
    <d v="1899-12-30T14:02:00"/>
    <x v="1"/>
    <x v="0"/>
    <n v="27"/>
    <x v="3"/>
    <s v="African American"/>
    <x v="0"/>
    <x v="0"/>
    <n v="7"/>
    <n v="20"/>
    <s v="Within Time"/>
    <x v="2"/>
    <n v="14"/>
    <x v="2"/>
    <x v="1"/>
    <x v="1"/>
    <x v="1"/>
  </r>
  <r>
    <n v="234624445"/>
    <s v="X. Dimmer"/>
    <x v="2"/>
    <s v="Jun"/>
    <n v="2024"/>
    <d v="1899-12-30T10:12:00"/>
    <x v="2"/>
    <x v="0"/>
    <n v="74"/>
    <x v="5"/>
    <s v="African American"/>
    <x v="0"/>
    <x v="0"/>
    <n v="7"/>
    <n v="40"/>
    <s v="Delay"/>
    <x v="0"/>
    <n v="10"/>
    <x v="0"/>
    <x v="0"/>
    <x v="0"/>
    <x v="0"/>
  </r>
  <r>
    <n v="292956291"/>
    <s v="H. Walkling"/>
    <x v="206"/>
    <s v="Jul"/>
    <n v="2024"/>
    <d v="1899-12-30T17:49:00"/>
    <x v="2"/>
    <x v="0"/>
    <n v="65"/>
    <x v="0"/>
    <s v="African American"/>
    <x v="0"/>
    <x v="0"/>
    <n v="8"/>
    <n v="31"/>
    <s v="Delay"/>
    <x v="6"/>
    <n v="17"/>
    <x v="2"/>
    <x v="3"/>
    <x v="0"/>
    <x v="0"/>
  </r>
  <r>
    <n v="806111271"/>
    <s v="N. Borman"/>
    <x v="405"/>
    <s v="Jun"/>
    <n v="2023"/>
    <d v="1899-12-30T13:58:00"/>
    <x v="2"/>
    <x v="0"/>
    <n v="36"/>
    <x v="6"/>
    <s v="African American"/>
    <x v="0"/>
    <x v="0"/>
    <n v="8"/>
    <n v="15"/>
    <s v="Within Time"/>
    <x v="19"/>
    <n v="13"/>
    <x v="2"/>
    <x v="3"/>
    <x v="1"/>
    <x v="1"/>
  </r>
  <r>
    <n v="497272881"/>
    <s v="W. Grimsdith"/>
    <x v="193"/>
    <s v="Sep"/>
    <n v="2024"/>
    <d v="1899-12-30T18:15:00"/>
    <x v="3"/>
    <x v="0"/>
    <n v="42"/>
    <x v="6"/>
    <s v="African American"/>
    <x v="0"/>
    <x v="0"/>
    <n v="8"/>
    <n v="36"/>
    <s v="Delay"/>
    <x v="21"/>
    <n v="18"/>
    <x v="1"/>
    <x v="1"/>
    <x v="0"/>
    <x v="1"/>
  </r>
  <r>
    <n v="500853554"/>
    <s v="X. Kineton"/>
    <x v="532"/>
    <s v="Jun"/>
    <n v="2024"/>
    <d v="1899-12-30T15:07:00"/>
    <x v="5"/>
    <x v="0"/>
    <n v="28"/>
    <x v="3"/>
    <s v="African American"/>
    <x v="0"/>
    <x v="0"/>
    <n v="8"/>
    <n v="47"/>
    <s v="Delay"/>
    <x v="16"/>
    <n v="15"/>
    <x v="2"/>
    <x v="1"/>
    <x v="2"/>
    <x v="1"/>
  </r>
  <r>
    <n v="831724104"/>
    <s v="Z. Wevell"/>
    <x v="28"/>
    <s v="Apr"/>
    <n v="2024"/>
    <d v="1899-12-30T10:40:00"/>
    <x v="6"/>
    <x v="0"/>
    <n v="48"/>
    <x v="2"/>
    <s v="African American"/>
    <x v="0"/>
    <x v="0"/>
    <n v="8"/>
    <n v="41"/>
    <s v="Delay"/>
    <x v="17"/>
    <n v="10"/>
    <x v="0"/>
    <x v="1"/>
    <x v="0"/>
    <x v="1"/>
  </r>
  <r>
    <n v="636890732"/>
    <s v="C. Brimacombe"/>
    <x v="518"/>
    <s v="Apr"/>
    <n v="2023"/>
    <d v="1899-12-30T14:45:00"/>
    <x v="0"/>
    <x v="0"/>
    <n v="4"/>
    <x v="1"/>
    <s v="African American"/>
    <x v="0"/>
    <x v="0"/>
    <n v="9"/>
    <n v="34"/>
    <s v="Delay"/>
    <x v="18"/>
    <n v="14"/>
    <x v="2"/>
    <x v="1"/>
    <x v="0"/>
    <x v="1"/>
  </r>
  <r>
    <n v="193870591"/>
    <s v="H. Batchan"/>
    <x v="553"/>
    <s v="Feb"/>
    <n v="2024"/>
    <d v="1899-12-30T00:34:00"/>
    <x v="6"/>
    <x v="0"/>
    <n v="78"/>
    <x v="5"/>
    <s v="African American"/>
    <x v="0"/>
    <x v="0"/>
    <n v="9"/>
    <n v="42"/>
    <s v="Delay"/>
    <x v="27"/>
    <n v="0"/>
    <x v="3"/>
    <x v="3"/>
    <x v="0"/>
    <x v="0"/>
  </r>
  <r>
    <n v="545480481"/>
    <s v="H. Allridge"/>
    <x v="122"/>
    <s v="Mar"/>
    <n v="2024"/>
    <d v="1899-12-30T15:51:00"/>
    <x v="4"/>
    <x v="0"/>
    <n v="76"/>
    <x v="5"/>
    <s v="African American"/>
    <x v="0"/>
    <x v="0"/>
    <n v="9"/>
    <n v="50"/>
    <s v="Delay"/>
    <x v="10"/>
    <n v="15"/>
    <x v="2"/>
    <x v="2"/>
    <x v="2"/>
    <x v="2"/>
  </r>
  <r>
    <n v="129480933"/>
    <s v="I. Saiger"/>
    <x v="195"/>
    <s v="May"/>
    <n v="2023"/>
    <d v="1899-12-30T10:15:00"/>
    <x v="0"/>
    <x v="0"/>
    <n v="21"/>
    <x v="3"/>
    <s v="African American"/>
    <x v="0"/>
    <x v="0"/>
    <n v="9"/>
    <n v="15"/>
    <s v="Within Time"/>
    <x v="14"/>
    <n v="10"/>
    <x v="0"/>
    <x v="0"/>
    <x v="1"/>
    <x v="0"/>
  </r>
  <r>
    <n v="531313664"/>
    <s v="J. Thexton"/>
    <x v="264"/>
    <s v="Jun"/>
    <n v="2023"/>
    <d v="1899-12-30T21:04:00"/>
    <x v="1"/>
    <x v="0"/>
    <n v="8"/>
    <x v="4"/>
    <s v="African American"/>
    <x v="0"/>
    <x v="0"/>
    <n v="9"/>
    <n v="11"/>
    <s v="Within Time"/>
    <x v="24"/>
    <n v="21"/>
    <x v="1"/>
    <x v="1"/>
    <x v="1"/>
    <x v="1"/>
  </r>
  <r>
    <n v="861485444"/>
    <s v="K. Minero"/>
    <x v="546"/>
    <s v="Mar"/>
    <n v="2024"/>
    <d v="1899-12-30T12:35:00"/>
    <x v="0"/>
    <x v="0"/>
    <n v="13"/>
    <x v="4"/>
    <s v="African American"/>
    <x v="0"/>
    <x v="0"/>
    <n v="9"/>
    <n v="57"/>
    <s v="Delay"/>
    <x v="27"/>
    <n v="12"/>
    <x v="2"/>
    <x v="3"/>
    <x v="2"/>
    <x v="0"/>
  </r>
  <r>
    <n v="844851514"/>
    <s v="N. Pleager"/>
    <x v="196"/>
    <s v="Sep"/>
    <n v="2024"/>
    <d v="1899-12-30T11:04:00"/>
    <x v="6"/>
    <x v="0"/>
    <n v="20"/>
    <x v="3"/>
    <s v="African American"/>
    <x v="0"/>
    <x v="0"/>
    <n v="9"/>
    <n v="17"/>
    <s v="Within Time"/>
    <x v="8"/>
    <n v="11"/>
    <x v="0"/>
    <x v="3"/>
    <x v="1"/>
    <x v="1"/>
  </r>
  <r>
    <n v="103736870"/>
    <s v="Q. Pickston"/>
    <x v="440"/>
    <s v="Oct"/>
    <n v="2023"/>
    <d v="1899-12-30T00:03:00"/>
    <x v="6"/>
    <x v="0"/>
    <n v="15"/>
    <x v="3"/>
    <s v="African American"/>
    <x v="0"/>
    <x v="0"/>
    <n v="9"/>
    <n v="22"/>
    <s v="Within Time"/>
    <x v="15"/>
    <n v="0"/>
    <x v="3"/>
    <x v="2"/>
    <x v="1"/>
    <x v="2"/>
  </r>
  <r>
    <n v="836455911"/>
    <s v="Z. Jirsa"/>
    <x v="347"/>
    <s v="Oct"/>
    <n v="2024"/>
    <d v="1899-12-30T12:05:00"/>
    <x v="6"/>
    <x v="0"/>
    <n v="78"/>
    <x v="5"/>
    <s v="African American"/>
    <x v="0"/>
    <x v="0"/>
    <n v="9"/>
    <n v="30"/>
    <s v="Delay"/>
    <x v="21"/>
    <n v="12"/>
    <x v="2"/>
    <x v="1"/>
    <x v="1"/>
    <x v="1"/>
  </r>
  <r>
    <n v="161396789"/>
    <s v="B. Steffens"/>
    <x v="131"/>
    <s v="May"/>
    <n v="2024"/>
    <d v="1899-12-30T07:01:00"/>
    <x v="5"/>
    <x v="0"/>
    <n v="6"/>
    <x v="4"/>
    <s v="African American"/>
    <x v="0"/>
    <x v="0"/>
    <n v="10"/>
    <n v="60"/>
    <s v="Delay"/>
    <x v="15"/>
    <n v="7"/>
    <x v="0"/>
    <x v="2"/>
    <x v="2"/>
    <x v="2"/>
  </r>
  <r>
    <n v="292503675"/>
    <s v="E. Kornalik"/>
    <x v="505"/>
    <s v="Aug"/>
    <n v="2023"/>
    <d v="1899-12-30T12:51:00"/>
    <x v="2"/>
    <x v="0"/>
    <n v="33"/>
    <x v="6"/>
    <s v="African American"/>
    <x v="0"/>
    <x v="0"/>
    <n v="10"/>
    <n v="47"/>
    <s v="Delay"/>
    <x v="24"/>
    <n v="12"/>
    <x v="2"/>
    <x v="1"/>
    <x v="2"/>
    <x v="1"/>
  </r>
  <r>
    <n v="202951671"/>
    <s v="F. Beneix"/>
    <x v="435"/>
    <s v="Jun"/>
    <n v="2024"/>
    <d v="1899-12-30T23:29:00"/>
    <x v="0"/>
    <x v="0"/>
    <n v="34"/>
    <x v="6"/>
    <s v="African American"/>
    <x v="0"/>
    <x v="0"/>
    <n v="10"/>
    <n v="54"/>
    <s v="Delay"/>
    <x v="7"/>
    <n v="23"/>
    <x v="1"/>
    <x v="2"/>
    <x v="2"/>
    <x v="2"/>
  </r>
  <r>
    <n v="583723070"/>
    <s v="H. Drayn"/>
    <x v="213"/>
    <s v="Jun"/>
    <n v="2023"/>
    <d v="1899-12-30T11:08:00"/>
    <x v="4"/>
    <x v="0"/>
    <n v="70"/>
    <x v="5"/>
    <s v="African American"/>
    <x v="0"/>
    <x v="0"/>
    <n v="10"/>
    <n v="16"/>
    <s v="Within Time"/>
    <x v="7"/>
    <n v="11"/>
    <x v="0"/>
    <x v="2"/>
    <x v="1"/>
    <x v="2"/>
  </r>
  <r>
    <n v="474580047"/>
    <s v="H. Ruste"/>
    <x v="133"/>
    <s v="Jun"/>
    <n v="2024"/>
    <d v="1899-12-30T05:33:00"/>
    <x v="4"/>
    <x v="0"/>
    <n v="64"/>
    <x v="0"/>
    <s v="African American"/>
    <x v="0"/>
    <x v="0"/>
    <n v="10"/>
    <n v="22"/>
    <s v="Within Time"/>
    <x v="14"/>
    <n v="5"/>
    <x v="3"/>
    <x v="0"/>
    <x v="1"/>
    <x v="0"/>
  </r>
  <r>
    <n v="618742955"/>
    <s v="U. Daubney"/>
    <x v="30"/>
    <s v="Jan"/>
    <n v="2024"/>
    <d v="1899-12-30T18:19:00"/>
    <x v="6"/>
    <x v="0"/>
    <n v="7"/>
    <x v="4"/>
    <s v="African American"/>
    <x v="0"/>
    <x v="0"/>
    <n v="10"/>
    <n v="14"/>
    <s v="Within Time"/>
    <x v="11"/>
    <n v="18"/>
    <x v="1"/>
    <x v="0"/>
    <x v="1"/>
    <x v="0"/>
  </r>
  <r>
    <n v="352519558"/>
    <s v="U. Mountstephen"/>
    <x v="210"/>
    <s v="Nov"/>
    <n v="2023"/>
    <d v="1899-12-30T14:46:00"/>
    <x v="6"/>
    <x v="0"/>
    <n v="50"/>
    <x v="2"/>
    <s v="African American"/>
    <x v="0"/>
    <x v="0"/>
    <n v="10"/>
    <n v="60"/>
    <s v="Delay"/>
    <x v="16"/>
    <n v="14"/>
    <x v="2"/>
    <x v="1"/>
    <x v="2"/>
    <x v="1"/>
  </r>
  <r>
    <n v="464445970"/>
    <s v="B. Turneaux"/>
    <x v="313"/>
    <s v="Jul"/>
    <n v="2024"/>
    <d v="1899-12-30T08:58:00"/>
    <x v="2"/>
    <x v="0"/>
    <n v="74"/>
    <x v="5"/>
    <s v="African American"/>
    <x v="2"/>
    <x v="0"/>
    <m/>
    <n v="28"/>
    <s v="Within Time"/>
    <x v="10"/>
    <n v="8"/>
    <x v="0"/>
    <x v="2"/>
    <x v="1"/>
    <x v="2"/>
  </r>
  <r>
    <n v="602478260"/>
    <s v="B. Emloch"/>
    <x v="9"/>
    <s v="Oct"/>
    <n v="2024"/>
    <d v="1899-12-30T09:50:00"/>
    <x v="5"/>
    <x v="0"/>
    <n v="52"/>
    <x v="2"/>
    <s v="African American"/>
    <x v="2"/>
    <x v="0"/>
    <m/>
    <n v="38"/>
    <s v="Delay"/>
    <x v="6"/>
    <n v="9"/>
    <x v="0"/>
    <x v="3"/>
    <x v="0"/>
    <x v="0"/>
  </r>
  <r>
    <n v="138911480"/>
    <s v="C. Rushbrook"/>
    <x v="102"/>
    <s v="Aug"/>
    <n v="2024"/>
    <d v="1899-12-30T18:44:00"/>
    <x v="5"/>
    <x v="0"/>
    <n v="19"/>
    <x v="3"/>
    <s v="African American"/>
    <x v="2"/>
    <x v="0"/>
    <m/>
    <n v="11"/>
    <s v="Within Time"/>
    <x v="17"/>
    <n v="18"/>
    <x v="1"/>
    <x v="1"/>
    <x v="1"/>
    <x v="1"/>
  </r>
  <r>
    <n v="853274550"/>
    <s v="D. Kewzick"/>
    <x v="288"/>
    <s v="Jul"/>
    <n v="2024"/>
    <d v="1899-12-30T20:13:00"/>
    <x v="0"/>
    <x v="0"/>
    <n v="53"/>
    <x v="2"/>
    <s v="African American"/>
    <x v="2"/>
    <x v="0"/>
    <m/>
    <n v="20"/>
    <s v="Within Time"/>
    <x v="15"/>
    <n v="20"/>
    <x v="1"/>
    <x v="2"/>
    <x v="1"/>
    <x v="2"/>
  </r>
  <r>
    <n v="546933891"/>
    <s v="D. Beedie"/>
    <x v="101"/>
    <s v="Jun"/>
    <n v="2024"/>
    <d v="1899-12-30T17:12:00"/>
    <x v="2"/>
    <x v="0"/>
    <n v="42"/>
    <x v="6"/>
    <s v="African American"/>
    <x v="2"/>
    <x v="0"/>
    <m/>
    <n v="39"/>
    <s v="Delay"/>
    <x v="23"/>
    <n v="17"/>
    <x v="2"/>
    <x v="2"/>
    <x v="0"/>
    <x v="2"/>
  </r>
  <r>
    <n v="313026855"/>
    <s v="E. Ephgrave"/>
    <x v="107"/>
    <s v="Jan"/>
    <n v="2024"/>
    <d v="1899-12-30T08:11:00"/>
    <x v="4"/>
    <x v="0"/>
    <n v="74"/>
    <x v="5"/>
    <s v="African American"/>
    <x v="2"/>
    <x v="0"/>
    <m/>
    <n v="58"/>
    <s v="Delay"/>
    <x v="4"/>
    <n v="8"/>
    <x v="0"/>
    <x v="2"/>
    <x v="2"/>
    <x v="2"/>
  </r>
  <r>
    <n v="667045340"/>
    <s v="F. Dewar"/>
    <x v="151"/>
    <s v="Jun"/>
    <n v="2023"/>
    <d v="1899-12-30T00:03:00"/>
    <x v="6"/>
    <x v="0"/>
    <n v="29"/>
    <x v="3"/>
    <s v="African American"/>
    <x v="2"/>
    <x v="0"/>
    <m/>
    <n v="46"/>
    <s v="Delay"/>
    <x v="0"/>
    <n v="0"/>
    <x v="3"/>
    <x v="0"/>
    <x v="2"/>
    <x v="0"/>
  </r>
  <r>
    <n v="219462834"/>
    <s v="F. Hugonneau"/>
    <x v="275"/>
    <s v="Dec"/>
    <n v="2023"/>
    <d v="1899-12-30T21:00:00"/>
    <x v="2"/>
    <x v="0"/>
    <n v="26"/>
    <x v="3"/>
    <s v="African American"/>
    <x v="2"/>
    <x v="0"/>
    <m/>
    <n v="49"/>
    <s v="Delay"/>
    <x v="26"/>
    <n v="21"/>
    <x v="1"/>
    <x v="2"/>
    <x v="2"/>
    <x v="2"/>
  </r>
  <r>
    <n v="258655478"/>
    <s v="F. Billings"/>
    <x v="59"/>
    <s v="Sep"/>
    <n v="2023"/>
    <d v="1899-12-30T03:13:00"/>
    <x v="1"/>
    <x v="0"/>
    <n v="47"/>
    <x v="2"/>
    <s v="African American"/>
    <x v="2"/>
    <x v="0"/>
    <m/>
    <n v="53"/>
    <s v="Delay"/>
    <x v="3"/>
    <n v="3"/>
    <x v="3"/>
    <x v="2"/>
    <x v="2"/>
    <x v="2"/>
  </r>
  <r>
    <n v="375191172"/>
    <s v="G. Earwaker"/>
    <x v="39"/>
    <s v="Apr"/>
    <n v="2023"/>
    <d v="1899-12-30T02:04:00"/>
    <x v="1"/>
    <x v="0"/>
    <n v="70"/>
    <x v="5"/>
    <s v="African American"/>
    <x v="2"/>
    <x v="0"/>
    <m/>
    <n v="22"/>
    <s v="Within Time"/>
    <x v="19"/>
    <n v="2"/>
    <x v="3"/>
    <x v="3"/>
    <x v="1"/>
    <x v="1"/>
  </r>
  <r>
    <n v="851858318"/>
    <s v="G. D'Ruel"/>
    <x v="575"/>
    <s v="Apr"/>
    <n v="2023"/>
    <d v="1899-12-30T15:35:00"/>
    <x v="6"/>
    <x v="0"/>
    <n v="9"/>
    <x v="4"/>
    <s v="African American"/>
    <x v="2"/>
    <x v="0"/>
    <m/>
    <n v="36"/>
    <s v="Delay"/>
    <x v="2"/>
    <n v="15"/>
    <x v="2"/>
    <x v="1"/>
    <x v="0"/>
    <x v="1"/>
  </r>
  <r>
    <n v="702383084"/>
    <s v="J. Sinden"/>
    <x v="421"/>
    <s v="Jul"/>
    <n v="2024"/>
    <d v="1899-12-30T00:46:00"/>
    <x v="6"/>
    <x v="0"/>
    <n v="75"/>
    <x v="5"/>
    <s v="African American"/>
    <x v="2"/>
    <x v="0"/>
    <m/>
    <n v="17"/>
    <s v="Within Time"/>
    <x v="17"/>
    <n v="0"/>
    <x v="3"/>
    <x v="1"/>
    <x v="1"/>
    <x v="1"/>
  </r>
  <r>
    <n v="855688308"/>
    <s v="J. Tellenbach"/>
    <x v="566"/>
    <s v="Sep"/>
    <n v="2023"/>
    <d v="1899-12-30T21:12:00"/>
    <x v="2"/>
    <x v="0"/>
    <n v="58"/>
    <x v="2"/>
    <s v="African American"/>
    <x v="2"/>
    <x v="0"/>
    <m/>
    <n v="19"/>
    <s v="Within Time"/>
    <x v="16"/>
    <n v="21"/>
    <x v="1"/>
    <x v="1"/>
    <x v="1"/>
    <x v="1"/>
  </r>
  <r>
    <n v="265017218"/>
    <s v="K. MacAdam"/>
    <x v="232"/>
    <s v="Apr"/>
    <n v="2023"/>
    <d v="1899-12-30T06:19:00"/>
    <x v="5"/>
    <x v="0"/>
    <n v="5"/>
    <x v="4"/>
    <s v="African American"/>
    <x v="2"/>
    <x v="0"/>
    <m/>
    <n v="34"/>
    <s v="Delay"/>
    <x v="20"/>
    <n v="6"/>
    <x v="0"/>
    <x v="3"/>
    <x v="0"/>
    <x v="0"/>
  </r>
  <r>
    <n v="711165014"/>
    <s v="L. Frostdyke"/>
    <x v="238"/>
    <s v="Jun"/>
    <n v="2024"/>
    <d v="1899-12-30T21:12:00"/>
    <x v="0"/>
    <x v="0"/>
    <n v="49"/>
    <x v="2"/>
    <s v="African American"/>
    <x v="2"/>
    <x v="0"/>
    <m/>
    <n v="18"/>
    <s v="Within Time"/>
    <x v="5"/>
    <n v="21"/>
    <x v="1"/>
    <x v="0"/>
    <x v="1"/>
    <x v="0"/>
  </r>
  <r>
    <n v="658619044"/>
    <s v="L. Sayles"/>
    <x v="373"/>
    <s v="Mar"/>
    <n v="2024"/>
    <d v="1899-12-30T08:51:00"/>
    <x v="2"/>
    <x v="0"/>
    <n v="71"/>
    <x v="5"/>
    <s v="African American"/>
    <x v="2"/>
    <x v="0"/>
    <m/>
    <n v="28"/>
    <s v="Within Time"/>
    <x v="26"/>
    <n v="8"/>
    <x v="0"/>
    <x v="2"/>
    <x v="1"/>
    <x v="2"/>
  </r>
  <r>
    <n v="352980907"/>
    <s v="M. Saywell"/>
    <x v="193"/>
    <s v="Sep"/>
    <n v="2024"/>
    <d v="1899-12-30T02:23:00"/>
    <x v="3"/>
    <x v="0"/>
    <n v="64"/>
    <x v="0"/>
    <s v="African American"/>
    <x v="2"/>
    <x v="0"/>
    <m/>
    <n v="47"/>
    <s v="Delay"/>
    <x v="21"/>
    <n v="2"/>
    <x v="3"/>
    <x v="1"/>
    <x v="2"/>
    <x v="1"/>
  </r>
  <r>
    <n v="369610041"/>
    <s v="P. Clurow"/>
    <x v="420"/>
    <s v="Jun"/>
    <n v="2023"/>
    <d v="1899-12-30T13:35:00"/>
    <x v="1"/>
    <x v="0"/>
    <n v="48"/>
    <x v="2"/>
    <s v="African American"/>
    <x v="2"/>
    <x v="0"/>
    <m/>
    <n v="25"/>
    <s v="Within Time"/>
    <x v="8"/>
    <n v="13"/>
    <x v="2"/>
    <x v="3"/>
    <x v="1"/>
    <x v="1"/>
  </r>
  <r>
    <n v="864546914"/>
    <s v="P. Adger"/>
    <x v="169"/>
    <s v="Jul"/>
    <n v="2023"/>
    <d v="1899-12-30T06:56:00"/>
    <x v="6"/>
    <x v="0"/>
    <n v="15"/>
    <x v="3"/>
    <s v="African American"/>
    <x v="2"/>
    <x v="0"/>
    <m/>
    <n v="53"/>
    <s v="Delay"/>
    <x v="25"/>
    <n v="6"/>
    <x v="0"/>
    <x v="0"/>
    <x v="2"/>
    <x v="0"/>
  </r>
  <r>
    <n v="340400901"/>
    <s v="P. Adamik"/>
    <x v="417"/>
    <s v="May"/>
    <n v="2024"/>
    <d v="1899-12-30T17:24:00"/>
    <x v="2"/>
    <x v="0"/>
    <n v="7"/>
    <x v="4"/>
    <s v="African American"/>
    <x v="2"/>
    <x v="0"/>
    <m/>
    <n v="60"/>
    <s v="Delay"/>
    <x v="3"/>
    <n v="17"/>
    <x v="2"/>
    <x v="2"/>
    <x v="2"/>
    <x v="2"/>
  </r>
  <r>
    <n v="701716155"/>
    <s v="Q. Felce"/>
    <x v="343"/>
    <s v="Sep"/>
    <n v="2023"/>
    <d v="1899-12-30T16:58:00"/>
    <x v="1"/>
    <x v="0"/>
    <n v="18"/>
    <x v="3"/>
    <s v="African American"/>
    <x v="2"/>
    <x v="0"/>
    <m/>
    <n v="57"/>
    <s v="Delay"/>
    <x v="12"/>
    <n v="16"/>
    <x v="2"/>
    <x v="2"/>
    <x v="2"/>
    <x v="2"/>
  </r>
  <r>
    <n v="769267401"/>
    <s v="S. Blackstock"/>
    <x v="319"/>
    <s v="Oct"/>
    <n v="2024"/>
    <d v="1899-12-30T07:54:00"/>
    <x v="0"/>
    <x v="0"/>
    <n v="75"/>
    <x v="5"/>
    <s v="African American"/>
    <x v="2"/>
    <x v="0"/>
    <m/>
    <n v="51"/>
    <s v="Delay"/>
    <x v="30"/>
    <n v="7"/>
    <x v="0"/>
    <x v="3"/>
    <x v="2"/>
    <x v="1"/>
  </r>
  <r>
    <n v="454178279"/>
    <s v="T. Odgaard"/>
    <x v="373"/>
    <s v="Mar"/>
    <n v="2024"/>
    <d v="1899-12-30T07:54:00"/>
    <x v="2"/>
    <x v="0"/>
    <n v="39"/>
    <x v="6"/>
    <s v="African American"/>
    <x v="2"/>
    <x v="0"/>
    <m/>
    <n v="12"/>
    <s v="Within Time"/>
    <x v="26"/>
    <n v="7"/>
    <x v="0"/>
    <x v="2"/>
    <x v="1"/>
    <x v="2"/>
  </r>
  <r>
    <n v="723765413"/>
    <s v="T. Skrines"/>
    <x v="194"/>
    <s v="Sep"/>
    <n v="2023"/>
    <d v="1899-12-30T13:54:00"/>
    <x v="5"/>
    <x v="0"/>
    <n v="3"/>
    <x v="1"/>
    <s v="African American"/>
    <x v="2"/>
    <x v="0"/>
    <m/>
    <n v="34"/>
    <s v="Delay"/>
    <x v="1"/>
    <n v="13"/>
    <x v="2"/>
    <x v="0"/>
    <x v="0"/>
    <x v="0"/>
  </r>
  <r>
    <n v="521839058"/>
    <s v="U. Ors"/>
    <x v="256"/>
    <s v="May"/>
    <n v="2023"/>
    <d v="1899-12-30T17:35:00"/>
    <x v="3"/>
    <x v="0"/>
    <n v="32"/>
    <x v="6"/>
    <s v="African American"/>
    <x v="2"/>
    <x v="0"/>
    <m/>
    <n v="17"/>
    <s v="Within Time"/>
    <x v="20"/>
    <n v="17"/>
    <x v="2"/>
    <x v="3"/>
    <x v="1"/>
    <x v="0"/>
  </r>
  <r>
    <n v="490580794"/>
    <s v="U. Adam"/>
    <x v="126"/>
    <s v="May"/>
    <n v="2023"/>
    <d v="1899-12-30T09:16:00"/>
    <x v="2"/>
    <x v="0"/>
    <n v="50"/>
    <x v="2"/>
    <s v="African American"/>
    <x v="2"/>
    <x v="0"/>
    <m/>
    <n v="44"/>
    <s v="Delay"/>
    <x v="25"/>
    <n v="9"/>
    <x v="0"/>
    <x v="0"/>
    <x v="0"/>
    <x v="0"/>
  </r>
  <r>
    <n v="517093692"/>
    <s v="U. Stanyland"/>
    <x v="465"/>
    <s v="Jul"/>
    <n v="2024"/>
    <d v="1899-12-30T13:34:00"/>
    <x v="0"/>
    <x v="0"/>
    <n v="34"/>
    <x v="6"/>
    <s v="African American"/>
    <x v="2"/>
    <x v="0"/>
    <m/>
    <n v="58"/>
    <s v="Delay"/>
    <x v="8"/>
    <n v="13"/>
    <x v="2"/>
    <x v="3"/>
    <x v="2"/>
    <x v="1"/>
  </r>
  <r>
    <n v="758756911"/>
    <s v="W. Bogace"/>
    <x v="152"/>
    <s v="Jul"/>
    <n v="2023"/>
    <d v="1899-12-30T15:48:00"/>
    <x v="1"/>
    <x v="0"/>
    <n v="34"/>
    <x v="6"/>
    <s v="African American"/>
    <x v="2"/>
    <x v="0"/>
    <m/>
    <n v="41"/>
    <s v="Delay"/>
    <x v="19"/>
    <n v="15"/>
    <x v="2"/>
    <x v="3"/>
    <x v="0"/>
    <x v="1"/>
  </r>
  <r>
    <n v="812018966"/>
    <s v="W. Bremond"/>
    <x v="370"/>
    <s v="Jan"/>
    <n v="2024"/>
    <d v="1899-12-30T22:32:00"/>
    <x v="6"/>
    <x v="0"/>
    <n v="24"/>
    <x v="3"/>
    <s v="African American"/>
    <x v="2"/>
    <x v="0"/>
    <m/>
    <n v="60"/>
    <s v="Delay"/>
    <x v="30"/>
    <n v="22"/>
    <x v="1"/>
    <x v="3"/>
    <x v="2"/>
    <x v="1"/>
  </r>
  <r>
    <n v="610423028"/>
    <s v="Y. Coghill"/>
    <x v="167"/>
    <s v="Aug"/>
    <n v="2024"/>
    <d v="1899-12-30T07:14:00"/>
    <x v="1"/>
    <x v="0"/>
    <n v="6"/>
    <x v="4"/>
    <s v="African American"/>
    <x v="2"/>
    <x v="0"/>
    <m/>
    <n v="42"/>
    <s v="Delay"/>
    <x v="24"/>
    <n v="7"/>
    <x v="0"/>
    <x v="1"/>
    <x v="0"/>
    <x v="1"/>
  </r>
  <r>
    <n v="197423233"/>
    <s v="Y. Goalby"/>
    <x v="436"/>
    <s v="Aug"/>
    <n v="2023"/>
    <d v="1899-12-30T04:33:00"/>
    <x v="5"/>
    <x v="0"/>
    <n v="74"/>
    <x v="5"/>
    <s v="African American"/>
    <x v="2"/>
    <x v="0"/>
    <m/>
    <n v="52"/>
    <s v="Delay"/>
    <x v="25"/>
    <n v="4"/>
    <x v="3"/>
    <x v="0"/>
    <x v="2"/>
    <x v="0"/>
  </r>
  <r>
    <n v="843110945"/>
    <s v="Z. Egdale"/>
    <x v="146"/>
    <s v="Dec"/>
    <n v="2023"/>
    <d v="1899-12-30T01:11:00"/>
    <x v="3"/>
    <x v="0"/>
    <n v="64"/>
    <x v="0"/>
    <s v="African American"/>
    <x v="2"/>
    <x v="0"/>
    <m/>
    <n v="48"/>
    <s v="Delay"/>
    <x v="14"/>
    <n v="1"/>
    <x v="3"/>
    <x v="0"/>
    <x v="2"/>
    <x v="0"/>
  </r>
  <r>
    <n v="771946870"/>
    <s v="Z. Muccino"/>
    <x v="452"/>
    <s v="Jan"/>
    <n v="2024"/>
    <d v="1899-12-30T21:16:00"/>
    <x v="6"/>
    <x v="0"/>
    <n v="18"/>
    <x v="3"/>
    <s v="African American"/>
    <x v="2"/>
    <x v="0"/>
    <m/>
    <n v="55"/>
    <s v="Delay"/>
    <x v="17"/>
    <n v="21"/>
    <x v="1"/>
    <x v="1"/>
    <x v="2"/>
    <x v="1"/>
  </r>
  <r>
    <n v="330296460"/>
    <s v="E. Pennrington"/>
    <x v="53"/>
    <s v="Jan"/>
    <n v="2024"/>
    <d v="1899-12-30T01:16:00"/>
    <x v="3"/>
    <x v="0"/>
    <n v="45"/>
    <x v="2"/>
    <s v="African American"/>
    <x v="2"/>
    <x v="0"/>
    <n v="0"/>
    <n v="41"/>
    <s v="Delay"/>
    <x v="20"/>
    <n v="1"/>
    <x v="3"/>
    <x v="3"/>
    <x v="0"/>
    <x v="0"/>
  </r>
  <r>
    <n v="533974597"/>
    <s v="D. Dudny"/>
    <x v="519"/>
    <s v="Nov"/>
    <n v="2023"/>
    <d v="1899-12-30T13:04:00"/>
    <x v="2"/>
    <x v="0"/>
    <n v="71"/>
    <x v="5"/>
    <s v="African American"/>
    <x v="2"/>
    <x v="0"/>
    <n v="1"/>
    <n v="10"/>
    <s v="Within Time"/>
    <x v="17"/>
    <n v="13"/>
    <x v="2"/>
    <x v="1"/>
    <x v="1"/>
    <x v="1"/>
  </r>
  <r>
    <n v="582248875"/>
    <s v="I. Gullberg"/>
    <x v="508"/>
    <s v="Mar"/>
    <n v="2024"/>
    <d v="1899-12-30T09:05:00"/>
    <x v="2"/>
    <x v="0"/>
    <n v="74"/>
    <x v="5"/>
    <s v="African American"/>
    <x v="2"/>
    <x v="0"/>
    <n v="1"/>
    <n v="21"/>
    <s v="Within Time"/>
    <x v="28"/>
    <n v="9"/>
    <x v="0"/>
    <x v="0"/>
    <x v="1"/>
    <x v="2"/>
  </r>
  <r>
    <n v="221755469"/>
    <s v="Q. Trudgeon"/>
    <x v="323"/>
    <s v="Jun"/>
    <n v="2024"/>
    <d v="1899-12-30T03:34:00"/>
    <x v="4"/>
    <x v="0"/>
    <n v="10"/>
    <x v="4"/>
    <s v="African American"/>
    <x v="2"/>
    <x v="0"/>
    <n v="1"/>
    <n v="60"/>
    <s v="Delay"/>
    <x v="15"/>
    <n v="3"/>
    <x v="3"/>
    <x v="2"/>
    <x v="2"/>
    <x v="2"/>
  </r>
  <r>
    <n v="546763103"/>
    <s v="S. Leathart"/>
    <x v="540"/>
    <s v="Aug"/>
    <n v="2023"/>
    <d v="1899-12-30T10:35:00"/>
    <x v="2"/>
    <x v="0"/>
    <n v="13"/>
    <x v="4"/>
    <s v="African American"/>
    <x v="2"/>
    <x v="0"/>
    <n v="1"/>
    <n v="45"/>
    <s v="Delay"/>
    <x v="14"/>
    <n v="10"/>
    <x v="0"/>
    <x v="0"/>
    <x v="0"/>
    <x v="0"/>
  </r>
  <r>
    <n v="821532890"/>
    <s v="T. Lawrance"/>
    <x v="570"/>
    <s v="Jun"/>
    <n v="2024"/>
    <d v="1899-12-30T01:28:00"/>
    <x v="2"/>
    <x v="0"/>
    <n v="29"/>
    <x v="3"/>
    <s v="African American"/>
    <x v="2"/>
    <x v="0"/>
    <n v="1"/>
    <n v="18"/>
    <s v="Within Time"/>
    <x v="22"/>
    <n v="1"/>
    <x v="3"/>
    <x v="1"/>
    <x v="1"/>
    <x v="1"/>
  </r>
  <r>
    <n v="872542592"/>
    <s v="W. Cossington"/>
    <x v="568"/>
    <s v="Dec"/>
    <n v="2023"/>
    <d v="1899-12-30T15:47:00"/>
    <x v="5"/>
    <x v="0"/>
    <n v="68"/>
    <x v="0"/>
    <s v="African American"/>
    <x v="2"/>
    <x v="0"/>
    <n v="2"/>
    <n v="54"/>
    <s v="Delay"/>
    <x v="19"/>
    <n v="15"/>
    <x v="2"/>
    <x v="3"/>
    <x v="2"/>
    <x v="1"/>
  </r>
  <r>
    <n v="113953971"/>
    <s v="B. Preto"/>
    <x v="187"/>
    <s v="Oct"/>
    <n v="2023"/>
    <d v="1899-12-30T03:41:00"/>
    <x v="1"/>
    <x v="0"/>
    <n v="1"/>
    <x v="1"/>
    <s v="African American"/>
    <x v="2"/>
    <x v="0"/>
    <n v="3"/>
    <n v="25"/>
    <s v="Within Time"/>
    <x v="26"/>
    <n v="3"/>
    <x v="3"/>
    <x v="2"/>
    <x v="1"/>
    <x v="2"/>
  </r>
  <r>
    <n v="211489357"/>
    <s v="N. Brunner"/>
    <x v="379"/>
    <s v="Mar"/>
    <n v="2024"/>
    <d v="1899-12-30T09:51:00"/>
    <x v="3"/>
    <x v="0"/>
    <n v="38"/>
    <x v="6"/>
    <s v="African American"/>
    <x v="2"/>
    <x v="0"/>
    <n v="3"/>
    <n v="15"/>
    <s v="Within Time"/>
    <x v="24"/>
    <n v="9"/>
    <x v="0"/>
    <x v="1"/>
    <x v="1"/>
    <x v="1"/>
  </r>
  <r>
    <n v="720243690"/>
    <s v="O. Mifflin"/>
    <x v="21"/>
    <s v="Nov"/>
    <n v="2023"/>
    <d v="1899-12-30T10:42:00"/>
    <x v="5"/>
    <x v="0"/>
    <n v="27"/>
    <x v="3"/>
    <s v="African American"/>
    <x v="2"/>
    <x v="0"/>
    <n v="4"/>
    <n v="17"/>
    <s v="Within Time"/>
    <x v="14"/>
    <n v="10"/>
    <x v="0"/>
    <x v="0"/>
    <x v="1"/>
    <x v="0"/>
  </r>
  <r>
    <n v="452875629"/>
    <s v="A. Wilgar"/>
    <x v="455"/>
    <s v="Jul"/>
    <n v="2024"/>
    <d v="1899-12-30T05:50:00"/>
    <x v="1"/>
    <x v="0"/>
    <n v="50"/>
    <x v="2"/>
    <s v="African American"/>
    <x v="2"/>
    <x v="0"/>
    <n v="5"/>
    <n v="49"/>
    <s v="Delay"/>
    <x v="0"/>
    <n v="5"/>
    <x v="3"/>
    <x v="0"/>
    <x v="2"/>
    <x v="0"/>
  </r>
  <r>
    <n v="830113808"/>
    <s v="E. Binder"/>
    <x v="383"/>
    <s v="Oct"/>
    <n v="2023"/>
    <d v="1899-12-30T17:02:00"/>
    <x v="4"/>
    <x v="0"/>
    <n v="49"/>
    <x v="2"/>
    <s v="African American"/>
    <x v="2"/>
    <x v="0"/>
    <n v="5"/>
    <n v="51"/>
    <s v="Delay"/>
    <x v="17"/>
    <n v="17"/>
    <x v="2"/>
    <x v="1"/>
    <x v="2"/>
    <x v="1"/>
  </r>
  <r>
    <n v="691306115"/>
    <s v="X. Swinley"/>
    <x v="413"/>
    <s v="Jun"/>
    <n v="2023"/>
    <d v="1899-12-30T19:34:00"/>
    <x v="6"/>
    <x v="0"/>
    <n v="38"/>
    <x v="6"/>
    <s v="African American"/>
    <x v="2"/>
    <x v="0"/>
    <n v="5"/>
    <n v="39"/>
    <s v="Delay"/>
    <x v="27"/>
    <n v="19"/>
    <x v="1"/>
    <x v="3"/>
    <x v="0"/>
    <x v="0"/>
  </r>
  <r>
    <n v="551132462"/>
    <s v="E. Sant"/>
    <x v="499"/>
    <s v="Sep"/>
    <n v="2024"/>
    <d v="1899-12-30T00:53:00"/>
    <x v="6"/>
    <x v="0"/>
    <n v="69"/>
    <x v="0"/>
    <s v="African American"/>
    <x v="2"/>
    <x v="0"/>
    <n v="6"/>
    <n v="28"/>
    <s v="Within Time"/>
    <x v="15"/>
    <n v="0"/>
    <x v="3"/>
    <x v="2"/>
    <x v="1"/>
    <x v="2"/>
  </r>
  <r>
    <n v="393528450"/>
    <s v="I. Lauritsen"/>
    <x v="348"/>
    <s v="May"/>
    <n v="2024"/>
    <d v="1899-12-30T14:16:00"/>
    <x v="2"/>
    <x v="0"/>
    <n v="74"/>
    <x v="5"/>
    <s v="African American"/>
    <x v="2"/>
    <x v="0"/>
    <n v="6"/>
    <n v="24"/>
    <s v="Within Time"/>
    <x v="11"/>
    <n v="14"/>
    <x v="2"/>
    <x v="0"/>
    <x v="1"/>
    <x v="0"/>
  </r>
  <r>
    <n v="634897737"/>
    <s v="R. Adanet"/>
    <x v="389"/>
    <s v="Nov"/>
    <n v="2023"/>
    <d v="1899-12-30T22:39:00"/>
    <x v="4"/>
    <x v="0"/>
    <n v="69"/>
    <x v="0"/>
    <s v="African American"/>
    <x v="2"/>
    <x v="0"/>
    <n v="6"/>
    <n v="48"/>
    <s v="Delay"/>
    <x v="22"/>
    <n v="22"/>
    <x v="1"/>
    <x v="1"/>
    <x v="2"/>
    <x v="1"/>
  </r>
  <r>
    <n v="826137323"/>
    <s v="H. Knagges"/>
    <x v="72"/>
    <s v="Jun"/>
    <n v="2024"/>
    <d v="1899-12-30T23:24:00"/>
    <x v="2"/>
    <x v="0"/>
    <n v="60"/>
    <x v="0"/>
    <s v="African American"/>
    <x v="2"/>
    <x v="0"/>
    <n v="7"/>
    <n v="26"/>
    <s v="Within Time"/>
    <x v="27"/>
    <n v="23"/>
    <x v="1"/>
    <x v="3"/>
    <x v="1"/>
    <x v="0"/>
  </r>
  <r>
    <n v="513304773"/>
    <s v="K. Andress"/>
    <x v="376"/>
    <s v="Oct"/>
    <n v="2024"/>
    <d v="1899-12-30T03:13:00"/>
    <x v="5"/>
    <x v="0"/>
    <n v="71"/>
    <x v="5"/>
    <s v="African American"/>
    <x v="2"/>
    <x v="0"/>
    <n v="8"/>
    <n v="38"/>
    <s v="Delay"/>
    <x v="2"/>
    <n v="3"/>
    <x v="3"/>
    <x v="1"/>
    <x v="0"/>
    <x v="1"/>
  </r>
  <r>
    <n v="461299107"/>
    <s v="N. Torbard"/>
    <x v="220"/>
    <s v="Feb"/>
    <n v="2024"/>
    <d v="1899-12-30T16:28:00"/>
    <x v="2"/>
    <x v="0"/>
    <n v="73"/>
    <x v="5"/>
    <s v="African American"/>
    <x v="2"/>
    <x v="0"/>
    <n v="8"/>
    <n v="32"/>
    <s v="Delay"/>
    <x v="13"/>
    <n v="16"/>
    <x v="2"/>
    <x v="2"/>
    <x v="0"/>
    <x v="2"/>
  </r>
  <r>
    <n v="710191756"/>
    <s v="Q. Hallas"/>
    <x v="322"/>
    <s v="May"/>
    <n v="2023"/>
    <d v="1899-12-30T17:22:00"/>
    <x v="6"/>
    <x v="0"/>
    <n v="36"/>
    <x v="6"/>
    <s v="African American"/>
    <x v="2"/>
    <x v="0"/>
    <n v="9"/>
    <n v="11"/>
    <s v="Within Time"/>
    <x v="11"/>
    <n v="17"/>
    <x v="2"/>
    <x v="0"/>
    <x v="1"/>
    <x v="0"/>
  </r>
  <r>
    <n v="662158330"/>
    <s v="B. Dyet"/>
    <x v="277"/>
    <s v="Aug"/>
    <n v="2023"/>
    <d v="1899-12-30T04:04:00"/>
    <x v="0"/>
    <x v="0"/>
    <n v="4"/>
    <x v="1"/>
    <s v="African American"/>
    <x v="2"/>
    <x v="0"/>
    <n v="10"/>
    <n v="20"/>
    <s v="Within Time"/>
    <x v="30"/>
    <n v="4"/>
    <x v="3"/>
    <x v="3"/>
    <x v="1"/>
    <x v="1"/>
  </r>
  <r>
    <n v="612634048"/>
    <s v="F. Stodart"/>
    <x v="310"/>
    <s v="Aug"/>
    <n v="2024"/>
    <d v="1899-12-30T06:04:00"/>
    <x v="4"/>
    <x v="0"/>
    <n v="24"/>
    <x v="3"/>
    <s v="African American"/>
    <x v="2"/>
    <x v="0"/>
    <n v="10"/>
    <n v="58"/>
    <s v="Delay"/>
    <x v="9"/>
    <n v="6"/>
    <x v="0"/>
    <x v="3"/>
    <x v="2"/>
    <x v="0"/>
  </r>
  <r>
    <n v="465188502"/>
    <s v="J. Willishire"/>
    <x v="451"/>
    <s v="Sep"/>
    <n v="2023"/>
    <d v="1899-12-30T14:04:00"/>
    <x v="4"/>
    <x v="0"/>
    <n v="2"/>
    <x v="1"/>
    <s v="African American"/>
    <x v="2"/>
    <x v="0"/>
    <n v="10"/>
    <n v="40"/>
    <s v="Delay"/>
    <x v="10"/>
    <n v="14"/>
    <x v="2"/>
    <x v="2"/>
    <x v="0"/>
    <x v="2"/>
  </r>
  <r>
    <n v="248794235"/>
    <s v="L. Peake"/>
    <x v="254"/>
    <s v="Jan"/>
    <n v="2024"/>
    <d v="1899-12-30T01:20:00"/>
    <x v="4"/>
    <x v="0"/>
    <n v="20"/>
    <x v="3"/>
    <s v="African American"/>
    <x v="2"/>
    <x v="0"/>
    <n v="10"/>
    <n v="56"/>
    <s v="Delay"/>
    <x v="13"/>
    <n v="1"/>
    <x v="3"/>
    <x v="2"/>
    <x v="2"/>
    <x v="2"/>
  </r>
  <r>
    <n v="174751853"/>
    <s v="B. Frosdick"/>
    <x v="69"/>
    <s v="Mar"/>
    <n v="2024"/>
    <d v="1899-12-30T16:55:00"/>
    <x v="2"/>
    <x v="0"/>
    <n v="22"/>
    <x v="3"/>
    <s v="African American"/>
    <x v="4"/>
    <x v="0"/>
    <m/>
    <n v="44"/>
    <s v="Delay"/>
    <x v="16"/>
    <n v="16"/>
    <x v="2"/>
    <x v="1"/>
    <x v="0"/>
    <x v="1"/>
  </r>
  <r>
    <n v="590077660"/>
    <s v="C. Hullot"/>
    <x v="524"/>
    <s v="Oct"/>
    <n v="2024"/>
    <d v="1899-12-30T01:11:00"/>
    <x v="4"/>
    <x v="0"/>
    <n v="6"/>
    <x v="4"/>
    <s v="African American"/>
    <x v="4"/>
    <x v="0"/>
    <m/>
    <n v="44"/>
    <s v="Delay"/>
    <x v="26"/>
    <n v="1"/>
    <x v="3"/>
    <x v="2"/>
    <x v="0"/>
    <x v="2"/>
  </r>
  <r>
    <n v="350078086"/>
    <s v="C. Mendel"/>
    <x v="179"/>
    <s v="Jun"/>
    <n v="2023"/>
    <d v="1899-12-30T21:32:00"/>
    <x v="6"/>
    <x v="0"/>
    <n v="9"/>
    <x v="4"/>
    <s v="African American"/>
    <x v="4"/>
    <x v="0"/>
    <m/>
    <n v="54"/>
    <s v="Delay"/>
    <x v="23"/>
    <n v="21"/>
    <x v="1"/>
    <x v="2"/>
    <x v="2"/>
    <x v="2"/>
  </r>
  <r>
    <n v="841684981"/>
    <s v="D. Cotterell"/>
    <x v="539"/>
    <s v="Aug"/>
    <n v="2024"/>
    <d v="1899-12-30T00:10:00"/>
    <x v="4"/>
    <x v="0"/>
    <n v="8"/>
    <x v="4"/>
    <s v="African American"/>
    <x v="4"/>
    <x v="0"/>
    <m/>
    <n v="37"/>
    <s v="Delay"/>
    <x v="5"/>
    <n v="0"/>
    <x v="3"/>
    <x v="0"/>
    <x v="0"/>
    <x v="0"/>
  </r>
  <r>
    <n v="522830267"/>
    <s v="M. Mainson"/>
    <x v="212"/>
    <s v="May"/>
    <n v="2023"/>
    <d v="1899-12-30T01:57:00"/>
    <x v="5"/>
    <x v="0"/>
    <n v="21"/>
    <x v="3"/>
    <s v="African American"/>
    <x v="4"/>
    <x v="0"/>
    <m/>
    <n v="17"/>
    <s v="Within Time"/>
    <x v="5"/>
    <n v="1"/>
    <x v="3"/>
    <x v="0"/>
    <x v="1"/>
    <x v="0"/>
  </r>
  <r>
    <n v="399444124"/>
    <s v="N. Hillen"/>
    <x v="185"/>
    <s v="Jun"/>
    <n v="2024"/>
    <d v="1899-12-30T17:40:00"/>
    <x v="1"/>
    <x v="0"/>
    <n v="46"/>
    <x v="2"/>
    <s v="African American"/>
    <x v="4"/>
    <x v="0"/>
    <m/>
    <n v="49"/>
    <s v="Delay"/>
    <x v="13"/>
    <n v="17"/>
    <x v="2"/>
    <x v="2"/>
    <x v="2"/>
    <x v="2"/>
  </r>
  <r>
    <n v="833712313"/>
    <s v="O. Lawden"/>
    <x v="446"/>
    <s v="Nov"/>
    <n v="2023"/>
    <d v="1899-12-30T12:42:00"/>
    <x v="4"/>
    <x v="0"/>
    <n v="72"/>
    <x v="5"/>
    <s v="African American"/>
    <x v="4"/>
    <x v="0"/>
    <m/>
    <n v="22"/>
    <s v="Within Time"/>
    <x v="27"/>
    <n v="12"/>
    <x v="2"/>
    <x v="3"/>
    <x v="1"/>
    <x v="0"/>
  </r>
  <r>
    <n v="191380493"/>
    <s v="R. Prettyman"/>
    <x v="515"/>
    <s v="Oct"/>
    <n v="2023"/>
    <d v="1899-12-30T05:18:00"/>
    <x v="6"/>
    <x v="0"/>
    <n v="66"/>
    <x v="0"/>
    <s v="African American"/>
    <x v="4"/>
    <x v="0"/>
    <m/>
    <n v="20"/>
    <s v="Within Time"/>
    <x v="29"/>
    <n v="5"/>
    <x v="3"/>
    <x v="2"/>
    <x v="1"/>
    <x v="2"/>
  </r>
  <r>
    <n v="655732482"/>
    <s v="U. Struijs"/>
    <x v="175"/>
    <s v="Nov"/>
    <n v="2023"/>
    <d v="1899-12-30T06:00:00"/>
    <x v="1"/>
    <x v="0"/>
    <n v="3"/>
    <x v="1"/>
    <s v="African American"/>
    <x v="4"/>
    <x v="0"/>
    <m/>
    <n v="51"/>
    <s v="Delay"/>
    <x v="2"/>
    <n v="6"/>
    <x v="0"/>
    <x v="1"/>
    <x v="2"/>
    <x v="1"/>
  </r>
  <r>
    <n v="282190346"/>
    <s v="Z. Dupree"/>
    <x v="374"/>
    <s v="Dec"/>
    <n v="2023"/>
    <d v="1899-12-30T09:14:00"/>
    <x v="4"/>
    <x v="0"/>
    <n v="68"/>
    <x v="0"/>
    <s v="African American"/>
    <x v="4"/>
    <x v="0"/>
    <m/>
    <n v="55"/>
    <s v="Delay"/>
    <x v="6"/>
    <n v="9"/>
    <x v="0"/>
    <x v="3"/>
    <x v="2"/>
    <x v="0"/>
  </r>
  <r>
    <n v="298366119"/>
    <s v="M. D'Elias"/>
    <x v="122"/>
    <s v="Mar"/>
    <n v="2024"/>
    <d v="1899-12-30T23:09:00"/>
    <x v="4"/>
    <x v="0"/>
    <n v="17"/>
    <x v="3"/>
    <s v="African American"/>
    <x v="4"/>
    <x v="0"/>
    <n v="2"/>
    <n v="19"/>
    <s v="Within Time"/>
    <x v="10"/>
    <n v="23"/>
    <x v="1"/>
    <x v="2"/>
    <x v="1"/>
    <x v="2"/>
  </r>
  <r>
    <n v="134239854"/>
    <s v="A. Cabrara"/>
    <x v="108"/>
    <s v="Nov"/>
    <n v="2023"/>
    <d v="1899-12-30T14:46:00"/>
    <x v="2"/>
    <x v="0"/>
    <n v="56"/>
    <x v="2"/>
    <s v="African American"/>
    <x v="4"/>
    <x v="0"/>
    <n v="5"/>
    <n v="45"/>
    <s v="Delay"/>
    <x v="30"/>
    <n v="14"/>
    <x v="2"/>
    <x v="3"/>
    <x v="0"/>
    <x v="1"/>
  </r>
  <r>
    <n v="635556937"/>
    <s v="Y. Gostridge"/>
    <x v="297"/>
    <s v="Jun"/>
    <n v="2024"/>
    <d v="1899-12-30T03:13:00"/>
    <x v="4"/>
    <x v="0"/>
    <n v="23"/>
    <x v="3"/>
    <s v="African American"/>
    <x v="4"/>
    <x v="0"/>
    <n v="6"/>
    <n v="52"/>
    <s v="Delay"/>
    <x v="24"/>
    <n v="3"/>
    <x v="3"/>
    <x v="1"/>
    <x v="2"/>
    <x v="1"/>
  </r>
  <r>
    <n v="702473618"/>
    <s v="W. Keppie"/>
    <x v="354"/>
    <s v="Apr"/>
    <n v="2023"/>
    <d v="1899-12-30T05:21:00"/>
    <x v="2"/>
    <x v="0"/>
    <n v="9"/>
    <x v="4"/>
    <s v="African American"/>
    <x v="4"/>
    <x v="0"/>
    <n v="9"/>
    <n v="56"/>
    <s v="Delay"/>
    <x v="27"/>
    <n v="5"/>
    <x v="3"/>
    <x v="3"/>
    <x v="2"/>
    <x v="0"/>
  </r>
  <r>
    <n v="162525413"/>
    <s v="P. Wakley"/>
    <x v="442"/>
    <s v="Aug"/>
    <n v="2023"/>
    <d v="1899-12-30T20:18:00"/>
    <x v="0"/>
    <x v="0"/>
    <n v="75"/>
    <x v="5"/>
    <s v="African American"/>
    <x v="7"/>
    <x v="0"/>
    <m/>
    <n v="12"/>
    <s v="Within Time"/>
    <x v="11"/>
    <n v="20"/>
    <x v="1"/>
    <x v="0"/>
    <x v="1"/>
    <x v="0"/>
  </r>
  <r>
    <n v="435611271"/>
    <s v="R. Riseborough"/>
    <x v="487"/>
    <s v="Mar"/>
    <n v="2024"/>
    <d v="1899-12-30T18:06:00"/>
    <x v="0"/>
    <x v="0"/>
    <n v="37"/>
    <x v="6"/>
    <s v="African American"/>
    <x v="7"/>
    <x v="0"/>
    <m/>
    <n v="33"/>
    <s v="Delay"/>
    <x v="22"/>
    <n v="18"/>
    <x v="1"/>
    <x v="1"/>
    <x v="0"/>
    <x v="1"/>
  </r>
  <r>
    <n v="620032957"/>
    <s v="X. Rickaby"/>
    <x v="144"/>
    <s v="Apr"/>
    <n v="2024"/>
    <d v="1899-12-30T20:44:00"/>
    <x v="4"/>
    <x v="0"/>
    <n v="17"/>
    <x v="3"/>
    <s v="African American"/>
    <x v="7"/>
    <x v="0"/>
    <m/>
    <n v="53"/>
    <s v="Delay"/>
    <x v="1"/>
    <n v="20"/>
    <x v="1"/>
    <x v="0"/>
    <x v="2"/>
    <x v="0"/>
  </r>
  <r>
    <n v="604906890"/>
    <s v="Z. Assel"/>
    <x v="244"/>
    <s v="Jan"/>
    <n v="2024"/>
    <d v="1899-12-30T16:46:00"/>
    <x v="6"/>
    <x v="0"/>
    <n v="6"/>
    <x v="4"/>
    <s v="African American"/>
    <x v="7"/>
    <x v="0"/>
    <m/>
    <n v="39"/>
    <s v="Delay"/>
    <x v="3"/>
    <n v="16"/>
    <x v="2"/>
    <x v="2"/>
    <x v="0"/>
    <x v="2"/>
  </r>
  <r>
    <n v="497250031"/>
    <s v="T. Grindall"/>
    <x v="1"/>
    <s v="Jun"/>
    <n v="2024"/>
    <d v="1899-12-30T04:06:00"/>
    <x v="1"/>
    <x v="0"/>
    <n v="29"/>
    <x v="3"/>
    <s v="Asian"/>
    <x v="6"/>
    <x v="0"/>
    <m/>
    <n v="57"/>
    <s v="Delay"/>
    <x v="1"/>
    <n v="4"/>
    <x v="3"/>
    <x v="0"/>
    <x v="2"/>
    <x v="0"/>
  </r>
  <r>
    <n v="404110410"/>
    <s v="P. Baton"/>
    <x v="204"/>
    <s v="May"/>
    <n v="2023"/>
    <d v="1899-12-30T00:18:00"/>
    <x v="5"/>
    <x v="0"/>
    <n v="78"/>
    <x v="5"/>
    <s v="Asian"/>
    <x v="6"/>
    <x v="0"/>
    <n v="1"/>
    <n v="33"/>
    <s v="Delay"/>
    <x v="9"/>
    <n v="0"/>
    <x v="3"/>
    <x v="3"/>
    <x v="0"/>
    <x v="0"/>
  </r>
  <r>
    <n v="849975342"/>
    <s v="B. Goodhew"/>
    <x v="570"/>
    <s v="Jun"/>
    <n v="2024"/>
    <d v="1899-12-30T11:42:00"/>
    <x v="2"/>
    <x v="0"/>
    <n v="52"/>
    <x v="2"/>
    <s v="Asian"/>
    <x v="3"/>
    <x v="0"/>
    <m/>
    <n v="48"/>
    <s v="Delay"/>
    <x v="22"/>
    <n v="11"/>
    <x v="0"/>
    <x v="1"/>
    <x v="2"/>
    <x v="1"/>
  </r>
  <r>
    <n v="700712541"/>
    <s v="C. Dagon"/>
    <x v="348"/>
    <s v="May"/>
    <n v="2024"/>
    <d v="1899-12-30T03:07:00"/>
    <x v="2"/>
    <x v="0"/>
    <n v="37"/>
    <x v="6"/>
    <s v="Asian"/>
    <x v="3"/>
    <x v="0"/>
    <m/>
    <n v="15"/>
    <s v="Within Time"/>
    <x v="11"/>
    <n v="3"/>
    <x v="3"/>
    <x v="0"/>
    <x v="1"/>
    <x v="0"/>
  </r>
  <r>
    <n v="595977229"/>
    <s v="V. Eric"/>
    <x v="157"/>
    <s v="Jan"/>
    <n v="2024"/>
    <d v="1899-12-30T04:34:00"/>
    <x v="0"/>
    <x v="0"/>
    <n v="76"/>
    <x v="5"/>
    <s v="Asian"/>
    <x v="3"/>
    <x v="0"/>
    <m/>
    <n v="59"/>
    <s v="Delay"/>
    <x v="15"/>
    <n v="4"/>
    <x v="3"/>
    <x v="2"/>
    <x v="2"/>
    <x v="2"/>
  </r>
  <r>
    <n v="154209417"/>
    <s v="A. Roberti"/>
    <x v="344"/>
    <s v="Sep"/>
    <n v="2024"/>
    <d v="1899-12-30T17:45:00"/>
    <x v="5"/>
    <x v="0"/>
    <n v="79"/>
    <x v="5"/>
    <s v="Asian"/>
    <x v="3"/>
    <x v="0"/>
    <n v="1"/>
    <n v="36"/>
    <s v="Delay"/>
    <x v="27"/>
    <n v="17"/>
    <x v="2"/>
    <x v="3"/>
    <x v="0"/>
    <x v="0"/>
  </r>
  <r>
    <n v="824943306"/>
    <s v="D. Benham"/>
    <x v="267"/>
    <s v="May"/>
    <n v="2023"/>
    <d v="1899-12-30T06:25:00"/>
    <x v="1"/>
    <x v="0"/>
    <n v="30"/>
    <x v="6"/>
    <s v="Asian"/>
    <x v="3"/>
    <x v="0"/>
    <n v="1"/>
    <n v="37"/>
    <s v="Delay"/>
    <x v="22"/>
    <n v="6"/>
    <x v="0"/>
    <x v="1"/>
    <x v="0"/>
    <x v="1"/>
  </r>
  <r>
    <n v="713445163"/>
    <s v="X. Dobrowolny"/>
    <x v="287"/>
    <s v="Sep"/>
    <n v="2024"/>
    <d v="1899-12-30T23:49:00"/>
    <x v="3"/>
    <x v="0"/>
    <n v="55"/>
    <x v="2"/>
    <s v="Asian"/>
    <x v="3"/>
    <x v="0"/>
    <n v="8"/>
    <n v="36"/>
    <s v="Delay"/>
    <x v="1"/>
    <n v="23"/>
    <x v="1"/>
    <x v="0"/>
    <x v="0"/>
    <x v="0"/>
  </r>
  <r>
    <n v="749557622"/>
    <s v="A. Weadick"/>
    <x v="158"/>
    <s v="Mar"/>
    <n v="2024"/>
    <d v="1899-12-30T19:39:00"/>
    <x v="1"/>
    <x v="0"/>
    <n v="48"/>
    <x v="2"/>
    <s v="Asian"/>
    <x v="1"/>
    <x v="0"/>
    <m/>
    <n v="21"/>
    <s v="Within Time"/>
    <x v="17"/>
    <n v="19"/>
    <x v="1"/>
    <x v="1"/>
    <x v="1"/>
    <x v="1"/>
  </r>
  <r>
    <n v="421081967"/>
    <s v="B. Mahmood"/>
    <x v="328"/>
    <s v="Apr"/>
    <n v="2023"/>
    <d v="1899-12-30T09:20:00"/>
    <x v="6"/>
    <x v="0"/>
    <n v="57"/>
    <x v="2"/>
    <s v="Asian"/>
    <x v="1"/>
    <x v="0"/>
    <m/>
    <n v="48"/>
    <s v="Delay"/>
    <x v="6"/>
    <n v="9"/>
    <x v="0"/>
    <x v="3"/>
    <x v="2"/>
    <x v="0"/>
  </r>
  <r>
    <n v="873064261"/>
    <s v="B. Handman"/>
    <x v="410"/>
    <s v="Aug"/>
    <n v="2023"/>
    <d v="1899-12-30T21:16:00"/>
    <x v="2"/>
    <x v="0"/>
    <n v="11"/>
    <x v="4"/>
    <s v="Asian"/>
    <x v="1"/>
    <x v="0"/>
    <m/>
    <n v="57"/>
    <s v="Delay"/>
    <x v="15"/>
    <n v="21"/>
    <x v="1"/>
    <x v="2"/>
    <x v="2"/>
    <x v="2"/>
  </r>
  <r>
    <n v="107866061"/>
    <s v="C. Abela"/>
    <x v="491"/>
    <s v="Dec"/>
    <n v="2023"/>
    <d v="1899-12-30T08:14:00"/>
    <x v="6"/>
    <x v="0"/>
    <n v="78"/>
    <x v="5"/>
    <s v="Asian"/>
    <x v="1"/>
    <x v="0"/>
    <m/>
    <n v="12"/>
    <s v="Within Time"/>
    <x v="9"/>
    <n v="8"/>
    <x v="0"/>
    <x v="3"/>
    <x v="1"/>
    <x v="0"/>
  </r>
  <r>
    <n v="278220214"/>
    <s v="C. Cleeves"/>
    <x v="7"/>
    <s v="Jul"/>
    <n v="2023"/>
    <d v="1899-12-30T01:50:00"/>
    <x v="1"/>
    <x v="0"/>
    <n v="56"/>
    <x v="2"/>
    <s v="Asian"/>
    <x v="1"/>
    <x v="0"/>
    <m/>
    <n v="13"/>
    <s v="Within Time"/>
    <x v="4"/>
    <n v="1"/>
    <x v="3"/>
    <x v="2"/>
    <x v="1"/>
    <x v="2"/>
  </r>
  <r>
    <n v="240918056"/>
    <s v="C. Jayume"/>
    <x v="468"/>
    <s v="Jun"/>
    <n v="2023"/>
    <d v="1899-12-30T20:21:00"/>
    <x v="0"/>
    <x v="0"/>
    <n v="41"/>
    <x v="6"/>
    <s v="Asian"/>
    <x v="1"/>
    <x v="0"/>
    <m/>
    <n v="33"/>
    <s v="Delay"/>
    <x v="16"/>
    <n v="20"/>
    <x v="1"/>
    <x v="1"/>
    <x v="0"/>
    <x v="1"/>
  </r>
  <r>
    <n v="428698031"/>
    <s v="D. Colliford"/>
    <x v="243"/>
    <s v="Jun"/>
    <n v="2024"/>
    <d v="1899-12-30T16:48:00"/>
    <x v="1"/>
    <x v="0"/>
    <n v="22"/>
    <x v="3"/>
    <s v="Asian"/>
    <x v="1"/>
    <x v="0"/>
    <m/>
    <n v="12"/>
    <s v="Within Time"/>
    <x v="19"/>
    <n v="16"/>
    <x v="2"/>
    <x v="3"/>
    <x v="1"/>
    <x v="1"/>
  </r>
  <r>
    <n v="482057766"/>
    <s v="D. Marrable"/>
    <x v="483"/>
    <s v="Jan"/>
    <n v="2024"/>
    <d v="1899-12-30T09:03:00"/>
    <x v="0"/>
    <x v="0"/>
    <n v="4"/>
    <x v="1"/>
    <s v="Asian"/>
    <x v="1"/>
    <x v="0"/>
    <m/>
    <n v="44"/>
    <s v="Delay"/>
    <x v="29"/>
    <n v="9"/>
    <x v="0"/>
    <x v="2"/>
    <x v="0"/>
    <x v="2"/>
  </r>
  <r>
    <n v="313290509"/>
    <s v="D. McNabb"/>
    <x v="106"/>
    <s v="Oct"/>
    <n v="2024"/>
    <d v="1899-12-30T03:19:00"/>
    <x v="0"/>
    <x v="0"/>
    <n v="47"/>
    <x v="2"/>
    <s v="Asian"/>
    <x v="1"/>
    <x v="0"/>
    <m/>
    <n v="57"/>
    <s v="Delay"/>
    <x v="3"/>
    <n v="3"/>
    <x v="3"/>
    <x v="2"/>
    <x v="2"/>
    <x v="2"/>
  </r>
  <r>
    <n v="543621334"/>
    <s v="E. Stranio"/>
    <x v="433"/>
    <s v="Jan"/>
    <n v="2024"/>
    <d v="1899-12-30T11:42:00"/>
    <x v="3"/>
    <x v="0"/>
    <n v="18"/>
    <x v="3"/>
    <s v="Asian"/>
    <x v="1"/>
    <x v="0"/>
    <m/>
    <n v="11"/>
    <s v="Within Time"/>
    <x v="26"/>
    <n v="11"/>
    <x v="0"/>
    <x v="2"/>
    <x v="1"/>
    <x v="2"/>
  </r>
  <r>
    <n v="395315947"/>
    <s v="F. Sheal"/>
    <x v="539"/>
    <s v="Aug"/>
    <n v="2024"/>
    <d v="1899-12-30T13:18:00"/>
    <x v="4"/>
    <x v="0"/>
    <n v="35"/>
    <x v="6"/>
    <s v="Asian"/>
    <x v="1"/>
    <x v="0"/>
    <m/>
    <n v="12"/>
    <s v="Within Time"/>
    <x v="5"/>
    <n v="13"/>
    <x v="2"/>
    <x v="0"/>
    <x v="1"/>
    <x v="0"/>
  </r>
  <r>
    <n v="753698444"/>
    <s v="G. Swatman"/>
    <x v="238"/>
    <s v="Jun"/>
    <n v="2024"/>
    <d v="1899-12-30T04:22:00"/>
    <x v="0"/>
    <x v="0"/>
    <n v="37"/>
    <x v="6"/>
    <s v="Asian"/>
    <x v="1"/>
    <x v="0"/>
    <m/>
    <n v="16"/>
    <s v="Within Time"/>
    <x v="5"/>
    <n v="4"/>
    <x v="3"/>
    <x v="0"/>
    <x v="1"/>
    <x v="0"/>
  </r>
  <r>
    <n v="188566640"/>
    <s v="H. Kohn"/>
    <x v="268"/>
    <s v="Oct"/>
    <n v="2023"/>
    <d v="1899-12-30T02:15:00"/>
    <x v="5"/>
    <x v="0"/>
    <n v="19"/>
    <x v="3"/>
    <s v="Asian"/>
    <x v="1"/>
    <x v="0"/>
    <m/>
    <n v="27"/>
    <s v="Within Time"/>
    <x v="27"/>
    <n v="2"/>
    <x v="3"/>
    <x v="3"/>
    <x v="1"/>
    <x v="0"/>
  </r>
  <r>
    <n v="639965879"/>
    <s v="H. Kehoe"/>
    <x v="125"/>
    <s v="Aug"/>
    <n v="2024"/>
    <d v="1899-12-30T09:37:00"/>
    <x v="1"/>
    <x v="0"/>
    <n v="13"/>
    <x v="4"/>
    <s v="Asian"/>
    <x v="1"/>
    <x v="0"/>
    <m/>
    <n v="30"/>
    <s v="Delay"/>
    <x v="14"/>
    <n v="9"/>
    <x v="0"/>
    <x v="0"/>
    <x v="1"/>
    <x v="0"/>
  </r>
  <r>
    <n v="374520951"/>
    <s v="H. Blacklidge"/>
    <x v="515"/>
    <s v="Oct"/>
    <n v="2023"/>
    <d v="1899-12-30T13:35:00"/>
    <x v="6"/>
    <x v="0"/>
    <n v="54"/>
    <x v="2"/>
    <s v="Asian"/>
    <x v="1"/>
    <x v="0"/>
    <m/>
    <n v="39"/>
    <s v="Delay"/>
    <x v="29"/>
    <n v="13"/>
    <x v="2"/>
    <x v="2"/>
    <x v="0"/>
    <x v="2"/>
  </r>
  <r>
    <n v="761319174"/>
    <s v="H. Bennetts"/>
    <x v="126"/>
    <s v="May"/>
    <n v="2023"/>
    <d v="1899-12-30T02:39:00"/>
    <x v="2"/>
    <x v="0"/>
    <n v="11"/>
    <x v="4"/>
    <s v="Asian"/>
    <x v="1"/>
    <x v="0"/>
    <m/>
    <n v="52"/>
    <s v="Delay"/>
    <x v="25"/>
    <n v="2"/>
    <x v="3"/>
    <x v="0"/>
    <x v="2"/>
    <x v="0"/>
  </r>
  <r>
    <n v="223079743"/>
    <s v="I. Muddle"/>
    <x v="146"/>
    <s v="Dec"/>
    <n v="2023"/>
    <d v="1899-12-30T21:06:00"/>
    <x v="3"/>
    <x v="0"/>
    <n v="62"/>
    <x v="0"/>
    <s v="Asian"/>
    <x v="1"/>
    <x v="0"/>
    <m/>
    <n v="34"/>
    <s v="Delay"/>
    <x v="14"/>
    <n v="21"/>
    <x v="1"/>
    <x v="0"/>
    <x v="0"/>
    <x v="0"/>
  </r>
  <r>
    <n v="512935850"/>
    <s v="I. Nutton"/>
    <x v="330"/>
    <s v="Sep"/>
    <n v="2023"/>
    <d v="1899-12-30T22:16:00"/>
    <x v="6"/>
    <x v="0"/>
    <n v="38"/>
    <x v="6"/>
    <s v="Asian"/>
    <x v="1"/>
    <x v="0"/>
    <m/>
    <n v="48"/>
    <s v="Delay"/>
    <x v="9"/>
    <n v="22"/>
    <x v="1"/>
    <x v="3"/>
    <x v="2"/>
    <x v="0"/>
  </r>
  <r>
    <n v="501699067"/>
    <s v="M. Davidoff"/>
    <x v="518"/>
    <s v="Apr"/>
    <n v="2023"/>
    <d v="1899-12-30T17:51:00"/>
    <x v="0"/>
    <x v="0"/>
    <n v="7"/>
    <x v="4"/>
    <s v="Asian"/>
    <x v="1"/>
    <x v="0"/>
    <m/>
    <n v="42"/>
    <s v="Delay"/>
    <x v="18"/>
    <n v="17"/>
    <x v="2"/>
    <x v="1"/>
    <x v="0"/>
    <x v="1"/>
  </r>
  <r>
    <n v="472576924"/>
    <s v="N. Weine"/>
    <x v="440"/>
    <s v="Oct"/>
    <n v="2023"/>
    <d v="1899-12-30T20:32:00"/>
    <x v="6"/>
    <x v="0"/>
    <n v="57"/>
    <x v="2"/>
    <s v="Asian"/>
    <x v="1"/>
    <x v="0"/>
    <m/>
    <n v="43"/>
    <s v="Delay"/>
    <x v="15"/>
    <n v="20"/>
    <x v="1"/>
    <x v="2"/>
    <x v="0"/>
    <x v="2"/>
  </r>
  <r>
    <n v="645657273"/>
    <s v="O. Phonix"/>
    <x v="7"/>
    <s v="Jul"/>
    <n v="2023"/>
    <d v="1899-12-30T12:58:00"/>
    <x v="1"/>
    <x v="0"/>
    <n v="45"/>
    <x v="2"/>
    <s v="Asian"/>
    <x v="1"/>
    <x v="0"/>
    <m/>
    <n v="38"/>
    <s v="Delay"/>
    <x v="4"/>
    <n v="12"/>
    <x v="2"/>
    <x v="2"/>
    <x v="0"/>
    <x v="2"/>
  </r>
  <r>
    <n v="439471386"/>
    <s v="P. Durtnell"/>
    <x v="357"/>
    <s v="Sep"/>
    <n v="2024"/>
    <d v="1899-12-30T01:23:00"/>
    <x v="6"/>
    <x v="0"/>
    <n v="43"/>
    <x v="6"/>
    <s v="Asian"/>
    <x v="1"/>
    <x v="0"/>
    <m/>
    <n v="13"/>
    <s v="Within Time"/>
    <x v="14"/>
    <n v="1"/>
    <x v="3"/>
    <x v="0"/>
    <x v="1"/>
    <x v="0"/>
  </r>
  <r>
    <n v="302616797"/>
    <s v="P. Bardill"/>
    <x v="568"/>
    <s v="Dec"/>
    <n v="2023"/>
    <d v="1899-12-30T13:02:00"/>
    <x v="5"/>
    <x v="0"/>
    <n v="54"/>
    <x v="2"/>
    <s v="Asian"/>
    <x v="1"/>
    <x v="0"/>
    <m/>
    <n v="34"/>
    <s v="Delay"/>
    <x v="19"/>
    <n v="13"/>
    <x v="2"/>
    <x v="3"/>
    <x v="0"/>
    <x v="1"/>
  </r>
  <r>
    <n v="138234405"/>
    <s v="P. Renihan"/>
    <x v="36"/>
    <s v="Oct"/>
    <n v="2023"/>
    <d v="1899-12-30T23:56:00"/>
    <x v="2"/>
    <x v="0"/>
    <n v="45"/>
    <x v="2"/>
    <s v="Asian"/>
    <x v="1"/>
    <x v="0"/>
    <m/>
    <n v="52"/>
    <s v="Delay"/>
    <x v="9"/>
    <n v="23"/>
    <x v="1"/>
    <x v="3"/>
    <x v="2"/>
    <x v="0"/>
  </r>
  <r>
    <n v="137214628"/>
    <s v="Q. Warrick"/>
    <x v="423"/>
    <s v="May"/>
    <n v="2024"/>
    <d v="1899-12-30T14:51:00"/>
    <x v="5"/>
    <x v="0"/>
    <n v="34"/>
    <x v="6"/>
    <s v="Asian"/>
    <x v="1"/>
    <x v="0"/>
    <m/>
    <n v="10"/>
    <s v="Within Time"/>
    <x v="8"/>
    <n v="14"/>
    <x v="2"/>
    <x v="3"/>
    <x v="1"/>
    <x v="1"/>
  </r>
  <r>
    <n v="678766412"/>
    <s v="R. Deetlefs"/>
    <x v="250"/>
    <s v="Aug"/>
    <n v="2024"/>
    <d v="1899-12-30T08:13:00"/>
    <x v="2"/>
    <x v="0"/>
    <n v="65"/>
    <x v="0"/>
    <s v="Asian"/>
    <x v="1"/>
    <x v="0"/>
    <m/>
    <n v="57"/>
    <s v="Delay"/>
    <x v="4"/>
    <n v="8"/>
    <x v="0"/>
    <x v="2"/>
    <x v="2"/>
    <x v="2"/>
  </r>
  <r>
    <n v="862322195"/>
    <s v="S. Cleave"/>
    <x v="428"/>
    <s v="Aug"/>
    <n v="2024"/>
    <d v="1899-12-30T08:23:00"/>
    <x v="2"/>
    <x v="0"/>
    <n v="24"/>
    <x v="3"/>
    <s v="Asian"/>
    <x v="1"/>
    <x v="0"/>
    <m/>
    <n v="10"/>
    <s v="Within Time"/>
    <x v="21"/>
    <n v="8"/>
    <x v="0"/>
    <x v="1"/>
    <x v="1"/>
    <x v="1"/>
  </r>
  <r>
    <n v="843231781"/>
    <s v="T. Caukill"/>
    <x v="498"/>
    <s v="Jun"/>
    <n v="2023"/>
    <d v="1899-12-30T23:08:00"/>
    <x v="0"/>
    <x v="0"/>
    <n v="16"/>
    <x v="3"/>
    <s v="Asian"/>
    <x v="1"/>
    <x v="0"/>
    <m/>
    <n v="10"/>
    <s v="Within Time"/>
    <x v="28"/>
    <n v="23"/>
    <x v="1"/>
    <x v="0"/>
    <x v="1"/>
    <x v="2"/>
  </r>
  <r>
    <n v="716782526"/>
    <s v="T. McGaugie"/>
    <x v="375"/>
    <s v="Sep"/>
    <n v="2023"/>
    <d v="1899-12-30T17:28:00"/>
    <x v="0"/>
    <x v="0"/>
    <n v="15"/>
    <x v="3"/>
    <s v="Asian"/>
    <x v="1"/>
    <x v="0"/>
    <m/>
    <n v="14"/>
    <s v="Within Time"/>
    <x v="23"/>
    <n v="17"/>
    <x v="2"/>
    <x v="2"/>
    <x v="1"/>
    <x v="2"/>
  </r>
  <r>
    <n v="707973210"/>
    <s v="T. Newlan"/>
    <x v="189"/>
    <s v="Nov"/>
    <n v="2023"/>
    <d v="1899-12-30T07:11:00"/>
    <x v="2"/>
    <x v="0"/>
    <n v="54"/>
    <x v="2"/>
    <s v="Asian"/>
    <x v="1"/>
    <x v="0"/>
    <m/>
    <n v="27"/>
    <s v="Within Time"/>
    <x v="12"/>
    <n v="7"/>
    <x v="0"/>
    <x v="2"/>
    <x v="1"/>
    <x v="2"/>
  </r>
  <r>
    <n v="657316467"/>
    <s v="T. Scimoni"/>
    <x v="432"/>
    <s v="Nov"/>
    <n v="2023"/>
    <d v="1899-12-30T01:10:00"/>
    <x v="5"/>
    <x v="0"/>
    <n v="77"/>
    <x v="5"/>
    <s v="Asian"/>
    <x v="1"/>
    <x v="0"/>
    <m/>
    <n v="35"/>
    <s v="Delay"/>
    <x v="15"/>
    <n v="1"/>
    <x v="3"/>
    <x v="2"/>
    <x v="0"/>
    <x v="2"/>
  </r>
  <r>
    <n v="404407447"/>
    <s v="U. Olsen"/>
    <x v="22"/>
    <s v="Jan"/>
    <n v="2024"/>
    <d v="1899-12-30T15:46:00"/>
    <x v="5"/>
    <x v="0"/>
    <n v="20"/>
    <x v="3"/>
    <s v="Asian"/>
    <x v="1"/>
    <x v="0"/>
    <m/>
    <n v="27"/>
    <s v="Within Time"/>
    <x v="7"/>
    <n v="15"/>
    <x v="2"/>
    <x v="2"/>
    <x v="1"/>
    <x v="2"/>
  </r>
  <r>
    <n v="226248337"/>
    <s v="U. De Freyne"/>
    <x v="380"/>
    <s v="Nov"/>
    <n v="2023"/>
    <d v="1899-12-30T01:59:00"/>
    <x v="6"/>
    <x v="0"/>
    <n v="31"/>
    <x v="6"/>
    <s v="Asian"/>
    <x v="1"/>
    <x v="0"/>
    <m/>
    <n v="29"/>
    <s v="Within Time"/>
    <x v="26"/>
    <n v="1"/>
    <x v="3"/>
    <x v="2"/>
    <x v="1"/>
    <x v="2"/>
  </r>
  <r>
    <n v="123216808"/>
    <s v="V. Binyon"/>
    <x v="235"/>
    <s v="Jul"/>
    <n v="2024"/>
    <d v="1899-12-30T03:33:00"/>
    <x v="6"/>
    <x v="0"/>
    <n v="23"/>
    <x v="3"/>
    <s v="Asian"/>
    <x v="1"/>
    <x v="0"/>
    <m/>
    <n v="22"/>
    <s v="Within Time"/>
    <x v="3"/>
    <n v="3"/>
    <x v="3"/>
    <x v="2"/>
    <x v="1"/>
    <x v="2"/>
  </r>
  <r>
    <n v="632882956"/>
    <s v="X. Laffranconi"/>
    <x v="120"/>
    <s v="Jul"/>
    <n v="2024"/>
    <d v="1899-12-30T11:10:00"/>
    <x v="6"/>
    <x v="0"/>
    <n v="26"/>
    <x v="3"/>
    <s v="Asian"/>
    <x v="1"/>
    <x v="0"/>
    <m/>
    <n v="57"/>
    <s v="Delay"/>
    <x v="11"/>
    <n v="11"/>
    <x v="0"/>
    <x v="0"/>
    <x v="2"/>
    <x v="0"/>
  </r>
  <r>
    <n v="205880582"/>
    <s v="Y. Henden"/>
    <x v="173"/>
    <s v="Feb"/>
    <n v="2024"/>
    <d v="1899-12-30T13:27:00"/>
    <x v="6"/>
    <x v="0"/>
    <n v="70"/>
    <x v="5"/>
    <s v="Asian"/>
    <x v="1"/>
    <x v="0"/>
    <m/>
    <n v="18"/>
    <s v="Within Time"/>
    <x v="0"/>
    <n v="13"/>
    <x v="2"/>
    <x v="0"/>
    <x v="1"/>
    <x v="0"/>
  </r>
  <r>
    <n v="187336988"/>
    <s v="Z. Scotfurth"/>
    <x v="257"/>
    <s v="Sep"/>
    <n v="2024"/>
    <d v="1899-12-30T06:00:00"/>
    <x v="1"/>
    <x v="0"/>
    <n v="64"/>
    <x v="0"/>
    <s v="Asian"/>
    <x v="1"/>
    <x v="0"/>
    <m/>
    <n v="10"/>
    <s v="Within Time"/>
    <x v="28"/>
    <n v="6"/>
    <x v="0"/>
    <x v="0"/>
    <x v="1"/>
    <x v="2"/>
  </r>
  <r>
    <n v="516409905"/>
    <s v="Z. Bidwell"/>
    <x v="71"/>
    <s v="Jul"/>
    <n v="2023"/>
    <d v="1899-12-30T01:11:00"/>
    <x v="0"/>
    <x v="0"/>
    <n v="12"/>
    <x v="4"/>
    <s v="Asian"/>
    <x v="1"/>
    <x v="0"/>
    <m/>
    <n v="44"/>
    <s v="Delay"/>
    <x v="5"/>
    <n v="1"/>
    <x v="3"/>
    <x v="0"/>
    <x v="0"/>
    <x v="0"/>
  </r>
  <r>
    <n v="729109426"/>
    <s v="Z. Brotherhed"/>
    <x v="203"/>
    <s v="Apr"/>
    <n v="2023"/>
    <d v="1899-12-30T17:50:00"/>
    <x v="3"/>
    <x v="0"/>
    <n v="6"/>
    <x v="4"/>
    <s v="Asian"/>
    <x v="1"/>
    <x v="0"/>
    <m/>
    <n v="45"/>
    <s v="Delay"/>
    <x v="17"/>
    <n v="17"/>
    <x v="2"/>
    <x v="1"/>
    <x v="0"/>
    <x v="1"/>
  </r>
  <r>
    <n v="578701520"/>
    <s v="Q. Stanworth"/>
    <x v="450"/>
    <s v="Aug"/>
    <n v="2024"/>
    <d v="1899-12-30T01:53:00"/>
    <x v="3"/>
    <x v="0"/>
    <n v="77"/>
    <x v="5"/>
    <s v="Asian"/>
    <x v="1"/>
    <x v="0"/>
    <n v="0"/>
    <n v="58"/>
    <s v="Delay"/>
    <x v="6"/>
    <n v="1"/>
    <x v="3"/>
    <x v="3"/>
    <x v="2"/>
    <x v="0"/>
  </r>
  <r>
    <n v="193231557"/>
    <s v="Q. Laguerre"/>
    <x v="577"/>
    <s v="Jan"/>
    <n v="2024"/>
    <d v="1899-12-30T16:17:00"/>
    <x v="0"/>
    <x v="0"/>
    <n v="39"/>
    <x v="6"/>
    <s v="Asian"/>
    <x v="1"/>
    <x v="0"/>
    <n v="1"/>
    <n v="14"/>
    <s v="Within Time"/>
    <x v="8"/>
    <n v="16"/>
    <x v="2"/>
    <x v="3"/>
    <x v="1"/>
    <x v="1"/>
  </r>
  <r>
    <n v="681693937"/>
    <s v="R. Maffezzoli"/>
    <x v="486"/>
    <s v="Apr"/>
    <n v="2023"/>
    <d v="1899-12-30T14:56:00"/>
    <x v="4"/>
    <x v="0"/>
    <n v="64"/>
    <x v="0"/>
    <s v="Asian"/>
    <x v="1"/>
    <x v="0"/>
    <n v="2"/>
    <n v="15"/>
    <s v="Within Time"/>
    <x v="24"/>
    <n v="14"/>
    <x v="2"/>
    <x v="1"/>
    <x v="1"/>
    <x v="1"/>
  </r>
  <r>
    <n v="805582367"/>
    <s v="X. Todman"/>
    <x v="249"/>
    <s v="Dec"/>
    <n v="2023"/>
    <d v="1899-12-30T08:49:00"/>
    <x v="1"/>
    <x v="0"/>
    <n v="3"/>
    <x v="1"/>
    <s v="Asian"/>
    <x v="1"/>
    <x v="0"/>
    <n v="2"/>
    <n v="48"/>
    <s v="Delay"/>
    <x v="3"/>
    <n v="8"/>
    <x v="0"/>
    <x v="2"/>
    <x v="2"/>
    <x v="2"/>
  </r>
  <r>
    <n v="363455397"/>
    <s v="V. Ahrend"/>
    <x v="31"/>
    <s v="Jan"/>
    <n v="2024"/>
    <d v="1899-12-30T10:41:00"/>
    <x v="4"/>
    <x v="0"/>
    <n v="26"/>
    <x v="3"/>
    <s v="Asian"/>
    <x v="1"/>
    <x v="0"/>
    <n v="3"/>
    <n v="53"/>
    <s v="Delay"/>
    <x v="19"/>
    <n v="10"/>
    <x v="0"/>
    <x v="3"/>
    <x v="2"/>
    <x v="1"/>
  </r>
  <r>
    <n v="604221946"/>
    <s v="G. McTavish"/>
    <x v="326"/>
    <s v="Dec"/>
    <n v="2023"/>
    <d v="1899-12-30T15:33:00"/>
    <x v="5"/>
    <x v="0"/>
    <n v="28"/>
    <x v="3"/>
    <s v="Asian"/>
    <x v="1"/>
    <x v="0"/>
    <n v="5"/>
    <n v="55"/>
    <s v="Delay"/>
    <x v="1"/>
    <n v="15"/>
    <x v="2"/>
    <x v="0"/>
    <x v="2"/>
    <x v="0"/>
  </r>
  <r>
    <n v="113723695"/>
    <s v="V. Snaden"/>
    <x v="473"/>
    <s v="Sep"/>
    <n v="2023"/>
    <d v="1899-12-30T13:10:00"/>
    <x v="5"/>
    <x v="0"/>
    <n v="63"/>
    <x v="0"/>
    <s v="Asian"/>
    <x v="1"/>
    <x v="0"/>
    <n v="7"/>
    <n v="20"/>
    <s v="Within Time"/>
    <x v="13"/>
    <n v="13"/>
    <x v="2"/>
    <x v="2"/>
    <x v="1"/>
    <x v="2"/>
  </r>
  <r>
    <n v="753227315"/>
    <s v="H. Reynolds"/>
    <x v="438"/>
    <s v="Sep"/>
    <n v="2024"/>
    <d v="1899-12-30T20:44:00"/>
    <x v="2"/>
    <x v="0"/>
    <n v="32"/>
    <x v="6"/>
    <s v="Asian"/>
    <x v="1"/>
    <x v="0"/>
    <n v="8"/>
    <n v="20"/>
    <s v="Within Time"/>
    <x v="7"/>
    <n v="20"/>
    <x v="1"/>
    <x v="2"/>
    <x v="1"/>
    <x v="2"/>
  </r>
  <r>
    <n v="678806867"/>
    <s v="U. Cohalan"/>
    <x v="93"/>
    <s v="Mar"/>
    <n v="2024"/>
    <d v="1899-12-30T15:11:00"/>
    <x v="3"/>
    <x v="0"/>
    <n v="71"/>
    <x v="5"/>
    <s v="Asian"/>
    <x v="1"/>
    <x v="0"/>
    <n v="10"/>
    <n v="15"/>
    <s v="Within Time"/>
    <x v="15"/>
    <n v="15"/>
    <x v="2"/>
    <x v="2"/>
    <x v="1"/>
    <x v="2"/>
  </r>
  <r>
    <n v="266604228"/>
    <s v="B. Balhatchet"/>
    <x v="41"/>
    <s v="Aug"/>
    <n v="2024"/>
    <d v="1899-12-30T12:23:00"/>
    <x v="1"/>
    <x v="0"/>
    <n v="59"/>
    <x v="2"/>
    <s v="Asian"/>
    <x v="5"/>
    <x v="0"/>
    <m/>
    <n v="48"/>
    <s v="Delay"/>
    <x v="8"/>
    <n v="12"/>
    <x v="2"/>
    <x v="3"/>
    <x v="2"/>
    <x v="1"/>
  </r>
  <r>
    <n v="276385016"/>
    <s v="K. Rime"/>
    <x v="541"/>
    <s v="Jun"/>
    <n v="2023"/>
    <d v="1899-12-30T23:34:00"/>
    <x v="2"/>
    <x v="0"/>
    <n v="39"/>
    <x v="6"/>
    <s v="Asian"/>
    <x v="5"/>
    <x v="0"/>
    <m/>
    <n v="18"/>
    <s v="Within Time"/>
    <x v="4"/>
    <n v="23"/>
    <x v="1"/>
    <x v="2"/>
    <x v="1"/>
    <x v="2"/>
  </r>
  <r>
    <n v="877160784"/>
    <s v="O. Hardage"/>
    <x v="515"/>
    <s v="Oct"/>
    <n v="2023"/>
    <d v="1899-12-30T02:19:00"/>
    <x v="6"/>
    <x v="0"/>
    <n v="59"/>
    <x v="2"/>
    <s v="Asian"/>
    <x v="5"/>
    <x v="0"/>
    <m/>
    <n v="29"/>
    <s v="Within Time"/>
    <x v="29"/>
    <n v="2"/>
    <x v="3"/>
    <x v="2"/>
    <x v="1"/>
    <x v="2"/>
  </r>
  <r>
    <n v="509794975"/>
    <s v="Y. Brennan"/>
    <x v="349"/>
    <s v="Apr"/>
    <n v="2023"/>
    <d v="1899-12-30T19:32:00"/>
    <x v="3"/>
    <x v="0"/>
    <n v="19"/>
    <x v="3"/>
    <s v="Asian"/>
    <x v="5"/>
    <x v="0"/>
    <m/>
    <n v="52"/>
    <s v="Delay"/>
    <x v="11"/>
    <n v="19"/>
    <x v="1"/>
    <x v="0"/>
    <x v="2"/>
    <x v="0"/>
  </r>
  <r>
    <n v="710620164"/>
    <s v="M. Maffin"/>
    <x v="532"/>
    <s v="Jun"/>
    <n v="2024"/>
    <d v="1899-12-30T19:52:00"/>
    <x v="5"/>
    <x v="0"/>
    <n v="26"/>
    <x v="3"/>
    <s v="Asian"/>
    <x v="5"/>
    <x v="0"/>
    <n v="0"/>
    <n v="37"/>
    <s v="Delay"/>
    <x v="16"/>
    <n v="19"/>
    <x v="1"/>
    <x v="1"/>
    <x v="0"/>
    <x v="1"/>
  </r>
  <r>
    <n v="187338018"/>
    <s v="T. Reeks"/>
    <x v="135"/>
    <s v="Jul"/>
    <n v="2024"/>
    <d v="1899-12-30T22:05:00"/>
    <x v="4"/>
    <x v="0"/>
    <n v="10"/>
    <x v="4"/>
    <s v="Asian"/>
    <x v="5"/>
    <x v="0"/>
    <n v="2"/>
    <n v="42"/>
    <s v="Delay"/>
    <x v="21"/>
    <n v="22"/>
    <x v="1"/>
    <x v="1"/>
    <x v="0"/>
    <x v="1"/>
  </r>
  <r>
    <n v="691256809"/>
    <s v="K. Merington"/>
    <x v="283"/>
    <s v="Apr"/>
    <n v="2024"/>
    <d v="1899-12-30T04:56:00"/>
    <x v="3"/>
    <x v="0"/>
    <n v="17"/>
    <x v="3"/>
    <s v="Asian"/>
    <x v="5"/>
    <x v="0"/>
    <n v="10"/>
    <n v="12"/>
    <s v="Within Time"/>
    <x v="20"/>
    <n v="4"/>
    <x v="3"/>
    <x v="3"/>
    <x v="1"/>
    <x v="0"/>
  </r>
  <r>
    <n v="475345223"/>
    <s v="A. Bagnal"/>
    <x v="33"/>
    <s v="Jul"/>
    <n v="2024"/>
    <d v="1899-12-30T08:19:00"/>
    <x v="5"/>
    <x v="0"/>
    <n v="53"/>
    <x v="2"/>
    <s v="Asian"/>
    <x v="0"/>
    <x v="0"/>
    <m/>
    <n v="20"/>
    <s v="Within Time"/>
    <x v="9"/>
    <n v="8"/>
    <x v="0"/>
    <x v="3"/>
    <x v="1"/>
    <x v="0"/>
  </r>
  <r>
    <n v="260385070"/>
    <s v="A. Hay"/>
    <x v="256"/>
    <s v="May"/>
    <n v="2023"/>
    <d v="1899-12-30T14:58:00"/>
    <x v="3"/>
    <x v="0"/>
    <n v="14"/>
    <x v="4"/>
    <s v="Asian"/>
    <x v="0"/>
    <x v="0"/>
    <m/>
    <n v="25"/>
    <s v="Within Time"/>
    <x v="20"/>
    <n v="14"/>
    <x v="2"/>
    <x v="3"/>
    <x v="1"/>
    <x v="0"/>
  </r>
  <r>
    <n v="434962789"/>
    <s v="A. Jansens"/>
    <x v="419"/>
    <s v="Oct"/>
    <n v="2024"/>
    <d v="1899-12-30T20:19:00"/>
    <x v="6"/>
    <x v="0"/>
    <n v="71"/>
    <x v="5"/>
    <s v="Asian"/>
    <x v="0"/>
    <x v="0"/>
    <m/>
    <n v="47"/>
    <s v="Delay"/>
    <x v="4"/>
    <n v="20"/>
    <x v="1"/>
    <x v="2"/>
    <x v="2"/>
    <x v="2"/>
  </r>
  <r>
    <n v="557665745"/>
    <s v="A. Christescu"/>
    <x v="263"/>
    <s v="Aug"/>
    <n v="2023"/>
    <d v="1899-12-30T05:27:00"/>
    <x v="3"/>
    <x v="0"/>
    <n v="62"/>
    <x v="0"/>
    <s v="Asian"/>
    <x v="0"/>
    <x v="0"/>
    <m/>
    <n v="48"/>
    <s v="Delay"/>
    <x v="0"/>
    <n v="5"/>
    <x v="3"/>
    <x v="0"/>
    <x v="2"/>
    <x v="0"/>
  </r>
  <r>
    <n v="736983342"/>
    <s v="B. Glasman"/>
    <x v="363"/>
    <s v="Sep"/>
    <n v="2024"/>
    <d v="1899-12-30T12:05:00"/>
    <x v="4"/>
    <x v="0"/>
    <n v="27"/>
    <x v="3"/>
    <s v="Asian"/>
    <x v="0"/>
    <x v="0"/>
    <m/>
    <n v="52"/>
    <s v="Delay"/>
    <x v="30"/>
    <n v="12"/>
    <x v="2"/>
    <x v="3"/>
    <x v="2"/>
    <x v="1"/>
  </r>
  <r>
    <n v="366620579"/>
    <s v="B. Batey"/>
    <x v="178"/>
    <s v="Apr"/>
    <n v="2024"/>
    <d v="1899-12-30T03:49:00"/>
    <x v="1"/>
    <x v="0"/>
    <n v="10"/>
    <x v="4"/>
    <s v="Asian"/>
    <x v="0"/>
    <x v="0"/>
    <m/>
    <n v="54"/>
    <s v="Delay"/>
    <x v="0"/>
    <n v="3"/>
    <x v="3"/>
    <x v="0"/>
    <x v="2"/>
    <x v="0"/>
  </r>
  <r>
    <n v="342348074"/>
    <s v="C. Oxtarby"/>
    <x v="124"/>
    <s v="Nov"/>
    <n v="2023"/>
    <d v="1899-12-30T02:33:00"/>
    <x v="6"/>
    <x v="0"/>
    <n v="76"/>
    <x v="5"/>
    <s v="Asian"/>
    <x v="0"/>
    <x v="0"/>
    <m/>
    <n v="13"/>
    <s v="Within Time"/>
    <x v="28"/>
    <n v="2"/>
    <x v="3"/>
    <x v="0"/>
    <x v="1"/>
    <x v="2"/>
  </r>
  <r>
    <n v="601220464"/>
    <s v="C. Blakeborough"/>
    <x v="70"/>
    <s v="Apr"/>
    <n v="2023"/>
    <d v="1899-12-30T11:53:00"/>
    <x v="4"/>
    <x v="0"/>
    <n v="38"/>
    <x v="6"/>
    <s v="Asian"/>
    <x v="0"/>
    <x v="0"/>
    <m/>
    <n v="33"/>
    <s v="Delay"/>
    <x v="14"/>
    <n v="11"/>
    <x v="0"/>
    <x v="0"/>
    <x v="0"/>
    <x v="0"/>
  </r>
  <r>
    <n v="714208974"/>
    <s v="C. Witch"/>
    <x v="85"/>
    <s v="Aug"/>
    <n v="2023"/>
    <d v="1899-12-30T23:48:00"/>
    <x v="1"/>
    <x v="0"/>
    <n v="28"/>
    <x v="3"/>
    <s v="Asian"/>
    <x v="0"/>
    <x v="0"/>
    <m/>
    <n v="46"/>
    <s v="Delay"/>
    <x v="7"/>
    <n v="23"/>
    <x v="1"/>
    <x v="2"/>
    <x v="2"/>
    <x v="2"/>
  </r>
  <r>
    <n v="883225328"/>
    <s v="D. Ottosen"/>
    <x v="87"/>
    <s v="Oct"/>
    <n v="2023"/>
    <d v="1899-12-30T02:00:00"/>
    <x v="0"/>
    <x v="0"/>
    <n v="70"/>
    <x v="5"/>
    <s v="Asian"/>
    <x v="0"/>
    <x v="0"/>
    <m/>
    <n v="29"/>
    <s v="Within Time"/>
    <x v="2"/>
    <n v="2"/>
    <x v="3"/>
    <x v="1"/>
    <x v="1"/>
    <x v="1"/>
  </r>
  <r>
    <n v="440684290"/>
    <s v="D. Aglione"/>
    <x v="252"/>
    <s v="Jan"/>
    <n v="2024"/>
    <d v="1899-12-30T03:05:00"/>
    <x v="1"/>
    <x v="0"/>
    <n v="65"/>
    <x v="0"/>
    <s v="Asian"/>
    <x v="0"/>
    <x v="0"/>
    <m/>
    <n v="42"/>
    <s v="Delay"/>
    <x v="0"/>
    <n v="3"/>
    <x v="3"/>
    <x v="0"/>
    <x v="0"/>
    <x v="0"/>
  </r>
  <r>
    <n v="815719230"/>
    <s v="E. Hollingby"/>
    <x v="239"/>
    <s v="Jan"/>
    <n v="2024"/>
    <d v="1899-12-30T07:39:00"/>
    <x v="2"/>
    <x v="0"/>
    <n v="8"/>
    <x v="4"/>
    <s v="Asian"/>
    <x v="0"/>
    <x v="0"/>
    <m/>
    <n v="21"/>
    <s v="Within Time"/>
    <x v="25"/>
    <n v="7"/>
    <x v="0"/>
    <x v="0"/>
    <x v="1"/>
    <x v="0"/>
  </r>
  <r>
    <n v="420563659"/>
    <s v="E. Ragot"/>
    <x v="491"/>
    <s v="Dec"/>
    <n v="2023"/>
    <d v="1899-12-30T16:39:00"/>
    <x v="6"/>
    <x v="0"/>
    <n v="48"/>
    <x v="2"/>
    <s v="Asian"/>
    <x v="0"/>
    <x v="0"/>
    <m/>
    <n v="25"/>
    <s v="Within Time"/>
    <x v="9"/>
    <n v="16"/>
    <x v="2"/>
    <x v="3"/>
    <x v="1"/>
    <x v="0"/>
  </r>
  <r>
    <n v="305014491"/>
    <s v="E. Phillis"/>
    <x v="498"/>
    <s v="Jun"/>
    <n v="2023"/>
    <d v="1899-12-30T16:12:00"/>
    <x v="0"/>
    <x v="0"/>
    <n v="29"/>
    <x v="3"/>
    <s v="Asian"/>
    <x v="0"/>
    <x v="0"/>
    <m/>
    <n v="33"/>
    <s v="Delay"/>
    <x v="28"/>
    <n v="16"/>
    <x v="2"/>
    <x v="0"/>
    <x v="0"/>
    <x v="2"/>
  </r>
  <r>
    <n v="692612801"/>
    <s v="E. Prahm"/>
    <x v="491"/>
    <s v="Dec"/>
    <n v="2023"/>
    <d v="1899-12-30T15:48:00"/>
    <x v="6"/>
    <x v="0"/>
    <n v="23"/>
    <x v="3"/>
    <s v="Asian"/>
    <x v="0"/>
    <x v="0"/>
    <m/>
    <n v="40"/>
    <s v="Delay"/>
    <x v="9"/>
    <n v="15"/>
    <x v="2"/>
    <x v="3"/>
    <x v="0"/>
    <x v="0"/>
  </r>
  <r>
    <n v="390795650"/>
    <s v="E. Skerritt"/>
    <x v="572"/>
    <s v="Jan"/>
    <n v="2024"/>
    <d v="1899-12-30T17:33:00"/>
    <x v="4"/>
    <x v="0"/>
    <n v="59"/>
    <x v="2"/>
    <s v="Asian"/>
    <x v="0"/>
    <x v="0"/>
    <m/>
    <n v="47"/>
    <s v="Delay"/>
    <x v="21"/>
    <n v="17"/>
    <x v="2"/>
    <x v="1"/>
    <x v="2"/>
    <x v="1"/>
  </r>
  <r>
    <n v="896759958"/>
    <s v="F. Patria"/>
    <x v="520"/>
    <s v="Jul"/>
    <n v="2024"/>
    <d v="1899-12-30T09:34:00"/>
    <x v="4"/>
    <x v="0"/>
    <n v="59"/>
    <x v="2"/>
    <s v="Asian"/>
    <x v="0"/>
    <x v="0"/>
    <m/>
    <n v="22"/>
    <s v="Within Time"/>
    <x v="1"/>
    <n v="9"/>
    <x v="0"/>
    <x v="0"/>
    <x v="1"/>
    <x v="0"/>
  </r>
  <r>
    <n v="594061700"/>
    <s v="F. Wickens"/>
    <x v="211"/>
    <s v="May"/>
    <n v="2023"/>
    <d v="1899-12-30T00:38:00"/>
    <x v="4"/>
    <x v="0"/>
    <n v="77"/>
    <x v="5"/>
    <s v="Asian"/>
    <x v="0"/>
    <x v="0"/>
    <m/>
    <n v="28"/>
    <s v="Within Time"/>
    <x v="21"/>
    <n v="0"/>
    <x v="3"/>
    <x v="1"/>
    <x v="1"/>
    <x v="1"/>
  </r>
  <r>
    <n v="646256910"/>
    <s v="F. Harrowing"/>
    <x v="414"/>
    <s v="May"/>
    <n v="2024"/>
    <d v="1899-12-30T16:43:00"/>
    <x v="2"/>
    <x v="0"/>
    <n v="17"/>
    <x v="3"/>
    <s v="Asian"/>
    <x v="0"/>
    <x v="0"/>
    <m/>
    <n v="30"/>
    <s v="Delay"/>
    <x v="17"/>
    <n v="16"/>
    <x v="2"/>
    <x v="1"/>
    <x v="1"/>
    <x v="1"/>
  </r>
  <r>
    <n v="244656448"/>
    <s v="F. Liversley"/>
    <x v="28"/>
    <s v="Apr"/>
    <n v="2024"/>
    <d v="1899-12-30T09:09:00"/>
    <x v="6"/>
    <x v="0"/>
    <n v="32"/>
    <x v="6"/>
    <s v="Asian"/>
    <x v="0"/>
    <x v="0"/>
    <m/>
    <n v="34"/>
    <s v="Delay"/>
    <x v="17"/>
    <n v="9"/>
    <x v="0"/>
    <x v="1"/>
    <x v="0"/>
    <x v="1"/>
  </r>
  <r>
    <n v="780129711"/>
    <s v="F. Dronsfield"/>
    <x v="398"/>
    <s v="Jan"/>
    <n v="2024"/>
    <d v="1899-12-30T22:31:00"/>
    <x v="0"/>
    <x v="0"/>
    <n v="22"/>
    <x v="3"/>
    <s v="Asian"/>
    <x v="0"/>
    <x v="0"/>
    <m/>
    <n v="38"/>
    <s v="Delay"/>
    <x v="24"/>
    <n v="22"/>
    <x v="1"/>
    <x v="1"/>
    <x v="0"/>
    <x v="1"/>
  </r>
  <r>
    <n v="259503010"/>
    <s v="F. Stone Fewings"/>
    <x v="428"/>
    <s v="Aug"/>
    <n v="2024"/>
    <d v="1899-12-30T01:53:00"/>
    <x v="2"/>
    <x v="0"/>
    <n v="4"/>
    <x v="1"/>
    <s v="Asian"/>
    <x v="0"/>
    <x v="0"/>
    <m/>
    <n v="42"/>
    <s v="Delay"/>
    <x v="21"/>
    <n v="1"/>
    <x v="3"/>
    <x v="1"/>
    <x v="0"/>
    <x v="1"/>
  </r>
  <r>
    <n v="186309348"/>
    <s v="F. Lillgard"/>
    <x v="275"/>
    <s v="Dec"/>
    <n v="2023"/>
    <d v="1899-12-30T03:23:00"/>
    <x v="2"/>
    <x v="0"/>
    <n v="14"/>
    <x v="4"/>
    <s v="Asian"/>
    <x v="0"/>
    <x v="0"/>
    <m/>
    <n v="52"/>
    <s v="Delay"/>
    <x v="26"/>
    <n v="3"/>
    <x v="3"/>
    <x v="2"/>
    <x v="2"/>
    <x v="2"/>
  </r>
  <r>
    <n v="532116360"/>
    <s v="G. Toffalo"/>
    <x v="197"/>
    <s v="Oct"/>
    <n v="2023"/>
    <d v="1899-12-30T05:16:00"/>
    <x v="1"/>
    <x v="0"/>
    <n v="26"/>
    <x v="3"/>
    <s v="Asian"/>
    <x v="0"/>
    <x v="0"/>
    <m/>
    <n v="37"/>
    <s v="Delay"/>
    <x v="28"/>
    <n v="5"/>
    <x v="3"/>
    <x v="0"/>
    <x v="0"/>
    <x v="2"/>
  </r>
  <r>
    <n v="397139614"/>
    <s v="G. Caswell"/>
    <x v="16"/>
    <s v="May"/>
    <n v="2024"/>
    <d v="1899-12-30T04:46:00"/>
    <x v="1"/>
    <x v="0"/>
    <n v="72"/>
    <x v="5"/>
    <s v="Asian"/>
    <x v="0"/>
    <x v="0"/>
    <m/>
    <n v="37"/>
    <s v="Delay"/>
    <x v="10"/>
    <n v="4"/>
    <x v="3"/>
    <x v="2"/>
    <x v="0"/>
    <x v="2"/>
  </r>
  <r>
    <n v="879998691"/>
    <s v="G. Jeanenet"/>
    <x v="397"/>
    <s v="Apr"/>
    <n v="2024"/>
    <d v="1899-12-30T19:28:00"/>
    <x v="6"/>
    <x v="0"/>
    <n v="78"/>
    <x v="5"/>
    <s v="Asian"/>
    <x v="0"/>
    <x v="0"/>
    <m/>
    <n v="49"/>
    <s v="Delay"/>
    <x v="12"/>
    <n v="19"/>
    <x v="1"/>
    <x v="2"/>
    <x v="2"/>
    <x v="2"/>
  </r>
  <r>
    <n v="886307411"/>
    <s v="G. Breffit"/>
    <x v="257"/>
    <s v="Sep"/>
    <n v="2024"/>
    <d v="1899-12-30T21:05:00"/>
    <x v="1"/>
    <x v="0"/>
    <n v="37"/>
    <x v="6"/>
    <s v="Asian"/>
    <x v="0"/>
    <x v="0"/>
    <m/>
    <n v="52"/>
    <s v="Delay"/>
    <x v="28"/>
    <n v="21"/>
    <x v="1"/>
    <x v="0"/>
    <x v="2"/>
    <x v="2"/>
  </r>
  <r>
    <n v="392674275"/>
    <s v="G. Aughton"/>
    <x v="508"/>
    <s v="Mar"/>
    <n v="2024"/>
    <d v="1899-12-30T09:52:00"/>
    <x v="2"/>
    <x v="0"/>
    <n v="42"/>
    <x v="6"/>
    <s v="Asian"/>
    <x v="0"/>
    <x v="0"/>
    <m/>
    <n v="55"/>
    <s v="Delay"/>
    <x v="28"/>
    <n v="9"/>
    <x v="0"/>
    <x v="0"/>
    <x v="2"/>
    <x v="2"/>
  </r>
  <r>
    <n v="114132465"/>
    <s v="G. Franceschelli"/>
    <x v="250"/>
    <s v="Aug"/>
    <n v="2024"/>
    <d v="1899-12-30T04:01:00"/>
    <x v="2"/>
    <x v="0"/>
    <n v="44"/>
    <x v="6"/>
    <s v="Asian"/>
    <x v="0"/>
    <x v="0"/>
    <m/>
    <n v="56"/>
    <s v="Delay"/>
    <x v="4"/>
    <n v="4"/>
    <x v="3"/>
    <x v="2"/>
    <x v="2"/>
    <x v="2"/>
  </r>
  <r>
    <n v="109857478"/>
    <s v="G. Arter"/>
    <x v="0"/>
    <s v="Mar"/>
    <n v="2024"/>
    <d v="1899-12-30T02:36:00"/>
    <x v="0"/>
    <x v="0"/>
    <n v="57"/>
    <x v="2"/>
    <s v="Asian"/>
    <x v="0"/>
    <x v="0"/>
    <m/>
    <n v="57"/>
    <s v="Delay"/>
    <x v="0"/>
    <n v="2"/>
    <x v="3"/>
    <x v="0"/>
    <x v="2"/>
    <x v="0"/>
  </r>
  <r>
    <n v="637326890"/>
    <s v="H. Fetherston"/>
    <x v="6"/>
    <s v="Aug"/>
    <n v="2023"/>
    <d v="1899-12-30T10:40:00"/>
    <x v="0"/>
    <x v="0"/>
    <n v="57"/>
    <x v="2"/>
    <s v="Asian"/>
    <x v="0"/>
    <x v="0"/>
    <m/>
    <n v="14"/>
    <s v="Within Time"/>
    <x v="3"/>
    <n v="10"/>
    <x v="0"/>
    <x v="2"/>
    <x v="1"/>
    <x v="2"/>
  </r>
  <r>
    <n v="828381580"/>
    <s v="H. Cowcha"/>
    <x v="564"/>
    <s v="Jun"/>
    <n v="2024"/>
    <d v="1899-12-30T07:01:00"/>
    <x v="3"/>
    <x v="0"/>
    <n v="20"/>
    <x v="3"/>
    <s v="Asian"/>
    <x v="0"/>
    <x v="0"/>
    <m/>
    <n v="36"/>
    <s v="Delay"/>
    <x v="30"/>
    <n v="7"/>
    <x v="0"/>
    <x v="3"/>
    <x v="0"/>
    <x v="1"/>
  </r>
  <r>
    <n v="892216166"/>
    <s v="H. Ivanyushin"/>
    <x v="297"/>
    <s v="Jun"/>
    <n v="2024"/>
    <d v="1899-12-30T20:51:00"/>
    <x v="4"/>
    <x v="0"/>
    <n v="20"/>
    <x v="3"/>
    <s v="Asian"/>
    <x v="0"/>
    <x v="0"/>
    <m/>
    <n v="42"/>
    <s v="Delay"/>
    <x v="24"/>
    <n v="20"/>
    <x v="1"/>
    <x v="1"/>
    <x v="0"/>
    <x v="1"/>
  </r>
  <r>
    <n v="241871317"/>
    <s v="I. Tumasian"/>
    <x v="426"/>
    <s v="Nov"/>
    <n v="2023"/>
    <d v="1899-12-30T14:48:00"/>
    <x v="3"/>
    <x v="0"/>
    <n v="6"/>
    <x v="4"/>
    <s v="Asian"/>
    <x v="0"/>
    <x v="0"/>
    <m/>
    <n v="11"/>
    <s v="Within Time"/>
    <x v="18"/>
    <n v="14"/>
    <x v="2"/>
    <x v="1"/>
    <x v="1"/>
    <x v="1"/>
  </r>
  <r>
    <n v="616240296"/>
    <s v="I. Roseman"/>
    <x v="393"/>
    <s v="Jul"/>
    <n v="2023"/>
    <d v="1899-12-30T23:59:00"/>
    <x v="6"/>
    <x v="0"/>
    <n v="67"/>
    <x v="0"/>
    <s v="Asian"/>
    <x v="0"/>
    <x v="0"/>
    <m/>
    <n v="24"/>
    <s v="Within Time"/>
    <x v="2"/>
    <n v="23"/>
    <x v="1"/>
    <x v="1"/>
    <x v="1"/>
    <x v="1"/>
  </r>
  <r>
    <n v="486725476"/>
    <s v="I. Allnatt"/>
    <x v="346"/>
    <s v="Aug"/>
    <n v="2023"/>
    <d v="1899-12-30T22:45:00"/>
    <x v="2"/>
    <x v="0"/>
    <n v="36"/>
    <x v="6"/>
    <s v="Asian"/>
    <x v="0"/>
    <x v="0"/>
    <m/>
    <n v="27"/>
    <s v="Within Time"/>
    <x v="8"/>
    <n v="22"/>
    <x v="1"/>
    <x v="3"/>
    <x v="1"/>
    <x v="1"/>
  </r>
  <r>
    <n v="643010548"/>
    <s v="I. Dat"/>
    <x v="568"/>
    <s v="Dec"/>
    <n v="2023"/>
    <d v="1899-12-30T17:16:00"/>
    <x v="5"/>
    <x v="0"/>
    <n v="46"/>
    <x v="2"/>
    <s v="Asian"/>
    <x v="0"/>
    <x v="0"/>
    <m/>
    <n v="45"/>
    <s v="Delay"/>
    <x v="19"/>
    <n v="17"/>
    <x v="2"/>
    <x v="3"/>
    <x v="0"/>
    <x v="1"/>
  </r>
  <r>
    <n v="383298580"/>
    <s v="I. Danielli"/>
    <x v="352"/>
    <s v="Oct"/>
    <n v="2023"/>
    <d v="1899-12-30T11:05:00"/>
    <x v="0"/>
    <x v="0"/>
    <n v="10"/>
    <x v="4"/>
    <s v="Asian"/>
    <x v="0"/>
    <x v="0"/>
    <m/>
    <n v="50"/>
    <s v="Delay"/>
    <x v="25"/>
    <n v="11"/>
    <x v="0"/>
    <x v="0"/>
    <x v="2"/>
    <x v="0"/>
  </r>
  <r>
    <n v="767681383"/>
    <s v="I. Axleby"/>
    <x v="174"/>
    <s v="Oct"/>
    <n v="2023"/>
    <d v="1899-12-30T20:38:00"/>
    <x v="4"/>
    <x v="0"/>
    <n v="18"/>
    <x v="3"/>
    <s v="Asian"/>
    <x v="0"/>
    <x v="0"/>
    <m/>
    <n v="54"/>
    <s v="Delay"/>
    <x v="11"/>
    <n v="20"/>
    <x v="1"/>
    <x v="0"/>
    <x v="2"/>
    <x v="0"/>
  </r>
  <r>
    <n v="559032977"/>
    <s v="I. Rosel"/>
    <x v="32"/>
    <s v="Dec"/>
    <n v="2023"/>
    <d v="1899-12-30T19:04:00"/>
    <x v="2"/>
    <x v="0"/>
    <n v="30"/>
    <x v="6"/>
    <s v="Asian"/>
    <x v="0"/>
    <x v="0"/>
    <m/>
    <n v="57"/>
    <s v="Delay"/>
    <x v="20"/>
    <n v="19"/>
    <x v="1"/>
    <x v="3"/>
    <x v="2"/>
    <x v="0"/>
  </r>
  <r>
    <n v="817937526"/>
    <s v="J. Pollak"/>
    <x v="296"/>
    <s v="Apr"/>
    <n v="2024"/>
    <d v="1899-12-30T15:31:00"/>
    <x v="1"/>
    <x v="0"/>
    <n v="52"/>
    <x v="2"/>
    <s v="Asian"/>
    <x v="0"/>
    <x v="0"/>
    <m/>
    <n v="22"/>
    <s v="Within Time"/>
    <x v="22"/>
    <n v="15"/>
    <x v="2"/>
    <x v="1"/>
    <x v="1"/>
    <x v="1"/>
  </r>
  <r>
    <n v="842413604"/>
    <s v="J. Fairfoull"/>
    <x v="428"/>
    <s v="Aug"/>
    <n v="2024"/>
    <d v="1899-12-30T16:39:00"/>
    <x v="2"/>
    <x v="0"/>
    <n v="37"/>
    <x v="6"/>
    <s v="Asian"/>
    <x v="0"/>
    <x v="0"/>
    <m/>
    <n v="25"/>
    <s v="Within Time"/>
    <x v="21"/>
    <n v="16"/>
    <x v="2"/>
    <x v="1"/>
    <x v="1"/>
    <x v="1"/>
  </r>
  <r>
    <n v="363014073"/>
    <s v="J. Zimmer"/>
    <x v="323"/>
    <s v="Jun"/>
    <n v="2024"/>
    <d v="1899-12-30T00:20:00"/>
    <x v="4"/>
    <x v="0"/>
    <n v="47"/>
    <x v="2"/>
    <s v="Asian"/>
    <x v="0"/>
    <x v="0"/>
    <m/>
    <n v="47"/>
    <s v="Delay"/>
    <x v="15"/>
    <n v="0"/>
    <x v="3"/>
    <x v="2"/>
    <x v="2"/>
    <x v="2"/>
  </r>
  <r>
    <n v="532082723"/>
    <s v="J. Batt"/>
    <x v="1"/>
    <s v="Jun"/>
    <n v="2024"/>
    <d v="1899-12-30T00:40:00"/>
    <x v="1"/>
    <x v="0"/>
    <n v="63"/>
    <x v="0"/>
    <s v="Asian"/>
    <x v="0"/>
    <x v="0"/>
    <m/>
    <n v="49"/>
    <s v="Delay"/>
    <x v="1"/>
    <n v="0"/>
    <x v="3"/>
    <x v="0"/>
    <x v="2"/>
    <x v="0"/>
  </r>
  <r>
    <n v="465168651"/>
    <s v="J. Thornthwaite"/>
    <x v="303"/>
    <s v="Mar"/>
    <n v="2024"/>
    <d v="1899-12-30T18:24:00"/>
    <x v="1"/>
    <x v="0"/>
    <n v="9"/>
    <x v="4"/>
    <s v="Asian"/>
    <x v="0"/>
    <x v="0"/>
    <m/>
    <n v="51"/>
    <s v="Delay"/>
    <x v="30"/>
    <n v="18"/>
    <x v="1"/>
    <x v="3"/>
    <x v="2"/>
    <x v="1"/>
  </r>
  <r>
    <n v="794224498"/>
    <s v="K. Robeson"/>
    <x v="68"/>
    <s v="Jan"/>
    <n v="2024"/>
    <d v="1899-12-30T16:31:00"/>
    <x v="1"/>
    <x v="0"/>
    <n v="3"/>
    <x v="1"/>
    <s v="Asian"/>
    <x v="0"/>
    <x v="0"/>
    <m/>
    <n v="38"/>
    <s v="Delay"/>
    <x v="22"/>
    <n v="16"/>
    <x v="2"/>
    <x v="1"/>
    <x v="0"/>
    <x v="1"/>
  </r>
  <r>
    <n v="604581481"/>
    <s v="K. Ianetti"/>
    <x v="373"/>
    <s v="Mar"/>
    <n v="2024"/>
    <d v="1899-12-30T13:38:00"/>
    <x v="2"/>
    <x v="0"/>
    <n v="35"/>
    <x v="6"/>
    <s v="Asian"/>
    <x v="0"/>
    <x v="0"/>
    <m/>
    <n v="45"/>
    <s v="Delay"/>
    <x v="26"/>
    <n v="13"/>
    <x v="2"/>
    <x v="2"/>
    <x v="0"/>
    <x v="2"/>
  </r>
  <r>
    <n v="785152888"/>
    <s v="L. Schachter"/>
    <x v="75"/>
    <s v="Dec"/>
    <n v="2023"/>
    <d v="1899-12-30T03:19:00"/>
    <x v="3"/>
    <x v="0"/>
    <n v="19"/>
    <x v="3"/>
    <s v="Asian"/>
    <x v="0"/>
    <x v="0"/>
    <m/>
    <n v="13"/>
    <s v="Within Time"/>
    <x v="8"/>
    <n v="3"/>
    <x v="3"/>
    <x v="3"/>
    <x v="1"/>
    <x v="1"/>
  </r>
  <r>
    <n v="651015357"/>
    <s v="L. Denyukhin"/>
    <x v="216"/>
    <s v="Jul"/>
    <n v="2024"/>
    <d v="1899-12-30T21:25:00"/>
    <x v="0"/>
    <x v="0"/>
    <n v="36"/>
    <x v="6"/>
    <s v="Asian"/>
    <x v="0"/>
    <x v="0"/>
    <m/>
    <n v="23"/>
    <s v="Within Time"/>
    <x v="14"/>
    <n v="21"/>
    <x v="1"/>
    <x v="0"/>
    <x v="1"/>
    <x v="0"/>
  </r>
  <r>
    <n v="270126526"/>
    <s v="L. Krystek"/>
    <x v="46"/>
    <s v="May"/>
    <n v="2024"/>
    <d v="1899-12-30T22:36:00"/>
    <x v="0"/>
    <x v="0"/>
    <n v="38"/>
    <x v="6"/>
    <s v="Asian"/>
    <x v="0"/>
    <x v="0"/>
    <m/>
    <n v="48"/>
    <s v="Delay"/>
    <x v="1"/>
    <n v="22"/>
    <x v="1"/>
    <x v="0"/>
    <x v="2"/>
    <x v="0"/>
  </r>
  <r>
    <n v="371370742"/>
    <s v="L. Whayman"/>
    <x v="302"/>
    <s v="Nov"/>
    <n v="2023"/>
    <d v="1899-12-30T01:48:00"/>
    <x v="6"/>
    <x v="0"/>
    <n v="42"/>
    <x v="6"/>
    <s v="Asian"/>
    <x v="0"/>
    <x v="0"/>
    <m/>
    <n v="51"/>
    <s v="Delay"/>
    <x v="20"/>
    <n v="1"/>
    <x v="3"/>
    <x v="3"/>
    <x v="2"/>
    <x v="0"/>
  </r>
  <r>
    <n v="867308564"/>
    <s v="L. Elijahu"/>
    <x v="24"/>
    <s v="Apr"/>
    <n v="2023"/>
    <d v="1899-12-30T18:24:00"/>
    <x v="0"/>
    <x v="0"/>
    <n v="43"/>
    <x v="6"/>
    <s v="Asian"/>
    <x v="0"/>
    <x v="0"/>
    <m/>
    <n v="54"/>
    <s v="Delay"/>
    <x v="9"/>
    <n v="18"/>
    <x v="1"/>
    <x v="3"/>
    <x v="2"/>
    <x v="0"/>
  </r>
  <r>
    <n v="323534902"/>
    <s v="L. Le Conte"/>
    <x v="426"/>
    <s v="Nov"/>
    <n v="2023"/>
    <d v="1899-12-30T21:30:00"/>
    <x v="3"/>
    <x v="0"/>
    <n v="71"/>
    <x v="5"/>
    <s v="Asian"/>
    <x v="0"/>
    <x v="0"/>
    <m/>
    <n v="58"/>
    <s v="Delay"/>
    <x v="18"/>
    <n v="21"/>
    <x v="1"/>
    <x v="1"/>
    <x v="2"/>
    <x v="1"/>
  </r>
  <r>
    <n v="650539989"/>
    <s v="M. Mecozzi"/>
    <x v="390"/>
    <s v="Aug"/>
    <n v="2024"/>
    <d v="1899-12-30T02:51:00"/>
    <x v="3"/>
    <x v="0"/>
    <n v="57"/>
    <x v="2"/>
    <s v="Asian"/>
    <x v="0"/>
    <x v="0"/>
    <m/>
    <n v="12"/>
    <s v="Within Time"/>
    <x v="25"/>
    <n v="2"/>
    <x v="3"/>
    <x v="0"/>
    <x v="1"/>
    <x v="0"/>
  </r>
  <r>
    <n v="459964708"/>
    <s v="M. Bairnsfather"/>
    <x v="501"/>
    <s v="Sep"/>
    <n v="2024"/>
    <d v="1899-12-30T22:04:00"/>
    <x v="4"/>
    <x v="0"/>
    <n v="21"/>
    <x v="3"/>
    <s v="Asian"/>
    <x v="0"/>
    <x v="0"/>
    <m/>
    <n v="36"/>
    <s v="Delay"/>
    <x v="11"/>
    <n v="22"/>
    <x v="1"/>
    <x v="0"/>
    <x v="0"/>
    <x v="0"/>
  </r>
  <r>
    <n v="715462216"/>
    <s v="M. Breckenridge"/>
    <x v="41"/>
    <s v="Aug"/>
    <n v="2024"/>
    <d v="1899-12-30T06:49:00"/>
    <x v="1"/>
    <x v="0"/>
    <n v="35"/>
    <x v="6"/>
    <s v="Asian"/>
    <x v="0"/>
    <x v="0"/>
    <m/>
    <n v="59"/>
    <s v="Delay"/>
    <x v="8"/>
    <n v="6"/>
    <x v="0"/>
    <x v="3"/>
    <x v="2"/>
    <x v="1"/>
  </r>
  <r>
    <n v="512872879"/>
    <s v="N. Seed"/>
    <x v="35"/>
    <s v="Jul"/>
    <n v="2023"/>
    <d v="1899-12-30T20:07:00"/>
    <x v="2"/>
    <x v="0"/>
    <n v="38"/>
    <x v="6"/>
    <s v="Asian"/>
    <x v="0"/>
    <x v="0"/>
    <m/>
    <n v="11"/>
    <s v="Within Time"/>
    <x v="22"/>
    <n v="20"/>
    <x v="1"/>
    <x v="1"/>
    <x v="1"/>
    <x v="1"/>
  </r>
  <r>
    <n v="614036436"/>
    <s v="N. Baldock"/>
    <x v="433"/>
    <s v="Jan"/>
    <n v="2024"/>
    <d v="1899-12-30T13:35:00"/>
    <x v="3"/>
    <x v="0"/>
    <n v="19"/>
    <x v="3"/>
    <s v="Asian"/>
    <x v="0"/>
    <x v="0"/>
    <m/>
    <n v="15"/>
    <s v="Within Time"/>
    <x v="26"/>
    <n v="13"/>
    <x v="2"/>
    <x v="2"/>
    <x v="1"/>
    <x v="2"/>
  </r>
  <r>
    <n v="619250963"/>
    <s v="N. Wolverson"/>
    <x v="34"/>
    <s v="Jun"/>
    <n v="2024"/>
    <d v="1899-12-30T15:34:00"/>
    <x v="1"/>
    <x v="0"/>
    <n v="4"/>
    <x v="1"/>
    <s v="Asian"/>
    <x v="0"/>
    <x v="0"/>
    <m/>
    <n v="16"/>
    <s v="Within Time"/>
    <x v="21"/>
    <n v="15"/>
    <x v="2"/>
    <x v="1"/>
    <x v="1"/>
    <x v="1"/>
  </r>
  <r>
    <n v="553197556"/>
    <s v="N. Egdell"/>
    <x v="337"/>
    <s v="Oct"/>
    <n v="2024"/>
    <d v="1899-12-30T18:26:00"/>
    <x v="2"/>
    <x v="0"/>
    <n v="5"/>
    <x v="4"/>
    <s v="Asian"/>
    <x v="0"/>
    <x v="0"/>
    <m/>
    <n v="27"/>
    <s v="Within Time"/>
    <x v="24"/>
    <n v="18"/>
    <x v="1"/>
    <x v="1"/>
    <x v="1"/>
    <x v="1"/>
  </r>
  <r>
    <n v="720191669"/>
    <s v="N. Perrington"/>
    <x v="329"/>
    <s v="Oct"/>
    <n v="2023"/>
    <d v="1899-12-30T02:44:00"/>
    <x v="2"/>
    <x v="0"/>
    <n v="26"/>
    <x v="3"/>
    <s v="Asian"/>
    <x v="0"/>
    <x v="0"/>
    <m/>
    <n v="36"/>
    <s v="Delay"/>
    <x v="18"/>
    <n v="2"/>
    <x v="3"/>
    <x v="1"/>
    <x v="0"/>
    <x v="1"/>
  </r>
  <r>
    <n v="646685074"/>
    <s v="O. Coumbe"/>
    <x v="303"/>
    <s v="Mar"/>
    <n v="2024"/>
    <d v="1899-12-30T11:34:00"/>
    <x v="1"/>
    <x v="0"/>
    <n v="6"/>
    <x v="4"/>
    <s v="Asian"/>
    <x v="0"/>
    <x v="0"/>
    <m/>
    <n v="13"/>
    <s v="Within Time"/>
    <x v="30"/>
    <n v="11"/>
    <x v="0"/>
    <x v="3"/>
    <x v="1"/>
    <x v="1"/>
  </r>
  <r>
    <n v="414321840"/>
    <s v="O. Wesson"/>
    <x v="414"/>
    <s v="May"/>
    <n v="2024"/>
    <d v="1899-12-30T19:22:00"/>
    <x v="2"/>
    <x v="0"/>
    <n v="63"/>
    <x v="0"/>
    <s v="Asian"/>
    <x v="0"/>
    <x v="0"/>
    <m/>
    <n v="21"/>
    <s v="Within Time"/>
    <x v="17"/>
    <n v="19"/>
    <x v="1"/>
    <x v="1"/>
    <x v="1"/>
    <x v="1"/>
  </r>
  <r>
    <n v="639614158"/>
    <s v="O. Orgen"/>
    <x v="184"/>
    <s v="May"/>
    <n v="2024"/>
    <d v="1899-12-30T19:09:00"/>
    <x v="3"/>
    <x v="0"/>
    <n v="30"/>
    <x v="6"/>
    <s v="Asian"/>
    <x v="0"/>
    <x v="0"/>
    <m/>
    <n v="26"/>
    <s v="Within Time"/>
    <x v="5"/>
    <n v="19"/>
    <x v="1"/>
    <x v="0"/>
    <x v="1"/>
    <x v="0"/>
  </r>
  <r>
    <n v="569583904"/>
    <s v="O. Brik"/>
    <x v="508"/>
    <s v="Mar"/>
    <n v="2024"/>
    <d v="1899-12-30T19:44:00"/>
    <x v="2"/>
    <x v="0"/>
    <n v="56"/>
    <x v="2"/>
    <s v="Asian"/>
    <x v="0"/>
    <x v="0"/>
    <m/>
    <n v="32"/>
    <s v="Delay"/>
    <x v="28"/>
    <n v="19"/>
    <x v="1"/>
    <x v="0"/>
    <x v="0"/>
    <x v="2"/>
  </r>
  <r>
    <n v="135788511"/>
    <s v="O. Marsden"/>
    <x v="516"/>
    <s v="Jun"/>
    <n v="2024"/>
    <d v="1899-12-30T00:17:00"/>
    <x v="3"/>
    <x v="0"/>
    <n v="36"/>
    <x v="6"/>
    <s v="Asian"/>
    <x v="0"/>
    <x v="0"/>
    <m/>
    <n v="48"/>
    <s v="Delay"/>
    <x v="3"/>
    <n v="0"/>
    <x v="3"/>
    <x v="2"/>
    <x v="2"/>
    <x v="2"/>
  </r>
  <r>
    <n v="312498916"/>
    <s v="O. Borchardt"/>
    <x v="243"/>
    <s v="Jun"/>
    <n v="2024"/>
    <d v="1899-12-30T19:27:00"/>
    <x v="1"/>
    <x v="0"/>
    <n v="68"/>
    <x v="0"/>
    <s v="Asian"/>
    <x v="0"/>
    <x v="0"/>
    <m/>
    <n v="56"/>
    <s v="Delay"/>
    <x v="19"/>
    <n v="19"/>
    <x v="1"/>
    <x v="3"/>
    <x v="2"/>
    <x v="1"/>
  </r>
  <r>
    <n v="436773709"/>
    <s v="O. Silverton"/>
    <x v="202"/>
    <s v="Apr"/>
    <n v="2023"/>
    <d v="1899-12-30T04:54:00"/>
    <x v="1"/>
    <x v="0"/>
    <n v="30"/>
    <x v="6"/>
    <s v="Asian"/>
    <x v="0"/>
    <x v="0"/>
    <m/>
    <n v="58"/>
    <s v="Delay"/>
    <x v="13"/>
    <n v="4"/>
    <x v="3"/>
    <x v="2"/>
    <x v="2"/>
    <x v="2"/>
  </r>
  <r>
    <n v="478643709"/>
    <s v="P. Sharer"/>
    <x v="394"/>
    <s v="May"/>
    <n v="2024"/>
    <d v="1899-12-30T05:28:00"/>
    <x v="4"/>
    <x v="0"/>
    <n v="56"/>
    <x v="2"/>
    <s v="Asian"/>
    <x v="0"/>
    <x v="0"/>
    <m/>
    <n v="11"/>
    <s v="Within Time"/>
    <x v="22"/>
    <n v="5"/>
    <x v="3"/>
    <x v="1"/>
    <x v="1"/>
    <x v="1"/>
  </r>
  <r>
    <n v="703986090"/>
    <s v="P. Tallyn"/>
    <x v="370"/>
    <s v="Jan"/>
    <n v="2024"/>
    <d v="1899-12-30T18:40:00"/>
    <x v="6"/>
    <x v="0"/>
    <n v="50"/>
    <x v="2"/>
    <s v="Asian"/>
    <x v="0"/>
    <x v="0"/>
    <m/>
    <n v="29"/>
    <s v="Within Time"/>
    <x v="30"/>
    <n v="18"/>
    <x v="1"/>
    <x v="3"/>
    <x v="1"/>
    <x v="1"/>
  </r>
  <r>
    <n v="693701074"/>
    <s v="P. McCloud"/>
    <x v="318"/>
    <s v="Sep"/>
    <n v="2023"/>
    <d v="1899-12-30T15:28:00"/>
    <x v="1"/>
    <x v="0"/>
    <n v="49"/>
    <x v="2"/>
    <s v="Asian"/>
    <x v="0"/>
    <x v="0"/>
    <m/>
    <n v="55"/>
    <s v="Delay"/>
    <x v="30"/>
    <n v="15"/>
    <x v="2"/>
    <x v="3"/>
    <x v="2"/>
    <x v="1"/>
  </r>
  <r>
    <n v="434920068"/>
    <s v="P. Esselin"/>
    <x v="208"/>
    <s v="Feb"/>
    <n v="2024"/>
    <d v="1899-12-30T03:21:00"/>
    <x v="6"/>
    <x v="0"/>
    <n v="54"/>
    <x v="2"/>
    <s v="Asian"/>
    <x v="0"/>
    <x v="0"/>
    <m/>
    <n v="60"/>
    <s v="Delay"/>
    <x v="22"/>
    <n v="3"/>
    <x v="3"/>
    <x v="1"/>
    <x v="2"/>
    <x v="1"/>
  </r>
  <r>
    <n v="836745853"/>
    <s v="Q. Kernes"/>
    <x v="468"/>
    <s v="Jun"/>
    <n v="2023"/>
    <d v="1899-12-30T16:16:00"/>
    <x v="0"/>
    <x v="0"/>
    <n v="28"/>
    <x v="3"/>
    <s v="Asian"/>
    <x v="0"/>
    <x v="0"/>
    <m/>
    <n v="25"/>
    <s v="Within Time"/>
    <x v="16"/>
    <n v="16"/>
    <x v="2"/>
    <x v="1"/>
    <x v="1"/>
    <x v="1"/>
  </r>
  <r>
    <n v="407759320"/>
    <s v="Q. Addicote"/>
    <x v="307"/>
    <s v="Apr"/>
    <n v="2024"/>
    <d v="1899-12-30T05:45:00"/>
    <x v="3"/>
    <x v="0"/>
    <n v="32"/>
    <x v="6"/>
    <s v="Asian"/>
    <x v="0"/>
    <x v="0"/>
    <m/>
    <n v="47"/>
    <s v="Delay"/>
    <x v="28"/>
    <n v="5"/>
    <x v="3"/>
    <x v="0"/>
    <x v="2"/>
    <x v="2"/>
  </r>
  <r>
    <n v="243373437"/>
    <s v="R. Godart"/>
    <x v="424"/>
    <s v="Feb"/>
    <n v="2024"/>
    <d v="1899-12-30T00:38:00"/>
    <x v="0"/>
    <x v="0"/>
    <n v="26"/>
    <x v="3"/>
    <s v="Asian"/>
    <x v="0"/>
    <x v="0"/>
    <m/>
    <n v="17"/>
    <s v="Within Time"/>
    <x v="20"/>
    <n v="0"/>
    <x v="3"/>
    <x v="3"/>
    <x v="1"/>
    <x v="0"/>
  </r>
  <r>
    <n v="315685001"/>
    <s v="R. Bartunek"/>
    <x v="254"/>
    <s v="Jan"/>
    <n v="2024"/>
    <d v="1899-12-30T06:26:00"/>
    <x v="4"/>
    <x v="0"/>
    <n v="2"/>
    <x v="1"/>
    <s v="Asian"/>
    <x v="0"/>
    <x v="0"/>
    <m/>
    <n v="44"/>
    <s v="Delay"/>
    <x v="13"/>
    <n v="6"/>
    <x v="0"/>
    <x v="2"/>
    <x v="0"/>
    <x v="2"/>
  </r>
  <r>
    <n v="790401327"/>
    <s v="S. Danshin"/>
    <x v="54"/>
    <s v="Apr"/>
    <n v="2024"/>
    <d v="1899-12-30T18:42:00"/>
    <x v="5"/>
    <x v="0"/>
    <n v="5"/>
    <x v="4"/>
    <s v="Asian"/>
    <x v="0"/>
    <x v="0"/>
    <m/>
    <n v="26"/>
    <s v="Within Time"/>
    <x v="7"/>
    <n v="18"/>
    <x v="1"/>
    <x v="2"/>
    <x v="1"/>
    <x v="2"/>
  </r>
  <r>
    <n v="465299539"/>
    <s v="S. Barrass"/>
    <x v="258"/>
    <s v="Apr"/>
    <n v="2024"/>
    <d v="1899-12-30T05:20:00"/>
    <x v="2"/>
    <x v="0"/>
    <n v="35"/>
    <x v="6"/>
    <s v="Asian"/>
    <x v="0"/>
    <x v="0"/>
    <m/>
    <n v="26"/>
    <s v="Within Time"/>
    <x v="25"/>
    <n v="5"/>
    <x v="3"/>
    <x v="0"/>
    <x v="1"/>
    <x v="0"/>
  </r>
  <r>
    <n v="335352752"/>
    <s v="S. Grigoriscu"/>
    <x v="90"/>
    <s v="Aug"/>
    <n v="2023"/>
    <d v="1899-12-30T02:17:00"/>
    <x v="3"/>
    <x v="0"/>
    <n v="6"/>
    <x v="4"/>
    <s v="Asian"/>
    <x v="0"/>
    <x v="0"/>
    <m/>
    <n v="32"/>
    <s v="Delay"/>
    <x v="27"/>
    <n v="2"/>
    <x v="3"/>
    <x v="3"/>
    <x v="0"/>
    <x v="0"/>
  </r>
  <r>
    <n v="611230736"/>
    <s v="S. McLugaish"/>
    <x v="455"/>
    <s v="Jul"/>
    <n v="2024"/>
    <d v="1899-12-30T20:09:00"/>
    <x v="1"/>
    <x v="0"/>
    <n v="39"/>
    <x v="6"/>
    <s v="Asian"/>
    <x v="0"/>
    <x v="0"/>
    <m/>
    <n v="33"/>
    <s v="Delay"/>
    <x v="0"/>
    <n v="20"/>
    <x v="1"/>
    <x v="0"/>
    <x v="0"/>
    <x v="0"/>
  </r>
  <r>
    <n v="454187910"/>
    <s v="S. Pawellek"/>
    <x v="348"/>
    <s v="May"/>
    <n v="2024"/>
    <d v="1899-12-30T12:34:00"/>
    <x v="2"/>
    <x v="0"/>
    <n v="6"/>
    <x v="4"/>
    <s v="Asian"/>
    <x v="0"/>
    <x v="0"/>
    <m/>
    <n v="37"/>
    <s v="Delay"/>
    <x v="11"/>
    <n v="12"/>
    <x v="2"/>
    <x v="0"/>
    <x v="0"/>
    <x v="0"/>
  </r>
  <r>
    <n v="143267316"/>
    <s v="S. Riccardo"/>
    <x v="493"/>
    <s v="Sep"/>
    <n v="2024"/>
    <d v="1899-12-30T01:48:00"/>
    <x v="4"/>
    <x v="0"/>
    <n v="55"/>
    <x v="2"/>
    <s v="Asian"/>
    <x v="0"/>
    <x v="0"/>
    <m/>
    <n v="48"/>
    <s v="Delay"/>
    <x v="12"/>
    <n v="1"/>
    <x v="3"/>
    <x v="2"/>
    <x v="2"/>
    <x v="2"/>
  </r>
  <r>
    <n v="259519518"/>
    <s v="T. Rolingson"/>
    <x v="454"/>
    <s v="Apr"/>
    <n v="2023"/>
    <d v="1899-12-30T02:45:00"/>
    <x v="1"/>
    <x v="0"/>
    <n v="62"/>
    <x v="0"/>
    <s v="Asian"/>
    <x v="0"/>
    <x v="0"/>
    <m/>
    <n v="12"/>
    <s v="Within Time"/>
    <x v="21"/>
    <n v="2"/>
    <x v="3"/>
    <x v="1"/>
    <x v="1"/>
    <x v="1"/>
  </r>
  <r>
    <n v="441909274"/>
    <s v="T. Proger"/>
    <x v="158"/>
    <s v="Mar"/>
    <n v="2024"/>
    <d v="1899-12-30T13:53:00"/>
    <x v="1"/>
    <x v="0"/>
    <n v="46"/>
    <x v="2"/>
    <s v="Asian"/>
    <x v="0"/>
    <x v="0"/>
    <m/>
    <n v="16"/>
    <s v="Within Time"/>
    <x v="17"/>
    <n v="13"/>
    <x v="2"/>
    <x v="1"/>
    <x v="1"/>
    <x v="1"/>
  </r>
  <r>
    <n v="889611482"/>
    <s v="T. Godfree"/>
    <x v="539"/>
    <s v="Aug"/>
    <n v="2024"/>
    <d v="1899-12-30T17:03:00"/>
    <x v="4"/>
    <x v="0"/>
    <n v="26"/>
    <x v="3"/>
    <s v="Asian"/>
    <x v="0"/>
    <x v="0"/>
    <m/>
    <n v="42"/>
    <s v="Delay"/>
    <x v="5"/>
    <n v="17"/>
    <x v="2"/>
    <x v="0"/>
    <x v="0"/>
    <x v="0"/>
  </r>
  <r>
    <n v="372447515"/>
    <s v="T. Anscott"/>
    <x v="45"/>
    <s v="May"/>
    <n v="2024"/>
    <d v="1899-12-30T04:21:00"/>
    <x v="3"/>
    <x v="0"/>
    <n v="11"/>
    <x v="4"/>
    <s v="Asian"/>
    <x v="0"/>
    <x v="0"/>
    <m/>
    <n v="44"/>
    <s v="Delay"/>
    <x v="7"/>
    <n v="4"/>
    <x v="3"/>
    <x v="2"/>
    <x v="0"/>
    <x v="2"/>
  </r>
  <r>
    <n v="584304808"/>
    <s v="T. Hollyar"/>
    <x v="172"/>
    <s v="Aug"/>
    <n v="2024"/>
    <d v="1899-12-30T04:53:00"/>
    <x v="1"/>
    <x v="0"/>
    <n v="45"/>
    <x v="2"/>
    <s v="Asian"/>
    <x v="0"/>
    <x v="0"/>
    <m/>
    <n v="47"/>
    <s v="Delay"/>
    <x v="15"/>
    <n v="4"/>
    <x v="3"/>
    <x v="2"/>
    <x v="2"/>
    <x v="2"/>
  </r>
  <r>
    <n v="859910113"/>
    <s v="U. Vyel"/>
    <x v="308"/>
    <s v="May"/>
    <n v="2023"/>
    <d v="1899-12-30T05:14:00"/>
    <x v="4"/>
    <x v="0"/>
    <n v="31"/>
    <x v="6"/>
    <s v="Asian"/>
    <x v="0"/>
    <x v="0"/>
    <m/>
    <n v="10"/>
    <s v="Within Time"/>
    <x v="4"/>
    <n v="5"/>
    <x v="3"/>
    <x v="2"/>
    <x v="1"/>
    <x v="2"/>
  </r>
  <r>
    <n v="655529143"/>
    <s v="U. Widdecombe"/>
    <x v="151"/>
    <s v="Jun"/>
    <n v="2023"/>
    <d v="1899-12-30T15:32:00"/>
    <x v="6"/>
    <x v="0"/>
    <n v="48"/>
    <x v="2"/>
    <s v="Asian"/>
    <x v="0"/>
    <x v="0"/>
    <m/>
    <n v="21"/>
    <s v="Within Time"/>
    <x v="0"/>
    <n v="15"/>
    <x v="2"/>
    <x v="0"/>
    <x v="1"/>
    <x v="0"/>
  </r>
  <r>
    <n v="678539593"/>
    <s v="U. Genn"/>
    <x v="136"/>
    <s v="Oct"/>
    <n v="2023"/>
    <d v="1899-12-30T04:36:00"/>
    <x v="5"/>
    <x v="0"/>
    <n v="5"/>
    <x v="4"/>
    <s v="Asian"/>
    <x v="0"/>
    <x v="0"/>
    <m/>
    <n v="38"/>
    <s v="Delay"/>
    <x v="23"/>
    <n v="4"/>
    <x v="3"/>
    <x v="2"/>
    <x v="0"/>
    <x v="2"/>
  </r>
  <r>
    <n v="203453196"/>
    <s v="V. Seivertsen"/>
    <x v="349"/>
    <s v="Apr"/>
    <n v="2023"/>
    <d v="1899-12-30T10:51:00"/>
    <x v="3"/>
    <x v="0"/>
    <n v="27"/>
    <x v="3"/>
    <s v="Asian"/>
    <x v="0"/>
    <x v="0"/>
    <m/>
    <n v="37"/>
    <s v="Delay"/>
    <x v="11"/>
    <n v="10"/>
    <x v="0"/>
    <x v="0"/>
    <x v="0"/>
    <x v="0"/>
  </r>
  <r>
    <n v="795192691"/>
    <s v="V. Kennermann"/>
    <x v="199"/>
    <s v="Dec"/>
    <n v="2023"/>
    <d v="1899-12-30T17:07:00"/>
    <x v="1"/>
    <x v="0"/>
    <n v="77"/>
    <x v="5"/>
    <s v="Asian"/>
    <x v="0"/>
    <x v="0"/>
    <m/>
    <n v="42"/>
    <s v="Delay"/>
    <x v="17"/>
    <n v="17"/>
    <x v="2"/>
    <x v="1"/>
    <x v="0"/>
    <x v="1"/>
  </r>
  <r>
    <n v="586387745"/>
    <s v="V. Couronne"/>
    <x v="393"/>
    <s v="Jul"/>
    <n v="2023"/>
    <d v="1899-12-30T13:40:00"/>
    <x v="6"/>
    <x v="0"/>
    <n v="15"/>
    <x v="3"/>
    <s v="Asian"/>
    <x v="0"/>
    <x v="0"/>
    <m/>
    <n v="49"/>
    <s v="Delay"/>
    <x v="2"/>
    <n v="13"/>
    <x v="2"/>
    <x v="1"/>
    <x v="2"/>
    <x v="1"/>
  </r>
  <r>
    <n v="319837275"/>
    <s v="W. Betjes"/>
    <x v="274"/>
    <s v="Dec"/>
    <n v="2023"/>
    <d v="1899-12-30T07:50:00"/>
    <x v="1"/>
    <x v="0"/>
    <n v="54"/>
    <x v="2"/>
    <s v="Asian"/>
    <x v="0"/>
    <x v="0"/>
    <m/>
    <n v="10"/>
    <s v="Within Time"/>
    <x v="12"/>
    <n v="7"/>
    <x v="0"/>
    <x v="2"/>
    <x v="1"/>
    <x v="2"/>
  </r>
  <r>
    <n v="459217302"/>
    <s v="W. Smithen"/>
    <x v="36"/>
    <s v="Oct"/>
    <n v="2023"/>
    <d v="1899-12-30T06:49:00"/>
    <x v="2"/>
    <x v="0"/>
    <n v="23"/>
    <x v="3"/>
    <s v="Asian"/>
    <x v="0"/>
    <x v="0"/>
    <m/>
    <n v="11"/>
    <s v="Within Time"/>
    <x v="9"/>
    <n v="6"/>
    <x v="0"/>
    <x v="3"/>
    <x v="1"/>
    <x v="0"/>
  </r>
  <r>
    <n v="170175442"/>
    <s v="W. Caldow"/>
    <x v="83"/>
    <s v="Aug"/>
    <n v="2024"/>
    <d v="1899-12-30T15:14:00"/>
    <x v="1"/>
    <x v="0"/>
    <n v="60"/>
    <x v="0"/>
    <s v="Asian"/>
    <x v="0"/>
    <x v="0"/>
    <m/>
    <n v="45"/>
    <s v="Delay"/>
    <x v="29"/>
    <n v="15"/>
    <x v="2"/>
    <x v="2"/>
    <x v="0"/>
    <x v="2"/>
  </r>
  <r>
    <n v="244957873"/>
    <s v="X. Maddaford"/>
    <x v="532"/>
    <s v="Jun"/>
    <n v="2024"/>
    <d v="1899-12-30T14:41:00"/>
    <x v="5"/>
    <x v="0"/>
    <n v="12"/>
    <x v="4"/>
    <s v="Asian"/>
    <x v="0"/>
    <x v="0"/>
    <m/>
    <n v="37"/>
    <s v="Delay"/>
    <x v="16"/>
    <n v="14"/>
    <x v="2"/>
    <x v="1"/>
    <x v="0"/>
    <x v="1"/>
  </r>
  <r>
    <n v="168407318"/>
    <s v="X. Wiseman"/>
    <x v="318"/>
    <s v="Sep"/>
    <n v="2023"/>
    <d v="1899-12-30T21:24:00"/>
    <x v="1"/>
    <x v="0"/>
    <n v="69"/>
    <x v="0"/>
    <s v="Asian"/>
    <x v="0"/>
    <x v="0"/>
    <m/>
    <n v="40"/>
    <s v="Delay"/>
    <x v="30"/>
    <n v="21"/>
    <x v="1"/>
    <x v="3"/>
    <x v="0"/>
    <x v="1"/>
  </r>
  <r>
    <n v="120914079"/>
    <s v="Y. Uridge"/>
    <x v="541"/>
    <s v="Jun"/>
    <n v="2023"/>
    <d v="1899-12-30T20:34:00"/>
    <x v="2"/>
    <x v="0"/>
    <n v="28"/>
    <x v="3"/>
    <s v="Asian"/>
    <x v="0"/>
    <x v="0"/>
    <m/>
    <n v="28"/>
    <s v="Within Time"/>
    <x v="4"/>
    <n v="20"/>
    <x v="1"/>
    <x v="2"/>
    <x v="1"/>
    <x v="2"/>
  </r>
  <r>
    <n v="561112621"/>
    <s v="Y. Lafford"/>
    <x v="321"/>
    <s v="Jan"/>
    <n v="2024"/>
    <d v="1899-12-30T03:31:00"/>
    <x v="3"/>
    <x v="0"/>
    <n v="74"/>
    <x v="5"/>
    <s v="Asian"/>
    <x v="0"/>
    <x v="0"/>
    <m/>
    <n v="51"/>
    <s v="Delay"/>
    <x v="28"/>
    <n v="3"/>
    <x v="3"/>
    <x v="0"/>
    <x v="2"/>
    <x v="2"/>
  </r>
  <r>
    <n v="433764511"/>
    <s v="Y. Dumbarton"/>
    <x v="269"/>
    <s v="Oct"/>
    <n v="2023"/>
    <d v="1899-12-30T19:50:00"/>
    <x v="4"/>
    <x v="0"/>
    <n v="10"/>
    <x v="4"/>
    <s v="Asian"/>
    <x v="0"/>
    <x v="0"/>
    <m/>
    <n v="53"/>
    <s v="Delay"/>
    <x v="12"/>
    <n v="19"/>
    <x v="1"/>
    <x v="2"/>
    <x v="2"/>
    <x v="2"/>
  </r>
  <r>
    <n v="312696763"/>
    <s v="Y. Durante"/>
    <x v="516"/>
    <s v="Jun"/>
    <n v="2024"/>
    <d v="1899-12-30T00:31:00"/>
    <x v="3"/>
    <x v="0"/>
    <n v="51"/>
    <x v="2"/>
    <s v="Asian"/>
    <x v="0"/>
    <x v="0"/>
    <m/>
    <n v="54"/>
    <s v="Delay"/>
    <x v="3"/>
    <n v="0"/>
    <x v="3"/>
    <x v="2"/>
    <x v="2"/>
    <x v="2"/>
  </r>
  <r>
    <n v="262460717"/>
    <s v="Z. Douche"/>
    <x v="438"/>
    <s v="Sep"/>
    <n v="2024"/>
    <d v="1899-12-30T17:43:00"/>
    <x v="2"/>
    <x v="0"/>
    <n v="51"/>
    <x v="2"/>
    <s v="Asian"/>
    <x v="0"/>
    <x v="0"/>
    <m/>
    <n v="13"/>
    <s v="Within Time"/>
    <x v="7"/>
    <n v="17"/>
    <x v="2"/>
    <x v="2"/>
    <x v="1"/>
    <x v="2"/>
  </r>
  <r>
    <n v="626408833"/>
    <s v="Z. Piggrem"/>
    <x v="27"/>
    <s v="Jul"/>
    <n v="2024"/>
    <d v="1899-12-30T23:13:00"/>
    <x v="3"/>
    <x v="0"/>
    <n v="79"/>
    <x v="5"/>
    <s v="Asian"/>
    <x v="0"/>
    <x v="0"/>
    <m/>
    <n v="13"/>
    <s v="Within Time"/>
    <x v="16"/>
    <n v="23"/>
    <x v="1"/>
    <x v="1"/>
    <x v="1"/>
    <x v="1"/>
  </r>
  <r>
    <n v="436137446"/>
    <s v="Z. Rudyard"/>
    <x v="26"/>
    <s v="Mar"/>
    <n v="2024"/>
    <d v="1899-12-30T01:06:00"/>
    <x v="4"/>
    <x v="0"/>
    <n v="11"/>
    <x v="4"/>
    <s v="Asian"/>
    <x v="0"/>
    <x v="0"/>
    <m/>
    <n v="17"/>
    <s v="Within Time"/>
    <x v="6"/>
    <n v="1"/>
    <x v="3"/>
    <x v="3"/>
    <x v="1"/>
    <x v="0"/>
  </r>
  <r>
    <n v="578458014"/>
    <s v="Z. Nottram"/>
    <x v="176"/>
    <s v="Apr"/>
    <n v="2023"/>
    <d v="1899-12-30T16:35:00"/>
    <x v="3"/>
    <x v="0"/>
    <n v="33"/>
    <x v="6"/>
    <s v="Asian"/>
    <x v="0"/>
    <x v="0"/>
    <m/>
    <n v="32"/>
    <s v="Delay"/>
    <x v="3"/>
    <n v="16"/>
    <x v="2"/>
    <x v="2"/>
    <x v="0"/>
    <x v="2"/>
  </r>
  <r>
    <n v="417289047"/>
    <s v="T. Gillopp"/>
    <x v="424"/>
    <s v="Feb"/>
    <n v="2024"/>
    <d v="1899-12-30T19:40:00"/>
    <x v="0"/>
    <x v="0"/>
    <n v="51"/>
    <x v="2"/>
    <s v="Asian"/>
    <x v="0"/>
    <x v="0"/>
    <n v="0"/>
    <n v="31"/>
    <s v="Delay"/>
    <x v="20"/>
    <n v="19"/>
    <x v="1"/>
    <x v="3"/>
    <x v="0"/>
    <x v="0"/>
  </r>
  <r>
    <n v="403956018"/>
    <s v="V. Kingswell"/>
    <x v="26"/>
    <s v="Mar"/>
    <n v="2024"/>
    <d v="1899-12-30T07:20:00"/>
    <x v="4"/>
    <x v="0"/>
    <n v="64"/>
    <x v="0"/>
    <s v="Asian"/>
    <x v="0"/>
    <x v="0"/>
    <n v="0"/>
    <n v="42"/>
    <s v="Delay"/>
    <x v="6"/>
    <n v="7"/>
    <x v="0"/>
    <x v="3"/>
    <x v="0"/>
    <x v="0"/>
  </r>
  <r>
    <n v="161517376"/>
    <s v="L. Ivory"/>
    <x v="100"/>
    <s v="Jul"/>
    <n v="2024"/>
    <d v="1899-12-30T03:19:00"/>
    <x v="4"/>
    <x v="0"/>
    <n v="64"/>
    <x v="0"/>
    <s v="Asian"/>
    <x v="0"/>
    <x v="0"/>
    <n v="1"/>
    <n v="39"/>
    <s v="Delay"/>
    <x v="4"/>
    <n v="3"/>
    <x v="3"/>
    <x v="2"/>
    <x v="0"/>
    <x v="2"/>
  </r>
  <r>
    <n v="815189064"/>
    <s v="X. Elles"/>
    <x v="233"/>
    <s v="Jan"/>
    <n v="2024"/>
    <d v="1899-12-30T00:44:00"/>
    <x v="5"/>
    <x v="0"/>
    <n v="12"/>
    <x v="4"/>
    <s v="Asian"/>
    <x v="0"/>
    <x v="0"/>
    <n v="1"/>
    <n v="12"/>
    <s v="Within Time"/>
    <x v="9"/>
    <n v="0"/>
    <x v="3"/>
    <x v="3"/>
    <x v="1"/>
    <x v="0"/>
  </r>
  <r>
    <n v="818373389"/>
    <s v="F. Bukowski"/>
    <x v="110"/>
    <s v="Dec"/>
    <n v="2023"/>
    <d v="1899-12-30T16:50:00"/>
    <x v="2"/>
    <x v="0"/>
    <n v="41"/>
    <x v="6"/>
    <s v="Asian"/>
    <x v="0"/>
    <x v="0"/>
    <n v="2"/>
    <n v="29"/>
    <s v="Within Time"/>
    <x v="28"/>
    <n v="16"/>
    <x v="2"/>
    <x v="0"/>
    <x v="1"/>
    <x v="2"/>
  </r>
  <r>
    <n v="719920551"/>
    <s v="T. Mosdell"/>
    <x v="477"/>
    <s v="Sep"/>
    <n v="2024"/>
    <d v="1899-12-30T14:15:00"/>
    <x v="6"/>
    <x v="0"/>
    <n v="35"/>
    <x v="6"/>
    <s v="Asian"/>
    <x v="0"/>
    <x v="0"/>
    <n v="2"/>
    <n v="56"/>
    <s v="Delay"/>
    <x v="24"/>
    <n v="14"/>
    <x v="2"/>
    <x v="1"/>
    <x v="2"/>
    <x v="1"/>
  </r>
  <r>
    <n v="199622068"/>
    <s v="Z. Kubu"/>
    <x v="253"/>
    <s v="May"/>
    <n v="2023"/>
    <d v="1899-12-30T08:29:00"/>
    <x v="2"/>
    <x v="0"/>
    <n v="43"/>
    <x v="6"/>
    <s v="Asian"/>
    <x v="0"/>
    <x v="0"/>
    <n v="2"/>
    <n v="22"/>
    <s v="Within Time"/>
    <x v="6"/>
    <n v="8"/>
    <x v="0"/>
    <x v="3"/>
    <x v="1"/>
    <x v="0"/>
  </r>
  <r>
    <n v="391277971"/>
    <s v="C. Poznan"/>
    <x v="77"/>
    <s v="Nov"/>
    <n v="2023"/>
    <d v="1899-12-30T00:20:00"/>
    <x v="3"/>
    <x v="0"/>
    <n v="35"/>
    <x v="6"/>
    <s v="Asian"/>
    <x v="0"/>
    <x v="0"/>
    <n v="3"/>
    <n v="23"/>
    <s v="Within Time"/>
    <x v="5"/>
    <n v="0"/>
    <x v="3"/>
    <x v="0"/>
    <x v="1"/>
    <x v="0"/>
  </r>
  <r>
    <n v="187451401"/>
    <s v="G. Lebel"/>
    <x v="96"/>
    <s v="Apr"/>
    <n v="2024"/>
    <d v="1899-12-30T14:51:00"/>
    <x v="6"/>
    <x v="0"/>
    <n v="45"/>
    <x v="2"/>
    <s v="Asian"/>
    <x v="0"/>
    <x v="0"/>
    <n v="3"/>
    <n v="23"/>
    <s v="Within Time"/>
    <x v="30"/>
    <n v="14"/>
    <x v="2"/>
    <x v="3"/>
    <x v="1"/>
    <x v="1"/>
  </r>
  <r>
    <n v="372654950"/>
    <s v="S. Morrill"/>
    <x v="30"/>
    <s v="Jan"/>
    <n v="2024"/>
    <d v="1899-12-30T11:26:00"/>
    <x v="6"/>
    <x v="0"/>
    <n v="75"/>
    <x v="5"/>
    <s v="Asian"/>
    <x v="0"/>
    <x v="0"/>
    <n v="3"/>
    <n v="29"/>
    <s v="Within Time"/>
    <x v="11"/>
    <n v="11"/>
    <x v="0"/>
    <x v="0"/>
    <x v="1"/>
    <x v="0"/>
  </r>
  <r>
    <n v="428105696"/>
    <s v="Z. Abercrombie"/>
    <x v="93"/>
    <s v="Mar"/>
    <n v="2024"/>
    <d v="1899-12-30T05:21:00"/>
    <x v="3"/>
    <x v="0"/>
    <n v="76"/>
    <x v="5"/>
    <s v="Asian"/>
    <x v="0"/>
    <x v="0"/>
    <n v="3"/>
    <n v="53"/>
    <s v="Delay"/>
    <x v="15"/>
    <n v="5"/>
    <x v="3"/>
    <x v="2"/>
    <x v="2"/>
    <x v="2"/>
  </r>
  <r>
    <n v="291277983"/>
    <s v="L. Pittman"/>
    <x v="518"/>
    <s v="Apr"/>
    <n v="2023"/>
    <d v="1899-12-30T18:58:00"/>
    <x v="0"/>
    <x v="0"/>
    <n v="27"/>
    <x v="3"/>
    <s v="Asian"/>
    <x v="0"/>
    <x v="0"/>
    <n v="4"/>
    <n v="49"/>
    <s v="Delay"/>
    <x v="18"/>
    <n v="18"/>
    <x v="1"/>
    <x v="1"/>
    <x v="2"/>
    <x v="1"/>
  </r>
  <r>
    <n v="680036336"/>
    <s v="M. MacVean"/>
    <x v="172"/>
    <s v="Aug"/>
    <n v="2024"/>
    <d v="1899-12-30T06:02:00"/>
    <x v="1"/>
    <x v="0"/>
    <n v="17"/>
    <x v="3"/>
    <s v="Asian"/>
    <x v="0"/>
    <x v="0"/>
    <n v="4"/>
    <n v="48"/>
    <s v="Delay"/>
    <x v="15"/>
    <n v="6"/>
    <x v="0"/>
    <x v="2"/>
    <x v="2"/>
    <x v="2"/>
  </r>
  <r>
    <n v="734880672"/>
    <s v="R. Clemenzi"/>
    <x v="351"/>
    <s v="Oct"/>
    <n v="2024"/>
    <d v="1899-12-30T05:26:00"/>
    <x v="0"/>
    <x v="0"/>
    <n v="43"/>
    <x v="6"/>
    <s v="Asian"/>
    <x v="0"/>
    <x v="0"/>
    <n v="4"/>
    <n v="51"/>
    <s v="Delay"/>
    <x v="12"/>
    <n v="5"/>
    <x v="3"/>
    <x v="2"/>
    <x v="2"/>
    <x v="2"/>
  </r>
  <r>
    <n v="622953705"/>
    <s v="T. Timoney"/>
    <x v="298"/>
    <s v="Nov"/>
    <n v="2023"/>
    <d v="1899-12-30T21:36:00"/>
    <x v="4"/>
    <x v="0"/>
    <n v="22"/>
    <x v="3"/>
    <s v="Asian"/>
    <x v="0"/>
    <x v="0"/>
    <n v="4"/>
    <n v="27"/>
    <s v="Within Time"/>
    <x v="0"/>
    <n v="21"/>
    <x v="1"/>
    <x v="0"/>
    <x v="1"/>
    <x v="0"/>
  </r>
  <r>
    <n v="474276059"/>
    <s v="U. Veazey"/>
    <x v="290"/>
    <s v="May"/>
    <n v="2023"/>
    <d v="1899-12-30T07:23:00"/>
    <x v="2"/>
    <x v="0"/>
    <n v="6"/>
    <x v="4"/>
    <s v="Asian"/>
    <x v="0"/>
    <x v="0"/>
    <n v="4"/>
    <n v="26"/>
    <s v="Within Time"/>
    <x v="10"/>
    <n v="7"/>
    <x v="0"/>
    <x v="2"/>
    <x v="1"/>
    <x v="2"/>
  </r>
  <r>
    <n v="201342154"/>
    <s v="A. Chill"/>
    <x v="534"/>
    <s v="Mar"/>
    <n v="2024"/>
    <d v="1899-12-30T20:28:00"/>
    <x v="5"/>
    <x v="0"/>
    <n v="70"/>
    <x v="5"/>
    <s v="Asian"/>
    <x v="0"/>
    <x v="0"/>
    <n v="5"/>
    <n v="37"/>
    <s v="Delay"/>
    <x v="1"/>
    <n v="20"/>
    <x v="1"/>
    <x v="0"/>
    <x v="0"/>
    <x v="0"/>
  </r>
  <r>
    <n v="800508275"/>
    <s v="E. Jiroutek"/>
    <x v="112"/>
    <s v="Apr"/>
    <n v="2023"/>
    <d v="1899-12-30T16:52:00"/>
    <x v="0"/>
    <x v="0"/>
    <n v="65"/>
    <x v="0"/>
    <s v="Asian"/>
    <x v="0"/>
    <x v="0"/>
    <n v="6"/>
    <n v="15"/>
    <s v="Within Time"/>
    <x v="5"/>
    <n v="16"/>
    <x v="2"/>
    <x v="0"/>
    <x v="1"/>
    <x v="0"/>
  </r>
  <r>
    <n v="537532901"/>
    <s v="I. Rheaume"/>
    <x v="182"/>
    <s v="Aug"/>
    <n v="2023"/>
    <d v="1899-12-30T15:18:00"/>
    <x v="0"/>
    <x v="0"/>
    <n v="24"/>
    <x v="3"/>
    <s v="Asian"/>
    <x v="0"/>
    <x v="0"/>
    <n v="6"/>
    <n v="51"/>
    <s v="Delay"/>
    <x v="12"/>
    <n v="15"/>
    <x v="2"/>
    <x v="2"/>
    <x v="2"/>
    <x v="2"/>
  </r>
  <r>
    <n v="802549455"/>
    <s v="R. Ranstead"/>
    <x v="380"/>
    <s v="Nov"/>
    <n v="2023"/>
    <d v="1899-12-30T17:19:00"/>
    <x v="6"/>
    <x v="0"/>
    <n v="23"/>
    <x v="3"/>
    <s v="Asian"/>
    <x v="0"/>
    <x v="0"/>
    <n v="6"/>
    <n v="13"/>
    <s v="Within Time"/>
    <x v="26"/>
    <n v="17"/>
    <x v="2"/>
    <x v="2"/>
    <x v="1"/>
    <x v="2"/>
  </r>
  <r>
    <n v="286214061"/>
    <s v="X. Raden"/>
    <x v="340"/>
    <s v="May"/>
    <n v="2023"/>
    <d v="1899-12-30T12:11:00"/>
    <x v="0"/>
    <x v="0"/>
    <n v="28"/>
    <x v="3"/>
    <s v="Asian"/>
    <x v="0"/>
    <x v="0"/>
    <n v="6"/>
    <n v="17"/>
    <s v="Within Time"/>
    <x v="24"/>
    <n v="12"/>
    <x v="2"/>
    <x v="1"/>
    <x v="1"/>
    <x v="1"/>
  </r>
  <r>
    <n v="747622379"/>
    <s v="Z. Poltone"/>
    <x v="256"/>
    <s v="May"/>
    <n v="2023"/>
    <d v="1899-12-30T02:52:00"/>
    <x v="3"/>
    <x v="0"/>
    <n v="1"/>
    <x v="1"/>
    <s v="Asian"/>
    <x v="0"/>
    <x v="0"/>
    <n v="6"/>
    <n v="12"/>
    <s v="Within Time"/>
    <x v="20"/>
    <n v="2"/>
    <x v="3"/>
    <x v="3"/>
    <x v="1"/>
    <x v="0"/>
  </r>
  <r>
    <n v="674281008"/>
    <s v="K. Rouzet"/>
    <x v="498"/>
    <s v="Jun"/>
    <n v="2023"/>
    <d v="1899-12-30T23:08:00"/>
    <x v="0"/>
    <x v="0"/>
    <n v="2"/>
    <x v="1"/>
    <s v="Asian"/>
    <x v="0"/>
    <x v="0"/>
    <n v="7"/>
    <n v="32"/>
    <s v="Delay"/>
    <x v="28"/>
    <n v="23"/>
    <x v="1"/>
    <x v="0"/>
    <x v="0"/>
    <x v="2"/>
  </r>
  <r>
    <n v="881372614"/>
    <s v="O. MacVagh"/>
    <x v="142"/>
    <s v="Feb"/>
    <n v="2024"/>
    <d v="1899-12-30T14:17:00"/>
    <x v="2"/>
    <x v="0"/>
    <n v="35"/>
    <x v="6"/>
    <s v="Asian"/>
    <x v="0"/>
    <x v="0"/>
    <n v="7"/>
    <n v="32"/>
    <s v="Delay"/>
    <x v="19"/>
    <n v="14"/>
    <x v="2"/>
    <x v="3"/>
    <x v="0"/>
    <x v="1"/>
  </r>
  <r>
    <n v="670318033"/>
    <s v="V. Crowch"/>
    <x v="4"/>
    <s v="Sep"/>
    <n v="2024"/>
    <d v="1899-12-30T02:41:00"/>
    <x v="0"/>
    <x v="0"/>
    <n v="79"/>
    <x v="5"/>
    <s v="Asian"/>
    <x v="0"/>
    <x v="0"/>
    <n v="7"/>
    <n v="34"/>
    <s v="Delay"/>
    <x v="2"/>
    <n v="2"/>
    <x v="3"/>
    <x v="1"/>
    <x v="0"/>
    <x v="1"/>
  </r>
  <r>
    <n v="807371984"/>
    <s v="X. Cooke"/>
    <x v="403"/>
    <s v="Oct"/>
    <n v="2024"/>
    <d v="1899-12-30T05:51:00"/>
    <x v="3"/>
    <x v="0"/>
    <n v="56"/>
    <x v="2"/>
    <s v="Asian"/>
    <x v="0"/>
    <x v="0"/>
    <n v="7"/>
    <n v="28"/>
    <s v="Within Time"/>
    <x v="0"/>
    <n v="5"/>
    <x v="3"/>
    <x v="0"/>
    <x v="1"/>
    <x v="0"/>
  </r>
  <r>
    <n v="167660469"/>
    <s v="I. Snuggs"/>
    <x v="221"/>
    <s v="May"/>
    <n v="2024"/>
    <d v="1899-12-30T11:46:00"/>
    <x v="0"/>
    <x v="0"/>
    <n v="71"/>
    <x v="5"/>
    <s v="Asian"/>
    <x v="0"/>
    <x v="0"/>
    <n v="8"/>
    <n v="56"/>
    <s v="Delay"/>
    <x v="21"/>
    <n v="11"/>
    <x v="0"/>
    <x v="1"/>
    <x v="2"/>
    <x v="1"/>
  </r>
  <r>
    <n v="361083342"/>
    <s v="N. Hurl"/>
    <x v="334"/>
    <s v="Jun"/>
    <n v="2024"/>
    <d v="1899-12-30T13:00:00"/>
    <x v="5"/>
    <x v="0"/>
    <n v="4"/>
    <x v="1"/>
    <s v="Asian"/>
    <x v="0"/>
    <x v="0"/>
    <n v="8"/>
    <n v="13"/>
    <s v="Within Time"/>
    <x v="28"/>
    <n v="13"/>
    <x v="2"/>
    <x v="0"/>
    <x v="1"/>
    <x v="2"/>
  </r>
  <r>
    <n v="712279390"/>
    <s v="S. Cotgrove"/>
    <x v="109"/>
    <s v="Jul"/>
    <n v="2023"/>
    <d v="1899-12-30T02:13:00"/>
    <x v="4"/>
    <x v="0"/>
    <n v="10"/>
    <x v="4"/>
    <s v="Asian"/>
    <x v="0"/>
    <x v="0"/>
    <n v="8"/>
    <n v="35"/>
    <s v="Delay"/>
    <x v="29"/>
    <n v="2"/>
    <x v="3"/>
    <x v="2"/>
    <x v="0"/>
    <x v="2"/>
  </r>
  <r>
    <n v="580228552"/>
    <s v="Z. Claque"/>
    <x v="313"/>
    <s v="Jul"/>
    <n v="2024"/>
    <d v="1899-12-30T14:56:00"/>
    <x v="2"/>
    <x v="0"/>
    <n v="18"/>
    <x v="3"/>
    <s v="Asian"/>
    <x v="0"/>
    <x v="0"/>
    <n v="8"/>
    <n v="38"/>
    <s v="Delay"/>
    <x v="10"/>
    <n v="14"/>
    <x v="2"/>
    <x v="2"/>
    <x v="0"/>
    <x v="2"/>
  </r>
  <r>
    <n v="316867414"/>
    <s v="T. Poynton"/>
    <x v="443"/>
    <s v="Sep"/>
    <n v="2024"/>
    <d v="1899-12-30T06:30:00"/>
    <x v="2"/>
    <x v="0"/>
    <n v="28"/>
    <x v="3"/>
    <s v="Asian"/>
    <x v="0"/>
    <x v="0"/>
    <n v="9"/>
    <n v="29"/>
    <s v="Within Time"/>
    <x v="18"/>
    <n v="6"/>
    <x v="0"/>
    <x v="1"/>
    <x v="1"/>
    <x v="1"/>
  </r>
  <r>
    <n v="207175079"/>
    <s v="T. Reinbech"/>
    <x v="304"/>
    <s v="Oct"/>
    <n v="2023"/>
    <d v="1899-12-30T07:42:00"/>
    <x v="1"/>
    <x v="0"/>
    <n v="28"/>
    <x v="3"/>
    <s v="Asian"/>
    <x v="0"/>
    <x v="0"/>
    <n v="9"/>
    <n v="30"/>
    <s v="Delay"/>
    <x v="16"/>
    <n v="7"/>
    <x v="0"/>
    <x v="1"/>
    <x v="1"/>
    <x v="1"/>
  </r>
  <r>
    <n v="360542856"/>
    <s v="Z. Allcroft"/>
    <x v="202"/>
    <s v="Apr"/>
    <n v="2023"/>
    <d v="1899-12-30T21:37:00"/>
    <x v="1"/>
    <x v="0"/>
    <n v="29"/>
    <x v="3"/>
    <s v="Asian"/>
    <x v="0"/>
    <x v="0"/>
    <n v="9"/>
    <n v="45"/>
    <s v="Delay"/>
    <x v="13"/>
    <n v="21"/>
    <x v="1"/>
    <x v="2"/>
    <x v="0"/>
    <x v="2"/>
  </r>
  <r>
    <n v="544264109"/>
    <s v="B. Broadley"/>
    <x v="445"/>
    <s v="Feb"/>
    <n v="2024"/>
    <d v="1899-12-30T10:55:00"/>
    <x v="5"/>
    <x v="0"/>
    <n v="58"/>
    <x v="2"/>
    <s v="Asian"/>
    <x v="0"/>
    <x v="0"/>
    <n v="10"/>
    <n v="27"/>
    <s v="Within Time"/>
    <x v="3"/>
    <n v="10"/>
    <x v="0"/>
    <x v="2"/>
    <x v="1"/>
    <x v="2"/>
  </r>
  <r>
    <n v="143378396"/>
    <s v="I. McClintock"/>
    <x v="297"/>
    <s v="Jun"/>
    <n v="2024"/>
    <d v="1899-12-30T04:31:00"/>
    <x v="4"/>
    <x v="0"/>
    <n v="74"/>
    <x v="5"/>
    <s v="Asian"/>
    <x v="0"/>
    <x v="0"/>
    <n v="10"/>
    <n v="32"/>
    <s v="Delay"/>
    <x v="24"/>
    <n v="4"/>
    <x v="3"/>
    <x v="1"/>
    <x v="0"/>
    <x v="1"/>
  </r>
  <r>
    <n v="697618367"/>
    <s v="B. Meeking"/>
    <x v="116"/>
    <s v="Apr"/>
    <n v="2024"/>
    <d v="1899-12-30T19:53:00"/>
    <x v="0"/>
    <x v="0"/>
    <n v="45"/>
    <x v="2"/>
    <s v="Asian"/>
    <x v="2"/>
    <x v="0"/>
    <m/>
    <n v="37"/>
    <s v="Delay"/>
    <x v="24"/>
    <n v="19"/>
    <x v="1"/>
    <x v="1"/>
    <x v="0"/>
    <x v="1"/>
  </r>
  <r>
    <n v="120152623"/>
    <s v="B. Subhan"/>
    <x v="366"/>
    <s v="Feb"/>
    <n v="2024"/>
    <d v="1899-12-30T12:06:00"/>
    <x v="4"/>
    <x v="0"/>
    <n v="48"/>
    <x v="2"/>
    <s v="Asian"/>
    <x v="2"/>
    <x v="0"/>
    <m/>
    <n v="42"/>
    <s v="Delay"/>
    <x v="18"/>
    <n v="12"/>
    <x v="2"/>
    <x v="1"/>
    <x v="0"/>
    <x v="1"/>
  </r>
  <r>
    <n v="599658051"/>
    <s v="B. Sivess"/>
    <x v="381"/>
    <s v="Nov"/>
    <n v="2023"/>
    <d v="1899-12-30T13:56:00"/>
    <x v="5"/>
    <x v="0"/>
    <n v="35"/>
    <x v="6"/>
    <s v="Asian"/>
    <x v="2"/>
    <x v="0"/>
    <m/>
    <n v="50"/>
    <s v="Delay"/>
    <x v="24"/>
    <n v="13"/>
    <x v="2"/>
    <x v="1"/>
    <x v="2"/>
    <x v="1"/>
  </r>
  <r>
    <n v="610245601"/>
    <s v="C. Prestie"/>
    <x v="61"/>
    <s v="Oct"/>
    <n v="2023"/>
    <d v="1899-12-30T11:42:00"/>
    <x v="5"/>
    <x v="0"/>
    <n v="35"/>
    <x v="6"/>
    <s v="Asian"/>
    <x v="2"/>
    <x v="0"/>
    <m/>
    <n v="21"/>
    <s v="Within Time"/>
    <x v="0"/>
    <n v="11"/>
    <x v="0"/>
    <x v="0"/>
    <x v="1"/>
    <x v="0"/>
  </r>
  <r>
    <n v="122179496"/>
    <s v="F. MacNally"/>
    <x v="353"/>
    <s v="Jul"/>
    <n v="2023"/>
    <d v="1899-12-30T11:38:00"/>
    <x v="2"/>
    <x v="0"/>
    <n v="33"/>
    <x v="6"/>
    <s v="Asian"/>
    <x v="2"/>
    <x v="0"/>
    <m/>
    <n v="11"/>
    <s v="Within Time"/>
    <x v="27"/>
    <n v="11"/>
    <x v="0"/>
    <x v="3"/>
    <x v="1"/>
    <x v="0"/>
  </r>
  <r>
    <n v="561070305"/>
    <s v="G. Lowfill"/>
    <x v="35"/>
    <s v="Jul"/>
    <n v="2023"/>
    <d v="1899-12-30T01:13:00"/>
    <x v="2"/>
    <x v="0"/>
    <n v="30"/>
    <x v="6"/>
    <s v="Asian"/>
    <x v="2"/>
    <x v="0"/>
    <m/>
    <n v="59"/>
    <s v="Delay"/>
    <x v="22"/>
    <n v="1"/>
    <x v="3"/>
    <x v="1"/>
    <x v="2"/>
    <x v="1"/>
  </r>
  <r>
    <n v="259419306"/>
    <s v="H. Woolvin"/>
    <x v="313"/>
    <s v="Jul"/>
    <n v="2024"/>
    <d v="1899-12-30T05:49:00"/>
    <x v="2"/>
    <x v="0"/>
    <n v="25"/>
    <x v="3"/>
    <s v="Asian"/>
    <x v="2"/>
    <x v="0"/>
    <m/>
    <n v="49"/>
    <s v="Delay"/>
    <x v="10"/>
    <n v="5"/>
    <x v="3"/>
    <x v="2"/>
    <x v="2"/>
    <x v="2"/>
  </r>
  <r>
    <n v="176253650"/>
    <s v="J. Dundridge"/>
    <x v="237"/>
    <s v="May"/>
    <n v="2024"/>
    <d v="1899-12-30T11:54:00"/>
    <x v="2"/>
    <x v="0"/>
    <n v="29"/>
    <x v="3"/>
    <s v="Asian"/>
    <x v="2"/>
    <x v="0"/>
    <m/>
    <n v="43"/>
    <s v="Delay"/>
    <x v="12"/>
    <n v="11"/>
    <x v="0"/>
    <x v="2"/>
    <x v="0"/>
    <x v="2"/>
  </r>
  <r>
    <n v="791126186"/>
    <s v="K. Thomann"/>
    <x v="257"/>
    <s v="Sep"/>
    <n v="2024"/>
    <d v="1899-12-30T21:12:00"/>
    <x v="1"/>
    <x v="0"/>
    <n v="68"/>
    <x v="0"/>
    <s v="Asian"/>
    <x v="2"/>
    <x v="0"/>
    <m/>
    <n v="22"/>
    <s v="Within Time"/>
    <x v="28"/>
    <n v="21"/>
    <x v="1"/>
    <x v="0"/>
    <x v="1"/>
    <x v="2"/>
  </r>
  <r>
    <n v="600566481"/>
    <s v="O. Malbon"/>
    <x v="362"/>
    <s v="May"/>
    <n v="2024"/>
    <d v="1899-12-30T09:51:00"/>
    <x v="6"/>
    <x v="0"/>
    <n v="67"/>
    <x v="0"/>
    <s v="Asian"/>
    <x v="2"/>
    <x v="0"/>
    <m/>
    <n v="33"/>
    <s v="Delay"/>
    <x v="20"/>
    <n v="9"/>
    <x v="0"/>
    <x v="3"/>
    <x v="0"/>
    <x v="0"/>
  </r>
  <r>
    <n v="551778367"/>
    <s v="O. Dorkin"/>
    <x v="74"/>
    <s v="Oct"/>
    <n v="2023"/>
    <d v="1899-12-30T10:28:00"/>
    <x v="6"/>
    <x v="0"/>
    <n v="33"/>
    <x v="6"/>
    <s v="Asian"/>
    <x v="2"/>
    <x v="0"/>
    <m/>
    <n v="50"/>
    <s v="Delay"/>
    <x v="14"/>
    <n v="10"/>
    <x v="0"/>
    <x v="0"/>
    <x v="2"/>
    <x v="0"/>
  </r>
  <r>
    <n v="836262906"/>
    <s v="P. Argent"/>
    <x v="404"/>
    <s v="Nov"/>
    <n v="2023"/>
    <d v="1899-12-30T01:22:00"/>
    <x v="2"/>
    <x v="0"/>
    <n v="18"/>
    <x v="3"/>
    <s v="Asian"/>
    <x v="2"/>
    <x v="0"/>
    <m/>
    <n v="36"/>
    <s v="Delay"/>
    <x v="3"/>
    <n v="1"/>
    <x v="3"/>
    <x v="2"/>
    <x v="0"/>
    <x v="2"/>
  </r>
  <r>
    <n v="535578080"/>
    <s v="Q. Leavry"/>
    <x v="423"/>
    <s v="May"/>
    <n v="2024"/>
    <d v="1899-12-30T02:57:00"/>
    <x v="5"/>
    <x v="0"/>
    <n v="45"/>
    <x v="2"/>
    <s v="Asian"/>
    <x v="2"/>
    <x v="0"/>
    <m/>
    <n v="22"/>
    <s v="Within Time"/>
    <x v="8"/>
    <n v="2"/>
    <x v="3"/>
    <x v="3"/>
    <x v="1"/>
    <x v="1"/>
  </r>
  <r>
    <n v="223844462"/>
    <s v="Q. Cosely"/>
    <x v="392"/>
    <s v="Mar"/>
    <n v="2024"/>
    <d v="1899-12-30T04:31:00"/>
    <x v="2"/>
    <x v="0"/>
    <n v="35"/>
    <x v="6"/>
    <s v="Asian"/>
    <x v="2"/>
    <x v="0"/>
    <m/>
    <n v="51"/>
    <s v="Delay"/>
    <x v="20"/>
    <n v="4"/>
    <x v="3"/>
    <x v="3"/>
    <x v="2"/>
    <x v="0"/>
  </r>
  <r>
    <n v="358971063"/>
    <s v="R. Harmer"/>
    <x v="294"/>
    <s v="Aug"/>
    <n v="2023"/>
    <d v="1899-12-30T20:17:00"/>
    <x v="1"/>
    <x v="0"/>
    <n v="78"/>
    <x v="5"/>
    <s v="Asian"/>
    <x v="2"/>
    <x v="0"/>
    <m/>
    <n v="20"/>
    <s v="Within Time"/>
    <x v="18"/>
    <n v="20"/>
    <x v="1"/>
    <x v="1"/>
    <x v="1"/>
    <x v="1"/>
  </r>
  <r>
    <n v="408403195"/>
    <s v="U. Wildsmith"/>
    <x v="176"/>
    <s v="Apr"/>
    <n v="2023"/>
    <d v="1899-12-30T05:05:00"/>
    <x v="3"/>
    <x v="0"/>
    <n v="67"/>
    <x v="0"/>
    <s v="Asian"/>
    <x v="2"/>
    <x v="0"/>
    <m/>
    <n v="24"/>
    <s v="Within Time"/>
    <x v="3"/>
    <n v="5"/>
    <x v="3"/>
    <x v="2"/>
    <x v="1"/>
    <x v="2"/>
  </r>
  <r>
    <n v="709903043"/>
    <s v="U. Hindmore"/>
    <x v="71"/>
    <s v="Jul"/>
    <n v="2023"/>
    <d v="1899-12-30T17:57:00"/>
    <x v="0"/>
    <x v="0"/>
    <n v="26"/>
    <x v="3"/>
    <s v="Asian"/>
    <x v="2"/>
    <x v="0"/>
    <m/>
    <n v="29"/>
    <s v="Within Time"/>
    <x v="5"/>
    <n v="17"/>
    <x v="2"/>
    <x v="0"/>
    <x v="1"/>
    <x v="0"/>
  </r>
  <r>
    <n v="227336424"/>
    <s v="U. Rothert"/>
    <x v="265"/>
    <s v="Aug"/>
    <n v="2024"/>
    <d v="1899-12-30T17:02:00"/>
    <x v="3"/>
    <x v="0"/>
    <n v="32"/>
    <x v="6"/>
    <s v="Asian"/>
    <x v="2"/>
    <x v="0"/>
    <m/>
    <n v="34"/>
    <s v="Delay"/>
    <x v="10"/>
    <n v="17"/>
    <x v="2"/>
    <x v="2"/>
    <x v="0"/>
    <x v="2"/>
  </r>
  <r>
    <n v="767960026"/>
    <s v="V. Frammingham"/>
    <x v="132"/>
    <s v="Jan"/>
    <n v="2024"/>
    <d v="1899-12-30T15:22:00"/>
    <x v="3"/>
    <x v="0"/>
    <n v="13"/>
    <x v="4"/>
    <s v="Asian"/>
    <x v="2"/>
    <x v="0"/>
    <m/>
    <n v="49"/>
    <s v="Delay"/>
    <x v="16"/>
    <n v="15"/>
    <x v="2"/>
    <x v="1"/>
    <x v="2"/>
    <x v="1"/>
  </r>
  <r>
    <n v="821525812"/>
    <s v="X. Lewsy"/>
    <x v="59"/>
    <s v="Sep"/>
    <n v="2023"/>
    <d v="1899-12-30T05:30:00"/>
    <x v="1"/>
    <x v="0"/>
    <n v="22"/>
    <x v="3"/>
    <s v="Asian"/>
    <x v="2"/>
    <x v="0"/>
    <m/>
    <n v="24"/>
    <s v="Within Time"/>
    <x v="3"/>
    <n v="5"/>
    <x v="3"/>
    <x v="2"/>
    <x v="1"/>
    <x v="2"/>
  </r>
  <r>
    <n v="592413656"/>
    <s v="X. Allard"/>
    <x v="161"/>
    <s v="Apr"/>
    <n v="2024"/>
    <d v="1899-12-30T16:42:00"/>
    <x v="5"/>
    <x v="0"/>
    <n v="38"/>
    <x v="6"/>
    <s v="Asian"/>
    <x v="2"/>
    <x v="0"/>
    <m/>
    <n v="32"/>
    <s v="Delay"/>
    <x v="5"/>
    <n v="16"/>
    <x v="2"/>
    <x v="0"/>
    <x v="0"/>
    <x v="0"/>
  </r>
  <r>
    <n v="714356722"/>
    <s v="Y. Baldetti"/>
    <x v="363"/>
    <s v="Sep"/>
    <n v="2024"/>
    <d v="1899-12-30T16:42:00"/>
    <x v="4"/>
    <x v="0"/>
    <n v="31"/>
    <x v="6"/>
    <s v="Asian"/>
    <x v="2"/>
    <x v="0"/>
    <m/>
    <n v="22"/>
    <s v="Within Time"/>
    <x v="30"/>
    <n v="16"/>
    <x v="2"/>
    <x v="3"/>
    <x v="1"/>
    <x v="1"/>
  </r>
  <r>
    <n v="608484234"/>
    <s v="C. Smaling"/>
    <x v="514"/>
    <s v="Apr"/>
    <n v="2024"/>
    <d v="1899-12-30T11:02:00"/>
    <x v="3"/>
    <x v="0"/>
    <n v="55"/>
    <x v="2"/>
    <s v="Asian"/>
    <x v="2"/>
    <x v="0"/>
    <n v="0"/>
    <n v="28"/>
    <s v="Within Time"/>
    <x v="26"/>
    <n v="11"/>
    <x v="0"/>
    <x v="2"/>
    <x v="1"/>
    <x v="2"/>
  </r>
  <r>
    <n v="892790205"/>
    <s v="X. Muslim"/>
    <x v="418"/>
    <s v="Aug"/>
    <n v="2024"/>
    <d v="1899-12-30T06:28:00"/>
    <x v="4"/>
    <x v="0"/>
    <n v="67"/>
    <x v="0"/>
    <s v="Asian"/>
    <x v="2"/>
    <x v="0"/>
    <n v="0"/>
    <n v="29"/>
    <s v="Within Time"/>
    <x v="7"/>
    <n v="6"/>
    <x v="0"/>
    <x v="2"/>
    <x v="1"/>
    <x v="2"/>
  </r>
  <r>
    <n v="195280276"/>
    <s v="C. Bulle"/>
    <x v="547"/>
    <s v="Apr"/>
    <n v="2024"/>
    <d v="1899-12-30T03:28:00"/>
    <x v="5"/>
    <x v="0"/>
    <n v="77"/>
    <x v="5"/>
    <s v="Asian"/>
    <x v="2"/>
    <x v="0"/>
    <n v="2"/>
    <n v="19"/>
    <s v="Within Time"/>
    <x v="18"/>
    <n v="3"/>
    <x v="3"/>
    <x v="1"/>
    <x v="1"/>
    <x v="1"/>
  </r>
  <r>
    <n v="262635052"/>
    <s v="U. Simoncelli"/>
    <x v="87"/>
    <s v="Oct"/>
    <n v="2023"/>
    <d v="1899-12-30T13:45:00"/>
    <x v="0"/>
    <x v="0"/>
    <n v="39"/>
    <x v="6"/>
    <s v="Asian"/>
    <x v="2"/>
    <x v="0"/>
    <n v="3"/>
    <n v="39"/>
    <s v="Delay"/>
    <x v="2"/>
    <n v="13"/>
    <x v="2"/>
    <x v="1"/>
    <x v="0"/>
    <x v="1"/>
  </r>
  <r>
    <n v="447913077"/>
    <s v="K. Towers"/>
    <x v="485"/>
    <s v="Jun"/>
    <n v="2024"/>
    <d v="1899-12-30T16:34:00"/>
    <x v="6"/>
    <x v="0"/>
    <n v="40"/>
    <x v="6"/>
    <s v="Asian"/>
    <x v="2"/>
    <x v="0"/>
    <n v="4"/>
    <n v="19"/>
    <s v="Within Time"/>
    <x v="25"/>
    <n v="16"/>
    <x v="2"/>
    <x v="0"/>
    <x v="1"/>
    <x v="0"/>
  </r>
  <r>
    <n v="140143156"/>
    <s v="Q. Sweedland"/>
    <x v="51"/>
    <s v="Mar"/>
    <n v="2024"/>
    <d v="1899-12-30T04:54:00"/>
    <x v="6"/>
    <x v="0"/>
    <n v="10"/>
    <x v="4"/>
    <s v="Asian"/>
    <x v="2"/>
    <x v="0"/>
    <n v="4"/>
    <n v="57"/>
    <s v="Delay"/>
    <x v="18"/>
    <n v="4"/>
    <x v="3"/>
    <x v="1"/>
    <x v="2"/>
    <x v="1"/>
  </r>
  <r>
    <n v="341411657"/>
    <s v="T. Prettejohns"/>
    <x v="78"/>
    <s v="Sep"/>
    <n v="2024"/>
    <d v="1899-12-30T15:55:00"/>
    <x v="0"/>
    <x v="0"/>
    <n v="76"/>
    <x v="5"/>
    <s v="Asian"/>
    <x v="2"/>
    <x v="0"/>
    <n v="5"/>
    <n v="13"/>
    <s v="Within Time"/>
    <x v="25"/>
    <n v="15"/>
    <x v="2"/>
    <x v="0"/>
    <x v="1"/>
    <x v="0"/>
  </r>
  <r>
    <n v="895464134"/>
    <s v="H. Presslie"/>
    <x v="199"/>
    <s v="Dec"/>
    <n v="2023"/>
    <d v="1899-12-30T17:46:00"/>
    <x v="1"/>
    <x v="0"/>
    <n v="18"/>
    <x v="3"/>
    <s v="Asian"/>
    <x v="2"/>
    <x v="0"/>
    <n v="8"/>
    <n v="24"/>
    <s v="Within Time"/>
    <x v="17"/>
    <n v="17"/>
    <x v="2"/>
    <x v="1"/>
    <x v="1"/>
    <x v="1"/>
  </r>
  <r>
    <n v="670409098"/>
    <s v="J. Davidge"/>
    <x v="262"/>
    <s v="Jun"/>
    <n v="2023"/>
    <d v="1899-12-30T12:34:00"/>
    <x v="3"/>
    <x v="0"/>
    <n v="14"/>
    <x v="4"/>
    <s v="Asian"/>
    <x v="2"/>
    <x v="0"/>
    <n v="8"/>
    <n v="50"/>
    <s v="Delay"/>
    <x v="6"/>
    <n v="12"/>
    <x v="2"/>
    <x v="3"/>
    <x v="2"/>
    <x v="0"/>
  </r>
  <r>
    <n v="419823648"/>
    <s v="M. Duchasteau"/>
    <x v="564"/>
    <s v="Jun"/>
    <n v="2024"/>
    <d v="1899-12-30T15:48:00"/>
    <x v="3"/>
    <x v="0"/>
    <n v="72"/>
    <x v="5"/>
    <s v="Asian"/>
    <x v="2"/>
    <x v="0"/>
    <n v="10"/>
    <n v="34"/>
    <s v="Delay"/>
    <x v="30"/>
    <n v="15"/>
    <x v="2"/>
    <x v="3"/>
    <x v="0"/>
    <x v="1"/>
  </r>
  <r>
    <n v="640269278"/>
    <s v="F. Arnot"/>
    <x v="482"/>
    <s v="Aug"/>
    <n v="2024"/>
    <d v="1899-12-30T11:30:00"/>
    <x v="0"/>
    <x v="0"/>
    <n v="13"/>
    <x v="4"/>
    <s v="Asian"/>
    <x v="4"/>
    <x v="0"/>
    <m/>
    <n v="59"/>
    <s v="Delay"/>
    <x v="20"/>
    <n v="11"/>
    <x v="0"/>
    <x v="3"/>
    <x v="2"/>
    <x v="0"/>
  </r>
  <r>
    <n v="216517362"/>
    <s v="K. Cowles"/>
    <x v="242"/>
    <s v="May"/>
    <n v="2024"/>
    <d v="1899-12-30T02:29:00"/>
    <x v="0"/>
    <x v="0"/>
    <n v="42"/>
    <x v="6"/>
    <s v="Asian"/>
    <x v="4"/>
    <x v="0"/>
    <m/>
    <n v="43"/>
    <s v="Delay"/>
    <x v="13"/>
    <n v="2"/>
    <x v="3"/>
    <x v="2"/>
    <x v="0"/>
    <x v="2"/>
  </r>
  <r>
    <n v="869105238"/>
    <s v="L. Ewers"/>
    <x v="117"/>
    <s v="Mar"/>
    <n v="2024"/>
    <d v="1899-12-30T07:29:00"/>
    <x v="5"/>
    <x v="0"/>
    <n v="18"/>
    <x v="3"/>
    <s v="Asian"/>
    <x v="4"/>
    <x v="0"/>
    <m/>
    <n v="19"/>
    <s v="Within Time"/>
    <x v="21"/>
    <n v="7"/>
    <x v="0"/>
    <x v="1"/>
    <x v="1"/>
    <x v="1"/>
  </r>
  <r>
    <n v="873150745"/>
    <s v="L. Edison"/>
    <x v="508"/>
    <s v="Mar"/>
    <n v="2024"/>
    <d v="1899-12-30T19:49:00"/>
    <x v="2"/>
    <x v="0"/>
    <n v="64"/>
    <x v="0"/>
    <s v="Asian"/>
    <x v="4"/>
    <x v="0"/>
    <m/>
    <n v="21"/>
    <s v="Within Time"/>
    <x v="28"/>
    <n v="19"/>
    <x v="1"/>
    <x v="0"/>
    <x v="1"/>
    <x v="2"/>
  </r>
  <r>
    <n v="542803587"/>
    <s v="N. Hazley"/>
    <x v="41"/>
    <s v="Aug"/>
    <n v="2024"/>
    <d v="1899-12-30T08:41:00"/>
    <x v="1"/>
    <x v="0"/>
    <n v="67"/>
    <x v="0"/>
    <s v="Asian"/>
    <x v="4"/>
    <x v="0"/>
    <m/>
    <n v="42"/>
    <s v="Delay"/>
    <x v="8"/>
    <n v="8"/>
    <x v="0"/>
    <x v="3"/>
    <x v="0"/>
    <x v="1"/>
  </r>
  <r>
    <n v="269997693"/>
    <s v="S. MacKenzie"/>
    <x v="143"/>
    <s v="Jun"/>
    <n v="2023"/>
    <d v="1899-12-30T22:17:00"/>
    <x v="6"/>
    <x v="0"/>
    <n v="60"/>
    <x v="0"/>
    <s v="Asian"/>
    <x v="4"/>
    <x v="0"/>
    <m/>
    <n v="19"/>
    <s v="Within Time"/>
    <x v="22"/>
    <n v="22"/>
    <x v="1"/>
    <x v="1"/>
    <x v="1"/>
    <x v="1"/>
  </r>
  <r>
    <n v="280783888"/>
    <s v="C. Earingey"/>
    <x v="188"/>
    <s v="Aug"/>
    <n v="2023"/>
    <d v="1899-12-30T23:10:00"/>
    <x v="4"/>
    <x v="0"/>
    <n v="51"/>
    <x v="2"/>
    <s v="Asian"/>
    <x v="4"/>
    <x v="0"/>
    <n v="5"/>
    <n v="28"/>
    <s v="Within Time"/>
    <x v="26"/>
    <n v="23"/>
    <x v="1"/>
    <x v="2"/>
    <x v="1"/>
    <x v="2"/>
  </r>
  <r>
    <n v="399393052"/>
    <s v="I. Klosterman"/>
    <x v="441"/>
    <s v="Apr"/>
    <n v="2024"/>
    <d v="1899-12-30T11:28:00"/>
    <x v="1"/>
    <x v="0"/>
    <n v="47"/>
    <x v="2"/>
    <s v="Asian"/>
    <x v="4"/>
    <x v="0"/>
    <n v="6"/>
    <n v="36"/>
    <s v="Delay"/>
    <x v="23"/>
    <n v="11"/>
    <x v="0"/>
    <x v="2"/>
    <x v="0"/>
    <x v="2"/>
  </r>
  <r>
    <n v="858871119"/>
    <s v="J. Menelaws"/>
    <x v="136"/>
    <s v="Oct"/>
    <n v="2023"/>
    <d v="1899-12-30T17:14:00"/>
    <x v="5"/>
    <x v="0"/>
    <n v="35"/>
    <x v="6"/>
    <s v="Asian"/>
    <x v="7"/>
    <x v="0"/>
    <n v="2"/>
    <n v="30"/>
    <s v="Delay"/>
    <x v="23"/>
    <n v="17"/>
    <x v="2"/>
    <x v="2"/>
    <x v="1"/>
    <x v="2"/>
  </r>
  <r>
    <n v="479960578"/>
    <s v="G. Deeprose"/>
    <x v="250"/>
    <s v="Aug"/>
    <n v="2024"/>
    <d v="1899-12-30T08:53:00"/>
    <x v="2"/>
    <x v="0"/>
    <n v="16"/>
    <x v="3"/>
    <s v="Declined to Identify"/>
    <x v="6"/>
    <x v="0"/>
    <m/>
    <n v="44"/>
    <s v="Delay"/>
    <x v="4"/>
    <n v="8"/>
    <x v="0"/>
    <x v="2"/>
    <x v="0"/>
    <x v="2"/>
  </r>
  <r>
    <n v="699946597"/>
    <s v="K. Basey"/>
    <x v="206"/>
    <s v="Jul"/>
    <n v="2024"/>
    <d v="1899-12-30T12:12:00"/>
    <x v="2"/>
    <x v="0"/>
    <n v="52"/>
    <x v="2"/>
    <s v="Declined to Identify"/>
    <x v="6"/>
    <x v="0"/>
    <m/>
    <n v="45"/>
    <s v="Delay"/>
    <x v="6"/>
    <n v="12"/>
    <x v="2"/>
    <x v="3"/>
    <x v="0"/>
    <x v="0"/>
  </r>
  <r>
    <n v="711634110"/>
    <s v="M. Wetheril"/>
    <x v="301"/>
    <s v="May"/>
    <n v="2023"/>
    <d v="1899-12-30T07:37:00"/>
    <x v="6"/>
    <x v="0"/>
    <n v="47"/>
    <x v="2"/>
    <s v="Declined to Identify"/>
    <x v="6"/>
    <x v="0"/>
    <m/>
    <n v="23"/>
    <s v="Within Time"/>
    <x v="12"/>
    <n v="7"/>
    <x v="0"/>
    <x v="2"/>
    <x v="1"/>
    <x v="2"/>
  </r>
  <r>
    <n v="837610226"/>
    <s v="P. Presslie"/>
    <x v="16"/>
    <s v="May"/>
    <n v="2024"/>
    <d v="1899-12-30T21:12:00"/>
    <x v="1"/>
    <x v="0"/>
    <n v="26"/>
    <x v="3"/>
    <s v="Declined to Identify"/>
    <x v="6"/>
    <x v="0"/>
    <m/>
    <n v="50"/>
    <s v="Delay"/>
    <x v="10"/>
    <n v="21"/>
    <x v="1"/>
    <x v="2"/>
    <x v="2"/>
    <x v="2"/>
  </r>
  <r>
    <n v="709883586"/>
    <s v="U. Flucks"/>
    <x v="147"/>
    <s v="Dec"/>
    <n v="2023"/>
    <d v="1899-12-30T18:29:00"/>
    <x v="5"/>
    <x v="0"/>
    <n v="33"/>
    <x v="6"/>
    <s v="Declined to Identify"/>
    <x v="6"/>
    <x v="0"/>
    <n v="3"/>
    <n v="29"/>
    <s v="Within Time"/>
    <x v="4"/>
    <n v="18"/>
    <x v="1"/>
    <x v="2"/>
    <x v="1"/>
    <x v="2"/>
  </r>
  <r>
    <n v="674477074"/>
    <s v="D. Jirzik"/>
    <x v="362"/>
    <s v="May"/>
    <n v="2024"/>
    <d v="1899-12-30T14:16:00"/>
    <x v="6"/>
    <x v="0"/>
    <n v="78"/>
    <x v="5"/>
    <s v="Declined to Identify"/>
    <x v="6"/>
    <x v="0"/>
    <n v="4"/>
    <n v="13"/>
    <s v="Within Time"/>
    <x v="20"/>
    <n v="14"/>
    <x v="2"/>
    <x v="3"/>
    <x v="1"/>
    <x v="0"/>
  </r>
  <r>
    <n v="665985232"/>
    <s v="C. Hanbury"/>
    <x v="267"/>
    <s v="May"/>
    <n v="2023"/>
    <d v="1899-12-30T05:51:00"/>
    <x v="1"/>
    <x v="0"/>
    <n v="8"/>
    <x v="4"/>
    <s v="Declined to Identify"/>
    <x v="3"/>
    <x v="0"/>
    <m/>
    <n v="48"/>
    <s v="Delay"/>
    <x v="22"/>
    <n v="5"/>
    <x v="3"/>
    <x v="1"/>
    <x v="2"/>
    <x v="1"/>
  </r>
  <r>
    <n v="259608993"/>
    <s v="K. Snuggs"/>
    <x v="49"/>
    <s v="Oct"/>
    <n v="2024"/>
    <d v="1899-12-30T08:24:00"/>
    <x v="6"/>
    <x v="0"/>
    <n v="16"/>
    <x v="3"/>
    <s v="Declined to Identify"/>
    <x v="3"/>
    <x v="0"/>
    <m/>
    <n v="54"/>
    <s v="Delay"/>
    <x v="1"/>
    <n v="8"/>
    <x v="0"/>
    <x v="0"/>
    <x v="2"/>
    <x v="0"/>
  </r>
  <r>
    <n v="299016031"/>
    <s v="W. Peplaw"/>
    <x v="52"/>
    <s v="Jun"/>
    <n v="2024"/>
    <d v="1899-12-30T05:48:00"/>
    <x v="3"/>
    <x v="0"/>
    <n v="28"/>
    <x v="3"/>
    <s v="Declined to Identify"/>
    <x v="3"/>
    <x v="0"/>
    <m/>
    <n v="37"/>
    <s v="Delay"/>
    <x v="11"/>
    <n v="5"/>
    <x v="3"/>
    <x v="0"/>
    <x v="0"/>
    <x v="0"/>
  </r>
  <r>
    <n v="485618521"/>
    <s v="F. Myhill"/>
    <x v="480"/>
    <s v="Dec"/>
    <n v="2023"/>
    <d v="1899-12-30T02:02:00"/>
    <x v="6"/>
    <x v="0"/>
    <n v="54"/>
    <x v="2"/>
    <s v="Declined to Identify"/>
    <x v="3"/>
    <x v="0"/>
    <n v="10"/>
    <n v="41"/>
    <s v="Delay"/>
    <x v="5"/>
    <n v="2"/>
    <x v="3"/>
    <x v="0"/>
    <x v="0"/>
    <x v="0"/>
  </r>
  <r>
    <n v="697602495"/>
    <s v="A. Downe"/>
    <x v="478"/>
    <s v="Sep"/>
    <n v="2023"/>
    <d v="1899-12-30T13:19:00"/>
    <x v="2"/>
    <x v="0"/>
    <n v="70"/>
    <x v="5"/>
    <s v="Declined to Identify"/>
    <x v="1"/>
    <x v="0"/>
    <m/>
    <n v="53"/>
    <s v="Delay"/>
    <x v="20"/>
    <n v="13"/>
    <x v="2"/>
    <x v="3"/>
    <x v="2"/>
    <x v="0"/>
  </r>
  <r>
    <n v="658433520"/>
    <s v="D. Skehens"/>
    <x v="207"/>
    <s v="Apr"/>
    <n v="2024"/>
    <d v="1899-12-30T03:15:00"/>
    <x v="6"/>
    <x v="0"/>
    <n v="62"/>
    <x v="0"/>
    <s v="Declined to Identify"/>
    <x v="1"/>
    <x v="0"/>
    <m/>
    <n v="52"/>
    <s v="Delay"/>
    <x v="11"/>
    <n v="3"/>
    <x v="3"/>
    <x v="0"/>
    <x v="2"/>
    <x v="0"/>
  </r>
  <r>
    <n v="418738778"/>
    <s v="E. Kern"/>
    <x v="333"/>
    <s v="Jul"/>
    <n v="2023"/>
    <d v="1899-12-30T18:25:00"/>
    <x v="3"/>
    <x v="0"/>
    <n v="75"/>
    <x v="5"/>
    <s v="Declined to Identify"/>
    <x v="1"/>
    <x v="0"/>
    <m/>
    <n v="20"/>
    <s v="Within Time"/>
    <x v="12"/>
    <n v="18"/>
    <x v="1"/>
    <x v="2"/>
    <x v="1"/>
    <x v="2"/>
  </r>
  <r>
    <n v="554134224"/>
    <s v="E. Benesevich"/>
    <x v="224"/>
    <s v="May"/>
    <n v="2024"/>
    <d v="1899-12-30T11:12:00"/>
    <x v="2"/>
    <x v="0"/>
    <n v="71"/>
    <x v="5"/>
    <s v="Declined to Identify"/>
    <x v="1"/>
    <x v="0"/>
    <m/>
    <n v="25"/>
    <s v="Within Time"/>
    <x v="30"/>
    <n v="11"/>
    <x v="0"/>
    <x v="3"/>
    <x v="1"/>
    <x v="1"/>
  </r>
  <r>
    <n v="366155270"/>
    <s v="F. Lowle"/>
    <x v="263"/>
    <s v="Aug"/>
    <n v="2023"/>
    <d v="1899-12-30T08:47:00"/>
    <x v="3"/>
    <x v="0"/>
    <n v="59"/>
    <x v="2"/>
    <s v="Declined to Identify"/>
    <x v="1"/>
    <x v="0"/>
    <m/>
    <n v="59"/>
    <s v="Delay"/>
    <x v="0"/>
    <n v="8"/>
    <x v="0"/>
    <x v="0"/>
    <x v="2"/>
    <x v="0"/>
  </r>
  <r>
    <n v="487289451"/>
    <s v="G. Rominov"/>
    <x v="26"/>
    <s v="Mar"/>
    <n v="2024"/>
    <d v="1899-12-30T07:31:00"/>
    <x v="4"/>
    <x v="0"/>
    <n v="17"/>
    <x v="3"/>
    <s v="Declined to Identify"/>
    <x v="1"/>
    <x v="0"/>
    <m/>
    <n v="32"/>
    <s v="Delay"/>
    <x v="6"/>
    <n v="7"/>
    <x v="0"/>
    <x v="3"/>
    <x v="0"/>
    <x v="0"/>
  </r>
  <r>
    <n v="349880069"/>
    <s v="H. Lutwidge"/>
    <x v="264"/>
    <s v="Jun"/>
    <n v="2023"/>
    <d v="1899-12-30T21:28:00"/>
    <x v="1"/>
    <x v="0"/>
    <n v="16"/>
    <x v="3"/>
    <s v="Declined to Identify"/>
    <x v="1"/>
    <x v="0"/>
    <m/>
    <n v="54"/>
    <s v="Delay"/>
    <x v="24"/>
    <n v="21"/>
    <x v="1"/>
    <x v="1"/>
    <x v="2"/>
    <x v="1"/>
  </r>
  <r>
    <n v="241719050"/>
    <s v="I. Yanov"/>
    <x v="64"/>
    <s v="Mar"/>
    <n v="2024"/>
    <d v="1899-12-30T15:48:00"/>
    <x v="5"/>
    <x v="0"/>
    <n v="39"/>
    <x v="6"/>
    <s v="Declined to Identify"/>
    <x v="1"/>
    <x v="0"/>
    <m/>
    <n v="52"/>
    <s v="Delay"/>
    <x v="13"/>
    <n v="15"/>
    <x v="2"/>
    <x v="2"/>
    <x v="2"/>
    <x v="2"/>
  </r>
  <r>
    <n v="545546359"/>
    <s v="L. Buttner"/>
    <x v="9"/>
    <s v="Oct"/>
    <n v="2024"/>
    <d v="1899-12-30T01:35:00"/>
    <x v="5"/>
    <x v="0"/>
    <n v="60"/>
    <x v="0"/>
    <s v="Declined to Identify"/>
    <x v="1"/>
    <x v="0"/>
    <m/>
    <n v="51"/>
    <s v="Delay"/>
    <x v="6"/>
    <n v="1"/>
    <x v="3"/>
    <x v="3"/>
    <x v="2"/>
    <x v="0"/>
  </r>
  <r>
    <n v="475182855"/>
    <s v="M. Itzkovich"/>
    <x v="114"/>
    <s v="Oct"/>
    <n v="2024"/>
    <d v="1899-12-30T17:01:00"/>
    <x v="4"/>
    <x v="0"/>
    <n v="10"/>
    <x v="4"/>
    <s v="Declined to Identify"/>
    <x v="1"/>
    <x v="0"/>
    <m/>
    <n v="31"/>
    <s v="Delay"/>
    <x v="28"/>
    <n v="17"/>
    <x v="2"/>
    <x v="0"/>
    <x v="0"/>
    <x v="2"/>
  </r>
  <r>
    <n v="119305643"/>
    <s v="M. MacAndreis"/>
    <x v="412"/>
    <s v="Jan"/>
    <n v="2024"/>
    <d v="1899-12-30T21:03:00"/>
    <x v="6"/>
    <x v="0"/>
    <n v="17"/>
    <x v="3"/>
    <s v="Declined to Identify"/>
    <x v="1"/>
    <x v="0"/>
    <m/>
    <n v="46"/>
    <s v="Delay"/>
    <x v="12"/>
    <n v="21"/>
    <x v="1"/>
    <x v="2"/>
    <x v="2"/>
    <x v="2"/>
  </r>
  <r>
    <n v="141276330"/>
    <s v="M. Pybus"/>
    <x v="124"/>
    <s v="Nov"/>
    <n v="2023"/>
    <d v="1899-12-30T12:34:00"/>
    <x v="6"/>
    <x v="0"/>
    <n v="19"/>
    <x v="3"/>
    <s v="Declined to Identify"/>
    <x v="1"/>
    <x v="0"/>
    <m/>
    <n v="58"/>
    <s v="Delay"/>
    <x v="28"/>
    <n v="12"/>
    <x v="2"/>
    <x v="0"/>
    <x v="2"/>
    <x v="2"/>
  </r>
  <r>
    <n v="824082119"/>
    <s v="N. Hing"/>
    <x v="343"/>
    <s v="Sep"/>
    <n v="2023"/>
    <d v="1899-12-30T20:42:00"/>
    <x v="1"/>
    <x v="0"/>
    <n v="28"/>
    <x v="3"/>
    <s v="Declined to Identify"/>
    <x v="1"/>
    <x v="0"/>
    <m/>
    <n v="53"/>
    <s v="Delay"/>
    <x v="12"/>
    <n v="20"/>
    <x v="1"/>
    <x v="2"/>
    <x v="2"/>
    <x v="2"/>
  </r>
  <r>
    <n v="816620922"/>
    <s v="N. Domenge"/>
    <x v="176"/>
    <s v="Apr"/>
    <n v="2023"/>
    <d v="1899-12-30T09:17:00"/>
    <x v="3"/>
    <x v="0"/>
    <n v="65"/>
    <x v="0"/>
    <s v="Declined to Identify"/>
    <x v="1"/>
    <x v="0"/>
    <m/>
    <n v="58"/>
    <s v="Delay"/>
    <x v="3"/>
    <n v="9"/>
    <x v="0"/>
    <x v="2"/>
    <x v="2"/>
    <x v="2"/>
  </r>
  <r>
    <n v="289973636"/>
    <s v="P. Frise"/>
    <x v="68"/>
    <s v="Jan"/>
    <n v="2024"/>
    <d v="1899-12-30T08:50:00"/>
    <x v="1"/>
    <x v="0"/>
    <n v="49"/>
    <x v="2"/>
    <s v="Declined to Identify"/>
    <x v="1"/>
    <x v="0"/>
    <m/>
    <n v="18"/>
    <s v="Within Time"/>
    <x v="22"/>
    <n v="8"/>
    <x v="0"/>
    <x v="1"/>
    <x v="1"/>
    <x v="1"/>
  </r>
  <r>
    <n v="562156437"/>
    <s v="P. Pietrusiak"/>
    <x v="457"/>
    <s v="Jul"/>
    <n v="2023"/>
    <d v="1899-12-30T08:02:00"/>
    <x v="1"/>
    <x v="0"/>
    <n v="70"/>
    <x v="5"/>
    <s v="Declined to Identify"/>
    <x v="1"/>
    <x v="0"/>
    <m/>
    <n v="21"/>
    <s v="Within Time"/>
    <x v="1"/>
    <n v="8"/>
    <x v="0"/>
    <x v="0"/>
    <x v="1"/>
    <x v="0"/>
  </r>
  <r>
    <n v="518578790"/>
    <s v="Q. Ratt"/>
    <x v="361"/>
    <s v="Sep"/>
    <n v="2023"/>
    <d v="1899-12-30T09:14:00"/>
    <x v="5"/>
    <x v="0"/>
    <n v="28"/>
    <x v="3"/>
    <s v="Declined to Identify"/>
    <x v="1"/>
    <x v="0"/>
    <m/>
    <n v="27"/>
    <s v="Within Time"/>
    <x v="21"/>
    <n v="9"/>
    <x v="0"/>
    <x v="1"/>
    <x v="1"/>
    <x v="1"/>
  </r>
  <r>
    <n v="469905298"/>
    <s v="R. Huggett"/>
    <x v="543"/>
    <s v="Apr"/>
    <n v="2023"/>
    <d v="1899-12-30T06:40:00"/>
    <x v="5"/>
    <x v="0"/>
    <n v="39"/>
    <x v="6"/>
    <s v="Declined to Identify"/>
    <x v="1"/>
    <x v="0"/>
    <m/>
    <n v="27"/>
    <s v="Within Time"/>
    <x v="16"/>
    <n v="6"/>
    <x v="0"/>
    <x v="1"/>
    <x v="1"/>
    <x v="1"/>
  </r>
  <r>
    <n v="624292291"/>
    <s v="R. Bengough"/>
    <x v="272"/>
    <s v="Oct"/>
    <n v="2023"/>
    <d v="1899-12-30T09:19:00"/>
    <x v="6"/>
    <x v="0"/>
    <n v="7"/>
    <x v="4"/>
    <s v="Declined to Identify"/>
    <x v="1"/>
    <x v="0"/>
    <m/>
    <n v="48"/>
    <s v="Delay"/>
    <x v="24"/>
    <n v="9"/>
    <x v="0"/>
    <x v="1"/>
    <x v="2"/>
    <x v="1"/>
  </r>
  <r>
    <n v="120860167"/>
    <s v="S. Thurby"/>
    <x v="459"/>
    <s v="Sep"/>
    <n v="2024"/>
    <d v="1899-12-30T23:08:00"/>
    <x v="4"/>
    <x v="0"/>
    <n v="8"/>
    <x v="4"/>
    <s v="Declined to Identify"/>
    <x v="1"/>
    <x v="0"/>
    <m/>
    <n v="14"/>
    <s v="Within Time"/>
    <x v="17"/>
    <n v="23"/>
    <x v="1"/>
    <x v="1"/>
    <x v="1"/>
    <x v="1"/>
  </r>
  <r>
    <n v="565060269"/>
    <s v="S. Thornewell"/>
    <x v="266"/>
    <s v="Oct"/>
    <n v="2023"/>
    <d v="1899-12-30T06:01:00"/>
    <x v="3"/>
    <x v="0"/>
    <n v="79"/>
    <x v="5"/>
    <s v="Declined to Identify"/>
    <x v="1"/>
    <x v="0"/>
    <m/>
    <n v="34"/>
    <s v="Delay"/>
    <x v="21"/>
    <n v="6"/>
    <x v="0"/>
    <x v="1"/>
    <x v="0"/>
    <x v="1"/>
  </r>
  <r>
    <n v="667070227"/>
    <s v="S. Castagnaro"/>
    <x v="180"/>
    <s v="Apr"/>
    <n v="2023"/>
    <d v="1899-12-30T07:34:00"/>
    <x v="2"/>
    <x v="0"/>
    <n v="64"/>
    <x v="0"/>
    <s v="Declined to Identify"/>
    <x v="1"/>
    <x v="0"/>
    <m/>
    <n v="60"/>
    <s v="Delay"/>
    <x v="23"/>
    <n v="7"/>
    <x v="0"/>
    <x v="2"/>
    <x v="2"/>
    <x v="2"/>
  </r>
  <r>
    <n v="529783762"/>
    <s v="T. Barnewelle"/>
    <x v="120"/>
    <s v="Jul"/>
    <n v="2024"/>
    <d v="1899-12-30T18:28:00"/>
    <x v="6"/>
    <x v="0"/>
    <n v="61"/>
    <x v="0"/>
    <s v="Declined to Identify"/>
    <x v="1"/>
    <x v="0"/>
    <m/>
    <n v="15"/>
    <s v="Within Time"/>
    <x v="11"/>
    <n v="18"/>
    <x v="1"/>
    <x v="0"/>
    <x v="1"/>
    <x v="0"/>
  </r>
  <r>
    <n v="321011823"/>
    <s v="U. Arndt"/>
    <x v="82"/>
    <s v="Aug"/>
    <n v="2024"/>
    <d v="1899-12-30T03:10:00"/>
    <x v="0"/>
    <x v="0"/>
    <n v="41"/>
    <x v="6"/>
    <s v="Declined to Identify"/>
    <x v="1"/>
    <x v="0"/>
    <m/>
    <n v="16"/>
    <s v="Within Time"/>
    <x v="28"/>
    <n v="3"/>
    <x v="3"/>
    <x v="0"/>
    <x v="1"/>
    <x v="2"/>
  </r>
  <r>
    <n v="213258072"/>
    <s v="U. Kerby"/>
    <x v="410"/>
    <s v="Aug"/>
    <n v="2023"/>
    <d v="1899-12-30T03:34:00"/>
    <x v="2"/>
    <x v="0"/>
    <n v="10"/>
    <x v="4"/>
    <s v="Declined to Identify"/>
    <x v="1"/>
    <x v="0"/>
    <m/>
    <n v="46"/>
    <s v="Delay"/>
    <x v="15"/>
    <n v="3"/>
    <x v="3"/>
    <x v="2"/>
    <x v="2"/>
    <x v="2"/>
  </r>
  <r>
    <n v="819073432"/>
    <s v="U. Manklow"/>
    <x v="274"/>
    <s v="Dec"/>
    <n v="2023"/>
    <d v="1899-12-30T17:28:00"/>
    <x v="1"/>
    <x v="0"/>
    <n v="37"/>
    <x v="6"/>
    <s v="Declined to Identify"/>
    <x v="1"/>
    <x v="0"/>
    <m/>
    <n v="49"/>
    <s v="Delay"/>
    <x v="12"/>
    <n v="17"/>
    <x v="2"/>
    <x v="2"/>
    <x v="2"/>
    <x v="2"/>
  </r>
  <r>
    <n v="846751744"/>
    <s v="V. Visick"/>
    <x v="416"/>
    <s v="Jun"/>
    <n v="2023"/>
    <d v="1899-12-30T10:17:00"/>
    <x v="4"/>
    <x v="0"/>
    <n v="32"/>
    <x v="6"/>
    <s v="Declined to Identify"/>
    <x v="1"/>
    <x v="0"/>
    <m/>
    <n v="43"/>
    <s v="Delay"/>
    <x v="9"/>
    <n v="10"/>
    <x v="0"/>
    <x v="3"/>
    <x v="0"/>
    <x v="0"/>
  </r>
  <r>
    <n v="164629137"/>
    <s v="W. de Keep"/>
    <x v="265"/>
    <s v="Aug"/>
    <n v="2024"/>
    <d v="1899-12-30T02:24:00"/>
    <x v="3"/>
    <x v="0"/>
    <n v="35"/>
    <x v="6"/>
    <s v="Declined to Identify"/>
    <x v="1"/>
    <x v="0"/>
    <m/>
    <n v="40"/>
    <s v="Delay"/>
    <x v="10"/>
    <n v="2"/>
    <x v="3"/>
    <x v="2"/>
    <x v="0"/>
    <x v="2"/>
  </r>
  <r>
    <n v="144269378"/>
    <s v="X. Sheridan"/>
    <x v="235"/>
    <s v="Jul"/>
    <n v="2024"/>
    <d v="1899-12-30T13:40:00"/>
    <x v="6"/>
    <x v="0"/>
    <n v="28"/>
    <x v="3"/>
    <s v="Declined to Identify"/>
    <x v="1"/>
    <x v="0"/>
    <m/>
    <n v="12"/>
    <s v="Within Time"/>
    <x v="3"/>
    <n v="13"/>
    <x v="2"/>
    <x v="2"/>
    <x v="1"/>
    <x v="2"/>
  </r>
  <r>
    <n v="255978092"/>
    <s v="Y. McCosker"/>
    <x v="352"/>
    <s v="Oct"/>
    <n v="2023"/>
    <d v="1899-12-30T17:45:00"/>
    <x v="0"/>
    <x v="0"/>
    <n v="21"/>
    <x v="3"/>
    <s v="Declined to Identify"/>
    <x v="1"/>
    <x v="0"/>
    <m/>
    <n v="37"/>
    <s v="Delay"/>
    <x v="25"/>
    <n v="17"/>
    <x v="2"/>
    <x v="0"/>
    <x v="0"/>
    <x v="0"/>
  </r>
  <r>
    <n v="280304207"/>
    <s v="Z. Harrell"/>
    <x v="199"/>
    <s v="Dec"/>
    <n v="2023"/>
    <d v="1899-12-30T19:39:00"/>
    <x v="1"/>
    <x v="0"/>
    <n v="62"/>
    <x v="0"/>
    <s v="Declined to Identify"/>
    <x v="1"/>
    <x v="0"/>
    <m/>
    <n v="41"/>
    <s v="Delay"/>
    <x v="17"/>
    <n v="19"/>
    <x v="1"/>
    <x v="1"/>
    <x v="0"/>
    <x v="1"/>
  </r>
  <r>
    <n v="508843647"/>
    <s v="Z. Sigfrid"/>
    <x v="262"/>
    <s v="Jun"/>
    <n v="2023"/>
    <d v="1899-12-30T13:43:00"/>
    <x v="3"/>
    <x v="0"/>
    <n v="53"/>
    <x v="2"/>
    <s v="Declined to Identify"/>
    <x v="1"/>
    <x v="0"/>
    <m/>
    <n v="50"/>
    <s v="Delay"/>
    <x v="6"/>
    <n v="13"/>
    <x v="2"/>
    <x v="3"/>
    <x v="2"/>
    <x v="0"/>
  </r>
  <r>
    <n v="466627671"/>
    <s v="Z. Bawden"/>
    <x v="223"/>
    <s v="Aug"/>
    <n v="2024"/>
    <d v="1899-12-30T15:23:00"/>
    <x v="5"/>
    <x v="0"/>
    <n v="49"/>
    <x v="2"/>
    <s v="Declined to Identify"/>
    <x v="1"/>
    <x v="0"/>
    <m/>
    <n v="55"/>
    <s v="Delay"/>
    <x v="12"/>
    <n v="15"/>
    <x v="2"/>
    <x v="2"/>
    <x v="2"/>
    <x v="2"/>
  </r>
  <r>
    <n v="742603962"/>
    <s v="Z. Windley"/>
    <x v="211"/>
    <s v="May"/>
    <n v="2023"/>
    <d v="1899-12-30T12:07:00"/>
    <x v="4"/>
    <x v="0"/>
    <n v="61"/>
    <x v="0"/>
    <s v="Declined to Identify"/>
    <x v="1"/>
    <x v="0"/>
    <m/>
    <n v="56"/>
    <s v="Delay"/>
    <x v="21"/>
    <n v="12"/>
    <x v="2"/>
    <x v="1"/>
    <x v="2"/>
    <x v="1"/>
  </r>
  <r>
    <n v="288665811"/>
    <s v="K. Beseke"/>
    <x v="318"/>
    <s v="Sep"/>
    <n v="2023"/>
    <d v="1899-12-30T00:20:00"/>
    <x v="1"/>
    <x v="0"/>
    <n v="63"/>
    <x v="0"/>
    <s v="Declined to Identify"/>
    <x v="1"/>
    <x v="0"/>
    <n v="0"/>
    <n v="50"/>
    <s v="Delay"/>
    <x v="30"/>
    <n v="0"/>
    <x v="3"/>
    <x v="3"/>
    <x v="2"/>
    <x v="1"/>
  </r>
  <r>
    <n v="407248802"/>
    <s v="C. Kittiman"/>
    <x v="483"/>
    <s v="Jan"/>
    <n v="2024"/>
    <d v="1899-12-30T00:09:00"/>
    <x v="0"/>
    <x v="0"/>
    <n v="5"/>
    <x v="4"/>
    <s v="Declined to Identify"/>
    <x v="1"/>
    <x v="0"/>
    <n v="1"/>
    <n v="20"/>
    <s v="Within Time"/>
    <x v="29"/>
    <n v="0"/>
    <x v="3"/>
    <x v="2"/>
    <x v="1"/>
    <x v="2"/>
  </r>
  <r>
    <n v="531145503"/>
    <s v="S. Janeway"/>
    <x v="194"/>
    <s v="Sep"/>
    <n v="2023"/>
    <d v="1899-12-30T20:51:00"/>
    <x v="5"/>
    <x v="0"/>
    <n v="11"/>
    <x v="4"/>
    <s v="Declined to Identify"/>
    <x v="1"/>
    <x v="0"/>
    <n v="1"/>
    <n v="55"/>
    <s v="Delay"/>
    <x v="1"/>
    <n v="20"/>
    <x v="1"/>
    <x v="0"/>
    <x v="2"/>
    <x v="0"/>
  </r>
  <r>
    <n v="857221477"/>
    <s v="L. Benedettini"/>
    <x v="506"/>
    <s v="Feb"/>
    <n v="2024"/>
    <d v="1899-12-30T11:47:00"/>
    <x v="5"/>
    <x v="0"/>
    <n v="68"/>
    <x v="0"/>
    <s v="Declined to Identify"/>
    <x v="1"/>
    <x v="0"/>
    <n v="2"/>
    <n v="17"/>
    <s v="Within Time"/>
    <x v="30"/>
    <n v="11"/>
    <x v="0"/>
    <x v="3"/>
    <x v="1"/>
    <x v="1"/>
  </r>
  <r>
    <n v="104610458"/>
    <s v="I. Licciardo"/>
    <x v="217"/>
    <s v="Mar"/>
    <n v="2024"/>
    <d v="1899-12-30T15:47:00"/>
    <x v="6"/>
    <x v="0"/>
    <n v="46"/>
    <x v="2"/>
    <s v="Declined to Identify"/>
    <x v="1"/>
    <x v="0"/>
    <n v="3"/>
    <n v="45"/>
    <s v="Delay"/>
    <x v="7"/>
    <n v="15"/>
    <x v="2"/>
    <x v="2"/>
    <x v="0"/>
    <x v="2"/>
  </r>
  <r>
    <n v="333386115"/>
    <s v="J. Langston"/>
    <x v="367"/>
    <s v="Nov"/>
    <n v="2023"/>
    <d v="1899-12-30T22:03:00"/>
    <x v="1"/>
    <x v="0"/>
    <n v="52"/>
    <x v="2"/>
    <s v="Declined to Identify"/>
    <x v="1"/>
    <x v="0"/>
    <n v="3"/>
    <n v="22"/>
    <s v="Within Time"/>
    <x v="6"/>
    <n v="22"/>
    <x v="1"/>
    <x v="3"/>
    <x v="1"/>
    <x v="0"/>
  </r>
  <r>
    <n v="291202190"/>
    <s v="T. Kaindl"/>
    <x v="355"/>
    <s v="Jun"/>
    <n v="2023"/>
    <d v="1899-12-30T02:57:00"/>
    <x v="0"/>
    <x v="0"/>
    <n v="31"/>
    <x v="6"/>
    <s v="Declined to Identify"/>
    <x v="1"/>
    <x v="0"/>
    <n v="5"/>
    <n v="13"/>
    <s v="Within Time"/>
    <x v="20"/>
    <n v="2"/>
    <x v="3"/>
    <x v="3"/>
    <x v="1"/>
    <x v="0"/>
  </r>
  <r>
    <n v="385831337"/>
    <s v="A. Simoni"/>
    <x v="24"/>
    <s v="Apr"/>
    <n v="2023"/>
    <d v="1899-12-30T13:34:00"/>
    <x v="0"/>
    <x v="0"/>
    <n v="5"/>
    <x v="4"/>
    <s v="Declined to Identify"/>
    <x v="1"/>
    <x v="0"/>
    <n v="6"/>
    <n v="54"/>
    <s v="Delay"/>
    <x v="9"/>
    <n v="13"/>
    <x v="2"/>
    <x v="3"/>
    <x v="2"/>
    <x v="0"/>
  </r>
  <r>
    <n v="139530111"/>
    <s v="D. Leatherbarrow"/>
    <x v="489"/>
    <s v="Nov"/>
    <n v="2023"/>
    <d v="1899-12-30T17:25:00"/>
    <x v="0"/>
    <x v="0"/>
    <n v="49"/>
    <x v="2"/>
    <s v="Declined to Identify"/>
    <x v="1"/>
    <x v="0"/>
    <n v="6"/>
    <n v="12"/>
    <s v="Within Time"/>
    <x v="13"/>
    <n v="17"/>
    <x v="2"/>
    <x v="2"/>
    <x v="1"/>
    <x v="2"/>
  </r>
  <r>
    <n v="778230967"/>
    <s v="N. Mace"/>
    <x v="359"/>
    <s v="Sep"/>
    <n v="2024"/>
    <d v="1899-12-30T15:56:00"/>
    <x v="1"/>
    <x v="0"/>
    <n v="24"/>
    <x v="3"/>
    <s v="Declined to Identify"/>
    <x v="1"/>
    <x v="0"/>
    <n v="6"/>
    <n v="36"/>
    <s v="Delay"/>
    <x v="16"/>
    <n v="15"/>
    <x v="2"/>
    <x v="1"/>
    <x v="0"/>
    <x v="1"/>
  </r>
  <r>
    <n v="586127474"/>
    <s v="O. Morlon"/>
    <x v="408"/>
    <s v="Jul"/>
    <n v="2024"/>
    <d v="1899-12-30T20:50:00"/>
    <x v="1"/>
    <x v="0"/>
    <n v="45"/>
    <x v="2"/>
    <s v="Declined to Identify"/>
    <x v="1"/>
    <x v="0"/>
    <n v="6"/>
    <n v="53"/>
    <s v="Delay"/>
    <x v="23"/>
    <n v="20"/>
    <x v="1"/>
    <x v="2"/>
    <x v="2"/>
    <x v="2"/>
  </r>
  <r>
    <n v="272820727"/>
    <s v="P. Meegan"/>
    <x v="238"/>
    <s v="Jun"/>
    <n v="2024"/>
    <d v="1899-12-30T12:53:00"/>
    <x v="0"/>
    <x v="0"/>
    <n v="62"/>
    <x v="0"/>
    <s v="Declined to Identify"/>
    <x v="1"/>
    <x v="0"/>
    <n v="6"/>
    <n v="42"/>
    <s v="Delay"/>
    <x v="5"/>
    <n v="12"/>
    <x v="2"/>
    <x v="0"/>
    <x v="0"/>
    <x v="0"/>
  </r>
  <r>
    <n v="525213877"/>
    <s v="Y. Reskelly"/>
    <x v="477"/>
    <s v="Sep"/>
    <n v="2024"/>
    <d v="1899-12-30T14:51:00"/>
    <x v="6"/>
    <x v="0"/>
    <n v="28"/>
    <x v="3"/>
    <s v="Declined to Identify"/>
    <x v="1"/>
    <x v="0"/>
    <n v="6"/>
    <n v="37"/>
    <s v="Delay"/>
    <x v="24"/>
    <n v="14"/>
    <x v="2"/>
    <x v="1"/>
    <x v="0"/>
    <x v="1"/>
  </r>
  <r>
    <n v="881969420"/>
    <s v="D. Glamart"/>
    <x v="242"/>
    <s v="May"/>
    <n v="2024"/>
    <d v="1899-12-30T21:32:00"/>
    <x v="0"/>
    <x v="0"/>
    <n v="29"/>
    <x v="3"/>
    <s v="Declined to Identify"/>
    <x v="1"/>
    <x v="0"/>
    <n v="7"/>
    <n v="49"/>
    <s v="Delay"/>
    <x v="13"/>
    <n v="21"/>
    <x v="1"/>
    <x v="2"/>
    <x v="2"/>
    <x v="2"/>
  </r>
  <r>
    <n v="739918582"/>
    <s v="V. Pedersen"/>
    <x v="233"/>
    <s v="Jan"/>
    <n v="2024"/>
    <d v="1899-12-30T00:09:00"/>
    <x v="5"/>
    <x v="0"/>
    <n v="11"/>
    <x v="4"/>
    <s v="Declined to Identify"/>
    <x v="1"/>
    <x v="0"/>
    <n v="7"/>
    <n v="40"/>
    <s v="Delay"/>
    <x v="9"/>
    <n v="0"/>
    <x v="3"/>
    <x v="3"/>
    <x v="0"/>
    <x v="0"/>
  </r>
  <r>
    <n v="484406279"/>
    <s v="B. Doman"/>
    <x v="353"/>
    <s v="Jul"/>
    <n v="2023"/>
    <d v="1899-12-30T16:07:00"/>
    <x v="2"/>
    <x v="0"/>
    <n v="29"/>
    <x v="3"/>
    <s v="Declined to Identify"/>
    <x v="1"/>
    <x v="0"/>
    <n v="8"/>
    <n v="19"/>
    <s v="Within Time"/>
    <x v="27"/>
    <n v="16"/>
    <x v="2"/>
    <x v="3"/>
    <x v="1"/>
    <x v="0"/>
  </r>
  <r>
    <n v="618745857"/>
    <s v="T. Crannell"/>
    <x v="478"/>
    <s v="Sep"/>
    <n v="2023"/>
    <d v="1899-12-30T19:18:00"/>
    <x v="2"/>
    <x v="0"/>
    <n v="21"/>
    <x v="3"/>
    <s v="Declined to Identify"/>
    <x v="1"/>
    <x v="0"/>
    <n v="8"/>
    <n v="11"/>
    <s v="Within Time"/>
    <x v="20"/>
    <n v="19"/>
    <x v="1"/>
    <x v="3"/>
    <x v="1"/>
    <x v="0"/>
  </r>
  <r>
    <n v="566563998"/>
    <s v="R. Mallia"/>
    <x v="114"/>
    <s v="Oct"/>
    <n v="2024"/>
    <d v="1899-12-30T21:33:00"/>
    <x v="4"/>
    <x v="0"/>
    <n v="76"/>
    <x v="5"/>
    <s v="Declined to Identify"/>
    <x v="1"/>
    <x v="0"/>
    <n v="9"/>
    <n v="41"/>
    <s v="Delay"/>
    <x v="28"/>
    <n v="21"/>
    <x v="1"/>
    <x v="0"/>
    <x v="0"/>
    <x v="2"/>
  </r>
  <r>
    <n v="240134972"/>
    <s v="A. Warriner"/>
    <x v="340"/>
    <s v="May"/>
    <n v="2023"/>
    <d v="1899-12-30T21:15:00"/>
    <x v="0"/>
    <x v="0"/>
    <n v="5"/>
    <x v="4"/>
    <s v="Declined to Identify"/>
    <x v="5"/>
    <x v="0"/>
    <m/>
    <n v="18"/>
    <s v="Within Time"/>
    <x v="24"/>
    <n v="21"/>
    <x v="1"/>
    <x v="1"/>
    <x v="1"/>
    <x v="1"/>
  </r>
  <r>
    <n v="640492306"/>
    <s v="C. Rowbury"/>
    <x v="127"/>
    <s v="Oct"/>
    <n v="2024"/>
    <d v="1899-12-30T03:45:00"/>
    <x v="3"/>
    <x v="0"/>
    <n v="27"/>
    <x v="3"/>
    <s v="Declined to Identify"/>
    <x v="5"/>
    <x v="0"/>
    <m/>
    <n v="34"/>
    <s v="Delay"/>
    <x v="22"/>
    <n v="3"/>
    <x v="3"/>
    <x v="1"/>
    <x v="0"/>
    <x v="1"/>
  </r>
  <r>
    <n v="100349587"/>
    <s v="U. Lamburn"/>
    <x v="395"/>
    <s v="Apr"/>
    <n v="2024"/>
    <d v="1899-12-30T04:17:00"/>
    <x v="4"/>
    <x v="0"/>
    <n v="20"/>
    <x v="3"/>
    <s v="Declined to Identify"/>
    <x v="5"/>
    <x v="0"/>
    <m/>
    <n v="24"/>
    <s v="Within Time"/>
    <x v="21"/>
    <n v="4"/>
    <x v="3"/>
    <x v="1"/>
    <x v="1"/>
    <x v="1"/>
  </r>
  <r>
    <n v="419401713"/>
    <s v="P. Standring"/>
    <x v="225"/>
    <s v="May"/>
    <n v="2024"/>
    <d v="1899-12-30T15:12:00"/>
    <x v="5"/>
    <x v="0"/>
    <n v="1"/>
    <x v="1"/>
    <s v="Declined to Identify"/>
    <x v="5"/>
    <x v="0"/>
    <n v="0"/>
    <n v="52"/>
    <s v="Delay"/>
    <x v="14"/>
    <n v="15"/>
    <x v="2"/>
    <x v="0"/>
    <x v="2"/>
    <x v="0"/>
  </r>
  <r>
    <n v="898057530"/>
    <s v="D. Spoor"/>
    <x v="342"/>
    <s v="Jun"/>
    <n v="2023"/>
    <d v="1899-12-30T21:05:00"/>
    <x v="3"/>
    <x v="0"/>
    <n v="20"/>
    <x v="3"/>
    <s v="Declined to Identify"/>
    <x v="5"/>
    <x v="0"/>
    <n v="1"/>
    <n v="46"/>
    <s v="Delay"/>
    <x v="2"/>
    <n v="21"/>
    <x v="1"/>
    <x v="1"/>
    <x v="2"/>
    <x v="1"/>
  </r>
  <r>
    <n v="281379635"/>
    <s v="E. Minors"/>
    <x v="175"/>
    <s v="Nov"/>
    <n v="2023"/>
    <d v="1899-12-30T08:41:00"/>
    <x v="1"/>
    <x v="0"/>
    <n v="62"/>
    <x v="0"/>
    <s v="Declined to Identify"/>
    <x v="5"/>
    <x v="0"/>
    <n v="6"/>
    <n v="36"/>
    <s v="Delay"/>
    <x v="2"/>
    <n v="8"/>
    <x v="0"/>
    <x v="1"/>
    <x v="0"/>
    <x v="1"/>
  </r>
  <r>
    <n v="143735607"/>
    <s v="T. Kender"/>
    <x v="386"/>
    <s v="Jun"/>
    <n v="2023"/>
    <d v="1899-12-30T00:51:00"/>
    <x v="1"/>
    <x v="0"/>
    <n v="64"/>
    <x v="0"/>
    <s v="Declined to Identify"/>
    <x v="5"/>
    <x v="0"/>
    <n v="9"/>
    <n v="45"/>
    <s v="Delay"/>
    <x v="14"/>
    <n v="0"/>
    <x v="3"/>
    <x v="0"/>
    <x v="0"/>
    <x v="0"/>
  </r>
  <r>
    <n v="270143243"/>
    <s v="A. Coytes"/>
    <x v="227"/>
    <s v="Sep"/>
    <n v="2023"/>
    <d v="1899-12-30T09:21:00"/>
    <x v="5"/>
    <x v="0"/>
    <n v="67"/>
    <x v="0"/>
    <s v="Declined to Identify"/>
    <x v="0"/>
    <x v="0"/>
    <m/>
    <n v="13"/>
    <s v="Within Time"/>
    <x v="4"/>
    <n v="9"/>
    <x v="0"/>
    <x v="2"/>
    <x v="1"/>
    <x v="2"/>
  </r>
  <r>
    <n v="383387163"/>
    <s v="B. Comerford"/>
    <x v="384"/>
    <s v="May"/>
    <n v="2024"/>
    <d v="1899-12-30T18:51:00"/>
    <x v="5"/>
    <x v="0"/>
    <n v="54"/>
    <x v="2"/>
    <s v="Declined to Identify"/>
    <x v="0"/>
    <x v="0"/>
    <m/>
    <n v="12"/>
    <s v="Within Time"/>
    <x v="29"/>
    <n v="18"/>
    <x v="1"/>
    <x v="2"/>
    <x v="1"/>
    <x v="2"/>
  </r>
  <r>
    <n v="741493943"/>
    <s v="B. Jerrams"/>
    <x v="418"/>
    <s v="Aug"/>
    <n v="2024"/>
    <d v="1899-12-30T01:30:00"/>
    <x v="4"/>
    <x v="0"/>
    <n v="62"/>
    <x v="0"/>
    <s v="Declined to Identify"/>
    <x v="0"/>
    <x v="0"/>
    <m/>
    <n v="38"/>
    <s v="Delay"/>
    <x v="7"/>
    <n v="1"/>
    <x v="3"/>
    <x v="2"/>
    <x v="0"/>
    <x v="2"/>
  </r>
  <r>
    <n v="370947789"/>
    <s v="C. Bevir"/>
    <x v="251"/>
    <s v="Jul"/>
    <n v="2024"/>
    <d v="1899-12-30T00:32:00"/>
    <x v="3"/>
    <x v="0"/>
    <n v="49"/>
    <x v="2"/>
    <s v="Declined to Identify"/>
    <x v="0"/>
    <x v="0"/>
    <m/>
    <n v="18"/>
    <s v="Within Time"/>
    <x v="28"/>
    <n v="0"/>
    <x v="3"/>
    <x v="0"/>
    <x v="1"/>
    <x v="2"/>
  </r>
  <r>
    <n v="576474066"/>
    <s v="C. Bellenie"/>
    <x v="417"/>
    <s v="May"/>
    <n v="2024"/>
    <d v="1899-12-30T02:42:00"/>
    <x v="2"/>
    <x v="0"/>
    <n v="77"/>
    <x v="5"/>
    <s v="Declined to Identify"/>
    <x v="0"/>
    <x v="0"/>
    <m/>
    <n v="18"/>
    <s v="Within Time"/>
    <x v="3"/>
    <n v="2"/>
    <x v="3"/>
    <x v="2"/>
    <x v="1"/>
    <x v="2"/>
  </r>
  <r>
    <n v="308467089"/>
    <s v="D. Lages"/>
    <x v="37"/>
    <s v="May"/>
    <n v="2023"/>
    <d v="1899-12-30T12:08:00"/>
    <x v="1"/>
    <x v="0"/>
    <n v="71"/>
    <x v="5"/>
    <s v="Declined to Identify"/>
    <x v="0"/>
    <x v="0"/>
    <m/>
    <n v="19"/>
    <s v="Within Time"/>
    <x v="23"/>
    <n v="12"/>
    <x v="2"/>
    <x v="2"/>
    <x v="1"/>
    <x v="2"/>
  </r>
  <r>
    <n v="870389597"/>
    <s v="D. Undy"/>
    <x v="84"/>
    <s v="Aug"/>
    <n v="2024"/>
    <d v="1899-12-30T03:27:00"/>
    <x v="0"/>
    <x v="0"/>
    <n v="43"/>
    <x v="6"/>
    <s v="Declined to Identify"/>
    <x v="0"/>
    <x v="0"/>
    <m/>
    <n v="52"/>
    <s v="Delay"/>
    <x v="16"/>
    <n v="3"/>
    <x v="3"/>
    <x v="1"/>
    <x v="2"/>
    <x v="1"/>
  </r>
  <r>
    <n v="518806906"/>
    <s v="D. Dumini"/>
    <x v="484"/>
    <s v="Nov"/>
    <n v="2023"/>
    <d v="1899-12-30T10:27:00"/>
    <x v="4"/>
    <x v="0"/>
    <n v="53"/>
    <x v="2"/>
    <s v="Declined to Identify"/>
    <x v="0"/>
    <x v="0"/>
    <m/>
    <n v="59"/>
    <s v="Delay"/>
    <x v="23"/>
    <n v="10"/>
    <x v="0"/>
    <x v="2"/>
    <x v="2"/>
    <x v="2"/>
  </r>
  <r>
    <n v="176070581"/>
    <s v="E. Parnall"/>
    <x v="258"/>
    <s v="Apr"/>
    <n v="2024"/>
    <d v="1899-12-30T12:32:00"/>
    <x v="2"/>
    <x v="0"/>
    <n v="21"/>
    <x v="3"/>
    <s v="Declined to Identify"/>
    <x v="0"/>
    <x v="0"/>
    <m/>
    <n v="13"/>
    <s v="Within Time"/>
    <x v="25"/>
    <n v="12"/>
    <x v="2"/>
    <x v="0"/>
    <x v="1"/>
    <x v="0"/>
  </r>
  <r>
    <n v="639759370"/>
    <s v="E. Kennan"/>
    <x v="300"/>
    <s v="Dec"/>
    <n v="2023"/>
    <d v="1899-12-30T03:39:00"/>
    <x v="3"/>
    <x v="0"/>
    <n v="20"/>
    <x v="3"/>
    <s v="Declined to Identify"/>
    <x v="0"/>
    <x v="0"/>
    <m/>
    <n v="24"/>
    <s v="Within Time"/>
    <x v="15"/>
    <n v="3"/>
    <x v="3"/>
    <x v="2"/>
    <x v="1"/>
    <x v="2"/>
  </r>
  <r>
    <n v="623460702"/>
    <s v="E. Saundercock"/>
    <x v="321"/>
    <s v="Jan"/>
    <n v="2024"/>
    <d v="1899-12-30T09:26:00"/>
    <x v="3"/>
    <x v="0"/>
    <n v="13"/>
    <x v="4"/>
    <s v="Declined to Identify"/>
    <x v="0"/>
    <x v="0"/>
    <m/>
    <n v="41"/>
    <s v="Delay"/>
    <x v="28"/>
    <n v="9"/>
    <x v="0"/>
    <x v="0"/>
    <x v="0"/>
    <x v="2"/>
  </r>
  <r>
    <n v="193700168"/>
    <s v="F. Lenox"/>
    <x v="513"/>
    <s v="Jun"/>
    <n v="2023"/>
    <d v="1899-12-30T17:52:00"/>
    <x v="2"/>
    <x v="0"/>
    <n v="54"/>
    <x v="2"/>
    <s v="Declined to Identify"/>
    <x v="0"/>
    <x v="0"/>
    <m/>
    <n v="11"/>
    <s v="Within Time"/>
    <x v="21"/>
    <n v="17"/>
    <x v="2"/>
    <x v="1"/>
    <x v="1"/>
    <x v="1"/>
  </r>
  <r>
    <n v="698563363"/>
    <s v="F. Peregrine"/>
    <x v="407"/>
    <s v="Oct"/>
    <n v="2023"/>
    <d v="1899-12-30T08:53:00"/>
    <x v="6"/>
    <x v="0"/>
    <n v="11"/>
    <x v="4"/>
    <s v="Declined to Identify"/>
    <x v="0"/>
    <x v="0"/>
    <m/>
    <n v="14"/>
    <s v="Within Time"/>
    <x v="8"/>
    <n v="8"/>
    <x v="0"/>
    <x v="3"/>
    <x v="1"/>
    <x v="1"/>
  </r>
  <r>
    <n v="200189917"/>
    <s v="F. Stanlick"/>
    <x v="77"/>
    <s v="Nov"/>
    <n v="2023"/>
    <d v="1899-12-30T23:52:00"/>
    <x v="3"/>
    <x v="0"/>
    <n v="62"/>
    <x v="0"/>
    <s v="Declined to Identify"/>
    <x v="0"/>
    <x v="0"/>
    <m/>
    <n v="19"/>
    <s v="Within Time"/>
    <x v="5"/>
    <n v="23"/>
    <x v="1"/>
    <x v="0"/>
    <x v="1"/>
    <x v="0"/>
  </r>
  <r>
    <n v="592101083"/>
    <s v="F. Choulerton"/>
    <x v="532"/>
    <s v="Jun"/>
    <n v="2024"/>
    <d v="1899-12-30T04:25:00"/>
    <x v="5"/>
    <x v="0"/>
    <n v="42"/>
    <x v="6"/>
    <s v="Declined to Identify"/>
    <x v="0"/>
    <x v="0"/>
    <m/>
    <n v="20"/>
    <s v="Within Time"/>
    <x v="16"/>
    <n v="4"/>
    <x v="3"/>
    <x v="1"/>
    <x v="1"/>
    <x v="1"/>
  </r>
  <r>
    <n v="791343279"/>
    <s v="F. Kopfen"/>
    <x v="248"/>
    <s v="Apr"/>
    <n v="2023"/>
    <d v="1899-12-30T09:59:00"/>
    <x v="5"/>
    <x v="0"/>
    <n v="40"/>
    <x v="6"/>
    <s v="Declined to Identify"/>
    <x v="0"/>
    <x v="0"/>
    <m/>
    <n v="21"/>
    <s v="Within Time"/>
    <x v="26"/>
    <n v="9"/>
    <x v="0"/>
    <x v="2"/>
    <x v="1"/>
    <x v="2"/>
  </r>
  <r>
    <n v="369832373"/>
    <s v="F. Pointing"/>
    <x v="160"/>
    <s v="Apr"/>
    <n v="2023"/>
    <d v="1899-12-30T19:23:00"/>
    <x v="4"/>
    <x v="0"/>
    <n v="6"/>
    <x v="4"/>
    <s v="Declined to Identify"/>
    <x v="0"/>
    <x v="0"/>
    <m/>
    <n v="35"/>
    <s v="Delay"/>
    <x v="15"/>
    <n v="19"/>
    <x v="1"/>
    <x v="2"/>
    <x v="0"/>
    <x v="2"/>
  </r>
  <r>
    <n v="779406195"/>
    <s v="F. Segrave"/>
    <x v="21"/>
    <s v="Nov"/>
    <n v="2023"/>
    <d v="1899-12-30T11:51:00"/>
    <x v="5"/>
    <x v="0"/>
    <n v="22"/>
    <x v="3"/>
    <s v="Declined to Identify"/>
    <x v="0"/>
    <x v="0"/>
    <m/>
    <n v="36"/>
    <s v="Delay"/>
    <x v="14"/>
    <n v="11"/>
    <x v="0"/>
    <x v="0"/>
    <x v="0"/>
    <x v="0"/>
  </r>
  <r>
    <n v="865056089"/>
    <s v="F. Merlin"/>
    <x v="359"/>
    <s v="Sep"/>
    <n v="2024"/>
    <d v="1899-12-30T09:46:00"/>
    <x v="1"/>
    <x v="0"/>
    <n v="65"/>
    <x v="0"/>
    <s v="Declined to Identify"/>
    <x v="0"/>
    <x v="0"/>
    <m/>
    <n v="46"/>
    <s v="Delay"/>
    <x v="16"/>
    <n v="9"/>
    <x v="0"/>
    <x v="1"/>
    <x v="2"/>
    <x v="1"/>
  </r>
  <r>
    <n v="459670029"/>
    <s v="F. Bird"/>
    <x v="368"/>
    <s v="Oct"/>
    <n v="2023"/>
    <d v="1899-12-30T11:07:00"/>
    <x v="0"/>
    <x v="0"/>
    <n v="24"/>
    <x v="3"/>
    <s v="Declined to Identify"/>
    <x v="0"/>
    <x v="0"/>
    <m/>
    <n v="56"/>
    <s v="Delay"/>
    <x v="10"/>
    <n v="11"/>
    <x v="0"/>
    <x v="2"/>
    <x v="2"/>
    <x v="2"/>
  </r>
  <r>
    <n v="262315062"/>
    <s v="G. Sewter"/>
    <x v="470"/>
    <s v="Nov"/>
    <n v="2023"/>
    <d v="1899-12-30T21:42:00"/>
    <x v="0"/>
    <x v="0"/>
    <n v="23"/>
    <x v="3"/>
    <s v="Declined to Identify"/>
    <x v="0"/>
    <x v="0"/>
    <m/>
    <n v="23"/>
    <s v="Within Time"/>
    <x v="19"/>
    <n v="21"/>
    <x v="1"/>
    <x v="3"/>
    <x v="1"/>
    <x v="1"/>
  </r>
  <r>
    <n v="560919380"/>
    <s v="G. Caroli"/>
    <x v="330"/>
    <s v="Sep"/>
    <n v="2023"/>
    <d v="1899-12-30T22:52:00"/>
    <x v="6"/>
    <x v="0"/>
    <n v="70"/>
    <x v="5"/>
    <s v="Declined to Identify"/>
    <x v="0"/>
    <x v="0"/>
    <m/>
    <n v="29"/>
    <s v="Within Time"/>
    <x v="9"/>
    <n v="22"/>
    <x v="1"/>
    <x v="3"/>
    <x v="1"/>
    <x v="0"/>
  </r>
  <r>
    <n v="508963583"/>
    <s v="G. Varnham"/>
    <x v="535"/>
    <s v="Apr"/>
    <n v="2024"/>
    <d v="1899-12-30T07:21:00"/>
    <x v="5"/>
    <x v="0"/>
    <n v="4"/>
    <x v="1"/>
    <s v="Declined to Identify"/>
    <x v="0"/>
    <x v="0"/>
    <m/>
    <n v="41"/>
    <s v="Delay"/>
    <x v="9"/>
    <n v="7"/>
    <x v="0"/>
    <x v="3"/>
    <x v="0"/>
    <x v="0"/>
  </r>
  <r>
    <n v="548774672"/>
    <s v="G. Vamplers"/>
    <x v="26"/>
    <s v="Mar"/>
    <n v="2024"/>
    <d v="1899-12-30T09:23:00"/>
    <x v="4"/>
    <x v="0"/>
    <n v="57"/>
    <x v="2"/>
    <s v="Declined to Identify"/>
    <x v="0"/>
    <x v="0"/>
    <m/>
    <n v="43"/>
    <s v="Delay"/>
    <x v="6"/>
    <n v="9"/>
    <x v="0"/>
    <x v="3"/>
    <x v="0"/>
    <x v="0"/>
  </r>
  <r>
    <n v="860194179"/>
    <s v="H. Barca"/>
    <x v="208"/>
    <s v="Feb"/>
    <n v="2024"/>
    <d v="1899-12-30T16:32:00"/>
    <x v="6"/>
    <x v="0"/>
    <n v="39"/>
    <x v="6"/>
    <s v="Declined to Identify"/>
    <x v="0"/>
    <x v="0"/>
    <m/>
    <n v="57"/>
    <s v="Delay"/>
    <x v="22"/>
    <n v="16"/>
    <x v="2"/>
    <x v="1"/>
    <x v="2"/>
    <x v="1"/>
  </r>
  <r>
    <n v="669639052"/>
    <s v="I. Shoebridge"/>
    <x v="521"/>
    <s v="Apr"/>
    <n v="2023"/>
    <d v="1899-12-30T21:25:00"/>
    <x v="6"/>
    <x v="0"/>
    <n v="2"/>
    <x v="1"/>
    <s v="Declined to Identify"/>
    <x v="0"/>
    <x v="0"/>
    <m/>
    <n v="37"/>
    <s v="Delay"/>
    <x v="10"/>
    <n v="21"/>
    <x v="1"/>
    <x v="2"/>
    <x v="0"/>
    <x v="2"/>
  </r>
  <r>
    <n v="422385979"/>
    <s v="I. Thurstan"/>
    <x v="434"/>
    <s v="Jun"/>
    <n v="2023"/>
    <d v="1899-12-30T14:46:00"/>
    <x v="5"/>
    <x v="0"/>
    <n v="52"/>
    <x v="2"/>
    <s v="Declined to Identify"/>
    <x v="0"/>
    <x v="0"/>
    <m/>
    <n v="55"/>
    <s v="Delay"/>
    <x v="30"/>
    <n v="14"/>
    <x v="2"/>
    <x v="3"/>
    <x v="2"/>
    <x v="1"/>
  </r>
  <r>
    <n v="352083010"/>
    <s v="K. Durker"/>
    <x v="2"/>
    <s v="Jun"/>
    <n v="2024"/>
    <d v="1899-12-30T00:14:00"/>
    <x v="2"/>
    <x v="0"/>
    <n v="47"/>
    <x v="2"/>
    <s v="Declined to Identify"/>
    <x v="0"/>
    <x v="0"/>
    <m/>
    <n v="15"/>
    <s v="Within Time"/>
    <x v="0"/>
    <n v="0"/>
    <x v="3"/>
    <x v="0"/>
    <x v="1"/>
    <x v="0"/>
  </r>
  <r>
    <n v="315146189"/>
    <s v="K. Spyvye"/>
    <x v="36"/>
    <s v="Oct"/>
    <n v="2023"/>
    <d v="1899-12-30T15:11:00"/>
    <x v="2"/>
    <x v="0"/>
    <n v="72"/>
    <x v="5"/>
    <s v="Declined to Identify"/>
    <x v="0"/>
    <x v="0"/>
    <m/>
    <n v="24"/>
    <s v="Within Time"/>
    <x v="9"/>
    <n v="15"/>
    <x v="2"/>
    <x v="3"/>
    <x v="1"/>
    <x v="0"/>
  </r>
  <r>
    <n v="869379469"/>
    <s v="K. Allin"/>
    <x v="327"/>
    <s v="Nov"/>
    <n v="2023"/>
    <d v="1899-12-30T19:44:00"/>
    <x v="3"/>
    <x v="0"/>
    <n v="51"/>
    <x v="2"/>
    <s v="Declined to Identify"/>
    <x v="0"/>
    <x v="0"/>
    <m/>
    <n v="30"/>
    <s v="Delay"/>
    <x v="7"/>
    <n v="19"/>
    <x v="1"/>
    <x v="2"/>
    <x v="1"/>
    <x v="2"/>
  </r>
  <r>
    <n v="757847402"/>
    <s v="K. Lidbetter"/>
    <x v="505"/>
    <s v="Aug"/>
    <n v="2023"/>
    <d v="1899-12-30T11:36:00"/>
    <x v="2"/>
    <x v="0"/>
    <n v="65"/>
    <x v="0"/>
    <s v="Declined to Identify"/>
    <x v="0"/>
    <x v="0"/>
    <m/>
    <n v="30"/>
    <s v="Delay"/>
    <x v="24"/>
    <n v="11"/>
    <x v="0"/>
    <x v="1"/>
    <x v="1"/>
    <x v="1"/>
  </r>
  <r>
    <n v="506601396"/>
    <s v="K. Schimank"/>
    <x v="226"/>
    <s v="Sep"/>
    <n v="2023"/>
    <d v="1899-12-30T21:03:00"/>
    <x v="6"/>
    <x v="0"/>
    <n v="29"/>
    <x v="3"/>
    <s v="Declined to Identify"/>
    <x v="0"/>
    <x v="0"/>
    <m/>
    <n v="45"/>
    <s v="Delay"/>
    <x v="7"/>
    <n v="21"/>
    <x v="1"/>
    <x v="2"/>
    <x v="0"/>
    <x v="2"/>
  </r>
  <r>
    <n v="440608450"/>
    <s v="K. Bouzek"/>
    <x v="558"/>
    <s v="Oct"/>
    <n v="2023"/>
    <d v="1899-12-30T05:35:00"/>
    <x v="3"/>
    <x v="0"/>
    <n v="28"/>
    <x v="3"/>
    <s v="Declined to Identify"/>
    <x v="0"/>
    <x v="0"/>
    <m/>
    <n v="50"/>
    <s v="Delay"/>
    <x v="19"/>
    <n v="5"/>
    <x v="3"/>
    <x v="3"/>
    <x v="2"/>
    <x v="1"/>
  </r>
  <r>
    <n v="887465642"/>
    <s v="K. Ullrich"/>
    <x v="36"/>
    <s v="Oct"/>
    <n v="2023"/>
    <d v="1899-12-30T06:12:00"/>
    <x v="2"/>
    <x v="0"/>
    <n v="26"/>
    <x v="3"/>
    <s v="Declined to Identify"/>
    <x v="0"/>
    <x v="0"/>
    <m/>
    <n v="54"/>
    <s v="Delay"/>
    <x v="9"/>
    <n v="6"/>
    <x v="0"/>
    <x v="3"/>
    <x v="2"/>
    <x v="0"/>
  </r>
  <r>
    <n v="671574844"/>
    <s v="L. Algate"/>
    <x v="197"/>
    <s v="Oct"/>
    <n v="2023"/>
    <d v="1899-12-30T03:34:00"/>
    <x v="1"/>
    <x v="0"/>
    <n v="34"/>
    <x v="6"/>
    <s v="Declined to Identify"/>
    <x v="0"/>
    <x v="0"/>
    <m/>
    <n v="23"/>
    <s v="Within Time"/>
    <x v="28"/>
    <n v="3"/>
    <x v="3"/>
    <x v="0"/>
    <x v="1"/>
    <x v="2"/>
  </r>
  <r>
    <n v="419206236"/>
    <s v="L. Scargle"/>
    <x v="318"/>
    <s v="Sep"/>
    <n v="2023"/>
    <d v="1899-12-30T21:54:00"/>
    <x v="1"/>
    <x v="0"/>
    <n v="46"/>
    <x v="2"/>
    <s v="Declined to Identify"/>
    <x v="0"/>
    <x v="0"/>
    <m/>
    <n v="26"/>
    <s v="Within Time"/>
    <x v="30"/>
    <n v="21"/>
    <x v="1"/>
    <x v="3"/>
    <x v="1"/>
    <x v="1"/>
  </r>
  <r>
    <n v="180028927"/>
    <s v="L. Eltringham"/>
    <x v="117"/>
    <s v="Mar"/>
    <n v="2024"/>
    <d v="1899-12-30T04:54:00"/>
    <x v="5"/>
    <x v="0"/>
    <n v="23"/>
    <x v="3"/>
    <s v="Declined to Identify"/>
    <x v="0"/>
    <x v="0"/>
    <m/>
    <n v="27"/>
    <s v="Within Time"/>
    <x v="21"/>
    <n v="4"/>
    <x v="3"/>
    <x v="1"/>
    <x v="1"/>
    <x v="1"/>
  </r>
  <r>
    <n v="363049232"/>
    <s v="L. Guislin"/>
    <x v="351"/>
    <s v="Oct"/>
    <n v="2024"/>
    <d v="1899-12-30T08:22:00"/>
    <x v="0"/>
    <x v="0"/>
    <n v="12"/>
    <x v="4"/>
    <s v="Declined to Identify"/>
    <x v="0"/>
    <x v="0"/>
    <m/>
    <n v="28"/>
    <s v="Within Time"/>
    <x v="12"/>
    <n v="8"/>
    <x v="0"/>
    <x v="2"/>
    <x v="1"/>
    <x v="2"/>
  </r>
  <r>
    <n v="449533671"/>
    <s v="L. Goeff"/>
    <x v="99"/>
    <s v="Aug"/>
    <n v="2024"/>
    <d v="1899-12-30T06:11:00"/>
    <x v="2"/>
    <x v="0"/>
    <n v="3"/>
    <x v="1"/>
    <s v="Declined to Identify"/>
    <x v="0"/>
    <x v="0"/>
    <m/>
    <n v="43"/>
    <s v="Delay"/>
    <x v="1"/>
    <n v="6"/>
    <x v="0"/>
    <x v="0"/>
    <x v="0"/>
    <x v="0"/>
  </r>
  <r>
    <n v="496764104"/>
    <s v="L. Drabble"/>
    <x v="270"/>
    <s v="Aug"/>
    <n v="2024"/>
    <d v="1899-12-30T10:24:00"/>
    <x v="2"/>
    <x v="0"/>
    <n v="59"/>
    <x v="2"/>
    <s v="Declined to Identify"/>
    <x v="0"/>
    <x v="0"/>
    <m/>
    <n v="56"/>
    <s v="Delay"/>
    <x v="19"/>
    <n v="10"/>
    <x v="0"/>
    <x v="3"/>
    <x v="2"/>
    <x v="1"/>
  </r>
  <r>
    <n v="754509684"/>
    <s v="M. Brazelton"/>
    <x v="234"/>
    <s v="Jul"/>
    <n v="2023"/>
    <d v="1899-12-30T21:43:00"/>
    <x v="3"/>
    <x v="0"/>
    <n v="27"/>
    <x v="3"/>
    <s v="Declined to Identify"/>
    <x v="0"/>
    <x v="0"/>
    <m/>
    <n v="17"/>
    <s v="Within Time"/>
    <x v="3"/>
    <n v="21"/>
    <x v="1"/>
    <x v="2"/>
    <x v="1"/>
    <x v="2"/>
  </r>
  <r>
    <n v="342727611"/>
    <s v="M. Yeats"/>
    <x v="331"/>
    <s v="Jul"/>
    <n v="2023"/>
    <d v="1899-12-30T13:10:00"/>
    <x v="1"/>
    <x v="0"/>
    <n v="71"/>
    <x v="5"/>
    <s v="Declined to Identify"/>
    <x v="0"/>
    <x v="0"/>
    <m/>
    <n v="47"/>
    <s v="Delay"/>
    <x v="21"/>
    <n v="13"/>
    <x v="2"/>
    <x v="1"/>
    <x v="2"/>
    <x v="1"/>
  </r>
  <r>
    <n v="861892613"/>
    <s v="M. Petyankin"/>
    <x v="441"/>
    <s v="Apr"/>
    <n v="2024"/>
    <d v="1899-12-30T01:47:00"/>
    <x v="1"/>
    <x v="0"/>
    <n v="67"/>
    <x v="0"/>
    <s v="Declined to Identify"/>
    <x v="0"/>
    <x v="0"/>
    <m/>
    <n v="49"/>
    <s v="Delay"/>
    <x v="23"/>
    <n v="1"/>
    <x v="3"/>
    <x v="2"/>
    <x v="2"/>
    <x v="2"/>
  </r>
  <r>
    <n v="226889164"/>
    <s v="M. Scholcroft"/>
    <x v="381"/>
    <s v="Nov"/>
    <n v="2023"/>
    <d v="1899-12-30T17:34:00"/>
    <x v="5"/>
    <x v="0"/>
    <n v="63"/>
    <x v="0"/>
    <s v="Declined to Identify"/>
    <x v="0"/>
    <x v="0"/>
    <m/>
    <n v="54"/>
    <s v="Delay"/>
    <x v="24"/>
    <n v="17"/>
    <x v="2"/>
    <x v="1"/>
    <x v="2"/>
    <x v="1"/>
  </r>
  <r>
    <n v="767814954"/>
    <s v="N. Hurtic"/>
    <x v="399"/>
    <s v="Apr"/>
    <n v="2024"/>
    <d v="1899-12-30T05:40:00"/>
    <x v="1"/>
    <x v="0"/>
    <n v="17"/>
    <x v="3"/>
    <s v="Declined to Identify"/>
    <x v="0"/>
    <x v="0"/>
    <m/>
    <n v="10"/>
    <s v="Within Time"/>
    <x v="27"/>
    <n v="5"/>
    <x v="3"/>
    <x v="3"/>
    <x v="1"/>
    <x v="0"/>
  </r>
  <r>
    <n v="507463167"/>
    <s v="N. Fackrell"/>
    <x v="232"/>
    <s v="Apr"/>
    <n v="2023"/>
    <d v="1899-12-30T10:49:00"/>
    <x v="5"/>
    <x v="0"/>
    <n v="70"/>
    <x v="5"/>
    <s v="Declined to Identify"/>
    <x v="0"/>
    <x v="0"/>
    <m/>
    <n v="19"/>
    <s v="Within Time"/>
    <x v="20"/>
    <n v="10"/>
    <x v="0"/>
    <x v="3"/>
    <x v="1"/>
    <x v="0"/>
  </r>
  <r>
    <n v="355744996"/>
    <s v="N. Copcutt"/>
    <x v="301"/>
    <s v="May"/>
    <n v="2023"/>
    <d v="1899-12-30T19:23:00"/>
    <x v="6"/>
    <x v="0"/>
    <n v="4"/>
    <x v="1"/>
    <s v="Declined to Identify"/>
    <x v="0"/>
    <x v="0"/>
    <m/>
    <n v="22"/>
    <s v="Within Time"/>
    <x v="12"/>
    <n v="19"/>
    <x v="1"/>
    <x v="2"/>
    <x v="1"/>
    <x v="2"/>
  </r>
  <r>
    <n v="826594131"/>
    <s v="N. Crim"/>
    <x v="565"/>
    <s v="Feb"/>
    <n v="2024"/>
    <d v="1899-12-30T05:22:00"/>
    <x v="5"/>
    <x v="0"/>
    <n v="62"/>
    <x v="0"/>
    <s v="Declined to Identify"/>
    <x v="0"/>
    <x v="0"/>
    <m/>
    <n v="31"/>
    <s v="Delay"/>
    <x v="17"/>
    <n v="5"/>
    <x v="3"/>
    <x v="1"/>
    <x v="0"/>
    <x v="1"/>
  </r>
  <r>
    <n v="455808231"/>
    <s v="N. Rzehorz"/>
    <x v="513"/>
    <s v="Jun"/>
    <n v="2023"/>
    <d v="1899-12-30T10:09:00"/>
    <x v="2"/>
    <x v="0"/>
    <n v="8"/>
    <x v="4"/>
    <s v="Declined to Identify"/>
    <x v="0"/>
    <x v="0"/>
    <m/>
    <n v="54"/>
    <s v="Delay"/>
    <x v="21"/>
    <n v="10"/>
    <x v="0"/>
    <x v="1"/>
    <x v="2"/>
    <x v="1"/>
  </r>
  <r>
    <n v="192953144"/>
    <s v="O. Dwire"/>
    <x v="313"/>
    <s v="Jul"/>
    <n v="2024"/>
    <d v="1899-12-30T12:01:00"/>
    <x v="2"/>
    <x v="0"/>
    <n v="43"/>
    <x v="6"/>
    <s v="Declined to Identify"/>
    <x v="0"/>
    <x v="0"/>
    <m/>
    <n v="32"/>
    <s v="Delay"/>
    <x v="10"/>
    <n v="12"/>
    <x v="2"/>
    <x v="2"/>
    <x v="0"/>
    <x v="2"/>
  </r>
  <r>
    <n v="723418126"/>
    <s v="O. Maslen"/>
    <x v="356"/>
    <s v="Mar"/>
    <n v="2024"/>
    <d v="1899-12-30T10:47:00"/>
    <x v="6"/>
    <x v="0"/>
    <n v="1"/>
    <x v="1"/>
    <s v="Declined to Identify"/>
    <x v="0"/>
    <x v="0"/>
    <m/>
    <n v="39"/>
    <s v="Delay"/>
    <x v="5"/>
    <n v="10"/>
    <x v="0"/>
    <x v="0"/>
    <x v="0"/>
    <x v="0"/>
  </r>
  <r>
    <n v="140474325"/>
    <s v="O. Sewell"/>
    <x v="513"/>
    <s v="Jun"/>
    <n v="2023"/>
    <d v="1899-12-30T17:36:00"/>
    <x v="2"/>
    <x v="0"/>
    <n v="23"/>
    <x v="3"/>
    <s v="Declined to Identify"/>
    <x v="0"/>
    <x v="0"/>
    <m/>
    <n v="57"/>
    <s v="Delay"/>
    <x v="21"/>
    <n v="17"/>
    <x v="2"/>
    <x v="1"/>
    <x v="2"/>
    <x v="1"/>
  </r>
  <r>
    <n v="378956646"/>
    <s v="P. Walkling"/>
    <x v="407"/>
    <s v="Oct"/>
    <n v="2023"/>
    <d v="1899-12-30T16:52:00"/>
    <x v="6"/>
    <x v="0"/>
    <n v="11"/>
    <x v="4"/>
    <s v="Declined to Identify"/>
    <x v="0"/>
    <x v="0"/>
    <m/>
    <n v="10"/>
    <s v="Within Time"/>
    <x v="8"/>
    <n v="16"/>
    <x v="2"/>
    <x v="3"/>
    <x v="1"/>
    <x v="1"/>
  </r>
  <r>
    <n v="219071932"/>
    <s v="P. Boner"/>
    <x v="332"/>
    <s v="Mar"/>
    <n v="2024"/>
    <d v="1899-12-30T00:38:00"/>
    <x v="6"/>
    <x v="0"/>
    <n v="30"/>
    <x v="6"/>
    <s v="Declined to Identify"/>
    <x v="0"/>
    <x v="0"/>
    <m/>
    <n v="21"/>
    <s v="Within Time"/>
    <x v="9"/>
    <n v="0"/>
    <x v="3"/>
    <x v="3"/>
    <x v="1"/>
    <x v="0"/>
  </r>
  <r>
    <n v="333277083"/>
    <s v="P. Leiden"/>
    <x v="508"/>
    <s v="Mar"/>
    <n v="2024"/>
    <d v="1899-12-30T16:10:00"/>
    <x v="2"/>
    <x v="0"/>
    <n v="38"/>
    <x v="6"/>
    <s v="Declined to Identify"/>
    <x v="0"/>
    <x v="0"/>
    <m/>
    <n v="25"/>
    <s v="Within Time"/>
    <x v="28"/>
    <n v="16"/>
    <x v="2"/>
    <x v="0"/>
    <x v="1"/>
    <x v="2"/>
  </r>
  <r>
    <n v="348154703"/>
    <s v="P. Blanket"/>
    <x v="462"/>
    <s v="May"/>
    <n v="2024"/>
    <d v="1899-12-30T03:30:00"/>
    <x v="6"/>
    <x v="0"/>
    <n v="27"/>
    <x v="3"/>
    <s v="Declined to Identify"/>
    <x v="0"/>
    <x v="0"/>
    <m/>
    <n v="27"/>
    <s v="Within Time"/>
    <x v="26"/>
    <n v="3"/>
    <x v="3"/>
    <x v="2"/>
    <x v="1"/>
    <x v="2"/>
  </r>
  <r>
    <n v="584234964"/>
    <s v="P. Chastan"/>
    <x v="575"/>
    <s v="Apr"/>
    <n v="2023"/>
    <d v="1899-12-30T13:11:00"/>
    <x v="6"/>
    <x v="0"/>
    <n v="39"/>
    <x v="6"/>
    <s v="Declined to Identify"/>
    <x v="0"/>
    <x v="0"/>
    <m/>
    <n v="29"/>
    <s v="Within Time"/>
    <x v="2"/>
    <n v="13"/>
    <x v="2"/>
    <x v="1"/>
    <x v="1"/>
    <x v="1"/>
  </r>
  <r>
    <n v="470636152"/>
    <s v="P. Tolussi"/>
    <x v="507"/>
    <s v="Sep"/>
    <n v="2023"/>
    <d v="1899-12-30T17:27:00"/>
    <x v="0"/>
    <x v="0"/>
    <n v="51"/>
    <x v="2"/>
    <s v="Declined to Identify"/>
    <x v="0"/>
    <x v="0"/>
    <m/>
    <n v="50"/>
    <s v="Delay"/>
    <x v="0"/>
    <n v="17"/>
    <x v="2"/>
    <x v="0"/>
    <x v="2"/>
    <x v="0"/>
  </r>
  <r>
    <n v="678635805"/>
    <s v="Q. Gheeorghie"/>
    <x v="505"/>
    <s v="Aug"/>
    <n v="2023"/>
    <d v="1899-12-30T06:49:00"/>
    <x v="2"/>
    <x v="0"/>
    <n v="52"/>
    <x v="2"/>
    <s v="Declined to Identify"/>
    <x v="0"/>
    <x v="0"/>
    <m/>
    <n v="11"/>
    <s v="Within Time"/>
    <x v="24"/>
    <n v="6"/>
    <x v="0"/>
    <x v="1"/>
    <x v="1"/>
    <x v="1"/>
  </r>
  <r>
    <n v="136553865"/>
    <s v="Q. Cubbinelli"/>
    <x v="83"/>
    <s v="Aug"/>
    <n v="2024"/>
    <d v="1899-12-30T17:07:00"/>
    <x v="1"/>
    <x v="0"/>
    <n v="46"/>
    <x v="2"/>
    <s v="Declined to Identify"/>
    <x v="0"/>
    <x v="0"/>
    <m/>
    <n v="18"/>
    <s v="Within Time"/>
    <x v="29"/>
    <n v="17"/>
    <x v="2"/>
    <x v="2"/>
    <x v="1"/>
    <x v="2"/>
  </r>
  <r>
    <n v="165937320"/>
    <s v="Q. Girvan"/>
    <x v="265"/>
    <s v="Aug"/>
    <n v="2024"/>
    <d v="1899-12-30T13:37:00"/>
    <x v="3"/>
    <x v="0"/>
    <n v="64"/>
    <x v="0"/>
    <s v="Declined to Identify"/>
    <x v="0"/>
    <x v="0"/>
    <m/>
    <n v="25"/>
    <s v="Within Time"/>
    <x v="10"/>
    <n v="13"/>
    <x v="2"/>
    <x v="2"/>
    <x v="1"/>
    <x v="2"/>
  </r>
  <r>
    <n v="345829835"/>
    <s v="Q. Radish"/>
    <x v="503"/>
    <s v="Sep"/>
    <n v="2023"/>
    <d v="1899-12-30T18:42:00"/>
    <x v="3"/>
    <x v="0"/>
    <n v="64"/>
    <x v="0"/>
    <s v="Declined to Identify"/>
    <x v="0"/>
    <x v="0"/>
    <m/>
    <n v="26"/>
    <s v="Within Time"/>
    <x v="14"/>
    <n v="18"/>
    <x v="1"/>
    <x v="0"/>
    <x v="1"/>
    <x v="0"/>
  </r>
  <r>
    <n v="679625186"/>
    <s v="Q. Burdoun"/>
    <x v="220"/>
    <s v="Feb"/>
    <n v="2024"/>
    <d v="1899-12-30T17:58:00"/>
    <x v="2"/>
    <x v="0"/>
    <n v="78"/>
    <x v="5"/>
    <s v="Declined to Identify"/>
    <x v="0"/>
    <x v="0"/>
    <m/>
    <n v="38"/>
    <s v="Delay"/>
    <x v="13"/>
    <n v="17"/>
    <x v="2"/>
    <x v="2"/>
    <x v="0"/>
    <x v="2"/>
  </r>
  <r>
    <n v="209933232"/>
    <s v="Q. Brawn"/>
    <x v="160"/>
    <s v="Apr"/>
    <n v="2023"/>
    <d v="1899-12-30T11:35:00"/>
    <x v="4"/>
    <x v="0"/>
    <n v="23"/>
    <x v="3"/>
    <s v="Declined to Identify"/>
    <x v="0"/>
    <x v="0"/>
    <m/>
    <n v="42"/>
    <s v="Delay"/>
    <x v="15"/>
    <n v="11"/>
    <x v="0"/>
    <x v="2"/>
    <x v="0"/>
    <x v="2"/>
  </r>
  <r>
    <n v="840829693"/>
    <s v="Q. Rubberts"/>
    <x v="17"/>
    <s v="Sep"/>
    <n v="2023"/>
    <d v="1899-12-30T09:34:00"/>
    <x v="4"/>
    <x v="0"/>
    <n v="78"/>
    <x v="5"/>
    <s v="Declined to Identify"/>
    <x v="0"/>
    <x v="0"/>
    <m/>
    <n v="52"/>
    <s v="Delay"/>
    <x v="2"/>
    <n v="9"/>
    <x v="0"/>
    <x v="1"/>
    <x v="2"/>
    <x v="1"/>
  </r>
  <r>
    <n v="567710045"/>
    <s v="Q. McKenna"/>
    <x v="459"/>
    <s v="Sep"/>
    <n v="2024"/>
    <d v="1899-12-30T13:51:00"/>
    <x v="4"/>
    <x v="0"/>
    <n v="71"/>
    <x v="5"/>
    <s v="Declined to Identify"/>
    <x v="0"/>
    <x v="0"/>
    <m/>
    <n v="56"/>
    <s v="Delay"/>
    <x v="17"/>
    <n v="13"/>
    <x v="2"/>
    <x v="1"/>
    <x v="2"/>
    <x v="1"/>
  </r>
  <r>
    <n v="372524048"/>
    <s v="R. Eede"/>
    <x v="195"/>
    <s v="May"/>
    <n v="2023"/>
    <d v="1899-12-30T21:33:00"/>
    <x v="0"/>
    <x v="0"/>
    <n v="66"/>
    <x v="0"/>
    <s v="Declined to Identify"/>
    <x v="0"/>
    <x v="0"/>
    <m/>
    <n v="35"/>
    <s v="Delay"/>
    <x v="14"/>
    <n v="21"/>
    <x v="1"/>
    <x v="0"/>
    <x v="0"/>
    <x v="0"/>
  </r>
  <r>
    <n v="862789313"/>
    <s v="R. Raywood"/>
    <x v="95"/>
    <s v="Sep"/>
    <n v="2024"/>
    <d v="1899-12-30T10:16:00"/>
    <x v="3"/>
    <x v="0"/>
    <n v="41"/>
    <x v="6"/>
    <s v="Declined to Identify"/>
    <x v="0"/>
    <x v="0"/>
    <m/>
    <n v="45"/>
    <s v="Delay"/>
    <x v="4"/>
    <n v="10"/>
    <x v="0"/>
    <x v="2"/>
    <x v="0"/>
    <x v="2"/>
  </r>
  <r>
    <n v="663416861"/>
    <s v="S. Raynes"/>
    <x v="445"/>
    <s v="Feb"/>
    <n v="2024"/>
    <d v="1899-12-30T17:11:00"/>
    <x v="5"/>
    <x v="0"/>
    <n v="19"/>
    <x v="3"/>
    <s v="Declined to Identify"/>
    <x v="0"/>
    <x v="0"/>
    <m/>
    <n v="33"/>
    <s v="Delay"/>
    <x v="3"/>
    <n v="17"/>
    <x v="2"/>
    <x v="2"/>
    <x v="0"/>
    <x v="2"/>
  </r>
  <r>
    <n v="570260403"/>
    <s v="S. D'Aguanno"/>
    <x v="59"/>
    <s v="Sep"/>
    <n v="2023"/>
    <d v="1899-12-30T00:32:00"/>
    <x v="1"/>
    <x v="0"/>
    <n v="24"/>
    <x v="3"/>
    <s v="Declined to Identify"/>
    <x v="0"/>
    <x v="0"/>
    <m/>
    <n v="35"/>
    <s v="Delay"/>
    <x v="3"/>
    <n v="0"/>
    <x v="3"/>
    <x v="2"/>
    <x v="0"/>
    <x v="2"/>
  </r>
  <r>
    <n v="411412276"/>
    <s v="S. Bygreaves"/>
    <x v="196"/>
    <s v="Sep"/>
    <n v="2024"/>
    <d v="1899-12-30T04:33:00"/>
    <x v="6"/>
    <x v="0"/>
    <n v="7"/>
    <x v="4"/>
    <s v="Declined to Identify"/>
    <x v="0"/>
    <x v="0"/>
    <m/>
    <n v="36"/>
    <s v="Delay"/>
    <x v="8"/>
    <n v="4"/>
    <x v="3"/>
    <x v="3"/>
    <x v="0"/>
    <x v="1"/>
  </r>
  <r>
    <n v="667907049"/>
    <s v="S. Caldecourt"/>
    <x v="22"/>
    <s v="Jan"/>
    <n v="2024"/>
    <d v="1899-12-30T03:59:00"/>
    <x v="5"/>
    <x v="0"/>
    <n v="39"/>
    <x v="6"/>
    <s v="Declined to Identify"/>
    <x v="0"/>
    <x v="0"/>
    <m/>
    <n v="42"/>
    <s v="Delay"/>
    <x v="7"/>
    <n v="3"/>
    <x v="3"/>
    <x v="2"/>
    <x v="0"/>
    <x v="2"/>
  </r>
  <r>
    <n v="756525494"/>
    <s v="T. Whetson"/>
    <x v="123"/>
    <s v="May"/>
    <n v="2024"/>
    <d v="1899-12-30T11:28:00"/>
    <x v="3"/>
    <x v="0"/>
    <n v="9"/>
    <x v="4"/>
    <s v="Declined to Identify"/>
    <x v="0"/>
    <x v="0"/>
    <m/>
    <n v="24"/>
    <s v="Within Time"/>
    <x v="18"/>
    <n v="11"/>
    <x v="0"/>
    <x v="1"/>
    <x v="1"/>
    <x v="1"/>
  </r>
  <r>
    <n v="801966472"/>
    <s v="T. Sheirlaw"/>
    <x v="235"/>
    <s v="Jul"/>
    <n v="2024"/>
    <d v="1899-12-30T06:24:00"/>
    <x v="6"/>
    <x v="0"/>
    <n v="27"/>
    <x v="3"/>
    <s v="Declined to Identify"/>
    <x v="0"/>
    <x v="0"/>
    <m/>
    <n v="25"/>
    <s v="Within Time"/>
    <x v="3"/>
    <n v="6"/>
    <x v="0"/>
    <x v="2"/>
    <x v="1"/>
    <x v="2"/>
  </r>
  <r>
    <n v="829580293"/>
    <s v="T. Bausor"/>
    <x v="128"/>
    <s v="Aug"/>
    <n v="2023"/>
    <d v="1899-12-30T10:54:00"/>
    <x v="5"/>
    <x v="0"/>
    <n v="47"/>
    <x v="2"/>
    <s v="Declined to Identify"/>
    <x v="0"/>
    <x v="0"/>
    <m/>
    <n v="31"/>
    <s v="Delay"/>
    <x v="6"/>
    <n v="10"/>
    <x v="0"/>
    <x v="3"/>
    <x v="0"/>
    <x v="0"/>
  </r>
  <r>
    <n v="802217879"/>
    <s v="T. Jenk"/>
    <x v="160"/>
    <s v="Apr"/>
    <n v="2023"/>
    <d v="1899-12-30T19:19:00"/>
    <x v="4"/>
    <x v="0"/>
    <n v="48"/>
    <x v="2"/>
    <s v="Declined to Identify"/>
    <x v="0"/>
    <x v="0"/>
    <m/>
    <n v="40"/>
    <s v="Delay"/>
    <x v="15"/>
    <n v="19"/>
    <x v="1"/>
    <x v="2"/>
    <x v="0"/>
    <x v="2"/>
  </r>
  <r>
    <n v="510723447"/>
    <s v="T. Hatz"/>
    <x v="524"/>
    <s v="Oct"/>
    <n v="2024"/>
    <d v="1899-12-30T10:39:00"/>
    <x v="4"/>
    <x v="0"/>
    <n v="33"/>
    <x v="6"/>
    <s v="Declined to Identify"/>
    <x v="0"/>
    <x v="0"/>
    <m/>
    <n v="49"/>
    <s v="Delay"/>
    <x v="26"/>
    <n v="10"/>
    <x v="0"/>
    <x v="2"/>
    <x v="2"/>
    <x v="2"/>
  </r>
  <r>
    <n v="510713837"/>
    <s v="T. Devaney"/>
    <x v="291"/>
    <s v="Jun"/>
    <n v="2023"/>
    <d v="1899-12-30T08:18:00"/>
    <x v="0"/>
    <x v="0"/>
    <n v="68"/>
    <x v="0"/>
    <s v="Declined to Identify"/>
    <x v="0"/>
    <x v="0"/>
    <m/>
    <n v="51"/>
    <s v="Delay"/>
    <x v="26"/>
    <n v="8"/>
    <x v="0"/>
    <x v="2"/>
    <x v="2"/>
    <x v="2"/>
  </r>
  <r>
    <n v="599726200"/>
    <s v="U. Trickey"/>
    <x v="126"/>
    <s v="May"/>
    <n v="2023"/>
    <d v="1899-12-30T10:19:00"/>
    <x v="2"/>
    <x v="0"/>
    <n v="73"/>
    <x v="5"/>
    <s v="Declined to Identify"/>
    <x v="0"/>
    <x v="0"/>
    <m/>
    <n v="10"/>
    <s v="Within Time"/>
    <x v="25"/>
    <n v="10"/>
    <x v="0"/>
    <x v="0"/>
    <x v="1"/>
    <x v="0"/>
  </r>
  <r>
    <n v="388996135"/>
    <s v="U. Bulfield"/>
    <x v="48"/>
    <s v="Oct"/>
    <n v="2024"/>
    <d v="1899-12-30T06:12:00"/>
    <x v="2"/>
    <x v="0"/>
    <n v="9"/>
    <x v="4"/>
    <s v="Declined to Identify"/>
    <x v="0"/>
    <x v="0"/>
    <m/>
    <n v="11"/>
    <s v="Within Time"/>
    <x v="15"/>
    <n v="6"/>
    <x v="0"/>
    <x v="2"/>
    <x v="1"/>
    <x v="2"/>
  </r>
  <r>
    <n v="822929656"/>
    <s v="U. Pendell"/>
    <x v="395"/>
    <s v="Apr"/>
    <n v="2024"/>
    <d v="1899-12-30T22:18:00"/>
    <x v="4"/>
    <x v="0"/>
    <n v="1"/>
    <x v="1"/>
    <s v="Declined to Identify"/>
    <x v="0"/>
    <x v="0"/>
    <m/>
    <n v="12"/>
    <s v="Within Time"/>
    <x v="21"/>
    <n v="22"/>
    <x v="1"/>
    <x v="1"/>
    <x v="1"/>
    <x v="1"/>
  </r>
  <r>
    <n v="715291423"/>
    <s v="U. Clemenzo"/>
    <x v="280"/>
    <s v="Sep"/>
    <n v="2024"/>
    <d v="1899-12-30T13:23:00"/>
    <x v="2"/>
    <x v="0"/>
    <n v="30"/>
    <x v="6"/>
    <s v="Declined to Identify"/>
    <x v="0"/>
    <x v="0"/>
    <m/>
    <n v="16"/>
    <s v="Within Time"/>
    <x v="9"/>
    <n v="13"/>
    <x v="2"/>
    <x v="3"/>
    <x v="1"/>
    <x v="0"/>
  </r>
  <r>
    <n v="237214762"/>
    <s v="U. Fancourt"/>
    <x v="31"/>
    <s v="Jan"/>
    <n v="2024"/>
    <d v="1899-12-30T10:11:00"/>
    <x v="4"/>
    <x v="0"/>
    <n v="51"/>
    <x v="2"/>
    <s v="Declined to Identify"/>
    <x v="0"/>
    <x v="0"/>
    <m/>
    <n v="26"/>
    <s v="Within Time"/>
    <x v="19"/>
    <n v="10"/>
    <x v="0"/>
    <x v="3"/>
    <x v="1"/>
    <x v="1"/>
  </r>
  <r>
    <n v="882582131"/>
    <s v="U. Richardin"/>
    <x v="540"/>
    <s v="Aug"/>
    <n v="2023"/>
    <d v="1899-12-30T21:37:00"/>
    <x v="2"/>
    <x v="0"/>
    <n v="37"/>
    <x v="6"/>
    <s v="Declined to Identify"/>
    <x v="0"/>
    <x v="0"/>
    <m/>
    <n v="30"/>
    <s v="Delay"/>
    <x v="14"/>
    <n v="21"/>
    <x v="1"/>
    <x v="0"/>
    <x v="1"/>
    <x v="0"/>
  </r>
  <r>
    <n v="783727030"/>
    <s v="U. Stiles"/>
    <x v="289"/>
    <s v="Aug"/>
    <n v="2024"/>
    <d v="1899-12-30T11:01:00"/>
    <x v="6"/>
    <x v="0"/>
    <n v="63"/>
    <x v="0"/>
    <s v="Declined to Identify"/>
    <x v="0"/>
    <x v="0"/>
    <m/>
    <n v="37"/>
    <s v="Delay"/>
    <x v="0"/>
    <n v="11"/>
    <x v="0"/>
    <x v="0"/>
    <x v="0"/>
    <x v="0"/>
  </r>
  <r>
    <n v="464450661"/>
    <s v="U. Lindner"/>
    <x v="115"/>
    <s v="Oct"/>
    <n v="2024"/>
    <d v="1899-12-30T09:33:00"/>
    <x v="6"/>
    <x v="0"/>
    <n v="39"/>
    <x v="6"/>
    <s v="Declined to Identify"/>
    <x v="0"/>
    <x v="0"/>
    <m/>
    <n v="53"/>
    <s v="Delay"/>
    <x v="13"/>
    <n v="9"/>
    <x v="0"/>
    <x v="2"/>
    <x v="2"/>
    <x v="2"/>
  </r>
  <r>
    <n v="489718195"/>
    <s v="V. Steffan"/>
    <x v="270"/>
    <s v="Aug"/>
    <n v="2024"/>
    <d v="1899-12-30T20:30:00"/>
    <x v="2"/>
    <x v="0"/>
    <n v="42"/>
    <x v="6"/>
    <s v="Declined to Identify"/>
    <x v="0"/>
    <x v="0"/>
    <m/>
    <n v="16"/>
    <s v="Within Time"/>
    <x v="19"/>
    <n v="20"/>
    <x v="1"/>
    <x v="3"/>
    <x v="1"/>
    <x v="1"/>
  </r>
  <r>
    <n v="264769841"/>
    <s v="V. Rawdales"/>
    <x v="559"/>
    <s v="Jul"/>
    <n v="2024"/>
    <d v="1899-12-30T17:50:00"/>
    <x v="0"/>
    <x v="0"/>
    <n v="53"/>
    <x v="2"/>
    <s v="Declined to Identify"/>
    <x v="0"/>
    <x v="0"/>
    <m/>
    <n v="17"/>
    <s v="Within Time"/>
    <x v="24"/>
    <n v="17"/>
    <x v="2"/>
    <x v="1"/>
    <x v="1"/>
    <x v="1"/>
  </r>
  <r>
    <n v="315189973"/>
    <s v="V. Saladin"/>
    <x v="47"/>
    <s v="Sep"/>
    <n v="2024"/>
    <d v="1899-12-30T02:02:00"/>
    <x v="0"/>
    <x v="0"/>
    <n v="29"/>
    <x v="3"/>
    <s v="Declined to Identify"/>
    <x v="0"/>
    <x v="0"/>
    <m/>
    <n v="18"/>
    <s v="Within Time"/>
    <x v="10"/>
    <n v="2"/>
    <x v="3"/>
    <x v="2"/>
    <x v="1"/>
    <x v="2"/>
  </r>
  <r>
    <n v="737420167"/>
    <s v="V. Bayles"/>
    <x v="459"/>
    <s v="Sep"/>
    <n v="2024"/>
    <d v="1899-12-30T14:16:00"/>
    <x v="4"/>
    <x v="0"/>
    <n v="23"/>
    <x v="3"/>
    <s v="Declined to Identify"/>
    <x v="0"/>
    <x v="0"/>
    <m/>
    <n v="41"/>
    <s v="Delay"/>
    <x v="17"/>
    <n v="14"/>
    <x v="2"/>
    <x v="1"/>
    <x v="0"/>
    <x v="1"/>
  </r>
  <r>
    <n v="687425489"/>
    <s v="W. Poore"/>
    <x v="567"/>
    <s v="Mar"/>
    <n v="2024"/>
    <d v="1899-12-30T00:17:00"/>
    <x v="1"/>
    <x v="0"/>
    <n v="69"/>
    <x v="0"/>
    <s v="Declined to Identify"/>
    <x v="0"/>
    <x v="0"/>
    <m/>
    <n v="32"/>
    <s v="Delay"/>
    <x v="12"/>
    <n v="0"/>
    <x v="3"/>
    <x v="2"/>
    <x v="0"/>
    <x v="2"/>
  </r>
  <r>
    <n v="728546250"/>
    <s v="W. Schimek"/>
    <x v="442"/>
    <s v="Aug"/>
    <n v="2023"/>
    <d v="1899-12-30T12:59:00"/>
    <x v="0"/>
    <x v="0"/>
    <n v="65"/>
    <x v="0"/>
    <s v="Declined to Identify"/>
    <x v="0"/>
    <x v="0"/>
    <m/>
    <n v="33"/>
    <s v="Delay"/>
    <x v="11"/>
    <n v="12"/>
    <x v="2"/>
    <x v="0"/>
    <x v="0"/>
    <x v="0"/>
  </r>
  <r>
    <n v="471664521"/>
    <s v="X. Leabeater"/>
    <x v="457"/>
    <s v="Jul"/>
    <n v="2023"/>
    <d v="1899-12-30T15:09:00"/>
    <x v="1"/>
    <x v="0"/>
    <n v="8"/>
    <x v="4"/>
    <s v="Declined to Identify"/>
    <x v="0"/>
    <x v="0"/>
    <m/>
    <n v="10"/>
    <s v="Within Time"/>
    <x v="1"/>
    <n v="15"/>
    <x v="2"/>
    <x v="0"/>
    <x v="1"/>
    <x v="0"/>
  </r>
  <r>
    <n v="258656354"/>
    <s v="X. Ferreres"/>
    <x v="154"/>
    <s v="Nov"/>
    <n v="2023"/>
    <d v="1899-12-30T04:10:00"/>
    <x v="0"/>
    <x v="0"/>
    <n v="51"/>
    <x v="2"/>
    <s v="Declined to Identify"/>
    <x v="0"/>
    <x v="0"/>
    <m/>
    <n v="19"/>
    <s v="Within Time"/>
    <x v="4"/>
    <n v="4"/>
    <x v="3"/>
    <x v="2"/>
    <x v="1"/>
    <x v="2"/>
  </r>
  <r>
    <n v="376177596"/>
    <s v="X. Tremonte"/>
    <x v="79"/>
    <s v="Oct"/>
    <n v="2024"/>
    <d v="1899-12-30T11:22:00"/>
    <x v="5"/>
    <x v="0"/>
    <n v="72"/>
    <x v="5"/>
    <s v="Declined to Identify"/>
    <x v="0"/>
    <x v="0"/>
    <m/>
    <n v="38"/>
    <s v="Delay"/>
    <x v="10"/>
    <n v="11"/>
    <x v="0"/>
    <x v="2"/>
    <x v="0"/>
    <x v="2"/>
  </r>
  <r>
    <n v="138442456"/>
    <s v="X. Dallywater"/>
    <x v="23"/>
    <s v="May"/>
    <n v="2023"/>
    <d v="1899-12-30T13:07:00"/>
    <x v="0"/>
    <x v="0"/>
    <n v="32"/>
    <x v="6"/>
    <s v="Declined to Identify"/>
    <x v="0"/>
    <x v="0"/>
    <m/>
    <n v="56"/>
    <s v="Delay"/>
    <x v="15"/>
    <n v="13"/>
    <x v="2"/>
    <x v="2"/>
    <x v="2"/>
    <x v="2"/>
  </r>
  <r>
    <n v="396326551"/>
    <s v="Y. Lightman"/>
    <x v="559"/>
    <s v="Jul"/>
    <n v="2024"/>
    <d v="1899-12-30T12:56:00"/>
    <x v="0"/>
    <x v="0"/>
    <n v="20"/>
    <x v="3"/>
    <s v="Declined to Identify"/>
    <x v="0"/>
    <x v="0"/>
    <m/>
    <n v="59"/>
    <s v="Delay"/>
    <x v="24"/>
    <n v="12"/>
    <x v="2"/>
    <x v="1"/>
    <x v="2"/>
    <x v="1"/>
  </r>
  <r>
    <n v="318027729"/>
    <s v="Z. Clears"/>
    <x v="457"/>
    <s v="Jul"/>
    <n v="2023"/>
    <d v="1899-12-30T17:51:00"/>
    <x v="1"/>
    <x v="0"/>
    <n v="20"/>
    <x v="3"/>
    <s v="Declined to Identify"/>
    <x v="0"/>
    <x v="0"/>
    <m/>
    <n v="20"/>
    <s v="Within Time"/>
    <x v="1"/>
    <n v="17"/>
    <x v="2"/>
    <x v="0"/>
    <x v="1"/>
    <x v="0"/>
  </r>
  <r>
    <n v="649579772"/>
    <s v="Z. Walter"/>
    <x v="523"/>
    <s v="Apr"/>
    <n v="2024"/>
    <d v="1899-12-30T06:50:00"/>
    <x v="2"/>
    <x v="0"/>
    <n v="29"/>
    <x v="3"/>
    <s v="Declined to Identify"/>
    <x v="0"/>
    <x v="0"/>
    <m/>
    <n v="21"/>
    <s v="Within Time"/>
    <x v="2"/>
    <n v="6"/>
    <x v="0"/>
    <x v="1"/>
    <x v="1"/>
    <x v="1"/>
  </r>
  <r>
    <n v="133401294"/>
    <s v="Z. Marlor"/>
    <x v="37"/>
    <s v="May"/>
    <n v="2023"/>
    <d v="1899-12-30T13:54:00"/>
    <x v="1"/>
    <x v="0"/>
    <n v="53"/>
    <x v="2"/>
    <s v="Declined to Identify"/>
    <x v="0"/>
    <x v="0"/>
    <m/>
    <n v="31"/>
    <s v="Delay"/>
    <x v="23"/>
    <n v="13"/>
    <x v="2"/>
    <x v="2"/>
    <x v="0"/>
    <x v="2"/>
  </r>
  <r>
    <n v="749629350"/>
    <s v="H. Aldridge"/>
    <x v="193"/>
    <s v="Sep"/>
    <n v="2024"/>
    <d v="1899-12-30T22:09:00"/>
    <x v="3"/>
    <x v="0"/>
    <n v="1"/>
    <x v="1"/>
    <s v="Declined to Identify"/>
    <x v="0"/>
    <x v="0"/>
    <n v="0"/>
    <n v="32"/>
    <s v="Delay"/>
    <x v="21"/>
    <n v="22"/>
    <x v="1"/>
    <x v="1"/>
    <x v="0"/>
    <x v="1"/>
  </r>
  <r>
    <n v="631067500"/>
    <s v="W. Sutcliffe"/>
    <x v="89"/>
    <s v="Aug"/>
    <n v="2023"/>
    <d v="1899-12-30T21:19:00"/>
    <x v="1"/>
    <x v="0"/>
    <n v="51"/>
    <x v="2"/>
    <s v="Declined to Identify"/>
    <x v="0"/>
    <x v="0"/>
    <n v="0"/>
    <n v="56"/>
    <s v="Delay"/>
    <x v="9"/>
    <n v="21"/>
    <x v="1"/>
    <x v="3"/>
    <x v="2"/>
    <x v="0"/>
  </r>
  <r>
    <n v="897059313"/>
    <s v="X. Aujean"/>
    <x v="79"/>
    <s v="Oct"/>
    <n v="2024"/>
    <d v="1899-12-30T23:07:00"/>
    <x v="5"/>
    <x v="0"/>
    <n v="2"/>
    <x v="1"/>
    <s v="Declined to Identify"/>
    <x v="0"/>
    <x v="0"/>
    <n v="0"/>
    <n v="30"/>
    <s v="Delay"/>
    <x v="10"/>
    <n v="23"/>
    <x v="1"/>
    <x v="2"/>
    <x v="1"/>
    <x v="2"/>
  </r>
  <r>
    <n v="789018569"/>
    <s v="K. Greves"/>
    <x v="333"/>
    <s v="Jul"/>
    <n v="2023"/>
    <d v="1899-12-30T09:31:00"/>
    <x v="3"/>
    <x v="0"/>
    <n v="58"/>
    <x v="2"/>
    <s v="Declined to Identify"/>
    <x v="0"/>
    <x v="0"/>
    <n v="1"/>
    <n v="15"/>
    <s v="Within Time"/>
    <x v="12"/>
    <n v="9"/>
    <x v="0"/>
    <x v="2"/>
    <x v="1"/>
    <x v="2"/>
  </r>
  <r>
    <n v="838282043"/>
    <s v="S. Son"/>
    <x v="227"/>
    <s v="Sep"/>
    <n v="2023"/>
    <d v="1899-12-30T08:54:00"/>
    <x v="5"/>
    <x v="0"/>
    <n v="51"/>
    <x v="2"/>
    <s v="Declined to Identify"/>
    <x v="0"/>
    <x v="0"/>
    <n v="1"/>
    <n v="12"/>
    <s v="Within Time"/>
    <x v="4"/>
    <n v="8"/>
    <x v="0"/>
    <x v="2"/>
    <x v="1"/>
    <x v="2"/>
  </r>
  <r>
    <n v="600210825"/>
    <s v="W. Slevin"/>
    <x v="348"/>
    <s v="May"/>
    <n v="2024"/>
    <d v="1899-12-30T21:18:00"/>
    <x v="2"/>
    <x v="0"/>
    <n v="18"/>
    <x v="3"/>
    <s v="Declined to Identify"/>
    <x v="0"/>
    <x v="0"/>
    <n v="1"/>
    <n v="50"/>
    <s v="Delay"/>
    <x v="11"/>
    <n v="21"/>
    <x v="1"/>
    <x v="0"/>
    <x v="2"/>
    <x v="0"/>
  </r>
  <r>
    <n v="587356481"/>
    <s v="M. Anfossi"/>
    <x v="240"/>
    <s v="Feb"/>
    <n v="2024"/>
    <d v="1899-12-30T23:52:00"/>
    <x v="3"/>
    <x v="0"/>
    <n v="79"/>
    <x v="5"/>
    <s v="Declined to Identify"/>
    <x v="0"/>
    <x v="0"/>
    <n v="2"/>
    <n v="33"/>
    <s v="Delay"/>
    <x v="6"/>
    <n v="23"/>
    <x v="1"/>
    <x v="3"/>
    <x v="0"/>
    <x v="0"/>
  </r>
  <r>
    <n v="675227922"/>
    <s v="P. Beggini"/>
    <x v="245"/>
    <s v="Nov"/>
    <n v="2023"/>
    <d v="1899-12-30T22:40:00"/>
    <x v="5"/>
    <x v="0"/>
    <n v="76"/>
    <x v="5"/>
    <s v="Declined to Identify"/>
    <x v="0"/>
    <x v="0"/>
    <n v="2"/>
    <n v="50"/>
    <s v="Delay"/>
    <x v="8"/>
    <n v="22"/>
    <x v="1"/>
    <x v="3"/>
    <x v="2"/>
    <x v="1"/>
  </r>
  <r>
    <n v="544758121"/>
    <s v="A. Togwell"/>
    <x v="427"/>
    <s v="Aug"/>
    <n v="2023"/>
    <d v="1899-12-30T23:24:00"/>
    <x v="5"/>
    <x v="0"/>
    <n v="4"/>
    <x v="1"/>
    <s v="Declined to Identify"/>
    <x v="0"/>
    <x v="0"/>
    <n v="3"/>
    <n v="30"/>
    <s v="Delay"/>
    <x v="10"/>
    <n v="23"/>
    <x v="1"/>
    <x v="2"/>
    <x v="1"/>
    <x v="2"/>
  </r>
  <r>
    <n v="407615335"/>
    <s v="W. Coolson"/>
    <x v="131"/>
    <s v="May"/>
    <n v="2024"/>
    <d v="1899-12-30T01:12:00"/>
    <x v="5"/>
    <x v="0"/>
    <n v="53"/>
    <x v="2"/>
    <s v="Declined to Identify"/>
    <x v="0"/>
    <x v="0"/>
    <n v="3"/>
    <n v="17"/>
    <s v="Within Time"/>
    <x v="15"/>
    <n v="1"/>
    <x v="3"/>
    <x v="2"/>
    <x v="1"/>
    <x v="2"/>
  </r>
  <r>
    <n v="193586345"/>
    <s v="Y. Vassman"/>
    <x v="433"/>
    <s v="Jan"/>
    <n v="2024"/>
    <d v="1899-12-30T12:30:00"/>
    <x v="3"/>
    <x v="0"/>
    <n v="6"/>
    <x v="4"/>
    <s v="Declined to Identify"/>
    <x v="0"/>
    <x v="0"/>
    <n v="3"/>
    <n v="49"/>
    <s v="Delay"/>
    <x v="26"/>
    <n v="12"/>
    <x v="2"/>
    <x v="2"/>
    <x v="2"/>
    <x v="2"/>
  </r>
  <r>
    <n v="886028536"/>
    <s v="J. Ruselin"/>
    <x v="316"/>
    <s v="Sep"/>
    <n v="2024"/>
    <d v="1899-12-30T06:55:00"/>
    <x v="0"/>
    <x v="0"/>
    <n v="17"/>
    <x v="3"/>
    <s v="Declined to Identify"/>
    <x v="0"/>
    <x v="0"/>
    <n v="4"/>
    <n v="21"/>
    <s v="Within Time"/>
    <x v="6"/>
    <n v="6"/>
    <x v="0"/>
    <x v="3"/>
    <x v="1"/>
    <x v="0"/>
  </r>
  <r>
    <n v="799763863"/>
    <s v="P. Lante"/>
    <x v="403"/>
    <s v="Oct"/>
    <n v="2024"/>
    <d v="1899-12-30T00:35:00"/>
    <x v="3"/>
    <x v="0"/>
    <n v="46"/>
    <x v="2"/>
    <s v="Declined to Identify"/>
    <x v="0"/>
    <x v="0"/>
    <n v="4"/>
    <n v="56"/>
    <s v="Delay"/>
    <x v="0"/>
    <n v="0"/>
    <x v="3"/>
    <x v="0"/>
    <x v="2"/>
    <x v="0"/>
  </r>
  <r>
    <n v="442747250"/>
    <s v="W. Jachtym"/>
    <x v="106"/>
    <s v="Oct"/>
    <n v="2024"/>
    <d v="1899-12-30T04:52:00"/>
    <x v="0"/>
    <x v="0"/>
    <n v="41"/>
    <x v="6"/>
    <s v="Declined to Identify"/>
    <x v="0"/>
    <x v="0"/>
    <n v="4"/>
    <n v="29"/>
    <s v="Within Time"/>
    <x v="3"/>
    <n v="4"/>
    <x v="3"/>
    <x v="2"/>
    <x v="1"/>
    <x v="2"/>
  </r>
  <r>
    <n v="407321027"/>
    <s v="B. Turvey"/>
    <x v="272"/>
    <s v="Oct"/>
    <n v="2023"/>
    <d v="1899-12-30T21:22:00"/>
    <x v="6"/>
    <x v="0"/>
    <n v="38"/>
    <x v="6"/>
    <s v="Declined to Identify"/>
    <x v="0"/>
    <x v="0"/>
    <n v="5"/>
    <n v="38"/>
    <s v="Delay"/>
    <x v="24"/>
    <n v="21"/>
    <x v="1"/>
    <x v="1"/>
    <x v="0"/>
    <x v="1"/>
  </r>
  <r>
    <n v="813036145"/>
    <s v="N. Macewan"/>
    <x v="104"/>
    <s v="Aug"/>
    <n v="2024"/>
    <d v="1899-12-30T11:00:00"/>
    <x v="6"/>
    <x v="0"/>
    <n v="3"/>
    <x v="1"/>
    <s v="Declined to Identify"/>
    <x v="0"/>
    <x v="0"/>
    <n v="5"/>
    <n v="43"/>
    <s v="Delay"/>
    <x v="22"/>
    <n v="11"/>
    <x v="0"/>
    <x v="1"/>
    <x v="0"/>
    <x v="1"/>
  </r>
  <r>
    <n v="871750210"/>
    <s v="T. MacArdle"/>
    <x v="557"/>
    <s v="Feb"/>
    <n v="2024"/>
    <d v="1899-12-30T02:43:00"/>
    <x v="4"/>
    <x v="0"/>
    <n v="76"/>
    <x v="5"/>
    <s v="Declined to Identify"/>
    <x v="0"/>
    <x v="0"/>
    <n v="5"/>
    <n v="28"/>
    <s v="Within Time"/>
    <x v="9"/>
    <n v="2"/>
    <x v="3"/>
    <x v="3"/>
    <x v="1"/>
    <x v="0"/>
  </r>
  <r>
    <n v="704423319"/>
    <s v="X. Coldbathe"/>
    <x v="200"/>
    <s v="Apr"/>
    <n v="2023"/>
    <d v="1899-12-30T17:45:00"/>
    <x v="5"/>
    <x v="0"/>
    <n v="67"/>
    <x v="0"/>
    <s v="Declined to Identify"/>
    <x v="0"/>
    <x v="0"/>
    <n v="5"/>
    <n v="40"/>
    <s v="Delay"/>
    <x v="28"/>
    <n v="17"/>
    <x v="2"/>
    <x v="0"/>
    <x v="0"/>
    <x v="2"/>
  </r>
  <r>
    <n v="571795269"/>
    <s v="R. Abrehart"/>
    <x v="499"/>
    <s v="Sep"/>
    <n v="2024"/>
    <d v="1899-12-30T08:27:00"/>
    <x v="6"/>
    <x v="0"/>
    <n v="53"/>
    <x v="2"/>
    <s v="Declined to Identify"/>
    <x v="0"/>
    <x v="0"/>
    <n v="6"/>
    <n v="35"/>
    <s v="Delay"/>
    <x v="15"/>
    <n v="8"/>
    <x v="0"/>
    <x v="2"/>
    <x v="0"/>
    <x v="2"/>
  </r>
  <r>
    <n v="363550104"/>
    <s v="X. Friar"/>
    <x v="246"/>
    <s v="May"/>
    <n v="2023"/>
    <d v="1899-12-30T01:41:00"/>
    <x v="4"/>
    <x v="0"/>
    <n v="8"/>
    <x v="4"/>
    <s v="Declined to Identify"/>
    <x v="0"/>
    <x v="0"/>
    <n v="6"/>
    <n v="36"/>
    <s v="Delay"/>
    <x v="19"/>
    <n v="1"/>
    <x v="3"/>
    <x v="3"/>
    <x v="0"/>
    <x v="1"/>
  </r>
  <r>
    <n v="314884499"/>
    <s v="B. Doy"/>
    <x v="198"/>
    <s v="May"/>
    <n v="2024"/>
    <d v="1899-12-30T05:37:00"/>
    <x v="5"/>
    <x v="0"/>
    <n v="6"/>
    <x v="4"/>
    <s v="Declined to Identify"/>
    <x v="0"/>
    <x v="0"/>
    <n v="7"/>
    <n v="22"/>
    <s v="Within Time"/>
    <x v="24"/>
    <n v="5"/>
    <x v="3"/>
    <x v="1"/>
    <x v="1"/>
    <x v="1"/>
  </r>
  <r>
    <n v="740877128"/>
    <s v="B. Webster"/>
    <x v="131"/>
    <s v="May"/>
    <n v="2024"/>
    <d v="1899-12-30T09:48:00"/>
    <x v="5"/>
    <x v="0"/>
    <n v="74"/>
    <x v="5"/>
    <s v="Declined to Identify"/>
    <x v="0"/>
    <x v="0"/>
    <n v="7"/>
    <n v="51"/>
    <s v="Delay"/>
    <x v="15"/>
    <n v="9"/>
    <x v="0"/>
    <x v="2"/>
    <x v="2"/>
    <x v="2"/>
  </r>
  <r>
    <n v="596887560"/>
    <s v="C. Nowakowska"/>
    <x v="194"/>
    <s v="Sep"/>
    <n v="2023"/>
    <d v="1899-12-30T21:50:00"/>
    <x v="5"/>
    <x v="0"/>
    <n v="20"/>
    <x v="3"/>
    <s v="Declined to Identify"/>
    <x v="0"/>
    <x v="0"/>
    <n v="7"/>
    <n v="37"/>
    <s v="Delay"/>
    <x v="1"/>
    <n v="21"/>
    <x v="1"/>
    <x v="0"/>
    <x v="0"/>
    <x v="0"/>
  </r>
  <r>
    <n v="831501174"/>
    <s v="F. Jamary"/>
    <x v="559"/>
    <s v="Jul"/>
    <n v="2024"/>
    <d v="1899-12-30T03:45:00"/>
    <x v="0"/>
    <x v="0"/>
    <n v="18"/>
    <x v="3"/>
    <s v="Declined to Identify"/>
    <x v="0"/>
    <x v="0"/>
    <n v="7"/>
    <n v="30"/>
    <s v="Delay"/>
    <x v="24"/>
    <n v="3"/>
    <x v="3"/>
    <x v="1"/>
    <x v="1"/>
    <x v="1"/>
  </r>
  <r>
    <n v="501795184"/>
    <s v="K. Babalola"/>
    <x v="333"/>
    <s v="Jul"/>
    <n v="2023"/>
    <d v="1899-12-30T20:01:00"/>
    <x v="3"/>
    <x v="0"/>
    <n v="51"/>
    <x v="2"/>
    <s v="Declined to Identify"/>
    <x v="0"/>
    <x v="0"/>
    <n v="7"/>
    <n v="21"/>
    <s v="Within Time"/>
    <x v="12"/>
    <n v="20"/>
    <x v="1"/>
    <x v="2"/>
    <x v="1"/>
    <x v="2"/>
  </r>
  <r>
    <n v="197348117"/>
    <s v="P. Gelland"/>
    <x v="295"/>
    <s v="Oct"/>
    <n v="2023"/>
    <d v="1899-12-30T19:02:00"/>
    <x v="3"/>
    <x v="0"/>
    <n v="25"/>
    <x v="3"/>
    <s v="Declined to Identify"/>
    <x v="0"/>
    <x v="0"/>
    <n v="7"/>
    <n v="27"/>
    <s v="Within Time"/>
    <x v="1"/>
    <n v="19"/>
    <x v="1"/>
    <x v="0"/>
    <x v="1"/>
    <x v="0"/>
  </r>
  <r>
    <n v="574675283"/>
    <s v="U. Gilfether"/>
    <x v="367"/>
    <s v="Nov"/>
    <n v="2023"/>
    <d v="1899-12-30T10:42:00"/>
    <x v="1"/>
    <x v="0"/>
    <n v="31"/>
    <x v="6"/>
    <s v="Declined to Identify"/>
    <x v="0"/>
    <x v="0"/>
    <n v="7"/>
    <n v="53"/>
    <s v="Delay"/>
    <x v="6"/>
    <n v="10"/>
    <x v="0"/>
    <x v="3"/>
    <x v="2"/>
    <x v="0"/>
  </r>
  <r>
    <n v="807206718"/>
    <s v="Q. Seleway"/>
    <x v="513"/>
    <s v="Jun"/>
    <n v="2023"/>
    <d v="1899-12-30T15:43:00"/>
    <x v="2"/>
    <x v="0"/>
    <n v="56"/>
    <x v="2"/>
    <s v="Declined to Identify"/>
    <x v="0"/>
    <x v="0"/>
    <n v="8"/>
    <n v="17"/>
    <s v="Within Time"/>
    <x v="21"/>
    <n v="15"/>
    <x v="2"/>
    <x v="1"/>
    <x v="1"/>
    <x v="1"/>
  </r>
  <r>
    <n v="846067289"/>
    <s v="V. Dursley"/>
    <x v="508"/>
    <s v="Mar"/>
    <n v="2024"/>
    <d v="1899-12-30T13:38:00"/>
    <x v="2"/>
    <x v="0"/>
    <n v="41"/>
    <x v="6"/>
    <s v="Declined to Identify"/>
    <x v="0"/>
    <x v="0"/>
    <n v="8"/>
    <n v="22"/>
    <s v="Within Time"/>
    <x v="28"/>
    <n v="13"/>
    <x v="2"/>
    <x v="0"/>
    <x v="1"/>
    <x v="2"/>
  </r>
  <r>
    <n v="183045484"/>
    <s v="D. Ancell"/>
    <x v="185"/>
    <s v="Jun"/>
    <n v="2024"/>
    <d v="1899-12-30T16:24:00"/>
    <x v="1"/>
    <x v="0"/>
    <n v="47"/>
    <x v="2"/>
    <s v="Declined to Identify"/>
    <x v="0"/>
    <x v="0"/>
    <n v="10"/>
    <n v="13"/>
    <s v="Within Time"/>
    <x v="13"/>
    <n v="16"/>
    <x v="2"/>
    <x v="2"/>
    <x v="1"/>
    <x v="2"/>
  </r>
  <r>
    <n v="103264528"/>
    <s v="D. Ambrozewicz"/>
    <x v="100"/>
    <s v="Jul"/>
    <n v="2024"/>
    <d v="1899-12-30T05:58:00"/>
    <x v="4"/>
    <x v="0"/>
    <n v="60"/>
    <x v="0"/>
    <s v="Declined to Identify"/>
    <x v="0"/>
    <x v="0"/>
    <n v="10"/>
    <n v="16"/>
    <s v="Within Time"/>
    <x v="4"/>
    <n v="5"/>
    <x v="3"/>
    <x v="2"/>
    <x v="1"/>
    <x v="2"/>
  </r>
  <r>
    <n v="322929504"/>
    <s v="I. Riply"/>
    <x v="74"/>
    <s v="Oct"/>
    <n v="2023"/>
    <d v="1899-12-30T15:55:00"/>
    <x v="6"/>
    <x v="0"/>
    <n v="16"/>
    <x v="3"/>
    <s v="Declined to Identify"/>
    <x v="0"/>
    <x v="0"/>
    <n v="10"/>
    <n v="10"/>
    <s v="Within Time"/>
    <x v="14"/>
    <n v="15"/>
    <x v="2"/>
    <x v="0"/>
    <x v="1"/>
    <x v="0"/>
  </r>
  <r>
    <n v="741983267"/>
    <s v="J. Branton"/>
    <x v="428"/>
    <s v="Aug"/>
    <n v="2024"/>
    <d v="1899-12-30T10:40:00"/>
    <x v="2"/>
    <x v="0"/>
    <n v="8"/>
    <x v="4"/>
    <s v="Declined to Identify"/>
    <x v="0"/>
    <x v="0"/>
    <n v="10"/>
    <n v="33"/>
    <s v="Delay"/>
    <x v="21"/>
    <n v="10"/>
    <x v="0"/>
    <x v="1"/>
    <x v="0"/>
    <x v="1"/>
  </r>
  <r>
    <n v="605801296"/>
    <s v="Z. Ruffles"/>
    <x v="486"/>
    <s v="Apr"/>
    <n v="2023"/>
    <d v="1899-12-30T18:16:00"/>
    <x v="4"/>
    <x v="0"/>
    <n v="26"/>
    <x v="3"/>
    <s v="Declined to Identify"/>
    <x v="0"/>
    <x v="0"/>
    <n v="10"/>
    <n v="41"/>
    <s v="Delay"/>
    <x v="24"/>
    <n v="18"/>
    <x v="1"/>
    <x v="1"/>
    <x v="0"/>
    <x v="1"/>
  </r>
  <r>
    <n v="421679625"/>
    <s v="C. Edwins"/>
    <x v="17"/>
    <s v="Sep"/>
    <n v="2023"/>
    <d v="1899-12-30T19:33:00"/>
    <x v="4"/>
    <x v="0"/>
    <n v="24"/>
    <x v="3"/>
    <s v="Declined to Identify"/>
    <x v="2"/>
    <x v="0"/>
    <m/>
    <n v="40"/>
    <s v="Delay"/>
    <x v="2"/>
    <n v="19"/>
    <x v="1"/>
    <x v="1"/>
    <x v="0"/>
    <x v="1"/>
  </r>
  <r>
    <n v="324294700"/>
    <s v="F. Bubb"/>
    <x v="526"/>
    <s v="May"/>
    <n v="2024"/>
    <d v="1899-12-30T02:42:00"/>
    <x v="4"/>
    <x v="0"/>
    <n v="41"/>
    <x v="6"/>
    <s v="Declined to Identify"/>
    <x v="2"/>
    <x v="0"/>
    <m/>
    <n v="13"/>
    <s v="Within Time"/>
    <x v="23"/>
    <n v="2"/>
    <x v="3"/>
    <x v="2"/>
    <x v="1"/>
    <x v="2"/>
  </r>
  <r>
    <n v="867152683"/>
    <s v="G. Edington"/>
    <x v="318"/>
    <s v="Sep"/>
    <n v="2023"/>
    <d v="1899-12-30T19:15:00"/>
    <x v="1"/>
    <x v="0"/>
    <n v="14"/>
    <x v="4"/>
    <s v="Declined to Identify"/>
    <x v="2"/>
    <x v="0"/>
    <m/>
    <n v="36"/>
    <s v="Delay"/>
    <x v="30"/>
    <n v="19"/>
    <x v="1"/>
    <x v="3"/>
    <x v="0"/>
    <x v="1"/>
  </r>
  <r>
    <n v="545318610"/>
    <s v="I. Rikel"/>
    <x v="66"/>
    <s v="Jul"/>
    <n v="2023"/>
    <d v="1899-12-30T20:28:00"/>
    <x v="4"/>
    <x v="0"/>
    <n v="7"/>
    <x v="4"/>
    <s v="Declined to Identify"/>
    <x v="2"/>
    <x v="0"/>
    <m/>
    <n v="44"/>
    <s v="Delay"/>
    <x v="24"/>
    <n v="20"/>
    <x v="1"/>
    <x v="1"/>
    <x v="0"/>
    <x v="1"/>
  </r>
  <r>
    <n v="696465892"/>
    <s v="J. Nock"/>
    <x v="436"/>
    <s v="Aug"/>
    <n v="2023"/>
    <d v="1899-12-30T02:58:00"/>
    <x v="5"/>
    <x v="0"/>
    <n v="11"/>
    <x v="4"/>
    <s v="Declined to Identify"/>
    <x v="2"/>
    <x v="0"/>
    <m/>
    <n v="52"/>
    <s v="Delay"/>
    <x v="25"/>
    <n v="2"/>
    <x v="3"/>
    <x v="0"/>
    <x v="2"/>
    <x v="0"/>
  </r>
  <r>
    <n v="390952404"/>
    <s v="L. Gabe"/>
    <x v="549"/>
    <s v="Oct"/>
    <n v="2024"/>
    <d v="1899-12-30T01:28:00"/>
    <x v="0"/>
    <x v="0"/>
    <n v="49"/>
    <x v="2"/>
    <s v="Declined to Identify"/>
    <x v="2"/>
    <x v="0"/>
    <m/>
    <n v="46"/>
    <s v="Delay"/>
    <x v="11"/>
    <n v="1"/>
    <x v="3"/>
    <x v="0"/>
    <x v="2"/>
    <x v="0"/>
  </r>
  <r>
    <n v="394067689"/>
    <s v="U. Castagnet"/>
    <x v="527"/>
    <s v="Jul"/>
    <n v="2023"/>
    <d v="1899-12-30T22:25:00"/>
    <x v="4"/>
    <x v="0"/>
    <n v="36"/>
    <x v="6"/>
    <s v="Declined to Identify"/>
    <x v="2"/>
    <x v="0"/>
    <m/>
    <n v="50"/>
    <s v="Delay"/>
    <x v="8"/>
    <n v="22"/>
    <x v="1"/>
    <x v="3"/>
    <x v="2"/>
    <x v="1"/>
  </r>
  <r>
    <n v="634250045"/>
    <s v="W. Middup"/>
    <x v="169"/>
    <s v="Jul"/>
    <n v="2023"/>
    <d v="1899-12-30T01:52:00"/>
    <x v="6"/>
    <x v="0"/>
    <n v="56"/>
    <x v="2"/>
    <s v="Declined to Identify"/>
    <x v="2"/>
    <x v="0"/>
    <m/>
    <n v="50"/>
    <s v="Delay"/>
    <x v="25"/>
    <n v="1"/>
    <x v="3"/>
    <x v="0"/>
    <x v="2"/>
    <x v="0"/>
  </r>
  <r>
    <n v="134057615"/>
    <s v="W. Guyot"/>
    <x v="312"/>
    <s v="Oct"/>
    <n v="2023"/>
    <d v="1899-12-30T14:34:00"/>
    <x v="1"/>
    <x v="0"/>
    <n v="40"/>
    <x v="6"/>
    <s v="Declined to Identify"/>
    <x v="2"/>
    <x v="0"/>
    <m/>
    <n v="60"/>
    <s v="Delay"/>
    <x v="20"/>
    <n v="14"/>
    <x v="2"/>
    <x v="3"/>
    <x v="2"/>
    <x v="0"/>
  </r>
  <r>
    <n v="541102365"/>
    <s v="D. Rammell"/>
    <x v="523"/>
    <s v="Apr"/>
    <n v="2024"/>
    <d v="1899-12-30T06:37:00"/>
    <x v="2"/>
    <x v="0"/>
    <n v="70"/>
    <x v="5"/>
    <s v="Declined to Identify"/>
    <x v="2"/>
    <x v="0"/>
    <n v="0"/>
    <n v="41"/>
    <s v="Delay"/>
    <x v="2"/>
    <n v="6"/>
    <x v="0"/>
    <x v="1"/>
    <x v="0"/>
    <x v="1"/>
  </r>
  <r>
    <n v="789505483"/>
    <s v="K. Wickstead"/>
    <x v="408"/>
    <s v="Jul"/>
    <n v="2024"/>
    <d v="1899-12-30T05:03:00"/>
    <x v="1"/>
    <x v="0"/>
    <n v="73"/>
    <x v="5"/>
    <s v="Declined to Identify"/>
    <x v="2"/>
    <x v="0"/>
    <n v="0"/>
    <n v="35"/>
    <s v="Delay"/>
    <x v="23"/>
    <n v="5"/>
    <x v="3"/>
    <x v="2"/>
    <x v="0"/>
    <x v="2"/>
  </r>
  <r>
    <n v="644628312"/>
    <s v="O. Bille"/>
    <x v="573"/>
    <s v="Aug"/>
    <n v="2024"/>
    <d v="1899-12-30T00:34:00"/>
    <x v="5"/>
    <x v="0"/>
    <n v="60"/>
    <x v="0"/>
    <s v="Declined to Identify"/>
    <x v="2"/>
    <x v="0"/>
    <n v="4"/>
    <n v="28"/>
    <s v="Within Time"/>
    <x v="30"/>
    <n v="0"/>
    <x v="3"/>
    <x v="3"/>
    <x v="1"/>
    <x v="1"/>
  </r>
  <r>
    <n v="374086811"/>
    <s v="Y. Broadis"/>
    <x v="358"/>
    <s v="Jan"/>
    <n v="2024"/>
    <d v="1899-12-30T20:36:00"/>
    <x v="5"/>
    <x v="0"/>
    <n v="9"/>
    <x v="4"/>
    <s v="Declined to Identify"/>
    <x v="2"/>
    <x v="0"/>
    <n v="8"/>
    <n v="30"/>
    <s v="Delay"/>
    <x v="18"/>
    <n v="20"/>
    <x v="1"/>
    <x v="1"/>
    <x v="1"/>
    <x v="1"/>
  </r>
  <r>
    <n v="606251593"/>
    <s v="K. Somerfield"/>
    <x v="262"/>
    <s v="Jun"/>
    <n v="2023"/>
    <d v="1899-12-30T19:38:00"/>
    <x v="3"/>
    <x v="0"/>
    <n v="69"/>
    <x v="0"/>
    <s v="Declined to Identify"/>
    <x v="2"/>
    <x v="0"/>
    <n v="9"/>
    <n v="45"/>
    <s v="Delay"/>
    <x v="6"/>
    <n v="19"/>
    <x v="1"/>
    <x v="3"/>
    <x v="0"/>
    <x v="0"/>
  </r>
  <r>
    <n v="695550089"/>
    <s v="B. Grigaut"/>
    <x v="66"/>
    <s v="Jul"/>
    <n v="2023"/>
    <d v="1899-12-30T12:31:00"/>
    <x v="4"/>
    <x v="0"/>
    <n v="62"/>
    <x v="0"/>
    <s v="Declined to Identify"/>
    <x v="4"/>
    <x v="0"/>
    <m/>
    <n v="27"/>
    <s v="Within Time"/>
    <x v="24"/>
    <n v="12"/>
    <x v="2"/>
    <x v="1"/>
    <x v="1"/>
    <x v="1"/>
  </r>
  <r>
    <n v="518996870"/>
    <s v="C. Bachelar"/>
    <x v="347"/>
    <s v="Oct"/>
    <n v="2024"/>
    <d v="1899-12-30T15:19:00"/>
    <x v="6"/>
    <x v="0"/>
    <n v="22"/>
    <x v="3"/>
    <s v="Declined to Identify"/>
    <x v="4"/>
    <x v="0"/>
    <m/>
    <n v="60"/>
    <s v="Delay"/>
    <x v="21"/>
    <n v="15"/>
    <x v="2"/>
    <x v="1"/>
    <x v="2"/>
    <x v="1"/>
  </r>
  <r>
    <n v="736848737"/>
    <s v="D. Spraging"/>
    <x v="435"/>
    <s v="Jun"/>
    <n v="2024"/>
    <d v="1899-12-30T00:19:00"/>
    <x v="0"/>
    <x v="0"/>
    <n v="42"/>
    <x v="6"/>
    <s v="Declined to Identify"/>
    <x v="4"/>
    <x v="0"/>
    <m/>
    <n v="41"/>
    <s v="Delay"/>
    <x v="7"/>
    <n v="0"/>
    <x v="3"/>
    <x v="2"/>
    <x v="0"/>
    <x v="2"/>
  </r>
  <r>
    <n v="145742366"/>
    <s v="H. Opdenort"/>
    <x v="62"/>
    <s v="Oct"/>
    <n v="2024"/>
    <d v="1899-12-30T00:33:00"/>
    <x v="6"/>
    <x v="0"/>
    <n v="6"/>
    <x v="4"/>
    <s v="Declined to Identify"/>
    <x v="4"/>
    <x v="0"/>
    <m/>
    <n v="18"/>
    <s v="Within Time"/>
    <x v="19"/>
    <n v="0"/>
    <x v="3"/>
    <x v="3"/>
    <x v="1"/>
    <x v="1"/>
  </r>
  <r>
    <n v="548866142"/>
    <s v="L. Oleszczak"/>
    <x v="303"/>
    <s v="Mar"/>
    <n v="2024"/>
    <d v="1899-12-30T09:01:00"/>
    <x v="1"/>
    <x v="0"/>
    <n v="30"/>
    <x v="6"/>
    <s v="Declined to Identify"/>
    <x v="4"/>
    <x v="0"/>
    <m/>
    <n v="45"/>
    <s v="Delay"/>
    <x v="30"/>
    <n v="9"/>
    <x v="0"/>
    <x v="3"/>
    <x v="0"/>
    <x v="1"/>
  </r>
  <r>
    <n v="874405379"/>
    <s v="N. Bagworth"/>
    <x v="429"/>
    <s v="Aug"/>
    <n v="2023"/>
    <d v="1899-12-30T11:07:00"/>
    <x v="1"/>
    <x v="0"/>
    <n v="14"/>
    <x v="4"/>
    <s v="Declined to Identify"/>
    <x v="4"/>
    <x v="0"/>
    <m/>
    <n v="10"/>
    <s v="Within Time"/>
    <x v="5"/>
    <n v="11"/>
    <x v="0"/>
    <x v="0"/>
    <x v="1"/>
    <x v="0"/>
  </r>
  <r>
    <n v="328781549"/>
    <s v="N. Kolodziej"/>
    <x v="299"/>
    <s v="Feb"/>
    <n v="2024"/>
    <d v="1899-12-30T10:10:00"/>
    <x v="0"/>
    <x v="0"/>
    <n v="72"/>
    <x v="5"/>
    <s v="Declined to Identify"/>
    <x v="4"/>
    <x v="0"/>
    <m/>
    <n v="49"/>
    <s v="Delay"/>
    <x v="28"/>
    <n v="10"/>
    <x v="0"/>
    <x v="0"/>
    <x v="2"/>
    <x v="2"/>
  </r>
  <r>
    <n v="401621630"/>
    <s v="W. Balassa"/>
    <x v="510"/>
    <s v="Aug"/>
    <n v="2023"/>
    <d v="1899-12-30T11:01:00"/>
    <x v="0"/>
    <x v="0"/>
    <n v="33"/>
    <x v="6"/>
    <s v="Declined to Identify"/>
    <x v="4"/>
    <x v="0"/>
    <m/>
    <n v="39"/>
    <s v="Delay"/>
    <x v="17"/>
    <n v="11"/>
    <x v="0"/>
    <x v="1"/>
    <x v="0"/>
    <x v="1"/>
  </r>
  <r>
    <n v="414236748"/>
    <s v="Y. Wonham"/>
    <x v="60"/>
    <s v="Jun"/>
    <n v="2023"/>
    <d v="1899-12-30T03:56:00"/>
    <x v="2"/>
    <x v="0"/>
    <n v="49"/>
    <x v="2"/>
    <s v="Declined to Identify"/>
    <x v="4"/>
    <x v="0"/>
    <m/>
    <n v="49"/>
    <s v="Delay"/>
    <x v="13"/>
    <n v="3"/>
    <x v="3"/>
    <x v="2"/>
    <x v="2"/>
    <x v="2"/>
  </r>
  <r>
    <n v="802048013"/>
    <s v="Z. Trainor"/>
    <x v="25"/>
    <s v="Dec"/>
    <n v="2023"/>
    <d v="1899-12-30T01:56:00"/>
    <x v="1"/>
    <x v="0"/>
    <n v="21"/>
    <x v="3"/>
    <s v="Declined to Identify"/>
    <x v="4"/>
    <x v="0"/>
    <n v="8"/>
    <n v="46"/>
    <s v="Delay"/>
    <x v="11"/>
    <n v="1"/>
    <x v="3"/>
    <x v="0"/>
    <x v="2"/>
    <x v="0"/>
  </r>
  <r>
    <n v="514924822"/>
    <s v="A. Lichfield"/>
    <x v="553"/>
    <s v="Feb"/>
    <n v="2024"/>
    <d v="1899-12-30T20:36:00"/>
    <x v="6"/>
    <x v="0"/>
    <n v="70"/>
    <x v="5"/>
    <s v="Declined to Identify"/>
    <x v="7"/>
    <x v="0"/>
    <m/>
    <n v="23"/>
    <s v="Within Time"/>
    <x v="27"/>
    <n v="20"/>
    <x v="1"/>
    <x v="3"/>
    <x v="1"/>
    <x v="0"/>
  </r>
  <r>
    <n v="136913908"/>
    <s v="O. D'Ambrogio"/>
    <x v="308"/>
    <s v="May"/>
    <n v="2023"/>
    <d v="1899-12-30T05:34:00"/>
    <x v="4"/>
    <x v="0"/>
    <n v="13"/>
    <x v="4"/>
    <s v="Declined to Identify"/>
    <x v="7"/>
    <x v="0"/>
    <m/>
    <n v="42"/>
    <s v="Delay"/>
    <x v="4"/>
    <n v="5"/>
    <x v="3"/>
    <x v="2"/>
    <x v="0"/>
    <x v="2"/>
  </r>
  <r>
    <n v="524014528"/>
    <s v="R. Born"/>
    <x v="72"/>
    <s v="Jun"/>
    <n v="2024"/>
    <d v="1899-12-30T07:17:00"/>
    <x v="2"/>
    <x v="0"/>
    <n v="76"/>
    <x v="5"/>
    <s v="Declined to Identify"/>
    <x v="7"/>
    <x v="0"/>
    <m/>
    <n v="54"/>
    <s v="Delay"/>
    <x v="27"/>
    <n v="7"/>
    <x v="0"/>
    <x v="3"/>
    <x v="2"/>
    <x v="0"/>
  </r>
  <r>
    <n v="595994674"/>
    <s v="Q. Medlen"/>
    <x v="545"/>
    <s v="Dec"/>
    <n v="2023"/>
    <d v="1899-12-30T02:44:00"/>
    <x v="0"/>
    <x v="0"/>
    <n v="31"/>
    <x v="6"/>
    <s v="Declined to Identify"/>
    <x v="7"/>
    <x v="0"/>
    <n v="9"/>
    <n v="14"/>
    <s v="Within Time"/>
    <x v="27"/>
    <n v="2"/>
    <x v="3"/>
    <x v="3"/>
    <x v="1"/>
    <x v="0"/>
  </r>
  <r>
    <n v="439588398"/>
    <s v="E. Wendover"/>
    <x v="125"/>
    <s v="Aug"/>
    <n v="2024"/>
    <d v="1899-12-30T10:39:00"/>
    <x v="1"/>
    <x v="0"/>
    <n v="72"/>
    <x v="5"/>
    <s v="Native American/Alaska Native"/>
    <x v="6"/>
    <x v="0"/>
    <n v="6"/>
    <n v="58"/>
    <s v="Delay"/>
    <x v="14"/>
    <n v="10"/>
    <x v="0"/>
    <x v="0"/>
    <x v="2"/>
    <x v="0"/>
  </r>
  <r>
    <n v="277322308"/>
    <s v="G. Van der Mark"/>
    <x v="562"/>
    <s v="Apr"/>
    <n v="2024"/>
    <d v="1899-12-30T00:55:00"/>
    <x v="4"/>
    <x v="0"/>
    <n v="15"/>
    <x v="3"/>
    <s v="Native American/Alaska Native"/>
    <x v="6"/>
    <x v="0"/>
    <n v="10"/>
    <n v="18"/>
    <s v="Within Time"/>
    <x v="19"/>
    <n v="0"/>
    <x v="3"/>
    <x v="3"/>
    <x v="1"/>
    <x v="1"/>
  </r>
  <r>
    <n v="657697469"/>
    <s v="B. Kidd"/>
    <x v="293"/>
    <s v="Oct"/>
    <n v="2024"/>
    <d v="1899-12-30T23:40:00"/>
    <x v="3"/>
    <x v="0"/>
    <n v="60"/>
    <x v="0"/>
    <s v="Native American/Alaska Native"/>
    <x v="1"/>
    <x v="0"/>
    <m/>
    <n v="17"/>
    <s v="Within Time"/>
    <x v="27"/>
    <n v="23"/>
    <x v="1"/>
    <x v="3"/>
    <x v="1"/>
    <x v="0"/>
  </r>
  <r>
    <n v="283419667"/>
    <s v="B. Grunnell"/>
    <x v="12"/>
    <s v="Nov"/>
    <n v="2023"/>
    <d v="1899-12-30T05:06:00"/>
    <x v="3"/>
    <x v="0"/>
    <n v="49"/>
    <x v="2"/>
    <s v="Native American/Alaska Native"/>
    <x v="1"/>
    <x v="0"/>
    <m/>
    <n v="59"/>
    <s v="Delay"/>
    <x v="9"/>
    <n v="5"/>
    <x v="3"/>
    <x v="3"/>
    <x v="2"/>
    <x v="0"/>
  </r>
  <r>
    <n v="758752960"/>
    <s v="G. Rickell"/>
    <x v="324"/>
    <s v="Oct"/>
    <n v="2024"/>
    <d v="1899-12-30T07:08:00"/>
    <x v="4"/>
    <x v="0"/>
    <n v="45"/>
    <x v="2"/>
    <s v="Native American/Alaska Native"/>
    <x v="1"/>
    <x v="0"/>
    <m/>
    <n v="11"/>
    <s v="Within Time"/>
    <x v="16"/>
    <n v="7"/>
    <x v="0"/>
    <x v="1"/>
    <x v="1"/>
    <x v="1"/>
  </r>
  <r>
    <n v="733794603"/>
    <s v="H. Mcimmie"/>
    <x v="198"/>
    <s v="May"/>
    <n v="2024"/>
    <d v="1899-12-30T17:59:00"/>
    <x v="5"/>
    <x v="0"/>
    <n v="69"/>
    <x v="0"/>
    <s v="Native American/Alaska Native"/>
    <x v="1"/>
    <x v="0"/>
    <m/>
    <n v="16"/>
    <s v="Within Time"/>
    <x v="24"/>
    <n v="17"/>
    <x v="2"/>
    <x v="1"/>
    <x v="1"/>
    <x v="1"/>
  </r>
  <r>
    <n v="528104398"/>
    <s v="H. McQuin"/>
    <x v="102"/>
    <s v="Aug"/>
    <n v="2024"/>
    <d v="1899-12-30T09:38:00"/>
    <x v="5"/>
    <x v="0"/>
    <n v="12"/>
    <x v="4"/>
    <s v="Native American/Alaska Native"/>
    <x v="1"/>
    <x v="0"/>
    <m/>
    <n v="37"/>
    <s v="Delay"/>
    <x v="17"/>
    <n v="9"/>
    <x v="0"/>
    <x v="1"/>
    <x v="0"/>
    <x v="1"/>
  </r>
  <r>
    <n v="213830677"/>
    <s v="O. Rundall"/>
    <x v="264"/>
    <s v="Jun"/>
    <n v="2023"/>
    <d v="1899-12-30T00:07:00"/>
    <x v="1"/>
    <x v="0"/>
    <n v="62"/>
    <x v="0"/>
    <s v="Native American/Alaska Native"/>
    <x v="1"/>
    <x v="0"/>
    <m/>
    <n v="11"/>
    <s v="Within Time"/>
    <x v="24"/>
    <n v="0"/>
    <x v="3"/>
    <x v="1"/>
    <x v="1"/>
    <x v="1"/>
  </r>
  <r>
    <n v="693249026"/>
    <s v="Q. Sayers"/>
    <x v="72"/>
    <s v="Jun"/>
    <n v="2024"/>
    <d v="1899-12-30T18:18:00"/>
    <x v="2"/>
    <x v="0"/>
    <n v="27"/>
    <x v="3"/>
    <s v="Native American/Alaska Native"/>
    <x v="1"/>
    <x v="0"/>
    <m/>
    <n v="32"/>
    <s v="Delay"/>
    <x v="27"/>
    <n v="18"/>
    <x v="1"/>
    <x v="3"/>
    <x v="0"/>
    <x v="0"/>
  </r>
  <r>
    <n v="218446635"/>
    <s v="R. Parsons"/>
    <x v="134"/>
    <s v="Apr"/>
    <n v="2023"/>
    <d v="1899-12-30T04:41:00"/>
    <x v="3"/>
    <x v="0"/>
    <n v="36"/>
    <x v="6"/>
    <s v="Native American/Alaska Native"/>
    <x v="1"/>
    <x v="0"/>
    <m/>
    <n v="13"/>
    <s v="Within Time"/>
    <x v="12"/>
    <n v="4"/>
    <x v="3"/>
    <x v="2"/>
    <x v="1"/>
    <x v="2"/>
  </r>
  <r>
    <n v="360591270"/>
    <s v="T. Coneley"/>
    <x v="24"/>
    <s v="Apr"/>
    <n v="2023"/>
    <d v="1899-12-30T22:50:00"/>
    <x v="0"/>
    <x v="0"/>
    <n v="30"/>
    <x v="6"/>
    <s v="Native American/Alaska Native"/>
    <x v="1"/>
    <x v="0"/>
    <m/>
    <n v="59"/>
    <s v="Delay"/>
    <x v="9"/>
    <n v="22"/>
    <x v="1"/>
    <x v="3"/>
    <x v="2"/>
    <x v="0"/>
  </r>
  <r>
    <n v="241399857"/>
    <s v="U. Petett"/>
    <x v="328"/>
    <s v="Apr"/>
    <n v="2023"/>
    <d v="1899-12-30T05:14:00"/>
    <x v="6"/>
    <x v="0"/>
    <n v="23"/>
    <x v="3"/>
    <s v="Native American/Alaska Native"/>
    <x v="1"/>
    <x v="0"/>
    <m/>
    <n v="57"/>
    <s v="Delay"/>
    <x v="6"/>
    <n v="5"/>
    <x v="3"/>
    <x v="3"/>
    <x v="2"/>
    <x v="0"/>
  </r>
  <r>
    <n v="870295321"/>
    <s v="V. Aleksankin"/>
    <x v="148"/>
    <s v="May"/>
    <n v="2024"/>
    <d v="1899-12-30T18:08:00"/>
    <x v="1"/>
    <x v="0"/>
    <n v="56"/>
    <x v="2"/>
    <s v="Native American/Alaska Native"/>
    <x v="1"/>
    <x v="0"/>
    <m/>
    <n v="32"/>
    <s v="Delay"/>
    <x v="25"/>
    <n v="18"/>
    <x v="1"/>
    <x v="0"/>
    <x v="0"/>
    <x v="0"/>
  </r>
  <r>
    <n v="663845771"/>
    <s v="W. Bucktrout"/>
    <x v="457"/>
    <s v="Jul"/>
    <n v="2023"/>
    <d v="1899-12-30T15:06:00"/>
    <x v="1"/>
    <x v="0"/>
    <n v="61"/>
    <x v="0"/>
    <s v="Native American/Alaska Native"/>
    <x v="1"/>
    <x v="0"/>
    <m/>
    <n v="44"/>
    <s v="Delay"/>
    <x v="1"/>
    <n v="15"/>
    <x v="2"/>
    <x v="0"/>
    <x v="0"/>
    <x v="0"/>
  </r>
  <r>
    <n v="573537688"/>
    <s v="X. Nolton"/>
    <x v="226"/>
    <s v="Sep"/>
    <n v="2023"/>
    <d v="1899-12-30T07:45:00"/>
    <x v="6"/>
    <x v="0"/>
    <n v="67"/>
    <x v="0"/>
    <s v="Native American/Alaska Native"/>
    <x v="1"/>
    <x v="0"/>
    <m/>
    <n v="22"/>
    <s v="Within Time"/>
    <x v="7"/>
    <n v="7"/>
    <x v="0"/>
    <x v="2"/>
    <x v="1"/>
    <x v="2"/>
  </r>
  <r>
    <n v="844953112"/>
    <s v="Y. Speechly"/>
    <x v="374"/>
    <s v="Dec"/>
    <n v="2023"/>
    <d v="1899-12-30T13:23:00"/>
    <x v="4"/>
    <x v="0"/>
    <n v="61"/>
    <x v="0"/>
    <s v="Native American/Alaska Native"/>
    <x v="1"/>
    <x v="0"/>
    <m/>
    <n v="24"/>
    <s v="Within Time"/>
    <x v="6"/>
    <n v="13"/>
    <x v="2"/>
    <x v="3"/>
    <x v="1"/>
    <x v="0"/>
  </r>
  <r>
    <n v="196642615"/>
    <s v="Y. Kinnock"/>
    <x v="532"/>
    <s v="Jun"/>
    <n v="2024"/>
    <d v="1899-12-30T09:41:00"/>
    <x v="5"/>
    <x v="0"/>
    <n v="65"/>
    <x v="0"/>
    <s v="Native American/Alaska Native"/>
    <x v="1"/>
    <x v="0"/>
    <m/>
    <n v="51"/>
    <s v="Delay"/>
    <x v="16"/>
    <n v="9"/>
    <x v="0"/>
    <x v="1"/>
    <x v="2"/>
    <x v="1"/>
  </r>
  <r>
    <n v="393879467"/>
    <s v="V. Akam"/>
    <x v="563"/>
    <s v="Jul"/>
    <n v="2023"/>
    <d v="1899-12-30T20:36:00"/>
    <x v="0"/>
    <x v="0"/>
    <n v="2"/>
    <x v="1"/>
    <s v="Native American/Alaska Native"/>
    <x v="1"/>
    <x v="0"/>
    <n v="0"/>
    <n v="26"/>
    <s v="Within Time"/>
    <x v="9"/>
    <n v="20"/>
    <x v="1"/>
    <x v="3"/>
    <x v="1"/>
    <x v="0"/>
  </r>
  <r>
    <n v="866648724"/>
    <s v="I. Londer"/>
    <x v="234"/>
    <s v="Jul"/>
    <n v="2023"/>
    <d v="1899-12-30T10:21:00"/>
    <x v="3"/>
    <x v="0"/>
    <n v="49"/>
    <x v="2"/>
    <s v="Native American/Alaska Native"/>
    <x v="1"/>
    <x v="0"/>
    <n v="2"/>
    <n v="42"/>
    <s v="Delay"/>
    <x v="3"/>
    <n v="10"/>
    <x v="0"/>
    <x v="2"/>
    <x v="0"/>
    <x v="2"/>
  </r>
  <r>
    <n v="691997802"/>
    <s v="E. Abele"/>
    <x v="86"/>
    <s v="Jul"/>
    <n v="2024"/>
    <d v="1899-12-30T07:37:00"/>
    <x v="4"/>
    <x v="0"/>
    <n v="51"/>
    <x v="2"/>
    <s v="Native American/Alaska Native"/>
    <x v="1"/>
    <x v="0"/>
    <n v="3"/>
    <n v="31"/>
    <s v="Delay"/>
    <x v="19"/>
    <n v="7"/>
    <x v="0"/>
    <x v="3"/>
    <x v="0"/>
    <x v="1"/>
  </r>
  <r>
    <n v="866279262"/>
    <s v="T. Dureden"/>
    <x v="126"/>
    <s v="May"/>
    <n v="2023"/>
    <d v="1899-12-30T17:11:00"/>
    <x v="2"/>
    <x v="0"/>
    <n v="37"/>
    <x v="6"/>
    <s v="Native American/Alaska Native"/>
    <x v="1"/>
    <x v="0"/>
    <n v="3"/>
    <n v="16"/>
    <s v="Within Time"/>
    <x v="25"/>
    <n v="17"/>
    <x v="2"/>
    <x v="0"/>
    <x v="1"/>
    <x v="0"/>
  </r>
  <r>
    <n v="319448371"/>
    <s v="C. Nangle"/>
    <x v="269"/>
    <s v="Oct"/>
    <n v="2023"/>
    <d v="1899-12-30T00:20:00"/>
    <x v="4"/>
    <x v="0"/>
    <n v="48"/>
    <x v="2"/>
    <s v="Native American/Alaska Native"/>
    <x v="1"/>
    <x v="0"/>
    <n v="4"/>
    <n v="22"/>
    <s v="Within Time"/>
    <x v="12"/>
    <n v="0"/>
    <x v="3"/>
    <x v="2"/>
    <x v="1"/>
    <x v="2"/>
  </r>
  <r>
    <n v="769987974"/>
    <s v="E. Garnett"/>
    <x v="304"/>
    <s v="Oct"/>
    <n v="2023"/>
    <d v="1899-12-30T06:44:00"/>
    <x v="1"/>
    <x v="0"/>
    <n v="9"/>
    <x v="4"/>
    <s v="Native American/Alaska Native"/>
    <x v="1"/>
    <x v="0"/>
    <n v="5"/>
    <n v="48"/>
    <s v="Delay"/>
    <x v="16"/>
    <n v="6"/>
    <x v="0"/>
    <x v="1"/>
    <x v="2"/>
    <x v="1"/>
  </r>
  <r>
    <n v="661017056"/>
    <s v="F. Cowlas"/>
    <x v="381"/>
    <s v="Nov"/>
    <n v="2023"/>
    <d v="1899-12-30T08:54:00"/>
    <x v="5"/>
    <x v="0"/>
    <n v="42"/>
    <x v="6"/>
    <s v="Native American/Alaska Native"/>
    <x v="1"/>
    <x v="0"/>
    <n v="8"/>
    <n v="60"/>
    <s v="Delay"/>
    <x v="24"/>
    <n v="8"/>
    <x v="0"/>
    <x v="1"/>
    <x v="2"/>
    <x v="1"/>
  </r>
  <r>
    <n v="328038699"/>
    <s v="Z. Brellin"/>
    <x v="208"/>
    <s v="Feb"/>
    <n v="2024"/>
    <d v="1899-12-30T06:31:00"/>
    <x v="6"/>
    <x v="0"/>
    <n v="45"/>
    <x v="2"/>
    <s v="Native American/Alaska Native"/>
    <x v="1"/>
    <x v="0"/>
    <n v="9"/>
    <n v="37"/>
    <s v="Delay"/>
    <x v="22"/>
    <n v="6"/>
    <x v="0"/>
    <x v="1"/>
    <x v="0"/>
    <x v="1"/>
  </r>
  <r>
    <n v="783314079"/>
    <s v="A. Stirman"/>
    <x v="235"/>
    <s v="Jul"/>
    <n v="2024"/>
    <d v="1899-12-30T23:29:00"/>
    <x v="6"/>
    <x v="0"/>
    <n v="3"/>
    <x v="1"/>
    <s v="Native American/Alaska Native"/>
    <x v="1"/>
    <x v="0"/>
    <n v="10"/>
    <n v="15"/>
    <s v="Within Time"/>
    <x v="3"/>
    <n v="23"/>
    <x v="1"/>
    <x v="2"/>
    <x v="1"/>
    <x v="2"/>
  </r>
  <r>
    <n v="835433416"/>
    <s v="G. MacClancey"/>
    <x v="542"/>
    <s v="May"/>
    <n v="2023"/>
    <d v="1899-12-30T17:24:00"/>
    <x v="0"/>
    <x v="0"/>
    <n v="74"/>
    <x v="5"/>
    <s v="Native American/Alaska Native"/>
    <x v="1"/>
    <x v="0"/>
    <n v="10"/>
    <n v="60"/>
    <s v="Delay"/>
    <x v="29"/>
    <n v="17"/>
    <x v="2"/>
    <x v="2"/>
    <x v="2"/>
    <x v="2"/>
  </r>
  <r>
    <n v="585331678"/>
    <s v="N. Beamand"/>
    <x v="143"/>
    <s v="Jun"/>
    <n v="2023"/>
    <d v="1899-12-30T11:53:00"/>
    <x v="6"/>
    <x v="0"/>
    <n v="77"/>
    <x v="5"/>
    <s v="Native American/Alaska Native"/>
    <x v="5"/>
    <x v="0"/>
    <m/>
    <n v="45"/>
    <s v="Delay"/>
    <x v="22"/>
    <n v="11"/>
    <x v="0"/>
    <x v="1"/>
    <x v="0"/>
    <x v="1"/>
  </r>
  <r>
    <n v="299329018"/>
    <s v="R. Kerins"/>
    <x v="134"/>
    <s v="Apr"/>
    <n v="2023"/>
    <d v="1899-12-30T04:19:00"/>
    <x v="3"/>
    <x v="0"/>
    <n v="4"/>
    <x v="1"/>
    <s v="Native American/Alaska Native"/>
    <x v="5"/>
    <x v="0"/>
    <m/>
    <n v="27"/>
    <s v="Within Time"/>
    <x v="12"/>
    <n v="4"/>
    <x v="3"/>
    <x v="2"/>
    <x v="1"/>
    <x v="2"/>
  </r>
  <r>
    <n v="867671720"/>
    <s v="A. Delete"/>
    <x v="42"/>
    <s v="Oct"/>
    <n v="2023"/>
    <d v="1899-12-30T17:34:00"/>
    <x v="0"/>
    <x v="0"/>
    <n v="14"/>
    <x v="4"/>
    <s v="Native American/Alaska Native"/>
    <x v="0"/>
    <x v="0"/>
    <m/>
    <n v="18"/>
    <s v="Within Time"/>
    <x v="6"/>
    <n v="17"/>
    <x v="2"/>
    <x v="3"/>
    <x v="1"/>
    <x v="0"/>
  </r>
  <r>
    <n v="812386594"/>
    <s v="A. Schoroder"/>
    <x v="77"/>
    <s v="Nov"/>
    <n v="2023"/>
    <d v="1899-12-30T07:44:00"/>
    <x v="3"/>
    <x v="0"/>
    <n v="29"/>
    <x v="3"/>
    <s v="Native American/Alaska Native"/>
    <x v="0"/>
    <x v="0"/>
    <m/>
    <n v="24"/>
    <s v="Within Time"/>
    <x v="5"/>
    <n v="7"/>
    <x v="0"/>
    <x v="0"/>
    <x v="1"/>
    <x v="0"/>
  </r>
  <r>
    <n v="480684648"/>
    <s v="A. Templeton"/>
    <x v="404"/>
    <s v="Nov"/>
    <n v="2023"/>
    <d v="1899-12-30T10:30:00"/>
    <x v="2"/>
    <x v="0"/>
    <n v="49"/>
    <x v="2"/>
    <s v="Native American/Alaska Native"/>
    <x v="0"/>
    <x v="0"/>
    <m/>
    <n v="24"/>
    <s v="Within Time"/>
    <x v="3"/>
    <n v="10"/>
    <x v="0"/>
    <x v="2"/>
    <x v="1"/>
    <x v="2"/>
  </r>
  <r>
    <n v="693487205"/>
    <s v="B. Smalridge"/>
    <x v="113"/>
    <s v="Sep"/>
    <n v="2024"/>
    <d v="1899-12-30T03:41:00"/>
    <x v="5"/>
    <x v="0"/>
    <n v="12"/>
    <x v="4"/>
    <s v="Native American/Alaska Native"/>
    <x v="0"/>
    <x v="0"/>
    <m/>
    <n v="47"/>
    <s v="Delay"/>
    <x v="0"/>
    <n v="3"/>
    <x v="3"/>
    <x v="0"/>
    <x v="2"/>
    <x v="0"/>
  </r>
  <r>
    <n v="595532097"/>
    <s v="B. Twinborough"/>
    <x v="376"/>
    <s v="Oct"/>
    <n v="2024"/>
    <d v="1899-12-30T07:58:00"/>
    <x v="5"/>
    <x v="0"/>
    <n v="58"/>
    <x v="2"/>
    <s v="Native American/Alaska Native"/>
    <x v="0"/>
    <x v="0"/>
    <m/>
    <n v="54"/>
    <s v="Delay"/>
    <x v="2"/>
    <n v="7"/>
    <x v="0"/>
    <x v="1"/>
    <x v="2"/>
    <x v="1"/>
  </r>
  <r>
    <n v="748024547"/>
    <s v="B. Ledram"/>
    <x v="541"/>
    <s v="Jun"/>
    <n v="2023"/>
    <d v="1899-12-30T21:32:00"/>
    <x v="2"/>
    <x v="0"/>
    <n v="71"/>
    <x v="5"/>
    <s v="Native American/Alaska Native"/>
    <x v="0"/>
    <x v="0"/>
    <m/>
    <n v="54"/>
    <s v="Delay"/>
    <x v="4"/>
    <n v="21"/>
    <x v="1"/>
    <x v="2"/>
    <x v="2"/>
    <x v="2"/>
  </r>
  <r>
    <n v="700082429"/>
    <s v="C. Barthropp"/>
    <x v="25"/>
    <s v="Dec"/>
    <n v="2023"/>
    <d v="1899-12-30T17:01:00"/>
    <x v="1"/>
    <x v="0"/>
    <n v="45"/>
    <x v="2"/>
    <s v="Native American/Alaska Native"/>
    <x v="0"/>
    <x v="0"/>
    <m/>
    <n v="10"/>
    <s v="Within Time"/>
    <x v="11"/>
    <n v="17"/>
    <x v="2"/>
    <x v="0"/>
    <x v="1"/>
    <x v="0"/>
  </r>
  <r>
    <n v="483905282"/>
    <s v="C. Ertelt"/>
    <x v="84"/>
    <s v="Aug"/>
    <n v="2024"/>
    <d v="1899-12-30T10:51:00"/>
    <x v="0"/>
    <x v="0"/>
    <n v="23"/>
    <x v="3"/>
    <s v="Native American/Alaska Native"/>
    <x v="0"/>
    <x v="0"/>
    <m/>
    <n v="28"/>
    <s v="Within Time"/>
    <x v="16"/>
    <n v="10"/>
    <x v="0"/>
    <x v="1"/>
    <x v="1"/>
    <x v="1"/>
  </r>
  <r>
    <n v="742848134"/>
    <s v="D. Beale"/>
    <x v="552"/>
    <s v="Nov"/>
    <n v="2023"/>
    <d v="1899-12-30T04:52:00"/>
    <x v="0"/>
    <x v="0"/>
    <n v="50"/>
    <x v="2"/>
    <s v="Native American/Alaska Native"/>
    <x v="0"/>
    <x v="0"/>
    <m/>
    <n v="24"/>
    <s v="Within Time"/>
    <x v="1"/>
    <n v="4"/>
    <x v="3"/>
    <x v="0"/>
    <x v="1"/>
    <x v="0"/>
  </r>
  <r>
    <n v="106906844"/>
    <s v="D. Pluck"/>
    <x v="246"/>
    <s v="May"/>
    <n v="2023"/>
    <d v="1899-12-30T13:38:00"/>
    <x v="4"/>
    <x v="0"/>
    <n v="66"/>
    <x v="0"/>
    <s v="Native American/Alaska Native"/>
    <x v="0"/>
    <x v="0"/>
    <m/>
    <n v="29"/>
    <s v="Within Time"/>
    <x v="19"/>
    <n v="13"/>
    <x v="2"/>
    <x v="3"/>
    <x v="1"/>
    <x v="1"/>
  </r>
  <r>
    <n v="639863384"/>
    <s v="D. Petrozzi"/>
    <x v="93"/>
    <s v="Mar"/>
    <n v="2024"/>
    <d v="1899-12-30T08:20:00"/>
    <x v="3"/>
    <x v="0"/>
    <n v="68"/>
    <x v="0"/>
    <s v="Native American/Alaska Native"/>
    <x v="0"/>
    <x v="0"/>
    <m/>
    <n v="29"/>
    <s v="Within Time"/>
    <x v="15"/>
    <n v="8"/>
    <x v="0"/>
    <x v="2"/>
    <x v="1"/>
    <x v="2"/>
  </r>
  <r>
    <n v="184999736"/>
    <s v="D. Trownson"/>
    <x v="393"/>
    <s v="Jul"/>
    <n v="2023"/>
    <d v="1899-12-30T13:44:00"/>
    <x v="6"/>
    <x v="0"/>
    <n v="35"/>
    <x v="6"/>
    <s v="Native American/Alaska Native"/>
    <x v="0"/>
    <x v="0"/>
    <m/>
    <n v="30"/>
    <s v="Delay"/>
    <x v="2"/>
    <n v="13"/>
    <x v="2"/>
    <x v="1"/>
    <x v="1"/>
    <x v="1"/>
  </r>
  <r>
    <n v="555261090"/>
    <s v="E. Licence"/>
    <x v="142"/>
    <s v="Feb"/>
    <n v="2024"/>
    <d v="1899-12-30T22:10:00"/>
    <x v="2"/>
    <x v="0"/>
    <n v="69"/>
    <x v="0"/>
    <s v="Native American/Alaska Native"/>
    <x v="0"/>
    <x v="0"/>
    <m/>
    <n v="38"/>
    <s v="Delay"/>
    <x v="19"/>
    <n v="22"/>
    <x v="1"/>
    <x v="3"/>
    <x v="0"/>
    <x v="1"/>
  </r>
  <r>
    <n v="311605245"/>
    <s v="E. Boc"/>
    <x v="525"/>
    <s v="Apr"/>
    <n v="2024"/>
    <d v="1899-12-30T19:12:00"/>
    <x v="4"/>
    <x v="0"/>
    <n v="20"/>
    <x v="3"/>
    <s v="Native American/Alaska Native"/>
    <x v="0"/>
    <x v="0"/>
    <m/>
    <n v="40"/>
    <s v="Delay"/>
    <x v="4"/>
    <n v="19"/>
    <x v="1"/>
    <x v="2"/>
    <x v="0"/>
    <x v="2"/>
  </r>
  <r>
    <n v="874834874"/>
    <s v="F. Simchenko"/>
    <x v="129"/>
    <s v="Feb"/>
    <n v="2024"/>
    <d v="1899-12-30T04:29:00"/>
    <x v="6"/>
    <x v="0"/>
    <n v="67"/>
    <x v="0"/>
    <s v="Native American/Alaska Native"/>
    <x v="0"/>
    <x v="0"/>
    <m/>
    <n v="16"/>
    <s v="Within Time"/>
    <x v="23"/>
    <n v="4"/>
    <x v="3"/>
    <x v="2"/>
    <x v="1"/>
    <x v="2"/>
  </r>
  <r>
    <n v="691787775"/>
    <s v="F. Ennew"/>
    <x v="74"/>
    <s v="Oct"/>
    <n v="2023"/>
    <d v="1899-12-30T11:01:00"/>
    <x v="6"/>
    <x v="0"/>
    <n v="8"/>
    <x v="4"/>
    <s v="Native American/Alaska Native"/>
    <x v="0"/>
    <x v="0"/>
    <m/>
    <n v="32"/>
    <s v="Delay"/>
    <x v="14"/>
    <n v="11"/>
    <x v="0"/>
    <x v="0"/>
    <x v="0"/>
    <x v="0"/>
  </r>
  <r>
    <n v="883509955"/>
    <s v="F. Keogh"/>
    <x v="309"/>
    <s v="Jul"/>
    <n v="2024"/>
    <d v="1899-12-30T22:17:00"/>
    <x v="3"/>
    <x v="0"/>
    <n v="42"/>
    <x v="6"/>
    <s v="Native American/Alaska Native"/>
    <x v="0"/>
    <x v="0"/>
    <m/>
    <n v="50"/>
    <s v="Delay"/>
    <x v="26"/>
    <n v="22"/>
    <x v="1"/>
    <x v="2"/>
    <x v="2"/>
    <x v="2"/>
  </r>
  <r>
    <n v="329177774"/>
    <s v="F. Minihan"/>
    <x v="263"/>
    <s v="Aug"/>
    <n v="2023"/>
    <d v="1899-12-30T01:13:00"/>
    <x v="3"/>
    <x v="0"/>
    <n v="43"/>
    <x v="6"/>
    <s v="Native American/Alaska Native"/>
    <x v="0"/>
    <x v="0"/>
    <m/>
    <n v="60"/>
    <s v="Delay"/>
    <x v="0"/>
    <n v="1"/>
    <x v="3"/>
    <x v="0"/>
    <x v="2"/>
    <x v="0"/>
  </r>
  <r>
    <n v="658316075"/>
    <s v="G. Tremblot"/>
    <x v="100"/>
    <s v="Jul"/>
    <n v="2024"/>
    <d v="1899-12-30T10:01:00"/>
    <x v="4"/>
    <x v="0"/>
    <n v="73"/>
    <x v="5"/>
    <s v="Native American/Alaska Native"/>
    <x v="0"/>
    <x v="0"/>
    <m/>
    <n v="51"/>
    <s v="Delay"/>
    <x v="4"/>
    <n v="10"/>
    <x v="0"/>
    <x v="2"/>
    <x v="2"/>
    <x v="2"/>
  </r>
  <r>
    <n v="581961885"/>
    <s v="G. Sigmund"/>
    <x v="11"/>
    <s v="Mar"/>
    <n v="2024"/>
    <d v="1899-12-30T23:29:00"/>
    <x v="3"/>
    <x v="0"/>
    <n v="18"/>
    <x v="3"/>
    <s v="Native American/Alaska Native"/>
    <x v="0"/>
    <x v="0"/>
    <m/>
    <n v="58"/>
    <s v="Delay"/>
    <x v="8"/>
    <n v="23"/>
    <x v="1"/>
    <x v="3"/>
    <x v="2"/>
    <x v="1"/>
  </r>
  <r>
    <n v="350223902"/>
    <s v="H. Arend"/>
    <x v="378"/>
    <s v="Aug"/>
    <n v="2023"/>
    <d v="1899-12-30T12:30:00"/>
    <x v="4"/>
    <x v="0"/>
    <n v="13"/>
    <x v="4"/>
    <s v="Native American/Alaska Native"/>
    <x v="0"/>
    <x v="0"/>
    <m/>
    <n v="47"/>
    <s v="Delay"/>
    <x v="28"/>
    <n v="12"/>
    <x v="2"/>
    <x v="0"/>
    <x v="2"/>
    <x v="2"/>
  </r>
  <r>
    <n v="339347290"/>
    <s v="I. Crummey"/>
    <x v="83"/>
    <s v="Aug"/>
    <n v="2024"/>
    <d v="1899-12-30T02:30:00"/>
    <x v="1"/>
    <x v="0"/>
    <n v="75"/>
    <x v="5"/>
    <s v="Native American/Alaska Native"/>
    <x v="0"/>
    <x v="0"/>
    <m/>
    <n v="11"/>
    <s v="Within Time"/>
    <x v="29"/>
    <n v="2"/>
    <x v="3"/>
    <x v="2"/>
    <x v="1"/>
    <x v="2"/>
  </r>
  <r>
    <n v="248894575"/>
    <s v="I. Tosdevin"/>
    <x v="527"/>
    <s v="Jul"/>
    <n v="2023"/>
    <d v="1899-12-30T22:40:00"/>
    <x v="4"/>
    <x v="0"/>
    <n v="39"/>
    <x v="6"/>
    <s v="Native American/Alaska Native"/>
    <x v="0"/>
    <x v="0"/>
    <m/>
    <n v="27"/>
    <s v="Within Time"/>
    <x v="8"/>
    <n v="22"/>
    <x v="1"/>
    <x v="3"/>
    <x v="1"/>
    <x v="1"/>
  </r>
  <r>
    <n v="663084603"/>
    <s v="I. Beverstock"/>
    <x v="121"/>
    <s v="Jun"/>
    <n v="2024"/>
    <d v="1899-12-30T09:56:00"/>
    <x v="3"/>
    <x v="0"/>
    <n v="31"/>
    <x v="6"/>
    <s v="Native American/Alaska Native"/>
    <x v="0"/>
    <x v="0"/>
    <m/>
    <n v="34"/>
    <s v="Delay"/>
    <x v="12"/>
    <n v="9"/>
    <x v="0"/>
    <x v="2"/>
    <x v="0"/>
    <x v="2"/>
  </r>
  <r>
    <n v="504786609"/>
    <s v="J. Di Francecshi"/>
    <x v="248"/>
    <s v="Apr"/>
    <n v="2023"/>
    <d v="1899-12-30T13:15:00"/>
    <x v="5"/>
    <x v="0"/>
    <n v="40"/>
    <x v="6"/>
    <s v="Native American/Alaska Native"/>
    <x v="0"/>
    <x v="0"/>
    <m/>
    <n v="23"/>
    <s v="Within Time"/>
    <x v="26"/>
    <n v="13"/>
    <x v="2"/>
    <x v="2"/>
    <x v="1"/>
    <x v="2"/>
  </r>
  <r>
    <n v="777769816"/>
    <s v="J. Hartop"/>
    <x v="394"/>
    <s v="May"/>
    <n v="2024"/>
    <d v="1899-12-30T18:17:00"/>
    <x v="4"/>
    <x v="0"/>
    <n v="7"/>
    <x v="4"/>
    <s v="Native American/Alaska Native"/>
    <x v="0"/>
    <x v="0"/>
    <m/>
    <n v="33"/>
    <s v="Delay"/>
    <x v="22"/>
    <n v="18"/>
    <x v="1"/>
    <x v="1"/>
    <x v="0"/>
    <x v="1"/>
  </r>
  <r>
    <n v="687343845"/>
    <s v="K. Tandy"/>
    <x v="11"/>
    <s v="Mar"/>
    <n v="2024"/>
    <d v="1899-12-30T16:52:00"/>
    <x v="3"/>
    <x v="0"/>
    <n v="26"/>
    <x v="3"/>
    <s v="Native American/Alaska Native"/>
    <x v="0"/>
    <x v="0"/>
    <m/>
    <n v="43"/>
    <s v="Delay"/>
    <x v="8"/>
    <n v="16"/>
    <x v="2"/>
    <x v="3"/>
    <x v="0"/>
    <x v="1"/>
  </r>
  <r>
    <n v="148505807"/>
    <s v="L. Kennedy"/>
    <x v="488"/>
    <s v="Apr"/>
    <n v="2024"/>
    <d v="1899-12-30T09:39:00"/>
    <x v="2"/>
    <x v="0"/>
    <n v="18"/>
    <x v="3"/>
    <s v="Native American/Alaska Native"/>
    <x v="0"/>
    <x v="0"/>
    <m/>
    <n v="25"/>
    <s v="Within Time"/>
    <x v="10"/>
    <n v="9"/>
    <x v="0"/>
    <x v="2"/>
    <x v="1"/>
    <x v="2"/>
  </r>
  <r>
    <n v="468236357"/>
    <s v="L. De Bruyne"/>
    <x v="31"/>
    <s v="Jan"/>
    <n v="2024"/>
    <d v="1899-12-30T22:22:00"/>
    <x v="4"/>
    <x v="0"/>
    <n v="61"/>
    <x v="0"/>
    <s v="Native American/Alaska Native"/>
    <x v="0"/>
    <x v="0"/>
    <m/>
    <n v="52"/>
    <s v="Delay"/>
    <x v="19"/>
    <n v="22"/>
    <x v="1"/>
    <x v="3"/>
    <x v="2"/>
    <x v="1"/>
  </r>
  <r>
    <n v="723469161"/>
    <s v="L. Adess"/>
    <x v="533"/>
    <s v="Oct"/>
    <n v="2023"/>
    <d v="1899-12-30T08:58:00"/>
    <x v="5"/>
    <x v="0"/>
    <n v="30"/>
    <x v="6"/>
    <s v="Native American/Alaska Native"/>
    <x v="0"/>
    <x v="0"/>
    <m/>
    <n v="58"/>
    <s v="Delay"/>
    <x v="22"/>
    <n v="8"/>
    <x v="0"/>
    <x v="1"/>
    <x v="2"/>
    <x v="1"/>
  </r>
  <r>
    <n v="198071293"/>
    <s v="M. Blanking"/>
    <x v="339"/>
    <s v="Feb"/>
    <n v="2024"/>
    <d v="1899-12-30T12:45:00"/>
    <x v="3"/>
    <x v="0"/>
    <n v="58"/>
    <x v="2"/>
    <s v="Native American/Alaska Native"/>
    <x v="0"/>
    <x v="0"/>
    <m/>
    <n v="35"/>
    <s v="Delay"/>
    <x v="10"/>
    <n v="12"/>
    <x v="2"/>
    <x v="2"/>
    <x v="0"/>
    <x v="2"/>
  </r>
  <r>
    <n v="702696189"/>
    <s v="M. Ginn"/>
    <x v="531"/>
    <s v="Dec"/>
    <n v="2023"/>
    <d v="1899-12-30T11:15:00"/>
    <x v="2"/>
    <x v="0"/>
    <n v="26"/>
    <x v="3"/>
    <s v="Native American/Alaska Native"/>
    <x v="0"/>
    <x v="0"/>
    <m/>
    <n v="49"/>
    <s v="Delay"/>
    <x v="16"/>
    <n v="11"/>
    <x v="0"/>
    <x v="1"/>
    <x v="2"/>
    <x v="1"/>
  </r>
  <r>
    <n v="112206496"/>
    <s v="N. Spehr"/>
    <x v="358"/>
    <s v="Jan"/>
    <n v="2024"/>
    <d v="1899-12-30T04:14:00"/>
    <x v="5"/>
    <x v="0"/>
    <n v="16"/>
    <x v="3"/>
    <s v="Native American/Alaska Native"/>
    <x v="0"/>
    <x v="0"/>
    <m/>
    <n v="20"/>
    <s v="Within Time"/>
    <x v="18"/>
    <n v="4"/>
    <x v="3"/>
    <x v="1"/>
    <x v="1"/>
    <x v="1"/>
  </r>
  <r>
    <n v="516971661"/>
    <s v="N. Antonio"/>
    <x v="113"/>
    <s v="Sep"/>
    <n v="2024"/>
    <d v="1899-12-30T03:05:00"/>
    <x v="5"/>
    <x v="0"/>
    <n v="22"/>
    <x v="3"/>
    <s v="Native American/Alaska Native"/>
    <x v="0"/>
    <x v="0"/>
    <m/>
    <n v="36"/>
    <s v="Delay"/>
    <x v="0"/>
    <n v="3"/>
    <x v="3"/>
    <x v="0"/>
    <x v="0"/>
    <x v="0"/>
  </r>
  <r>
    <n v="625372749"/>
    <s v="N. Noel"/>
    <x v="207"/>
    <s v="Apr"/>
    <n v="2024"/>
    <d v="1899-12-30T04:51:00"/>
    <x v="6"/>
    <x v="0"/>
    <n v="69"/>
    <x v="0"/>
    <s v="Native American/Alaska Native"/>
    <x v="0"/>
    <x v="0"/>
    <m/>
    <n v="58"/>
    <s v="Delay"/>
    <x v="11"/>
    <n v="4"/>
    <x v="3"/>
    <x v="0"/>
    <x v="2"/>
    <x v="0"/>
  </r>
  <r>
    <n v="491684558"/>
    <s v="O. Dawdary"/>
    <x v="373"/>
    <s v="Mar"/>
    <n v="2024"/>
    <d v="1899-12-30T03:47:00"/>
    <x v="2"/>
    <x v="0"/>
    <n v="19"/>
    <x v="3"/>
    <s v="Native American/Alaska Native"/>
    <x v="0"/>
    <x v="0"/>
    <m/>
    <n v="15"/>
    <s v="Within Time"/>
    <x v="26"/>
    <n v="3"/>
    <x v="3"/>
    <x v="2"/>
    <x v="1"/>
    <x v="2"/>
  </r>
  <r>
    <n v="251426932"/>
    <s v="P. Cooch"/>
    <x v="61"/>
    <s v="Oct"/>
    <n v="2023"/>
    <d v="1899-12-30T15:11:00"/>
    <x v="5"/>
    <x v="0"/>
    <n v="44"/>
    <x v="6"/>
    <s v="Native American/Alaska Native"/>
    <x v="0"/>
    <x v="0"/>
    <m/>
    <n v="48"/>
    <s v="Delay"/>
    <x v="0"/>
    <n v="15"/>
    <x v="2"/>
    <x v="0"/>
    <x v="2"/>
    <x v="0"/>
  </r>
  <r>
    <n v="806360588"/>
    <s v="R. Faulks"/>
    <x v="396"/>
    <s v="Aug"/>
    <n v="2024"/>
    <d v="1899-12-30T00:33:00"/>
    <x v="3"/>
    <x v="0"/>
    <n v="78"/>
    <x v="5"/>
    <s v="Native American/Alaska Native"/>
    <x v="0"/>
    <x v="0"/>
    <m/>
    <n v="43"/>
    <s v="Delay"/>
    <x v="2"/>
    <n v="0"/>
    <x v="3"/>
    <x v="1"/>
    <x v="0"/>
    <x v="1"/>
  </r>
  <r>
    <n v="216061190"/>
    <s v="S. Bland"/>
    <x v="171"/>
    <s v="Jul"/>
    <n v="2023"/>
    <d v="1899-12-30T22:10:00"/>
    <x v="5"/>
    <x v="0"/>
    <n v="15"/>
    <x v="3"/>
    <s v="Native American/Alaska Native"/>
    <x v="0"/>
    <x v="0"/>
    <m/>
    <n v="37"/>
    <s v="Delay"/>
    <x v="20"/>
    <n v="22"/>
    <x v="1"/>
    <x v="3"/>
    <x v="0"/>
    <x v="0"/>
  </r>
  <r>
    <n v="186996396"/>
    <s v="T. Szepe"/>
    <x v="163"/>
    <s v="Apr"/>
    <n v="2023"/>
    <d v="1899-12-30T10:05:00"/>
    <x v="1"/>
    <x v="0"/>
    <n v="78"/>
    <x v="5"/>
    <s v="Native American/Alaska Native"/>
    <x v="0"/>
    <x v="0"/>
    <m/>
    <n v="48"/>
    <s v="Delay"/>
    <x v="1"/>
    <n v="10"/>
    <x v="0"/>
    <x v="0"/>
    <x v="2"/>
    <x v="0"/>
  </r>
  <r>
    <n v="830064916"/>
    <s v="T. Colley"/>
    <x v="556"/>
    <s v="Mar"/>
    <n v="2024"/>
    <d v="1899-12-30T05:02:00"/>
    <x v="1"/>
    <x v="0"/>
    <n v="67"/>
    <x v="0"/>
    <s v="Native American/Alaska Native"/>
    <x v="0"/>
    <x v="0"/>
    <m/>
    <n v="54"/>
    <s v="Delay"/>
    <x v="11"/>
    <n v="5"/>
    <x v="3"/>
    <x v="0"/>
    <x v="2"/>
    <x v="0"/>
  </r>
  <r>
    <n v="132305293"/>
    <s v="V. Bussy"/>
    <x v="379"/>
    <s v="Mar"/>
    <n v="2024"/>
    <d v="1899-12-30T13:46:00"/>
    <x v="3"/>
    <x v="0"/>
    <n v="5"/>
    <x v="4"/>
    <s v="Native American/Alaska Native"/>
    <x v="0"/>
    <x v="0"/>
    <m/>
    <n v="56"/>
    <s v="Delay"/>
    <x v="24"/>
    <n v="13"/>
    <x v="2"/>
    <x v="1"/>
    <x v="2"/>
    <x v="1"/>
  </r>
  <r>
    <n v="537370895"/>
    <s v="X. Woodvine"/>
    <x v="10"/>
    <s v="Jul"/>
    <n v="2024"/>
    <d v="1899-12-30T06:02:00"/>
    <x v="5"/>
    <x v="0"/>
    <n v="50"/>
    <x v="2"/>
    <s v="Native American/Alaska Native"/>
    <x v="0"/>
    <x v="0"/>
    <m/>
    <n v="14"/>
    <s v="Within Time"/>
    <x v="7"/>
    <n v="6"/>
    <x v="0"/>
    <x v="2"/>
    <x v="1"/>
    <x v="2"/>
  </r>
  <r>
    <n v="148253695"/>
    <s v="X. Lillegard"/>
    <x v="361"/>
    <s v="Sep"/>
    <n v="2023"/>
    <d v="1899-12-30T15:11:00"/>
    <x v="5"/>
    <x v="0"/>
    <n v="48"/>
    <x v="2"/>
    <s v="Native American/Alaska Native"/>
    <x v="0"/>
    <x v="0"/>
    <m/>
    <n v="44"/>
    <s v="Delay"/>
    <x v="21"/>
    <n v="15"/>
    <x v="2"/>
    <x v="1"/>
    <x v="0"/>
    <x v="1"/>
  </r>
  <r>
    <n v="858550031"/>
    <s v="Y. Edmeads"/>
    <x v="223"/>
    <s v="Aug"/>
    <n v="2024"/>
    <d v="1899-12-30T18:14:00"/>
    <x v="5"/>
    <x v="0"/>
    <n v="36"/>
    <x v="6"/>
    <s v="Native American/Alaska Native"/>
    <x v="0"/>
    <x v="0"/>
    <m/>
    <n v="13"/>
    <s v="Within Time"/>
    <x v="12"/>
    <n v="18"/>
    <x v="1"/>
    <x v="2"/>
    <x v="1"/>
    <x v="2"/>
  </r>
  <r>
    <n v="850070244"/>
    <s v="B. Rudinger"/>
    <x v="310"/>
    <s v="Aug"/>
    <n v="2024"/>
    <d v="1899-12-30T12:40:00"/>
    <x v="4"/>
    <x v="0"/>
    <n v="59"/>
    <x v="2"/>
    <s v="Native American/Alaska Native"/>
    <x v="0"/>
    <x v="0"/>
    <n v="0"/>
    <n v="22"/>
    <s v="Within Time"/>
    <x v="9"/>
    <n v="12"/>
    <x v="2"/>
    <x v="3"/>
    <x v="1"/>
    <x v="0"/>
  </r>
  <r>
    <n v="126181278"/>
    <s v="C. Auger"/>
    <x v="53"/>
    <s v="Jan"/>
    <n v="2024"/>
    <d v="1899-12-30T16:30:00"/>
    <x v="3"/>
    <x v="0"/>
    <n v="70"/>
    <x v="5"/>
    <s v="Native American/Alaska Native"/>
    <x v="0"/>
    <x v="0"/>
    <n v="0"/>
    <n v="22"/>
    <s v="Within Time"/>
    <x v="20"/>
    <n v="16"/>
    <x v="2"/>
    <x v="3"/>
    <x v="1"/>
    <x v="0"/>
  </r>
  <r>
    <n v="131107789"/>
    <s v="E. Meldrum"/>
    <x v="246"/>
    <s v="May"/>
    <n v="2023"/>
    <d v="1899-12-30T00:58:00"/>
    <x v="4"/>
    <x v="0"/>
    <n v="41"/>
    <x v="6"/>
    <s v="Native American/Alaska Native"/>
    <x v="0"/>
    <x v="0"/>
    <n v="1"/>
    <n v="36"/>
    <s v="Delay"/>
    <x v="19"/>
    <n v="0"/>
    <x v="3"/>
    <x v="3"/>
    <x v="0"/>
    <x v="1"/>
  </r>
  <r>
    <n v="543862381"/>
    <s v="J. Jamieson"/>
    <x v="445"/>
    <s v="Feb"/>
    <n v="2024"/>
    <d v="1899-12-30T06:42:00"/>
    <x v="5"/>
    <x v="0"/>
    <n v="59"/>
    <x v="2"/>
    <s v="Native American/Alaska Native"/>
    <x v="0"/>
    <x v="0"/>
    <n v="2"/>
    <n v="43"/>
    <s v="Delay"/>
    <x v="3"/>
    <n v="6"/>
    <x v="0"/>
    <x v="2"/>
    <x v="0"/>
    <x v="2"/>
  </r>
  <r>
    <n v="804469415"/>
    <s v="H. Puddifer"/>
    <x v="161"/>
    <s v="Apr"/>
    <n v="2024"/>
    <d v="1899-12-30T09:30:00"/>
    <x v="5"/>
    <x v="0"/>
    <n v="26"/>
    <x v="3"/>
    <s v="Native American/Alaska Native"/>
    <x v="0"/>
    <x v="0"/>
    <n v="3"/>
    <n v="10"/>
    <s v="Within Time"/>
    <x v="5"/>
    <n v="9"/>
    <x v="0"/>
    <x v="0"/>
    <x v="1"/>
    <x v="0"/>
  </r>
  <r>
    <n v="498688416"/>
    <s v="S. Barrus"/>
    <x v="224"/>
    <s v="May"/>
    <n v="2024"/>
    <d v="1899-12-30T01:59:00"/>
    <x v="2"/>
    <x v="0"/>
    <n v="33"/>
    <x v="6"/>
    <s v="Native American/Alaska Native"/>
    <x v="0"/>
    <x v="0"/>
    <n v="3"/>
    <n v="37"/>
    <s v="Delay"/>
    <x v="30"/>
    <n v="1"/>
    <x v="3"/>
    <x v="3"/>
    <x v="0"/>
    <x v="1"/>
  </r>
  <r>
    <n v="261133460"/>
    <s v="F. Mingame"/>
    <x v="566"/>
    <s v="Sep"/>
    <n v="2023"/>
    <d v="1899-12-30T12:24:00"/>
    <x v="2"/>
    <x v="0"/>
    <n v="58"/>
    <x v="2"/>
    <s v="Native American/Alaska Native"/>
    <x v="0"/>
    <x v="0"/>
    <n v="4"/>
    <n v="53"/>
    <s v="Delay"/>
    <x v="16"/>
    <n v="12"/>
    <x v="2"/>
    <x v="1"/>
    <x v="2"/>
    <x v="1"/>
  </r>
  <r>
    <n v="334921880"/>
    <s v="O. Wesley"/>
    <x v="111"/>
    <s v="Jul"/>
    <n v="2023"/>
    <d v="1899-12-30T23:30:00"/>
    <x v="4"/>
    <x v="0"/>
    <n v="13"/>
    <x v="4"/>
    <s v="Native American/Alaska Native"/>
    <x v="0"/>
    <x v="0"/>
    <n v="4"/>
    <n v="56"/>
    <s v="Delay"/>
    <x v="15"/>
    <n v="23"/>
    <x v="1"/>
    <x v="2"/>
    <x v="2"/>
    <x v="2"/>
  </r>
  <r>
    <n v="322738642"/>
    <s v="F. Keogh"/>
    <x v="115"/>
    <s v="Oct"/>
    <n v="2024"/>
    <d v="1899-12-30T16:34:00"/>
    <x v="6"/>
    <x v="0"/>
    <n v="18"/>
    <x v="3"/>
    <s v="Native American/Alaska Native"/>
    <x v="0"/>
    <x v="0"/>
    <n v="5"/>
    <n v="52"/>
    <s v="Delay"/>
    <x v="13"/>
    <n v="16"/>
    <x v="2"/>
    <x v="2"/>
    <x v="2"/>
    <x v="2"/>
  </r>
  <r>
    <n v="501827238"/>
    <s v="I. Franciotti"/>
    <x v="564"/>
    <s v="Jun"/>
    <n v="2024"/>
    <d v="1899-12-30T08:51:00"/>
    <x v="3"/>
    <x v="0"/>
    <n v="70"/>
    <x v="5"/>
    <s v="Native American/Alaska Native"/>
    <x v="0"/>
    <x v="0"/>
    <n v="5"/>
    <n v="33"/>
    <s v="Delay"/>
    <x v="30"/>
    <n v="8"/>
    <x v="0"/>
    <x v="3"/>
    <x v="0"/>
    <x v="1"/>
  </r>
  <r>
    <n v="410709311"/>
    <s v="Z. Mundee"/>
    <x v="232"/>
    <s v="Apr"/>
    <n v="2023"/>
    <d v="1899-12-30T18:21:00"/>
    <x v="5"/>
    <x v="0"/>
    <n v="12"/>
    <x v="4"/>
    <s v="Native American/Alaska Native"/>
    <x v="0"/>
    <x v="0"/>
    <n v="5"/>
    <n v="33"/>
    <s v="Delay"/>
    <x v="20"/>
    <n v="18"/>
    <x v="1"/>
    <x v="3"/>
    <x v="0"/>
    <x v="0"/>
  </r>
  <r>
    <n v="308111238"/>
    <s v="I. Godlee"/>
    <x v="77"/>
    <s v="Nov"/>
    <n v="2023"/>
    <d v="1899-12-30T04:51:00"/>
    <x v="3"/>
    <x v="0"/>
    <n v="27"/>
    <x v="3"/>
    <s v="Native American/Alaska Native"/>
    <x v="0"/>
    <x v="0"/>
    <n v="7"/>
    <n v="28"/>
    <s v="Within Time"/>
    <x v="5"/>
    <n v="4"/>
    <x v="3"/>
    <x v="0"/>
    <x v="1"/>
    <x v="0"/>
  </r>
  <r>
    <n v="364425620"/>
    <s v="M. Bretelle"/>
    <x v="234"/>
    <s v="Jul"/>
    <n v="2023"/>
    <d v="1899-12-30T10:17:00"/>
    <x v="3"/>
    <x v="0"/>
    <n v="48"/>
    <x v="2"/>
    <s v="Native American/Alaska Native"/>
    <x v="0"/>
    <x v="0"/>
    <n v="7"/>
    <n v="41"/>
    <s v="Delay"/>
    <x v="3"/>
    <n v="10"/>
    <x v="0"/>
    <x v="2"/>
    <x v="0"/>
    <x v="2"/>
  </r>
  <r>
    <n v="410166184"/>
    <s v="O. Danieli"/>
    <x v="267"/>
    <s v="May"/>
    <n v="2023"/>
    <d v="1899-12-30T12:14:00"/>
    <x v="1"/>
    <x v="0"/>
    <n v="4"/>
    <x v="1"/>
    <s v="Native American/Alaska Native"/>
    <x v="0"/>
    <x v="0"/>
    <n v="8"/>
    <n v="32"/>
    <s v="Delay"/>
    <x v="22"/>
    <n v="12"/>
    <x v="2"/>
    <x v="1"/>
    <x v="0"/>
    <x v="1"/>
  </r>
  <r>
    <n v="805295064"/>
    <s v="V. Giorgielli"/>
    <x v="6"/>
    <s v="Aug"/>
    <n v="2023"/>
    <d v="1899-12-30T15:30:00"/>
    <x v="0"/>
    <x v="0"/>
    <n v="8"/>
    <x v="4"/>
    <s v="Native American/Alaska Native"/>
    <x v="0"/>
    <x v="0"/>
    <n v="8"/>
    <n v="60"/>
    <s v="Delay"/>
    <x v="3"/>
    <n v="15"/>
    <x v="2"/>
    <x v="2"/>
    <x v="2"/>
    <x v="2"/>
  </r>
  <r>
    <n v="537130339"/>
    <s v="F. Giggs"/>
    <x v="494"/>
    <s v="Jan"/>
    <n v="2024"/>
    <d v="1899-12-30T10:19:00"/>
    <x v="2"/>
    <x v="0"/>
    <n v="35"/>
    <x v="6"/>
    <s v="Native American/Alaska Native"/>
    <x v="0"/>
    <x v="0"/>
    <n v="9"/>
    <n v="51"/>
    <s v="Delay"/>
    <x v="10"/>
    <n v="10"/>
    <x v="0"/>
    <x v="2"/>
    <x v="2"/>
    <x v="2"/>
  </r>
  <r>
    <n v="695483258"/>
    <s v="N. Jantot"/>
    <x v="108"/>
    <s v="Nov"/>
    <n v="2023"/>
    <d v="1899-12-30T03:59:00"/>
    <x v="2"/>
    <x v="0"/>
    <n v="62"/>
    <x v="0"/>
    <s v="Native American/Alaska Native"/>
    <x v="2"/>
    <x v="0"/>
    <m/>
    <n v="57"/>
    <s v="Delay"/>
    <x v="30"/>
    <n v="3"/>
    <x v="3"/>
    <x v="3"/>
    <x v="2"/>
    <x v="1"/>
  </r>
  <r>
    <n v="125783248"/>
    <s v="P. Babst"/>
    <x v="578"/>
    <s v="Jul"/>
    <n v="2023"/>
    <d v="1899-12-30T15:05:00"/>
    <x v="2"/>
    <x v="0"/>
    <n v="29"/>
    <x v="3"/>
    <s v="Native American/Alaska Native"/>
    <x v="2"/>
    <x v="0"/>
    <m/>
    <n v="25"/>
    <s v="Within Time"/>
    <x v="23"/>
    <n v="15"/>
    <x v="2"/>
    <x v="2"/>
    <x v="1"/>
    <x v="2"/>
  </r>
  <r>
    <n v="544630784"/>
    <s v="P. Cappleman"/>
    <x v="573"/>
    <s v="Aug"/>
    <n v="2024"/>
    <d v="1899-12-30T03:12:00"/>
    <x v="5"/>
    <x v="0"/>
    <n v="74"/>
    <x v="5"/>
    <s v="Native American/Alaska Native"/>
    <x v="2"/>
    <x v="0"/>
    <m/>
    <n v="56"/>
    <s v="Delay"/>
    <x v="30"/>
    <n v="3"/>
    <x v="3"/>
    <x v="3"/>
    <x v="2"/>
    <x v="1"/>
  </r>
  <r>
    <n v="330452025"/>
    <s v="U. Pitman"/>
    <x v="487"/>
    <s v="Mar"/>
    <n v="2024"/>
    <d v="1899-12-30T07:40:00"/>
    <x v="0"/>
    <x v="0"/>
    <n v="69"/>
    <x v="0"/>
    <s v="Native American/Alaska Native"/>
    <x v="2"/>
    <x v="0"/>
    <m/>
    <n v="31"/>
    <s v="Delay"/>
    <x v="22"/>
    <n v="7"/>
    <x v="0"/>
    <x v="1"/>
    <x v="0"/>
    <x v="1"/>
  </r>
  <r>
    <n v="213448981"/>
    <s v="X. Lebang"/>
    <x v="96"/>
    <s v="Apr"/>
    <n v="2024"/>
    <d v="1899-12-30T17:45:00"/>
    <x v="6"/>
    <x v="0"/>
    <n v="60"/>
    <x v="0"/>
    <s v="Native American/Alaska Native"/>
    <x v="2"/>
    <x v="0"/>
    <m/>
    <n v="49"/>
    <s v="Delay"/>
    <x v="30"/>
    <n v="17"/>
    <x v="2"/>
    <x v="3"/>
    <x v="2"/>
    <x v="1"/>
  </r>
  <r>
    <n v="299160016"/>
    <s v="Z. Boulder"/>
    <x v="398"/>
    <s v="Jan"/>
    <n v="2024"/>
    <d v="1899-12-30T04:38:00"/>
    <x v="0"/>
    <x v="0"/>
    <n v="16"/>
    <x v="3"/>
    <s v="Native American/Alaska Native"/>
    <x v="2"/>
    <x v="0"/>
    <m/>
    <n v="20"/>
    <s v="Within Time"/>
    <x v="24"/>
    <n v="4"/>
    <x v="3"/>
    <x v="1"/>
    <x v="1"/>
    <x v="1"/>
  </r>
  <r>
    <n v="323735214"/>
    <s v="Z. Andrelli"/>
    <x v="281"/>
    <s v="Jan"/>
    <n v="2024"/>
    <d v="1899-12-30T03:07:00"/>
    <x v="2"/>
    <x v="0"/>
    <n v="27"/>
    <x v="3"/>
    <s v="Native American/Alaska Native"/>
    <x v="2"/>
    <x v="0"/>
    <m/>
    <n v="53"/>
    <s v="Delay"/>
    <x v="2"/>
    <n v="3"/>
    <x v="3"/>
    <x v="1"/>
    <x v="2"/>
    <x v="1"/>
  </r>
  <r>
    <n v="398534396"/>
    <s v="E. Dunsford"/>
    <x v="396"/>
    <s v="Aug"/>
    <n v="2024"/>
    <d v="1899-12-30T19:52:00"/>
    <x v="3"/>
    <x v="0"/>
    <n v="28"/>
    <x v="3"/>
    <s v="Native American/Alaska Native"/>
    <x v="2"/>
    <x v="0"/>
    <n v="0"/>
    <n v="40"/>
    <s v="Delay"/>
    <x v="2"/>
    <n v="19"/>
    <x v="1"/>
    <x v="1"/>
    <x v="0"/>
    <x v="1"/>
  </r>
  <r>
    <n v="768154619"/>
    <s v="C. Newson"/>
    <x v="369"/>
    <s v="Dec"/>
    <n v="2023"/>
    <d v="1899-12-30T01:11:00"/>
    <x v="6"/>
    <x v="0"/>
    <n v="16"/>
    <x v="3"/>
    <s v="Native American/Alaska Native"/>
    <x v="2"/>
    <x v="0"/>
    <n v="8"/>
    <n v="25"/>
    <s v="Within Time"/>
    <x v="7"/>
    <n v="1"/>
    <x v="3"/>
    <x v="2"/>
    <x v="1"/>
    <x v="2"/>
  </r>
  <r>
    <n v="400214570"/>
    <s v="A. Gallegos"/>
    <x v="229"/>
    <s v="Feb"/>
    <n v="2024"/>
    <d v="1899-12-30T22:59:00"/>
    <x v="5"/>
    <x v="0"/>
    <n v="73"/>
    <x v="5"/>
    <s v="Native American/Alaska Native"/>
    <x v="4"/>
    <x v="0"/>
    <m/>
    <n v="45"/>
    <s v="Delay"/>
    <x v="11"/>
    <n v="22"/>
    <x v="1"/>
    <x v="0"/>
    <x v="0"/>
    <x v="0"/>
  </r>
  <r>
    <n v="219146147"/>
    <s v="Z. Girardengo"/>
    <x v="577"/>
    <s v="Jan"/>
    <n v="2024"/>
    <d v="1899-12-30T09:15:00"/>
    <x v="0"/>
    <x v="0"/>
    <n v="63"/>
    <x v="0"/>
    <s v="Native American/Alaska Native"/>
    <x v="7"/>
    <x v="0"/>
    <m/>
    <n v="10"/>
    <s v="Within Time"/>
    <x v="8"/>
    <n v="9"/>
    <x v="0"/>
    <x v="3"/>
    <x v="1"/>
    <x v="1"/>
  </r>
  <r>
    <n v="646416242"/>
    <s v="F. Roget"/>
    <x v="387"/>
    <s v="Apr"/>
    <n v="2024"/>
    <d v="1899-12-30T23:12:00"/>
    <x v="0"/>
    <x v="0"/>
    <n v="70"/>
    <x v="5"/>
    <s v="Pacific Islander"/>
    <x v="6"/>
    <x v="0"/>
    <m/>
    <n v="47"/>
    <s v="Delay"/>
    <x v="15"/>
    <n v="23"/>
    <x v="1"/>
    <x v="2"/>
    <x v="2"/>
    <x v="2"/>
  </r>
  <r>
    <n v="230647688"/>
    <s v="K. Espinheira"/>
    <x v="89"/>
    <s v="Aug"/>
    <n v="2023"/>
    <d v="1899-12-30T21:30:00"/>
    <x v="1"/>
    <x v="0"/>
    <n v="74"/>
    <x v="5"/>
    <s v="Pacific Islander"/>
    <x v="6"/>
    <x v="0"/>
    <m/>
    <n v="18"/>
    <s v="Within Time"/>
    <x v="9"/>
    <n v="21"/>
    <x v="1"/>
    <x v="3"/>
    <x v="1"/>
    <x v="0"/>
  </r>
  <r>
    <n v="412119829"/>
    <s v="K. Wines"/>
    <x v="164"/>
    <s v="Jul"/>
    <n v="2024"/>
    <d v="1899-12-30T22:00:00"/>
    <x v="0"/>
    <x v="0"/>
    <n v="7"/>
    <x v="4"/>
    <s v="Pacific Islander"/>
    <x v="6"/>
    <x v="0"/>
    <m/>
    <n v="49"/>
    <s v="Delay"/>
    <x v="29"/>
    <n v="22"/>
    <x v="1"/>
    <x v="2"/>
    <x v="2"/>
    <x v="2"/>
  </r>
  <r>
    <n v="630346448"/>
    <s v="N. Causton"/>
    <x v="248"/>
    <s v="Apr"/>
    <n v="2023"/>
    <d v="1899-12-30T18:16:00"/>
    <x v="5"/>
    <x v="0"/>
    <n v="28"/>
    <x v="3"/>
    <s v="Pacific Islander"/>
    <x v="6"/>
    <x v="0"/>
    <m/>
    <n v="23"/>
    <s v="Within Time"/>
    <x v="26"/>
    <n v="18"/>
    <x v="1"/>
    <x v="2"/>
    <x v="1"/>
    <x v="2"/>
  </r>
  <r>
    <n v="278165571"/>
    <s v="S. Sebert"/>
    <x v="173"/>
    <s v="Feb"/>
    <n v="2024"/>
    <d v="1899-12-30T22:12:00"/>
    <x v="6"/>
    <x v="0"/>
    <n v="6"/>
    <x v="4"/>
    <s v="Pacific Islander"/>
    <x v="6"/>
    <x v="0"/>
    <m/>
    <n v="53"/>
    <s v="Delay"/>
    <x v="0"/>
    <n v="22"/>
    <x v="1"/>
    <x v="0"/>
    <x v="2"/>
    <x v="0"/>
  </r>
  <r>
    <n v="516074192"/>
    <s v="P. Lotte"/>
    <x v="85"/>
    <s v="Aug"/>
    <n v="2023"/>
    <d v="1899-12-30T12:28:00"/>
    <x v="1"/>
    <x v="0"/>
    <n v="6"/>
    <x v="4"/>
    <s v="Pacific Islander"/>
    <x v="3"/>
    <x v="0"/>
    <m/>
    <n v="48"/>
    <s v="Delay"/>
    <x v="7"/>
    <n v="12"/>
    <x v="2"/>
    <x v="2"/>
    <x v="2"/>
    <x v="2"/>
  </r>
  <r>
    <n v="402934014"/>
    <s v="H. Shuttell"/>
    <x v="37"/>
    <s v="May"/>
    <n v="2023"/>
    <d v="1899-12-30T06:41:00"/>
    <x v="1"/>
    <x v="0"/>
    <n v="38"/>
    <x v="6"/>
    <s v="Pacific Islander"/>
    <x v="3"/>
    <x v="0"/>
    <n v="10"/>
    <n v="49"/>
    <s v="Delay"/>
    <x v="23"/>
    <n v="6"/>
    <x v="0"/>
    <x v="2"/>
    <x v="2"/>
    <x v="2"/>
  </r>
  <r>
    <n v="122577501"/>
    <s v="L. Artz"/>
    <x v="67"/>
    <s v="May"/>
    <n v="2024"/>
    <d v="1899-12-30T08:30:00"/>
    <x v="0"/>
    <x v="0"/>
    <n v="19"/>
    <x v="3"/>
    <s v="Pacific Islander"/>
    <x v="3"/>
    <x v="0"/>
    <n v="10"/>
    <n v="47"/>
    <s v="Delay"/>
    <x v="19"/>
    <n v="8"/>
    <x v="0"/>
    <x v="3"/>
    <x v="2"/>
    <x v="1"/>
  </r>
  <r>
    <n v="550700152"/>
    <s v="A. Kuscha"/>
    <x v="439"/>
    <s v="May"/>
    <n v="2023"/>
    <d v="1899-12-30T09:39:00"/>
    <x v="6"/>
    <x v="0"/>
    <n v="76"/>
    <x v="5"/>
    <s v="Pacific Islander"/>
    <x v="1"/>
    <x v="0"/>
    <m/>
    <n v="34"/>
    <s v="Delay"/>
    <x v="30"/>
    <n v="9"/>
    <x v="0"/>
    <x v="3"/>
    <x v="0"/>
    <x v="1"/>
  </r>
  <r>
    <n v="497730149"/>
    <s v="D. Vigors"/>
    <x v="68"/>
    <s v="Jan"/>
    <n v="2024"/>
    <d v="1899-12-30T19:29:00"/>
    <x v="1"/>
    <x v="0"/>
    <n v="5"/>
    <x v="4"/>
    <s v="Pacific Islander"/>
    <x v="1"/>
    <x v="0"/>
    <m/>
    <n v="16"/>
    <s v="Within Time"/>
    <x v="22"/>
    <n v="19"/>
    <x v="1"/>
    <x v="1"/>
    <x v="1"/>
    <x v="1"/>
  </r>
  <r>
    <n v="866871957"/>
    <s v="J. Cressingham"/>
    <x v="272"/>
    <s v="Oct"/>
    <n v="2023"/>
    <d v="1899-12-30T21:44:00"/>
    <x v="6"/>
    <x v="0"/>
    <n v="42"/>
    <x v="6"/>
    <s v="Pacific Islander"/>
    <x v="1"/>
    <x v="0"/>
    <m/>
    <n v="17"/>
    <s v="Within Time"/>
    <x v="24"/>
    <n v="21"/>
    <x v="1"/>
    <x v="1"/>
    <x v="1"/>
    <x v="1"/>
  </r>
  <r>
    <n v="306577978"/>
    <s v="J. Burston"/>
    <x v="4"/>
    <s v="Sep"/>
    <n v="2024"/>
    <d v="1899-12-30T05:58:00"/>
    <x v="0"/>
    <x v="0"/>
    <n v="62"/>
    <x v="0"/>
    <s v="Pacific Islander"/>
    <x v="1"/>
    <x v="0"/>
    <m/>
    <n v="28"/>
    <s v="Within Time"/>
    <x v="2"/>
    <n v="5"/>
    <x v="3"/>
    <x v="1"/>
    <x v="1"/>
    <x v="1"/>
  </r>
  <r>
    <n v="575588181"/>
    <s v="J. Rimington"/>
    <x v="467"/>
    <s v="Jan"/>
    <n v="2024"/>
    <d v="1899-12-30T23:43:00"/>
    <x v="0"/>
    <x v="0"/>
    <n v="55"/>
    <x v="2"/>
    <s v="Pacific Islander"/>
    <x v="1"/>
    <x v="0"/>
    <m/>
    <n v="42"/>
    <s v="Delay"/>
    <x v="14"/>
    <n v="23"/>
    <x v="1"/>
    <x v="0"/>
    <x v="0"/>
    <x v="0"/>
  </r>
  <r>
    <n v="437923747"/>
    <s v="K. Pedwell"/>
    <x v="316"/>
    <s v="Sep"/>
    <n v="2024"/>
    <d v="1899-12-30T16:41:00"/>
    <x v="0"/>
    <x v="0"/>
    <n v="38"/>
    <x v="6"/>
    <s v="Pacific Islander"/>
    <x v="1"/>
    <x v="0"/>
    <m/>
    <n v="11"/>
    <s v="Within Time"/>
    <x v="6"/>
    <n v="16"/>
    <x v="2"/>
    <x v="3"/>
    <x v="1"/>
    <x v="0"/>
  </r>
  <r>
    <n v="307923400"/>
    <s v="K. Caslett"/>
    <x v="349"/>
    <s v="Apr"/>
    <n v="2023"/>
    <d v="1899-12-30T01:52:00"/>
    <x v="3"/>
    <x v="0"/>
    <n v="11"/>
    <x v="4"/>
    <s v="Pacific Islander"/>
    <x v="1"/>
    <x v="0"/>
    <m/>
    <n v="38"/>
    <s v="Delay"/>
    <x v="11"/>
    <n v="1"/>
    <x v="3"/>
    <x v="0"/>
    <x v="0"/>
    <x v="0"/>
  </r>
  <r>
    <n v="112290583"/>
    <s v="K. Gynni"/>
    <x v="503"/>
    <s v="Sep"/>
    <n v="2023"/>
    <d v="1899-12-30T07:06:00"/>
    <x v="3"/>
    <x v="0"/>
    <n v="5"/>
    <x v="4"/>
    <s v="Pacific Islander"/>
    <x v="1"/>
    <x v="0"/>
    <m/>
    <n v="59"/>
    <s v="Delay"/>
    <x v="14"/>
    <n v="7"/>
    <x v="0"/>
    <x v="0"/>
    <x v="2"/>
    <x v="0"/>
  </r>
  <r>
    <n v="149067304"/>
    <s v="M. Legen"/>
    <x v="21"/>
    <s v="Nov"/>
    <n v="2023"/>
    <d v="1899-12-30T22:34:00"/>
    <x v="5"/>
    <x v="0"/>
    <n v="19"/>
    <x v="3"/>
    <s v="Pacific Islander"/>
    <x v="1"/>
    <x v="0"/>
    <m/>
    <n v="32"/>
    <s v="Delay"/>
    <x v="14"/>
    <n v="22"/>
    <x v="1"/>
    <x v="0"/>
    <x v="0"/>
    <x v="0"/>
  </r>
  <r>
    <n v="437717777"/>
    <s v="N. Byram"/>
    <x v="84"/>
    <s v="Aug"/>
    <n v="2024"/>
    <d v="1899-12-30T11:17:00"/>
    <x v="0"/>
    <x v="0"/>
    <n v="14"/>
    <x v="4"/>
    <s v="Pacific Islander"/>
    <x v="1"/>
    <x v="0"/>
    <m/>
    <n v="10"/>
    <s v="Within Time"/>
    <x v="16"/>
    <n v="11"/>
    <x v="0"/>
    <x v="1"/>
    <x v="1"/>
    <x v="1"/>
  </r>
  <r>
    <n v="238238191"/>
    <s v="N. Gatherer"/>
    <x v="528"/>
    <s v="Dec"/>
    <n v="2023"/>
    <d v="1899-12-30T01:08:00"/>
    <x v="4"/>
    <x v="0"/>
    <n v="73"/>
    <x v="5"/>
    <s v="Pacific Islander"/>
    <x v="1"/>
    <x v="0"/>
    <m/>
    <n v="22"/>
    <s v="Within Time"/>
    <x v="2"/>
    <n v="1"/>
    <x v="3"/>
    <x v="1"/>
    <x v="1"/>
    <x v="1"/>
  </r>
  <r>
    <n v="198803135"/>
    <s v="O. Alderwick"/>
    <x v="425"/>
    <s v="Dec"/>
    <n v="2023"/>
    <d v="1899-12-30T03:01:00"/>
    <x v="0"/>
    <x v="0"/>
    <n v="52"/>
    <x v="2"/>
    <s v="Pacific Islander"/>
    <x v="1"/>
    <x v="0"/>
    <m/>
    <n v="40"/>
    <s v="Delay"/>
    <x v="23"/>
    <n v="3"/>
    <x v="3"/>
    <x v="2"/>
    <x v="0"/>
    <x v="2"/>
  </r>
  <r>
    <n v="773656904"/>
    <s v="Q. Vila"/>
    <x v="311"/>
    <s v="May"/>
    <n v="2024"/>
    <d v="1899-12-30T09:15:00"/>
    <x v="6"/>
    <x v="0"/>
    <n v="57"/>
    <x v="2"/>
    <s v="Pacific Islander"/>
    <x v="1"/>
    <x v="0"/>
    <m/>
    <n v="34"/>
    <s v="Delay"/>
    <x v="28"/>
    <n v="9"/>
    <x v="0"/>
    <x v="0"/>
    <x v="0"/>
    <x v="2"/>
  </r>
  <r>
    <n v="500376455"/>
    <s v="Q. Parradine"/>
    <x v="529"/>
    <s v="Aug"/>
    <n v="2023"/>
    <d v="1899-12-30T16:32:00"/>
    <x v="2"/>
    <x v="0"/>
    <n v="44"/>
    <x v="6"/>
    <s v="Pacific Islander"/>
    <x v="1"/>
    <x v="0"/>
    <m/>
    <n v="38"/>
    <s v="Delay"/>
    <x v="29"/>
    <n v="16"/>
    <x v="2"/>
    <x v="2"/>
    <x v="0"/>
    <x v="2"/>
  </r>
  <r>
    <n v="485524633"/>
    <s v="T. Burgane"/>
    <x v="29"/>
    <s v="Aug"/>
    <n v="2024"/>
    <d v="1899-12-30T05:13:00"/>
    <x v="4"/>
    <x v="0"/>
    <n v="18"/>
    <x v="3"/>
    <s v="Pacific Islander"/>
    <x v="1"/>
    <x v="0"/>
    <m/>
    <n v="13"/>
    <s v="Within Time"/>
    <x v="18"/>
    <n v="5"/>
    <x v="3"/>
    <x v="1"/>
    <x v="1"/>
    <x v="1"/>
  </r>
  <r>
    <n v="753692921"/>
    <s v="T. McInerney"/>
    <x v="518"/>
    <s v="Apr"/>
    <n v="2023"/>
    <d v="1899-12-30T15:08:00"/>
    <x v="0"/>
    <x v="0"/>
    <n v="76"/>
    <x v="5"/>
    <s v="Pacific Islander"/>
    <x v="1"/>
    <x v="0"/>
    <m/>
    <n v="27"/>
    <s v="Within Time"/>
    <x v="18"/>
    <n v="15"/>
    <x v="2"/>
    <x v="1"/>
    <x v="1"/>
    <x v="1"/>
  </r>
  <r>
    <n v="461105835"/>
    <s v="U. Rutty"/>
    <x v="337"/>
    <s v="Oct"/>
    <n v="2024"/>
    <d v="1899-12-30T11:19:00"/>
    <x v="2"/>
    <x v="0"/>
    <n v="42"/>
    <x v="6"/>
    <s v="Pacific Islander"/>
    <x v="1"/>
    <x v="0"/>
    <m/>
    <n v="48"/>
    <s v="Delay"/>
    <x v="24"/>
    <n v="11"/>
    <x v="0"/>
    <x v="1"/>
    <x v="2"/>
    <x v="1"/>
  </r>
  <r>
    <n v="468407586"/>
    <s v="V. Ardron"/>
    <x v="93"/>
    <s v="Mar"/>
    <n v="2024"/>
    <d v="1899-12-30T15:43:00"/>
    <x v="3"/>
    <x v="0"/>
    <n v="13"/>
    <x v="4"/>
    <s v="Pacific Islander"/>
    <x v="1"/>
    <x v="0"/>
    <m/>
    <n v="29"/>
    <s v="Within Time"/>
    <x v="15"/>
    <n v="15"/>
    <x v="2"/>
    <x v="2"/>
    <x v="1"/>
    <x v="2"/>
  </r>
  <r>
    <n v="183341466"/>
    <s v="V. Antoons"/>
    <x v="110"/>
    <s v="Dec"/>
    <n v="2023"/>
    <d v="1899-12-30T13:57:00"/>
    <x v="2"/>
    <x v="0"/>
    <n v="79"/>
    <x v="5"/>
    <s v="Pacific Islander"/>
    <x v="1"/>
    <x v="0"/>
    <m/>
    <n v="40"/>
    <s v="Delay"/>
    <x v="28"/>
    <n v="13"/>
    <x v="2"/>
    <x v="0"/>
    <x v="0"/>
    <x v="2"/>
  </r>
  <r>
    <n v="608999818"/>
    <s v="X. Olney"/>
    <x v="550"/>
    <s v="Oct"/>
    <n v="2024"/>
    <d v="1899-12-30T23:08:00"/>
    <x v="1"/>
    <x v="0"/>
    <n v="41"/>
    <x v="6"/>
    <s v="Pacific Islander"/>
    <x v="1"/>
    <x v="0"/>
    <m/>
    <n v="50"/>
    <s v="Delay"/>
    <x v="18"/>
    <n v="23"/>
    <x v="1"/>
    <x v="1"/>
    <x v="2"/>
    <x v="1"/>
  </r>
  <r>
    <n v="389573830"/>
    <s v="Z. Kunzler"/>
    <x v="302"/>
    <s v="Nov"/>
    <n v="2023"/>
    <d v="1899-12-30T13:59:00"/>
    <x v="6"/>
    <x v="0"/>
    <n v="26"/>
    <x v="3"/>
    <s v="Pacific Islander"/>
    <x v="1"/>
    <x v="0"/>
    <m/>
    <n v="50"/>
    <s v="Delay"/>
    <x v="20"/>
    <n v="13"/>
    <x v="2"/>
    <x v="3"/>
    <x v="2"/>
    <x v="0"/>
  </r>
  <r>
    <n v="209245193"/>
    <s v="V. Fitchett"/>
    <x v="249"/>
    <s v="Dec"/>
    <n v="2023"/>
    <d v="1899-12-30T07:56:00"/>
    <x v="1"/>
    <x v="0"/>
    <n v="31"/>
    <x v="6"/>
    <s v="Pacific Islander"/>
    <x v="1"/>
    <x v="0"/>
    <n v="0"/>
    <n v="15"/>
    <s v="Within Time"/>
    <x v="3"/>
    <n v="7"/>
    <x v="0"/>
    <x v="2"/>
    <x v="1"/>
    <x v="2"/>
  </r>
  <r>
    <n v="200474120"/>
    <s v="N. Ricket"/>
    <x v="71"/>
    <s v="Jul"/>
    <n v="2023"/>
    <d v="1899-12-30T10:30:00"/>
    <x v="0"/>
    <x v="0"/>
    <n v="77"/>
    <x v="5"/>
    <s v="Pacific Islander"/>
    <x v="1"/>
    <x v="0"/>
    <n v="3"/>
    <n v="29"/>
    <s v="Within Time"/>
    <x v="5"/>
    <n v="10"/>
    <x v="0"/>
    <x v="0"/>
    <x v="1"/>
    <x v="0"/>
  </r>
  <r>
    <n v="408937396"/>
    <s v="R. Gunney"/>
    <x v="330"/>
    <s v="Sep"/>
    <n v="2023"/>
    <d v="1899-12-30T18:36:00"/>
    <x v="6"/>
    <x v="0"/>
    <n v="72"/>
    <x v="5"/>
    <s v="Pacific Islander"/>
    <x v="1"/>
    <x v="0"/>
    <n v="3"/>
    <n v="44"/>
    <s v="Delay"/>
    <x v="9"/>
    <n v="18"/>
    <x v="1"/>
    <x v="3"/>
    <x v="0"/>
    <x v="0"/>
  </r>
  <r>
    <n v="611621333"/>
    <s v="T. Ianetti"/>
    <x v="158"/>
    <s v="Mar"/>
    <n v="2024"/>
    <d v="1899-12-30T03:50:00"/>
    <x v="1"/>
    <x v="0"/>
    <n v="51"/>
    <x v="2"/>
    <s v="Pacific Islander"/>
    <x v="1"/>
    <x v="0"/>
    <n v="4"/>
    <n v="40"/>
    <s v="Delay"/>
    <x v="17"/>
    <n v="3"/>
    <x v="3"/>
    <x v="1"/>
    <x v="0"/>
    <x v="1"/>
  </r>
  <r>
    <n v="846331744"/>
    <s v="S. Nutting"/>
    <x v="192"/>
    <s v="Feb"/>
    <n v="2024"/>
    <d v="1899-12-30T23:33:00"/>
    <x v="3"/>
    <x v="0"/>
    <n v="27"/>
    <x v="3"/>
    <s v="Pacific Islander"/>
    <x v="1"/>
    <x v="0"/>
    <n v="6"/>
    <n v="25"/>
    <s v="Within Time"/>
    <x v="25"/>
    <n v="23"/>
    <x v="1"/>
    <x v="0"/>
    <x v="1"/>
    <x v="0"/>
  </r>
  <r>
    <n v="685539518"/>
    <s v="N. Dignall"/>
    <x v="96"/>
    <s v="Apr"/>
    <n v="2024"/>
    <d v="1899-12-30T20:19:00"/>
    <x v="6"/>
    <x v="0"/>
    <n v="64"/>
    <x v="0"/>
    <s v="Pacific Islander"/>
    <x v="1"/>
    <x v="0"/>
    <n v="7"/>
    <n v="39"/>
    <s v="Delay"/>
    <x v="30"/>
    <n v="20"/>
    <x v="1"/>
    <x v="3"/>
    <x v="0"/>
    <x v="1"/>
  </r>
  <r>
    <n v="271735806"/>
    <s v="I. Teather"/>
    <x v="154"/>
    <s v="Nov"/>
    <n v="2023"/>
    <d v="1899-12-30T23:00:00"/>
    <x v="0"/>
    <x v="0"/>
    <n v="46"/>
    <x v="2"/>
    <s v="Pacific Islander"/>
    <x v="1"/>
    <x v="0"/>
    <n v="9"/>
    <n v="46"/>
    <s v="Delay"/>
    <x v="4"/>
    <n v="23"/>
    <x v="1"/>
    <x v="2"/>
    <x v="2"/>
    <x v="2"/>
  </r>
  <r>
    <n v="337975948"/>
    <s v="V. Henric"/>
    <x v="428"/>
    <s v="Aug"/>
    <n v="2024"/>
    <d v="1899-12-30T00:25:00"/>
    <x v="2"/>
    <x v="0"/>
    <n v="78"/>
    <x v="5"/>
    <s v="Pacific Islander"/>
    <x v="1"/>
    <x v="0"/>
    <n v="9"/>
    <n v="36"/>
    <s v="Delay"/>
    <x v="21"/>
    <n v="0"/>
    <x v="3"/>
    <x v="1"/>
    <x v="0"/>
    <x v="1"/>
  </r>
  <r>
    <n v="618626094"/>
    <s v="B. Shrigley"/>
    <x v="544"/>
    <s v="May"/>
    <n v="2023"/>
    <d v="1899-12-30T01:49:00"/>
    <x v="5"/>
    <x v="0"/>
    <n v="27"/>
    <x v="3"/>
    <s v="Pacific Islander"/>
    <x v="5"/>
    <x v="0"/>
    <m/>
    <n v="24"/>
    <s v="Within Time"/>
    <x v="18"/>
    <n v="1"/>
    <x v="3"/>
    <x v="1"/>
    <x v="1"/>
    <x v="1"/>
  </r>
  <r>
    <n v="284291399"/>
    <s v="C. O'Cannon"/>
    <x v="17"/>
    <s v="Sep"/>
    <n v="2023"/>
    <d v="1899-12-30T16:31:00"/>
    <x v="4"/>
    <x v="0"/>
    <n v="13"/>
    <x v="4"/>
    <s v="Pacific Islander"/>
    <x v="5"/>
    <x v="0"/>
    <m/>
    <n v="31"/>
    <s v="Delay"/>
    <x v="2"/>
    <n v="16"/>
    <x v="2"/>
    <x v="1"/>
    <x v="0"/>
    <x v="1"/>
  </r>
  <r>
    <n v="420737015"/>
    <s v="T. Stenner"/>
    <x v="42"/>
    <s v="Oct"/>
    <n v="2023"/>
    <d v="1899-12-30T08:23:00"/>
    <x v="0"/>
    <x v="0"/>
    <n v="79"/>
    <x v="5"/>
    <s v="Pacific Islander"/>
    <x v="5"/>
    <x v="0"/>
    <m/>
    <n v="15"/>
    <s v="Within Time"/>
    <x v="6"/>
    <n v="8"/>
    <x v="0"/>
    <x v="3"/>
    <x v="1"/>
    <x v="0"/>
  </r>
  <r>
    <n v="438362108"/>
    <s v="A. Muller"/>
    <x v="217"/>
    <s v="Mar"/>
    <n v="2024"/>
    <d v="1899-12-30T05:32:00"/>
    <x v="6"/>
    <x v="0"/>
    <n v="33"/>
    <x v="6"/>
    <s v="Pacific Islander"/>
    <x v="0"/>
    <x v="0"/>
    <m/>
    <n v="12"/>
    <s v="Within Time"/>
    <x v="7"/>
    <n v="5"/>
    <x v="3"/>
    <x v="2"/>
    <x v="1"/>
    <x v="2"/>
  </r>
  <r>
    <n v="404313488"/>
    <s v="A. Scallon"/>
    <x v="513"/>
    <s v="Jun"/>
    <n v="2023"/>
    <d v="1899-12-30T13:23:00"/>
    <x v="2"/>
    <x v="0"/>
    <n v="67"/>
    <x v="0"/>
    <s v="Pacific Islander"/>
    <x v="0"/>
    <x v="0"/>
    <m/>
    <n v="39"/>
    <s v="Delay"/>
    <x v="21"/>
    <n v="13"/>
    <x v="2"/>
    <x v="1"/>
    <x v="0"/>
    <x v="1"/>
  </r>
  <r>
    <n v="118975167"/>
    <s v="A. Kennelly"/>
    <x v="79"/>
    <s v="Oct"/>
    <n v="2024"/>
    <d v="1899-12-30T19:58:00"/>
    <x v="5"/>
    <x v="0"/>
    <n v="78"/>
    <x v="5"/>
    <s v="Pacific Islander"/>
    <x v="0"/>
    <x v="0"/>
    <m/>
    <n v="39"/>
    <s v="Delay"/>
    <x v="10"/>
    <n v="19"/>
    <x v="1"/>
    <x v="2"/>
    <x v="0"/>
    <x v="2"/>
  </r>
  <r>
    <n v="875731721"/>
    <s v="A. Pitrelli"/>
    <x v="41"/>
    <s v="Aug"/>
    <n v="2024"/>
    <d v="1899-12-30T01:02:00"/>
    <x v="1"/>
    <x v="0"/>
    <n v="31"/>
    <x v="6"/>
    <s v="Pacific Islander"/>
    <x v="0"/>
    <x v="0"/>
    <m/>
    <n v="51"/>
    <s v="Delay"/>
    <x v="8"/>
    <n v="1"/>
    <x v="3"/>
    <x v="3"/>
    <x v="2"/>
    <x v="1"/>
  </r>
  <r>
    <n v="155498625"/>
    <s v="B. Bunney"/>
    <x v="375"/>
    <s v="Sep"/>
    <n v="2023"/>
    <d v="1899-12-30T01:01:00"/>
    <x v="0"/>
    <x v="0"/>
    <n v="64"/>
    <x v="0"/>
    <s v="Pacific Islander"/>
    <x v="0"/>
    <x v="0"/>
    <m/>
    <n v="14"/>
    <s v="Within Time"/>
    <x v="23"/>
    <n v="1"/>
    <x v="3"/>
    <x v="2"/>
    <x v="1"/>
    <x v="2"/>
  </r>
  <r>
    <n v="466184689"/>
    <s v="C. Tregensoe"/>
    <x v="134"/>
    <s v="Apr"/>
    <n v="2023"/>
    <d v="1899-12-30T07:20:00"/>
    <x v="3"/>
    <x v="0"/>
    <n v="37"/>
    <x v="6"/>
    <s v="Pacific Islander"/>
    <x v="0"/>
    <x v="0"/>
    <m/>
    <n v="28"/>
    <s v="Within Time"/>
    <x v="12"/>
    <n v="7"/>
    <x v="0"/>
    <x v="2"/>
    <x v="1"/>
    <x v="2"/>
  </r>
  <r>
    <n v="318934219"/>
    <s v="D. Blaksland"/>
    <x v="400"/>
    <s v="Oct"/>
    <n v="2024"/>
    <d v="1899-12-30T21:29:00"/>
    <x v="2"/>
    <x v="0"/>
    <n v="57"/>
    <x v="2"/>
    <s v="Pacific Islander"/>
    <x v="0"/>
    <x v="0"/>
    <m/>
    <n v="13"/>
    <s v="Within Time"/>
    <x v="14"/>
    <n v="21"/>
    <x v="1"/>
    <x v="0"/>
    <x v="1"/>
    <x v="0"/>
  </r>
  <r>
    <n v="309314290"/>
    <s v="D. Laible"/>
    <x v="18"/>
    <s v="Nov"/>
    <n v="2023"/>
    <d v="1899-12-30T09:17:00"/>
    <x v="2"/>
    <x v="0"/>
    <n v="54"/>
    <x v="2"/>
    <s v="Pacific Islander"/>
    <x v="0"/>
    <x v="0"/>
    <m/>
    <n v="48"/>
    <s v="Delay"/>
    <x v="11"/>
    <n v="9"/>
    <x v="0"/>
    <x v="0"/>
    <x v="2"/>
    <x v="0"/>
  </r>
  <r>
    <n v="334284596"/>
    <s v="E. Belchamp"/>
    <x v="172"/>
    <s v="Aug"/>
    <n v="2024"/>
    <d v="1899-12-30T15:56:00"/>
    <x v="1"/>
    <x v="0"/>
    <n v="61"/>
    <x v="0"/>
    <s v="Pacific Islander"/>
    <x v="0"/>
    <x v="0"/>
    <m/>
    <n v="33"/>
    <s v="Delay"/>
    <x v="15"/>
    <n v="15"/>
    <x v="2"/>
    <x v="2"/>
    <x v="0"/>
    <x v="2"/>
  </r>
  <r>
    <n v="333234575"/>
    <s v="F. Cabena"/>
    <x v="357"/>
    <s v="Sep"/>
    <n v="2024"/>
    <d v="1899-12-30T12:08:00"/>
    <x v="6"/>
    <x v="0"/>
    <n v="19"/>
    <x v="3"/>
    <s v="Pacific Islander"/>
    <x v="0"/>
    <x v="0"/>
    <m/>
    <n v="19"/>
    <s v="Within Time"/>
    <x v="14"/>
    <n v="12"/>
    <x v="2"/>
    <x v="0"/>
    <x v="1"/>
    <x v="0"/>
  </r>
  <r>
    <n v="338241649"/>
    <s v="F. Winskill"/>
    <x v="568"/>
    <s v="Dec"/>
    <n v="2023"/>
    <d v="1899-12-30T18:55:00"/>
    <x v="5"/>
    <x v="0"/>
    <n v="45"/>
    <x v="2"/>
    <s v="Pacific Islander"/>
    <x v="0"/>
    <x v="0"/>
    <m/>
    <n v="33"/>
    <s v="Delay"/>
    <x v="19"/>
    <n v="18"/>
    <x v="1"/>
    <x v="3"/>
    <x v="0"/>
    <x v="1"/>
  </r>
  <r>
    <n v="275949976"/>
    <s v="G. Burde"/>
    <x v="433"/>
    <s v="Jan"/>
    <n v="2024"/>
    <d v="1899-12-30T07:51:00"/>
    <x v="3"/>
    <x v="0"/>
    <n v="30"/>
    <x v="6"/>
    <s v="Pacific Islander"/>
    <x v="0"/>
    <x v="0"/>
    <m/>
    <n v="23"/>
    <s v="Within Time"/>
    <x v="26"/>
    <n v="7"/>
    <x v="0"/>
    <x v="2"/>
    <x v="1"/>
    <x v="2"/>
  </r>
  <r>
    <n v="429566759"/>
    <s v="H. Winslade"/>
    <x v="281"/>
    <s v="Jan"/>
    <n v="2024"/>
    <d v="1899-12-30T13:46:00"/>
    <x v="2"/>
    <x v="0"/>
    <n v="62"/>
    <x v="0"/>
    <s v="Pacific Islander"/>
    <x v="0"/>
    <x v="0"/>
    <m/>
    <n v="22"/>
    <s v="Within Time"/>
    <x v="2"/>
    <n v="13"/>
    <x v="2"/>
    <x v="1"/>
    <x v="1"/>
    <x v="1"/>
  </r>
  <r>
    <n v="378244152"/>
    <s v="I. Attwoul"/>
    <x v="196"/>
    <s v="Sep"/>
    <n v="2024"/>
    <d v="1899-12-30T00:07:00"/>
    <x v="6"/>
    <x v="0"/>
    <n v="48"/>
    <x v="2"/>
    <s v="Pacific Islander"/>
    <x v="0"/>
    <x v="0"/>
    <m/>
    <n v="35"/>
    <s v="Delay"/>
    <x v="8"/>
    <n v="0"/>
    <x v="3"/>
    <x v="3"/>
    <x v="0"/>
    <x v="1"/>
  </r>
  <r>
    <n v="699827292"/>
    <s v="I. Klimashevich"/>
    <x v="106"/>
    <s v="Oct"/>
    <n v="2024"/>
    <d v="1899-12-30T23:26:00"/>
    <x v="0"/>
    <x v="0"/>
    <n v="19"/>
    <x v="3"/>
    <s v="Pacific Islander"/>
    <x v="0"/>
    <x v="0"/>
    <m/>
    <n v="36"/>
    <s v="Delay"/>
    <x v="3"/>
    <n v="23"/>
    <x v="1"/>
    <x v="2"/>
    <x v="0"/>
    <x v="2"/>
  </r>
  <r>
    <n v="405696541"/>
    <s v="J. Yeldon"/>
    <x v="154"/>
    <s v="Nov"/>
    <n v="2023"/>
    <d v="1899-12-30T11:01:00"/>
    <x v="0"/>
    <x v="0"/>
    <n v="79"/>
    <x v="5"/>
    <s v="Pacific Islander"/>
    <x v="0"/>
    <x v="0"/>
    <m/>
    <n v="26"/>
    <s v="Within Time"/>
    <x v="4"/>
    <n v="11"/>
    <x v="0"/>
    <x v="2"/>
    <x v="1"/>
    <x v="2"/>
  </r>
  <r>
    <n v="722529830"/>
    <s v="K. Arguile"/>
    <x v="131"/>
    <s v="May"/>
    <n v="2024"/>
    <d v="1899-12-30T07:55:00"/>
    <x v="5"/>
    <x v="0"/>
    <n v="57"/>
    <x v="2"/>
    <s v="Pacific Islander"/>
    <x v="0"/>
    <x v="0"/>
    <m/>
    <n v="57"/>
    <s v="Delay"/>
    <x v="15"/>
    <n v="7"/>
    <x v="0"/>
    <x v="2"/>
    <x v="2"/>
    <x v="2"/>
  </r>
  <r>
    <n v="396360799"/>
    <s v="K. Dyshart"/>
    <x v="422"/>
    <s v="Feb"/>
    <n v="2024"/>
    <d v="1899-12-30T09:27:00"/>
    <x v="1"/>
    <x v="0"/>
    <n v="25"/>
    <x v="3"/>
    <s v="Pacific Islander"/>
    <x v="0"/>
    <x v="0"/>
    <m/>
    <n v="59"/>
    <s v="Delay"/>
    <x v="8"/>
    <n v="9"/>
    <x v="0"/>
    <x v="3"/>
    <x v="2"/>
    <x v="1"/>
  </r>
  <r>
    <n v="893952429"/>
    <s v="L. Laffoley-Lane"/>
    <x v="143"/>
    <s v="Jun"/>
    <n v="2023"/>
    <d v="1899-12-30T10:25:00"/>
    <x v="6"/>
    <x v="0"/>
    <n v="42"/>
    <x v="6"/>
    <s v="Pacific Islander"/>
    <x v="0"/>
    <x v="0"/>
    <m/>
    <n v="14"/>
    <s v="Within Time"/>
    <x v="22"/>
    <n v="10"/>
    <x v="0"/>
    <x v="1"/>
    <x v="1"/>
    <x v="1"/>
  </r>
  <r>
    <n v="522781715"/>
    <s v="L. Philipart"/>
    <x v="437"/>
    <s v="Jun"/>
    <n v="2024"/>
    <d v="1899-12-30T22:03:00"/>
    <x v="5"/>
    <x v="0"/>
    <n v="24"/>
    <x v="3"/>
    <s v="Pacific Islander"/>
    <x v="0"/>
    <x v="0"/>
    <m/>
    <n v="25"/>
    <s v="Within Time"/>
    <x v="26"/>
    <n v="22"/>
    <x v="1"/>
    <x v="2"/>
    <x v="1"/>
    <x v="2"/>
  </r>
  <r>
    <n v="776736961"/>
    <s v="L. Wissbey"/>
    <x v="468"/>
    <s v="Jun"/>
    <n v="2023"/>
    <d v="1899-12-30T04:22:00"/>
    <x v="0"/>
    <x v="0"/>
    <n v="54"/>
    <x v="2"/>
    <s v="Pacific Islander"/>
    <x v="0"/>
    <x v="0"/>
    <m/>
    <n v="54"/>
    <s v="Delay"/>
    <x v="16"/>
    <n v="4"/>
    <x v="3"/>
    <x v="1"/>
    <x v="2"/>
    <x v="1"/>
  </r>
  <r>
    <n v="357192990"/>
    <s v="L. Weekly"/>
    <x v="500"/>
    <s v="Nov"/>
    <n v="2023"/>
    <d v="1899-12-30T22:49:00"/>
    <x v="0"/>
    <x v="0"/>
    <n v="24"/>
    <x v="3"/>
    <s v="Pacific Islander"/>
    <x v="0"/>
    <x v="0"/>
    <m/>
    <n v="55"/>
    <s v="Delay"/>
    <x v="21"/>
    <n v="22"/>
    <x v="1"/>
    <x v="1"/>
    <x v="2"/>
    <x v="1"/>
  </r>
  <r>
    <n v="890491894"/>
    <s v="M. Scimone"/>
    <x v="101"/>
    <s v="Jun"/>
    <n v="2024"/>
    <d v="1899-12-30T10:26:00"/>
    <x v="2"/>
    <x v="0"/>
    <n v="13"/>
    <x v="4"/>
    <s v="Pacific Islander"/>
    <x v="0"/>
    <x v="0"/>
    <m/>
    <n v="12"/>
    <s v="Within Time"/>
    <x v="23"/>
    <n v="10"/>
    <x v="0"/>
    <x v="2"/>
    <x v="1"/>
    <x v="2"/>
  </r>
  <r>
    <n v="640484878"/>
    <s v="M. Elvy"/>
    <x v="565"/>
    <s v="Feb"/>
    <n v="2024"/>
    <d v="1899-12-30T06:33:00"/>
    <x v="5"/>
    <x v="0"/>
    <n v="59"/>
    <x v="2"/>
    <s v="Pacific Islander"/>
    <x v="0"/>
    <x v="0"/>
    <m/>
    <n v="43"/>
    <s v="Delay"/>
    <x v="17"/>
    <n v="6"/>
    <x v="0"/>
    <x v="1"/>
    <x v="0"/>
    <x v="1"/>
  </r>
  <r>
    <n v="179538316"/>
    <s v="M. Cumbers"/>
    <x v="417"/>
    <s v="May"/>
    <n v="2024"/>
    <d v="1899-12-30T20:37:00"/>
    <x v="2"/>
    <x v="0"/>
    <n v="22"/>
    <x v="3"/>
    <s v="Pacific Islander"/>
    <x v="0"/>
    <x v="0"/>
    <m/>
    <n v="45"/>
    <s v="Delay"/>
    <x v="3"/>
    <n v="20"/>
    <x v="1"/>
    <x v="2"/>
    <x v="0"/>
    <x v="2"/>
  </r>
  <r>
    <n v="473154074"/>
    <s v="M. Brimfield"/>
    <x v="163"/>
    <s v="Apr"/>
    <n v="2023"/>
    <d v="1899-12-30T03:28:00"/>
    <x v="1"/>
    <x v="0"/>
    <n v="78"/>
    <x v="5"/>
    <s v="Pacific Islander"/>
    <x v="0"/>
    <x v="0"/>
    <m/>
    <n v="54"/>
    <s v="Delay"/>
    <x v="1"/>
    <n v="3"/>
    <x v="3"/>
    <x v="0"/>
    <x v="2"/>
    <x v="0"/>
  </r>
  <r>
    <n v="296451574"/>
    <s v="M. Windibank"/>
    <x v="139"/>
    <s v="Dec"/>
    <n v="2023"/>
    <d v="1899-12-30T06:22:00"/>
    <x v="5"/>
    <x v="0"/>
    <n v="31"/>
    <x v="6"/>
    <s v="Pacific Islander"/>
    <x v="0"/>
    <x v="0"/>
    <m/>
    <n v="55"/>
    <s v="Delay"/>
    <x v="13"/>
    <n v="6"/>
    <x v="0"/>
    <x v="2"/>
    <x v="2"/>
    <x v="2"/>
  </r>
  <r>
    <n v="240910423"/>
    <s v="N. Hitschke"/>
    <x v="430"/>
    <s v="Aug"/>
    <n v="2023"/>
    <d v="1899-12-30T05:28:00"/>
    <x v="5"/>
    <x v="0"/>
    <n v="14"/>
    <x v="4"/>
    <s v="Pacific Islander"/>
    <x v="0"/>
    <x v="0"/>
    <m/>
    <n v="20"/>
    <s v="Within Time"/>
    <x v="2"/>
    <n v="5"/>
    <x v="3"/>
    <x v="1"/>
    <x v="1"/>
    <x v="1"/>
  </r>
  <r>
    <n v="629413758"/>
    <s v="N. Sporgeon"/>
    <x v="346"/>
    <s v="Aug"/>
    <n v="2023"/>
    <d v="1899-12-30T15:48:00"/>
    <x v="2"/>
    <x v="0"/>
    <n v="41"/>
    <x v="6"/>
    <s v="Pacific Islander"/>
    <x v="0"/>
    <x v="0"/>
    <m/>
    <n v="22"/>
    <s v="Within Time"/>
    <x v="8"/>
    <n v="15"/>
    <x v="2"/>
    <x v="3"/>
    <x v="1"/>
    <x v="1"/>
  </r>
  <r>
    <n v="735674512"/>
    <s v="N. Overton"/>
    <x v="205"/>
    <s v="May"/>
    <n v="2024"/>
    <d v="1899-12-30T17:07:00"/>
    <x v="0"/>
    <x v="0"/>
    <n v="59"/>
    <x v="2"/>
    <s v="Pacific Islander"/>
    <x v="0"/>
    <x v="0"/>
    <m/>
    <n v="34"/>
    <s v="Delay"/>
    <x v="4"/>
    <n v="17"/>
    <x v="2"/>
    <x v="2"/>
    <x v="0"/>
    <x v="2"/>
  </r>
  <r>
    <n v="516829080"/>
    <s v="N. Klosser"/>
    <x v="566"/>
    <s v="Sep"/>
    <n v="2023"/>
    <d v="1899-12-30T05:42:00"/>
    <x v="2"/>
    <x v="0"/>
    <n v="43"/>
    <x v="6"/>
    <s v="Pacific Islander"/>
    <x v="0"/>
    <x v="0"/>
    <m/>
    <n v="52"/>
    <s v="Delay"/>
    <x v="16"/>
    <n v="5"/>
    <x v="3"/>
    <x v="1"/>
    <x v="2"/>
    <x v="1"/>
  </r>
  <r>
    <n v="526999283"/>
    <s v="O. Dennert"/>
    <x v="157"/>
    <s v="Jan"/>
    <n v="2024"/>
    <d v="1899-12-30T09:46:00"/>
    <x v="0"/>
    <x v="0"/>
    <n v="44"/>
    <x v="6"/>
    <s v="Pacific Islander"/>
    <x v="0"/>
    <x v="0"/>
    <m/>
    <n v="23"/>
    <s v="Within Time"/>
    <x v="15"/>
    <n v="9"/>
    <x v="0"/>
    <x v="2"/>
    <x v="1"/>
    <x v="2"/>
  </r>
  <r>
    <n v="207648402"/>
    <s v="O. Skivington"/>
    <x v="243"/>
    <s v="Jun"/>
    <n v="2024"/>
    <d v="1899-12-30T09:57:00"/>
    <x v="1"/>
    <x v="0"/>
    <n v="31"/>
    <x v="6"/>
    <s v="Pacific Islander"/>
    <x v="0"/>
    <x v="0"/>
    <m/>
    <n v="58"/>
    <s v="Delay"/>
    <x v="19"/>
    <n v="9"/>
    <x v="0"/>
    <x v="3"/>
    <x v="2"/>
    <x v="1"/>
  </r>
  <r>
    <n v="137633880"/>
    <s v="P. Ivie"/>
    <x v="247"/>
    <s v="Jun"/>
    <n v="2023"/>
    <d v="1899-12-30T06:28:00"/>
    <x v="2"/>
    <x v="0"/>
    <n v="26"/>
    <x v="3"/>
    <s v="Pacific Islander"/>
    <x v="0"/>
    <x v="0"/>
    <m/>
    <n v="21"/>
    <s v="Within Time"/>
    <x v="1"/>
    <n v="6"/>
    <x v="0"/>
    <x v="0"/>
    <x v="1"/>
    <x v="0"/>
  </r>
  <r>
    <n v="731637305"/>
    <s v="P. Lago"/>
    <x v="146"/>
    <s v="Dec"/>
    <n v="2023"/>
    <d v="1899-12-30T11:08:00"/>
    <x v="3"/>
    <x v="0"/>
    <n v="64"/>
    <x v="0"/>
    <s v="Pacific Islander"/>
    <x v="0"/>
    <x v="0"/>
    <m/>
    <n v="36"/>
    <s v="Delay"/>
    <x v="14"/>
    <n v="11"/>
    <x v="0"/>
    <x v="0"/>
    <x v="0"/>
    <x v="0"/>
  </r>
  <r>
    <n v="292297969"/>
    <s v="P. Shayes"/>
    <x v="278"/>
    <s v="Jan"/>
    <n v="2024"/>
    <d v="1899-12-30T08:59:00"/>
    <x v="1"/>
    <x v="0"/>
    <n v="65"/>
    <x v="0"/>
    <s v="Pacific Islander"/>
    <x v="0"/>
    <x v="0"/>
    <m/>
    <n v="37"/>
    <s v="Delay"/>
    <x v="27"/>
    <n v="8"/>
    <x v="0"/>
    <x v="3"/>
    <x v="0"/>
    <x v="0"/>
  </r>
  <r>
    <n v="701509412"/>
    <s v="P. Kordt"/>
    <x v="264"/>
    <s v="Jun"/>
    <n v="2023"/>
    <d v="1899-12-30T03:48:00"/>
    <x v="1"/>
    <x v="0"/>
    <n v="43"/>
    <x v="6"/>
    <s v="Pacific Islander"/>
    <x v="0"/>
    <x v="0"/>
    <m/>
    <n v="41"/>
    <s v="Delay"/>
    <x v="24"/>
    <n v="3"/>
    <x v="3"/>
    <x v="1"/>
    <x v="0"/>
    <x v="1"/>
  </r>
  <r>
    <n v="751702352"/>
    <s v="R. Bernini"/>
    <x v="243"/>
    <s v="Jun"/>
    <n v="2024"/>
    <d v="1899-12-30T20:49:00"/>
    <x v="1"/>
    <x v="0"/>
    <n v="11"/>
    <x v="4"/>
    <s v="Pacific Islander"/>
    <x v="0"/>
    <x v="0"/>
    <m/>
    <n v="48"/>
    <s v="Delay"/>
    <x v="19"/>
    <n v="20"/>
    <x v="1"/>
    <x v="3"/>
    <x v="2"/>
    <x v="1"/>
  </r>
  <r>
    <n v="308977916"/>
    <s v="R. Smale"/>
    <x v="536"/>
    <s v="Sep"/>
    <n v="2024"/>
    <d v="1899-12-30T00:50:00"/>
    <x v="4"/>
    <x v="0"/>
    <n v="8"/>
    <x v="4"/>
    <s v="Pacific Islander"/>
    <x v="0"/>
    <x v="0"/>
    <m/>
    <n v="57"/>
    <s v="Delay"/>
    <x v="3"/>
    <n v="0"/>
    <x v="3"/>
    <x v="2"/>
    <x v="2"/>
    <x v="2"/>
  </r>
  <r>
    <n v="364165242"/>
    <s v="S. Stuchbury"/>
    <x v="570"/>
    <s v="Jun"/>
    <n v="2024"/>
    <d v="1899-12-30T04:48:00"/>
    <x v="2"/>
    <x v="0"/>
    <n v="13"/>
    <x v="4"/>
    <s v="Pacific Islander"/>
    <x v="0"/>
    <x v="0"/>
    <m/>
    <n v="43"/>
    <s v="Delay"/>
    <x v="22"/>
    <n v="4"/>
    <x v="3"/>
    <x v="1"/>
    <x v="0"/>
    <x v="1"/>
  </r>
  <r>
    <n v="888847651"/>
    <s v="S. Pleasance"/>
    <x v="307"/>
    <s v="Apr"/>
    <n v="2024"/>
    <d v="1899-12-30T22:09:00"/>
    <x v="3"/>
    <x v="0"/>
    <n v="73"/>
    <x v="5"/>
    <s v="Pacific Islander"/>
    <x v="0"/>
    <x v="0"/>
    <m/>
    <n v="44"/>
    <s v="Delay"/>
    <x v="28"/>
    <n v="22"/>
    <x v="1"/>
    <x v="0"/>
    <x v="0"/>
    <x v="2"/>
  </r>
  <r>
    <n v="556050837"/>
    <s v="T. Tooth"/>
    <x v="174"/>
    <s v="Oct"/>
    <n v="2023"/>
    <d v="1899-12-30T20:41:00"/>
    <x v="4"/>
    <x v="0"/>
    <n v="68"/>
    <x v="0"/>
    <s v="Pacific Islander"/>
    <x v="0"/>
    <x v="0"/>
    <m/>
    <n v="10"/>
    <s v="Within Time"/>
    <x v="11"/>
    <n v="20"/>
    <x v="1"/>
    <x v="0"/>
    <x v="1"/>
    <x v="0"/>
  </r>
  <r>
    <n v="753190778"/>
    <s v="T. Spaducci"/>
    <x v="329"/>
    <s v="Oct"/>
    <n v="2023"/>
    <d v="1899-12-30T23:56:00"/>
    <x v="2"/>
    <x v="0"/>
    <n v="12"/>
    <x v="4"/>
    <s v="Pacific Islander"/>
    <x v="0"/>
    <x v="0"/>
    <m/>
    <n v="11"/>
    <s v="Within Time"/>
    <x v="18"/>
    <n v="23"/>
    <x v="1"/>
    <x v="1"/>
    <x v="1"/>
    <x v="1"/>
  </r>
  <r>
    <n v="728865184"/>
    <s v="T. MacAne"/>
    <x v="453"/>
    <s v="Aug"/>
    <n v="2024"/>
    <d v="1899-12-30T02:31:00"/>
    <x v="6"/>
    <x v="0"/>
    <n v="79"/>
    <x v="5"/>
    <s v="Pacific Islander"/>
    <x v="0"/>
    <x v="0"/>
    <m/>
    <n v="17"/>
    <s v="Within Time"/>
    <x v="23"/>
    <n v="2"/>
    <x v="3"/>
    <x v="2"/>
    <x v="1"/>
    <x v="2"/>
  </r>
  <r>
    <n v="875528869"/>
    <s v="T. Wand"/>
    <x v="15"/>
    <s v="Sep"/>
    <n v="2023"/>
    <d v="1899-12-30T05:11:00"/>
    <x v="6"/>
    <x v="0"/>
    <n v="64"/>
    <x v="0"/>
    <s v="Pacific Islander"/>
    <x v="0"/>
    <x v="0"/>
    <m/>
    <n v="20"/>
    <s v="Within Time"/>
    <x v="5"/>
    <n v="5"/>
    <x v="3"/>
    <x v="0"/>
    <x v="1"/>
    <x v="0"/>
  </r>
  <r>
    <n v="810106393"/>
    <s v="U. Bonifacio"/>
    <x v="390"/>
    <s v="Aug"/>
    <n v="2024"/>
    <d v="1899-12-30T07:35:00"/>
    <x v="3"/>
    <x v="0"/>
    <n v="45"/>
    <x v="2"/>
    <s v="Pacific Islander"/>
    <x v="0"/>
    <x v="0"/>
    <m/>
    <n v="10"/>
    <s v="Within Time"/>
    <x v="25"/>
    <n v="7"/>
    <x v="0"/>
    <x v="0"/>
    <x v="1"/>
    <x v="0"/>
  </r>
  <r>
    <n v="182984289"/>
    <s v="U. McKerlie"/>
    <x v="67"/>
    <s v="May"/>
    <n v="2024"/>
    <d v="1899-12-30T07:22:00"/>
    <x v="0"/>
    <x v="0"/>
    <n v="15"/>
    <x v="3"/>
    <s v="Pacific Islander"/>
    <x v="0"/>
    <x v="0"/>
    <m/>
    <n v="21"/>
    <s v="Within Time"/>
    <x v="19"/>
    <n v="7"/>
    <x v="0"/>
    <x v="3"/>
    <x v="1"/>
    <x v="1"/>
  </r>
  <r>
    <n v="844756188"/>
    <s v="U. Echallier"/>
    <x v="168"/>
    <s v="May"/>
    <n v="2024"/>
    <d v="1899-12-30T20:06:00"/>
    <x v="6"/>
    <x v="0"/>
    <n v="15"/>
    <x v="3"/>
    <s v="Pacific Islander"/>
    <x v="0"/>
    <x v="0"/>
    <m/>
    <n v="29"/>
    <s v="Within Time"/>
    <x v="16"/>
    <n v="20"/>
    <x v="1"/>
    <x v="1"/>
    <x v="1"/>
    <x v="1"/>
  </r>
  <r>
    <n v="876555877"/>
    <s v="U. Mothersole"/>
    <x v="98"/>
    <s v="Oct"/>
    <n v="2024"/>
    <d v="1899-12-30T22:26:00"/>
    <x v="1"/>
    <x v="0"/>
    <n v="32"/>
    <x v="6"/>
    <s v="Pacific Islander"/>
    <x v="0"/>
    <x v="0"/>
    <m/>
    <n v="34"/>
    <s v="Delay"/>
    <x v="9"/>
    <n v="22"/>
    <x v="1"/>
    <x v="3"/>
    <x v="0"/>
    <x v="0"/>
  </r>
  <r>
    <n v="589786787"/>
    <s v="V. Partridge"/>
    <x v="415"/>
    <s v="Aug"/>
    <n v="2024"/>
    <d v="1899-12-30T07:07:00"/>
    <x v="2"/>
    <x v="0"/>
    <n v="7"/>
    <x v="4"/>
    <s v="Pacific Islander"/>
    <x v="0"/>
    <x v="0"/>
    <m/>
    <n v="34"/>
    <s v="Delay"/>
    <x v="13"/>
    <n v="7"/>
    <x v="0"/>
    <x v="2"/>
    <x v="0"/>
    <x v="2"/>
  </r>
  <r>
    <n v="116360093"/>
    <s v="W. Gwilt"/>
    <x v="346"/>
    <s v="Aug"/>
    <n v="2023"/>
    <d v="1899-12-30T03:21:00"/>
    <x v="2"/>
    <x v="0"/>
    <n v="40"/>
    <x v="6"/>
    <s v="Pacific Islander"/>
    <x v="0"/>
    <x v="0"/>
    <m/>
    <n v="49"/>
    <s v="Delay"/>
    <x v="8"/>
    <n v="3"/>
    <x v="3"/>
    <x v="3"/>
    <x v="2"/>
    <x v="1"/>
  </r>
  <r>
    <n v="216880117"/>
    <s v="W. Rodbourne"/>
    <x v="156"/>
    <s v="Aug"/>
    <n v="2023"/>
    <d v="1899-12-30T11:16:00"/>
    <x v="3"/>
    <x v="0"/>
    <n v="58"/>
    <x v="2"/>
    <s v="Pacific Islander"/>
    <x v="0"/>
    <x v="0"/>
    <m/>
    <n v="55"/>
    <s v="Delay"/>
    <x v="23"/>
    <n v="11"/>
    <x v="0"/>
    <x v="2"/>
    <x v="2"/>
    <x v="2"/>
  </r>
  <r>
    <n v="866880473"/>
    <s v="X. Iddiens"/>
    <x v="416"/>
    <s v="Jun"/>
    <n v="2023"/>
    <d v="1899-12-30T05:07:00"/>
    <x v="4"/>
    <x v="0"/>
    <n v="58"/>
    <x v="2"/>
    <s v="Pacific Islander"/>
    <x v="0"/>
    <x v="0"/>
    <m/>
    <n v="15"/>
    <s v="Within Time"/>
    <x v="9"/>
    <n v="5"/>
    <x v="3"/>
    <x v="3"/>
    <x v="1"/>
    <x v="0"/>
  </r>
  <r>
    <n v="148635704"/>
    <s v="Y. Olden"/>
    <x v="17"/>
    <s v="Sep"/>
    <n v="2023"/>
    <d v="1899-12-30T02:43:00"/>
    <x v="4"/>
    <x v="0"/>
    <n v="31"/>
    <x v="6"/>
    <s v="Pacific Islander"/>
    <x v="0"/>
    <x v="0"/>
    <m/>
    <n v="60"/>
    <s v="Delay"/>
    <x v="2"/>
    <n v="2"/>
    <x v="3"/>
    <x v="1"/>
    <x v="2"/>
    <x v="1"/>
  </r>
  <r>
    <n v="156690132"/>
    <s v="Z. Peachman"/>
    <x v="350"/>
    <s v="Mar"/>
    <n v="2024"/>
    <d v="1899-12-30T22:32:00"/>
    <x v="5"/>
    <x v="0"/>
    <n v="37"/>
    <x v="6"/>
    <s v="Pacific Islander"/>
    <x v="0"/>
    <x v="0"/>
    <m/>
    <n v="29"/>
    <s v="Within Time"/>
    <x v="19"/>
    <n v="22"/>
    <x v="1"/>
    <x v="3"/>
    <x v="1"/>
    <x v="1"/>
  </r>
  <r>
    <n v="165235765"/>
    <s v="Z. Scurry"/>
    <x v="307"/>
    <s v="Apr"/>
    <n v="2024"/>
    <d v="1899-12-30T12:12:00"/>
    <x v="3"/>
    <x v="0"/>
    <n v="17"/>
    <x v="3"/>
    <s v="Pacific Islander"/>
    <x v="0"/>
    <x v="0"/>
    <m/>
    <n v="55"/>
    <s v="Delay"/>
    <x v="28"/>
    <n v="12"/>
    <x v="2"/>
    <x v="0"/>
    <x v="2"/>
    <x v="2"/>
  </r>
  <r>
    <n v="145734921"/>
    <s v="Z. Screwton"/>
    <x v="456"/>
    <s v="Apr"/>
    <n v="2024"/>
    <d v="1899-12-30T00:52:00"/>
    <x v="6"/>
    <x v="0"/>
    <n v="69"/>
    <x v="0"/>
    <s v="Pacific Islander"/>
    <x v="0"/>
    <x v="0"/>
    <m/>
    <n v="55"/>
    <s v="Delay"/>
    <x v="3"/>
    <n v="0"/>
    <x v="3"/>
    <x v="2"/>
    <x v="2"/>
    <x v="2"/>
  </r>
  <r>
    <n v="292119160"/>
    <s v="Z. Riche"/>
    <x v="298"/>
    <s v="Nov"/>
    <n v="2023"/>
    <d v="1899-12-30T19:09:00"/>
    <x v="4"/>
    <x v="0"/>
    <n v="37"/>
    <x v="6"/>
    <s v="Pacific Islander"/>
    <x v="0"/>
    <x v="0"/>
    <m/>
    <n v="59"/>
    <s v="Delay"/>
    <x v="0"/>
    <n v="19"/>
    <x v="1"/>
    <x v="0"/>
    <x v="2"/>
    <x v="0"/>
  </r>
  <r>
    <n v="227235068"/>
    <s v="F. Faherty"/>
    <x v="117"/>
    <s v="Mar"/>
    <n v="2024"/>
    <d v="1899-12-30T22:27:00"/>
    <x v="5"/>
    <x v="0"/>
    <n v="78"/>
    <x v="5"/>
    <s v="Pacific Islander"/>
    <x v="0"/>
    <x v="0"/>
    <n v="1"/>
    <n v="60"/>
    <s v="Delay"/>
    <x v="21"/>
    <n v="22"/>
    <x v="1"/>
    <x v="1"/>
    <x v="2"/>
    <x v="1"/>
  </r>
  <r>
    <n v="542432204"/>
    <s v="Z. Cottage"/>
    <x v="150"/>
    <s v="Feb"/>
    <n v="2024"/>
    <d v="1899-12-30T20:47:00"/>
    <x v="2"/>
    <x v="0"/>
    <n v="67"/>
    <x v="0"/>
    <s v="Pacific Islander"/>
    <x v="0"/>
    <x v="0"/>
    <n v="1"/>
    <n v="14"/>
    <s v="Within Time"/>
    <x v="4"/>
    <n v="20"/>
    <x v="1"/>
    <x v="2"/>
    <x v="1"/>
    <x v="2"/>
  </r>
  <r>
    <n v="541605377"/>
    <s v="V. Quye"/>
    <x v="292"/>
    <s v="Feb"/>
    <n v="2024"/>
    <d v="1899-12-30T03:34:00"/>
    <x v="1"/>
    <x v="0"/>
    <n v="5"/>
    <x v="4"/>
    <s v="Pacific Islander"/>
    <x v="0"/>
    <x v="0"/>
    <n v="3"/>
    <n v="28"/>
    <s v="Within Time"/>
    <x v="14"/>
    <n v="3"/>
    <x v="3"/>
    <x v="0"/>
    <x v="1"/>
    <x v="0"/>
  </r>
  <r>
    <n v="389465464"/>
    <s v="F. Gateman"/>
    <x v="9"/>
    <s v="Oct"/>
    <n v="2024"/>
    <d v="1899-12-30T00:27:00"/>
    <x v="5"/>
    <x v="0"/>
    <n v="9"/>
    <x v="4"/>
    <s v="Pacific Islander"/>
    <x v="0"/>
    <x v="0"/>
    <n v="4"/>
    <n v="39"/>
    <s v="Delay"/>
    <x v="6"/>
    <n v="0"/>
    <x v="3"/>
    <x v="3"/>
    <x v="0"/>
    <x v="0"/>
  </r>
  <r>
    <n v="626100620"/>
    <s v="I. Duffitt"/>
    <x v="219"/>
    <s v="Aug"/>
    <n v="2023"/>
    <d v="1899-12-30T15:45:00"/>
    <x v="6"/>
    <x v="0"/>
    <n v="20"/>
    <x v="3"/>
    <s v="Pacific Islander"/>
    <x v="0"/>
    <x v="0"/>
    <n v="4"/>
    <n v="44"/>
    <s v="Delay"/>
    <x v="4"/>
    <n v="15"/>
    <x v="2"/>
    <x v="2"/>
    <x v="0"/>
    <x v="2"/>
  </r>
  <r>
    <n v="119849558"/>
    <s v="T. Drache"/>
    <x v="433"/>
    <s v="Jan"/>
    <n v="2024"/>
    <d v="1899-12-30T09:56:00"/>
    <x v="3"/>
    <x v="0"/>
    <n v="12"/>
    <x v="4"/>
    <s v="Pacific Islander"/>
    <x v="0"/>
    <x v="0"/>
    <n v="4"/>
    <n v="39"/>
    <s v="Delay"/>
    <x v="26"/>
    <n v="9"/>
    <x v="0"/>
    <x v="2"/>
    <x v="0"/>
    <x v="2"/>
  </r>
  <r>
    <n v="167157518"/>
    <s v="H. Coppenhall"/>
    <x v="553"/>
    <s v="Feb"/>
    <n v="2024"/>
    <d v="1899-12-30T17:36:00"/>
    <x v="6"/>
    <x v="0"/>
    <n v="73"/>
    <x v="5"/>
    <s v="Pacific Islander"/>
    <x v="0"/>
    <x v="0"/>
    <n v="5"/>
    <n v="55"/>
    <s v="Delay"/>
    <x v="27"/>
    <n v="17"/>
    <x v="2"/>
    <x v="3"/>
    <x v="2"/>
    <x v="0"/>
  </r>
  <r>
    <n v="755921392"/>
    <s v="P. MacKomb"/>
    <x v="234"/>
    <s v="Jul"/>
    <n v="2023"/>
    <d v="1899-12-30T12:33:00"/>
    <x v="3"/>
    <x v="0"/>
    <n v="57"/>
    <x v="2"/>
    <s v="Pacific Islander"/>
    <x v="0"/>
    <x v="0"/>
    <n v="5"/>
    <n v="15"/>
    <s v="Within Time"/>
    <x v="3"/>
    <n v="12"/>
    <x v="2"/>
    <x v="2"/>
    <x v="1"/>
    <x v="2"/>
  </r>
  <r>
    <n v="651082231"/>
    <s v="Y. Joret"/>
    <x v="3"/>
    <s v="Feb"/>
    <n v="2024"/>
    <d v="1899-12-30T09:40:00"/>
    <x v="3"/>
    <x v="0"/>
    <n v="63"/>
    <x v="0"/>
    <s v="Pacific Islander"/>
    <x v="0"/>
    <x v="0"/>
    <n v="6"/>
    <n v="44"/>
    <s v="Delay"/>
    <x v="2"/>
    <n v="9"/>
    <x v="0"/>
    <x v="1"/>
    <x v="0"/>
    <x v="1"/>
  </r>
  <r>
    <n v="783712901"/>
    <s v="Y. Prandy"/>
    <x v="175"/>
    <s v="Nov"/>
    <n v="2023"/>
    <d v="1899-12-30T08:17:00"/>
    <x v="1"/>
    <x v="0"/>
    <n v="31"/>
    <x v="6"/>
    <s v="Pacific Islander"/>
    <x v="0"/>
    <x v="0"/>
    <n v="6"/>
    <n v="56"/>
    <s v="Delay"/>
    <x v="2"/>
    <n v="8"/>
    <x v="0"/>
    <x v="1"/>
    <x v="2"/>
    <x v="1"/>
  </r>
  <r>
    <n v="847956147"/>
    <s v="F. Kilgallen"/>
    <x v="463"/>
    <s v="Aug"/>
    <n v="2023"/>
    <d v="1899-12-30T07:42:00"/>
    <x v="3"/>
    <x v="0"/>
    <n v="9"/>
    <x v="4"/>
    <s v="Pacific Islander"/>
    <x v="0"/>
    <x v="0"/>
    <n v="7"/>
    <n v="19"/>
    <s v="Within Time"/>
    <x v="22"/>
    <n v="7"/>
    <x v="0"/>
    <x v="1"/>
    <x v="1"/>
    <x v="1"/>
  </r>
  <r>
    <n v="236483172"/>
    <s v="I. Rubica"/>
    <x v="280"/>
    <s v="Sep"/>
    <n v="2024"/>
    <d v="1899-12-30T22:16:00"/>
    <x v="2"/>
    <x v="0"/>
    <n v="39"/>
    <x v="6"/>
    <s v="Pacific Islander"/>
    <x v="0"/>
    <x v="0"/>
    <n v="7"/>
    <n v="35"/>
    <s v="Delay"/>
    <x v="9"/>
    <n v="22"/>
    <x v="1"/>
    <x v="3"/>
    <x v="0"/>
    <x v="0"/>
  </r>
  <r>
    <n v="225875051"/>
    <s v="G. Swinfen"/>
    <x v="167"/>
    <s v="Aug"/>
    <n v="2024"/>
    <d v="1899-12-30T04:37:00"/>
    <x v="1"/>
    <x v="0"/>
    <n v="47"/>
    <x v="2"/>
    <s v="Pacific Islander"/>
    <x v="0"/>
    <x v="0"/>
    <n v="8"/>
    <n v="13"/>
    <s v="Within Time"/>
    <x v="24"/>
    <n v="4"/>
    <x v="3"/>
    <x v="1"/>
    <x v="1"/>
    <x v="1"/>
  </r>
  <r>
    <n v="218281324"/>
    <s v="J. Saunton"/>
    <x v="286"/>
    <s v="Mar"/>
    <n v="2024"/>
    <d v="1899-12-30T02:03:00"/>
    <x v="3"/>
    <x v="0"/>
    <n v="36"/>
    <x v="6"/>
    <s v="Pacific Islander"/>
    <x v="0"/>
    <x v="0"/>
    <n v="9"/>
    <n v="58"/>
    <s v="Delay"/>
    <x v="14"/>
    <n v="2"/>
    <x v="3"/>
    <x v="0"/>
    <x v="2"/>
    <x v="0"/>
  </r>
  <r>
    <n v="257715722"/>
    <s v="M. Chrystie"/>
    <x v="164"/>
    <s v="Jul"/>
    <n v="2024"/>
    <d v="1899-12-30T00:53:00"/>
    <x v="0"/>
    <x v="0"/>
    <n v="13"/>
    <x v="4"/>
    <s v="Pacific Islander"/>
    <x v="0"/>
    <x v="0"/>
    <n v="9"/>
    <n v="48"/>
    <s v="Delay"/>
    <x v="29"/>
    <n v="0"/>
    <x v="3"/>
    <x v="2"/>
    <x v="2"/>
    <x v="2"/>
  </r>
  <r>
    <n v="451550085"/>
    <s v="U. Izard"/>
    <x v="46"/>
    <s v="May"/>
    <n v="2024"/>
    <d v="1899-12-30T02:55:00"/>
    <x v="0"/>
    <x v="0"/>
    <n v="72"/>
    <x v="5"/>
    <s v="Pacific Islander"/>
    <x v="0"/>
    <x v="0"/>
    <n v="10"/>
    <n v="29"/>
    <s v="Within Time"/>
    <x v="1"/>
    <n v="2"/>
    <x v="3"/>
    <x v="0"/>
    <x v="1"/>
    <x v="0"/>
  </r>
  <r>
    <n v="128307104"/>
    <s v="A. Grafhom"/>
    <x v="189"/>
    <s v="Nov"/>
    <n v="2023"/>
    <d v="1899-12-30T00:21:00"/>
    <x v="2"/>
    <x v="0"/>
    <n v="58"/>
    <x v="2"/>
    <s v="Pacific Islander"/>
    <x v="2"/>
    <x v="0"/>
    <m/>
    <n v="56"/>
    <s v="Delay"/>
    <x v="12"/>
    <n v="0"/>
    <x v="3"/>
    <x v="2"/>
    <x v="2"/>
    <x v="2"/>
  </r>
  <r>
    <n v="796123706"/>
    <s v="C. Burr"/>
    <x v="174"/>
    <s v="Oct"/>
    <n v="2023"/>
    <d v="1899-12-30T20:17:00"/>
    <x v="4"/>
    <x v="0"/>
    <n v="78"/>
    <x v="5"/>
    <s v="Pacific Islander"/>
    <x v="2"/>
    <x v="0"/>
    <m/>
    <n v="43"/>
    <s v="Delay"/>
    <x v="11"/>
    <n v="20"/>
    <x v="1"/>
    <x v="0"/>
    <x v="0"/>
    <x v="0"/>
  </r>
  <r>
    <n v="651521504"/>
    <s v="E. Brockley"/>
    <x v="257"/>
    <s v="Sep"/>
    <n v="2024"/>
    <d v="1899-12-30T02:11:00"/>
    <x v="1"/>
    <x v="0"/>
    <n v="15"/>
    <x v="3"/>
    <s v="Pacific Islander"/>
    <x v="2"/>
    <x v="0"/>
    <m/>
    <n v="45"/>
    <s v="Delay"/>
    <x v="28"/>
    <n v="2"/>
    <x v="3"/>
    <x v="0"/>
    <x v="0"/>
    <x v="2"/>
  </r>
  <r>
    <n v="290262181"/>
    <s v="G. Ablitt"/>
    <x v="59"/>
    <s v="Sep"/>
    <n v="2023"/>
    <d v="1899-12-30T23:08:00"/>
    <x v="1"/>
    <x v="0"/>
    <n v="23"/>
    <x v="3"/>
    <s v="Pacific Islander"/>
    <x v="2"/>
    <x v="0"/>
    <m/>
    <n v="27"/>
    <s v="Within Time"/>
    <x v="3"/>
    <n v="23"/>
    <x v="1"/>
    <x v="2"/>
    <x v="1"/>
    <x v="2"/>
  </r>
  <r>
    <n v="783944066"/>
    <s v="G. Malkin"/>
    <x v="15"/>
    <s v="Sep"/>
    <n v="2023"/>
    <d v="1899-12-30T08:20:00"/>
    <x v="6"/>
    <x v="0"/>
    <n v="13"/>
    <x v="4"/>
    <s v="Pacific Islander"/>
    <x v="2"/>
    <x v="0"/>
    <m/>
    <n v="46"/>
    <s v="Delay"/>
    <x v="5"/>
    <n v="8"/>
    <x v="0"/>
    <x v="0"/>
    <x v="2"/>
    <x v="0"/>
  </r>
  <r>
    <n v="141166774"/>
    <s v="M. Bakewell"/>
    <x v="524"/>
    <s v="Oct"/>
    <n v="2024"/>
    <d v="1899-12-30T21:50:00"/>
    <x v="4"/>
    <x v="0"/>
    <n v="51"/>
    <x v="2"/>
    <s v="Pacific Islander"/>
    <x v="2"/>
    <x v="0"/>
    <m/>
    <n v="18"/>
    <s v="Within Time"/>
    <x v="26"/>
    <n v="21"/>
    <x v="1"/>
    <x v="2"/>
    <x v="1"/>
    <x v="2"/>
  </r>
  <r>
    <n v="420491092"/>
    <s v="N. Rubroe"/>
    <x v="470"/>
    <s v="Nov"/>
    <n v="2023"/>
    <d v="1899-12-30T13:38:00"/>
    <x v="0"/>
    <x v="0"/>
    <n v="70"/>
    <x v="5"/>
    <s v="Pacific Islander"/>
    <x v="2"/>
    <x v="0"/>
    <m/>
    <n v="18"/>
    <s v="Within Time"/>
    <x v="19"/>
    <n v="13"/>
    <x v="2"/>
    <x v="3"/>
    <x v="1"/>
    <x v="1"/>
  </r>
  <r>
    <n v="729268869"/>
    <s v="N. Spurge"/>
    <x v="498"/>
    <s v="Jun"/>
    <n v="2023"/>
    <d v="1899-12-30T03:25:00"/>
    <x v="0"/>
    <x v="0"/>
    <n v="33"/>
    <x v="6"/>
    <s v="Pacific Islander"/>
    <x v="2"/>
    <x v="0"/>
    <m/>
    <n v="25"/>
    <s v="Within Time"/>
    <x v="28"/>
    <n v="3"/>
    <x v="3"/>
    <x v="0"/>
    <x v="1"/>
    <x v="2"/>
  </r>
  <r>
    <n v="804804289"/>
    <s v="Q. Lomax"/>
    <x v="132"/>
    <s v="Jan"/>
    <n v="2024"/>
    <d v="1899-12-30T22:32:00"/>
    <x v="3"/>
    <x v="0"/>
    <n v="63"/>
    <x v="0"/>
    <s v="Pacific Islander"/>
    <x v="2"/>
    <x v="0"/>
    <m/>
    <n v="41"/>
    <s v="Delay"/>
    <x v="16"/>
    <n v="22"/>
    <x v="1"/>
    <x v="1"/>
    <x v="0"/>
    <x v="1"/>
  </r>
  <r>
    <n v="226268565"/>
    <s v="R. Broadhurst"/>
    <x v="242"/>
    <s v="May"/>
    <n v="2024"/>
    <d v="1899-12-30T18:30:00"/>
    <x v="0"/>
    <x v="0"/>
    <n v="40"/>
    <x v="6"/>
    <s v="Pacific Islander"/>
    <x v="2"/>
    <x v="0"/>
    <m/>
    <n v="51"/>
    <s v="Delay"/>
    <x v="13"/>
    <n v="18"/>
    <x v="1"/>
    <x v="2"/>
    <x v="2"/>
    <x v="2"/>
  </r>
  <r>
    <n v="341942072"/>
    <s v="F. Fashion"/>
    <x v="400"/>
    <s v="Oct"/>
    <n v="2024"/>
    <d v="1899-12-30T20:55:00"/>
    <x v="2"/>
    <x v="0"/>
    <n v="49"/>
    <x v="2"/>
    <s v="Pacific Islander"/>
    <x v="2"/>
    <x v="0"/>
    <n v="0"/>
    <n v="30"/>
    <s v="Delay"/>
    <x v="14"/>
    <n v="20"/>
    <x v="1"/>
    <x v="0"/>
    <x v="1"/>
    <x v="0"/>
  </r>
  <r>
    <n v="504599776"/>
    <s v="P. Chavez"/>
    <x v="267"/>
    <s v="May"/>
    <n v="2023"/>
    <d v="1899-12-30T07:07:00"/>
    <x v="1"/>
    <x v="0"/>
    <n v="67"/>
    <x v="0"/>
    <s v="Pacific Islander"/>
    <x v="4"/>
    <x v="0"/>
    <m/>
    <n v="25"/>
    <s v="Within Time"/>
    <x v="22"/>
    <n v="7"/>
    <x v="0"/>
    <x v="1"/>
    <x v="1"/>
    <x v="1"/>
  </r>
  <r>
    <n v="474938205"/>
    <s v="Q. Konke"/>
    <x v="524"/>
    <s v="Oct"/>
    <n v="2024"/>
    <d v="1899-12-30T07:18:00"/>
    <x v="4"/>
    <x v="0"/>
    <n v="58"/>
    <x v="2"/>
    <s v="Pacific Islander"/>
    <x v="4"/>
    <x v="0"/>
    <m/>
    <n v="53"/>
    <s v="Delay"/>
    <x v="26"/>
    <n v="7"/>
    <x v="0"/>
    <x v="2"/>
    <x v="2"/>
    <x v="2"/>
  </r>
  <r>
    <n v="752348096"/>
    <s v="W. Burnet"/>
    <x v="367"/>
    <s v="Nov"/>
    <n v="2023"/>
    <d v="1899-12-30T14:28:00"/>
    <x v="1"/>
    <x v="0"/>
    <n v="57"/>
    <x v="2"/>
    <s v="Pacific Islander"/>
    <x v="4"/>
    <x v="0"/>
    <m/>
    <n v="59"/>
    <s v="Delay"/>
    <x v="6"/>
    <n v="14"/>
    <x v="2"/>
    <x v="3"/>
    <x v="2"/>
    <x v="0"/>
  </r>
  <r>
    <n v="532374005"/>
    <s v="Y. Harly"/>
    <x v="315"/>
    <s v="Jun"/>
    <n v="2023"/>
    <d v="1899-12-30T03:27:00"/>
    <x v="5"/>
    <x v="0"/>
    <n v="67"/>
    <x v="0"/>
    <s v="Pacific Islander"/>
    <x v="4"/>
    <x v="0"/>
    <m/>
    <n v="29"/>
    <s v="Within Time"/>
    <x v="11"/>
    <n v="3"/>
    <x v="3"/>
    <x v="0"/>
    <x v="1"/>
    <x v="0"/>
  </r>
  <r>
    <n v="510242831"/>
    <s v="M. Polino"/>
    <x v="284"/>
    <s v="Sep"/>
    <n v="2023"/>
    <d v="1899-12-30T20:55:00"/>
    <x v="5"/>
    <x v="0"/>
    <n v="79"/>
    <x v="5"/>
    <s v="Pacific Islander"/>
    <x v="4"/>
    <x v="0"/>
    <n v="9"/>
    <n v="27"/>
    <s v="Within Time"/>
    <x v="19"/>
    <n v="20"/>
    <x v="1"/>
    <x v="3"/>
    <x v="1"/>
    <x v="1"/>
  </r>
  <r>
    <n v="316768097"/>
    <s v="A. Tevelov"/>
    <x v="27"/>
    <s v="Jul"/>
    <n v="2024"/>
    <d v="1899-12-30T06:05:00"/>
    <x v="3"/>
    <x v="0"/>
    <n v="35"/>
    <x v="6"/>
    <s v="Two or More Races"/>
    <x v="6"/>
    <x v="0"/>
    <m/>
    <n v="33"/>
    <s v="Delay"/>
    <x v="16"/>
    <n v="6"/>
    <x v="0"/>
    <x v="1"/>
    <x v="0"/>
    <x v="1"/>
  </r>
  <r>
    <n v="637528720"/>
    <s v="F. Gitthouse"/>
    <x v="33"/>
    <s v="Jul"/>
    <n v="2024"/>
    <d v="1899-12-30T04:16:00"/>
    <x v="5"/>
    <x v="0"/>
    <n v="61"/>
    <x v="0"/>
    <s v="Two or More Races"/>
    <x v="6"/>
    <x v="0"/>
    <m/>
    <n v="27"/>
    <s v="Within Time"/>
    <x v="9"/>
    <n v="4"/>
    <x v="3"/>
    <x v="3"/>
    <x v="1"/>
    <x v="0"/>
  </r>
  <r>
    <n v="644728499"/>
    <s v="I. Witten"/>
    <x v="493"/>
    <s v="Sep"/>
    <n v="2024"/>
    <d v="1899-12-30T15:36:00"/>
    <x v="4"/>
    <x v="0"/>
    <n v="68"/>
    <x v="0"/>
    <s v="Two or More Races"/>
    <x v="6"/>
    <x v="0"/>
    <m/>
    <n v="17"/>
    <s v="Within Time"/>
    <x v="12"/>
    <n v="15"/>
    <x v="2"/>
    <x v="2"/>
    <x v="1"/>
    <x v="2"/>
  </r>
  <r>
    <n v="839528308"/>
    <s v="L. Scanderet"/>
    <x v="218"/>
    <s v="Jun"/>
    <n v="2024"/>
    <d v="1899-12-30T16:42:00"/>
    <x v="0"/>
    <x v="0"/>
    <n v="32"/>
    <x v="6"/>
    <s v="Two or More Races"/>
    <x v="6"/>
    <x v="0"/>
    <m/>
    <n v="49"/>
    <s v="Delay"/>
    <x v="9"/>
    <n v="16"/>
    <x v="2"/>
    <x v="3"/>
    <x v="2"/>
    <x v="0"/>
  </r>
  <r>
    <n v="639728897"/>
    <s v="Q. Haslum"/>
    <x v="560"/>
    <s v="Apr"/>
    <n v="2024"/>
    <d v="1899-12-30T09:03:00"/>
    <x v="0"/>
    <x v="0"/>
    <n v="10"/>
    <x v="4"/>
    <s v="Two or More Races"/>
    <x v="6"/>
    <x v="0"/>
    <m/>
    <n v="19"/>
    <s v="Within Time"/>
    <x v="8"/>
    <n v="9"/>
    <x v="0"/>
    <x v="3"/>
    <x v="1"/>
    <x v="1"/>
  </r>
  <r>
    <n v="246913426"/>
    <s v="Q. Betz"/>
    <x v="311"/>
    <s v="May"/>
    <n v="2024"/>
    <d v="1899-12-30T08:26:00"/>
    <x v="6"/>
    <x v="0"/>
    <n v="65"/>
    <x v="0"/>
    <s v="Two or More Races"/>
    <x v="6"/>
    <x v="0"/>
    <m/>
    <n v="44"/>
    <s v="Delay"/>
    <x v="28"/>
    <n v="8"/>
    <x v="0"/>
    <x v="0"/>
    <x v="0"/>
    <x v="2"/>
  </r>
  <r>
    <n v="889960276"/>
    <s v="Q. Purseglove"/>
    <x v="454"/>
    <s v="Apr"/>
    <n v="2023"/>
    <d v="1899-12-30T22:10:00"/>
    <x v="1"/>
    <x v="0"/>
    <n v="10"/>
    <x v="4"/>
    <s v="Two or More Races"/>
    <x v="6"/>
    <x v="0"/>
    <m/>
    <n v="45"/>
    <s v="Delay"/>
    <x v="21"/>
    <n v="22"/>
    <x v="1"/>
    <x v="1"/>
    <x v="0"/>
    <x v="1"/>
  </r>
  <r>
    <n v="583684800"/>
    <s v="Q. Way"/>
    <x v="293"/>
    <s v="Oct"/>
    <n v="2024"/>
    <d v="1899-12-30T07:36:00"/>
    <x v="3"/>
    <x v="0"/>
    <n v="15"/>
    <x v="3"/>
    <s v="Two or More Races"/>
    <x v="6"/>
    <x v="0"/>
    <m/>
    <n v="51"/>
    <s v="Delay"/>
    <x v="27"/>
    <n v="7"/>
    <x v="0"/>
    <x v="3"/>
    <x v="2"/>
    <x v="0"/>
  </r>
  <r>
    <n v="471102260"/>
    <s v="T. Carey"/>
    <x v="537"/>
    <s v="Dec"/>
    <n v="2023"/>
    <d v="1899-12-30T05:06:00"/>
    <x v="3"/>
    <x v="0"/>
    <n v="30"/>
    <x v="6"/>
    <s v="Two or More Races"/>
    <x v="6"/>
    <x v="0"/>
    <m/>
    <n v="14"/>
    <s v="Within Time"/>
    <x v="29"/>
    <n v="5"/>
    <x v="3"/>
    <x v="2"/>
    <x v="1"/>
    <x v="2"/>
  </r>
  <r>
    <n v="728502926"/>
    <s v="T. Rashleigh"/>
    <x v="93"/>
    <s v="Mar"/>
    <n v="2024"/>
    <d v="1899-12-30T11:47:00"/>
    <x v="3"/>
    <x v="0"/>
    <n v="49"/>
    <x v="2"/>
    <s v="Two or More Races"/>
    <x v="6"/>
    <x v="0"/>
    <m/>
    <n v="43"/>
    <s v="Delay"/>
    <x v="15"/>
    <n v="11"/>
    <x v="0"/>
    <x v="2"/>
    <x v="0"/>
    <x v="2"/>
  </r>
  <r>
    <n v="206574155"/>
    <s v="X. Belle"/>
    <x v="480"/>
    <s v="Dec"/>
    <n v="2023"/>
    <d v="1899-12-30T22:41:00"/>
    <x v="6"/>
    <x v="0"/>
    <n v="49"/>
    <x v="2"/>
    <s v="Two or More Races"/>
    <x v="6"/>
    <x v="0"/>
    <m/>
    <n v="29"/>
    <s v="Within Time"/>
    <x v="5"/>
    <n v="22"/>
    <x v="1"/>
    <x v="0"/>
    <x v="1"/>
    <x v="0"/>
  </r>
  <r>
    <n v="237059734"/>
    <s v="E. Forsdike"/>
    <x v="235"/>
    <s v="Jul"/>
    <n v="2024"/>
    <d v="1899-12-30T04:57:00"/>
    <x v="6"/>
    <x v="0"/>
    <n v="37"/>
    <x v="6"/>
    <s v="Two or More Races"/>
    <x v="6"/>
    <x v="0"/>
    <n v="3"/>
    <n v="12"/>
    <s v="Within Time"/>
    <x v="3"/>
    <n v="4"/>
    <x v="3"/>
    <x v="2"/>
    <x v="1"/>
    <x v="2"/>
  </r>
  <r>
    <n v="506639917"/>
    <s v="S. Peniman"/>
    <x v="77"/>
    <s v="Nov"/>
    <n v="2023"/>
    <d v="1899-12-30T02:39:00"/>
    <x v="3"/>
    <x v="0"/>
    <n v="47"/>
    <x v="2"/>
    <s v="Two or More Races"/>
    <x v="6"/>
    <x v="0"/>
    <n v="6"/>
    <n v="51"/>
    <s v="Delay"/>
    <x v="5"/>
    <n v="2"/>
    <x v="3"/>
    <x v="0"/>
    <x v="2"/>
    <x v="0"/>
  </r>
  <r>
    <n v="269427536"/>
    <s v="S. Rate"/>
    <x v="150"/>
    <s v="Feb"/>
    <n v="2024"/>
    <d v="1899-12-30T23:12:00"/>
    <x v="2"/>
    <x v="0"/>
    <n v="15"/>
    <x v="3"/>
    <s v="Two or More Races"/>
    <x v="6"/>
    <x v="0"/>
    <n v="7"/>
    <n v="33"/>
    <s v="Delay"/>
    <x v="4"/>
    <n v="23"/>
    <x v="1"/>
    <x v="2"/>
    <x v="0"/>
    <x v="2"/>
  </r>
  <r>
    <n v="729221036"/>
    <s v="R. Jozefczak"/>
    <x v="126"/>
    <s v="May"/>
    <n v="2023"/>
    <d v="1899-12-30T04:06:00"/>
    <x v="2"/>
    <x v="0"/>
    <n v="23"/>
    <x v="3"/>
    <s v="Two or More Races"/>
    <x v="6"/>
    <x v="0"/>
    <n v="8"/>
    <n v="16"/>
    <s v="Within Time"/>
    <x v="25"/>
    <n v="4"/>
    <x v="3"/>
    <x v="0"/>
    <x v="1"/>
    <x v="0"/>
  </r>
  <r>
    <n v="311545268"/>
    <s v="T. Ware"/>
    <x v="92"/>
    <s v="May"/>
    <n v="2024"/>
    <d v="1899-12-30T14:30:00"/>
    <x v="4"/>
    <x v="0"/>
    <n v="45"/>
    <x v="2"/>
    <s v="Two or More Races"/>
    <x v="6"/>
    <x v="0"/>
    <n v="8"/>
    <n v="30"/>
    <s v="Delay"/>
    <x v="27"/>
    <n v="14"/>
    <x v="2"/>
    <x v="3"/>
    <x v="1"/>
    <x v="0"/>
  </r>
  <r>
    <n v="567794489"/>
    <s v="S. Zelley"/>
    <x v="419"/>
    <s v="Oct"/>
    <n v="2024"/>
    <d v="1899-12-30T18:51:00"/>
    <x v="6"/>
    <x v="0"/>
    <n v="3"/>
    <x v="1"/>
    <s v="Two or More Races"/>
    <x v="6"/>
    <x v="0"/>
    <n v="9"/>
    <n v="40"/>
    <s v="Delay"/>
    <x v="4"/>
    <n v="18"/>
    <x v="1"/>
    <x v="2"/>
    <x v="0"/>
    <x v="2"/>
  </r>
  <r>
    <n v="604674072"/>
    <s v="G. Comiam"/>
    <x v="162"/>
    <s v="Jul"/>
    <n v="2024"/>
    <d v="1899-12-30T04:04:00"/>
    <x v="1"/>
    <x v="0"/>
    <n v="55"/>
    <x v="2"/>
    <s v="Two or More Races"/>
    <x v="3"/>
    <x v="0"/>
    <m/>
    <n v="43"/>
    <s v="Delay"/>
    <x v="22"/>
    <n v="4"/>
    <x v="3"/>
    <x v="1"/>
    <x v="0"/>
    <x v="1"/>
  </r>
  <r>
    <n v="327390494"/>
    <s v="H. Wharby"/>
    <x v="477"/>
    <s v="Sep"/>
    <n v="2024"/>
    <d v="1899-12-30T03:52:00"/>
    <x v="6"/>
    <x v="0"/>
    <n v="19"/>
    <x v="3"/>
    <s v="Two or More Races"/>
    <x v="3"/>
    <x v="0"/>
    <m/>
    <n v="17"/>
    <s v="Within Time"/>
    <x v="24"/>
    <n v="3"/>
    <x v="3"/>
    <x v="1"/>
    <x v="1"/>
    <x v="1"/>
  </r>
  <r>
    <n v="571039350"/>
    <s v="O. Dounbare"/>
    <x v="287"/>
    <s v="Sep"/>
    <n v="2024"/>
    <d v="1899-12-30T04:41:00"/>
    <x v="3"/>
    <x v="0"/>
    <n v="66"/>
    <x v="0"/>
    <s v="Two or More Races"/>
    <x v="3"/>
    <x v="0"/>
    <m/>
    <n v="37"/>
    <s v="Delay"/>
    <x v="1"/>
    <n v="4"/>
    <x v="3"/>
    <x v="0"/>
    <x v="0"/>
    <x v="0"/>
  </r>
  <r>
    <n v="774055714"/>
    <s v="U. Mariette"/>
    <x v="428"/>
    <s v="Aug"/>
    <n v="2024"/>
    <d v="1899-12-30T17:41:00"/>
    <x v="2"/>
    <x v="0"/>
    <n v="31"/>
    <x v="6"/>
    <s v="Two or More Races"/>
    <x v="3"/>
    <x v="0"/>
    <m/>
    <n v="20"/>
    <s v="Within Time"/>
    <x v="21"/>
    <n v="17"/>
    <x v="2"/>
    <x v="1"/>
    <x v="1"/>
    <x v="1"/>
  </r>
  <r>
    <n v="354058896"/>
    <s v="V. Gorrissen"/>
    <x v="347"/>
    <s v="Oct"/>
    <n v="2024"/>
    <d v="1899-12-30T08:31:00"/>
    <x v="6"/>
    <x v="0"/>
    <n v="36"/>
    <x v="6"/>
    <s v="Two or More Races"/>
    <x v="3"/>
    <x v="0"/>
    <m/>
    <n v="33"/>
    <s v="Delay"/>
    <x v="21"/>
    <n v="8"/>
    <x v="0"/>
    <x v="1"/>
    <x v="0"/>
    <x v="1"/>
  </r>
  <r>
    <n v="609615196"/>
    <s v="M. Knowlson"/>
    <x v="519"/>
    <s v="Nov"/>
    <n v="2023"/>
    <d v="1899-12-30T14:42:00"/>
    <x v="2"/>
    <x v="0"/>
    <n v="43"/>
    <x v="6"/>
    <s v="Two or More Races"/>
    <x v="3"/>
    <x v="0"/>
    <n v="9"/>
    <n v="39"/>
    <s v="Delay"/>
    <x v="17"/>
    <n v="14"/>
    <x v="2"/>
    <x v="1"/>
    <x v="0"/>
    <x v="1"/>
  </r>
  <r>
    <n v="710081839"/>
    <s v="A. Hourstan"/>
    <x v="113"/>
    <s v="Sep"/>
    <n v="2024"/>
    <d v="1899-12-30T13:49:00"/>
    <x v="5"/>
    <x v="0"/>
    <n v="11"/>
    <x v="4"/>
    <s v="Two or More Races"/>
    <x v="1"/>
    <x v="0"/>
    <m/>
    <n v="17"/>
    <s v="Within Time"/>
    <x v="0"/>
    <n v="13"/>
    <x v="2"/>
    <x v="0"/>
    <x v="1"/>
    <x v="0"/>
  </r>
  <r>
    <n v="669233949"/>
    <s v="A. Gadsdon"/>
    <x v="428"/>
    <s v="Aug"/>
    <n v="2024"/>
    <d v="1899-12-30T10:21:00"/>
    <x v="2"/>
    <x v="0"/>
    <n v="7"/>
    <x v="4"/>
    <s v="Two or More Races"/>
    <x v="1"/>
    <x v="0"/>
    <m/>
    <n v="32"/>
    <s v="Delay"/>
    <x v="21"/>
    <n v="10"/>
    <x v="0"/>
    <x v="1"/>
    <x v="0"/>
    <x v="1"/>
  </r>
  <r>
    <n v="127745580"/>
    <s v="B. Lambswood"/>
    <x v="526"/>
    <s v="May"/>
    <n v="2024"/>
    <d v="1899-12-30T04:02:00"/>
    <x v="4"/>
    <x v="0"/>
    <n v="17"/>
    <x v="3"/>
    <s v="Two or More Races"/>
    <x v="1"/>
    <x v="0"/>
    <m/>
    <n v="10"/>
    <s v="Within Time"/>
    <x v="23"/>
    <n v="4"/>
    <x v="3"/>
    <x v="2"/>
    <x v="1"/>
    <x v="2"/>
  </r>
  <r>
    <n v="534183151"/>
    <s v="B. Collibear"/>
    <x v="137"/>
    <s v="Dec"/>
    <n v="2023"/>
    <d v="1899-12-30T01:48:00"/>
    <x v="3"/>
    <x v="0"/>
    <n v="67"/>
    <x v="0"/>
    <s v="Two or More Races"/>
    <x v="1"/>
    <x v="0"/>
    <m/>
    <n v="37"/>
    <s v="Delay"/>
    <x v="24"/>
    <n v="1"/>
    <x v="3"/>
    <x v="1"/>
    <x v="0"/>
    <x v="1"/>
  </r>
  <r>
    <n v="758215102"/>
    <s v="B. Schwandermann"/>
    <x v="131"/>
    <s v="May"/>
    <n v="2024"/>
    <d v="1899-12-30T14:58:00"/>
    <x v="5"/>
    <x v="0"/>
    <n v="33"/>
    <x v="6"/>
    <s v="Two or More Races"/>
    <x v="1"/>
    <x v="0"/>
    <m/>
    <n v="39"/>
    <s v="Delay"/>
    <x v="15"/>
    <n v="14"/>
    <x v="2"/>
    <x v="2"/>
    <x v="0"/>
    <x v="2"/>
  </r>
  <r>
    <n v="523656493"/>
    <s v="B. Hulk"/>
    <x v="437"/>
    <s v="Jun"/>
    <n v="2024"/>
    <d v="1899-12-30T01:56:00"/>
    <x v="5"/>
    <x v="0"/>
    <n v="26"/>
    <x v="3"/>
    <s v="Two or More Races"/>
    <x v="1"/>
    <x v="0"/>
    <m/>
    <n v="40"/>
    <s v="Delay"/>
    <x v="26"/>
    <n v="1"/>
    <x v="3"/>
    <x v="2"/>
    <x v="0"/>
    <x v="2"/>
  </r>
  <r>
    <n v="796696311"/>
    <s v="B. Heffer"/>
    <x v="89"/>
    <s v="Aug"/>
    <n v="2023"/>
    <d v="1899-12-30T15:48:00"/>
    <x v="1"/>
    <x v="0"/>
    <n v="62"/>
    <x v="0"/>
    <s v="Two or More Races"/>
    <x v="1"/>
    <x v="0"/>
    <m/>
    <n v="44"/>
    <s v="Delay"/>
    <x v="9"/>
    <n v="15"/>
    <x v="2"/>
    <x v="3"/>
    <x v="0"/>
    <x v="0"/>
  </r>
  <r>
    <n v="153103389"/>
    <s v="B. Ruzek"/>
    <x v="335"/>
    <s v="Dec"/>
    <n v="2023"/>
    <d v="1899-12-30T06:34:00"/>
    <x v="5"/>
    <x v="0"/>
    <n v="12"/>
    <x v="4"/>
    <s v="Two or More Races"/>
    <x v="1"/>
    <x v="0"/>
    <m/>
    <n v="59"/>
    <s v="Delay"/>
    <x v="21"/>
    <n v="6"/>
    <x v="0"/>
    <x v="1"/>
    <x v="2"/>
    <x v="1"/>
  </r>
  <r>
    <n v="159059428"/>
    <s v="E. Bartolomieu"/>
    <x v="384"/>
    <s v="May"/>
    <n v="2024"/>
    <d v="1899-12-30T03:47:00"/>
    <x v="5"/>
    <x v="0"/>
    <n v="62"/>
    <x v="0"/>
    <s v="Two or More Races"/>
    <x v="1"/>
    <x v="0"/>
    <m/>
    <n v="25"/>
    <s v="Within Time"/>
    <x v="29"/>
    <n v="3"/>
    <x v="3"/>
    <x v="2"/>
    <x v="1"/>
    <x v="2"/>
  </r>
  <r>
    <n v="751785779"/>
    <s v="F. Orehead"/>
    <x v="140"/>
    <s v="Aug"/>
    <n v="2023"/>
    <d v="1899-12-30T07:27:00"/>
    <x v="6"/>
    <x v="0"/>
    <n v="71"/>
    <x v="5"/>
    <s v="Two or More Races"/>
    <x v="1"/>
    <x v="0"/>
    <m/>
    <n v="60"/>
    <s v="Delay"/>
    <x v="13"/>
    <n v="7"/>
    <x v="0"/>
    <x v="2"/>
    <x v="2"/>
    <x v="2"/>
  </r>
  <r>
    <n v="648173878"/>
    <s v="G. Penkman"/>
    <x v="435"/>
    <s v="Jun"/>
    <n v="2024"/>
    <d v="1899-12-30T18:51:00"/>
    <x v="0"/>
    <x v="0"/>
    <n v="24"/>
    <x v="3"/>
    <s v="Two or More Races"/>
    <x v="1"/>
    <x v="0"/>
    <m/>
    <n v="11"/>
    <s v="Within Time"/>
    <x v="7"/>
    <n v="18"/>
    <x v="1"/>
    <x v="2"/>
    <x v="1"/>
    <x v="2"/>
  </r>
  <r>
    <n v="109225491"/>
    <s v="G. Reisenstein"/>
    <x v="435"/>
    <s v="Jun"/>
    <n v="2024"/>
    <d v="1899-12-30T13:41:00"/>
    <x v="0"/>
    <x v="0"/>
    <n v="39"/>
    <x v="6"/>
    <s v="Two or More Races"/>
    <x v="1"/>
    <x v="0"/>
    <m/>
    <n v="53"/>
    <s v="Delay"/>
    <x v="7"/>
    <n v="13"/>
    <x v="2"/>
    <x v="2"/>
    <x v="2"/>
    <x v="2"/>
  </r>
  <r>
    <n v="781158827"/>
    <s v="H. Steptow"/>
    <x v="227"/>
    <s v="Sep"/>
    <n v="2023"/>
    <d v="1899-12-30T02:51:00"/>
    <x v="5"/>
    <x v="0"/>
    <n v="18"/>
    <x v="3"/>
    <s v="Two or More Races"/>
    <x v="1"/>
    <x v="0"/>
    <m/>
    <n v="29"/>
    <s v="Within Time"/>
    <x v="4"/>
    <n v="2"/>
    <x v="3"/>
    <x v="2"/>
    <x v="1"/>
    <x v="2"/>
  </r>
  <r>
    <n v="308381759"/>
    <s v="I. Oliveira"/>
    <x v="72"/>
    <s v="Jun"/>
    <n v="2024"/>
    <d v="1899-12-30T20:52:00"/>
    <x v="2"/>
    <x v="0"/>
    <n v="79"/>
    <x v="5"/>
    <s v="Two or More Races"/>
    <x v="1"/>
    <x v="0"/>
    <m/>
    <n v="18"/>
    <s v="Within Time"/>
    <x v="27"/>
    <n v="20"/>
    <x v="1"/>
    <x v="3"/>
    <x v="1"/>
    <x v="0"/>
  </r>
  <r>
    <n v="495091764"/>
    <s v="I. Bocken"/>
    <x v="284"/>
    <s v="Sep"/>
    <n v="2023"/>
    <d v="1899-12-30T23:31:00"/>
    <x v="5"/>
    <x v="0"/>
    <n v="4"/>
    <x v="1"/>
    <s v="Two or More Races"/>
    <x v="1"/>
    <x v="0"/>
    <m/>
    <n v="21"/>
    <s v="Within Time"/>
    <x v="19"/>
    <n v="23"/>
    <x v="1"/>
    <x v="3"/>
    <x v="1"/>
    <x v="1"/>
  </r>
  <r>
    <n v="169411872"/>
    <s v="I. Ketchaside"/>
    <x v="75"/>
    <s v="Dec"/>
    <n v="2023"/>
    <d v="1899-12-30T13:07:00"/>
    <x v="3"/>
    <x v="0"/>
    <n v="61"/>
    <x v="0"/>
    <s v="Two or More Races"/>
    <x v="1"/>
    <x v="0"/>
    <m/>
    <n v="23"/>
    <s v="Within Time"/>
    <x v="8"/>
    <n v="13"/>
    <x v="2"/>
    <x v="3"/>
    <x v="1"/>
    <x v="1"/>
  </r>
  <r>
    <n v="536912898"/>
    <s v="I. Leathem"/>
    <x v="475"/>
    <s v="Apr"/>
    <n v="2023"/>
    <d v="1899-12-30T11:29:00"/>
    <x v="1"/>
    <x v="0"/>
    <n v="31"/>
    <x v="6"/>
    <s v="Two or More Races"/>
    <x v="1"/>
    <x v="0"/>
    <m/>
    <n v="27"/>
    <s v="Within Time"/>
    <x v="4"/>
    <n v="11"/>
    <x v="0"/>
    <x v="2"/>
    <x v="1"/>
    <x v="2"/>
  </r>
  <r>
    <n v="846407635"/>
    <s v="K. Fern"/>
    <x v="345"/>
    <s v="Apr"/>
    <n v="2023"/>
    <d v="1899-12-30T20:41:00"/>
    <x v="2"/>
    <x v="0"/>
    <n v="3"/>
    <x v="1"/>
    <s v="Two or More Races"/>
    <x v="1"/>
    <x v="0"/>
    <m/>
    <n v="26"/>
    <s v="Within Time"/>
    <x v="22"/>
    <n v="20"/>
    <x v="1"/>
    <x v="1"/>
    <x v="1"/>
    <x v="1"/>
  </r>
  <r>
    <n v="696258164"/>
    <s v="K. Evreux"/>
    <x v="564"/>
    <s v="Jun"/>
    <n v="2024"/>
    <d v="1899-12-30T23:24:00"/>
    <x v="3"/>
    <x v="0"/>
    <n v="22"/>
    <x v="3"/>
    <s v="Two or More Races"/>
    <x v="1"/>
    <x v="0"/>
    <m/>
    <n v="35"/>
    <s v="Delay"/>
    <x v="30"/>
    <n v="23"/>
    <x v="1"/>
    <x v="3"/>
    <x v="0"/>
    <x v="1"/>
  </r>
  <r>
    <n v="455865550"/>
    <s v="K. Deveraux"/>
    <x v="182"/>
    <s v="Aug"/>
    <n v="2023"/>
    <d v="1899-12-30T02:31:00"/>
    <x v="0"/>
    <x v="0"/>
    <n v="41"/>
    <x v="6"/>
    <s v="Two or More Races"/>
    <x v="1"/>
    <x v="0"/>
    <m/>
    <n v="55"/>
    <s v="Delay"/>
    <x v="12"/>
    <n v="2"/>
    <x v="3"/>
    <x v="2"/>
    <x v="2"/>
    <x v="2"/>
  </r>
  <r>
    <n v="556454348"/>
    <s v="L. Curd"/>
    <x v="428"/>
    <s v="Aug"/>
    <n v="2024"/>
    <d v="1899-12-30T13:39:00"/>
    <x v="2"/>
    <x v="0"/>
    <n v="15"/>
    <x v="3"/>
    <s v="Two or More Races"/>
    <x v="1"/>
    <x v="0"/>
    <m/>
    <n v="16"/>
    <s v="Within Time"/>
    <x v="21"/>
    <n v="13"/>
    <x v="2"/>
    <x v="1"/>
    <x v="1"/>
    <x v="1"/>
  </r>
  <r>
    <n v="505436760"/>
    <s v="L. Ramelet"/>
    <x v="306"/>
    <s v="Sep"/>
    <n v="2023"/>
    <d v="1899-12-30T11:06:00"/>
    <x v="1"/>
    <x v="0"/>
    <n v="48"/>
    <x v="2"/>
    <s v="Two or More Races"/>
    <x v="1"/>
    <x v="0"/>
    <m/>
    <n v="55"/>
    <s v="Delay"/>
    <x v="17"/>
    <n v="11"/>
    <x v="0"/>
    <x v="1"/>
    <x v="2"/>
    <x v="1"/>
  </r>
  <r>
    <n v="334428970"/>
    <s v="M. Burnie"/>
    <x v="177"/>
    <s v="Dec"/>
    <n v="2023"/>
    <d v="1899-12-30T05:06:00"/>
    <x v="0"/>
    <x v="0"/>
    <n v="25"/>
    <x v="3"/>
    <s v="Two or More Races"/>
    <x v="1"/>
    <x v="0"/>
    <m/>
    <n v="15"/>
    <s v="Within Time"/>
    <x v="0"/>
    <n v="5"/>
    <x v="3"/>
    <x v="0"/>
    <x v="1"/>
    <x v="0"/>
  </r>
  <r>
    <n v="620353794"/>
    <s v="M. Kubelka"/>
    <x v="210"/>
    <s v="Nov"/>
    <n v="2023"/>
    <d v="1899-12-30T00:21:00"/>
    <x v="6"/>
    <x v="0"/>
    <n v="35"/>
    <x v="6"/>
    <s v="Two or More Races"/>
    <x v="1"/>
    <x v="0"/>
    <m/>
    <n v="37"/>
    <s v="Delay"/>
    <x v="16"/>
    <n v="0"/>
    <x v="3"/>
    <x v="1"/>
    <x v="0"/>
    <x v="1"/>
  </r>
  <r>
    <n v="291901058"/>
    <s v="M. Connell"/>
    <x v="266"/>
    <s v="Oct"/>
    <n v="2023"/>
    <d v="1899-12-30T05:38:00"/>
    <x v="3"/>
    <x v="0"/>
    <n v="8"/>
    <x v="4"/>
    <s v="Two or More Races"/>
    <x v="1"/>
    <x v="0"/>
    <m/>
    <n v="55"/>
    <s v="Delay"/>
    <x v="21"/>
    <n v="5"/>
    <x v="3"/>
    <x v="1"/>
    <x v="2"/>
    <x v="1"/>
  </r>
  <r>
    <n v="151794805"/>
    <s v="N. Monelle"/>
    <x v="128"/>
    <s v="Aug"/>
    <n v="2023"/>
    <d v="1899-12-30T23:19:00"/>
    <x v="5"/>
    <x v="0"/>
    <n v="48"/>
    <x v="2"/>
    <s v="Two or More Races"/>
    <x v="1"/>
    <x v="0"/>
    <m/>
    <n v="26"/>
    <s v="Within Time"/>
    <x v="6"/>
    <n v="23"/>
    <x v="1"/>
    <x v="3"/>
    <x v="1"/>
    <x v="0"/>
  </r>
  <r>
    <n v="468548320"/>
    <s v="N. Swindall"/>
    <x v="221"/>
    <s v="May"/>
    <n v="2024"/>
    <d v="1899-12-30T23:12:00"/>
    <x v="0"/>
    <x v="0"/>
    <n v="50"/>
    <x v="2"/>
    <s v="Two or More Races"/>
    <x v="1"/>
    <x v="0"/>
    <m/>
    <n v="27"/>
    <s v="Within Time"/>
    <x v="21"/>
    <n v="23"/>
    <x v="1"/>
    <x v="1"/>
    <x v="1"/>
    <x v="1"/>
  </r>
  <r>
    <n v="337540640"/>
    <s v="N. Skeech"/>
    <x v="373"/>
    <s v="Mar"/>
    <n v="2024"/>
    <d v="1899-12-30T06:24:00"/>
    <x v="2"/>
    <x v="0"/>
    <n v="64"/>
    <x v="0"/>
    <s v="Two or More Races"/>
    <x v="1"/>
    <x v="0"/>
    <m/>
    <n v="52"/>
    <s v="Delay"/>
    <x v="26"/>
    <n v="6"/>
    <x v="0"/>
    <x v="2"/>
    <x v="2"/>
    <x v="2"/>
  </r>
  <r>
    <n v="695963968"/>
    <s v="N. Jimson"/>
    <x v="246"/>
    <s v="May"/>
    <n v="2023"/>
    <d v="1899-12-30T21:20:00"/>
    <x v="4"/>
    <x v="0"/>
    <n v="62"/>
    <x v="0"/>
    <s v="Two or More Races"/>
    <x v="1"/>
    <x v="0"/>
    <m/>
    <n v="54"/>
    <s v="Delay"/>
    <x v="19"/>
    <n v="21"/>
    <x v="1"/>
    <x v="3"/>
    <x v="2"/>
    <x v="1"/>
  </r>
  <r>
    <n v="823214024"/>
    <s v="O. Lukasen"/>
    <x v="101"/>
    <s v="Jun"/>
    <n v="2024"/>
    <d v="1899-12-30T19:41:00"/>
    <x v="2"/>
    <x v="0"/>
    <n v="14"/>
    <x v="4"/>
    <s v="Two or More Races"/>
    <x v="1"/>
    <x v="0"/>
    <m/>
    <n v="38"/>
    <s v="Delay"/>
    <x v="23"/>
    <n v="19"/>
    <x v="1"/>
    <x v="2"/>
    <x v="0"/>
    <x v="2"/>
  </r>
  <r>
    <n v="458998740"/>
    <s v="P. Fountain"/>
    <x v="511"/>
    <s v="Apr"/>
    <n v="2023"/>
    <d v="1899-12-30T16:43:00"/>
    <x v="0"/>
    <x v="0"/>
    <n v="61"/>
    <x v="0"/>
    <s v="Two or More Races"/>
    <x v="1"/>
    <x v="0"/>
    <m/>
    <n v="28"/>
    <s v="Within Time"/>
    <x v="7"/>
    <n v="16"/>
    <x v="2"/>
    <x v="2"/>
    <x v="1"/>
    <x v="2"/>
  </r>
  <r>
    <n v="326329009"/>
    <s v="Q. Brechin"/>
    <x v="450"/>
    <s v="Aug"/>
    <n v="2024"/>
    <d v="1899-12-30T05:05:00"/>
    <x v="3"/>
    <x v="0"/>
    <n v="4"/>
    <x v="1"/>
    <s v="Two or More Races"/>
    <x v="1"/>
    <x v="0"/>
    <m/>
    <n v="25"/>
    <s v="Within Time"/>
    <x v="6"/>
    <n v="5"/>
    <x v="3"/>
    <x v="3"/>
    <x v="1"/>
    <x v="0"/>
  </r>
  <r>
    <n v="772305939"/>
    <s v="Q. Cluderay"/>
    <x v="226"/>
    <s v="Sep"/>
    <n v="2023"/>
    <d v="1899-12-30T07:46:00"/>
    <x v="6"/>
    <x v="0"/>
    <n v="22"/>
    <x v="3"/>
    <s v="Two or More Races"/>
    <x v="1"/>
    <x v="0"/>
    <m/>
    <n v="37"/>
    <s v="Delay"/>
    <x v="7"/>
    <n v="7"/>
    <x v="0"/>
    <x v="2"/>
    <x v="0"/>
    <x v="2"/>
  </r>
  <r>
    <n v="327016909"/>
    <s v="R. Oldfield"/>
    <x v="193"/>
    <s v="Sep"/>
    <n v="2024"/>
    <d v="1899-12-30T06:32:00"/>
    <x v="3"/>
    <x v="0"/>
    <n v="77"/>
    <x v="5"/>
    <s v="Two or More Races"/>
    <x v="1"/>
    <x v="0"/>
    <m/>
    <n v="38"/>
    <s v="Delay"/>
    <x v="21"/>
    <n v="6"/>
    <x v="0"/>
    <x v="1"/>
    <x v="0"/>
    <x v="1"/>
  </r>
  <r>
    <n v="586060042"/>
    <s v="S. Wickendon"/>
    <x v="221"/>
    <s v="May"/>
    <n v="2024"/>
    <d v="1899-12-30T04:50:00"/>
    <x v="0"/>
    <x v="0"/>
    <n v="21"/>
    <x v="3"/>
    <s v="Two or More Races"/>
    <x v="1"/>
    <x v="0"/>
    <m/>
    <n v="22"/>
    <s v="Within Time"/>
    <x v="21"/>
    <n v="4"/>
    <x v="3"/>
    <x v="1"/>
    <x v="1"/>
    <x v="1"/>
  </r>
  <r>
    <n v="633247176"/>
    <s v="S. Almon"/>
    <x v="461"/>
    <s v="Dec"/>
    <n v="2023"/>
    <d v="1899-12-30T00:08:00"/>
    <x v="6"/>
    <x v="0"/>
    <n v="57"/>
    <x v="2"/>
    <s v="Two or More Races"/>
    <x v="1"/>
    <x v="0"/>
    <m/>
    <n v="28"/>
    <s v="Within Time"/>
    <x v="18"/>
    <n v="0"/>
    <x v="3"/>
    <x v="1"/>
    <x v="1"/>
    <x v="1"/>
  </r>
  <r>
    <n v="621041236"/>
    <s v="S. Shobbrook"/>
    <x v="109"/>
    <s v="Jul"/>
    <n v="2023"/>
    <d v="1899-12-30T21:17:00"/>
    <x v="4"/>
    <x v="0"/>
    <n v="35"/>
    <x v="6"/>
    <s v="Two or More Races"/>
    <x v="1"/>
    <x v="0"/>
    <m/>
    <n v="54"/>
    <s v="Delay"/>
    <x v="29"/>
    <n v="21"/>
    <x v="1"/>
    <x v="2"/>
    <x v="2"/>
    <x v="2"/>
  </r>
  <r>
    <n v="461424480"/>
    <s v="T. Jimmes"/>
    <x v="89"/>
    <s v="Aug"/>
    <n v="2023"/>
    <d v="1899-12-30T02:11:00"/>
    <x v="1"/>
    <x v="0"/>
    <n v="68"/>
    <x v="0"/>
    <s v="Two or More Races"/>
    <x v="1"/>
    <x v="0"/>
    <m/>
    <n v="17"/>
    <s v="Within Time"/>
    <x v="9"/>
    <n v="2"/>
    <x v="3"/>
    <x v="3"/>
    <x v="1"/>
    <x v="0"/>
  </r>
  <r>
    <n v="470138720"/>
    <s v="T. Fido"/>
    <x v="556"/>
    <s v="Mar"/>
    <n v="2024"/>
    <d v="1899-12-30T06:26:00"/>
    <x v="1"/>
    <x v="0"/>
    <n v="62"/>
    <x v="0"/>
    <s v="Two or More Races"/>
    <x v="1"/>
    <x v="0"/>
    <m/>
    <n v="18"/>
    <s v="Within Time"/>
    <x v="11"/>
    <n v="6"/>
    <x v="0"/>
    <x v="0"/>
    <x v="1"/>
    <x v="0"/>
  </r>
  <r>
    <n v="730822040"/>
    <s v="T. Becconsall"/>
    <x v="366"/>
    <s v="Feb"/>
    <n v="2024"/>
    <d v="1899-12-30T19:18:00"/>
    <x v="4"/>
    <x v="0"/>
    <n v="70"/>
    <x v="5"/>
    <s v="Two or More Races"/>
    <x v="1"/>
    <x v="0"/>
    <m/>
    <n v="28"/>
    <s v="Within Time"/>
    <x v="18"/>
    <n v="19"/>
    <x v="1"/>
    <x v="1"/>
    <x v="1"/>
    <x v="1"/>
  </r>
  <r>
    <n v="716692537"/>
    <s v="T. Reubens"/>
    <x v="197"/>
    <s v="Oct"/>
    <n v="2023"/>
    <d v="1899-12-30T07:39:00"/>
    <x v="1"/>
    <x v="0"/>
    <n v="33"/>
    <x v="6"/>
    <s v="Two or More Races"/>
    <x v="1"/>
    <x v="0"/>
    <m/>
    <n v="32"/>
    <s v="Delay"/>
    <x v="28"/>
    <n v="7"/>
    <x v="0"/>
    <x v="0"/>
    <x v="0"/>
    <x v="2"/>
  </r>
  <r>
    <n v="784235193"/>
    <s v="T. Dalmon"/>
    <x v="181"/>
    <s v="Aug"/>
    <n v="2023"/>
    <d v="1899-12-30T03:22:00"/>
    <x v="4"/>
    <x v="0"/>
    <n v="18"/>
    <x v="3"/>
    <s v="Two or More Races"/>
    <x v="1"/>
    <x v="0"/>
    <m/>
    <n v="38"/>
    <s v="Delay"/>
    <x v="16"/>
    <n v="3"/>
    <x v="3"/>
    <x v="1"/>
    <x v="0"/>
    <x v="1"/>
  </r>
  <r>
    <n v="575351820"/>
    <s v="T. Wyllcock"/>
    <x v="421"/>
    <s v="Jul"/>
    <n v="2024"/>
    <d v="1899-12-30T20:27:00"/>
    <x v="6"/>
    <x v="0"/>
    <n v="22"/>
    <x v="3"/>
    <s v="Two or More Races"/>
    <x v="1"/>
    <x v="0"/>
    <m/>
    <n v="44"/>
    <s v="Delay"/>
    <x v="17"/>
    <n v="20"/>
    <x v="1"/>
    <x v="1"/>
    <x v="0"/>
    <x v="1"/>
  </r>
  <r>
    <n v="322218317"/>
    <s v="T. Lile"/>
    <x v="359"/>
    <s v="Sep"/>
    <n v="2024"/>
    <d v="1899-12-30T23:19:00"/>
    <x v="1"/>
    <x v="0"/>
    <n v="23"/>
    <x v="3"/>
    <s v="Two or More Races"/>
    <x v="1"/>
    <x v="0"/>
    <m/>
    <n v="58"/>
    <s v="Delay"/>
    <x v="16"/>
    <n v="23"/>
    <x v="1"/>
    <x v="1"/>
    <x v="2"/>
    <x v="1"/>
  </r>
  <r>
    <n v="891043560"/>
    <s v="V. Greaser"/>
    <x v="227"/>
    <s v="Sep"/>
    <n v="2023"/>
    <d v="1899-12-30T04:58:00"/>
    <x v="5"/>
    <x v="0"/>
    <n v="65"/>
    <x v="0"/>
    <s v="Two or More Races"/>
    <x v="1"/>
    <x v="0"/>
    <m/>
    <n v="43"/>
    <s v="Delay"/>
    <x v="4"/>
    <n v="4"/>
    <x v="3"/>
    <x v="2"/>
    <x v="0"/>
    <x v="2"/>
  </r>
  <r>
    <n v="248901365"/>
    <s v="V. Kobpal"/>
    <x v="124"/>
    <s v="Nov"/>
    <n v="2023"/>
    <d v="1899-12-30T04:42:00"/>
    <x v="6"/>
    <x v="0"/>
    <n v="65"/>
    <x v="0"/>
    <s v="Two or More Races"/>
    <x v="1"/>
    <x v="0"/>
    <m/>
    <n v="45"/>
    <s v="Delay"/>
    <x v="28"/>
    <n v="4"/>
    <x v="3"/>
    <x v="0"/>
    <x v="0"/>
    <x v="2"/>
  </r>
  <r>
    <n v="687786410"/>
    <s v="V. Rodder"/>
    <x v="48"/>
    <s v="Oct"/>
    <n v="2024"/>
    <d v="1899-12-30T18:17:00"/>
    <x v="2"/>
    <x v="0"/>
    <n v="9"/>
    <x v="4"/>
    <s v="Two or More Races"/>
    <x v="1"/>
    <x v="0"/>
    <m/>
    <n v="50"/>
    <s v="Delay"/>
    <x v="15"/>
    <n v="18"/>
    <x v="1"/>
    <x v="2"/>
    <x v="2"/>
    <x v="2"/>
  </r>
  <r>
    <n v="583858092"/>
    <s v="V. Nickerson"/>
    <x v="354"/>
    <s v="Apr"/>
    <n v="2023"/>
    <d v="1899-12-30T21:04:00"/>
    <x v="2"/>
    <x v="0"/>
    <n v="36"/>
    <x v="6"/>
    <s v="Two or More Races"/>
    <x v="1"/>
    <x v="0"/>
    <m/>
    <n v="54"/>
    <s v="Delay"/>
    <x v="27"/>
    <n v="21"/>
    <x v="1"/>
    <x v="3"/>
    <x v="2"/>
    <x v="0"/>
  </r>
  <r>
    <n v="442150286"/>
    <s v="W. Lyosik"/>
    <x v="115"/>
    <s v="Oct"/>
    <n v="2024"/>
    <d v="1899-12-30T23:07:00"/>
    <x v="6"/>
    <x v="0"/>
    <n v="71"/>
    <x v="5"/>
    <s v="Two or More Races"/>
    <x v="1"/>
    <x v="0"/>
    <m/>
    <n v="34"/>
    <s v="Delay"/>
    <x v="13"/>
    <n v="23"/>
    <x v="1"/>
    <x v="2"/>
    <x v="0"/>
    <x v="2"/>
  </r>
  <r>
    <n v="801821101"/>
    <s v="W. Pamment"/>
    <x v="277"/>
    <s v="Aug"/>
    <n v="2023"/>
    <d v="1899-12-30T17:05:00"/>
    <x v="0"/>
    <x v="0"/>
    <n v="5"/>
    <x v="4"/>
    <s v="Two or More Races"/>
    <x v="1"/>
    <x v="0"/>
    <m/>
    <n v="46"/>
    <s v="Delay"/>
    <x v="30"/>
    <n v="17"/>
    <x v="2"/>
    <x v="3"/>
    <x v="2"/>
    <x v="1"/>
  </r>
  <r>
    <n v="577991334"/>
    <s v="W. Haslum"/>
    <x v="555"/>
    <s v="Feb"/>
    <n v="2024"/>
    <d v="1899-12-30T04:24:00"/>
    <x v="4"/>
    <x v="0"/>
    <n v="58"/>
    <x v="2"/>
    <s v="Two or More Races"/>
    <x v="1"/>
    <x v="0"/>
    <m/>
    <n v="59"/>
    <s v="Delay"/>
    <x v="7"/>
    <n v="4"/>
    <x v="3"/>
    <x v="2"/>
    <x v="2"/>
    <x v="2"/>
  </r>
  <r>
    <n v="535116082"/>
    <s v="X. Grout"/>
    <x v="526"/>
    <s v="May"/>
    <n v="2024"/>
    <d v="1899-12-30T07:49:00"/>
    <x v="4"/>
    <x v="0"/>
    <n v="78"/>
    <x v="5"/>
    <s v="Two or More Races"/>
    <x v="1"/>
    <x v="0"/>
    <m/>
    <n v="53"/>
    <s v="Delay"/>
    <x v="23"/>
    <n v="7"/>
    <x v="0"/>
    <x v="2"/>
    <x v="2"/>
    <x v="2"/>
  </r>
  <r>
    <n v="547687669"/>
    <s v="Y. Hurn"/>
    <x v="24"/>
    <s v="Apr"/>
    <n v="2023"/>
    <d v="1899-12-30T05:06:00"/>
    <x v="0"/>
    <x v="0"/>
    <n v="6"/>
    <x v="4"/>
    <s v="Two or More Races"/>
    <x v="1"/>
    <x v="0"/>
    <m/>
    <n v="45"/>
    <s v="Delay"/>
    <x v="9"/>
    <n v="5"/>
    <x v="3"/>
    <x v="3"/>
    <x v="0"/>
    <x v="0"/>
  </r>
  <r>
    <n v="808370659"/>
    <s v="Y. Anfusso"/>
    <x v="411"/>
    <s v="Sep"/>
    <n v="2023"/>
    <d v="1899-12-30T00:59:00"/>
    <x v="3"/>
    <x v="0"/>
    <n v="38"/>
    <x v="6"/>
    <s v="Two or More Races"/>
    <x v="1"/>
    <x v="0"/>
    <m/>
    <n v="46"/>
    <s v="Delay"/>
    <x v="8"/>
    <n v="0"/>
    <x v="3"/>
    <x v="3"/>
    <x v="2"/>
    <x v="1"/>
  </r>
  <r>
    <n v="700130524"/>
    <s v="Z. Surphliss"/>
    <x v="105"/>
    <s v="Jun"/>
    <n v="2024"/>
    <d v="1899-12-30T00:44:00"/>
    <x v="4"/>
    <x v="0"/>
    <n v="74"/>
    <x v="5"/>
    <s v="Two or More Races"/>
    <x v="1"/>
    <x v="0"/>
    <m/>
    <n v="26"/>
    <s v="Within Time"/>
    <x v="8"/>
    <n v="0"/>
    <x v="3"/>
    <x v="3"/>
    <x v="1"/>
    <x v="1"/>
  </r>
  <r>
    <n v="625153474"/>
    <s v="Z. Kittles"/>
    <x v="366"/>
    <s v="Feb"/>
    <n v="2024"/>
    <d v="1899-12-30T08:54:00"/>
    <x v="4"/>
    <x v="0"/>
    <n v="11"/>
    <x v="4"/>
    <s v="Two or More Races"/>
    <x v="1"/>
    <x v="0"/>
    <m/>
    <n v="32"/>
    <s v="Delay"/>
    <x v="18"/>
    <n v="8"/>
    <x v="0"/>
    <x v="1"/>
    <x v="0"/>
    <x v="1"/>
  </r>
  <r>
    <n v="723210173"/>
    <s v="Z. Dudny"/>
    <x v="540"/>
    <s v="Aug"/>
    <n v="2023"/>
    <d v="1899-12-30T17:15:00"/>
    <x v="2"/>
    <x v="0"/>
    <n v="26"/>
    <x v="3"/>
    <s v="Two or More Races"/>
    <x v="1"/>
    <x v="0"/>
    <m/>
    <n v="52"/>
    <s v="Delay"/>
    <x v="14"/>
    <n v="17"/>
    <x v="2"/>
    <x v="0"/>
    <x v="2"/>
    <x v="0"/>
  </r>
  <r>
    <n v="877208814"/>
    <s v="N. Miroy"/>
    <x v="5"/>
    <s v="Apr"/>
    <n v="2023"/>
    <d v="1899-12-30T23:25:00"/>
    <x v="2"/>
    <x v="0"/>
    <n v="4"/>
    <x v="1"/>
    <s v="Two or More Races"/>
    <x v="1"/>
    <x v="0"/>
    <n v="0"/>
    <n v="60"/>
    <s v="Delay"/>
    <x v="0"/>
    <n v="23"/>
    <x v="1"/>
    <x v="0"/>
    <x v="2"/>
    <x v="0"/>
  </r>
  <r>
    <n v="684696166"/>
    <s v="R. Dacre"/>
    <x v="177"/>
    <s v="Dec"/>
    <n v="2023"/>
    <d v="1899-12-30T05:27:00"/>
    <x v="0"/>
    <x v="0"/>
    <n v="21"/>
    <x v="3"/>
    <s v="Two or More Races"/>
    <x v="1"/>
    <x v="0"/>
    <n v="0"/>
    <n v="44"/>
    <s v="Delay"/>
    <x v="0"/>
    <n v="5"/>
    <x v="3"/>
    <x v="0"/>
    <x v="0"/>
    <x v="0"/>
  </r>
  <r>
    <n v="722955362"/>
    <s v="Q. Ghirardi"/>
    <x v="430"/>
    <s v="Aug"/>
    <n v="2023"/>
    <d v="1899-12-30T01:09:00"/>
    <x v="5"/>
    <x v="0"/>
    <n v="45"/>
    <x v="2"/>
    <s v="Two or More Races"/>
    <x v="1"/>
    <x v="0"/>
    <n v="1"/>
    <n v="43"/>
    <s v="Delay"/>
    <x v="2"/>
    <n v="1"/>
    <x v="3"/>
    <x v="1"/>
    <x v="0"/>
    <x v="1"/>
  </r>
  <r>
    <n v="657239149"/>
    <s v="S. Brantl"/>
    <x v="148"/>
    <s v="May"/>
    <n v="2024"/>
    <d v="1899-12-30T21:15:00"/>
    <x v="1"/>
    <x v="0"/>
    <n v="75"/>
    <x v="5"/>
    <s v="Two or More Races"/>
    <x v="1"/>
    <x v="0"/>
    <n v="1"/>
    <n v="34"/>
    <s v="Delay"/>
    <x v="25"/>
    <n v="21"/>
    <x v="1"/>
    <x v="0"/>
    <x v="0"/>
    <x v="0"/>
  </r>
  <r>
    <n v="564465874"/>
    <s v="C. Reavey"/>
    <x v="54"/>
    <s v="Apr"/>
    <n v="2024"/>
    <d v="1899-12-30T18:25:00"/>
    <x v="5"/>
    <x v="0"/>
    <n v="72"/>
    <x v="5"/>
    <s v="Two or More Races"/>
    <x v="1"/>
    <x v="0"/>
    <n v="2"/>
    <n v="55"/>
    <s v="Delay"/>
    <x v="7"/>
    <n v="18"/>
    <x v="1"/>
    <x v="2"/>
    <x v="2"/>
    <x v="2"/>
  </r>
  <r>
    <n v="645041339"/>
    <s v="E. Whetnell"/>
    <x v="469"/>
    <s v="Jul"/>
    <n v="2024"/>
    <d v="1899-12-30T05:19:00"/>
    <x v="6"/>
    <x v="0"/>
    <n v="64"/>
    <x v="0"/>
    <s v="Two or More Races"/>
    <x v="1"/>
    <x v="0"/>
    <n v="2"/>
    <n v="40"/>
    <s v="Delay"/>
    <x v="12"/>
    <n v="5"/>
    <x v="3"/>
    <x v="2"/>
    <x v="0"/>
    <x v="2"/>
  </r>
  <r>
    <n v="351193715"/>
    <s v="F. Gregson"/>
    <x v="197"/>
    <s v="Oct"/>
    <n v="2023"/>
    <d v="1899-12-30T20:42:00"/>
    <x v="1"/>
    <x v="0"/>
    <n v="71"/>
    <x v="5"/>
    <s v="Two or More Races"/>
    <x v="1"/>
    <x v="0"/>
    <n v="2"/>
    <n v="18"/>
    <s v="Within Time"/>
    <x v="28"/>
    <n v="20"/>
    <x v="1"/>
    <x v="0"/>
    <x v="1"/>
    <x v="2"/>
  </r>
  <r>
    <n v="826967716"/>
    <s v="B. Twiggs"/>
    <x v="564"/>
    <s v="Jun"/>
    <n v="2024"/>
    <d v="1899-12-30T02:18:00"/>
    <x v="3"/>
    <x v="0"/>
    <n v="78"/>
    <x v="5"/>
    <s v="Two or More Races"/>
    <x v="1"/>
    <x v="0"/>
    <n v="3"/>
    <n v="60"/>
    <s v="Delay"/>
    <x v="30"/>
    <n v="2"/>
    <x v="3"/>
    <x v="3"/>
    <x v="2"/>
    <x v="1"/>
  </r>
  <r>
    <n v="285303138"/>
    <s v="N. McKeney"/>
    <x v="255"/>
    <s v="May"/>
    <n v="2023"/>
    <d v="1899-12-30T17:42:00"/>
    <x v="5"/>
    <x v="0"/>
    <n v="32"/>
    <x v="6"/>
    <s v="Two or More Races"/>
    <x v="1"/>
    <x v="0"/>
    <n v="3"/>
    <n v="17"/>
    <s v="Within Time"/>
    <x v="7"/>
    <n v="17"/>
    <x v="2"/>
    <x v="2"/>
    <x v="1"/>
    <x v="2"/>
  </r>
  <r>
    <n v="385185423"/>
    <s v="C. Naulty"/>
    <x v="476"/>
    <s v="Oct"/>
    <n v="2023"/>
    <d v="1899-12-30T13:26:00"/>
    <x v="2"/>
    <x v="0"/>
    <n v="14"/>
    <x v="4"/>
    <s v="Two or More Races"/>
    <x v="1"/>
    <x v="0"/>
    <n v="4"/>
    <n v="59"/>
    <s v="Delay"/>
    <x v="7"/>
    <n v="13"/>
    <x v="2"/>
    <x v="2"/>
    <x v="2"/>
    <x v="2"/>
  </r>
  <r>
    <n v="494799100"/>
    <s v="U. Cator"/>
    <x v="75"/>
    <s v="Dec"/>
    <n v="2023"/>
    <d v="1899-12-30T19:27:00"/>
    <x v="3"/>
    <x v="0"/>
    <n v="64"/>
    <x v="0"/>
    <s v="Two or More Races"/>
    <x v="1"/>
    <x v="0"/>
    <n v="4"/>
    <n v="53"/>
    <s v="Delay"/>
    <x v="8"/>
    <n v="19"/>
    <x v="1"/>
    <x v="3"/>
    <x v="2"/>
    <x v="1"/>
  </r>
  <r>
    <n v="447248349"/>
    <s v="W. De Vuyst"/>
    <x v="135"/>
    <s v="Jul"/>
    <n v="2024"/>
    <d v="1899-12-30T11:50:00"/>
    <x v="4"/>
    <x v="0"/>
    <n v="29"/>
    <x v="3"/>
    <s v="Two or More Races"/>
    <x v="1"/>
    <x v="0"/>
    <n v="4"/>
    <n v="18"/>
    <s v="Within Time"/>
    <x v="21"/>
    <n v="11"/>
    <x v="0"/>
    <x v="1"/>
    <x v="1"/>
    <x v="1"/>
  </r>
  <r>
    <n v="662524940"/>
    <s v="L. Hume"/>
    <x v="264"/>
    <s v="Jun"/>
    <n v="2023"/>
    <d v="1899-12-30T15:13:00"/>
    <x v="1"/>
    <x v="0"/>
    <n v="68"/>
    <x v="0"/>
    <s v="Two or More Races"/>
    <x v="1"/>
    <x v="0"/>
    <n v="6"/>
    <n v="30"/>
    <s v="Delay"/>
    <x v="24"/>
    <n v="15"/>
    <x v="2"/>
    <x v="1"/>
    <x v="1"/>
    <x v="1"/>
  </r>
  <r>
    <n v="760918824"/>
    <s v="R. Toogood"/>
    <x v="69"/>
    <s v="Mar"/>
    <n v="2024"/>
    <d v="1899-12-30T00:48:00"/>
    <x v="2"/>
    <x v="0"/>
    <n v="46"/>
    <x v="2"/>
    <s v="Two or More Races"/>
    <x v="1"/>
    <x v="0"/>
    <n v="6"/>
    <n v="57"/>
    <s v="Delay"/>
    <x v="16"/>
    <n v="0"/>
    <x v="3"/>
    <x v="1"/>
    <x v="2"/>
    <x v="1"/>
  </r>
  <r>
    <n v="431881973"/>
    <s v="A. Rowbottam"/>
    <x v="477"/>
    <s v="Sep"/>
    <n v="2024"/>
    <d v="1899-12-30T22:06:00"/>
    <x v="6"/>
    <x v="0"/>
    <n v="20"/>
    <x v="3"/>
    <s v="Two or More Races"/>
    <x v="1"/>
    <x v="0"/>
    <n v="7"/>
    <n v="45"/>
    <s v="Delay"/>
    <x v="24"/>
    <n v="22"/>
    <x v="1"/>
    <x v="1"/>
    <x v="0"/>
    <x v="1"/>
  </r>
  <r>
    <n v="667174571"/>
    <s v="X. Lantoph"/>
    <x v="534"/>
    <s v="Mar"/>
    <n v="2024"/>
    <d v="1899-12-30T13:34:00"/>
    <x v="5"/>
    <x v="0"/>
    <n v="69"/>
    <x v="0"/>
    <s v="Two or More Races"/>
    <x v="1"/>
    <x v="0"/>
    <n v="7"/>
    <n v="11"/>
    <s v="Within Time"/>
    <x v="1"/>
    <n v="13"/>
    <x v="2"/>
    <x v="0"/>
    <x v="1"/>
    <x v="0"/>
  </r>
  <r>
    <n v="145601945"/>
    <s v="A. Leedal"/>
    <x v="30"/>
    <s v="Jan"/>
    <n v="2024"/>
    <d v="1899-12-30T23:26:00"/>
    <x v="6"/>
    <x v="0"/>
    <n v="76"/>
    <x v="5"/>
    <s v="Two or More Races"/>
    <x v="1"/>
    <x v="0"/>
    <n v="8"/>
    <n v="53"/>
    <s v="Delay"/>
    <x v="11"/>
    <n v="23"/>
    <x v="1"/>
    <x v="0"/>
    <x v="2"/>
    <x v="0"/>
  </r>
  <r>
    <n v="676418623"/>
    <s v="C. Inder"/>
    <x v="327"/>
    <s v="Nov"/>
    <n v="2023"/>
    <d v="1899-12-30T07:30:00"/>
    <x v="3"/>
    <x v="0"/>
    <n v="52"/>
    <x v="2"/>
    <s v="Two or More Races"/>
    <x v="1"/>
    <x v="0"/>
    <n v="9"/>
    <n v="37"/>
    <s v="Delay"/>
    <x v="7"/>
    <n v="7"/>
    <x v="0"/>
    <x v="2"/>
    <x v="0"/>
    <x v="2"/>
  </r>
  <r>
    <n v="304191206"/>
    <s v="C. Lilion"/>
    <x v="180"/>
    <s v="Apr"/>
    <n v="2023"/>
    <d v="1899-12-30T10:32:00"/>
    <x v="2"/>
    <x v="0"/>
    <n v="70"/>
    <x v="5"/>
    <s v="Two or More Races"/>
    <x v="1"/>
    <x v="0"/>
    <n v="9"/>
    <n v="44"/>
    <s v="Delay"/>
    <x v="23"/>
    <n v="10"/>
    <x v="0"/>
    <x v="2"/>
    <x v="0"/>
    <x v="2"/>
  </r>
  <r>
    <n v="136496777"/>
    <s v="P. Dmiterko"/>
    <x v="541"/>
    <s v="Jun"/>
    <n v="2023"/>
    <d v="1899-12-30T09:04:00"/>
    <x v="2"/>
    <x v="0"/>
    <n v="28"/>
    <x v="3"/>
    <s v="Two or More Races"/>
    <x v="1"/>
    <x v="0"/>
    <n v="9"/>
    <n v="28"/>
    <s v="Within Time"/>
    <x v="4"/>
    <n v="9"/>
    <x v="0"/>
    <x v="2"/>
    <x v="1"/>
    <x v="2"/>
  </r>
  <r>
    <n v="370894668"/>
    <s v="P. Gingle"/>
    <x v="410"/>
    <s v="Aug"/>
    <n v="2023"/>
    <d v="1899-12-30T02:47:00"/>
    <x v="2"/>
    <x v="0"/>
    <n v="20"/>
    <x v="3"/>
    <s v="Two or More Races"/>
    <x v="1"/>
    <x v="0"/>
    <n v="9"/>
    <n v="55"/>
    <s v="Delay"/>
    <x v="15"/>
    <n v="2"/>
    <x v="3"/>
    <x v="2"/>
    <x v="2"/>
    <x v="2"/>
  </r>
  <r>
    <n v="770530226"/>
    <s v="A. Yaneev"/>
    <x v="283"/>
    <s v="Apr"/>
    <n v="2024"/>
    <d v="1899-12-30T08:35:00"/>
    <x v="3"/>
    <x v="0"/>
    <n v="57"/>
    <x v="2"/>
    <s v="Two or More Races"/>
    <x v="1"/>
    <x v="0"/>
    <n v="10"/>
    <n v="25"/>
    <s v="Within Time"/>
    <x v="20"/>
    <n v="8"/>
    <x v="0"/>
    <x v="3"/>
    <x v="1"/>
    <x v="0"/>
  </r>
  <r>
    <n v="602512635"/>
    <s v="H. Ruskin"/>
    <x v="262"/>
    <s v="Jun"/>
    <n v="2023"/>
    <d v="1899-12-30T13:35:00"/>
    <x v="3"/>
    <x v="0"/>
    <n v="29"/>
    <x v="3"/>
    <s v="Two or More Races"/>
    <x v="5"/>
    <x v="0"/>
    <m/>
    <n v="57"/>
    <s v="Delay"/>
    <x v="6"/>
    <n v="13"/>
    <x v="2"/>
    <x v="3"/>
    <x v="2"/>
    <x v="0"/>
  </r>
  <r>
    <n v="852670616"/>
    <s v="P. Le Blond"/>
    <x v="76"/>
    <s v="Jun"/>
    <n v="2024"/>
    <d v="1899-12-30T04:26:00"/>
    <x v="1"/>
    <x v="0"/>
    <n v="57"/>
    <x v="2"/>
    <s v="Two or More Races"/>
    <x v="5"/>
    <x v="0"/>
    <m/>
    <n v="27"/>
    <s v="Within Time"/>
    <x v="4"/>
    <n v="4"/>
    <x v="3"/>
    <x v="2"/>
    <x v="1"/>
    <x v="2"/>
  </r>
  <r>
    <n v="410032700"/>
    <s v="S. Hempshall"/>
    <x v="9"/>
    <s v="Oct"/>
    <n v="2024"/>
    <d v="1899-12-30T15:27:00"/>
    <x v="5"/>
    <x v="0"/>
    <n v="8"/>
    <x v="4"/>
    <s v="Two or More Races"/>
    <x v="5"/>
    <x v="0"/>
    <m/>
    <n v="29"/>
    <s v="Within Time"/>
    <x v="6"/>
    <n v="15"/>
    <x v="2"/>
    <x v="3"/>
    <x v="1"/>
    <x v="0"/>
  </r>
  <r>
    <n v="825311708"/>
    <s v="V. Pleasance"/>
    <x v="56"/>
    <s v="Aug"/>
    <n v="2024"/>
    <d v="1899-12-30T12:11:00"/>
    <x v="0"/>
    <x v="0"/>
    <n v="46"/>
    <x v="2"/>
    <s v="Two or More Races"/>
    <x v="5"/>
    <x v="0"/>
    <m/>
    <n v="58"/>
    <s v="Delay"/>
    <x v="26"/>
    <n v="12"/>
    <x v="2"/>
    <x v="2"/>
    <x v="2"/>
    <x v="2"/>
  </r>
  <r>
    <n v="352974533"/>
    <s v="X. Bedbury"/>
    <x v="20"/>
    <s v="May"/>
    <n v="2023"/>
    <d v="1899-12-30T18:06:00"/>
    <x v="4"/>
    <x v="0"/>
    <n v="46"/>
    <x v="2"/>
    <s v="Two or More Races"/>
    <x v="5"/>
    <x v="0"/>
    <n v="1"/>
    <n v="20"/>
    <s v="Within Time"/>
    <x v="13"/>
    <n v="18"/>
    <x v="1"/>
    <x v="2"/>
    <x v="1"/>
    <x v="2"/>
  </r>
  <r>
    <n v="557305454"/>
    <s v="A. Emmanuele"/>
    <x v="502"/>
    <s v="Sep"/>
    <n v="2023"/>
    <d v="1899-12-30T21:25:00"/>
    <x v="2"/>
    <x v="0"/>
    <n v="23"/>
    <x v="3"/>
    <s v="Two or More Races"/>
    <x v="0"/>
    <x v="0"/>
    <m/>
    <n v="16"/>
    <s v="Within Time"/>
    <x v="26"/>
    <n v="21"/>
    <x v="1"/>
    <x v="2"/>
    <x v="1"/>
    <x v="2"/>
  </r>
  <r>
    <n v="206016874"/>
    <s v="A. Ilyinykh"/>
    <x v="329"/>
    <s v="Oct"/>
    <n v="2023"/>
    <d v="1899-12-30T22:01:00"/>
    <x v="2"/>
    <x v="0"/>
    <n v="37"/>
    <x v="6"/>
    <s v="Two or More Races"/>
    <x v="0"/>
    <x v="0"/>
    <m/>
    <n v="31"/>
    <s v="Delay"/>
    <x v="18"/>
    <n v="22"/>
    <x v="1"/>
    <x v="1"/>
    <x v="0"/>
    <x v="1"/>
  </r>
  <r>
    <n v="899895599"/>
    <s v="A. Caulwell"/>
    <x v="427"/>
    <s v="Aug"/>
    <n v="2023"/>
    <d v="1899-12-30T18:35:00"/>
    <x v="5"/>
    <x v="0"/>
    <n v="64"/>
    <x v="0"/>
    <s v="Two or More Races"/>
    <x v="0"/>
    <x v="0"/>
    <m/>
    <n v="33"/>
    <s v="Delay"/>
    <x v="10"/>
    <n v="18"/>
    <x v="1"/>
    <x v="2"/>
    <x v="0"/>
    <x v="2"/>
  </r>
  <r>
    <n v="217356245"/>
    <s v="A. Quig"/>
    <x v="352"/>
    <s v="Oct"/>
    <n v="2023"/>
    <d v="1899-12-30T14:34:00"/>
    <x v="0"/>
    <x v="0"/>
    <n v="6"/>
    <x v="4"/>
    <s v="Two or More Races"/>
    <x v="0"/>
    <x v="0"/>
    <m/>
    <n v="36"/>
    <s v="Delay"/>
    <x v="25"/>
    <n v="14"/>
    <x v="2"/>
    <x v="0"/>
    <x v="0"/>
    <x v="0"/>
  </r>
  <r>
    <n v="365423810"/>
    <s v="A. Jeenes"/>
    <x v="321"/>
    <s v="Jan"/>
    <n v="2024"/>
    <d v="1899-12-30T04:58:00"/>
    <x v="3"/>
    <x v="0"/>
    <n v="57"/>
    <x v="2"/>
    <s v="Two or More Races"/>
    <x v="0"/>
    <x v="0"/>
    <m/>
    <n v="36"/>
    <s v="Delay"/>
    <x v="28"/>
    <n v="4"/>
    <x v="3"/>
    <x v="0"/>
    <x v="0"/>
    <x v="2"/>
  </r>
  <r>
    <n v="763764655"/>
    <s v="B. Havoc"/>
    <x v="117"/>
    <s v="Mar"/>
    <n v="2024"/>
    <d v="1899-12-30T02:00:00"/>
    <x v="5"/>
    <x v="0"/>
    <n v="16"/>
    <x v="3"/>
    <s v="Two or More Races"/>
    <x v="0"/>
    <x v="0"/>
    <m/>
    <n v="13"/>
    <s v="Within Time"/>
    <x v="21"/>
    <n v="2"/>
    <x v="3"/>
    <x v="1"/>
    <x v="1"/>
    <x v="1"/>
  </r>
  <r>
    <n v="304289211"/>
    <s v="B. Couldwell"/>
    <x v="126"/>
    <s v="May"/>
    <n v="2023"/>
    <d v="1899-12-30T18:49:00"/>
    <x v="2"/>
    <x v="0"/>
    <n v="72"/>
    <x v="5"/>
    <s v="Two or More Races"/>
    <x v="0"/>
    <x v="0"/>
    <m/>
    <n v="16"/>
    <s v="Within Time"/>
    <x v="25"/>
    <n v="18"/>
    <x v="1"/>
    <x v="0"/>
    <x v="1"/>
    <x v="0"/>
  </r>
  <r>
    <n v="508211465"/>
    <s v="B. Nealand"/>
    <x v="477"/>
    <s v="Sep"/>
    <n v="2024"/>
    <d v="1899-12-30T08:09:00"/>
    <x v="6"/>
    <x v="0"/>
    <n v="28"/>
    <x v="3"/>
    <s v="Two or More Races"/>
    <x v="0"/>
    <x v="0"/>
    <m/>
    <n v="33"/>
    <s v="Delay"/>
    <x v="24"/>
    <n v="8"/>
    <x v="0"/>
    <x v="1"/>
    <x v="0"/>
    <x v="1"/>
  </r>
  <r>
    <n v="222020601"/>
    <s v="C. Colquit"/>
    <x v="562"/>
    <s v="Apr"/>
    <n v="2024"/>
    <d v="1899-12-30T15:35:00"/>
    <x v="4"/>
    <x v="0"/>
    <n v="4"/>
    <x v="1"/>
    <s v="Two or More Races"/>
    <x v="0"/>
    <x v="0"/>
    <m/>
    <n v="18"/>
    <s v="Within Time"/>
    <x v="19"/>
    <n v="15"/>
    <x v="2"/>
    <x v="3"/>
    <x v="1"/>
    <x v="1"/>
  </r>
  <r>
    <n v="558684555"/>
    <s v="C. Pladen"/>
    <x v="245"/>
    <s v="Nov"/>
    <n v="2023"/>
    <d v="1899-12-30T04:54:00"/>
    <x v="5"/>
    <x v="0"/>
    <n v="61"/>
    <x v="0"/>
    <s v="Two or More Races"/>
    <x v="0"/>
    <x v="0"/>
    <m/>
    <n v="36"/>
    <s v="Delay"/>
    <x v="8"/>
    <n v="4"/>
    <x v="3"/>
    <x v="3"/>
    <x v="0"/>
    <x v="1"/>
  </r>
  <r>
    <n v="317556525"/>
    <s v="C. Fogt"/>
    <x v="183"/>
    <s v="Aug"/>
    <n v="2023"/>
    <d v="1899-12-30T15:50:00"/>
    <x v="6"/>
    <x v="0"/>
    <n v="35"/>
    <x v="6"/>
    <s v="Two or More Races"/>
    <x v="0"/>
    <x v="0"/>
    <m/>
    <n v="49"/>
    <s v="Delay"/>
    <x v="21"/>
    <n v="15"/>
    <x v="2"/>
    <x v="1"/>
    <x v="2"/>
    <x v="1"/>
  </r>
  <r>
    <n v="337329874"/>
    <s v="C. Caccavella"/>
    <x v="534"/>
    <s v="Mar"/>
    <n v="2024"/>
    <d v="1899-12-30T17:55:00"/>
    <x v="5"/>
    <x v="0"/>
    <n v="26"/>
    <x v="3"/>
    <s v="Two or More Races"/>
    <x v="0"/>
    <x v="0"/>
    <m/>
    <n v="57"/>
    <s v="Delay"/>
    <x v="1"/>
    <n v="17"/>
    <x v="2"/>
    <x v="0"/>
    <x v="2"/>
    <x v="0"/>
  </r>
  <r>
    <n v="546925814"/>
    <s v="D. Dewsnap"/>
    <x v="364"/>
    <s v="Sep"/>
    <n v="2023"/>
    <d v="1899-12-30T11:02:00"/>
    <x v="1"/>
    <x v="0"/>
    <n v="32"/>
    <x v="6"/>
    <s v="Two or More Races"/>
    <x v="0"/>
    <x v="0"/>
    <m/>
    <n v="30"/>
    <s v="Delay"/>
    <x v="11"/>
    <n v="11"/>
    <x v="0"/>
    <x v="0"/>
    <x v="1"/>
    <x v="0"/>
  </r>
  <r>
    <n v="240320217"/>
    <s v="D. Jayes"/>
    <x v="266"/>
    <s v="Oct"/>
    <n v="2023"/>
    <d v="1899-12-30T18:53:00"/>
    <x v="3"/>
    <x v="0"/>
    <n v="40"/>
    <x v="6"/>
    <s v="Two or More Races"/>
    <x v="0"/>
    <x v="0"/>
    <m/>
    <n v="35"/>
    <s v="Delay"/>
    <x v="21"/>
    <n v="18"/>
    <x v="1"/>
    <x v="1"/>
    <x v="0"/>
    <x v="1"/>
  </r>
  <r>
    <n v="545108265"/>
    <s v="D. Flag"/>
    <x v="519"/>
    <s v="Nov"/>
    <n v="2023"/>
    <d v="1899-12-30T10:13:00"/>
    <x v="2"/>
    <x v="0"/>
    <n v="9"/>
    <x v="4"/>
    <s v="Two or More Races"/>
    <x v="0"/>
    <x v="0"/>
    <m/>
    <n v="36"/>
    <s v="Delay"/>
    <x v="17"/>
    <n v="10"/>
    <x v="0"/>
    <x v="1"/>
    <x v="0"/>
    <x v="1"/>
  </r>
  <r>
    <n v="204747032"/>
    <s v="D. Mingardo"/>
    <x v="541"/>
    <s v="Jun"/>
    <n v="2023"/>
    <d v="1899-12-30T05:31:00"/>
    <x v="2"/>
    <x v="0"/>
    <n v="79"/>
    <x v="5"/>
    <s v="Two or More Races"/>
    <x v="0"/>
    <x v="0"/>
    <m/>
    <n v="39"/>
    <s v="Delay"/>
    <x v="4"/>
    <n v="5"/>
    <x v="3"/>
    <x v="2"/>
    <x v="0"/>
    <x v="2"/>
  </r>
  <r>
    <n v="206568505"/>
    <s v="E. Gummoe"/>
    <x v="570"/>
    <s v="Jun"/>
    <n v="2024"/>
    <d v="1899-12-30T10:54:00"/>
    <x v="2"/>
    <x v="0"/>
    <n v="9"/>
    <x v="4"/>
    <s v="Two or More Races"/>
    <x v="0"/>
    <x v="0"/>
    <m/>
    <n v="21"/>
    <s v="Within Time"/>
    <x v="22"/>
    <n v="10"/>
    <x v="0"/>
    <x v="1"/>
    <x v="1"/>
    <x v="1"/>
  </r>
  <r>
    <n v="157740353"/>
    <s v="E. Formie"/>
    <x v="322"/>
    <s v="May"/>
    <n v="2023"/>
    <d v="1899-12-30T20:08:00"/>
    <x v="6"/>
    <x v="0"/>
    <n v="31"/>
    <x v="6"/>
    <s v="Two or More Races"/>
    <x v="0"/>
    <x v="0"/>
    <m/>
    <n v="23"/>
    <s v="Within Time"/>
    <x v="11"/>
    <n v="20"/>
    <x v="1"/>
    <x v="0"/>
    <x v="1"/>
    <x v="0"/>
  </r>
  <r>
    <n v="465335924"/>
    <s v="E. Lavallin"/>
    <x v="57"/>
    <s v="Aug"/>
    <n v="2023"/>
    <d v="1899-12-30T00:32:00"/>
    <x v="4"/>
    <x v="0"/>
    <n v="2"/>
    <x v="1"/>
    <s v="Two or More Races"/>
    <x v="0"/>
    <x v="0"/>
    <m/>
    <n v="24"/>
    <s v="Within Time"/>
    <x v="20"/>
    <n v="0"/>
    <x v="3"/>
    <x v="3"/>
    <x v="1"/>
    <x v="0"/>
  </r>
  <r>
    <n v="245912609"/>
    <s v="E. Snoddon"/>
    <x v="374"/>
    <s v="Dec"/>
    <n v="2023"/>
    <d v="1899-12-30T06:06:00"/>
    <x v="4"/>
    <x v="0"/>
    <n v="59"/>
    <x v="2"/>
    <s v="Two or More Races"/>
    <x v="0"/>
    <x v="0"/>
    <m/>
    <n v="48"/>
    <s v="Delay"/>
    <x v="6"/>
    <n v="6"/>
    <x v="0"/>
    <x v="3"/>
    <x v="2"/>
    <x v="0"/>
  </r>
  <r>
    <n v="867519350"/>
    <s v="E. Congdon"/>
    <x v="201"/>
    <s v="Jul"/>
    <n v="2024"/>
    <d v="1899-12-30T23:38:00"/>
    <x v="1"/>
    <x v="0"/>
    <n v="60"/>
    <x v="0"/>
    <s v="Two or More Races"/>
    <x v="0"/>
    <x v="0"/>
    <m/>
    <n v="49"/>
    <s v="Delay"/>
    <x v="27"/>
    <n v="23"/>
    <x v="1"/>
    <x v="3"/>
    <x v="2"/>
    <x v="0"/>
  </r>
  <r>
    <n v="189340360"/>
    <s v="E. Guyton"/>
    <x v="50"/>
    <s v="Apr"/>
    <n v="2024"/>
    <d v="1899-12-30T08:23:00"/>
    <x v="4"/>
    <x v="0"/>
    <n v="7"/>
    <x v="4"/>
    <s v="Two or More Races"/>
    <x v="0"/>
    <x v="0"/>
    <m/>
    <n v="60"/>
    <s v="Delay"/>
    <x v="13"/>
    <n v="8"/>
    <x v="0"/>
    <x v="2"/>
    <x v="2"/>
    <x v="2"/>
  </r>
  <r>
    <n v="490327822"/>
    <s v="F. Zucker"/>
    <x v="468"/>
    <s v="Jun"/>
    <n v="2023"/>
    <d v="1899-12-30T15:13:00"/>
    <x v="0"/>
    <x v="0"/>
    <n v="69"/>
    <x v="0"/>
    <s v="Two or More Races"/>
    <x v="0"/>
    <x v="0"/>
    <m/>
    <n v="21"/>
    <s v="Within Time"/>
    <x v="16"/>
    <n v="15"/>
    <x v="2"/>
    <x v="1"/>
    <x v="1"/>
    <x v="1"/>
  </r>
  <r>
    <n v="736881861"/>
    <s v="F. Casperri"/>
    <x v="99"/>
    <s v="Aug"/>
    <n v="2024"/>
    <d v="1899-12-30T20:01:00"/>
    <x v="2"/>
    <x v="0"/>
    <n v="61"/>
    <x v="0"/>
    <s v="Two or More Races"/>
    <x v="0"/>
    <x v="0"/>
    <m/>
    <n v="38"/>
    <s v="Delay"/>
    <x v="1"/>
    <n v="20"/>
    <x v="1"/>
    <x v="0"/>
    <x v="0"/>
    <x v="0"/>
  </r>
  <r>
    <n v="858671649"/>
    <s v="F. Stansfield"/>
    <x v="90"/>
    <s v="Aug"/>
    <n v="2023"/>
    <d v="1899-12-30T03:39:00"/>
    <x v="3"/>
    <x v="0"/>
    <n v="65"/>
    <x v="0"/>
    <s v="Two or More Races"/>
    <x v="0"/>
    <x v="0"/>
    <m/>
    <n v="44"/>
    <s v="Delay"/>
    <x v="27"/>
    <n v="3"/>
    <x v="3"/>
    <x v="3"/>
    <x v="0"/>
    <x v="0"/>
  </r>
  <r>
    <n v="813812517"/>
    <s v="F. Glazebrook"/>
    <x v="284"/>
    <s v="Sep"/>
    <n v="2023"/>
    <d v="1899-12-30T11:36:00"/>
    <x v="5"/>
    <x v="0"/>
    <n v="3"/>
    <x v="1"/>
    <s v="Two or More Races"/>
    <x v="0"/>
    <x v="0"/>
    <m/>
    <n v="47"/>
    <s v="Delay"/>
    <x v="19"/>
    <n v="11"/>
    <x v="0"/>
    <x v="3"/>
    <x v="2"/>
    <x v="1"/>
  </r>
  <r>
    <n v="458330984"/>
    <s v="G. Le Port"/>
    <x v="60"/>
    <s v="Jun"/>
    <n v="2023"/>
    <d v="1899-12-30T23:06:00"/>
    <x v="2"/>
    <x v="0"/>
    <n v="35"/>
    <x v="6"/>
    <s v="Two or More Races"/>
    <x v="0"/>
    <x v="0"/>
    <m/>
    <n v="22"/>
    <s v="Within Time"/>
    <x v="13"/>
    <n v="23"/>
    <x v="1"/>
    <x v="2"/>
    <x v="1"/>
    <x v="2"/>
  </r>
  <r>
    <n v="559743492"/>
    <s v="G. Tollow"/>
    <x v="578"/>
    <s v="Jul"/>
    <n v="2023"/>
    <d v="1899-12-30T11:12:00"/>
    <x v="2"/>
    <x v="0"/>
    <n v="68"/>
    <x v="0"/>
    <s v="Two or More Races"/>
    <x v="0"/>
    <x v="0"/>
    <m/>
    <n v="25"/>
    <s v="Within Time"/>
    <x v="23"/>
    <n v="11"/>
    <x v="0"/>
    <x v="2"/>
    <x v="1"/>
    <x v="2"/>
  </r>
  <r>
    <n v="562545073"/>
    <s v="G. Macy"/>
    <x v="357"/>
    <s v="Sep"/>
    <n v="2024"/>
    <d v="1899-12-30T14:44:00"/>
    <x v="6"/>
    <x v="0"/>
    <n v="6"/>
    <x v="4"/>
    <s v="Two or More Races"/>
    <x v="0"/>
    <x v="0"/>
    <m/>
    <n v="30"/>
    <s v="Delay"/>
    <x v="14"/>
    <n v="14"/>
    <x v="2"/>
    <x v="0"/>
    <x v="1"/>
    <x v="0"/>
  </r>
  <r>
    <n v="126827615"/>
    <s v="G. Viggers"/>
    <x v="301"/>
    <s v="May"/>
    <n v="2023"/>
    <d v="1899-12-30T09:04:00"/>
    <x v="6"/>
    <x v="0"/>
    <n v="50"/>
    <x v="2"/>
    <s v="Two or More Races"/>
    <x v="0"/>
    <x v="0"/>
    <m/>
    <n v="30"/>
    <s v="Delay"/>
    <x v="12"/>
    <n v="9"/>
    <x v="0"/>
    <x v="2"/>
    <x v="1"/>
    <x v="2"/>
  </r>
  <r>
    <n v="887080888"/>
    <s v="G. Brech"/>
    <x v="290"/>
    <s v="May"/>
    <n v="2023"/>
    <d v="1899-12-30T14:24:00"/>
    <x v="2"/>
    <x v="0"/>
    <n v="74"/>
    <x v="5"/>
    <s v="Two or More Races"/>
    <x v="0"/>
    <x v="0"/>
    <m/>
    <n v="45"/>
    <s v="Delay"/>
    <x v="10"/>
    <n v="14"/>
    <x v="2"/>
    <x v="2"/>
    <x v="0"/>
    <x v="2"/>
  </r>
  <r>
    <n v="659651419"/>
    <s v="G. Winkle"/>
    <x v="38"/>
    <s v="Mar"/>
    <n v="2024"/>
    <d v="1899-12-30T05:46:00"/>
    <x v="1"/>
    <x v="0"/>
    <n v="46"/>
    <x v="2"/>
    <s v="Two or More Races"/>
    <x v="0"/>
    <x v="0"/>
    <m/>
    <n v="50"/>
    <s v="Delay"/>
    <x v="3"/>
    <n v="5"/>
    <x v="3"/>
    <x v="2"/>
    <x v="2"/>
    <x v="2"/>
  </r>
  <r>
    <n v="191439431"/>
    <s v="G. Bain"/>
    <x v="221"/>
    <s v="May"/>
    <n v="2024"/>
    <d v="1899-12-30T14:15:00"/>
    <x v="0"/>
    <x v="0"/>
    <n v="5"/>
    <x v="4"/>
    <s v="Two or More Races"/>
    <x v="0"/>
    <x v="0"/>
    <m/>
    <n v="52"/>
    <s v="Delay"/>
    <x v="21"/>
    <n v="14"/>
    <x v="2"/>
    <x v="1"/>
    <x v="2"/>
    <x v="1"/>
  </r>
  <r>
    <n v="551110556"/>
    <s v="G. Rosenwasser"/>
    <x v="160"/>
    <s v="Apr"/>
    <n v="2023"/>
    <d v="1899-12-30T05:26:00"/>
    <x v="4"/>
    <x v="0"/>
    <n v="14"/>
    <x v="4"/>
    <s v="Two or More Races"/>
    <x v="0"/>
    <x v="0"/>
    <m/>
    <n v="54"/>
    <s v="Delay"/>
    <x v="15"/>
    <n v="5"/>
    <x v="3"/>
    <x v="2"/>
    <x v="2"/>
    <x v="2"/>
  </r>
  <r>
    <n v="509222744"/>
    <s v="H. Audas"/>
    <x v="156"/>
    <s v="Aug"/>
    <n v="2023"/>
    <d v="1899-12-30T00:35:00"/>
    <x v="3"/>
    <x v="0"/>
    <n v="76"/>
    <x v="5"/>
    <s v="Two or More Races"/>
    <x v="0"/>
    <x v="0"/>
    <m/>
    <n v="13"/>
    <s v="Within Time"/>
    <x v="23"/>
    <n v="0"/>
    <x v="3"/>
    <x v="2"/>
    <x v="1"/>
    <x v="2"/>
  </r>
  <r>
    <n v="884092944"/>
    <s v="H. Cotgrove"/>
    <x v="338"/>
    <s v="Jan"/>
    <n v="2024"/>
    <d v="1899-12-30T02:24:00"/>
    <x v="1"/>
    <x v="0"/>
    <n v="37"/>
    <x v="6"/>
    <s v="Two or More Races"/>
    <x v="0"/>
    <x v="0"/>
    <m/>
    <n v="15"/>
    <s v="Within Time"/>
    <x v="23"/>
    <n v="2"/>
    <x v="3"/>
    <x v="2"/>
    <x v="1"/>
    <x v="2"/>
  </r>
  <r>
    <n v="240213354"/>
    <s v="H. Dimmne"/>
    <x v="61"/>
    <s v="Oct"/>
    <n v="2023"/>
    <d v="1899-12-30T03:38:00"/>
    <x v="5"/>
    <x v="0"/>
    <n v="18"/>
    <x v="3"/>
    <s v="Two or More Races"/>
    <x v="0"/>
    <x v="0"/>
    <m/>
    <n v="28"/>
    <s v="Within Time"/>
    <x v="0"/>
    <n v="3"/>
    <x v="3"/>
    <x v="0"/>
    <x v="1"/>
    <x v="0"/>
  </r>
  <r>
    <n v="120252822"/>
    <s v="H. Dael"/>
    <x v="511"/>
    <s v="Apr"/>
    <n v="2023"/>
    <d v="1899-12-30T12:06:00"/>
    <x v="0"/>
    <x v="0"/>
    <n v="15"/>
    <x v="3"/>
    <s v="Two or More Races"/>
    <x v="0"/>
    <x v="0"/>
    <m/>
    <n v="32"/>
    <s v="Delay"/>
    <x v="7"/>
    <n v="12"/>
    <x v="2"/>
    <x v="2"/>
    <x v="0"/>
    <x v="2"/>
  </r>
  <r>
    <n v="404470411"/>
    <s v="H. Favey"/>
    <x v="49"/>
    <s v="Oct"/>
    <n v="2024"/>
    <d v="1899-12-30T23:32:00"/>
    <x v="6"/>
    <x v="0"/>
    <n v="73"/>
    <x v="5"/>
    <s v="Two or More Races"/>
    <x v="0"/>
    <x v="0"/>
    <m/>
    <n v="40"/>
    <s v="Delay"/>
    <x v="1"/>
    <n v="23"/>
    <x v="1"/>
    <x v="0"/>
    <x v="0"/>
    <x v="0"/>
  </r>
  <r>
    <n v="569171454"/>
    <s v="H. Lopez"/>
    <x v="24"/>
    <s v="Apr"/>
    <n v="2023"/>
    <d v="1899-12-30T08:39:00"/>
    <x v="0"/>
    <x v="0"/>
    <n v="20"/>
    <x v="3"/>
    <s v="Two or More Races"/>
    <x v="0"/>
    <x v="0"/>
    <m/>
    <n v="47"/>
    <s v="Delay"/>
    <x v="9"/>
    <n v="8"/>
    <x v="0"/>
    <x v="3"/>
    <x v="2"/>
    <x v="0"/>
  </r>
  <r>
    <n v="209884916"/>
    <s v="H. Bryer"/>
    <x v="292"/>
    <s v="Feb"/>
    <n v="2024"/>
    <d v="1899-12-30T14:17:00"/>
    <x v="1"/>
    <x v="0"/>
    <n v="20"/>
    <x v="3"/>
    <s v="Two or More Races"/>
    <x v="0"/>
    <x v="0"/>
    <m/>
    <n v="51"/>
    <s v="Delay"/>
    <x v="14"/>
    <n v="14"/>
    <x v="2"/>
    <x v="0"/>
    <x v="2"/>
    <x v="0"/>
  </r>
  <r>
    <n v="837044032"/>
    <s v="H. Scrimgeour"/>
    <x v="575"/>
    <s v="Apr"/>
    <n v="2023"/>
    <d v="1899-12-30T02:36:00"/>
    <x v="6"/>
    <x v="0"/>
    <n v="21"/>
    <x v="3"/>
    <s v="Two or More Races"/>
    <x v="0"/>
    <x v="0"/>
    <m/>
    <n v="53"/>
    <s v="Delay"/>
    <x v="2"/>
    <n v="2"/>
    <x v="3"/>
    <x v="1"/>
    <x v="2"/>
    <x v="1"/>
  </r>
  <r>
    <n v="693101328"/>
    <s v="I. Baish"/>
    <x v="412"/>
    <s v="Jan"/>
    <n v="2024"/>
    <d v="1899-12-30T23:19:00"/>
    <x v="6"/>
    <x v="0"/>
    <n v="52"/>
    <x v="2"/>
    <s v="Two or More Races"/>
    <x v="0"/>
    <x v="0"/>
    <m/>
    <n v="11"/>
    <s v="Within Time"/>
    <x v="12"/>
    <n v="23"/>
    <x v="1"/>
    <x v="2"/>
    <x v="1"/>
    <x v="2"/>
  </r>
  <r>
    <n v="254840202"/>
    <s v="I. Liverseege"/>
    <x v="428"/>
    <s v="Aug"/>
    <n v="2024"/>
    <d v="1899-12-30T07:08:00"/>
    <x v="2"/>
    <x v="0"/>
    <n v="51"/>
    <x v="2"/>
    <s v="Two or More Races"/>
    <x v="0"/>
    <x v="0"/>
    <m/>
    <n v="40"/>
    <s v="Delay"/>
    <x v="21"/>
    <n v="7"/>
    <x v="0"/>
    <x v="1"/>
    <x v="0"/>
    <x v="1"/>
  </r>
  <r>
    <n v="685110667"/>
    <s v="I. Lohden"/>
    <x v="523"/>
    <s v="Apr"/>
    <n v="2024"/>
    <d v="1899-12-30T03:02:00"/>
    <x v="2"/>
    <x v="0"/>
    <n v="10"/>
    <x v="4"/>
    <s v="Two or More Races"/>
    <x v="0"/>
    <x v="0"/>
    <m/>
    <n v="41"/>
    <s v="Delay"/>
    <x v="2"/>
    <n v="3"/>
    <x v="3"/>
    <x v="1"/>
    <x v="0"/>
    <x v="1"/>
  </r>
  <r>
    <n v="327829042"/>
    <s v="I. Barribal"/>
    <x v="508"/>
    <s v="Mar"/>
    <n v="2024"/>
    <d v="1899-12-30T21:01:00"/>
    <x v="2"/>
    <x v="0"/>
    <n v="36"/>
    <x v="6"/>
    <s v="Two or More Races"/>
    <x v="0"/>
    <x v="0"/>
    <m/>
    <n v="52"/>
    <s v="Delay"/>
    <x v="28"/>
    <n v="21"/>
    <x v="1"/>
    <x v="0"/>
    <x v="2"/>
    <x v="2"/>
  </r>
  <r>
    <n v="723912291"/>
    <s v="J. Mikalski"/>
    <x v="336"/>
    <s v="Jul"/>
    <n v="2023"/>
    <d v="1899-12-30T04:39:00"/>
    <x v="5"/>
    <x v="0"/>
    <n v="1"/>
    <x v="1"/>
    <s v="Two or More Races"/>
    <x v="0"/>
    <x v="0"/>
    <m/>
    <n v="15"/>
    <s v="Within Time"/>
    <x v="26"/>
    <n v="4"/>
    <x v="3"/>
    <x v="2"/>
    <x v="1"/>
    <x v="2"/>
  </r>
  <r>
    <n v="812011280"/>
    <s v="J. Gon"/>
    <x v="130"/>
    <s v="Jun"/>
    <n v="2024"/>
    <d v="1899-12-30T21:22:00"/>
    <x v="0"/>
    <x v="0"/>
    <n v="33"/>
    <x v="6"/>
    <s v="Two or More Races"/>
    <x v="0"/>
    <x v="0"/>
    <m/>
    <n v="19"/>
    <s v="Within Time"/>
    <x v="18"/>
    <n v="21"/>
    <x v="1"/>
    <x v="1"/>
    <x v="1"/>
    <x v="1"/>
  </r>
  <r>
    <n v="245144691"/>
    <s v="J. De Michele"/>
    <x v="125"/>
    <s v="Aug"/>
    <n v="2024"/>
    <d v="1899-12-30T01:13:00"/>
    <x v="1"/>
    <x v="0"/>
    <n v="63"/>
    <x v="0"/>
    <s v="Two or More Races"/>
    <x v="0"/>
    <x v="0"/>
    <m/>
    <n v="41"/>
    <s v="Delay"/>
    <x v="14"/>
    <n v="1"/>
    <x v="3"/>
    <x v="0"/>
    <x v="0"/>
    <x v="0"/>
  </r>
  <r>
    <n v="277589258"/>
    <s v="K. Slowly"/>
    <x v="290"/>
    <s v="May"/>
    <n v="2023"/>
    <d v="1899-12-30T07:16:00"/>
    <x v="2"/>
    <x v="0"/>
    <n v="39"/>
    <x v="6"/>
    <s v="Two or More Races"/>
    <x v="0"/>
    <x v="0"/>
    <m/>
    <n v="29"/>
    <s v="Within Time"/>
    <x v="10"/>
    <n v="7"/>
    <x v="0"/>
    <x v="2"/>
    <x v="1"/>
    <x v="2"/>
  </r>
  <r>
    <n v="742219416"/>
    <s v="K. Scapelhorn"/>
    <x v="358"/>
    <s v="Jan"/>
    <n v="2024"/>
    <d v="1899-12-30T06:12:00"/>
    <x v="5"/>
    <x v="0"/>
    <n v="71"/>
    <x v="5"/>
    <s v="Two or More Races"/>
    <x v="0"/>
    <x v="0"/>
    <m/>
    <n v="34"/>
    <s v="Delay"/>
    <x v="18"/>
    <n v="6"/>
    <x v="0"/>
    <x v="1"/>
    <x v="0"/>
    <x v="1"/>
  </r>
  <r>
    <n v="701671487"/>
    <s v="K. Patis"/>
    <x v="515"/>
    <s v="Oct"/>
    <n v="2023"/>
    <d v="1899-12-30T17:06:00"/>
    <x v="6"/>
    <x v="0"/>
    <n v="19"/>
    <x v="3"/>
    <s v="Two or More Races"/>
    <x v="0"/>
    <x v="0"/>
    <m/>
    <n v="49"/>
    <s v="Delay"/>
    <x v="29"/>
    <n v="17"/>
    <x v="2"/>
    <x v="2"/>
    <x v="2"/>
    <x v="2"/>
  </r>
  <r>
    <n v="434929569"/>
    <s v="K. Creavan"/>
    <x v="265"/>
    <s v="Aug"/>
    <n v="2024"/>
    <d v="1899-12-30T00:55:00"/>
    <x v="3"/>
    <x v="0"/>
    <n v="51"/>
    <x v="2"/>
    <s v="Two or More Races"/>
    <x v="0"/>
    <x v="0"/>
    <m/>
    <n v="58"/>
    <s v="Delay"/>
    <x v="10"/>
    <n v="0"/>
    <x v="3"/>
    <x v="2"/>
    <x v="2"/>
    <x v="2"/>
  </r>
  <r>
    <n v="319551295"/>
    <s v="K. Fetters"/>
    <x v="493"/>
    <s v="Sep"/>
    <n v="2024"/>
    <d v="1899-12-30T03:37:00"/>
    <x v="4"/>
    <x v="0"/>
    <n v="75"/>
    <x v="5"/>
    <s v="Two or More Races"/>
    <x v="0"/>
    <x v="0"/>
    <m/>
    <n v="59"/>
    <s v="Delay"/>
    <x v="12"/>
    <n v="3"/>
    <x v="3"/>
    <x v="2"/>
    <x v="2"/>
    <x v="2"/>
  </r>
  <r>
    <n v="251460287"/>
    <s v="L. Birtwistle"/>
    <x v="503"/>
    <s v="Sep"/>
    <n v="2023"/>
    <d v="1899-12-30T20:43:00"/>
    <x v="3"/>
    <x v="0"/>
    <n v="66"/>
    <x v="0"/>
    <s v="Two or More Races"/>
    <x v="0"/>
    <x v="0"/>
    <m/>
    <n v="18"/>
    <s v="Within Time"/>
    <x v="14"/>
    <n v="20"/>
    <x v="1"/>
    <x v="0"/>
    <x v="1"/>
    <x v="0"/>
  </r>
  <r>
    <n v="188088982"/>
    <s v="L. Smitton"/>
    <x v="99"/>
    <s v="Aug"/>
    <n v="2024"/>
    <d v="1899-12-30T13:57:00"/>
    <x v="2"/>
    <x v="0"/>
    <n v="45"/>
    <x v="2"/>
    <s v="Two or More Races"/>
    <x v="0"/>
    <x v="0"/>
    <m/>
    <n v="21"/>
    <s v="Within Time"/>
    <x v="1"/>
    <n v="13"/>
    <x v="2"/>
    <x v="0"/>
    <x v="1"/>
    <x v="0"/>
  </r>
  <r>
    <n v="855284521"/>
    <s v="L. Saltmarshe"/>
    <x v="287"/>
    <s v="Sep"/>
    <n v="2024"/>
    <d v="1899-12-30T16:48:00"/>
    <x v="3"/>
    <x v="0"/>
    <n v="12"/>
    <x v="4"/>
    <s v="Two or More Races"/>
    <x v="0"/>
    <x v="0"/>
    <m/>
    <n v="26"/>
    <s v="Within Time"/>
    <x v="1"/>
    <n v="16"/>
    <x v="2"/>
    <x v="0"/>
    <x v="1"/>
    <x v="0"/>
  </r>
  <r>
    <n v="310246292"/>
    <s v="L. Gatheridge"/>
    <x v="59"/>
    <s v="Sep"/>
    <n v="2023"/>
    <d v="1899-12-30T11:44:00"/>
    <x v="1"/>
    <x v="0"/>
    <n v="78"/>
    <x v="5"/>
    <s v="Two or More Races"/>
    <x v="0"/>
    <x v="0"/>
    <m/>
    <n v="43"/>
    <s v="Delay"/>
    <x v="3"/>
    <n v="11"/>
    <x v="0"/>
    <x v="2"/>
    <x v="0"/>
    <x v="2"/>
  </r>
  <r>
    <n v="487459169"/>
    <s v="L. Bartelet"/>
    <x v="533"/>
    <s v="Oct"/>
    <n v="2023"/>
    <d v="1899-12-30T13:41:00"/>
    <x v="5"/>
    <x v="0"/>
    <n v="42"/>
    <x v="6"/>
    <s v="Two or More Races"/>
    <x v="0"/>
    <x v="0"/>
    <m/>
    <n v="46"/>
    <s v="Delay"/>
    <x v="22"/>
    <n v="13"/>
    <x v="2"/>
    <x v="1"/>
    <x v="2"/>
    <x v="1"/>
  </r>
  <r>
    <n v="386860028"/>
    <s v="L. Rebeiro"/>
    <x v="92"/>
    <s v="May"/>
    <n v="2024"/>
    <d v="1899-12-30T05:15:00"/>
    <x v="4"/>
    <x v="0"/>
    <n v="71"/>
    <x v="5"/>
    <s v="Two or More Races"/>
    <x v="0"/>
    <x v="0"/>
    <m/>
    <n v="47"/>
    <s v="Delay"/>
    <x v="27"/>
    <n v="5"/>
    <x v="3"/>
    <x v="3"/>
    <x v="2"/>
    <x v="0"/>
  </r>
  <r>
    <n v="518926308"/>
    <s v="L. Goodbarne"/>
    <x v="97"/>
    <s v="Jul"/>
    <n v="2024"/>
    <d v="1899-12-30T10:42:00"/>
    <x v="6"/>
    <x v="0"/>
    <n v="28"/>
    <x v="3"/>
    <s v="Two or More Races"/>
    <x v="0"/>
    <x v="0"/>
    <m/>
    <n v="48"/>
    <s v="Delay"/>
    <x v="30"/>
    <n v="10"/>
    <x v="0"/>
    <x v="3"/>
    <x v="2"/>
    <x v="1"/>
  </r>
  <r>
    <n v="546709687"/>
    <s v="L. Westnedge"/>
    <x v="255"/>
    <s v="May"/>
    <n v="2023"/>
    <d v="1899-12-30T09:27:00"/>
    <x v="5"/>
    <x v="0"/>
    <n v="50"/>
    <x v="2"/>
    <s v="Two or More Races"/>
    <x v="0"/>
    <x v="0"/>
    <m/>
    <n v="52"/>
    <s v="Delay"/>
    <x v="7"/>
    <n v="9"/>
    <x v="0"/>
    <x v="2"/>
    <x v="2"/>
    <x v="2"/>
  </r>
  <r>
    <n v="186182336"/>
    <s v="L. Ryal"/>
    <x v="144"/>
    <s v="Apr"/>
    <n v="2024"/>
    <d v="1899-12-30T14:20:00"/>
    <x v="4"/>
    <x v="0"/>
    <n v="79"/>
    <x v="5"/>
    <s v="Two or More Races"/>
    <x v="0"/>
    <x v="0"/>
    <m/>
    <n v="53"/>
    <s v="Delay"/>
    <x v="1"/>
    <n v="14"/>
    <x v="2"/>
    <x v="0"/>
    <x v="2"/>
    <x v="0"/>
  </r>
  <r>
    <n v="171477261"/>
    <s v="L. Sallows"/>
    <x v="99"/>
    <s v="Aug"/>
    <n v="2024"/>
    <d v="1899-12-30T08:43:00"/>
    <x v="2"/>
    <x v="0"/>
    <n v="78"/>
    <x v="5"/>
    <s v="Two or More Races"/>
    <x v="0"/>
    <x v="0"/>
    <m/>
    <n v="55"/>
    <s v="Delay"/>
    <x v="1"/>
    <n v="8"/>
    <x v="0"/>
    <x v="0"/>
    <x v="2"/>
    <x v="0"/>
  </r>
  <r>
    <n v="273879584"/>
    <s v="L. Storch"/>
    <x v="349"/>
    <s v="Apr"/>
    <n v="2023"/>
    <d v="1899-12-30T19:04:00"/>
    <x v="3"/>
    <x v="0"/>
    <n v="3"/>
    <x v="1"/>
    <s v="Two or More Races"/>
    <x v="0"/>
    <x v="0"/>
    <m/>
    <n v="57"/>
    <s v="Delay"/>
    <x v="11"/>
    <n v="19"/>
    <x v="1"/>
    <x v="0"/>
    <x v="2"/>
    <x v="0"/>
  </r>
  <r>
    <n v="742200489"/>
    <s v="L. Ferry"/>
    <x v="115"/>
    <s v="Oct"/>
    <n v="2024"/>
    <d v="1899-12-30T08:58:00"/>
    <x v="6"/>
    <x v="0"/>
    <n v="56"/>
    <x v="2"/>
    <s v="Two or More Races"/>
    <x v="0"/>
    <x v="0"/>
    <m/>
    <n v="59"/>
    <s v="Delay"/>
    <x v="13"/>
    <n v="8"/>
    <x v="0"/>
    <x v="2"/>
    <x v="2"/>
    <x v="2"/>
  </r>
  <r>
    <n v="684783004"/>
    <s v="M. Ablett"/>
    <x v="2"/>
    <s v="Jun"/>
    <n v="2024"/>
    <d v="1899-12-30T10:26:00"/>
    <x v="2"/>
    <x v="0"/>
    <n v="79"/>
    <x v="5"/>
    <s v="Two or More Races"/>
    <x v="0"/>
    <x v="0"/>
    <m/>
    <n v="10"/>
    <s v="Within Time"/>
    <x v="0"/>
    <n v="10"/>
    <x v="0"/>
    <x v="0"/>
    <x v="1"/>
    <x v="0"/>
  </r>
  <r>
    <n v="273136898"/>
    <s v="M. Petrescu"/>
    <x v="173"/>
    <s v="Feb"/>
    <n v="2024"/>
    <d v="1899-12-30T23:57:00"/>
    <x v="6"/>
    <x v="0"/>
    <n v="33"/>
    <x v="6"/>
    <s v="Two or More Races"/>
    <x v="0"/>
    <x v="0"/>
    <m/>
    <n v="13"/>
    <s v="Within Time"/>
    <x v="0"/>
    <n v="23"/>
    <x v="1"/>
    <x v="0"/>
    <x v="1"/>
    <x v="0"/>
  </r>
  <r>
    <n v="450750223"/>
    <s v="M. Benmore"/>
    <x v="125"/>
    <s v="Aug"/>
    <n v="2024"/>
    <d v="1899-12-30T11:35:00"/>
    <x v="1"/>
    <x v="0"/>
    <n v="54"/>
    <x v="2"/>
    <s v="Two or More Races"/>
    <x v="0"/>
    <x v="0"/>
    <m/>
    <n v="13"/>
    <s v="Within Time"/>
    <x v="14"/>
    <n v="11"/>
    <x v="0"/>
    <x v="0"/>
    <x v="1"/>
    <x v="0"/>
  </r>
  <r>
    <n v="437858690"/>
    <s v="M. Cyseley"/>
    <x v="130"/>
    <s v="Jun"/>
    <n v="2024"/>
    <d v="1899-12-30T05:24:00"/>
    <x v="0"/>
    <x v="0"/>
    <n v="40"/>
    <x v="6"/>
    <s v="Two or More Races"/>
    <x v="0"/>
    <x v="0"/>
    <m/>
    <n v="19"/>
    <s v="Within Time"/>
    <x v="18"/>
    <n v="5"/>
    <x v="3"/>
    <x v="1"/>
    <x v="1"/>
    <x v="1"/>
  </r>
  <r>
    <n v="357433573"/>
    <s v="M. Jenoure"/>
    <x v="523"/>
    <s v="Apr"/>
    <n v="2024"/>
    <d v="1899-12-30T03:09:00"/>
    <x v="2"/>
    <x v="0"/>
    <n v="34"/>
    <x v="6"/>
    <s v="Two or More Races"/>
    <x v="0"/>
    <x v="0"/>
    <m/>
    <n v="22"/>
    <s v="Within Time"/>
    <x v="2"/>
    <n v="3"/>
    <x v="3"/>
    <x v="1"/>
    <x v="1"/>
    <x v="1"/>
  </r>
  <r>
    <n v="882515189"/>
    <s v="M. Lannin"/>
    <x v="22"/>
    <s v="Jan"/>
    <n v="2024"/>
    <d v="1899-12-30T00:07:00"/>
    <x v="5"/>
    <x v="0"/>
    <n v="79"/>
    <x v="5"/>
    <s v="Two or More Races"/>
    <x v="0"/>
    <x v="0"/>
    <m/>
    <n v="26"/>
    <s v="Within Time"/>
    <x v="7"/>
    <n v="0"/>
    <x v="3"/>
    <x v="2"/>
    <x v="1"/>
    <x v="2"/>
  </r>
  <r>
    <n v="230574543"/>
    <s v="M. Whittlesea"/>
    <x v="180"/>
    <s v="Apr"/>
    <n v="2023"/>
    <d v="1899-12-30T20:50:00"/>
    <x v="2"/>
    <x v="0"/>
    <n v="70"/>
    <x v="5"/>
    <s v="Two or More Races"/>
    <x v="0"/>
    <x v="0"/>
    <m/>
    <n v="27"/>
    <s v="Within Time"/>
    <x v="23"/>
    <n v="20"/>
    <x v="1"/>
    <x v="2"/>
    <x v="1"/>
    <x v="2"/>
  </r>
  <r>
    <n v="296773384"/>
    <s v="M. Ferrarello"/>
    <x v="436"/>
    <s v="Aug"/>
    <n v="2023"/>
    <d v="1899-12-30T01:33:00"/>
    <x v="5"/>
    <x v="0"/>
    <n v="71"/>
    <x v="5"/>
    <s v="Two or More Races"/>
    <x v="0"/>
    <x v="0"/>
    <m/>
    <n v="28"/>
    <s v="Within Time"/>
    <x v="25"/>
    <n v="1"/>
    <x v="3"/>
    <x v="0"/>
    <x v="1"/>
    <x v="0"/>
  </r>
  <r>
    <n v="207776544"/>
    <s v="M. O'Dowgaine"/>
    <x v="484"/>
    <s v="Nov"/>
    <n v="2023"/>
    <d v="1899-12-30T04:48:00"/>
    <x v="4"/>
    <x v="0"/>
    <n v="70"/>
    <x v="5"/>
    <s v="Two or More Races"/>
    <x v="0"/>
    <x v="0"/>
    <m/>
    <n v="33"/>
    <s v="Delay"/>
    <x v="23"/>
    <n v="4"/>
    <x v="3"/>
    <x v="2"/>
    <x v="0"/>
    <x v="2"/>
  </r>
  <r>
    <n v="894551978"/>
    <s v="M. Truwert"/>
    <x v="143"/>
    <s v="Jun"/>
    <n v="2023"/>
    <d v="1899-12-30T03:20:00"/>
    <x v="6"/>
    <x v="0"/>
    <n v="53"/>
    <x v="2"/>
    <s v="Two or More Races"/>
    <x v="0"/>
    <x v="0"/>
    <m/>
    <n v="45"/>
    <s v="Delay"/>
    <x v="22"/>
    <n v="3"/>
    <x v="3"/>
    <x v="1"/>
    <x v="0"/>
    <x v="1"/>
  </r>
  <r>
    <n v="516273906"/>
    <s v="M. Stringman"/>
    <x v="347"/>
    <s v="Oct"/>
    <n v="2024"/>
    <d v="1899-12-30T15:24:00"/>
    <x v="6"/>
    <x v="0"/>
    <n v="43"/>
    <x v="6"/>
    <s v="Two or More Races"/>
    <x v="0"/>
    <x v="0"/>
    <m/>
    <n v="48"/>
    <s v="Delay"/>
    <x v="21"/>
    <n v="15"/>
    <x v="2"/>
    <x v="1"/>
    <x v="2"/>
    <x v="1"/>
  </r>
  <r>
    <n v="759531240"/>
    <s v="M. Kayzer"/>
    <x v="35"/>
    <s v="Jul"/>
    <n v="2023"/>
    <d v="1899-12-30T04:33:00"/>
    <x v="2"/>
    <x v="0"/>
    <n v="57"/>
    <x v="2"/>
    <s v="Two or More Races"/>
    <x v="0"/>
    <x v="0"/>
    <m/>
    <n v="56"/>
    <s v="Delay"/>
    <x v="22"/>
    <n v="4"/>
    <x v="3"/>
    <x v="1"/>
    <x v="2"/>
    <x v="1"/>
  </r>
  <r>
    <n v="167627585"/>
    <s v="M. Elflain"/>
    <x v="571"/>
    <s v="Dec"/>
    <n v="2023"/>
    <d v="1899-12-30T20:05:00"/>
    <x v="0"/>
    <x v="0"/>
    <n v="5"/>
    <x v="4"/>
    <s v="Two or More Races"/>
    <x v="0"/>
    <x v="0"/>
    <m/>
    <n v="58"/>
    <s v="Delay"/>
    <x v="22"/>
    <n v="20"/>
    <x v="1"/>
    <x v="1"/>
    <x v="2"/>
    <x v="1"/>
  </r>
  <r>
    <n v="102736494"/>
    <s v="M. Wogdon"/>
    <x v="278"/>
    <s v="Jan"/>
    <n v="2024"/>
    <d v="1899-12-30T22:49:00"/>
    <x v="1"/>
    <x v="0"/>
    <n v="65"/>
    <x v="0"/>
    <s v="Two or More Races"/>
    <x v="0"/>
    <x v="0"/>
    <m/>
    <n v="59"/>
    <s v="Delay"/>
    <x v="27"/>
    <n v="22"/>
    <x v="1"/>
    <x v="3"/>
    <x v="2"/>
    <x v="0"/>
  </r>
  <r>
    <n v="732589090"/>
    <s v="N. Halward"/>
    <x v="273"/>
    <s v="Sep"/>
    <n v="2023"/>
    <d v="1899-12-30T08:30:00"/>
    <x v="3"/>
    <x v="0"/>
    <n v="75"/>
    <x v="5"/>
    <s v="Two or More Races"/>
    <x v="0"/>
    <x v="0"/>
    <m/>
    <n v="13"/>
    <s v="Within Time"/>
    <x v="15"/>
    <n v="8"/>
    <x v="0"/>
    <x v="2"/>
    <x v="1"/>
    <x v="2"/>
  </r>
  <r>
    <n v="669832459"/>
    <s v="N. Boddington"/>
    <x v="371"/>
    <s v="Jul"/>
    <n v="2023"/>
    <d v="1899-12-30T06:00:00"/>
    <x v="6"/>
    <x v="0"/>
    <n v="39"/>
    <x v="6"/>
    <s v="Two or More Races"/>
    <x v="0"/>
    <x v="0"/>
    <m/>
    <n v="19"/>
    <s v="Within Time"/>
    <x v="6"/>
    <n v="6"/>
    <x v="0"/>
    <x v="3"/>
    <x v="1"/>
    <x v="0"/>
  </r>
  <r>
    <n v="571011479"/>
    <s v="N. Smallman"/>
    <x v="346"/>
    <s v="Aug"/>
    <n v="2023"/>
    <d v="1899-12-30T00:40:00"/>
    <x v="2"/>
    <x v="0"/>
    <n v="21"/>
    <x v="3"/>
    <s v="Two or More Races"/>
    <x v="0"/>
    <x v="0"/>
    <m/>
    <n v="21"/>
    <s v="Within Time"/>
    <x v="8"/>
    <n v="0"/>
    <x v="3"/>
    <x v="3"/>
    <x v="1"/>
    <x v="1"/>
  </r>
  <r>
    <n v="620460049"/>
    <s v="N. Bodleigh"/>
    <x v="320"/>
    <s v="Jul"/>
    <n v="2023"/>
    <d v="1899-12-30T04:35:00"/>
    <x v="3"/>
    <x v="0"/>
    <n v="79"/>
    <x v="5"/>
    <s v="Two or More Races"/>
    <x v="0"/>
    <x v="0"/>
    <m/>
    <n v="34"/>
    <s v="Delay"/>
    <x v="11"/>
    <n v="4"/>
    <x v="3"/>
    <x v="0"/>
    <x v="0"/>
    <x v="0"/>
  </r>
  <r>
    <n v="469061176"/>
    <s v="N. Olerenshaw"/>
    <x v="166"/>
    <s v="May"/>
    <n v="2023"/>
    <d v="1899-12-30T10:45:00"/>
    <x v="1"/>
    <x v="0"/>
    <n v="78"/>
    <x v="5"/>
    <s v="Two or More Races"/>
    <x v="0"/>
    <x v="0"/>
    <m/>
    <n v="36"/>
    <s v="Delay"/>
    <x v="0"/>
    <n v="10"/>
    <x v="0"/>
    <x v="0"/>
    <x v="0"/>
    <x v="0"/>
  </r>
  <r>
    <n v="899551671"/>
    <s v="N. Haslum"/>
    <x v="22"/>
    <s v="Jan"/>
    <n v="2024"/>
    <d v="1899-12-30T11:33:00"/>
    <x v="5"/>
    <x v="0"/>
    <n v="30"/>
    <x v="6"/>
    <s v="Two or More Races"/>
    <x v="0"/>
    <x v="0"/>
    <m/>
    <n v="38"/>
    <s v="Delay"/>
    <x v="7"/>
    <n v="11"/>
    <x v="0"/>
    <x v="2"/>
    <x v="0"/>
    <x v="2"/>
  </r>
  <r>
    <n v="214529500"/>
    <s v="N. Starmer"/>
    <x v="427"/>
    <s v="Aug"/>
    <n v="2023"/>
    <d v="1899-12-30T03:12:00"/>
    <x v="5"/>
    <x v="0"/>
    <n v="42"/>
    <x v="6"/>
    <s v="Two or More Races"/>
    <x v="0"/>
    <x v="0"/>
    <m/>
    <n v="41"/>
    <s v="Delay"/>
    <x v="10"/>
    <n v="3"/>
    <x v="3"/>
    <x v="2"/>
    <x v="0"/>
    <x v="2"/>
  </r>
  <r>
    <n v="157293974"/>
    <s v="N. Selliman"/>
    <x v="74"/>
    <s v="Oct"/>
    <n v="2023"/>
    <d v="1899-12-30T06:19:00"/>
    <x v="6"/>
    <x v="0"/>
    <n v="78"/>
    <x v="5"/>
    <s v="Two or More Races"/>
    <x v="0"/>
    <x v="0"/>
    <m/>
    <n v="43"/>
    <s v="Delay"/>
    <x v="14"/>
    <n v="6"/>
    <x v="0"/>
    <x v="0"/>
    <x v="0"/>
    <x v="0"/>
  </r>
  <r>
    <n v="531241621"/>
    <s v="N. MacParlan"/>
    <x v="548"/>
    <s v="Oct"/>
    <n v="2024"/>
    <d v="1899-12-30T18:47:00"/>
    <x v="1"/>
    <x v="0"/>
    <n v="37"/>
    <x v="6"/>
    <s v="Two or More Races"/>
    <x v="0"/>
    <x v="0"/>
    <m/>
    <n v="45"/>
    <s v="Delay"/>
    <x v="5"/>
    <n v="18"/>
    <x v="1"/>
    <x v="0"/>
    <x v="0"/>
    <x v="0"/>
  </r>
  <r>
    <n v="765031957"/>
    <s v="N. Tabner"/>
    <x v="155"/>
    <s v="Mar"/>
    <n v="2024"/>
    <d v="1899-12-30T22:23:00"/>
    <x v="0"/>
    <x v="0"/>
    <n v="68"/>
    <x v="0"/>
    <s v="Two or More Races"/>
    <x v="0"/>
    <x v="0"/>
    <m/>
    <n v="46"/>
    <s v="Delay"/>
    <x v="23"/>
    <n v="22"/>
    <x v="1"/>
    <x v="2"/>
    <x v="2"/>
    <x v="2"/>
  </r>
  <r>
    <n v="184280688"/>
    <s v="N. Hamlyn"/>
    <x v="259"/>
    <s v="Feb"/>
    <n v="2024"/>
    <d v="1899-12-30T17:02:00"/>
    <x v="0"/>
    <x v="0"/>
    <n v="21"/>
    <x v="3"/>
    <s v="Two or More Races"/>
    <x v="0"/>
    <x v="0"/>
    <m/>
    <n v="55"/>
    <s v="Delay"/>
    <x v="26"/>
    <n v="17"/>
    <x v="2"/>
    <x v="2"/>
    <x v="2"/>
    <x v="2"/>
  </r>
  <r>
    <n v="421114250"/>
    <s v="O. Loren"/>
    <x v="149"/>
    <s v="May"/>
    <n v="2024"/>
    <d v="1899-12-30T05:18:00"/>
    <x v="4"/>
    <x v="0"/>
    <n v="53"/>
    <x v="2"/>
    <s v="Two or More Races"/>
    <x v="0"/>
    <x v="0"/>
    <m/>
    <n v="23"/>
    <s v="Within Time"/>
    <x v="0"/>
    <n v="5"/>
    <x v="3"/>
    <x v="0"/>
    <x v="1"/>
    <x v="0"/>
  </r>
  <r>
    <n v="424265497"/>
    <s v="O. McCrossan"/>
    <x v="205"/>
    <s v="May"/>
    <n v="2024"/>
    <d v="1899-12-30T06:35:00"/>
    <x v="0"/>
    <x v="0"/>
    <n v="30"/>
    <x v="6"/>
    <s v="Two or More Races"/>
    <x v="0"/>
    <x v="0"/>
    <m/>
    <n v="48"/>
    <s v="Delay"/>
    <x v="4"/>
    <n v="6"/>
    <x v="0"/>
    <x v="2"/>
    <x v="2"/>
    <x v="2"/>
  </r>
  <r>
    <n v="458857700"/>
    <s v="O. Atkins"/>
    <x v="296"/>
    <s v="Apr"/>
    <n v="2024"/>
    <d v="1899-12-30T01:15:00"/>
    <x v="1"/>
    <x v="0"/>
    <n v="28"/>
    <x v="3"/>
    <s v="Two or More Races"/>
    <x v="0"/>
    <x v="0"/>
    <m/>
    <n v="54"/>
    <s v="Delay"/>
    <x v="22"/>
    <n v="1"/>
    <x v="3"/>
    <x v="1"/>
    <x v="2"/>
    <x v="1"/>
  </r>
  <r>
    <n v="416206906"/>
    <s v="O. Sallarie"/>
    <x v="29"/>
    <s v="Aug"/>
    <n v="2024"/>
    <d v="1899-12-30T23:31:00"/>
    <x v="4"/>
    <x v="0"/>
    <n v="60"/>
    <x v="0"/>
    <s v="Two or More Races"/>
    <x v="0"/>
    <x v="0"/>
    <m/>
    <n v="54"/>
    <s v="Delay"/>
    <x v="18"/>
    <n v="23"/>
    <x v="1"/>
    <x v="1"/>
    <x v="2"/>
    <x v="1"/>
  </r>
  <r>
    <n v="655742551"/>
    <s v="O. Fayne"/>
    <x v="383"/>
    <s v="Oct"/>
    <n v="2023"/>
    <d v="1899-12-30T17:22:00"/>
    <x v="4"/>
    <x v="0"/>
    <n v="56"/>
    <x v="2"/>
    <s v="Two or More Races"/>
    <x v="0"/>
    <x v="0"/>
    <m/>
    <n v="57"/>
    <s v="Delay"/>
    <x v="17"/>
    <n v="17"/>
    <x v="2"/>
    <x v="1"/>
    <x v="2"/>
    <x v="1"/>
  </r>
  <r>
    <n v="690335798"/>
    <s v="P. Fernier"/>
    <x v="14"/>
    <s v="May"/>
    <n v="2023"/>
    <d v="1899-12-30T08:11:00"/>
    <x v="2"/>
    <x v="0"/>
    <n v="3"/>
    <x v="1"/>
    <s v="Two or More Races"/>
    <x v="0"/>
    <x v="0"/>
    <m/>
    <n v="31"/>
    <s v="Delay"/>
    <x v="2"/>
    <n v="8"/>
    <x v="0"/>
    <x v="1"/>
    <x v="0"/>
    <x v="1"/>
  </r>
  <r>
    <n v="111824863"/>
    <s v="P. Hackinge"/>
    <x v="555"/>
    <s v="Feb"/>
    <n v="2024"/>
    <d v="1899-12-30T11:02:00"/>
    <x v="4"/>
    <x v="0"/>
    <n v="38"/>
    <x v="6"/>
    <s v="Two or More Races"/>
    <x v="0"/>
    <x v="0"/>
    <m/>
    <n v="36"/>
    <s v="Delay"/>
    <x v="7"/>
    <n v="11"/>
    <x v="0"/>
    <x v="2"/>
    <x v="0"/>
    <x v="2"/>
  </r>
  <r>
    <n v="602012917"/>
    <s v="P. Colby"/>
    <x v="300"/>
    <s v="Dec"/>
    <n v="2023"/>
    <d v="1899-12-30T09:12:00"/>
    <x v="3"/>
    <x v="0"/>
    <n v="4"/>
    <x v="1"/>
    <s v="Two or More Races"/>
    <x v="0"/>
    <x v="0"/>
    <m/>
    <n v="41"/>
    <s v="Delay"/>
    <x v="15"/>
    <n v="9"/>
    <x v="0"/>
    <x v="2"/>
    <x v="0"/>
    <x v="2"/>
  </r>
  <r>
    <n v="133975806"/>
    <s v="P. Royall"/>
    <x v="126"/>
    <s v="May"/>
    <n v="2023"/>
    <d v="1899-12-30T03:28:00"/>
    <x v="2"/>
    <x v="0"/>
    <n v="60"/>
    <x v="0"/>
    <s v="Two or More Races"/>
    <x v="0"/>
    <x v="0"/>
    <m/>
    <n v="41"/>
    <s v="Delay"/>
    <x v="25"/>
    <n v="3"/>
    <x v="3"/>
    <x v="0"/>
    <x v="0"/>
    <x v="0"/>
  </r>
  <r>
    <n v="536630892"/>
    <s v="P. Lisamore"/>
    <x v="8"/>
    <s v="Feb"/>
    <n v="2024"/>
    <d v="1899-12-30T00:32:00"/>
    <x v="4"/>
    <x v="0"/>
    <n v="22"/>
    <x v="3"/>
    <s v="Two or More Races"/>
    <x v="0"/>
    <x v="0"/>
    <m/>
    <n v="46"/>
    <s v="Delay"/>
    <x v="5"/>
    <n v="0"/>
    <x v="3"/>
    <x v="0"/>
    <x v="2"/>
    <x v="0"/>
  </r>
  <r>
    <n v="845502469"/>
    <s v="P. Lancetter"/>
    <x v="571"/>
    <s v="Dec"/>
    <n v="2023"/>
    <d v="1899-12-30T00:22:00"/>
    <x v="0"/>
    <x v="0"/>
    <n v="55"/>
    <x v="2"/>
    <s v="Two or More Races"/>
    <x v="0"/>
    <x v="0"/>
    <m/>
    <n v="47"/>
    <s v="Delay"/>
    <x v="22"/>
    <n v="0"/>
    <x v="3"/>
    <x v="1"/>
    <x v="2"/>
    <x v="1"/>
  </r>
  <r>
    <n v="117058303"/>
    <s v="P. Fidele"/>
    <x v="365"/>
    <s v="Feb"/>
    <n v="2024"/>
    <d v="1899-12-30T00:50:00"/>
    <x v="2"/>
    <x v="0"/>
    <n v="45"/>
    <x v="2"/>
    <s v="Two or More Races"/>
    <x v="0"/>
    <x v="0"/>
    <m/>
    <n v="50"/>
    <s v="Delay"/>
    <x v="1"/>
    <n v="0"/>
    <x v="3"/>
    <x v="0"/>
    <x v="2"/>
    <x v="0"/>
  </r>
  <r>
    <n v="101633628"/>
    <s v="P. Quest"/>
    <x v="7"/>
    <s v="Jul"/>
    <n v="2023"/>
    <d v="1899-12-30T09:48:00"/>
    <x v="1"/>
    <x v="0"/>
    <n v="38"/>
    <x v="6"/>
    <s v="Two or More Races"/>
    <x v="0"/>
    <x v="0"/>
    <m/>
    <n v="53"/>
    <s v="Delay"/>
    <x v="4"/>
    <n v="9"/>
    <x v="0"/>
    <x v="2"/>
    <x v="2"/>
    <x v="2"/>
  </r>
  <r>
    <n v="640436147"/>
    <s v="P. Merwood"/>
    <x v="331"/>
    <s v="Jul"/>
    <n v="2023"/>
    <d v="1899-12-30T02:35:00"/>
    <x v="1"/>
    <x v="0"/>
    <n v="10"/>
    <x v="4"/>
    <s v="Two or More Races"/>
    <x v="0"/>
    <x v="0"/>
    <m/>
    <n v="59"/>
    <s v="Delay"/>
    <x v="21"/>
    <n v="2"/>
    <x v="3"/>
    <x v="1"/>
    <x v="2"/>
    <x v="1"/>
  </r>
  <r>
    <n v="761869283"/>
    <s v="P. Boyan"/>
    <x v="165"/>
    <s v="Oct"/>
    <n v="2023"/>
    <d v="1899-12-30T08:05:00"/>
    <x v="4"/>
    <x v="0"/>
    <n v="53"/>
    <x v="2"/>
    <s v="Two or More Races"/>
    <x v="0"/>
    <x v="0"/>
    <m/>
    <n v="59"/>
    <s v="Delay"/>
    <x v="3"/>
    <n v="8"/>
    <x v="0"/>
    <x v="2"/>
    <x v="2"/>
    <x v="2"/>
  </r>
  <r>
    <n v="599327694"/>
    <s v="Q. Boothroyd"/>
    <x v="397"/>
    <s v="Apr"/>
    <n v="2024"/>
    <d v="1899-12-30T19:40:00"/>
    <x v="6"/>
    <x v="0"/>
    <n v="9"/>
    <x v="4"/>
    <s v="Two or More Races"/>
    <x v="0"/>
    <x v="0"/>
    <m/>
    <n v="21"/>
    <s v="Within Time"/>
    <x v="12"/>
    <n v="19"/>
    <x v="1"/>
    <x v="2"/>
    <x v="1"/>
    <x v="2"/>
  </r>
  <r>
    <n v="488913513"/>
    <s v="Q. Duffill"/>
    <x v="402"/>
    <s v="Dec"/>
    <n v="2023"/>
    <d v="1899-12-30T15:42:00"/>
    <x v="4"/>
    <x v="0"/>
    <n v="1"/>
    <x v="1"/>
    <s v="Two or More Races"/>
    <x v="0"/>
    <x v="0"/>
    <m/>
    <n v="29"/>
    <s v="Within Time"/>
    <x v="10"/>
    <n v="15"/>
    <x v="2"/>
    <x v="2"/>
    <x v="1"/>
    <x v="2"/>
  </r>
  <r>
    <n v="519805152"/>
    <s v="Q. Petts"/>
    <x v="181"/>
    <s v="Aug"/>
    <n v="2023"/>
    <d v="1899-12-30T00:28:00"/>
    <x v="4"/>
    <x v="0"/>
    <n v="29"/>
    <x v="3"/>
    <s v="Two or More Races"/>
    <x v="0"/>
    <x v="0"/>
    <m/>
    <n v="33"/>
    <s v="Delay"/>
    <x v="16"/>
    <n v="0"/>
    <x v="3"/>
    <x v="1"/>
    <x v="0"/>
    <x v="1"/>
  </r>
  <r>
    <n v="381425162"/>
    <s v="Q. Wones"/>
    <x v="513"/>
    <s v="Jun"/>
    <n v="2023"/>
    <d v="1899-12-30T09:34:00"/>
    <x v="2"/>
    <x v="0"/>
    <n v="3"/>
    <x v="1"/>
    <s v="Two or More Races"/>
    <x v="0"/>
    <x v="0"/>
    <m/>
    <n v="43"/>
    <s v="Delay"/>
    <x v="21"/>
    <n v="9"/>
    <x v="0"/>
    <x v="1"/>
    <x v="0"/>
    <x v="1"/>
  </r>
  <r>
    <n v="297233279"/>
    <s v="Q. Glazer"/>
    <x v="345"/>
    <s v="Apr"/>
    <n v="2023"/>
    <d v="1899-12-30T18:26:00"/>
    <x v="2"/>
    <x v="0"/>
    <n v="63"/>
    <x v="0"/>
    <s v="Two or More Races"/>
    <x v="0"/>
    <x v="0"/>
    <m/>
    <n v="44"/>
    <s v="Delay"/>
    <x v="22"/>
    <n v="18"/>
    <x v="1"/>
    <x v="1"/>
    <x v="0"/>
    <x v="1"/>
  </r>
  <r>
    <n v="185536571"/>
    <s v="Q. McGuigan"/>
    <x v="576"/>
    <s v="May"/>
    <n v="2023"/>
    <d v="1899-12-30T07:26:00"/>
    <x v="1"/>
    <x v="0"/>
    <n v="24"/>
    <x v="3"/>
    <s v="Two or More Races"/>
    <x v="0"/>
    <x v="0"/>
    <m/>
    <n v="48"/>
    <s v="Delay"/>
    <x v="27"/>
    <n v="7"/>
    <x v="0"/>
    <x v="3"/>
    <x v="2"/>
    <x v="0"/>
  </r>
  <r>
    <n v="147933011"/>
    <s v="Q. Griffith"/>
    <x v="391"/>
    <s v="Feb"/>
    <n v="2024"/>
    <d v="1899-12-30T22:43:00"/>
    <x v="0"/>
    <x v="0"/>
    <n v="47"/>
    <x v="2"/>
    <s v="Two or More Races"/>
    <x v="0"/>
    <x v="0"/>
    <m/>
    <n v="53"/>
    <s v="Delay"/>
    <x v="16"/>
    <n v="22"/>
    <x v="1"/>
    <x v="1"/>
    <x v="2"/>
    <x v="1"/>
  </r>
  <r>
    <n v="562214757"/>
    <s v="R. Cubbino"/>
    <x v="300"/>
    <s v="Dec"/>
    <n v="2023"/>
    <d v="1899-12-30T13:53:00"/>
    <x v="3"/>
    <x v="0"/>
    <n v="42"/>
    <x v="6"/>
    <s v="Two or More Races"/>
    <x v="0"/>
    <x v="0"/>
    <m/>
    <n v="23"/>
    <s v="Within Time"/>
    <x v="15"/>
    <n v="13"/>
    <x v="2"/>
    <x v="2"/>
    <x v="1"/>
    <x v="2"/>
  </r>
  <r>
    <n v="631712348"/>
    <s v="R. Fitzjohn"/>
    <x v="502"/>
    <s v="Sep"/>
    <n v="2023"/>
    <d v="1899-12-30T07:13:00"/>
    <x v="2"/>
    <x v="0"/>
    <n v="8"/>
    <x v="4"/>
    <s v="Two or More Races"/>
    <x v="0"/>
    <x v="0"/>
    <m/>
    <n v="33"/>
    <s v="Delay"/>
    <x v="26"/>
    <n v="7"/>
    <x v="0"/>
    <x v="2"/>
    <x v="0"/>
    <x v="2"/>
  </r>
  <r>
    <n v="875725720"/>
    <s v="R. Diglin"/>
    <x v="489"/>
    <s v="Nov"/>
    <n v="2023"/>
    <d v="1899-12-30T16:07:00"/>
    <x v="0"/>
    <x v="0"/>
    <n v="71"/>
    <x v="5"/>
    <s v="Two or More Races"/>
    <x v="0"/>
    <x v="0"/>
    <m/>
    <n v="33"/>
    <s v="Delay"/>
    <x v="13"/>
    <n v="16"/>
    <x v="2"/>
    <x v="2"/>
    <x v="0"/>
    <x v="2"/>
  </r>
  <r>
    <n v="629654881"/>
    <s v="R. Vecard"/>
    <x v="221"/>
    <s v="May"/>
    <n v="2024"/>
    <d v="1899-12-30T03:01:00"/>
    <x v="0"/>
    <x v="0"/>
    <n v="20"/>
    <x v="3"/>
    <s v="Two or More Races"/>
    <x v="0"/>
    <x v="0"/>
    <m/>
    <n v="38"/>
    <s v="Delay"/>
    <x v="21"/>
    <n v="3"/>
    <x v="3"/>
    <x v="1"/>
    <x v="0"/>
    <x v="1"/>
  </r>
  <r>
    <n v="850223610"/>
    <s v="R. Brandassi"/>
    <x v="90"/>
    <s v="Aug"/>
    <n v="2023"/>
    <d v="1899-12-30T22:04:00"/>
    <x v="3"/>
    <x v="0"/>
    <n v="53"/>
    <x v="2"/>
    <s v="Two or More Races"/>
    <x v="0"/>
    <x v="0"/>
    <m/>
    <n v="43"/>
    <s v="Delay"/>
    <x v="27"/>
    <n v="22"/>
    <x v="1"/>
    <x v="3"/>
    <x v="0"/>
    <x v="0"/>
  </r>
  <r>
    <n v="562914704"/>
    <s v="R. Greenslade"/>
    <x v="242"/>
    <s v="May"/>
    <n v="2024"/>
    <d v="1899-12-30T07:50:00"/>
    <x v="0"/>
    <x v="0"/>
    <n v="44"/>
    <x v="6"/>
    <s v="Two or More Races"/>
    <x v="0"/>
    <x v="0"/>
    <m/>
    <n v="45"/>
    <s v="Delay"/>
    <x v="13"/>
    <n v="7"/>
    <x v="0"/>
    <x v="2"/>
    <x v="0"/>
    <x v="2"/>
  </r>
  <r>
    <n v="182392715"/>
    <s v="R. Omrod"/>
    <x v="509"/>
    <s v="Jun"/>
    <n v="2023"/>
    <d v="1899-12-30T02:03:00"/>
    <x v="1"/>
    <x v="0"/>
    <n v="23"/>
    <x v="3"/>
    <s v="Two or More Races"/>
    <x v="0"/>
    <x v="0"/>
    <m/>
    <n v="57"/>
    <s v="Delay"/>
    <x v="15"/>
    <n v="2"/>
    <x v="3"/>
    <x v="2"/>
    <x v="2"/>
    <x v="2"/>
  </r>
  <r>
    <n v="444268586"/>
    <s v="S. Wilby"/>
    <x v="498"/>
    <s v="Jun"/>
    <n v="2023"/>
    <d v="1899-12-30T22:13:00"/>
    <x v="0"/>
    <x v="0"/>
    <n v="42"/>
    <x v="6"/>
    <s v="Two or More Races"/>
    <x v="0"/>
    <x v="0"/>
    <m/>
    <n v="13"/>
    <s v="Within Time"/>
    <x v="28"/>
    <n v="22"/>
    <x v="1"/>
    <x v="0"/>
    <x v="1"/>
    <x v="2"/>
  </r>
  <r>
    <n v="192702490"/>
    <s v="S. Bronot"/>
    <x v="230"/>
    <s v="Jul"/>
    <n v="2024"/>
    <d v="1899-12-30T08:12:00"/>
    <x v="2"/>
    <x v="0"/>
    <n v="66"/>
    <x v="0"/>
    <s v="Two or More Races"/>
    <x v="0"/>
    <x v="0"/>
    <m/>
    <n v="28"/>
    <s v="Within Time"/>
    <x v="25"/>
    <n v="8"/>
    <x v="0"/>
    <x v="0"/>
    <x v="1"/>
    <x v="0"/>
  </r>
  <r>
    <n v="357948253"/>
    <s v="S. Issard"/>
    <x v="69"/>
    <s v="Mar"/>
    <n v="2024"/>
    <d v="1899-12-30T18:28:00"/>
    <x v="2"/>
    <x v="0"/>
    <n v="19"/>
    <x v="3"/>
    <s v="Two or More Races"/>
    <x v="0"/>
    <x v="0"/>
    <m/>
    <n v="47"/>
    <s v="Delay"/>
    <x v="16"/>
    <n v="18"/>
    <x v="1"/>
    <x v="1"/>
    <x v="2"/>
    <x v="1"/>
  </r>
  <r>
    <n v="544111795"/>
    <s v="S. Forge"/>
    <x v="287"/>
    <s v="Sep"/>
    <n v="2024"/>
    <d v="1899-12-30T20:21:00"/>
    <x v="3"/>
    <x v="0"/>
    <n v="7"/>
    <x v="4"/>
    <s v="Two or More Races"/>
    <x v="0"/>
    <x v="0"/>
    <m/>
    <n v="52"/>
    <s v="Delay"/>
    <x v="1"/>
    <n v="20"/>
    <x v="1"/>
    <x v="0"/>
    <x v="2"/>
    <x v="0"/>
  </r>
  <r>
    <n v="231158623"/>
    <s v="T. Edgerton"/>
    <x v="110"/>
    <s v="Dec"/>
    <n v="2023"/>
    <d v="1899-12-30T16:09:00"/>
    <x v="2"/>
    <x v="0"/>
    <n v="40"/>
    <x v="6"/>
    <s v="Two or More Races"/>
    <x v="0"/>
    <x v="0"/>
    <m/>
    <n v="12"/>
    <s v="Within Time"/>
    <x v="28"/>
    <n v="16"/>
    <x v="2"/>
    <x v="0"/>
    <x v="1"/>
    <x v="2"/>
  </r>
  <r>
    <n v="404803404"/>
    <s v="T. Avramchik"/>
    <x v="300"/>
    <s v="Dec"/>
    <n v="2023"/>
    <d v="1899-12-30T05:53:00"/>
    <x v="3"/>
    <x v="0"/>
    <n v="28"/>
    <x v="3"/>
    <s v="Two or More Races"/>
    <x v="0"/>
    <x v="0"/>
    <m/>
    <n v="16"/>
    <s v="Within Time"/>
    <x v="15"/>
    <n v="5"/>
    <x v="3"/>
    <x v="2"/>
    <x v="1"/>
    <x v="2"/>
  </r>
  <r>
    <n v="790737064"/>
    <s v="T. Northway"/>
    <x v="243"/>
    <s v="Jun"/>
    <n v="2024"/>
    <d v="1899-12-30T04:56:00"/>
    <x v="1"/>
    <x v="0"/>
    <n v="41"/>
    <x v="6"/>
    <s v="Two or More Races"/>
    <x v="0"/>
    <x v="0"/>
    <m/>
    <n v="22"/>
    <s v="Within Time"/>
    <x v="19"/>
    <n v="4"/>
    <x v="3"/>
    <x v="3"/>
    <x v="1"/>
    <x v="1"/>
  </r>
  <r>
    <n v="592725027"/>
    <s v="T. Hardison"/>
    <x v="453"/>
    <s v="Aug"/>
    <n v="2024"/>
    <d v="1899-12-30T00:58:00"/>
    <x v="6"/>
    <x v="0"/>
    <n v="8"/>
    <x v="4"/>
    <s v="Two or More Races"/>
    <x v="0"/>
    <x v="0"/>
    <m/>
    <n v="36"/>
    <s v="Delay"/>
    <x v="23"/>
    <n v="0"/>
    <x v="3"/>
    <x v="2"/>
    <x v="0"/>
    <x v="2"/>
  </r>
  <r>
    <n v="397021176"/>
    <s v="T. Scamal"/>
    <x v="77"/>
    <s v="Nov"/>
    <n v="2023"/>
    <d v="1899-12-30T21:39:00"/>
    <x v="3"/>
    <x v="0"/>
    <n v="34"/>
    <x v="6"/>
    <s v="Two or More Races"/>
    <x v="0"/>
    <x v="0"/>
    <m/>
    <n v="39"/>
    <s v="Delay"/>
    <x v="5"/>
    <n v="21"/>
    <x v="1"/>
    <x v="0"/>
    <x v="0"/>
    <x v="0"/>
  </r>
  <r>
    <n v="259481976"/>
    <s v="T. Collis"/>
    <x v="214"/>
    <s v="Feb"/>
    <n v="2024"/>
    <d v="1899-12-30T09:47:00"/>
    <x v="2"/>
    <x v="0"/>
    <n v="64"/>
    <x v="0"/>
    <s v="Two or More Races"/>
    <x v="0"/>
    <x v="0"/>
    <m/>
    <n v="47"/>
    <s v="Delay"/>
    <x v="21"/>
    <n v="9"/>
    <x v="0"/>
    <x v="1"/>
    <x v="2"/>
    <x v="1"/>
  </r>
  <r>
    <n v="470744865"/>
    <s v="T. Leyborne"/>
    <x v="34"/>
    <s v="Jun"/>
    <n v="2024"/>
    <d v="1899-12-30T07:47:00"/>
    <x v="1"/>
    <x v="0"/>
    <n v="9"/>
    <x v="4"/>
    <s v="Two or More Races"/>
    <x v="0"/>
    <x v="0"/>
    <m/>
    <n v="54"/>
    <s v="Delay"/>
    <x v="21"/>
    <n v="7"/>
    <x v="0"/>
    <x v="1"/>
    <x v="2"/>
    <x v="1"/>
  </r>
  <r>
    <n v="467534353"/>
    <s v="T. Reucastle"/>
    <x v="8"/>
    <s v="Feb"/>
    <n v="2024"/>
    <d v="1899-12-30T23:48:00"/>
    <x v="4"/>
    <x v="0"/>
    <n v="55"/>
    <x v="2"/>
    <s v="Two or More Races"/>
    <x v="0"/>
    <x v="0"/>
    <m/>
    <n v="55"/>
    <s v="Delay"/>
    <x v="5"/>
    <n v="23"/>
    <x v="1"/>
    <x v="0"/>
    <x v="2"/>
    <x v="0"/>
  </r>
  <r>
    <n v="602750217"/>
    <s v="U. Palek"/>
    <x v="478"/>
    <s v="Sep"/>
    <n v="2023"/>
    <d v="1899-12-30T19:01:00"/>
    <x v="2"/>
    <x v="0"/>
    <n v="72"/>
    <x v="5"/>
    <s v="Two or More Races"/>
    <x v="0"/>
    <x v="0"/>
    <m/>
    <n v="28"/>
    <s v="Within Time"/>
    <x v="20"/>
    <n v="19"/>
    <x v="1"/>
    <x v="3"/>
    <x v="1"/>
    <x v="0"/>
  </r>
  <r>
    <n v="677985643"/>
    <s v="U. Ridings"/>
    <x v="173"/>
    <s v="Feb"/>
    <n v="2024"/>
    <d v="1899-12-30T21:08:00"/>
    <x v="6"/>
    <x v="0"/>
    <n v="71"/>
    <x v="5"/>
    <s v="Two or More Races"/>
    <x v="0"/>
    <x v="0"/>
    <m/>
    <n v="38"/>
    <s v="Delay"/>
    <x v="0"/>
    <n v="21"/>
    <x v="1"/>
    <x v="0"/>
    <x v="0"/>
    <x v="0"/>
  </r>
  <r>
    <n v="856726362"/>
    <s v="U. Wartnaby"/>
    <x v="401"/>
    <s v="Jun"/>
    <n v="2024"/>
    <d v="1899-12-30T22:48:00"/>
    <x v="5"/>
    <x v="0"/>
    <n v="23"/>
    <x v="3"/>
    <s v="Two or More Races"/>
    <x v="0"/>
    <x v="0"/>
    <m/>
    <n v="52"/>
    <s v="Delay"/>
    <x v="20"/>
    <n v="22"/>
    <x v="1"/>
    <x v="3"/>
    <x v="2"/>
    <x v="0"/>
  </r>
  <r>
    <n v="131036212"/>
    <s v="U. Banfield"/>
    <x v="576"/>
    <s v="May"/>
    <n v="2023"/>
    <d v="1899-12-30T01:14:00"/>
    <x v="1"/>
    <x v="0"/>
    <n v="73"/>
    <x v="5"/>
    <s v="Two or More Races"/>
    <x v="0"/>
    <x v="0"/>
    <m/>
    <n v="59"/>
    <s v="Delay"/>
    <x v="27"/>
    <n v="1"/>
    <x v="3"/>
    <x v="3"/>
    <x v="2"/>
    <x v="0"/>
  </r>
  <r>
    <n v="504255424"/>
    <s v="V. Aslum"/>
    <x v="335"/>
    <s v="Dec"/>
    <n v="2023"/>
    <d v="1899-12-30T11:05:00"/>
    <x v="5"/>
    <x v="0"/>
    <n v="24"/>
    <x v="3"/>
    <s v="Two or More Races"/>
    <x v="0"/>
    <x v="0"/>
    <m/>
    <n v="14"/>
    <s v="Within Time"/>
    <x v="21"/>
    <n v="11"/>
    <x v="0"/>
    <x v="1"/>
    <x v="1"/>
    <x v="1"/>
  </r>
  <r>
    <n v="578086528"/>
    <s v="V. McGeown"/>
    <x v="221"/>
    <s v="May"/>
    <n v="2024"/>
    <d v="1899-12-30T14:14:00"/>
    <x v="0"/>
    <x v="0"/>
    <n v="32"/>
    <x v="6"/>
    <s v="Two or More Races"/>
    <x v="0"/>
    <x v="0"/>
    <m/>
    <n v="14"/>
    <s v="Within Time"/>
    <x v="21"/>
    <n v="14"/>
    <x v="2"/>
    <x v="1"/>
    <x v="1"/>
    <x v="1"/>
  </r>
  <r>
    <n v="498627428"/>
    <s v="V. Cutts"/>
    <x v="523"/>
    <s v="Apr"/>
    <n v="2024"/>
    <d v="1899-12-30T05:33:00"/>
    <x v="2"/>
    <x v="0"/>
    <n v="15"/>
    <x v="3"/>
    <s v="Two or More Races"/>
    <x v="0"/>
    <x v="0"/>
    <m/>
    <n v="17"/>
    <s v="Within Time"/>
    <x v="2"/>
    <n v="5"/>
    <x v="3"/>
    <x v="1"/>
    <x v="1"/>
    <x v="1"/>
  </r>
  <r>
    <n v="509563417"/>
    <s v="V. Kirlin"/>
    <x v="492"/>
    <s v="Oct"/>
    <n v="2024"/>
    <d v="1899-12-30T21:45:00"/>
    <x v="1"/>
    <x v="0"/>
    <n v="18"/>
    <x v="3"/>
    <s v="Two or More Races"/>
    <x v="0"/>
    <x v="0"/>
    <m/>
    <n v="26"/>
    <s v="Within Time"/>
    <x v="7"/>
    <n v="21"/>
    <x v="1"/>
    <x v="2"/>
    <x v="1"/>
    <x v="2"/>
  </r>
  <r>
    <n v="707775889"/>
    <s v="V. Losbie"/>
    <x v="101"/>
    <s v="Jun"/>
    <n v="2024"/>
    <d v="1899-12-30T16:00:00"/>
    <x v="2"/>
    <x v="0"/>
    <n v="12"/>
    <x v="4"/>
    <s v="Two or More Races"/>
    <x v="0"/>
    <x v="0"/>
    <m/>
    <n v="30"/>
    <s v="Delay"/>
    <x v="23"/>
    <n v="16"/>
    <x v="2"/>
    <x v="2"/>
    <x v="1"/>
    <x v="2"/>
  </r>
  <r>
    <n v="176554577"/>
    <s v="V. Marjanski"/>
    <x v="555"/>
    <s v="Feb"/>
    <n v="2024"/>
    <d v="1899-12-30T03:54:00"/>
    <x v="4"/>
    <x v="0"/>
    <n v="34"/>
    <x v="6"/>
    <s v="Two or More Races"/>
    <x v="0"/>
    <x v="0"/>
    <m/>
    <n v="41"/>
    <s v="Delay"/>
    <x v="7"/>
    <n v="3"/>
    <x v="3"/>
    <x v="2"/>
    <x v="0"/>
    <x v="2"/>
  </r>
  <r>
    <n v="791367512"/>
    <s v="V. Piddle"/>
    <x v="254"/>
    <s v="Jan"/>
    <n v="2024"/>
    <d v="1899-12-30T13:02:00"/>
    <x v="4"/>
    <x v="0"/>
    <n v="8"/>
    <x v="4"/>
    <s v="Two or More Races"/>
    <x v="0"/>
    <x v="0"/>
    <m/>
    <n v="45"/>
    <s v="Delay"/>
    <x v="13"/>
    <n v="13"/>
    <x v="2"/>
    <x v="2"/>
    <x v="0"/>
    <x v="2"/>
  </r>
  <r>
    <n v="336064838"/>
    <s v="W. Chaster"/>
    <x v="321"/>
    <s v="Jan"/>
    <n v="2024"/>
    <d v="1899-12-30T21:20:00"/>
    <x v="3"/>
    <x v="0"/>
    <n v="53"/>
    <x v="2"/>
    <s v="Two or More Races"/>
    <x v="0"/>
    <x v="0"/>
    <m/>
    <n v="11"/>
    <s v="Within Time"/>
    <x v="28"/>
    <n v="21"/>
    <x v="1"/>
    <x v="0"/>
    <x v="1"/>
    <x v="2"/>
  </r>
  <r>
    <n v="170649353"/>
    <s v="W. Emanueli"/>
    <x v="543"/>
    <s v="Apr"/>
    <n v="2023"/>
    <d v="1899-12-30T22:13:00"/>
    <x v="5"/>
    <x v="0"/>
    <n v="9"/>
    <x v="4"/>
    <s v="Two or More Races"/>
    <x v="0"/>
    <x v="0"/>
    <m/>
    <n v="29"/>
    <s v="Within Time"/>
    <x v="16"/>
    <n v="22"/>
    <x v="1"/>
    <x v="1"/>
    <x v="1"/>
    <x v="1"/>
  </r>
  <r>
    <n v="468136713"/>
    <s v="W. Cancutt"/>
    <x v="383"/>
    <s v="Oct"/>
    <n v="2023"/>
    <d v="1899-12-30T07:30:00"/>
    <x v="4"/>
    <x v="0"/>
    <n v="21"/>
    <x v="3"/>
    <s v="Two or More Races"/>
    <x v="0"/>
    <x v="0"/>
    <m/>
    <n v="29"/>
    <s v="Within Time"/>
    <x v="17"/>
    <n v="7"/>
    <x v="0"/>
    <x v="1"/>
    <x v="1"/>
    <x v="1"/>
  </r>
  <r>
    <n v="562750518"/>
    <s v="W. Dibdale"/>
    <x v="514"/>
    <s v="Apr"/>
    <n v="2024"/>
    <d v="1899-12-30T13:58:00"/>
    <x v="3"/>
    <x v="0"/>
    <n v="32"/>
    <x v="6"/>
    <s v="Two or More Races"/>
    <x v="0"/>
    <x v="0"/>
    <m/>
    <n v="43"/>
    <s v="Delay"/>
    <x v="26"/>
    <n v="13"/>
    <x v="2"/>
    <x v="2"/>
    <x v="0"/>
    <x v="2"/>
  </r>
  <r>
    <n v="342063290"/>
    <s v="W. Llywarch"/>
    <x v="516"/>
    <s v="Jun"/>
    <n v="2024"/>
    <d v="1899-12-30T18:41:00"/>
    <x v="3"/>
    <x v="0"/>
    <n v="52"/>
    <x v="2"/>
    <s v="Two or More Races"/>
    <x v="0"/>
    <x v="0"/>
    <m/>
    <n v="46"/>
    <s v="Delay"/>
    <x v="3"/>
    <n v="18"/>
    <x v="1"/>
    <x v="2"/>
    <x v="2"/>
    <x v="2"/>
  </r>
  <r>
    <n v="408771580"/>
    <s v="W. Ghost"/>
    <x v="115"/>
    <s v="Oct"/>
    <n v="2024"/>
    <d v="1899-12-30T01:57:00"/>
    <x v="6"/>
    <x v="0"/>
    <n v="64"/>
    <x v="0"/>
    <s v="Two or More Races"/>
    <x v="0"/>
    <x v="0"/>
    <m/>
    <n v="51"/>
    <s v="Delay"/>
    <x v="13"/>
    <n v="1"/>
    <x v="3"/>
    <x v="2"/>
    <x v="2"/>
    <x v="2"/>
  </r>
  <r>
    <n v="459945715"/>
    <s v="W. Lammerts"/>
    <x v="348"/>
    <s v="May"/>
    <n v="2024"/>
    <d v="1899-12-30T00:42:00"/>
    <x v="2"/>
    <x v="0"/>
    <n v="5"/>
    <x v="4"/>
    <s v="Two or More Races"/>
    <x v="0"/>
    <x v="0"/>
    <m/>
    <n v="55"/>
    <s v="Delay"/>
    <x v="11"/>
    <n v="0"/>
    <x v="3"/>
    <x v="0"/>
    <x v="2"/>
    <x v="0"/>
  </r>
  <r>
    <n v="548191868"/>
    <s v="W. Layfield"/>
    <x v="113"/>
    <s v="Sep"/>
    <n v="2024"/>
    <d v="1899-12-30T14:54:00"/>
    <x v="5"/>
    <x v="0"/>
    <n v="29"/>
    <x v="3"/>
    <s v="Two or More Races"/>
    <x v="0"/>
    <x v="0"/>
    <m/>
    <n v="60"/>
    <s v="Delay"/>
    <x v="0"/>
    <n v="14"/>
    <x v="2"/>
    <x v="0"/>
    <x v="2"/>
    <x v="0"/>
  </r>
  <r>
    <n v="616282836"/>
    <s v="X. Griffey"/>
    <x v="35"/>
    <s v="Jul"/>
    <n v="2023"/>
    <d v="1899-12-30T17:13:00"/>
    <x v="2"/>
    <x v="0"/>
    <n v="9"/>
    <x v="4"/>
    <s v="Two or More Races"/>
    <x v="0"/>
    <x v="0"/>
    <m/>
    <n v="29"/>
    <s v="Within Time"/>
    <x v="22"/>
    <n v="17"/>
    <x v="2"/>
    <x v="1"/>
    <x v="1"/>
    <x v="1"/>
  </r>
  <r>
    <n v="681477161"/>
    <s v="X. Fenner"/>
    <x v="491"/>
    <s v="Dec"/>
    <n v="2023"/>
    <d v="1899-12-30T19:41:00"/>
    <x v="6"/>
    <x v="0"/>
    <n v="30"/>
    <x v="6"/>
    <s v="Two or More Races"/>
    <x v="0"/>
    <x v="0"/>
    <m/>
    <n v="32"/>
    <s v="Delay"/>
    <x v="9"/>
    <n v="19"/>
    <x v="1"/>
    <x v="3"/>
    <x v="0"/>
    <x v="0"/>
  </r>
  <r>
    <n v="824268292"/>
    <s v="X. O' Connell"/>
    <x v="390"/>
    <s v="Aug"/>
    <n v="2024"/>
    <d v="1899-12-30T03:43:00"/>
    <x v="3"/>
    <x v="0"/>
    <n v="63"/>
    <x v="0"/>
    <s v="Two or More Races"/>
    <x v="0"/>
    <x v="0"/>
    <m/>
    <n v="36"/>
    <s v="Delay"/>
    <x v="25"/>
    <n v="3"/>
    <x v="3"/>
    <x v="0"/>
    <x v="0"/>
    <x v="0"/>
  </r>
  <r>
    <n v="832024384"/>
    <s v="X. Thwaite"/>
    <x v="63"/>
    <s v="May"/>
    <n v="2024"/>
    <d v="1899-12-30T22:25:00"/>
    <x v="1"/>
    <x v="0"/>
    <n v="56"/>
    <x v="2"/>
    <s v="Two or More Races"/>
    <x v="0"/>
    <x v="0"/>
    <m/>
    <n v="51"/>
    <s v="Delay"/>
    <x v="6"/>
    <n v="22"/>
    <x v="1"/>
    <x v="3"/>
    <x v="2"/>
    <x v="0"/>
  </r>
  <r>
    <n v="504241823"/>
    <s v="X. Delafoy"/>
    <x v="15"/>
    <s v="Sep"/>
    <n v="2023"/>
    <d v="1899-12-30T16:50:00"/>
    <x v="6"/>
    <x v="0"/>
    <n v="1"/>
    <x v="1"/>
    <s v="Two or More Races"/>
    <x v="0"/>
    <x v="0"/>
    <m/>
    <n v="53"/>
    <s v="Delay"/>
    <x v="5"/>
    <n v="16"/>
    <x v="2"/>
    <x v="0"/>
    <x v="2"/>
    <x v="0"/>
  </r>
  <r>
    <n v="647605836"/>
    <s v="X. Darkott"/>
    <x v="205"/>
    <s v="May"/>
    <n v="2024"/>
    <d v="1899-12-30T03:38:00"/>
    <x v="0"/>
    <x v="0"/>
    <n v="17"/>
    <x v="3"/>
    <s v="Two or More Races"/>
    <x v="0"/>
    <x v="0"/>
    <m/>
    <n v="53"/>
    <s v="Delay"/>
    <x v="4"/>
    <n v="3"/>
    <x v="3"/>
    <x v="2"/>
    <x v="2"/>
    <x v="2"/>
  </r>
  <r>
    <n v="693688151"/>
    <s v="Y. Tuffley"/>
    <x v="427"/>
    <s v="Aug"/>
    <n v="2023"/>
    <d v="1899-12-30T07:50:00"/>
    <x v="5"/>
    <x v="0"/>
    <n v="15"/>
    <x v="3"/>
    <s v="Two or More Races"/>
    <x v="0"/>
    <x v="0"/>
    <m/>
    <n v="18"/>
    <s v="Within Time"/>
    <x v="10"/>
    <n v="7"/>
    <x v="0"/>
    <x v="2"/>
    <x v="1"/>
    <x v="2"/>
  </r>
  <r>
    <n v="580965293"/>
    <s v="Y. Kenford"/>
    <x v="13"/>
    <s v="Jun"/>
    <n v="2023"/>
    <d v="1899-12-30T23:10:00"/>
    <x v="3"/>
    <x v="0"/>
    <n v="19"/>
    <x v="3"/>
    <s v="Two or More Races"/>
    <x v="0"/>
    <x v="0"/>
    <m/>
    <n v="21"/>
    <s v="Within Time"/>
    <x v="10"/>
    <n v="23"/>
    <x v="1"/>
    <x v="2"/>
    <x v="1"/>
    <x v="2"/>
  </r>
  <r>
    <n v="121215456"/>
    <s v="Y. Starzaker"/>
    <x v="291"/>
    <s v="Jun"/>
    <n v="2023"/>
    <d v="1899-12-30T13:22:00"/>
    <x v="0"/>
    <x v="0"/>
    <n v="11"/>
    <x v="4"/>
    <s v="Two or More Races"/>
    <x v="0"/>
    <x v="0"/>
    <m/>
    <n v="22"/>
    <s v="Within Time"/>
    <x v="26"/>
    <n v="13"/>
    <x v="2"/>
    <x v="2"/>
    <x v="1"/>
    <x v="2"/>
  </r>
  <r>
    <n v="242227019"/>
    <s v="Y. Lafayette"/>
    <x v="386"/>
    <s v="Jun"/>
    <n v="2023"/>
    <d v="1899-12-30T00:51:00"/>
    <x v="1"/>
    <x v="0"/>
    <n v="20"/>
    <x v="3"/>
    <s v="Two or More Races"/>
    <x v="0"/>
    <x v="0"/>
    <m/>
    <n v="25"/>
    <s v="Within Time"/>
    <x v="14"/>
    <n v="0"/>
    <x v="3"/>
    <x v="0"/>
    <x v="1"/>
    <x v="0"/>
  </r>
  <r>
    <n v="818217805"/>
    <s v="Y. Lees"/>
    <x v="443"/>
    <s v="Sep"/>
    <n v="2024"/>
    <d v="1899-12-30T16:41:00"/>
    <x v="2"/>
    <x v="0"/>
    <n v="36"/>
    <x v="6"/>
    <s v="Two or More Races"/>
    <x v="0"/>
    <x v="0"/>
    <m/>
    <n v="30"/>
    <s v="Delay"/>
    <x v="18"/>
    <n v="16"/>
    <x v="2"/>
    <x v="1"/>
    <x v="1"/>
    <x v="1"/>
  </r>
  <r>
    <n v="218251042"/>
    <s v="Y. Brazener"/>
    <x v="383"/>
    <s v="Oct"/>
    <n v="2023"/>
    <d v="1899-12-30T18:53:00"/>
    <x v="4"/>
    <x v="0"/>
    <n v="77"/>
    <x v="5"/>
    <s v="Two or More Races"/>
    <x v="0"/>
    <x v="0"/>
    <m/>
    <n v="36"/>
    <s v="Delay"/>
    <x v="17"/>
    <n v="18"/>
    <x v="1"/>
    <x v="1"/>
    <x v="0"/>
    <x v="1"/>
  </r>
  <r>
    <n v="553729772"/>
    <s v="Y. Jasik"/>
    <x v="309"/>
    <s v="Jul"/>
    <n v="2024"/>
    <d v="1899-12-30T19:07:00"/>
    <x v="3"/>
    <x v="0"/>
    <n v="22"/>
    <x v="3"/>
    <s v="Two or More Races"/>
    <x v="0"/>
    <x v="0"/>
    <m/>
    <n v="37"/>
    <s v="Delay"/>
    <x v="26"/>
    <n v="19"/>
    <x v="1"/>
    <x v="2"/>
    <x v="0"/>
    <x v="2"/>
  </r>
  <r>
    <n v="350236043"/>
    <s v="Y. Truss"/>
    <x v="513"/>
    <s v="Jun"/>
    <n v="2023"/>
    <d v="1899-12-30T21:12:00"/>
    <x v="2"/>
    <x v="0"/>
    <n v="18"/>
    <x v="3"/>
    <s v="Two or More Races"/>
    <x v="0"/>
    <x v="0"/>
    <m/>
    <n v="39"/>
    <s v="Delay"/>
    <x v="21"/>
    <n v="21"/>
    <x v="1"/>
    <x v="1"/>
    <x v="0"/>
    <x v="1"/>
  </r>
  <r>
    <n v="435974500"/>
    <s v="Y. De Cruze"/>
    <x v="299"/>
    <s v="Feb"/>
    <n v="2024"/>
    <d v="1899-12-30T02:32:00"/>
    <x v="0"/>
    <x v="0"/>
    <n v="6"/>
    <x v="4"/>
    <s v="Two or More Races"/>
    <x v="0"/>
    <x v="0"/>
    <m/>
    <n v="48"/>
    <s v="Delay"/>
    <x v="28"/>
    <n v="2"/>
    <x v="3"/>
    <x v="0"/>
    <x v="2"/>
    <x v="2"/>
  </r>
  <r>
    <n v="469176711"/>
    <s v="Y. Spurr"/>
    <x v="301"/>
    <s v="May"/>
    <n v="2023"/>
    <d v="1899-12-30T05:46:00"/>
    <x v="6"/>
    <x v="0"/>
    <n v="33"/>
    <x v="6"/>
    <s v="Two or More Races"/>
    <x v="0"/>
    <x v="0"/>
    <m/>
    <n v="51"/>
    <s v="Delay"/>
    <x v="12"/>
    <n v="5"/>
    <x v="3"/>
    <x v="2"/>
    <x v="2"/>
    <x v="2"/>
  </r>
  <r>
    <n v="380207996"/>
    <s v="Y. Wilcocke"/>
    <x v="158"/>
    <s v="Mar"/>
    <n v="2024"/>
    <d v="1899-12-30T22:19:00"/>
    <x v="1"/>
    <x v="0"/>
    <n v="62"/>
    <x v="0"/>
    <s v="Two or More Races"/>
    <x v="0"/>
    <x v="0"/>
    <m/>
    <n v="51"/>
    <s v="Delay"/>
    <x v="17"/>
    <n v="22"/>
    <x v="1"/>
    <x v="1"/>
    <x v="2"/>
    <x v="1"/>
  </r>
  <r>
    <n v="246045446"/>
    <s v="Z. Cabrera"/>
    <x v="384"/>
    <s v="May"/>
    <n v="2024"/>
    <d v="1899-12-30T05:39:00"/>
    <x v="5"/>
    <x v="0"/>
    <n v="16"/>
    <x v="3"/>
    <s v="Two or More Races"/>
    <x v="0"/>
    <x v="0"/>
    <m/>
    <n v="16"/>
    <s v="Within Time"/>
    <x v="29"/>
    <n v="5"/>
    <x v="3"/>
    <x v="2"/>
    <x v="1"/>
    <x v="2"/>
  </r>
  <r>
    <n v="176041535"/>
    <s v="Z. Ketcher"/>
    <x v="371"/>
    <s v="Jul"/>
    <n v="2023"/>
    <d v="1899-12-30T17:35:00"/>
    <x v="6"/>
    <x v="0"/>
    <n v="18"/>
    <x v="3"/>
    <s v="Two or More Races"/>
    <x v="0"/>
    <x v="0"/>
    <m/>
    <n v="45"/>
    <s v="Delay"/>
    <x v="6"/>
    <n v="17"/>
    <x v="2"/>
    <x v="3"/>
    <x v="0"/>
    <x v="0"/>
  </r>
  <r>
    <n v="555846544"/>
    <s v="B. Akett"/>
    <x v="260"/>
    <s v="Feb"/>
    <n v="2024"/>
    <d v="1899-12-30T10:32:00"/>
    <x v="1"/>
    <x v="0"/>
    <n v="71"/>
    <x v="5"/>
    <s v="Two or More Races"/>
    <x v="0"/>
    <x v="0"/>
    <n v="0"/>
    <n v="53"/>
    <s v="Delay"/>
    <x v="15"/>
    <n v="10"/>
    <x v="0"/>
    <x v="2"/>
    <x v="2"/>
    <x v="2"/>
  </r>
  <r>
    <n v="457339645"/>
    <s v="K. Paliser"/>
    <x v="72"/>
    <s v="Jun"/>
    <n v="2024"/>
    <d v="1899-12-30T09:06:00"/>
    <x v="2"/>
    <x v="0"/>
    <n v="11"/>
    <x v="4"/>
    <s v="Two or More Races"/>
    <x v="0"/>
    <x v="0"/>
    <n v="0"/>
    <n v="21"/>
    <s v="Within Time"/>
    <x v="27"/>
    <n v="9"/>
    <x v="0"/>
    <x v="3"/>
    <x v="1"/>
    <x v="0"/>
  </r>
  <r>
    <n v="530097689"/>
    <s v="K. Osichev"/>
    <x v="205"/>
    <s v="May"/>
    <n v="2024"/>
    <d v="1899-12-30T23:07:00"/>
    <x v="0"/>
    <x v="0"/>
    <n v="24"/>
    <x v="3"/>
    <s v="Two or More Races"/>
    <x v="0"/>
    <x v="0"/>
    <n v="0"/>
    <n v="40"/>
    <s v="Delay"/>
    <x v="4"/>
    <n v="23"/>
    <x v="1"/>
    <x v="2"/>
    <x v="0"/>
    <x v="2"/>
  </r>
  <r>
    <n v="174304861"/>
    <s v="L. Pischel"/>
    <x v="250"/>
    <s v="Aug"/>
    <n v="2024"/>
    <d v="1899-12-30T04:19:00"/>
    <x v="2"/>
    <x v="0"/>
    <n v="45"/>
    <x v="2"/>
    <s v="Two or More Races"/>
    <x v="0"/>
    <x v="0"/>
    <n v="0"/>
    <n v="11"/>
    <s v="Within Time"/>
    <x v="4"/>
    <n v="4"/>
    <x v="3"/>
    <x v="2"/>
    <x v="1"/>
    <x v="2"/>
  </r>
  <r>
    <n v="617120398"/>
    <s v="O. Malthouse"/>
    <x v="235"/>
    <s v="Jul"/>
    <n v="2024"/>
    <d v="1899-12-30T06:59:00"/>
    <x v="6"/>
    <x v="0"/>
    <n v="16"/>
    <x v="3"/>
    <s v="Two or More Races"/>
    <x v="0"/>
    <x v="0"/>
    <n v="0"/>
    <n v="60"/>
    <s v="Delay"/>
    <x v="3"/>
    <n v="6"/>
    <x v="0"/>
    <x v="2"/>
    <x v="2"/>
    <x v="2"/>
  </r>
  <r>
    <n v="163427259"/>
    <s v="S. Jaimez"/>
    <x v="127"/>
    <s v="Oct"/>
    <n v="2024"/>
    <d v="1899-12-30T02:51:00"/>
    <x v="3"/>
    <x v="0"/>
    <n v="76"/>
    <x v="5"/>
    <s v="Two or More Races"/>
    <x v="0"/>
    <x v="0"/>
    <n v="0"/>
    <n v="27"/>
    <s v="Within Time"/>
    <x v="22"/>
    <n v="2"/>
    <x v="3"/>
    <x v="1"/>
    <x v="1"/>
    <x v="1"/>
  </r>
  <r>
    <n v="187972013"/>
    <s v="T. Gerault"/>
    <x v="465"/>
    <s v="Jul"/>
    <n v="2024"/>
    <d v="1899-12-30T06:10:00"/>
    <x v="0"/>
    <x v="0"/>
    <n v="65"/>
    <x v="0"/>
    <s v="Two or More Races"/>
    <x v="0"/>
    <x v="0"/>
    <n v="0"/>
    <n v="47"/>
    <s v="Delay"/>
    <x v="8"/>
    <n v="6"/>
    <x v="0"/>
    <x v="3"/>
    <x v="2"/>
    <x v="1"/>
  </r>
  <r>
    <n v="431437748"/>
    <s v="B. Slocket"/>
    <x v="536"/>
    <s v="Sep"/>
    <n v="2024"/>
    <d v="1899-12-30T04:42:00"/>
    <x v="4"/>
    <x v="0"/>
    <n v="31"/>
    <x v="6"/>
    <s v="Two or More Races"/>
    <x v="0"/>
    <x v="0"/>
    <n v="1"/>
    <n v="47"/>
    <s v="Delay"/>
    <x v="3"/>
    <n v="4"/>
    <x v="3"/>
    <x v="2"/>
    <x v="2"/>
    <x v="2"/>
  </r>
  <r>
    <n v="171546595"/>
    <s v="D. Dragon"/>
    <x v="296"/>
    <s v="Apr"/>
    <n v="2024"/>
    <d v="1899-12-30T14:11:00"/>
    <x v="1"/>
    <x v="0"/>
    <n v="77"/>
    <x v="5"/>
    <s v="Two or More Races"/>
    <x v="0"/>
    <x v="0"/>
    <n v="1"/>
    <n v="39"/>
    <s v="Delay"/>
    <x v="22"/>
    <n v="14"/>
    <x v="2"/>
    <x v="1"/>
    <x v="0"/>
    <x v="1"/>
  </r>
  <r>
    <n v="856417474"/>
    <s v="G. Olivas"/>
    <x v="525"/>
    <s v="Apr"/>
    <n v="2024"/>
    <d v="1899-12-30T05:44:00"/>
    <x v="4"/>
    <x v="0"/>
    <n v="51"/>
    <x v="2"/>
    <s v="Two or More Races"/>
    <x v="0"/>
    <x v="0"/>
    <n v="1"/>
    <n v="56"/>
    <s v="Delay"/>
    <x v="4"/>
    <n v="5"/>
    <x v="3"/>
    <x v="2"/>
    <x v="2"/>
    <x v="2"/>
  </r>
  <r>
    <n v="790804467"/>
    <s v="J. Kingsnoad"/>
    <x v="5"/>
    <s v="Apr"/>
    <n v="2023"/>
    <d v="1899-12-30T02:29:00"/>
    <x v="2"/>
    <x v="0"/>
    <n v="6"/>
    <x v="4"/>
    <s v="Two or More Races"/>
    <x v="0"/>
    <x v="0"/>
    <n v="1"/>
    <n v="26"/>
    <s v="Within Time"/>
    <x v="0"/>
    <n v="2"/>
    <x v="3"/>
    <x v="0"/>
    <x v="1"/>
    <x v="0"/>
  </r>
  <r>
    <n v="680098962"/>
    <s v="O. Stribling"/>
    <x v="252"/>
    <s v="Jan"/>
    <n v="2024"/>
    <d v="1899-12-30T00:38:00"/>
    <x v="1"/>
    <x v="0"/>
    <n v="13"/>
    <x v="4"/>
    <s v="Two or More Races"/>
    <x v="0"/>
    <x v="0"/>
    <n v="1"/>
    <n v="60"/>
    <s v="Delay"/>
    <x v="0"/>
    <n v="0"/>
    <x v="3"/>
    <x v="0"/>
    <x v="2"/>
    <x v="0"/>
  </r>
  <r>
    <n v="431949771"/>
    <s v="P. McKnish"/>
    <x v="257"/>
    <s v="Sep"/>
    <n v="2024"/>
    <d v="1899-12-30T21:29:00"/>
    <x v="1"/>
    <x v="0"/>
    <n v="54"/>
    <x v="2"/>
    <s v="Two or More Races"/>
    <x v="0"/>
    <x v="0"/>
    <n v="1"/>
    <n v="26"/>
    <s v="Within Time"/>
    <x v="28"/>
    <n v="21"/>
    <x v="1"/>
    <x v="0"/>
    <x v="1"/>
    <x v="2"/>
  </r>
  <r>
    <n v="781052472"/>
    <s v="Q. Baird"/>
    <x v="295"/>
    <s v="Oct"/>
    <n v="2023"/>
    <d v="1899-12-30T21:18:00"/>
    <x v="3"/>
    <x v="0"/>
    <n v="32"/>
    <x v="6"/>
    <s v="Two or More Races"/>
    <x v="0"/>
    <x v="0"/>
    <n v="1"/>
    <n v="41"/>
    <s v="Delay"/>
    <x v="1"/>
    <n v="21"/>
    <x v="1"/>
    <x v="0"/>
    <x v="0"/>
    <x v="0"/>
  </r>
  <r>
    <n v="514542083"/>
    <s v="U. Pelerin"/>
    <x v="332"/>
    <s v="Mar"/>
    <n v="2024"/>
    <d v="1899-12-30T08:48:00"/>
    <x v="6"/>
    <x v="0"/>
    <n v="4"/>
    <x v="1"/>
    <s v="Two or More Races"/>
    <x v="0"/>
    <x v="0"/>
    <n v="1"/>
    <n v="53"/>
    <s v="Delay"/>
    <x v="9"/>
    <n v="8"/>
    <x v="0"/>
    <x v="3"/>
    <x v="2"/>
    <x v="0"/>
  </r>
  <r>
    <n v="539786123"/>
    <s v="H. Swine"/>
    <x v="481"/>
    <s v="Jun"/>
    <n v="2024"/>
    <d v="1899-12-30T10:03:00"/>
    <x v="6"/>
    <x v="0"/>
    <n v="72"/>
    <x v="5"/>
    <s v="Two or More Races"/>
    <x v="0"/>
    <x v="0"/>
    <n v="2"/>
    <n v="52"/>
    <s v="Delay"/>
    <x v="10"/>
    <n v="10"/>
    <x v="0"/>
    <x v="2"/>
    <x v="2"/>
    <x v="2"/>
  </r>
  <r>
    <n v="674568811"/>
    <s v="P. Predohl"/>
    <x v="504"/>
    <s v="May"/>
    <n v="2023"/>
    <d v="1899-12-30T13:26:00"/>
    <x v="6"/>
    <x v="0"/>
    <n v="55"/>
    <x v="2"/>
    <s v="Two or More Races"/>
    <x v="0"/>
    <x v="0"/>
    <n v="2"/>
    <n v="55"/>
    <s v="Delay"/>
    <x v="17"/>
    <n v="13"/>
    <x v="2"/>
    <x v="1"/>
    <x v="2"/>
    <x v="1"/>
  </r>
  <r>
    <n v="150507478"/>
    <s v="B. Garth"/>
    <x v="432"/>
    <s v="Nov"/>
    <n v="2023"/>
    <d v="1899-12-30T02:51:00"/>
    <x v="5"/>
    <x v="0"/>
    <n v="59"/>
    <x v="2"/>
    <s v="Two or More Races"/>
    <x v="0"/>
    <x v="0"/>
    <n v="3"/>
    <n v="33"/>
    <s v="Delay"/>
    <x v="15"/>
    <n v="2"/>
    <x v="3"/>
    <x v="2"/>
    <x v="0"/>
    <x v="2"/>
  </r>
  <r>
    <n v="715042060"/>
    <s v="C. Ogborn"/>
    <x v="276"/>
    <s v="Oct"/>
    <n v="2023"/>
    <d v="1899-12-30T16:14:00"/>
    <x v="3"/>
    <x v="0"/>
    <n v="3"/>
    <x v="1"/>
    <s v="Two or More Races"/>
    <x v="0"/>
    <x v="0"/>
    <n v="3"/>
    <n v="30"/>
    <s v="Delay"/>
    <x v="4"/>
    <n v="16"/>
    <x v="2"/>
    <x v="2"/>
    <x v="1"/>
    <x v="2"/>
  </r>
  <r>
    <n v="492480459"/>
    <s v="D. Brandom"/>
    <x v="349"/>
    <s v="Apr"/>
    <n v="2023"/>
    <d v="1899-12-30T00:48:00"/>
    <x v="3"/>
    <x v="0"/>
    <n v="12"/>
    <x v="4"/>
    <s v="Two or More Races"/>
    <x v="0"/>
    <x v="0"/>
    <n v="3"/>
    <n v="15"/>
    <s v="Within Time"/>
    <x v="11"/>
    <n v="0"/>
    <x v="3"/>
    <x v="0"/>
    <x v="1"/>
    <x v="0"/>
  </r>
  <r>
    <n v="402782438"/>
    <s v="G. Doubleday"/>
    <x v="464"/>
    <s v="May"/>
    <n v="2023"/>
    <d v="1899-12-30T11:46:00"/>
    <x v="6"/>
    <x v="0"/>
    <n v="67"/>
    <x v="0"/>
    <s v="Two or More Races"/>
    <x v="0"/>
    <x v="0"/>
    <n v="3"/>
    <n v="15"/>
    <s v="Within Time"/>
    <x v="3"/>
    <n v="11"/>
    <x v="0"/>
    <x v="2"/>
    <x v="1"/>
    <x v="2"/>
  </r>
  <r>
    <n v="425158705"/>
    <s v="H. Van de Velde"/>
    <x v="509"/>
    <s v="Jun"/>
    <n v="2023"/>
    <d v="1899-12-30T02:24:00"/>
    <x v="1"/>
    <x v="0"/>
    <n v="47"/>
    <x v="2"/>
    <s v="Two or More Races"/>
    <x v="0"/>
    <x v="0"/>
    <n v="3"/>
    <n v="51"/>
    <s v="Delay"/>
    <x v="15"/>
    <n v="2"/>
    <x v="3"/>
    <x v="2"/>
    <x v="2"/>
    <x v="2"/>
  </r>
  <r>
    <n v="496654747"/>
    <s v="U. Cowin"/>
    <x v="122"/>
    <s v="Mar"/>
    <n v="2024"/>
    <d v="1899-12-30T07:49:00"/>
    <x v="4"/>
    <x v="0"/>
    <n v="78"/>
    <x v="5"/>
    <s v="Two or More Races"/>
    <x v="0"/>
    <x v="0"/>
    <n v="3"/>
    <n v="15"/>
    <s v="Within Time"/>
    <x v="10"/>
    <n v="7"/>
    <x v="0"/>
    <x v="2"/>
    <x v="1"/>
    <x v="2"/>
  </r>
  <r>
    <n v="758168254"/>
    <s v="G. Angove"/>
    <x v="94"/>
    <s v="Sep"/>
    <n v="2024"/>
    <d v="1899-12-30T14:43:00"/>
    <x v="1"/>
    <x v="0"/>
    <n v="5"/>
    <x v="4"/>
    <s v="Two or More Races"/>
    <x v="0"/>
    <x v="0"/>
    <n v="4"/>
    <n v="44"/>
    <s v="Delay"/>
    <x v="20"/>
    <n v="14"/>
    <x v="2"/>
    <x v="3"/>
    <x v="0"/>
    <x v="0"/>
  </r>
  <r>
    <n v="861797549"/>
    <s v="H. MacHarg"/>
    <x v="215"/>
    <s v="Jul"/>
    <n v="2024"/>
    <d v="1899-12-30T12:51:00"/>
    <x v="3"/>
    <x v="0"/>
    <n v="71"/>
    <x v="5"/>
    <s v="Two or More Races"/>
    <x v="0"/>
    <x v="0"/>
    <n v="4"/>
    <n v="58"/>
    <s v="Delay"/>
    <x v="20"/>
    <n v="12"/>
    <x v="2"/>
    <x v="3"/>
    <x v="2"/>
    <x v="0"/>
  </r>
  <r>
    <n v="630695811"/>
    <s v="I. Drewett"/>
    <x v="464"/>
    <s v="May"/>
    <n v="2023"/>
    <d v="1899-12-30T21:13:00"/>
    <x v="6"/>
    <x v="0"/>
    <n v="25"/>
    <x v="3"/>
    <s v="Two or More Races"/>
    <x v="0"/>
    <x v="0"/>
    <n v="4"/>
    <n v="24"/>
    <s v="Within Time"/>
    <x v="3"/>
    <n v="21"/>
    <x v="1"/>
    <x v="2"/>
    <x v="1"/>
    <x v="2"/>
  </r>
  <r>
    <n v="724108138"/>
    <s v="N. Waple"/>
    <x v="276"/>
    <s v="Oct"/>
    <n v="2023"/>
    <d v="1899-12-30T04:25:00"/>
    <x v="3"/>
    <x v="0"/>
    <n v="45"/>
    <x v="2"/>
    <s v="Two or More Races"/>
    <x v="0"/>
    <x v="0"/>
    <n v="4"/>
    <n v="50"/>
    <s v="Delay"/>
    <x v="4"/>
    <n v="4"/>
    <x v="3"/>
    <x v="2"/>
    <x v="2"/>
    <x v="2"/>
  </r>
  <r>
    <n v="112603884"/>
    <s v="X. Kelledy"/>
    <x v="453"/>
    <s v="Aug"/>
    <n v="2024"/>
    <d v="1899-12-30T19:53:00"/>
    <x v="6"/>
    <x v="0"/>
    <n v="57"/>
    <x v="2"/>
    <s v="Two or More Races"/>
    <x v="0"/>
    <x v="0"/>
    <n v="4"/>
    <n v="50"/>
    <s v="Delay"/>
    <x v="23"/>
    <n v="19"/>
    <x v="1"/>
    <x v="2"/>
    <x v="2"/>
    <x v="2"/>
  </r>
  <r>
    <n v="296056177"/>
    <s v="H. Aylesbury"/>
    <x v="186"/>
    <s v="Jun"/>
    <n v="2023"/>
    <d v="1899-12-30T00:27:00"/>
    <x v="4"/>
    <x v="0"/>
    <n v="11"/>
    <x v="4"/>
    <s v="Two or More Races"/>
    <x v="0"/>
    <x v="0"/>
    <n v="5"/>
    <n v="36"/>
    <s v="Delay"/>
    <x v="18"/>
    <n v="0"/>
    <x v="3"/>
    <x v="1"/>
    <x v="0"/>
    <x v="1"/>
  </r>
  <r>
    <n v="806351624"/>
    <s v="K. Thickins"/>
    <x v="512"/>
    <s v="Feb"/>
    <n v="2024"/>
    <d v="1899-12-30T03:22:00"/>
    <x v="1"/>
    <x v="0"/>
    <n v="18"/>
    <x v="3"/>
    <s v="Two or More Races"/>
    <x v="0"/>
    <x v="0"/>
    <n v="5"/>
    <n v="23"/>
    <s v="Within Time"/>
    <x v="24"/>
    <n v="3"/>
    <x v="3"/>
    <x v="1"/>
    <x v="1"/>
    <x v="1"/>
  </r>
  <r>
    <n v="683757436"/>
    <s v="Q. Zavattero"/>
    <x v="476"/>
    <s v="Oct"/>
    <n v="2023"/>
    <d v="1899-12-30T23:20:00"/>
    <x v="2"/>
    <x v="0"/>
    <n v="73"/>
    <x v="5"/>
    <s v="Two or More Races"/>
    <x v="0"/>
    <x v="0"/>
    <n v="5"/>
    <n v="53"/>
    <s v="Delay"/>
    <x v="7"/>
    <n v="23"/>
    <x v="1"/>
    <x v="2"/>
    <x v="2"/>
    <x v="2"/>
  </r>
  <r>
    <n v="793820278"/>
    <s v="T. Kettle"/>
    <x v="242"/>
    <s v="May"/>
    <n v="2024"/>
    <d v="1899-12-30T22:46:00"/>
    <x v="0"/>
    <x v="0"/>
    <n v="76"/>
    <x v="5"/>
    <s v="Two or More Races"/>
    <x v="0"/>
    <x v="0"/>
    <n v="5"/>
    <n v="40"/>
    <s v="Delay"/>
    <x v="13"/>
    <n v="22"/>
    <x v="1"/>
    <x v="2"/>
    <x v="0"/>
    <x v="2"/>
  </r>
  <r>
    <n v="543319504"/>
    <s v="X. Gleeton"/>
    <x v="321"/>
    <s v="Jan"/>
    <n v="2024"/>
    <d v="1899-12-30T13:11:00"/>
    <x v="3"/>
    <x v="0"/>
    <n v="69"/>
    <x v="0"/>
    <s v="Two or More Races"/>
    <x v="0"/>
    <x v="0"/>
    <n v="5"/>
    <n v="15"/>
    <s v="Within Time"/>
    <x v="28"/>
    <n v="13"/>
    <x v="2"/>
    <x v="0"/>
    <x v="1"/>
    <x v="2"/>
  </r>
  <r>
    <n v="571284395"/>
    <s v="Z. Twatt"/>
    <x v="69"/>
    <s v="Mar"/>
    <n v="2024"/>
    <d v="1899-12-30T22:02:00"/>
    <x v="2"/>
    <x v="0"/>
    <n v="44"/>
    <x v="6"/>
    <s v="Two or More Races"/>
    <x v="0"/>
    <x v="0"/>
    <n v="5"/>
    <n v="29"/>
    <s v="Within Time"/>
    <x v="16"/>
    <n v="22"/>
    <x v="1"/>
    <x v="1"/>
    <x v="1"/>
    <x v="1"/>
  </r>
  <r>
    <n v="251449574"/>
    <s v="E. Sprake"/>
    <x v="99"/>
    <s v="Aug"/>
    <n v="2024"/>
    <d v="1899-12-30T22:13:00"/>
    <x v="2"/>
    <x v="0"/>
    <n v="44"/>
    <x v="6"/>
    <s v="Two or More Races"/>
    <x v="0"/>
    <x v="0"/>
    <n v="6"/>
    <n v="33"/>
    <s v="Delay"/>
    <x v="1"/>
    <n v="22"/>
    <x v="1"/>
    <x v="0"/>
    <x v="0"/>
    <x v="0"/>
  </r>
  <r>
    <n v="776022598"/>
    <s v="E. Ogle"/>
    <x v="493"/>
    <s v="Sep"/>
    <n v="2024"/>
    <d v="1899-12-30T16:57:00"/>
    <x v="4"/>
    <x v="0"/>
    <n v="42"/>
    <x v="6"/>
    <s v="Two or More Races"/>
    <x v="0"/>
    <x v="0"/>
    <n v="6"/>
    <n v="41"/>
    <s v="Delay"/>
    <x v="12"/>
    <n v="16"/>
    <x v="2"/>
    <x v="2"/>
    <x v="0"/>
    <x v="2"/>
  </r>
  <r>
    <n v="754497731"/>
    <s v="H. Tonbridge"/>
    <x v="467"/>
    <s v="Jan"/>
    <n v="2024"/>
    <d v="1899-12-30T06:16:00"/>
    <x v="0"/>
    <x v="0"/>
    <n v="32"/>
    <x v="6"/>
    <s v="Two or More Races"/>
    <x v="0"/>
    <x v="0"/>
    <n v="6"/>
    <n v="28"/>
    <s v="Within Time"/>
    <x v="14"/>
    <n v="6"/>
    <x v="0"/>
    <x v="0"/>
    <x v="1"/>
    <x v="0"/>
  </r>
  <r>
    <n v="512196052"/>
    <s v="H. Penrith"/>
    <x v="503"/>
    <s v="Sep"/>
    <n v="2023"/>
    <d v="1899-12-30T17:21:00"/>
    <x v="3"/>
    <x v="0"/>
    <n v="2"/>
    <x v="1"/>
    <s v="Two or More Races"/>
    <x v="0"/>
    <x v="0"/>
    <n v="6"/>
    <n v="55"/>
    <s v="Delay"/>
    <x v="14"/>
    <n v="17"/>
    <x v="2"/>
    <x v="0"/>
    <x v="2"/>
    <x v="0"/>
  </r>
  <r>
    <n v="818402922"/>
    <s v="P. Queen"/>
    <x v="552"/>
    <s v="Nov"/>
    <n v="2023"/>
    <d v="1899-12-30T12:11:00"/>
    <x v="0"/>
    <x v="0"/>
    <n v="20"/>
    <x v="3"/>
    <s v="Two or More Races"/>
    <x v="0"/>
    <x v="0"/>
    <n v="6"/>
    <n v="31"/>
    <s v="Delay"/>
    <x v="1"/>
    <n v="12"/>
    <x v="2"/>
    <x v="0"/>
    <x v="0"/>
    <x v="0"/>
  </r>
  <r>
    <n v="460515878"/>
    <s v="B. Gilchrest"/>
    <x v="362"/>
    <s v="May"/>
    <n v="2024"/>
    <d v="1899-12-30T13:25:00"/>
    <x v="6"/>
    <x v="0"/>
    <n v="58"/>
    <x v="2"/>
    <s v="Two or More Races"/>
    <x v="0"/>
    <x v="0"/>
    <n v="7"/>
    <n v="10"/>
    <s v="Within Time"/>
    <x v="20"/>
    <n v="13"/>
    <x v="2"/>
    <x v="3"/>
    <x v="1"/>
    <x v="0"/>
  </r>
  <r>
    <n v="493101682"/>
    <s v="M. Akroyd"/>
    <x v="214"/>
    <s v="Feb"/>
    <n v="2024"/>
    <d v="1899-12-30T16:41:00"/>
    <x v="2"/>
    <x v="0"/>
    <n v="15"/>
    <x v="3"/>
    <s v="Two or More Races"/>
    <x v="0"/>
    <x v="0"/>
    <n v="7"/>
    <n v="37"/>
    <s v="Delay"/>
    <x v="21"/>
    <n v="16"/>
    <x v="2"/>
    <x v="1"/>
    <x v="0"/>
    <x v="1"/>
  </r>
  <r>
    <n v="422645062"/>
    <s v="T. Deveraux"/>
    <x v="326"/>
    <s v="Dec"/>
    <n v="2023"/>
    <d v="1899-12-30T14:46:00"/>
    <x v="5"/>
    <x v="0"/>
    <n v="71"/>
    <x v="5"/>
    <s v="Two or More Races"/>
    <x v="0"/>
    <x v="0"/>
    <n v="7"/>
    <n v="15"/>
    <s v="Within Time"/>
    <x v="1"/>
    <n v="14"/>
    <x v="2"/>
    <x v="0"/>
    <x v="1"/>
    <x v="0"/>
  </r>
  <r>
    <n v="830194776"/>
    <s v="U. Spray"/>
    <x v="353"/>
    <s v="Jul"/>
    <n v="2023"/>
    <d v="1899-12-30T23:05:00"/>
    <x v="2"/>
    <x v="0"/>
    <n v="77"/>
    <x v="5"/>
    <s v="Two or More Races"/>
    <x v="0"/>
    <x v="0"/>
    <n v="7"/>
    <n v="29"/>
    <s v="Within Time"/>
    <x v="27"/>
    <n v="23"/>
    <x v="1"/>
    <x v="3"/>
    <x v="1"/>
    <x v="0"/>
  </r>
  <r>
    <n v="857695508"/>
    <s v="Z. Tiffney"/>
    <x v="430"/>
    <s v="Aug"/>
    <n v="2023"/>
    <d v="1899-12-30T01:24:00"/>
    <x v="5"/>
    <x v="0"/>
    <n v="15"/>
    <x v="3"/>
    <s v="Two or More Races"/>
    <x v="0"/>
    <x v="0"/>
    <n v="7"/>
    <n v="55"/>
    <s v="Delay"/>
    <x v="2"/>
    <n v="1"/>
    <x v="3"/>
    <x v="1"/>
    <x v="2"/>
    <x v="1"/>
  </r>
  <r>
    <n v="476555109"/>
    <s v="Z. Broxholme"/>
    <x v="68"/>
    <s v="Jan"/>
    <n v="2024"/>
    <d v="1899-12-30T08:25:00"/>
    <x v="1"/>
    <x v="0"/>
    <n v="28"/>
    <x v="3"/>
    <s v="Two or More Races"/>
    <x v="0"/>
    <x v="0"/>
    <n v="7"/>
    <n v="60"/>
    <s v="Delay"/>
    <x v="22"/>
    <n v="8"/>
    <x v="0"/>
    <x v="1"/>
    <x v="2"/>
    <x v="1"/>
  </r>
  <r>
    <n v="757231659"/>
    <s v="E. Orpwood"/>
    <x v="577"/>
    <s v="Jan"/>
    <n v="2024"/>
    <d v="1899-12-30T15:24:00"/>
    <x v="0"/>
    <x v="0"/>
    <n v="17"/>
    <x v="3"/>
    <s v="Two or More Races"/>
    <x v="0"/>
    <x v="0"/>
    <n v="8"/>
    <n v="47"/>
    <s v="Delay"/>
    <x v="8"/>
    <n v="15"/>
    <x v="2"/>
    <x v="3"/>
    <x v="2"/>
    <x v="1"/>
  </r>
  <r>
    <n v="880557692"/>
    <s v="J. Plumm"/>
    <x v="449"/>
    <s v="Mar"/>
    <n v="2024"/>
    <d v="1899-12-30T16:19:00"/>
    <x v="5"/>
    <x v="0"/>
    <n v="52"/>
    <x v="2"/>
    <s v="Two or More Races"/>
    <x v="0"/>
    <x v="0"/>
    <n v="8"/>
    <n v="17"/>
    <s v="Within Time"/>
    <x v="4"/>
    <n v="16"/>
    <x v="2"/>
    <x v="2"/>
    <x v="1"/>
    <x v="2"/>
  </r>
  <r>
    <n v="104766945"/>
    <s v="O. Brigden"/>
    <x v="27"/>
    <s v="Jul"/>
    <n v="2024"/>
    <d v="1899-12-30T06:32:00"/>
    <x v="3"/>
    <x v="0"/>
    <n v="56"/>
    <x v="2"/>
    <s v="Two or More Races"/>
    <x v="0"/>
    <x v="0"/>
    <n v="8"/>
    <n v="13"/>
    <s v="Within Time"/>
    <x v="16"/>
    <n v="6"/>
    <x v="0"/>
    <x v="1"/>
    <x v="1"/>
    <x v="1"/>
  </r>
  <r>
    <n v="419535282"/>
    <s v="R. Philippon"/>
    <x v="385"/>
    <s v="Apr"/>
    <n v="2023"/>
    <d v="1899-12-30T04:38:00"/>
    <x v="4"/>
    <x v="0"/>
    <n v="52"/>
    <x v="2"/>
    <s v="Two or More Races"/>
    <x v="0"/>
    <x v="0"/>
    <n v="9"/>
    <n v="30"/>
    <s v="Delay"/>
    <x v="8"/>
    <n v="4"/>
    <x v="3"/>
    <x v="3"/>
    <x v="1"/>
    <x v="1"/>
  </r>
  <r>
    <n v="283503153"/>
    <s v="G. Di Claudio"/>
    <x v="213"/>
    <s v="Jun"/>
    <n v="2023"/>
    <d v="1899-12-30T15:44:00"/>
    <x v="4"/>
    <x v="0"/>
    <n v="39"/>
    <x v="6"/>
    <s v="Two or More Races"/>
    <x v="0"/>
    <x v="0"/>
    <n v="10"/>
    <n v="36"/>
    <s v="Delay"/>
    <x v="7"/>
    <n v="15"/>
    <x v="2"/>
    <x v="2"/>
    <x v="0"/>
    <x v="2"/>
  </r>
  <r>
    <n v="741463329"/>
    <s v="J. Knolles-Green"/>
    <x v="356"/>
    <s v="Mar"/>
    <n v="2024"/>
    <d v="1899-12-30T03:28:00"/>
    <x v="6"/>
    <x v="0"/>
    <n v="18"/>
    <x v="3"/>
    <s v="Two or More Races"/>
    <x v="0"/>
    <x v="0"/>
    <n v="10"/>
    <n v="47"/>
    <s v="Delay"/>
    <x v="5"/>
    <n v="3"/>
    <x v="3"/>
    <x v="0"/>
    <x v="2"/>
    <x v="0"/>
  </r>
  <r>
    <n v="507870166"/>
    <s v="T. Plevin"/>
    <x v="64"/>
    <s v="Mar"/>
    <n v="2024"/>
    <d v="1899-12-30T17:03:00"/>
    <x v="5"/>
    <x v="0"/>
    <n v="2"/>
    <x v="1"/>
    <s v="Two or More Races"/>
    <x v="0"/>
    <x v="0"/>
    <n v="10"/>
    <n v="14"/>
    <s v="Within Time"/>
    <x v="13"/>
    <n v="17"/>
    <x v="2"/>
    <x v="2"/>
    <x v="1"/>
    <x v="2"/>
  </r>
  <r>
    <n v="715736259"/>
    <s v="A. Mc Gorley"/>
    <x v="3"/>
    <s v="Feb"/>
    <n v="2024"/>
    <d v="1899-12-30T07:00:00"/>
    <x v="3"/>
    <x v="0"/>
    <n v="24"/>
    <x v="3"/>
    <s v="Two or More Races"/>
    <x v="2"/>
    <x v="0"/>
    <m/>
    <n v="30"/>
    <s v="Delay"/>
    <x v="2"/>
    <n v="7"/>
    <x v="0"/>
    <x v="1"/>
    <x v="1"/>
    <x v="1"/>
  </r>
  <r>
    <n v="536830771"/>
    <s v="D. Antley"/>
    <x v="346"/>
    <s v="Aug"/>
    <n v="2023"/>
    <d v="1899-12-30T13:08:00"/>
    <x v="2"/>
    <x v="0"/>
    <n v="16"/>
    <x v="3"/>
    <s v="Two or More Races"/>
    <x v="2"/>
    <x v="0"/>
    <m/>
    <n v="55"/>
    <s v="Delay"/>
    <x v="8"/>
    <n v="13"/>
    <x v="2"/>
    <x v="3"/>
    <x v="2"/>
    <x v="1"/>
  </r>
  <r>
    <n v="176939459"/>
    <s v="E. Portugal"/>
    <x v="544"/>
    <s v="May"/>
    <n v="2023"/>
    <d v="1899-12-30T13:59:00"/>
    <x v="5"/>
    <x v="0"/>
    <n v="54"/>
    <x v="2"/>
    <s v="Two or More Races"/>
    <x v="2"/>
    <x v="0"/>
    <m/>
    <n v="29"/>
    <s v="Within Time"/>
    <x v="18"/>
    <n v="13"/>
    <x v="2"/>
    <x v="1"/>
    <x v="1"/>
    <x v="1"/>
  </r>
  <r>
    <n v="705063874"/>
    <s v="F. Schurcke"/>
    <x v="418"/>
    <s v="Aug"/>
    <n v="2024"/>
    <d v="1899-12-30T18:23:00"/>
    <x v="4"/>
    <x v="0"/>
    <n v="79"/>
    <x v="5"/>
    <s v="Two or More Races"/>
    <x v="2"/>
    <x v="0"/>
    <m/>
    <n v="18"/>
    <s v="Within Time"/>
    <x v="7"/>
    <n v="18"/>
    <x v="1"/>
    <x v="2"/>
    <x v="1"/>
    <x v="2"/>
  </r>
  <r>
    <n v="848515434"/>
    <s v="F. Skilton"/>
    <x v="53"/>
    <s v="Jan"/>
    <n v="2024"/>
    <d v="1899-12-30T11:35:00"/>
    <x v="3"/>
    <x v="0"/>
    <n v="62"/>
    <x v="0"/>
    <s v="Two or More Races"/>
    <x v="2"/>
    <x v="0"/>
    <m/>
    <n v="50"/>
    <s v="Delay"/>
    <x v="20"/>
    <n v="11"/>
    <x v="0"/>
    <x v="3"/>
    <x v="2"/>
    <x v="0"/>
  </r>
  <r>
    <n v="152674247"/>
    <s v="G. Domenichelli"/>
    <x v="368"/>
    <s v="Oct"/>
    <n v="2023"/>
    <d v="1899-12-30T18:24:00"/>
    <x v="0"/>
    <x v="0"/>
    <n v="15"/>
    <x v="3"/>
    <s v="Two or More Races"/>
    <x v="2"/>
    <x v="0"/>
    <m/>
    <n v="19"/>
    <s v="Within Time"/>
    <x v="10"/>
    <n v="18"/>
    <x v="1"/>
    <x v="2"/>
    <x v="1"/>
    <x v="2"/>
  </r>
  <r>
    <n v="871567981"/>
    <s v="H. Landy"/>
    <x v="24"/>
    <s v="Apr"/>
    <n v="2023"/>
    <d v="1899-12-30T23:13:00"/>
    <x v="0"/>
    <x v="0"/>
    <n v="33"/>
    <x v="6"/>
    <s v="Two or More Races"/>
    <x v="2"/>
    <x v="0"/>
    <m/>
    <n v="43"/>
    <s v="Delay"/>
    <x v="9"/>
    <n v="23"/>
    <x v="1"/>
    <x v="3"/>
    <x v="0"/>
    <x v="0"/>
  </r>
  <r>
    <n v="594578538"/>
    <s v="J. Daynter"/>
    <x v="21"/>
    <s v="Nov"/>
    <n v="2023"/>
    <d v="1899-12-30T15:45:00"/>
    <x v="5"/>
    <x v="0"/>
    <n v="36"/>
    <x v="6"/>
    <s v="Two or More Races"/>
    <x v="2"/>
    <x v="0"/>
    <m/>
    <n v="30"/>
    <s v="Delay"/>
    <x v="14"/>
    <n v="15"/>
    <x v="2"/>
    <x v="0"/>
    <x v="1"/>
    <x v="0"/>
  </r>
  <r>
    <n v="644377174"/>
    <s v="K. Hornig"/>
    <x v="270"/>
    <s v="Aug"/>
    <n v="2024"/>
    <d v="1899-12-30T01:32:00"/>
    <x v="2"/>
    <x v="0"/>
    <n v="25"/>
    <x v="3"/>
    <s v="Two or More Races"/>
    <x v="2"/>
    <x v="0"/>
    <m/>
    <n v="44"/>
    <s v="Delay"/>
    <x v="19"/>
    <n v="1"/>
    <x v="3"/>
    <x v="3"/>
    <x v="0"/>
    <x v="1"/>
  </r>
  <r>
    <n v="776134447"/>
    <s v="M. Curness"/>
    <x v="469"/>
    <s v="Jul"/>
    <n v="2024"/>
    <d v="1899-12-30T23:13:00"/>
    <x v="6"/>
    <x v="0"/>
    <n v="16"/>
    <x v="3"/>
    <s v="Two or More Races"/>
    <x v="2"/>
    <x v="0"/>
    <m/>
    <n v="33"/>
    <s v="Delay"/>
    <x v="12"/>
    <n v="23"/>
    <x v="1"/>
    <x v="2"/>
    <x v="0"/>
    <x v="2"/>
  </r>
  <r>
    <n v="389533260"/>
    <s v="N. Dudliston"/>
    <x v="422"/>
    <s v="Feb"/>
    <n v="2024"/>
    <d v="1899-12-30T10:19:00"/>
    <x v="1"/>
    <x v="0"/>
    <n v="76"/>
    <x v="5"/>
    <s v="Two or More Races"/>
    <x v="2"/>
    <x v="0"/>
    <m/>
    <n v="34"/>
    <s v="Delay"/>
    <x v="8"/>
    <n v="10"/>
    <x v="0"/>
    <x v="3"/>
    <x v="0"/>
    <x v="1"/>
  </r>
  <r>
    <n v="542467781"/>
    <s v="P. Pringour"/>
    <x v="213"/>
    <s v="Jun"/>
    <n v="2023"/>
    <d v="1899-12-30T13:04:00"/>
    <x v="4"/>
    <x v="0"/>
    <n v="66"/>
    <x v="0"/>
    <s v="Two or More Races"/>
    <x v="2"/>
    <x v="0"/>
    <m/>
    <n v="19"/>
    <s v="Within Time"/>
    <x v="7"/>
    <n v="13"/>
    <x v="2"/>
    <x v="2"/>
    <x v="1"/>
    <x v="2"/>
  </r>
  <r>
    <n v="257303026"/>
    <s v="Q. Bonaire"/>
    <x v="19"/>
    <s v="Jun"/>
    <n v="2023"/>
    <d v="1899-12-30T02:59:00"/>
    <x v="5"/>
    <x v="0"/>
    <n v="62"/>
    <x v="0"/>
    <s v="Two or More Races"/>
    <x v="2"/>
    <x v="0"/>
    <m/>
    <n v="47"/>
    <s v="Delay"/>
    <x v="12"/>
    <n v="2"/>
    <x v="3"/>
    <x v="2"/>
    <x v="2"/>
    <x v="2"/>
  </r>
  <r>
    <n v="427286383"/>
    <s v="S. Gallafant"/>
    <x v="447"/>
    <s v="May"/>
    <n v="2024"/>
    <d v="1899-12-30T07:12:00"/>
    <x v="3"/>
    <x v="0"/>
    <n v="73"/>
    <x v="5"/>
    <s v="Two or More Races"/>
    <x v="2"/>
    <x v="0"/>
    <m/>
    <n v="15"/>
    <s v="Within Time"/>
    <x v="9"/>
    <n v="7"/>
    <x v="0"/>
    <x v="3"/>
    <x v="1"/>
    <x v="0"/>
  </r>
  <r>
    <n v="672757086"/>
    <s v="S. McCaughan"/>
    <x v="132"/>
    <s v="Jan"/>
    <n v="2024"/>
    <d v="1899-12-30T11:35:00"/>
    <x v="3"/>
    <x v="0"/>
    <n v="55"/>
    <x v="2"/>
    <s v="Two or More Races"/>
    <x v="2"/>
    <x v="0"/>
    <m/>
    <n v="56"/>
    <s v="Delay"/>
    <x v="16"/>
    <n v="11"/>
    <x v="0"/>
    <x v="1"/>
    <x v="2"/>
    <x v="1"/>
  </r>
  <r>
    <n v="433772388"/>
    <s v="T. Robottom"/>
    <x v="379"/>
    <s v="Mar"/>
    <n v="2024"/>
    <d v="1899-12-30T02:03:00"/>
    <x v="3"/>
    <x v="0"/>
    <n v="1"/>
    <x v="1"/>
    <s v="Two or More Races"/>
    <x v="2"/>
    <x v="0"/>
    <m/>
    <n v="30"/>
    <s v="Delay"/>
    <x v="24"/>
    <n v="2"/>
    <x v="3"/>
    <x v="1"/>
    <x v="1"/>
    <x v="1"/>
  </r>
  <r>
    <n v="319253554"/>
    <s v="T. Baelde"/>
    <x v="15"/>
    <s v="Sep"/>
    <n v="2023"/>
    <d v="1899-12-30T21:04:00"/>
    <x v="6"/>
    <x v="0"/>
    <n v="38"/>
    <x v="6"/>
    <s v="Two or More Races"/>
    <x v="2"/>
    <x v="0"/>
    <m/>
    <n v="60"/>
    <s v="Delay"/>
    <x v="5"/>
    <n v="21"/>
    <x v="1"/>
    <x v="0"/>
    <x v="2"/>
    <x v="0"/>
  </r>
  <r>
    <n v="849300675"/>
    <s v="U. Fitzsimon"/>
    <x v="82"/>
    <s v="Aug"/>
    <n v="2024"/>
    <d v="1899-12-30T04:20:00"/>
    <x v="0"/>
    <x v="0"/>
    <n v="35"/>
    <x v="6"/>
    <s v="Two or More Races"/>
    <x v="2"/>
    <x v="0"/>
    <m/>
    <n v="15"/>
    <s v="Within Time"/>
    <x v="28"/>
    <n v="4"/>
    <x v="3"/>
    <x v="0"/>
    <x v="1"/>
    <x v="2"/>
  </r>
  <r>
    <n v="488613428"/>
    <s v="U. Yegorchenkov"/>
    <x v="31"/>
    <s v="Jan"/>
    <n v="2024"/>
    <d v="1899-12-30T14:12:00"/>
    <x v="4"/>
    <x v="0"/>
    <n v="73"/>
    <x v="5"/>
    <s v="Two or More Races"/>
    <x v="2"/>
    <x v="0"/>
    <m/>
    <n v="38"/>
    <s v="Delay"/>
    <x v="19"/>
    <n v="14"/>
    <x v="2"/>
    <x v="3"/>
    <x v="0"/>
    <x v="1"/>
  </r>
  <r>
    <n v="161626037"/>
    <s v="V. Nyles"/>
    <x v="497"/>
    <s v="Sep"/>
    <n v="2023"/>
    <d v="1899-12-30T18:40:00"/>
    <x v="0"/>
    <x v="0"/>
    <n v="38"/>
    <x v="6"/>
    <s v="Two or More Races"/>
    <x v="2"/>
    <x v="0"/>
    <m/>
    <n v="48"/>
    <s v="Delay"/>
    <x v="22"/>
    <n v="18"/>
    <x v="1"/>
    <x v="1"/>
    <x v="2"/>
    <x v="1"/>
  </r>
  <r>
    <n v="204947733"/>
    <s v="V. Newband"/>
    <x v="328"/>
    <s v="Apr"/>
    <n v="2023"/>
    <d v="1899-12-30T22:55:00"/>
    <x v="6"/>
    <x v="0"/>
    <n v="50"/>
    <x v="2"/>
    <s v="Two or More Races"/>
    <x v="2"/>
    <x v="0"/>
    <m/>
    <n v="51"/>
    <s v="Delay"/>
    <x v="6"/>
    <n v="22"/>
    <x v="1"/>
    <x v="3"/>
    <x v="2"/>
    <x v="0"/>
  </r>
  <r>
    <n v="372506699"/>
    <s v="X. Lutas"/>
    <x v="129"/>
    <s v="Feb"/>
    <n v="2024"/>
    <d v="1899-12-30T16:24:00"/>
    <x v="6"/>
    <x v="0"/>
    <n v="41"/>
    <x v="6"/>
    <s v="Two or More Races"/>
    <x v="2"/>
    <x v="0"/>
    <m/>
    <n v="48"/>
    <s v="Delay"/>
    <x v="23"/>
    <n v="16"/>
    <x v="2"/>
    <x v="2"/>
    <x v="2"/>
    <x v="2"/>
  </r>
  <r>
    <n v="209239967"/>
    <s v="P. Yoslowitz"/>
    <x v="14"/>
    <s v="May"/>
    <n v="2023"/>
    <d v="1899-12-30T16:37:00"/>
    <x v="2"/>
    <x v="0"/>
    <n v="66"/>
    <x v="0"/>
    <s v="Two or More Races"/>
    <x v="2"/>
    <x v="0"/>
    <n v="0"/>
    <n v="16"/>
    <s v="Within Time"/>
    <x v="2"/>
    <n v="16"/>
    <x v="2"/>
    <x v="1"/>
    <x v="1"/>
    <x v="1"/>
  </r>
  <r>
    <n v="652270238"/>
    <s v="A. Filisov"/>
    <x v="497"/>
    <s v="Sep"/>
    <n v="2023"/>
    <d v="1899-12-30T22:49:00"/>
    <x v="0"/>
    <x v="0"/>
    <n v="64"/>
    <x v="0"/>
    <s v="Two or More Races"/>
    <x v="2"/>
    <x v="0"/>
    <n v="2"/>
    <n v="35"/>
    <s v="Delay"/>
    <x v="22"/>
    <n v="22"/>
    <x v="1"/>
    <x v="1"/>
    <x v="0"/>
    <x v="1"/>
  </r>
  <r>
    <n v="163728040"/>
    <s v="V. Blueman"/>
    <x v="352"/>
    <s v="Oct"/>
    <n v="2023"/>
    <d v="1899-12-30T11:09:00"/>
    <x v="0"/>
    <x v="0"/>
    <n v="54"/>
    <x v="2"/>
    <s v="Two or More Races"/>
    <x v="2"/>
    <x v="0"/>
    <n v="3"/>
    <n v="47"/>
    <s v="Delay"/>
    <x v="25"/>
    <n v="11"/>
    <x v="0"/>
    <x v="0"/>
    <x v="2"/>
    <x v="0"/>
  </r>
  <r>
    <n v="531980661"/>
    <s v="A. Punt"/>
    <x v="393"/>
    <s v="Jul"/>
    <n v="2023"/>
    <d v="1899-12-30T15:59:00"/>
    <x v="6"/>
    <x v="0"/>
    <n v="52"/>
    <x v="2"/>
    <s v="Two or More Races"/>
    <x v="2"/>
    <x v="0"/>
    <n v="4"/>
    <n v="13"/>
    <s v="Within Time"/>
    <x v="2"/>
    <n v="15"/>
    <x v="2"/>
    <x v="1"/>
    <x v="1"/>
    <x v="1"/>
  </r>
  <r>
    <n v="886105724"/>
    <s v="O. Wittering"/>
    <x v="268"/>
    <s v="Oct"/>
    <n v="2023"/>
    <d v="1899-12-30T05:58:00"/>
    <x v="5"/>
    <x v="0"/>
    <n v="13"/>
    <x v="4"/>
    <s v="Two or More Races"/>
    <x v="2"/>
    <x v="0"/>
    <n v="4"/>
    <n v="24"/>
    <s v="Within Time"/>
    <x v="27"/>
    <n v="5"/>
    <x v="3"/>
    <x v="3"/>
    <x v="1"/>
    <x v="0"/>
  </r>
  <r>
    <n v="439170103"/>
    <s v="F. Cuseick"/>
    <x v="232"/>
    <s v="Apr"/>
    <n v="2023"/>
    <d v="1899-12-30T01:26:00"/>
    <x v="5"/>
    <x v="0"/>
    <n v="78"/>
    <x v="5"/>
    <s v="Two or More Races"/>
    <x v="2"/>
    <x v="0"/>
    <n v="6"/>
    <n v="10"/>
    <s v="Within Time"/>
    <x v="20"/>
    <n v="1"/>
    <x v="3"/>
    <x v="3"/>
    <x v="1"/>
    <x v="0"/>
  </r>
  <r>
    <n v="722789494"/>
    <s v="S. Blackstone"/>
    <x v="538"/>
    <s v="May"/>
    <n v="2024"/>
    <d v="1899-12-30T23:27:00"/>
    <x v="1"/>
    <x v="0"/>
    <n v="51"/>
    <x v="2"/>
    <s v="Two or More Races"/>
    <x v="2"/>
    <x v="0"/>
    <n v="6"/>
    <n v="60"/>
    <s v="Delay"/>
    <x v="2"/>
    <n v="23"/>
    <x v="1"/>
    <x v="1"/>
    <x v="2"/>
    <x v="1"/>
  </r>
  <r>
    <n v="480934605"/>
    <s v="T. Monro"/>
    <x v="530"/>
    <s v="Apr"/>
    <n v="2024"/>
    <d v="1899-12-30T23:08:00"/>
    <x v="3"/>
    <x v="0"/>
    <n v="24"/>
    <x v="3"/>
    <s v="Two or More Races"/>
    <x v="2"/>
    <x v="0"/>
    <n v="7"/>
    <n v="44"/>
    <s v="Delay"/>
    <x v="16"/>
    <n v="23"/>
    <x v="1"/>
    <x v="1"/>
    <x v="0"/>
    <x v="1"/>
  </r>
  <r>
    <n v="492801890"/>
    <s v="N. O'Teague"/>
    <x v="174"/>
    <s v="Oct"/>
    <n v="2023"/>
    <d v="1899-12-30T20:04:00"/>
    <x v="4"/>
    <x v="0"/>
    <n v="47"/>
    <x v="2"/>
    <s v="Two or More Races"/>
    <x v="2"/>
    <x v="0"/>
    <n v="8"/>
    <n v="15"/>
    <s v="Within Time"/>
    <x v="11"/>
    <n v="20"/>
    <x v="1"/>
    <x v="0"/>
    <x v="1"/>
    <x v="0"/>
  </r>
  <r>
    <n v="896381209"/>
    <s v="C. Killiner"/>
    <x v="0"/>
    <s v="Mar"/>
    <n v="2024"/>
    <d v="1899-12-30T18:30:00"/>
    <x v="0"/>
    <x v="0"/>
    <n v="10"/>
    <x v="4"/>
    <s v="Two or More Races"/>
    <x v="2"/>
    <x v="0"/>
    <n v="9"/>
    <n v="20"/>
    <s v="Within Time"/>
    <x v="0"/>
    <n v="18"/>
    <x v="1"/>
    <x v="0"/>
    <x v="1"/>
    <x v="0"/>
  </r>
  <r>
    <n v="399067105"/>
    <s v="G. Merrigans"/>
    <x v="502"/>
    <s v="Sep"/>
    <n v="2023"/>
    <d v="1899-12-30T19:09:00"/>
    <x v="2"/>
    <x v="0"/>
    <n v="73"/>
    <x v="5"/>
    <s v="Two or More Races"/>
    <x v="4"/>
    <x v="0"/>
    <m/>
    <n v="44"/>
    <s v="Delay"/>
    <x v="26"/>
    <n v="19"/>
    <x v="1"/>
    <x v="2"/>
    <x v="0"/>
    <x v="2"/>
  </r>
  <r>
    <n v="110195907"/>
    <s v="M. Lorentzen"/>
    <x v="132"/>
    <s v="Jan"/>
    <n v="2024"/>
    <d v="1899-12-30T02:56:00"/>
    <x v="3"/>
    <x v="0"/>
    <n v="7"/>
    <x v="4"/>
    <s v="Two or More Races"/>
    <x v="4"/>
    <x v="0"/>
    <m/>
    <n v="46"/>
    <s v="Delay"/>
    <x v="16"/>
    <n v="2"/>
    <x v="3"/>
    <x v="1"/>
    <x v="2"/>
    <x v="1"/>
  </r>
  <r>
    <n v="433064961"/>
    <s v="R. Grigorian"/>
    <x v="71"/>
    <s v="Jul"/>
    <n v="2023"/>
    <d v="1899-12-30T23:32:00"/>
    <x v="0"/>
    <x v="0"/>
    <n v="30"/>
    <x v="6"/>
    <s v="Two or More Races"/>
    <x v="4"/>
    <x v="0"/>
    <m/>
    <n v="32"/>
    <s v="Delay"/>
    <x v="5"/>
    <n v="23"/>
    <x v="1"/>
    <x v="0"/>
    <x v="0"/>
    <x v="0"/>
  </r>
  <r>
    <n v="547053726"/>
    <s v="V. Oakden"/>
    <x v="342"/>
    <s v="Jun"/>
    <n v="2023"/>
    <d v="1899-12-30T03:07:00"/>
    <x v="3"/>
    <x v="0"/>
    <n v="14"/>
    <x v="4"/>
    <s v="Two or More Races"/>
    <x v="4"/>
    <x v="0"/>
    <m/>
    <n v="43"/>
    <s v="Delay"/>
    <x v="2"/>
    <n v="3"/>
    <x v="3"/>
    <x v="1"/>
    <x v="0"/>
    <x v="1"/>
  </r>
  <r>
    <n v="460317684"/>
    <s v="X. Stoffers"/>
    <x v="133"/>
    <s v="Jun"/>
    <n v="2024"/>
    <d v="1899-12-30T08:09:00"/>
    <x v="4"/>
    <x v="0"/>
    <n v="73"/>
    <x v="5"/>
    <s v="Two or More Races"/>
    <x v="4"/>
    <x v="0"/>
    <m/>
    <n v="29"/>
    <s v="Within Time"/>
    <x v="14"/>
    <n v="8"/>
    <x v="0"/>
    <x v="0"/>
    <x v="1"/>
    <x v="0"/>
  </r>
  <r>
    <n v="111361435"/>
    <s v="V. Giorgietto"/>
    <x v="144"/>
    <s v="Apr"/>
    <n v="2024"/>
    <d v="1899-12-30T12:27:00"/>
    <x v="4"/>
    <x v="0"/>
    <n v="6"/>
    <x v="4"/>
    <s v="Two or More Races"/>
    <x v="4"/>
    <x v="0"/>
    <n v="4"/>
    <n v="41"/>
    <s v="Delay"/>
    <x v="1"/>
    <n v="12"/>
    <x v="2"/>
    <x v="0"/>
    <x v="0"/>
    <x v="0"/>
  </r>
  <r>
    <n v="877360019"/>
    <s v="W. Onions"/>
    <x v="525"/>
    <s v="Apr"/>
    <n v="2024"/>
    <d v="1899-12-30T18:23:00"/>
    <x v="4"/>
    <x v="0"/>
    <n v="41"/>
    <x v="6"/>
    <s v="Two or More Races"/>
    <x v="4"/>
    <x v="0"/>
    <n v="4"/>
    <n v="49"/>
    <s v="Delay"/>
    <x v="4"/>
    <n v="18"/>
    <x v="1"/>
    <x v="2"/>
    <x v="2"/>
    <x v="2"/>
  </r>
  <r>
    <n v="866313592"/>
    <s v="T. Colegate"/>
    <x v="408"/>
    <s v="Jul"/>
    <n v="2024"/>
    <d v="1899-12-30T12:53:00"/>
    <x v="1"/>
    <x v="0"/>
    <n v="19"/>
    <x v="3"/>
    <s v="Two or More Races"/>
    <x v="4"/>
    <x v="0"/>
    <n v="7"/>
    <n v="16"/>
    <s v="Within Time"/>
    <x v="23"/>
    <n v="12"/>
    <x v="2"/>
    <x v="2"/>
    <x v="1"/>
    <x v="2"/>
  </r>
  <r>
    <n v="625050578"/>
    <s v="O. McAree"/>
    <x v="7"/>
    <s v="Jul"/>
    <n v="2023"/>
    <d v="1899-12-30T21:54:00"/>
    <x v="1"/>
    <x v="0"/>
    <n v="63"/>
    <x v="0"/>
    <s v="Two or More Races"/>
    <x v="4"/>
    <x v="0"/>
    <n v="9"/>
    <n v="27"/>
    <s v="Within Time"/>
    <x v="4"/>
    <n v="21"/>
    <x v="1"/>
    <x v="2"/>
    <x v="1"/>
    <x v="2"/>
  </r>
  <r>
    <n v="496057135"/>
    <s v="Q. Trayte"/>
    <x v="173"/>
    <s v="Feb"/>
    <n v="2024"/>
    <d v="1899-12-30T20:36:00"/>
    <x v="6"/>
    <x v="0"/>
    <n v="19"/>
    <x v="3"/>
    <s v="Two or More Races"/>
    <x v="7"/>
    <x v="0"/>
    <m/>
    <n v="24"/>
    <s v="Within Time"/>
    <x v="0"/>
    <n v="20"/>
    <x v="1"/>
    <x v="0"/>
    <x v="1"/>
    <x v="0"/>
  </r>
  <r>
    <n v="618425655"/>
    <s v="N. Guisby"/>
    <x v="231"/>
    <s v="Oct"/>
    <n v="2023"/>
    <d v="1899-12-30T04:45:00"/>
    <x v="3"/>
    <x v="0"/>
    <n v="37"/>
    <x v="6"/>
    <s v="Two or More Races"/>
    <x v="7"/>
    <x v="0"/>
    <n v="4"/>
    <n v="19"/>
    <s v="Within Time"/>
    <x v="13"/>
    <n v="4"/>
    <x v="3"/>
    <x v="2"/>
    <x v="1"/>
    <x v="2"/>
  </r>
  <r>
    <n v="138047377"/>
    <s v="A. O'Dyvoy"/>
    <x v="303"/>
    <s v="Mar"/>
    <n v="2024"/>
    <d v="1899-12-30T03:07:00"/>
    <x v="1"/>
    <x v="0"/>
    <n v="61"/>
    <x v="0"/>
    <s v="White"/>
    <x v="6"/>
    <x v="0"/>
    <m/>
    <n v="45"/>
    <s v="Delay"/>
    <x v="30"/>
    <n v="3"/>
    <x v="3"/>
    <x v="3"/>
    <x v="0"/>
    <x v="1"/>
  </r>
  <r>
    <n v="195511109"/>
    <s v="D. Earpe"/>
    <x v="121"/>
    <s v="Jun"/>
    <n v="2024"/>
    <d v="1899-12-30T18:39:00"/>
    <x v="3"/>
    <x v="0"/>
    <n v="63"/>
    <x v="0"/>
    <s v="White"/>
    <x v="6"/>
    <x v="0"/>
    <m/>
    <n v="60"/>
    <s v="Delay"/>
    <x v="12"/>
    <n v="18"/>
    <x v="1"/>
    <x v="2"/>
    <x v="2"/>
    <x v="2"/>
  </r>
  <r>
    <n v="860467659"/>
    <s v="J. Keeves"/>
    <x v="111"/>
    <s v="Jul"/>
    <n v="2023"/>
    <d v="1899-12-30T08:47:00"/>
    <x v="4"/>
    <x v="0"/>
    <n v="56"/>
    <x v="2"/>
    <s v="White"/>
    <x v="6"/>
    <x v="0"/>
    <m/>
    <n v="37"/>
    <s v="Delay"/>
    <x v="15"/>
    <n v="8"/>
    <x v="0"/>
    <x v="2"/>
    <x v="0"/>
    <x v="2"/>
  </r>
  <r>
    <n v="176323686"/>
    <s v="N. Brimson"/>
    <x v="39"/>
    <s v="Apr"/>
    <n v="2023"/>
    <d v="1899-12-30T21:43:00"/>
    <x v="1"/>
    <x v="0"/>
    <n v="26"/>
    <x v="3"/>
    <s v="White"/>
    <x v="6"/>
    <x v="0"/>
    <m/>
    <n v="10"/>
    <s v="Within Time"/>
    <x v="19"/>
    <n v="21"/>
    <x v="1"/>
    <x v="3"/>
    <x v="1"/>
    <x v="1"/>
  </r>
  <r>
    <n v="782629612"/>
    <s v="S. Frankcom"/>
    <x v="21"/>
    <s v="Nov"/>
    <n v="2023"/>
    <d v="1899-12-30T06:39:00"/>
    <x v="5"/>
    <x v="0"/>
    <n v="51"/>
    <x v="2"/>
    <s v="White"/>
    <x v="6"/>
    <x v="0"/>
    <m/>
    <n v="26"/>
    <s v="Within Time"/>
    <x v="14"/>
    <n v="6"/>
    <x v="0"/>
    <x v="0"/>
    <x v="1"/>
    <x v="0"/>
  </r>
  <r>
    <n v="353253957"/>
    <s v="S. Levermore"/>
    <x v="572"/>
    <s v="Jan"/>
    <n v="2024"/>
    <d v="1899-12-30T23:01:00"/>
    <x v="4"/>
    <x v="0"/>
    <n v="19"/>
    <x v="3"/>
    <s v="White"/>
    <x v="6"/>
    <x v="0"/>
    <m/>
    <n v="34"/>
    <s v="Delay"/>
    <x v="21"/>
    <n v="23"/>
    <x v="1"/>
    <x v="1"/>
    <x v="0"/>
    <x v="1"/>
  </r>
  <r>
    <n v="614437853"/>
    <s v="Y. Siggin"/>
    <x v="560"/>
    <s v="Apr"/>
    <n v="2024"/>
    <d v="1899-12-30T19:34:00"/>
    <x v="0"/>
    <x v="0"/>
    <n v="34"/>
    <x v="6"/>
    <s v="White"/>
    <x v="6"/>
    <x v="0"/>
    <m/>
    <n v="41"/>
    <s v="Delay"/>
    <x v="8"/>
    <n v="19"/>
    <x v="1"/>
    <x v="3"/>
    <x v="0"/>
    <x v="1"/>
  </r>
  <r>
    <n v="214946329"/>
    <s v="K. Le feuvre"/>
    <x v="124"/>
    <s v="Nov"/>
    <n v="2023"/>
    <d v="1899-12-30T13:59:00"/>
    <x v="6"/>
    <x v="0"/>
    <n v="27"/>
    <x v="3"/>
    <s v="White"/>
    <x v="6"/>
    <x v="0"/>
    <n v="0"/>
    <n v="58"/>
    <s v="Delay"/>
    <x v="28"/>
    <n v="13"/>
    <x v="2"/>
    <x v="0"/>
    <x v="2"/>
    <x v="2"/>
  </r>
  <r>
    <n v="380614131"/>
    <s v="F. Alishoner"/>
    <x v="473"/>
    <s v="Sep"/>
    <n v="2023"/>
    <d v="1899-12-30T19:11:00"/>
    <x v="5"/>
    <x v="0"/>
    <n v="64"/>
    <x v="0"/>
    <s v="White"/>
    <x v="6"/>
    <x v="0"/>
    <n v="1"/>
    <n v="14"/>
    <s v="Within Time"/>
    <x v="13"/>
    <n v="19"/>
    <x v="1"/>
    <x v="2"/>
    <x v="1"/>
    <x v="2"/>
  </r>
  <r>
    <n v="773716564"/>
    <s v="M. Imorts"/>
    <x v="35"/>
    <s v="Jul"/>
    <n v="2023"/>
    <d v="1899-12-30T23:07:00"/>
    <x v="2"/>
    <x v="0"/>
    <n v="79"/>
    <x v="5"/>
    <s v="White"/>
    <x v="6"/>
    <x v="0"/>
    <n v="4"/>
    <n v="32"/>
    <s v="Delay"/>
    <x v="22"/>
    <n v="23"/>
    <x v="1"/>
    <x v="1"/>
    <x v="0"/>
    <x v="1"/>
  </r>
  <r>
    <n v="405197318"/>
    <s v="K. Jandl"/>
    <x v="212"/>
    <s v="May"/>
    <n v="2023"/>
    <d v="1899-12-30T14:01:00"/>
    <x v="5"/>
    <x v="0"/>
    <n v="53"/>
    <x v="2"/>
    <s v="White"/>
    <x v="6"/>
    <x v="0"/>
    <n v="6"/>
    <n v="35"/>
    <s v="Delay"/>
    <x v="5"/>
    <n v="14"/>
    <x v="2"/>
    <x v="0"/>
    <x v="0"/>
    <x v="0"/>
  </r>
  <r>
    <n v="328124206"/>
    <s v="K. Bexon"/>
    <x v="347"/>
    <s v="Oct"/>
    <n v="2024"/>
    <d v="1899-12-30T15:44:00"/>
    <x v="6"/>
    <x v="0"/>
    <n v="1"/>
    <x v="1"/>
    <s v="White"/>
    <x v="6"/>
    <x v="0"/>
    <n v="7"/>
    <n v="11"/>
    <s v="Within Time"/>
    <x v="21"/>
    <n v="15"/>
    <x v="2"/>
    <x v="1"/>
    <x v="1"/>
    <x v="1"/>
  </r>
  <r>
    <n v="572353820"/>
    <s v="L. Ferran"/>
    <x v="551"/>
    <s v="Jul"/>
    <n v="2024"/>
    <d v="1899-12-30T18:15:00"/>
    <x v="4"/>
    <x v="0"/>
    <n v="42"/>
    <x v="6"/>
    <s v="White"/>
    <x v="6"/>
    <x v="0"/>
    <n v="7"/>
    <n v="41"/>
    <s v="Delay"/>
    <x v="13"/>
    <n v="18"/>
    <x v="1"/>
    <x v="2"/>
    <x v="0"/>
    <x v="2"/>
  </r>
  <r>
    <n v="193436202"/>
    <s v="D. Jon"/>
    <x v="345"/>
    <s v="Apr"/>
    <n v="2023"/>
    <d v="1899-12-30T02:00:00"/>
    <x v="2"/>
    <x v="0"/>
    <n v="79"/>
    <x v="5"/>
    <s v="White"/>
    <x v="3"/>
    <x v="0"/>
    <m/>
    <n v="13"/>
    <s v="Within Time"/>
    <x v="22"/>
    <n v="2"/>
    <x v="3"/>
    <x v="1"/>
    <x v="1"/>
    <x v="1"/>
  </r>
  <r>
    <n v="290846074"/>
    <s v="H. Parradice"/>
    <x v="400"/>
    <s v="Oct"/>
    <n v="2024"/>
    <d v="1899-12-30T02:38:00"/>
    <x v="2"/>
    <x v="0"/>
    <n v="79"/>
    <x v="5"/>
    <s v="White"/>
    <x v="3"/>
    <x v="0"/>
    <m/>
    <n v="50"/>
    <s v="Delay"/>
    <x v="14"/>
    <n v="2"/>
    <x v="3"/>
    <x v="0"/>
    <x v="2"/>
    <x v="0"/>
  </r>
  <r>
    <n v="228331858"/>
    <s v="K. Sharrier"/>
    <x v="481"/>
    <s v="Jun"/>
    <n v="2024"/>
    <d v="1899-12-30T18:20:00"/>
    <x v="6"/>
    <x v="0"/>
    <n v="46"/>
    <x v="2"/>
    <s v="White"/>
    <x v="3"/>
    <x v="0"/>
    <m/>
    <n v="60"/>
    <s v="Delay"/>
    <x v="10"/>
    <n v="18"/>
    <x v="1"/>
    <x v="2"/>
    <x v="2"/>
    <x v="2"/>
  </r>
  <r>
    <n v="476986877"/>
    <s v="L. Gonsalvo"/>
    <x v="18"/>
    <s v="Nov"/>
    <n v="2023"/>
    <d v="1899-12-30T10:13:00"/>
    <x v="2"/>
    <x v="0"/>
    <n v="20"/>
    <x v="3"/>
    <s v="White"/>
    <x v="3"/>
    <x v="0"/>
    <m/>
    <n v="32"/>
    <s v="Delay"/>
    <x v="11"/>
    <n v="10"/>
    <x v="0"/>
    <x v="0"/>
    <x v="0"/>
    <x v="0"/>
  </r>
  <r>
    <n v="791800710"/>
    <s v="P. Ailward"/>
    <x v="55"/>
    <s v="Aug"/>
    <n v="2023"/>
    <d v="1899-12-30T22:39:00"/>
    <x v="6"/>
    <x v="0"/>
    <n v="24"/>
    <x v="3"/>
    <s v="White"/>
    <x v="3"/>
    <x v="0"/>
    <m/>
    <n v="49"/>
    <s v="Delay"/>
    <x v="19"/>
    <n v="22"/>
    <x v="1"/>
    <x v="3"/>
    <x v="2"/>
    <x v="1"/>
  </r>
  <r>
    <n v="232465874"/>
    <s v="X. Wilse"/>
    <x v="117"/>
    <s v="Mar"/>
    <n v="2024"/>
    <d v="1899-12-30T10:15:00"/>
    <x v="5"/>
    <x v="0"/>
    <n v="39"/>
    <x v="6"/>
    <s v="White"/>
    <x v="3"/>
    <x v="0"/>
    <m/>
    <n v="37"/>
    <s v="Delay"/>
    <x v="21"/>
    <n v="10"/>
    <x v="0"/>
    <x v="1"/>
    <x v="0"/>
    <x v="1"/>
  </r>
  <r>
    <n v="472843017"/>
    <s v="Y. Pistol"/>
    <x v="526"/>
    <s v="May"/>
    <n v="2024"/>
    <d v="1899-12-30T00:33:00"/>
    <x v="4"/>
    <x v="0"/>
    <n v="18"/>
    <x v="3"/>
    <s v="White"/>
    <x v="3"/>
    <x v="0"/>
    <m/>
    <n v="45"/>
    <s v="Delay"/>
    <x v="23"/>
    <n v="0"/>
    <x v="3"/>
    <x v="2"/>
    <x v="0"/>
    <x v="2"/>
  </r>
  <r>
    <n v="156793301"/>
    <s v="I. Leadbitter"/>
    <x v="94"/>
    <s v="Sep"/>
    <n v="2024"/>
    <d v="1899-12-30T18:45:00"/>
    <x v="1"/>
    <x v="0"/>
    <n v="33"/>
    <x v="6"/>
    <s v="White"/>
    <x v="3"/>
    <x v="0"/>
    <n v="1"/>
    <n v="14"/>
    <s v="Within Time"/>
    <x v="20"/>
    <n v="18"/>
    <x v="1"/>
    <x v="3"/>
    <x v="1"/>
    <x v="0"/>
  </r>
  <r>
    <n v="393933535"/>
    <s v="G. Rechert"/>
    <x v="402"/>
    <s v="Dec"/>
    <n v="2023"/>
    <d v="1899-12-30T16:28:00"/>
    <x v="4"/>
    <x v="0"/>
    <n v="38"/>
    <x v="6"/>
    <s v="White"/>
    <x v="3"/>
    <x v="0"/>
    <n v="6"/>
    <n v="56"/>
    <s v="Delay"/>
    <x v="10"/>
    <n v="16"/>
    <x v="2"/>
    <x v="2"/>
    <x v="2"/>
    <x v="2"/>
  </r>
  <r>
    <n v="688252615"/>
    <s v="A. Birbeck"/>
    <x v="280"/>
    <s v="Sep"/>
    <n v="2024"/>
    <d v="1899-12-30T10:47:00"/>
    <x v="2"/>
    <x v="0"/>
    <n v="44"/>
    <x v="6"/>
    <s v="White"/>
    <x v="1"/>
    <x v="0"/>
    <m/>
    <n v="33"/>
    <s v="Delay"/>
    <x v="9"/>
    <n v="10"/>
    <x v="0"/>
    <x v="3"/>
    <x v="0"/>
    <x v="0"/>
  </r>
  <r>
    <n v="820839876"/>
    <s v="A. Castelyn"/>
    <x v="11"/>
    <s v="Mar"/>
    <n v="2024"/>
    <d v="1899-12-30T22:11:00"/>
    <x v="3"/>
    <x v="0"/>
    <n v="62"/>
    <x v="0"/>
    <s v="White"/>
    <x v="1"/>
    <x v="0"/>
    <m/>
    <n v="33"/>
    <s v="Delay"/>
    <x v="8"/>
    <n v="22"/>
    <x v="1"/>
    <x v="3"/>
    <x v="0"/>
    <x v="1"/>
  </r>
  <r>
    <n v="884575845"/>
    <s v="A. Milner"/>
    <x v="259"/>
    <s v="Feb"/>
    <n v="2024"/>
    <d v="1899-12-30T10:41:00"/>
    <x v="0"/>
    <x v="0"/>
    <n v="8"/>
    <x v="4"/>
    <s v="White"/>
    <x v="1"/>
    <x v="0"/>
    <m/>
    <n v="39"/>
    <s v="Delay"/>
    <x v="26"/>
    <n v="10"/>
    <x v="0"/>
    <x v="2"/>
    <x v="0"/>
    <x v="2"/>
  </r>
  <r>
    <n v="442193458"/>
    <s v="B. Passman"/>
    <x v="368"/>
    <s v="Oct"/>
    <n v="2023"/>
    <d v="1899-12-30T08:45:00"/>
    <x v="0"/>
    <x v="0"/>
    <n v="26"/>
    <x v="3"/>
    <s v="White"/>
    <x v="1"/>
    <x v="0"/>
    <m/>
    <n v="16"/>
    <s v="Within Time"/>
    <x v="10"/>
    <n v="8"/>
    <x v="0"/>
    <x v="2"/>
    <x v="1"/>
    <x v="2"/>
  </r>
  <r>
    <n v="679064862"/>
    <s v="B. Meas"/>
    <x v="474"/>
    <s v="Jul"/>
    <n v="2023"/>
    <d v="1899-12-30T10:33:00"/>
    <x v="3"/>
    <x v="0"/>
    <n v="39"/>
    <x v="6"/>
    <s v="White"/>
    <x v="1"/>
    <x v="0"/>
    <m/>
    <n v="58"/>
    <s v="Delay"/>
    <x v="30"/>
    <n v="10"/>
    <x v="0"/>
    <x v="3"/>
    <x v="2"/>
    <x v="1"/>
  </r>
  <r>
    <n v="871638322"/>
    <s v="C. Lawlie"/>
    <x v="280"/>
    <s v="Sep"/>
    <n v="2024"/>
    <d v="1899-12-30T21:12:00"/>
    <x v="2"/>
    <x v="0"/>
    <n v="74"/>
    <x v="5"/>
    <s v="White"/>
    <x v="1"/>
    <x v="0"/>
    <m/>
    <n v="10"/>
    <s v="Within Time"/>
    <x v="9"/>
    <n v="21"/>
    <x v="1"/>
    <x v="3"/>
    <x v="1"/>
    <x v="0"/>
  </r>
  <r>
    <n v="192731375"/>
    <s v="C. Barensen"/>
    <x v="161"/>
    <s v="Apr"/>
    <n v="2024"/>
    <d v="1899-12-30T15:15:00"/>
    <x v="5"/>
    <x v="0"/>
    <n v="32"/>
    <x v="6"/>
    <s v="White"/>
    <x v="1"/>
    <x v="0"/>
    <m/>
    <n v="15"/>
    <s v="Within Time"/>
    <x v="5"/>
    <n v="15"/>
    <x v="2"/>
    <x v="0"/>
    <x v="1"/>
    <x v="0"/>
  </r>
  <r>
    <n v="480838725"/>
    <s v="C. Colleck"/>
    <x v="233"/>
    <s v="Jan"/>
    <n v="2024"/>
    <d v="1899-12-30T18:01:00"/>
    <x v="5"/>
    <x v="0"/>
    <n v="1"/>
    <x v="1"/>
    <s v="White"/>
    <x v="1"/>
    <x v="0"/>
    <m/>
    <n v="25"/>
    <s v="Within Time"/>
    <x v="9"/>
    <n v="18"/>
    <x v="1"/>
    <x v="3"/>
    <x v="1"/>
    <x v="0"/>
  </r>
  <r>
    <n v="710623265"/>
    <s v="C. Alenikov"/>
    <x v="471"/>
    <s v="Jun"/>
    <n v="2023"/>
    <d v="1899-12-30T12:46:00"/>
    <x v="3"/>
    <x v="0"/>
    <n v="48"/>
    <x v="2"/>
    <s v="White"/>
    <x v="1"/>
    <x v="0"/>
    <m/>
    <n v="26"/>
    <s v="Within Time"/>
    <x v="25"/>
    <n v="12"/>
    <x v="2"/>
    <x v="0"/>
    <x v="1"/>
    <x v="0"/>
  </r>
  <r>
    <n v="873710439"/>
    <s v="C. Littefair"/>
    <x v="424"/>
    <s v="Feb"/>
    <n v="2024"/>
    <d v="1899-12-30T04:32:00"/>
    <x v="0"/>
    <x v="0"/>
    <n v="1"/>
    <x v="1"/>
    <s v="White"/>
    <x v="1"/>
    <x v="0"/>
    <m/>
    <n v="54"/>
    <s v="Delay"/>
    <x v="20"/>
    <n v="4"/>
    <x v="3"/>
    <x v="3"/>
    <x v="2"/>
    <x v="0"/>
  </r>
  <r>
    <n v="454119188"/>
    <s v="D. Ballin"/>
    <x v="133"/>
    <s v="Jun"/>
    <n v="2024"/>
    <d v="1899-12-30T10:22:00"/>
    <x v="4"/>
    <x v="0"/>
    <n v="73"/>
    <x v="5"/>
    <s v="White"/>
    <x v="1"/>
    <x v="0"/>
    <m/>
    <n v="24"/>
    <s v="Within Time"/>
    <x v="14"/>
    <n v="10"/>
    <x v="0"/>
    <x v="0"/>
    <x v="1"/>
    <x v="0"/>
  </r>
  <r>
    <n v="737436461"/>
    <s v="D. McRuvie"/>
    <x v="458"/>
    <s v="Mar"/>
    <n v="2024"/>
    <d v="1899-12-30T01:40:00"/>
    <x v="4"/>
    <x v="0"/>
    <n v="19"/>
    <x v="3"/>
    <s v="White"/>
    <x v="1"/>
    <x v="0"/>
    <m/>
    <n v="39"/>
    <s v="Delay"/>
    <x v="2"/>
    <n v="1"/>
    <x v="3"/>
    <x v="1"/>
    <x v="0"/>
    <x v="1"/>
  </r>
  <r>
    <n v="744754100"/>
    <s v="E. Brumbie"/>
    <x v="522"/>
    <s v="Jul"/>
    <n v="2024"/>
    <d v="1899-12-30T02:15:00"/>
    <x v="5"/>
    <x v="0"/>
    <n v="25"/>
    <x v="3"/>
    <s v="White"/>
    <x v="1"/>
    <x v="0"/>
    <m/>
    <n v="11"/>
    <s v="Within Time"/>
    <x v="18"/>
    <n v="2"/>
    <x v="3"/>
    <x v="1"/>
    <x v="1"/>
    <x v="1"/>
  </r>
  <r>
    <n v="730170598"/>
    <s v="E. Janas"/>
    <x v="238"/>
    <s v="Jun"/>
    <n v="2024"/>
    <d v="1899-12-30T11:20:00"/>
    <x v="0"/>
    <x v="0"/>
    <n v="15"/>
    <x v="3"/>
    <s v="White"/>
    <x v="1"/>
    <x v="0"/>
    <m/>
    <n v="12"/>
    <s v="Within Time"/>
    <x v="5"/>
    <n v="11"/>
    <x v="0"/>
    <x v="0"/>
    <x v="1"/>
    <x v="0"/>
  </r>
  <r>
    <n v="789855518"/>
    <s v="E. McLagan"/>
    <x v="455"/>
    <s v="Jul"/>
    <n v="2024"/>
    <d v="1899-12-30T08:32:00"/>
    <x v="1"/>
    <x v="0"/>
    <n v="56"/>
    <x v="2"/>
    <s v="White"/>
    <x v="1"/>
    <x v="0"/>
    <m/>
    <n v="14"/>
    <s v="Within Time"/>
    <x v="0"/>
    <n v="8"/>
    <x v="0"/>
    <x v="0"/>
    <x v="1"/>
    <x v="0"/>
  </r>
  <r>
    <n v="562524808"/>
    <s v="E. Ranfield"/>
    <x v="172"/>
    <s v="Aug"/>
    <n v="2024"/>
    <d v="1899-12-30T02:08:00"/>
    <x v="1"/>
    <x v="0"/>
    <n v="54"/>
    <x v="2"/>
    <s v="White"/>
    <x v="1"/>
    <x v="0"/>
    <m/>
    <n v="21"/>
    <s v="Within Time"/>
    <x v="15"/>
    <n v="2"/>
    <x v="3"/>
    <x v="2"/>
    <x v="1"/>
    <x v="2"/>
  </r>
  <r>
    <n v="585414703"/>
    <s v="E. Videan"/>
    <x v="483"/>
    <s v="Jan"/>
    <n v="2024"/>
    <d v="1899-12-30T10:37:00"/>
    <x v="0"/>
    <x v="0"/>
    <n v="58"/>
    <x v="2"/>
    <s v="White"/>
    <x v="1"/>
    <x v="0"/>
    <m/>
    <n v="25"/>
    <s v="Within Time"/>
    <x v="29"/>
    <n v="10"/>
    <x v="0"/>
    <x v="2"/>
    <x v="1"/>
    <x v="2"/>
  </r>
  <r>
    <n v="506640596"/>
    <s v="F. Mussen"/>
    <x v="33"/>
    <s v="Jul"/>
    <n v="2024"/>
    <d v="1899-12-30T02:58:00"/>
    <x v="5"/>
    <x v="0"/>
    <n v="18"/>
    <x v="3"/>
    <s v="White"/>
    <x v="1"/>
    <x v="0"/>
    <m/>
    <n v="48"/>
    <s v="Delay"/>
    <x v="9"/>
    <n v="2"/>
    <x v="3"/>
    <x v="3"/>
    <x v="2"/>
    <x v="0"/>
  </r>
  <r>
    <n v="625634515"/>
    <s v="F. Merriment"/>
    <x v="110"/>
    <s v="Dec"/>
    <n v="2023"/>
    <d v="1899-12-30T20:26:00"/>
    <x v="2"/>
    <x v="0"/>
    <n v="57"/>
    <x v="2"/>
    <s v="White"/>
    <x v="1"/>
    <x v="0"/>
    <m/>
    <n v="52"/>
    <s v="Delay"/>
    <x v="28"/>
    <n v="20"/>
    <x v="1"/>
    <x v="0"/>
    <x v="2"/>
    <x v="2"/>
  </r>
  <r>
    <n v="455481591"/>
    <s v="G. Adolfsen"/>
    <x v="487"/>
    <s v="Mar"/>
    <n v="2024"/>
    <d v="1899-12-30T23:27:00"/>
    <x v="0"/>
    <x v="0"/>
    <n v="78"/>
    <x v="5"/>
    <s v="White"/>
    <x v="1"/>
    <x v="0"/>
    <m/>
    <n v="10"/>
    <s v="Within Time"/>
    <x v="22"/>
    <n v="23"/>
    <x v="1"/>
    <x v="1"/>
    <x v="1"/>
    <x v="1"/>
  </r>
  <r>
    <n v="834855897"/>
    <s v="G. Jindracek"/>
    <x v="480"/>
    <s v="Dec"/>
    <n v="2023"/>
    <d v="1899-12-30T18:15:00"/>
    <x v="6"/>
    <x v="0"/>
    <n v="38"/>
    <x v="6"/>
    <s v="White"/>
    <x v="1"/>
    <x v="0"/>
    <m/>
    <n v="20"/>
    <s v="Within Time"/>
    <x v="5"/>
    <n v="18"/>
    <x v="1"/>
    <x v="0"/>
    <x v="1"/>
    <x v="0"/>
  </r>
  <r>
    <n v="759800475"/>
    <s v="G. Gould"/>
    <x v="63"/>
    <s v="May"/>
    <n v="2024"/>
    <d v="1899-12-30T21:50:00"/>
    <x v="1"/>
    <x v="0"/>
    <n v="51"/>
    <x v="2"/>
    <s v="White"/>
    <x v="1"/>
    <x v="0"/>
    <m/>
    <n v="27"/>
    <s v="Within Time"/>
    <x v="6"/>
    <n v="21"/>
    <x v="1"/>
    <x v="3"/>
    <x v="1"/>
    <x v="0"/>
  </r>
  <r>
    <n v="234088186"/>
    <s v="G. Gillaspy"/>
    <x v="397"/>
    <s v="Apr"/>
    <n v="2024"/>
    <d v="1899-12-30T22:57:00"/>
    <x v="6"/>
    <x v="0"/>
    <n v="14"/>
    <x v="4"/>
    <s v="White"/>
    <x v="1"/>
    <x v="0"/>
    <m/>
    <n v="32"/>
    <s v="Delay"/>
    <x v="12"/>
    <n v="22"/>
    <x v="1"/>
    <x v="2"/>
    <x v="0"/>
    <x v="2"/>
  </r>
  <r>
    <n v="725560226"/>
    <s v="G. Zielinski"/>
    <x v="467"/>
    <s v="Jan"/>
    <n v="2024"/>
    <d v="1899-12-30T09:51:00"/>
    <x v="0"/>
    <x v="0"/>
    <n v="47"/>
    <x v="2"/>
    <s v="White"/>
    <x v="1"/>
    <x v="0"/>
    <m/>
    <n v="35"/>
    <s v="Delay"/>
    <x v="14"/>
    <n v="9"/>
    <x v="0"/>
    <x v="0"/>
    <x v="0"/>
    <x v="0"/>
  </r>
  <r>
    <n v="605048828"/>
    <s v="G. Doole"/>
    <x v="523"/>
    <s v="Apr"/>
    <n v="2024"/>
    <d v="1899-12-30T21:48:00"/>
    <x v="2"/>
    <x v="0"/>
    <n v="41"/>
    <x v="6"/>
    <s v="White"/>
    <x v="1"/>
    <x v="0"/>
    <m/>
    <n v="38"/>
    <s v="Delay"/>
    <x v="2"/>
    <n v="21"/>
    <x v="1"/>
    <x v="1"/>
    <x v="0"/>
    <x v="1"/>
  </r>
  <r>
    <n v="639365043"/>
    <s v="H. Rayne"/>
    <x v="39"/>
    <s v="Apr"/>
    <n v="2023"/>
    <d v="1899-12-30T12:04:00"/>
    <x v="1"/>
    <x v="0"/>
    <n v="68"/>
    <x v="0"/>
    <s v="White"/>
    <x v="1"/>
    <x v="0"/>
    <m/>
    <n v="22"/>
    <s v="Within Time"/>
    <x v="19"/>
    <n v="12"/>
    <x v="2"/>
    <x v="3"/>
    <x v="1"/>
    <x v="1"/>
  </r>
  <r>
    <n v="138522171"/>
    <s v="H. Banger"/>
    <x v="373"/>
    <s v="Mar"/>
    <n v="2024"/>
    <d v="1899-12-30T12:57:00"/>
    <x v="2"/>
    <x v="0"/>
    <n v="77"/>
    <x v="5"/>
    <s v="White"/>
    <x v="1"/>
    <x v="0"/>
    <m/>
    <n v="31"/>
    <s v="Delay"/>
    <x v="26"/>
    <n v="12"/>
    <x v="2"/>
    <x v="2"/>
    <x v="0"/>
    <x v="2"/>
  </r>
  <r>
    <n v="293762040"/>
    <s v="I. Samet"/>
    <x v="341"/>
    <s v="Apr"/>
    <n v="2024"/>
    <d v="1899-12-30T01:26:00"/>
    <x v="2"/>
    <x v="0"/>
    <n v="26"/>
    <x v="3"/>
    <s v="White"/>
    <x v="1"/>
    <x v="0"/>
    <m/>
    <n v="22"/>
    <s v="Within Time"/>
    <x v="6"/>
    <n v="1"/>
    <x v="3"/>
    <x v="3"/>
    <x v="1"/>
    <x v="0"/>
  </r>
  <r>
    <n v="248987235"/>
    <s v="J. Shaplin"/>
    <x v="6"/>
    <s v="Aug"/>
    <n v="2023"/>
    <d v="1899-12-30T16:41:00"/>
    <x v="0"/>
    <x v="0"/>
    <n v="21"/>
    <x v="3"/>
    <s v="White"/>
    <x v="1"/>
    <x v="0"/>
    <m/>
    <n v="15"/>
    <s v="Within Time"/>
    <x v="3"/>
    <n v="16"/>
    <x v="2"/>
    <x v="2"/>
    <x v="1"/>
    <x v="2"/>
  </r>
  <r>
    <n v="496054044"/>
    <s v="J. Sneesbie"/>
    <x v="508"/>
    <s v="Mar"/>
    <n v="2024"/>
    <d v="1899-12-30T13:43:00"/>
    <x v="2"/>
    <x v="0"/>
    <n v="64"/>
    <x v="0"/>
    <s v="White"/>
    <x v="1"/>
    <x v="0"/>
    <m/>
    <n v="23"/>
    <s v="Within Time"/>
    <x v="28"/>
    <n v="13"/>
    <x v="2"/>
    <x v="0"/>
    <x v="1"/>
    <x v="2"/>
  </r>
  <r>
    <n v="811130849"/>
    <s v="J. Hover"/>
    <x v="308"/>
    <s v="May"/>
    <n v="2023"/>
    <d v="1899-12-30T08:00:00"/>
    <x v="4"/>
    <x v="0"/>
    <n v="1"/>
    <x v="1"/>
    <s v="White"/>
    <x v="1"/>
    <x v="0"/>
    <m/>
    <n v="25"/>
    <s v="Within Time"/>
    <x v="4"/>
    <n v="8"/>
    <x v="0"/>
    <x v="2"/>
    <x v="1"/>
    <x v="2"/>
  </r>
  <r>
    <n v="335093012"/>
    <s v="J. Gidney"/>
    <x v="514"/>
    <s v="Apr"/>
    <n v="2024"/>
    <d v="1899-12-30T18:22:00"/>
    <x v="3"/>
    <x v="0"/>
    <n v="56"/>
    <x v="2"/>
    <s v="White"/>
    <x v="1"/>
    <x v="0"/>
    <m/>
    <n v="53"/>
    <s v="Delay"/>
    <x v="26"/>
    <n v="18"/>
    <x v="1"/>
    <x v="2"/>
    <x v="2"/>
    <x v="2"/>
  </r>
  <r>
    <n v="427809934"/>
    <s v="J. Howcroft"/>
    <x v="268"/>
    <s v="Oct"/>
    <n v="2023"/>
    <d v="1899-12-30T12:27:00"/>
    <x v="5"/>
    <x v="0"/>
    <n v="50"/>
    <x v="2"/>
    <s v="White"/>
    <x v="1"/>
    <x v="0"/>
    <m/>
    <n v="58"/>
    <s v="Delay"/>
    <x v="27"/>
    <n v="12"/>
    <x v="2"/>
    <x v="3"/>
    <x v="2"/>
    <x v="0"/>
  </r>
  <r>
    <n v="844397915"/>
    <s v="K. Tilford"/>
    <x v="341"/>
    <s v="Apr"/>
    <n v="2024"/>
    <d v="1899-12-30T05:42:00"/>
    <x v="2"/>
    <x v="0"/>
    <n v="71"/>
    <x v="5"/>
    <s v="White"/>
    <x v="1"/>
    <x v="0"/>
    <m/>
    <n v="39"/>
    <s v="Delay"/>
    <x v="6"/>
    <n v="5"/>
    <x v="3"/>
    <x v="3"/>
    <x v="0"/>
    <x v="0"/>
  </r>
  <r>
    <n v="496116286"/>
    <s v="L. Ravel"/>
    <x v="574"/>
    <s v="Jul"/>
    <n v="2023"/>
    <d v="1899-12-30T16:29:00"/>
    <x v="2"/>
    <x v="0"/>
    <n v="15"/>
    <x v="3"/>
    <s v="White"/>
    <x v="1"/>
    <x v="0"/>
    <m/>
    <n v="34"/>
    <s v="Delay"/>
    <x v="0"/>
    <n v="16"/>
    <x v="2"/>
    <x v="0"/>
    <x v="0"/>
    <x v="0"/>
  </r>
  <r>
    <n v="571853714"/>
    <s v="M. Semerad"/>
    <x v="363"/>
    <s v="Sep"/>
    <n v="2024"/>
    <d v="1899-12-30T00:14:00"/>
    <x v="4"/>
    <x v="0"/>
    <n v="75"/>
    <x v="5"/>
    <s v="White"/>
    <x v="1"/>
    <x v="0"/>
    <m/>
    <n v="16"/>
    <s v="Within Time"/>
    <x v="30"/>
    <n v="0"/>
    <x v="3"/>
    <x v="3"/>
    <x v="1"/>
    <x v="1"/>
  </r>
  <r>
    <n v="533298111"/>
    <s v="M. Nassie"/>
    <x v="43"/>
    <s v="Apr"/>
    <n v="2023"/>
    <d v="1899-12-30T23:12:00"/>
    <x v="6"/>
    <x v="0"/>
    <n v="26"/>
    <x v="3"/>
    <s v="White"/>
    <x v="1"/>
    <x v="0"/>
    <m/>
    <n v="29"/>
    <s v="Within Time"/>
    <x v="25"/>
    <n v="23"/>
    <x v="1"/>
    <x v="0"/>
    <x v="1"/>
    <x v="0"/>
  </r>
  <r>
    <n v="893310684"/>
    <s v="M. Birney"/>
    <x v="10"/>
    <s v="Jul"/>
    <n v="2024"/>
    <d v="1899-12-30T16:31:00"/>
    <x v="5"/>
    <x v="0"/>
    <n v="27"/>
    <x v="3"/>
    <s v="White"/>
    <x v="1"/>
    <x v="0"/>
    <m/>
    <n v="48"/>
    <s v="Delay"/>
    <x v="7"/>
    <n v="16"/>
    <x v="2"/>
    <x v="2"/>
    <x v="2"/>
    <x v="2"/>
  </r>
  <r>
    <n v="413757208"/>
    <s v="N. Dumelow"/>
    <x v="73"/>
    <s v="Jun"/>
    <n v="2023"/>
    <d v="1899-12-30T20:09:00"/>
    <x v="5"/>
    <x v="0"/>
    <n v="21"/>
    <x v="3"/>
    <s v="White"/>
    <x v="1"/>
    <x v="0"/>
    <m/>
    <n v="36"/>
    <s v="Delay"/>
    <x v="17"/>
    <n v="20"/>
    <x v="1"/>
    <x v="1"/>
    <x v="0"/>
    <x v="1"/>
  </r>
  <r>
    <n v="712445959"/>
    <s v="N. Reichert"/>
    <x v="569"/>
    <s v="Sep"/>
    <n v="2023"/>
    <d v="1899-12-30T21:15:00"/>
    <x v="4"/>
    <x v="0"/>
    <n v="5"/>
    <x v="4"/>
    <s v="White"/>
    <x v="1"/>
    <x v="0"/>
    <m/>
    <n v="41"/>
    <s v="Delay"/>
    <x v="6"/>
    <n v="21"/>
    <x v="1"/>
    <x v="3"/>
    <x v="0"/>
    <x v="0"/>
  </r>
  <r>
    <n v="659989321"/>
    <s v="N. Alwin"/>
    <x v="193"/>
    <s v="Sep"/>
    <n v="2024"/>
    <d v="1899-12-30T23:34:00"/>
    <x v="3"/>
    <x v="0"/>
    <n v="11"/>
    <x v="4"/>
    <s v="White"/>
    <x v="1"/>
    <x v="0"/>
    <m/>
    <n v="47"/>
    <s v="Delay"/>
    <x v="21"/>
    <n v="23"/>
    <x v="1"/>
    <x v="1"/>
    <x v="2"/>
    <x v="1"/>
  </r>
  <r>
    <n v="177461546"/>
    <s v="N. Phippen"/>
    <x v="368"/>
    <s v="Oct"/>
    <n v="2023"/>
    <d v="1899-12-30T22:08:00"/>
    <x v="0"/>
    <x v="0"/>
    <n v="44"/>
    <x v="6"/>
    <s v="White"/>
    <x v="1"/>
    <x v="0"/>
    <m/>
    <n v="50"/>
    <s v="Delay"/>
    <x v="10"/>
    <n v="22"/>
    <x v="1"/>
    <x v="2"/>
    <x v="2"/>
    <x v="2"/>
  </r>
  <r>
    <n v="785284887"/>
    <s v="O. Bolt"/>
    <x v="521"/>
    <s v="Apr"/>
    <n v="2023"/>
    <d v="1899-12-30T23:01:00"/>
    <x v="6"/>
    <x v="0"/>
    <n v="40"/>
    <x v="6"/>
    <s v="White"/>
    <x v="1"/>
    <x v="0"/>
    <m/>
    <n v="12"/>
    <s v="Within Time"/>
    <x v="10"/>
    <n v="23"/>
    <x v="1"/>
    <x v="2"/>
    <x v="1"/>
    <x v="2"/>
  </r>
  <r>
    <n v="104943544"/>
    <s v="O. Risman"/>
    <x v="427"/>
    <s v="Aug"/>
    <n v="2023"/>
    <d v="1899-12-30T18:43:00"/>
    <x v="5"/>
    <x v="0"/>
    <n v="18"/>
    <x v="3"/>
    <s v="White"/>
    <x v="1"/>
    <x v="0"/>
    <m/>
    <n v="47"/>
    <s v="Delay"/>
    <x v="10"/>
    <n v="18"/>
    <x v="1"/>
    <x v="2"/>
    <x v="2"/>
    <x v="2"/>
  </r>
  <r>
    <n v="548403880"/>
    <s v="O. Antos"/>
    <x v="459"/>
    <s v="Sep"/>
    <n v="2024"/>
    <d v="1899-12-30T20:36:00"/>
    <x v="4"/>
    <x v="0"/>
    <n v="45"/>
    <x v="2"/>
    <s v="White"/>
    <x v="1"/>
    <x v="0"/>
    <m/>
    <n v="53"/>
    <s v="Delay"/>
    <x v="17"/>
    <n v="20"/>
    <x v="1"/>
    <x v="1"/>
    <x v="2"/>
    <x v="1"/>
  </r>
  <r>
    <n v="641336740"/>
    <s v="P. Goch"/>
    <x v="321"/>
    <s v="Jan"/>
    <n v="2024"/>
    <d v="1899-12-30T16:52:00"/>
    <x v="3"/>
    <x v="0"/>
    <n v="54"/>
    <x v="2"/>
    <s v="White"/>
    <x v="1"/>
    <x v="0"/>
    <m/>
    <n v="15"/>
    <s v="Within Time"/>
    <x v="28"/>
    <n v="16"/>
    <x v="2"/>
    <x v="0"/>
    <x v="1"/>
    <x v="2"/>
  </r>
  <r>
    <n v="727930292"/>
    <s v="P. Grigg"/>
    <x v="530"/>
    <s v="Apr"/>
    <n v="2024"/>
    <d v="1899-12-30T00:32:00"/>
    <x v="3"/>
    <x v="0"/>
    <n v="74"/>
    <x v="5"/>
    <s v="White"/>
    <x v="1"/>
    <x v="0"/>
    <m/>
    <n v="32"/>
    <s v="Delay"/>
    <x v="16"/>
    <n v="0"/>
    <x v="3"/>
    <x v="1"/>
    <x v="0"/>
    <x v="1"/>
  </r>
  <r>
    <n v="699895729"/>
    <s v="P. Cardnell"/>
    <x v="164"/>
    <s v="Jul"/>
    <n v="2024"/>
    <d v="1899-12-30T19:34:00"/>
    <x v="0"/>
    <x v="0"/>
    <n v="62"/>
    <x v="0"/>
    <s v="White"/>
    <x v="1"/>
    <x v="0"/>
    <m/>
    <n v="40"/>
    <s v="Delay"/>
    <x v="29"/>
    <n v="19"/>
    <x v="1"/>
    <x v="2"/>
    <x v="0"/>
    <x v="2"/>
  </r>
  <r>
    <n v="201340312"/>
    <s v="P. Dugdale"/>
    <x v="505"/>
    <s v="Aug"/>
    <n v="2023"/>
    <d v="1899-12-30T00:37:00"/>
    <x v="2"/>
    <x v="0"/>
    <n v="34"/>
    <x v="6"/>
    <s v="White"/>
    <x v="1"/>
    <x v="0"/>
    <m/>
    <n v="49"/>
    <s v="Delay"/>
    <x v="24"/>
    <n v="0"/>
    <x v="3"/>
    <x v="1"/>
    <x v="2"/>
    <x v="1"/>
  </r>
  <r>
    <n v="252574638"/>
    <s v="P. Wanka"/>
    <x v="55"/>
    <s v="Aug"/>
    <n v="2023"/>
    <d v="1899-12-30T03:50:00"/>
    <x v="6"/>
    <x v="0"/>
    <n v="41"/>
    <x v="6"/>
    <s v="White"/>
    <x v="1"/>
    <x v="0"/>
    <m/>
    <n v="54"/>
    <s v="Delay"/>
    <x v="19"/>
    <n v="3"/>
    <x v="3"/>
    <x v="3"/>
    <x v="2"/>
    <x v="1"/>
  </r>
  <r>
    <n v="618823874"/>
    <s v="P. Doley"/>
    <x v="501"/>
    <s v="Sep"/>
    <n v="2024"/>
    <d v="1899-12-30T03:12:00"/>
    <x v="4"/>
    <x v="0"/>
    <n v="31"/>
    <x v="6"/>
    <s v="White"/>
    <x v="1"/>
    <x v="0"/>
    <m/>
    <n v="57"/>
    <s v="Delay"/>
    <x v="11"/>
    <n v="3"/>
    <x v="3"/>
    <x v="0"/>
    <x v="2"/>
    <x v="0"/>
  </r>
  <r>
    <n v="661743185"/>
    <s v="Q. Steljes"/>
    <x v="473"/>
    <s v="Sep"/>
    <n v="2023"/>
    <d v="1899-12-30T18:46:00"/>
    <x v="5"/>
    <x v="0"/>
    <n v="75"/>
    <x v="5"/>
    <s v="White"/>
    <x v="1"/>
    <x v="0"/>
    <m/>
    <n v="14"/>
    <s v="Within Time"/>
    <x v="13"/>
    <n v="18"/>
    <x v="1"/>
    <x v="2"/>
    <x v="1"/>
    <x v="2"/>
  </r>
  <r>
    <n v="509727679"/>
    <s v="Q. Barras"/>
    <x v="52"/>
    <s v="Jun"/>
    <n v="2024"/>
    <d v="1899-12-30T07:48:00"/>
    <x v="3"/>
    <x v="0"/>
    <n v="16"/>
    <x v="3"/>
    <s v="White"/>
    <x v="1"/>
    <x v="0"/>
    <m/>
    <n v="17"/>
    <s v="Within Time"/>
    <x v="11"/>
    <n v="7"/>
    <x v="0"/>
    <x v="0"/>
    <x v="1"/>
    <x v="0"/>
  </r>
  <r>
    <n v="763234635"/>
    <s v="Q. Occleshaw"/>
    <x v="547"/>
    <s v="Apr"/>
    <n v="2024"/>
    <d v="1899-12-30T18:13:00"/>
    <x v="5"/>
    <x v="0"/>
    <n v="5"/>
    <x v="4"/>
    <s v="White"/>
    <x v="1"/>
    <x v="0"/>
    <m/>
    <n v="19"/>
    <s v="Within Time"/>
    <x v="18"/>
    <n v="18"/>
    <x v="1"/>
    <x v="1"/>
    <x v="1"/>
    <x v="1"/>
  </r>
  <r>
    <n v="435277132"/>
    <s v="Q. Gonthier"/>
    <x v="20"/>
    <s v="May"/>
    <n v="2023"/>
    <d v="1899-12-30T00:55:00"/>
    <x v="4"/>
    <x v="0"/>
    <n v="61"/>
    <x v="0"/>
    <s v="White"/>
    <x v="1"/>
    <x v="0"/>
    <m/>
    <n v="30"/>
    <s v="Delay"/>
    <x v="13"/>
    <n v="0"/>
    <x v="3"/>
    <x v="2"/>
    <x v="1"/>
    <x v="2"/>
  </r>
  <r>
    <n v="625571785"/>
    <s v="Q. Surby"/>
    <x v="531"/>
    <s v="Dec"/>
    <n v="2023"/>
    <d v="1899-12-30T13:36:00"/>
    <x v="2"/>
    <x v="0"/>
    <n v="26"/>
    <x v="3"/>
    <s v="White"/>
    <x v="1"/>
    <x v="0"/>
    <m/>
    <n v="40"/>
    <s v="Delay"/>
    <x v="16"/>
    <n v="13"/>
    <x v="2"/>
    <x v="1"/>
    <x v="0"/>
    <x v="1"/>
  </r>
  <r>
    <n v="707256349"/>
    <s v="Q. Corre"/>
    <x v="195"/>
    <s v="May"/>
    <n v="2023"/>
    <d v="1899-12-30T00:37:00"/>
    <x v="0"/>
    <x v="0"/>
    <n v="40"/>
    <x v="6"/>
    <s v="White"/>
    <x v="1"/>
    <x v="0"/>
    <m/>
    <n v="49"/>
    <s v="Delay"/>
    <x v="14"/>
    <n v="0"/>
    <x v="3"/>
    <x v="0"/>
    <x v="2"/>
    <x v="0"/>
  </r>
  <r>
    <n v="693288846"/>
    <s v="Q. Ragsdall"/>
    <x v="134"/>
    <s v="Apr"/>
    <n v="2023"/>
    <d v="1899-12-30T08:43:00"/>
    <x v="3"/>
    <x v="0"/>
    <n v="63"/>
    <x v="0"/>
    <s v="White"/>
    <x v="1"/>
    <x v="0"/>
    <m/>
    <n v="53"/>
    <s v="Delay"/>
    <x v="12"/>
    <n v="8"/>
    <x v="0"/>
    <x v="2"/>
    <x v="2"/>
    <x v="2"/>
  </r>
  <r>
    <n v="660876404"/>
    <s v="R. Nortcliffe"/>
    <x v="240"/>
    <s v="Feb"/>
    <n v="2024"/>
    <d v="1899-12-30T18:11:00"/>
    <x v="3"/>
    <x v="0"/>
    <n v="33"/>
    <x v="6"/>
    <s v="White"/>
    <x v="1"/>
    <x v="0"/>
    <m/>
    <n v="24"/>
    <s v="Within Time"/>
    <x v="6"/>
    <n v="18"/>
    <x v="1"/>
    <x v="3"/>
    <x v="1"/>
    <x v="0"/>
  </r>
  <r>
    <n v="227508036"/>
    <s v="R. McAne"/>
    <x v="193"/>
    <s v="Sep"/>
    <n v="2024"/>
    <d v="1899-12-30T16:58:00"/>
    <x v="3"/>
    <x v="0"/>
    <n v="58"/>
    <x v="2"/>
    <s v="White"/>
    <x v="1"/>
    <x v="0"/>
    <m/>
    <n v="56"/>
    <s v="Delay"/>
    <x v="21"/>
    <n v="16"/>
    <x v="2"/>
    <x v="1"/>
    <x v="2"/>
    <x v="1"/>
  </r>
  <r>
    <n v="853546536"/>
    <s v="S. Mattaus"/>
    <x v="264"/>
    <s v="Jun"/>
    <n v="2023"/>
    <d v="1899-12-30T05:32:00"/>
    <x v="1"/>
    <x v="0"/>
    <n v="74"/>
    <x v="5"/>
    <s v="White"/>
    <x v="1"/>
    <x v="0"/>
    <m/>
    <n v="14"/>
    <s v="Within Time"/>
    <x v="24"/>
    <n v="5"/>
    <x v="3"/>
    <x v="1"/>
    <x v="1"/>
    <x v="1"/>
  </r>
  <r>
    <n v="127978438"/>
    <s v="S. Caney"/>
    <x v="202"/>
    <s v="Apr"/>
    <n v="2023"/>
    <d v="1899-12-30T02:07:00"/>
    <x v="1"/>
    <x v="0"/>
    <n v="72"/>
    <x v="5"/>
    <s v="White"/>
    <x v="1"/>
    <x v="0"/>
    <m/>
    <n v="21"/>
    <s v="Within Time"/>
    <x v="13"/>
    <n v="2"/>
    <x v="3"/>
    <x v="2"/>
    <x v="1"/>
    <x v="2"/>
  </r>
  <r>
    <n v="590936696"/>
    <s v="S. Guislin"/>
    <x v="187"/>
    <s v="Oct"/>
    <n v="2023"/>
    <d v="1899-12-30T23:37:00"/>
    <x v="1"/>
    <x v="0"/>
    <n v="24"/>
    <x v="3"/>
    <s v="White"/>
    <x v="1"/>
    <x v="0"/>
    <m/>
    <n v="27"/>
    <s v="Within Time"/>
    <x v="26"/>
    <n v="23"/>
    <x v="1"/>
    <x v="2"/>
    <x v="1"/>
    <x v="2"/>
  </r>
  <r>
    <n v="213896553"/>
    <s v="S. Fountain"/>
    <x v="265"/>
    <s v="Aug"/>
    <n v="2024"/>
    <d v="1899-12-30T16:05:00"/>
    <x v="3"/>
    <x v="0"/>
    <n v="1"/>
    <x v="1"/>
    <s v="White"/>
    <x v="1"/>
    <x v="0"/>
    <m/>
    <n v="38"/>
    <s v="Delay"/>
    <x v="10"/>
    <n v="16"/>
    <x v="2"/>
    <x v="2"/>
    <x v="0"/>
    <x v="2"/>
  </r>
  <r>
    <n v="846853469"/>
    <s v="S. Garrity"/>
    <x v="10"/>
    <s v="Jul"/>
    <n v="2024"/>
    <d v="1899-12-30T07:16:00"/>
    <x v="5"/>
    <x v="0"/>
    <n v="4"/>
    <x v="1"/>
    <s v="White"/>
    <x v="1"/>
    <x v="0"/>
    <m/>
    <n v="53"/>
    <s v="Delay"/>
    <x v="7"/>
    <n v="7"/>
    <x v="0"/>
    <x v="2"/>
    <x v="2"/>
    <x v="2"/>
  </r>
  <r>
    <n v="782312439"/>
    <s v="T. Goodchild"/>
    <x v="417"/>
    <s v="May"/>
    <n v="2024"/>
    <d v="1899-12-30T14:01:00"/>
    <x v="2"/>
    <x v="0"/>
    <n v="71"/>
    <x v="5"/>
    <s v="White"/>
    <x v="1"/>
    <x v="0"/>
    <m/>
    <n v="22"/>
    <s v="Within Time"/>
    <x v="3"/>
    <n v="14"/>
    <x v="2"/>
    <x v="2"/>
    <x v="1"/>
    <x v="2"/>
  </r>
  <r>
    <n v="473698282"/>
    <s v="T. Leyburn"/>
    <x v="488"/>
    <s v="Apr"/>
    <n v="2024"/>
    <d v="1899-12-30T15:36:00"/>
    <x v="2"/>
    <x v="0"/>
    <n v="63"/>
    <x v="0"/>
    <s v="White"/>
    <x v="1"/>
    <x v="0"/>
    <m/>
    <n v="29"/>
    <s v="Within Time"/>
    <x v="10"/>
    <n v="15"/>
    <x v="2"/>
    <x v="2"/>
    <x v="1"/>
    <x v="2"/>
  </r>
  <r>
    <n v="844047131"/>
    <s v="T. Petrillo"/>
    <x v="107"/>
    <s v="Jan"/>
    <n v="2024"/>
    <d v="1899-12-30T13:00:00"/>
    <x v="4"/>
    <x v="0"/>
    <n v="47"/>
    <x v="2"/>
    <s v="White"/>
    <x v="1"/>
    <x v="0"/>
    <m/>
    <n v="47"/>
    <s v="Delay"/>
    <x v="4"/>
    <n v="13"/>
    <x v="2"/>
    <x v="2"/>
    <x v="2"/>
    <x v="2"/>
  </r>
  <r>
    <n v="597696388"/>
    <s v="U. Madner"/>
    <x v="461"/>
    <s v="Dec"/>
    <n v="2023"/>
    <d v="1899-12-30T21:59:00"/>
    <x v="6"/>
    <x v="0"/>
    <n v="53"/>
    <x v="2"/>
    <s v="White"/>
    <x v="1"/>
    <x v="0"/>
    <m/>
    <n v="15"/>
    <s v="Within Time"/>
    <x v="18"/>
    <n v="21"/>
    <x v="1"/>
    <x v="1"/>
    <x v="1"/>
    <x v="1"/>
  </r>
  <r>
    <n v="587940306"/>
    <s v="U. Telling"/>
    <x v="495"/>
    <s v="Jun"/>
    <n v="2023"/>
    <d v="1899-12-30T21:11:00"/>
    <x v="5"/>
    <x v="0"/>
    <n v="76"/>
    <x v="5"/>
    <s v="White"/>
    <x v="1"/>
    <x v="0"/>
    <m/>
    <n v="31"/>
    <s v="Delay"/>
    <x v="3"/>
    <n v="21"/>
    <x v="1"/>
    <x v="2"/>
    <x v="0"/>
    <x v="2"/>
  </r>
  <r>
    <n v="353999075"/>
    <s v="U. Hemms"/>
    <x v="151"/>
    <s v="Jun"/>
    <n v="2023"/>
    <d v="1899-12-30T02:18:00"/>
    <x v="6"/>
    <x v="0"/>
    <n v="75"/>
    <x v="5"/>
    <s v="White"/>
    <x v="1"/>
    <x v="0"/>
    <m/>
    <n v="50"/>
    <s v="Delay"/>
    <x v="0"/>
    <n v="2"/>
    <x v="3"/>
    <x v="0"/>
    <x v="2"/>
    <x v="0"/>
  </r>
  <r>
    <n v="694389846"/>
    <s v="V. Borley"/>
    <x v="61"/>
    <s v="Oct"/>
    <n v="2023"/>
    <d v="1899-12-30T11:30:00"/>
    <x v="5"/>
    <x v="0"/>
    <n v="68"/>
    <x v="0"/>
    <s v="White"/>
    <x v="1"/>
    <x v="0"/>
    <m/>
    <n v="10"/>
    <s v="Within Time"/>
    <x v="0"/>
    <n v="11"/>
    <x v="0"/>
    <x v="0"/>
    <x v="1"/>
    <x v="0"/>
  </r>
  <r>
    <n v="735562510"/>
    <s v="V. Guiton"/>
    <x v="430"/>
    <s v="Aug"/>
    <n v="2023"/>
    <d v="1899-12-30T11:55:00"/>
    <x v="5"/>
    <x v="0"/>
    <n v="9"/>
    <x v="4"/>
    <s v="White"/>
    <x v="1"/>
    <x v="0"/>
    <m/>
    <n v="39"/>
    <s v="Delay"/>
    <x v="2"/>
    <n v="11"/>
    <x v="0"/>
    <x v="1"/>
    <x v="0"/>
    <x v="1"/>
  </r>
  <r>
    <n v="774895184"/>
    <s v="V. Bourdice"/>
    <x v="222"/>
    <s v="Jan"/>
    <n v="2024"/>
    <d v="1899-12-30T10:34:00"/>
    <x v="2"/>
    <x v="0"/>
    <n v="6"/>
    <x v="4"/>
    <s v="White"/>
    <x v="1"/>
    <x v="0"/>
    <m/>
    <n v="44"/>
    <s v="Delay"/>
    <x v="6"/>
    <n v="10"/>
    <x v="0"/>
    <x v="3"/>
    <x v="0"/>
    <x v="0"/>
  </r>
  <r>
    <n v="868576762"/>
    <s v="V. Goodfellow"/>
    <x v="12"/>
    <s v="Nov"/>
    <n v="2023"/>
    <d v="1899-12-30T16:31:00"/>
    <x v="3"/>
    <x v="0"/>
    <n v="65"/>
    <x v="0"/>
    <s v="White"/>
    <x v="1"/>
    <x v="0"/>
    <m/>
    <n v="56"/>
    <s v="Delay"/>
    <x v="9"/>
    <n v="16"/>
    <x v="2"/>
    <x v="3"/>
    <x v="2"/>
    <x v="0"/>
  </r>
  <r>
    <n v="629684241"/>
    <s v="W. Roach"/>
    <x v="247"/>
    <s v="Jun"/>
    <n v="2023"/>
    <d v="1899-12-30T08:30:00"/>
    <x v="2"/>
    <x v="0"/>
    <n v="49"/>
    <x v="2"/>
    <s v="White"/>
    <x v="1"/>
    <x v="0"/>
    <m/>
    <n v="13"/>
    <s v="Within Time"/>
    <x v="1"/>
    <n v="8"/>
    <x v="0"/>
    <x v="0"/>
    <x v="1"/>
    <x v="0"/>
  </r>
  <r>
    <n v="851721676"/>
    <s v="W. Crossgrove"/>
    <x v="33"/>
    <s v="Jul"/>
    <n v="2024"/>
    <d v="1899-12-30T12:30:00"/>
    <x v="5"/>
    <x v="0"/>
    <n v="74"/>
    <x v="5"/>
    <s v="White"/>
    <x v="1"/>
    <x v="0"/>
    <m/>
    <n v="14"/>
    <s v="Within Time"/>
    <x v="9"/>
    <n v="12"/>
    <x v="2"/>
    <x v="3"/>
    <x v="1"/>
    <x v="0"/>
  </r>
  <r>
    <n v="767639719"/>
    <s v="W. Dixie"/>
    <x v="321"/>
    <s v="Jan"/>
    <n v="2024"/>
    <d v="1899-12-30T03:35:00"/>
    <x v="3"/>
    <x v="0"/>
    <n v="7"/>
    <x v="4"/>
    <s v="White"/>
    <x v="1"/>
    <x v="0"/>
    <m/>
    <n v="33"/>
    <s v="Delay"/>
    <x v="28"/>
    <n v="3"/>
    <x v="3"/>
    <x v="0"/>
    <x v="0"/>
    <x v="2"/>
  </r>
  <r>
    <n v="769728314"/>
    <s v="W. Lambarton"/>
    <x v="81"/>
    <s v="Oct"/>
    <n v="2024"/>
    <d v="1899-12-30T12:22:00"/>
    <x v="4"/>
    <x v="0"/>
    <n v="43"/>
    <x v="6"/>
    <s v="White"/>
    <x v="1"/>
    <x v="0"/>
    <m/>
    <n v="36"/>
    <s v="Delay"/>
    <x v="20"/>
    <n v="12"/>
    <x v="2"/>
    <x v="3"/>
    <x v="0"/>
    <x v="0"/>
  </r>
  <r>
    <n v="433358228"/>
    <s v="W. Gebb"/>
    <x v="137"/>
    <s v="Dec"/>
    <n v="2023"/>
    <d v="1899-12-30T01:22:00"/>
    <x v="3"/>
    <x v="0"/>
    <n v="38"/>
    <x v="6"/>
    <s v="White"/>
    <x v="1"/>
    <x v="0"/>
    <m/>
    <n v="39"/>
    <s v="Delay"/>
    <x v="24"/>
    <n v="1"/>
    <x v="3"/>
    <x v="1"/>
    <x v="0"/>
    <x v="1"/>
  </r>
  <r>
    <n v="230724802"/>
    <s v="X. Beniesh"/>
    <x v="406"/>
    <s v="Oct"/>
    <n v="2023"/>
    <d v="1899-12-30T08:31:00"/>
    <x v="4"/>
    <x v="0"/>
    <n v="27"/>
    <x v="3"/>
    <s v="White"/>
    <x v="1"/>
    <x v="0"/>
    <m/>
    <n v="14"/>
    <s v="Within Time"/>
    <x v="30"/>
    <n v="8"/>
    <x v="0"/>
    <x v="3"/>
    <x v="1"/>
    <x v="1"/>
  </r>
  <r>
    <n v="728266726"/>
    <s v="Y. Buten"/>
    <x v="401"/>
    <s v="Jun"/>
    <n v="2024"/>
    <d v="1899-12-30T19:31:00"/>
    <x v="5"/>
    <x v="0"/>
    <n v="66"/>
    <x v="0"/>
    <s v="White"/>
    <x v="1"/>
    <x v="0"/>
    <m/>
    <n v="21"/>
    <s v="Within Time"/>
    <x v="20"/>
    <n v="19"/>
    <x v="1"/>
    <x v="3"/>
    <x v="1"/>
    <x v="0"/>
  </r>
  <r>
    <n v="530196308"/>
    <s v="Y. Clausen-Thue"/>
    <x v="37"/>
    <s v="May"/>
    <n v="2023"/>
    <d v="1899-12-30T11:08:00"/>
    <x v="1"/>
    <x v="0"/>
    <n v="24"/>
    <x v="3"/>
    <s v="White"/>
    <x v="1"/>
    <x v="0"/>
    <m/>
    <n v="27"/>
    <s v="Within Time"/>
    <x v="23"/>
    <n v="11"/>
    <x v="0"/>
    <x v="2"/>
    <x v="1"/>
    <x v="2"/>
  </r>
  <r>
    <n v="624246189"/>
    <s v="Y. Jennemann"/>
    <x v="344"/>
    <s v="Sep"/>
    <n v="2024"/>
    <d v="1899-12-30T18:07:00"/>
    <x v="5"/>
    <x v="0"/>
    <n v="41"/>
    <x v="6"/>
    <s v="White"/>
    <x v="1"/>
    <x v="0"/>
    <m/>
    <n v="27"/>
    <s v="Within Time"/>
    <x v="27"/>
    <n v="18"/>
    <x v="1"/>
    <x v="3"/>
    <x v="1"/>
    <x v="0"/>
  </r>
  <r>
    <n v="141515635"/>
    <s v="Y. Camerati"/>
    <x v="444"/>
    <s v="Jul"/>
    <n v="2023"/>
    <d v="1899-12-30T15:23:00"/>
    <x v="4"/>
    <x v="0"/>
    <n v="63"/>
    <x v="0"/>
    <s v="White"/>
    <x v="1"/>
    <x v="0"/>
    <m/>
    <n v="31"/>
    <s v="Delay"/>
    <x v="14"/>
    <n v="15"/>
    <x v="2"/>
    <x v="0"/>
    <x v="0"/>
    <x v="0"/>
  </r>
  <r>
    <n v="505955668"/>
    <s v="Y. Joannidi"/>
    <x v="202"/>
    <s v="Apr"/>
    <n v="2023"/>
    <d v="1899-12-30T22:42:00"/>
    <x v="1"/>
    <x v="0"/>
    <n v="74"/>
    <x v="5"/>
    <s v="White"/>
    <x v="1"/>
    <x v="0"/>
    <m/>
    <n v="58"/>
    <s v="Delay"/>
    <x v="13"/>
    <n v="22"/>
    <x v="1"/>
    <x v="2"/>
    <x v="2"/>
    <x v="2"/>
  </r>
  <r>
    <n v="608499277"/>
    <s v="Z. Cordon"/>
    <x v="62"/>
    <s v="Oct"/>
    <n v="2024"/>
    <d v="1899-12-30T04:36:00"/>
    <x v="6"/>
    <x v="0"/>
    <n v="32"/>
    <x v="6"/>
    <s v="White"/>
    <x v="1"/>
    <x v="0"/>
    <m/>
    <n v="20"/>
    <s v="Within Time"/>
    <x v="19"/>
    <n v="4"/>
    <x v="3"/>
    <x v="3"/>
    <x v="1"/>
    <x v="1"/>
  </r>
  <r>
    <n v="573402464"/>
    <s v="Z. Elmar"/>
    <x v="440"/>
    <s v="Oct"/>
    <n v="2023"/>
    <d v="1899-12-30T23:16:00"/>
    <x v="6"/>
    <x v="0"/>
    <n v="77"/>
    <x v="5"/>
    <s v="White"/>
    <x v="1"/>
    <x v="0"/>
    <m/>
    <n v="21"/>
    <s v="Within Time"/>
    <x v="15"/>
    <n v="23"/>
    <x v="1"/>
    <x v="2"/>
    <x v="1"/>
    <x v="2"/>
  </r>
  <r>
    <n v="411189512"/>
    <s v="Z. Stockley"/>
    <x v="249"/>
    <s v="Dec"/>
    <n v="2023"/>
    <d v="1899-12-30T08:03:00"/>
    <x v="1"/>
    <x v="0"/>
    <n v="66"/>
    <x v="0"/>
    <s v="White"/>
    <x v="1"/>
    <x v="0"/>
    <m/>
    <n v="23"/>
    <s v="Within Time"/>
    <x v="3"/>
    <n v="8"/>
    <x v="0"/>
    <x v="2"/>
    <x v="1"/>
    <x v="2"/>
  </r>
  <r>
    <n v="732120603"/>
    <s v="Z. Sarfatti"/>
    <x v="70"/>
    <s v="Apr"/>
    <n v="2023"/>
    <d v="1899-12-30T22:50:00"/>
    <x v="4"/>
    <x v="0"/>
    <n v="18"/>
    <x v="3"/>
    <s v="White"/>
    <x v="1"/>
    <x v="0"/>
    <m/>
    <n v="48"/>
    <s v="Delay"/>
    <x v="14"/>
    <n v="22"/>
    <x v="1"/>
    <x v="0"/>
    <x v="2"/>
    <x v="0"/>
  </r>
  <r>
    <n v="595867693"/>
    <s v="Z. Panter"/>
    <x v="262"/>
    <s v="Jun"/>
    <n v="2023"/>
    <d v="1899-12-30T15:12:00"/>
    <x v="3"/>
    <x v="0"/>
    <n v="74"/>
    <x v="5"/>
    <s v="White"/>
    <x v="1"/>
    <x v="0"/>
    <m/>
    <n v="57"/>
    <s v="Delay"/>
    <x v="6"/>
    <n v="15"/>
    <x v="2"/>
    <x v="3"/>
    <x v="2"/>
    <x v="0"/>
  </r>
  <r>
    <n v="588722524"/>
    <s v="Z. Skerm"/>
    <x v="120"/>
    <s v="Jul"/>
    <n v="2024"/>
    <d v="1899-12-30T10:26:00"/>
    <x v="6"/>
    <x v="0"/>
    <n v="1"/>
    <x v="1"/>
    <s v="White"/>
    <x v="1"/>
    <x v="0"/>
    <m/>
    <n v="58"/>
    <s v="Delay"/>
    <x v="11"/>
    <n v="10"/>
    <x v="0"/>
    <x v="0"/>
    <x v="2"/>
    <x v="0"/>
  </r>
  <r>
    <n v="658716172"/>
    <s v="G. Absolem"/>
    <x v="6"/>
    <s v="Aug"/>
    <n v="2023"/>
    <d v="1899-12-30T23:21:00"/>
    <x v="0"/>
    <x v="0"/>
    <n v="32"/>
    <x v="6"/>
    <s v="White"/>
    <x v="1"/>
    <x v="0"/>
    <n v="0"/>
    <n v="33"/>
    <s v="Delay"/>
    <x v="3"/>
    <n v="23"/>
    <x v="1"/>
    <x v="2"/>
    <x v="0"/>
    <x v="2"/>
  </r>
  <r>
    <n v="340711290"/>
    <s v="T. Jaquemar"/>
    <x v="452"/>
    <s v="Jan"/>
    <n v="2024"/>
    <d v="1899-12-30T20:14:00"/>
    <x v="6"/>
    <x v="0"/>
    <n v="43"/>
    <x v="6"/>
    <s v="White"/>
    <x v="1"/>
    <x v="0"/>
    <n v="0"/>
    <n v="41"/>
    <s v="Delay"/>
    <x v="17"/>
    <n v="20"/>
    <x v="1"/>
    <x v="1"/>
    <x v="0"/>
    <x v="1"/>
  </r>
  <r>
    <n v="170607747"/>
    <s v="T. Snowdon"/>
    <x v="454"/>
    <s v="Apr"/>
    <n v="2023"/>
    <d v="1899-12-30T13:25:00"/>
    <x v="1"/>
    <x v="0"/>
    <n v="31"/>
    <x v="6"/>
    <s v="White"/>
    <x v="1"/>
    <x v="0"/>
    <n v="0"/>
    <n v="56"/>
    <s v="Delay"/>
    <x v="21"/>
    <n v="13"/>
    <x v="2"/>
    <x v="1"/>
    <x v="2"/>
    <x v="1"/>
  </r>
  <r>
    <n v="146771591"/>
    <s v="K. Dorian"/>
    <x v="365"/>
    <s v="Feb"/>
    <n v="2024"/>
    <d v="1899-12-30T22:04:00"/>
    <x v="2"/>
    <x v="0"/>
    <n v="46"/>
    <x v="2"/>
    <s v="White"/>
    <x v="1"/>
    <x v="0"/>
    <n v="1"/>
    <n v="31"/>
    <s v="Delay"/>
    <x v="1"/>
    <n v="22"/>
    <x v="1"/>
    <x v="0"/>
    <x v="0"/>
    <x v="0"/>
  </r>
  <r>
    <n v="203042783"/>
    <s v="L. Deverson"/>
    <x v="197"/>
    <s v="Oct"/>
    <n v="2023"/>
    <d v="1899-12-30T21:51:00"/>
    <x v="1"/>
    <x v="0"/>
    <n v="50"/>
    <x v="2"/>
    <s v="White"/>
    <x v="1"/>
    <x v="0"/>
    <n v="1"/>
    <n v="42"/>
    <s v="Delay"/>
    <x v="28"/>
    <n v="21"/>
    <x v="1"/>
    <x v="0"/>
    <x v="0"/>
    <x v="2"/>
  </r>
  <r>
    <n v="883687233"/>
    <s v="T. Hugueville"/>
    <x v="414"/>
    <s v="May"/>
    <n v="2024"/>
    <d v="1899-12-30T13:01:00"/>
    <x v="2"/>
    <x v="0"/>
    <n v="55"/>
    <x v="2"/>
    <s v="White"/>
    <x v="1"/>
    <x v="0"/>
    <n v="1"/>
    <n v="25"/>
    <s v="Within Time"/>
    <x v="17"/>
    <n v="13"/>
    <x v="2"/>
    <x v="1"/>
    <x v="1"/>
    <x v="1"/>
  </r>
  <r>
    <n v="470999429"/>
    <s v="A. Nevill"/>
    <x v="14"/>
    <s v="May"/>
    <n v="2023"/>
    <d v="1899-12-30T06:38:00"/>
    <x v="2"/>
    <x v="0"/>
    <n v="68"/>
    <x v="0"/>
    <s v="White"/>
    <x v="1"/>
    <x v="0"/>
    <n v="3"/>
    <n v="25"/>
    <s v="Within Time"/>
    <x v="2"/>
    <n v="6"/>
    <x v="0"/>
    <x v="1"/>
    <x v="1"/>
    <x v="1"/>
  </r>
  <r>
    <n v="204420922"/>
    <s v="C. Pallin"/>
    <x v="347"/>
    <s v="Oct"/>
    <n v="2024"/>
    <d v="1899-12-30T18:46:00"/>
    <x v="6"/>
    <x v="0"/>
    <n v="68"/>
    <x v="0"/>
    <s v="White"/>
    <x v="1"/>
    <x v="0"/>
    <n v="3"/>
    <n v="56"/>
    <s v="Delay"/>
    <x v="21"/>
    <n v="18"/>
    <x v="1"/>
    <x v="1"/>
    <x v="2"/>
    <x v="1"/>
  </r>
  <r>
    <n v="702247897"/>
    <s v="O. Dougliss"/>
    <x v="107"/>
    <s v="Jan"/>
    <n v="2024"/>
    <d v="1899-12-30T12:11:00"/>
    <x v="4"/>
    <x v="0"/>
    <n v="73"/>
    <x v="5"/>
    <s v="White"/>
    <x v="1"/>
    <x v="0"/>
    <n v="3"/>
    <n v="28"/>
    <s v="Within Time"/>
    <x v="4"/>
    <n v="12"/>
    <x v="2"/>
    <x v="2"/>
    <x v="1"/>
    <x v="2"/>
  </r>
  <r>
    <n v="323596278"/>
    <s v="U. Condie"/>
    <x v="298"/>
    <s v="Nov"/>
    <n v="2023"/>
    <d v="1899-12-30T20:09:00"/>
    <x v="4"/>
    <x v="0"/>
    <n v="13"/>
    <x v="4"/>
    <s v="White"/>
    <x v="1"/>
    <x v="0"/>
    <n v="5"/>
    <n v="53"/>
    <s v="Delay"/>
    <x v="0"/>
    <n v="20"/>
    <x v="1"/>
    <x v="0"/>
    <x v="2"/>
    <x v="0"/>
  </r>
  <r>
    <n v="760713160"/>
    <s v="W. Wray"/>
    <x v="569"/>
    <s v="Sep"/>
    <n v="2023"/>
    <d v="1899-12-30T09:53:00"/>
    <x v="4"/>
    <x v="0"/>
    <n v="18"/>
    <x v="3"/>
    <s v="White"/>
    <x v="1"/>
    <x v="0"/>
    <n v="5"/>
    <n v="20"/>
    <s v="Within Time"/>
    <x v="6"/>
    <n v="9"/>
    <x v="0"/>
    <x v="3"/>
    <x v="1"/>
    <x v="0"/>
  </r>
  <r>
    <n v="267319051"/>
    <s v="A. Verrechia"/>
    <x v="125"/>
    <s v="Aug"/>
    <n v="2024"/>
    <d v="1899-12-30T12:51:00"/>
    <x v="1"/>
    <x v="0"/>
    <n v="73"/>
    <x v="5"/>
    <s v="White"/>
    <x v="1"/>
    <x v="0"/>
    <n v="6"/>
    <n v="53"/>
    <s v="Delay"/>
    <x v="14"/>
    <n v="12"/>
    <x v="2"/>
    <x v="0"/>
    <x v="2"/>
    <x v="0"/>
  </r>
  <r>
    <n v="898963786"/>
    <s v="E. Bossom"/>
    <x v="509"/>
    <s v="Jun"/>
    <n v="2023"/>
    <d v="1899-12-30T05:05:00"/>
    <x v="1"/>
    <x v="0"/>
    <n v="14"/>
    <x v="4"/>
    <s v="White"/>
    <x v="1"/>
    <x v="0"/>
    <n v="6"/>
    <n v="57"/>
    <s v="Delay"/>
    <x v="15"/>
    <n v="5"/>
    <x v="3"/>
    <x v="2"/>
    <x v="2"/>
    <x v="2"/>
  </r>
  <r>
    <n v="430784586"/>
    <s v="Q. Lamputt"/>
    <x v="232"/>
    <s v="Apr"/>
    <n v="2023"/>
    <d v="1899-12-30T13:00:00"/>
    <x v="5"/>
    <x v="0"/>
    <n v="3"/>
    <x v="1"/>
    <s v="White"/>
    <x v="1"/>
    <x v="0"/>
    <n v="6"/>
    <n v="54"/>
    <s v="Delay"/>
    <x v="20"/>
    <n v="13"/>
    <x v="2"/>
    <x v="3"/>
    <x v="2"/>
    <x v="0"/>
  </r>
  <r>
    <n v="135617666"/>
    <s v="S. Dagon"/>
    <x v="391"/>
    <s v="Feb"/>
    <n v="2024"/>
    <d v="1899-12-30T22:20:00"/>
    <x v="0"/>
    <x v="0"/>
    <n v="78"/>
    <x v="5"/>
    <s v="White"/>
    <x v="1"/>
    <x v="0"/>
    <n v="6"/>
    <n v="59"/>
    <s v="Delay"/>
    <x v="16"/>
    <n v="22"/>
    <x v="1"/>
    <x v="1"/>
    <x v="2"/>
    <x v="1"/>
  </r>
  <r>
    <n v="571527559"/>
    <s v="V. Farthin"/>
    <x v="53"/>
    <s v="Jan"/>
    <n v="2024"/>
    <d v="1899-12-30T23:05:00"/>
    <x v="3"/>
    <x v="0"/>
    <n v="22"/>
    <x v="3"/>
    <s v="White"/>
    <x v="1"/>
    <x v="0"/>
    <n v="6"/>
    <n v="32"/>
    <s v="Delay"/>
    <x v="20"/>
    <n v="23"/>
    <x v="1"/>
    <x v="3"/>
    <x v="0"/>
    <x v="0"/>
  </r>
  <r>
    <n v="203839332"/>
    <s v="G. Bending"/>
    <x v="40"/>
    <s v="Sep"/>
    <n v="2023"/>
    <d v="1899-12-30T12:21:00"/>
    <x v="3"/>
    <x v="0"/>
    <n v="24"/>
    <x v="3"/>
    <s v="White"/>
    <x v="1"/>
    <x v="0"/>
    <n v="7"/>
    <n v="57"/>
    <s v="Delay"/>
    <x v="24"/>
    <n v="12"/>
    <x v="2"/>
    <x v="1"/>
    <x v="2"/>
    <x v="1"/>
  </r>
  <r>
    <n v="276560604"/>
    <s v="R. McMurray"/>
    <x v="422"/>
    <s v="Feb"/>
    <n v="2024"/>
    <d v="1899-12-30T23:28:00"/>
    <x v="1"/>
    <x v="0"/>
    <n v="34"/>
    <x v="6"/>
    <s v="White"/>
    <x v="1"/>
    <x v="0"/>
    <n v="7"/>
    <n v="55"/>
    <s v="Delay"/>
    <x v="8"/>
    <n v="23"/>
    <x v="1"/>
    <x v="3"/>
    <x v="2"/>
    <x v="1"/>
  </r>
  <r>
    <n v="570698864"/>
    <s v="F. Kettles"/>
    <x v="89"/>
    <s v="Aug"/>
    <n v="2023"/>
    <d v="1899-12-30T05:29:00"/>
    <x v="1"/>
    <x v="0"/>
    <n v="39"/>
    <x v="6"/>
    <s v="White"/>
    <x v="1"/>
    <x v="0"/>
    <n v="8"/>
    <n v="29"/>
    <s v="Within Time"/>
    <x v="9"/>
    <n v="5"/>
    <x v="3"/>
    <x v="3"/>
    <x v="1"/>
    <x v="0"/>
  </r>
  <r>
    <n v="325335772"/>
    <s v="H. Bolgar"/>
    <x v="285"/>
    <s v="Oct"/>
    <n v="2024"/>
    <d v="1899-12-30T21:57:00"/>
    <x v="3"/>
    <x v="0"/>
    <n v="45"/>
    <x v="2"/>
    <s v="White"/>
    <x v="1"/>
    <x v="0"/>
    <n v="8"/>
    <n v="12"/>
    <s v="Within Time"/>
    <x v="23"/>
    <n v="21"/>
    <x v="1"/>
    <x v="2"/>
    <x v="1"/>
    <x v="2"/>
  </r>
  <r>
    <n v="679544775"/>
    <s v="J. Treamayne"/>
    <x v="86"/>
    <s v="Jul"/>
    <n v="2024"/>
    <d v="1899-12-30T10:06:00"/>
    <x v="4"/>
    <x v="0"/>
    <n v="78"/>
    <x v="5"/>
    <s v="White"/>
    <x v="1"/>
    <x v="0"/>
    <n v="8"/>
    <n v="35"/>
    <s v="Delay"/>
    <x v="19"/>
    <n v="10"/>
    <x v="0"/>
    <x v="3"/>
    <x v="0"/>
    <x v="1"/>
  </r>
  <r>
    <n v="848127424"/>
    <s v="C. Crannach"/>
    <x v="255"/>
    <s v="May"/>
    <n v="2023"/>
    <d v="1899-12-30T23:23:00"/>
    <x v="5"/>
    <x v="0"/>
    <n v="11"/>
    <x v="4"/>
    <s v="White"/>
    <x v="1"/>
    <x v="0"/>
    <n v="10"/>
    <n v="23"/>
    <s v="Within Time"/>
    <x v="7"/>
    <n v="23"/>
    <x v="1"/>
    <x v="2"/>
    <x v="1"/>
    <x v="2"/>
  </r>
  <r>
    <n v="894888079"/>
    <s v="N. Handaside"/>
    <x v="440"/>
    <s v="Oct"/>
    <n v="2023"/>
    <d v="1899-12-30T10:13:00"/>
    <x v="6"/>
    <x v="0"/>
    <n v="29"/>
    <x v="3"/>
    <s v="White"/>
    <x v="1"/>
    <x v="0"/>
    <n v="10"/>
    <n v="39"/>
    <s v="Delay"/>
    <x v="15"/>
    <n v="10"/>
    <x v="0"/>
    <x v="2"/>
    <x v="0"/>
    <x v="2"/>
  </r>
  <r>
    <n v="681338999"/>
    <s v="R. Emtage"/>
    <x v="484"/>
    <s v="Nov"/>
    <n v="2023"/>
    <d v="1899-12-30T21:22:00"/>
    <x v="4"/>
    <x v="0"/>
    <n v="71"/>
    <x v="5"/>
    <s v="White"/>
    <x v="1"/>
    <x v="0"/>
    <n v="10"/>
    <n v="51"/>
    <s v="Delay"/>
    <x v="23"/>
    <n v="21"/>
    <x v="1"/>
    <x v="2"/>
    <x v="2"/>
    <x v="2"/>
  </r>
  <r>
    <n v="285786419"/>
    <s v="W. Orys"/>
    <x v="388"/>
    <s v="Mar"/>
    <n v="2024"/>
    <d v="1899-12-30T20:09:00"/>
    <x v="3"/>
    <x v="0"/>
    <n v="69"/>
    <x v="0"/>
    <s v="White"/>
    <x v="1"/>
    <x v="0"/>
    <n v="10"/>
    <n v="17"/>
    <s v="Within Time"/>
    <x v="29"/>
    <n v="20"/>
    <x v="1"/>
    <x v="2"/>
    <x v="1"/>
    <x v="2"/>
  </r>
  <r>
    <n v="160059410"/>
    <s v="E. Merricks"/>
    <x v="510"/>
    <s v="Aug"/>
    <n v="2023"/>
    <d v="1899-12-30T06:38:00"/>
    <x v="0"/>
    <x v="0"/>
    <n v="7"/>
    <x v="4"/>
    <s v="White"/>
    <x v="5"/>
    <x v="0"/>
    <m/>
    <n v="44"/>
    <s v="Delay"/>
    <x v="17"/>
    <n v="6"/>
    <x v="0"/>
    <x v="1"/>
    <x v="0"/>
    <x v="1"/>
  </r>
  <r>
    <n v="621277002"/>
    <s v="G. Spindler"/>
    <x v="210"/>
    <s v="Nov"/>
    <n v="2023"/>
    <d v="1899-12-30T04:52:00"/>
    <x v="6"/>
    <x v="0"/>
    <n v="59"/>
    <x v="2"/>
    <s v="White"/>
    <x v="5"/>
    <x v="0"/>
    <m/>
    <n v="31"/>
    <s v="Delay"/>
    <x v="16"/>
    <n v="4"/>
    <x v="3"/>
    <x v="1"/>
    <x v="0"/>
    <x v="1"/>
  </r>
  <r>
    <n v="350754511"/>
    <s v="J. Hillhouse"/>
    <x v="527"/>
    <s v="Jul"/>
    <n v="2023"/>
    <d v="1899-12-30T13:28:00"/>
    <x v="4"/>
    <x v="0"/>
    <n v="10"/>
    <x v="4"/>
    <s v="White"/>
    <x v="5"/>
    <x v="0"/>
    <m/>
    <n v="52"/>
    <s v="Delay"/>
    <x v="8"/>
    <n v="13"/>
    <x v="2"/>
    <x v="3"/>
    <x v="2"/>
    <x v="1"/>
  </r>
  <r>
    <n v="222856440"/>
    <s v="S. Petrolli"/>
    <x v="385"/>
    <s v="Apr"/>
    <n v="2023"/>
    <d v="1899-12-30T09:45:00"/>
    <x v="4"/>
    <x v="0"/>
    <n v="35"/>
    <x v="6"/>
    <s v="White"/>
    <x v="5"/>
    <x v="0"/>
    <m/>
    <n v="34"/>
    <s v="Delay"/>
    <x v="8"/>
    <n v="9"/>
    <x v="0"/>
    <x v="3"/>
    <x v="0"/>
    <x v="1"/>
  </r>
  <r>
    <n v="367629249"/>
    <s v="Z. Swigger"/>
    <x v="88"/>
    <s v="Sep"/>
    <n v="2024"/>
    <d v="1899-12-30T23:22:00"/>
    <x v="5"/>
    <x v="0"/>
    <n v="18"/>
    <x v="3"/>
    <s v="White"/>
    <x v="5"/>
    <x v="0"/>
    <n v="3"/>
    <n v="53"/>
    <s v="Delay"/>
    <x v="22"/>
    <n v="23"/>
    <x v="1"/>
    <x v="1"/>
    <x v="2"/>
    <x v="1"/>
  </r>
  <r>
    <n v="140558447"/>
    <s v="H. Valasek"/>
    <x v="148"/>
    <s v="May"/>
    <n v="2024"/>
    <d v="1899-12-30T10:22:00"/>
    <x v="1"/>
    <x v="0"/>
    <n v="3"/>
    <x v="1"/>
    <s v="White"/>
    <x v="5"/>
    <x v="0"/>
    <n v="4"/>
    <n v="53"/>
    <s v="Delay"/>
    <x v="25"/>
    <n v="10"/>
    <x v="0"/>
    <x v="0"/>
    <x v="2"/>
    <x v="0"/>
  </r>
  <r>
    <n v="707687512"/>
    <s v="J. Topham"/>
    <x v="415"/>
    <s v="Aug"/>
    <n v="2024"/>
    <d v="1899-12-30T15:34:00"/>
    <x v="2"/>
    <x v="0"/>
    <n v="33"/>
    <x v="6"/>
    <s v="White"/>
    <x v="5"/>
    <x v="0"/>
    <n v="6"/>
    <n v="18"/>
    <s v="Within Time"/>
    <x v="13"/>
    <n v="15"/>
    <x v="2"/>
    <x v="2"/>
    <x v="1"/>
    <x v="2"/>
  </r>
  <r>
    <n v="393066114"/>
    <s v="E. Labrenz"/>
    <x v="218"/>
    <s v="Jun"/>
    <n v="2024"/>
    <d v="1899-12-30T05:09:00"/>
    <x v="0"/>
    <x v="0"/>
    <n v="40"/>
    <x v="6"/>
    <s v="White"/>
    <x v="5"/>
    <x v="0"/>
    <n v="9"/>
    <n v="39"/>
    <s v="Delay"/>
    <x v="9"/>
    <n v="5"/>
    <x v="3"/>
    <x v="3"/>
    <x v="0"/>
    <x v="0"/>
  </r>
  <r>
    <n v="678192895"/>
    <s v="Q. Heale"/>
    <x v="414"/>
    <s v="May"/>
    <n v="2024"/>
    <d v="1899-12-30T17:51:00"/>
    <x v="2"/>
    <x v="0"/>
    <n v="39"/>
    <x v="6"/>
    <s v="White"/>
    <x v="5"/>
    <x v="0"/>
    <n v="9"/>
    <n v="15"/>
    <s v="Within Time"/>
    <x v="17"/>
    <n v="17"/>
    <x v="2"/>
    <x v="1"/>
    <x v="1"/>
    <x v="1"/>
  </r>
  <r>
    <n v="550597164"/>
    <s v="A. Redmond"/>
    <x v="16"/>
    <s v="May"/>
    <n v="2024"/>
    <d v="1899-12-30T21:52:00"/>
    <x v="1"/>
    <x v="0"/>
    <n v="69"/>
    <x v="0"/>
    <s v="White"/>
    <x v="0"/>
    <x v="0"/>
    <m/>
    <n v="19"/>
    <s v="Within Time"/>
    <x v="10"/>
    <n v="21"/>
    <x v="1"/>
    <x v="2"/>
    <x v="1"/>
    <x v="2"/>
  </r>
  <r>
    <n v="176914008"/>
    <s v="A. Render"/>
    <x v="516"/>
    <s v="Jun"/>
    <n v="2024"/>
    <d v="1899-12-30T04:55:00"/>
    <x v="3"/>
    <x v="0"/>
    <n v="15"/>
    <x v="3"/>
    <s v="White"/>
    <x v="0"/>
    <x v="0"/>
    <m/>
    <n v="37"/>
    <s v="Delay"/>
    <x v="3"/>
    <n v="4"/>
    <x v="3"/>
    <x v="2"/>
    <x v="0"/>
    <x v="2"/>
  </r>
  <r>
    <n v="263483682"/>
    <s v="A. Toseland"/>
    <x v="261"/>
    <s v="Aug"/>
    <n v="2023"/>
    <d v="1899-12-30T20:51:00"/>
    <x v="6"/>
    <x v="0"/>
    <n v="18"/>
    <x v="3"/>
    <s v="White"/>
    <x v="0"/>
    <x v="0"/>
    <m/>
    <n v="37"/>
    <s v="Delay"/>
    <x v="1"/>
    <n v="20"/>
    <x v="1"/>
    <x v="0"/>
    <x v="0"/>
    <x v="0"/>
  </r>
  <r>
    <n v="516651011"/>
    <s v="A. Palliser"/>
    <x v="115"/>
    <s v="Oct"/>
    <n v="2024"/>
    <d v="1899-12-30T22:47:00"/>
    <x v="6"/>
    <x v="0"/>
    <n v="38"/>
    <x v="6"/>
    <s v="White"/>
    <x v="0"/>
    <x v="0"/>
    <m/>
    <n v="40"/>
    <s v="Delay"/>
    <x v="13"/>
    <n v="22"/>
    <x v="1"/>
    <x v="2"/>
    <x v="0"/>
    <x v="2"/>
  </r>
  <r>
    <n v="560897239"/>
    <s v="A. Orringe"/>
    <x v="342"/>
    <s v="Jun"/>
    <n v="2023"/>
    <d v="1899-12-30T14:20:00"/>
    <x v="3"/>
    <x v="0"/>
    <n v="48"/>
    <x v="2"/>
    <s v="White"/>
    <x v="0"/>
    <x v="0"/>
    <m/>
    <n v="44"/>
    <s v="Delay"/>
    <x v="2"/>
    <n v="14"/>
    <x v="2"/>
    <x v="1"/>
    <x v="0"/>
    <x v="1"/>
  </r>
  <r>
    <n v="299030225"/>
    <s v="A. Riddett"/>
    <x v="441"/>
    <s v="Apr"/>
    <n v="2024"/>
    <d v="1899-12-30T16:08:00"/>
    <x v="1"/>
    <x v="0"/>
    <n v="20"/>
    <x v="3"/>
    <s v="White"/>
    <x v="0"/>
    <x v="0"/>
    <m/>
    <n v="46"/>
    <s v="Delay"/>
    <x v="23"/>
    <n v="16"/>
    <x v="2"/>
    <x v="2"/>
    <x v="2"/>
    <x v="2"/>
  </r>
  <r>
    <n v="136935822"/>
    <s v="A. Gerbl"/>
    <x v="227"/>
    <s v="Sep"/>
    <n v="2023"/>
    <d v="1899-12-30T15:50:00"/>
    <x v="5"/>
    <x v="0"/>
    <n v="63"/>
    <x v="0"/>
    <s v="White"/>
    <x v="0"/>
    <x v="0"/>
    <m/>
    <n v="55"/>
    <s v="Delay"/>
    <x v="4"/>
    <n v="15"/>
    <x v="2"/>
    <x v="2"/>
    <x v="2"/>
    <x v="2"/>
  </r>
  <r>
    <n v="661862616"/>
    <s v="A. Langton"/>
    <x v="464"/>
    <s v="May"/>
    <n v="2023"/>
    <d v="1899-12-30T23:16:00"/>
    <x v="6"/>
    <x v="0"/>
    <n v="12"/>
    <x v="4"/>
    <s v="White"/>
    <x v="0"/>
    <x v="0"/>
    <m/>
    <n v="57"/>
    <s v="Delay"/>
    <x v="3"/>
    <n v="23"/>
    <x v="1"/>
    <x v="2"/>
    <x v="2"/>
    <x v="2"/>
  </r>
  <r>
    <n v="314946078"/>
    <s v="A. Boot"/>
    <x v="470"/>
    <s v="Nov"/>
    <n v="2023"/>
    <d v="1899-12-30T03:13:00"/>
    <x v="0"/>
    <x v="0"/>
    <n v="14"/>
    <x v="4"/>
    <s v="White"/>
    <x v="0"/>
    <x v="0"/>
    <m/>
    <n v="57"/>
    <s v="Delay"/>
    <x v="19"/>
    <n v="3"/>
    <x v="3"/>
    <x v="3"/>
    <x v="2"/>
    <x v="1"/>
  </r>
  <r>
    <n v="353335380"/>
    <s v="A. Scatchar"/>
    <x v="146"/>
    <s v="Dec"/>
    <n v="2023"/>
    <d v="1899-12-30T10:54:00"/>
    <x v="3"/>
    <x v="0"/>
    <n v="70"/>
    <x v="5"/>
    <s v="White"/>
    <x v="0"/>
    <x v="0"/>
    <m/>
    <n v="58"/>
    <s v="Delay"/>
    <x v="14"/>
    <n v="10"/>
    <x v="0"/>
    <x v="0"/>
    <x v="2"/>
    <x v="0"/>
  </r>
  <r>
    <n v="546529716"/>
    <s v="B. Gookey"/>
    <x v="31"/>
    <s v="Jan"/>
    <n v="2024"/>
    <d v="1899-12-30T23:03:00"/>
    <x v="4"/>
    <x v="0"/>
    <n v="55"/>
    <x v="2"/>
    <s v="White"/>
    <x v="0"/>
    <x v="0"/>
    <m/>
    <n v="21"/>
    <s v="Within Time"/>
    <x v="19"/>
    <n v="23"/>
    <x v="1"/>
    <x v="3"/>
    <x v="1"/>
    <x v="1"/>
  </r>
  <r>
    <n v="188849362"/>
    <s v="B. Furzey"/>
    <x v="205"/>
    <s v="May"/>
    <n v="2024"/>
    <d v="1899-12-30T15:58:00"/>
    <x v="0"/>
    <x v="0"/>
    <n v="16"/>
    <x v="3"/>
    <s v="White"/>
    <x v="0"/>
    <x v="0"/>
    <m/>
    <n v="29"/>
    <s v="Within Time"/>
    <x v="4"/>
    <n v="15"/>
    <x v="2"/>
    <x v="2"/>
    <x v="1"/>
    <x v="2"/>
  </r>
  <r>
    <n v="552977824"/>
    <s v="B. Schindler"/>
    <x v="138"/>
    <s v="Oct"/>
    <n v="2024"/>
    <d v="1899-12-30T23:57:00"/>
    <x v="5"/>
    <x v="0"/>
    <n v="67"/>
    <x v="0"/>
    <s v="White"/>
    <x v="0"/>
    <x v="0"/>
    <m/>
    <n v="33"/>
    <s v="Delay"/>
    <x v="25"/>
    <n v="23"/>
    <x v="1"/>
    <x v="0"/>
    <x v="0"/>
    <x v="0"/>
  </r>
  <r>
    <n v="437404631"/>
    <s v="B. Hearns"/>
    <x v="138"/>
    <s v="Oct"/>
    <n v="2024"/>
    <d v="1899-12-30T10:48:00"/>
    <x v="5"/>
    <x v="0"/>
    <n v="4"/>
    <x v="1"/>
    <s v="White"/>
    <x v="0"/>
    <x v="0"/>
    <m/>
    <n v="38"/>
    <s v="Delay"/>
    <x v="25"/>
    <n v="10"/>
    <x v="0"/>
    <x v="0"/>
    <x v="0"/>
    <x v="0"/>
  </r>
  <r>
    <n v="547454774"/>
    <s v="B. Akaster"/>
    <x v="222"/>
    <s v="Jan"/>
    <n v="2024"/>
    <d v="1899-12-30T08:01:00"/>
    <x v="2"/>
    <x v="0"/>
    <n v="25"/>
    <x v="3"/>
    <s v="White"/>
    <x v="0"/>
    <x v="0"/>
    <m/>
    <n v="49"/>
    <s v="Delay"/>
    <x v="6"/>
    <n v="8"/>
    <x v="0"/>
    <x v="3"/>
    <x v="2"/>
    <x v="0"/>
  </r>
  <r>
    <n v="105504871"/>
    <s v="B. Bligh"/>
    <x v="108"/>
    <s v="Nov"/>
    <n v="2023"/>
    <d v="1899-12-30T18:36:00"/>
    <x v="2"/>
    <x v="0"/>
    <n v="71"/>
    <x v="5"/>
    <s v="White"/>
    <x v="0"/>
    <x v="0"/>
    <m/>
    <n v="52"/>
    <s v="Delay"/>
    <x v="30"/>
    <n v="18"/>
    <x v="1"/>
    <x v="3"/>
    <x v="2"/>
    <x v="1"/>
  </r>
  <r>
    <n v="270196893"/>
    <s v="B. Tucknott"/>
    <x v="486"/>
    <s v="Apr"/>
    <n v="2023"/>
    <d v="1899-12-30T18:32:00"/>
    <x v="4"/>
    <x v="0"/>
    <n v="21"/>
    <x v="3"/>
    <s v="White"/>
    <x v="0"/>
    <x v="0"/>
    <m/>
    <n v="54"/>
    <s v="Delay"/>
    <x v="24"/>
    <n v="18"/>
    <x v="1"/>
    <x v="1"/>
    <x v="2"/>
    <x v="1"/>
  </r>
  <r>
    <n v="620238298"/>
    <s v="B. Dolden"/>
    <x v="500"/>
    <s v="Nov"/>
    <n v="2023"/>
    <d v="1899-12-30T09:52:00"/>
    <x v="0"/>
    <x v="0"/>
    <n v="25"/>
    <x v="3"/>
    <s v="White"/>
    <x v="0"/>
    <x v="0"/>
    <m/>
    <n v="58"/>
    <s v="Delay"/>
    <x v="21"/>
    <n v="9"/>
    <x v="0"/>
    <x v="1"/>
    <x v="2"/>
    <x v="1"/>
  </r>
  <r>
    <n v="735558837"/>
    <s v="C. Polet"/>
    <x v="513"/>
    <s v="Jun"/>
    <n v="2023"/>
    <d v="1899-12-30T03:12:00"/>
    <x v="2"/>
    <x v="0"/>
    <n v="36"/>
    <x v="6"/>
    <s v="White"/>
    <x v="0"/>
    <x v="0"/>
    <m/>
    <n v="37"/>
    <s v="Delay"/>
    <x v="21"/>
    <n v="3"/>
    <x v="3"/>
    <x v="1"/>
    <x v="0"/>
    <x v="1"/>
  </r>
  <r>
    <n v="760248347"/>
    <s v="C. Whitelaw"/>
    <x v="403"/>
    <s v="Oct"/>
    <n v="2024"/>
    <d v="1899-12-30T11:56:00"/>
    <x v="3"/>
    <x v="0"/>
    <n v="17"/>
    <x v="3"/>
    <s v="White"/>
    <x v="0"/>
    <x v="0"/>
    <m/>
    <n v="46"/>
    <s v="Delay"/>
    <x v="0"/>
    <n v="11"/>
    <x v="0"/>
    <x v="0"/>
    <x v="2"/>
    <x v="0"/>
  </r>
  <r>
    <n v="146294419"/>
    <s v="C. Caslake"/>
    <x v="131"/>
    <s v="May"/>
    <n v="2024"/>
    <d v="1899-12-30T14:36:00"/>
    <x v="5"/>
    <x v="0"/>
    <n v="66"/>
    <x v="0"/>
    <s v="White"/>
    <x v="0"/>
    <x v="0"/>
    <m/>
    <n v="48"/>
    <s v="Delay"/>
    <x v="15"/>
    <n v="14"/>
    <x v="2"/>
    <x v="2"/>
    <x v="2"/>
    <x v="2"/>
  </r>
  <r>
    <n v="276652584"/>
    <s v="C. Goaley"/>
    <x v="324"/>
    <s v="Oct"/>
    <n v="2024"/>
    <d v="1899-12-30T12:18:00"/>
    <x v="4"/>
    <x v="0"/>
    <n v="78"/>
    <x v="5"/>
    <s v="White"/>
    <x v="0"/>
    <x v="0"/>
    <m/>
    <n v="56"/>
    <s v="Delay"/>
    <x v="16"/>
    <n v="12"/>
    <x v="2"/>
    <x v="1"/>
    <x v="2"/>
    <x v="1"/>
  </r>
  <r>
    <n v="860913089"/>
    <s v="C. Pascho"/>
    <x v="53"/>
    <s v="Jan"/>
    <n v="2024"/>
    <d v="1899-12-30T01:04:00"/>
    <x v="3"/>
    <x v="0"/>
    <n v="71"/>
    <x v="5"/>
    <s v="White"/>
    <x v="0"/>
    <x v="0"/>
    <m/>
    <n v="60"/>
    <s v="Delay"/>
    <x v="20"/>
    <n v="1"/>
    <x v="3"/>
    <x v="3"/>
    <x v="2"/>
    <x v="0"/>
  </r>
  <r>
    <n v="234167761"/>
    <s v="D. Brokenshire"/>
    <x v="114"/>
    <s v="Oct"/>
    <n v="2024"/>
    <d v="1899-12-30T21:35:00"/>
    <x v="4"/>
    <x v="0"/>
    <n v="52"/>
    <x v="2"/>
    <s v="White"/>
    <x v="0"/>
    <x v="0"/>
    <m/>
    <n v="13"/>
    <s v="Within Time"/>
    <x v="28"/>
    <n v="21"/>
    <x v="1"/>
    <x v="0"/>
    <x v="1"/>
    <x v="2"/>
  </r>
  <r>
    <n v="680207790"/>
    <s v="D. Airlie"/>
    <x v="514"/>
    <s v="Apr"/>
    <n v="2024"/>
    <d v="1899-12-30T23:58:00"/>
    <x v="3"/>
    <x v="0"/>
    <n v="74"/>
    <x v="5"/>
    <s v="White"/>
    <x v="0"/>
    <x v="0"/>
    <m/>
    <n v="14"/>
    <s v="Within Time"/>
    <x v="26"/>
    <n v="23"/>
    <x v="1"/>
    <x v="2"/>
    <x v="1"/>
    <x v="2"/>
  </r>
  <r>
    <n v="719641635"/>
    <s v="D. McLewd"/>
    <x v="563"/>
    <s v="Jul"/>
    <n v="2023"/>
    <d v="1899-12-30T12:16:00"/>
    <x v="0"/>
    <x v="0"/>
    <n v="18"/>
    <x v="3"/>
    <s v="White"/>
    <x v="0"/>
    <x v="0"/>
    <m/>
    <n v="15"/>
    <s v="Within Time"/>
    <x v="9"/>
    <n v="12"/>
    <x v="2"/>
    <x v="3"/>
    <x v="1"/>
    <x v="0"/>
  </r>
  <r>
    <n v="430812099"/>
    <s v="D. Knotte"/>
    <x v="420"/>
    <s v="Jun"/>
    <n v="2023"/>
    <d v="1899-12-30T20:14:00"/>
    <x v="1"/>
    <x v="0"/>
    <n v="43"/>
    <x v="6"/>
    <s v="White"/>
    <x v="0"/>
    <x v="0"/>
    <m/>
    <n v="20"/>
    <s v="Within Time"/>
    <x v="8"/>
    <n v="20"/>
    <x v="1"/>
    <x v="3"/>
    <x v="1"/>
    <x v="1"/>
  </r>
  <r>
    <n v="673153561"/>
    <s v="D. Stuckow"/>
    <x v="522"/>
    <s v="Jul"/>
    <n v="2024"/>
    <d v="1899-12-30T14:26:00"/>
    <x v="5"/>
    <x v="0"/>
    <n v="15"/>
    <x v="3"/>
    <s v="White"/>
    <x v="0"/>
    <x v="0"/>
    <m/>
    <n v="22"/>
    <s v="Within Time"/>
    <x v="18"/>
    <n v="14"/>
    <x v="2"/>
    <x v="1"/>
    <x v="1"/>
    <x v="1"/>
  </r>
  <r>
    <n v="627250591"/>
    <s v="D. Moutray Read"/>
    <x v="171"/>
    <s v="Jul"/>
    <n v="2023"/>
    <d v="1899-12-30T11:06:00"/>
    <x v="5"/>
    <x v="0"/>
    <n v="54"/>
    <x v="2"/>
    <s v="White"/>
    <x v="0"/>
    <x v="0"/>
    <m/>
    <n v="23"/>
    <s v="Within Time"/>
    <x v="20"/>
    <n v="11"/>
    <x v="0"/>
    <x v="3"/>
    <x v="1"/>
    <x v="0"/>
  </r>
  <r>
    <n v="322259678"/>
    <s v="D. Sams"/>
    <x v="260"/>
    <s v="Feb"/>
    <n v="2024"/>
    <d v="1899-12-30T21:50:00"/>
    <x v="1"/>
    <x v="0"/>
    <n v="53"/>
    <x v="2"/>
    <s v="White"/>
    <x v="0"/>
    <x v="0"/>
    <m/>
    <n v="27"/>
    <s v="Within Time"/>
    <x v="15"/>
    <n v="21"/>
    <x v="1"/>
    <x v="2"/>
    <x v="1"/>
    <x v="2"/>
  </r>
  <r>
    <n v="300570346"/>
    <s v="D. Blampey"/>
    <x v="89"/>
    <s v="Aug"/>
    <n v="2023"/>
    <d v="1899-12-30T16:56:00"/>
    <x v="1"/>
    <x v="0"/>
    <n v="17"/>
    <x v="3"/>
    <s v="White"/>
    <x v="0"/>
    <x v="0"/>
    <m/>
    <n v="29"/>
    <s v="Within Time"/>
    <x v="9"/>
    <n v="16"/>
    <x v="2"/>
    <x v="3"/>
    <x v="1"/>
    <x v="0"/>
  </r>
  <r>
    <n v="446570814"/>
    <s v="D. Schultheiss"/>
    <x v="352"/>
    <s v="Oct"/>
    <n v="2023"/>
    <d v="1899-12-30T07:48:00"/>
    <x v="0"/>
    <x v="0"/>
    <n v="50"/>
    <x v="2"/>
    <s v="White"/>
    <x v="0"/>
    <x v="0"/>
    <m/>
    <n v="29"/>
    <s v="Within Time"/>
    <x v="25"/>
    <n v="7"/>
    <x v="0"/>
    <x v="0"/>
    <x v="1"/>
    <x v="0"/>
  </r>
  <r>
    <n v="830038674"/>
    <s v="D. Maddie"/>
    <x v="178"/>
    <s v="Apr"/>
    <n v="2024"/>
    <d v="1899-12-30T23:40:00"/>
    <x v="1"/>
    <x v="0"/>
    <n v="14"/>
    <x v="4"/>
    <s v="White"/>
    <x v="0"/>
    <x v="0"/>
    <m/>
    <n v="41"/>
    <s v="Delay"/>
    <x v="0"/>
    <n v="23"/>
    <x v="1"/>
    <x v="0"/>
    <x v="0"/>
    <x v="0"/>
  </r>
  <r>
    <n v="261413006"/>
    <s v="D. Slocum"/>
    <x v="30"/>
    <s v="Jan"/>
    <n v="2024"/>
    <d v="1899-12-30T15:09:00"/>
    <x v="6"/>
    <x v="0"/>
    <n v="50"/>
    <x v="2"/>
    <s v="White"/>
    <x v="0"/>
    <x v="0"/>
    <m/>
    <n v="47"/>
    <s v="Delay"/>
    <x v="11"/>
    <n v="15"/>
    <x v="2"/>
    <x v="0"/>
    <x v="2"/>
    <x v="0"/>
  </r>
  <r>
    <n v="850526715"/>
    <s v="D. Benasik"/>
    <x v="524"/>
    <s v="Oct"/>
    <n v="2024"/>
    <d v="1899-12-30T03:12:00"/>
    <x v="4"/>
    <x v="0"/>
    <n v="41"/>
    <x v="6"/>
    <s v="White"/>
    <x v="0"/>
    <x v="0"/>
    <m/>
    <n v="50"/>
    <s v="Delay"/>
    <x v="26"/>
    <n v="3"/>
    <x v="3"/>
    <x v="2"/>
    <x v="2"/>
    <x v="2"/>
  </r>
  <r>
    <n v="331348927"/>
    <s v="D. Mitchely"/>
    <x v="481"/>
    <s v="Jun"/>
    <n v="2024"/>
    <d v="1899-12-30T16:46:00"/>
    <x v="6"/>
    <x v="0"/>
    <n v="27"/>
    <x v="3"/>
    <s v="White"/>
    <x v="0"/>
    <x v="0"/>
    <m/>
    <n v="59"/>
    <s v="Delay"/>
    <x v="10"/>
    <n v="16"/>
    <x v="2"/>
    <x v="2"/>
    <x v="2"/>
    <x v="2"/>
  </r>
  <r>
    <n v="220028548"/>
    <s v="E. Mattiazzo"/>
    <x v="32"/>
    <s v="Dec"/>
    <n v="2023"/>
    <d v="1899-12-30T17:09:00"/>
    <x v="2"/>
    <x v="0"/>
    <n v="50"/>
    <x v="2"/>
    <s v="White"/>
    <x v="0"/>
    <x v="0"/>
    <m/>
    <n v="10"/>
    <s v="Within Time"/>
    <x v="20"/>
    <n v="17"/>
    <x v="2"/>
    <x v="3"/>
    <x v="1"/>
    <x v="0"/>
  </r>
  <r>
    <n v="329895170"/>
    <s v="E. McOwan"/>
    <x v="257"/>
    <s v="Sep"/>
    <n v="2024"/>
    <d v="1899-12-30T14:49:00"/>
    <x v="1"/>
    <x v="0"/>
    <n v="62"/>
    <x v="0"/>
    <s v="White"/>
    <x v="0"/>
    <x v="0"/>
    <m/>
    <n v="15"/>
    <s v="Within Time"/>
    <x v="28"/>
    <n v="14"/>
    <x v="2"/>
    <x v="0"/>
    <x v="1"/>
    <x v="2"/>
  </r>
  <r>
    <n v="607769368"/>
    <s v="E. Finnemore"/>
    <x v="198"/>
    <s v="May"/>
    <n v="2024"/>
    <d v="1899-12-30T18:27:00"/>
    <x v="5"/>
    <x v="0"/>
    <n v="41"/>
    <x v="6"/>
    <s v="White"/>
    <x v="0"/>
    <x v="0"/>
    <m/>
    <n v="16"/>
    <s v="Within Time"/>
    <x v="24"/>
    <n v="18"/>
    <x v="1"/>
    <x v="1"/>
    <x v="1"/>
    <x v="1"/>
  </r>
  <r>
    <n v="636385841"/>
    <s v="E. Gumme"/>
    <x v="379"/>
    <s v="Mar"/>
    <n v="2024"/>
    <d v="1899-12-30T05:11:00"/>
    <x v="3"/>
    <x v="0"/>
    <n v="46"/>
    <x v="2"/>
    <s v="White"/>
    <x v="0"/>
    <x v="0"/>
    <m/>
    <n v="23"/>
    <s v="Within Time"/>
    <x v="24"/>
    <n v="5"/>
    <x v="3"/>
    <x v="1"/>
    <x v="1"/>
    <x v="1"/>
  </r>
  <r>
    <n v="826051245"/>
    <s v="E. Shyres"/>
    <x v="534"/>
    <s v="Mar"/>
    <n v="2024"/>
    <d v="1899-12-30T22:11:00"/>
    <x v="5"/>
    <x v="0"/>
    <n v="67"/>
    <x v="0"/>
    <s v="White"/>
    <x v="0"/>
    <x v="0"/>
    <m/>
    <n v="23"/>
    <s v="Within Time"/>
    <x v="1"/>
    <n v="22"/>
    <x v="1"/>
    <x v="0"/>
    <x v="1"/>
    <x v="0"/>
  </r>
  <r>
    <n v="260999033"/>
    <s v="E. Gon"/>
    <x v="149"/>
    <s v="May"/>
    <n v="2024"/>
    <d v="1899-12-30T10:33:00"/>
    <x v="4"/>
    <x v="0"/>
    <n v="73"/>
    <x v="5"/>
    <s v="White"/>
    <x v="0"/>
    <x v="0"/>
    <m/>
    <n v="30"/>
    <s v="Delay"/>
    <x v="0"/>
    <n v="10"/>
    <x v="0"/>
    <x v="0"/>
    <x v="1"/>
    <x v="0"/>
  </r>
  <r>
    <n v="869828816"/>
    <s v="E. Clougher"/>
    <x v="265"/>
    <s v="Aug"/>
    <n v="2024"/>
    <d v="1899-12-30T04:36:00"/>
    <x v="3"/>
    <x v="0"/>
    <n v="49"/>
    <x v="2"/>
    <s v="White"/>
    <x v="0"/>
    <x v="0"/>
    <m/>
    <n v="33"/>
    <s v="Delay"/>
    <x v="10"/>
    <n v="4"/>
    <x v="3"/>
    <x v="2"/>
    <x v="0"/>
    <x v="2"/>
  </r>
  <r>
    <n v="625113614"/>
    <s v="E. Shovel"/>
    <x v="68"/>
    <s v="Jan"/>
    <n v="2024"/>
    <d v="1899-12-30T08:24:00"/>
    <x v="1"/>
    <x v="0"/>
    <n v="68"/>
    <x v="0"/>
    <s v="White"/>
    <x v="0"/>
    <x v="0"/>
    <m/>
    <n v="41"/>
    <s v="Delay"/>
    <x v="22"/>
    <n v="8"/>
    <x v="0"/>
    <x v="1"/>
    <x v="0"/>
    <x v="1"/>
  </r>
  <r>
    <n v="344195332"/>
    <s v="E. Battams"/>
    <x v="88"/>
    <s v="Sep"/>
    <n v="2024"/>
    <d v="1899-12-30T11:19:00"/>
    <x v="5"/>
    <x v="0"/>
    <n v="11"/>
    <x v="4"/>
    <s v="White"/>
    <x v="0"/>
    <x v="0"/>
    <m/>
    <n v="43"/>
    <s v="Delay"/>
    <x v="22"/>
    <n v="11"/>
    <x v="0"/>
    <x v="1"/>
    <x v="0"/>
    <x v="1"/>
  </r>
  <r>
    <n v="840933146"/>
    <s v="E. McNea"/>
    <x v="248"/>
    <s v="Apr"/>
    <n v="2023"/>
    <d v="1899-12-30T19:34:00"/>
    <x v="5"/>
    <x v="0"/>
    <n v="21"/>
    <x v="3"/>
    <s v="White"/>
    <x v="0"/>
    <x v="0"/>
    <m/>
    <n v="49"/>
    <s v="Delay"/>
    <x v="26"/>
    <n v="19"/>
    <x v="1"/>
    <x v="2"/>
    <x v="2"/>
    <x v="2"/>
  </r>
  <r>
    <n v="192350491"/>
    <s v="F. Bonson"/>
    <x v="291"/>
    <s v="Jun"/>
    <n v="2023"/>
    <d v="1899-12-30T15:39:00"/>
    <x v="0"/>
    <x v="0"/>
    <n v="43"/>
    <x v="6"/>
    <s v="White"/>
    <x v="0"/>
    <x v="0"/>
    <m/>
    <n v="16"/>
    <s v="Within Time"/>
    <x v="26"/>
    <n v="15"/>
    <x v="2"/>
    <x v="2"/>
    <x v="1"/>
    <x v="2"/>
  </r>
  <r>
    <n v="781452775"/>
    <s v="F. Farrin"/>
    <x v="554"/>
    <s v="Jul"/>
    <n v="2023"/>
    <d v="1899-12-30T20:02:00"/>
    <x v="0"/>
    <x v="0"/>
    <n v="24"/>
    <x v="3"/>
    <s v="White"/>
    <x v="0"/>
    <x v="0"/>
    <m/>
    <n v="20"/>
    <s v="Within Time"/>
    <x v="18"/>
    <n v="20"/>
    <x v="1"/>
    <x v="1"/>
    <x v="1"/>
    <x v="1"/>
  </r>
  <r>
    <n v="274247640"/>
    <s v="F. Strachan"/>
    <x v="307"/>
    <s v="Apr"/>
    <n v="2024"/>
    <d v="1899-12-30T00:16:00"/>
    <x v="3"/>
    <x v="0"/>
    <n v="39"/>
    <x v="6"/>
    <s v="White"/>
    <x v="0"/>
    <x v="0"/>
    <m/>
    <n v="29"/>
    <s v="Within Time"/>
    <x v="28"/>
    <n v="0"/>
    <x v="3"/>
    <x v="0"/>
    <x v="1"/>
    <x v="2"/>
  </r>
  <r>
    <n v="428715740"/>
    <s v="F. Braisher"/>
    <x v="331"/>
    <s v="Jul"/>
    <n v="2023"/>
    <d v="1899-12-30T07:29:00"/>
    <x v="1"/>
    <x v="0"/>
    <n v="73"/>
    <x v="5"/>
    <s v="White"/>
    <x v="0"/>
    <x v="0"/>
    <m/>
    <n v="34"/>
    <s v="Delay"/>
    <x v="21"/>
    <n v="7"/>
    <x v="0"/>
    <x v="1"/>
    <x v="0"/>
    <x v="1"/>
  </r>
  <r>
    <n v="201109557"/>
    <s v="F. Relfe"/>
    <x v="70"/>
    <s v="Apr"/>
    <n v="2023"/>
    <d v="1899-12-30T21:53:00"/>
    <x v="4"/>
    <x v="0"/>
    <n v="69"/>
    <x v="0"/>
    <s v="White"/>
    <x v="0"/>
    <x v="0"/>
    <m/>
    <n v="36"/>
    <s v="Delay"/>
    <x v="14"/>
    <n v="21"/>
    <x v="1"/>
    <x v="0"/>
    <x v="0"/>
    <x v="0"/>
  </r>
  <r>
    <n v="439520309"/>
    <s v="F. Pochet"/>
    <x v="211"/>
    <s v="May"/>
    <n v="2023"/>
    <d v="1899-12-30T00:29:00"/>
    <x v="4"/>
    <x v="0"/>
    <n v="30"/>
    <x v="6"/>
    <s v="White"/>
    <x v="0"/>
    <x v="0"/>
    <m/>
    <n v="37"/>
    <s v="Delay"/>
    <x v="21"/>
    <n v="0"/>
    <x v="3"/>
    <x v="1"/>
    <x v="0"/>
    <x v="1"/>
  </r>
  <r>
    <n v="284761097"/>
    <s v="F. Garretts"/>
    <x v="294"/>
    <s v="Aug"/>
    <n v="2023"/>
    <d v="1899-12-30T07:28:00"/>
    <x v="1"/>
    <x v="0"/>
    <n v="76"/>
    <x v="5"/>
    <s v="White"/>
    <x v="0"/>
    <x v="0"/>
    <m/>
    <n v="39"/>
    <s v="Delay"/>
    <x v="18"/>
    <n v="7"/>
    <x v="0"/>
    <x v="1"/>
    <x v="0"/>
    <x v="1"/>
  </r>
  <r>
    <n v="642242097"/>
    <s v="F. Dienes"/>
    <x v="149"/>
    <s v="May"/>
    <n v="2024"/>
    <d v="1899-12-30T03:10:00"/>
    <x v="4"/>
    <x v="0"/>
    <n v="54"/>
    <x v="2"/>
    <s v="White"/>
    <x v="0"/>
    <x v="0"/>
    <m/>
    <n v="40"/>
    <s v="Delay"/>
    <x v="0"/>
    <n v="3"/>
    <x v="3"/>
    <x v="0"/>
    <x v="0"/>
    <x v="0"/>
  </r>
  <r>
    <n v="729091173"/>
    <s v="F. McWhan"/>
    <x v="405"/>
    <s v="Jun"/>
    <n v="2023"/>
    <d v="1899-12-30T03:02:00"/>
    <x v="2"/>
    <x v="0"/>
    <n v="25"/>
    <x v="3"/>
    <s v="White"/>
    <x v="0"/>
    <x v="0"/>
    <m/>
    <n v="45"/>
    <s v="Delay"/>
    <x v="19"/>
    <n v="3"/>
    <x v="3"/>
    <x v="3"/>
    <x v="0"/>
    <x v="1"/>
  </r>
  <r>
    <n v="229646626"/>
    <s v="F. Leggott"/>
    <x v="428"/>
    <s v="Aug"/>
    <n v="2024"/>
    <d v="1899-12-30T16:25:00"/>
    <x v="2"/>
    <x v="0"/>
    <n v="72"/>
    <x v="5"/>
    <s v="White"/>
    <x v="0"/>
    <x v="0"/>
    <m/>
    <n v="46"/>
    <s v="Delay"/>
    <x v="21"/>
    <n v="16"/>
    <x v="2"/>
    <x v="1"/>
    <x v="2"/>
    <x v="1"/>
  </r>
  <r>
    <n v="740904651"/>
    <s v="F. Tillyer"/>
    <x v="428"/>
    <s v="Aug"/>
    <n v="2024"/>
    <d v="1899-12-30T16:27:00"/>
    <x v="2"/>
    <x v="0"/>
    <n v="56"/>
    <x v="2"/>
    <s v="White"/>
    <x v="0"/>
    <x v="0"/>
    <m/>
    <n v="47"/>
    <s v="Delay"/>
    <x v="21"/>
    <n v="16"/>
    <x v="2"/>
    <x v="1"/>
    <x v="2"/>
    <x v="1"/>
  </r>
  <r>
    <n v="792144393"/>
    <s v="F. Kristiansen"/>
    <x v="459"/>
    <s v="Sep"/>
    <n v="2024"/>
    <d v="1899-12-30T14:57:00"/>
    <x v="4"/>
    <x v="0"/>
    <n v="36"/>
    <x v="6"/>
    <s v="White"/>
    <x v="0"/>
    <x v="0"/>
    <m/>
    <n v="50"/>
    <s v="Delay"/>
    <x v="17"/>
    <n v="14"/>
    <x v="2"/>
    <x v="1"/>
    <x v="2"/>
    <x v="1"/>
  </r>
  <r>
    <n v="602086121"/>
    <s v="F. Coenraets"/>
    <x v="210"/>
    <s v="Nov"/>
    <n v="2023"/>
    <d v="1899-12-30T05:28:00"/>
    <x v="6"/>
    <x v="0"/>
    <n v="38"/>
    <x v="6"/>
    <s v="White"/>
    <x v="0"/>
    <x v="0"/>
    <m/>
    <n v="50"/>
    <s v="Delay"/>
    <x v="16"/>
    <n v="5"/>
    <x v="3"/>
    <x v="1"/>
    <x v="2"/>
    <x v="1"/>
  </r>
  <r>
    <n v="362557521"/>
    <s v="F. Jenoure"/>
    <x v="72"/>
    <s v="Jun"/>
    <n v="2024"/>
    <d v="1899-12-30T18:16:00"/>
    <x v="2"/>
    <x v="0"/>
    <n v="77"/>
    <x v="5"/>
    <s v="White"/>
    <x v="0"/>
    <x v="0"/>
    <m/>
    <n v="50"/>
    <s v="Delay"/>
    <x v="27"/>
    <n v="18"/>
    <x v="1"/>
    <x v="3"/>
    <x v="2"/>
    <x v="0"/>
  </r>
  <r>
    <n v="519945552"/>
    <s v="F. Rodenhurst"/>
    <x v="445"/>
    <s v="Feb"/>
    <n v="2024"/>
    <d v="1899-12-30T16:29:00"/>
    <x v="5"/>
    <x v="0"/>
    <n v="10"/>
    <x v="4"/>
    <s v="White"/>
    <x v="0"/>
    <x v="0"/>
    <m/>
    <n v="55"/>
    <s v="Delay"/>
    <x v="3"/>
    <n v="16"/>
    <x v="2"/>
    <x v="2"/>
    <x v="2"/>
    <x v="2"/>
  </r>
  <r>
    <n v="599013259"/>
    <s v="F. Charte"/>
    <x v="502"/>
    <s v="Sep"/>
    <n v="2023"/>
    <d v="1899-12-30T13:02:00"/>
    <x v="2"/>
    <x v="0"/>
    <n v="27"/>
    <x v="3"/>
    <s v="White"/>
    <x v="0"/>
    <x v="0"/>
    <m/>
    <n v="55"/>
    <s v="Delay"/>
    <x v="26"/>
    <n v="13"/>
    <x v="2"/>
    <x v="2"/>
    <x v="2"/>
    <x v="2"/>
  </r>
  <r>
    <n v="654567769"/>
    <s v="F. Enticott"/>
    <x v="141"/>
    <s v="Jul"/>
    <n v="2024"/>
    <d v="1899-12-30T06:36:00"/>
    <x v="5"/>
    <x v="0"/>
    <n v="29"/>
    <x v="3"/>
    <s v="White"/>
    <x v="0"/>
    <x v="0"/>
    <m/>
    <n v="56"/>
    <s v="Delay"/>
    <x v="5"/>
    <n v="6"/>
    <x v="0"/>
    <x v="0"/>
    <x v="2"/>
    <x v="0"/>
  </r>
  <r>
    <n v="295238245"/>
    <s v="G. D'Orsay"/>
    <x v="537"/>
    <s v="Dec"/>
    <n v="2023"/>
    <d v="1899-12-30T21:01:00"/>
    <x v="3"/>
    <x v="0"/>
    <n v="69"/>
    <x v="0"/>
    <s v="White"/>
    <x v="0"/>
    <x v="0"/>
    <m/>
    <n v="11"/>
    <s v="Within Time"/>
    <x v="29"/>
    <n v="21"/>
    <x v="1"/>
    <x v="2"/>
    <x v="1"/>
    <x v="2"/>
  </r>
  <r>
    <n v="507030083"/>
    <s v="G. Eastcott"/>
    <x v="174"/>
    <s v="Oct"/>
    <n v="2023"/>
    <d v="1899-12-30T17:57:00"/>
    <x v="4"/>
    <x v="0"/>
    <n v="79"/>
    <x v="5"/>
    <s v="White"/>
    <x v="0"/>
    <x v="0"/>
    <m/>
    <n v="22"/>
    <s v="Within Time"/>
    <x v="11"/>
    <n v="17"/>
    <x v="2"/>
    <x v="0"/>
    <x v="1"/>
    <x v="0"/>
  </r>
  <r>
    <n v="856447824"/>
    <s v="G. Garvin"/>
    <x v="258"/>
    <s v="Apr"/>
    <n v="2024"/>
    <d v="1899-12-30T04:42:00"/>
    <x v="2"/>
    <x v="0"/>
    <n v="63"/>
    <x v="0"/>
    <s v="White"/>
    <x v="0"/>
    <x v="0"/>
    <m/>
    <n v="25"/>
    <s v="Within Time"/>
    <x v="25"/>
    <n v="4"/>
    <x v="3"/>
    <x v="0"/>
    <x v="1"/>
    <x v="0"/>
  </r>
  <r>
    <n v="819969508"/>
    <s v="G. Goldson"/>
    <x v="326"/>
    <s v="Dec"/>
    <n v="2023"/>
    <d v="1899-12-30T14:28:00"/>
    <x v="5"/>
    <x v="0"/>
    <n v="71"/>
    <x v="5"/>
    <s v="White"/>
    <x v="0"/>
    <x v="0"/>
    <m/>
    <n v="40"/>
    <s v="Delay"/>
    <x v="1"/>
    <n v="14"/>
    <x v="2"/>
    <x v="0"/>
    <x v="0"/>
    <x v="0"/>
  </r>
  <r>
    <n v="781682465"/>
    <s v="G. Tinsley"/>
    <x v="403"/>
    <s v="Oct"/>
    <n v="2024"/>
    <d v="1899-12-30T02:47:00"/>
    <x v="3"/>
    <x v="0"/>
    <n v="26"/>
    <x v="3"/>
    <s v="White"/>
    <x v="0"/>
    <x v="0"/>
    <m/>
    <n v="47"/>
    <s v="Delay"/>
    <x v="0"/>
    <n v="2"/>
    <x v="3"/>
    <x v="0"/>
    <x v="2"/>
    <x v="0"/>
  </r>
  <r>
    <n v="274298312"/>
    <s v="G. Vaulkhard"/>
    <x v="24"/>
    <s v="Apr"/>
    <n v="2023"/>
    <d v="1899-12-30T21:45:00"/>
    <x v="0"/>
    <x v="0"/>
    <n v="73"/>
    <x v="5"/>
    <s v="White"/>
    <x v="0"/>
    <x v="0"/>
    <m/>
    <n v="47"/>
    <s v="Delay"/>
    <x v="9"/>
    <n v="21"/>
    <x v="1"/>
    <x v="3"/>
    <x v="2"/>
    <x v="0"/>
  </r>
  <r>
    <n v="126718708"/>
    <s v="G. Nissle"/>
    <x v="456"/>
    <s v="Apr"/>
    <n v="2024"/>
    <d v="1899-12-30T20:42:00"/>
    <x v="6"/>
    <x v="0"/>
    <n v="58"/>
    <x v="2"/>
    <s v="White"/>
    <x v="0"/>
    <x v="0"/>
    <m/>
    <n v="49"/>
    <s v="Delay"/>
    <x v="3"/>
    <n v="20"/>
    <x v="1"/>
    <x v="2"/>
    <x v="2"/>
    <x v="2"/>
  </r>
  <r>
    <n v="557639631"/>
    <s v="G. Chadbourne"/>
    <x v="72"/>
    <s v="Jun"/>
    <n v="2024"/>
    <d v="1899-12-30T04:34:00"/>
    <x v="2"/>
    <x v="0"/>
    <n v="55"/>
    <x v="2"/>
    <s v="White"/>
    <x v="0"/>
    <x v="0"/>
    <m/>
    <n v="51"/>
    <s v="Delay"/>
    <x v="27"/>
    <n v="4"/>
    <x v="3"/>
    <x v="3"/>
    <x v="2"/>
    <x v="0"/>
  </r>
  <r>
    <n v="654952156"/>
    <s v="G. Haliday"/>
    <x v="478"/>
    <s v="Sep"/>
    <n v="2023"/>
    <d v="1899-12-30T11:31:00"/>
    <x v="2"/>
    <x v="0"/>
    <n v="59"/>
    <x v="2"/>
    <s v="White"/>
    <x v="0"/>
    <x v="0"/>
    <m/>
    <n v="57"/>
    <s v="Delay"/>
    <x v="20"/>
    <n v="11"/>
    <x v="0"/>
    <x v="3"/>
    <x v="2"/>
    <x v="0"/>
  </r>
  <r>
    <n v="871056285"/>
    <s v="G. Clement"/>
    <x v="258"/>
    <s v="Apr"/>
    <n v="2024"/>
    <d v="1899-12-30T06:58:00"/>
    <x v="2"/>
    <x v="0"/>
    <n v="64"/>
    <x v="0"/>
    <s v="White"/>
    <x v="0"/>
    <x v="0"/>
    <m/>
    <n v="59"/>
    <s v="Delay"/>
    <x v="25"/>
    <n v="6"/>
    <x v="0"/>
    <x v="0"/>
    <x v="2"/>
    <x v="0"/>
  </r>
  <r>
    <n v="593235909"/>
    <s v="G. Filippo"/>
    <x v="578"/>
    <s v="Jul"/>
    <n v="2023"/>
    <d v="1899-12-30T13:30:00"/>
    <x v="2"/>
    <x v="0"/>
    <n v="68"/>
    <x v="0"/>
    <s v="White"/>
    <x v="0"/>
    <x v="0"/>
    <m/>
    <n v="59"/>
    <s v="Delay"/>
    <x v="23"/>
    <n v="13"/>
    <x v="2"/>
    <x v="2"/>
    <x v="2"/>
    <x v="2"/>
  </r>
  <r>
    <n v="281139122"/>
    <s v="G. Goodenough"/>
    <x v="231"/>
    <s v="Oct"/>
    <n v="2023"/>
    <d v="1899-12-30T21:20:00"/>
    <x v="3"/>
    <x v="0"/>
    <n v="74"/>
    <x v="5"/>
    <s v="White"/>
    <x v="0"/>
    <x v="0"/>
    <m/>
    <n v="59"/>
    <s v="Delay"/>
    <x v="13"/>
    <n v="21"/>
    <x v="1"/>
    <x v="2"/>
    <x v="2"/>
    <x v="2"/>
  </r>
  <r>
    <n v="507627126"/>
    <s v="H. Beedle"/>
    <x v="279"/>
    <s v="May"/>
    <n v="2023"/>
    <d v="1899-12-30T12:37:00"/>
    <x v="3"/>
    <x v="0"/>
    <n v="15"/>
    <x v="3"/>
    <s v="White"/>
    <x v="0"/>
    <x v="0"/>
    <m/>
    <n v="11"/>
    <s v="Within Time"/>
    <x v="26"/>
    <n v="12"/>
    <x v="2"/>
    <x v="2"/>
    <x v="1"/>
    <x v="2"/>
  </r>
  <r>
    <n v="575113097"/>
    <s v="H. Faust"/>
    <x v="188"/>
    <s v="Aug"/>
    <n v="2023"/>
    <d v="1899-12-30T19:33:00"/>
    <x v="4"/>
    <x v="0"/>
    <n v="75"/>
    <x v="5"/>
    <s v="White"/>
    <x v="0"/>
    <x v="0"/>
    <m/>
    <n v="11"/>
    <s v="Within Time"/>
    <x v="26"/>
    <n v="19"/>
    <x v="1"/>
    <x v="2"/>
    <x v="1"/>
    <x v="2"/>
  </r>
  <r>
    <n v="314074648"/>
    <s v="H. Cursey"/>
    <x v="89"/>
    <s v="Aug"/>
    <n v="2023"/>
    <d v="1899-12-30T00:09:00"/>
    <x v="1"/>
    <x v="0"/>
    <n v="68"/>
    <x v="0"/>
    <s v="White"/>
    <x v="0"/>
    <x v="0"/>
    <m/>
    <n v="18"/>
    <s v="Within Time"/>
    <x v="9"/>
    <n v="0"/>
    <x v="3"/>
    <x v="3"/>
    <x v="1"/>
    <x v="0"/>
  </r>
  <r>
    <n v="452254626"/>
    <s v="H. Greenacre"/>
    <x v="403"/>
    <s v="Oct"/>
    <n v="2024"/>
    <d v="1899-12-30T09:51:00"/>
    <x v="3"/>
    <x v="0"/>
    <n v="53"/>
    <x v="2"/>
    <s v="White"/>
    <x v="0"/>
    <x v="0"/>
    <m/>
    <n v="22"/>
    <s v="Within Time"/>
    <x v="0"/>
    <n v="9"/>
    <x v="0"/>
    <x v="0"/>
    <x v="1"/>
    <x v="0"/>
  </r>
  <r>
    <n v="640105390"/>
    <s v="H. Rein"/>
    <x v="149"/>
    <s v="May"/>
    <n v="2024"/>
    <d v="1899-12-30T06:02:00"/>
    <x v="4"/>
    <x v="0"/>
    <n v="45"/>
    <x v="2"/>
    <s v="White"/>
    <x v="0"/>
    <x v="0"/>
    <m/>
    <n v="31"/>
    <s v="Delay"/>
    <x v="0"/>
    <n v="6"/>
    <x v="0"/>
    <x v="0"/>
    <x v="0"/>
    <x v="0"/>
  </r>
  <r>
    <n v="222745629"/>
    <s v="H. Tran"/>
    <x v="20"/>
    <s v="May"/>
    <n v="2023"/>
    <d v="1899-12-30T09:04:00"/>
    <x v="4"/>
    <x v="0"/>
    <n v="31"/>
    <x v="6"/>
    <s v="White"/>
    <x v="0"/>
    <x v="0"/>
    <m/>
    <n v="42"/>
    <s v="Delay"/>
    <x v="13"/>
    <n v="9"/>
    <x v="0"/>
    <x v="2"/>
    <x v="0"/>
    <x v="2"/>
  </r>
  <r>
    <n v="238980679"/>
    <s v="H. Robson"/>
    <x v="523"/>
    <s v="Apr"/>
    <n v="2024"/>
    <d v="1899-12-30T17:23:00"/>
    <x v="2"/>
    <x v="0"/>
    <n v="56"/>
    <x v="2"/>
    <s v="White"/>
    <x v="0"/>
    <x v="0"/>
    <m/>
    <n v="46"/>
    <s v="Delay"/>
    <x v="2"/>
    <n v="17"/>
    <x v="2"/>
    <x v="1"/>
    <x v="2"/>
    <x v="1"/>
  </r>
  <r>
    <n v="103812792"/>
    <s v="H. Ollie"/>
    <x v="351"/>
    <s v="Oct"/>
    <n v="2024"/>
    <d v="1899-12-30T23:44:00"/>
    <x v="0"/>
    <x v="0"/>
    <n v="73"/>
    <x v="5"/>
    <s v="White"/>
    <x v="0"/>
    <x v="0"/>
    <m/>
    <n v="51"/>
    <s v="Delay"/>
    <x v="12"/>
    <n v="23"/>
    <x v="1"/>
    <x v="2"/>
    <x v="2"/>
    <x v="2"/>
  </r>
  <r>
    <n v="346717552"/>
    <s v="H. Ellor"/>
    <x v="158"/>
    <s v="Mar"/>
    <n v="2024"/>
    <d v="1899-12-30T07:45:00"/>
    <x v="1"/>
    <x v="0"/>
    <n v="56"/>
    <x v="2"/>
    <s v="White"/>
    <x v="0"/>
    <x v="0"/>
    <m/>
    <n v="55"/>
    <s v="Delay"/>
    <x v="17"/>
    <n v="7"/>
    <x v="0"/>
    <x v="1"/>
    <x v="2"/>
    <x v="1"/>
  </r>
  <r>
    <n v="775055919"/>
    <s v="H. Shotton"/>
    <x v="122"/>
    <s v="Mar"/>
    <n v="2024"/>
    <d v="1899-12-30T15:25:00"/>
    <x v="4"/>
    <x v="0"/>
    <n v="17"/>
    <x v="3"/>
    <s v="White"/>
    <x v="0"/>
    <x v="0"/>
    <m/>
    <n v="57"/>
    <s v="Delay"/>
    <x v="10"/>
    <n v="15"/>
    <x v="2"/>
    <x v="2"/>
    <x v="2"/>
    <x v="2"/>
  </r>
  <r>
    <n v="291440132"/>
    <s v="I. Attrey"/>
    <x v="210"/>
    <s v="Nov"/>
    <n v="2023"/>
    <d v="1899-12-30T05:34:00"/>
    <x v="6"/>
    <x v="0"/>
    <n v="27"/>
    <x v="3"/>
    <s v="White"/>
    <x v="0"/>
    <x v="0"/>
    <m/>
    <n v="12"/>
    <s v="Within Time"/>
    <x v="16"/>
    <n v="5"/>
    <x v="3"/>
    <x v="1"/>
    <x v="1"/>
    <x v="1"/>
  </r>
  <r>
    <n v="737841709"/>
    <s v="I. Fallowfield"/>
    <x v="211"/>
    <s v="May"/>
    <n v="2023"/>
    <d v="1899-12-30T12:20:00"/>
    <x v="4"/>
    <x v="0"/>
    <n v="61"/>
    <x v="0"/>
    <s v="White"/>
    <x v="0"/>
    <x v="0"/>
    <m/>
    <n v="14"/>
    <s v="Within Time"/>
    <x v="21"/>
    <n v="12"/>
    <x v="2"/>
    <x v="1"/>
    <x v="1"/>
    <x v="1"/>
  </r>
  <r>
    <n v="298963551"/>
    <s v="I. Leman"/>
    <x v="369"/>
    <s v="Dec"/>
    <n v="2023"/>
    <d v="1899-12-30T13:27:00"/>
    <x v="6"/>
    <x v="0"/>
    <n v="22"/>
    <x v="3"/>
    <s v="White"/>
    <x v="0"/>
    <x v="0"/>
    <m/>
    <n v="16"/>
    <s v="Within Time"/>
    <x v="7"/>
    <n v="13"/>
    <x v="2"/>
    <x v="2"/>
    <x v="1"/>
    <x v="2"/>
  </r>
  <r>
    <n v="322652690"/>
    <s v="I. Lawry"/>
    <x v="125"/>
    <s v="Aug"/>
    <n v="2024"/>
    <d v="1899-12-30T11:24:00"/>
    <x v="1"/>
    <x v="0"/>
    <n v="47"/>
    <x v="2"/>
    <s v="White"/>
    <x v="0"/>
    <x v="0"/>
    <m/>
    <n v="23"/>
    <s v="Within Time"/>
    <x v="14"/>
    <n v="11"/>
    <x v="0"/>
    <x v="0"/>
    <x v="1"/>
    <x v="0"/>
  </r>
  <r>
    <n v="500960933"/>
    <s v="I. Sinnie"/>
    <x v="542"/>
    <s v="May"/>
    <n v="2023"/>
    <d v="1899-12-30T00:27:00"/>
    <x v="0"/>
    <x v="0"/>
    <n v="10"/>
    <x v="4"/>
    <s v="White"/>
    <x v="0"/>
    <x v="0"/>
    <m/>
    <n v="28"/>
    <s v="Within Time"/>
    <x v="29"/>
    <n v="0"/>
    <x v="3"/>
    <x v="2"/>
    <x v="1"/>
    <x v="2"/>
  </r>
  <r>
    <n v="358629394"/>
    <s v="I. Philippard"/>
    <x v="510"/>
    <s v="Aug"/>
    <n v="2023"/>
    <d v="1899-12-30T20:33:00"/>
    <x v="0"/>
    <x v="0"/>
    <n v="11"/>
    <x v="4"/>
    <s v="White"/>
    <x v="0"/>
    <x v="0"/>
    <m/>
    <n v="32"/>
    <s v="Delay"/>
    <x v="17"/>
    <n v="20"/>
    <x v="1"/>
    <x v="1"/>
    <x v="0"/>
    <x v="1"/>
  </r>
  <r>
    <n v="164498624"/>
    <s v="I. Lambole"/>
    <x v="335"/>
    <s v="Dec"/>
    <n v="2023"/>
    <d v="1899-12-30T18:22:00"/>
    <x v="5"/>
    <x v="0"/>
    <n v="25"/>
    <x v="3"/>
    <s v="White"/>
    <x v="0"/>
    <x v="0"/>
    <m/>
    <n v="32"/>
    <s v="Delay"/>
    <x v="21"/>
    <n v="18"/>
    <x v="1"/>
    <x v="1"/>
    <x v="0"/>
    <x v="1"/>
  </r>
  <r>
    <n v="661129006"/>
    <s v="I. Apperley"/>
    <x v="334"/>
    <s v="Jun"/>
    <n v="2024"/>
    <d v="1899-12-30T15:04:00"/>
    <x v="5"/>
    <x v="0"/>
    <n v="73"/>
    <x v="5"/>
    <s v="White"/>
    <x v="0"/>
    <x v="0"/>
    <m/>
    <n v="32"/>
    <s v="Delay"/>
    <x v="28"/>
    <n v="15"/>
    <x v="2"/>
    <x v="0"/>
    <x v="0"/>
    <x v="2"/>
  </r>
  <r>
    <n v="788506371"/>
    <s v="I. Abrahart"/>
    <x v="135"/>
    <s v="Jul"/>
    <n v="2024"/>
    <d v="1899-12-30T08:15:00"/>
    <x v="4"/>
    <x v="0"/>
    <n v="9"/>
    <x v="4"/>
    <s v="White"/>
    <x v="0"/>
    <x v="0"/>
    <m/>
    <n v="34"/>
    <s v="Delay"/>
    <x v="21"/>
    <n v="8"/>
    <x v="0"/>
    <x v="1"/>
    <x v="0"/>
    <x v="1"/>
  </r>
  <r>
    <n v="714859231"/>
    <s v="I. Kenrick"/>
    <x v="50"/>
    <s v="Apr"/>
    <n v="2024"/>
    <d v="1899-12-30T03:17:00"/>
    <x v="4"/>
    <x v="0"/>
    <n v="72"/>
    <x v="5"/>
    <s v="White"/>
    <x v="0"/>
    <x v="0"/>
    <m/>
    <n v="34"/>
    <s v="Delay"/>
    <x v="13"/>
    <n v="3"/>
    <x v="3"/>
    <x v="2"/>
    <x v="0"/>
    <x v="2"/>
  </r>
  <r>
    <n v="426391493"/>
    <s v="I. Copyn"/>
    <x v="243"/>
    <s v="Jun"/>
    <n v="2024"/>
    <d v="1899-12-30T15:29:00"/>
    <x v="1"/>
    <x v="0"/>
    <n v="9"/>
    <x v="4"/>
    <s v="White"/>
    <x v="0"/>
    <x v="0"/>
    <m/>
    <n v="36"/>
    <s v="Delay"/>
    <x v="19"/>
    <n v="15"/>
    <x v="2"/>
    <x v="3"/>
    <x v="0"/>
    <x v="1"/>
  </r>
  <r>
    <n v="699428804"/>
    <s v="I. Jiricka"/>
    <x v="1"/>
    <s v="Jun"/>
    <n v="2024"/>
    <d v="1899-12-30T20:04:00"/>
    <x v="1"/>
    <x v="0"/>
    <n v="49"/>
    <x v="2"/>
    <s v="White"/>
    <x v="0"/>
    <x v="0"/>
    <m/>
    <n v="49"/>
    <s v="Delay"/>
    <x v="1"/>
    <n v="20"/>
    <x v="1"/>
    <x v="0"/>
    <x v="2"/>
    <x v="0"/>
  </r>
  <r>
    <n v="376815705"/>
    <s v="I. Challin"/>
    <x v="352"/>
    <s v="Oct"/>
    <n v="2023"/>
    <d v="1899-12-30T22:34:00"/>
    <x v="0"/>
    <x v="0"/>
    <n v="21"/>
    <x v="3"/>
    <s v="White"/>
    <x v="0"/>
    <x v="0"/>
    <m/>
    <n v="53"/>
    <s v="Delay"/>
    <x v="25"/>
    <n v="22"/>
    <x v="1"/>
    <x v="0"/>
    <x v="2"/>
    <x v="0"/>
  </r>
  <r>
    <n v="507815352"/>
    <s v="J. Battson"/>
    <x v="30"/>
    <s v="Jan"/>
    <n v="2024"/>
    <d v="1899-12-30T06:44:00"/>
    <x v="6"/>
    <x v="0"/>
    <n v="7"/>
    <x v="4"/>
    <s v="White"/>
    <x v="0"/>
    <x v="0"/>
    <m/>
    <n v="10"/>
    <s v="Within Time"/>
    <x v="11"/>
    <n v="6"/>
    <x v="0"/>
    <x v="0"/>
    <x v="1"/>
    <x v="0"/>
  </r>
  <r>
    <n v="516571396"/>
    <s v="J. Boribal"/>
    <x v="370"/>
    <s v="Jan"/>
    <n v="2024"/>
    <d v="1899-12-30T08:24:00"/>
    <x v="6"/>
    <x v="0"/>
    <n v="48"/>
    <x v="2"/>
    <s v="White"/>
    <x v="0"/>
    <x v="0"/>
    <m/>
    <n v="11"/>
    <s v="Within Time"/>
    <x v="30"/>
    <n v="8"/>
    <x v="0"/>
    <x v="3"/>
    <x v="1"/>
    <x v="1"/>
  </r>
  <r>
    <n v="467762120"/>
    <s v="J. Flarity"/>
    <x v="100"/>
    <s v="Jul"/>
    <n v="2024"/>
    <d v="1899-12-30T12:09:00"/>
    <x v="4"/>
    <x v="0"/>
    <n v="21"/>
    <x v="3"/>
    <s v="White"/>
    <x v="0"/>
    <x v="0"/>
    <m/>
    <n v="12"/>
    <s v="Within Time"/>
    <x v="4"/>
    <n v="12"/>
    <x v="2"/>
    <x v="2"/>
    <x v="1"/>
    <x v="2"/>
  </r>
  <r>
    <n v="464580449"/>
    <s v="J. Ducker"/>
    <x v="571"/>
    <s v="Dec"/>
    <n v="2023"/>
    <d v="1899-12-30T23:25:00"/>
    <x v="0"/>
    <x v="0"/>
    <n v="3"/>
    <x v="1"/>
    <s v="White"/>
    <x v="0"/>
    <x v="0"/>
    <m/>
    <n v="14"/>
    <s v="Within Time"/>
    <x v="22"/>
    <n v="23"/>
    <x v="1"/>
    <x v="1"/>
    <x v="1"/>
    <x v="1"/>
  </r>
  <r>
    <n v="177548118"/>
    <s v="J. Errigo"/>
    <x v="111"/>
    <s v="Jul"/>
    <n v="2023"/>
    <d v="1899-12-30T15:47:00"/>
    <x v="4"/>
    <x v="0"/>
    <n v="73"/>
    <x v="5"/>
    <s v="White"/>
    <x v="0"/>
    <x v="0"/>
    <m/>
    <n v="35"/>
    <s v="Delay"/>
    <x v="15"/>
    <n v="15"/>
    <x v="2"/>
    <x v="2"/>
    <x v="0"/>
    <x v="2"/>
  </r>
  <r>
    <n v="733045324"/>
    <s v="J. Pickervance"/>
    <x v="331"/>
    <s v="Jul"/>
    <n v="2023"/>
    <d v="1899-12-30T12:16:00"/>
    <x v="1"/>
    <x v="0"/>
    <n v="25"/>
    <x v="3"/>
    <s v="White"/>
    <x v="0"/>
    <x v="0"/>
    <m/>
    <n v="38"/>
    <s v="Delay"/>
    <x v="21"/>
    <n v="12"/>
    <x v="2"/>
    <x v="1"/>
    <x v="0"/>
    <x v="1"/>
  </r>
  <r>
    <n v="738985900"/>
    <s v="J. Gerbi"/>
    <x v="339"/>
    <s v="Feb"/>
    <n v="2024"/>
    <d v="1899-12-30T10:55:00"/>
    <x v="3"/>
    <x v="0"/>
    <n v="31"/>
    <x v="6"/>
    <s v="White"/>
    <x v="0"/>
    <x v="0"/>
    <m/>
    <n v="38"/>
    <s v="Delay"/>
    <x v="10"/>
    <n v="10"/>
    <x v="0"/>
    <x v="2"/>
    <x v="0"/>
    <x v="2"/>
  </r>
  <r>
    <n v="379307250"/>
    <s v="J. Acory"/>
    <x v="483"/>
    <s v="Jan"/>
    <n v="2024"/>
    <d v="1899-12-30T02:25:00"/>
    <x v="0"/>
    <x v="0"/>
    <n v="48"/>
    <x v="2"/>
    <s v="White"/>
    <x v="0"/>
    <x v="0"/>
    <m/>
    <n v="47"/>
    <s v="Delay"/>
    <x v="29"/>
    <n v="2"/>
    <x v="3"/>
    <x v="2"/>
    <x v="2"/>
    <x v="2"/>
  </r>
  <r>
    <n v="727123250"/>
    <s v="K. Priddis"/>
    <x v="177"/>
    <s v="Dec"/>
    <n v="2023"/>
    <d v="1899-12-30T04:47:00"/>
    <x v="0"/>
    <x v="0"/>
    <n v="14"/>
    <x v="4"/>
    <s v="White"/>
    <x v="0"/>
    <x v="0"/>
    <m/>
    <n v="17"/>
    <s v="Within Time"/>
    <x v="0"/>
    <n v="4"/>
    <x v="3"/>
    <x v="0"/>
    <x v="1"/>
    <x v="0"/>
  </r>
  <r>
    <n v="201472627"/>
    <s v="K. Harrowing"/>
    <x v="388"/>
    <s v="Mar"/>
    <n v="2024"/>
    <d v="1899-12-30T20:13:00"/>
    <x v="3"/>
    <x v="0"/>
    <n v="31"/>
    <x v="6"/>
    <s v="White"/>
    <x v="0"/>
    <x v="0"/>
    <m/>
    <n v="35"/>
    <s v="Delay"/>
    <x v="29"/>
    <n v="20"/>
    <x v="1"/>
    <x v="2"/>
    <x v="0"/>
    <x v="2"/>
  </r>
  <r>
    <n v="181273015"/>
    <s v="K. Amos"/>
    <x v="244"/>
    <s v="Jan"/>
    <n v="2024"/>
    <d v="1899-12-30T03:16:00"/>
    <x v="6"/>
    <x v="0"/>
    <n v="75"/>
    <x v="5"/>
    <s v="White"/>
    <x v="0"/>
    <x v="0"/>
    <m/>
    <n v="36"/>
    <s v="Delay"/>
    <x v="3"/>
    <n v="3"/>
    <x v="3"/>
    <x v="2"/>
    <x v="0"/>
    <x v="2"/>
  </r>
  <r>
    <n v="525097165"/>
    <s v="K. Mauser"/>
    <x v="187"/>
    <s v="Oct"/>
    <n v="2023"/>
    <d v="1899-12-30T05:53:00"/>
    <x v="1"/>
    <x v="0"/>
    <n v="65"/>
    <x v="0"/>
    <s v="White"/>
    <x v="0"/>
    <x v="0"/>
    <m/>
    <n v="44"/>
    <s v="Delay"/>
    <x v="26"/>
    <n v="5"/>
    <x v="3"/>
    <x v="2"/>
    <x v="0"/>
    <x v="2"/>
  </r>
  <r>
    <n v="843804343"/>
    <s v="K. O'Caherny"/>
    <x v="379"/>
    <s v="Mar"/>
    <n v="2024"/>
    <d v="1899-12-30T15:52:00"/>
    <x v="3"/>
    <x v="0"/>
    <n v="28"/>
    <x v="3"/>
    <s v="White"/>
    <x v="0"/>
    <x v="0"/>
    <m/>
    <n v="50"/>
    <s v="Delay"/>
    <x v="24"/>
    <n v="15"/>
    <x v="2"/>
    <x v="1"/>
    <x v="2"/>
    <x v="1"/>
  </r>
  <r>
    <n v="250745502"/>
    <s v="K. Flacke"/>
    <x v="236"/>
    <s v="Nov"/>
    <n v="2023"/>
    <d v="1899-12-30T21:34:00"/>
    <x v="1"/>
    <x v="0"/>
    <n v="22"/>
    <x v="3"/>
    <s v="White"/>
    <x v="0"/>
    <x v="0"/>
    <m/>
    <n v="59"/>
    <s v="Delay"/>
    <x v="25"/>
    <n v="21"/>
    <x v="1"/>
    <x v="0"/>
    <x v="2"/>
    <x v="0"/>
  </r>
  <r>
    <n v="327418014"/>
    <s v="L. Keating"/>
    <x v="50"/>
    <s v="Apr"/>
    <n v="2024"/>
    <d v="1899-12-30T10:30:00"/>
    <x v="4"/>
    <x v="0"/>
    <n v="21"/>
    <x v="3"/>
    <s v="White"/>
    <x v="0"/>
    <x v="0"/>
    <m/>
    <n v="15"/>
    <s v="Within Time"/>
    <x v="13"/>
    <n v="10"/>
    <x v="0"/>
    <x v="2"/>
    <x v="1"/>
    <x v="2"/>
  </r>
  <r>
    <n v="858035171"/>
    <s v="L. Luty"/>
    <x v="428"/>
    <s v="Aug"/>
    <n v="2024"/>
    <d v="1899-12-30T23:42:00"/>
    <x v="2"/>
    <x v="0"/>
    <n v="36"/>
    <x v="6"/>
    <s v="White"/>
    <x v="0"/>
    <x v="0"/>
    <m/>
    <n v="26"/>
    <s v="Within Time"/>
    <x v="21"/>
    <n v="23"/>
    <x v="1"/>
    <x v="1"/>
    <x v="1"/>
    <x v="1"/>
  </r>
  <r>
    <n v="677897468"/>
    <s v="L. Guerra"/>
    <x v="85"/>
    <s v="Aug"/>
    <n v="2023"/>
    <d v="1899-12-30T20:12:00"/>
    <x v="1"/>
    <x v="0"/>
    <n v="67"/>
    <x v="0"/>
    <s v="White"/>
    <x v="0"/>
    <x v="0"/>
    <m/>
    <n v="27"/>
    <s v="Within Time"/>
    <x v="7"/>
    <n v="20"/>
    <x v="1"/>
    <x v="2"/>
    <x v="1"/>
    <x v="2"/>
  </r>
  <r>
    <n v="829799655"/>
    <s v="L. O'Day"/>
    <x v="458"/>
    <s v="Mar"/>
    <n v="2024"/>
    <d v="1899-12-30T20:36:00"/>
    <x v="4"/>
    <x v="0"/>
    <n v="4"/>
    <x v="1"/>
    <s v="White"/>
    <x v="0"/>
    <x v="0"/>
    <m/>
    <n v="32"/>
    <s v="Delay"/>
    <x v="2"/>
    <n v="20"/>
    <x v="1"/>
    <x v="1"/>
    <x v="0"/>
    <x v="1"/>
  </r>
  <r>
    <n v="621319795"/>
    <s v="L. Velten"/>
    <x v="58"/>
    <s v="Sep"/>
    <n v="2023"/>
    <d v="1899-12-30T04:01:00"/>
    <x v="0"/>
    <x v="0"/>
    <n v="75"/>
    <x v="5"/>
    <s v="White"/>
    <x v="0"/>
    <x v="0"/>
    <m/>
    <n v="38"/>
    <s v="Delay"/>
    <x v="27"/>
    <n v="4"/>
    <x v="3"/>
    <x v="3"/>
    <x v="0"/>
    <x v="0"/>
  </r>
  <r>
    <n v="758021523"/>
    <s v="L. Byrde"/>
    <x v="235"/>
    <s v="Jul"/>
    <n v="2024"/>
    <d v="1899-12-30T19:44:00"/>
    <x v="6"/>
    <x v="0"/>
    <n v="9"/>
    <x v="4"/>
    <s v="White"/>
    <x v="0"/>
    <x v="0"/>
    <m/>
    <n v="40"/>
    <s v="Delay"/>
    <x v="3"/>
    <n v="19"/>
    <x v="1"/>
    <x v="2"/>
    <x v="0"/>
    <x v="2"/>
  </r>
  <r>
    <n v="223464550"/>
    <s v="L. Ludwell"/>
    <x v="61"/>
    <s v="Oct"/>
    <n v="2023"/>
    <d v="1899-12-30T09:37:00"/>
    <x v="5"/>
    <x v="0"/>
    <n v="39"/>
    <x v="6"/>
    <s v="White"/>
    <x v="0"/>
    <x v="0"/>
    <m/>
    <n v="41"/>
    <s v="Delay"/>
    <x v="0"/>
    <n v="9"/>
    <x v="0"/>
    <x v="0"/>
    <x v="0"/>
    <x v="0"/>
  </r>
  <r>
    <n v="847725654"/>
    <s v="L. McGlaughn"/>
    <x v="267"/>
    <s v="May"/>
    <n v="2023"/>
    <d v="1899-12-30T22:01:00"/>
    <x v="1"/>
    <x v="0"/>
    <n v="37"/>
    <x v="6"/>
    <s v="White"/>
    <x v="0"/>
    <x v="0"/>
    <m/>
    <n v="49"/>
    <s v="Delay"/>
    <x v="22"/>
    <n v="22"/>
    <x v="1"/>
    <x v="1"/>
    <x v="2"/>
    <x v="1"/>
  </r>
  <r>
    <n v="154487665"/>
    <s v="L. Peert"/>
    <x v="437"/>
    <s v="Jun"/>
    <n v="2024"/>
    <d v="1899-12-30T09:05:00"/>
    <x v="5"/>
    <x v="0"/>
    <n v="65"/>
    <x v="0"/>
    <s v="White"/>
    <x v="0"/>
    <x v="0"/>
    <m/>
    <n v="57"/>
    <s v="Delay"/>
    <x v="26"/>
    <n v="9"/>
    <x v="0"/>
    <x v="2"/>
    <x v="2"/>
    <x v="2"/>
  </r>
  <r>
    <n v="337388786"/>
    <s v="L. Boulde"/>
    <x v="320"/>
    <s v="Jul"/>
    <n v="2023"/>
    <d v="1899-12-30T18:27:00"/>
    <x v="3"/>
    <x v="0"/>
    <n v="72"/>
    <x v="5"/>
    <s v="White"/>
    <x v="0"/>
    <x v="0"/>
    <m/>
    <n v="60"/>
    <s v="Delay"/>
    <x v="11"/>
    <n v="18"/>
    <x v="1"/>
    <x v="0"/>
    <x v="2"/>
    <x v="0"/>
  </r>
  <r>
    <n v="503099421"/>
    <s v="L. Ley"/>
    <x v="42"/>
    <s v="Oct"/>
    <n v="2023"/>
    <d v="1899-12-30T11:17:00"/>
    <x v="0"/>
    <x v="0"/>
    <n v="79"/>
    <x v="5"/>
    <s v="White"/>
    <x v="0"/>
    <x v="0"/>
    <m/>
    <n v="60"/>
    <s v="Delay"/>
    <x v="6"/>
    <n v="11"/>
    <x v="0"/>
    <x v="3"/>
    <x v="2"/>
    <x v="0"/>
  </r>
  <r>
    <n v="616525618"/>
    <s v="M. Stoner"/>
    <x v="171"/>
    <s v="Jul"/>
    <n v="2023"/>
    <d v="1899-12-30T21:48:00"/>
    <x v="5"/>
    <x v="0"/>
    <n v="72"/>
    <x v="5"/>
    <s v="White"/>
    <x v="0"/>
    <x v="0"/>
    <m/>
    <n v="30"/>
    <s v="Delay"/>
    <x v="20"/>
    <n v="21"/>
    <x v="1"/>
    <x v="3"/>
    <x v="1"/>
    <x v="0"/>
  </r>
  <r>
    <n v="522220709"/>
    <s v="M. Demeza"/>
    <x v="155"/>
    <s v="Mar"/>
    <n v="2024"/>
    <d v="1899-12-30T21:18:00"/>
    <x v="0"/>
    <x v="0"/>
    <n v="41"/>
    <x v="6"/>
    <s v="White"/>
    <x v="0"/>
    <x v="0"/>
    <m/>
    <n v="32"/>
    <s v="Delay"/>
    <x v="23"/>
    <n v="21"/>
    <x v="1"/>
    <x v="2"/>
    <x v="0"/>
    <x v="2"/>
  </r>
  <r>
    <n v="870052895"/>
    <s v="M. Crevy"/>
    <x v="127"/>
    <s v="Oct"/>
    <n v="2024"/>
    <d v="1899-12-30T10:44:00"/>
    <x v="3"/>
    <x v="0"/>
    <n v="16"/>
    <x v="3"/>
    <s v="White"/>
    <x v="0"/>
    <x v="0"/>
    <m/>
    <n v="36"/>
    <s v="Delay"/>
    <x v="22"/>
    <n v="10"/>
    <x v="0"/>
    <x v="1"/>
    <x v="0"/>
    <x v="1"/>
  </r>
  <r>
    <n v="652952118"/>
    <s v="M. Proffitt"/>
    <x v="165"/>
    <s v="Oct"/>
    <n v="2023"/>
    <d v="1899-12-30T22:58:00"/>
    <x v="4"/>
    <x v="0"/>
    <n v="15"/>
    <x v="3"/>
    <s v="White"/>
    <x v="0"/>
    <x v="0"/>
    <m/>
    <n v="44"/>
    <s v="Delay"/>
    <x v="3"/>
    <n v="22"/>
    <x v="1"/>
    <x v="2"/>
    <x v="0"/>
    <x v="2"/>
  </r>
  <r>
    <n v="449823256"/>
    <s v="M. Orhrt"/>
    <x v="33"/>
    <s v="Jul"/>
    <n v="2024"/>
    <d v="1899-12-30T18:23:00"/>
    <x v="5"/>
    <x v="0"/>
    <n v="39"/>
    <x v="6"/>
    <s v="White"/>
    <x v="0"/>
    <x v="0"/>
    <m/>
    <n v="49"/>
    <s v="Delay"/>
    <x v="9"/>
    <n v="18"/>
    <x v="1"/>
    <x v="3"/>
    <x v="2"/>
    <x v="0"/>
  </r>
  <r>
    <n v="751607992"/>
    <s v="M. Playdon"/>
    <x v="444"/>
    <s v="Jul"/>
    <n v="2023"/>
    <d v="1899-12-30T13:09:00"/>
    <x v="4"/>
    <x v="0"/>
    <n v="48"/>
    <x v="2"/>
    <s v="White"/>
    <x v="0"/>
    <x v="0"/>
    <m/>
    <n v="49"/>
    <s v="Delay"/>
    <x v="14"/>
    <n v="13"/>
    <x v="2"/>
    <x v="0"/>
    <x v="2"/>
    <x v="0"/>
  </r>
  <r>
    <n v="452785855"/>
    <s v="N. Ayllett"/>
    <x v="554"/>
    <s v="Jul"/>
    <n v="2023"/>
    <d v="1899-12-30T01:48:00"/>
    <x v="0"/>
    <x v="0"/>
    <n v="74"/>
    <x v="5"/>
    <s v="White"/>
    <x v="0"/>
    <x v="0"/>
    <m/>
    <n v="28"/>
    <s v="Within Time"/>
    <x v="18"/>
    <n v="1"/>
    <x v="3"/>
    <x v="1"/>
    <x v="1"/>
    <x v="1"/>
  </r>
  <r>
    <n v="119470197"/>
    <s v="N. Skrines"/>
    <x v="575"/>
    <s v="Apr"/>
    <n v="2023"/>
    <d v="1899-12-30T08:35:00"/>
    <x v="6"/>
    <x v="0"/>
    <n v="49"/>
    <x v="2"/>
    <s v="White"/>
    <x v="0"/>
    <x v="0"/>
    <m/>
    <n v="37"/>
    <s v="Delay"/>
    <x v="2"/>
    <n v="8"/>
    <x v="0"/>
    <x v="1"/>
    <x v="0"/>
    <x v="1"/>
  </r>
  <r>
    <n v="833797494"/>
    <s v="N. Dugood"/>
    <x v="317"/>
    <s v="Nov"/>
    <n v="2023"/>
    <d v="1899-12-30T12:29:00"/>
    <x v="1"/>
    <x v="0"/>
    <n v="72"/>
    <x v="5"/>
    <s v="White"/>
    <x v="0"/>
    <x v="0"/>
    <m/>
    <n v="40"/>
    <s v="Delay"/>
    <x v="10"/>
    <n v="12"/>
    <x v="2"/>
    <x v="2"/>
    <x v="0"/>
    <x v="2"/>
  </r>
  <r>
    <n v="394951221"/>
    <s v="N. Pulbrook"/>
    <x v="480"/>
    <s v="Dec"/>
    <n v="2023"/>
    <d v="1899-12-30T13:30:00"/>
    <x v="6"/>
    <x v="0"/>
    <n v="67"/>
    <x v="0"/>
    <s v="White"/>
    <x v="0"/>
    <x v="0"/>
    <m/>
    <n v="47"/>
    <s v="Delay"/>
    <x v="5"/>
    <n v="13"/>
    <x v="2"/>
    <x v="0"/>
    <x v="2"/>
    <x v="0"/>
  </r>
  <r>
    <n v="290912994"/>
    <s v="N. Lehr"/>
    <x v="157"/>
    <s v="Jan"/>
    <n v="2024"/>
    <d v="1899-12-30T11:47:00"/>
    <x v="0"/>
    <x v="0"/>
    <n v="13"/>
    <x v="4"/>
    <s v="White"/>
    <x v="0"/>
    <x v="0"/>
    <m/>
    <n v="52"/>
    <s v="Delay"/>
    <x v="15"/>
    <n v="11"/>
    <x v="0"/>
    <x v="2"/>
    <x v="2"/>
    <x v="2"/>
  </r>
  <r>
    <n v="732138882"/>
    <s v="N. Jeanet"/>
    <x v="552"/>
    <s v="Nov"/>
    <n v="2023"/>
    <d v="1899-12-30T05:29:00"/>
    <x v="0"/>
    <x v="0"/>
    <n v="28"/>
    <x v="3"/>
    <s v="White"/>
    <x v="0"/>
    <x v="0"/>
    <m/>
    <n v="58"/>
    <s v="Delay"/>
    <x v="1"/>
    <n v="5"/>
    <x v="3"/>
    <x v="0"/>
    <x v="2"/>
    <x v="0"/>
  </r>
  <r>
    <n v="718763741"/>
    <s v="O. Balas"/>
    <x v="227"/>
    <s v="Sep"/>
    <n v="2023"/>
    <d v="1899-12-30T20:29:00"/>
    <x v="5"/>
    <x v="0"/>
    <n v="24"/>
    <x v="3"/>
    <s v="White"/>
    <x v="0"/>
    <x v="0"/>
    <m/>
    <n v="26"/>
    <s v="Within Time"/>
    <x v="4"/>
    <n v="20"/>
    <x v="1"/>
    <x v="2"/>
    <x v="1"/>
    <x v="2"/>
  </r>
  <r>
    <n v="284540844"/>
    <s v="O. Bengochea"/>
    <x v="419"/>
    <s v="Oct"/>
    <n v="2024"/>
    <d v="1899-12-30T07:18:00"/>
    <x v="6"/>
    <x v="0"/>
    <n v="6"/>
    <x v="4"/>
    <s v="White"/>
    <x v="0"/>
    <x v="0"/>
    <m/>
    <n v="30"/>
    <s v="Delay"/>
    <x v="4"/>
    <n v="7"/>
    <x v="0"/>
    <x v="2"/>
    <x v="1"/>
    <x v="2"/>
  </r>
  <r>
    <n v="663538750"/>
    <s v="O. Debnam"/>
    <x v="65"/>
    <s v="Sep"/>
    <n v="2023"/>
    <d v="1899-12-30T04:23:00"/>
    <x v="6"/>
    <x v="0"/>
    <n v="4"/>
    <x v="1"/>
    <s v="White"/>
    <x v="0"/>
    <x v="0"/>
    <m/>
    <n v="32"/>
    <s v="Delay"/>
    <x v="18"/>
    <n v="4"/>
    <x v="3"/>
    <x v="1"/>
    <x v="0"/>
    <x v="1"/>
  </r>
  <r>
    <n v="709156535"/>
    <s v="O. Heaven"/>
    <x v="332"/>
    <s v="Mar"/>
    <n v="2024"/>
    <d v="1899-12-30T16:19:00"/>
    <x v="6"/>
    <x v="0"/>
    <n v="68"/>
    <x v="0"/>
    <s v="White"/>
    <x v="0"/>
    <x v="0"/>
    <m/>
    <n v="33"/>
    <s v="Delay"/>
    <x v="9"/>
    <n v="16"/>
    <x v="2"/>
    <x v="3"/>
    <x v="0"/>
    <x v="0"/>
  </r>
  <r>
    <n v="795979054"/>
    <s v="O. O'Ferris"/>
    <x v="126"/>
    <s v="May"/>
    <n v="2023"/>
    <d v="1899-12-30T02:24:00"/>
    <x v="2"/>
    <x v="0"/>
    <n v="26"/>
    <x v="3"/>
    <s v="White"/>
    <x v="0"/>
    <x v="0"/>
    <m/>
    <n v="34"/>
    <s v="Delay"/>
    <x v="25"/>
    <n v="2"/>
    <x v="3"/>
    <x v="0"/>
    <x v="0"/>
    <x v="0"/>
  </r>
  <r>
    <n v="219434614"/>
    <s v="O. Buncombe"/>
    <x v="0"/>
    <s v="Mar"/>
    <n v="2024"/>
    <d v="1899-12-30T14:56:00"/>
    <x v="0"/>
    <x v="0"/>
    <n v="77"/>
    <x v="5"/>
    <s v="White"/>
    <x v="0"/>
    <x v="0"/>
    <m/>
    <n v="42"/>
    <s v="Delay"/>
    <x v="0"/>
    <n v="14"/>
    <x v="2"/>
    <x v="0"/>
    <x v="0"/>
    <x v="0"/>
  </r>
  <r>
    <n v="522184466"/>
    <s v="O. Dickerson"/>
    <x v="268"/>
    <s v="Oct"/>
    <n v="2023"/>
    <d v="1899-12-30T11:40:00"/>
    <x v="5"/>
    <x v="0"/>
    <n v="31"/>
    <x v="6"/>
    <s v="White"/>
    <x v="0"/>
    <x v="0"/>
    <m/>
    <n v="60"/>
    <s v="Delay"/>
    <x v="27"/>
    <n v="11"/>
    <x v="0"/>
    <x v="3"/>
    <x v="2"/>
    <x v="0"/>
  </r>
  <r>
    <n v="283388264"/>
    <s v="P. Cleall"/>
    <x v="516"/>
    <s v="Jun"/>
    <n v="2024"/>
    <d v="1899-12-30T10:53:00"/>
    <x v="3"/>
    <x v="0"/>
    <n v="28"/>
    <x v="3"/>
    <s v="White"/>
    <x v="0"/>
    <x v="0"/>
    <m/>
    <n v="18"/>
    <s v="Within Time"/>
    <x v="3"/>
    <n v="10"/>
    <x v="0"/>
    <x v="2"/>
    <x v="1"/>
    <x v="2"/>
  </r>
  <r>
    <n v="750192024"/>
    <s v="P. Mellows"/>
    <x v="191"/>
    <s v="Jun"/>
    <n v="2024"/>
    <d v="1899-12-30T13:07:00"/>
    <x v="3"/>
    <x v="0"/>
    <n v="63"/>
    <x v="0"/>
    <s v="White"/>
    <x v="0"/>
    <x v="0"/>
    <m/>
    <n v="20"/>
    <s v="Within Time"/>
    <x v="17"/>
    <n v="13"/>
    <x v="2"/>
    <x v="1"/>
    <x v="1"/>
    <x v="1"/>
  </r>
  <r>
    <n v="111621484"/>
    <s v="P. Payle"/>
    <x v="556"/>
    <s v="Mar"/>
    <n v="2024"/>
    <d v="1899-12-30T22:09:00"/>
    <x v="1"/>
    <x v="0"/>
    <n v="20"/>
    <x v="3"/>
    <s v="White"/>
    <x v="0"/>
    <x v="0"/>
    <m/>
    <n v="41"/>
    <s v="Delay"/>
    <x v="11"/>
    <n v="22"/>
    <x v="1"/>
    <x v="0"/>
    <x v="0"/>
    <x v="0"/>
  </r>
  <r>
    <n v="202363749"/>
    <s v="P. Godwin"/>
    <x v="41"/>
    <s v="Aug"/>
    <n v="2024"/>
    <d v="1899-12-30T18:57:00"/>
    <x v="1"/>
    <x v="0"/>
    <n v="59"/>
    <x v="2"/>
    <s v="White"/>
    <x v="0"/>
    <x v="0"/>
    <m/>
    <n v="42"/>
    <s v="Delay"/>
    <x v="8"/>
    <n v="18"/>
    <x v="1"/>
    <x v="3"/>
    <x v="0"/>
    <x v="1"/>
  </r>
  <r>
    <n v="468754841"/>
    <s v="P. Swatton"/>
    <x v="530"/>
    <s v="Apr"/>
    <n v="2024"/>
    <d v="1899-12-30T20:14:00"/>
    <x v="3"/>
    <x v="0"/>
    <n v="69"/>
    <x v="0"/>
    <s v="White"/>
    <x v="0"/>
    <x v="0"/>
    <m/>
    <n v="47"/>
    <s v="Delay"/>
    <x v="16"/>
    <n v="20"/>
    <x v="1"/>
    <x v="1"/>
    <x v="2"/>
    <x v="1"/>
  </r>
  <r>
    <n v="500169899"/>
    <s v="P. Wardroper"/>
    <x v="241"/>
    <s v="Sep"/>
    <n v="2024"/>
    <d v="1899-12-30T21:09:00"/>
    <x v="5"/>
    <x v="0"/>
    <n v="36"/>
    <x v="6"/>
    <s v="White"/>
    <x v="0"/>
    <x v="0"/>
    <m/>
    <n v="50"/>
    <s v="Delay"/>
    <x v="23"/>
    <n v="21"/>
    <x v="1"/>
    <x v="2"/>
    <x v="2"/>
    <x v="2"/>
  </r>
  <r>
    <n v="773705654"/>
    <s v="P. Mussilli"/>
    <x v="111"/>
    <s v="Jul"/>
    <n v="2023"/>
    <d v="1899-12-30T08:17:00"/>
    <x v="4"/>
    <x v="0"/>
    <n v="25"/>
    <x v="3"/>
    <s v="White"/>
    <x v="0"/>
    <x v="0"/>
    <m/>
    <n v="56"/>
    <s v="Delay"/>
    <x v="15"/>
    <n v="8"/>
    <x v="0"/>
    <x v="2"/>
    <x v="2"/>
    <x v="2"/>
  </r>
  <r>
    <n v="494387066"/>
    <s v="P. O' Liddy"/>
    <x v="110"/>
    <s v="Dec"/>
    <n v="2023"/>
    <d v="1899-12-30T16:04:00"/>
    <x v="2"/>
    <x v="0"/>
    <n v="49"/>
    <x v="2"/>
    <s v="White"/>
    <x v="0"/>
    <x v="0"/>
    <m/>
    <n v="56"/>
    <s v="Delay"/>
    <x v="28"/>
    <n v="16"/>
    <x v="2"/>
    <x v="0"/>
    <x v="2"/>
    <x v="2"/>
  </r>
  <r>
    <n v="406500138"/>
    <s v="Q. Ickovitz"/>
    <x v="432"/>
    <s v="Nov"/>
    <n v="2023"/>
    <d v="1899-12-30T08:53:00"/>
    <x v="5"/>
    <x v="0"/>
    <n v="37"/>
    <x v="6"/>
    <s v="White"/>
    <x v="0"/>
    <x v="0"/>
    <m/>
    <n v="21"/>
    <s v="Within Time"/>
    <x v="15"/>
    <n v="8"/>
    <x v="0"/>
    <x v="2"/>
    <x v="1"/>
    <x v="2"/>
  </r>
  <r>
    <n v="870177578"/>
    <s v="Q. Alvy"/>
    <x v="534"/>
    <s v="Mar"/>
    <n v="2024"/>
    <d v="1899-12-30T19:13:00"/>
    <x v="5"/>
    <x v="0"/>
    <n v="54"/>
    <x v="2"/>
    <s v="White"/>
    <x v="0"/>
    <x v="0"/>
    <m/>
    <n v="29"/>
    <s v="Within Time"/>
    <x v="1"/>
    <n v="19"/>
    <x v="1"/>
    <x v="0"/>
    <x v="1"/>
    <x v="0"/>
  </r>
  <r>
    <n v="479604864"/>
    <s v="Q. Dulin"/>
    <x v="219"/>
    <s v="Aug"/>
    <n v="2023"/>
    <d v="1899-12-30T02:56:00"/>
    <x v="6"/>
    <x v="0"/>
    <n v="54"/>
    <x v="2"/>
    <s v="White"/>
    <x v="0"/>
    <x v="0"/>
    <m/>
    <n v="30"/>
    <s v="Delay"/>
    <x v="4"/>
    <n v="2"/>
    <x v="3"/>
    <x v="2"/>
    <x v="1"/>
    <x v="2"/>
  </r>
  <r>
    <n v="346204727"/>
    <s v="Q. Ost"/>
    <x v="125"/>
    <s v="Aug"/>
    <n v="2024"/>
    <d v="1899-12-30T00:26:00"/>
    <x v="1"/>
    <x v="0"/>
    <n v="18"/>
    <x v="3"/>
    <s v="White"/>
    <x v="0"/>
    <x v="0"/>
    <m/>
    <n v="37"/>
    <s v="Delay"/>
    <x v="14"/>
    <n v="0"/>
    <x v="3"/>
    <x v="0"/>
    <x v="0"/>
    <x v="0"/>
  </r>
  <r>
    <n v="295958304"/>
    <s v="R. Wimlet"/>
    <x v="71"/>
    <s v="Jul"/>
    <n v="2023"/>
    <d v="1899-12-30T06:15:00"/>
    <x v="0"/>
    <x v="0"/>
    <n v="57"/>
    <x v="2"/>
    <s v="White"/>
    <x v="0"/>
    <x v="0"/>
    <m/>
    <n v="12"/>
    <s v="Within Time"/>
    <x v="5"/>
    <n v="6"/>
    <x v="0"/>
    <x v="0"/>
    <x v="1"/>
    <x v="0"/>
  </r>
  <r>
    <n v="804999395"/>
    <s v="R. Cragg"/>
    <x v="503"/>
    <s v="Sep"/>
    <n v="2023"/>
    <d v="1899-12-30T21:28:00"/>
    <x v="3"/>
    <x v="0"/>
    <n v="67"/>
    <x v="0"/>
    <s v="White"/>
    <x v="0"/>
    <x v="0"/>
    <m/>
    <n v="16"/>
    <s v="Within Time"/>
    <x v="14"/>
    <n v="21"/>
    <x v="1"/>
    <x v="0"/>
    <x v="1"/>
    <x v="0"/>
  </r>
  <r>
    <n v="272070356"/>
    <s v="R. Tappor"/>
    <x v="291"/>
    <s v="Jun"/>
    <n v="2023"/>
    <d v="1899-12-30T11:37:00"/>
    <x v="0"/>
    <x v="0"/>
    <n v="39"/>
    <x v="6"/>
    <s v="White"/>
    <x v="0"/>
    <x v="0"/>
    <m/>
    <n v="17"/>
    <s v="Within Time"/>
    <x v="26"/>
    <n v="11"/>
    <x v="0"/>
    <x v="2"/>
    <x v="1"/>
    <x v="2"/>
  </r>
  <r>
    <n v="702871289"/>
    <s v="R. Tressler"/>
    <x v="252"/>
    <s v="Jan"/>
    <n v="2024"/>
    <d v="1899-12-30T22:07:00"/>
    <x v="1"/>
    <x v="0"/>
    <n v="73"/>
    <x v="5"/>
    <s v="White"/>
    <x v="0"/>
    <x v="0"/>
    <m/>
    <n v="29"/>
    <s v="Within Time"/>
    <x v="0"/>
    <n v="22"/>
    <x v="1"/>
    <x v="0"/>
    <x v="1"/>
    <x v="0"/>
  </r>
  <r>
    <n v="393790957"/>
    <s v="R. Casellas"/>
    <x v="23"/>
    <s v="May"/>
    <n v="2023"/>
    <d v="1899-12-30T04:18:00"/>
    <x v="0"/>
    <x v="0"/>
    <n v="67"/>
    <x v="0"/>
    <s v="White"/>
    <x v="0"/>
    <x v="0"/>
    <m/>
    <n v="45"/>
    <s v="Delay"/>
    <x v="15"/>
    <n v="4"/>
    <x v="3"/>
    <x v="2"/>
    <x v="0"/>
    <x v="2"/>
  </r>
  <r>
    <n v="780732206"/>
    <s v="R. Cousins"/>
    <x v="393"/>
    <s v="Jul"/>
    <n v="2023"/>
    <d v="1899-12-30T03:09:00"/>
    <x v="6"/>
    <x v="0"/>
    <n v="67"/>
    <x v="0"/>
    <s v="White"/>
    <x v="0"/>
    <x v="0"/>
    <m/>
    <n v="56"/>
    <s v="Delay"/>
    <x v="2"/>
    <n v="3"/>
    <x v="3"/>
    <x v="1"/>
    <x v="2"/>
    <x v="1"/>
  </r>
  <r>
    <n v="182785630"/>
    <s v="R. Graffin"/>
    <x v="88"/>
    <s v="Sep"/>
    <n v="2024"/>
    <d v="1899-12-30T03:00:00"/>
    <x v="5"/>
    <x v="0"/>
    <n v="31"/>
    <x v="6"/>
    <s v="White"/>
    <x v="0"/>
    <x v="0"/>
    <m/>
    <n v="60"/>
    <s v="Delay"/>
    <x v="22"/>
    <n v="3"/>
    <x v="3"/>
    <x v="1"/>
    <x v="2"/>
    <x v="1"/>
  </r>
  <r>
    <n v="405995576"/>
    <s v="S. Lowre"/>
    <x v="547"/>
    <s v="Apr"/>
    <n v="2024"/>
    <d v="1899-12-30T11:29:00"/>
    <x v="5"/>
    <x v="0"/>
    <n v="20"/>
    <x v="3"/>
    <s v="White"/>
    <x v="0"/>
    <x v="0"/>
    <m/>
    <n v="17"/>
    <s v="Within Time"/>
    <x v="18"/>
    <n v="11"/>
    <x v="0"/>
    <x v="1"/>
    <x v="1"/>
    <x v="1"/>
  </r>
  <r>
    <n v="237457615"/>
    <s v="S. Rollitt"/>
    <x v="196"/>
    <s v="Sep"/>
    <n v="2024"/>
    <d v="1899-12-30T20:17:00"/>
    <x v="6"/>
    <x v="0"/>
    <n v="58"/>
    <x v="2"/>
    <s v="White"/>
    <x v="0"/>
    <x v="0"/>
    <m/>
    <n v="19"/>
    <s v="Within Time"/>
    <x v="8"/>
    <n v="20"/>
    <x v="1"/>
    <x v="3"/>
    <x v="1"/>
    <x v="1"/>
  </r>
  <r>
    <n v="145568675"/>
    <s v="S. De Benedictis"/>
    <x v="374"/>
    <s v="Dec"/>
    <n v="2023"/>
    <d v="1899-12-30T16:48:00"/>
    <x v="4"/>
    <x v="0"/>
    <n v="27"/>
    <x v="3"/>
    <s v="White"/>
    <x v="0"/>
    <x v="0"/>
    <m/>
    <n v="27"/>
    <s v="Within Time"/>
    <x v="6"/>
    <n v="16"/>
    <x v="2"/>
    <x v="3"/>
    <x v="1"/>
    <x v="0"/>
  </r>
  <r>
    <n v="437177171"/>
    <s v="S. Adamiak"/>
    <x v="520"/>
    <s v="Jul"/>
    <n v="2024"/>
    <d v="1899-12-30T22:58:00"/>
    <x v="4"/>
    <x v="0"/>
    <n v="45"/>
    <x v="2"/>
    <s v="White"/>
    <x v="0"/>
    <x v="0"/>
    <m/>
    <n v="33"/>
    <s v="Delay"/>
    <x v="1"/>
    <n v="22"/>
    <x v="1"/>
    <x v="0"/>
    <x v="0"/>
    <x v="0"/>
  </r>
  <r>
    <n v="291841236"/>
    <s v="S. Upex"/>
    <x v="470"/>
    <s v="Nov"/>
    <n v="2023"/>
    <d v="1899-12-30T11:27:00"/>
    <x v="0"/>
    <x v="0"/>
    <n v="49"/>
    <x v="2"/>
    <s v="White"/>
    <x v="0"/>
    <x v="0"/>
    <m/>
    <n v="38"/>
    <s v="Delay"/>
    <x v="19"/>
    <n v="11"/>
    <x v="0"/>
    <x v="3"/>
    <x v="0"/>
    <x v="1"/>
  </r>
  <r>
    <n v="741098624"/>
    <s v="S. Bonnette"/>
    <x v="383"/>
    <s v="Oct"/>
    <n v="2023"/>
    <d v="1899-12-30T04:06:00"/>
    <x v="4"/>
    <x v="0"/>
    <n v="10"/>
    <x v="4"/>
    <s v="White"/>
    <x v="0"/>
    <x v="0"/>
    <m/>
    <n v="40"/>
    <s v="Delay"/>
    <x v="17"/>
    <n v="4"/>
    <x v="3"/>
    <x v="1"/>
    <x v="0"/>
    <x v="1"/>
  </r>
  <r>
    <n v="736376932"/>
    <s v="S. Welbourn"/>
    <x v="48"/>
    <s v="Oct"/>
    <n v="2024"/>
    <d v="1899-12-30T22:36:00"/>
    <x v="2"/>
    <x v="0"/>
    <n v="66"/>
    <x v="0"/>
    <s v="White"/>
    <x v="0"/>
    <x v="0"/>
    <m/>
    <n v="40"/>
    <s v="Delay"/>
    <x v="15"/>
    <n v="22"/>
    <x v="1"/>
    <x v="2"/>
    <x v="0"/>
    <x v="2"/>
  </r>
  <r>
    <n v="639443444"/>
    <s v="S. Hillatt"/>
    <x v="119"/>
    <s v="Jan"/>
    <n v="2024"/>
    <d v="1899-12-30T22:54:00"/>
    <x v="4"/>
    <x v="0"/>
    <n v="78"/>
    <x v="5"/>
    <s v="White"/>
    <x v="0"/>
    <x v="0"/>
    <m/>
    <n v="44"/>
    <s v="Delay"/>
    <x v="1"/>
    <n v="22"/>
    <x v="1"/>
    <x v="0"/>
    <x v="0"/>
    <x v="0"/>
  </r>
  <r>
    <n v="716923445"/>
    <s v="S. Calyton"/>
    <x v="402"/>
    <s v="Dec"/>
    <n v="2023"/>
    <d v="1899-12-30T08:27:00"/>
    <x v="4"/>
    <x v="0"/>
    <n v="66"/>
    <x v="0"/>
    <s v="White"/>
    <x v="0"/>
    <x v="0"/>
    <m/>
    <n v="46"/>
    <s v="Delay"/>
    <x v="10"/>
    <n v="8"/>
    <x v="0"/>
    <x v="2"/>
    <x v="2"/>
    <x v="2"/>
  </r>
  <r>
    <n v="417422318"/>
    <s v="S. Hellmore"/>
    <x v="57"/>
    <s v="Aug"/>
    <n v="2023"/>
    <d v="1899-12-30T15:39:00"/>
    <x v="4"/>
    <x v="0"/>
    <n v="32"/>
    <x v="6"/>
    <s v="White"/>
    <x v="0"/>
    <x v="0"/>
    <m/>
    <n v="50"/>
    <s v="Delay"/>
    <x v="20"/>
    <n v="15"/>
    <x v="2"/>
    <x v="3"/>
    <x v="2"/>
    <x v="0"/>
  </r>
  <r>
    <n v="491438765"/>
    <s v="S. Harrison"/>
    <x v="306"/>
    <s v="Sep"/>
    <n v="2023"/>
    <d v="1899-12-30T12:16:00"/>
    <x v="1"/>
    <x v="0"/>
    <n v="38"/>
    <x v="6"/>
    <s v="White"/>
    <x v="0"/>
    <x v="0"/>
    <m/>
    <n v="52"/>
    <s v="Delay"/>
    <x v="17"/>
    <n v="12"/>
    <x v="2"/>
    <x v="1"/>
    <x v="2"/>
    <x v="1"/>
  </r>
  <r>
    <n v="813126381"/>
    <s v="T. Wardel"/>
    <x v="401"/>
    <s v="Jun"/>
    <n v="2024"/>
    <d v="1899-12-30T15:34:00"/>
    <x v="5"/>
    <x v="0"/>
    <n v="35"/>
    <x v="6"/>
    <s v="White"/>
    <x v="0"/>
    <x v="0"/>
    <m/>
    <n v="11"/>
    <s v="Within Time"/>
    <x v="20"/>
    <n v="15"/>
    <x v="2"/>
    <x v="3"/>
    <x v="1"/>
    <x v="0"/>
  </r>
  <r>
    <n v="424453174"/>
    <s v="T. Janaszkiewicz"/>
    <x v="289"/>
    <s v="Aug"/>
    <n v="2024"/>
    <d v="1899-12-30T20:25:00"/>
    <x v="6"/>
    <x v="0"/>
    <n v="40"/>
    <x v="6"/>
    <s v="White"/>
    <x v="0"/>
    <x v="0"/>
    <m/>
    <n v="21"/>
    <s v="Within Time"/>
    <x v="0"/>
    <n v="20"/>
    <x v="1"/>
    <x v="0"/>
    <x v="1"/>
    <x v="0"/>
  </r>
  <r>
    <n v="744891379"/>
    <s v="T. Smithies"/>
    <x v="406"/>
    <s v="Oct"/>
    <n v="2023"/>
    <d v="1899-12-30T03:03:00"/>
    <x v="4"/>
    <x v="0"/>
    <n v="75"/>
    <x v="5"/>
    <s v="White"/>
    <x v="0"/>
    <x v="0"/>
    <m/>
    <n v="29"/>
    <s v="Within Time"/>
    <x v="30"/>
    <n v="3"/>
    <x v="3"/>
    <x v="3"/>
    <x v="1"/>
    <x v="1"/>
  </r>
  <r>
    <n v="258724657"/>
    <s v="T. Deguara"/>
    <x v="6"/>
    <s v="Aug"/>
    <n v="2023"/>
    <d v="1899-12-30T05:14:00"/>
    <x v="0"/>
    <x v="0"/>
    <n v="56"/>
    <x v="2"/>
    <s v="White"/>
    <x v="0"/>
    <x v="0"/>
    <m/>
    <n v="32"/>
    <s v="Delay"/>
    <x v="3"/>
    <n v="5"/>
    <x v="3"/>
    <x v="2"/>
    <x v="0"/>
    <x v="2"/>
  </r>
  <r>
    <n v="598318151"/>
    <s v="T. Gwilt"/>
    <x v="439"/>
    <s v="May"/>
    <n v="2023"/>
    <d v="1899-12-30T07:11:00"/>
    <x v="6"/>
    <x v="0"/>
    <n v="55"/>
    <x v="2"/>
    <s v="White"/>
    <x v="0"/>
    <x v="0"/>
    <m/>
    <n v="41"/>
    <s v="Delay"/>
    <x v="30"/>
    <n v="7"/>
    <x v="0"/>
    <x v="3"/>
    <x v="0"/>
    <x v="1"/>
  </r>
  <r>
    <n v="485420792"/>
    <s v="T. Little"/>
    <x v="249"/>
    <s v="Dec"/>
    <n v="2023"/>
    <d v="1899-12-30T21:48:00"/>
    <x v="1"/>
    <x v="0"/>
    <n v="8"/>
    <x v="4"/>
    <s v="White"/>
    <x v="0"/>
    <x v="0"/>
    <m/>
    <n v="46"/>
    <s v="Delay"/>
    <x v="3"/>
    <n v="21"/>
    <x v="1"/>
    <x v="2"/>
    <x v="2"/>
    <x v="2"/>
  </r>
  <r>
    <n v="738420395"/>
    <s v="T. Binford"/>
    <x v="148"/>
    <s v="May"/>
    <n v="2024"/>
    <d v="1899-12-30T23:03:00"/>
    <x v="1"/>
    <x v="0"/>
    <n v="11"/>
    <x v="4"/>
    <s v="White"/>
    <x v="0"/>
    <x v="0"/>
    <m/>
    <n v="49"/>
    <s v="Delay"/>
    <x v="25"/>
    <n v="23"/>
    <x v="1"/>
    <x v="0"/>
    <x v="2"/>
    <x v="0"/>
  </r>
  <r>
    <n v="848303365"/>
    <s v="T. Capnerhurst"/>
    <x v="133"/>
    <s v="Jun"/>
    <n v="2024"/>
    <d v="1899-12-30T04:16:00"/>
    <x v="4"/>
    <x v="0"/>
    <n v="3"/>
    <x v="1"/>
    <s v="White"/>
    <x v="0"/>
    <x v="0"/>
    <m/>
    <n v="50"/>
    <s v="Delay"/>
    <x v="14"/>
    <n v="4"/>
    <x v="3"/>
    <x v="0"/>
    <x v="2"/>
    <x v="0"/>
  </r>
  <r>
    <n v="357937216"/>
    <s v="T. Fields"/>
    <x v="307"/>
    <s v="Apr"/>
    <n v="2024"/>
    <d v="1899-12-30T21:21:00"/>
    <x v="3"/>
    <x v="0"/>
    <n v="1"/>
    <x v="1"/>
    <s v="White"/>
    <x v="0"/>
    <x v="0"/>
    <m/>
    <n v="58"/>
    <s v="Delay"/>
    <x v="28"/>
    <n v="21"/>
    <x v="1"/>
    <x v="0"/>
    <x v="2"/>
    <x v="2"/>
  </r>
  <r>
    <n v="226350871"/>
    <s v="T. Ciciari"/>
    <x v="106"/>
    <s v="Oct"/>
    <n v="2024"/>
    <d v="1899-12-30T11:13:00"/>
    <x v="0"/>
    <x v="0"/>
    <n v="32"/>
    <x v="6"/>
    <s v="White"/>
    <x v="0"/>
    <x v="0"/>
    <m/>
    <n v="59"/>
    <s v="Delay"/>
    <x v="3"/>
    <n v="11"/>
    <x v="0"/>
    <x v="2"/>
    <x v="2"/>
    <x v="2"/>
  </r>
  <r>
    <n v="437589705"/>
    <s v="U. Farmer"/>
    <x v="393"/>
    <s v="Jul"/>
    <n v="2023"/>
    <d v="1899-12-30T13:36:00"/>
    <x v="6"/>
    <x v="0"/>
    <n v="25"/>
    <x v="3"/>
    <s v="White"/>
    <x v="0"/>
    <x v="0"/>
    <m/>
    <n v="11"/>
    <s v="Within Time"/>
    <x v="2"/>
    <n v="13"/>
    <x v="2"/>
    <x v="1"/>
    <x v="1"/>
    <x v="1"/>
  </r>
  <r>
    <n v="517529662"/>
    <s v="U. Birkenhead"/>
    <x v="128"/>
    <s v="Aug"/>
    <n v="2023"/>
    <d v="1899-12-30T23:33:00"/>
    <x v="5"/>
    <x v="0"/>
    <n v="59"/>
    <x v="2"/>
    <s v="White"/>
    <x v="0"/>
    <x v="0"/>
    <m/>
    <n v="18"/>
    <s v="Within Time"/>
    <x v="6"/>
    <n v="23"/>
    <x v="1"/>
    <x v="3"/>
    <x v="1"/>
    <x v="0"/>
  </r>
  <r>
    <n v="640157763"/>
    <s v="U. Antonov"/>
    <x v="473"/>
    <s v="Sep"/>
    <n v="2023"/>
    <d v="1899-12-30T03:41:00"/>
    <x v="5"/>
    <x v="0"/>
    <n v="43"/>
    <x v="6"/>
    <s v="White"/>
    <x v="0"/>
    <x v="0"/>
    <m/>
    <n v="19"/>
    <s v="Within Time"/>
    <x v="13"/>
    <n v="3"/>
    <x v="3"/>
    <x v="2"/>
    <x v="1"/>
    <x v="2"/>
  </r>
  <r>
    <n v="853591381"/>
    <s v="U. Barkus"/>
    <x v="564"/>
    <s v="Jun"/>
    <n v="2024"/>
    <d v="1899-12-30T23:38:00"/>
    <x v="3"/>
    <x v="0"/>
    <n v="45"/>
    <x v="2"/>
    <s v="White"/>
    <x v="0"/>
    <x v="0"/>
    <m/>
    <n v="20"/>
    <s v="Within Time"/>
    <x v="30"/>
    <n v="23"/>
    <x v="1"/>
    <x v="3"/>
    <x v="1"/>
    <x v="1"/>
  </r>
  <r>
    <n v="164590295"/>
    <s v="U. Paddefield"/>
    <x v="81"/>
    <s v="Oct"/>
    <n v="2024"/>
    <d v="1899-12-30T02:04:00"/>
    <x v="4"/>
    <x v="0"/>
    <n v="30"/>
    <x v="6"/>
    <s v="White"/>
    <x v="0"/>
    <x v="0"/>
    <m/>
    <n v="23"/>
    <s v="Within Time"/>
    <x v="20"/>
    <n v="2"/>
    <x v="3"/>
    <x v="3"/>
    <x v="1"/>
    <x v="0"/>
  </r>
  <r>
    <n v="400435549"/>
    <s v="U. Boumphrey"/>
    <x v="166"/>
    <s v="May"/>
    <n v="2023"/>
    <d v="1899-12-30T11:38:00"/>
    <x v="1"/>
    <x v="0"/>
    <n v="58"/>
    <x v="2"/>
    <s v="White"/>
    <x v="0"/>
    <x v="0"/>
    <m/>
    <n v="31"/>
    <s v="Delay"/>
    <x v="0"/>
    <n v="11"/>
    <x v="0"/>
    <x v="0"/>
    <x v="0"/>
    <x v="0"/>
  </r>
  <r>
    <n v="879648222"/>
    <s v="U. Hamshere"/>
    <x v="143"/>
    <s v="Jun"/>
    <n v="2023"/>
    <d v="1899-12-30T06:32:00"/>
    <x v="6"/>
    <x v="0"/>
    <n v="28"/>
    <x v="3"/>
    <s v="White"/>
    <x v="0"/>
    <x v="0"/>
    <m/>
    <n v="37"/>
    <s v="Delay"/>
    <x v="22"/>
    <n v="6"/>
    <x v="0"/>
    <x v="1"/>
    <x v="0"/>
    <x v="1"/>
  </r>
  <r>
    <n v="615911397"/>
    <s v="U. Jablonski"/>
    <x v="384"/>
    <s v="May"/>
    <n v="2024"/>
    <d v="1899-12-30T14:55:00"/>
    <x v="5"/>
    <x v="0"/>
    <n v="63"/>
    <x v="0"/>
    <s v="White"/>
    <x v="0"/>
    <x v="0"/>
    <m/>
    <n v="38"/>
    <s v="Delay"/>
    <x v="29"/>
    <n v="14"/>
    <x v="2"/>
    <x v="2"/>
    <x v="0"/>
    <x v="2"/>
  </r>
  <r>
    <n v="859627867"/>
    <s v="U. Marke"/>
    <x v="535"/>
    <s v="Apr"/>
    <n v="2024"/>
    <d v="1899-12-30T13:53:00"/>
    <x v="5"/>
    <x v="0"/>
    <n v="76"/>
    <x v="5"/>
    <s v="White"/>
    <x v="0"/>
    <x v="0"/>
    <m/>
    <n v="38"/>
    <s v="Delay"/>
    <x v="9"/>
    <n v="13"/>
    <x v="2"/>
    <x v="3"/>
    <x v="0"/>
    <x v="0"/>
  </r>
  <r>
    <n v="353632964"/>
    <s v="U. Altham"/>
    <x v="578"/>
    <s v="Jul"/>
    <n v="2023"/>
    <d v="1899-12-30T22:54:00"/>
    <x v="2"/>
    <x v="0"/>
    <n v="6"/>
    <x v="4"/>
    <s v="White"/>
    <x v="0"/>
    <x v="0"/>
    <m/>
    <n v="42"/>
    <s v="Delay"/>
    <x v="23"/>
    <n v="22"/>
    <x v="1"/>
    <x v="2"/>
    <x v="0"/>
    <x v="2"/>
  </r>
  <r>
    <n v="374888638"/>
    <s v="U. Dy"/>
    <x v="355"/>
    <s v="Jun"/>
    <n v="2023"/>
    <d v="1899-12-30T08:37:00"/>
    <x v="0"/>
    <x v="0"/>
    <n v="61"/>
    <x v="0"/>
    <s v="White"/>
    <x v="0"/>
    <x v="0"/>
    <m/>
    <n v="56"/>
    <s v="Delay"/>
    <x v="20"/>
    <n v="8"/>
    <x v="0"/>
    <x v="3"/>
    <x v="2"/>
    <x v="0"/>
  </r>
  <r>
    <n v="467429708"/>
    <s v="U. Cluff"/>
    <x v="194"/>
    <s v="Sep"/>
    <n v="2023"/>
    <d v="1899-12-30T04:42:00"/>
    <x v="5"/>
    <x v="0"/>
    <n v="24"/>
    <x v="3"/>
    <s v="White"/>
    <x v="0"/>
    <x v="0"/>
    <m/>
    <n v="57"/>
    <s v="Delay"/>
    <x v="1"/>
    <n v="4"/>
    <x v="3"/>
    <x v="0"/>
    <x v="2"/>
    <x v="0"/>
  </r>
  <r>
    <n v="746546477"/>
    <s v="V. Abrashkin"/>
    <x v="432"/>
    <s v="Nov"/>
    <n v="2023"/>
    <d v="1899-12-30T08:14:00"/>
    <x v="5"/>
    <x v="0"/>
    <n v="12"/>
    <x v="4"/>
    <s v="White"/>
    <x v="0"/>
    <x v="0"/>
    <m/>
    <n v="16"/>
    <s v="Within Time"/>
    <x v="15"/>
    <n v="8"/>
    <x v="0"/>
    <x v="2"/>
    <x v="1"/>
    <x v="2"/>
  </r>
  <r>
    <n v="311918434"/>
    <s v="V. Kinzel"/>
    <x v="329"/>
    <s v="Oct"/>
    <n v="2023"/>
    <d v="1899-12-30T09:31:00"/>
    <x v="2"/>
    <x v="0"/>
    <n v="39"/>
    <x v="6"/>
    <s v="White"/>
    <x v="0"/>
    <x v="0"/>
    <m/>
    <n v="20"/>
    <s v="Within Time"/>
    <x v="18"/>
    <n v="9"/>
    <x v="0"/>
    <x v="1"/>
    <x v="1"/>
    <x v="1"/>
  </r>
  <r>
    <n v="242219349"/>
    <s v="V. Hayselden"/>
    <x v="125"/>
    <s v="Aug"/>
    <n v="2024"/>
    <d v="1899-12-30T21:27:00"/>
    <x v="1"/>
    <x v="0"/>
    <n v="28"/>
    <x v="3"/>
    <s v="White"/>
    <x v="0"/>
    <x v="0"/>
    <m/>
    <n v="34"/>
    <s v="Delay"/>
    <x v="14"/>
    <n v="21"/>
    <x v="1"/>
    <x v="0"/>
    <x v="0"/>
    <x v="0"/>
  </r>
  <r>
    <n v="603741266"/>
    <s v="V. Baudrey"/>
    <x v="270"/>
    <s v="Aug"/>
    <n v="2024"/>
    <d v="1899-12-30T06:05:00"/>
    <x v="2"/>
    <x v="0"/>
    <n v="16"/>
    <x v="3"/>
    <s v="White"/>
    <x v="0"/>
    <x v="0"/>
    <m/>
    <n v="35"/>
    <s v="Delay"/>
    <x v="19"/>
    <n v="6"/>
    <x v="0"/>
    <x v="3"/>
    <x v="0"/>
    <x v="1"/>
  </r>
  <r>
    <n v="133183896"/>
    <s v="V. Casillas"/>
    <x v="568"/>
    <s v="Dec"/>
    <n v="2023"/>
    <d v="1899-12-30T17:52:00"/>
    <x v="5"/>
    <x v="0"/>
    <n v="35"/>
    <x v="6"/>
    <s v="White"/>
    <x v="0"/>
    <x v="0"/>
    <m/>
    <n v="39"/>
    <s v="Delay"/>
    <x v="19"/>
    <n v="17"/>
    <x v="2"/>
    <x v="3"/>
    <x v="0"/>
    <x v="1"/>
  </r>
  <r>
    <n v="874578352"/>
    <s v="V. Matyushenko"/>
    <x v="454"/>
    <s v="Apr"/>
    <n v="2023"/>
    <d v="1899-12-30T09:49:00"/>
    <x v="1"/>
    <x v="0"/>
    <n v="38"/>
    <x v="6"/>
    <s v="White"/>
    <x v="0"/>
    <x v="0"/>
    <m/>
    <n v="50"/>
    <s v="Delay"/>
    <x v="21"/>
    <n v="9"/>
    <x v="0"/>
    <x v="1"/>
    <x v="2"/>
    <x v="1"/>
  </r>
  <r>
    <n v="672359516"/>
    <s v="V. Dimitrov"/>
    <x v="65"/>
    <s v="Sep"/>
    <n v="2023"/>
    <d v="1899-12-30T11:48:00"/>
    <x v="6"/>
    <x v="0"/>
    <n v="6"/>
    <x v="4"/>
    <s v="White"/>
    <x v="0"/>
    <x v="0"/>
    <m/>
    <n v="55"/>
    <s v="Delay"/>
    <x v="18"/>
    <n v="11"/>
    <x v="0"/>
    <x v="1"/>
    <x v="2"/>
    <x v="1"/>
  </r>
  <r>
    <n v="122166072"/>
    <s v="V. Gurnay"/>
    <x v="253"/>
    <s v="May"/>
    <n v="2023"/>
    <d v="1899-12-30T02:27:00"/>
    <x v="2"/>
    <x v="0"/>
    <n v="54"/>
    <x v="2"/>
    <s v="White"/>
    <x v="0"/>
    <x v="0"/>
    <m/>
    <n v="60"/>
    <s v="Delay"/>
    <x v="6"/>
    <n v="2"/>
    <x v="3"/>
    <x v="3"/>
    <x v="2"/>
    <x v="0"/>
  </r>
  <r>
    <n v="330897694"/>
    <s v="W. Roark"/>
    <x v="38"/>
    <s v="Mar"/>
    <n v="2024"/>
    <d v="1899-12-30T02:46:00"/>
    <x v="1"/>
    <x v="0"/>
    <n v="40"/>
    <x v="6"/>
    <s v="White"/>
    <x v="0"/>
    <x v="0"/>
    <m/>
    <n v="10"/>
    <s v="Within Time"/>
    <x v="3"/>
    <n v="2"/>
    <x v="3"/>
    <x v="2"/>
    <x v="1"/>
    <x v="2"/>
  </r>
  <r>
    <n v="662444990"/>
    <s v="W. Riddlesden"/>
    <x v="424"/>
    <s v="Feb"/>
    <n v="2024"/>
    <d v="1899-12-30T01:40:00"/>
    <x v="0"/>
    <x v="0"/>
    <n v="42"/>
    <x v="6"/>
    <s v="White"/>
    <x v="0"/>
    <x v="0"/>
    <m/>
    <n v="27"/>
    <s v="Within Time"/>
    <x v="20"/>
    <n v="1"/>
    <x v="3"/>
    <x v="3"/>
    <x v="1"/>
    <x v="0"/>
  </r>
  <r>
    <n v="254255430"/>
    <s v="W. Gerrels"/>
    <x v="437"/>
    <s v="Jun"/>
    <n v="2024"/>
    <d v="1899-12-30T20:05:00"/>
    <x v="5"/>
    <x v="0"/>
    <n v="1"/>
    <x v="1"/>
    <s v="White"/>
    <x v="0"/>
    <x v="0"/>
    <m/>
    <n v="35"/>
    <s v="Delay"/>
    <x v="26"/>
    <n v="20"/>
    <x v="1"/>
    <x v="2"/>
    <x v="0"/>
    <x v="2"/>
  </r>
  <r>
    <n v="447611044"/>
    <s v="W. Abisetti"/>
    <x v="357"/>
    <s v="Sep"/>
    <n v="2024"/>
    <d v="1899-12-30T01:45:00"/>
    <x v="6"/>
    <x v="0"/>
    <n v="49"/>
    <x v="2"/>
    <s v="White"/>
    <x v="0"/>
    <x v="0"/>
    <m/>
    <n v="35"/>
    <s v="Delay"/>
    <x v="14"/>
    <n v="1"/>
    <x v="3"/>
    <x v="0"/>
    <x v="0"/>
    <x v="0"/>
  </r>
  <r>
    <n v="661234741"/>
    <s v="W. Newlin"/>
    <x v="378"/>
    <s v="Aug"/>
    <n v="2023"/>
    <d v="1899-12-30T17:22:00"/>
    <x v="4"/>
    <x v="0"/>
    <n v="44"/>
    <x v="6"/>
    <s v="White"/>
    <x v="0"/>
    <x v="0"/>
    <m/>
    <n v="42"/>
    <s v="Delay"/>
    <x v="28"/>
    <n v="17"/>
    <x v="2"/>
    <x v="0"/>
    <x v="0"/>
    <x v="2"/>
  </r>
  <r>
    <n v="773587793"/>
    <s v="W. Connar"/>
    <x v="151"/>
    <s v="Jun"/>
    <n v="2023"/>
    <d v="1899-12-30T22:24:00"/>
    <x v="6"/>
    <x v="0"/>
    <n v="40"/>
    <x v="6"/>
    <s v="White"/>
    <x v="0"/>
    <x v="0"/>
    <m/>
    <n v="59"/>
    <s v="Delay"/>
    <x v="0"/>
    <n v="22"/>
    <x v="1"/>
    <x v="0"/>
    <x v="2"/>
    <x v="0"/>
  </r>
  <r>
    <n v="848672081"/>
    <s v="X. Dikles"/>
    <x v="542"/>
    <s v="May"/>
    <n v="2023"/>
    <d v="1899-12-30T14:47:00"/>
    <x v="0"/>
    <x v="0"/>
    <n v="9"/>
    <x v="4"/>
    <s v="White"/>
    <x v="0"/>
    <x v="0"/>
    <m/>
    <n v="12"/>
    <s v="Within Time"/>
    <x v="29"/>
    <n v="14"/>
    <x v="2"/>
    <x v="2"/>
    <x v="1"/>
    <x v="2"/>
  </r>
  <r>
    <n v="373063637"/>
    <s v="X. Paddock"/>
    <x v="381"/>
    <s v="Nov"/>
    <n v="2023"/>
    <d v="1899-12-30T15:21:00"/>
    <x v="5"/>
    <x v="0"/>
    <n v="15"/>
    <x v="3"/>
    <s v="White"/>
    <x v="0"/>
    <x v="0"/>
    <m/>
    <n v="12"/>
    <s v="Within Time"/>
    <x v="24"/>
    <n v="15"/>
    <x v="2"/>
    <x v="1"/>
    <x v="1"/>
    <x v="1"/>
  </r>
  <r>
    <n v="457195880"/>
    <s v="X. Yurkov"/>
    <x v="477"/>
    <s v="Sep"/>
    <n v="2024"/>
    <d v="1899-12-30T16:59:00"/>
    <x v="6"/>
    <x v="0"/>
    <n v="45"/>
    <x v="2"/>
    <s v="White"/>
    <x v="0"/>
    <x v="0"/>
    <m/>
    <n v="16"/>
    <s v="Within Time"/>
    <x v="24"/>
    <n v="16"/>
    <x v="2"/>
    <x v="1"/>
    <x v="1"/>
    <x v="1"/>
  </r>
  <r>
    <n v="668078528"/>
    <s v="X. Fronks"/>
    <x v="319"/>
    <s v="Oct"/>
    <n v="2024"/>
    <d v="1899-12-30T17:27:00"/>
    <x v="0"/>
    <x v="0"/>
    <n v="34"/>
    <x v="6"/>
    <s v="White"/>
    <x v="0"/>
    <x v="0"/>
    <m/>
    <n v="27"/>
    <s v="Within Time"/>
    <x v="30"/>
    <n v="17"/>
    <x v="2"/>
    <x v="3"/>
    <x v="1"/>
    <x v="1"/>
  </r>
  <r>
    <n v="435938724"/>
    <s v="X. Janczewski"/>
    <x v="496"/>
    <s v="Dec"/>
    <n v="2023"/>
    <d v="1899-12-30T02:21:00"/>
    <x v="1"/>
    <x v="0"/>
    <n v="36"/>
    <x v="6"/>
    <s v="White"/>
    <x v="0"/>
    <x v="0"/>
    <m/>
    <n v="30"/>
    <s v="Delay"/>
    <x v="30"/>
    <n v="2"/>
    <x v="3"/>
    <x v="3"/>
    <x v="1"/>
    <x v="1"/>
  </r>
  <r>
    <n v="790052176"/>
    <s v="X. Schnieder"/>
    <x v="40"/>
    <s v="Sep"/>
    <n v="2023"/>
    <d v="1899-12-30T11:53:00"/>
    <x v="3"/>
    <x v="0"/>
    <n v="74"/>
    <x v="5"/>
    <s v="White"/>
    <x v="0"/>
    <x v="0"/>
    <m/>
    <n v="36"/>
    <s v="Delay"/>
    <x v="24"/>
    <n v="11"/>
    <x v="0"/>
    <x v="1"/>
    <x v="0"/>
    <x v="1"/>
  </r>
  <r>
    <n v="136099416"/>
    <s v="X. Ivanichev"/>
    <x v="461"/>
    <s v="Dec"/>
    <n v="2023"/>
    <d v="1899-12-30T03:08:00"/>
    <x v="6"/>
    <x v="0"/>
    <n v="29"/>
    <x v="3"/>
    <s v="White"/>
    <x v="0"/>
    <x v="0"/>
    <m/>
    <n v="38"/>
    <s v="Delay"/>
    <x v="18"/>
    <n v="3"/>
    <x v="3"/>
    <x v="1"/>
    <x v="0"/>
    <x v="1"/>
  </r>
  <r>
    <n v="757471680"/>
    <s v="X. Hawkyens"/>
    <x v="125"/>
    <s v="Aug"/>
    <n v="2024"/>
    <d v="1899-12-30T18:52:00"/>
    <x v="1"/>
    <x v="0"/>
    <n v="54"/>
    <x v="2"/>
    <s v="White"/>
    <x v="0"/>
    <x v="0"/>
    <m/>
    <n v="40"/>
    <s v="Delay"/>
    <x v="14"/>
    <n v="18"/>
    <x v="1"/>
    <x v="0"/>
    <x v="0"/>
    <x v="0"/>
  </r>
  <r>
    <n v="223815903"/>
    <s v="X. Buzek"/>
    <x v="431"/>
    <s v="Oct"/>
    <n v="2024"/>
    <d v="1899-12-30T00:16:00"/>
    <x v="0"/>
    <x v="0"/>
    <n v="50"/>
    <x v="2"/>
    <s v="White"/>
    <x v="0"/>
    <x v="0"/>
    <m/>
    <n v="45"/>
    <s v="Delay"/>
    <x v="17"/>
    <n v="0"/>
    <x v="3"/>
    <x v="1"/>
    <x v="0"/>
    <x v="1"/>
  </r>
  <r>
    <n v="506433890"/>
    <s v="X. Fumagalli"/>
    <x v="151"/>
    <s v="Jun"/>
    <n v="2023"/>
    <d v="1899-12-30T11:26:00"/>
    <x v="6"/>
    <x v="0"/>
    <n v="9"/>
    <x v="4"/>
    <s v="White"/>
    <x v="0"/>
    <x v="0"/>
    <m/>
    <n v="48"/>
    <s v="Delay"/>
    <x v="0"/>
    <n v="11"/>
    <x v="0"/>
    <x v="0"/>
    <x v="2"/>
    <x v="0"/>
  </r>
  <r>
    <n v="531967985"/>
    <s v="Y. Fuggle"/>
    <x v="125"/>
    <s v="Aug"/>
    <n v="2024"/>
    <d v="1899-12-30T06:32:00"/>
    <x v="1"/>
    <x v="0"/>
    <n v="13"/>
    <x v="4"/>
    <s v="White"/>
    <x v="0"/>
    <x v="0"/>
    <m/>
    <n v="13"/>
    <s v="Within Time"/>
    <x v="14"/>
    <n v="6"/>
    <x v="0"/>
    <x v="0"/>
    <x v="1"/>
    <x v="0"/>
  </r>
  <r>
    <n v="430808880"/>
    <s v="Y. Bockman"/>
    <x v="143"/>
    <s v="Jun"/>
    <n v="2023"/>
    <d v="1899-12-30T08:35:00"/>
    <x v="6"/>
    <x v="0"/>
    <n v="37"/>
    <x v="6"/>
    <s v="White"/>
    <x v="0"/>
    <x v="0"/>
    <m/>
    <n v="22"/>
    <s v="Within Time"/>
    <x v="22"/>
    <n v="8"/>
    <x v="0"/>
    <x v="1"/>
    <x v="1"/>
    <x v="1"/>
  </r>
  <r>
    <n v="752359712"/>
    <s v="Y. Gresley"/>
    <x v="345"/>
    <s v="Apr"/>
    <n v="2023"/>
    <d v="1899-12-30T09:20:00"/>
    <x v="2"/>
    <x v="0"/>
    <n v="66"/>
    <x v="0"/>
    <s v="White"/>
    <x v="0"/>
    <x v="0"/>
    <m/>
    <n v="32"/>
    <s v="Delay"/>
    <x v="22"/>
    <n v="9"/>
    <x v="0"/>
    <x v="1"/>
    <x v="0"/>
    <x v="1"/>
  </r>
  <r>
    <n v="607907919"/>
    <s v="Y. Raynard"/>
    <x v="314"/>
    <s v="Sep"/>
    <n v="2024"/>
    <d v="1899-12-30T05:15:00"/>
    <x v="2"/>
    <x v="0"/>
    <n v="1"/>
    <x v="1"/>
    <s v="White"/>
    <x v="0"/>
    <x v="0"/>
    <m/>
    <n v="34"/>
    <s v="Delay"/>
    <x v="5"/>
    <n v="5"/>
    <x v="3"/>
    <x v="0"/>
    <x v="0"/>
    <x v="0"/>
  </r>
  <r>
    <n v="440848198"/>
    <s v="Y. Mineghelli"/>
    <x v="449"/>
    <s v="Mar"/>
    <n v="2024"/>
    <d v="1899-12-30T19:42:00"/>
    <x v="5"/>
    <x v="0"/>
    <n v="38"/>
    <x v="6"/>
    <s v="White"/>
    <x v="0"/>
    <x v="0"/>
    <m/>
    <n v="38"/>
    <s v="Delay"/>
    <x v="4"/>
    <n v="19"/>
    <x v="1"/>
    <x v="2"/>
    <x v="0"/>
    <x v="2"/>
  </r>
  <r>
    <n v="307116508"/>
    <s v="Y. Gregore"/>
    <x v="286"/>
    <s v="Mar"/>
    <n v="2024"/>
    <d v="1899-12-30T09:07:00"/>
    <x v="3"/>
    <x v="0"/>
    <n v="25"/>
    <x v="3"/>
    <s v="White"/>
    <x v="0"/>
    <x v="0"/>
    <m/>
    <n v="49"/>
    <s v="Delay"/>
    <x v="14"/>
    <n v="9"/>
    <x v="0"/>
    <x v="0"/>
    <x v="2"/>
    <x v="0"/>
  </r>
  <r>
    <n v="204671880"/>
    <s v="Y. O'Scollee"/>
    <x v="566"/>
    <s v="Sep"/>
    <n v="2023"/>
    <d v="1899-12-30T11:04:00"/>
    <x v="2"/>
    <x v="0"/>
    <n v="63"/>
    <x v="0"/>
    <s v="White"/>
    <x v="0"/>
    <x v="0"/>
    <m/>
    <n v="55"/>
    <s v="Delay"/>
    <x v="16"/>
    <n v="11"/>
    <x v="0"/>
    <x v="1"/>
    <x v="2"/>
    <x v="1"/>
  </r>
  <r>
    <n v="158968777"/>
    <s v="Z. MacCheyne"/>
    <x v="179"/>
    <s v="Jun"/>
    <n v="2023"/>
    <d v="1899-12-30T07:54:00"/>
    <x v="6"/>
    <x v="0"/>
    <n v="21"/>
    <x v="3"/>
    <s v="White"/>
    <x v="0"/>
    <x v="0"/>
    <m/>
    <n v="10"/>
    <s v="Within Time"/>
    <x v="23"/>
    <n v="7"/>
    <x v="0"/>
    <x v="2"/>
    <x v="1"/>
    <x v="2"/>
  </r>
  <r>
    <n v="269270398"/>
    <s v="Z. MacPike"/>
    <x v="575"/>
    <s v="Apr"/>
    <n v="2023"/>
    <d v="1899-12-30T02:11:00"/>
    <x v="6"/>
    <x v="0"/>
    <n v="7"/>
    <x v="4"/>
    <s v="White"/>
    <x v="0"/>
    <x v="0"/>
    <m/>
    <n v="17"/>
    <s v="Within Time"/>
    <x v="2"/>
    <n v="2"/>
    <x v="3"/>
    <x v="1"/>
    <x v="1"/>
    <x v="1"/>
  </r>
  <r>
    <n v="744147520"/>
    <s v="Z. Quennell"/>
    <x v="373"/>
    <s v="Mar"/>
    <n v="2024"/>
    <d v="1899-12-30T10:42:00"/>
    <x v="2"/>
    <x v="0"/>
    <n v="19"/>
    <x v="3"/>
    <s v="White"/>
    <x v="0"/>
    <x v="0"/>
    <m/>
    <n v="33"/>
    <s v="Delay"/>
    <x v="26"/>
    <n v="10"/>
    <x v="0"/>
    <x v="2"/>
    <x v="0"/>
    <x v="2"/>
  </r>
  <r>
    <n v="369271391"/>
    <s v="Z. Kilduff"/>
    <x v="423"/>
    <s v="May"/>
    <n v="2024"/>
    <d v="1899-12-30T07:33:00"/>
    <x v="5"/>
    <x v="0"/>
    <n v="7"/>
    <x v="4"/>
    <s v="White"/>
    <x v="0"/>
    <x v="0"/>
    <m/>
    <n v="47"/>
    <s v="Delay"/>
    <x v="8"/>
    <n v="7"/>
    <x v="0"/>
    <x v="3"/>
    <x v="2"/>
    <x v="1"/>
  </r>
  <r>
    <n v="161122015"/>
    <s v="Z. De Bischof"/>
    <x v="207"/>
    <s v="Apr"/>
    <n v="2024"/>
    <d v="1899-12-30T10:31:00"/>
    <x v="6"/>
    <x v="0"/>
    <n v="28"/>
    <x v="3"/>
    <s v="White"/>
    <x v="0"/>
    <x v="0"/>
    <m/>
    <n v="51"/>
    <s v="Delay"/>
    <x v="11"/>
    <n v="10"/>
    <x v="0"/>
    <x v="0"/>
    <x v="2"/>
    <x v="0"/>
  </r>
  <r>
    <n v="428044880"/>
    <s v="L. Masdin"/>
    <x v="214"/>
    <s v="Feb"/>
    <n v="2024"/>
    <d v="1899-12-30T06:20:00"/>
    <x v="2"/>
    <x v="0"/>
    <n v="78"/>
    <x v="5"/>
    <s v="White"/>
    <x v="0"/>
    <x v="0"/>
    <n v="0"/>
    <n v="13"/>
    <s v="Within Time"/>
    <x v="21"/>
    <n v="6"/>
    <x v="0"/>
    <x v="1"/>
    <x v="1"/>
    <x v="1"/>
  </r>
  <r>
    <n v="336216476"/>
    <s v="L. Benduhn"/>
    <x v="130"/>
    <s v="Jun"/>
    <n v="2024"/>
    <d v="1899-12-30T21:24:00"/>
    <x v="0"/>
    <x v="0"/>
    <n v="8"/>
    <x v="4"/>
    <s v="White"/>
    <x v="0"/>
    <x v="0"/>
    <n v="0"/>
    <n v="35"/>
    <s v="Delay"/>
    <x v="18"/>
    <n v="21"/>
    <x v="1"/>
    <x v="1"/>
    <x v="0"/>
    <x v="1"/>
  </r>
  <r>
    <n v="686807797"/>
    <s v="P. Kibard"/>
    <x v="5"/>
    <s v="Apr"/>
    <n v="2023"/>
    <d v="1899-12-30T17:18:00"/>
    <x v="2"/>
    <x v="0"/>
    <n v="49"/>
    <x v="2"/>
    <s v="White"/>
    <x v="0"/>
    <x v="0"/>
    <n v="0"/>
    <n v="38"/>
    <s v="Delay"/>
    <x v="0"/>
    <n v="17"/>
    <x v="2"/>
    <x v="0"/>
    <x v="0"/>
    <x v="0"/>
  </r>
  <r>
    <n v="871943138"/>
    <s v="Q. Duckers"/>
    <x v="1"/>
    <s v="Jun"/>
    <n v="2024"/>
    <d v="1899-12-30T19:40:00"/>
    <x v="1"/>
    <x v="0"/>
    <n v="48"/>
    <x v="2"/>
    <s v="White"/>
    <x v="0"/>
    <x v="0"/>
    <n v="0"/>
    <n v="37"/>
    <s v="Delay"/>
    <x v="1"/>
    <n v="19"/>
    <x v="1"/>
    <x v="0"/>
    <x v="0"/>
    <x v="0"/>
  </r>
  <r>
    <n v="754358800"/>
    <s v="S. Lankham"/>
    <x v="445"/>
    <s v="Feb"/>
    <n v="2024"/>
    <d v="1899-12-30T19:51:00"/>
    <x v="5"/>
    <x v="0"/>
    <n v="72"/>
    <x v="5"/>
    <s v="White"/>
    <x v="0"/>
    <x v="0"/>
    <n v="0"/>
    <n v="10"/>
    <s v="Within Time"/>
    <x v="3"/>
    <n v="19"/>
    <x v="1"/>
    <x v="2"/>
    <x v="1"/>
    <x v="2"/>
  </r>
  <r>
    <n v="249351997"/>
    <s v="S. Waldie"/>
    <x v="266"/>
    <s v="Oct"/>
    <n v="2023"/>
    <d v="1899-12-30T07:03:00"/>
    <x v="3"/>
    <x v="0"/>
    <n v="78"/>
    <x v="5"/>
    <s v="White"/>
    <x v="0"/>
    <x v="0"/>
    <n v="0"/>
    <n v="42"/>
    <s v="Delay"/>
    <x v="21"/>
    <n v="7"/>
    <x v="0"/>
    <x v="1"/>
    <x v="0"/>
    <x v="1"/>
  </r>
  <r>
    <n v="503410754"/>
    <s v="U. Devote"/>
    <x v="552"/>
    <s v="Nov"/>
    <n v="2023"/>
    <d v="1899-12-30T02:02:00"/>
    <x v="0"/>
    <x v="0"/>
    <n v="15"/>
    <x v="3"/>
    <s v="White"/>
    <x v="0"/>
    <x v="0"/>
    <n v="0"/>
    <n v="51"/>
    <s v="Delay"/>
    <x v="1"/>
    <n v="2"/>
    <x v="3"/>
    <x v="0"/>
    <x v="2"/>
    <x v="0"/>
  </r>
  <r>
    <n v="825418889"/>
    <s v="X. Regnard"/>
    <x v="462"/>
    <s v="May"/>
    <n v="2024"/>
    <d v="1899-12-30T22:51:00"/>
    <x v="6"/>
    <x v="0"/>
    <n v="32"/>
    <x v="6"/>
    <s v="White"/>
    <x v="0"/>
    <x v="0"/>
    <n v="0"/>
    <n v="30"/>
    <s v="Delay"/>
    <x v="26"/>
    <n v="22"/>
    <x v="1"/>
    <x v="2"/>
    <x v="1"/>
    <x v="2"/>
  </r>
  <r>
    <n v="814974775"/>
    <s v="Y. Burgiss"/>
    <x v="449"/>
    <s v="Mar"/>
    <n v="2024"/>
    <d v="1899-12-30T10:41:00"/>
    <x v="5"/>
    <x v="0"/>
    <n v="53"/>
    <x v="2"/>
    <s v="White"/>
    <x v="0"/>
    <x v="0"/>
    <n v="0"/>
    <n v="43"/>
    <s v="Delay"/>
    <x v="4"/>
    <n v="10"/>
    <x v="0"/>
    <x v="2"/>
    <x v="0"/>
    <x v="2"/>
  </r>
  <r>
    <n v="532394090"/>
    <s v="B. Peskin"/>
    <x v="418"/>
    <s v="Aug"/>
    <n v="2024"/>
    <d v="1899-12-30T15:49:00"/>
    <x v="4"/>
    <x v="0"/>
    <n v="54"/>
    <x v="2"/>
    <s v="White"/>
    <x v="0"/>
    <x v="0"/>
    <n v="1"/>
    <n v="17"/>
    <s v="Within Time"/>
    <x v="7"/>
    <n v="15"/>
    <x v="2"/>
    <x v="2"/>
    <x v="1"/>
    <x v="2"/>
  </r>
  <r>
    <n v="583559151"/>
    <s v="B. Jacquemet"/>
    <x v="426"/>
    <s v="Nov"/>
    <n v="2023"/>
    <d v="1899-12-30T11:20:00"/>
    <x v="3"/>
    <x v="0"/>
    <n v="27"/>
    <x v="3"/>
    <s v="White"/>
    <x v="0"/>
    <x v="0"/>
    <n v="1"/>
    <n v="38"/>
    <s v="Delay"/>
    <x v="18"/>
    <n v="11"/>
    <x v="0"/>
    <x v="1"/>
    <x v="0"/>
    <x v="1"/>
  </r>
  <r>
    <n v="290549915"/>
    <s v="D. Grinvalds"/>
    <x v="505"/>
    <s v="Aug"/>
    <n v="2023"/>
    <d v="1899-12-30T10:47:00"/>
    <x v="2"/>
    <x v="0"/>
    <n v="30"/>
    <x v="6"/>
    <s v="White"/>
    <x v="0"/>
    <x v="0"/>
    <n v="1"/>
    <n v="42"/>
    <s v="Delay"/>
    <x v="24"/>
    <n v="10"/>
    <x v="0"/>
    <x v="1"/>
    <x v="0"/>
    <x v="1"/>
  </r>
  <r>
    <n v="695947928"/>
    <s v="G. Harmeston"/>
    <x v="365"/>
    <s v="Feb"/>
    <n v="2024"/>
    <d v="1899-12-30T15:03:00"/>
    <x v="2"/>
    <x v="0"/>
    <n v="28"/>
    <x v="3"/>
    <s v="White"/>
    <x v="0"/>
    <x v="0"/>
    <n v="1"/>
    <n v="35"/>
    <s v="Delay"/>
    <x v="1"/>
    <n v="15"/>
    <x v="2"/>
    <x v="0"/>
    <x v="0"/>
    <x v="0"/>
  </r>
  <r>
    <n v="427879237"/>
    <s v="H. Cotelard"/>
    <x v="378"/>
    <s v="Aug"/>
    <n v="2023"/>
    <d v="1899-12-30T05:30:00"/>
    <x v="4"/>
    <x v="0"/>
    <n v="19"/>
    <x v="3"/>
    <s v="White"/>
    <x v="0"/>
    <x v="0"/>
    <n v="1"/>
    <n v="20"/>
    <s v="Within Time"/>
    <x v="28"/>
    <n v="5"/>
    <x v="3"/>
    <x v="0"/>
    <x v="1"/>
    <x v="2"/>
  </r>
  <r>
    <n v="593143392"/>
    <s v="I. Summerlad"/>
    <x v="562"/>
    <s v="Apr"/>
    <n v="2024"/>
    <d v="1899-12-30T04:16:00"/>
    <x v="4"/>
    <x v="0"/>
    <n v="66"/>
    <x v="0"/>
    <s v="White"/>
    <x v="0"/>
    <x v="0"/>
    <n v="1"/>
    <n v="28"/>
    <s v="Within Time"/>
    <x v="19"/>
    <n v="4"/>
    <x v="3"/>
    <x v="3"/>
    <x v="1"/>
    <x v="1"/>
  </r>
  <r>
    <n v="884991419"/>
    <s v="N. Harmston"/>
    <x v="313"/>
    <s v="Jul"/>
    <n v="2024"/>
    <d v="1899-12-30T23:15:00"/>
    <x v="2"/>
    <x v="0"/>
    <n v="77"/>
    <x v="5"/>
    <s v="White"/>
    <x v="0"/>
    <x v="0"/>
    <n v="1"/>
    <n v="39"/>
    <s v="Delay"/>
    <x v="10"/>
    <n v="23"/>
    <x v="1"/>
    <x v="2"/>
    <x v="0"/>
    <x v="2"/>
  </r>
  <r>
    <n v="115633012"/>
    <s v="P. Grigoriscu"/>
    <x v="50"/>
    <s v="Apr"/>
    <n v="2024"/>
    <d v="1899-12-30T04:05:00"/>
    <x v="4"/>
    <x v="0"/>
    <n v="52"/>
    <x v="2"/>
    <s v="White"/>
    <x v="0"/>
    <x v="0"/>
    <n v="1"/>
    <n v="57"/>
    <s v="Delay"/>
    <x v="13"/>
    <n v="4"/>
    <x v="3"/>
    <x v="2"/>
    <x v="2"/>
    <x v="2"/>
  </r>
  <r>
    <n v="682371367"/>
    <s v="R. Clayworth"/>
    <x v="559"/>
    <s v="Jul"/>
    <n v="2024"/>
    <d v="1899-12-30T21:23:00"/>
    <x v="0"/>
    <x v="0"/>
    <n v="24"/>
    <x v="3"/>
    <s v="White"/>
    <x v="0"/>
    <x v="0"/>
    <n v="1"/>
    <n v="30"/>
    <s v="Delay"/>
    <x v="24"/>
    <n v="21"/>
    <x v="1"/>
    <x v="1"/>
    <x v="1"/>
    <x v="1"/>
  </r>
  <r>
    <n v="727996666"/>
    <s v="S. Ions"/>
    <x v="116"/>
    <s v="Apr"/>
    <n v="2024"/>
    <d v="1899-12-30T12:42:00"/>
    <x v="0"/>
    <x v="0"/>
    <n v="54"/>
    <x v="2"/>
    <s v="White"/>
    <x v="0"/>
    <x v="0"/>
    <n v="1"/>
    <n v="45"/>
    <s v="Delay"/>
    <x v="24"/>
    <n v="12"/>
    <x v="2"/>
    <x v="1"/>
    <x v="0"/>
    <x v="1"/>
  </r>
  <r>
    <n v="867511001"/>
    <s v="Z. Kimbrough"/>
    <x v="52"/>
    <s v="Jun"/>
    <n v="2024"/>
    <d v="1899-12-30T00:32:00"/>
    <x v="3"/>
    <x v="0"/>
    <n v="74"/>
    <x v="5"/>
    <s v="White"/>
    <x v="0"/>
    <x v="0"/>
    <n v="1"/>
    <n v="14"/>
    <s v="Within Time"/>
    <x v="11"/>
    <n v="0"/>
    <x v="3"/>
    <x v="0"/>
    <x v="1"/>
    <x v="0"/>
  </r>
  <r>
    <n v="639666888"/>
    <s v="A. Tweedle"/>
    <x v="439"/>
    <s v="May"/>
    <n v="2023"/>
    <d v="1899-12-30T14:55:00"/>
    <x v="6"/>
    <x v="0"/>
    <n v="75"/>
    <x v="5"/>
    <s v="White"/>
    <x v="0"/>
    <x v="0"/>
    <n v="2"/>
    <n v="55"/>
    <s v="Delay"/>
    <x v="30"/>
    <n v="14"/>
    <x v="2"/>
    <x v="3"/>
    <x v="2"/>
    <x v="1"/>
  </r>
  <r>
    <n v="577208465"/>
    <s v="E. Burtwell"/>
    <x v="375"/>
    <s v="Sep"/>
    <n v="2023"/>
    <d v="1899-12-30T11:34:00"/>
    <x v="0"/>
    <x v="0"/>
    <n v="35"/>
    <x v="6"/>
    <s v="White"/>
    <x v="0"/>
    <x v="0"/>
    <n v="2"/>
    <n v="58"/>
    <s v="Delay"/>
    <x v="23"/>
    <n v="11"/>
    <x v="0"/>
    <x v="2"/>
    <x v="2"/>
    <x v="2"/>
  </r>
  <r>
    <n v="446342838"/>
    <s v="G. Uttley"/>
    <x v="73"/>
    <s v="Jun"/>
    <n v="2023"/>
    <d v="1899-12-30T16:07:00"/>
    <x v="5"/>
    <x v="0"/>
    <n v="71"/>
    <x v="5"/>
    <s v="White"/>
    <x v="0"/>
    <x v="0"/>
    <n v="2"/>
    <n v="42"/>
    <s v="Delay"/>
    <x v="17"/>
    <n v="16"/>
    <x v="2"/>
    <x v="1"/>
    <x v="0"/>
    <x v="1"/>
  </r>
  <r>
    <n v="823910073"/>
    <s v="G. Goodfellowe"/>
    <x v="563"/>
    <s v="Jul"/>
    <n v="2023"/>
    <d v="1899-12-30T13:34:00"/>
    <x v="0"/>
    <x v="0"/>
    <n v="23"/>
    <x v="3"/>
    <s v="White"/>
    <x v="0"/>
    <x v="0"/>
    <n v="2"/>
    <n v="54"/>
    <s v="Delay"/>
    <x v="9"/>
    <n v="13"/>
    <x v="2"/>
    <x v="3"/>
    <x v="2"/>
    <x v="0"/>
  </r>
  <r>
    <n v="535531709"/>
    <s v="H. Corneil"/>
    <x v="534"/>
    <s v="Mar"/>
    <n v="2024"/>
    <d v="1899-12-30T19:54:00"/>
    <x v="5"/>
    <x v="0"/>
    <n v="26"/>
    <x v="3"/>
    <s v="White"/>
    <x v="0"/>
    <x v="0"/>
    <n v="2"/>
    <n v="27"/>
    <s v="Within Time"/>
    <x v="1"/>
    <n v="19"/>
    <x v="1"/>
    <x v="0"/>
    <x v="1"/>
    <x v="0"/>
  </r>
  <r>
    <n v="170535117"/>
    <s v="O. Wenzel"/>
    <x v="547"/>
    <s v="Apr"/>
    <n v="2024"/>
    <d v="1899-12-30T14:26:00"/>
    <x v="5"/>
    <x v="0"/>
    <n v="2"/>
    <x v="1"/>
    <s v="White"/>
    <x v="0"/>
    <x v="0"/>
    <n v="2"/>
    <n v="34"/>
    <s v="Delay"/>
    <x v="18"/>
    <n v="14"/>
    <x v="2"/>
    <x v="1"/>
    <x v="0"/>
    <x v="1"/>
  </r>
  <r>
    <n v="694527798"/>
    <s v="U. Witherow"/>
    <x v="142"/>
    <s v="Feb"/>
    <n v="2024"/>
    <d v="1899-12-30T19:08:00"/>
    <x v="2"/>
    <x v="0"/>
    <n v="27"/>
    <x v="3"/>
    <s v="White"/>
    <x v="0"/>
    <x v="0"/>
    <n v="2"/>
    <n v="44"/>
    <s v="Delay"/>
    <x v="19"/>
    <n v="19"/>
    <x v="1"/>
    <x v="3"/>
    <x v="0"/>
    <x v="1"/>
  </r>
  <r>
    <n v="261829019"/>
    <s v="W. Rembrant"/>
    <x v="43"/>
    <s v="Apr"/>
    <n v="2023"/>
    <d v="1899-12-30T17:34:00"/>
    <x v="6"/>
    <x v="0"/>
    <n v="40"/>
    <x v="6"/>
    <s v="White"/>
    <x v="0"/>
    <x v="0"/>
    <n v="2"/>
    <n v="51"/>
    <s v="Delay"/>
    <x v="25"/>
    <n v="17"/>
    <x v="2"/>
    <x v="0"/>
    <x v="2"/>
    <x v="0"/>
  </r>
  <r>
    <n v="782541080"/>
    <s v="Y. Royall"/>
    <x v="144"/>
    <s v="Apr"/>
    <n v="2024"/>
    <d v="1899-12-30T15:21:00"/>
    <x v="4"/>
    <x v="0"/>
    <n v="56"/>
    <x v="2"/>
    <s v="White"/>
    <x v="0"/>
    <x v="0"/>
    <n v="2"/>
    <n v="38"/>
    <s v="Delay"/>
    <x v="1"/>
    <n v="15"/>
    <x v="2"/>
    <x v="0"/>
    <x v="0"/>
    <x v="0"/>
  </r>
  <r>
    <n v="222349656"/>
    <s v="Z. Kellick"/>
    <x v="234"/>
    <s v="Jul"/>
    <n v="2023"/>
    <d v="1899-12-30T01:13:00"/>
    <x v="3"/>
    <x v="0"/>
    <n v="16"/>
    <x v="3"/>
    <s v="White"/>
    <x v="0"/>
    <x v="0"/>
    <n v="2"/>
    <n v="54"/>
    <s v="Delay"/>
    <x v="3"/>
    <n v="1"/>
    <x v="3"/>
    <x v="2"/>
    <x v="2"/>
    <x v="2"/>
  </r>
  <r>
    <n v="194997484"/>
    <s v="A. Smyth"/>
    <x v="556"/>
    <s v="Mar"/>
    <n v="2024"/>
    <d v="1899-12-30T03:34:00"/>
    <x v="1"/>
    <x v="0"/>
    <n v="42"/>
    <x v="6"/>
    <s v="White"/>
    <x v="0"/>
    <x v="0"/>
    <n v="3"/>
    <n v="36"/>
    <s v="Delay"/>
    <x v="11"/>
    <n v="3"/>
    <x v="3"/>
    <x v="0"/>
    <x v="0"/>
    <x v="0"/>
  </r>
  <r>
    <n v="334777420"/>
    <s v="G. Hill"/>
    <x v="343"/>
    <s v="Sep"/>
    <n v="2023"/>
    <d v="1899-12-30T03:01:00"/>
    <x v="1"/>
    <x v="0"/>
    <n v="1"/>
    <x v="1"/>
    <s v="White"/>
    <x v="0"/>
    <x v="0"/>
    <n v="3"/>
    <n v="14"/>
    <s v="Within Time"/>
    <x v="12"/>
    <n v="3"/>
    <x v="3"/>
    <x v="2"/>
    <x v="1"/>
    <x v="2"/>
  </r>
  <r>
    <n v="498090568"/>
    <s v="G. Fazackerley"/>
    <x v="184"/>
    <s v="May"/>
    <n v="2024"/>
    <d v="1899-12-30T09:52:00"/>
    <x v="3"/>
    <x v="0"/>
    <n v="6"/>
    <x v="4"/>
    <s v="White"/>
    <x v="0"/>
    <x v="0"/>
    <n v="3"/>
    <n v="45"/>
    <s v="Delay"/>
    <x v="5"/>
    <n v="9"/>
    <x v="0"/>
    <x v="0"/>
    <x v="0"/>
    <x v="0"/>
  </r>
  <r>
    <n v="410445767"/>
    <s v="M. Bembrigg"/>
    <x v="428"/>
    <s v="Aug"/>
    <n v="2024"/>
    <d v="1899-12-30T12:00:00"/>
    <x v="2"/>
    <x v="0"/>
    <n v="60"/>
    <x v="0"/>
    <s v="White"/>
    <x v="0"/>
    <x v="0"/>
    <n v="3"/>
    <n v="23"/>
    <s v="Within Time"/>
    <x v="21"/>
    <n v="12"/>
    <x v="2"/>
    <x v="1"/>
    <x v="1"/>
    <x v="1"/>
  </r>
  <r>
    <n v="157828955"/>
    <s v="S. Maddin"/>
    <x v="62"/>
    <s v="Oct"/>
    <n v="2024"/>
    <d v="1899-12-30T15:52:00"/>
    <x v="6"/>
    <x v="0"/>
    <n v="63"/>
    <x v="0"/>
    <s v="White"/>
    <x v="0"/>
    <x v="0"/>
    <n v="3"/>
    <n v="23"/>
    <s v="Within Time"/>
    <x v="19"/>
    <n v="15"/>
    <x v="2"/>
    <x v="3"/>
    <x v="1"/>
    <x v="1"/>
  </r>
  <r>
    <n v="227871629"/>
    <s v="S. Gainsburgh"/>
    <x v="557"/>
    <s v="Feb"/>
    <n v="2024"/>
    <d v="1899-12-30T15:08:00"/>
    <x v="4"/>
    <x v="0"/>
    <n v="8"/>
    <x v="4"/>
    <s v="White"/>
    <x v="0"/>
    <x v="0"/>
    <n v="3"/>
    <n v="37"/>
    <s v="Delay"/>
    <x v="9"/>
    <n v="15"/>
    <x v="2"/>
    <x v="3"/>
    <x v="0"/>
    <x v="0"/>
  </r>
  <r>
    <n v="838561331"/>
    <s v="T. Nettles"/>
    <x v="243"/>
    <s v="Jun"/>
    <n v="2024"/>
    <d v="1899-12-30T09:06:00"/>
    <x v="1"/>
    <x v="0"/>
    <n v="32"/>
    <x v="6"/>
    <s v="White"/>
    <x v="0"/>
    <x v="0"/>
    <n v="3"/>
    <n v="30"/>
    <s v="Delay"/>
    <x v="19"/>
    <n v="9"/>
    <x v="0"/>
    <x v="3"/>
    <x v="1"/>
    <x v="1"/>
  </r>
  <r>
    <n v="511676488"/>
    <s v="X. Coyish"/>
    <x v="205"/>
    <s v="May"/>
    <n v="2024"/>
    <d v="1899-12-30T07:02:00"/>
    <x v="0"/>
    <x v="0"/>
    <n v="63"/>
    <x v="0"/>
    <s v="White"/>
    <x v="0"/>
    <x v="0"/>
    <n v="3"/>
    <n v="30"/>
    <s v="Delay"/>
    <x v="4"/>
    <n v="7"/>
    <x v="0"/>
    <x v="2"/>
    <x v="1"/>
    <x v="2"/>
  </r>
  <r>
    <n v="281254387"/>
    <s v="Z. Gritten"/>
    <x v="462"/>
    <s v="May"/>
    <n v="2024"/>
    <d v="1899-12-30T07:41:00"/>
    <x v="6"/>
    <x v="0"/>
    <n v="2"/>
    <x v="1"/>
    <s v="White"/>
    <x v="0"/>
    <x v="0"/>
    <n v="3"/>
    <n v="23"/>
    <s v="Within Time"/>
    <x v="26"/>
    <n v="7"/>
    <x v="0"/>
    <x v="2"/>
    <x v="1"/>
    <x v="2"/>
  </r>
  <r>
    <n v="799902475"/>
    <s v="E. Crose"/>
    <x v="228"/>
    <s v="Jul"/>
    <n v="2023"/>
    <d v="1899-12-30T00:43:00"/>
    <x v="5"/>
    <x v="0"/>
    <n v="58"/>
    <x v="2"/>
    <s v="White"/>
    <x v="0"/>
    <x v="0"/>
    <n v="4"/>
    <n v="18"/>
    <s v="Within Time"/>
    <x v="16"/>
    <n v="0"/>
    <x v="3"/>
    <x v="1"/>
    <x v="1"/>
    <x v="1"/>
  </r>
  <r>
    <n v="478056128"/>
    <s v="H. Satterly"/>
    <x v="475"/>
    <s v="Apr"/>
    <n v="2023"/>
    <d v="1899-12-30T12:44:00"/>
    <x v="1"/>
    <x v="0"/>
    <n v="33"/>
    <x v="6"/>
    <s v="White"/>
    <x v="0"/>
    <x v="0"/>
    <n v="4"/>
    <n v="48"/>
    <s v="Delay"/>
    <x v="4"/>
    <n v="12"/>
    <x v="2"/>
    <x v="2"/>
    <x v="2"/>
    <x v="2"/>
  </r>
  <r>
    <n v="569390856"/>
    <s v="K. Rontsch"/>
    <x v="261"/>
    <s v="Aug"/>
    <n v="2023"/>
    <d v="1899-12-30T03:29:00"/>
    <x v="6"/>
    <x v="0"/>
    <n v="63"/>
    <x v="0"/>
    <s v="White"/>
    <x v="0"/>
    <x v="0"/>
    <n v="4"/>
    <n v="26"/>
    <s v="Within Time"/>
    <x v="1"/>
    <n v="3"/>
    <x v="3"/>
    <x v="0"/>
    <x v="1"/>
    <x v="0"/>
  </r>
  <r>
    <n v="546841188"/>
    <s v="L. Caramuscia"/>
    <x v="483"/>
    <s v="Jan"/>
    <n v="2024"/>
    <d v="1899-12-30T09:34:00"/>
    <x v="0"/>
    <x v="0"/>
    <n v="2"/>
    <x v="1"/>
    <s v="White"/>
    <x v="0"/>
    <x v="0"/>
    <n v="4"/>
    <n v="41"/>
    <s v="Delay"/>
    <x v="29"/>
    <n v="9"/>
    <x v="0"/>
    <x v="2"/>
    <x v="0"/>
    <x v="2"/>
  </r>
  <r>
    <n v="771071890"/>
    <s v="L. Kiwitz"/>
    <x v="404"/>
    <s v="Nov"/>
    <n v="2023"/>
    <d v="1899-12-30T00:20:00"/>
    <x v="2"/>
    <x v="0"/>
    <n v="72"/>
    <x v="5"/>
    <s v="White"/>
    <x v="0"/>
    <x v="0"/>
    <n v="4"/>
    <n v="48"/>
    <s v="Delay"/>
    <x v="3"/>
    <n v="0"/>
    <x v="3"/>
    <x v="2"/>
    <x v="2"/>
    <x v="2"/>
  </r>
  <r>
    <n v="171692921"/>
    <s v="M. Kernley"/>
    <x v="150"/>
    <s v="Feb"/>
    <n v="2024"/>
    <d v="1899-12-30T03:03:00"/>
    <x v="2"/>
    <x v="0"/>
    <n v="32"/>
    <x v="6"/>
    <s v="White"/>
    <x v="0"/>
    <x v="0"/>
    <n v="4"/>
    <n v="36"/>
    <s v="Delay"/>
    <x v="4"/>
    <n v="3"/>
    <x v="3"/>
    <x v="2"/>
    <x v="0"/>
    <x v="2"/>
  </r>
  <r>
    <n v="110754741"/>
    <s v="N. Corbet"/>
    <x v="115"/>
    <s v="Oct"/>
    <n v="2024"/>
    <d v="1899-12-30T07:22:00"/>
    <x v="6"/>
    <x v="0"/>
    <n v="45"/>
    <x v="2"/>
    <s v="White"/>
    <x v="0"/>
    <x v="0"/>
    <n v="4"/>
    <n v="37"/>
    <s v="Delay"/>
    <x v="13"/>
    <n v="7"/>
    <x v="0"/>
    <x v="2"/>
    <x v="0"/>
    <x v="2"/>
  </r>
  <r>
    <n v="339228496"/>
    <s v="P. Gehrels"/>
    <x v="412"/>
    <s v="Jan"/>
    <n v="2024"/>
    <d v="1899-12-30T04:12:00"/>
    <x v="6"/>
    <x v="0"/>
    <n v="22"/>
    <x v="3"/>
    <s v="White"/>
    <x v="0"/>
    <x v="0"/>
    <n v="4"/>
    <n v="49"/>
    <s v="Delay"/>
    <x v="12"/>
    <n v="4"/>
    <x v="3"/>
    <x v="2"/>
    <x v="2"/>
    <x v="2"/>
  </r>
  <r>
    <n v="689979515"/>
    <s v="T. Freezer"/>
    <x v="14"/>
    <s v="May"/>
    <n v="2023"/>
    <d v="1899-12-30T15:59:00"/>
    <x v="2"/>
    <x v="0"/>
    <n v="13"/>
    <x v="4"/>
    <s v="White"/>
    <x v="0"/>
    <x v="0"/>
    <n v="4"/>
    <n v="32"/>
    <s v="Delay"/>
    <x v="2"/>
    <n v="15"/>
    <x v="2"/>
    <x v="1"/>
    <x v="0"/>
    <x v="1"/>
  </r>
  <r>
    <n v="278409371"/>
    <s v="Z. Rittmeyer"/>
    <x v="286"/>
    <s v="Mar"/>
    <n v="2024"/>
    <d v="1899-12-30T02:47:00"/>
    <x v="3"/>
    <x v="0"/>
    <n v="8"/>
    <x v="4"/>
    <s v="White"/>
    <x v="0"/>
    <x v="0"/>
    <n v="4"/>
    <n v="27"/>
    <s v="Within Time"/>
    <x v="14"/>
    <n v="2"/>
    <x v="3"/>
    <x v="0"/>
    <x v="1"/>
    <x v="0"/>
  </r>
  <r>
    <n v="217575300"/>
    <s v="J. Godson"/>
    <x v="121"/>
    <s v="Jun"/>
    <n v="2024"/>
    <d v="1899-12-30T23:28:00"/>
    <x v="3"/>
    <x v="0"/>
    <n v="43"/>
    <x v="6"/>
    <s v="White"/>
    <x v="0"/>
    <x v="0"/>
    <n v="5"/>
    <n v="54"/>
    <s v="Delay"/>
    <x v="12"/>
    <n v="23"/>
    <x v="1"/>
    <x v="2"/>
    <x v="2"/>
    <x v="2"/>
  </r>
  <r>
    <n v="791529087"/>
    <s v="M. Brasher"/>
    <x v="188"/>
    <s v="Aug"/>
    <n v="2023"/>
    <d v="1899-12-30T12:41:00"/>
    <x v="4"/>
    <x v="0"/>
    <n v="34"/>
    <x v="6"/>
    <s v="White"/>
    <x v="0"/>
    <x v="0"/>
    <n v="5"/>
    <n v="17"/>
    <s v="Within Time"/>
    <x v="26"/>
    <n v="12"/>
    <x v="2"/>
    <x v="2"/>
    <x v="1"/>
    <x v="2"/>
  </r>
  <r>
    <n v="737628031"/>
    <s v="V. Ponton"/>
    <x v="564"/>
    <s v="Jun"/>
    <n v="2024"/>
    <d v="1899-12-30T03:14:00"/>
    <x v="3"/>
    <x v="0"/>
    <n v="4"/>
    <x v="1"/>
    <s v="White"/>
    <x v="0"/>
    <x v="0"/>
    <n v="5"/>
    <n v="49"/>
    <s v="Delay"/>
    <x v="30"/>
    <n v="3"/>
    <x v="3"/>
    <x v="3"/>
    <x v="2"/>
    <x v="1"/>
  </r>
  <r>
    <n v="615732112"/>
    <s v="C. Parvin"/>
    <x v="471"/>
    <s v="Jun"/>
    <n v="2023"/>
    <d v="1899-12-30T21:44:00"/>
    <x v="3"/>
    <x v="0"/>
    <n v="77"/>
    <x v="5"/>
    <s v="White"/>
    <x v="0"/>
    <x v="0"/>
    <n v="6"/>
    <n v="24"/>
    <s v="Within Time"/>
    <x v="25"/>
    <n v="21"/>
    <x v="1"/>
    <x v="0"/>
    <x v="1"/>
    <x v="0"/>
  </r>
  <r>
    <n v="686153149"/>
    <s v="D. Van't Hoff"/>
    <x v="156"/>
    <s v="Aug"/>
    <n v="2023"/>
    <d v="1899-12-30T21:50:00"/>
    <x v="3"/>
    <x v="0"/>
    <n v="57"/>
    <x v="2"/>
    <s v="White"/>
    <x v="0"/>
    <x v="0"/>
    <n v="6"/>
    <n v="56"/>
    <s v="Delay"/>
    <x v="23"/>
    <n v="21"/>
    <x v="1"/>
    <x v="2"/>
    <x v="2"/>
    <x v="2"/>
  </r>
  <r>
    <n v="543722686"/>
    <s v="F. Heddy"/>
    <x v="221"/>
    <s v="May"/>
    <n v="2024"/>
    <d v="1899-12-30T03:02:00"/>
    <x v="0"/>
    <x v="0"/>
    <n v="56"/>
    <x v="2"/>
    <s v="White"/>
    <x v="0"/>
    <x v="0"/>
    <n v="6"/>
    <n v="38"/>
    <s v="Delay"/>
    <x v="21"/>
    <n v="3"/>
    <x v="3"/>
    <x v="1"/>
    <x v="0"/>
    <x v="1"/>
  </r>
  <r>
    <n v="164096339"/>
    <s v="G. Reedyhough"/>
    <x v="387"/>
    <s v="Apr"/>
    <n v="2024"/>
    <d v="1899-12-30T00:10:00"/>
    <x v="0"/>
    <x v="0"/>
    <n v="49"/>
    <x v="2"/>
    <s v="White"/>
    <x v="0"/>
    <x v="0"/>
    <n v="6"/>
    <n v="29"/>
    <s v="Within Time"/>
    <x v="15"/>
    <n v="0"/>
    <x v="3"/>
    <x v="2"/>
    <x v="1"/>
    <x v="2"/>
  </r>
  <r>
    <n v="632273299"/>
    <s v="I. Magenny"/>
    <x v="549"/>
    <s v="Oct"/>
    <n v="2024"/>
    <d v="1899-12-30T23:46:00"/>
    <x v="0"/>
    <x v="0"/>
    <n v="56"/>
    <x v="2"/>
    <s v="White"/>
    <x v="0"/>
    <x v="0"/>
    <n v="6"/>
    <n v="27"/>
    <s v="Within Time"/>
    <x v="11"/>
    <n v="23"/>
    <x v="1"/>
    <x v="0"/>
    <x v="1"/>
    <x v="0"/>
  </r>
  <r>
    <n v="363137370"/>
    <s v="L. Patria"/>
    <x v="514"/>
    <s v="Apr"/>
    <n v="2024"/>
    <d v="1899-12-30T22:18:00"/>
    <x v="3"/>
    <x v="0"/>
    <n v="23"/>
    <x v="3"/>
    <s v="White"/>
    <x v="0"/>
    <x v="0"/>
    <n v="6"/>
    <n v="19"/>
    <s v="Within Time"/>
    <x v="26"/>
    <n v="22"/>
    <x v="1"/>
    <x v="2"/>
    <x v="1"/>
    <x v="2"/>
  </r>
  <r>
    <n v="627660665"/>
    <s v="N. Sibbert"/>
    <x v="20"/>
    <s v="May"/>
    <n v="2023"/>
    <d v="1899-12-30T16:23:00"/>
    <x v="4"/>
    <x v="0"/>
    <n v="56"/>
    <x v="2"/>
    <s v="White"/>
    <x v="0"/>
    <x v="0"/>
    <n v="6"/>
    <n v="24"/>
    <s v="Within Time"/>
    <x v="13"/>
    <n v="16"/>
    <x v="2"/>
    <x v="2"/>
    <x v="1"/>
    <x v="2"/>
  </r>
  <r>
    <n v="549636821"/>
    <s v="O. Wonfar"/>
    <x v="414"/>
    <s v="May"/>
    <n v="2024"/>
    <d v="1899-12-30T03:14:00"/>
    <x v="2"/>
    <x v="0"/>
    <n v="50"/>
    <x v="2"/>
    <s v="White"/>
    <x v="0"/>
    <x v="0"/>
    <n v="6"/>
    <n v="40"/>
    <s v="Delay"/>
    <x v="17"/>
    <n v="3"/>
    <x v="3"/>
    <x v="1"/>
    <x v="0"/>
    <x v="1"/>
  </r>
  <r>
    <n v="527015968"/>
    <s v="O. Stryde"/>
    <x v="180"/>
    <s v="Apr"/>
    <n v="2023"/>
    <d v="1899-12-30T14:20:00"/>
    <x v="2"/>
    <x v="0"/>
    <n v="9"/>
    <x v="4"/>
    <s v="White"/>
    <x v="0"/>
    <x v="0"/>
    <n v="6"/>
    <n v="45"/>
    <s v="Delay"/>
    <x v="23"/>
    <n v="14"/>
    <x v="2"/>
    <x v="2"/>
    <x v="0"/>
    <x v="2"/>
  </r>
  <r>
    <n v="621385039"/>
    <s v="Q. Cuthbert"/>
    <x v="236"/>
    <s v="Nov"/>
    <n v="2023"/>
    <d v="1899-12-30T20:42:00"/>
    <x v="1"/>
    <x v="0"/>
    <n v="28"/>
    <x v="3"/>
    <s v="White"/>
    <x v="0"/>
    <x v="0"/>
    <n v="6"/>
    <n v="47"/>
    <s v="Delay"/>
    <x v="25"/>
    <n v="20"/>
    <x v="1"/>
    <x v="0"/>
    <x v="2"/>
    <x v="0"/>
  </r>
  <r>
    <n v="735882026"/>
    <s v="S. Learmonth"/>
    <x v="548"/>
    <s v="Oct"/>
    <n v="2024"/>
    <d v="1899-12-30T10:31:00"/>
    <x v="1"/>
    <x v="0"/>
    <n v="45"/>
    <x v="2"/>
    <s v="White"/>
    <x v="0"/>
    <x v="0"/>
    <n v="6"/>
    <n v="34"/>
    <s v="Delay"/>
    <x v="5"/>
    <n v="10"/>
    <x v="0"/>
    <x v="0"/>
    <x v="0"/>
    <x v="0"/>
  </r>
  <r>
    <n v="366775942"/>
    <s v="V. Barniss"/>
    <x v="263"/>
    <s v="Aug"/>
    <n v="2023"/>
    <d v="1899-12-30T13:58:00"/>
    <x v="3"/>
    <x v="0"/>
    <n v="75"/>
    <x v="5"/>
    <s v="White"/>
    <x v="0"/>
    <x v="0"/>
    <n v="6"/>
    <n v="39"/>
    <s v="Delay"/>
    <x v="0"/>
    <n v="13"/>
    <x v="2"/>
    <x v="0"/>
    <x v="0"/>
    <x v="0"/>
  </r>
  <r>
    <n v="352850161"/>
    <s v="Y. Canet"/>
    <x v="5"/>
    <s v="Apr"/>
    <n v="2023"/>
    <d v="1899-12-30T08:38:00"/>
    <x v="2"/>
    <x v="0"/>
    <n v="65"/>
    <x v="0"/>
    <s v="White"/>
    <x v="0"/>
    <x v="0"/>
    <n v="6"/>
    <n v="50"/>
    <s v="Delay"/>
    <x v="0"/>
    <n v="8"/>
    <x v="0"/>
    <x v="0"/>
    <x v="2"/>
    <x v="0"/>
  </r>
  <r>
    <n v="135283714"/>
    <s v="A. Mulheron"/>
    <x v="73"/>
    <s v="Jun"/>
    <n v="2023"/>
    <d v="1899-12-30T08:07:00"/>
    <x v="5"/>
    <x v="0"/>
    <n v="15"/>
    <x v="3"/>
    <s v="White"/>
    <x v="0"/>
    <x v="0"/>
    <n v="7"/>
    <n v="53"/>
    <s v="Delay"/>
    <x v="17"/>
    <n v="8"/>
    <x v="0"/>
    <x v="1"/>
    <x v="2"/>
    <x v="1"/>
  </r>
  <r>
    <n v="227464395"/>
    <s v="B. Casoni"/>
    <x v="138"/>
    <s v="Oct"/>
    <n v="2024"/>
    <d v="1899-12-30T03:57:00"/>
    <x v="5"/>
    <x v="0"/>
    <n v="37"/>
    <x v="6"/>
    <s v="White"/>
    <x v="0"/>
    <x v="0"/>
    <n v="7"/>
    <n v="52"/>
    <s v="Delay"/>
    <x v="25"/>
    <n v="3"/>
    <x v="3"/>
    <x v="0"/>
    <x v="2"/>
    <x v="0"/>
  </r>
  <r>
    <n v="779166027"/>
    <s v="C. Fardo"/>
    <x v="226"/>
    <s v="Sep"/>
    <n v="2023"/>
    <d v="1899-12-30T07:23:00"/>
    <x v="6"/>
    <x v="0"/>
    <n v="10"/>
    <x v="4"/>
    <s v="White"/>
    <x v="0"/>
    <x v="0"/>
    <n v="7"/>
    <n v="26"/>
    <s v="Within Time"/>
    <x v="7"/>
    <n v="7"/>
    <x v="0"/>
    <x v="2"/>
    <x v="1"/>
    <x v="2"/>
  </r>
  <r>
    <n v="716810777"/>
    <s v="F. Itzakovitz"/>
    <x v="198"/>
    <s v="May"/>
    <n v="2024"/>
    <d v="1899-12-30T16:06:00"/>
    <x v="5"/>
    <x v="0"/>
    <n v="38"/>
    <x v="6"/>
    <s v="White"/>
    <x v="0"/>
    <x v="0"/>
    <n v="7"/>
    <n v="43"/>
    <s v="Delay"/>
    <x v="24"/>
    <n v="16"/>
    <x v="2"/>
    <x v="1"/>
    <x v="0"/>
    <x v="1"/>
  </r>
  <r>
    <n v="133434724"/>
    <s v="K. Parr"/>
    <x v="76"/>
    <s v="Jun"/>
    <n v="2024"/>
    <d v="1899-12-30T05:58:00"/>
    <x v="1"/>
    <x v="0"/>
    <n v="62"/>
    <x v="0"/>
    <s v="White"/>
    <x v="0"/>
    <x v="0"/>
    <n v="7"/>
    <n v="53"/>
    <s v="Delay"/>
    <x v="4"/>
    <n v="5"/>
    <x v="3"/>
    <x v="2"/>
    <x v="2"/>
    <x v="2"/>
  </r>
  <r>
    <n v="338325533"/>
    <s v="N. Kiefer"/>
    <x v="279"/>
    <s v="May"/>
    <n v="2023"/>
    <d v="1899-12-30T02:00:00"/>
    <x v="3"/>
    <x v="0"/>
    <n v="48"/>
    <x v="2"/>
    <s v="White"/>
    <x v="0"/>
    <x v="0"/>
    <n v="7"/>
    <n v="51"/>
    <s v="Delay"/>
    <x v="26"/>
    <n v="2"/>
    <x v="3"/>
    <x v="2"/>
    <x v="2"/>
    <x v="2"/>
  </r>
  <r>
    <n v="771562704"/>
    <s v="O. Munns"/>
    <x v="357"/>
    <s v="Sep"/>
    <n v="2024"/>
    <d v="1899-12-30T12:09:00"/>
    <x v="6"/>
    <x v="0"/>
    <n v="3"/>
    <x v="1"/>
    <s v="White"/>
    <x v="0"/>
    <x v="0"/>
    <n v="7"/>
    <n v="20"/>
    <s v="Within Time"/>
    <x v="14"/>
    <n v="12"/>
    <x v="2"/>
    <x v="0"/>
    <x v="1"/>
    <x v="0"/>
  </r>
  <r>
    <n v="169765874"/>
    <s v="U. Graith"/>
    <x v="299"/>
    <s v="Feb"/>
    <n v="2024"/>
    <d v="1899-12-30T20:56:00"/>
    <x v="0"/>
    <x v="0"/>
    <n v="7"/>
    <x v="4"/>
    <s v="White"/>
    <x v="0"/>
    <x v="0"/>
    <n v="7"/>
    <n v="22"/>
    <s v="Within Time"/>
    <x v="28"/>
    <n v="20"/>
    <x v="1"/>
    <x v="0"/>
    <x v="1"/>
    <x v="2"/>
  </r>
  <r>
    <n v="152473239"/>
    <s v="Y. Reinger"/>
    <x v="371"/>
    <s v="Jul"/>
    <n v="2023"/>
    <d v="1899-12-30T02:57:00"/>
    <x v="6"/>
    <x v="0"/>
    <n v="50"/>
    <x v="2"/>
    <s v="White"/>
    <x v="0"/>
    <x v="0"/>
    <n v="7"/>
    <n v="14"/>
    <s v="Within Time"/>
    <x v="6"/>
    <n v="2"/>
    <x v="3"/>
    <x v="3"/>
    <x v="1"/>
    <x v="0"/>
  </r>
  <r>
    <n v="745531981"/>
    <s v="Z. McTerlagh"/>
    <x v="224"/>
    <s v="May"/>
    <n v="2024"/>
    <d v="1899-12-30T02:39:00"/>
    <x v="2"/>
    <x v="0"/>
    <n v="62"/>
    <x v="0"/>
    <s v="White"/>
    <x v="0"/>
    <x v="0"/>
    <n v="7"/>
    <n v="36"/>
    <s v="Delay"/>
    <x v="30"/>
    <n v="2"/>
    <x v="3"/>
    <x v="3"/>
    <x v="0"/>
    <x v="1"/>
  </r>
  <r>
    <n v="203584811"/>
    <s v="Z. Fortey"/>
    <x v="433"/>
    <s v="Jan"/>
    <n v="2024"/>
    <d v="1899-12-30T05:31:00"/>
    <x v="3"/>
    <x v="0"/>
    <n v="29"/>
    <x v="3"/>
    <s v="White"/>
    <x v="0"/>
    <x v="0"/>
    <n v="7"/>
    <n v="48"/>
    <s v="Delay"/>
    <x v="26"/>
    <n v="5"/>
    <x v="3"/>
    <x v="2"/>
    <x v="2"/>
    <x v="2"/>
  </r>
  <r>
    <n v="274322971"/>
    <s v="E. Belison"/>
    <x v="322"/>
    <s v="May"/>
    <n v="2023"/>
    <d v="1899-12-30T08:15:00"/>
    <x v="6"/>
    <x v="0"/>
    <n v="74"/>
    <x v="5"/>
    <s v="White"/>
    <x v="0"/>
    <x v="0"/>
    <n v="8"/>
    <n v="45"/>
    <s v="Delay"/>
    <x v="11"/>
    <n v="8"/>
    <x v="0"/>
    <x v="0"/>
    <x v="0"/>
    <x v="0"/>
  </r>
  <r>
    <n v="330721327"/>
    <s v="L. Birkenhead"/>
    <x v="388"/>
    <s v="Mar"/>
    <n v="2024"/>
    <d v="1899-12-30T14:07:00"/>
    <x v="3"/>
    <x v="0"/>
    <n v="34"/>
    <x v="6"/>
    <s v="White"/>
    <x v="0"/>
    <x v="0"/>
    <n v="8"/>
    <n v="59"/>
    <s v="Delay"/>
    <x v="29"/>
    <n v="14"/>
    <x v="2"/>
    <x v="2"/>
    <x v="2"/>
    <x v="2"/>
  </r>
  <r>
    <n v="691396392"/>
    <s v="T. Regorz"/>
    <x v="75"/>
    <s v="Dec"/>
    <n v="2023"/>
    <d v="1899-12-30T12:11:00"/>
    <x v="3"/>
    <x v="0"/>
    <n v="2"/>
    <x v="1"/>
    <s v="White"/>
    <x v="0"/>
    <x v="0"/>
    <n v="8"/>
    <n v="34"/>
    <s v="Delay"/>
    <x v="8"/>
    <n v="12"/>
    <x v="2"/>
    <x v="3"/>
    <x v="0"/>
    <x v="1"/>
  </r>
  <r>
    <n v="489193938"/>
    <s v="T. Yes"/>
    <x v="455"/>
    <s v="Jul"/>
    <n v="2024"/>
    <d v="1899-12-30T09:16:00"/>
    <x v="1"/>
    <x v="0"/>
    <n v="32"/>
    <x v="6"/>
    <s v="White"/>
    <x v="0"/>
    <x v="0"/>
    <n v="8"/>
    <n v="44"/>
    <s v="Delay"/>
    <x v="0"/>
    <n v="9"/>
    <x v="0"/>
    <x v="0"/>
    <x v="0"/>
    <x v="0"/>
  </r>
  <r>
    <n v="388620454"/>
    <s v="U. Jeavon"/>
    <x v="538"/>
    <s v="May"/>
    <n v="2024"/>
    <d v="1899-12-30T04:21:00"/>
    <x v="1"/>
    <x v="0"/>
    <n v="14"/>
    <x v="4"/>
    <s v="White"/>
    <x v="0"/>
    <x v="0"/>
    <n v="8"/>
    <n v="37"/>
    <s v="Delay"/>
    <x v="2"/>
    <n v="4"/>
    <x v="3"/>
    <x v="1"/>
    <x v="0"/>
    <x v="1"/>
  </r>
  <r>
    <n v="221141687"/>
    <s v="U. Campion"/>
    <x v="376"/>
    <s v="Oct"/>
    <n v="2024"/>
    <d v="1899-12-30T14:36:00"/>
    <x v="5"/>
    <x v="0"/>
    <n v="30"/>
    <x v="6"/>
    <s v="White"/>
    <x v="0"/>
    <x v="0"/>
    <n v="8"/>
    <n v="54"/>
    <s v="Delay"/>
    <x v="2"/>
    <n v="14"/>
    <x v="2"/>
    <x v="1"/>
    <x v="2"/>
    <x v="1"/>
  </r>
  <r>
    <n v="357520985"/>
    <s v="W. Trippett"/>
    <x v="195"/>
    <s v="May"/>
    <n v="2023"/>
    <d v="1899-12-30T17:19:00"/>
    <x v="0"/>
    <x v="0"/>
    <n v="6"/>
    <x v="4"/>
    <s v="White"/>
    <x v="0"/>
    <x v="0"/>
    <n v="8"/>
    <n v="29"/>
    <s v="Within Time"/>
    <x v="14"/>
    <n v="17"/>
    <x v="2"/>
    <x v="0"/>
    <x v="1"/>
    <x v="0"/>
  </r>
  <r>
    <n v="444752039"/>
    <s v="B. Cheves"/>
    <x v="94"/>
    <s v="Sep"/>
    <n v="2024"/>
    <d v="1899-12-30T13:25:00"/>
    <x v="1"/>
    <x v="0"/>
    <n v="44"/>
    <x v="6"/>
    <s v="White"/>
    <x v="0"/>
    <x v="0"/>
    <n v="9"/>
    <n v="39"/>
    <s v="Delay"/>
    <x v="20"/>
    <n v="13"/>
    <x v="2"/>
    <x v="3"/>
    <x v="0"/>
    <x v="0"/>
  </r>
  <r>
    <n v="703878026"/>
    <s v="M. Tomaskov"/>
    <x v="496"/>
    <s v="Dec"/>
    <n v="2023"/>
    <d v="1899-12-30T04:01:00"/>
    <x v="1"/>
    <x v="0"/>
    <n v="33"/>
    <x v="6"/>
    <s v="White"/>
    <x v="0"/>
    <x v="0"/>
    <n v="9"/>
    <n v="35"/>
    <s v="Delay"/>
    <x v="30"/>
    <n v="4"/>
    <x v="3"/>
    <x v="3"/>
    <x v="0"/>
    <x v="1"/>
  </r>
  <r>
    <n v="126479260"/>
    <s v="O. Roly"/>
    <x v="566"/>
    <s v="Sep"/>
    <n v="2023"/>
    <d v="1899-12-30T14:54:00"/>
    <x v="2"/>
    <x v="0"/>
    <n v="64"/>
    <x v="0"/>
    <s v="White"/>
    <x v="0"/>
    <x v="0"/>
    <n v="9"/>
    <n v="12"/>
    <s v="Within Time"/>
    <x v="16"/>
    <n v="14"/>
    <x v="2"/>
    <x v="1"/>
    <x v="1"/>
    <x v="1"/>
  </r>
  <r>
    <n v="108996116"/>
    <s v="P. Baddeley"/>
    <x v="414"/>
    <s v="May"/>
    <n v="2024"/>
    <d v="1899-12-30T14:06:00"/>
    <x v="2"/>
    <x v="0"/>
    <n v="44"/>
    <x v="6"/>
    <s v="White"/>
    <x v="0"/>
    <x v="0"/>
    <n v="9"/>
    <n v="13"/>
    <s v="Within Time"/>
    <x v="17"/>
    <n v="14"/>
    <x v="2"/>
    <x v="1"/>
    <x v="1"/>
    <x v="1"/>
  </r>
  <r>
    <n v="559574367"/>
    <s v="S. Galilee"/>
    <x v="291"/>
    <s v="Jun"/>
    <n v="2023"/>
    <d v="1899-12-30T22:52:00"/>
    <x v="0"/>
    <x v="0"/>
    <n v="57"/>
    <x v="2"/>
    <s v="White"/>
    <x v="0"/>
    <x v="0"/>
    <n v="9"/>
    <n v="28"/>
    <s v="Within Time"/>
    <x v="26"/>
    <n v="22"/>
    <x v="1"/>
    <x v="2"/>
    <x v="1"/>
    <x v="2"/>
  </r>
  <r>
    <n v="361788393"/>
    <s v="S. Ridgway"/>
    <x v="258"/>
    <s v="Apr"/>
    <n v="2024"/>
    <d v="1899-12-30T15:50:00"/>
    <x v="2"/>
    <x v="0"/>
    <n v="26"/>
    <x v="3"/>
    <s v="White"/>
    <x v="0"/>
    <x v="0"/>
    <n v="9"/>
    <n v="33"/>
    <s v="Delay"/>
    <x v="25"/>
    <n v="15"/>
    <x v="2"/>
    <x v="0"/>
    <x v="0"/>
    <x v="0"/>
  </r>
  <r>
    <n v="752786839"/>
    <s v="S. Gosnoll"/>
    <x v="375"/>
    <s v="Sep"/>
    <n v="2023"/>
    <d v="1899-12-30T13:32:00"/>
    <x v="0"/>
    <x v="0"/>
    <n v="19"/>
    <x v="3"/>
    <s v="White"/>
    <x v="0"/>
    <x v="0"/>
    <n v="9"/>
    <n v="45"/>
    <s v="Delay"/>
    <x v="23"/>
    <n v="13"/>
    <x v="2"/>
    <x v="2"/>
    <x v="0"/>
    <x v="2"/>
  </r>
  <r>
    <n v="278964501"/>
    <s v="U. Djokic"/>
    <x v="366"/>
    <s v="Feb"/>
    <n v="2024"/>
    <d v="1899-12-30T21:59:00"/>
    <x v="4"/>
    <x v="0"/>
    <n v="33"/>
    <x v="6"/>
    <s v="White"/>
    <x v="0"/>
    <x v="0"/>
    <n v="9"/>
    <n v="39"/>
    <s v="Delay"/>
    <x v="18"/>
    <n v="21"/>
    <x v="1"/>
    <x v="1"/>
    <x v="0"/>
    <x v="1"/>
  </r>
  <r>
    <n v="322580100"/>
    <s v="U. Statefield"/>
    <x v="535"/>
    <s v="Apr"/>
    <n v="2024"/>
    <d v="1899-12-30T13:05:00"/>
    <x v="5"/>
    <x v="0"/>
    <n v="39"/>
    <x v="6"/>
    <s v="White"/>
    <x v="0"/>
    <x v="0"/>
    <n v="9"/>
    <n v="55"/>
    <s v="Delay"/>
    <x v="9"/>
    <n v="13"/>
    <x v="2"/>
    <x v="3"/>
    <x v="2"/>
    <x v="0"/>
  </r>
  <r>
    <n v="840122681"/>
    <s v="V. Besemer"/>
    <x v="470"/>
    <s v="Nov"/>
    <n v="2023"/>
    <d v="1899-12-30T17:56:00"/>
    <x v="0"/>
    <x v="0"/>
    <n v="22"/>
    <x v="3"/>
    <s v="White"/>
    <x v="0"/>
    <x v="0"/>
    <n v="9"/>
    <n v="10"/>
    <s v="Within Time"/>
    <x v="19"/>
    <n v="17"/>
    <x v="2"/>
    <x v="3"/>
    <x v="1"/>
    <x v="1"/>
  </r>
  <r>
    <n v="210670041"/>
    <s v="D. Persent"/>
    <x v="233"/>
    <s v="Jan"/>
    <n v="2024"/>
    <d v="1899-12-30T18:19:00"/>
    <x v="5"/>
    <x v="0"/>
    <n v="8"/>
    <x v="4"/>
    <s v="White"/>
    <x v="0"/>
    <x v="0"/>
    <n v="10"/>
    <n v="49"/>
    <s v="Delay"/>
    <x v="9"/>
    <n v="18"/>
    <x v="1"/>
    <x v="3"/>
    <x v="2"/>
    <x v="0"/>
  </r>
  <r>
    <n v="538181640"/>
    <s v="L. Lambourne"/>
    <x v="417"/>
    <s v="May"/>
    <n v="2024"/>
    <d v="1899-12-30T14:23:00"/>
    <x v="2"/>
    <x v="0"/>
    <n v="72"/>
    <x v="5"/>
    <s v="White"/>
    <x v="0"/>
    <x v="0"/>
    <n v="10"/>
    <n v="10"/>
    <s v="Within Time"/>
    <x v="3"/>
    <n v="14"/>
    <x v="2"/>
    <x v="2"/>
    <x v="1"/>
    <x v="2"/>
  </r>
  <r>
    <n v="256382449"/>
    <s v="Q. Copplestone"/>
    <x v="424"/>
    <s v="Feb"/>
    <n v="2024"/>
    <d v="1899-12-30T13:07:00"/>
    <x v="0"/>
    <x v="0"/>
    <n v="23"/>
    <x v="3"/>
    <s v="White"/>
    <x v="0"/>
    <x v="0"/>
    <n v="10"/>
    <n v="21"/>
    <s v="Within Time"/>
    <x v="20"/>
    <n v="13"/>
    <x v="2"/>
    <x v="3"/>
    <x v="1"/>
    <x v="0"/>
  </r>
  <r>
    <n v="747204937"/>
    <s v="W. Fydo"/>
    <x v="486"/>
    <s v="Apr"/>
    <n v="2023"/>
    <d v="1899-12-30T20:16:00"/>
    <x v="4"/>
    <x v="0"/>
    <n v="65"/>
    <x v="0"/>
    <s v="White"/>
    <x v="0"/>
    <x v="0"/>
    <n v="10"/>
    <n v="38"/>
    <s v="Delay"/>
    <x v="24"/>
    <n v="20"/>
    <x v="1"/>
    <x v="1"/>
    <x v="0"/>
    <x v="1"/>
  </r>
  <r>
    <n v="395807937"/>
    <s v="A. Knagges"/>
    <x v="310"/>
    <s v="Aug"/>
    <n v="2024"/>
    <d v="1899-12-30T07:57:00"/>
    <x v="4"/>
    <x v="0"/>
    <n v="24"/>
    <x v="3"/>
    <s v="White"/>
    <x v="2"/>
    <x v="0"/>
    <m/>
    <n v="46"/>
    <s v="Delay"/>
    <x v="9"/>
    <n v="7"/>
    <x v="0"/>
    <x v="3"/>
    <x v="2"/>
    <x v="0"/>
  </r>
  <r>
    <n v="522116573"/>
    <s v="B. Koba"/>
    <x v="78"/>
    <s v="Sep"/>
    <n v="2024"/>
    <d v="1899-12-30T15:26:00"/>
    <x v="0"/>
    <x v="0"/>
    <n v="48"/>
    <x v="2"/>
    <s v="White"/>
    <x v="2"/>
    <x v="0"/>
    <m/>
    <n v="29"/>
    <s v="Within Time"/>
    <x v="25"/>
    <n v="15"/>
    <x v="2"/>
    <x v="0"/>
    <x v="1"/>
    <x v="0"/>
  </r>
  <r>
    <n v="691300132"/>
    <s v="B. McComb"/>
    <x v="66"/>
    <s v="Jul"/>
    <n v="2023"/>
    <d v="1899-12-30T02:52:00"/>
    <x v="4"/>
    <x v="0"/>
    <n v="13"/>
    <x v="4"/>
    <s v="White"/>
    <x v="2"/>
    <x v="0"/>
    <m/>
    <n v="57"/>
    <s v="Delay"/>
    <x v="24"/>
    <n v="2"/>
    <x v="3"/>
    <x v="1"/>
    <x v="2"/>
    <x v="1"/>
  </r>
  <r>
    <n v="765955555"/>
    <s v="B. Gasken"/>
    <x v="122"/>
    <s v="Mar"/>
    <n v="2024"/>
    <d v="1899-12-30T14:00:00"/>
    <x v="4"/>
    <x v="0"/>
    <n v="15"/>
    <x v="3"/>
    <s v="White"/>
    <x v="2"/>
    <x v="0"/>
    <m/>
    <n v="59"/>
    <s v="Delay"/>
    <x v="10"/>
    <n v="14"/>
    <x v="2"/>
    <x v="2"/>
    <x v="2"/>
    <x v="2"/>
  </r>
  <r>
    <n v="159849480"/>
    <s v="C. Chappelle"/>
    <x v="43"/>
    <s v="Apr"/>
    <n v="2023"/>
    <d v="1899-12-30T05:34:00"/>
    <x v="6"/>
    <x v="0"/>
    <n v="38"/>
    <x v="6"/>
    <s v="White"/>
    <x v="2"/>
    <x v="0"/>
    <m/>
    <n v="12"/>
    <s v="Within Time"/>
    <x v="25"/>
    <n v="5"/>
    <x v="3"/>
    <x v="0"/>
    <x v="1"/>
    <x v="0"/>
  </r>
  <r>
    <n v="774503865"/>
    <s v="C. Tilson"/>
    <x v="52"/>
    <s v="Jun"/>
    <n v="2024"/>
    <d v="1899-12-30T18:11:00"/>
    <x v="3"/>
    <x v="0"/>
    <n v="7"/>
    <x v="4"/>
    <s v="White"/>
    <x v="2"/>
    <x v="0"/>
    <m/>
    <n v="22"/>
    <s v="Within Time"/>
    <x v="11"/>
    <n v="18"/>
    <x v="1"/>
    <x v="0"/>
    <x v="1"/>
    <x v="0"/>
  </r>
  <r>
    <n v="743916945"/>
    <s v="C. Filimore"/>
    <x v="364"/>
    <s v="Sep"/>
    <n v="2023"/>
    <d v="1899-12-30T21:40:00"/>
    <x v="1"/>
    <x v="0"/>
    <n v="71"/>
    <x v="5"/>
    <s v="White"/>
    <x v="2"/>
    <x v="0"/>
    <m/>
    <n v="28"/>
    <s v="Within Time"/>
    <x v="11"/>
    <n v="21"/>
    <x v="1"/>
    <x v="0"/>
    <x v="1"/>
    <x v="0"/>
  </r>
  <r>
    <n v="445832204"/>
    <s v="C. Broyd"/>
    <x v="442"/>
    <s v="Aug"/>
    <n v="2023"/>
    <d v="1899-12-30T03:30:00"/>
    <x v="0"/>
    <x v="0"/>
    <n v="71"/>
    <x v="5"/>
    <s v="White"/>
    <x v="2"/>
    <x v="0"/>
    <m/>
    <n v="51"/>
    <s v="Delay"/>
    <x v="11"/>
    <n v="3"/>
    <x v="3"/>
    <x v="0"/>
    <x v="2"/>
    <x v="0"/>
  </r>
  <r>
    <n v="225492583"/>
    <s v="E. Vinsen"/>
    <x v="84"/>
    <s v="Aug"/>
    <n v="2024"/>
    <d v="1899-12-30T15:37:00"/>
    <x v="0"/>
    <x v="0"/>
    <n v="4"/>
    <x v="1"/>
    <s v="White"/>
    <x v="2"/>
    <x v="0"/>
    <m/>
    <n v="40"/>
    <s v="Delay"/>
    <x v="16"/>
    <n v="15"/>
    <x v="2"/>
    <x v="1"/>
    <x v="0"/>
    <x v="1"/>
  </r>
  <r>
    <n v="437301210"/>
    <s v="F. Derle"/>
    <x v="98"/>
    <s v="Oct"/>
    <n v="2024"/>
    <d v="1899-12-30T10:39:00"/>
    <x v="1"/>
    <x v="0"/>
    <n v="60"/>
    <x v="0"/>
    <s v="White"/>
    <x v="2"/>
    <x v="0"/>
    <m/>
    <n v="12"/>
    <s v="Within Time"/>
    <x v="9"/>
    <n v="10"/>
    <x v="0"/>
    <x v="3"/>
    <x v="1"/>
    <x v="0"/>
  </r>
  <r>
    <n v="639978705"/>
    <s v="F. Kainz"/>
    <x v="143"/>
    <s v="Jun"/>
    <n v="2023"/>
    <d v="1899-12-30T05:39:00"/>
    <x v="6"/>
    <x v="0"/>
    <n v="56"/>
    <x v="2"/>
    <s v="White"/>
    <x v="2"/>
    <x v="0"/>
    <m/>
    <n v="54"/>
    <s v="Delay"/>
    <x v="22"/>
    <n v="5"/>
    <x v="3"/>
    <x v="1"/>
    <x v="2"/>
    <x v="1"/>
  </r>
  <r>
    <n v="523167292"/>
    <s v="G. Batiste"/>
    <x v="219"/>
    <s v="Aug"/>
    <n v="2023"/>
    <d v="1899-12-30T09:27:00"/>
    <x v="6"/>
    <x v="0"/>
    <n v="53"/>
    <x v="2"/>
    <s v="White"/>
    <x v="2"/>
    <x v="0"/>
    <m/>
    <n v="21"/>
    <s v="Within Time"/>
    <x v="4"/>
    <n v="9"/>
    <x v="0"/>
    <x v="2"/>
    <x v="1"/>
    <x v="2"/>
  </r>
  <r>
    <n v="407405782"/>
    <s v="G. Farron"/>
    <x v="159"/>
    <s v="Jul"/>
    <n v="2023"/>
    <d v="1899-12-30T22:19:00"/>
    <x v="1"/>
    <x v="0"/>
    <n v="26"/>
    <x v="3"/>
    <s v="White"/>
    <x v="2"/>
    <x v="0"/>
    <m/>
    <n v="23"/>
    <s v="Within Time"/>
    <x v="13"/>
    <n v="22"/>
    <x v="1"/>
    <x v="2"/>
    <x v="1"/>
    <x v="2"/>
  </r>
  <r>
    <n v="555464291"/>
    <s v="H. Pidgley"/>
    <x v="15"/>
    <s v="Sep"/>
    <n v="2023"/>
    <d v="1899-12-30T13:44:00"/>
    <x v="6"/>
    <x v="0"/>
    <n v="5"/>
    <x v="4"/>
    <s v="White"/>
    <x v="2"/>
    <x v="0"/>
    <m/>
    <n v="21"/>
    <s v="Within Time"/>
    <x v="5"/>
    <n v="13"/>
    <x v="2"/>
    <x v="0"/>
    <x v="1"/>
    <x v="0"/>
  </r>
  <r>
    <n v="682868226"/>
    <s v="I. McCaughey"/>
    <x v="509"/>
    <s v="Jun"/>
    <n v="2023"/>
    <d v="1899-12-30T17:19:00"/>
    <x v="1"/>
    <x v="0"/>
    <n v="12"/>
    <x v="4"/>
    <s v="White"/>
    <x v="2"/>
    <x v="0"/>
    <m/>
    <n v="36"/>
    <s v="Delay"/>
    <x v="15"/>
    <n v="17"/>
    <x v="2"/>
    <x v="2"/>
    <x v="0"/>
    <x v="2"/>
  </r>
  <r>
    <n v="227345910"/>
    <s v="J. Tomovic"/>
    <x v="109"/>
    <s v="Jul"/>
    <n v="2023"/>
    <d v="1899-12-30T23:37:00"/>
    <x v="4"/>
    <x v="0"/>
    <n v="47"/>
    <x v="2"/>
    <s v="White"/>
    <x v="2"/>
    <x v="0"/>
    <m/>
    <n v="21"/>
    <s v="Within Time"/>
    <x v="29"/>
    <n v="23"/>
    <x v="1"/>
    <x v="2"/>
    <x v="1"/>
    <x v="2"/>
  </r>
  <r>
    <n v="663144225"/>
    <s v="J. Becerro"/>
    <x v="300"/>
    <s v="Dec"/>
    <n v="2023"/>
    <d v="1899-12-30T12:55:00"/>
    <x v="3"/>
    <x v="0"/>
    <n v="23"/>
    <x v="3"/>
    <s v="White"/>
    <x v="2"/>
    <x v="0"/>
    <m/>
    <n v="41"/>
    <s v="Delay"/>
    <x v="15"/>
    <n v="12"/>
    <x v="2"/>
    <x v="2"/>
    <x v="0"/>
    <x v="2"/>
  </r>
  <r>
    <n v="535666021"/>
    <s v="K. Knotton"/>
    <x v="555"/>
    <s v="Feb"/>
    <n v="2024"/>
    <d v="1899-12-30T18:50:00"/>
    <x v="4"/>
    <x v="0"/>
    <n v="43"/>
    <x v="6"/>
    <s v="White"/>
    <x v="2"/>
    <x v="0"/>
    <m/>
    <n v="11"/>
    <s v="Within Time"/>
    <x v="7"/>
    <n v="18"/>
    <x v="1"/>
    <x v="2"/>
    <x v="1"/>
    <x v="2"/>
  </r>
  <r>
    <n v="142787156"/>
    <s v="K. Peller"/>
    <x v="324"/>
    <s v="Oct"/>
    <n v="2024"/>
    <d v="1899-12-30T08:06:00"/>
    <x v="4"/>
    <x v="0"/>
    <n v="15"/>
    <x v="3"/>
    <s v="White"/>
    <x v="2"/>
    <x v="0"/>
    <m/>
    <n v="36"/>
    <s v="Delay"/>
    <x v="16"/>
    <n v="8"/>
    <x v="0"/>
    <x v="1"/>
    <x v="0"/>
    <x v="1"/>
  </r>
  <r>
    <n v="330518943"/>
    <s v="L. Yair"/>
    <x v="503"/>
    <s v="Sep"/>
    <n v="2023"/>
    <d v="1899-12-30T04:07:00"/>
    <x v="3"/>
    <x v="0"/>
    <n v="58"/>
    <x v="2"/>
    <s v="White"/>
    <x v="2"/>
    <x v="0"/>
    <m/>
    <n v="13"/>
    <s v="Within Time"/>
    <x v="14"/>
    <n v="4"/>
    <x v="3"/>
    <x v="0"/>
    <x v="1"/>
    <x v="0"/>
  </r>
  <r>
    <n v="472697533"/>
    <s v="M. Grimmett"/>
    <x v="21"/>
    <s v="Nov"/>
    <n v="2023"/>
    <d v="1899-12-30T15:45:00"/>
    <x v="5"/>
    <x v="0"/>
    <n v="40"/>
    <x v="6"/>
    <s v="White"/>
    <x v="2"/>
    <x v="0"/>
    <m/>
    <n v="54"/>
    <s v="Delay"/>
    <x v="14"/>
    <n v="15"/>
    <x v="2"/>
    <x v="0"/>
    <x v="2"/>
    <x v="0"/>
  </r>
  <r>
    <n v="293335200"/>
    <s v="N. Mattheeuw"/>
    <x v="249"/>
    <s v="Dec"/>
    <n v="2023"/>
    <d v="1899-12-30T23:03:00"/>
    <x v="1"/>
    <x v="0"/>
    <n v="66"/>
    <x v="0"/>
    <s v="White"/>
    <x v="2"/>
    <x v="0"/>
    <m/>
    <n v="45"/>
    <s v="Delay"/>
    <x v="3"/>
    <n v="23"/>
    <x v="1"/>
    <x v="2"/>
    <x v="0"/>
    <x v="2"/>
  </r>
  <r>
    <n v="524536024"/>
    <s v="O. Stenson"/>
    <x v="405"/>
    <s v="Jun"/>
    <n v="2023"/>
    <d v="1899-12-30T09:46:00"/>
    <x v="2"/>
    <x v="0"/>
    <n v="8"/>
    <x v="4"/>
    <s v="White"/>
    <x v="2"/>
    <x v="0"/>
    <m/>
    <n v="15"/>
    <s v="Within Time"/>
    <x v="19"/>
    <n v="9"/>
    <x v="0"/>
    <x v="3"/>
    <x v="1"/>
    <x v="1"/>
  </r>
  <r>
    <n v="497902670"/>
    <s v="O. Wrightem"/>
    <x v="540"/>
    <s v="Aug"/>
    <n v="2023"/>
    <d v="1899-12-30T04:27:00"/>
    <x v="2"/>
    <x v="0"/>
    <n v="17"/>
    <x v="3"/>
    <s v="White"/>
    <x v="2"/>
    <x v="0"/>
    <m/>
    <n v="30"/>
    <s v="Delay"/>
    <x v="14"/>
    <n v="4"/>
    <x v="3"/>
    <x v="0"/>
    <x v="1"/>
    <x v="0"/>
  </r>
  <r>
    <n v="562951851"/>
    <s v="O. Daber"/>
    <x v="240"/>
    <s v="Feb"/>
    <n v="2024"/>
    <d v="1899-12-30T01:22:00"/>
    <x v="3"/>
    <x v="0"/>
    <n v="74"/>
    <x v="5"/>
    <s v="White"/>
    <x v="2"/>
    <x v="0"/>
    <m/>
    <n v="53"/>
    <s v="Delay"/>
    <x v="6"/>
    <n v="1"/>
    <x v="3"/>
    <x v="3"/>
    <x v="2"/>
    <x v="0"/>
  </r>
  <r>
    <n v="233087548"/>
    <s v="P. McKeever"/>
    <x v="320"/>
    <s v="Jul"/>
    <n v="2023"/>
    <d v="1899-12-30T20:12:00"/>
    <x v="3"/>
    <x v="0"/>
    <n v="20"/>
    <x v="3"/>
    <s v="White"/>
    <x v="2"/>
    <x v="0"/>
    <m/>
    <n v="30"/>
    <s v="Delay"/>
    <x v="11"/>
    <n v="20"/>
    <x v="1"/>
    <x v="0"/>
    <x v="1"/>
    <x v="0"/>
  </r>
  <r>
    <n v="153261570"/>
    <s v="Q. Mulvany"/>
    <x v="90"/>
    <s v="Aug"/>
    <n v="2023"/>
    <d v="1899-12-30T14:52:00"/>
    <x v="3"/>
    <x v="0"/>
    <n v="62"/>
    <x v="0"/>
    <s v="White"/>
    <x v="2"/>
    <x v="0"/>
    <m/>
    <n v="16"/>
    <s v="Within Time"/>
    <x v="27"/>
    <n v="14"/>
    <x v="2"/>
    <x v="3"/>
    <x v="1"/>
    <x v="0"/>
  </r>
  <r>
    <n v="124285022"/>
    <s v="Q. Lomasna"/>
    <x v="88"/>
    <s v="Sep"/>
    <n v="2024"/>
    <d v="1899-12-30T03:13:00"/>
    <x v="5"/>
    <x v="0"/>
    <n v="8"/>
    <x v="4"/>
    <s v="White"/>
    <x v="2"/>
    <x v="0"/>
    <m/>
    <n v="56"/>
    <s v="Delay"/>
    <x v="22"/>
    <n v="3"/>
    <x v="3"/>
    <x v="1"/>
    <x v="2"/>
    <x v="1"/>
  </r>
  <r>
    <n v="232897136"/>
    <s v="R. Silverthorne"/>
    <x v="557"/>
    <s v="Feb"/>
    <n v="2024"/>
    <d v="1899-12-30T20:04:00"/>
    <x v="4"/>
    <x v="0"/>
    <n v="65"/>
    <x v="0"/>
    <s v="White"/>
    <x v="2"/>
    <x v="0"/>
    <m/>
    <n v="14"/>
    <s v="Within Time"/>
    <x v="9"/>
    <n v="20"/>
    <x v="1"/>
    <x v="3"/>
    <x v="1"/>
    <x v="0"/>
  </r>
  <r>
    <n v="364078056"/>
    <s v="R. Sidsaff"/>
    <x v="286"/>
    <s v="Mar"/>
    <n v="2024"/>
    <d v="1899-12-30T16:05:00"/>
    <x v="3"/>
    <x v="0"/>
    <n v="69"/>
    <x v="0"/>
    <s v="White"/>
    <x v="2"/>
    <x v="0"/>
    <m/>
    <n v="43"/>
    <s v="Delay"/>
    <x v="14"/>
    <n v="16"/>
    <x v="2"/>
    <x v="0"/>
    <x v="0"/>
    <x v="0"/>
  </r>
  <r>
    <n v="213376807"/>
    <s v="S. Douce"/>
    <x v="442"/>
    <s v="Aug"/>
    <n v="2023"/>
    <d v="1899-12-30T05:54:00"/>
    <x v="0"/>
    <x v="0"/>
    <n v="79"/>
    <x v="5"/>
    <s v="White"/>
    <x v="2"/>
    <x v="0"/>
    <m/>
    <n v="48"/>
    <s v="Delay"/>
    <x v="11"/>
    <n v="5"/>
    <x v="3"/>
    <x v="0"/>
    <x v="2"/>
    <x v="0"/>
  </r>
  <r>
    <n v="780832349"/>
    <s v="S. Sketch"/>
    <x v="340"/>
    <s v="May"/>
    <n v="2023"/>
    <d v="1899-12-30T21:30:00"/>
    <x v="0"/>
    <x v="0"/>
    <n v="32"/>
    <x v="6"/>
    <s v="White"/>
    <x v="2"/>
    <x v="0"/>
    <m/>
    <n v="55"/>
    <s v="Delay"/>
    <x v="24"/>
    <n v="21"/>
    <x v="1"/>
    <x v="1"/>
    <x v="2"/>
    <x v="1"/>
  </r>
  <r>
    <n v="168643036"/>
    <s v="T. Casarini"/>
    <x v="50"/>
    <s v="Apr"/>
    <n v="2024"/>
    <d v="1899-12-30T23:21:00"/>
    <x v="4"/>
    <x v="0"/>
    <n v="78"/>
    <x v="5"/>
    <s v="White"/>
    <x v="2"/>
    <x v="0"/>
    <m/>
    <n v="49"/>
    <s v="Delay"/>
    <x v="13"/>
    <n v="23"/>
    <x v="1"/>
    <x v="2"/>
    <x v="2"/>
    <x v="2"/>
  </r>
  <r>
    <n v="152638112"/>
    <s v="U. Panichelli"/>
    <x v="275"/>
    <s v="Dec"/>
    <n v="2023"/>
    <d v="1899-12-30T07:25:00"/>
    <x v="2"/>
    <x v="0"/>
    <n v="71"/>
    <x v="5"/>
    <s v="White"/>
    <x v="2"/>
    <x v="0"/>
    <m/>
    <n v="15"/>
    <s v="Within Time"/>
    <x v="26"/>
    <n v="7"/>
    <x v="0"/>
    <x v="2"/>
    <x v="1"/>
    <x v="2"/>
  </r>
  <r>
    <n v="644566799"/>
    <s v="V. Kingzeth"/>
    <x v="388"/>
    <s v="Mar"/>
    <n v="2024"/>
    <d v="1899-12-30T01:49:00"/>
    <x v="3"/>
    <x v="0"/>
    <n v="43"/>
    <x v="6"/>
    <s v="White"/>
    <x v="2"/>
    <x v="0"/>
    <m/>
    <n v="13"/>
    <s v="Within Time"/>
    <x v="29"/>
    <n v="1"/>
    <x v="3"/>
    <x v="2"/>
    <x v="1"/>
    <x v="2"/>
  </r>
  <r>
    <n v="353417612"/>
    <s v="V. Leyland"/>
    <x v="484"/>
    <s v="Nov"/>
    <n v="2023"/>
    <d v="1899-12-30T12:15:00"/>
    <x v="4"/>
    <x v="0"/>
    <n v="58"/>
    <x v="2"/>
    <s v="White"/>
    <x v="2"/>
    <x v="0"/>
    <m/>
    <n v="37"/>
    <s v="Delay"/>
    <x v="23"/>
    <n v="12"/>
    <x v="2"/>
    <x v="2"/>
    <x v="0"/>
    <x v="2"/>
  </r>
  <r>
    <n v="483565234"/>
    <s v="W. Pash"/>
    <x v="265"/>
    <s v="Aug"/>
    <n v="2024"/>
    <d v="1899-12-30T18:04:00"/>
    <x v="3"/>
    <x v="0"/>
    <n v="7"/>
    <x v="4"/>
    <s v="White"/>
    <x v="2"/>
    <x v="0"/>
    <m/>
    <n v="34"/>
    <s v="Delay"/>
    <x v="10"/>
    <n v="18"/>
    <x v="1"/>
    <x v="2"/>
    <x v="0"/>
    <x v="2"/>
  </r>
  <r>
    <n v="858856744"/>
    <s v="W. Quiddington"/>
    <x v="176"/>
    <s v="Apr"/>
    <n v="2023"/>
    <d v="1899-12-30T00:43:00"/>
    <x v="3"/>
    <x v="0"/>
    <n v="34"/>
    <x v="6"/>
    <s v="White"/>
    <x v="2"/>
    <x v="0"/>
    <m/>
    <n v="48"/>
    <s v="Delay"/>
    <x v="3"/>
    <n v="0"/>
    <x v="3"/>
    <x v="2"/>
    <x v="2"/>
    <x v="2"/>
  </r>
  <r>
    <n v="619817587"/>
    <s v="X. Probbing"/>
    <x v="491"/>
    <s v="Dec"/>
    <n v="2023"/>
    <d v="1899-12-30T23:33:00"/>
    <x v="6"/>
    <x v="0"/>
    <n v="9"/>
    <x v="4"/>
    <s v="White"/>
    <x v="2"/>
    <x v="0"/>
    <m/>
    <n v="15"/>
    <s v="Within Time"/>
    <x v="9"/>
    <n v="23"/>
    <x v="1"/>
    <x v="3"/>
    <x v="1"/>
    <x v="0"/>
  </r>
  <r>
    <n v="374495410"/>
    <s v="X. Morgen"/>
    <x v="170"/>
    <s v="Apr"/>
    <n v="2024"/>
    <d v="1899-12-30T22:02:00"/>
    <x v="0"/>
    <x v="0"/>
    <n v="49"/>
    <x v="2"/>
    <s v="White"/>
    <x v="2"/>
    <x v="0"/>
    <m/>
    <n v="21"/>
    <s v="Within Time"/>
    <x v="14"/>
    <n v="22"/>
    <x v="1"/>
    <x v="0"/>
    <x v="1"/>
    <x v="0"/>
  </r>
  <r>
    <n v="413185206"/>
    <s v="Y. Sakins"/>
    <x v="558"/>
    <s v="Oct"/>
    <n v="2023"/>
    <d v="1899-12-30T19:41:00"/>
    <x v="3"/>
    <x v="0"/>
    <n v="57"/>
    <x v="2"/>
    <s v="White"/>
    <x v="2"/>
    <x v="0"/>
    <m/>
    <n v="30"/>
    <s v="Delay"/>
    <x v="19"/>
    <n v="19"/>
    <x v="1"/>
    <x v="3"/>
    <x v="1"/>
    <x v="1"/>
  </r>
  <r>
    <n v="318186578"/>
    <s v="Y. Chilver"/>
    <x v="103"/>
    <s v="Jul"/>
    <n v="2023"/>
    <d v="1899-12-30T09:59:00"/>
    <x v="0"/>
    <x v="0"/>
    <n v="41"/>
    <x v="6"/>
    <s v="White"/>
    <x v="2"/>
    <x v="0"/>
    <m/>
    <n v="58"/>
    <s v="Delay"/>
    <x v="7"/>
    <n v="9"/>
    <x v="0"/>
    <x v="2"/>
    <x v="2"/>
    <x v="2"/>
  </r>
  <r>
    <n v="287341507"/>
    <s v="Z. Garwill"/>
    <x v="109"/>
    <s v="Jul"/>
    <n v="2023"/>
    <d v="1899-12-30T13:43:00"/>
    <x v="4"/>
    <x v="0"/>
    <n v="19"/>
    <x v="3"/>
    <s v="White"/>
    <x v="2"/>
    <x v="0"/>
    <m/>
    <n v="15"/>
    <s v="Within Time"/>
    <x v="29"/>
    <n v="13"/>
    <x v="2"/>
    <x v="2"/>
    <x v="1"/>
    <x v="2"/>
  </r>
  <r>
    <n v="835455469"/>
    <s v="B. Jorat"/>
    <x v="34"/>
    <s v="Jun"/>
    <n v="2024"/>
    <d v="1899-12-30T00:40:00"/>
    <x v="1"/>
    <x v="0"/>
    <n v="71"/>
    <x v="5"/>
    <s v="White"/>
    <x v="2"/>
    <x v="0"/>
    <n v="0"/>
    <n v="53"/>
    <s v="Delay"/>
    <x v="21"/>
    <n v="0"/>
    <x v="3"/>
    <x v="1"/>
    <x v="2"/>
    <x v="1"/>
  </r>
  <r>
    <n v="318500134"/>
    <s v="C. Gutowska"/>
    <x v="251"/>
    <s v="Jul"/>
    <n v="2024"/>
    <d v="1899-12-30T14:09:00"/>
    <x v="3"/>
    <x v="0"/>
    <n v="48"/>
    <x v="2"/>
    <s v="White"/>
    <x v="2"/>
    <x v="0"/>
    <n v="0"/>
    <n v="44"/>
    <s v="Delay"/>
    <x v="28"/>
    <n v="14"/>
    <x v="2"/>
    <x v="0"/>
    <x v="0"/>
    <x v="2"/>
  </r>
  <r>
    <n v="588328125"/>
    <s v="H. Jacobssen"/>
    <x v="305"/>
    <s v="Dec"/>
    <n v="2023"/>
    <d v="1899-12-30T06:54:00"/>
    <x v="4"/>
    <x v="0"/>
    <n v="26"/>
    <x v="3"/>
    <s v="White"/>
    <x v="2"/>
    <x v="0"/>
    <n v="0"/>
    <n v="11"/>
    <s v="Within Time"/>
    <x v="25"/>
    <n v="6"/>
    <x v="0"/>
    <x v="0"/>
    <x v="1"/>
    <x v="0"/>
  </r>
  <r>
    <n v="330702830"/>
    <s v="M. Eneas"/>
    <x v="110"/>
    <s v="Dec"/>
    <n v="2023"/>
    <d v="1899-12-30T19:58:00"/>
    <x v="2"/>
    <x v="0"/>
    <n v="44"/>
    <x v="6"/>
    <s v="White"/>
    <x v="2"/>
    <x v="0"/>
    <n v="0"/>
    <n v="26"/>
    <s v="Within Time"/>
    <x v="28"/>
    <n v="19"/>
    <x v="1"/>
    <x v="0"/>
    <x v="1"/>
    <x v="2"/>
  </r>
  <r>
    <n v="427614630"/>
    <s v="M. MacFarland"/>
    <x v="102"/>
    <s v="Aug"/>
    <n v="2024"/>
    <d v="1899-12-30T16:14:00"/>
    <x v="5"/>
    <x v="0"/>
    <n v="27"/>
    <x v="3"/>
    <s v="White"/>
    <x v="2"/>
    <x v="0"/>
    <n v="0"/>
    <n v="37"/>
    <s v="Delay"/>
    <x v="17"/>
    <n v="16"/>
    <x v="2"/>
    <x v="1"/>
    <x v="0"/>
    <x v="1"/>
  </r>
  <r>
    <n v="688214474"/>
    <s v="Y. Utley"/>
    <x v="434"/>
    <s v="Jun"/>
    <n v="2023"/>
    <d v="1899-12-30T15:59:00"/>
    <x v="5"/>
    <x v="0"/>
    <n v="64"/>
    <x v="0"/>
    <s v="White"/>
    <x v="2"/>
    <x v="0"/>
    <n v="0"/>
    <n v="19"/>
    <s v="Within Time"/>
    <x v="30"/>
    <n v="15"/>
    <x v="2"/>
    <x v="3"/>
    <x v="1"/>
    <x v="1"/>
  </r>
  <r>
    <n v="386997261"/>
    <s v="P. MacTrustrie"/>
    <x v="326"/>
    <s v="Dec"/>
    <n v="2023"/>
    <d v="1899-12-30T12:02:00"/>
    <x v="5"/>
    <x v="0"/>
    <n v="60"/>
    <x v="0"/>
    <s v="White"/>
    <x v="2"/>
    <x v="0"/>
    <n v="1"/>
    <n v="31"/>
    <s v="Delay"/>
    <x v="1"/>
    <n v="12"/>
    <x v="2"/>
    <x v="0"/>
    <x v="0"/>
    <x v="0"/>
  </r>
  <r>
    <n v="710286576"/>
    <s v="A. Levens"/>
    <x v="519"/>
    <s v="Nov"/>
    <n v="2023"/>
    <d v="1899-12-30T13:57:00"/>
    <x v="2"/>
    <x v="0"/>
    <n v="36"/>
    <x v="6"/>
    <s v="White"/>
    <x v="2"/>
    <x v="0"/>
    <n v="2"/>
    <n v="19"/>
    <s v="Within Time"/>
    <x v="17"/>
    <n v="13"/>
    <x v="2"/>
    <x v="1"/>
    <x v="1"/>
    <x v="1"/>
  </r>
  <r>
    <n v="764698400"/>
    <s v="K. Osorio"/>
    <x v="493"/>
    <s v="Sep"/>
    <n v="2024"/>
    <d v="1899-12-30T03:31:00"/>
    <x v="4"/>
    <x v="0"/>
    <n v="79"/>
    <x v="5"/>
    <s v="White"/>
    <x v="2"/>
    <x v="0"/>
    <n v="2"/>
    <n v="21"/>
    <s v="Within Time"/>
    <x v="12"/>
    <n v="3"/>
    <x v="3"/>
    <x v="2"/>
    <x v="1"/>
    <x v="2"/>
  </r>
  <r>
    <n v="225769368"/>
    <s v="W. Biggar"/>
    <x v="342"/>
    <s v="Jun"/>
    <n v="2023"/>
    <d v="1899-12-30T09:07:00"/>
    <x v="3"/>
    <x v="0"/>
    <n v="56"/>
    <x v="2"/>
    <s v="White"/>
    <x v="2"/>
    <x v="0"/>
    <n v="2"/>
    <n v="21"/>
    <s v="Within Time"/>
    <x v="2"/>
    <n v="9"/>
    <x v="0"/>
    <x v="1"/>
    <x v="1"/>
    <x v="1"/>
  </r>
  <r>
    <n v="414435287"/>
    <s v="G. Fuzzard"/>
    <x v="427"/>
    <s v="Aug"/>
    <n v="2023"/>
    <d v="1899-12-30T16:25:00"/>
    <x v="5"/>
    <x v="0"/>
    <n v="48"/>
    <x v="2"/>
    <s v="White"/>
    <x v="2"/>
    <x v="0"/>
    <n v="3"/>
    <n v="24"/>
    <s v="Within Time"/>
    <x v="10"/>
    <n v="16"/>
    <x v="2"/>
    <x v="2"/>
    <x v="1"/>
    <x v="2"/>
  </r>
  <r>
    <n v="531119597"/>
    <s v="M. Aubert"/>
    <x v="271"/>
    <s v="Jul"/>
    <n v="2023"/>
    <d v="1899-12-30T01:30:00"/>
    <x v="5"/>
    <x v="0"/>
    <n v="39"/>
    <x v="6"/>
    <s v="White"/>
    <x v="2"/>
    <x v="0"/>
    <n v="3"/>
    <n v="50"/>
    <s v="Delay"/>
    <x v="28"/>
    <n v="1"/>
    <x v="3"/>
    <x v="0"/>
    <x v="2"/>
    <x v="2"/>
  </r>
  <r>
    <n v="715626956"/>
    <s v="M. Iltchev"/>
    <x v="230"/>
    <s v="Jul"/>
    <n v="2024"/>
    <d v="1899-12-30T07:11:00"/>
    <x v="2"/>
    <x v="0"/>
    <n v="9"/>
    <x v="4"/>
    <s v="White"/>
    <x v="2"/>
    <x v="0"/>
    <n v="3"/>
    <n v="58"/>
    <s v="Delay"/>
    <x v="25"/>
    <n v="7"/>
    <x v="0"/>
    <x v="0"/>
    <x v="2"/>
    <x v="0"/>
  </r>
  <r>
    <n v="873330832"/>
    <s v="P. Giffon"/>
    <x v="137"/>
    <s v="Dec"/>
    <n v="2023"/>
    <d v="1899-12-30T20:16:00"/>
    <x v="3"/>
    <x v="0"/>
    <n v="29"/>
    <x v="3"/>
    <s v="White"/>
    <x v="2"/>
    <x v="0"/>
    <n v="3"/>
    <n v="39"/>
    <s v="Delay"/>
    <x v="24"/>
    <n v="20"/>
    <x v="1"/>
    <x v="1"/>
    <x v="0"/>
    <x v="1"/>
  </r>
  <r>
    <n v="647527688"/>
    <s v="H. Worham"/>
    <x v="201"/>
    <s v="Jul"/>
    <n v="2024"/>
    <d v="1899-12-30T09:49:00"/>
    <x v="1"/>
    <x v="0"/>
    <n v="32"/>
    <x v="6"/>
    <s v="White"/>
    <x v="2"/>
    <x v="0"/>
    <n v="4"/>
    <n v="51"/>
    <s v="Delay"/>
    <x v="27"/>
    <n v="9"/>
    <x v="0"/>
    <x v="3"/>
    <x v="2"/>
    <x v="0"/>
  </r>
  <r>
    <n v="283076389"/>
    <s v="A. Kildea"/>
    <x v="428"/>
    <s v="Aug"/>
    <n v="2024"/>
    <d v="1899-12-30T17:18:00"/>
    <x v="2"/>
    <x v="0"/>
    <n v="46"/>
    <x v="2"/>
    <s v="White"/>
    <x v="2"/>
    <x v="0"/>
    <n v="5"/>
    <n v="51"/>
    <s v="Delay"/>
    <x v="21"/>
    <n v="17"/>
    <x v="2"/>
    <x v="1"/>
    <x v="2"/>
    <x v="1"/>
  </r>
  <r>
    <n v="423155984"/>
    <s v="D. Matterface"/>
    <x v="91"/>
    <s v="Jul"/>
    <n v="2023"/>
    <d v="1899-12-30T11:59:00"/>
    <x v="6"/>
    <x v="0"/>
    <n v="31"/>
    <x v="6"/>
    <s v="White"/>
    <x v="2"/>
    <x v="0"/>
    <n v="5"/>
    <n v="53"/>
    <s v="Delay"/>
    <x v="10"/>
    <n v="11"/>
    <x v="0"/>
    <x v="2"/>
    <x v="2"/>
    <x v="2"/>
  </r>
  <r>
    <n v="845273580"/>
    <s v="G. Glidden"/>
    <x v="226"/>
    <s v="Sep"/>
    <n v="2023"/>
    <d v="1899-12-30T01:51:00"/>
    <x v="6"/>
    <x v="0"/>
    <n v="39"/>
    <x v="6"/>
    <s v="White"/>
    <x v="2"/>
    <x v="0"/>
    <n v="5"/>
    <n v="22"/>
    <s v="Within Time"/>
    <x v="7"/>
    <n v="1"/>
    <x v="3"/>
    <x v="2"/>
    <x v="1"/>
    <x v="2"/>
  </r>
  <r>
    <n v="800662051"/>
    <s v="I. Plastow"/>
    <x v="408"/>
    <s v="Jul"/>
    <n v="2024"/>
    <d v="1899-12-30T13:05:00"/>
    <x v="1"/>
    <x v="0"/>
    <n v="28"/>
    <x v="3"/>
    <s v="White"/>
    <x v="2"/>
    <x v="0"/>
    <n v="5"/>
    <n v="60"/>
    <s v="Delay"/>
    <x v="23"/>
    <n v="13"/>
    <x v="2"/>
    <x v="2"/>
    <x v="2"/>
    <x v="2"/>
  </r>
  <r>
    <n v="612963788"/>
    <s v="R. Mann"/>
    <x v="512"/>
    <s v="Feb"/>
    <n v="2024"/>
    <d v="1899-12-30T06:56:00"/>
    <x v="1"/>
    <x v="0"/>
    <n v="46"/>
    <x v="2"/>
    <s v="White"/>
    <x v="2"/>
    <x v="0"/>
    <n v="5"/>
    <n v="32"/>
    <s v="Delay"/>
    <x v="24"/>
    <n v="6"/>
    <x v="0"/>
    <x v="1"/>
    <x v="0"/>
    <x v="1"/>
  </r>
  <r>
    <n v="670456492"/>
    <s v="A. Geillier"/>
    <x v="139"/>
    <s v="Dec"/>
    <n v="2023"/>
    <d v="1899-12-30T18:51:00"/>
    <x v="5"/>
    <x v="0"/>
    <n v="64"/>
    <x v="0"/>
    <s v="White"/>
    <x v="2"/>
    <x v="0"/>
    <n v="6"/>
    <n v="40"/>
    <s v="Delay"/>
    <x v="13"/>
    <n v="18"/>
    <x v="1"/>
    <x v="2"/>
    <x v="0"/>
    <x v="2"/>
  </r>
  <r>
    <n v="354505854"/>
    <s v="P. Llewellin"/>
    <x v="527"/>
    <s v="Jul"/>
    <n v="2023"/>
    <d v="1899-12-30T17:00:00"/>
    <x v="4"/>
    <x v="0"/>
    <n v="31"/>
    <x v="6"/>
    <s v="White"/>
    <x v="2"/>
    <x v="0"/>
    <n v="6"/>
    <n v="18"/>
    <s v="Within Time"/>
    <x v="8"/>
    <n v="17"/>
    <x v="2"/>
    <x v="3"/>
    <x v="1"/>
    <x v="1"/>
  </r>
  <r>
    <n v="483704436"/>
    <s v="S. Roark"/>
    <x v="311"/>
    <s v="May"/>
    <n v="2024"/>
    <d v="1899-12-30T01:57:00"/>
    <x v="6"/>
    <x v="0"/>
    <n v="4"/>
    <x v="1"/>
    <s v="White"/>
    <x v="2"/>
    <x v="0"/>
    <n v="6"/>
    <n v="13"/>
    <s v="Within Time"/>
    <x v="28"/>
    <n v="1"/>
    <x v="3"/>
    <x v="0"/>
    <x v="1"/>
    <x v="2"/>
  </r>
  <r>
    <n v="425905163"/>
    <s v="M. Hawtrey"/>
    <x v="115"/>
    <s v="Oct"/>
    <n v="2024"/>
    <d v="1899-12-30T09:59:00"/>
    <x v="6"/>
    <x v="0"/>
    <n v="63"/>
    <x v="0"/>
    <s v="White"/>
    <x v="2"/>
    <x v="0"/>
    <n v="7"/>
    <n v="37"/>
    <s v="Delay"/>
    <x v="13"/>
    <n v="9"/>
    <x v="0"/>
    <x v="2"/>
    <x v="0"/>
    <x v="2"/>
  </r>
  <r>
    <n v="180560276"/>
    <s v="A. Platts"/>
    <x v="248"/>
    <s v="Apr"/>
    <n v="2023"/>
    <d v="1899-12-30T23:23:00"/>
    <x v="5"/>
    <x v="0"/>
    <n v="42"/>
    <x v="6"/>
    <s v="White"/>
    <x v="2"/>
    <x v="0"/>
    <n v="8"/>
    <n v="22"/>
    <s v="Within Time"/>
    <x v="26"/>
    <n v="23"/>
    <x v="1"/>
    <x v="2"/>
    <x v="1"/>
    <x v="2"/>
  </r>
  <r>
    <n v="516304919"/>
    <s v="S. Nyland"/>
    <x v="203"/>
    <s v="Apr"/>
    <n v="2023"/>
    <d v="1899-12-30T21:59:00"/>
    <x v="3"/>
    <x v="0"/>
    <n v="16"/>
    <x v="3"/>
    <s v="White"/>
    <x v="2"/>
    <x v="0"/>
    <n v="9"/>
    <n v="21"/>
    <s v="Within Time"/>
    <x v="17"/>
    <n v="21"/>
    <x v="1"/>
    <x v="1"/>
    <x v="1"/>
    <x v="1"/>
  </r>
  <r>
    <n v="102438026"/>
    <s v="W. Parker"/>
    <x v="181"/>
    <s v="Aug"/>
    <n v="2023"/>
    <d v="1899-12-30T08:01:00"/>
    <x v="4"/>
    <x v="0"/>
    <n v="27"/>
    <x v="3"/>
    <s v="White"/>
    <x v="2"/>
    <x v="0"/>
    <n v="9"/>
    <n v="13"/>
    <s v="Within Time"/>
    <x v="16"/>
    <n v="8"/>
    <x v="0"/>
    <x v="1"/>
    <x v="1"/>
    <x v="1"/>
  </r>
  <r>
    <n v="345463519"/>
    <s v="X. O'Fergus"/>
    <x v="355"/>
    <s v="Jun"/>
    <n v="2023"/>
    <d v="1899-12-30T14:35:00"/>
    <x v="0"/>
    <x v="0"/>
    <n v="37"/>
    <x v="6"/>
    <s v="White"/>
    <x v="2"/>
    <x v="0"/>
    <n v="9"/>
    <n v="27"/>
    <s v="Within Time"/>
    <x v="20"/>
    <n v="14"/>
    <x v="2"/>
    <x v="3"/>
    <x v="1"/>
    <x v="0"/>
  </r>
  <r>
    <n v="203706564"/>
    <s v="X. McGarvey"/>
    <x v="237"/>
    <s v="May"/>
    <n v="2024"/>
    <d v="1899-12-30T03:07:00"/>
    <x v="2"/>
    <x v="0"/>
    <n v="16"/>
    <x v="3"/>
    <s v="White"/>
    <x v="2"/>
    <x v="0"/>
    <n v="9"/>
    <n v="60"/>
    <s v="Delay"/>
    <x v="12"/>
    <n v="3"/>
    <x v="3"/>
    <x v="2"/>
    <x v="2"/>
    <x v="2"/>
  </r>
  <r>
    <n v="385792506"/>
    <s v="K. Haile"/>
    <x v="9"/>
    <s v="Oct"/>
    <n v="2024"/>
    <d v="1899-12-30T08:23:00"/>
    <x v="5"/>
    <x v="0"/>
    <n v="57"/>
    <x v="2"/>
    <s v="White"/>
    <x v="2"/>
    <x v="0"/>
    <n v="10"/>
    <n v="15"/>
    <s v="Within Time"/>
    <x v="6"/>
    <n v="8"/>
    <x v="0"/>
    <x v="3"/>
    <x v="1"/>
    <x v="0"/>
  </r>
  <r>
    <n v="547489466"/>
    <s v="W. Swatton"/>
    <x v="139"/>
    <s v="Dec"/>
    <n v="2023"/>
    <d v="1899-12-30T23:40:00"/>
    <x v="5"/>
    <x v="0"/>
    <n v="56"/>
    <x v="2"/>
    <s v="White"/>
    <x v="2"/>
    <x v="0"/>
    <n v="10"/>
    <n v="45"/>
    <s v="Delay"/>
    <x v="13"/>
    <n v="23"/>
    <x v="1"/>
    <x v="2"/>
    <x v="0"/>
    <x v="2"/>
  </r>
  <r>
    <n v="633301877"/>
    <s v="B. Flag"/>
    <x v="369"/>
    <s v="Dec"/>
    <n v="2023"/>
    <d v="1899-12-30T16:42:00"/>
    <x v="6"/>
    <x v="0"/>
    <n v="72"/>
    <x v="5"/>
    <s v="White"/>
    <x v="4"/>
    <x v="0"/>
    <m/>
    <n v="57"/>
    <s v="Delay"/>
    <x v="7"/>
    <n v="16"/>
    <x v="2"/>
    <x v="2"/>
    <x v="2"/>
    <x v="2"/>
  </r>
  <r>
    <n v="810653273"/>
    <s v="D. Philbrook"/>
    <x v="20"/>
    <s v="May"/>
    <n v="2023"/>
    <d v="1899-12-30T08:32:00"/>
    <x v="4"/>
    <x v="0"/>
    <n v="79"/>
    <x v="5"/>
    <s v="White"/>
    <x v="4"/>
    <x v="0"/>
    <m/>
    <n v="57"/>
    <s v="Delay"/>
    <x v="13"/>
    <n v="8"/>
    <x v="0"/>
    <x v="2"/>
    <x v="2"/>
    <x v="2"/>
  </r>
  <r>
    <n v="835508973"/>
    <s v="F. Dabbs"/>
    <x v="548"/>
    <s v="Oct"/>
    <n v="2024"/>
    <d v="1899-12-30T17:26:00"/>
    <x v="1"/>
    <x v="0"/>
    <n v="18"/>
    <x v="3"/>
    <s v="White"/>
    <x v="4"/>
    <x v="0"/>
    <m/>
    <n v="11"/>
    <s v="Within Time"/>
    <x v="5"/>
    <n v="17"/>
    <x v="2"/>
    <x v="0"/>
    <x v="1"/>
    <x v="0"/>
  </r>
  <r>
    <n v="340519084"/>
    <s v="F. Fullylove"/>
    <x v="480"/>
    <s v="Dec"/>
    <n v="2023"/>
    <d v="1899-12-30T15:32:00"/>
    <x v="6"/>
    <x v="0"/>
    <n v="79"/>
    <x v="5"/>
    <s v="White"/>
    <x v="4"/>
    <x v="0"/>
    <m/>
    <n v="39"/>
    <s v="Delay"/>
    <x v="5"/>
    <n v="15"/>
    <x v="2"/>
    <x v="0"/>
    <x v="0"/>
    <x v="0"/>
  </r>
  <r>
    <n v="653561789"/>
    <s v="H. Leefe"/>
    <x v="558"/>
    <s v="Oct"/>
    <n v="2023"/>
    <d v="1899-12-30T10:13:00"/>
    <x v="3"/>
    <x v="0"/>
    <n v="43"/>
    <x v="6"/>
    <s v="White"/>
    <x v="4"/>
    <x v="0"/>
    <m/>
    <n v="43"/>
    <s v="Delay"/>
    <x v="19"/>
    <n v="10"/>
    <x v="0"/>
    <x v="3"/>
    <x v="0"/>
    <x v="1"/>
  </r>
  <r>
    <n v="670791251"/>
    <s v="N. Gregolotti"/>
    <x v="426"/>
    <s v="Nov"/>
    <n v="2023"/>
    <d v="1899-12-30T00:43:00"/>
    <x v="3"/>
    <x v="0"/>
    <n v="60"/>
    <x v="0"/>
    <s v="White"/>
    <x v="4"/>
    <x v="0"/>
    <m/>
    <n v="14"/>
    <s v="Within Time"/>
    <x v="18"/>
    <n v="0"/>
    <x v="3"/>
    <x v="1"/>
    <x v="1"/>
    <x v="1"/>
  </r>
  <r>
    <n v="467839328"/>
    <s v="S. Binley"/>
    <x v="473"/>
    <s v="Sep"/>
    <n v="2023"/>
    <d v="1899-12-30T02:09:00"/>
    <x v="5"/>
    <x v="0"/>
    <n v="43"/>
    <x v="6"/>
    <s v="White"/>
    <x v="4"/>
    <x v="0"/>
    <m/>
    <n v="20"/>
    <s v="Within Time"/>
    <x v="13"/>
    <n v="2"/>
    <x v="3"/>
    <x v="2"/>
    <x v="1"/>
    <x v="2"/>
  </r>
  <r>
    <n v="352376251"/>
    <s v="U. Ockendon"/>
    <x v="480"/>
    <s v="Dec"/>
    <n v="2023"/>
    <d v="1899-12-30T22:13:00"/>
    <x v="6"/>
    <x v="0"/>
    <n v="17"/>
    <x v="3"/>
    <s v="White"/>
    <x v="4"/>
    <x v="0"/>
    <m/>
    <n v="52"/>
    <s v="Delay"/>
    <x v="5"/>
    <n v="22"/>
    <x v="1"/>
    <x v="0"/>
    <x v="2"/>
    <x v="0"/>
  </r>
  <r>
    <n v="190027429"/>
    <s v="X. Semrad"/>
    <x v="123"/>
    <s v="May"/>
    <n v="2024"/>
    <d v="1899-12-30T20:55:00"/>
    <x v="3"/>
    <x v="0"/>
    <n v="30"/>
    <x v="6"/>
    <s v="White"/>
    <x v="4"/>
    <x v="0"/>
    <m/>
    <n v="27"/>
    <s v="Within Time"/>
    <x v="18"/>
    <n v="20"/>
    <x v="1"/>
    <x v="1"/>
    <x v="1"/>
    <x v="1"/>
  </r>
  <r>
    <n v="538397442"/>
    <s v="K. Durrand"/>
    <x v="435"/>
    <s v="Jun"/>
    <n v="2024"/>
    <d v="1899-12-30T04:02:00"/>
    <x v="0"/>
    <x v="0"/>
    <n v="9"/>
    <x v="4"/>
    <s v="White"/>
    <x v="4"/>
    <x v="0"/>
    <n v="0"/>
    <n v="45"/>
    <s v="Delay"/>
    <x v="7"/>
    <n v="4"/>
    <x v="3"/>
    <x v="2"/>
    <x v="0"/>
    <x v="2"/>
  </r>
  <r>
    <n v="581717643"/>
    <s v="W. Baxill"/>
    <x v="83"/>
    <s v="Aug"/>
    <n v="2024"/>
    <d v="1899-12-30T09:34:00"/>
    <x v="1"/>
    <x v="0"/>
    <n v="67"/>
    <x v="0"/>
    <s v="White"/>
    <x v="4"/>
    <x v="0"/>
    <n v="2"/>
    <n v="47"/>
    <s v="Delay"/>
    <x v="29"/>
    <n v="9"/>
    <x v="0"/>
    <x v="2"/>
    <x v="2"/>
    <x v="2"/>
  </r>
  <r>
    <n v="439588420"/>
    <s v="D. Giron"/>
    <x v="450"/>
    <s v="Aug"/>
    <n v="2024"/>
    <d v="1899-12-30T01:44:00"/>
    <x v="3"/>
    <x v="0"/>
    <n v="73"/>
    <x v="5"/>
    <s v="White"/>
    <x v="4"/>
    <x v="0"/>
    <n v="3"/>
    <n v="34"/>
    <s v="Delay"/>
    <x v="6"/>
    <n v="1"/>
    <x v="3"/>
    <x v="3"/>
    <x v="0"/>
    <x v="0"/>
  </r>
  <r>
    <n v="334964072"/>
    <s v="S. Forseith"/>
    <x v="279"/>
    <s v="May"/>
    <n v="2023"/>
    <d v="1899-12-30T07:00:00"/>
    <x v="3"/>
    <x v="0"/>
    <n v="63"/>
    <x v="0"/>
    <s v="White"/>
    <x v="4"/>
    <x v="0"/>
    <n v="4"/>
    <n v="50"/>
    <s v="Delay"/>
    <x v="26"/>
    <n v="7"/>
    <x v="0"/>
    <x v="2"/>
    <x v="2"/>
    <x v="2"/>
  </r>
  <r>
    <n v="466974081"/>
    <s v="B. Fillimore"/>
    <x v="408"/>
    <s v="Jul"/>
    <n v="2024"/>
    <d v="1899-12-30T06:30:00"/>
    <x v="1"/>
    <x v="0"/>
    <n v="43"/>
    <x v="6"/>
    <s v="White"/>
    <x v="4"/>
    <x v="0"/>
    <n v="9"/>
    <n v="41"/>
    <s v="Delay"/>
    <x v="23"/>
    <n v="6"/>
    <x v="0"/>
    <x v="2"/>
    <x v="0"/>
    <x v="2"/>
  </r>
  <r>
    <n v="398191977"/>
    <s v="M. Regus"/>
    <x v="536"/>
    <s v="Sep"/>
    <n v="2024"/>
    <d v="1899-12-30T00:03:00"/>
    <x v="4"/>
    <x v="0"/>
    <n v="63"/>
    <x v="0"/>
    <s v="White"/>
    <x v="7"/>
    <x v="0"/>
    <m/>
    <n v="15"/>
    <s v="Within Time"/>
    <x v="3"/>
    <n v="0"/>
    <x v="3"/>
    <x v="2"/>
    <x v="1"/>
    <x v="2"/>
  </r>
  <r>
    <n v="670569740"/>
    <s v="W. Anfossi"/>
    <x v="497"/>
    <s v="Sep"/>
    <n v="2023"/>
    <d v="1899-12-30T17:12:00"/>
    <x v="0"/>
    <x v="0"/>
    <n v="38"/>
    <x v="6"/>
    <s v="White"/>
    <x v="7"/>
    <x v="0"/>
    <m/>
    <n v="53"/>
    <s v="Delay"/>
    <x v="22"/>
    <n v="17"/>
    <x v="2"/>
    <x v="1"/>
    <x v="2"/>
    <x v="1"/>
  </r>
  <r>
    <n v="196411005"/>
    <s v="X. Battin"/>
    <x v="112"/>
    <s v="Apr"/>
    <n v="2023"/>
    <d v="1899-12-30T03:14:00"/>
    <x v="0"/>
    <x v="0"/>
    <n v="2"/>
    <x v="1"/>
    <s v="White"/>
    <x v="7"/>
    <x v="0"/>
    <n v="4"/>
    <n v="52"/>
    <s v="Delay"/>
    <x v="5"/>
    <n v="3"/>
    <x v="3"/>
    <x v="0"/>
    <x v="2"/>
    <x v="0"/>
  </r>
  <r>
    <n v="335250106"/>
    <s v="F. Deely"/>
    <x v="405"/>
    <s v="Jun"/>
    <n v="2023"/>
    <d v="1899-12-30T10:20:00"/>
    <x v="2"/>
    <x v="0"/>
    <n v="61"/>
    <x v="0"/>
    <s v="African American"/>
    <x v="0"/>
    <x v="0"/>
    <m/>
    <n v="55"/>
    <s v="Delay"/>
    <x v="19"/>
    <n v="10"/>
    <x v="0"/>
    <x v="3"/>
    <x v="2"/>
    <x v="1"/>
  </r>
  <r>
    <n v="746944167"/>
    <s v="M. Byatt"/>
    <x v="341"/>
    <s v="Apr"/>
    <n v="2024"/>
    <d v="1899-12-30T02:05:00"/>
    <x v="2"/>
    <x v="0"/>
    <n v="55"/>
    <x v="2"/>
    <s v="African American"/>
    <x v="0"/>
    <x v="0"/>
    <m/>
    <n v="55"/>
    <s v="Delay"/>
    <x v="6"/>
    <n v="2"/>
    <x v="3"/>
    <x v="3"/>
    <x v="2"/>
    <x v="0"/>
  </r>
  <r>
    <n v="401482727"/>
    <s v="O. Puddicombe"/>
    <x v="28"/>
    <s v="Apr"/>
    <n v="2024"/>
    <d v="1899-12-30T19:31:00"/>
    <x v="6"/>
    <x v="0"/>
    <n v="17"/>
    <x v="3"/>
    <s v="African American"/>
    <x v="0"/>
    <x v="0"/>
    <m/>
    <n v="52"/>
    <s v="Delay"/>
    <x v="17"/>
    <n v="19"/>
    <x v="1"/>
    <x v="1"/>
    <x v="2"/>
    <x v="1"/>
  </r>
  <r>
    <n v="110341005"/>
    <s v="V. Butting"/>
    <x v="275"/>
    <s v="Dec"/>
    <n v="2023"/>
    <d v="1899-12-30T02:19:00"/>
    <x v="2"/>
    <x v="0"/>
    <n v="5"/>
    <x v="4"/>
    <s v="African American"/>
    <x v="2"/>
    <x v="0"/>
    <m/>
    <n v="31"/>
    <s v="Delay"/>
    <x v="26"/>
    <n v="2"/>
    <x v="3"/>
    <x v="2"/>
    <x v="0"/>
    <x v="2"/>
  </r>
  <r>
    <n v="695906476"/>
    <s v="A. Paget"/>
    <x v="511"/>
    <s v="Apr"/>
    <n v="2023"/>
    <d v="1899-12-30T21:49:00"/>
    <x v="0"/>
    <x v="0"/>
    <n v="58"/>
    <x v="2"/>
    <s v="African American"/>
    <x v="2"/>
    <x v="0"/>
    <n v="4"/>
    <n v="41"/>
    <s v="Delay"/>
    <x v="7"/>
    <n v="21"/>
    <x v="1"/>
    <x v="2"/>
    <x v="0"/>
    <x v="2"/>
  </r>
  <r>
    <n v="481555602"/>
    <s v="V. Hassett"/>
    <x v="490"/>
    <s v="May"/>
    <n v="2023"/>
    <d v="1899-12-30T04:11:00"/>
    <x v="4"/>
    <x v="0"/>
    <n v="53"/>
    <x v="2"/>
    <s v="Declined to Identify"/>
    <x v="1"/>
    <x v="0"/>
    <m/>
    <n v="39"/>
    <s v="Delay"/>
    <x v="1"/>
    <n v="4"/>
    <x v="3"/>
    <x v="0"/>
    <x v="0"/>
    <x v="0"/>
  </r>
  <r>
    <n v="730964311"/>
    <s v="F. Fowlston"/>
    <x v="32"/>
    <s v="Dec"/>
    <n v="2023"/>
    <d v="1899-12-30T18:12:00"/>
    <x v="2"/>
    <x v="0"/>
    <n v="78"/>
    <x v="5"/>
    <s v="Declined to Identify"/>
    <x v="0"/>
    <x v="0"/>
    <m/>
    <n v="31"/>
    <s v="Delay"/>
    <x v="20"/>
    <n v="18"/>
    <x v="1"/>
    <x v="3"/>
    <x v="0"/>
    <x v="0"/>
  </r>
  <r>
    <n v="708208149"/>
    <s v="F. Sculley"/>
    <x v="563"/>
    <s v="Jul"/>
    <n v="2023"/>
    <d v="1899-12-30T23:07:00"/>
    <x v="0"/>
    <x v="0"/>
    <n v="43"/>
    <x v="6"/>
    <s v="Declined to Identify"/>
    <x v="0"/>
    <x v="0"/>
    <m/>
    <n v="32"/>
    <s v="Delay"/>
    <x v="9"/>
    <n v="23"/>
    <x v="1"/>
    <x v="3"/>
    <x v="0"/>
    <x v="0"/>
  </r>
  <r>
    <n v="525155126"/>
    <s v="G. Linnett"/>
    <x v="13"/>
    <s v="Jun"/>
    <n v="2023"/>
    <d v="1899-12-30T07:18:00"/>
    <x v="3"/>
    <x v="0"/>
    <n v="51"/>
    <x v="2"/>
    <s v="Declined to Identify"/>
    <x v="0"/>
    <x v="0"/>
    <m/>
    <n v="32"/>
    <s v="Delay"/>
    <x v="10"/>
    <n v="7"/>
    <x v="0"/>
    <x v="2"/>
    <x v="0"/>
    <x v="2"/>
  </r>
  <r>
    <n v="254550234"/>
    <s v="L. Snasdell"/>
    <x v="445"/>
    <s v="Feb"/>
    <n v="2024"/>
    <d v="1899-12-30T03:20:00"/>
    <x v="5"/>
    <x v="0"/>
    <n v="43"/>
    <x v="6"/>
    <s v="Pacific Islander"/>
    <x v="0"/>
    <x v="0"/>
    <m/>
    <n v="37"/>
    <s v="Delay"/>
    <x v="3"/>
    <n v="3"/>
    <x v="3"/>
    <x v="2"/>
    <x v="0"/>
    <x v="2"/>
  </r>
  <r>
    <n v="384245300"/>
    <s v="C. Dempster"/>
    <x v="218"/>
    <s v="Jun"/>
    <n v="2024"/>
    <d v="1899-12-30T23:28:00"/>
    <x v="0"/>
    <x v="0"/>
    <n v="46"/>
    <x v="2"/>
    <s v="Two or More Races"/>
    <x v="1"/>
    <x v="0"/>
    <m/>
    <n v="26"/>
    <s v="Within Time"/>
    <x v="9"/>
    <n v="23"/>
    <x v="1"/>
    <x v="3"/>
    <x v="1"/>
    <x v="0"/>
  </r>
  <r>
    <n v="200987030"/>
    <s v="Y. Gerckens"/>
    <x v="101"/>
    <s v="Jun"/>
    <n v="2024"/>
    <d v="1899-12-30T07:46:00"/>
    <x v="2"/>
    <x v="0"/>
    <n v="65"/>
    <x v="0"/>
    <s v="White"/>
    <x v="3"/>
    <x v="0"/>
    <m/>
    <n v="10"/>
    <s v="Within Time"/>
    <x v="23"/>
    <n v="7"/>
    <x v="0"/>
    <x v="2"/>
    <x v="1"/>
    <x v="2"/>
  </r>
  <r>
    <n v="542124124"/>
    <s v="J. Breslau"/>
    <x v="423"/>
    <s v="May"/>
    <n v="2024"/>
    <d v="1899-12-30T11:28:00"/>
    <x v="5"/>
    <x v="0"/>
    <n v="2"/>
    <x v="1"/>
    <s v="White"/>
    <x v="0"/>
    <x v="0"/>
    <n v="0"/>
    <n v="38"/>
    <s v="Delay"/>
    <x v="8"/>
    <n v="11"/>
    <x v="0"/>
    <x v="3"/>
    <x v="0"/>
    <x v="1"/>
  </r>
  <r>
    <n v="549887719"/>
    <s v="H. Figurski"/>
    <x v="289"/>
    <s v="Aug"/>
    <n v="2024"/>
    <d v="1899-12-30T08:06:00"/>
    <x v="6"/>
    <x v="0"/>
    <n v="11"/>
    <x v="4"/>
    <s v="White"/>
    <x v="0"/>
    <x v="0"/>
    <n v="7"/>
    <n v="34"/>
    <s v="Delay"/>
    <x v="0"/>
    <n v="8"/>
    <x v="0"/>
    <x v="0"/>
    <x v="0"/>
    <x v="0"/>
  </r>
  <r>
    <n v="888319974"/>
    <s v="N. Hatherley"/>
    <x v="38"/>
    <s v="Mar"/>
    <n v="2024"/>
    <d v="1899-12-30T07:45:00"/>
    <x v="1"/>
    <x v="0"/>
    <n v="67"/>
    <x v="0"/>
    <s v="White"/>
    <x v="2"/>
    <x v="0"/>
    <m/>
    <n v="18"/>
    <s v="Within Time"/>
    <x v="3"/>
    <n v="7"/>
    <x v="0"/>
    <x v="2"/>
    <x v="1"/>
    <x v="2"/>
  </r>
  <r>
    <n v="375777547"/>
    <s v="A. Haine"/>
    <x v="548"/>
    <s v="Oct"/>
    <n v="2024"/>
    <d v="1899-12-30T21:21:00"/>
    <x v="1"/>
    <x v="1"/>
    <n v="48"/>
    <x v="2"/>
    <s v="African American"/>
    <x v="6"/>
    <x v="1"/>
    <m/>
    <n v="55"/>
    <s v="Delay"/>
    <x v="5"/>
    <n v="21"/>
    <x v="1"/>
    <x v="0"/>
    <x v="2"/>
    <x v="0"/>
  </r>
  <r>
    <n v="401545114"/>
    <s v="C. Fabler"/>
    <x v="409"/>
    <s v="Aug"/>
    <n v="2024"/>
    <d v="1899-12-30T12:23:00"/>
    <x v="5"/>
    <x v="1"/>
    <n v="52"/>
    <x v="2"/>
    <s v="African American"/>
    <x v="6"/>
    <x v="1"/>
    <m/>
    <n v="44"/>
    <s v="Delay"/>
    <x v="11"/>
    <n v="12"/>
    <x v="2"/>
    <x v="0"/>
    <x v="0"/>
    <x v="0"/>
  </r>
  <r>
    <n v="152639780"/>
    <s v="D. MacNeil"/>
    <x v="319"/>
    <s v="Oct"/>
    <n v="2024"/>
    <d v="1899-12-30T09:27:00"/>
    <x v="0"/>
    <x v="1"/>
    <n v="54"/>
    <x v="2"/>
    <s v="African American"/>
    <x v="6"/>
    <x v="1"/>
    <m/>
    <n v="13"/>
    <s v="Within Time"/>
    <x v="30"/>
    <n v="9"/>
    <x v="0"/>
    <x v="3"/>
    <x v="1"/>
    <x v="1"/>
  </r>
  <r>
    <n v="441468707"/>
    <s v="D. Filochov"/>
    <x v="19"/>
    <s v="Jun"/>
    <n v="2023"/>
    <d v="1899-12-30T02:45:00"/>
    <x v="5"/>
    <x v="1"/>
    <n v="7"/>
    <x v="4"/>
    <s v="African American"/>
    <x v="6"/>
    <x v="1"/>
    <m/>
    <n v="37"/>
    <s v="Delay"/>
    <x v="12"/>
    <n v="2"/>
    <x v="3"/>
    <x v="2"/>
    <x v="0"/>
    <x v="2"/>
  </r>
  <r>
    <n v="774963514"/>
    <s v="E. Sarfass"/>
    <x v="171"/>
    <s v="Jul"/>
    <n v="2023"/>
    <d v="1899-12-30T18:42:00"/>
    <x v="5"/>
    <x v="1"/>
    <n v="53"/>
    <x v="2"/>
    <s v="African American"/>
    <x v="6"/>
    <x v="1"/>
    <m/>
    <n v="44"/>
    <s v="Delay"/>
    <x v="20"/>
    <n v="18"/>
    <x v="1"/>
    <x v="3"/>
    <x v="0"/>
    <x v="0"/>
  </r>
  <r>
    <n v="125712639"/>
    <s v="G. O'Neill"/>
    <x v="197"/>
    <s v="Oct"/>
    <n v="2023"/>
    <d v="1899-12-30T10:19:00"/>
    <x v="1"/>
    <x v="1"/>
    <n v="51"/>
    <x v="2"/>
    <s v="African American"/>
    <x v="6"/>
    <x v="1"/>
    <m/>
    <n v="33"/>
    <s v="Delay"/>
    <x v="28"/>
    <n v="10"/>
    <x v="0"/>
    <x v="0"/>
    <x v="0"/>
    <x v="2"/>
  </r>
  <r>
    <n v="885627905"/>
    <s v="O. Southwood"/>
    <x v="373"/>
    <s v="Mar"/>
    <n v="2024"/>
    <d v="1899-12-30T17:26:00"/>
    <x v="2"/>
    <x v="1"/>
    <n v="21"/>
    <x v="3"/>
    <s v="African American"/>
    <x v="6"/>
    <x v="1"/>
    <m/>
    <n v="32"/>
    <s v="Delay"/>
    <x v="26"/>
    <n v="17"/>
    <x v="2"/>
    <x v="2"/>
    <x v="0"/>
    <x v="2"/>
  </r>
  <r>
    <n v="690603044"/>
    <s v="U. Clew"/>
    <x v="140"/>
    <s v="Aug"/>
    <n v="2023"/>
    <d v="1899-12-30T22:25:00"/>
    <x v="6"/>
    <x v="1"/>
    <n v="2"/>
    <x v="1"/>
    <s v="African American"/>
    <x v="6"/>
    <x v="1"/>
    <m/>
    <n v="55"/>
    <s v="Delay"/>
    <x v="13"/>
    <n v="22"/>
    <x v="1"/>
    <x v="2"/>
    <x v="2"/>
    <x v="2"/>
  </r>
  <r>
    <n v="145401045"/>
    <s v="V. Prangle"/>
    <x v="186"/>
    <s v="Jun"/>
    <n v="2023"/>
    <d v="1899-12-30T13:19:00"/>
    <x v="4"/>
    <x v="1"/>
    <n v="12"/>
    <x v="4"/>
    <s v="African American"/>
    <x v="6"/>
    <x v="1"/>
    <m/>
    <n v="44"/>
    <s v="Delay"/>
    <x v="18"/>
    <n v="13"/>
    <x v="2"/>
    <x v="1"/>
    <x v="0"/>
    <x v="1"/>
  </r>
  <r>
    <n v="857033289"/>
    <s v="X. Palfrey"/>
    <x v="439"/>
    <s v="May"/>
    <n v="2023"/>
    <d v="1899-12-30T12:32:00"/>
    <x v="6"/>
    <x v="1"/>
    <n v="59"/>
    <x v="2"/>
    <s v="African American"/>
    <x v="6"/>
    <x v="1"/>
    <m/>
    <n v="10"/>
    <s v="Within Time"/>
    <x v="30"/>
    <n v="12"/>
    <x v="2"/>
    <x v="3"/>
    <x v="1"/>
    <x v="1"/>
  </r>
  <r>
    <n v="578181747"/>
    <s v="M. Scambler"/>
    <x v="233"/>
    <s v="Jan"/>
    <n v="2024"/>
    <d v="1899-12-30T23:02:00"/>
    <x v="5"/>
    <x v="1"/>
    <n v="63"/>
    <x v="0"/>
    <s v="African American"/>
    <x v="6"/>
    <x v="1"/>
    <n v="1"/>
    <n v="45"/>
    <s v="Delay"/>
    <x v="9"/>
    <n v="23"/>
    <x v="1"/>
    <x v="3"/>
    <x v="0"/>
    <x v="0"/>
  </r>
  <r>
    <n v="865911513"/>
    <s v="M. Ianittello"/>
    <x v="568"/>
    <s v="Dec"/>
    <n v="2023"/>
    <d v="1899-12-30T06:01:00"/>
    <x v="5"/>
    <x v="1"/>
    <n v="7"/>
    <x v="4"/>
    <s v="African American"/>
    <x v="6"/>
    <x v="1"/>
    <n v="4"/>
    <n v="57"/>
    <s v="Delay"/>
    <x v="19"/>
    <n v="6"/>
    <x v="0"/>
    <x v="3"/>
    <x v="2"/>
    <x v="1"/>
  </r>
  <r>
    <n v="159551671"/>
    <s v="T. Merryfield"/>
    <x v="54"/>
    <s v="Apr"/>
    <n v="2024"/>
    <d v="1899-12-30T19:57:00"/>
    <x v="5"/>
    <x v="1"/>
    <n v="50"/>
    <x v="2"/>
    <s v="African American"/>
    <x v="6"/>
    <x v="1"/>
    <n v="6"/>
    <n v="26"/>
    <s v="Within Time"/>
    <x v="7"/>
    <n v="19"/>
    <x v="1"/>
    <x v="2"/>
    <x v="1"/>
    <x v="2"/>
  </r>
  <r>
    <n v="476453645"/>
    <s v="B. Gres"/>
    <x v="236"/>
    <s v="Nov"/>
    <n v="2023"/>
    <d v="1899-12-30T04:34:00"/>
    <x v="1"/>
    <x v="1"/>
    <n v="60"/>
    <x v="0"/>
    <s v="African American"/>
    <x v="3"/>
    <x v="1"/>
    <m/>
    <n v="13"/>
    <s v="Within Time"/>
    <x v="25"/>
    <n v="4"/>
    <x v="3"/>
    <x v="0"/>
    <x v="1"/>
    <x v="0"/>
  </r>
  <r>
    <n v="489739085"/>
    <s v="G. Hattersley"/>
    <x v="511"/>
    <s v="Apr"/>
    <n v="2023"/>
    <d v="1899-12-30T20:35:00"/>
    <x v="0"/>
    <x v="1"/>
    <n v="9"/>
    <x v="4"/>
    <s v="African American"/>
    <x v="3"/>
    <x v="1"/>
    <m/>
    <n v="56"/>
    <s v="Delay"/>
    <x v="7"/>
    <n v="20"/>
    <x v="1"/>
    <x v="2"/>
    <x v="2"/>
    <x v="2"/>
  </r>
  <r>
    <n v="753592860"/>
    <s v="K. Heaps"/>
    <x v="352"/>
    <s v="Oct"/>
    <n v="2023"/>
    <d v="1899-12-30T18:17:00"/>
    <x v="0"/>
    <x v="1"/>
    <n v="25"/>
    <x v="3"/>
    <s v="African American"/>
    <x v="3"/>
    <x v="1"/>
    <m/>
    <n v="48"/>
    <s v="Delay"/>
    <x v="25"/>
    <n v="18"/>
    <x v="1"/>
    <x v="0"/>
    <x v="2"/>
    <x v="0"/>
  </r>
  <r>
    <n v="676764936"/>
    <s v="N. Spino"/>
    <x v="544"/>
    <s v="May"/>
    <n v="2023"/>
    <d v="1899-12-30T09:05:00"/>
    <x v="5"/>
    <x v="1"/>
    <n v="3"/>
    <x v="1"/>
    <s v="African American"/>
    <x v="3"/>
    <x v="1"/>
    <m/>
    <n v="43"/>
    <s v="Delay"/>
    <x v="18"/>
    <n v="9"/>
    <x v="0"/>
    <x v="1"/>
    <x v="0"/>
    <x v="1"/>
  </r>
  <r>
    <n v="393405807"/>
    <s v="R. Vossing"/>
    <x v="479"/>
    <s v="Sep"/>
    <n v="2023"/>
    <d v="1899-12-30T16:08:00"/>
    <x v="4"/>
    <x v="1"/>
    <n v="7"/>
    <x v="4"/>
    <s v="African American"/>
    <x v="3"/>
    <x v="1"/>
    <m/>
    <n v="32"/>
    <s v="Delay"/>
    <x v="25"/>
    <n v="16"/>
    <x v="2"/>
    <x v="0"/>
    <x v="0"/>
    <x v="0"/>
  </r>
  <r>
    <n v="540887623"/>
    <s v="T. Champney"/>
    <x v="294"/>
    <s v="Aug"/>
    <n v="2023"/>
    <d v="1899-12-30T16:03:00"/>
    <x v="1"/>
    <x v="1"/>
    <n v="5"/>
    <x v="4"/>
    <s v="African American"/>
    <x v="3"/>
    <x v="1"/>
    <m/>
    <n v="34"/>
    <s v="Delay"/>
    <x v="18"/>
    <n v="16"/>
    <x v="2"/>
    <x v="1"/>
    <x v="0"/>
    <x v="1"/>
  </r>
  <r>
    <n v="724357305"/>
    <s v="U. Margery"/>
    <x v="158"/>
    <s v="Mar"/>
    <n v="2024"/>
    <d v="1899-12-30T05:26:00"/>
    <x v="1"/>
    <x v="1"/>
    <n v="67"/>
    <x v="0"/>
    <s v="African American"/>
    <x v="3"/>
    <x v="1"/>
    <m/>
    <n v="34"/>
    <s v="Delay"/>
    <x v="17"/>
    <n v="5"/>
    <x v="3"/>
    <x v="1"/>
    <x v="0"/>
    <x v="1"/>
  </r>
  <r>
    <n v="548857423"/>
    <s v="X. Mcsarry"/>
    <x v="340"/>
    <s v="May"/>
    <n v="2023"/>
    <d v="1899-12-30T14:51:00"/>
    <x v="0"/>
    <x v="1"/>
    <n v="59"/>
    <x v="2"/>
    <s v="African American"/>
    <x v="3"/>
    <x v="1"/>
    <m/>
    <n v="45"/>
    <s v="Delay"/>
    <x v="24"/>
    <n v="14"/>
    <x v="2"/>
    <x v="1"/>
    <x v="0"/>
    <x v="1"/>
  </r>
  <r>
    <n v="366285083"/>
    <s v="Z. Cazalet"/>
    <x v="273"/>
    <s v="Sep"/>
    <n v="2023"/>
    <d v="1899-12-30T15:49:00"/>
    <x v="3"/>
    <x v="1"/>
    <n v="67"/>
    <x v="0"/>
    <s v="African American"/>
    <x v="3"/>
    <x v="1"/>
    <m/>
    <n v="14"/>
    <s v="Within Time"/>
    <x v="15"/>
    <n v="15"/>
    <x v="2"/>
    <x v="2"/>
    <x v="1"/>
    <x v="2"/>
  </r>
  <r>
    <n v="407252841"/>
    <s v="R. Thulborn"/>
    <x v="319"/>
    <s v="Oct"/>
    <n v="2024"/>
    <d v="1899-12-30T22:29:00"/>
    <x v="0"/>
    <x v="1"/>
    <n v="73"/>
    <x v="5"/>
    <s v="African American"/>
    <x v="3"/>
    <x v="1"/>
    <n v="3"/>
    <n v="16"/>
    <s v="Within Time"/>
    <x v="30"/>
    <n v="22"/>
    <x v="1"/>
    <x v="3"/>
    <x v="1"/>
    <x v="1"/>
  </r>
  <r>
    <n v="548380350"/>
    <s v="H. Pettiford"/>
    <x v="36"/>
    <s v="Oct"/>
    <n v="2023"/>
    <d v="1899-12-30T17:05:00"/>
    <x v="2"/>
    <x v="1"/>
    <n v="48"/>
    <x v="2"/>
    <s v="African American"/>
    <x v="3"/>
    <x v="1"/>
    <n v="4"/>
    <n v="35"/>
    <s v="Delay"/>
    <x v="9"/>
    <n v="17"/>
    <x v="2"/>
    <x v="3"/>
    <x v="0"/>
    <x v="0"/>
  </r>
  <r>
    <n v="250282501"/>
    <s v="W. Morch"/>
    <x v="533"/>
    <s v="Oct"/>
    <n v="2023"/>
    <d v="1899-12-30T21:18:00"/>
    <x v="5"/>
    <x v="1"/>
    <n v="70"/>
    <x v="5"/>
    <s v="African American"/>
    <x v="3"/>
    <x v="1"/>
    <n v="5"/>
    <n v="19"/>
    <s v="Within Time"/>
    <x v="22"/>
    <n v="21"/>
    <x v="1"/>
    <x v="1"/>
    <x v="1"/>
    <x v="1"/>
  </r>
  <r>
    <n v="711468034"/>
    <s v="H. Miner"/>
    <x v="166"/>
    <s v="May"/>
    <n v="2023"/>
    <d v="1899-12-30T13:03:00"/>
    <x v="1"/>
    <x v="1"/>
    <n v="41"/>
    <x v="6"/>
    <s v="African American"/>
    <x v="3"/>
    <x v="1"/>
    <n v="10"/>
    <n v="53"/>
    <s v="Delay"/>
    <x v="0"/>
    <n v="13"/>
    <x v="2"/>
    <x v="0"/>
    <x v="2"/>
    <x v="0"/>
  </r>
  <r>
    <n v="660570260"/>
    <s v="A. Douthwaite"/>
    <x v="530"/>
    <s v="Apr"/>
    <n v="2024"/>
    <d v="1899-12-30T17:34:00"/>
    <x v="3"/>
    <x v="1"/>
    <n v="8"/>
    <x v="4"/>
    <s v="African American"/>
    <x v="1"/>
    <x v="1"/>
    <m/>
    <n v="11"/>
    <s v="Within Time"/>
    <x v="16"/>
    <n v="17"/>
    <x v="2"/>
    <x v="1"/>
    <x v="1"/>
    <x v="1"/>
  </r>
  <r>
    <n v="302701794"/>
    <s v="A. Arden"/>
    <x v="323"/>
    <s v="Jun"/>
    <n v="2024"/>
    <d v="1899-12-30T17:01:00"/>
    <x v="4"/>
    <x v="1"/>
    <n v="73"/>
    <x v="5"/>
    <s v="African American"/>
    <x v="1"/>
    <x v="1"/>
    <m/>
    <n v="19"/>
    <s v="Within Time"/>
    <x v="15"/>
    <n v="17"/>
    <x v="2"/>
    <x v="2"/>
    <x v="1"/>
    <x v="2"/>
  </r>
  <r>
    <n v="324665621"/>
    <s v="A. Ornillos"/>
    <x v="147"/>
    <s v="Dec"/>
    <n v="2023"/>
    <d v="1899-12-30T15:02:00"/>
    <x v="5"/>
    <x v="1"/>
    <n v="39"/>
    <x v="6"/>
    <s v="African American"/>
    <x v="1"/>
    <x v="1"/>
    <m/>
    <n v="37"/>
    <s v="Delay"/>
    <x v="4"/>
    <n v="15"/>
    <x v="2"/>
    <x v="2"/>
    <x v="0"/>
    <x v="2"/>
  </r>
  <r>
    <n v="661261636"/>
    <s v="A. Williment"/>
    <x v="106"/>
    <s v="Oct"/>
    <n v="2024"/>
    <d v="1899-12-30T05:33:00"/>
    <x v="0"/>
    <x v="1"/>
    <n v="27"/>
    <x v="3"/>
    <s v="African American"/>
    <x v="1"/>
    <x v="1"/>
    <m/>
    <n v="47"/>
    <s v="Delay"/>
    <x v="3"/>
    <n v="5"/>
    <x v="3"/>
    <x v="2"/>
    <x v="2"/>
    <x v="2"/>
  </r>
  <r>
    <n v="786887335"/>
    <s v="B. Normansell"/>
    <x v="211"/>
    <s v="May"/>
    <n v="2023"/>
    <d v="1899-12-30T17:01:00"/>
    <x v="4"/>
    <x v="1"/>
    <n v="7"/>
    <x v="4"/>
    <s v="African American"/>
    <x v="1"/>
    <x v="1"/>
    <m/>
    <n v="19"/>
    <s v="Within Time"/>
    <x v="21"/>
    <n v="17"/>
    <x v="2"/>
    <x v="1"/>
    <x v="1"/>
    <x v="1"/>
  </r>
  <r>
    <n v="803387077"/>
    <s v="B. Atton"/>
    <x v="215"/>
    <s v="Jul"/>
    <n v="2024"/>
    <d v="1899-12-30T09:21:00"/>
    <x v="3"/>
    <x v="1"/>
    <n v="18"/>
    <x v="3"/>
    <s v="African American"/>
    <x v="1"/>
    <x v="1"/>
    <m/>
    <n v="24"/>
    <s v="Within Time"/>
    <x v="20"/>
    <n v="9"/>
    <x v="0"/>
    <x v="3"/>
    <x v="1"/>
    <x v="0"/>
  </r>
  <r>
    <n v="623890066"/>
    <s v="C. McGarahan"/>
    <x v="270"/>
    <s v="Aug"/>
    <n v="2024"/>
    <d v="1899-12-30T07:57:00"/>
    <x v="2"/>
    <x v="1"/>
    <n v="3"/>
    <x v="1"/>
    <s v="African American"/>
    <x v="1"/>
    <x v="1"/>
    <m/>
    <n v="34"/>
    <s v="Delay"/>
    <x v="19"/>
    <n v="7"/>
    <x v="0"/>
    <x v="3"/>
    <x v="0"/>
    <x v="1"/>
  </r>
  <r>
    <n v="325833354"/>
    <s v="D. Eastmead"/>
    <x v="451"/>
    <s v="Sep"/>
    <n v="2023"/>
    <d v="1899-12-30T05:41:00"/>
    <x v="4"/>
    <x v="1"/>
    <n v="24"/>
    <x v="3"/>
    <s v="African American"/>
    <x v="1"/>
    <x v="1"/>
    <m/>
    <n v="28"/>
    <s v="Within Time"/>
    <x v="10"/>
    <n v="5"/>
    <x v="3"/>
    <x v="2"/>
    <x v="1"/>
    <x v="2"/>
  </r>
  <r>
    <n v="158993168"/>
    <s v="D. Benjamin"/>
    <x v="446"/>
    <s v="Nov"/>
    <n v="2023"/>
    <d v="1899-12-30T04:21:00"/>
    <x v="4"/>
    <x v="1"/>
    <n v="73"/>
    <x v="5"/>
    <s v="African American"/>
    <x v="1"/>
    <x v="1"/>
    <m/>
    <n v="36"/>
    <s v="Delay"/>
    <x v="27"/>
    <n v="4"/>
    <x v="3"/>
    <x v="3"/>
    <x v="0"/>
    <x v="0"/>
  </r>
  <r>
    <n v="791955994"/>
    <s v="F. Steinson"/>
    <x v="265"/>
    <s v="Aug"/>
    <n v="2024"/>
    <d v="1899-12-30T15:55:00"/>
    <x v="3"/>
    <x v="1"/>
    <n v="33"/>
    <x v="6"/>
    <s v="African American"/>
    <x v="1"/>
    <x v="1"/>
    <m/>
    <n v="40"/>
    <s v="Delay"/>
    <x v="10"/>
    <n v="15"/>
    <x v="2"/>
    <x v="2"/>
    <x v="0"/>
    <x v="2"/>
  </r>
  <r>
    <n v="382235205"/>
    <s v="G. Cyples"/>
    <x v="361"/>
    <s v="Sep"/>
    <n v="2023"/>
    <d v="1899-12-30T20:41:00"/>
    <x v="5"/>
    <x v="1"/>
    <n v="25"/>
    <x v="3"/>
    <s v="African American"/>
    <x v="1"/>
    <x v="1"/>
    <m/>
    <n v="11"/>
    <s v="Within Time"/>
    <x v="21"/>
    <n v="20"/>
    <x v="1"/>
    <x v="1"/>
    <x v="1"/>
    <x v="1"/>
  </r>
  <r>
    <n v="642293297"/>
    <s v="G. Geraldez"/>
    <x v="528"/>
    <s v="Dec"/>
    <n v="2023"/>
    <d v="1899-12-30T22:37:00"/>
    <x v="4"/>
    <x v="1"/>
    <n v="4"/>
    <x v="1"/>
    <s v="African American"/>
    <x v="1"/>
    <x v="1"/>
    <m/>
    <n v="35"/>
    <s v="Delay"/>
    <x v="2"/>
    <n v="22"/>
    <x v="1"/>
    <x v="1"/>
    <x v="0"/>
    <x v="1"/>
  </r>
  <r>
    <n v="889123929"/>
    <s v="G. Ragate"/>
    <x v="290"/>
    <s v="May"/>
    <n v="2023"/>
    <d v="1899-12-30T04:03:00"/>
    <x v="2"/>
    <x v="1"/>
    <n v="8"/>
    <x v="4"/>
    <s v="African American"/>
    <x v="1"/>
    <x v="1"/>
    <m/>
    <n v="35"/>
    <s v="Delay"/>
    <x v="10"/>
    <n v="4"/>
    <x v="3"/>
    <x v="2"/>
    <x v="0"/>
    <x v="2"/>
  </r>
  <r>
    <n v="852895200"/>
    <s v="G. Lope"/>
    <x v="287"/>
    <s v="Sep"/>
    <n v="2024"/>
    <d v="1899-12-30T03:37:00"/>
    <x v="3"/>
    <x v="1"/>
    <n v="7"/>
    <x v="4"/>
    <s v="African American"/>
    <x v="1"/>
    <x v="1"/>
    <m/>
    <n v="43"/>
    <s v="Delay"/>
    <x v="1"/>
    <n v="3"/>
    <x v="3"/>
    <x v="0"/>
    <x v="0"/>
    <x v="0"/>
  </r>
  <r>
    <n v="531974128"/>
    <s v="H. Bullier"/>
    <x v="135"/>
    <s v="Jul"/>
    <n v="2024"/>
    <d v="1899-12-30T00:36:00"/>
    <x v="4"/>
    <x v="1"/>
    <n v="49"/>
    <x v="2"/>
    <s v="African American"/>
    <x v="1"/>
    <x v="1"/>
    <m/>
    <n v="21"/>
    <s v="Within Time"/>
    <x v="21"/>
    <n v="0"/>
    <x v="3"/>
    <x v="1"/>
    <x v="1"/>
    <x v="1"/>
  </r>
  <r>
    <n v="463217365"/>
    <s v="H. Starcks"/>
    <x v="18"/>
    <s v="Nov"/>
    <n v="2023"/>
    <d v="1899-12-30T04:52:00"/>
    <x v="2"/>
    <x v="1"/>
    <n v="17"/>
    <x v="3"/>
    <s v="African American"/>
    <x v="1"/>
    <x v="1"/>
    <m/>
    <n v="45"/>
    <s v="Delay"/>
    <x v="11"/>
    <n v="4"/>
    <x v="3"/>
    <x v="0"/>
    <x v="0"/>
    <x v="0"/>
  </r>
  <r>
    <n v="367010029"/>
    <s v="I. Basili"/>
    <x v="49"/>
    <s v="Oct"/>
    <n v="2024"/>
    <d v="1899-12-30T17:31:00"/>
    <x v="6"/>
    <x v="1"/>
    <n v="10"/>
    <x v="4"/>
    <s v="African American"/>
    <x v="1"/>
    <x v="1"/>
    <m/>
    <n v="40"/>
    <s v="Delay"/>
    <x v="1"/>
    <n v="17"/>
    <x v="2"/>
    <x v="0"/>
    <x v="0"/>
    <x v="0"/>
  </r>
  <r>
    <n v="397284915"/>
    <s v="J. Paddington"/>
    <x v="15"/>
    <s v="Sep"/>
    <n v="2023"/>
    <d v="1899-12-30T12:56:00"/>
    <x v="6"/>
    <x v="1"/>
    <n v="2"/>
    <x v="1"/>
    <s v="African American"/>
    <x v="1"/>
    <x v="1"/>
    <m/>
    <n v="56"/>
    <s v="Delay"/>
    <x v="5"/>
    <n v="12"/>
    <x v="2"/>
    <x v="0"/>
    <x v="2"/>
    <x v="0"/>
  </r>
  <r>
    <n v="763606360"/>
    <s v="K. Scini"/>
    <x v="33"/>
    <s v="Jul"/>
    <n v="2024"/>
    <d v="1899-12-30T04:53:00"/>
    <x v="5"/>
    <x v="1"/>
    <n v="70"/>
    <x v="5"/>
    <s v="African American"/>
    <x v="1"/>
    <x v="1"/>
    <m/>
    <n v="18"/>
    <s v="Within Time"/>
    <x v="9"/>
    <n v="4"/>
    <x v="3"/>
    <x v="3"/>
    <x v="1"/>
    <x v="0"/>
  </r>
  <r>
    <n v="396783849"/>
    <s v="K. Kiefer"/>
    <x v="336"/>
    <s v="Jul"/>
    <n v="2023"/>
    <d v="1899-12-30T19:26:00"/>
    <x v="5"/>
    <x v="1"/>
    <n v="29"/>
    <x v="3"/>
    <s v="African American"/>
    <x v="1"/>
    <x v="1"/>
    <m/>
    <n v="38"/>
    <s v="Delay"/>
    <x v="26"/>
    <n v="19"/>
    <x v="1"/>
    <x v="2"/>
    <x v="0"/>
    <x v="2"/>
  </r>
  <r>
    <n v="284111573"/>
    <s v="K. Franzman"/>
    <x v="1"/>
    <s v="Jun"/>
    <n v="2024"/>
    <d v="1899-12-30T19:32:00"/>
    <x v="1"/>
    <x v="1"/>
    <n v="28"/>
    <x v="3"/>
    <s v="African American"/>
    <x v="1"/>
    <x v="1"/>
    <m/>
    <n v="50"/>
    <s v="Delay"/>
    <x v="1"/>
    <n v="19"/>
    <x v="1"/>
    <x v="0"/>
    <x v="2"/>
    <x v="0"/>
  </r>
  <r>
    <n v="791295321"/>
    <s v="L. Stonbridge"/>
    <x v="281"/>
    <s v="Jan"/>
    <n v="2024"/>
    <d v="1899-12-30T18:19:00"/>
    <x v="2"/>
    <x v="1"/>
    <n v="64"/>
    <x v="0"/>
    <s v="African American"/>
    <x v="1"/>
    <x v="1"/>
    <m/>
    <n v="55"/>
    <s v="Delay"/>
    <x v="2"/>
    <n v="18"/>
    <x v="1"/>
    <x v="1"/>
    <x v="2"/>
    <x v="1"/>
  </r>
  <r>
    <n v="202969613"/>
    <s v="M. Abriani"/>
    <x v="574"/>
    <s v="Jul"/>
    <n v="2023"/>
    <d v="1899-12-30T08:13:00"/>
    <x v="2"/>
    <x v="1"/>
    <n v="5"/>
    <x v="4"/>
    <s v="African American"/>
    <x v="1"/>
    <x v="1"/>
    <m/>
    <n v="21"/>
    <s v="Within Time"/>
    <x v="0"/>
    <n v="8"/>
    <x v="0"/>
    <x v="0"/>
    <x v="1"/>
    <x v="0"/>
  </r>
  <r>
    <n v="186265228"/>
    <s v="M. Spiring"/>
    <x v="56"/>
    <s v="Aug"/>
    <n v="2024"/>
    <d v="1899-12-30T05:55:00"/>
    <x v="0"/>
    <x v="1"/>
    <n v="29"/>
    <x v="3"/>
    <s v="African American"/>
    <x v="1"/>
    <x v="1"/>
    <m/>
    <n v="26"/>
    <s v="Within Time"/>
    <x v="26"/>
    <n v="5"/>
    <x v="3"/>
    <x v="2"/>
    <x v="1"/>
    <x v="2"/>
  </r>
  <r>
    <n v="852912788"/>
    <s v="M. Abele"/>
    <x v="326"/>
    <s v="Dec"/>
    <n v="2023"/>
    <d v="1899-12-30T00:17:00"/>
    <x v="5"/>
    <x v="1"/>
    <n v="66"/>
    <x v="0"/>
    <s v="African American"/>
    <x v="1"/>
    <x v="1"/>
    <m/>
    <n v="60"/>
    <s v="Delay"/>
    <x v="1"/>
    <n v="0"/>
    <x v="3"/>
    <x v="0"/>
    <x v="2"/>
    <x v="0"/>
  </r>
  <r>
    <n v="706760191"/>
    <s v="O. Gallafant"/>
    <x v="313"/>
    <s v="Jul"/>
    <n v="2024"/>
    <d v="1899-12-30T15:08:00"/>
    <x v="2"/>
    <x v="1"/>
    <n v="29"/>
    <x v="3"/>
    <s v="African American"/>
    <x v="1"/>
    <x v="1"/>
    <m/>
    <n v="53"/>
    <s v="Delay"/>
    <x v="10"/>
    <n v="15"/>
    <x v="2"/>
    <x v="2"/>
    <x v="2"/>
    <x v="2"/>
  </r>
  <r>
    <n v="464292369"/>
    <s v="O. Mettrick"/>
    <x v="554"/>
    <s v="Jul"/>
    <n v="2023"/>
    <d v="1899-12-30T06:43:00"/>
    <x v="0"/>
    <x v="1"/>
    <n v="29"/>
    <x v="3"/>
    <s v="African American"/>
    <x v="1"/>
    <x v="1"/>
    <m/>
    <n v="56"/>
    <s v="Delay"/>
    <x v="18"/>
    <n v="6"/>
    <x v="0"/>
    <x v="1"/>
    <x v="2"/>
    <x v="1"/>
  </r>
  <r>
    <n v="384904175"/>
    <s v="P. Quickfall"/>
    <x v="149"/>
    <s v="May"/>
    <n v="2024"/>
    <d v="1899-12-30T18:52:00"/>
    <x v="4"/>
    <x v="1"/>
    <n v="37"/>
    <x v="6"/>
    <s v="African American"/>
    <x v="1"/>
    <x v="1"/>
    <m/>
    <n v="15"/>
    <s v="Within Time"/>
    <x v="0"/>
    <n v="18"/>
    <x v="1"/>
    <x v="0"/>
    <x v="1"/>
    <x v="0"/>
  </r>
  <r>
    <n v="263727906"/>
    <s v="P. Yegorkin"/>
    <x v="551"/>
    <s v="Jul"/>
    <n v="2024"/>
    <d v="1899-12-30T18:50:00"/>
    <x v="4"/>
    <x v="1"/>
    <n v="58"/>
    <x v="2"/>
    <s v="African American"/>
    <x v="1"/>
    <x v="1"/>
    <m/>
    <n v="26"/>
    <s v="Within Time"/>
    <x v="13"/>
    <n v="18"/>
    <x v="1"/>
    <x v="2"/>
    <x v="1"/>
    <x v="2"/>
  </r>
  <r>
    <n v="399260442"/>
    <s v="P. Mattiazzo"/>
    <x v="139"/>
    <s v="Dec"/>
    <n v="2023"/>
    <d v="1899-12-30T17:46:00"/>
    <x v="5"/>
    <x v="1"/>
    <n v="49"/>
    <x v="2"/>
    <s v="African American"/>
    <x v="1"/>
    <x v="1"/>
    <m/>
    <n v="27"/>
    <s v="Within Time"/>
    <x v="13"/>
    <n v="17"/>
    <x v="2"/>
    <x v="2"/>
    <x v="1"/>
    <x v="2"/>
  </r>
  <r>
    <n v="164115953"/>
    <s v="P. Vardie"/>
    <x v="196"/>
    <s v="Sep"/>
    <n v="2024"/>
    <d v="1899-12-30T21:29:00"/>
    <x v="6"/>
    <x v="1"/>
    <n v="41"/>
    <x v="6"/>
    <s v="African American"/>
    <x v="1"/>
    <x v="1"/>
    <m/>
    <n v="51"/>
    <s v="Delay"/>
    <x v="8"/>
    <n v="21"/>
    <x v="1"/>
    <x v="3"/>
    <x v="2"/>
    <x v="1"/>
  </r>
  <r>
    <n v="430996185"/>
    <s v="Q. Jubert"/>
    <x v="267"/>
    <s v="May"/>
    <n v="2023"/>
    <d v="1899-12-30T12:21:00"/>
    <x v="1"/>
    <x v="1"/>
    <n v="12"/>
    <x v="4"/>
    <s v="African American"/>
    <x v="1"/>
    <x v="1"/>
    <m/>
    <n v="12"/>
    <s v="Within Time"/>
    <x v="22"/>
    <n v="12"/>
    <x v="2"/>
    <x v="1"/>
    <x v="1"/>
    <x v="1"/>
  </r>
  <r>
    <n v="550617079"/>
    <s v="Q. Shark"/>
    <x v="344"/>
    <s v="Sep"/>
    <n v="2024"/>
    <d v="1899-12-30T18:54:00"/>
    <x v="5"/>
    <x v="1"/>
    <n v="4"/>
    <x v="1"/>
    <s v="African American"/>
    <x v="1"/>
    <x v="1"/>
    <m/>
    <n v="14"/>
    <s v="Within Time"/>
    <x v="27"/>
    <n v="18"/>
    <x v="1"/>
    <x v="3"/>
    <x v="1"/>
    <x v="0"/>
  </r>
  <r>
    <n v="899162971"/>
    <s v="S. Lebel"/>
    <x v="571"/>
    <s v="Dec"/>
    <n v="2023"/>
    <d v="1899-12-30T03:08:00"/>
    <x v="0"/>
    <x v="1"/>
    <n v="17"/>
    <x v="3"/>
    <s v="African American"/>
    <x v="1"/>
    <x v="1"/>
    <m/>
    <n v="48"/>
    <s v="Delay"/>
    <x v="22"/>
    <n v="3"/>
    <x v="3"/>
    <x v="1"/>
    <x v="2"/>
    <x v="1"/>
  </r>
  <r>
    <n v="877319427"/>
    <s v="S. Prazer"/>
    <x v="65"/>
    <s v="Sep"/>
    <n v="2023"/>
    <d v="1899-12-30T22:20:00"/>
    <x v="6"/>
    <x v="1"/>
    <n v="63"/>
    <x v="0"/>
    <s v="African American"/>
    <x v="1"/>
    <x v="1"/>
    <m/>
    <n v="51"/>
    <s v="Delay"/>
    <x v="18"/>
    <n v="22"/>
    <x v="1"/>
    <x v="1"/>
    <x v="2"/>
    <x v="1"/>
  </r>
  <r>
    <n v="178164162"/>
    <s v="T. Gueinn"/>
    <x v="515"/>
    <s v="Oct"/>
    <n v="2023"/>
    <d v="1899-12-30T01:37:00"/>
    <x v="6"/>
    <x v="1"/>
    <n v="56"/>
    <x v="2"/>
    <s v="African American"/>
    <x v="1"/>
    <x v="1"/>
    <m/>
    <n v="22"/>
    <s v="Within Time"/>
    <x v="29"/>
    <n v="1"/>
    <x v="3"/>
    <x v="2"/>
    <x v="1"/>
    <x v="2"/>
  </r>
  <r>
    <n v="283029366"/>
    <s v="U. Doulton"/>
    <x v="459"/>
    <s v="Sep"/>
    <n v="2024"/>
    <d v="1899-12-30T19:02:00"/>
    <x v="4"/>
    <x v="1"/>
    <n v="70"/>
    <x v="5"/>
    <s v="African American"/>
    <x v="1"/>
    <x v="1"/>
    <m/>
    <n v="13"/>
    <s v="Within Time"/>
    <x v="17"/>
    <n v="19"/>
    <x v="1"/>
    <x v="1"/>
    <x v="1"/>
    <x v="1"/>
  </r>
  <r>
    <n v="152234004"/>
    <s v="U. Radnage"/>
    <x v="102"/>
    <s v="Aug"/>
    <n v="2024"/>
    <d v="1899-12-30T02:38:00"/>
    <x v="5"/>
    <x v="1"/>
    <n v="62"/>
    <x v="0"/>
    <s v="African American"/>
    <x v="1"/>
    <x v="1"/>
    <m/>
    <n v="31"/>
    <s v="Delay"/>
    <x v="17"/>
    <n v="2"/>
    <x v="3"/>
    <x v="1"/>
    <x v="0"/>
    <x v="1"/>
  </r>
  <r>
    <n v="174150807"/>
    <s v="U. Walsh"/>
    <x v="36"/>
    <s v="Oct"/>
    <n v="2023"/>
    <d v="1899-12-30T02:15:00"/>
    <x v="2"/>
    <x v="1"/>
    <n v="43"/>
    <x v="6"/>
    <s v="African American"/>
    <x v="1"/>
    <x v="1"/>
    <m/>
    <n v="52"/>
    <s v="Delay"/>
    <x v="9"/>
    <n v="2"/>
    <x v="3"/>
    <x v="3"/>
    <x v="2"/>
    <x v="0"/>
  </r>
  <r>
    <n v="180985818"/>
    <s v="V. Southall"/>
    <x v="9"/>
    <s v="Oct"/>
    <n v="2024"/>
    <d v="1899-12-30T05:32:00"/>
    <x v="5"/>
    <x v="1"/>
    <n v="18"/>
    <x v="3"/>
    <s v="African American"/>
    <x v="1"/>
    <x v="1"/>
    <m/>
    <n v="59"/>
    <s v="Delay"/>
    <x v="6"/>
    <n v="5"/>
    <x v="3"/>
    <x v="3"/>
    <x v="2"/>
    <x v="0"/>
  </r>
  <r>
    <n v="273018560"/>
    <s v="W. Fewless"/>
    <x v="133"/>
    <s v="Jun"/>
    <n v="2024"/>
    <d v="1899-12-30T16:20:00"/>
    <x v="4"/>
    <x v="1"/>
    <n v="17"/>
    <x v="3"/>
    <s v="African American"/>
    <x v="1"/>
    <x v="1"/>
    <m/>
    <n v="43"/>
    <s v="Delay"/>
    <x v="14"/>
    <n v="16"/>
    <x v="2"/>
    <x v="0"/>
    <x v="0"/>
    <x v="0"/>
  </r>
  <r>
    <n v="730642077"/>
    <s v="X. Rankin"/>
    <x v="273"/>
    <s v="Sep"/>
    <n v="2023"/>
    <d v="1899-12-30T14:00:00"/>
    <x v="3"/>
    <x v="1"/>
    <n v="8"/>
    <x v="4"/>
    <s v="African American"/>
    <x v="1"/>
    <x v="1"/>
    <m/>
    <n v="24"/>
    <s v="Within Time"/>
    <x v="15"/>
    <n v="14"/>
    <x v="2"/>
    <x v="2"/>
    <x v="1"/>
    <x v="2"/>
  </r>
  <r>
    <n v="624826885"/>
    <s v="X. Crofts"/>
    <x v="471"/>
    <s v="Jun"/>
    <n v="2023"/>
    <d v="1899-12-30T06:17:00"/>
    <x v="3"/>
    <x v="1"/>
    <n v="47"/>
    <x v="2"/>
    <s v="African American"/>
    <x v="1"/>
    <x v="1"/>
    <m/>
    <n v="50"/>
    <s v="Delay"/>
    <x v="25"/>
    <n v="6"/>
    <x v="0"/>
    <x v="0"/>
    <x v="2"/>
    <x v="0"/>
  </r>
  <r>
    <n v="477353889"/>
    <s v="Y. Ticic"/>
    <x v="396"/>
    <s v="Aug"/>
    <n v="2024"/>
    <d v="1899-12-30T20:10:00"/>
    <x v="3"/>
    <x v="1"/>
    <n v="15"/>
    <x v="3"/>
    <s v="African American"/>
    <x v="1"/>
    <x v="1"/>
    <m/>
    <n v="31"/>
    <s v="Delay"/>
    <x v="2"/>
    <n v="20"/>
    <x v="1"/>
    <x v="1"/>
    <x v="0"/>
    <x v="1"/>
  </r>
  <r>
    <n v="899481776"/>
    <s v="Y. Klemt"/>
    <x v="301"/>
    <s v="May"/>
    <n v="2023"/>
    <d v="1899-12-30T18:23:00"/>
    <x v="6"/>
    <x v="1"/>
    <n v="23"/>
    <x v="3"/>
    <s v="African American"/>
    <x v="1"/>
    <x v="1"/>
    <m/>
    <n v="31"/>
    <s v="Delay"/>
    <x v="12"/>
    <n v="18"/>
    <x v="1"/>
    <x v="2"/>
    <x v="0"/>
    <x v="2"/>
  </r>
  <r>
    <n v="552089390"/>
    <s v="Y. Stobbie"/>
    <x v="232"/>
    <s v="Apr"/>
    <n v="2023"/>
    <d v="1899-12-30T03:43:00"/>
    <x v="5"/>
    <x v="1"/>
    <n v="66"/>
    <x v="0"/>
    <s v="African American"/>
    <x v="1"/>
    <x v="1"/>
    <m/>
    <n v="41"/>
    <s v="Delay"/>
    <x v="20"/>
    <n v="3"/>
    <x v="3"/>
    <x v="3"/>
    <x v="0"/>
    <x v="0"/>
  </r>
  <r>
    <n v="551865733"/>
    <s v="Y. Marklew"/>
    <x v="225"/>
    <s v="May"/>
    <n v="2024"/>
    <d v="1899-12-30T07:19:00"/>
    <x v="5"/>
    <x v="1"/>
    <n v="40"/>
    <x v="6"/>
    <s v="African American"/>
    <x v="1"/>
    <x v="1"/>
    <m/>
    <n v="44"/>
    <s v="Delay"/>
    <x v="14"/>
    <n v="7"/>
    <x v="0"/>
    <x v="0"/>
    <x v="0"/>
    <x v="0"/>
  </r>
  <r>
    <n v="842590940"/>
    <s v="Z. McDuffie"/>
    <x v="78"/>
    <s v="Sep"/>
    <n v="2024"/>
    <d v="1899-12-30T09:37:00"/>
    <x v="0"/>
    <x v="1"/>
    <n v="30"/>
    <x v="6"/>
    <s v="African American"/>
    <x v="1"/>
    <x v="1"/>
    <m/>
    <n v="41"/>
    <s v="Delay"/>
    <x v="25"/>
    <n v="9"/>
    <x v="0"/>
    <x v="0"/>
    <x v="0"/>
    <x v="0"/>
  </r>
  <r>
    <n v="468440145"/>
    <s v="C. Balma"/>
    <x v="152"/>
    <s v="Jul"/>
    <n v="2023"/>
    <d v="1899-12-30T01:02:00"/>
    <x v="1"/>
    <x v="1"/>
    <n v="37"/>
    <x v="6"/>
    <s v="African American"/>
    <x v="1"/>
    <x v="1"/>
    <n v="1"/>
    <n v="58"/>
    <s v="Delay"/>
    <x v="19"/>
    <n v="1"/>
    <x v="3"/>
    <x v="3"/>
    <x v="2"/>
    <x v="1"/>
  </r>
  <r>
    <n v="519493038"/>
    <s v="N. Henrionot"/>
    <x v="171"/>
    <s v="Jul"/>
    <n v="2023"/>
    <d v="1899-12-30T07:42:00"/>
    <x v="5"/>
    <x v="1"/>
    <n v="50"/>
    <x v="2"/>
    <s v="African American"/>
    <x v="1"/>
    <x v="1"/>
    <n v="3"/>
    <n v="13"/>
    <s v="Within Time"/>
    <x v="20"/>
    <n v="7"/>
    <x v="0"/>
    <x v="3"/>
    <x v="1"/>
    <x v="0"/>
  </r>
  <r>
    <n v="377646766"/>
    <s v="T. Ingreda"/>
    <x v="107"/>
    <s v="Jan"/>
    <n v="2024"/>
    <d v="1899-12-30T04:48:00"/>
    <x v="4"/>
    <x v="1"/>
    <n v="67"/>
    <x v="0"/>
    <s v="African American"/>
    <x v="1"/>
    <x v="1"/>
    <n v="4"/>
    <n v="17"/>
    <s v="Within Time"/>
    <x v="4"/>
    <n v="4"/>
    <x v="3"/>
    <x v="2"/>
    <x v="1"/>
    <x v="2"/>
  </r>
  <r>
    <n v="816121573"/>
    <s v="W. Fee"/>
    <x v="29"/>
    <s v="Aug"/>
    <n v="2024"/>
    <d v="1899-12-30T19:01:00"/>
    <x v="4"/>
    <x v="1"/>
    <n v="77"/>
    <x v="5"/>
    <s v="African American"/>
    <x v="1"/>
    <x v="1"/>
    <n v="4"/>
    <n v="22"/>
    <s v="Within Time"/>
    <x v="18"/>
    <n v="19"/>
    <x v="1"/>
    <x v="1"/>
    <x v="1"/>
    <x v="1"/>
  </r>
  <r>
    <n v="251989445"/>
    <s v="L. Treffry"/>
    <x v="447"/>
    <s v="May"/>
    <n v="2024"/>
    <d v="1899-12-30T17:55:00"/>
    <x v="3"/>
    <x v="1"/>
    <n v="71"/>
    <x v="5"/>
    <s v="African American"/>
    <x v="1"/>
    <x v="1"/>
    <n v="5"/>
    <n v="54"/>
    <s v="Delay"/>
    <x v="9"/>
    <n v="17"/>
    <x v="2"/>
    <x v="3"/>
    <x v="2"/>
    <x v="0"/>
  </r>
  <r>
    <n v="442888033"/>
    <s v="O. Winny"/>
    <x v="500"/>
    <s v="Nov"/>
    <n v="2023"/>
    <d v="1899-12-30T15:41:00"/>
    <x v="0"/>
    <x v="1"/>
    <n v="68"/>
    <x v="0"/>
    <s v="African American"/>
    <x v="1"/>
    <x v="1"/>
    <n v="5"/>
    <n v="19"/>
    <s v="Within Time"/>
    <x v="21"/>
    <n v="15"/>
    <x v="2"/>
    <x v="1"/>
    <x v="1"/>
    <x v="1"/>
  </r>
  <r>
    <n v="884075896"/>
    <s v="O. Stanyon"/>
    <x v="18"/>
    <s v="Nov"/>
    <n v="2023"/>
    <d v="1899-12-30T18:13:00"/>
    <x v="2"/>
    <x v="1"/>
    <n v="43"/>
    <x v="6"/>
    <s v="African American"/>
    <x v="1"/>
    <x v="1"/>
    <n v="5"/>
    <n v="46"/>
    <s v="Delay"/>
    <x v="11"/>
    <n v="18"/>
    <x v="1"/>
    <x v="0"/>
    <x v="2"/>
    <x v="0"/>
  </r>
  <r>
    <n v="750236816"/>
    <s v="O. Knocker"/>
    <x v="461"/>
    <s v="Dec"/>
    <n v="2023"/>
    <d v="1899-12-30T16:01:00"/>
    <x v="6"/>
    <x v="1"/>
    <n v="11"/>
    <x v="4"/>
    <s v="African American"/>
    <x v="1"/>
    <x v="1"/>
    <n v="5"/>
    <n v="54"/>
    <s v="Delay"/>
    <x v="18"/>
    <n v="16"/>
    <x v="2"/>
    <x v="1"/>
    <x v="2"/>
    <x v="1"/>
  </r>
  <r>
    <n v="238617262"/>
    <s v="M. Bennedsen"/>
    <x v="522"/>
    <s v="Jul"/>
    <n v="2024"/>
    <d v="1899-12-30T19:30:00"/>
    <x v="5"/>
    <x v="1"/>
    <n v="6"/>
    <x v="4"/>
    <s v="African American"/>
    <x v="1"/>
    <x v="1"/>
    <n v="6"/>
    <n v="17"/>
    <s v="Within Time"/>
    <x v="18"/>
    <n v="19"/>
    <x v="1"/>
    <x v="1"/>
    <x v="1"/>
    <x v="1"/>
  </r>
  <r>
    <n v="536680475"/>
    <s v="T. Shillaker"/>
    <x v="363"/>
    <s v="Sep"/>
    <n v="2024"/>
    <d v="1899-12-30T13:14:00"/>
    <x v="4"/>
    <x v="1"/>
    <n v="25"/>
    <x v="3"/>
    <s v="African American"/>
    <x v="1"/>
    <x v="1"/>
    <n v="6"/>
    <n v="14"/>
    <s v="Within Time"/>
    <x v="30"/>
    <n v="13"/>
    <x v="2"/>
    <x v="3"/>
    <x v="1"/>
    <x v="1"/>
  </r>
  <r>
    <n v="818184773"/>
    <s v="G. Faucett"/>
    <x v="456"/>
    <s v="Apr"/>
    <n v="2024"/>
    <d v="1899-12-30T10:00:00"/>
    <x v="6"/>
    <x v="1"/>
    <n v="64"/>
    <x v="0"/>
    <s v="African American"/>
    <x v="1"/>
    <x v="1"/>
    <n v="7"/>
    <n v="41"/>
    <s v="Delay"/>
    <x v="3"/>
    <n v="10"/>
    <x v="0"/>
    <x v="2"/>
    <x v="0"/>
    <x v="2"/>
  </r>
  <r>
    <n v="549915573"/>
    <s v="M. Schaffel"/>
    <x v="144"/>
    <s v="Apr"/>
    <n v="2024"/>
    <d v="1899-12-30T02:23:00"/>
    <x v="4"/>
    <x v="1"/>
    <n v="47"/>
    <x v="2"/>
    <s v="African American"/>
    <x v="1"/>
    <x v="1"/>
    <n v="8"/>
    <n v="30"/>
    <s v="Delay"/>
    <x v="1"/>
    <n v="2"/>
    <x v="3"/>
    <x v="0"/>
    <x v="1"/>
    <x v="0"/>
  </r>
  <r>
    <n v="624520442"/>
    <s v="N. Stansby"/>
    <x v="163"/>
    <s v="Apr"/>
    <n v="2023"/>
    <d v="1899-12-30T18:22:00"/>
    <x v="1"/>
    <x v="1"/>
    <n v="52"/>
    <x v="2"/>
    <s v="African American"/>
    <x v="1"/>
    <x v="1"/>
    <n v="8"/>
    <n v="58"/>
    <s v="Delay"/>
    <x v="1"/>
    <n v="18"/>
    <x v="1"/>
    <x v="0"/>
    <x v="2"/>
    <x v="0"/>
  </r>
  <r>
    <n v="199427548"/>
    <s v="F. Divell"/>
    <x v="200"/>
    <s v="Apr"/>
    <n v="2023"/>
    <d v="1899-12-30T12:54:00"/>
    <x v="5"/>
    <x v="1"/>
    <n v="47"/>
    <x v="2"/>
    <s v="African American"/>
    <x v="1"/>
    <x v="1"/>
    <n v="9"/>
    <n v="50"/>
    <s v="Delay"/>
    <x v="28"/>
    <n v="12"/>
    <x v="2"/>
    <x v="0"/>
    <x v="2"/>
    <x v="2"/>
  </r>
  <r>
    <n v="815675217"/>
    <s v="K. Edlin"/>
    <x v="309"/>
    <s v="Jul"/>
    <n v="2024"/>
    <d v="1899-12-30T21:57:00"/>
    <x v="3"/>
    <x v="1"/>
    <n v="59"/>
    <x v="2"/>
    <s v="African American"/>
    <x v="1"/>
    <x v="1"/>
    <n v="9"/>
    <n v="41"/>
    <s v="Delay"/>
    <x v="26"/>
    <n v="21"/>
    <x v="1"/>
    <x v="2"/>
    <x v="0"/>
    <x v="2"/>
  </r>
  <r>
    <n v="297211996"/>
    <s v="N. Beat"/>
    <x v="198"/>
    <s v="May"/>
    <n v="2024"/>
    <d v="1899-12-30T15:50:00"/>
    <x v="5"/>
    <x v="1"/>
    <n v="11"/>
    <x v="4"/>
    <s v="African American"/>
    <x v="1"/>
    <x v="1"/>
    <n v="9"/>
    <n v="53"/>
    <s v="Delay"/>
    <x v="24"/>
    <n v="15"/>
    <x v="2"/>
    <x v="1"/>
    <x v="2"/>
    <x v="1"/>
  </r>
  <r>
    <n v="321090448"/>
    <s v="C. Skade"/>
    <x v="210"/>
    <s v="Nov"/>
    <n v="2023"/>
    <d v="1899-12-30T03:08:00"/>
    <x v="6"/>
    <x v="1"/>
    <n v="2"/>
    <x v="1"/>
    <s v="African American"/>
    <x v="1"/>
    <x v="1"/>
    <n v="10"/>
    <n v="13"/>
    <s v="Within Time"/>
    <x v="16"/>
    <n v="3"/>
    <x v="3"/>
    <x v="1"/>
    <x v="1"/>
    <x v="1"/>
  </r>
  <r>
    <n v="310870319"/>
    <s v="E. Abdee"/>
    <x v="463"/>
    <s v="Aug"/>
    <n v="2023"/>
    <d v="1899-12-30T03:52:00"/>
    <x v="3"/>
    <x v="1"/>
    <n v="65"/>
    <x v="0"/>
    <s v="African American"/>
    <x v="1"/>
    <x v="1"/>
    <n v="10"/>
    <n v="19"/>
    <s v="Within Time"/>
    <x v="22"/>
    <n v="3"/>
    <x v="3"/>
    <x v="1"/>
    <x v="1"/>
    <x v="1"/>
  </r>
  <r>
    <n v="737163422"/>
    <s v="E. Fellos"/>
    <x v="145"/>
    <s v="May"/>
    <n v="2023"/>
    <d v="1899-12-30T08:35:00"/>
    <x v="3"/>
    <x v="1"/>
    <n v="45"/>
    <x v="2"/>
    <s v="African American"/>
    <x v="1"/>
    <x v="1"/>
    <n v="10"/>
    <n v="23"/>
    <s v="Within Time"/>
    <x v="28"/>
    <n v="8"/>
    <x v="0"/>
    <x v="0"/>
    <x v="1"/>
    <x v="2"/>
  </r>
  <r>
    <n v="206298584"/>
    <s v="S. Fearnsides"/>
    <x v="31"/>
    <s v="Jan"/>
    <n v="2024"/>
    <d v="1899-12-30T21:24:00"/>
    <x v="4"/>
    <x v="1"/>
    <n v="17"/>
    <x v="3"/>
    <s v="African American"/>
    <x v="1"/>
    <x v="1"/>
    <n v="10"/>
    <n v="58"/>
    <s v="Delay"/>
    <x v="19"/>
    <n v="21"/>
    <x v="1"/>
    <x v="3"/>
    <x v="2"/>
    <x v="1"/>
  </r>
  <r>
    <n v="359091937"/>
    <s v="A. Garioch"/>
    <x v="501"/>
    <s v="Sep"/>
    <n v="2024"/>
    <d v="1899-12-30T16:36:00"/>
    <x v="4"/>
    <x v="1"/>
    <n v="60"/>
    <x v="0"/>
    <s v="African American"/>
    <x v="5"/>
    <x v="1"/>
    <m/>
    <n v="18"/>
    <s v="Within Time"/>
    <x v="11"/>
    <n v="16"/>
    <x v="2"/>
    <x v="0"/>
    <x v="1"/>
    <x v="0"/>
  </r>
  <r>
    <n v="783395247"/>
    <s v="B. Everingham"/>
    <x v="326"/>
    <s v="Dec"/>
    <n v="2023"/>
    <d v="1899-12-30T13:03:00"/>
    <x v="5"/>
    <x v="1"/>
    <n v="60"/>
    <x v="0"/>
    <s v="African American"/>
    <x v="5"/>
    <x v="1"/>
    <m/>
    <n v="17"/>
    <s v="Within Time"/>
    <x v="1"/>
    <n v="13"/>
    <x v="2"/>
    <x v="0"/>
    <x v="1"/>
    <x v="0"/>
  </r>
  <r>
    <n v="879938813"/>
    <s v="B. Waddell"/>
    <x v="165"/>
    <s v="Oct"/>
    <n v="2023"/>
    <d v="1899-12-30T19:15:00"/>
    <x v="4"/>
    <x v="1"/>
    <n v="12"/>
    <x v="4"/>
    <s v="African American"/>
    <x v="5"/>
    <x v="1"/>
    <m/>
    <n v="55"/>
    <s v="Delay"/>
    <x v="3"/>
    <n v="19"/>
    <x v="1"/>
    <x v="2"/>
    <x v="2"/>
    <x v="2"/>
  </r>
  <r>
    <n v="547849622"/>
    <s v="F. Torrance"/>
    <x v="215"/>
    <s v="Jul"/>
    <n v="2024"/>
    <d v="1899-12-30T10:58:00"/>
    <x v="3"/>
    <x v="1"/>
    <n v="10"/>
    <x v="4"/>
    <s v="African American"/>
    <x v="5"/>
    <x v="1"/>
    <m/>
    <n v="15"/>
    <s v="Within Time"/>
    <x v="20"/>
    <n v="10"/>
    <x v="0"/>
    <x v="3"/>
    <x v="1"/>
    <x v="0"/>
  </r>
  <r>
    <n v="188230231"/>
    <s v="N. Greensite"/>
    <x v="528"/>
    <s v="Dec"/>
    <n v="2023"/>
    <d v="1899-12-30T18:33:00"/>
    <x v="4"/>
    <x v="1"/>
    <n v="58"/>
    <x v="2"/>
    <s v="African American"/>
    <x v="5"/>
    <x v="1"/>
    <m/>
    <n v="55"/>
    <s v="Delay"/>
    <x v="2"/>
    <n v="18"/>
    <x v="1"/>
    <x v="1"/>
    <x v="2"/>
    <x v="1"/>
  </r>
  <r>
    <n v="433825158"/>
    <s v="S. Broughton"/>
    <x v="412"/>
    <s v="Jan"/>
    <n v="2024"/>
    <d v="1899-12-30T16:00:00"/>
    <x v="6"/>
    <x v="1"/>
    <n v="35"/>
    <x v="6"/>
    <s v="African American"/>
    <x v="5"/>
    <x v="1"/>
    <m/>
    <n v="16"/>
    <s v="Within Time"/>
    <x v="12"/>
    <n v="16"/>
    <x v="2"/>
    <x v="2"/>
    <x v="1"/>
    <x v="2"/>
  </r>
  <r>
    <n v="154315563"/>
    <s v="U. Luca"/>
    <x v="515"/>
    <s v="Oct"/>
    <n v="2023"/>
    <d v="1899-12-30T00:52:00"/>
    <x v="6"/>
    <x v="1"/>
    <n v="55"/>
    <x v="2"/>
    <s v="African American"/>
    <x v="5"/>
    <x v="1"/>
    <m/>
    <n v="34"/>
    <s v="Delay"/>
    <x v="29"/>
    <n v="0"/>
    <x v="3"/>
    <x v="2"/>
    <x v="0"/>
    <x v="2"/>
  </r>
  <r>
    <n v="613576485"/>
    <s v="U. Dadswell"/>
    <x v="521"/>
    <s v="Apr"/>
    <n v="2023"/>
    <d v="1899-12-30T07:51:00"/>
    <x v="6"/>
    <x v="1"/>
    <n v="10"/>
    <x v="4"/>
    <s v="African American"/>
    <x v="5"/>
    <x v="1"/>
    <m/>
    <n v="41"/>
    <s v="Delay"/>
    <x v="10"/>
    <n v="7"/>
    <x v="0"/>
    <x v="2"/>
    <x v="0"/>
    <x v="2"/>
  </r>
  <r>
    <n v="422802579"/>
    <s v="Y. Hamments"/>
    <x v="105"/>
    <s v="Jun"/>
    <n v="2024"/>
    <d v="1899-12-30T23:30:00"/>
    <x v="4"/>
    <x v="1"/>
    <n v="31"/>
    <x v="6"/>
    <s v="African American"/>
    <x v="5"/>
    <x v="1"/>
    <m/>
    <n v="36"/>
    <s v="Delay"/>
    <x v="8"/>
    <n v="23"/>
    <x v="1"/>
    <x v="3"/>
    <x v="0"/>
    <x v="1"/>
  </r>
  <r>
    <n v="250664495"/>
    <s v="V. Nabbs"/>
    <x v="366"/>
    <s v="Feb"/>
    <n v="2024"/>
    <d v="1899-12-30T17:34:00"/>
    <x v="4"/>
    <x v="1"/>
    <n v="38"/>
    <x v="6"/>
    <s v="African American"/>
    <x v="5"/>
    <x v="1"/>
    <n v="2"/>
    <n v="38"/>
    <s v="Delay"/>
    <x v="18"/>
    <n v="17"/>
    <x v="2"/>
    <x v="1"/>
    <x v="0"/>
    <x v="1"/>
  </r>
  <r>
    <n v="431707977"/>
    <s v="A. Eatock"/>
    <x v="179"/>
    <s v="Jun"/>
    <n v="2023"/>
    <d v="1899-12-30T00:30:00"/>
    <x v="6"/>
    <x v="1"/>
    <n v="15"/>
    <x v="3"/>
    <s v="African American"/>
    <x v="5"/>
    <x v="1"/>
    <n v="5"/>
    <n v="27"/>
    <s v="Within Time"/>
    <x v="23"/>
    <n v="0"/>
    <x v="3"/>
    <x v="2"/>
    <x v="1"/>
    <x v="2"/>
  </r>
  <r>
    <n v="657567706"/>
    <s v="M. Manginot"/>
    <x v="336"/>
    <s v="Jul"/>
    <n v="2023"/>
    <d v="1899-12-30T17:37:00"/>
    <x v="5"/>
    <x v="1"/>
    <n v="75"/>
    <x v="5"/>
    <s v="African American"/>
    <x v="5"/>
    <x v="1"/>
    <n v="5"/>
    <n v="59"/>
    <s v="Delay"/>
    <x v="26"/>
    <n v="17"/>
    <x v="2"/>
    <x v="2"/>
    <x v="2"/>
    <x v="2"/>
  </r>
  <r>
    <n v="668870275"/>
    <s v="E. Roiz"/>
    <x v="48"/>
    <s v="Oct"/>
    <n v="2024"/>
    <d v="1899-12-30T22:42:00"/>
    <x v="2"/>
    <x v="1"/>
    <n v="15"/>
    <x v="3"/>
    <s v="African American"/>
    <x v="5"/>
    <x v="1"/>
    <n v="9"/>
    <n v="58"/>
    <s v="Delay"/>
    <x v="15"/>
    <n v="22"/>
    <x v="1"/>
    <x v="2"/>
    <x v="2"/>
    <x v="2"/>
  </r>
  <r>
    <n v="119262201"/>
    <s v="A. Angell"/>
    <x v="224"/>
    <s v="May"/>
    <n v="2024"/>
    <d v="1899-12-30T16:39:00"/>
    <x v="2"/>
    <x v="1"/>
    <n v="42"/>
    <x v="6"/>
    <s v="African American"/>
    <x v="0"/>
    <x v="1"/>
    <m/>
    <n v="27"/>
    <s v="Within Time"/>
    <x v="30"/>
    <n v="16"/>
    <x v="2"/>
    <x v="3"/>
    <x v="1"/>
    <x v="1"/>
  </r>
  <r>
    <n v="700684912"/>
    <s v="A. Coombs"/>
    <x v="397"/>
    <s v="Apr"/>
    <n v="2024"/>
    <d v="1899-12-30T21:34:00"/>
    <x v="6"/>
    <x v="1"/>
    <n v="22"/>
    <x v="3"/>
    <s v="African American"/>
    <x v="0"/>
    <x v="1"/>
    <m/>
    <n v="38"/>
    <s v="Delay"/>
    <x v="12"/>
    <n v="21"/>
    <x v="1"/>
    <x v="2"/>
    <x v="0"/>
    <x v="2"/>
  </r>
  <r>
    <n v="106767225"/>
    <s v="A. Gipson"/>
    <x v="478"/>
    <s v="Sep"/>
    <n v="2023"/>
    <d v="1899-12-30T01:58:00"/>
    <x v="2"/>
    <x v="1"/>
    <n v="17"/>
    <x v="3"/>
    <s v="African American"/>
    <x v="0"/>
    <x v="1"/>
    <m/>
    <n v="44"/>
    <s v="Delay"/>
    <x v="20"/>
    <n v="1"/>
    <x v="3"/>
    <x v="3"/>
    <x v="0"/>
    <x v="0"/>
  </r>
  <r>
    <n v="347413905"/>
    <s v="A. Hedde"/>
    <x v="460"/>
    <s v="May"/>
    <n v="2023"/>
    <d v="1899-12-30T04:00:00"/>
    <x v="3"/>
    <x v="1"/>
    <n v="30"/>
    <x v="6"/>
    <s v="African American"/>
    <x v="0"/>
    <x v="1"/>
    <m/>
    <n v="55"/>
    <s v="Delay"/>
    <x v="16"/>
    <n v="4"/>
    <x v="3"/>
    <x v="1"/>
    <x v="2"/>
    <x v="1"/>
  </r>
  <r>
    <n v="798703323"/>
    <s v="A. Shillitoe"/>
    <x v="357"/>
    <s v="Sep"/>
    <n v="2024"/>
    <d v="1899-12-30T17:43:00"/>
    <x v="6"/>
    <x v="1"/>
    <n v="9"/>
    <x v="4"/>
    <s v="African American"/>
    <x v="0"/>
    <x v="1"/>
    <m/>
    <n v="60"/>
    <s v="Delay"/>
    <x v="14"/>
    <n v="17"/>
    <x v="2"/>
    <x v="0"/>
    <x v="2"/>
    <x v="0"/>
  </r>
  <r>
    <n v="207746194"/>
    <s v="B. Sloss"/>
    <x v="258"/>
    <s v="Apr"/>
    <n v="2024"/>
    <d v="1899-12-30T23:25:00"/>
    <x v="2"/>
    <x v="1"/>
    <n v="3"/>
    <x v="1"/>
    <s v="African American"/>
    <x v="0"/>
    <x v="1"/>
    <m/>
    <n v="16"/>
    <s v="Within Time"/>
    <x v="25"/>
    <n v="23"/>
    <x v="1"/>
    <x v="0"/>
    <x v="1"/>
    <x v="0"/>
  </r>
  <r>
    <n v="472534784"/>
    <s v="B. Thon"/>
    <x v="111"/>
    <s v="Jul"/>
    <n v="2023"/>
    <d v="1899-12-30T21:50:00"/>
    <x v="4"/>
    <x v="1"/>
    <n v="43"/>
    <x v="6"/>
    <s v="African American"/>
    <x v="0"/>
    <x v="1"/>
    <m/>
    <n v="25"/>
    <s v="Within Time"/>
    <x v="15"/>
    <n v="21"/>
    <x v="1"/>
    <x v="2"/>
    <x v="1"/>
    <x v="2"/>
  </r>
  <r>
    <n v="438979487"/>
    <s v="B. Tomasik"/>
    <x v="303"/>
    <s v="Mar"/>
    <n v="2024"/>
    <d v="1899-12-30T12:53:00"/>
    <x v="1"/>
    <x v="1"/>
    <n v="32"/>
    <x v="6"/>
    <s v="African American"/>
    <x v="0"/>
    <x v="1"/>
    <m/>
    <n v="28"/>
    <s v="Within Time"/>
    <x v="30"/>
    <n v="12"/>
    <x v="2"/>
    <x v="3"/>
    <x v="1"/>
    <x v="1"/>
  </r>
  <r>
    <n v="418230083"/>
    <s v="B. Whinray"/>
    <x v="568"/>
    <s v="Dec"/>
    <n v="2023"/>
    <d v="1899-12-30T17:51:00"/>
    <x v="5"/>
    <x v="1"/>
    <n v="33"/>
    <x v="6"/>
    <s v="African American"/>
    <x v="0"/>
    <x v="1"/>
    <m/>
    <n v="36"/>
    <s v="Delay"/>
    <x v="19"/>
    <n v="17"/>
    <x v="2"/>
    <x v="3"/>
    <x v="0"/>
    <x v="1"/>
  </r>
  <r>
    <n v="808836561"/>
    <s v="B. Lindback"/>
    <x v="339"/>
    <s v="Feb"/>
    <n v="2024"/>
    <d v="1899-12-30T07:28:00"/>
    <x v="3"/>
    <x v="1"/>
    <n v="45"/>
    <x v="2"/>
    <s v="African American"/>
    <x v="0"/>
    <x v="1"/>
    <m/>
    <n v="37"/>
    <s v="Delay"/>
    <x v="10"/>
    <n v="7"/>
    <x v="0"/>
    <x v="2"/>
    <x v="0"/>
    <x v="2"/>
  </r>
  <r>
    <n v="384244481"/>
    <s v="B. Scobbie"/>
    <x v="146"/>
    <s v="Dec"/>
    <n v="2023"/>
    <d v="1899-12-30T02:09:00"/>
    <x v="3"/>
    <x v="1"/>
    <n v="39"/>
    <x v="6"/>
    <s v="African American"/>
    <x v="0"/>
    <x v="1"/>
    <m/>
    <n v="47"/>
    <s v="Delay"/>
    <x v="14"/>
    <n v="2"/>
    <x v="3"/>
    <x v="0"/>
    <x v="2"/>
    <x v="0"/>
  </r>
  <r>
    <n v="587011932"/>
    <s v="B. Leppo"/>
    <x v="245"/>
    <s v="Nov"/>
    <n v="2023"/>
    <d v="1899-12-30T23:29:00"/>
    <x v="5"/>
    <x v="1"/>
    <n v="8"/>
    <x v="4"/>
    <s v="African American"/>
    <x v="0"/>
    <x v="1"/>
    <m/>
    <n v="50"/>
    <s v="Delay"/>
    <x v="8"/>
    <n v="23"/>
    <x v="1"/>
    <x v="3"/>
    <x v="2"/>
    <x v="1"/>
  </r>
  <r>
    <n v="846125816"/>
    <s v="B. Robiot"/>
    <x v="92"/>
    <s v="May"/>
    <n v="2024"/>
    <d v="1899-12-30T12:25:00"/>
    <x v="4"/>
    <x v="1"/>
    <n v="47"/>
    <x v="2"/>
    <s v="African American"/>
    <x v="0"/>
    <x v="1"/>
    <m/>
    <n v="51"/>
    <s v="Delay"/>
    <x v="27"/>
    <n v="12"/>
    <x v="2"/>
    <x v="3"/>
    <x v="2"/>
    <x v="0"/>
  </r>
  <r>
    <n v="371225842"/>
    <s v="B. O'Hearn"/>
    <x v="128"/>
    <s v="Aug"/>
    <n v="2023"/>
    <d v="1899-12-30T06:45:00"/>
    <x v="5"/>
    <x v="1"/>
    <n v="75"/>
    <x v="5"/>
    <s v="African American"/>
    <x v="0"/>
    <x v="1"/>
    <m/>
    <n v="51"/>
    <s v="Delay"/>
    <x v="6"/>
    <n v="6"/>
    <x v="0"/>
    <x v="3"/>
    <x v="2"/>
    <x v="0"/>
  </r>
  <r>
    <n v="215292936"/>
    <s v="B. Emberson"/>
    <x v="318"/>
    <s v="Sep"/>
    <n v="2023"/>
    <d v="1899-12-30T13:19:00"/>
    <x v="1"/>
    <x v="1"/>
    <n v="44"/>
    <x v="6"/>
    <s v="African American"/>
    <x v="0"/>
    <x v="1"/>
    <m/>
    <n v="53"/>
    <s v="Delay"/>
    <x v="30"/>
    <n v="13"/>
    <x v="2"/>
    <x v="3"/>
    <x v="2"/>
    <x v="1"/>
  </r>
  <r>
    <n v="338117529"/>
    <s v="B. Grzelczak"/>
    <x v="454"/>
    <s v="Apr"/>
    <n v="2023"/>
    <d v="1899-12-30T17:41:00"/>
    <x v="1"/>
    <x v="1"/>
    <n v="38"/>
    <x v="6"/>
    <s v="African American"/>
    <x v="0"/>
    <x v="1"/>
    <m/>
    <n v="54"/>
    <s v="Delay"/>
    <x v="21"/>
    <n v="17"/>
    <x v="2"/>
    <x v="1"/>
    <x v="2"/>
    <x v="1"/>
  </r>
  <r>
    <n v="478589136"/>
    <s v="B. Judkin"/>
    <x v="340"/>
    <s v="May"/>
    <n v="2023"/>
    <d v="1899-12-30T11:27:00"/>
    <x v="0"/>
    <x v="1"/>
    <n v="65"/>
    <x v="0"/>
    <s v="African American"/>
    <x v="0"/>
    <x v="1"/>
    <m/>
    <n v="54"/>
    <s v="Delay"/>
    <x v="24"/>
    <n v="11"/>
    <x v="0"/>
    <x v="1"/>
    <x v="2"/>
    <x v="1"/>
  </r>
  <r>
    <n v="625794633"/>
    <s v="C. Rope"/>
    <x v="414"/>
    <s v="May"/>
    <n v="2024"/>
    <d v="1899-12-30T23:53:00"/>
    <x v="2"/>
    <x v="1"/>
    <n v="20"/>
    <x v="3"/>
    <s v="African American"/>
    <x v="0"/>
    <x v="1"/>
    <m/>
    <n v="13"/>
    <s v="Within Time"/>
    <x v="17"/>
    <n v="23"/>
    <x v="1"/>
    <x v="1"/>
    <x v="1"/>
    <x v="1"/>
  </r>
  <r>
    <n v="797209107"/>
    <s v="C. Kyte"/>
    <x v="337"/>
    <s v="Oct"/>
    <n v="2024"/>
    <d v="1899-12-30T19:33:00"/>
    <x v="2"/>
    <x v="1"/>
    <n v="59"/>
    <x v="2"/>
    <s v="African American"/>
    <x v="0"/>
    <x v="1"/>
    <m/>
    <n v="18"/>
    <s v="Within Time"/>
    <x v="24"/>
    <n v="19"/>
    <x v="1"/>
    <x v="1"/>
    <x v="1"/>
    <x v="1"/>
  </r>
  <r>
    <n v="851787667"/>
    <s v="C. Heavy"/>
    <x v="111"/>
    <s v="Jul"/>
    <n v="2023"/>
    <d v="1899-12-30T08:00:00"/>
    <x v="4"/>
    <x v="1"/>
    <n v="37"/>
    <x v="6"/>
    <s v="African American"/>
    <x v="0"/>
    <x v="1"/>
    <m/>
    <n v="30"/>
    <s v="Delay"/>
    <x v="15"/>
    <n v="8"/>
    <x v="0"/>
    <x v="2"/>
    <x v="1"/>
    <x v="2"/>
  </r>
  <r>
    <n v="626427918"/>
    <s v="C. Pimlock"/>
    <x v="45"/>
    <s v="May"/>
    <n v="2024"/>
    <d v="1899-12-30T05:19:00"/>
    <x v="3"/>
    <x v="1"/>
    <n v="27"/>
    <x v="3"/>
    <s v="African American"/>
    <x v="0"/>
    <x v="1"/>
    <m/>
    <n v="36"/>
    <s v="Delay"/>
    <x v="7"/>
    <n v="5"/>
    <x v="3"/>
    <x v="2"/>
    <x v="0"/>
    <x v="2"/>
  </r>
  <r>
    <n v="314484183"/>
    <s v="C. Brower"/>
    <x v="526"/>
    <s v="May"/>
    <n v="2024"/>
    <d v="1899-12-30T01:11:00"/>
    <x v="4"/>
    <x v="1"/>
    <n v="54"/>
    <x v="2"/>
    <s v="African American"/>
    <x v="0"/>
    <x v="1"/>
    <m/>
    <n v="39"/>
    <s v="Delay"/>
    <x v="23"/>
    <n v="1"/>
    <x v="3"/>
    <x v="2"/>
    <x v="0"/>
    <x v="2"/>
  </r>
  <r>
    <n v="559999805"/>
    <s v="C. O'Hoolahan"/>
    <x v="500"/>
    <s v="Nov"/>
    <n v="2023"/>
    <d v="1899-12-30T01:15:00"/>
    <x v="0"/>
    <x v="1"/>
    <n v="66"/>
    <x v="0"/>
    <s v="African American"/>
    <x v="0"/>
    <x v="1"/>
    <m/>
    <n v="39"/>
    <s v="Delay"/>
    <x v="21"/>
    <n v="1"/>
    <x v="3"/>
    <x v="1"/>
    <x v="0"/>
    <x v="1"/>
  </r>
  <r>
    <n v="785142082"/>
    <s v="D. Kestin"/>
    <x v="38"/>
    <s v="Mar"/>
    <n v="2024"/>
    <d v="1899-12-30T14:48:00"/>
    <x v="1"/>
    <x v="1"/>
    <n v="61"/>
    <x v="0"/>
    <s v="African American"/>
    <x v="0"/>
    <x v="1"/>
    <m/>
    <n v="14"/>
    <s v="Within Time"/>
    <x v="3"/>
    <n v="14"/>
    <x v="2"/>
    <x v="2"/>
    <x v="1"/>
    <x v="2"/>
  </r>
  <r>
    <n v="563609618"/>
    <s v="D. Golden of Ireland"/>
    <x v="431"/>
    <s v="Oct"/>
    <n v="2024"/>
    <d v="1899-12-30T12:20:00"/>
    <x v="0"/>
    <x v="1"/>
    <n v="71"/>
    <x v="5"/>
    <s v="African American"/>
    <x v="0"/>
    <x v="1"/>
    <m/>
    <n v="30"/>
    <s v="Delay"/>
    <x v="17"/>
    <n v="12"/>
    <x v="2"/>
    <x v="1"/>
    <x v="1"/>
    <x v="1"/>
  </r>
  <r>
    <n v="136563814"/>
    <s v="D. Creboe"/>
    <x v="61"/>
    <s v="Oct"/>
    <n v="2023"/>
    <d v="1899-12-30T06:37:00"/>
    <x v="5"/>
    <x v="1"/>
    <n v="62"/>
    <x v="0"/>
    <s v="African American"/>
    <x v="0"/>
    <x v="1"/>
    <m/>
    <n v="31"/>
    <s v="Delay"/>
    <x v="0"/>
    <n v="6"/>
    <x v="0"/>
    <x v="0"/>
    <x v="0"/>
    <x v="0"/>
  </r>
  <r>
    <n v="890095805"/>
    <s v="D. Linkie"/>
    <x v="366"/>
    <s v="Feb"/>
    <n v="2024"/>
    <d v="1899-12-30T19:22:00"/>
    <x v="4"/>
    <x v="1"/>
    <n v="8"/>
    <x v="4"/>
    <s v="African American"/>
    <x v="0"/>
    <x v="1"/>
    <m/>
    <n v="32"/>
    <s v="Delay"/>
    <x v="18"/>
    <n v="19"/>
    <x v="1"/>
    <x v="1"/>
    <x v="0"/>
    <x v="1"/>
  </r>
  <r>
    <n v="208892644"/>
    <s v="D. Heeps"/>
    <x v="356"/>
    <s v="Mar"/>
    <n v="2024"/>
    <d v="1899-12-30T07:01:00"/>
    <x v="6"/>
    <x v="1"/>
    <n v="62"/>
    <x v="0"/>
    <s v="African American"/>
    <x v="0"/>
    <x v="1"/>
    <m/>
    <n v="36"/>
    <s v="Delay"/>
    <x v="5"/>
    <n v="7"/>
    <x v="0"/>
    <x v="0"/>
    <x v="0"/>
    <x v="0"/>
  </r>
  <r>
    <n v="854184574"/>
    <s v="D. Camerello"/>
    <x v="564"/>
    <s v="Jun"/>
    <n v="2024"/>
    <d v="1899-12-30T11:51:00"/>
    <x v="3"/>
    <x v="1"/>
    <n v="59"/>
    <x v="2"/>
    <s v="African American"/>
    <x v="0"/>
    <x v="1"/>
    <m/>
    <n v="39"/>
    <s v="Delay"/>
    <x v="30"/>
    <n v="11"/>
    <x v="0"/>
    <x v="3"/>
    <x v="0"/>
    <x v="1"/>
  </r>
  <r>
    <n v="149735025"/>
    <s v="D. Danet"/>
    <x v="229"/>
    <s v="Feb"/>
    <n v="2024"/>
    <d v="1899-12-30T13:19:00"/>
    <x v="5"/>
    <x v="1"/>
    <n v="72"/>
    <x v="5"/>
    <s v="African American"/>
    <x v="0"/>
    <x v="1"/>
    <m/>
    <n v="46"/>
    <s v="Delay"/>
    <x v="11"/>
    <n v="13"/>
    <x v="2"/>
    <x v="0"/>
    <x v="2"/>
    <x v="0"/>
  </r>
  <r>
    <n v="771659241"/>
    <s v="D. Garvey"/>
    <x v="77"/>
    <s v="Nov"/>
    <n v="2023"/>
    <d v="1899-12-30T02:46:00"/>
    <x v="3"/>
    <x v="1"/>
    <n v="45"/>
    <x v="2"/>
    <s v="African American"/>
    <x v="0"/>
    <x v="1"/>
    <m/>
    <n v="51"/>
    <s v="Delay"/>
    <x v="5"/>
    <n v="2"/>
    <x v="3"/>
    <x v="0"/>
    <x v="2"/>
    <x v="0"/>
  </r>
  <r>
    <n v="648840803"/>
    <s v="E. Haxbie"/>
    <x v="268"/>
    <s v="Oct"/>
    <n v="2023"/>
    <d v="1899-12-30T04:23:00"/>
    <x v="5"/>
    <x v="1"/>
    <n v="34"/>
    <x v="6"/>
    <s v="African American"/>
    <x v="0"/>
    <x v="1"/>
    <m/>
    <n v="16"/>
    <s v="Within Time"/>
    <x v="27"/>
    <n v="4"/>
    <x v="3"/>
    <x v="3"/>
    <x v="1"/>
    <x v="0"/>
  </r>
  <r>
    <n v="654473643"/>
    <s v="E. Heberden"/>
    <x v="287"/>
    <s v="Sep"/>
    <n v="2024"/>
    <d v="1899-12-30T06:07:00"/>
    <x v="3"/>
    <x v="1"/>
    <n v="54"/>
    <x v="2"/>
    <s v="African American"/>
    <x v="0"/>
    <x v="1"/>
    <m/>
    <n v="18"/>
    <s v="Within Time"/>
    <x v="1"/>
    <n v="6"/>
    <x v="0"/>
    <x v="0"/>
    <x v="1"/>
    <x v="0"/>
  </r>
  <r>
    <n v="696655769"/>
    <s v="E. Erangey"/>
    <x v="120"/>
    <s v="Jul"/>
    <n v="2024"/>
    <d v="1899-12-30T00:58:00"/>
    <x v="6"/>
    <x v="1"/>
    <n v="41"/>
    <x v="6"/>
    <s v="African American"/>
    <x v="0"/>
    <x v="1"/>
    <m/>
    <n v="20"/>
    <s v="Within Time"/>
    <x v="11"/>
    <n v="0"/>
    <x v="3"/>
    <x v="0"/>
    <x v="1"/>
    <x v="0"/>
  </r>
  <r>
    <n v="540853196"/>
    <s v="E. Krollmann"/>
    <x v="567"/>
    <s v="Mar"/>
    <n v="2024"/>
    <d v="1899-12-30T06:10:00"/>
    <x v="1"/>
    <x v="1"/>
    <n v="33"/>
    <x v="6"/>
    <s v="African American"/>
    <x v="0"/>
    <x v="1"/>
    <m/>
    <n v="21"/>
    <s v="Within Time"/>
    <x v="12"/>
    <n v="6"/>
    <x v="0"/>
    <x v="2"/>
    <x v="1"/>
    <x v="2"/>
  </r>
  <r>
    <n v="435335469"/>
    <s v="E. Anthoine"/>
    <x v="211"/>
    <s v="May"/>
    <n v="2023"/>
    <d v="1899-12-30T03:04:00"/>
    <x v="4"/>
    <x v="1"/>
    <n v="28"/>
    <x v="3"/>
    <s v="African American"/>
    <x v="0"/>
    <x v="1"/>
    <m/>
    <n v="23"/>
    <s v="Within Time"/>
    <x v="21"/>
    <n v="3"/>
    <x v="3"/>
    <x v="1"/>
    <x v="1"/>
    <x v="1"/>
  </r>
  <r>
    <n v="581110547"/>
    <s v="E. Gorries"/>
    <x v="277"/>
    <s v="Aug"/>
    <n v="2023"/>
    <d v="1899-12-30T10:42:00"/>
    <x v="0"/>
    <x v="1"/>
    <n v="67"/>
    <x v="0"/>
    <s v="African American"/>
    <x v="0"/>
    <x v="1"/>
    <m/>
    <n v="25"/>
    <s v="Within Time"/>
    <x v="30"/>
    <n v="10"/>
    <x v="0"/>
    <x v="3"/>
    <x v="1"/>
    <x v="1"/>
  </r>
  <r>
    <n v="726732510"/>
    <s v="E. Longland"/>
    <x v="210"/>
    <s v="Nov"/>
    <n v="2023"/>
    <d v="1899-12-30T21:57:00"/>
    <x v="6"/>
    <x v="1"/>
    <n v="34"/>
    <x v="6"/>
    <s v="African American"/>
    <x v="0"/>
    <x v="1"/>
    <m/>
    <n v="26"/>
    <s v="Within Time"/>
    <x v="16"/>
    <n v="21"/>
    <x v="1"/>
    <x v="1"/>
    <x v="1"/>
    <x v="1"/>
  </r>
  <r>
    <n v="522309330"/>
    <s v="E. Van der Kruys"/>
    <x v="107"/>
    <s v="Jan"/>
    <n v="2024"/>
    <d v="1899-12-30T02:44:00"/>
    <x v="4"/>
    <x v="1"/>
    <n v="45"/>
    <x v="2"/>
    <s v="African American"/>
    <x v="0"/>
    <x v="1"/>
    <m/>
    <n v="31"/>
    <s v="Delay"/>
    <x v="4"/>
    <n v="2"/>
    <x v="3"/>
    <x v="2"/>
    <x v="0"/>
    <x v="2"/>
  </r>
  <r>
    <n v="648235753"/>
    <s v="E. Spofforth"/>
    <x v="70"/>
    <s v="Apr"/>
    <n v="2023"/>
    <d v="1899-12-30T01:46:00"/>
    <x v="4"/>
    <x v="1"/>
    <n v="14"/>
    <x v="4"/>
    <s v="African American"/>
    <x v="0"/>
    <x v="1"/>
    <m/>
    <n v="47"/>
    <s v="Delay"/>
    <x v="14"/>
    <n v="1"/>
    <x v="3"/>
    <x v="0"/>
    <x v="2"/>
    <x v="0"/>
  </r>
  <r>
    <n v="736089674"/>
    <s v="E. Itscowicz"/>
    <x v="367"/>
    <s v="Nov"/>
    <n v="2023"/>
    <d v="1899-12-30T13:24:00"/>
    <x v="1"/>
    <x v="1"/>
    <n v="1"/>
    <x v="1"/>
    <s v="African American"/>
    <x v="0"/>
    <x v="1"/>
    <m/>
    <n v="48"/>
    <s v="Delay"/>
    <x v="6"/>
    <n v="13"/>
    <x v="2"/>
    <x v="3"/>
    <x v="2"/>
    <x v="0"/>
  </r>
  <r>
    <n v="471580942"/>
    <s v="F. Dilrew"/>
    <x v="249"/>
    <s v="Dec"/>
    <n v="2023"/>
    <d v="1899-12-30T03:03:00"/>
    <x v="1"/>
    <x v="1"/>
    <n v="35"/>
    <x v="6"/>
    <s v="African American"/>
    <x v="0"/>
    <x v="1"/>
    <m/>
    <n v="26"/>
    <s v="Within Time"/>
    <x v="3"/>
    <n v="3"/>
    <x v="3"/>
    <x v="2"/>
    <x v="1"/>
    <x v="2"/>
  </r>
  <r>
    <n v="401253976"/>
    <s v="F. Bagge"/>
    <x v="202"/>
    <s v="Apr"/>
    <n v="2023"/>
    <d v="1899-12-30T17:57:00"/>
    <x v="1"/>
    <x v="1"/>
    <n v="50"/>
    <x v="2"/>
    <s v="African American"/>
    <x v="0"/>
    <x v="1"/>
    <m/>
    <n v="26"/>
    <s v="Within Time"/>
    <x v="13"/>
    <n v="17"/>
    <x v="2"/>
    <x v="2"/>
    <x v="1"/>
    <x v="2"/>
  </r>
  <r>
    <n v="605975273"/>
    <s v="F. Cagan"/>
    <x v="402"/>
    <s v="Dec"/>
    <n v="2023"/>
    <d v="1899-12-30T08:45:00"/>
    <x v="4"/>
    <x v="1"/>
    <n v="27"/>
    <x v="3"/>
    <s v="African American"/>
    <x v="0"/>
    <x v="1"/>
    <m/>
    <n v="34"/>
    <s v="Delay"/>
    <x v="10"/>
    <n v="8"/>
    <x v="0"/>
    <x v="2"/>
    <x v="0"/>
    <x v="2"/>
  </r>
  <r>
    <n v="552515855"/>
    <s v="F. Dickerson"/>
    <x v="363"/>
    <s v="Sep"/>
    <n v="2024"/>
    <d v="1899-12-30T19:25:00"/>
    <x v="4"/>
    <x v="1"/>
    <n v="24"/>
    <x v="3"/>
    <s v="African American"/>
    <x v="0"/>
    <x v="1"/>
    <m/>
    <n v="36"/>
    <s v="Delay"/>
    <x v="30"/>
    <n v="19"/>
    <x v="1"/>
    <x v="3"/>
    <x v="0"/>
    <x v="1"/>
  </r>
  <r>
    <n v="371602571"/>
    <s v="F. Rosling"/>
    <x v="230"/>
    <s v="Jul"/>
    <n v="2024"/>
    <d v="1899-12-30T03:58:00"/>
    <x v="2"/>
    <x v="1"/>
    <n v="55"/>
    <x v="2"/>
    <s v="African American"/>
    <x v="0"/>
    <x v="1"/>
    <m/>
    <n v="38"/>
    <s v="Delay"/>
    <x v="25"/>
    <n v="3"/>
    <x v="3"/>
    <x v="0"/>
    <x v="0"/>
    <x v="0"/>
  </r>
  <r>
    <n v="834938607"/>
    <s v="F. Richings"/>
    <x v="210"/>
    <s v="Nov"/>
    <n v="2023"/>
    <d v="1899-12-30T04:52:00"/>
    <x v="6"/>
    <x v="1"/>
    <n v="3"/>
    <x v="1"/>
    <s v="African American"/>
    <x v="0"/>
    <x v="1"/>
    <m/>
    <n v="55"/>
    <s v="Delay"/>
    <x v="16"/>
    <n v="4"/>
    <x v="3"/>
    <x v="1"/>
    <x v="2"/>
    <x v="1"/>
  </r>
  <r>
    <n v="233870588"/>
    <s v="F. Aronoff"/>
    <x v="577"/>
    <s v="Jan"/>
    <n v="2024"/>
    <d v="1899-12-30T06:01:00"/>
    <x v="0"/>
    <x v="1"/>
    <n v="68"/>
    <x v="0"/>
    <s v="African American"/>
    <x v="0"/>
    <x v="1"/>
    <m/>
    <n v="55"/>
    <s v="Delay"/>
    <x v="8"/>
    <n v="6"/>
    <x v="0"/>
    <x v="3"/>
    <x v="2"/>
    <x v="1"/>
  </r>
  <r>
    <n v="694429885"/>
    <s v="G. Domengue"/>
    <x v="364"/>
    <s v="Sep"/>
    <n v="2023"/>
    <d v="1899-12-30T13:28:00"/>
    <x v="1"/>
    <x v="1"/>
    <n v="42"/>
    <x v="6"/>
    <s v="African American"/>
    <x v="0"/>
    <x v="1"/>
    <m/>
    <n v="12"/>
    <s v="Within Time"/>
    <x v="11"/>
    <n v="13"/>
    <x v="2"/>
    <x v="0"/>
    <x v="1"/>
    <x v="0"/>
  </r>
  <r>
    <n v="680363688"/>
    <s v="G. Ricciardiello"/>
    <x v="372"/>
    <s v="Jun"/>
    <n v="2023"/>
    <d v="1899-12-30T04:34:00"/>
    <x v="4"/>
    <x v="1"/>
    <n v="79"/>
    <x v="5"/>
    <s v="African American"/>
    <x v="0"/>
    <x v="1"/>
    <m/>
    <n v="12"/>
    <s v="Within Time"/>
    <x v="5"/>
    <n v="4"/>
    <x v="3"/>
    <x v="0"/>
    <x v="1"/>
    <x v="0"/>
  </r>
  <r>
    <n v="722317591"/>
    <s v="G. Butterwick"/>
    <x v="529"/>
    <s v="Aug"/>
    <n v="2023"/>
    <d v="1899-12-30T19:34:00"/>
    <x v="2"/>
    <x v="1"/>
    <n v="21"/>
    <x v="3"/>
    <s v="African American"/>
    <x v="0"/>
    <x v="1"/>
    <m/>
    <n v="21"/>
    <s v="Within Time"/>
    <x v="29"/>
    <n v="19"/>
    <x v="1"/>
    <x v="2"/>
    <x v="1"/>
    <x v="2"/>
  </r>
  <r>
    <n v="645296383"/>
    <s v="G. Hitzschke"/>
    <x v="96"/>
    <s v="Apr"/>
    <n v="2024"/>
    <d v="1899-12-30T09:02:00"/>
    <x v="6"/>
    <x v="1"/>
    <n v="58"/>
    <x v="2"/>
    <s v="African American"/>
    <x v="0"/>
    <x v="1"/>
    <m/>
    <n v="31"/>
    <s v="Delay"/>
    <x v="30"/>
    <n v="9"/>
    <x v="0"/>
    <x v="3"/>
    <x v="0"/>
    <x v="1"/>
  </r>
  <r>
    <n v="818956696"/>
    <s v="G. Tilney"/>
    <x v="189"/>
    <s v="Nov"/>
    <n v="2023"/>
    <d v="1899-12-30T11:05:00"/>
    <x v="2"/>
    <x v="1"/>
    <n v="10"/>
    <x v="4"/>
    <s v="African American"/>
    <x v="0"/>
    <x v="1"/>
    <m/>
    <n v="36"/>
    <s v="Delay"/>
    <x v="12"/>
    <n v="11"/>
    <x v="0"/>
    <x v="2"/>
    <x v="0"/>
    <x v="2"/>
  </r>
  <r>
    <n v="734735251"/>
    <s v="G. Catteroll"/>
    <x v="77"/>
    <s v="Nov"/>
    <n v="2023"/>
    <d v="1899-12-30T01:08:00"/>
    <x v="3"/>
    <x v="1"/>
    <n v="63"/>
    <x v="0"/>
    <s v="African American"/>
    <x v="0"/>
    <x v="1"/>
    <m/>
    <n v="53"/>
    <s v="Delay"/>
    <x v="5"/>
    <n v="1"/>
    <x v="3"/>
    <x v="0"/>
    <x v="2"/>
    <x v="0"/>
  </r>
  <r>
    <n v="228136406"/>
    <s v="H. Clemmett"/>
    <x v="61"/>
    <s v="Oct"/>
    <n v="2023"/>
    <d v="1899-12-30T16:14:00"/>
    <x v="5"/>
    <x v="1"/>
    <n v="69"/>
    <x v="0"/>
    <s v="African American"/>
    <x v="0"/>
    <x v="1"/>
    <m/>
    <n v="14"/>
    <s v="Within Time"/>
    <x v="0"/>
    <n v="16"/>
    <x v="2"/>
    <x v="0"/>
    <x v="1"/>
    <x v="0"/>
  </r>
  <r>
    <n v="606122990"/>
    <s v="H. Sandifer"/>
    <x v="225"/>
    <s v="May"/>
    <n v="2024"/>
    <d v="1899-12-30T13:10:00"/>
    <x v="5"/>
    <x v="1"/>
    <n v="70"/>
    <x v="5"/>
    <s v="African American"/>
    <x v="0"/>
    <x v="1"/>
    <m/>
    <n v="30"/>
    <s v="Delay"/>
    <x v="14"/>
    <n v="13"/>
    <x v="2"/>
    <x v="0"/>
    <x v="1"/>
    <x v="0"/>
  </r>
  <r>
    <n v="368511649"/>
    <s v="H. Desson"/>
    <x v="154"/>
    <s v="Nov"/>
    <n v="2023"/>
    <d v="1899-12-30T07:11:00"/>
    <x v="0"/>
    <x v="1"/>
    <n v="19"/>
    <x v="3"/>
    <s v="African American"/>
    <x v="0"/>
    <x v="1"/>
    <m/>
    <n v="31"/>
    <s v="Delay"/>
    <x v="4"/>
    <n v="7"/>
    <x v="0"/>
    <x v="2"/>
    <x v="0"/>
    <x v="2"/>
  </r>
  <r>
    <n v="728966611"/>
    <s v="H. Rickson"/>
    <x v="193"/>
    <s v="Sep"/>
    <n v="2024"/>
    <d v="1899-12-30T03:20:00"/>
    <x v="3"/>
    <x v="1"/>
    <n v="61"/>
    <x v="0"/>
    <s v="African American"/>
    <x v="0"/>
    <x v="1"/>
    <m/>
    <n v="32"/>
    <s v="Delay"/>
    <x v="21"/>
    <n v="3"/>
    <x v="3"/>
    <x v="1"/>
    <x v="0"/>
    <x v="1"/>
  </r>
  <r>
    <n v="694524320"/>
    <s v="H. Messer"/>
    <x v="571"/>
    <s v="Dec"/>
    <n v="2023"/>
    <d v="1899-12-30T21:20:00"/>
    <x v="0"/>
    <x v="1"/>
    <n v="14"/>
    <x v="4"/>
    <s v="African American"/>
    <x v="0"/>
    <x v="1"/>
    <m/>
    <n v="40"/>
    <s v="Delay"/>
    <x v="22"/>
    <n v="21"/>
    <x v="1"/>
    <x v="1"/>
    <x v="0"/>
    <x v="1"/>
  </r>
  <r>
    <n v="383432338"/>
    <s v="H. Wylder"/>
    <x v="34"/>
    <s v="Jun"/>
    <n v="2024"/>
    <d v="1899-12-30T03:47:00"/>
    <x v="1"/>
    <x v="1"/>
    <n v="22"/>
    <x v="3"/>
    <s v="African American"/>
    <x v="0"/>
    <x v="1"/>
    <m/>
    <n v="41"/>
    <s v="Delay"/>
    <x v="21"/>
    <n v="3"/>
    <x v="3"/>
    <x v="1"/>
    <x v="0"/>
    <x v="1"/>
  </r>
  <r>
    <n v="442760043"/>
    <s v="H. Yakunin"/>
    <x v="228"/>
    <s v="Jul"/>
    <n v="2023"/>
    <d v="1899-12-30T20:34:00"/>
    <x v="5"/>
    <x v="1"/>
    <n v="4"/>
    <x v="1"/>
    <s v="African American"/>
    <x v="0"/>
    <x v="1"/>
    <m/>
    <n v="44"/>
    <s v="Delay"/>
    <x v="16"/>
    <n v="20"/>
    <x v="1"/>
    <x v="1"/>
    <x v="0"/>
    <x v="1"/>
  </r>
  <r>
    <n v="804542708"/>
    <s v="H. Illes"/>
    <x v="499"/>
    <s v="Sep"/>
    <n v="2024"/>
    <d v="1899-12-30T15:44:00"/>
    <x v="6"/>
    <x v="1"/>
    <n v="23"/>
    <x v="3"/>
    <s v="African American"/>
    <x v="0"/>
    <x v="1"/>
    <m/>
    <n v="59"/>
    <s v="Delay"/>
    <x v="15"/>
    <n v="15"/>
    <x v="2"/>
    <x v="2"/>
    <x v="2"/>
    <x v="2"/>
  </r>
  <r>
    <n v="858176292"/>
    <s v="I. Beacon"/>
    <x v="232"/>
    <s v="Apr"/>
    <n v="2023"/>
    <d v="1899-12-30T12:55:00"/>
    <x v="5"/>
    <x v="1"/>
    <n v="71"/>
    <x v="5"/>
    <s v="African American"/>
    <x v="0"/>
    <x v="1"/>
    <m/>
    <n v="14"/>
    <s v="Within Time"/>
    <x v="20"/>
    <n v="12"/>
    <x v="2"/>
    <x v="3"/>
    <x v="1"/>
    <x v="0"/>
  </r>
  <r>
    <n v="655898382"/>
    <s v="I. Kellett"/>
    <x v="450"/>
    <s v="Aug"/>
    <n v="2024"/>
    <d v="1899-12-30T09:59:00"/>
    <x v="3"/>
    <x v="1"/>
    <n v="69"/>
    <x v="0"/>
    <s v="African American"/>
    <x v="0"/>
    <x v="1"/>
    <m/>
    <n v="18"/>
    <s v="Within Time"/>
    <x v="6"/>
    <n v="9"/>
    <x v="0"/>
    <x v="3"/>
    <x v="1"/>
    <x v="0"/>
  </r>
  <r>
    <n v="155292929"/>
    <s v="I. Mowbray"/>
    <x v="247"/>
    <s v="Jun"/>
    <n v="2023"/>
    <d v="1899-12-30T17:45:00"/>
    <x v="2"/>
    <x v="1"/>
    <n v="55"/>
    <x v="2"/>
    <s v="African American"/>
    <x v="0"/>
    <x v="1"/>
    <m/>
    <n v="19"/>
    <s v="Within Time"/>
    <x v="1"/>
    <n v="17"/>
    <x v="2"/>
    <x v="0"/>
    <x v="1"/>
    <x v="0"/>
  </r>
  <r>
    <n v="328214469"/>
    <s v="I. Hutchison"/>
    <x v="473"/>
    <s v="Sep"/>
    <n v="2023"/>
    <d v="1899-12-30T04:55:00"/>
    <x v="5"/>
    <x v="1"/>
    <n v="73"/>
    <x v="5"/>
    <s v="African American"/>
    <x v="0"/>
    <x v="1"/>
    <m/>
    <n v="19"/>
    <s v="Within Time"/>
    <x v="13"/>
    <n v="4"/>
    <x v="3"/>
    <x v="2"/>
    <x v="1"/>
    <x v="2"/>
  </r>
  <r>
    <n v="207269995"/>
    <s v="I. Upcraft"/>
    <x v="62"/>
    <s v="Oct"/>
    <n v="2024"/>
    <d v="1899-12-30T13:08:00"/>
    <x v="6"/>
    <x v="1"/>
    <n v="16"/>
    <x v="3"/>
    <s v="African American"/>
    <x v="0"/>
    <x v="1"/>
    <m/>
    <n v="32"/>
    <s v="Delay"/>
    <x v="19"/>
    <n v="13"/>
    <x v="2"/>
    <x v="3"/>
    <x v="0"/>
    <x v="1"/>
  </r>
  <r>
    <n v="600887516"/>
    <s v="I. Burt"/>
    <x v="516"/>
    <s v="Jun"/>
    <n v="2024"/>
    <d v="1899-12-30T22:25:00"/>
    <x v="3"/>
    <x v="1"/>
    <n v="68"/>
    <x v="0"/>
    <s v="African American"/>
    <x v="0"/>
    <x v="1"/>
    <m/>
    <n v="39"/>
    <s v="Delay"/>
    <x v="3"/>
    <n v="22"/>
    <x v="1"/>
    <x v="2"/>
    <x v="0"/>
    <x v="2"/>
  </r>
  <r>
    <n v="399946873"/>
    <s v="I. Soldi"/>
    <x v="555"/>
    <s v="Feb"/>
    <n v="2024"/>
    <d v="1899-12-30T09:34:00"/>
    <x v="4"/>
    <x v="1"/>
    <n v="65"/>
    <x v="0"/>
    <s v="African American"/>
    <x v="0"/>
    <x v="1"/>
    <m/>
    <n v="40"/>
    <s v="Delay"/>
    <x v="7"/>
    <n v="9"/>
    <x v="0"/>
    <x v="2"/>
    <x v="0"/>
    <x v="2"/>
  </r>
  <r>
    <n v="598427920"/>
    <s v="I. Waldera"/>
    <x v="210"/>
    <s v="Nov"/>
    <n v="2023"/>
    <d v="1899-12-30T12:33:00"/>
    <x v="6"/>
    <x v="1"/>
    <n v="36"/>
    <x v="6"/>
    <s v="African American"/>
    <x v="0"/>
    <x v="1"/>
    <m/>
    <n v="60"/>
    <s v="Delay"/>
    <x v="16"/>
    <n v="12"/>
    <x v="2"/>
    <x v="1"/>
    <x v="2"/>
    <x v="1"/>
  </r>
  <r>
    <n v="241309186"/>
    <s v="J. Style"/>
    <x v="314"/>
    <s v="Sep"/>
    <n v="2024"/>
    <d v="1899-12-30T23:06:00"/>
    <x v="2"/>
    <x v="1"/>
    <n v="60"/>
    <x v="0"/>
    <s v="African American"/>
    <x v="0"/>
    <x v="1"/>
    <m/>
    <n v="20"/>
    <s v="Within Time"/>
    <x v="5"/>
    <n v="23"/>
    <x v="1"/>
    <x v="0"/>
    <x v="1"/>
    <x v="0"/>
  </r>
  <r>
    <n v="234070725"/>
    <s v="J. Mellmer"/>
    <x v="204"/>
    <s v="May"/>
    <n v="2023"/>
    <d v="1899-12-30T21:29:00"/>
    <x v="5"/>
    <x v="1"/>
    <n v="36"/>
    <x v="6"/>
    <s v="African American"/>
    <x v="0"/>
    <x v="1"/>
    <m/>
    <n v="31"/>
    <s v="Delay"/>
    <x v="9"/>
    <n v="21"/>
    <x v="1"/>
    <x v="3"/>
    <x v="0"/>
    <x v="0"/>
  </r>
  <r>
    <n v="428404491"/>
    <s v="J. Antonnikov"/>
    <x v="454"/>
    <s v="Apr"/>
    <n v="2023"/>
    <d v="1899-12-30T14:07:00"/>
    <x v="1"/>
    <x v="1"/>
    <n v="46"/>
    <x v="2"/>
    <s v="African American"/>
    <x v="0"/>
    <x v="1"/>
    <m/>
    <n v="45"/>
    <s v="Delay"/>
    <x v="21"/>
    <n v="14"/>
    <x v="2"/>
    <x v="1"/>
    <x v="0"/>
    <x v="1"/>
  </r>
  <r>
    <n v="787199146"/>
    <s v="J. Wilcox"/>
    <x v="359"/>
    <s v="Sep"/>
    <n v="2024"/>
    <d v="1899-12-30T04:39:00"/>
    <x v="1"/>
    <x v="1"/>
    <n v="16"/>
    <x v="3"/>
    <s v="African American"/>
    <x v="0"/>
    <x v="1"/>
    <m/>
    <n v="47"/>
    <s v="Delay"/>
    <x v="16"/>
    <n v="4"/>
    <x v="3"/>
    <x v="1"/>
    <x v="2"/>
    <x v="1"/>
  </r>
  <r>
    <n v="226806851"/>
    <s v="J. Keable"/>
    <x v="272"/>
    <s v="Oct"/>
    <n v="2023"/>
    <d v="1899-12-30T23:56:00"/>
    <x v="6"/>
    <x v="1"/>
    <n v="11"/>
    <x v="4"/>
    <s v="African American"/>
    <x v="0"/>
    <x v="1"/>
    <m/>
    <n v="59"/>
    <s v="Delay"/>
    <x v="24"/>
    <n v="23"/>
    <x v="1"/>
    <x v="1"/>
    <x v="2"/>
    <x v="1"/>
  </r>
  <r>
    <n v="680943403"/>
    <s v="K. Peirce"/>
    <x v="3"/>
    <s v="Feb"/>
    <n v="2024"/>
    <d v="1899-12-30T09:03:00"/>
    <x v="3"/>
    <x v="1"/>
    <n v="68"/>
    <x v="0"/>
    <s v="African American"/>
    <x v="0"/>
    <x v="1"/>
    <m/>
    <n v="21"/>
    <s v="Within Time"/>
    <x v="2"/>
    <n v="9"/>
    <x v="0"/>
    <x v="1"/>
    <x v="1"/>
    <x v="1"/>
  </r>
  <r>
    <n v="592078966"/>
    <s v="K. Antonietti"/>
    <x v="518"/>
    <s v="Apr"/>
    <n v="2023"/>
    <d v="1899-12-30T03:11:00"/>
    <x v="0"/>
    <x v="1"/>
    <n v="7"/>
    <x v="4"/>
    <s v="African American"/>
    <x v="0"/>
    <x v="1"/>
    <m/>
    <n v="39"/>
    <s v="Delay"/>
    <x v="18"/>
    <n v="3"/>
    <x v="3"/>
    <x v="1"/>
    <x v="0"/>
    <x v="1"/>
  </r>
  <r>
    <n v="293255155"/>
    <s v="K. Ivimey"/>
    <x v="556"/>
    <s v="Mar"/>
    <n v="2024"/>
    <d v="1899-12-30T05:02:00"/>
    <x v="1"/>
    <x v="1"/>
    <n v="72"/>
    <x v="5"/>
    <s v="African American"/>
    <x v="0"/>
    <x v="1"/>
    <m/>
    <n v="41"/>
    <s v="Delay"/>
    <x v="11"/>
    <n v="5"/>
    <x v="3"/>
    <x v="0"/>
    <x v="0"/>
    <x v="0"/>
  </r>
  <r>
    <n v="345176820"/>
    <s v="K. Keele"/>
    <x v="258"/>
    <s v="Apr"/>
    <n v="2024"/>
    <d v="1899-12-30T04:52:00"/>
    <x v="2"/>
    <x v="1"/>
    <n v="71"/>
    <x v="5"/>
    <s v="African American"/>
    <x v="0"/>
    <x v="1"/>
    <m/>
    <n v="43"/>
    <s v="Delay"/>
    <x v="25"/>
    <n v="4"/>
    <x v="3"/>
    <x v="0"/>
    <x v="0"/>
    <x v="0"/>
  </r>
  <r>
    <n v="655102008"/>
    <s v="K. Doe"/>
    <x v="517"/>
    <s v="Jul"/>
    <n v="2023"/>
    <d v="1899-12-30T13:11:00"/>
    <x v="3"/>
    <x v="1"/>
    <n v="63"/>
    <x v="0"/>
    <s v="African American"/>
    <x v="0"/>
    <x v="1"/>
    <m/>
    <n v="53"/>
    <s v="Delay"/>
    <x v="17"/>
    <n v="13"/>
    <x v="2"/>
    <x v="1"/>
    <x v="2"/>
    <x v="1"/>
  </r>
  <r>
    <n v="233633129"/>
    <s v="K. Germain"/>
    <x v="250"/>
    <s v="Aug"/>
    <n v="2024"/>
    <d v="1899-12-30T06:26:00"/>
    <x v="2"/>
    <x v="1"/>
    <n v="4"/>
    <x v="1"/>
    <s v="African American"/>
    <x v="0"/>
    <x v="1"/>
    <m/>
    <n v="54"/>
    <s v="Delay"/>
    <x v="4"/>
    <n v="6"/>
    <x v="0"/>
    <x v="2"/>
    <x v="2"/>
    <x v="2"/>
  </r>
  <r>
    <n v="822825684"/>
    <s v="L. Pierucci"/>
    <x v="108"/>
    <s v="Nov"/>
    <n v="2023"/>
    <d v="1899-12-30T21:20:00"/>
    <x v="2"/>
    <x v="1"/>
    <n v="73"/>
    <x v="5"/>
    <s v="African American"/>
    <x v="0"/>
    <x v="1"/>
    <m/>
    <n v="10"/>
    <s v="Within Time"/>
    <x v="30"/>
    <n v="21"/>
    <x v="1"/>
    <x v="3"/>
    <x v="1"/>
    <x v="1"/>
  </r>
  <r>
    <n v="826421468"/>
    <s v="L. Mildenhall"/>
    <x v="282"/>
    <s v="Jun"/>
    <n v="2024"/>
    <d v="1899-12-30T16:45:00"/>
    <x v="6"/>
    <x v="1"/>
    <n v="71"/>
    <x v="5"/>
    <s v="African American"/>
    <x v="0"/>
    <x v="1"/>
    <m/>
    <n v="19"/>
    <s v="Within Time"/>
    <x v="6"/>
    <n v="16"/>
    <x v="2"/>
    <x v="3"/>
    <x v="1"/>
    <x v="0"/>
  </r>
  <r>
    <n v="649929455"/>
    <s v="L. Renon"/>
    <x v="390"/>
    <s v="Aug"/>
    <n v="2024"/>
    <d v="1899-12-30T16:31:00"/>
    <x v="3"/>
    <x v="1"/>
    <n v="74"/>
    <x v="5"/>
    <s v="African American"/>
    <x v="0"/>
    <x v="1"/>
    <m/>
    <n v="19"/>
    <s v="Within Time"/>
    <x v="25"/>
    <n v="16"/>
    <x v="2"/>
    <x v="0"/>
    <x v="1"/>
    <x v="0"/>
  </r>
  <r>
    <n v="858609117"/>
    <s v="L. Scorer"/>
    <x v="575"/>
    <s v="Apr"/>
    <n v="2023"/>
    <d v="1899-12-30T18:10:00"/>
    <x v="6"/>
    <x v="1"/>
    <n v="39"/>
    <x v="6"/>
    <s v="African American"/>
    <x v="0"/>
    <x v="1"/>
    <m/>
    <n v="32"/>
    <s v="Delay"/>
    <x v="2"/>
    <n v="18"/>
    <x v="1"/>
    <x v="1"/>
    <x v="0"/>
    <x v="1"/>
  </r>
  <r>
    <n v="488067985"/>
    <s v="L. Thody"/>
    <x v="378"/>
    <s v="Aug"/>
    <n v="2023"/>
    <d v="1899-12-30T11:48:00"/>
    <x v="4"/>
    <x v="1"/>
    <n v="40"/>
    <x v="6"/>
    <s v="African American"/>
    <x v="0"/>
    <x v="1"/>
    <m/>
    <n v="33"/>
    <s v="Delay"/>
    <x v="28"/>
    <n v="11"/>
    <x v="0"/>
    <x v="0"/>
    <x v="0"/>
    <x v="2"/>
  </r>
  <r>
    <n v="645323397"/>
    <s v="L. Harrald"/>
    <x v="196"/>
    <s v="Sep"/>
    <n v="2024"/>
    <d v="1899-12-30T05:13:00"/>
    <x v="6"/>
    <x v="1"/>
    <n v="3"/>
    <x v="1"/>
    <s v="African American"/>
    <x v="0"/>
    <x v="1"/>
    <m/>
    <n v="42"/>
    <s v="Delay"/>
    <x v="8"/>
    <n v="5"/>
    <x v="3"/>
    <x v="3"/>
    <x v="0"/>
    <x v="1"/>
  </r>
  <r>
    <n v="553166005"/>
    <s v="L. Roches"/>
    <x v="546"/>
    <s v="Mar"/>
    <n v="2024"/>
    <d v="1899-12-30T00:52:00"/>
    <x v="0"/>
    <x v="1"/>
    <n v="76"/>
    <x v="5"/>
    <s v="African American"/>
    <x v="0"/>
    <x v="1"/>
    <m/>
    <n v="47"/>
    <s v="Delay"/>
    <x v="27"/>
    <n v="0"/>
    <x v="3"/>
    <x v="3"/>
    <x v="2"/>
    <x v="0"/>
  </r>
  <r>
    <n v="226632239"/>
    <s v="L. Challinor"/>
    <x v="398"/>
    <s v="Jan"/>
    <n v="2024"/>
    <d v="1899-12-30T11:01:00"/>
    <x v="0"/>
    <x v="1"/>
    <n v="45"/>
    <x v="2"/>
    <s v="African American"/>
    <x v="0"/>
    <x v="1"/>
    <m/>
    <n v="57"/>
    <s v="Delay"/>
    <x v="24"/>
    <n v="11"/>
    <x v="0"/>
    <x v="1"/>
    <x v="2"/>
    <x v="1"/>
  </r>
  <r>
    <n v="813695454"/>
    <s v="M. Matisoff"/>
    <x v="302"/>
    <s v="Nov"/>
    <n v="2023"/>
    <d v="1899-12-30T00:17:00"/>
    <x v="6"/>
    <x v="1"/>
    <n v="47"/>
    <x v="2"/>
    <s v="African American"/>
    <x v="0"/>
    <x v="1"/>
    <m/>
    <n v="11"/>
    <s v="Within Time"/>
    <x v="20"/>
    <n v="0"/>
    <x v="3"/>
    <x v="3"/>
    <x v="1"/>
    <x v="0"/>
  </r>
  <r>
    <n v="300701777"/>
    <s v="M. Bloxsum"/>
    <x v="311"/>
    <s v="May"/>
    <n v="2024"/>
    <d v="1899-12-30T03:41:00"/>
    <x v="6"/>
    <x v="1"/>
    <n v="33"/>
    <x v="6"/>
    <s v="African American"/>
    <x v="0"/>
    <x v="1"/>
    <m/>
    <n v="16"/>
    <s v="Within Time"/>
    <x v="28"/>
    <n v="3"/>
    <x v="3"/>
    <x v="0"/>
    <x v="1"/>
    <x v="2"/>
  </r>
  <r>
    <n v="853294524"/>
    <s v="M. Giraux"/>
    <x v="358"/>
    <s v="Jan"/>
    <n v="2024"/>
    <d v="1899-12-30T01:46:00"/>
    <x v="5"/>
    <x v="1"/>
    <n v="76"/>
    <x v="5"/>
    <s v="African American"/>
    <x v="0"/>
    <x v="1"/>
    <m/>
    <n v="21"/>
    <s v="Within Time"/>
    <x v="18"/>
    <n v="1"/>
    <x v="3"/>
    <x v="1"/>
    <x v="1"/>
    <x v="1"/>
  </r>
  <r>
    <n v="492427103"/>
    <s v="M. Kindle"/>
    <x v="396"/>
    <s v="Aug"/>
    <n v="2024"/>
    <d v="1899-12-30T23:45:00"/>
    <x v="3"/>
    <x v="1"/>
    <n v="52"/>
    <x v="2"/>
    <s v="African American"/>
    <x v="0"/>
    <x v="1"/>
    <m/>
    <n v="46"/>
    <s v="Delay"/>
    <x v="2"/>
    <n v="23"/>
    <x v="1"/>
    <x v="1"/>
    <x v="2"/>
    <x v="1"/>
  </r>
  <r>
    <n v="800406304"/>
    <s v="M. Hockell"/>
    <x v="190"/>
    <s v="Sep"/>
    <n v="2024"/>
    <d v="1899-12-30T16:58:00"/>
    <x v="1"/>
    <x v="1"/>
    <n v="33"/>
    <x v="6"/>
    <s v="African American"/>
    <x v="0"/>
    <x v="1"/>
    <m/>
    <n v="47"/>
    <s v="Delay"/>
    <x v="26"/>
    <n v="16"/>
    <x v="2"/>
    <x v="2"/>
    <x v="2"/>
    <x v="2"/>
  </r>
  <r>
    <n v="811040657"/>
    <s v="M. Loveland"/>
    <x v="52"/>
    <s v="Jun"/>
    <n v="2024"/>
    <d v="1899-12-30T11:49:00"/>
    <x v="3"/>
    <x v="1"/>
    <n v="9"/>
    <x v="4"/>
    <s v="African American"/>
    <x v="0"/>
    <x v="1"/>
    <m/>
    <n v="52"/>
    <s v="Delay"/>
    <x v="11"/>
    <n v="11"/>
    <x v="0"/>
    <x v="0"/>
    <x v="2"/>
    <x v="0"/>
  </r>
  <r>
    <n v="410705588"/>
    <s v="N. Batchelor"/>
    <x v="414"/>
    <s v="May"/>
    <n v="2024"/>
    <d v="1899-12-30T14:19:00"/>
    <x v="2"/>
    <x v="1"/>
    <n v="28"/>
    <x v="3"/>
    <s v="African American"/>
    <x v="0"/>
    <x v="1"/>
    <m/>
    <n v="12"/>
    <s v="Within Time"/>
    <x v="17"/>
    <n v="14"/>
    <x v="2"/>
    <x v="1"/>
    <x v="1"/>
    <x v="1"/>
  </r>
  <r>
    <n v="702353828"/>
    <s v="N. Slainey"/>
    <x v="358"/>
    <s v="Jan"/>
    <n v="2024"/>
    <d v="1899-12-30T08:58:00"/>
    <x v="5"/>
    <x v="1"/>
    <n v="79"/>
    <x v="5"/>
    <s v="African American"/>
    <x v="0"/>
    <x v="1"/>
    <m/>
    <n v="17"/>
    <s v="Within Time"/>
    <x v="18"/>
    <n v="8"/>
    <x v="0"/>
    <x v="1"/>
    <x v="1"/>
    <x v="1"/>
  </r>
  <r>
    <n v="851870017"/>
    <s v="N. Coward"/>
    <x v="326"/>
    <s v="Dec"/>
    <n v="2023"/>
    <d v="1899-12-30T00:16:00"/>
    <x v="5"/>
    <x v="1"/>
    <n v="75"/>
    <x v="5"/>
    <s v="African American"/>
    <x v="0"/>
    <x v="1"/>
    <m/>
    <n v="24"/>
    <s v="Within Time"/>
    <x v="1"/>
    <n v="0"/>
    <x v="3"/>
    <x v="0"/>
    <x v="1"/>
    <x v="0"/>
  </r>
  <r>
    <n v="232018969"/>
    <s v="N. Baythorp"/>
    <x v="388"/>
    <s v="Mar"/>
    <n v="2024"/>
    <d v="1899-12-30T07:10:00"/>
    <x v="3"/>
    <x v="1"/>
    <n v="29"/>
    <x v="3"/>
    <s v="African American"/>
    <x v="0"/>
    <x v="1"/>
    <m/>
    <n v="26"/>
    <s v="Within Time"/>
    <x v="29"/>
    <n v="7"/>
    <x v="0"/>
    <x v="2"/>
    <x v="1"/>
    <x v="2"/>
  </r>
  <r>
    <n v="119698577"/>
    <s v="N. Glennon"/>
    <x v="128"/>
    <s v="Aug"/>
    <n v="2023"/>
    <d v="1899-12-30T13:15:00"/>
    <x v="5"/>
    <x v="1"/>
    <n v="36"/>
    <x v="6"/>
    <s v="African American"/>
    <x v="0"/>
    <x v="1"/>
    <m/>
    <n v="26"/>
    <s v="Within Time"/>
    <x v="6"/>
    <n v="13"/>
    <x v="2"/>
    <x v="3"/>
    <x v="1"/>
    <x v="0"/>
  </r>
  <r>
    <n v="348608619"/>
    <s v="N. Tummond"/>
    <x v="71"/>
    <s v="Jul"/>
    <n v="2023"/>
    <d v="1899-12-30T15:48:00"/>
    <x v="0"/>
    <x v="1"/>
    <n v="22"/>
    <x v="3"/>
    <s v="African American"/>
    <x v="0"/>
    <x v="1"/>
    <m/>
    <n v="36"/>
    <s v="Delay"/>
    <x v="5"/>
    <n v="15"/>
    <x v="2"/>
    <x v="0"/>
    <x v="0"/>
    <x v="0"/>
  </r>
  <r>
    <n v="413083063"/>
    <s v="N. Bandiera"/>
    <x v="451"/>
    <s v="Sep"/>
    <n v="2023"/>
    <d v="1899-12-30T22:33:00"/>
    <x v="4"/>
    <x v="1"/>
    <n v="21"/>
    <x v="3"/>
    <s v="African American"/>
    <x v="0"/>
    <x v="1"/>
    <m/>
    <n v="38"/>
    <s v="Delay"/>
    <x v="10"/>
    <n v="22"/>
    <x v="1"/>
    <x v="2"/>
    <x v="0"/>
    <x v="2"/>
  </r>
  <r>
    <n v="100725705"/>
    <s v="N. Dudny"/>
    <x v="238"/>
    <s v="Jun"/>
    <n v="2024"/>
    <d v="1899-12-30T22:16:00"/>
    <x v="0"/>
    <x v="1"/>
    <n v="60"/>
    <x v="0"/>
    <s v="African American"/>
    <x v="0"/>
    <x v="1"/>
    <m/>
    <n v="45"/>
    <s v="Delay"/>
    <x v="5"/>
    <n v="22"/>
    <x v="1"/>
    <x v="0"/>
    <x v="0"/>
    <x v="0"/>
  </r>
  <r>
    <n v="260989898"/>
    <s v="O. Horsted"/>
    <x v="85"/>
    <s v="Aug"/>
    <n v="2023"/>
    <d v="1899-12-30T08:30:00"/>
    <x v="1"/>
    <x v="1"/>
    <n v="21"/>
    <x v="3"/>
    <s v="African American"/>
    <x v="0"/>
    <x v="1"/>
    <m/>
    <n v="10"/>
    <s v="Within Time"/>
    <x v="7"/>
    <n v="8"/>
    <x v="0"/>
    <x v="2"/>
    <x v="1"/>
    <x v="2"/>
  </r>
  <r>
    <n v="536606147"/>
    <s v="O. Caberas"/>
    <x v="42"/>
    <s v="Oct"/>
    <n v="2023"/>
    <d v="1899-12-30T07:36:00"/>
    <x v="0"/>
    <x v="1"/>
    <n v="76"/>
    <x v="5"/>
    <s v="African American"/>
    <x v="0"/>
    <x v="1"/>
    <m/>
    <n v="23"/>
    <s v="Within Time"/>
    <x v="6"/>
    <n v="7"/>
    <x v="0"/>
    <x v="3"/>
    <x v="1"/>
    <x v="0"/>
  </r>
  <r>
    <n v="389698333"/>
    <s v="O. Barthrop"/>
    <x v="296"/>
    <s v="Apr"/>
    <n v="2024"/>
    <d v="1899-12-30T09:56:00"/>
    <x v="1"/>
    <x v="1"/>
    <n v="67"/>
    <x v="0"/>
    <s v="African American"/>
    <x v="0"/>
    <x v="1"/>
    <m/>
    <n v="29"/>
    <s v="Within Time"/>
    <x v="22"/>
    <n v="9"/>
    <x v="0"/>
    <x v="1"/>
    <x v="1"/>
    <x v="1"/>
  </r>
  <r>
    <n v="217727623"/>
    <s v="O. Jeanel"/>
    <x v="441"/>
    <s v="Apr"/>
    <n v="2024"/>
    <d v="1899-12-30T19:53:00"/>
    <x v="1"/>
    <x v="1"/>
    <n v="50"/>
    <x v="2"/>
    <s v="African American"/>
    <x v="0"/>
    <x v="1"/>
    <m/>
    <n v="31"/>
    <s v="Delay"/>
    <x v="23"/>
    <n v="19"/>
    <x v="1"/>
    <x v="2"/>
    <x v="0"/>
    <x v="2"/>
  </r>
  <r>
    <n v="385061474"/>
    <s v="O. Dysart"/>
    <x v="282"/>
    <s v="Jun"/>
    <n v="2024"/>
    <d v="1899-12-30T11:23:00"/>
    <x v="6"/>
    <x v="1"/>
    <n v="36"/>
    <x v="6"/>
    <s v="African American"/>
    <x v="0"/>
    <x v="1"/>
    <m/>
    <n v="44"/>
    <s v="Delay"/>
    <x v="6"/>
    <n v="11"/>
    <x v="0"/>
    <x v="3"/>
    <x v="0"/>
    <x v="0"/>
  </r>
  <r>
    <n v="795558908"/>
    <s v="O. Phillott"/>
    <x v="164"/>
    <s v="Jul"/>
    <n v="2024"/>
    <d v="1899-12-30T06:17:00"/>
    <x v="0"/>
    <x v="1"/>
    <n v="45"/>
    <x v="2"/>
    <s v="African American"/>
    <x v="0"/>
    <x v="1"/>
    <m/>
    <n v="58"/>
    <s v="Delay"/>
    <x v="29"/>
    <n v="6"/>
    <x v="0"/>
    <x v="2"/>
    <x v="2"/>
    <x v="2"/>
  </r>
  <r>
    <n v="306885651"/>
    <s v="P. McArte"/>
    <x v="41"/>
    <s v="Aug"/>
    <n v="2024"/>
    <d v="1899-12-30T12:52:00"/>
    <x v="1"/>
    <x v="1"/>
    <n v="51"/>
    <x v="2"/>
    <s v="African American"/>
    <x v="0"/>
    <x v="1"/>
    <m/>
    <n v="16"/>
    <s v="Within Time"/>
    <x v="8"/>
    <n v="12"/>
    <x v="2"/>
    <x v="3"/>
    <x v="1"/>
    <x v="1"/>
  </r>
  <r>
    <n v="458488079"/>
    <s v="P. Mendes"/>
    <x v="331"/>
    <s v="Jul"/>
    <n v="2023"/>
    <d v="1899-12-30T00:58:00"/>
    <x v="1"/>
    <x v="1"/>
    <n v="51"/>
    <x v="2"/>
    <s v="African American"/>
    <x v="0"/>
    <x v="1"/>
    <m/>
    <n v="32"/>
    <s v="Delay"/>
    <x v="21"/>
    <n v="0"/>
    <x v="3"/>
    <x v="1"/>
    <x v="0"/>
    <x v="1"/>
  </r>
  <r>
    <n v="879298821"/>
    <s v="P. Pentecost"/>
    <x v="445"/>
    <s v="Feb"/>
    <n v="2024"/>
    <d v="1899-12-30T16:07:00"/>
    <x v="5"/>
    <x v="1"/>
    <n v="9"/>
    <x v="4"/>
    <s v="African American"/>
    <x v="0"/>
    <x v="1"/>
    <m/>
    <n v="48"/>
    <s v="Delay"/>
    <x v="3"/>
    <n v="16"/>
    <x v="2"/>
    <x v="2"/>
    <x v="2"/>
    <x v="2"/>
  </r>
  <r>
    <n v="868614528"/>
    <s v="P. Merriman"/>
    <x v="26"/>
    <s v="Mar"/>
    <n v="2024"/>
    <d v="1899-12-30T11:18:00"/>
    <x v="4"/>
    <x v="1"/>
    <n v="6"/>
    <x v="4"/>
    <s v="African American"/>
    <x v="0"/>
    <x v="1"/>
    <m/>
    <n v="51"/>
    <s v="Delay"/>
    <x v="6"/>
    <n v="11"/>
    <x v="0"/>
    <x v="3"/>
    <x v="2"/>
    <x v="0"/>
  </r>
  <r>
    <n v="610911866"/>
    <s v="P. Cabell"/>
    <x v="429"/>
    <s v="Aug"/>
    <n v="2023"/>
    <d v="1899-12-30T09:43:00"/>
    <x v="1"/>
    <x v="1"/>
    <n v="38"/>
    <x v="6"/>
    <s v="African American"/>
    <x v="0"/>
    <x v="1"/>
    <m/>
    <n v="54"/>
    <s v="Delay"/>
    <x v="5"/>
    <n v="9"/>
    <x v="0"/>
    <x v="0"/>
    <x v="2"/>
    <x v="0"/>
  </r>
  <r>
    <n v="764553939"/>
    <s v="P. Arniz"/>
    <x v="566"/>
    <s v="Sep"/>
    <n v="2023"/>
    <d v="1899-12-30T22:17:00"/>
    <x v="2"/>
    <x v="1"/>
    <n v="55"/>
    <x v="2"/>
    <s v="African American"/>
    <x v="0"/>
    <x v="1"/>
    <m/>
    <n v="54"/>
    <s v="Delay"/>
    <x v="16"/>
    <n v="22"/>
    <x v="1"/>
    <x v="1"/>
    <x v="2"/>
    <x v="1"/>
  </r>
  <r>
    <n v="842535450"/>
    <s v="P. Ruperti"/>
    <x v="42"/>
    <s v="Oct"/>
    <n v="2023"/>
    <d v="1899-12-30T17:26:00"/>
    <x v="0"/>
    <x v="1"/>
    <n v="68"/>
    <x v="0"/>
    <s v="African American"/>
    <x v="0"/>
    <x v="1"/>
    <m/>
    <n v="54"/>
    <s v="Delay"/>
    <x v="6"/>
    <n v="17"/>
    <x v="2"/>
    <x v="3"/>
    <x v="2"/>
    <x v="0"/>
  </r>
  <r>
    <n v="871025581"/>
    <s v="Q. Dodding"/>
    <x v="293"/>
    <s v="Oct"/>
    <n v="2024"/>
    <d v="1899-12-30T07:50:00"/>
    <x v="3"/>
    <x v="1"/>
    <n v="11"/>
    <x v="4"/>
    <s v="African American"/>
    <x v="0"/>
    <x v="1"/>
    <m/>
    <n v="20"/>
    <s v="Within Time"/>
    <x v="27"/>
    <n v="7"/>
    <x v="0"/>
    <x v="3"/>
    <x v="1"/>
    <x v="0"/>
  </r>
  <r>
    <n v="748854467"/>
    <s v="Q. Linkin"/>
    <x v="444"/>
    <s v="Jul"/>
    <n v="2023"/>
    <d v="1899-12-30T00:11:00"/>
    <x v="4"/>
    <x v="1"/>
    <n v="12"/>
    <x v="4"/>
    <s v="African American"/>
    <x v="0"/>
    <x v="1"/>
    <m/>
    <n v="20"/>
    <s v="Within Time"/>
    <x v="14"/>
    <n v="0"/>
    <x v="3"/>
    <x v="0"/>
    <x v="1"/>
    <x v="0"/>
  </r>
  <r>
    <n v="214906360"/>
    <s v="Q. Bouskill"/>
    <x v="17"/>
    <s v="Sep"/>
    <n v="2023"/>
    <d v="1899-12-30T13:12:00"/>
    <x v="4"/>
    <x v="1"/>
    <n v="71"/>
    <x v="5"/>
    <s v="African American"/>
    <x v="0"/>
    <x v="1"/>
    <m/>
    <n v="27"/>
    <s v="Within Time"/>
    <x v="2"/>
    <n v="13"/>
    <x v="2"/>
    <x v="1"/>
    <x v="1"/>
    <x v="1"/>
  </r>
  <r>
    <n v="240620770"/>
    <s v="Q. Pietraszek"/>
    <x v="384"/>
    <s v="May"/>
    <n v="2024"/>
    <d v="1899-12-30T08:09:00"/>
    <x v="5"/>
    <x v="1"/>
    <n v="51"/>
    <x v="2"/>
    <s v="African American"/>
    <x v="0"/>
    <x v="1"/>
    <m/>
    <n v="28"/>
    <s v="Within Time"/>
    <x v="29"/>
    <n v="8"/>
    <x v="0"/>
    <x v="2"/>
    <x v="1"/>
    <x v="2"/>
  </r>
  <r>
    <n v="780847920"/>
    <s v="Q. Trimmell"/>
    <x v="471"/>
    <s v="Jun"/>
    <n v="2023"/>
    <d v="1899-12-30T07:43:00"/>
    <x v="3"/>
    <x v="1"/>
    <n v="20"/>
    <x v="3"/>
    <s v="African American"/>
    <x v="0"/>
    <x v="1"/>
    <m/>
    <n v="34"/>
    <s v="Delay"/>
    <x v="25"/>
    <n v="7"/>
    <x v="0"/>
    <x v="0"/>
    <x v="0"/>
    <x v="0"/>
  </r>
  <r>
    <n v="219444242"/>
    <s v="Q. Lebarree"/>
    <x v="3"/>
    <s v="Feb"/>
    <n v="2024"/>
    <d v="1899-12-30T21:17:00"/>
    <x v="3"/>
    <x v="1"/>
    <n v="34"/>
    <x v="6"/>
    <s v="African American"/>
    <x v="0"/>
    <x v="1"/>
    <m/>
    <n v="45"/>
    <s v="Delay"/>
    <x v="2"/>
    <n v="21"/>
    <x v="1"/>
    <x v="1"/>
    <x v="0"/>
    <x v="1"/>
  </r>
  <r>
    <n v="635342598"/>
    <s v="R. Duckham"/>
    <x v="329"/>
    <s v="Oct"/>
    <n v="2023"/>
    <d v="1899-12-30T17:50:00"/>
    <x v="2"/>
    <x v="1"/>
    <n v="40"/>
    <x v="6"/>
    <s v="African American"/>
    <x v="0"/>
    <x v="1"/>
    <m/>
    <n v="19"/>
    <s v="Within Time"/>
    <x v="18"/>
    <n v="17"/>
    <x v="2"/>
    <x v="1"/>
    <x v="1"/>
    <x v="1"/>
  </r>
  <r>
    <n v="868105414"/>
    <s v="R. Fulker"/>
    <x v="454"/>
    <s v="Apr"/>
    <n v="2023"/>
    <d v="1899-12-30T18:16:00"/>
    <x v="1"/>
    <x v="1"/>
    <n v="55"/>
    <x v="2"/>
    <s v="African American"/>
    <x v="0"/>
    <x v="1"/>
    <m/>
    <n v="24"/>
    <s v="Within Time"/>
    <x v="21"/>
    <n v="18"/>
    <x v="1"/>
    <x v="1"/>
    <x v="1"/>
    <x v="1"/>
  </r>
  <r>
    <n v="198329920"/>
    <s v="R. Codeman"/>
    <x v="144"/>
    <s v="Apr"/>
    <n v="2024"/>
    <d v="1899-12-30T14:36:00"/>
    <x v="4"/>
    <x v="1"/>
    <n v="64"/>
    <x v="0"/>
    <s v="African American"/>
    <x v="0"/>
    <x v="1"/>
    <m/>
    <n v="28"/>
    <s v="Within Time"/>
    <x v="1"/>
    <n v="14"/>
    <x v="2"/>
    <x v="0"/>
    <x v="1"/>
    <x v="0"/>
  </r>
  <r>
    <n v="626523000"/>
    <s v="R. Cahn"/>
    <x v="304"/>
    <s v="Oct"/>
    <n v="2023"/>
    <d v="1899-12-30T05:11:00"/>
    <x v="1"/>
    <x v="1"/>
    <n v="29"/>
    <x v="3"/>
    <s v="African American"/>
    <x v="0"/>
    <x v="1"/>
    <m/>
    <n v="29"/>
    <s v="Within Time"/>
    <x v="16"/>
    <n v="5"/>
    <x v="3"/>
    <x v="1"/>
    <x v="1"/>
    <x v="1"/>
  </r>
  <r>
    <n v="524724755"/>
    <s v="R. Noni"/>
    <x v="166"/>
    <s v="May"/>
    <n v="2023"/>
    <d v="1899-12-30T12:55:00"/>
    <x v="1"/>
    <x v="1"/>
    <n v="41"/>
    <x v="6"/>
    <s v="African American"/>
    <x v="0"/>
    <x v="1"/>
    <m/>
    <n v="33"/>
    <s v="Delay"/>
    <x v="0"/>
    <n v="12"/>
    <x v="2"/>
    <x v="0"/>
    <x v="0"/>
    <x v="0"/>
  </r>
  <r>
    <n v="222618906"/>
    <s v="R. Purselowe"/>
    <x v="493"/>
    <s v="Sep"/>
    <n v="2024"/>
    <d v="1899-12-30T05:23:00"/>
    <x v="4"/>
    <x v="1"/>
    <n v="68"/>
    <x v="0"/>
    <s v="African American"/>
    <x v="0"/>
    <x v="1"/>
    <m/>
    <n v="38"/>
    <s v="Delay"/>
    <x v="12"/>
    <n v="5"/>
    <x v="3"/>
    <x v="2"/>
    <x v="0"/>
    <x v="2"/>
  </r>
  <r>
    <n v="253214540"/>
    <s v="R. Kilduff"/>
    <x v="246"/>
    <s v="May"/>
    <n v="2023"/>
    <d v="1899-12-30T09:59:00"/>
    <x v="4"/>
    <x v="1"/>
    <n v="1"/>
    <x v="1"/>
    <s v="African American"/>
    <x v="0"/>
    <x v="1"/>
    <m/>
    <n v="43"/>
    <s v="Delay"/>
    <x v="19"/>
    <n v="9"/>
    <x v="0"/>
    <x v="3"/>
    <x v="0"/>
    <x v="1"/>
  </r>
  <r>
    <n v="800244809"/>
    <s v="R. Artist"/>
    <x v="51"/>
    <s v="Mar"/>
    <n v="2024"/>
    <d v="1899-12-30T14:54:00"/>
    <x v="6"/>
    <x v="1"/>
    <n v="38"/>
    <x v="6"/>
    <s v="African American"/>
    <x v="0"/>
    <x v="1"/>
    <m/>
    <n v="45"/>
    <s v="Delay"/>
    <x v="18"/>
    <n v="14"/>
    <x v="2"/>
    <x v="1"/>
    <x v="0"/>
    <x v="1"/>
  </r>
  <r>
    <n v="612624663"/>
    <s v="R. Nickolls"/>
    <x v="384"/>
    <s v="May"/>
    <n v="2024"/>
    <d v="1899-12-30T04:45:00"/>
    <x v="5"/>
    <x v="1"/>
    <n v="65"/>
    <x v="0"/>
    <s v="African American"/>
    <x v="0"/>
    <x v="1"/>
    <m/>
    <n v="56"/>
    <s v="Delay"/>
    <x v="29"/>
    <n v="4"/>
    <x v="3"/>
    <x v="2"/>
    <x v="2"/>
    <x v="2"/>
  </r>
  <r>
    <n v="146555490"/>
    <s v="R. Jost"/>
    <x v="334"/>
    <s v="Jun"/>
    <n v="2024"/>
    <d v="1899-12-30T15:20:00"/>
    <x v="5"/>
    <x v="1"/>
    <n v="27"/>
    <x v="3"/>
    <s v="African American"/>
    <x v="0"/>
    <x v="1"/>
    <m/>
    <n v="59"/>
    <s v="Delay"/>
    <x v="28"/>
    <n v="15"/>
    <x v="2"/>
    <x v="0"/>
    <x v="2"/>
    <x v="2"/>
  </r>
  <r>
    <n v="530041554"/>
    <s v="S. Bielfelt"/>
    <x v="353"/>
    <s v="Jul"/>
    <n v="2023"/>
    <d v="1899-12-30T16:41:00"/>
    <x v="2"/>
    <x v="1"/>
    <n v="31"/>
    <x v="6"/>
    <s v="African American"/>
    <x v="0"/>
    <x v="1"/>
    <m/>
    <n v="19"/>
    <s v="Within Time"/>
    <x v="27"/>
    <n v="16"/>
    <x v="2"/>
    <x v="3"/>
    <x v="1"/>
    <x v="0"/>
  </r>
  <r>
    <n v="614272796"/>
    <s v="S. Sango"/>
    <x v="543"/>
    <s v="Apr"/>
    <n v="2023"/>
    <d v="1899-12-30T03:52:00"/>
    <x v="5"/>
    <x v="1"/>
    <n v="5"/>
    <x v="4"/>
    <s v="African American"/>
    <x v="0"/>
    <x v="1"/>
    <m/>
    <n v="32"/>
    <s v="Delay"/>
    <x v="16"/>
    <n v="3"/>
    <x v="3"/>
    <x v="1"/>
    <x v="0"/>
    <x v="1"/>
  </r>
  <r>
    <n v="774420800"/>
    <s v="S. Tumini"/>
    <x v="403"/>
    <s v="Oct"/>
    <n v="2024"/>
    <d v="1899-12-30T23:03:00"/>
    <x v="3"/>
    <x v="1"/>
    <n v="41"/>
    <x v="6"/>
    <s v="African American"/>
    <x v="0"/>
    <x v="1"/>
    <m/>
    <n v="32"/>
    <s v="Delay"/>
    <x v="0"/>
    <n v="23"/>
    <x v="1"/>
    <x v="0"/>
    <x v="0"/>
    <x v="0"/>
  </r>
  <r>
    <n v="704733087"/>
    <s v="S. Gowler"/>
    <x v="243"/>
    <s v="Jun"/>
    <n v="2024"/>
    <d v="1899-12-30T17:35:00"/>
    <x v="1"/>
    <x v="1"/>
    <n v="22"/>
    <x v="3"/>
    <s v="African American"/>
    <x v="0"/>
    <x v="1"/>
    <m/>
    <n v="41"/>
    <s v="Delay"/>
    <x v="19"/>
    <n v="17"/>
    <x v="2"/>
    <x v="3"/>
    <x v="0"/>
    <x v="1"/>
  </r>
  <r>
    <n v="279379814"/>
    <s v="S. Kitchingman"/>
    <x v="421"/>
    <s v="Jul"/>
    <n v="2024"/>
    <d v="1899-12-30T12:44:00"/>
    <x v="6"/>
    <x v="1"/>
    <n v="2"/>
    <x v="1"/>
    <s v="African American"/>
    <x v="0"/>
    <x v="1"/>
    <m/>
    <n v="43"/>
    <s v="Delay"/>
    <x v="17"/>
    <n v="12"/>
    <x v="2"/>
    <x v="1"/>
    <x v="0"/>
    <x v="1"/>
  </r>
  <r>
    <n v="396123467"/>
    <s v="S. Barrowcliffe"/>
    <x v="44"/>
    <s v="Sep"/>
    <n v="2024"/>
    <d v="1899-12-30T20:52:00"/>
    <x v="3"/>
    <x v="1"/>
    <n v="31"/>
    <x v="6"/>
    <s v="African American"/>
    <x v="0"/>
    <x v="1"/>
    <m/>
    <n v="43"/>
    <s v="Delay"/>
    <x v="19"/>
    <n v="20"/>
    <x v="1"/>
    <x v="3"/>
    <x v="0"/>
    <x v="1"/>
  </r>
  <r>
    <n v="592268178"/>
    <s v="S. Liveing"/>
    <x v="542"/>
    <s v="May"/>
    <n v="2023"/>
    <d v="1899-12-30T07:44:00"/>
    <x v="0"/>
    <x v="1"/>
    <n v="45"/>
    <x v="2"/>
    <s v="African American"/>
    <x v="0"/>
    <x v="1"/>
    <m/>
    <n v="53"/>
    <s v="Delay"/>
    <x v="29"/>
    <n v="7"/>
    <x v="0"/>
    <x v="2"/>
    <x v="2"/>
    <x v="2"/>
  </r>
  <r>
    <n v="459197205"/>
    <s v="S. Semmence"/>
    <x v="551"/>
    <s v="Jul"/>
    <n v="2024"/>
    <d v="1899-12-30T23:15:00"/>
    <x v="4"/>
    <x v="1"/>
    <n v="8"/>
    <x v="4"/>
    <s v="African American"/>
    <x v="0"/>
    <x v="1"/>
    <m/>
    <n v="57"/>
    <s v="Delay"/>
    <x v="13"/>
    <n v="23"/>
    <x v="1"/>
    <x v="2"/>
    <x v="2"/>
    <x v="2"/>
  </r>
  <r>
    <n v="131864510"/>
    <s v="S. Arnau"/>
    <x v="291"/>
    <s v="Jun"/>
    <n v="2023"/>
    <d v="1899-12-30T11:46:00"/>
    <x v="0"/>
    <x v="1"/>
    <n v="43"/>
    <x v="6"/>
    <s v="African American"/>
    <x v="0"/>
    <x v="1"/>
    <m/>
    <n v="58"/>
    <s v="Delay"/>
    <x v="26"/>
    <n v="11"/>
    <x v="0"/>
    <x v="2"/>
    <x v="2"/>
    <x v="2"/>
  </r>
  <r>
    <n v="282685174"/>
    <s v="T. Ovise"/>
    <x v="519"/>
    <s v="Nov"/>
    <n v="2023"/>
    <d v="1899-12-30T20:55:00"/>
    <x v="2"/>
    <x v="1"/>
    <n v="13"/>
    <x v="4"/>
    <s v="African American"/>
    <x v="0"/>
    <x v="1"/>
    <m/>
    <n v="17"/>
    <s v="Within Time"/>
    <x v="17"/>
    <n v="20"/>
    <x v="1"/>
    <x v="1"/>
    <x v="1"/>
    <x v="1"/>
  </r>
  <r>
    <n v="157576255"/>
    <s v="T. Pinner"/>
    <x v="298"/>
    <s v="Nov"/>
    <n v="2023"/>
    <d v="1899-12-30T14:03:00"/>
    <x v="4"/>
    <x v="1"/>
    <n v="68"/>
    <x v="0"/>
    <s v="African American"/>
    <x v="0"/>
    <x v="1"/>
    <m/>
    <n v="27"/>
    <s v="Within Time"/>
    <x v="0"/>
    <n v="14"/>
    <x v="2"/>
    <x v="0"/>
    <x v="1"/>
    <x v="0"/>
  </r>
  <r>
    <n v="547287593"/>
    <s v="T. Polycote"/>
    <x v="241"/>
    <s v="Sep"/>
    <n v="2024"/>
    <d v="1899-12-30T11:03:00"/>
    <x v="5"/>
    <x v="1"/>
    <n v="26"/>
    <x v="3"/>
    <s v="African American"/>
    <x v="0"/>
    <x v="1"/>
    <m/>
    <n v="29"/>
    <s v="Within Time"/>
    <x v="23"/>
    <n v="11"/>
    <x v="0"/>
    <x v="2"/>
    <x v="1"/>
    <x v="2"/>
  </r>
  <r>
    <n v="178582186"/>
    <s v="T. Baack"/>
    <x v="499"/>
    <s v="Sep"/>
    <n v="2024"/>
    <d v="1899-12-30T01:00:00"/>
    <x v="6"/>
    <x v="1"/>
    <n v="42"/>
    <x v="6"/>
    <s v="African American"/>
    <x v="0"/>
    <x v="1"/>
    <m/>
    <n v="29"/>
    <s v="Within Time"/>
    <x v="15"/>
    <n v="1"/>
    <x v="3"/>
    <x v="2"/>
    <x v="1"/>
    <x v="2"/>
  </r>
  <r>
    <n v="344791146"/>
    <s v="T. Jeffcoate"/>
    <x v="220"/>
    <s v="Feb"/>
    <n v="2024"/>
    <d v="1899-12-30T13:51:00"/>
    <x v="2"/>
    <x v="1"/>
    <n v="13"/>
    <x v="4"/>
    <s v="African American"/>
    <x v="0"/>
    <x v="1"/>
    <m/>
    <n v="45"/>
    <s v="Delay"/>
    <x v="13"/>
    <n v="13"/>
    <x v="2"/>
    <x v="2"/>
    <x v="0"/>
    <x v="2"/>
  </r>
  <r>
    <n v="452127042"/>
    <s v="T. Shieldon"/>
    <x v="40"/>
    <s v="Sep"/>
    <n v="2023"/>
    <d v="1899-12-30T08:37:00"/>
    <x v="3"/>
    <x v="1"/>
    <n v="7"/>
    <x v="4"/>
    <s v="African American"/>
    <x v="0"/>
    <x v="1"/>
    <m/>
    <n v="50"/>
    <s v="Delay"/>
    <x v="24"/>
    <n v="8"/>
    <x v="0"/>
    <x v="1"/>
    <x v="2"/>
    <x v="1"/>
  </r>
  <r>
    <n v="153662325"/>
    <s v="T. Haggerstone"/>
    <x v="69"/>
    <s v="Mar"/>
    <n v="2024"/>
    <d v="1899-12-30T22:36:00"/>
    <x v="2"/>
    <x v="1"/>
    <n v="25"/>
    <x v="3"/>
    <s v="African American"/>
    <x v="0"/>
    <x v="1"/>
    <m/>
    <n v="54"/>
    <s v="Delay"/>
    <x v="16"/>
    <n v="22"/>
    <x v="1"/>
    <x v="1"/>
    <x v="2"/>
    <x v="1"/>
  </r>
  <r>
    <n v="249513100"/>
    <s v="T. Gooddy"/>
    <x v="198"/>
    <s v="May"/>
    <n v="2024"/>
    <d v="1899-12-30T23:26:00"/>
    <x v="5"/>
    <x v="1"/>
    <n v="56"/>
    <x v="2"/>
    <s v="African American"/>
    <x v="0"/>
    <x v="1"/>
    <m/>
    <n v="57"/>
    <s v="Delay"/>
    <x v="24"/>
    <n v="23"/>
    <x v="1"/>
    <x v="1"/>
    <x v="2"/>
    <x v="1"/>
  </r>
  <r>
    <n v="283933887"/>
    <s v="U. Narup"/>
    <x v="404"/>
    <s v="Nov"/>
    <n v="2023"/>
    <d v="1899-12-30T07:53:00"/>
    <x v="2"/>
    <x v="1"/>
    <n v="36"/>
    <x v="6"/>
    <s v="African American"/>
    <x v="0"/>
    <x v="1"/>
    <m/>
    <n v="27"/>
    <s v="Within Time"/>
    <x v="3"/>
    <n v="7"/>
    <x v="0"/>
    <x v="2"/>
    <x v="1"/>
    <x v="2"/>
  </r>
  <r>
    <n v="431673146"/>
    <s v="U. Hebbes"/>
    <x v="502"/>
    <s v="Sep"/>
    <n v="2023"/>
    <d v="1899-12-30T14:59:00"/>
    <x v="2"/>
    <x v="1"/>
    <n v="73"/>
    <x v="5"/>
    <s v="African American"/>
    <x v="0"/>
    <x v="1"/>
    <m/>
    <n v="32"/>
    <s v="Delay"/>
    <x v="26"/>
    <n v="14"/>
    <x v="2"/>
    <x v="2"/>
    <x v="0"/>
    <x v="2"/>
  </r>
  <r>
    <n v="432311766"/>
    <s v="U. Freen"/>
    <x v="315"/>
    <s v="Jun"/>
    <n v="2023"/>
    <d v="1899-12-30T13:21:00"/>
    <x v="5"/>
    <x v="1"/>
    <n v="62"/>
    <x v="0"/>
    <s v="African American"/>
    <x v="0"/>
    <x v="1"/>
    <m/>
    <n v="33"/>
    <s v="Delay"/>
    <x v="11"/>
    <n v="13"/>
    <x v="2"/>
    <x v="0"/>
    <x v="0"/>
    <x v="0"/>
  </r>
  <r>
    <n v="770371365"/>
    <s v="U. Endle"/>
    <x v="352"/>
    <s v="Oct"/>
    <n v="2023"/>
    <d v="1899-12-30T13:22:00"/>
    <x v="0"/>
    <x v="1"/>
    <n v="60"/>
    <x v="0"/>
    <s v="African American"/>
    <x v="0"/>
    <x v="1"/>
    <m/>
    <n v="36"/>
    <s v="Delay"/>
    <x v="25"/>
    <n v="13"/>
    <x v="2"/>
    <x v="0"/>
    <x v="0"/>
    <x v="0"/>
  </r>
  <r>
    <n v="352112598"/>
    <s v="U. Passman"/>
    <x v="460"/>
    <s v="May"/>
    <n v="2023"/>
    <d v="1899-12-30T15:51:00"/>
    <x v="3"/>
    <x v="1"/>
    <n v="69"/>
    <x v="0"/>
    <s v="African American"/>
    <x v="0"/>
    <x v="1"/>
    <m/>
    <n v="37"/>
    <s v="Delay"/>
    <x v="16"/>
    <n v="15"/>
    <x v="2"/>
    <x v="1"/>
    <x v="0"/>
    <x v="1"/>
  </r>
  <r>
    <n v="242250104"/>
    <s v="V. Nestor"/>
    <x v="63"/>
    <s v="May"/>
    <n v="2024"/>
    <d v="1899-12-30T09:27:00"/>
    <x v="1"/>
    <x v="1"/>
    <n v="57"/>
    <x v="2"/>
    <s v="African American"/>
    <x v="0"/>
    <x v="1"/>
    <m/>
    <n v="15"/>
    <s v="Within Time"/>
    <x v="6"/>
    <n v="9"/>
    <x v="0"/>
    <x v="3"/>
    <x v="1"/>
    <x v="0"/>
  </r>
  <r>
    <n v="401493657"/>
    <s v="V. Benbough"/>
    <x v="185"/>
    <s v="Jun"/>
    <n v="2024"/>
    <d v="1899-12-30T01:43:00"/>
    <x v="1"/>
    <x v="1"/>
    <n v="10"/>
    <x v="4"/>
    <s v="African American"/>
    <x v="0"/>
    <x v="1"/>
    <m/>
    <n v="16"/>
    <s v="Within Time"/>
    <x v="13"/>
    <n v="1"/>
    <x v="3"/>
    <x v="2"/>
    <x v="1"/>
    <x v="2"/>
  </r>
  <r>
    <n v="229035195"/>
    <s v="V. Iacovazzi"/>
    <x v="399"/>
    <s v="Apr"/>
    <n v="2024"/>
    <d v="1899-12-30T02:09:00"/>
    <x v="1"/>
    <x v="1"/>
    <n v="17"/>
    <x v="3"/>
    <s v="African American"/>
    <x v="0"/>
    <x v="1"/>
    <m/>
    <n v="18"/>
    <s v="Within Time"/>
    <x v="27"/>
    <n v="2"/>
    <x v="3"/>
    <x v="3"/>
    <x v="1"/>
    <x v="0"/>
  </r>
  <r>
    <n v="716905923"/>
    <s v="V. Seadon"/>
    <x v="572"/>
    <s v="Jan"/>
    <n v="2024"/>
    <d v="1899-12-30T11:42:00"/>
    <x v="4"/>
    <x v="1"/>
    <n v="8"/>
    <x v="4"/>
    <s v="African American"/>
    <x v="0"/>
    <x v="1"/>
    <m/>
    <n v="21"/>
    <s v="Within Time"/>
    <x v="21"/>
    <n v="11"/>
    <x v="0"/>
    <x v="1"/>
    <x v="1"/>
    <x v="1"/>
  </r>
  <r>
    <n v="722058745"/>
    <s v="V. Baggaley"/>
    <x v="296"/>
    <s v="Apr"/>
    <n v="2024"/>
    <d v="1899-12-30T13:20:00"/>
    <x v="1"/>
    <x v="1"/>
    <n v="2"/>
    <x v="1"/>
    <s v="African American"/>
    <x v="0"/>
    <x v="1"/>
    <m/>
    <n v="22"/>
    <s v="Within Time"/>
    <x v="22"/>
    <n v="13"/>
    <x v="2"/>
    <x v="1"/>
    <x v="1"/>
    <x v="1"/>
  </r>
  <r>
    <n v="249886525"/>
    <s v="W. Daykin"/>
    <x v="502"/>
    <s v="Sep"/>
    <n v="2023"/>
    <d v="1899-12-30T03:18:00"/>
    <x v="2"/>
    <x v="1"/>
    <n v="24"/>
    <x v="3"/>
    <s v="African American"/>
    <x v="0"/>
    <x v="1"/>
    <m/>
    <n v="20"/>
    <s v="Within Time"/>
    <x v="26"/>
    <n v="3"/>
    <x v="3"/>
    <x v="2"/>
    <x v="1"/>
    <x v="2"/>
  </r>
  <r>
    <n v="726875473"/>
    <s v="W. Attride"/>
    <x v="137"/>
    <s v="Dec"/>
    <n v="2023"/>
    <d v="1899-12-30T15:18:00"/>
    <x v="3"/>
    <x v="1"/>
    <n v="28"/>
    <x v="3"/>
    <s v="African American"/>
    <x v="0"/>
    <x v="1"/>
    <m/>
    <n v="30"/>
    <s v="Delay"/>
    <x v="24"/>
    <n v="15"/>
    <x v="2"/>
    <x v="1"/>
    <x v="1"/>
    <x v="1"/>
  </r>
  <r>
    <n v="401445151"/>
    <s v="W. Spire"/>
    <x v="85"/>
    <s v="Aug"/>
    <n v="2023"/>
    <d v="1899-12-30T00:49:00"/>
    <x v="1"/>
    <x v="1"/>
    <n v="5"/>
    <x v="4"/>
    <s v="African American"/>
    <x v="0"/>
    <x v="1"/>
    <m/>
    <n v="38"/>
    <s v="Delay"/>
    <x v="7"/>
    <n v="0"/>
    <x v="3"/>
    <x v="2"/>
    <x v="0"/>
    <x v="2"/>
  </r>
  <r>
    <n v="539185390"/>
    <s v="W. Dautry"/>
    <x v="384"/>
    <s v="May"/>
    <n v="2024"/>
    <d v="1899-12-30T19:56:00"/>
    <x v="5"/>
    <x v="1"/>
    <n v="40"/>
    <x v="6"/>
    <s v="African American"/>
    <x v="0"/>
    <x v="1"/>
    <m/>
    <n v="38"/>
    <s v="Delay"/>
    <x v="29"/>
    <n v="19"/>
    <x v="1"/>
    <x v="2"/>
    <x v="0"/>
    <x v="2"/>
  </r>
  <r>
    <n v="314398096"/>
    <s v="W. Darnborough"/>
    <x v="347"/>
    <s v="Oct"/>
    <n v="2024"/>
    <d v="1899-12-30T16:23:00"/>
    <x v="6"/>
    <x v="1"/>
    <n v="29"/>
    <x v="3"/>
    <s v="African American"/>
    <x v="0"/>
    <x v="1"/>
    <m/>
    <n v="46"/>
    <s v="Delay"/>
    <x v="21"/>
    <n v="16"/>
    <x v="2"/>
    <x v="1"/>
    <x v="2"/>
    <x v="1"/>
  </r>
  <r>
    <n v="648397082"/>
    <s v="X. Kayes"/>
    <x v="213"/>
    <s v="Jun"/>
    <n v="2023"/>
    <d v="1899-12-30T01:22:00"/>
    <x v="4"/>
    <x v="1"/>
    <n v="23"/>
    <x v="3"/>
    <s v="African American"/>
    <x v="0"/>
    <x v="1"/>
    <m/>
    <n v="18"/>
    <s v="Within Time"/>
    <x v="7"/>
    <n v="1"/>
    <x v="3"/>
    <x v="2"/>
    <x v="1"/>
    <x v="2"/>
  </r>
  <r>
    <n v="540139723"/>
    <s v="X. Kettel"/>
    <x v="153"/>
    <s v="Sep"/>
    <n v="2023"/>
    <d v="1899-12-30T02:31:00"/>
    <x v="2"/>
    <x v="1"/>
    <n v="74"/>
    <x v="5"/>
    <s v="African American"/>
    <x v="0"/>
    <x v="1"/>
    <m/>
    <n v="18"/>
    <s v="Within Time"/>
    <x v="28"/>
    <n v="2"/>
    <x v="3"/>
    <x v="0"/>
    <x v="1"/>
    <x v="2"/>
  </r>
  <r>
    <n v="624614137"/>
    <s v="X. Arderne"/>
    <x v="273"/>
    <s v="Sep"/>
    <n v="2023"/>
    <d v="1899-12-30T19:27:00"/>
    <x v="3"/>
    <x v="1"/>
    <n v="11"/>
    <x v="4"/>
    <s v="African American"/>
    <x v="0"/>
    <x v="1"/>
    <m/>
    <n v="20"/>
    <s v="Within Time"/>
    <x v="15"/>
    <n v="19"/>
    <x v="1"/>
    <x v="2"/>
    <x v="1"/>
    <x v="2"/>
  </r>
  <r>
    <n v="131127088"/>
    <s v="X. Fri"/>
    <x v="288"/>
    <s v="Jul"/>
    <n v="2024"/>
    <d v="1899-12-30T04:06:00"/>
    <x v="0"/>
    <x v="1"/>
    <n v="75"/>
    <x v="5"/>
    <s v="African American"/>
    <x v="0"/>
    <x v="1"/>
    <m/>
    <n v="24"/>
    <s v="Within Time"/>
    <x v="15"/>
    <n v="4"/>
    <x v="3"/>
    <x v="2"/>
    <x v="1"/>
    <x v="2"/>
  </r>
  <r>
    <n v="112043574"/>
    <s v="X. Whyley"/>
    <x v="74"/>
    <s v="Oct"/>
    <n v="2023"/>
    <d v="1899-12-30T10:23:00"/>
    <x v="6"/>
    <x v="1"/>
    <n v="56"/>
    <x v="2"/>
    <s v="African American"/>
    <x v="0"/>
    <x v="1"/>
    <m/>
    <n v="25"/>
    <s v="Within Time"/>
    <x v="14"/>
    <n v="10"/>
    <x v="0"/>
    <x v="0"/>
    <x v="1"/>
    <x v="0"/>
  </r>
  <r>
    <n v="695822847"/>
    <s v="X. Sadat"/>
    <x v="121"/>
    <s v="Jun"/>
    <n v="2024"/>
    <d v="1899-12-30T19:02:00"/>
    <x v="3"/>
    <x v="1"/>
    <n v="79"/>
    <x v="5"/>
    <s v="African American"/>
    <x v="0"/>
    <x v="1"/>
    <m/>
    <n v="25"/>
    <s v="Within Time"/>
    <x v="12"/>
    <n v="19"/>
    <x v="1"/>
    <x v="2"/>
    <x v="1"/>
    <x v="2"/>
  </r>
  <r>
    <n v="193140533"/>
    <s v="X. Railton"/>
    <x v="77"/>
    <s v="Nov"/>
    <n v="2023"/>
    <d v="1899-12-30T19:58:00"/>
    <x v="3"/>
    <x v="1"/>
    <n v="9"/>
    <x v="4"/>
    <s v="African American"/>
    <x v="0"/>
    <x v="1"/>
    <m/>
    <n v="32"/>
    <s v="Delay"/>
    <x v="5"/>
    <n v="19"/>
    <x v="1"/>
    <x v="0"/>
    <x v="0"/>
    <x v="0"/>
  </r>
  <r>
    <n v="275068401"/>
    <s v="X. Poschel"/>
    <x v="404"/>
    <s v="Nov"/>
    <n v="2023"/>
    <d v="1899-12-30T08:52:00"/>
    <x v="2"/>
    <x v="1"/>
    <n v="21"/>
    <x v="3"/>
    <s v="African American"/>
    <x v="0"/>
    <x v="1"/>
    <m/>
    <n v="32"/>
    <s v="Delay"/>
    <x v="3"/>
    <n v="8"/>
    <x v="0"/>
    <x v="2"/>
    <x v="0"/>
    <x v="2"/>
  </r>
  <r>
    <n v="250229666"/>
    <s v="X. Geeve"/>
    <x v="409"/>
    <s v="Aug"/>
    <n v="2024"/>
    <d v="1899-12-30T22:24:00"/>
    <x v="5"/>
    <x v="1"/>
    <n v="35"/>
    <x v="6"/>
    <s v="African American"/>
    <x v="0"/>
    <x v="1"/>
    <m/>
    <n v="32"/>
    <s v="Delay"/>
    <x v="11"/>
    <n v="22"/>
    <x v="1"/>
    <x v="0"/>
    <x v="0"/>
    <x v="0"/>
  </r>
  <r>
    <n v="118211408"/>
    <s v="X. Orpin"/>
    <x v="355"/>
    <s v="Jun"/>
    <n v="2023"/>
    <d v="1899-12-30T17:21:00"/>
    <x v="0"/>
    <x v="1"/>
    <n v="61"/>
    <x v="0"/>
    <s v="African American"/>
    <x v="0"/>
    <x v="1"/>
    <m/>
    <n v="35"/>
    <s v="Delay"/>
    <x v="20"/>
    <n v="17"/>
    <x v="2"/>
    <x v="3"/>
    <x v="0"/>
    <x v="0"/>
  </r>
  <r>
    <n v="558130654"/>
    <s v="X. McVey"/>
    <x v="98"/>
    <s v="Oct"/>
    <n v="2024"/>
    <d v="1899-12-30T18:22:00"/>
    <x v="1"/>
    <x v="1"/>
    <n v="61"/>
    <x v="0"/>
    <s v="African American"/>
    <x v="0"/>
    <x v="1"/>
    <m/>
    <n v="42"/>
    <s v="Delay"/>
    <x v="9"/>
    <n v="18"/>
    <x v="1"/>
    <x v="3"/>
    <x v="0"/>
    <x v="0"/>
  </r>
  <r>
    <n v="122207063"/>
    <s v="X. Poller"/>
    <x v="215"/>
    <s v="Jul"/>
    <n v="2024"/>
    <d v="1899-12-30T19:51:00"/>
    <x v="3"/>
    <x v="1"/>
    <n v="11"/>
    <x v="4"/>
    <s v="African American"/>
    <x v="0"/>
    <x v="1"/>
    <m/>
    <n v="45"/>
    <s v="Delay"/>
    <x v="20"/>
    <n v="19"/>
    <x v="1"/>
    <x v="3"/>
    <x v="0"/>
    <x v="0"/>
  </r>
  <r>
    <n v="846149064"/>
    <s v="X. Mebes"/>
    <x v="311"/>
    <s v="May"/>
    <n v="2024"/>
    <d v="1899-12-30T07:18:00"/>
    <x v="6"/>
    <x v="1"/>
    <n v="21"/>
    <x v="3"/>
    <s v="African American"/>
    <x v="0"/>
    <x v="1"/>
    <m/>
    <n v="45"/>
    <s v="Delay"/>
    <x v="28"/>
    <n v="7"/>
    <x v="0"/>
    <x v="0"/>
    <x v="0"/>
    <x v="2"/>
  </r>
  <r>
    <n v="594149127"/>
    <s v="X. Bleas"/>
    <x v="42"/>
    <s v="Oct"/>
    <n v="2023"/>
    <d v="1899-12-30T05:21:00"/>
    <x v="0"/>
    <x v="1"/>
    <n v="41"/>
    <x v="6"/>
    <s v="African American"/>
    <x v="0"/>
    <x v="1"/>
    <m/>
    <n v="45"/>
    <s v="Delay"/>
    <x v="6"/>
    <n v="5"/>
    <x v="3"/>
    <x v="3"/>
    <x v="0"/>
    <x v="0"/>
  </r>
  <r>
    <n v="678925624"/>
    <s v="X. Fermoy"/>
    <x v="240"/>
    <s v="Feb"/>
    <n v="2024"/>
    <d v="1899-12-30T19:59:00"/>
    <x v="3"/>
    <x v="1"/>
    <n v="8"/>
    <x v="4"/>
    <s v="African American"/>
    <x v="0"/>
    <x v="1"/>
    <m/>
    <n v="47"/>
    <s v="Delay"/>
    <x v="6"/>
    <n v="19"/>
    <x v="1"/>
    <x v="3"/>
    <x v="2"/>
    <x v="0"/>
  </r>
  <r>
    <n v="549679921"/>
    <s v="X. Hewson"/>
    <x v="547"/>
    <s v="Apr"/>
    <n v="2024"/>
    <d v="1899-12-30T08:24:00"/>
    <x v="5"/>
    <x v="1"/>
    <n v="5"/>
    <x v="4"/>
    <s v="African American"/>
    <x v="0"/>
    <x v="1"/>
    <m/>
    <n v="49"/>
    <s v="Delay"/>
    <x v="18"/>
    <n v="8"/>
    <x v="0"/>
    <x v="1"/>
    <x v="2"/>
    <x v="1"/>
  </r>
  <r>
    <n v="198171345"/>
    <s v="X. Busse"/>
    <x v="472"/>
    <s v="Oct"/>
    <n v="2023"/>
    <d v="1899-12-30T07:27:00"/>
    <x v="2"/>
    <x v="1"/>
    <n v="56"/>
    <x v="2"/>
    <s v="African American"/>
    <x v="0"/>
    <x v="1"/>
    <m/>
    <n v="57"/>
    <s v="Delay"/>
    <x v="5"/>
    <n v="7"/>
    <x v="0"/>
    <x v="0"/>
    <x v="2"/>
    <x v="0"/>
  </r>
  <r>
    <n v="687317083"/>
    <s v="X. Philliskirk"/>
    <x v="389"/>
    <s v="Nov"/>
    <n v="2023"/>
    <d v="1899-12-30T23:40:00"/>
    <x v="4"/>
    <x v="1"/>
    <n v="38"/>
    <x v="6"/>
    <s v="African American"/>
    <x v="0"/>
    <x v="1"/>
    <m/>
    <n v="60"/>
    <s v="Delay"/>
    <x v="22"/>
    <n v="23"/>
    <x v="1"/>
    <x v="1"/>
    <x v="2"/>
    <x v="1"/>
  </r>
  <r>
    <n v="807062498"/>
    <s v="X. Cowpertwait"/>
    <x v="117"/>
    <s v="Mar"/>
    <n v="2024"/>
    <d v="1899-12-30T03:23:00"/>
    <x v="5"/>
    <x v="1"/>
    <n v="66"/>
    <x v="0"/>
    <s v="African American"/>
    <x v="0"/>
    <x v="1"/>
    <m/>
    <n v="60"/>
    <s v="Delay"/>
    <x v="21"/>
    <n v="3"/>
    <x v="3"/>
    <x v="1"/>
    <x v="2"/>
    <x v="1"/>
  </r>
  <r>
    <n v="797836141"/>
    <s v="Y. Toppes"/>
    <x v="177"/>
    <s v="Dec"/>
    <n v="2023"/>
    <d v="1899-12-30T06:10:00"/>
    <x v="0"/>
    <x v="1"/>
    <n v="14"/>
    <x v="4"/>
    <s v="African American"/>
    <x v="0"/>
    <x v="1"/>
    <m/>
    <n v="20"/>
    <s v="Within Time"/>
    <x v="0"/>
    <n v="6"/>
    <x v="0"/>
    <x v="0"/>
    <x v="1"/>
    <x v="0"/>
  </r>
  <r>
    <n v="239138585"/>
    <s v="Y. Kielt"/>
    <x v="220"/>
    <s v="Feb"/>
    <n v="2024"/>
    <d v="1899-12-30T16:40:00"/>
    <x v="2"/>
    <x v="1"/>
    <n v="45"/>
    <x v="2"/>
    <s v="African American"/>
    <x v="0"/>
    <x v="1"/>
    <m/>
    <n v="21"/>
    <s v="Within Time"/>
    <x v="13"/>
    <n v="16"/>
    <x v="2"/>
    <x v="2"/>
    <x v="1"/>
    <x v="2"/>
  </r>
  <r>
    <n v="891402451"/>
    <s v="Y. Lambourne"/>
    <x v="436"/>
    <s v="Aug"/>
    <n v="2023"/>
    <d v="1899-12-30T15:01:00"/>
    <x v="5"/>
    <x v="1"/>
    <n v="31"/>
    <x v="6"/>
    <s v="African American"/>
    <x v="0"/>
    <x v="1"/>
    <m/>
    <n v="25"/>
    <s v="Within Time"/>
    <x v="25"/>
    <n v="15"/>
    <x v="2"/>
    <x v="0"/>
    <x v="1"/>
    <x v="0"/>
  </r>
  <r>
    <n v="418082525"/>
    <s v="Y. Tate"/>
    <x v="356"/>
    <s v="Mar"/>
    <n v="2024"/>
    <d v="1899-12-30T22:00:00"/>
    <x v="6"/>
    <x v="1"/>
    <n v="10"/>
    <x v="4"/>
    <s v="African American"/>
    <x v="0"/>
    <x v="1"/>
    <m/>
    <n v="46"/>
    <s v="Delay"/>
    <x v="5"/>
    <n v="22"/>
    <x v="1"/>
    <x v="0"/>
    <x v="2"/>
    <x v="0"/>
  </r>
  <r>
    <n v="103871157"/>
    <s v="Y. Pashby"/>
    <x v="194"/>
    <s v="Sep"/>
    <n v="2023"/>
    <d v="1899-12-30T16:56:00"/>
    <x v="5"/>
    <x v="1"/>
    <n v="51"/>
    <x v="2"/>
    <s v="African American"/>
    <x v="0"/>
    <x v="1"/>
    <m/>
    <n v="46"/>
    <s v="Delay"/>
    <x v="1"/>
    <n v="16"/>
    <x v="2"/>
    <x v="0"/>
    <x v="2"/>
    <x v="0"/>
  </r>
  <r>
    <n v="430065242"/>
    <s v="Y. Towersey"/>
    <x v="531"/>
    <s v="Dec"/>
    <n v="2023"/>
    <d v="1899-12-30T11:37:00"/>
    <x v="2"/>
    <x v="1"/>
    <n v="29"/>
    <x v="3"/>
    <s v="African American"/>
    <x v="0"/>
    <x v="1"/>
    <m/>
    <n v="47"/>
    <s v="Delay"/>
    <x v="16"/>
    <n v="11"/>
    <x v="0"/>
    <x v="1"/>
    <x v="2"/>
    <x v="1"/>
  </r>
  <r>
    <n v="746571832"/>
    <s v="Y. Frake"/>
    <x v="200"/>
    <s v="Apr"/>
    <n v="2023"/>
    <d v="1899-12-30T19:20:00"/>
    <x v="5"/>
    <x v="1"/>
    <n v="52"/>
    <x v="2"/>
    <s v="African American"/>
    <x v="0"/>
    <x v="1"/>
    <m/>
    <n v="52"/>
    <s v="Delay"/>
    <x v="28"/>
    <n v="19"/>
    <x v="1"/>
    <x v="0"/>
    <x v="2"/>
    <x v="2"/>
  </r>
  <r>
    <n v="177875959"/>
    <s v="Z. Prattin"/>
    <x v="24"/>
    <s v="Apr"/>
    <n v="2023"/>
    <d v="1899-12-30T14:37:00"/>
    <x v="0"/>
    <x v="1"/>
    <n v="39"/>
    <x v="6"/>
    <s v="African American"/>
    <x v="0"/>
    <x v="1"/>
    <m/>
    <n v="27"/>
    <s v="Within Time"/>
    <x v="9"/>
    <n v="14"/>
    <x v="2"/>
    <x v="3"/>
    <x v="1"/>
    <x v="0"/>
  </r>
  <r>
    <n v="829756831"/>
    <s v="Z. McColley"/>
    <x v="26"/>
    <s v="Mar"/>
    <n v="2024"/>
    <d v="1899-12-30T21:11:00"/>
    <x v="4"/>
    <x v="1"/>
    <n v="35"/>
    <x v="6"/>
    <s v="African American"/>
    <x v="0"/>
    <x v="1"/>
    <m/>
    <n v="28"/>
    <s v="Within Time"/>
    <x v="6"/>
    <n v="21"/>
    <x v="1"/>
    <x v="3"/>
    <x v="1"/>
    <x v="0"/>
  </r>
  <r>
    <n v="160662221"/>
    <s v="Z. Gritten"/>
    <x v="195"/>
    <s v="May"/>
    <n v="2023"/>
    <d v="1899-12-30T01:52:00"/>
    <x v="0"/>
    <x v="1"/>
    <n v="14"/>
    <x v="4"/>
    <s v="African American"/>
    <x v="0"/>
    <x v="1"/>
    <m/>
    <n v="31"/>
    <s v="Delay"/>
    <x v="14"/>
    <n v="1"/>
    <x v="3"/>
    <x v="0"/>
    <x v="0"/>
    <x v="0"/>
  </r>
  <r>
    <n v="627431873"/>
    <s v="Z. Mateev"/>
    <x v="10"/>
    <s v="Jul"/>
    <n v="2024"/>
    <d v="1899-12-30T17:25:00"/>
    <x v="5"/>
    <x v="1"/>
    <n v="3"/>
    <x v="1"/>
    <s v="African American"/>
    <x v="0"/>
    <x v="1"/>
    <m/>
    <n v="53"/>
    <s v="Delay"/>
    <x v="7"/>
    <n v="17"/>
    <x v="2"/>
    <x v="2"/>
    <x v="2"/>
    <x v="2"/>
  </r>
  <r>
    <n v="771361122"/>
    <s v="N. Itzhaiek"/>
    <x v="574"/>
    <s v="Jul"/>
    <n v="2023"/>
    <d v="1899-12-30T12:01:00"/>
    <x v="2"/>
    <x v="1"/>
    <n v="29"/>
    <x v="3"/>
    <s v="African American"/>
    <x v="0"/>
    <x v="1"/>
    <n v="0"/>
    <n v="56"/>
    <s v="Delay"/>
    <x v="0"/>
    <n v="12"/>
    <x v="2"/>
    <x v="0"/>
    <x v="2"/>
    <x v="0"/>
  </r>
  <r>
    <n v="209616925"/>
    <s v="S. Brumpton"/>
    <x v="347"/>
    <s v="Oct"/>
    <n v="2024"/>
    <d v="1899-12-30T21:49:00"/>
    <x v="6"/>
    <x v="1"/>
    <n v="68"/>
    <x v="0"/>
    <s v="African American"/>
    <x v="0"/>
    <x v="1"/>
    <n v="0"/>
    <n v="56"/>
    <s v="Delay"/>
    <x v="21"/>
    <n v="21"/>
    <x v="1"/>
    <x v="1"/>
    <x v="2"/>
    <x v="1"/>
  </r>
  <r>
    <n v="646017174"/>
    <s v="W. Grimster"/>
    <x v="216"/>
    <s v="Jul"/>
    <n v="2024"/>
    <d v="1899-12-30T09:48:00"/>
    <x v="0"/>
    <x v="1"/>
    <n v="24"/>
    <x v="3"/>
    <s v="African American"/>
    <x v="0"/>
    <x v="1"/>
    <n v="0"/>
    <n v="47"/>
    <s v="Delay"/>
    <x v="14"/>
    <n v="9"/>
    <x v="0"/>
    <x v="0"/>
    <x v="2"/>
    <x v="0"/>
  </r>
  <r>
    <n v="168267298"/>
    <s v="X. Nann"/>
    <x v="564"/>
    <s v="Jun"/>
    <n v="2024"/>
    <d v="1899-12-30T06:16:00"/>
    <x v="3"/>
    <x v="1"/>
    <n v="21"/>
    <x v="3"/>
    <s v="African American"/>
    <x v="0"/>
    <x v="1"/>
    <n v="0"/>
    <n v="40"/>
    <s v="Delay"/>
    <x v="30"/>
    <n v="6"/>
    <x v="0"/>
    <x v="3"/>
    <x v="0"/>
    <x v="1"/>
  </r>
  <r>
    <n v="243126070"/>
    <s v="A. Flanner"/>
    <x v="7"/>
    <s v="Jul"/>
    <n v="2023"/>
    <d v="1899-12-30T15:49:00"/>
    <x v="1"/>
    <x v="1"/>
    <n v="76"/>
    <x v="5"/>
    <s v="African American"/>
    <x v="0"/>
    <x v="1"/>
    <n v="1"/>
    <n v="32"/>
    <s v="Delay"/>
    <x v="4"/>
    <n v="15"/>
    <x v="2"/>
    <x v="2"/>
    <x v="0"/>
    <x v="2"/>
  </r>
  <r>
    <n v="778271739"/>
    <s v="C. Freathy"/>
    <x v="33"/>
    <s v="Jul"/>
    <n v="2024"/>
    <d v="1899-12-30T15:52:00"/>
    <x v="5"/>
    <x v="1"/>
    <n v="39"/>
    <x v="6"/>
    <s v="African American"/>
    <x v="0"/>
    <x v="1"/>
    <n v="1"/>
    <n v="42"/>
    <s v="Delay"/>
    <x v="9"/>
    <n v="15"/>
    <x v="2"/>
    <x v="3"/>
    <x v="0"/>
    <x v="0"/>
  </r>
  <r>
    <n v="456857685"/>
    <s v="P. Boyson"/>
    <x v="105"/>
    <s v="Jun"/>
    <n v="2024"/>
    <d v="1899-12-30T00:10:00"/>
    <x v="4"/>
    <x v="1"/>
    <n v="30"/>
    <x v="6"/>
    <s v="African American"/>
    <x v="0"/>
    <x v="1"/>
    <n v="1"/>
    <n v="32"/>
    <s v="Delay"/>
    <x v="8"/>
    <n v="0"/>
    <x v="3"/>
    <x v="3"/>
    <x v="0"/>
    <x v="1"/>
  </r>
  <r>
    <n v="840028126"/>
    <s v="D. Parnby"/>
    <x v="60"/>
    <s v="Jun"/>
    <n v="2023"/>
    <d v="1899-12-30T14:28:00"/>
    <x v="2"/>
    <x v="1"/>
    <n v="45"/>
    <x v="2"/>
    <s v="African American"/>
    <x v="0"/>
    <x v="1"/>
    <n v="2"/>
    <n v="12"/>
    <s v="Within Time"/>
    <x v="13"/>
    <n v="14"/>
    <x v="2"/>
    <x v="2"/>
    <x v="1"/>
    <x v="2"/>
  </r>
  <r>
    <n v="406918582"/>
    <s v="M. Romei"/>
    <x v="61"/>
    <s v="Oct"/>
    <n v="2023"/>
    <d v="1899-12-30T11:55:00"/>
    <x v="5"/>
    <x v="1"/>
    <n v="41"/>
    <x v="6"/>
    <s v="African American"/>
    <x v="0"/>
    <x v="1"/>
    <n v="2"/>
    <n v="57"/>
    <s v="Delay"/>
    <x v="0"/>
    <n v="11"/>
    <x v="0"/>
    <x v="0"/>
    <x v="2"/>
    <x v="0"/>
  </r>
  <r>
    <n v="302305447"/>
    <s v="Q. McAllester"/>
    <x v="435"/>
    <s v="Jun"/>
    <n v="2024"/>
    <d v="1899-12-30T09:31:00"/>
    <x v="0"/>
    <x v="1"/>
    <n v="77"/>
    <x v="5"/>
    <s v="African American"/>
    <x v="0"/>
    <x v="1"/>
    <n v="2"/>
    <n v="44"/>
    <s v="Delay"/>
    <x v="7"/>
    <n v="9"/>
    <x v="0"/>
    <x v="2"/>
    <x v="0"/>
    <x v="2"/>
  </r>
  <r>
    <n v="185092897"/>
    <s v="S. Prewer"/>
    <x v="270"/>
    <s v="Aug"/>
    <n v="2024"/>
    <d v="1899-12-30T21:11:00"/>
    <x v="2"/>
    <x v="1"/>
    <n v="78"/>
    <x v="5"/>
    <s v="African American"/>
    <x v="0"/>
    <x v="1"/>
    <n v="2"/>
    <n v="21"/>
    <s v="Within Time"/>
    <x v="19"/>
    <n v="21"/>
    <x v="1"/>
    <x v="3"/>
    <x v="1"/>
    <x v="1"/>
  </r>
  <r>
    <n v="290983369"/>
    <s v="U. Shearman"/>
    <x v="463"/>
    <s v="Aug"/>
    <n v="2023"/>
    <d v="1899-12-30T00:10:00"/>
    <x v="3"/>
    <x v="1"/>
    <n v="79"/>
    <x v="5"/>
    <s v="African American"/>
    <x v="0"/>
    <x v="1"/>
    <n v="2"/>
    <n v="28"/>
    <s v="Within Time"/>
    <x v="22"/>
    <n v="0"/>
    <x v="3"/>
    <x v="1"/>
    <x v="1"/>
    <x v="1"/>
  </r>
  <r>
    <n v="512123157"/>
    <s v="V. Stroud"/>
    <x v="149"/>
    <s v="May"/>
    <n v="2024"/>
    <d v="1899-12-30T04:02:00"/>
    <x v="4"/>
    <x v="1"/>
    <n v="21"/>
    <x v="3"/>
    <s v="African American"/>
    <x v="0"/>
    <x v="1"/>
    <n v="2"/>
    <n v="18"/>
    <s v="Within Time"/>
    <x v="0"/>
    <n v="4"/>
    <x v="3"/>
    <x v="0"/>
    <x v="1"/>
    <x v="0"/>
  </r>
  <r>
    <n v="291974031"/>
    <s v="D. Churches"/>
    <x v="53"/>
    <s v="Jan"/>
    <n v="2024"/>
    <d v="1899-12-30T02:48:00"/>
    <x v="3"/>
    <x v="1"/>
    <n v="75"/>
    <x v="5"/>
    <s v="African American"/>
    <x v="0"/>
    <x v="1"/>
    <n v="3"/>
    <n v="26"/>
    <s v="Within Time"/>
    <x v="20"/>
    <n v="2"/>
    <x v="3"/>
    <x v="3"/>
    <x v="1"/>
    <x v="0"/>
  </r>
  <r>
    <n v="752271468"/>
    <s v="D. Dedon"/>
    <x v="354"/>
    <s v="Apr"/>
    <n v="2023"/>
    <d v="1899-12-30T22:43:00"/>
    <x v="2"/>
    <x v="1"/>
    <n v="68"/>
    <x v="0"/>
    <s v="African American"/>
    <x v="0"/>
    <x v="1"/>
    <n v="3"/>
    <n v="53"/>
    <s v="Delay"/>
    <x v="27"/>
    <n v="22"/>
    <x v="1"/>
    <x v="3"/>
    <x v="2"/>
    <x v="0"/>
  </r>
  <r>
    <n v="197317419"/>
    <s v="I. Zecchinelli"/>
    <x v="301"/>
    <s v="May"/>
    <n v="2023"/>
    <d v="1899-12-30T13:54:00"/>
    <x v="6"/>
    <x v="1"/>
    <n v="39"/>
    <x v="6"/>
    <s v="African American"/>
    <x v="0"/>
    <x v="1"/>
    <n v="3"/>
    <n v="53"/>
    <s v="Delay"/>
    <x v="12"/>
    <n v="13"/>
    <x v="2"/>
    <x v="2"/>
    <x v="2"/>
    <x v="2"/>
  </r>
  <r>
    <n v="487492870"/>
    <s v="K. Adnam"/>
    <x v="148"/>
    <s v="May"/>
    <n v="2024"/>
    <d v="1899-12-30T12:22:00"/>
    <x v="1"/>
    <x v="1"/>
    <n v="61"/>
    <x v="0"/>
    <s v="African American"/>
    <x v="0"/>
    <x v="1"/>
    <n v="3"/>
    <n v="15"/>
    <s v="Within Time"/>
    <x v="25"/>
    <n v="12"/>
    <x v="2"/>
    <x v="0"/>
    <x v="1"/>
    <x v="0"/>
  </r>
  <r>
    <n v="680233462"/>
    <s v="L. Loseby"/>
    <x v="89"/>
    <s v="Aug"/>
    <n v="2023"/>
    <d v="1899-12-30T19:48:00"/>
    <x v="1"/>
    <x v="1"/>
    <n v="76"/>
    <x v="5"/>
    <s v="African American"/>
    <x v="0"/>
    <x v="1"/>
    <n v="3"/>
    <n v="29"/>
    <s v="Within Time"/>
    <x v="9"/>
    <n v="19"/>
    <x v="1"/>
    <x v="3"/>
    <x v="1"/>
    <x v="0"/>
  </r>
  <r>
    <n v="262627521"/>
    <s v="S. Daniau"/>
    <x v="68"/>
    <s v="Jan"/>
    <n v="2024"/>
    <d v="1899-12-30T11:26:00"/>
    <x v="1"/>
    <x v="1"/>
    <n v="22"/>
    <x v="3"/>
    <s v="African American"/>
    <x v="0"/>
    <x v="1"/>
    <n v="3"/>
    <n v="50"/>
    <s v="Delay"/>
    <x v="22"/>
    <n v="11"/>
    <x v="0"/>
    <x v="1"/>
    <x v="2"/>
    <x v="1"/>
  </r>
  <r>
    <n v="192402024"/>
    <s v="U. Pickworth"/>
    <x v="276"/>
    <s v="Oct"/>
    <n v="2023"/>
    <d v="1899-12-30T08:17:00"/>
    <x v="3"/>
    <x v="1"/>
    <n v="42"/>
    <x v="6"/>
    <s v="African American"/>
    <x v="0"/>
    <x v="1"/>
    <n v="3"/>
    <n v="27"/>
    <s v="Within Time"/>
    <x v="4"/>
    <n v="8"/>
    <x v="0"/>
    <x v="2"/>
    <x v="1"/>
    <x v="2"/>
  </r>
  <r>
    <n v="801122935"/>
    <s v="Y. Sambrok"/>
    <x v="423"/>
    <s v="May"/>
    <n v="2024"/>
    <d v="1899-12-30T00:55:00"/>
    <x v="5"/>
    <x v="1"/>
    <n v="74"/>
    <x v="5"/>
    <s v="African American"/>
    <x v="0"/>
    <x v="1"/>
    <n v="3"/>
    <n v="33"/>
    <s v="Delay"/>
    <x v="8"/>
    <n v="0"/>
    <x v="3"/>
    <x v="3"/>
    <x v="0"/>
    <x v="1"/>
  </r>
  <r>
    <n v="825594709"/>
    <s v="Z. Primett"/>
    <x v="425"/>
    <s v="Dec"/>
    <n v="2023"/>
    <d v="1899-12-30T10:34:00"/>
    <x v="0"/>
    <x v="1"/>
    <n v="71"/>
    <x v="5"/>
    <s v="African American"/>
    <x v="0"/>
    <x v="1"/>
    <n v="3"/>
    <n v="48"/>
    <s v="Delay"/>
    <x v="23"/>
    <n v="10"/>
    <x v="0"/>
    <x v="2"/>
    <x v="2"/>
    <x v="2"/>
  </r>
  <r>
    <n v="675907843"/>
    <s v="A. Dykins"/>
    <x v="179"/>
    <s v="Jun"/>
    <n v="2023"/>
    <d v="1899-12-30T17:11:00"/>
    <x v="6"/>
    <x v="1"/>
    <n v="51"/>
    <x v="2"/>
    <s v="African American"/>
    <x v="0"/>
    <x v="1"/>
    <n v="4"/>
    <n v="17"/>
    <s v="Within Time"/>
    <x v="23"/>
    <n v="17"/>
    <x v="2"/>
    <x v="2"/>
    <x v="1"/>
    <x v="2"/>
  </r>
  <r>
    <n v="575571946"/>
    <s v="A. Pietrzak"/>
    <x v="352"/>
    <s v="Oct"/>
    <n v="2023"/>
    <d v="1899-12-30T03:51:00"/>
    <x v="0"/>
    <x v="1"/>
    <n v="41"/>
    <x v="6"/>
    <s v="African American"/>
    <x v="0"/>
    <x v="1"/>
    <n v="4"/>
    <n v="21"/>
    <s v="Within Time"/>
    <x v="25"/>
    <n v="3"/>
    <x v="3"/>
    <x v="0"/>
    <x v="1"/>
    <x v="0"/>
  </r>
  <r>
    <n v="456833428"/>
    <s v="E. Keattch"/>
    <x v="67"/>
    <s v="May"/>
    <n v="2024"/>
    <d v="1899-12-30T18:10:00"/>
    <x v="0"/>
    <x v="1"/>
    <n v="1"/>
    <x v="1"/>
    <s v="African American"/>
    <x v="0"/>
    <x v="1"/>
    <n v="4"/>
    <n v="17"/>
    <s v="Within Time"/>
    <x v="19"/>
    <n v="18"/>
    <x v="1"/>
    <x v="3"/>
    <x v="1"/>
    <x v="1"/>
  </r>
  <r>
    <n v="838472404"/>
    <s v="J. Palphreyman"/>
    <x v="399"/>
    <s v="Apr"/>
    <n v="2024"/>
    <d v="1899-12-30T04:31:00"/>
    <x v="1"/>
    <x v="1"/>
    <n v="77"/>
    <x v="5"/>
    <s v="African American"/>
    <x v="0"/>
    <x v="1"/>
    <n v="4"/>
    <n v="23"/>
    <s v="Within Time"/>
    <x v="27"/>
    <n v="4"/>
    <x v="3"/>
    <x v="3"/>
    <x v="1"/>
    <x v="0"/>
  </r>
  <r>
    <n v="731160726"/>
    <s v="N. Le Fevre"/>
    <x v="506"/>
    <s v="Feb"/>
    <n v="2024"/>
    <d v="1899-12-30T04:03:00"/>
    <x v="5"/>
    <x v="1"/>
    <n v="77"/>
    <x v="5"/>
    <s v="African American"/>
    <x v="0"/>
    <x v="1"/>
    <n v="4"/>
    <n v="36"/>
    <s v="Delay"/>
    <x v="30"/>
    <n v="4"/>
    <x v="3"/>
    <x v="3"/>
    <x v="0"/>
    <x v="1"/>
  </r>
  <r>
    <n v="890174503"/>
    <s v="Q. Kinsley"/>
    <x v="475"/>
    <s v="Apr"/>
    <n v="2023"/>
    <d v="1899-12-30T01:15:00"/>
    <x v="1"/>
    <x v="1"/>
    <n v="10"/>
    <x v="4"/>
    <s v="African American"/>
    <x v="0"/>
    <x v="1"/>
    <n v="4"/>
    <n v="36"/>
    <s v="Delay"/>
    <x v="4"/>
    <n v="1"/>
    <x v="3"/>
    <x v="2"/>
    <x v="0"/>
    <x v="2"/>
  </r>
  <r>
    <n v="776830168"/>
    <s v="S. Bridgnell"/>
    <x v="215"/>
    <s v="Jul"/>
    <n v="2024"/>
    <d v="1899-12-30T23:59:00"/>
    <x v="3"/>
    <x v="1"/>
    <n v="24"/>
    <x v="3"/>
    <s v="African American"/>
    <x v="0"/>
    <x v="1"/>
    <n v="4"/>
    <n v="28"/>
    <s v="Within Time"/>
    <x v="20"/>
    <n v="23"/>
    <x v="1"/>
    <x v="3"/>
    <x v="1"/>
    <x v="0"/>
  </r>
  <r>
    <n v="729066771"/>
    <s v="X. Woolrich"/>
    <x v="455"/>
    <s v="Jul"/>
    <n v="2024"/>
    <d v="1899-12-30T20:19:00"/>
    <x v="1"/>
    <x v="1"/>
    <n v="56"/>
    <x v="2"/>
    <s v="African American"/>
    <x v="0"/>
    <x v="1"/>
    <n v="4"/>
    <n v="48"/>
    <s v="Delay"/>
    <x v="0"/>
    <n v="20"/>
    <x v="1"/>
    <x v="0"/>
    <x v="2"/>
    <x v="0"/>
  </r>
  <r>
    <n v="206388998"/>
    <s v="B. Gotmann"/>
    <x v="548"/>
    <s v="Oct"/>
    <n v="2024"/>
    <d v="1899-12-30T22:03:00"/>
    <x v="1"/>
    <x v="1"/>
    <n v="6"/>
    <x v="4"/>
    <s v="African American"/>
    <x v="0"/>
    <x v="1"/>
    <n v="5"/>
    <n v="43"/>
    <s v="Delay"/>
    <x v="5"/>
    <n v="22"/>
    <x v="1"/>
    <x v="0"/>
    <x v="0"/>
    <x v="0"/>
  </r>
  <r>
    <n v="547807704"/>
    <s v="M. Walster"/>
    <x v="81"/>
    <s v="Oct"/>
    <n v="2024"/>
    <d v="1899-12-30T05:02:00"/>
    <x v="4"/>
    <x v="1"/>
    <n v="17"/>
    <x v="3"/>
    <s v="African American"/>
    <x v="0"/>
    <x v="1"/>
    <n v="5"/>
    <n v="47"/>
    <s v="Delay"/>
    <x v="20"/>
    <n v="5"/>
    <x v="3"/>
    <x v="3"/>
    <x v="2"/>
    <x v="0"/>
  </r>
  <r>
    <n v="595173646"/>
    <s v="N. Walasik"/>
    <x v="187"/>
    <s v="Oct"/>
    <n v="2023"/>
    <d v="1899-12-30T16:27:00"/>
    <x v="1"/>
    <x v="1"/>
    <n v="56"/>
    <x v="2"/>
    <s v="African American"/>
    <x v="0"/>
    <x v="1"/>
    <n v="5"/>
    <n v="45"/>
    <s v="Delay"/>
    <x v="26"/>
    <n v="16"/>
    <x v="2"/>
    <x v="2"/>
    <x v="0"/>
    <x v="2"/>
  </r>
  <r>
    <n v="126061498"/>
    <s v="P. Yell"/>
    <x v="419"/>
    <s v="Oct"/>
    <n v="2024"/>
    <d v="1899-12-30T23:33:00"/>
    <x v="6"/>
    <x v="1"/>
    <n v="70"/>
    <x v="5"/>
    <s v="African American"/>
    <x v="0"/>
    <x v="1"/>
    <n v="5"/>
    <n v="42"/>
    <s v="Delay"/>
    <x v="4"/>
    <n v="23"/>
    <x v="1"/>
    <x v="2"/>
    <x v="0"/>
    <x v="2"/>
  </r>
  <r>
    <n v="713454927"/>
    <s v="Q. Looby"/>
    <x v="423"/>
    <s v="May"/>
    <n v="2024"/>
    <d v="1899-12-30T05:01:00"/>
    <x v="5"/>
    <x v="1"/>
    <n v="63"/>
    <x v="0"/>
    <s v="African American"/>
    <x v="0"/>
    <x v="1"/>
    <n v="5"/>
    <n v="21"/>
    <s v="Within Time"/>
    <x v="8"/>
    <n v="5"/>
    <x v="3"/>
    <x v="3"/>
    <x v="1"/>
    <x v="1"/>
  </r>
  <r>
    <n v="639419990"/>
    <s v="Q. Baudy"/>
    <x v="119"/>
    <s v="Jan"/>
    <n v="2024"/>
    <d v="1899-12-30T21:39:00"/>
    <x v="4"/>
    <x v="1"/>
    <n v="18"/>
    <x v="3"/>
    <s v="African American"/>
    <x v="0"/>
    <x v="1"/>
    <n v="5"/>
    <n v="60"/>
    <s v="Delay"/>
    <x v="1"/>
    <n v="21"/>
    <x v="1"/>
    <x v="0"/>
    <x v="2"/>
    <x v="0"/>
  </r>
  <r>
    <n v="507706534"/>
    <s v="U. Perch"/>
    <x v="58"/>
    <s v="Sep"/>
    <n v="2023"/>
    <d v="1899-12-30T12:51:00"/>
    <x v="0"/>
    <x v="1"/>
    <n v="48"/>
    <x v="2"/>
    <s v="African American"/>
    <x v="0"/>
    <x v="1"/>
    <n v="5"/>
    <n v="52"/>
    <s v="Delay"/>
    <x v="27"/>
    <n v="12"/>
    <x v="2"/>
    <x v="3"/>
    <x v="2"/>
    <x v="0"/>
  </r>
  <r>
    <n v="820750266"/>
    <s v="V. Hardeman"/>
    <x v="389"/>
    <s v="Nov"/>
    <n v="2023"/>
    <d v="1899-12-30T07:41:00"/>
    <x v="4"/>
    <x v="1"/>
    <n v="67"/>
    <x v="0"/>
    <s v="African American"/>
    <x v="0"/>
    <x v="1"/>
    <n v="5"/>
    <n v="59"/>
    <s v="Delay"/>
    <x v="22"/>
    <n v="7"/>
    <x v="0"/>
    <x v="1"/>
    <x v="2"/>
    <x v="1"/>
  </r>
  <r>
    <n v="232870576"/>
    <s v="Y. Shurville"/>
    <x v="87"/>
    <s v="Oct"/>
    <n v="2023"/>
    <d v="1899-12-30T05:00:00"/>
    <x v="0"/>
    <x v="1"/>
    <n v="75"/>
    <x v="5"/>
    <s v="African American"/>
    <x v="0"/>
    <x v="1"/>
    <n v="5"/>
    <n v="58"/>
    <s v="Delay"/>
    <x v="2"/>
    <n v="5"/>
    <x v="3"/>
    <x v="1"/>
    <x v="2"/>
    <x v="1"/>
  </r>
  <r>
    <n v="166140422"/>
    <s v="L. Cawte"/>
    <x v="282"/>
    <s v="Jun"/>
    <n v="2024"/>
    <d v="1899-12-30T18:03:00"/>
    <x v="6"/>
    <x v="1"/>
    <n v="50"/>
    <x v="2"/>
    <s v="African American"/>
    <x v="0"/>
    <x v="1"/>
    <n v="6"/>
    <n v="21"/>
    <s v="Within Time"/>
    <x v="6"/>
    <n v="18"/>
    <x v="1"/>
    <x v="3"/>
    <x v="1"/>
    <x v="0"/>
  </r>
  <r>
    <n v="569527198"/>
    <s v="T. Fiddymont"/>
    <x v="462"/>
    <s v="May"/>
    <n v="2024"/>
    <d v="1899-12-30T11:40:00"/>
    <x v="6"/>
    <x v="1"/>
    <n v="42"/>
    <x v="6"/>
    <s v="African American"/>
    <x v="0"/>
    <x v="1"/>
    <n v="6"/>
    <n v="14"/>
    <s v="Within Time"/>
    <x v="26"/>
    <n v="11"/>
    <x v="0"/>
    <x v="2"/>
    <x v="1"/>
    <x v="2"/>
  </r>
  <r>
    <n v="245506682"/>
    <s v="T. Mityukov"/>
    <x v="130"/>
    <s v="Jun"/>
    <n v="2024"/>
    <d v="1899-12-30T20:56:00"/>
    <x v="0"/>
    <x v="1"/>
    <n v="39"/>
    <x v="6"/>
    <s v="African American"/>
    <x v="0"/>
    <x v="1"/>
    <n v="6"/>
    <n v="57"/>
    <s v="Delay"/>
    <x v="18"/>
    <n v="20"/>
    <x v="1"/>
    <x v="1"/>
    <x v="2"/>
    <x v="1"/>
  </r>
  <r>
    <n v="779705458"/>
    <s v="G. Faircloth"/>
    <x v="102"/>
    <s v="Aug"/>
    <n v="2024"/>
    <d v="1899-12-30T23:30:00"/>
    <x v="5"/>
    <x v="1"/>
    <n v="53"/>
    <x v="2"/>
    <s v="African American"/>
    <x v="0"/>
    <x v="1"/>
    <n v="7"/>
    <n v="41"/>
    <s v="Delay"/>
    <x v="17"/>
    <n v="23"/>
    <x v="1"/>
    <x v="1"/>
    <x v="0"/>
    <x v="1"/>
  </r>
  <r>
    <n v="678997710"/>
    <s v="K. Sperry"/>
    <x v="350"/>
    <s v="Mar"/>
    <n v="2024"/>
    <d v="1899-12-30T12:30:00"/>
    <x v="5"/>
    <x v="1"/>
    <n v="3"/>
    <x v="1"/>
    <s v="African American"/>
    <x v="0"/>
    <x v="1"/>
    <n v="7"/>
    <n v="27"/>
    <s v="Within Time"/>
    <x v="19"/>
    <n v="12"/>
    <x v="2"/>
    <x v="3"/>
    <x v="1"/>
    <x v="1"/>
  </r>
  <r>
    <n v="170276532"/>
    <s v="M. Barabich"/>
    <x v="476"/>
    <s v="Oct"/>
    <n v="2023"/>
    <d v="1899-12-30T09:57:00"/>
    <x v="2"/>
    <x v="1"/>
    <n v="37"/>
    <x v="6"/>
    <s v="African American"/>
    <x v="0"/>
    <x v="1"/>
    <n v="7"/>
    <n v="24"/>
    <s v="Within Time"/>
    <x v="7"/>
    <n v="9"/>
    <x v="0"/>
    <x v="2"/>
    <x v="1"/>
    <x v="2"/>
  </r>
  <r>
    <n v="377362473"/>
    <s v="T. Gilhooly"/>
    <x v="481"/>
    <s v="Jun"/>
    <n v="2024"/>
    <d v="1899-12-30T06:17:00"/>
    <x v="6"/>
    <x v="1"/>
    <n v="38"/>
    <x v="6"/>
    <s v="African American"/>
    <x v="0"/>
    <x v="1"/>
    <n v="7"/>
    <n v="58"/>
    <s v="Delay"/>
    <x v="10"/>
    <n v="6"/>
    <x v="0"/>
    <x v="2"/>
    <x v="2"/>
    <x v="2"/>
  </r>
  <r>
    <n v="488253285"/>
    <s v="E. Garroway"/>
    <x v="474"/>
    <s v="Jul"/>
    <n v="2023"/>
    <d v="1899-12-30T02:42:00"/>
    <x v="3"/>
    <x v="1"/>
    <n v="6"/>
    <x v="4"/>
    <s v="African American"/>
    <x v="0"/>
    <x v="1"/>
    <n v="8"/>
    <n v="30"/>
    <s v="Delay"/>
    <x v="30"/>
    <n v="2"/>
    <x v="3"/>
    <x v="3"/>
    <x v="1"/>
    <x v="1"/>
  </r>
  <r>
    <n v="591748687"/>
    <s v="W. Fargher"/>
    <x v="39"/>
    <s v="Apr"/>
    <n v="2023"/>
    <d v="1899-12-30T08:12:00"/>
    <x v="1"/>
    <x v="1"/>
    <n v="77"/>
    <x v="5"/>
    <s v="African American"/>
    <x v="0"/>
    <x v="1"/>
    <n v="8"/>
    <n v="32"/>
    <s v="Delay"/>
    <x v="19"/>
    <n v="8"/>
    <x v="0"/>
    <x v="3"/>
    <x v="0"/>
    <x v="1"/>
  </r>
  <r>
    <n v="195629243"/>
    <s v="Y. De Bischop"/>
    <x v="437"/>
    <s v="Jun"/>
    <n v="2024"/>
    <d v="1899-12-30T07:53:00"/>
    <x v="5"/>
    <x v="1"/>
    <n v="12"/>
    <x v="4"/>
    <s v="African American"/>
    <x v="0"/>
    <x v="1"/>
    <n v="8"/>
    <n v="54"/>
    <s v="Delay"/>
    <x v="26"/>
    <n v="7"/>
    <x v="0"/>
    <x v="2"/>
    <x v="2"/>
    <x v="2"/>
  </r>
  <r>
    <n v="381170498"/>
    <s v="E. Haslum"/>
    <x v="432"/>
    <s v="Nov"/>
    <n v="2023"/>
    <d v="1899-12-30T15:03:00"/>
    <x v="5"/>
    <x v="1"/>
    <n v="15"/>
    <x v="3"/>
    <s v="African American"/>
    <x v="0"/>
    <x v="1"/>
    <n v="9"/>
    <n v="24"/>
    <s v="Within Time"/>
    <x v="15"/>
    <n v="15"/>
    <x v="2"/>
    <x v="2"/>
    <x v="1"/>
    <x v="2"/>
  </r>
  <r>
    <n v="713042906"/>
    <s v="N. McClymont"/>
    <x v="50"/>
    <s v="Apr"/>
    <n v="2024"/>
    <d v="1899-12-30T07:26:00"/>
    <x v="4"/>
    <x v="1"/>
    <n v="45"/>
    <x v="2"/>
    <s v="African American"/>
    <x v="0"/>
    <x v="1"/>
    <n v="9"/>
    <n v="41"/>
    <s v="Delay"/>
    <x v="13"/>
    <n v="7"/>
    <x v="0"/>
    <x v="2"/>
    <x v="0"/>
    <x v="2"/>
  </r>
  <r>
    <n v="499828133"/>
    <s v="N. Clewer"/>
    <x v="472"/>
    <s v="Oct"/>
    <n v="2023"/>
    <d v="1899-12-30T18:20:00"/>
    <x v="2"/>
    <x v="1"/>
    <n v="49"/>
    <x v="2"/>
    <s v="African American"/>
    <x v="0"/>
    <x v="1"/>
    <n v="9"/>
    <n v="58"/>
    <s v="Delay"/>
    <x v="5"/>
    <n v="18"/>
    <x v="1"/>
    <x v="0"/>
    <x v="2"/>
    <x v="0"/>
  </r>
  <r>
    <n v="853747180"/>
    <s v="Q. Tretwell"/>
    <x v="77"/>
    <s v="Nov"/>
    <n v="2023"/>
    <d v="1899-12-30T00:35:00"/>
    <x v="3"/>
    <x v="1"/>
    <n v="72"/>
    <x v="5"/>
    <s v="African American"/>
    <x v="0"/>
    <x v="1"/>
    <n v="9"/>
    <n v="14"/>
    <s v="Within Time"/>
    <x v="5"/>
    <n v="0"/>
    <x v="3"/>
    <x v="0"/>
    <x v="1"/>
    <x v="0"/>
  </r>
  <r>
    <n v="215825429"/>
    <s v="Q. Goodread"/>
    <x v="472"/>
    <s v="Oct"/>
    <n v="2023"/>
    <d v="1899-12-30T14:46:00"/>
    <x v="2"/>
    <x v="1"/>
    <n v="50"/>
    <x v="2"/>
    <s v="African American"/>
    <x v="0"/>
    <x v="1"/>
    <n v="9"/>
    <n v="57"/>
    <s v="Delay"/>
    <x v="5"/>
    <n v="14"/>
    <x v="2"/>
    <x v="0"/>
    <x v="2"/>
    <x v="0"/>
  </r>
  <r>
    <n v="588823045"/>
    <s v="F. Hastin"/>
    <x v="53"/>
    <s v="Jan"/>
    <n v="2024"/>
    <d v="1899-12-30T09:34:00"/>
    <x v="3"/>
    <x v="1"/>
    <n v="44"/>
    <x v="6"/>
    <s v="African American"/>
    <x v="0"/>
    <x v="1"/>
    <n v="10"/>
    <n v="21"/>
    <s v="Within Time"/>
    <x v="20"/>
    <n v="9"/>
    <x v="0"/>
    <x v="3"/>
    <x v="1"/>
    <x v="0"/>
  </r>
  <r>
    <n v="490463294"/>
    <s v="J. Drinkhall"/>
    <x v="164"/>
    <s v="Jul"/>
    <n v="2024"/>
    <d v="1899-12-30T16:48:00"/>
    <x v="0"/>
    <x v="1"/>
    <n v="48"/>
    <x v="2"/>
    <s v="African American"/>
    <x v="0"/>
    <x v="1"/>
    <n v="10"/>
    <n v="37"/>
    <s v="Delay"/>
    <x v="29"/>
    <n v="16"/>
    <x v="2"/>
    <x v="2"/>
    <x v="0"/>
    <x v="2"/>
  </r>
  <r>
    <n v="845717210"/>
    <s v="Y. Wherrit"/>
    <x v="364"/>
    <s v="Sep"/>
    <n v="2023"/>
    <d v="1899-12-30T22:41:00"/>
    <x v="1"/>
    <x v="1"/>
    <n v="50"/>
    <x v="2"/>
    <s v="African American"/>
    <x v="0"/>
    <x v="1"/>
    <n v="10"/>
    <n v="45"/>
    <s v="Delay"/>
    <x v="11"/>
    <n v="22"/>
    <x v="1"/>
    <x v="0"/>
    <x v="0"/>
    <x v="0"/>
  </r>
  <r>
    <n v="712088150"/>
    <s v="Z. Howton"/>
    <x v="14"/>
    <s v="May"/>
    <n v="2023"/>
    <d v="1899-12-30T12:21:00"/>
    <x v="2"/>
    <x v="1"/>
    <n v="30"/>
    <x v="6"/>
    <s v="African American"/>
    <x v="0"/>
    <x v="1"/>
    <n v="10"/>
    <n v="36"/>
    <s v="Delay"/>
    <x v="2"/>
    <n v="12"/>
    <x v="2"/>
    <x v="1"/>
    <x v="0"/>
    <x v="1"/>
  </r>
  <r>
    <n v="727440682"/>
    <s v="B. Gealy"/>
    <x v="555"/>
    <s v="Feb"/>
    <n v="2024"/>
    <d v="1899-12-30T15:57:00"/>
    <x v="4"/>
    <x v="1"/>
    <n v="1"/>
    <x v="1"/>
    <s v="African American"/>
    <x v="2"/>
    <x v="1"/>
    <m/>
    <n v="27"/>
    <s v="Within Time"/>
    <x v="7"/>
    <n v="15"/>
    <x v="2"/>
    <x v="2"/>
    <x v="1"/>
    <x v="2"/>
  </r>
  <r>
    <n v="272213976"/>
    <s v="B. Coldicott"/>
    <x v="213"/>
    <s v="Jun"/>
    <n v="2023"/>
    <d v="1899-12-30T08:59:00"/>
    <x v="4"/>
    <x v="1"/>
    <n v="28"/>
    <x v="3"/>
    <s v="African American"/>
    <x v="2"/>
    <x v="1"/>
    <m/>
    <n v="30"/>
    <s v="Delay"/>
    <x v="7"/>
    <n v="8"/>
    <x v="0"/>
    <x v="2"/>
    <x v="1"/>
    <x v="2"/>
  </r>
  <r>
    <n v="176252920"/>
    <s v="B. Shanklin"/>
    <x v="242"/>
    <s v="May"/>
    <n v="2024"/>
    <d v="1899-12-30T01:05:00"/>
    <x v="0"/>
    <x v="1"/>
    <n v="1"/>
    <x v="1"/>
    <s v="African American"/>
    <x v="2"/>
    <x v="1"/>
    <m/>
    <n v="39"/>
    <s v="Delay"/>
    <x v="13"/>
    <n v="1"/>
    <x v="3"/>
    <x v="2"/>
    <x v="0"/>
    <x v="2"/>
  </r>
  <r>
    <n v="874785105"/>
    <s v="B. Marlin"/>
    <x v="432"/>
    <s v="Nov"/>
    <n v="2023"/>
    <d v="1899-12-30T23:23:00"/>
    <x v="5"/>
    <x v="1"/>
    <n v="43"/>
    <x v="6"/>
    <s v="African American"/>
    <x v="2"/>
    <x v="1"/>
    <m/>
    <n v="50"/>
    <s v="Delay"/>
    <x v="15"/>
    <n v="23"/>
    <x v="1"/>
    <x v="2"/>
    <x v="2"/>
    <x v="2"/>
  </r>
  <r>
    <n v="302922947"/>
    <s v="D. Skatcher"/>
    <x v="246"/>
    <s v="May"/>
    <n v="2023"/>
    <d v="1899-12-30T02:11:00"/>
    <x v="4"/>
    <x v="1"/>
    <n v="66"/>
    <x v="0"/>
    <s v="African American"/>
    <x v="2"/>
    <x v="1"/>
    <m/>
    <n v="31"/>
    <s v="Delay"/>
    <x v="19"/>
    <n v="2"/>
    <x v="3"/>
    <x v="3"/>
    <x v="0"/>
    <x v="1"/>
  </r>
  <r>
    <n v="778275802"/>
    <s v="D. Collymore"/>
    <x v="121"/>
    <s v="Jun"/>
    <n v="2024"/>
    <d v="1899-12-30T09:07:00"/>
    <x v="3"/>
    <x v="1"/>
    <n v="14"/>
    <x v="4"/>
    <s v="African American"/>
    <x v="2"/>
    <x v="1"/>
    <m/>
    <n v="60"/>
    <s v="Delay"/>
    <x v="12"/>
    <n v="9"/>
    <x v="0"/>
    <x v="2"/>
    <x v="2"/>
    <x v="2"/>
  </r>
  <r>
    <n v="332582941"/>
    <s v="F. Helm"/>
    <x v="58"/>
    <s v="Sep"/>
    <n v="2023"/>
    <d v="1899-12-30T07:14:00"/>
    <x v="0"/>
    <x v="1"/>
    <n v="49"/>
    <x v="2"/>
    <s v="African American"/>
    <x v="2"/>
    <x v="1"/>
    <m/>
    <n v="25"/>
    <s v="Within Time"/>
    <x v="27"/>
    <n v="7"/>
    <x v="0"/>
    <x v="3"/>
    <x v="1"/>
    <x v="0"/>
  </r>
  <r>
    <n v="264852192"/>
    <s v="F. Rashleigh"/>
    <x v="393"/>
    <s v="Jul"/>
    <n v="2023"/>
    <d v="1899-12-30T21:12:00"/>
    <x v="6"/>
    <x v="1"/>
    <n v="50"/>
    <x v="2"/>
    <s v="African American"/>
    <x v="2"/>
    <x v="1"/>
    <m/>
    <n v="25"/>
    <s v="Within Time"/>
    <x v="2"/>
    <n v="21"/>
    <x v="1"/>
    <x v="1"/>
    <x v="1"/>
    <x v="1"/>
  </r>
  <r>
    <n v="852084548"/>
    <s v="F. Hardisty"/>
    <x v="42"/>
    <s v="Oct"/>
    <n v="2023"/>
    <d v="1899-12-30T17:26:00"/>
    <x v="0"/>
    <x v="1"/>
    <n v="76"/>
    <x v="5"/>
    <s v="African American"/>
    <x v="2"/>
    <x v="1"/>
    <m/>
    <n v="40"/>
    <s v="Delay"/>
    <x v="6"/>
    <n v="17"/>
    <x v="2"/>
    <x v="3"/>
    <x v="0"/>
    <x v="0"/>
  </r>
  <r>
    <n v="398457125"/>
    <s v="G. Butler"/>
    <x v="520"/>
    <s v="Jul"/>
    <n v="2024"/>
    <d v="1899-12-30T21:07:00"/>
    <x v="4"/>
    <x v="1"/>
    <n v="11"/>
    <x v="4"/>
    <s v="African American"/>
    <x v="2"/>
    <x v="1"/>
    <m/>
    <n v="11"/>
    <s v="Within Time"/>
    <x v="1"/>
    <n v="21"/>
    <x v="1"/>
    <x v="0"/>
    <x v="1"/>
    <x v="0"/>
  </r>
  <r>
    <n v="120358220"/>
    <s v="G. Cromack"/>
    <x v="327"/>
    <s v="Nov"/>
    <n v="2023"/>
    <d v="1899-12-30T14:18:00"/>
    <x v="3"/>
    <x v="1"/>
    <n v="69"/>
    <x v="0"/>
    <s v="African American"/>
    <x v="2"/>
    <x v="1"/>
    <m/>
    <n v="30"/>
    <s v="Delay"/>
    <x v="7"/>
    <n v="14"/>
    <x v="2"/>
    <x v="2"/>
    <x v="1"/>
    <x v="2"/>
  </r>
  <r>
    <n v="868663389"/>
    <s v="G. Trunchion"/>
    <x v="515"/>
    <s v="Oct"/>
    <n v="2023"/>
    <d v="1899-12-30T16:40:00"/>
    <x v="6"/>
    <x v="1"/>
    <n v="2"/>
    <x v="1"/>
    <s v="African American"/>
    <x v="2"/>
    <x v="1"/>
    <m/>
    <n v="47"/>
    <s v="Delay"/>
    <x v="29"/>
    <n v="16"/>
    <x v="2"/>
    <x v="2"/>
    <x v="2"/>
    <x v="2"/>
  </r>
  <r>
    <n v="450761418"/>
    <s v="H. Staff"/>
    <x v="268"/>
    <s v="Oct"/>
    <n v="2023"/>
    <d v="1899-12-30T13:08:00"/>
    <x v="5"/>
    <x v="1"/>
    <n v="27"/>
    <x v="3"/>
    <s v="African American"/>
    <x v="2"/>
    <x v="1"/>
    <m/>
    <n v="13"/>
    <s v="Within Time"/>
    <x v="27"/>
    <n v="13"/>
    <x v="2"/>
    <x v="3"/>
    <x v="1"/>
    <x v="0"/>
  </r>
  <r>
    <n v="648426604"/>
    <s v="H. Cherm"/>
    <x v="371"/>
    <s v="Jul"/>
    <n v="2023"/>
    <d v="1899-12-30T15:15:00"/>
    <x v="6"/>
    <x v="1"/>
    <n v="14"/>
    <x v="4"/>
    <s v="African American"/>
    <x v="2"/>
    <x v="1"/>
    <m/>
    <n v="51"/>
    <s v="Delay"/>
    <x v="6"/>
    <n v="15"/>
    <x v="2"/>
    <x v="3"/>
    <x v="2"/>
    <x v="0"/>
  </r>
  <r>
    <n v="612817718"/>
    <s v="I. Issacoff"/>
    <x v="476"/>
    <s v="Oct"/>
    <n v="2023"/>
    <d v="1899-12-30T06:22:00"/>
    <x v="2"/>
    <x v="1"/>
    <n v="18"/>
    <x v="3"/>
    <s v="African American"/>
    <x v="2"/>
    <x v="1"/>
    <m/>
    <n v="36"/>
    <s v="Delay"/>
    <x v="7"/>
    <n v="6"/>
    <x v="0"/>
    <x v="2"/>
    <x v="0"/>
    <x v="2"/>
  </r>
  <r>
    <n v="432186164"/>
    <s v="J. Thouless"/>
    <x v="100"/>
    <s v="Jul"/>
    <n v="2024"/>
    <d v="1899-12-30T21:43:00"/>
    <x v="4"/>
    <x v="1"/>
    <n v="11"/>
    <x v="4"/>
    <s v="African American"/>
    <x v="2"/>
    <x v="1"/>
    <m/>
    <n v="23"/>
    <s v="Within Time"/>
    <x v="4"/>
    <n v="21"/>
    <x v="1"/>
    <x v="2"/>
    <x v="1"/>
    <x v="2"/>
  </r>
  <r>
    <n v="688498033"/>
    <s v="J. Prandin"/>
    <x v="314"/>
    <s v="Sep"/>
    <n v="2024"/>
    <d v="1899-12-30T14:14:00"/>
    <x v="2"/>
    <x v="1"/>
    <n v="17"/>
    <x v="3"/>
    <s v="African American"/>
    <x v="2"/>
    <x v="1"/>
    <m/>
    <n v="51"/>
    <s v="Delay"/>
    <x v="5"/>
    <n v="14"/>
    <x v="2"/>
    <x v="0"/>
    <x v="2"/>
    <x v="0"/>
  </r>
  <r>
    <n v="254141466"/>
    <s v="L. Robichon"/>
    <x v="521"/>
    <s v="Apr"/>
    <n v="2023"/>
    <d v="1899-12-30T09:46:00"/>
    <x v="6"/>
    <x v="1"/>
    <n v="35"/>
    <x v="6"/>
    <s v="African American"/>
    <x v="2"/>
    <x v="1"/>
    <m/>
    <n v="21"/>
    <s v="Within Time"/>
    <x v="10"/>
    <n v="9"/>
    <x v="0"/>
    <x v="2"/>
    <x v="1"/>
    <x v="2"/>
  </r>
  <r>
    <n v="842012749"/>
    <s v="L. Latore"/>
    <x v="16"/>
    <s v="May"/>
    <n v="2024"/>
    <d v="1899-12-30T00:52:00"/>
    <x v="1"/>
    <x v="1"/>
    <n v="18"/>
    <x v="3"/>
    <s v="African American"/>
    <x v="2"/>
    <x v="1"/>
    <m/>
    <n v="44"/>
    <s v="Delay"/>
    <x v="10"/>
    <n v="0"/>
    <x v="3"/>
    <x v="2"/>
    <x v="0"/>
    <x v="2"/>
  </r>
  <r>
    <n v="597025455"/>
    <s v="M. Schleicher"/>
    <x v="196"/>
    <s v="Sep"/>
    <n v="2024"/>
    <d v="1899-12-30T06:36:00"/>
    <x v="6"/>
    <x v="1"/>
    <n v="5"/>
    <x v="4"/>
    <s v="African American"/>
    <x v="2"/>
    <x v="1"/>
    <m/>
    <n v="30"/>
    <s v="Delay"/>
    <x v="8"/>
    <n v="6"/>
    <x v="0"/>
    <x v="3"/>
    <x v="1"/>
    <x v="1"/>
  </r>
  <r>
    <n v="212190545"/>
    <s v="N. Barmadier"/>
    <x v="73"/>
    <s v="Jun"/>
    <n v="2023"/>
    <d v="1899-12-30T03:42:00"/>
    <x v="5"/>
    <x v="1"/>
    <n v="41"/>
    <x v="6"/>
    <s v="African American"/>
    <x v="2"/>
    <x v="1"/>
    <m/>
    <n v="12"/>
    <s v="Within Time"/>
    <x v="17"/>
    <n v="3"/>
    <x v="3"/>
    <x v="1"/>
    <x v="1"/>
    <x v="1"/>
  </r>
  <r>
    <n v="593387471"/>
    <s v="N. Netherwood"/>
    <x v="425"/>
    <s v="Dec"/>
    <n v="2023"/>
    <d v="1899-12-30T22:28:00"/>
    <x v="0"/>
    <x v="1"/>
    <n v="62"/>
    <x v="0"/>
    <s v="African American"/>
    <x v="2"/>
    <x v="1"/>
    <m/>
    <n v="32"/>
    <s v="Delay"/>
    <x v="23"/>
    <n v="22"/>
    <x v="1"/>
    <x v="2"/>
    <x v="0"/>
    <x v="2"/>
  </r>
  <r>
    <n v="333097490"/>
    <s v="O. Cawthery"/>
    <x v="16"/>
    <s v="May"/>
    <n v="2024"/>
    <d v="1899-12-30T21:28:00"/>
    <x v="1"/>
    <x v="1"/>
    <n v="72"/>
    <x v="5"/>
    <s v="African American"/>
    <x v="2"/>
    <x v="1"/>
    <m/>
    <n v="24"/>
    <s v="Within Time"/>
    <x v="10"/>
    <n v="21"/>
    <x v="1"/>
    <x v="2"/>
    <x v="1"/>
    <x v="2"/>
  </r>
  <r>
    <n v="229980118"/>
    <s v="R. Dugmore"/>
    <x v="467"/>
    <s v="Jan"/>
    <n v="2024"/>
    <d v="1899-12-30T07:25:00"/>
    <x v="0"/>
    <x v="1"/>
    <n v="62"/>
    <x v="0"/>
    <s v="African American"/>
    <x v="2"/>
    <x v="1"/>
    <m/>
    <n v="33"/>
    <s v="Delay"/>
    <x v="14"/>
    <n v="7"/>
    <x v="0"/>
    <x v="0"/>
    <x v="0"/>
    <x v="0"/>
  </r>
  <r>
    <n v="731757101"/>
    <s v="S. Simkovitz"/>
    <x v="114"/>
    <s v="Oct"/>
    <n v="2024"/>
    <d v="1899-12-30T11:48:00"/>
    <x v="4"/>
    <x v="1"/>
    <n v="64"/>
    <x v="0"/>
    <s v="African American"/>
    <x v="2"/>
    <x v="1"/>
    <m/>
    <n v="30"/>
    <s v="Delay"/>
    <x v="28"/>
    <n v="11"/>
    <x v="0"/>
    <x v="0"/>
    <x v="1"/>
    <x v="2"/>
  </r>
  <r>
    <n v="103949474"/>
    <s v="S. Ronald"/>
    <x v="477"/>
    <s v="Sep"/>
    <n v="2024"/>
    <d v="1899-12-30T04:30:00"/>
    <x v="6"/>
    <x v="1"/>
    <n v="68"/>
    <x v="0"/>
    <s v="African American"/>
    <x v="2"/>
    <x v="1"/>
    <m/>
    <n v="30"/>
    <s v="Delay"/>
    <x v="24"/>
    <n v="4"/>
    <x v="3"/>
    <x v="1"/>
    <x v="1"/>
    <x v="1"/>
  </r>
  <r>
    <n v="617410266"/>
    <s v="S. Dabourne"/>
    <x v="478"/>
    <s v="Sep"/>
    <n v="2023"/>
    <d v="1899-12-30T10:42:00"/>
    <x v="2"/>
    <x v="1"/>
    <n v="33"/>
    <x v="6"/>
    <s v="African American"/>
    <x v="2"/>
    <x v="1"/>
    <m/>
    <n v="43"/>
    <s v="Delay"/>
    <x v="20"/>
    <n v="10"/>
    <x v="0"/>
    <x v="3"/>
    <x v="0"/>
    <x v="0"/>
  </r>
  <r>
    <n v="171026921"/>
    <s v="S. Eustanch"/>
    <x v="176"/>
    <s v="Apr"/>
    <n v="2023"/>
    <d v="1899-12-30T18:31:00"/>
    <x v="3"/>
    <x v="1"/>
    <n v="3"/>
    <x v="1"/>
    <s v="African American"/>
    <x v="2"/>
    <x v="1"/>
    <m/>
    <n v="50"/>
    <s v="Delay"/>
    <x v="3"/>
    <n v="18"/>
    <x v="1"/>
    <x v="2"/>
    <x v="2"/>
    <x v="2"/>
  </r>
  <r>
    <n v="421793102"/>
    <s v="T. Alway"/>
    <x v="165"/>
    <s v="Oct"/>
    <n v="2023"/>
    <d v="1899-12-30T04:06:00"/>
    <x v="4"/>
    <x v="1"/>
    <n v="56"/>
    <x v="2"/>
    <s v="African American"/>
    <x v="2"/>
    <x v="1"/>
    <m/>
    <n v="19"/>
    <s v="Within Time"/>
    <x v="3"/>
    <n v="4"/>
    <x v="3"/>
    <x v="2"/>
    <x v="1"/>
    <x v="2"/>
  </r>
  <r>
    <n v="723916052"/>
    <s v="V. Alday"/>
    <x v="280"/>
    <s v="Sep"/>
    <n v="2024"/>
    <d v="1899-12-30T08:50:00"/>
    <x v="2"/>
    <x v="1"/>
    <n v="43"/>
    <x v="6"/>
    <s v="African American"/>
    <x v="2"/>
    <x v="1"/>
    <m/>
    <n v="25"/>
    <s v="Within Time"/>
    <x v="9"/>
    <n v="8"/>
    <x v="0"/>
    <x v="3"/>
    <x v="1"/>
    <x v="0"/>
  </r>
  <r>
    <n v="327189666"/>
    <s v="V. Brakespear"/>
    <x v="12"/>
    <s v="Nov"/>
    <n v="2023"/>
    <d v="1899-12-30T20:18:00"/>
    <x v="3"/>
    <x v="1"/>
    <n v="17"/>
    <x v="3"/>
    <s v="African American"/>
    <x v="2"/>
    <x v="1"/>
    <m/>
    <n v="60"/>
    <s v="Delay"/>
    <x v="9"/>
    <n v="20"/>
    <x v="1"/>
    <x v="3"/>
    <x v="2"/>
    <x v="0"/>
  </r>
  <r>
    <n v="465967433"/>
    <s v="W. Willshee"/>
    <x v="141"/>
    <s v="Jul"/>
    <n v="2024"/>
    <d v="1899-12-30T04:21:00"/>
    <x v="5"/>
    <x v="1"/>
    <n v="57"/>
    <x v="2"/>
    <s v="African American"/>
    <x v="2"/>
    <x v="1"/>
    <m/>
    <n v="30"/>
    <s v="Delay"/>
    <x v="5"/>
    <n v="4"/>
    <x v="3"/>
    <x v="0"/>
    <x v="1"/>
    <x v="0"/>
  </r>
  <r>
    <n v="734012423"/>
    <s v="W. Oleshunin"/>
    <x v="201"/>
    <s v="Jul"/>
    <n v="2024"/>
    <d v="1899-12-30T19:48:00"/>
    <x v="1"/>
    <x v="1"/>
    <n v="1"/>
    <x v="1"/>
    <s v="African American"/>
    <x v="2"/>
    <x v="1"/>
    <m/>
    <n v="40"/>
    <s v="Delay"/>
    <x v="27"/>
    <n v="19"/>
    <x v="1"/>
    <x v="3"/>
    <x v="0"/>
    <x v="0"/>
  </r>
  <r>
    <n v="504307957"/>
    <s v="X. Cutbirth"/>
    <x v="133"/>
    <s v="Jun"/>
    <n v="2024"/>
    <d v="1899-12-30T19:15:00"/>
    <x v="4"/>
    <x v="1"/>
    <n v="77"/>
    <x v="5"/>
    <s v="African American"/>
    <x v="2"/>
    <x v="1"/>
    <m/>
    <n v="23"/>
    <s v="Within Time"/>
    <x v="14"/>
    <n v="19"/>
    <x v="1"/>
    <x v="0"/>
    <x v="1"/>
    <x v="0"/>
  </r>
  <r>
    <n v="126090081"/>
    <s v="Y. Waiting"/>
    <x v="434"/>
    <s v="Jun"/>
    <n v="2023"/>
    <d v="1899-12-30T19:44:00"/>
    <x v="5"/>
    <x v="1"/>
    <n v="67"/>
    <x v="0"/>
    <s v="African American"/>
    <x v="2"/>
    <x v="1"/>
    <m/>
    <n v="10"/>
    <s v="Within Time"/>
    <x v="30"/>
    <n v="19"/>
    <x v="1"/>
    <x v="3"/>
    <x v="1"/>
    <x v="1"/>
  </r>
  <r>
    <n v="423677757"/>
    <s v="Y. Seagrave"/>
    <x v="222"/>
    <s v="Jan"/>
    <n v="2024"/>
    <d v="1899-12-30T14:14:00"/>
    <x v="2"/>
    <x v="1"/>
    <n v="66"/>
    <x v="0"/>
    <s v="African American"/>
    <x v="2"/>
    <x v="1"/>
    <m/>
    <n v="60"/>
    <s v="Delay"/>
    <x v="6"/>
    <n v="14"/>
    <x v="2"/>
    <x v="3"/>
    <x v="2"/>
    <x v="0"/>
  </r>
  <r>
    <n v="796984459"/>
    <s v="Y. Outram"/>
    <x v="98"/>
    <s v="Oct"/>
    <n v="2024"/>
    <d v="1899-12-30T16:16:00"/>
    <x v="1"/>
    <x v="1"/>
    <n v="68"/>
    <x v="0"/>
    <s v="African American"/>
    <x v="2"/>
    <x v="1"/>
    <m/>
    <n v="60"/>
    <s v="Delay"/>
    <x v="9"/>
    <n v="16"/>
    <x v="2"/>
    <x v="3"/>
    <x v="2"/>
    <x v="0"/>
  </r>
  <r>
    <n v="144519050"/>
    <s v="Z. Forber"/>
    <x v="300"/>
    <s v="Dec"/>
    <n v="2023"/>
    <d v="1899-12-30T17:19:00"/>
    <x v="3"/>
    <x v="1"/>
    <n v="39"/>
    <x v="6"/>
    <s v="African American"/>
    <x v="2"/>
    <x v="1"/>
    <m/>
    <n v="51"/>
    <s v="Delay"/>
    <x v="15"/>
    <n v="17"/>
    <x v="2"/>
    <x v="2"/>
    <x v="2"/>
    <x v="2"/>
  </r>
  <r>
    <n v="225660995"/>
    <s v="Z. Verden"/>
    <x v="573"/>
    <s v="Aug"/>
    <n v="2024"/>
    <d v="1899-12-30T08:03:00"/>
    <x v="5"/>
    <x v="1"/>
    <n v="46"/>
    <x v="2"/>
    <s v="African American"/>
    <x v="2"/>
    <x v="1"/>
    <m/>
    <n v="53"/>
    <s v="Delay"/>
    <x v="30"/>
    <n v="8"/>
    <x v="0"/>
    <x v="3"/>
    <x v="2"/>
    <x v="1"/>
  </r>
  <r>
    <n v="674791988"/>
    <s v="Z. Souter"/>
    <x v="13"/>
    <s v="Jun"/>
    <n v="2023"/>
    <d v="1899-12-30T17:17:00"/>
    <x v="3"/>
    <x v="1"/>
    <n v="9"/>
    <x v="4"/>
    <s v="African American"/>
    <x v="2"/>
    <x v="1"/>
    <m/>
    <n v="56"/>
    <s v="Delay"/>
    <x v="10"/>
    <n v="17"/>
    <x v="2"/>
    <x v="2"/>
    <x v="2"/>
    <x v="2"/>
  </r>
  <r>
    <n v="878593101"/>
    <s v="N. Lawful"/>
    <x v="115"/>
    <s v="Oct"/>
    <n v="2024"/>
    <d v="1899-12-30T17:21:00"/>
    <x v="6"/>
    <x v="1"/>
    <n v="38"/>
    <x v="6"/>
    <s v="African American"/>
    <x v="2"/>
    <x v="1"/>
    <n v="0"/>
    <n v="39"/>
    <s v="Delay"/>
    <x v="13"/>
    <n v="17"/>
    <x v="2"/>
    <x v="2"/>
    <x v="0"/>
    <x v="2"/>
  </r>
  <r>
    <n v="216164089"/>
    <s v="H. Rohloff"/>
    <x v="502"/>
    <s v="Sep"/>
    <n v="2023"/>
    <d v="1899-12-30T03:50:00"/>
    <x v="2"/>
    <x v="1"/>
    <n v="13"/>
    <x v="4"/>
    <s v="African American"/>
    <x v="2"/>
    <x v="1"/>
    <n v="2"/>
    <n v="42"/>
    <s v="Delay"/>
    <x v="26"/>
    <n v="3"/>
    <x v="3"/>
    <x v="2"/>
    <x v="0"/>
    <x v="2"/>
  </r>
  <r>
    <n v="482478887"/>
    <s v="C. Fibbit"/>
    <x v="123"/>
    <s v="May"/>
    <n v="2024"/>
    <d v="1899-12-30T07:56:00"/>
    <x v="3"/>
    <x v="1"/>
    <n v="23"/>
    <x v="3"/>
    <s v="African American"/>
    <x v="2"/>
    <x v="1"/>
    <n v="3"/>
    <n v="58"/>
    <s v="Delay"/>
    <x v="18"/>
    <n v="7"/>
    <x v="0"/>
    <x v="1"/>
    <x v="2"/>
    <x v="1"/>
  </r>
  <r>
    <n v="323990794"/>
    <s v="I. Ruselin"/>
    <x v="281"/>
    <s v="Jan"/>
    <n v="2024"/>
    <d v="1899-12-30T14:54:00"/>
    <x v="2"/>
    <x v="1"/>
    <n v="6"/>
    <x v="4"/>
    <s v="African American"/>
    <x v="2"/>
    <x v="1"/>
    <n v="6"/>
    <n v="42"/>
    <s v="Delay"/>
    <x v="2"/>
    <n v="14"/>
    <x v="2"/>
    <x v="1"/>
    <x v="0"/>
    <x v="1"/>
  </r>
  <r>
    <n v="680977540"/>
    <s v="J. Ost"/>
    <x v="161"/>
    <s v="Apr"/>
    <n v="2024"/>
    <d v="1899-12-30T23:33:00"/>
    <x v="5"/>
    <x v="1"/>
    <n v="4"/>
    <x v="1"/>
    <s v="African American"/>
    <x v="2"/>
    <x v="1"/>
    <n v="7"/>
    <n v="15"/>
    <s v="Within Time"/>
    <x v="5"/>
    <n v="23"/>
    <x v="1"/>
    <x v="0"/>
    <x v="1"/>
    <x v="0"/>
  </r>
  <r>
    <n v="528279854"/>
    <s v="B. Brilon"/>
    <x v="298"/>
    <s v="Nov"/>
    <n v="2023"/>
    <d v="1899-12-30T02:36:00"/>
    <x v="4"/>
    <x v="1"/>
    <n v="69"/>
    <x v="0"/>
    <s v="African American"/>
    <x v="2"/>
    <x v="1"/>
    <n v="8"/>
    <n v="48"/>
    <s v="Delay"/>
    <x v="0"/>
    <n v="2"/>
    <x v="3"/>
    <x v="0"/>
    <x v="2"/>
    <x v="0"/>
  </r>
  <r>
    <n v="596749395"/>
    <s v="B. Pridgeon"/>
    <x v="337"/>
    <s v="Oct"/>
    <n v="2024"/>
    <d v="1899-12-30T05:15:00"/>
    <x v="2"/>
    <x v="1"/>
    <n v="72"/>
    <x v="5"/>
    <s v="African American"/>
    <x v="4"/>
    <x v="1"/>
    <m/>
    <n v="27"/>
    <s v="Within Time"/>
    <x v="24"/>
    <n v="5"/>
    <x v="3"/>
    <x v="1"/>
    <x v="1"/>
    <x v="1"/>
  </r>
  <r>
    <n v="684495005"/>
    <s v="E. Dimitriades"/>
    <x v="104"/>
    <s v="Aug"/>
    <n v="2024"/>
    <d v="1899-12-30T09:02:00"/>
    <x v="6"/>
    <x v="1"/>
    <n v="20"/>
    <x v="3"/>
    <s v="African American"/>
    <x v="4"/>
    <x v="1"/>
    <m/>
    <n v="44"/>
    <s v="Delay"/>
    <x v="22"/>
    <n v="9"/>
    <x v="0"/>
    <x v="1"/>
    <x v="0"/>
    <x v="1"/>
  </r>
  <r>
    <n v="771581297"/>
    <s v="G. Chesney"/>
    <x v="117"/>
    <s v="Mar"/>
    <n v="2024"/>
    <d v="1899-12-30T11:39:00"/>
    <x v="5"/>
    <x v="1"/>
    <n v="33"/>
    <x v="6"/>
    <s v="African American"/>
    <x v="4"/>
    <x v="1"/>
    <m/>
    <n v="17"/>
    <s v="Within Time"/>
    <x v="21"/>
    <n v="11"/>
    <x v="0"/>
    <x v="1"/>
    <x v="1"/>
    <x v="1"/>
  </r>
  <r>
    <n v="623430277"/>
    <s v="H. Gilford"/>
    <x v="23"/>
    <s v="May"/>
    <n v="2023"/>
    <d v="1899-12-30T23:17:00"/>
    <x v="0"/>
    <x v="1"/>
    <n v="28"/>
    <x v="3"/>
    <s v="African American"/>
    <x v="4"/>
    <x v="1"/>
    <m/>
    <n v="40"/>
    <s v="Delay"/>
    <x v="15"/>
    <n v="23"/>
    <x v="1"/>
    <x v="2"/>
    <x v="0"/>
    <x v="2"/>
  </r>
  <r>
    <n v="121386162"/>
    <s v="T. Andrusyak"/>
    <x v="219"/>
    <s v="Aug"/>
    <n v="2023"/>
    <d v="1899-12-30T14:15:00"/>
    <x v="6"/>
    <x v="1"/>
    <n v="67"/>
    <x v="0"/>
    <s v="African American"/>
    <x v="4"/>
    <x v="1"/>
    <m/>
    <n v="30"/>
    <s v="Delay"/>
    <x v="4"/>
    <n v="14"/>
    <x v="2"/>
    <x v="2"/>
    <x v="1"/>
    <x v="2"/>
  </r>
  <r>
    <n v="790475011"/>
    <s v="R. Cockle"/>
    <x v="150"/>
    <s v="Feb"/>
    <n v="2024"/>
    <d v="1899-12-30T18:50:00"/>
    <x v="2"/>
    <x v="1"/>
    <n v="31"/>
    <x v="6"/>
    <s v="African American"/>
    <x v="4"/>
    <x v="1"/>
    <n v="0"/>
    <n v="47"/>
    <s v="Delay"/>
    <x v="4"/>
    <n v="18"/>
    <x v="1"/>
    <x v="2"/>
    <x v="2"/>
    <x v="2"/>
  </r>
  <r>
    <n v="528147644"/>
    <s v="Z. Huntingdon"/>
    <x v="401"/>
    <s v="Jun"/>
    <n v="2024"/>
    <d v="1899-12-30T04:56:00"/>
    <x v="5"/>
    <x v="1"/>
    <n v="79"/>
    <x v="5"/>
    <s v="African American"/>
    <x v="4"/>
    <x v="1"/>
    <n v="10"/>
    <n v="43"/>
    <s v="Delay"/>
    <x v="20"/>
    <n v="4"/>
    <x v="3"/>
    <x v="3"/>
    <x v="0"/>
    <x v="0"/>
  </r>
  <r>
    <n v="439491454"/>
    <s v="A. McKag"/>
    <x v="480"/>
    <s v="Dec"/>
    <n v="2023"/>
    <d v="1899-12-30T18:57:00"/>
    <x v="6"/>
    <x v="1"/>
    <n v="70"/>
    <x v="5"/>
    <s v="African American"/>
    <x v="7"/>
    <x v="1"/>
    <m/>
    <n v="56"/>
    <s v="Delay"/>
    <x v="5"/>
    <n v="18"/>
    <x v="1"/>
    <x v="0"/>
    <x v="2"/>
    <x v="0"/>
  </r>
  <r>
    <n v="418939376"/>
    <s v="K. Beagles"/>
    <x v="228"/>
    <s v="Jul"/>
    <n v="2023"/>
    <d v="1899-12-30T16:30:00"/>
    <x v="5"/>
    <x v="1"/>
    <n v="53"/>
    <x v="2"/>
    <s v="African American"/>
    <x v="7"/>
    <x v="1"/>
    <m/>
    <n v="37"/>
    <s v="Delay"/>
    <x v="16"/>
    <n v="16"/>
    <x v="2"/>
    <x v="1"/>
    <x v="0"/>
    <x v="1"/>
  </r>
  <r>
    <n v="509374729"/>
    <s v="M. Bencher"/>
    <x v="39"/>
    <s v="Apr"/>
    <n v="2023"/>
    <d v="1899-12-30T16:43:00"/>
    <x v="1"/>
    <x v="1"/>
    <n v="25"/>
    <x v="3"/>
    <s v="African American"/>
    <x v="7"/>
    <x v="1"/>
    <m/>
    <n v="50"/>
    <s v="Delay"/>
    <x v="19"/>
    <n v="16"/>
    <x v="2"/>
    <x v="3"/>
    <x v="2"/>
    <x v="1"/>
  </r>
  <r>
    <n v="277467550"/>
    <s v="Y. Cleverly"/>
    <x v="20"/>
    <s v="May"/>
    <n v="2023"/>
    <d v="1899-12-30T01:08:00"/>
    <x v="4"/>
    <x v="1"/>
    <n v="46"/>
    <x v="2"/>
    <s v="African American"/>
    <x v="7"/>
    <x v="1"/>
    <m/>
    <n v="11"/>
    <s v="Within Time"/>
    <x v="13"/>
    <n v="1"/>
    <x v="3"/>
    <x v="2"/>
    <x v="1"/>
    <x v="2"/>
  </r>
  <r>
    <n v="509823979"/>
    <s v="J. Gamlen"/>
    <x v="405"/>
    <s v="Jun"/>
    <n v="2023"/>
    <d v="1899-12-30T00:40:00"/>
    <x v="2"/>
    <x v="1"/>
    <n v="37"/>
    <x v="6"/>
    <s v="Asian"/>
    <x v="6"/>
    <x v="1"/>
    <m/>
    <n v="34"/>
    <s v="Delay"/>
    <x v="19"/>
    <n v="0"/>
    <x v="3"/>
    <x v="3"/>
    <x v="0"/>
    <x v="1"/>
  </r>
  <r>
    <n v="151121817"/>
    <s v="R. Murrhaupt"/>
    <x v="356"/>
    <s v="Mar"/>
    <n v="2024"/>
    <d v="1899-12-30T03:00:00"/>
    <x v="6"/>
    <x v="1"/>
    <n v="17"/>
    <x v="3"/>
    <s v="Asian"/>
    <x v="6"/>
    <x v="1"/>
    <m/>
    <n v="58"/>
    <s v="Delay"/>
    <x v="5"/>
    <n v="3"/>
    <x v="3"/>
    <x v="0"/>
    <x v="2"/>
    <x v="0"/>
  </r>
  <r>
    <n v="389377548"/>
    <s v="T. McGiffin"/>
    <x v="549"/>
    <s v="Oct"/>
    <n v="2024"/>
    <d v="1899-12-30T19:12:00"/>
    <x v="0"/>
    <x v="1"/>
    <n v="2"/>
    <x v="1"/>
    <s v="Asian"/>
    <x v="6"/>
    <x v="1"/>
    <m/>
    <n v="18"/>
    <s v="Within Time"/>
    <x v="11"/>
    <n v="19"/>
    <x v="1"/>
    <x v="0"/>
    <x v="1"/>
    <x v="0"/>
  </r>
  <r>
    <n v="436348687"/>
    <s v="U. Armytage"/>
    <x v="20"/>
    <s v="May"/>
    <n v="2023"/>
    <d v="1899-12-30T15:25:00"/>
    <x v="4"/>
    <x v="1"/>
    <n v="22"/>
    <x v="3"/>
    <s v="Asian"/>
    <x v="6"/>
    <x v="1"/>
    <m/>
    <n v="56"/>
    <s v="Delay"/>
    <x v="13"/>
    <n v="15"/>
    <x v="2"/>
    <x v="2"/>
    <x v="2"/>
    <x v="2"/>
  </r>
  <r>
    <n v="359658965"/>
    <s v="N. Breyt"/>
    <x v="475"/>
    <s v="Apr"/>
    <n v="2023"/>
    <d v="1899-12-30T02:43:00"/>
    <x v="1"/>
    <x v="1"/>
    <n v="66"/>
    <x v="0"/>
    <s v="Asian"/>
    <x v="6"/>
    <x v="1"/>
    <n v="10"/>
    <n v="18"/>
    <s v="Within Time"/>
    <x v="4"/>
    <n v="2"/>
    <x v="3"/>
    <x v="2"/>
    <x v="1"/>
    <x v="2"/>
  </r>
  <r>
    <n v="441377166"/>
    <s v="G. Semor"/>
    <x v="333"/>
    <s v="Jul"/>
    <n v="2023"/>
    <d v="1899-12-30T03:29:00"/>
    <x v="3"/>
    <x v="1"/>
    <n v="58"/>
    <x v="2"/>
    <s v="Asian"/>
    <x v="3"/>
    <x v="1"/>
    <m/>
    <n v="48"/>
    <s v="Delay"/>
    <x v="12"/>
    <n v="3"/>
    <x v="3"/>
    <x v="2"/>
    <x v="2"/>
    <x v="2"/>
  </r>
  <r>
    <n v="592433478"/>
    <s v="I. Tschiersch"/>
    <x v="484"/>
    <s v="Nov"/>
    <n v="2023"/>
    <d v="1899-12-30T03:18:00"/>
    <x v="4"/>
    <x v="1"/>
    <n v="68"/>
    <x v="0"/>
    <s v="Asian"/>
    <x v="3"/>
    <x v="1"/>
    <m/>
    <n v="34"/>
    <s v="Delay"/>
    <x v="23"/>
    <n v="3"/>
    <x v="3"/>
    <x v="2"/>
    <x v="0"/>
    <x v="2"/>
  </r>
  <r>
    <n v="381256871"/>
    <s v="N. Happer"/>
    <x v="448"/>
    <s v="Jul"/>
    <n v="2024"/>
    <d v="1899-12-30T13:46:00"/>
    <x v="2"/>
    <x v="1"/>
    <n v="41"/>
    <x v="6"/>
    <s v="Asian"/>
    <x v="3"/>
    <x v="1"/>
    <m/>
    <n v="22"/>
    <s v="Within Time"/>
    <x v="2"/>
    <n v="13"/>
    <x v="2"/>
    <x v="1"/>
    <x v="1"/>
    <x v="1"/>
  </r>
  <r>
    <n v="184860569"/>
    <s v="V. Kilcullen"/>
    <x v="197"/>
    <s v="Oct"/>
    <n v="2023"/>
    <d v="1899-12-30T10:11:00"/>
    <x v="1"/>
    <x v="1"/>
    <n v="41"/>
    <x v="6"/>
    <s v="Asian"/>
    <x v="3"/>
    <x v="1"/>
    <n v="1"/>
    <n v="10"/>
    <s v="Within Time"/>
    <x v="28"/>
    <n v="10"/>
    <x v="0"/>
    <x v="0"/>
    <x v="1"/>
    <x v="2"/>
  </r>
  <r>
    <n v="146215418"/>
    <s v="U. Stickles"/>
    <x v="306"/>
    <s v="Sep"/>
    <n v="2023"/>
    <d v="1899-12-30T09:32:00"/>
    <x v="1"/>
    <x v="1"/>
    <n v="22"/>
    <x v="3"/>
    <s v="Asian"/>
    <x v="3"/>
    <x v="1"/>
    <n v="7"/>
    <n v="18"/>
    <s v="Within Time"/>
    <x v="17"/>
    <n v="9"/>
    <x v="0"/>
    <x v="1"/>
    <x v="1"/>
    <x v="1"/>
  </r>
  <r>
    <n v="719534693"/>
    <s v="C. Drinkhill"/>
    <x v="407"/>
    <s v="Oct"/>
    <n v="2023"/>
    <d v="1899-12-30T11:02:00"/>
    <x v="6"/>
    <x v="1"/>
    <n v="57"/>
    <x v="2"/>
    <s v="Asian"/>
    <x v="1"/>
    <x v="1"/>
    <m/>
    <n v="58"/>
    <s v="Delay"/>
    <x v="8"/>
    <n v="11"/>
    <x v="0"/>
    <x v="3"/>
    <x v="2"/>
    <x v="1"/>
  </r>
  <r>
    <n v="464320501"/>
    <s v="D. Venners"/>
    <x v="520"/>
    <s v="Jul"/>
    <n v="2024"/>
    <d v="1899-12-30T21:14:00"/>
    <x v="4"/>
    <x v="1"/>
    <n v="15"/>
    <x v="3"/>
    <s v="Asian"/>
    <x v="1"/>
    <x v="1"/>
    <m/>
    <n v="41"/>
    <s v="Delay"/>
    <x v="1"/>
    <n v="21"/>
    <x v="1"/>
    <x v="0"/>
    <x v="0"/>
    <x v="0"/>
  </r>
  <r>
    <n v="418422687"/>
    <s v="E. Yendall"/>
    <x v="461"/>
    <s v="Dec"/>
    <n v="2023"/>
    <d v="1899-12-30T01:52:00"/>
    <x v="6"/>
    <x v="1"/>
    <n v="62"/>
    <x v="0"/>
    <s v="Asian"/>
    <x v="1"/>
    <x v="1"/>
    <m/>
    <n v="45"/>
    <s v="Delay"/>
    <x v="18"/>
    <n v="1"/>
    <x v="3"/>
    <x v="1"/>
    <x v="0"/>
    <x v="1"/>
  </r>
  <r>
    <n v="863621034"/>
    <s v="F. Gamlen"/>
    <x v="311"/>
    <s v="May"/>
    <n v="2024"/>
    <d v="1899-12-30T18:59:00"/>
    <x v="6"/>
    <x v="1"/>
    <n v="33"/>
    <x v="6"/>
    <s v="Asian"/>
    <x v="1"/>
    <x v="1"/>
    <m/>
    <n v="22"/>
    <s v="Within Time"/>
    <x v="28"/>
    <n v="18"/>
    <x v="1"/>
    <x v="0"/>
    <x v="1"/>
    <x v="2"/>
  </r>
  <r>
    <n v="219719644"/>
    <s v="F. Paradin"/>
    <x v="209"/>
    <s v="Apr"/>
    <n v="2023"/>
    <d v="1899-12-30T15:36:00"/>
    <x v="3"/>
    <x v="1"/>
    <n v="19"/>
    <x v="3"/>
    <s v="Asian"/>
    <x v="1"/>
    <x v="1"/>
    <m/>
    <n v="30"/>
    <s v="Delay"/>
    <x v="30"/>
    <n v="15"/>
    <x v="2"/>
    <x v="3"/>
    <x v="1"/>
    <x v="1"/>
  </r>
  <r>
    <n v="601705406"/>
    <s v="F. Pena"/>
    <x v="113"/>
    <s v="Sep"/>
    <n v="2024"/>
    <d v="1899-12-30T23:32:00"/>
    <x v="5"/>
    <x v="1"/>
    <n v="22"/>
    <x v="3"/>
    <s v="Asian"/>
    <x v="1"/>
    <x v="1"/>
    <m/>
    <n v="51"/>
    <s v="Delay"/>
    <x v="0"/>
    <n v="23"/>
    <x v="1"/>
    <x v="0"/>
    <x v="2"/>
    <x v="0"/>
  </r>
  <r>
    <n v="797420238"/>
    <s v="H. Kuhl"/>
    <x v="377"/>
    <s v="Jun"/>
    <n v="2024"/>
    <d v="1899-12-30T23:32:00"/>
    <x v="6"/>
    <x v="1"/>
    <n v="21"/>
    <x v="3"/>
    <s v="Asian"/>
    <x v="1"/>
    <x v="1"/>
    <m/>
    <n v="13"/>
    <s v="Within Time"/>
    <x v="2"/>
    <n v="23"/>
    <x v="1"/>
    <x v="1"/>
    <x v="1"/>
    <x v="1"/>
  </r>
  <r>
    <n v="845972213"/>
    <s v="H. Willcot"/>
    <x v="252"/>
    <s v="Jan"/>
    <n v="2024"/>
    <d v="1899-12-30T06:17:00"/>
    <x v="1"/>
    <x v="1"/>
    <n v="42"/>
    <x v="6"/>
    <s v="Asian"/>
    <x v="1"/>
    <x v="1"/>
    <m/>
    <n v="23"/>
    <s v="Within Time"/>
    <x v="0"/>
    <n v="6"/>
    <x v="0"/>
    <x v="0"/>
    <x v="1"/>
    <x v="0"/>
  </r>
  <r>
    <n v="366088943"/>
    <s v="H. Bubeer"/>
    <x v="328"/>
    <s v="Apr"/>
    <n v="2023"/>
    <d v="1899-12-30T10:55:00"/>
    <x v="6"/>
    <x v="1"/>
    <n v="36"/>
    <x v="6"/>
    <s v="Asian"/>
    <x v="1"/>
    <x v="1"/>
    <m/>
    <n v="40"/>
    <s v="Delay"/>
    <x v="6"/>
    <n v="10"/>
    <x v="0"/>
    <x v="3"/>
    <x v="0"/>
    <x v="0"/>
  </r>
  <r>
    <n v="605896750"/>
    <s v="H. Scryne"/>
    <x v="114"/>
    <s v="Oct"/>
    <n v="2024"/>
    <d v="1899-12-30T04:12:00"/>
    <x v="4"/>
    <x v="1"/>
    <n v="55"/>
    <x v="2"/>
    <s v="Asian"/>
    <x v="1"/>
    <x v="1"/>
    <m/>
    <n v="55"/>
    <s v="Delay"/>
    <x v="28"/>
    <n v="4"/>
    <x v="3"/>
    <x v="0"/>
    <x v="2"/>
    <x v="2"/>
  </r>
  <r>
    <n v="385812614"/>
    <s v="H. Charpling"/>
    <x v="21"/>
    <s v="Nov"/>
    <n v="2023"/>
    <d v="1899-12-30T08:59:00"/>
    <x v="5"/>
    <x v="1"/>
    <n v="37"/>
    <x v="6"/>
    <s v="Asian"/>
    <x v="1"/>
    <x v="1"/>
    <m/>
    <n v="58"/>
    <s v="Delay"/>
    <x v="14"/>
    <n v="8"/>
    <x v="0"/>
    <x v="0"/>
    <x v="2"/>
    <x v="0"/>
  </r>
  <r>
    <n v="413178936"/>
    <s v="H. Miere"/>
    <x v="311"/>
    <s v="May"/>
    <n v="2024"/>
    <d v="1899-12-30T21:13:00"/>
    <x v="6"/>
    <x v="1"/>
    <n v="61"/>
    <x v="0"/>
    <s v="Asian"/>
    <x v="1"/>
    <x v="1"/>
    <m/>
    <n v="58"/>
    <s v="Delay"/>
    <x v="28"/>
    <n v="21"/>
    <x v="1"/>
    <x v="0"/>
    <x v="2"/>
    <x v="2"/>
  </r>
  <r>
    <n v="752749026"/>
    <s v="J. Madgett"/>
    <x v="440"/>
    <s v="Oct"/>
    <n v="2023"/>
    <d v="1899-12-30T15:50:00"/>
    <x v="6"/>
    <x v="1"/>
    <n v="42"/>
    <x v="6"/>
    <s v="Asian"/>
    <x v="1"/>
    <x v="1"/>
    <m/>
    <n v="38"/>
    <s v="Delay"/>
    <x v="15"/>
    <n v="15"/>
    <x v="2"/>
    <x v="2"/>
    <x v="0"/>
    <x v="2"/>
  </r>
  <r>
    <n v="817911171"/>
    <s v="J. Leere"/>
    <x v="69"/>
    <s v="Mar"/>
    <n v="2024"/>
    <d v="1899-12-30T06:31:00"/>
    <x v="2"/>
    <x v="1"/>
    <n v="34"/>
    <x v="6"/>
    <s v="Asian"/>
    <x v="1"/>
    <x v="1"/>
    <m/>
    <n v="51"/>
    <s v="Delay"/>
    <x v="16"/>
    <n v="6"/>
    <x v="0"/>
    <x v="1"/>
    <x v="2"/>
    <x v="1"/>
  </r>
  <r>
    <n v="374552198"/>
    <s v="K. Barrim"/>
    <x v="226"/>
    <s v="Sep"/>
    <n v="2023"/>
    <d v="1899-12-30T02:24:00"/>
    <x v="6"/>
    <x v="1"/>
    <n v="62"/>
    <x v="0"/>
    <s v="Asian"/>
    <x v="1"/>
    <x v="1"/>
    <m/>
    <n v="30"/>
    <s v="Delay"/>
    <x v="7"/>
    <n v="2"/>
    <x v="3"/>
    <x v="2"/>
    <x v="1"/>
    <x v="2"/>
  </r>
  <r>
    <n v="438632567"/>
    <s v="L. Rex"/>
    <x v="414"/>
    <s v="May"/>
    <n v="2024"/>
    <d v="1899-12-30T20:26:00"/>
    <x v="2"/>
    <x v="1"/>
    <n v="15"/>
    <x v="3"/>
    <s v="Asian"/>
    <x v="1"/>
    <x v="1"/>
    <m/>
    <n v="20"/>
    <s v="Within Time"/>
    <x v="17"/>
    <n v="20"/>
    <x v="1"/>
    <x v="1"/>
    <x v="1"/>
    <x v="1"/>
  </r>
  <r>
    <n v="142780838"/>
    <s v="L. Mattusov"/>
    <x v="24"/>
    <s v="Apr"/>
    <n v="2023"/>
    <d v="1899-12-30T09:12:00"/>
    <x v="0"/>
    <x v="1"/>
    <n v="3"/>
    <x v="1"/>
    <s v="Asian"/>
    <x v="1"/>
    <x v="1"/>
    <m/>
    <n v="29"/>
    <s v="Within Time"/>
    <x v="9"/>
    <n v="9"/>
    <x v="0"/>
    <x v="3"/>
    <x v="1"/>
    <x v="0"/>
  </r>
  <r>
    <n v="588349582"/>
    <s v="L. McGriffin"/>
    <x v="451"/>
    <s v="Sep"/>
    <n v="2023"/>
    <d v="1899-12-30T05:34:00"/>
    <x v="4"/>
    <x v="1"/>
    <n v="61"/>
    <x v="0"/>
    <s v="Asian"/>
    <x v="1"/>
    <x v="1"/>
    <m/>
    <n v="44"/>
    <s v="Delay"/>
    <x v="10"/>
    <n v="5"/>
    <x v="3"/>
    <x v="2"/>
    <x v="0"/>
    <x v="2"/>
  </r>
  <r>
    <n v="259948763"/>
    <s v="L. Belasco"/>
    <x v="223"/>
    <s v="Aug"/>
    <n v="2024"/>
    <d v="1899-12-30T06:51:00"/>
    <x v="5"/>
    <x v="1"/>
    <n v="51"/>
    <x v="2"/>
    <s v="Asian"/>
    <x v="1"/>
    <x v="1"/>
    <m/>
    <n v="48"/>
    <s v="Delay"/>
    <x v="12"/>
    <n v="6"/>
    <x v="0"/>
    <x v="2"/>
    <x v="2"/>
    <x v="2"/>
  </r>
  <r>
    <n v="272143969"/>
    <s v="M. Bleby"/>
    <x v="552"/>
    <s v="Nov"/>
    <n v="2023"/>
    <d v="1899-12-30T07:05:00"/>
    <x v="0"/>
    <x v="1"/>
    <n v="32"/>
    <x v="6"/>
    <s v="Asian"/>
    <x v="1"/>
    <x v="1"/>
    <m/>
    <n v="11"/>
    <s v="Within Time"/>
    <x v="1"/>
    <n v="7"/>
    <x v="0"/>
    <x v="0"/>
    <x v="1"/>
    <x v="0"/>
  </r>
  <r>
    <n v="166243928"/>
    <s v="M. Popham"/>
    <x v="257"/>
    <s v="Sep"/>
    <n v="2024"/>
    <d v="1899-12-30T05:12:00"/>
    <x v="1"/>
    <x v="1"/>
    <n v="70"/>
    <x v="5"/>
    <s v="Asian"/>
    <x v="1"/>
    <x v="1"/>
    <m/>
    <n v="13"/>
    <s v="Within Time"/>
    <x v="28"/>
    <n v="5"/>
    <x v="3"/>
    <x v="0"/>
    <x v="1"/>
    <x v="2"/>
  </r>
  <r>
    <n v="152156583"/>
    <s v="N. Stratley"/>
    <x v="488"/>
    <s v="Apr"/>
    <n v="2024"/>
    <d v="1899-12-30T07:20:00"/>
    <x v="2"/>
    <x v="1"/>
    <n v="34"/>
    <x v="6"/>
    <s v="Asian"/>
    <x v="1"/>
    <x v="1"/>
    <m/>
    <n v="24"/>
    <s v="Within Time"/>
    <x v="10"/>
    <n v="7"/>
    <x v="0"/>
    <x v="2"/>
    <x v="1"/>
    <x v="2"/>
  </r>
  <r>
    <n v="457087699"/>
    <s v="N. Shills"/>
    <x v="461"/>
    <s v="Dec"/>
    <n v="2023"/>
    <d v="1899-12-30T01:33:00"/>
    <x v="6"/>
    <x v="1"/>
    <n v="32"/>
    <x v="6"/>
    <s v="Asian"/>
    <x v="1"/>
    <x v="1"/>
    <m/>
    <n v="39"/>
    <s v="Delay"/>
    <x v="18"/>
    <n v="1"/>
    <x v="3"/>
    <x v="1"/>
    <x v="0"/>
    <x v="1"/>
  </r>
  <r>
    <n v="595495401"/>
    <s v="O. Kench"/>
    <x v="421"/>
    <s v="Jul"/>
    <n v="2024"/>
    <d v="1899-12-30T15:16:00"/>
    <x v="6"/>
    <x v="1"/>
    <n v="72"/>
    <x v="5"/>
    <s v="Asian"/>
    <x v="1"/>
    <x v="1"/>
    <m/>
    <n v="12"/>
    <s v="Within Time"/>
    <x v="17"/>
    <n v="15"/>
    <x v="2"/>
    <x v="1"/>
    <x v="1"/>
    <x v="1"/>
  </r>
  <r>
    <n v="424984798"/>
    <s v="P. Longshaw"/>
    <x v="552"/>
    <s v="Nov"/>
    <n v="2023"/>
    <d v="1899-12-30T19:44:00"/>
    <x v="0"/>
    <x v="1"/>
    <n v="15"/>
    <x v="3"/>
    <s v="Asian"/>
    <x v="1"/>
    <x v="1"/>
    <m/>
    <n v="48"/>
    <s v="Delay"/>
    <x v="1"/>
    <n v="19"/>
    <x v="1"/>
    <x v="0"/>
    <x v="2"/>
    <x v="0"/>
  </r>
  <r>
    <n v="502223736"/>
    <s v="P. Di Franceshci"/>
    <x v="104"/>
    <s v="Aug"/>
    <n v="2024"/>
    <d v="1899-12-30T16:09:00"/>
    <x v="6"/>
    <x v="1"/>
    <n v="12"/>
    <x v="4"/>
    <s v="Asian"/>
    <x v="1"/>
    <x v="1"/>
    <m/>
    <n v="49"/>
    <s v="Delay"/>
    <x v="22"/>
    <n v="16"/>
    <x v="2"/>
    <x v="1"/>
    <x v="2"/>
    <x v="1"/>
  </r>
  <r>
    <n v="519858257"/>
    <s v="Q. Asif"/>
    <x v="391"/>
    <s v="Feb"/>
    <n v="2024"/>
    <d v="1899-12-30T05:37:00"/>
    <x v="0"/>
    <x v="1"/>
    <n v="60"/>
    <x v="0"/>
    <s v="Asian"/>
    <x v="1"/>
    <x v="1"/>
    <m/>
    <n v="21"/>
    <s v="Within Time"/>
    <x v="16"/>
    <n v="5"/>
    <x v="3"/>
    <x v="1"/>
    <x v="1"/>
    <x v="1"/>
  </r>
  <r>
    <n v="810567934"/>
    <s v="Q. Perton"/>
    <x v="40"/>
    <s v="Sep"/>
    <n v="2023"/>
    <d v="1899-12-30T21:33:00"/>
    <x v="3"/>
    <x v="1"/>
    <n v="27"/>
    <x v="3"/>
    <s v="Asian"/>
    <x v="1"/>
    <x v="1"/>
    <m/>
    <n v="23"/>
    <s v="Within Time"/>
    <x v="24"/>
    <n v="21"/>
    <x v="1"/>
    <x v="1"/>
    <x v="1"/>
    <x v="1"/>
  </r>
  <r>
    <n v="277468394"/>
    <s v="R. Farney"/>
    <x v="438"/>
    <s v="Sep"/>
    <n v="2024"/>
    <d v="1899-12-30T09:37:00"/>
    <x v="2"/>
    <x v="1"/>
    <n v="58"/>
    <x v="2"/>
    <s v="Asian"/>
    <x v="1"/>
    <x v="1"/>
    <m/>
    <n v="10"/>
    <s v="Within Time"/>
    <x v="7"/>
    <n v="9"/>
    <x v="0"/>
    <x v="2"/>
    <x v="1"/>
    <x v="2"/>
  </r>
  <r>
    <n v="222810128"/>
    <s v="S. Ricardin"/>
    <x v="385"/>
    <s v="Apr"/>
    <n v="2023"/>
    <d v="1899-12-30T01:20:00"/>
    <x v="4"/>
    <x v="1"/>
    <n v="55"/>
    <x v="2"/>
    <s v="Asian"/>
    <x v="1"/>
    <x v="1"/>
    <m/>
    <n v="20"/>
    <s v="Within Time"/>
    <x v="8"/>
    <n v="1"/>
    <x v="3"/>
    <x v="3"/>
    <x v="1"/>
    <x v="1"/>
  </r>
  <r>
    <n v="655785772"/>
    <s v="U. Korda"/>
    <x v="387"/>
    <s v="Apr"/>
    <n v="2024"/>
    <d v="1899-12-30T14:08:00"/>
    <x v="0"/>
    <x v="1"/>
    <n v="59"/>
    <x v="2"/>
    <s v="Asian"/>
    <x v="1"/>
    <x v="1"/>
    <m/>
    <n v="54"/>
    <s v="Delay"/>
    <x v="15"/>
    <n v="14"/>
    <x v="2"/>
    <x v="2"/>
    <x v="2"/>
    <x v="2"/>
  </r>
  <r>
    <n v="658770611"/>
    <s v="V. Gittens"/>
    <x v="450"/>
    <s v="Aug"/>
    <n v="2024"/>
    <d v="1899-12-30T21:39:00"/>
    <x v="3"/>
    <x v="1"/>
    <n v="49"/>
    <x v="2"/>
    <s v="Asian"/>
    <x v="1"/>
    <x v="1"/>
    <m/>
    <n v="58"/>
    <s v="Delay"/>
    <x v="6"/>
    <n v="21"/>
    <x v="1"/>
    <x v="3"/>
    <x v="2"/>
    <x v="0"/>
  </r>
  <r>
    <n v="150063104"/>
    <s v="W. Melland"/>
    <x v="362"/>
    <s v="May"/>
    <n v="2024"/>
    <d v="1899-12-30T17:00:00"/>
    <x v="6"/>
    <x v="1"/>
    <n v="20"/>
    <x v="3"/>
    <s v="Asian"/>
    <x v="1"/>
    <x v="1"/>
    <m/>
    <n v="10"/>
    <s v="Within Time"/>
    <x v="20"/>
    <n v="17"/>
    <x v="2"/>
    <x v="3"/>
    <x v="1"/>
    <x v="0"/>
  </r>
  <r>
    <n v="632731326"/>
    <s v="W. Coltman"/>
    <x v="290"/>
    <s v="May"/>
    <n v="2023"/>
    <d v="1899-12-30T12:17:00"/>
    <x v="2"/>
    <x v="1"/>
    <n v="52"/>
    <x v="2"/>
    <s v="Asian"/>
    <x v="1"/>
    <x v="1"/>
    <m/>
    <n v="26"/>
    <s v="Within Time"/>
    <x v="10"/>
    <n v="12"/>
    <x v="2"/>
    <x v="2"/>
    <x v="1"/>
    <x v="2"/>
  </r>
  <r>
    <n v="354856127"/>
    <s v="X. Askham"/>
    <x v="438"/>
    <s v="Sep"/>
    <n v="2024"/>
    <d v="1899-12-30T07:45:00"/>
    <x v="2"/>
    <x v="1"/>
    <n v="21"/>
    <x v="3"/>
    <s v="Asian"/>
    <x v="1"/>
    <x v="1"/>
    <m/>
    <n v="50"/>
    <s v="Delay"/>
    <x v="7"/>
    <n v="7"/>
    <x v="0"/>
    <x v="2"/>
    <x v="2"/>
    <x v="2"/>
  </r>
  <r>
    <n v="444763586"/>
    <s v="X. Butchers"/>
    <x v="101"/>
    <s v="Jun"/>
    <n v="2024"/>
    <d v="1899-12-30T11:43:00"/>
    <x v="2"/>
    <x v="1"/>
    <n v="33"/>
    <x v="6"/>
    <s v="Asian"/>
    <x v="1"/>
    <x v="1"/>
    <m/>
    <n v="58"/>
    <s v="Delay"/>
    <x v="23"/>
    <n v="11"/>
    <x v="0"/>
    <x v="2"/>
    <x v="2"/>
    <x v="2"/>
  </r>
  <r>
    <n v="547379917"/>
    <s v="Y. Dayborne"/>
    <x v="1"/>
    <s v="Jun"/>
    <n v="2024"/>
    <d v="1899-12-30T14:00:00"/>
    <x v="1"/>
    <x v="1"/>
    <n v="13"/>
    <x v="4"/>
    <s v="Asian"/>
    <x v="1"/>
    <x v="1"/>
    <m/>
    <n v="37"/>
    <s v="Delay"/>
    <x v="1"/>
    <n v="14"/>
    <x v="2"/>
    <x v="0"/>
    <x v="0"/>
    <x v="0"/>
  </r>
  <r>
    <n v="811634808"/>
    <s v="Y. Dolohunty"/>
    <x v="12"/>
    <s v="Nov"/>
    <n v="2023"/>
    <d v="1899-12-30T06:24:00"/>
    <x v="3"/>
    <x v="1"/>
    <n v="73"/>
    <x v="5"/>
    <s v="Asian"/>
    <x v="1"/>
    <x v="1"/>
    <m/>
    <n v="40"/>
    <s v="Delay"/>
    <x v="9"/>
    <n v="6"/>
    <x v="0"/>
    <x v="3"/>
    <x v="0"/>
    <x v="0"/>
  </r>
  <r>
    <n v="835532620"/>
    <s v="Z. Beatson"/>
    <x v="92"/>
    <s v="May"/>
    <n v="2024"/>
    <d v="1899-12-30T09:36:00"/>
    <x v="4"/>
    <x v="1"/>
    <n v="44"/>
    <x v="6"/>
    <s v="Asian"/>
    <x v="1"/>
    <x v="1"/>
    <m/>
    <n v="11"/>
    <s v="Within Time"/>
    <x v="27"/>
    <n v="9"/>
    <x v="0"/>
    <x v="3"/>
    <x v="1"/>
    <x v="0"/>
  </r>
  <r>
    <n v="377526375"/>
    <s v="Z. Gabe"/>
    <x v="310"/>
    <s v="Aug"/>
    <n v="2024"/>
    <d v="1899-12-30T01:13:00"/>
    <x v="4"/>
    <x v="1"/>
    <n v="78"/>
    <x v="5"/>
    <s v="Asian"/>
    <x v="1"/>
    <x v="1"/>
    <m/>
    <n v="38"/>
    <s v="Delay"/>
    <x v="9"/>
    <n v="1"/>
    <x v="3"/>
    <x v="3"/>
    <x v="0"/>
    <x v="0"/>
  </r>
  <r>
    <n v="534949959"/>
    <s v="Y. Fitt"/>
    <x v="300"/>
    <s v="Dec"/>
    <n v="2023"/>
    <d v="1899-12-30T07:15:00"/>
    <x v="3"/>
    <x v="1"/>
    <n v="60"/>
    <x v="0"/>
    <s v="Asian"/>
    <x v="1"/>
    <x v="1"/>
    <n v="0"/>
    <n v="10"/>
    <s v="Within Time"/>
    <x v="15"/>
    <n v="7"/>
    <x v="0"/>
    <x v="2"/>
    <x v="1"/>
    <x v="2"/>
  </r>
  <r>
    <n v="524489686"/>
    <s v="M. Ollerhad"/>
    <x v="403"/>
    <s v="Oct"/>
    <n v="2024"/>
    <d v="1899-12-30T12:24:00"/>
    <x v="3"/>
    <x v="1"/>
    <n v="79"/>
    <x v="5"/>
    <s v="Asian"/>
    <x v="1"/>
    <x v="1"/>
    <n v="1"/>
    <n v="44"/>
    <s v="Delay"/>
    <x v="0"/>
    <n v="12"/>
    <x v="2"/>
    <x v="0"/>
    <x v="0"/>
    <x v="0"/>
  </r>
  <r>
    <n v="867054344"/>
    <s v="S. Gimlet"/>
    <x v="349"/>
    <s v="Apr"/>
    <n v="2023"/>
    <d v="1899-12-30T02:26:00"/>
    <x v="3"/>
    <x v="1"/>
    <n v="31"/>
    <x v="6"/>
    <s v="Asian"/>
    <x v="1"/>
    <x v="1"/>
    <n v="1"/>
    <n v="27"/>
    <s v="Within Time"/>
    <x v="11"/>
    <n v="2"/>
    <x v="3"/>
    <x v="0"/>
    <x v="1"/>
    <x v="0"/>
  </r>
  <r>
    <n v="826354257"/>
    <s v="J. Delhay"/>
    <x v="188"/>
    <s v="Aug"/>
    <n v="2023"/>
    <d v="1899-12-30T07:47:00"/>
    <x v="4"/>
    <x v="1"/>
    <n v="25"/>
    <x v="3"/>
    <s v="Asian"/>
    <x v="1"/>
    <x v="1"/>
    <n v="2"/>
    <n v="35"/>
    <s v="Delay"/>
    <x v="26"/>
    <n v="7"/>
    <x v="0"/>
    <x v="2"/>
    <x v="0"/>
    <x v="2"/>
  </r>
  <r>
    <n v="344074253"/>
    <s v="Q. Pinshon"/>
    <x v="347"/>
    <s v="Oct"/>
    <n v="2024"/>
    <d v="1899-12-30T07:50:00"/>
    <x v="6"/>
    <x v="1"/>
    <n v="39"/>
    <x v="6"/>
    <s v="Asian"/>
    <x v="1"/>
    <x v="1"/>
    <n v="2"/>
    <n v="44"/>
    <s v="Delay"/>
    <x v="21"/>
    <n v="7"/>
    <x v="0"/>
    <x v="1"/>
    <x v="0"/>
    <x v="1"/>
  </r>
  <r>
    <n v="422179207"/>
    <s v="R. Drewe"/>
    <x v="44"/>
    <s v="Sep"/>
    <n v="2024"/>
    <d v="1899-12-30T01:45:00"/>
    <x v="3"/>
    <x v="1"/>
    <n v="54"/>
    <x v="2"/>
    <s v="Asian"/>
    <x v="1"/>
    <x v="1"/>
    <n v="3"/>
    <n v="44"/>
    <s v="Delay"/>
    <x v="19"/>
    <n v="1"/>
    <x v="3"/>
    <x v="3"/>
    <x v="0"/>
    <x v="1"/>
  </r>
  <r>
    <n v="881281862"/>
    <s v="J. Deniso"/>
    <x v="469"/>
    <s v="Jul"/>
    <n v="2024"/>
    <d v="1899-12-30T14:42:00"/>
    <x v="6"/>
    <x v="1"/>
    <n v="63"/>
    <x v="0"/>
    <s v="Asian"/>
    <x v="1"/>
    <x v="1"/>
    <n v="5"/>
    <n v="23"/>
    <s v="Within Time"/>
    <x v="12"/>
    <n v="14"/>
    <x v="2"/>
    <x v="2"/>
    <x v="1"/>
    <x v="2"/>
  </r>
  <r>
    <n v="356201445"/>
    <s v="T. O' Hern"/>
    <x v="545"/>
    <s v="Dec"/>
    <n v="2023"/>
    <d v="1899-12-30T04:51:00"/>
    <x v="0"/>
    <x v="1"/>
    <n v="56"/>
    <x v="2"/>
    <s v="Asian"/>
    <x v="1"/>
    <x v="1"/>
    <n v="5"/>
    <n v="10"/>
    <s v="Within Time"/>
    <x v="27"/>
    <n v="4"/>
    <x v="3"/>
    <x v="3"/>
    <x v="1"/>
    <x v="0"/>
  </r>
  <r>
    <n v="758697526"/>
    <s v="Y. Durning"/>
    <x v="266"/>
    <s v="Oct"/>
    <n v="2023"/>
    <d v="1899-12-30T14:19:00"/>
    <x v="3"/>
    <x v="1"/>
    <n v="13"/>
    <x v="4"/>
    <s v="Asian"/>
    <x v="1"/>
    <x v="1"/>
    <n v="7"/>
    <n v="48"/>
    <s v="Delay"/>
    <x v="21"/>
    <n v="14"/>
    <x v="2"/>
    <x v="1"/>
    <x v="2"/>
    <x v="1"/>
  </r>
  <r>
    <n v="152649915"/>
    <s v="Y. Brimm"/>
    <x v="556"/>
    <s v="Mar"/>
    <n v="2024"/>
    <d v="1899-12-30T16:13:00"/>
    <x v="1"/>
    <x v="1"/>
    <n v="70"/>
    <x v="5"/>
    <s v="Asian"/>
    <x v="1"/>
    <x v="1"/>
    <n v="7"/>
    <n v="57"/>
    <s v="Delay"/>
    <x v="11"/>
    <n v="16"/>
    <x v="2"/>
    <x v="0"/>
    <x v="2"/>
    <x v="0"/>
  </r>
  <r>
    <n v="562512259"/>
    <s v="L. Longhorn"/>
    <x v="179"/>
    <s v="Jun"/>
    <n v="2023"/>
    <d v="1899-12-30T13:10:00"/>
    <x v="6"/>
    <x v="1"/>
    <n v="22"/>
    <x v="3"/>
    <s v="Asian"/>
    <x v="1"/>
    <x v="1"/>
    <n v="8"/>
    <n v="34"/>
    <s v="Delay"/>
    <x v="23"/>
    <n v="13"/>
    <x v="2"/>
    <x v="2"/>
    <x v="0"/>
    <x v="2"/>
  </r>
  <r>
    <n v="679455128"/>
    <s v="C. Wake"/>
    <x v="263"/>
    <s v="Aug"/>
    <n v="2023"/>
    <d v="1899-12-30T19:50:00"/>
    <x v="3"/>
    <x v="1"/>
    <n v="33"/>
    <x v="6"/>
    <s v="Asian"/>
    <x v="1"/>
    <x v="1"/>
    <n v="9"/>
    <n v="25"/>
    <s v="Within Time"/>
    <x v="0"/>
    <n v="19"/>
    <x v="1"/>
    <x v="0"/>
    <x v="1"/>
    <x v="0"/>
  </r>
  <r>
    <n v="542018930"/>
    <s v="J. Arnecke"/>
    <x v="252"/>
    <s v="Jan"/>
    <n v="2024"/>
    <d v="1899-12-30T23:57:00"/>
    <x v="1"/>
    <x v="1"/>
    <n v="23"/>
    <x v="3"/>
    <s v="Asian"/>
    <x v="1"/>
    <x v="1"/>
    <n v="10"/>
    <n v="42"/>
    <s v="Delay"/>
    <x v="0"/>
    <n v="23"/>
    <x v="1"/>
    <x v="0"/>
    <x v="0"/>
    <x v="0"/>
  </r>
  <r>
    <n v="546462582"/>
    <s v="U. Makiver"/>
    <x v="394"/>
    <s v="May"/>
    <n v="2024"/>
    <d v="1899-12-30T23:46:00"/>
    <x v="4"/>
    <x v="1"/>
    <n v="6"/>
    <x v="4"/>
    <s v="Asian"/>
    <x v="5"/>
    <x v="1"/>
    <m/>
    <n v="31"/>
    <s v="Delay"/>
    <x v="22"/>
    <n v="23"/>
    <x v="1"/>
    <x v="1"/>
    <x v="0"/>
    <x v="1"/>
  </r>
  <r>
    <n v="272774899"/>
    <s v="Y. Cheltnam"/>
    <x v="468"/>
    <s v="Jun"/>
    <n v="2023"/>
    <d v="1899-12-30T22:59:00"/>
    <x v="0"/>
    <x v="1"/>
    <n v="12"/>
    <x v="4"/>
    <s v="Asian"/>
    <x v="5"/>
    <x v="1"/>
    <m/>
    <n v="28"/>
    <s v="Within Time"/>
    <x v="16"/>
    <n v="22"/>
    <x v="1"/>
    <x v="1"/>
    <x v="1"/>
    <x v="1"/>
  </r>
  <r>
    <n v="887128505"/>
    <s v="J. Blais"/>
    <x v="49"/>
    <s v="Oct"/>
    <n v="2024"/>
    <d v="1899-12-30T23:29:00"/>
    <x v="6"/>
    <x v="1"/>
    <n v="41"/>
    <x v="6"/>
    <s v="Asian"/>
    <x v="5"/>
    <x v="1"/>
    <n v="1"/>
    <n v="58"/>
    <s v="Delay"/>
    <x v="1"/>
    <n v="23"/>
    <x v="1"/>
    <x v="0"/>
    <x v="2"/>
    <x v="0"/>
  </r>
  <r>
    <n v="575807147"/>
    <s v="A. Spreag"/>
    <x v="432"/>
    <s v="Nov"/>
    <n v="2023"/>
    <d v="1899-12-30T12:52:00"/>
    <x v="5"/>
    <x v="1"/>
    <n v="21"/>
    <x v="3"/>
    <s v="Asian"/>
    <x v="0"/>
    <x v="1"/>
    <m/>
    <n v="37"/>
    <s v="Delay"/>
    <x v="15"/>
    <n v="12"/>
    <x v="2"/>
    <x v="2"/>
    <x v="0"/>
    <x v="2"/>
  </r>
  <r>
    <n v="245863689"/>
    <s v="A. Swane"/>
    <x v="25"/>
    <s v="Dec"/>
    <n v="2023"/>
    <d v="1899-12-30T20:05:00"/>
    <x v="1"/>
    <x v="1"/>
    <n v="72"/>
    <x v="5"/>
    <s v="Asian"/>
    <x v="0"/>
    <x v="1"/>
    <m/>
    <n v="55"/>
    <s v="Delay"/>
    <x v="11"/>
    <n v="20"/>
    <x v="1"/>
    <x v="0"/>
    <x v="2"/>
    <x v="0"/>
  </r>
  <r>
    <n v="473655654"/>
    <s v="B. Champneys"/>
    <x v="202"/>
    <s v="Apr"/>
    <n v="2023"/>
    <d v="1899-12-30T18:25:00"/>
    <x v="1"/>
    <x v="1"/>
    <n v="36"/>
    <x v="6"/>
    <s v="Asian"/>
    <x v="0"/>
    <x v="1"/>
    <m/>
    <n v="26"/>
    <s v="Within Time"/>
    <x v="13"/>
    <n v="18"/>
    <x v="1"/>
    <x v="2"/>
    <x v="1"/>
    <x v="2"/>
  </r>
  <r>
    <n v="195448741"/>
    <s v="B. Mulqueen"/>
    <x v="526"/>
    <s v="May"/>
    <n v="2024"/>
    <d v="1899-12-30T00:11:00"/>
    <x v="4"/>
    <x v="1"/>
    <n v="73"/>
    <x v="5"/>
    <s v="Asian"/>
    <x v="0"/>
    <x v="1"/>
    <m/>
    <n v="41"/>
    <s v="Delay"/>
    <x v="23"/>
    <n v="0"/>
    <x v="3"/>
    <x v="2"/>
    <x v="0"/>
    <x v="2"/>
  </r>
  <r>
    <n v="537501785"/>
    <s v="C. Fountian"/>
    <x v="12"/>
    <s v="Nov"/>
    <n v="2023"/>
    <d v="1899-12-30T11:40:00"/>
    <x v="3"/>
    <x v="1"/>
    <n v="10"/>
    <x v="4"/>
    <s v="Asian"/>
    <x v="0"/>
    <x v="1"/>
    <m/>
    <n v="22"/>
    <s v="Within Time"/>
    <x v="9"/>
    <n v="11"/>
    <x v="0"/>
    <x v="3"/>
    <x v="1"/>
    <x v="0"/>
  </r>
  <r>
    <n v="853593857"/>
    <s v="C. Hakking"/>
    <x v="559"/>
    <s v="Jul"/>
    <n v="2024"/>
    <d v="1899-12-30T12:30:00"/>
    <x v="0"/>
    <x v="1"/>
    <n v="29"/>
    <x v="3"/>
    <s v="Asian"/>
    <x v="0"/>
    <x v="1"/>
    <m/>
    <n v="34"/>
    <s v="Delay"/>
    <x v="24"/>
    <n v="12"/>
    <x v="2"/>
    <x v="1"/>
    <x v="0"/>
    <x v="1"/>
  </r>
  <r>
    <n v="369419793"/>
    <s v="C. McCombe"/>
    <x v="311"/>
    <s v="May"/>
    <n v="2024"/>
    <d v="1899-12-30T14:33:00"/>
    <x v="6"/>
    <x v="1"/>
    <n v="45"/>
    <x v="2"/>
    <s v="Asian"/>
    <x v="0"/>
    <x v="1"/>
    <m/>
    <n v="50"/>
    <s v="Delay"/>
    <x v="28"/>
    <n v="14"/>
    <x v="2"/>
    <x v="0"/>
    <x v="2"/>
    <x v="2"/>
  </r>
  <r>
    <n v="171341802"/>
    <s v="D. Durrell"/>
    <x v="91"/>
    <s v="Jul"/>
    <n v="2023"/>
    <d v="1899-12-30T00:34:00"/>
    <x v="6"/>
    <x v="1"/>
    <n v="57"/>
    <x v="2"/>
    <s v="Asian"/>
    <x v="0"/>
    <x v="1"/>
    <m/>
    <n v="22"/>
    <s v="Within Time"/>
    <x v="10"/>
    <n v="0"/>
    <x v="3"/>
    <x v="2"/>
    <x v="1"/>
    <x v="2"/>
  </r>
  <r>
    <n v="261268671"/>
    <s v="E. Fellgate"/>
    <x v="22"/>
    <s v="Jan"/>
    <n v="2024"/>
    <d v="1899-12-30T20:26:00"/>
    <x v="5"/>
    <x v="1"/>
    <n v="72"/>
    <x v="5"/>
    <s v="Asian"/>
    <x v="0"/>
    <x v="1"/>
    <m/>
    <n v="10"/>
    <s v="Within Time"/>
    <x v="7"/>
    <n v="20"/>
    <x v="1"/>
    <x v="2"/>
    <x v="1"/>
    <x v="2"/>
  </r>
  <r>
    <n v="802763724"/>
    <s v="E. Pitkethly"/>
    <x v="370"/>
    <s v="Jan"/>
    <n v="2024"/>
    <d v="1899-12-30T22:00:00"/>
    <x v="6"/>
    <x v="1"/>
    <n v="29"/>
    <x v="3"/>
    <s v="Asian"/>
    <x v="0"/>
    <x v="1"/>
    <m/>
    <n v="13"/>
    <s v="Within Time"/>
    <x v="30"/>
    <n v="22"/>
    <x v="1"/>
    <x v="3"/>
    <x v="1"/>
    <x v="1"/>
  </r>
  <r>
    <n v="240904141"/>
    <s v="E. Ponceford"/>
    <x v="571"/>
    <s v="Dec"/>
    <n v="2023"/>
    <d v="1899-12-30T02:09:00"/>
    <x v="0"/>
    <x v="1"/>
    <n v="42"/>
    <x v="6"/>
    <s v="Asian"/>
    <x v="0"/>
    <x v="1"/>
    <m/>
    <n v="24"/>
    <s v="Within Time"/>
    <x v="22"/>
    <n v="2"/>
    <x v="3"/>
    <x v="1"/>
    <x v="1"/>
    <x v="1"/>
  </r>
  <r>
    <n v="484251477"/>
    <s v="E. Dando"/>
    <x v="545"/>
    <s v="Dec"/>
    <n v="2023"/>
    <d v="1899-12-30T08:24:00"/>
    <x v="0"/>
    <x v="1"/>
    <n v="28"/>
    <x v="3"/>
    <s v="Asian"/>
    <x v="0"/>
    <x v="1"/>
    <m/>
    <n v="44"/>
    <s v="Delay"/>
    <x v="27"/>
    <n v="8"/>
    <x v="0"/>
    <x v="3"/>
    <x v="0"/>
    <x v="0"/>
  </r>
  <r>
    <n v="609543148"/>
    <s v="E. Murfin"/>
    <x v="128"/>
    <s v="Aug"/>
    <n v="2023"/>
    <d v="1899-12-30T17:35:00"/>
    <x v="5"/>
    <x v="1"/>
    <n v="66"/>
    <x v="0"/>
    <s v="Asian"/>
    <x v="0"/>
    <x v="1"/>
    <m/>
    <n v="44"/>
    <s v="Delay"/>
    <x v="6"/>
    <n v="17"/>
    <x v="2"/>
    <x v="3"/>
    <x v="0"/>
    <x v="0"/>
  </r>
  <r>
    <n v="424561864"/>
    <s v="F. Blind"/>
    <x v="258"/>
    <s v="Apr"/>
    <n v="2024"/>
    <d v="1899-12-30T14:24:00"/>
    <x v="2"/>
    <x v="1"/>
    <n v="5"/>
    <x v="4"/>
    <s v="Asian"/>
    <x v="0"/>
    <x v="1"/>
    <m/>
    <n v="21"/>
    <s v="Within Time"/>
    <x v="25"/>
    <n v="14"/>
    <x v="2"/>
    <x v="0"/>
    <x v="1"/>
    <x v="0"/>
  </r>
  <r>
    <n v="731965950"/>
    <s v="F. Lennon"/>
    <x v="91"/>
    <s v="Jul"/>
    <n v="2023"/>
    <d v="1899-12-30T09:22:00"/>
    <x v="6"/>
    <x v="1"/>
    <n v="20"/>
    <x v="3"/>
    <s v="Asian"/>
    <x v="0"/>
    <x v="1"/>
    <m/>
    <n v="23"/>
    <s v="Within Time"/>
    <x v="10"/>
    <n v="9"/>
    <x v="0"/>
    <x v="2"/>
    <x v="1"/>
    <x v="2"/>
  </r>
  <r>
    <n v="829502356"/>
    <s v="F. Fearne"/>
    <x v="186"/>
    <s v="Jun"/>
    <n v="2023"/>
    <d v="1899-12-30T04:11:00"/>
    <x v="4"/>
    <x v="1"/>
    <n v="46"/>
    <x v="2"/>
    <s v="Asian"/>
    <x v="0"/>
    <x v="1"/>
    <m/>
    <n v="30"/>
    <s v="Delay"/>
    <x v="18"/>
    <n v="4"/>
    <x v="3"/>
    <x v="1"/>
    <x v="1"/>
    <x v="1"/>
  </r>
  <r>
    <n v="157868870"/>
    <s v="F. Gotmann"/>
    <x v="442"/>
    <s v="Aug"/>
    <n v="2023"/>
    <d v="1899-12-30T10:48:00"/>
    <x v="0"/>
    <x v="1"/>
    <n v="12"/>
    <x v="4"/>
    <s v="Asian"/>
    <x v="0"/>
    <x v="1"/>
    <m/>
    <n v="37"/>
    <s v="Delay"/>
    <x v="11"/>
    <n v="10"/>
    <x v="0"/>
    <x v="0"/>
    <x v="0"/>
    <x v="0"/>
  </r>
  <r>
    <n v="223714722"/>
    <s v="G. Kolak"/>
    <x v="200"/>
    <s v="Apr"/>
    <n v="2023"/>
    <d v="1899-12-30T07:31:00"/>
    <x v="5"/>
    <x v="1"/>
    <n v="12"/>
    <x v="4"/>
    <s v="Asian"/>
    <x v="0"/>
    <x v="1"/>
    <m/>
    <n v="15"/>
    <s v="Within Time"/>
    <x v="28"/>
    <n v="7"/>
    <x v="0"/>
    <x v="0"/>
    <x v="1"/>
    <x v="2"/>
  </r>
  <r>
    <n v="345828537"/>
    <s v="G. Ridolfi"/>
    <x v="315"/>
    <s v="Jun"/>
    <n v="2023"/>
    <d v="1899-12-30T21:47:00"/>
    <x v="5"/>
    <x v="1"/>
    <n v="9"/>
    <x v="4"/>
    <s v="Asian"/>
    <x v="0"/>
    <x v="1"/>
    <m/>
    <n v="19"/>
    <s v="Within Time"/>
    <x v="11"/>
    <n v="21"/>
    <x v="1"/>
    <x v="0"/>
    <x v="1"/>
    <x v="0"/>
  </r>
  <r>
    <n v="601401988"/>
    <s v="G. Yakob"/>
    <x v="251"/>
    <s v="Jul"/>
    <n v="2024"/>
    <d v="1899-12-30T06:00:00"/>
    <x v="3"/>
    <x v="1"/>
    <n v="38"/>
    <x v="6"/>
    <s v="Asian"/>
    <x v="0"/>
    <x v="1"/>
    <m/>
    <n v="27"/>
    <s v="Within Time"/>
    <x v="28"/>
    <n v="6"/>
    <x v="0"/>
    <x v="0"/>
    <x v="1"/>
    <x v="2"/>
  </r>
  <r>
    <n v="498123034"/>
    <s v="G. Satyford"/>
    <x v="296"/>
    <s v="Apr"/>
    <n v="2024"/>
    <d v="1899-12-30T01:30:00"/>
    <x v="1"/>
    <x v="1"/>
    <n v="46"/>
    <x v="2"/>
    <s v="Asian"/>
    <x v="0"/>
    <x v="1"/>
    <m/>
    <n v="40"/>
    <s v="Delay"/>
    <x v="22"/>
    <n v="1"/>
    <x v="3"/>
    <x v="1"/>
    <x v="0"/>
    <x v="1"/>
  </r>
  <r>
    <n v="839477307"/>
    <s v="G. Blunsen"/>
    <x v="78"/>
    <s v="Sep"/>
    <n v="2024"/>
    <d v="1899-12-30T06:00:00"/>
    <x v="0"/>
    <x v="1"/>
    <n v="29"/>
    <x v="3"/>
    <s v="Asian"/>
    <x v="0"/>
    <x v="1"/>
    <m/>
    <n v="52"/>
    <s v="Delay"/>
    <x v="25"/>
    <n v="6"/>
    <x v="0"/>
    <x v="0"/>
    <x v="2"/>
    <x v="0"/>
  </r>
  <r>
    <n v="508311080"/>
    <s v="G. Uren"/>
    <x v="428"/>
    <s v="Aug"/>
    <n v="2024"/>
    <d v="1899-12-30T11:32:00"/>
    <x v="2"/>
    <x v="1"/>
    <n v="9"/>
    <x v="4"/>
    <s v="Asian"/>
    <x v="0"/>
    <x v="1"/>
    <m/>
    <n v="59"/>
    <s v="Delay"/>
    <x v="21"/>
    <n v="11"/>
    <x v="0"/>
    <x v="1"/>
    <x v="2"/>
    <x v="1"/>
  </r>
  <r>
    <n v="373097656"/>
    <s v="H. Eckford"/>
    <x v="175"/>
    <s v="Nov"/>
    <n v="2023"/>
    <d v="1899-12-30T03:08:00"/>
    <x v="1"/>
    <x v="1"/>
    <n v="67"/>
    <x v="0"/>
    <s v="Asian"/>
    <x v="0"/>
    <x v="1"/>
    <m/>
    <n v="17"/>
    <s v="Within Time"/>
    <x v="2"/>
    <n v="3"/>
    <x v="3"/>
    <x v="1"/>
    <x v="1"/>
    <x v="1"/>
  </r>
  <r>
    <n v="519476165"/>
    <s v="H. Evill"/>
    <x v="7"/>
    <s v="Jul"/>
    <n v="2023"/>
    <d v="1899-12-30T23:53:00"/>
    <x v="1"/>
    <x v="1"/>
    <n v="26"/>
    <x v="3"/>
    <s v="Asian"/>
    <x v="0"/>
    <x v="1"/>
    <m/>
    <n v="57"/>
    <s v="Delay"/>
    <x v="4"/>
    <n v="23"/>
    <x v="1"/>
    <x v="2"/>
    <x v="2"/>
    <x v="2"/>
  </r>
  <r>
    <n v="530657735"/>
    <s v="H. Pentycross"/>
    <x v="107"/>
    <s v="Jan"/>
    <n v="2024"/>
    <d v="1899-12-30T06:56:00"/>
    <x v="4"/>
    <x v="1"/>
    <n v="27"/>
    <x v="3"/>
    <s v="Asian"/>
    <x v="0"/>
    <x v="1"/>
    <m/>
    <n v="58"/>
    <s v="Delay"/>
    <x v="4"/>
    <n v="6"/>
    <x v="0"/>
    <x v="2"/>
    <x v="2"/>
    <x v="2"/>
  </r>
  <r>
    <n v="312086219"/>
    <s v="I. Kaaskooper"/>
    <x v="365"/>
    <s v="Feb"/>
    <n v="2024"/>
    <d v="1899-12-30T09:39:00"/>
    <x v="2"/>
    <x v="1"/>
    <n v="47"/>
    <x v="2"/>
    <s v="Asian"/>
    <x v="0"/>
    <x v="1"/>
    <m/>
    <n v="27"/>
    <s v="Within Time"/>
    <x v="1"/>
    <n v="9"/>
    <x v="0"/>
    <x v="0"/>
    <x v="1"/>
    <x v="0"/>
  </r>
  <r>
    <n v="663725329"/>
    <s v="I. Prydden"/>
    <x v="297"/>
    <s v="Jun"/>
    <n v="2024"/>
    <d v="1899-12-30T18:24:00"/>
    <x v="4"/>
    <x v="1"/>
    <n v="61"/>
    <x v="0"/>
    <s v="Asian"/>
    <x v="0"/>
    <x v="1"/>
    <m/>
    <n v="47"/>
    <s v="Delay"/>
    <x v="24"/>
    <n v="18"/>
    <x v="1"/>
    <x v="1"/>
    <x v="2"/>
    <x v="1"/>
  </r>
  <r>
    <n v="531199617"/>
    <s v="J. O'Hollegan"/>
    <x v="65"/>
    <s v="Sep"/>
    <n v="2023"/>
    <d v="1899-12-30T00:55:00"/>
    <x v="6"/>
    <x v="1"/>
    <n v="68"/>
    <x v="0"/>
    <s v="Asian"/>
    <x v="0"/>
    <x v="1"/>
    <m/>
    <n v="34"/>
    <s v="Delay"/>
    <x v="18"/>
    <n v="0"/>
    <x v="3"/>
    <x v="1"/>
    <x v="0"/>
    <x v="1"/>
  </r>
  <r>
    <n v="241686242"/>
    <s v="J. Spargo"/>
    <x v="354"/>
    <s v="Apr"/>
    <n v="2023"/>
    <d v="1899-12-30T05:35:00"/>
    <x v="2"/>
    <x v="1"/>
    <n v="26"/>
    <x v="3"/>
    <s v="Asian"/>
    <x v="0"/>
    <x v="1"/>
    <m/>
    <n v="37"/>
    <s v="Delay"/>
    <x v="27"/>
    <n v="5"/>
    <x v="3"/>
    <x v="3"/>
    <x v="0"/>
    <x v="0"/>
  </r>
  <r>
    <n v="648846300"/>
    <s v="J. Franceschino"/>
    <x v="471"/>
    <s v="Jun"/>
    <n v="2023"/>
    <d v="1899-12-30T11:19:00"/>
    <x v="3"/>
    <x v="1"/>
    <n v="15"/>
    <x v="3"/>
    <s v="Asian"/>
    <x v="0"/>
    <x v="1"/>
    <m/>
    <n v="55"/>
    <s v="Delay"/>
    <x v="25"/>
    <n v="11"/>
    <x v="0"/>
    <x v="0"/>
    <x v="2"/>
    <x v="0"/>
  </r>
  <r>
    <n v="459845993"/>
    <s v="K. Stebbing"/>
    <x v="432"/>
    <s v="Nov"/>
    <n v="2023"/>
    <d v="1899-12-30T22:47:00"/>
    <x v="5"/>
    <x v="1"/>
    <n v="4"/>
    <x v="1"/>
    <s v="Asian"/>
    <x v="0"/>
    <x v="1"/>
    <m/>
    <n v="11"/>
    <s v="Within Time"/>
    <x v="15"/>
    <n v="22"/>
    <x v="1"/>
    <x v="2"/>
    <x v="1"/>
    <x v="2"/>
  </r>
  <r>
    <n v="303712802"/>
    <s v="K. Naylor"/>
    <x v="157"/>
    <s v="Jan"/>
    <n v="2024"/>
    <d v="1899-12-30T11:56:00"/>
    <x v="0"/>
    <x v="1"/>
    <n v="75"/>
    <x v="5"/>
    <s v="Asian"/>
    <x v="0"/>
    <x v="1"/>
    <m/>
    <n v="15"/>
    <s v="Within Time"/>
    <x v="15"/>
    <n v="11"/>
    <x v="0"/>
    <x v="2"/>
    <x v="1"/>
    <x v="2"/>
  </r>
  <r>
    <n v="646282601"/>
    <s v="K. Potticary"/>
    <x v="235"/>
    <s v="Jul"/>
    <n v="2024"/>
    <d v="1899-12-30T08:57:00"/>
    <x v="6"/>
    <x v="1"/>
    <n v="52"/>
    <x v="2"/>
    <s v="Asian"/>
    <x v="0"/>
    <x v="1"/>
    <m/>
    <n v="20"/>
    <s v="Within Time"/>
    <x v="3"/>
    <n v="8"/>
    <x v="0"/>
    <x v="2"/>
    <x v="1"/>
    <x v="2"/>
  </r>
  <r>
    <n v="670584395"/>
    <s v="K. Garbutt"/>
    <x v="242"/>
    <s v="May"/>
    <n v="2024"/>
    <d v="1899-12-30T00:13:00"/>
    <x v="0"/>
    <x v="1"/>
    <n v="10"/>
    <x v="4"/>
    <s v="Asian"/>
    <x v="0"/>
    <x v="1"/>
    <m/>
    <n v="33"/>
    <s v="Delay"/>
    <x v="13"/>
    <n v="0"/>
    <x v="3"/>
    <x v="2"/>
    <x v="0"/>
    <x v="2"/>
  </r>
  <r>
    <n v="237969260"/>
    <s v="K. Stiant"/>
    <x v="530"/>
    <s v="Apr"/>
    <n v="2024"/>
    <d v="1899-12-30T18:02:00"/>
    <x v="3"/>
    <x v="1"/>
    <n v="27"/>
    <x v="3"/>
    <s v="Asian"/>
    <x v="0"/>
    <x v="1"/>
    <m/>
    <n v="52"/>
    <s v="Delay"/>
    <x v="16"/>
    <n v="18"/>
    <x v="1"/>
    <x v="1"/>
    <x v="2"/>
    <x v="1"/>
  </r>
  <r>
    <n v="592785794"/>
    <s v="K. Tessyman"/>
    <x v="71"/>
    <s v="Jul"/>
    <n v="2023"/>
    <d v="1899-12-30T09:23:00"/>
    <x v="0"/>
    <x v="1"/>
    <n v="22"/>
    <x v="3"/>
    <s v="Asian"/>
    <x v="0"/>
    <x v="1"/>
    <m/>
    <n v="53"/>
    <s v="Delay"/>
    <x v="5"/>
    <n v="9"/>
    <x v="0"/>
    <x v="0"/>
    <x v="2"/>
    <x v="0"/>
  </r>
  <r>
    <n v="144239650"/>
    <s v="K. Mullany"/>
    <x v="173"/>
    <s v="Feb"/>
    <n v="2024"/>
    <d v="1899-12-30T18:19:00"/>
    <x v="6"/>
    <x v="1"/>
    <n v="6"/>
    <x v="4"/>
    <s v="Asian"/>
    <x v="0"/>
    <x v="1"/>
    <m/>
    <n v="57"/>
    <s v="Delay"/>
    <x v="0"/>
    <n v="18"/>
    <x v="1"/>
    <x v="0"/>
    <x v="2"/>
    <x v="0"/>
  </r>
  <r>
    <n v="498273065"/>
    <s v="L. Harrod"/>
    <x v="457"/>
    <s v="Jul"/>
    <n v="2023"/>
    <d v="1899-12-30T20:43:00"/>
    <x v="1"/>
    <x v="1"/>
    <n v="73"/>
    <x v="5"/>
    <s v="Asian"/>
    <x v="0"/>
    <x v="1"/>
    <m/>
    <n v="13"/>
    <s v="Within Time"/>
    <x v="1"/>
    <n v="20"/>
    <x v="1"/>
    <x v="0"/>
    <x v="1"/>
    <x v="0"/>
  </r>
  <r>
    <n v="489028826"/>
    <s v="L. Swede"/>
    <x v="299"/>
    <s v="Feb"/>
    <n v="2024"/>
    <d v="1899-12-30T16:15:00"/>
    <x v="0"/>
    <x v="1"/>
    <n v="67"/>
    <x v="0"/>
    <s v="Asian"/>
    <x v="0"/>
    <x v="1"/>
    <m/>
    <n v="16"/>
    <s v="Within Time"/>
    <x v="28"/>
    <n v="16"/>
    <x v="2"/>
    <x v="0"/>
    <x v="1"/>
    <x v="2"/>
  </r>
  <r>
    <n v="378322885"/>
    <s v="L. Osboldstone"/>
    <x v="304"/>
    <s v="Oct"/>
    <n v="2023"/>
    <d v="1899-12-30T07:09:00"/>
    <x v="1"/>
    <x v="1"/>
    <n v="45"/>
    <x v="2"/>
    <s v="Asian"/>
    <x v="0"/>
    <x v="1"/>
    <m/>
    <n v="30"/>
    <s v="Delay"/>
    <x v="16"/>
    <n v="7"/>
    <x v="0"/>
    <x v="1"/>
    <x v="1"/>
    <x v="1"/>
  </r>
  <r>
    <n v="893841872"/>
    <s v="L. Shilling"/>
    <x v="517"/>
    <s v="Jul"/>
    <n v="2023"/>
    <d v="1899-12-30T22:21:00"/>
    <x v="3"/>
    <x v="1"/>
    <n v="42"/>
    <x v="6"/>
    <s v="Asian"/>
    <x v="0"/>
    <x v="1"/>
    <m/>
    <n v="35"/>
    <s v="Delay"/>
    <x v="17"/>
    <n v="22"/>
    <x v="1"/>
    <x v="1"/>
    <x v="0"/>
    <x v="1"/>
  </r>
  <r>
    <n v="755101498"/>
    <s v="L. Kettle"/>
    <x v="60"/>
    <s v="Jun"/>
    <n v="2023"/>
    <d v="1899-12-30T07:08:00"/>
    <x v="2"/>
    <x v="1"/>
    <n v="47"/>
    <x v="2"/>
    <s v="Asian"/>
    <x v="0"/>
    <x v="1"/>
    <m/>
    <n v="35"/>
    <s v="Delay"/>
    <x v="13"/>
    <n v="7"/>
    <x v="0"/>
    <x v="2"/>
    <x v="0"/>
    <x v="2"/>
  </r>
  <r>
    <n v="435903773"/>
    <s v="L. Fells"/>
    <x v="150"/>
    <s v="Feb"/>
    <n v="2024"/>
    <d v="1899-12-30T08:14:00"/>
    <x v="2"/>
    <x v="1"/>
    <n v="16"/>
    <x v="3"/>
    <s v="Asian"/>
    <x v="0"/>
    <x v="1"/>
    <m/>
    <n v="42"/>
    <s v="Delay"/>
    <x v="4"/>
    <n v="8"/>
    <x v="0"/>
    <x v="2"/>
    <x v="0"/>
    <x v="2"/>
  </r>
  <r>
    <n v="410996767"/>
    <s v="L. Boothman"/>
    <x v="83"/>
    <s v="Aug"/>
    <n v="2024"/>
    <d v="1899-12-30T01:51:00"/>
    <x v="1"/>
    <x v="1"/>
    <n v="20"/>
    <x v="3"/>
    <s v="Asian"/>
    <x v="0"/>
    <x v="1"/>
    <m/>
    <n v="52"/>
    <s v="Delay"/>
    <x v="29"/>
    <n v="1"/>
    <x v="3"/>
    <x v="2"/>
    <x v="2"/>
    <x v="2"/>
  </r>
  <r>
    <n v="451806419"/>
    <s v="M. Regi"/>
    <x v="491"/>
    <s v="Dec"/>
    <n v="2023"/>
    <d v="1899-12-30T08:59:00"/>
    <x v="6"/>
    <x v="1"/>
    <n v="53"/>
    <x v="2"/>
    <s v="Asian"/>
    <x v="0"/>
    <x v="1"/>
    <m/>
    <n v="11"/>
    <s v="Within Time"/>
    <x v="9"/>
    <n v="8"/>
    <x v="0"/>
    <x v="3"/>
    <x v="1"/>
    <x v="0"/>
  </r>
  <r>
    <n v="703106119"/>
    <s v="M. Woolatt"/>
    <x v="307"/>
    <s v="Apr"/>
    <n v="2024"/>
    <d v="1899-12-30T12:03:00"/>
    <x v="3"/>
    <x v="1"/>
    <n v="53"/>
    <x v="2"/>
    <s v="Asian"/>
    <x v="0"/>
    <x v="1"/>
    <m/>
    <n v="20"/>
    <s v="Within Time"/>
    <x v="28"/>
    <n v="12"/>
    <x v="2"/>
    <x v="0"/>
    <x v="1"/>
    <x v="2"/>
  </r>
  <r>
    <n v="376369792"/>
    <s v="M. Ilyinykh"/>
    <x v="58"/>
    <s v="Sep"/>
    <n v="2023"/>
    <d v="1899-12-30T11:19:00"/>
    <x v="0"/>
    <x v="1"/>
    <n v="63"/>
    <x v="0"/>
    <s v="Asian"/>
    <x v="0"/>
    <x v="1"/>
    <m/>
    <n v="31"/>
    <s v="Delay"/>
    <x v="27"/>
    <n v="11"/>
    <x v="0"/>
    <x v="3"/>
    <x v="0"/>
    <x v="0"/>
  </r>
  <r>
    <n v="641288440"/>
    <s v="M. Saunter"/>
    <x v="307"/>
    <s v="Apr"/>
    <n v="2024"/>
    <d v="1899-12-30T23:54:00"/>
    <x v="3"/>
    <x v="1"/>
    <n v="57"/>
    <x v="2"/>
    <s v="Asian"/>
    <x v="0"/>
    <x v="1"/>
    <m/>
    <n v="36"/>
    <s v="Delay"/>
    <x v="28"/>
    <n v="23"/>
    <x v="1"/>
    <x v="0"/>
    <x v="0"/>
    <x v="2"/>
  </r>
  <r>
    <n v="618617698"/>
    <s v="M. Connors"/>
    <x v="289"/>
    <s v="Aug"/>
    <n v="2024"/>
    <d v="1899-12-30T10:08:00"/>
    <x v="6"/>
    <x v="1"/>
    <n v="44"/>
    <x v="6"/>
    <s v="Asian"/>
    <x v="0"/>
    <x v="1"/>
    <m/>
    <n v="42"/>
    <s v="Delay"/>
    <x v="0"/>
    <n v="10"/>
    <x v="0"/>
    <x v="0"/>
    <x v="0"/>
    <x v="0"/>
  </r>
  <r>
    <n v="570044215"/>
    <s v="M. Hearl"/>
    <x v="474"/>
    <s v="Jul"/>
    <n v="2023"/>
    <d v="1899-12-30T06:34:00"/>
    <x v="3"/>
    <x v="1"/>
    <n v="49"/>
    <x v="2"/>
    <s v="Asian"/>
    <x v="0"/>
    <x v="1"/>
    <m/>
    <n v="49"/>
    <s v="Delay"/>
    <x v="30"/>
    <n v="6"/>
    <x v="0"/>
    <x v="3"/>
    <x v="2"/>
    <x v="1"/>
  </r>
  <r>
    <n v="101563319"/>
    <s v="M. Kilduff"/>
    <x v="558"/>
    <s v="Oct"/>
    <n v="2023"/>
    <d v="1899-12-30T18:21:00"/>
    <x v="3"/>
    <x v="1"/>
    <n v="44"/>
    <x v="6"/>
    <s v="Asian"/>
    <x v="0"/>
    <x v="1"/>
    <m/>
    <n v="55"/>
    <s v="Delay"/>
    <x v="19"/>
    <n v="18"/>
    <x v="1"/>
    <x v="3"/>
    <x v="2"/>
    <x v="1"/>
  </r>
  <r>
    <n v="175606843"/>
    <s v="N. Bednall"/>
    <x v="303"/>
    <s v="Mar"/>
    <n v="2024"/>
    <d v="1899-12-30T21:12:00"/>
    <x v="1"/>
    <x v="1"/>
    <n v="73"/>
    <x v="5"/>
    <s v="Asian"/>
    <x v="0"/>
    <x v="1"/>
    <m/>
    <n v="40"/>
    <s v="Delay"/>
    <x v="30"/>
    <n v="21"/>
    <x v="1"/>
    <x v="3"/>
    <x v="0"/>
    <x v="1"/>
  </r>
  <r>
    <n v="754084143"/>
    <s v="N. Leeke"/>
    <x v="524"/>
    <s v="Oct"/>
    <n v="2024"/>
    <d v="1899-12-30T20:35:00"/>
    <x v="4"/>
    <x v="1"/>
    <n v="71"/>
    <x v="5"/>
    <s v="Asian"/>
    <x v="0"/>
    <x v="1"/>
    <m/>
    <n v="49"/>
    <s v="Delay"/>
    <x v="26"/>
    <n v="20"/>
    <x v="1"/>
    <x v="2"/>
    <x v="2"/>
    <x v="2"/>
  </r>
  <r>
    <n v="811513965"/>
    <s v="O. Mangenot"/>
    <x v="270"/>
    <s v="Aug"/>
    <n v="2024"/>
    <d v="1899-12-30T00:33:00"/>
    <x v="2"/>
    <x v="1"/>
    <n v="76"/>
    <x v="5"/>
    <s v="Asian"/>
    <x v="0"/>
    <x v="1"/>
    <m/>
    <n v="11"/>
    <s v="Within Time"/>
    <x v="19"/>
    <n v="0"/>
    <x v="3"/>
    <x v="3"/>
    <x v="1"/>
    <x v="1"/>
  </r>
  <r>
    <n v="886682597"/>
    <s v="O. Crowter"/>
    <x v="119"/>
    <s v="Jan"/>
    <n v="2024"/>
    <d v="1899-12-30T14:38:00"/>
    <x v="4"/>
    <x v="1"/>
    <n v="51"/>
    <x v="2"/>
    <s v="Asian"/>
    <x v="0"/>
    <x v="1"/>
    <m/>
    <n v="38"/>
    <s v="Delay"/>
    <x v="1"/>
    <n v="14"/>
    <x v="2"/>
    <x v="0"/>
    <x v="0"/>
    <x v="0"/>
  </r>
  <r>
    <n v="802894548"/>
    <s v="P. Soro"/>
    <x v="452"/>
    <s v="Jan"/>
    <n v="2024"/>
    <d v="1899-12-30T17:06:00"/>
    <x v="6"/>
    <x v="1"/>
    <n v="26"/>
    <x v="3"/>
    <s v="Asian"/>
    <x v="0"/>
    <x v="1"/>
    <m/>
    <n v="49"/>
    <s v="Delay"/>
    <x v="17"/>
    <n v="17"/>
    <x v="2"/>
    <x v="1"/>
    <x v="2"/>
    <x v="1"/>
  </r>
  <r>
    <n v="325347964"/>
    <s v="P. Flanagan"/>
    <x v="543"/>
    <s v="Apr"/>
    <n v="2023"/>
    <d v="1899-12-30T13:44:00"/>
    <x v="5"/>
    <x v="1"/>
    <n v="49"/>
    <x v="2"/>
    <s v="Asian"/>
    <x v="0"/>
    <x v="1"/>
    <m/>
    <n v="54"/>
    <s v="Delay"/>
    <x v="16"/>
    <n v="13"/>
    <x v="2"/>
    <x v="1"/>
    <x v="2"/>
    <x v="1"/>
  </r>
  <r>
    <n v="155084866"/>
    <s v="Q. MacConnal"/>
    <x v="206"/>
    <s v="Jul"/>
    <n v="2024"/>
    <d v="1899-12-30T21:37:00"/>
    <x v="2"/>
    <x v="1"/>
    <n v="30"/>
    <x v="6"/>
    <s v="Asian"/>
    <x v="0"/>
    <x v="1"/>
    <m/>
    <n v="26"/>
    <s v="Within Time"/>
    <x v="6"/>
    <n v="21"/>
    <x v="1"/>
    <x v="3"/>
    <x v="1"/>
    <x v="0"/>
  </r>
  <r>
    <n v="774118347"/>
    <s v="Q. Hodgin"/>
    <x v="425"/>
    <s v="Dec"/>
    <n v="2023"/>
    <d v="1899-12-30T18:06:00"/>
    <x v="0"/>
    <x v="1"/>
    <n v="2"/>
    <x v="1"/>
    <s v="Asian"/>
    <x v="0"/>
    <x v="1"/>
    <m/>
    <n v="43"/>
    <s v="Delay"/>
    <x v="23"/>
    <n v="18"/>
    <x v="1"/>
    <x v="2"/>
    <x v="0"/>
    <x v="2"/>
  </r>
  <r>
    <n v="876649030"/>
    <s v="Q. Stanborough"/>
    <x v="495"/>
    <s v="Jun"/>
    <n v="2023"/>
    <d v="1899-12-30T11:35:00"/>
    <x v="5"/>
    <x v="1"/>
    <n v="16"/>
    <x v="3"/>
    <s v="Asian"/>
    <x v="0"/>
    <x v="1"/>
    <m/>
    <n v="59"/>
    <s v="Delay"/>
    <x v="3"/>
    <n v="11"/>
    <x v="0"/>
    <x v="2"/>
    <x v="2"/>
    <x v="2"/>
  </r>
  <r>
    <n v="202196980"/>
    <s v="R. Lamburn"/>
    <x v="523"/>
    <s v="Apr"/>
    <n v="2024"/>
    <d v="1899-12-30T16:28:00"/>
    <x v="2"/>
    <x v="1"/>
    <n v="75"/>
    <x v="5"/>
    <s v="Asian"/>
    <x v="0"/>
    <x v="1"/>
    <m/>
    <n v="11"/>
    <s v="Within Time"/>
    <x v="2"/>
    <n v="16"/>
    <x v="2"/>
    <x v="1"/>
    <x v="1"/>
    <x v="1"/>
  </r>
  <r>
    <n v="505686123"/>
    <s v="R. Faust"/>
    <x v="476"/>
    <s v="Oct"/>
    <n v="2023"/>
    <d v="1899-12-30T13:51:00"/>
    <x v="2"/>
    <x v="1"/>
    <n v="78"/>
    <x v="5"/>
    <s v="Asian"/>
    <x v="0"/>
    <x v="1"/>
    <m/>
    <n v="27"/>
    <s v="Within Time"/>
    <x v="7"/>
    <n v="13"/>
    <x v="2"/>
    <x v="2"/>
    <x v="1"/>
    <x v="2"/>
  </r>
  <r>
    <n v="860082680"/>
    <s v="S. Drinkall"/>
    <x v="474"/>
    <s v="Jul"/>
    <n v="2023"/>
    <d v="1899-12-30T01:11:00"/>
    <x v="3"/>
    <x v="1"/>
    <n v="68"/>
    <x v="0"/>
    <s v="Asian"/>
    <x v="0"/>
    <x v="1"/>
    <m/>
    <n v="25"/>
    <s v="Within Time"/>
    <x v="30"/>
    <n v="1"/>
    <x v="3"/>
    <x v="3"/>
    <x v="1"/>
    <x v="1"/>
  </r>
  <r>
    <n v="589373605"/>
    <s v="S. Gilpillan"/>
    <x v="151"/>
    <s v="Jun"/>
    <n v="2023"/>
    <d v="1899-12-30T13:32:00"/>
    <x v="6"/>
    <x v="1"/>
    <n v="79"/>
    <x v="5"/>
    <s v="Asian"/>
    <x v="0"/>
    <x v="1"/>
    <m/>
    <n v="30"/>
    <s v="Delay"/>
    <x v="0"/>
    <n v="13"/>
    <x v="2"/>
    <x v="0"/>
    <x v="1"/>
    <x v="0"/>
  </r>
  <r>
    <n v="628782242"/>
    <s v="T. Fury"/>
    <x v="34"/>
    <s v="Jun"/>
    <n v="2024"/>
    <d v="1899-12-30T11:31:00"/>
    <x v="1"/>
    <x v="1"/>
    <n v="18"/>
    <x v="3"/>
    <s v="Asian"/>
    <x v="0"/>
    <x v="1"/>
    <m/>
    <n v="17"/>
    <s v="Within Time"/>
    <x v="21"/>
    <n v="11"/>
    <x v="0"/>
    <x v="1"/>
    <x v="1"/>
    <x v="1"/>
  </r>
  <r>
    <n v="414099485"/>
    <s v="T. MacVagh"/>
    <x v="576"/>
    <s v="May"/>
    <n v="2023"/>
    <d v="1899-12-30T23:15:00"/>
    <x v="1"/>
    <x v="1"/>
    <n v="75"/>
    <x v="5"/>
    <s v="Asian"/>
    <x v="0"/>
    <x v="1"/>
    <m/>
    <n v="28"/>
    <s v="Within Time"/>
    <x v="27"/>
    <n v="23"/>
    <x v="1"/>
    <x v="3"/>
    <x v="1"/>
    <x v="0"/>
  </r>
  <r>
    <n v="484453732"/>
    <s v="T. Ondrasek"/>
    <x v="180"/>
    <s v="Apr"/>
    <n v="2023"/>
    <d v="1899-12-30T03:45:00"/>
    <x v="2"/>
    <x v="1"/>
    <n v="8"/>
    <x v="4"/>
    <s v="Asian"/>
    <x v="0"/>
    <x v="1"/>
    <m/>
    <n v="30"/>
    <s v="Delay"/>
    <x v="23"/>
    <n v="3"/>
    <x v="3"/>
    <x v="2"/>
    <x v="1"/>
    <x v="2"/>
  </r>
  <r>
    <n v="636255929"/>
    <s v="T. Sawood"/>
    <x v="273"/>
    <s v="Sep"/>
    <n v="2023"/>
    <d v="1899-12-30T06:45:00"/>
    <x v="3"/>
    <x v="1"/>
    <n v="1"/>
    <x v="1"/>
    <s v="Asian"/>
    <x v="0"/>
    <x v="1"/>
    <m/>
    <n v="35"/>
    <s v="Delay"/>
    <x v="15"/>
    <n v="6"/>
    <x v="0"/>
    <x v="2"/>
    <x v="0"/>
    <x v="2"/>
  </r>
  <r>
    <n v="740718908"/>
    <s v="T. Mabone"/>
    <x v="356"/>
    <s v="Mar"/>
    <n v="2024"/>
    <d v="1899-12-30T23:32:00"/>
    <x v="6"/>
    <x v="1"/>
    <n v="56"/>
    <x v="2"/>
    <s v="Asian"/>
    <x v="0"/>
    <x v="1"/>
    <m/>
    <n v="50"/>
    <s v="Delay"/>
    <x v="5"/>
    <n v="23"/>
    <x v="1"/>
    <x v="0"/>
    <x v="2"/>
    <x v="0"/>
  </r>
  <r>
    <n v="722505106"/>
    <s v="T. McMillam"/>
    <x v="441"/>
    <s v="Apr"/>
    <n v="2024"/>
    <d v="1899-12-30T01:14:00"/>
    <x v="1"/>
    <x v="1"/>
    <n v="57"/>
    <x v="2"/>
    <s v="Asian"/>
    <x v="0"/>
    <x v="1"/>
    <m/>
    <n v="53"/>
    <s v="Delay"/>
    <x v="23"/>
    <n v="1"/>
    <x v="3"/>
    <x v="2"/>
    <x v="2"/>
    <x v="2"/>
  </r>
  <r>
    <n v="483659338"/>
    <s v="U. Sprigging"/>
    <x v="67"/>
    <s v="May"/>
    <n v="2024"/>
    <d v="1899-12-30T04:20:00"/>
    <x v="0"/>
    <x v="1"/>
    <n v="36"/>
    <x v="6"/>
    <s v="Asian"/>
    <x v="0"/>
    <x v="1"/>
    <m/>
    <n v="13"/>
    <s v="Within Time"/>
    <x v="19"/>
    <n v="4"/>
    <x v="3"/>
    <x v="3"/>
    <x v="1"/>
    <x v="1"/>
  </r>
  <r>
    <n v="267182904"/>
    <s v="U. Bachelor"/>
    <x v="130"/>
    <s v="Jun"/>
    <n v="2024"/>
    <d v="1899-12-30T07:47:00"/>
    <x v="0"/>
    <x v="1"/>
    <n v="51"/>
    <x v="2"/>
    <s v="Asian"/>
    <x v="0"/>
    <x v="1"/>
    <m/>
    <n v="26"/>
    <s v="Within Time"/>
    <x v="18"/>
    <n v="7"/>
    <x v="0"/>
    <x v="1"/>
    <x v="1"/>
    <x v="1"/>
  </r>
  <r>
    <n v="438785956"/>
    <s v="V. Wesgate"/>
    <x v="507"/>
    <s v="Sep"/>
    <n v="2023"/>
    <d v="1899-12-30T23:12:00"/>
    <x v="0"/>
    <x v="1"/>
    <n v="49"/>
    <x v="2"/>
    <s v="Asian"/>
    <x v="0"/>
    <x v="1"/>
    <m/>
    <n v="14"/>
    <s v="Within Time"/>
    <x v="0"/>
    <n v="23"/>
    <x v="1"/>
    <x v="0"/>
    <x v="1"/>
    <x v="0"/>
  </r>
  <r>
    <n v="315044027"/>
    <s v="V. Chasmer"/>
    <x v="564"/>
    <s v="Jun"/>
    <n v="2024"/>
    <d v="1899-12-30T15:15:00"/>
    <x v="3"/>
    <x v="1"/>
    <n v="75"/>
    <x v="5"/>
    <s v="Asian"/>
    <x v="0"/>
    <x v="1"/>
    <m/>
    <n v="19"/>
    <s v="Within Time"/>
    <x v="30"/>
    <n v="15"/>
    <x v="2"/>
    <x v="3"/>
    <x v="1"/>
    <x v="1"/>
  </r>
  <r>
    <n v="547568712"/>
    <s v="V. Fisby"/>
    <x v="37"/>
    <s v="May"/>
    <n v="2023"/>
    <d v="1899-12-30T20:44:00"/>
    <x v="1"/>
    <x v="1"/>
    <n v="4"/>
    <x v="1"/>
    <s v="Asian"/>
    <x v="0"/>
    <x v="1"/>
    <m/>
    <n v="29"/>
    <s v="Within Time"/>
    <x v="23"/>
    <n v="20"/>
    <x v="1"/>
    <x v="2"/>
    <x v="1"/>
    <x v="2"/>
  </r>
  <r>
    <n v="581509829"/>
    <s v="V. Higginbottam"/>
    <x v="388"/>
    <s v="Mar"/>
    <n v="2024"/>
    <d v="1899-12-30T09:18:00"/>
    <x v="3"/>
    <x v="1"/>
    <n v="49"/>
    <x v="2"/>
    <s v="Asian"/>
    <x v="0"/>
    <x v="1"/>
    <m/>
    <n v="40"/>
    <s v="Delay"/>
    <x v="29"/>
    <n v="9"/>
    <x v="0"/>
    <x v="2"/>
    <x v="0"/>
    <x v="2"/>
  </r>
  <r>
    <n v="807934330"/>
    <s v="V. Cordy"/>
    <x v="372"/>
    <s v="Jun"/>
    <n v="2023"/>
    <d v="1899-12-30T03:48:00"/>
    <x v="4"/>
    <x v="1"/>
    <n v="76"/>
    <x v="5"/>
    <s v="Asian"/>
    <x v="0"/>
    <x v="1"/>
    <m/>
    <n v="56"/>
    <s v="Delay"/>
    <x v="5"/>
    <n v="3"/>
    <x v="3"/>
    <x v="0"/>
    <x v="2"/>
    <x v="0"/>
  </r>
  <r>
    <n v="131641456"/>
    <s v="W. Jeyness"/>
    <x v="303"/>
    <s v="Mar"/>
    <n v="2024"/>
    <d v="1899-12-30T20:52:00"/>
    <x v="1"/>
    <x v="1"/>
    <n v="44"/>
    <x v="6"/>
    <s v="Asian"/>
    <x v="0"/>
    <x v="1"/>
    <m/>
    <n v="34"/>
    <s v="Delay"/>
    <x v="30"/>
    <n v="20"/>
    <x v="1"/>
    <x v="3"/>
    <x v="0"/>
    <x v="1"/>
  </r>
  <r>
    <n v="703680368"/>
    <s v="W. Ratt"/>
    <x v="568"/>
    <s v="Dec"/>
    <n v="2023"/>
    <d v="1899-12-30T14:32:00"/>
    <x v="5"/>
    <x v="1"/>
    <n v="69"/>
    <x v="0"/>
    <s v="Asian"/>
    <x v="0"/>
    <x v="1"/>
    <m/>
    <n v="41"/>
    <s v="Delay"/>
    <x v="19"/>
    <n v="14"/>
    <x v="2"/>
    <x v="3"/>
    <x v="0"/>
    <x v="1"/>
  </r>
  <r>
    <n v="368235365"/>
    <s v="W. Wimpenny"/>
    <x v="362"/>
    <s v="May"/>
    <n v="2024"/>
    <d v="1899-12-30T02:12:00"/>
    <x v="6"/>
    <x v="1"/>
    <n v="17"/>
    <x v="3"/>
    <s v="Asian"/>
    <x v="0"/>
    <x v="1"/>
    <m/>
    <n v="59"/>
    <s v="Delay"/>
    <x v="20"/>
    <n v="2"/>
    <x v="3"/>
    <x v="3"/>
    <x v="2"/>
    <x v="0"/>
  </r>
  <r>
    <n v="613258167"/>
    <s v="X. Southcott"/>
    <x v="41"/>
    <s v="Aug"/>
    <n v="2024"/>
    <d v="1899-12-30T00:56:00"/>
    <x v="1"/>
    <x v="1"/>
    <n v="78"/>
    <x v="5"/>
    <s v="Asian"/>
    <x v="0"/>
    <x v="1"/>
    <m/>
    <n v="24"/>
    <s v="Within Time"/>
    <x v="8"/>
    <n v="0"/>
    <x v="3"/>
    <x v="3"/>
    <x v="1"/>
    <x v="1"/>
  </r>
  <r>
    <n v="652906916"/>
    <s v="X. Prevett"/>
    <x v="227"/>
    <s v="Sep"/>
    <n v="2023"/>
    <d v="1899-12-30T08:24:00"/>
    <x v="5"/>
    <x v="1"/>
    <n v="56"/>
    <x v="2"/>
    <s v="Asian"/>
    <x v="0"/>
    <x v="1"/>
    <m/>
    <n v="30"/>
    <s v="Delay"/>
    <x v="4"/>
    <n v="8"/>
    <x v="0"/>
    <x v="2"/>
    <x v="1"/>
    <x v="2"/>
  </r>
  <r>
    <n v="447109548"/>
    <s v="X. Gercken"/>
    <x v="415"/>
    <s v="Aug"/>
    <n v="2024"/>
    <d v="1899-12-30T20:37:00"/>
    <x v="2"/>
    <x v="1"/>
    <n v="28"/>
    <x v="3"/>
    <s v="Asian"/>
    <x v="0"/>
    <x v="1"/>
    <m/>
    <n v="42"/>
    <s v="Delay"/>
    <x v="13"/>
    <n v="20"/>
    <x v="1"/>
    <x v="2"/>
    <x v="0"/>
    <x v="2"/>
  </r>
  <r>
    <n v="786855090"/>
    <s v="X. Enderle"/>
    <x v="431"/>
    <s v="Oct"/>
    <n v="2024"/>
    <d v="1899-12-30T13:21:00"/>
    <x v="0"/>
    <x v="1"/>
    <n v="18"/>
    <x v="3"/>
    <s v="Asian"/>
    <x v="0"/>
    <x v="1"/>
    <m/>
    <n v="50"/>
    <s v="Delay"/>
    <x v="17"/>
    <n v="13"/>
    <x v="2"/>
    <x v="1"/>
    <x v="2"/>
    <x v="1"/>
  </r>
  <r>
    <n v="340012682"/>
    <s v="X. Kellert"/>
    <x v="539"/>
    <s v="Aug"/>
    <n v="2024"/>
    <d v="1899-12-30T03:19:00"/>
    <x v="4"/>
    <x v="1"/>
    <n v="29"/>
    <x v="3"/>
    <s v="Asian"/>
    <x v="0"/>
    <x v="1"/>
    <m/>
    <n v="56"/>
    <s v="Delay"/>
    <x v="5"/>
    <n v="3"/>
    <x v="3"/>
    <x v="0"/>
    <x v="2"/>
    <x v="0"/>
  </r>
  <r>
    <n v="680153313"/>
    <s v="Y. Benallack"/>
    <x v="448"/>
    <s v="Jul"/>
    <n v="2024"/>
    <d v="1899-12-30T17:28:00"/>
    <x v="2"/>
    <x v="1"/>
    <n v="62"/>
    <x v="0"/>
    <s v="Asian"/>
    <x v="0"/>
    <x v="1"/>
    <m/>
    <n v="18"/>
    <s v="Within Time"/>
    <x v="2"/>
    <n v="17"/>
    <x v="2"/>
    <x v="1"/>
    <x v="1"/>
    <x v="1"/>
  </r>
  <r>
    <n v="756527604"/>
    <s v="Y. Abbett"/>
    <x v="247"/>
    <s v="Jun"/>
    <n v="2023"/>
    <d v="1899-12-30T21:58:00"/>
    <x v="2"/>
    <x v="1"/>
    <n v="32"/>
    <x v="6"/>
    <s v="Asian"/>
    <x v="0"/>
    <x v="1"/>
    <m/>
    <n v="25"/>
    <s v="Within Time"/>
    <x v="1"/>
    <n v="21"/>
    <x v="1"/>
    <x v="0"/>
    <x v="1"/>
    <x v="0"/>
  </r>
  <r>
    <n v="322589129"/>
    <s v="Z. Cash"/>
    <x v="352"/>
    <s v="Oct"/>
    <n v="2023"/>
    <d v="1899-12-30T13:36:00"/>
    <x v="0"/>
    <x v="1"/>
    <n v="50"/>
    <x v="2"/>
    <s v="Asian"/>
    <x v="0"/>
    <x v="1"/>
    <m/>
    <n v="15"/>
    <s v="Within Time"/>
    <x v="25"/>
    <n v="13"/>
    <x v="2"/>
    <x v="0"/>
    <x v="1"/>
    <x v="0"/>
  </r>
  <r>
    <n v="347453426"/>
    <s v="Z. Greystock"/>
    <x v="237"/>
    <s v="May"/>
    <n v="2024"/>
    <d v="1899-12-30T16:20:00"/>
    <x v="2"/>
    <x v="1"/>
    <n v="23"/>
    <x v="3"/>
    <s v="Asian"/>
    <x v="0"/>
    <x v="1"/>
    <m/>
    <n v="25"/>
    <s v="Within Time"/>
    <x v="12"/>
    <n v="16"/>
    <x v="2"/>
    <x v="2"/>
    <x v="1"/>
    <x v="2"/>
  </r>
  <r>
    <n v="273924143"/>
    <s v="Z. Todd"/>
    <x v="457"/>
    <s v="Jul"/>
    <n v="2023"/>
    <d v="1899-12-30T12:25:00"/>
    <x v="1"/>
    <x v="1"/>
    <n v="76"/>
    <x v="5"/>
    <s v="Asian"/>
    <x v="0"/>
    <x v="1"/>
    <m/>
    <n v="25"/>
    <s v="Within Time"/>
    <x v="1"/>
    <n v="12"/>
    <x v="2"/>
    <x v="0"/>
    <x v="1"/>
    <x v="0"/>
  </r>
  <r>
    <n v="850666683"/>
    <s v="Z. MacKenny"/>
    <x v="72"/>
    <s v="Jun"/>
    <n v="2024"/>
    <d v="1899-12-30T20:12:00"/>
    <x v="2"/>
    <x v="1"/>
    <n v="29"/>
    <x v="3"/>
    <s v="Asian"/>
    <x v="0"/>
    <x v="1"/>
    <m/>
    <n v="30"/>
    <s v="Delay"/>
    <x v="27"/>
    <n v="20"/>
    <x v="1"/>
    <x v="3"/>
    <x v="1"/>
    <x v="0"/>
  </r>
  <r>
    <n v="863354422"/>
    <s v="E. Grzes"/>
    <x v="161"/>
    <s v="Apr"/>
    <n v="2024"/>
    <d v="1899-12-30T18:33:00"/>
    <x v="5"/>
    <x v="1"/>
    <n v="10"/>
    <x v="4"/>
    <s v="Asian"/>
    <x v="0"/>
    <x v="1"/>
    <n v="0"/>
    <n v="58"/>
    <s v="Delay"/>
    <x v="5"/>
    <n v="18"/>
    <x v="1"/>
    <x v="0"/>
    <x v="2"/>
    <x v="0"/>
  </r>
  <r>
    <n v="692096269"/>
    <s v="K. Bussons"/>
    <x v="449"/>
    <s v="Mar"/>
    <n v="2024"/>
    <d v="1899-12-30T13:09:00"/>
    <x v="5"/>
    <x v="1"/>
    <n v="71"/>
    <x v="5"/>
    <s v="Asian"/>
    <x v="0"/>
    <x v="1"/>
    <n v="0"/>
    <n v="53"/>
    <s v="Delay"/>
    <x v="4"/>
    <n v="13"/>
    <x v="2"/>
    <x v="2"/>
    <x v="2"/>
    <x v="2"/>
  </r>
  <r>
    <n v="594590732"/>
    <s v="U. Tuckley"/>
    <x v="241"/>
    <s v="Sep"/>
    <n v="2024"/>
    <d v="1899-12-30T07:00:00"/>
    <x v="5"/>
    <x v="1"/>
    <n v="32"/>
    <x v="6"/>
    <s v="Asian"/>
    <x v="0"/>
    <x v="1"/>
    <n v="0"/>
    <n v="47"/>
    <s v="Delay"/>
    <x v="23"/>
    <n v="7"/>
    <x v="0"/>
    <x v="2"/>
    <x v="2"/>
    <x v="2"/>
  </r>
  <r>
    <n v="758795456"/>
    <s v="W. MacKilroe"/>
    <x v="505"/>
    <s v="Aug"/>
    <n v="2023"/>
    <d v="1899-12-30T23:19:00"/>
    <x v="2"/>
    <x v="1"/>
    <n v="38"/>
    <x v="6"/>
    <s v="Asian"/>
    <x v="0"/>
    <x v="1"/>
    <n v="0"/>
    <n v="46"/>
    <s v="Delay"/>
    <x v="24"/>
    <n v="23"/>
    <x v="1"/>
    <x v="1"/>
    <x v="2"/>
    <x v="1"/>
  </r>
  <r>
    <n v="539797693"/>
    <s v="Z. Burtenshaw"/>
    <x v="312"/>
    <s v="Oct"/>
    <n v="2023"/>
    <d v="1899-12-30T05:07:00"/>
    <x v="1"/>
    <x v="1"/>
    <n v="32"/>
    <x v="6"/>
    <s v="Asian"/>
    <x v="0"/>
    <x v="1"/>
    <n v="0"/>
    <n v="32"/>
    <s v="Delay"/>
    <x v="20"/>
    <n v="5"/>
    <x v="3"/>
    <x v="3"/>
    <x v="0"/>
    <x v="0"/>
  </r>
  <r>
    <n v="180228491"/>
    <s v="A. Gadsdon"/>
    <x v="504"/>
    <s v="May"/>
    <n v="2023"/>
    <d v="1899-12-30T19:46:00"/>
    <x v="6"/>
    <x v="1"/>
    <n v="42"/>
    <x v="6"/>
    <s v="Asian"/>
    <x v="0"/>
    <x v="1"/>
    <n v="1"/>
    <n v="37"/>
    <s v="Delay"/>
    <x v="17"/>
    <n v="19"/>
    <x v="1"/>
    <x v="1"/>
    <x v="0"/>
    <x v="1"/>
  </r>
  <r>
    <n v="424092525"/>
    <s v="C. Beadel"/>
    <x v="258"/>
    <s v="Apr"/>
    <n v="2024"/>
    <d v="1899-12-30T22:59:00"/>
    <x v="2"/>
    <x v="1"/>
    <n v="33"/>
    <x v="6"/>
    <s v="Asian"/>
    <x v="0"/>
    <x v="1"/>
    <n v="1"/>
    <n v="39"/>
    <s v="Delay"/>
    <x v="25"/>
    <n v="22"/>
    <x v="1"/>
    <x v="0"/>
    <x v="0"/>
    <x v="0"/>
  </r>
  <r>
    <n v="508604216"/>
    <s v="F. Geffe"/>
    <x v="420"/>
    <s v="Jun"/>
    <n v="2023"/>
    <d v="1899-12-30T02:05:00"/>
    <x v="1"/>
    <x v="1"/>
    <n v="78"/>
    <x v="5"/>
    <s v="Asian"/>
    <x v="0"/>
    <x v="1"/>
    <n v="1"/>
    <n v="12"/>
    <s v="Within Time"/>
    <x v="8"/>
    <n v="2"/>
    <x v="3"/>
    <x v="3"/>
    <x v="1"/>
    <x v="1"/>
  </r>
  <r>
    <n v="861978016"/>
    <s v="L. Edgington"/>
    <x v="338"/>
    <s v="Jan"/>
    <n v="2024"/>
    <d v="1899-12-30T09:41:00"/>
    <x v="1"/>
    <x v="1"/>
    <n v="41"/>
    <x v="6"/>
    <s v="Asian"/>
    <x v="0"/>
    <x v="1"/>
    <n v="1"/>
    <n v="14"/>
    <s v="Within Time"/>
    <x v="23"/>
    <n v="9"/>
    <x v="0"/>
    <x v="2"/>
    <x v="1"/>
    <x v="2"/>
  </r>
  <r>
    <n v="696374637"/>
    <s v="G. Farres"/>
    <x v="165"/>
    <s v="Oct"/>
    <n v="2023"/>
    <d v="1899-12-30T18:29:00"/>
    <x v="4"/>
    <x v="1"/>
    <n v="17"/>
    <x v="3"/>
    <s v="Asian"/>
    <x v="0"/>
    <x v="1"/>
    <n v="2"/>
    <n v="60"/>
    <s v="Delay"/>
    <x v="3"/>
    <n v="18"/>
    <x v="1"/>
    <x v="2"/>
    <x v="2"/>
    <x v="2"/>
  </r>
  <r>
    <n v="411871178"/>
    <s v="I. Maleham"/>
    <x v="81"/>
    <s v="Oct"/>
    <n v="2024"/>
    <d v="1899-12-30T01:27:00"/>
    <x v="4"/>
    <x v="1"/>
    <n v="33"/>
    <x v="6"/>
    <s v="Asian"/>
    <x v="0"/>
    <x v="1"/>
    <n v="2"/>
    <n v="33"/>
    <s v="Delay"/>
    <x v="20"/>
    <n v="1"/>
    <x v="3"/>
    <x v="3"/>
    <x v="0"/>
    <x v="0"/>
  </r>
  <r>
    <n v="737273803"/>
    <s v="M. Blown"/>
    <x v="136"/>
    <s v="Oct"/>
    <n v="2023"/>
    <d v="1899-12-30T16:48:00"/>
    <x v="5"/>
    <x v="1"/>
    <n v="23"/>
    <x v="3"/>
    <s v="Asian"/>
    <x v="0"/>
    <x v="1"/>
    <n v="2"/>
    <n v="24"/>
    <s v="Within Time"/>
    <x v="23"/>
    <n v="16"/>
    <x v="2"/>
    <x v="2"/>
    <x v="1"/>
    <x v="2"/>
  </r>
  <r>
    <n v="324663926"/>
    <s v="S. Aleso"/>
    <x v="43"/>
    <s v="Apr"/>
    <n v="2023"/>
    <d v="1899-12-30T12:05:00"/>
    <x v="6"/>
    <x v="1"/>
    <n v="34"/>
    <x v="6"/>
    <s v="Asian"/>
    <x v="0"/>
    <x v="1"/>
    <n v="2"/>
    <n v="60"/>
    <s v="Delay"/>
    <x v="25"/>
    <n v="12"/>
    <x v="2"/>
    <x v="0"/>
    <x v="2"/>
    <x v="0"/>
  </r>
  <r>
    <n v="199061284"/>
    <s v="G. Tibb"/>
    <x v="296"/>
    <s v="Apr"/>
    <n v="2024"/>
    <d v="1899-12-30T08:16:00"/>
    <x v="1"/>
    <x v="1"/>
    <n v="32"/>
    <x v="6"/>
    <s v="Asian"/>
    <x v="0"/>
    <x v="1"/>
    <n v="3"/>
    <n v="30"/>
    <s v="Delay"/>
    <x v="22"/>
    <n v="8"/>
    <x v="0"/>
    <x v="1"/>
    <x v="1"/>
    <x v="1"/>
  </r>
  <r>
    <n v="170662703"/>
    <s v="N. Casely"/>
    <x v="102"/>
    <s v="Aug"/>
    <n v="2024"/>
    <d v="1899-12-30T12:42:00"/>
    <x v="5"/>
    <x v="1"/>
    <n v="11"/>
    <x v="4"/>
    <s v="Asian"/>
    <x v="0"/>
    <x v="1"/>
    <n v="3"/>
    <n v="22"/>
    <s v="Within Time"/>
    <x v="17"/>
    <n v="12"/>
    <x v="2"/>
    <x v="1"/>
    <x v="1"/>
    <x v="1"/>
  </r>
  <r>
    <n v="713586734"/>
    <s v="O. Riccione"/>
    <x v="487"/>
    <s v="Mar"/>
    <n v="2024"/>
    <d v="1899-12-30T18:16:00"/>
    <x v="0"/>
    <x v="1"/>
    <n v="42"/>
    <x v="6"/>
    <s v="Asian"/>
    <x v="0"/>
    <x v="1"/>
    <n v="3"/>
    <n v="28"/>
    <s v="Within Time"/>
    <x v="22"/>
    <n v="18"/>
    <x v="1"/>
    <x v="1"/>
    <x v="1"/>
    <x v="1"/>
  </r>
  <r>
    <n v="225509516"/>
    <s v="S. Broadfield"/>
    <x v="432"/>
    <s v="Nov"/>
    <n v="2023"/>
    <d v="1899-12-30T15:56:00"/>
    <x v="5"/>
    <x v="1"/>
    <n v="71"/>
    <x v="5"/>
    <s v="Asian"/>
    <x v="0"/>
    <x v="1"/>
    <n v="3"/>
    <n v="14"/>
    <s v="Within Time"/>
    <x v="15"/>
    <n v="15"/>
    <x v="2"/>
    <x v="2"/>
    <x v="1"/>
    <x v="2"/>
  </r>
  <r>
    <n v="338571208"/>
    <s v="S. Samwayes"/>
    <x v="572"/>
    <s v="Jan"/>
    <n v="2024"/>
    <d v="1899-12-30T23:48:00"/>
    <x v="4"/>
    <x v="1"/>
    <n v="5"/>
    <x v="4"/>
    <s v="Asian"/>
    <x v="0"/>
    <x v="1"/>
    <n v="3"/>
    <n v="47"/>
    <s v="Delay"/>
    <x v="21"/>
    <n v="23"/>
    <x v="1"/>
    <x v="1"/>
    <x v="2"/>
    <x v="1"/>
  </r>
  <r>
    <n v="738872087"/>
    <s v="Y. Jiroudek"/>
    <x v="238"/>
    <s v="Jun"/>
    <n v="2024"/>
    <d v="1899-12-30T13:47:00"/>
    <x v="0"/>
    <x v="1"/>
    <n v="3"/>
    <x v="1"/>
    <s v="Asian"/>
    <x v="0"/>
    <x v="1"/>
    <n v="3"/>
    <n v="18"/>
    <s v="Within Time"/>
    <x v="5"/>
    <n v="13"/>
    <x v="2"/>
    <x v="0"/>
    <x v="1"/>
    <x v="0"/>
  </r>
  <r>
    <n v="502637645"/>
    <s v="K. Breacher"/>
    <x v="122"/>
    <s v="Mar"/>
    <n v="2024"/>
    <d v="1899-12-30T20:18:00"/>
    <x v="4"/>
    <x v="1"/>
    <n v="74"/>
    <x v="5"/>
    <s v="Asian"/>
    <x v="0"/>
    <x v="1"/>
    <n v="4"/>
    <n v="26"/>
    <s v="Within Time"/>
    <x v="10"/>
    <n v="20"/>
    <x v="1"/>
    <x v="2"/>
    <x v="1"/>
    <x v="2"/>
  </r>
  <r>
    <n v="299889041"/>
    <s v="M. Franzel"/>
    <x v="424"/>
    <s v="Feb"/>
    <n v="2024"/>
    <d v="1899-12-30T12:57:00"/>
    <x v="0"/>
    <x v="1"/>
    <n v="29"/>
    <x v="3"/>
    <s v="Asian"/>
    <x v="0"/>
    <x v="1"/>
    <n v="4"/>
    <n v="43"/>
    <s v="Delay"/>
    <x v="20"/>
    <n v="12"/>
    <x v="2"/>
    <x v="3"/>
    <x v="0"/>
    <x v="0"/>
  </r>
  <r>
    <n v="445983362"/>
    <s v="N. Ebertz"/>
    <x v="381"/>
    <s v="Nov"/>
    <n v="2023"/>
    <d v="1899-12-30T18:04:00"/>
    <x v="5"/>
    <x v="1"/>
    <n v="65"/>
    <x v="0"/>
    <s v="Asian"/>
    <x v="0"/>
    <x v="1"/>
    <n v="4"/>
    <n v="21"/>
    <s v="Within Time"/>
    <x v="24"/>
    <n v="18"/>
    <x v="1"/>
    <x v="1"/>
    <x v="1"/>
    <x v="1"/>
  </r>
  <r>
    <n v="752093325"/>
    <s v="U. Godsmark"/>
    <x v="159"/>
    <s v="Jul"/>
    <n v="2023"/>
    <d v="1899-12-30T22:47:00"/>
    <x v="1"/>
    <x v="1"/>
    <n v="29"/>
    <x v="3"/>
    <s v="Asian"/>
    <x v="0"/>
    <x v="1"/>
    <n v="4"/>
    <n v="40"/>
    <s v="Delay"/>
    <x v="13"/>
    <n v="22"/>
    <x v="1"/>
    <x v="2"/>
    <x v="0"/>
    <x v="2"/>
  </r>
  <r>
    <n v="560189530"/>
    <s v="I. Patsall"/>
    <x v="100"/>
    <s v="Jul"/>
    <n v="2024"/>
    <d v="1899-12-30T22:47:00"/>
    <x v="4"/>
    <x v="1"/>
    <n v="43"/>
    <x v="6"/>
    <s v="Asian"/>
    <x v="0"/>
    <x v="1"/>
    <n v="5"/>
    <n v="48"/>
    <s v="Delay"/>
    <x v="4"/>
    <n v="22"/>
    <x v="1"/>
    <x v="2"/>
    <x v="2"/>
    <x v="2"/>
  </r>
  <r>
    <n v="380939949"/>
    <s v="A. Dorie"/>
    <x v="43"/>
    <s v="Apr"/>
    <n v="2023"/>
    <d v="1899-12-30T00:05:00"/>
    <x v="6"/>
    <x v="1"/>
    <n v="2"/>
    <x v="1"/>
    <s v="Asian"/>
    <x v="0"/>
    <x v="1"/>
    <n v="6"/>
    <n v="39"/>
    <s v="Delay"/>
    <x v="25"/>
    <n v="0"/>
    <x v="3"/>
    <x v="0"/>
    <x v="0"/>
    <x v="0"/>
  </r>
  <r>
    <n v="756500652"/>
    <s v="P. Tainton"/>
    <x v="16"/>
    <s v="May"/>
    <n v="2024"/>
    <d v="1899-12-30T21:07:00"/>
    <x v="1"/>
    <x v="1"/>
    <n v="50"/>
    <x v="2"/>
    <s v="Asian"/>
    <x v="0"/>
    <x v="1"/>
    <n v="6"/>
    <n v="48"/>
    <s v="Delay"/>
    <x v="10"/>
    <n v="21"/>
    <x v="1"/>
    <x v="2"/>
    <x v="2"/>
    <x v="2"/>
  </r>
  <r>
    <n v="439062525"/>
    <s v="A. Nyssens"/>
    <x v="207"/>
    <s v="Apr"/>
    <n v="2024"/>
    <d v="1899-12-30T03:39:00"/>
    <x v="6"/>
    <x v="1"/>
    <n v="64"/>
    <x v="0"/>
    <s v="Asian"/>
    <x v="0"/>
    <x v="1"/>
    <n v="7"/>
    <n v="10"/>
    <s v="Within Time"/>
    <x v="11"/>
    <n v="3"/>
    <x v="3"/>
    <x v="0"/>
    <x v="1"/>
    <x v="0"/>
  </r>
  <r>
    <n v="581493932"/>
    <s v="B. Boller"/>
    <x v="14"/>
    <s v="May"/>
    <n v="2023"/>
    <d v="1899-12-30T02:39:00"/>
    <x v="2"/>
    <x v="1"/>
    <n v="26"/>
    <x v="3"/>
    <s v="Asian"/>
    <x v="0"/>
    <x v="1"/>
    <n v="7"/>
    <n v="29"/>
    <s v="Within Time"/>
    <x v="2"/>
    <n v="2"/>
    <x v="3"/>
    <x v="1"/>
    <x v="1"/>
    <x v="1"/>
  </r>
  <r>
    <n v="704296937"/>
    <s v="C. Johnsee"/>
    <x v="538"/>
    <s v="May"/>
    <n v="2024"/>
    <d v="1899-12-30T18:36:00"/>
    <x v="1"/>
    <x v="1"/>
    <n v="39"/>
    <x v="6"/>
    <s v="Asian"/>
    <x v="0"/>
    <x v="1"/>
    <n v="7"/>
    <n v="17"/>
    <s v="Within Time"/>
    <x v="2"/>
    <n v="18"/>
    <x v="1"/>
    <x v="1"/>
    <x v="1"/>
    <x v="1"/>
  </r>
  <r>
    <n v="743806642"/>
    <s v="D. McMichael"/>
    <x v="4"/>
    <s v="Sep"/>
    <n v="2024"/>
    <d v="1899-12-30T19:59:00"/>
    <x v="0"/>
    <x v="1"/>
    <n v="47"/>
    <x v="2"/>
    <s v="Asian"/>
    <x v="0"/>
    <x v="1"/>
    <n v="7"/>
    <n v="32"/>
    <s v="Delay"/>
    <x v="2"/>
    <n v="19"/>
    <x v="1"/>
    <x v="1"/>
    <x v="0"/>
    <x v="1"/>
  </r>
  <r>
    <n v="313312353"/>
    <s v="F. Wellington"/>
    <x v="505"/>
    <s v="Aug"/>
    <n v="2023"/>
    <d v="1899-12-30T00:27:00"/>
    <x v="2"/>
    <x v="1"/>
    <n v="30"/>
    <x v="6"/>
    <s v="Asian"/>
    <x v="0"/>
    <x v="1"/>
    <n v="7"/>
    <n v="40"/>
    <s v="Delay"/>
    <x v="24"/>
    <n v="0"/>
    <x v="3"/>
    <x v="1"/>
    <x v="0"/>
    <x v="1"/>
  </r>
  <r>
    <n v="574427411"/>
    <s v="K. Sharpless"/>
    <x v="569"/>
    <s v="Sep"/>
    <n v="2023"/>
    <d v="1899-12-30T15:13:00"/>
    <x v="4"/>
    <x v="1"/>
    <n v="21"/>
    <x v="3"/>
    <s v="Asian"/>
    <x v="0"/>
    <x v="1"/>
    <n v="7"/>
    <n v="31"/>
    <s v="Delay"/>
    <x v="6"/>
    <n v="15"/>
    <x v="2"/>
    <x v="3"/>
    <x v="0"/>
    <x v="0"/>
  </r>
  <r>
    <n v="618490866"/>
    <s v="N. Dunseath"/>
    <x v="484"/>
    <s v="Nov"/>
    <n v="2023"/>
    <d v="1899-12-30T00:32:00"/>
    <x v="4"/>
    <x v="1"/>
    <n v="1"/>
    <x v="1"/>
    <s v="Asian"/>
    <x v="0"/>
    <x v="1"/>
    <n v="8"/>
    <n v="14"/>
    <s v="Within Time"/>
    <x v="23"/>
    <n v="0"/>
    <x v="3"/>
    <x v="2"/>
    <x v="1"/>
    <x v="2"/>
  </r>
  <r>
    <n v="519829080"/>
    <s v="W. D'Angeli"/>
    <x v="231"/>
    <s v="Oct"/>
    <n v="2023"/>
    <d v="1899-12-30T15:09:00"/>
    <x v="3"/>
    <x v="1"/>
    <n v="23"/>
    <x v="3"/>
    <s v="Asian"/>
    <x v="0"/>
    <x v="1"/>
    <n v="8"/>
    <n v="53"/>
    <s v="Delay"/>
    <x v="13"/>
    <n v="15"/>
    <x v="2"/>
    <x v="2"/>
    <x v="2"/>
    <x v="2"/>
  </r>
  <r>
    <n v="645756454"/>
    <s v="C. Mouser"/>
    <x v="255"/>
    <s v="May"/>
    <n v="2023"/>
    <d v="1899-12-30T22:54:00"/>
    <x v="5"/>
    <x v="1"/>
    <n v="60"/>
    <x v="0"/>
    <s v="Asian"/>
    <x v="0"/>
    <x v="1"/>
    <n v="9"/>
    <n v="24"/>
    <s v="Within Time"/>
    <x v="7"/>
    <n v="22"/>
    <x v="1"/>
    <x v="2"/>
    <x v="1"/>
    <x v="2"/>
  </r>
  <r>
    <n v="845280750"/>
    <s v="D. Sikorsky"/>
    <x v="385"/>
    <s v="Apr"/>
    <n v="2023"/>
    <d v="1899-12-30T03:49:00"/>
    <x v="4"/>
    <x v="1"/>
    <n v="18"/>
    <x v="3"/>
    <s v="Asian"/>
    <x v="0"/>
    <x v="1"/>
    <n v="9"/>
    <n v="50"/>
    <s v="Delay"/>
    <x v="8"/>
    <n v="3"/>
    <x v="3"/>
    <x v="3"/>
    <x v="2"/>
    <x v="1"/>
  </r>
  <r>
    <n v="747675371"/>
    <s v="L. Dracey"/>
    <x v="49"/>
    <s v="Oct"/>
    <n v="2024"/>
    <d v="1899-12-30T12:17:00"/>
    <x v="6"/>
    <x v="1"/>
    <n v="2"/>
    <x v="1"/>
    <s v="Asian"/>
    <x v="0"/>
    <x v="1"/>
    <n v="9"/>
    <n v="54"/>
    <s v="Delay"/>
    <x v="1"/>
    <n v="12"/>
    <x v="2"/>
    <x v="0"/>
    <x v="2"/>
    <x v="0"/>
  </r>
  <r>
    <n v="244721639"/>
    <s v="N. Howood"/>
    <x v="335"/>
    <s v="Dec"/>
    <n v="2023"/>
    <d v="1899-12-30T23:57:00"/>
    <x v="5"/>
    <x v="1"/>
    <n v="27"/>
    <x v="3"/>
    <s v="Asian"/>
    <x v="0"/>
    <x v="1"/>
    <n v="9"/>
    <n v="59"/>
    <s v="Delay"/>
    <x v="21"/>
    <n v="23"/>
    <x v="1"/>
    <x v="1"/>
    <x v="2"/>
    <x v="1"/>
  </r>
  <r>
    <n v="222048858"/>
    <s v="U. Geram"/>
    <x v="192"/>
    <s v="Feb"/>
    <n v="2024"/>
    <d v="1899-12-30T05:38:00"/>
    <x v="3"/>
    <x v="1"/>
    <n v="64"/>
    <x v="0"/>
    <s v="Asian"/>
    <x v="0"/>
    <x v="1"/>
    <n v="9"/>
    <n v="42"/>
    <s v="Delay"/>
    <x v="25"/>
    <n v="5"/>
    <x v="3"/>
    <x v="0"/>
    <x v="0"/>
    <x v="0"/>
  </r>
  <r>
    <n v="321889571"/>
    <s v="J. Steade"/>
    <x v="105"/>
    <s v="Jun"/>
    <n v="2024"/>
    <d v="1899-12-30T19:04:00"/>
    <x v="4"/>
    <x v="1"/>
    <n v="53"/>
    <x v="2"/>
    <s v="Asian"/>
    <x v="0"/>
    <x v="1"/>
    <n v="10"/>
    <n v="33"/>
    <s v="Delay"/>
    <x v="8"/>
    <n v="19"/>
    <x v="1"/>
    <x v="3"/>
    <x v="0"/>
    <x v="1"/>
  </r>
  <r>
    <n v="605851839"/>
    <s v="K. Vanshin"/>
    <x v="436"/>
    <s v="Aug"/>
    <n v="2023"/>
    <d v="1899-12-30T10:59:00"/>
    <x v="5"/>
    <x v="1"/>
    <n v="20"/>
    <x v="3"/>
    <s v="Asian"/>
    <x v="0"/>
    <x v="1"/>
    <n v="10"/>
    <n v="56"/>
    <s v="Delay"/>
    <x v="25"/>
    <n v="10"/>
    <x v="0"/>
    <x v="0"/>
    <x v="2"/>
    <x v="0"/>
  </r>
  <r>
    <n v="621667813"/>
    <s v="V. Hawick"/>
    <x v="339"/>
    <s v="Feb"/>
    <n v="2024"/>
    <d v="1899-12-30T15:05:00"/>
    <x v="3"/>
    <x v="1"/>
    <n v="40"/>
    <x v="6"/>
    <s v="Asian"/>
    <x v="0"/>
    <x v="1"/>
    <n v="10"/>
    <n v="36"/>
    <s v="Delay"/>
    <x v="10"/>
    <n v="15"/>
    <x v="2"/>
    <x v="2"/>
    <x v="0"/>
    <x v="2"/>
  </r>
  <r>
    <n v="732686339"/>
    <s v="X. Gianni"/>
    <x v="343"/>
    <s v="Sep"/>
    <n v="2023"/>
    <d v="1899-12-30T01:30:00"/>
    <x v="1"/>
    <x v="1"/>
    <n v="29"/>
    <x v="3"/>
    <s v="Asian"/>
    <x v="0"/>
    <x v="1"/>
    <n v="10"/>
    <n v="53"/>
    <s v="Delay"/>
    <x v="12"/>
    <n v="1"/>
    <x v="3"/>
    <x v="2"/>
    <x v="2"/>
    <x v="2"/>
  </r>
  <r>
    <n v="887691907"/>
    <s v="A. Dowker"/>
    <x v="9"/>
    <s v="Oct"/>
    <n v="2024"/>
    <d v="1899-12-30T12:33:00"/>
    <x v="5"/>
    <x v="1"/>
    <n v="35"/>
    <x v="6"/>
    <s v="Asian"/>
    <x v="2"/>
    <x v="1"/>
    <m/>
    <n v="27"/>
    <s v="Within Time"/>
    <x v="6"/>
    <n v="12"/>
    <x v="2"/>
    <x v="3"/>
    <x v="1"/>
    <x v="0"/>
  </r>
  <r>
    <n v="845699025"/>
    <s v="A. Duffield"/>
    <x v="207"/>
    <s v="Apr"/>
    <n v="2024"/>
    <d v="1899-12-30T20:07:00"/>
    <x v="6"/>
    <x v="1"/>
    <n v="49"/>
    <x v="2"/>
    <s v="Asian"/>
    <x v="2"/>
    <x v="1"/>
    <m/>
    <n v="58"/>
    <s v="Delay"/>
    <x v="11"/>
    <n v="20"/>
    <x v="1"/>
    <x v="0"/>
    <x v="2"/>
    <x v="0"/>
  </r>
  <r>
    <n v="343230272"/>
    <s v="B. Mordan"/>
    <x v="307"/>
    <s v="Apr"/>
    <n v="2024"/>
    <d v="1899-12-30T19:45:00"/>
    <x v="3"/>
    <x v="1"/>
    <n v="65"/>
    <x v="0"/>
    <s v="Asian"/>
    <x v="2"/>
    <x v="1"/>
    <m/>
    <n v="14"/>
    <s v="Within Time"/>
    <x v="28"/>
    <n v="19"/>
    <x v="1"/>
    <x v="0"/>
    <x v="1"/>
    <x v="2"/>
  </r>
  <r>
    <n v="507755145"/>
    <s v="C. Guite"/>
    <x v="116"/>
    <s v="Apr"/>
    <n v="2024"/>
    <d v="1899-12-30T08:19:00"/>
    <x v="0"/>
    <x v="1"/>
    <n v="22"/>
    <x v="3"/>
    <s v="Asian"/>
    <x v="2"/>
    <x v="1"/>
    <m/>
    <n v="52"/>
    <s v="Delay"/>
    <x v="24"/>
    <n v="8"/>
    <x v="0"/>
    <x v="1"/>
    <x v="2"/>
    <x v="1"/>
  </r>
  <r>
    <n v="703941485"/>
    <s v="D. Morey"/>
    <x v="120"/>
    <s v="Jul"/>
    <n v="2024"/>
    <d v="1899-12-30T13:29:00"/>
    <x v="6"/>
    <x v="1"/>
    <n v="68"/>
    <x v="0"/>
    <s v="Asian"/>
    <x v="2"/>
    <x v="1"/>
    <m/>
    <n v="15"/>
    <s v="Within Time"/>
    <x v="11"/>
    <n v="13"/>
    <x v="2"/>
    <x v="0"/>
    <x v="1"/>
    <x v="0"/>
  </r>
  <r>
    <n v="312948735"/>
    <s v="D. Coutthart"/>
    <x v="199"/>
    <s v="Dec"/>
    <n v="2023"/>
    <d v="1899-12-30T19:36:00"/>
    <x v="1"/>
    <x v="1"/>
    <n v="69"/>
    <x v="0"/>
    <s v="Asian"/>
    <x v="2"/>
    <x v="1"/>
    <m/>
    <n v="37"/>
    <s v="Delay"/>
    <x v="17"/>
    <n v="19"/>
    <x v="1"/>
    <x v="1"/>
    <x v="0"/>
    <x v="1"/>
  </r>
  <r>
    <n v="694751010"/>
    <s v="E. Daspar"/>
    <x v="384"/>
    <s v="May"/>
    <n v="2024"/>
    <d v="1899-12-30T13:47:00"/>
    <x v="5"/>
    <x v="1"/>
    <n v="4"/>
    <x v="1"/>
    <s v="Asian"/>
    <x v="2"/>
    <x v="1"/>
    <m/>
    <n v="15"/>
    <s v="Within Time"/>
    <x v="29"/>
    <n v="13"/>
    <x v="2"/>
    <x v="2"/>
    <x v="1"/>
    <x v="2"/>
  </r>
  <r>
    <n v="208428204"/>
    <s v="E. Andrichuk"/>
    <x v="565"/>
    <s v="Feb"/>
    <n v="2024"/>
    <d v="1899-12-30T00:27:00"/>
    <x v="5"/>
    <x v="1"/>
    <n v="52"/>
    <x v="2"/>
    <s v="Asian"/>
    <x v="2"/>
    <x v="1"/>
    <m/>
    <n v="58"/>
    <s v="Delay"/>
    <x v="17"/>
    <n v="0"/>
    <x v="3"/>
    <x v="1"/>
    <x v="2"/>
    <x v="1"/>
  </r>
  <r>
    <n v="342209295"/>
    <s v="E. Revey"/>
    <x v="433"/>
    <s v="Jan"/>
    <n v="2024"/>
    <d v="1899-12-30T03:02:00"/>
    <x v="3"/>
    <x v="1"/>
    <n v="16"/>
    <x v="3"/>
    <s v="Asian"/>
    <x v="2"/>
    <x v="1"/>
    <m/>
    <n v="59"/>
    <s v="Delay"/>
    <x v="26"/>
    <n v="3"/>
    <x v="3"/>
    <x v="2"/>
    <x v="2"/>
    <x v="2"/>
  </r>
  <r>
    <n v="133652351"/>
    <s v="H. de la Valette Parisot"/>
    <x v="340"/>
    <s v="May"/>
    <n v="2023"/>
    <d v="1899-12-30T04:59:00"/>
    <x v="0"/>
    <x v="1"/>
    <n v="76"/>
    <x v="5"/>
    <s v="Asian"/>
    <x v="2"/>
    <x v="1"/>
    <m/>
    <n v="57"/>
    <s v="Delay"/>
    <x v="24"/>
    <n v="4"/>
    <x v="3"/>
    <x v="1"/>
    <x v="2"/>
    <x v="1"/>
  </r>
  <r>
    <n v="452467406"/>
    <s v="I. Kenworthey"/>
    <x v="54"/>
    <s v="Apr"/>
    <n v="2024"/>
    <d v="1899-12-30T09:04:00"/>
    <x v="5"/>
    <x v="1"/>
    <n v="40"/>
    <x v="6"/>
    <s v="Asian"/>
    <x v="2"/>
    <x v="1"/>
    <m/>
    <n v="42"/>
    <s v="Delay"/>
    <x v="7"/>
    <n v="9"/>
    <x v="0"/>
    <x v="2"/>
    <x v="0"/>
    <x v="2"/>
  </r>
  <r>
    <n v="553536240"/>
    <s v="K. Loade"/>
    <x v="179"/>
    <s v="Jun"/>
    <n v="2023"/>
    <d v="1899-12-30T11:21:00"/>
    <x v="6"/>
    <x v="1"/>
    <n v="17"/>
    <x v="3"/>
    <s v="Asian"/>
    <x v="2"/>
    <x v="1"/>
    <m/>
    <n v="13"/>
    <s v="Within Time"/>
    <x v="23"/>
    <n v="11"/>
    <x v="0"/>
    <x v="2"/>
    <x v="1"/>
    <x v="2"/>
  </r>
  <r>
    <n v="455548491"/>
    <s v="K. Yeskin"/>
    <x v="422"/>
    <s v="Feb"/>
    <n v="2024"/>
    <d v="1899-12-30T05:02:00"/>
    <x v="1"/>
    <x v="1"/>
    <n v="71"/>
    <x v="5"/>
    <s v="Asian"/>
    <x v="2"/>
    <x v="1"/>
    <m/>
    <n v="29"/>
    <s v="Within Time"/>
    <x v="8"/>
    <n v="5"/>
    <x v="3"/>
    <x v="3"/>
    <x v="1"/>
    <x v="1"/>
  </r>
  <r>
    <n v="139061169"/>
    <s v="P. Swann"/>
    <x v="34"/>
    <s v="Jun"/>
    <n v="2024"/>
    <d v="1899-12-30T18:17:00"/>
    <x v="1"/>
    <x v="1"/>
    <n v="24"/>
    <x v="3"/>
    <s v="Asian"/>
    <x v="2"/>
    <x v="1"/>
    <m/>
    <n v="48"/>
    <s v="Delay"/>
    <x v="21"/>
    <n v="18"/>
    <x v="1"/>
    <x v="1"/>
    <x v="2"/>
    <x v="1"/>
  </r>
  <r>
    <n v="384721340"/>
    <s v="P. Duester"/>
    <x v="196"/>
    <s v="Sep"/>
    <n v="2024"/>
    <d v="1899-12-30T12:18:00"/>
    <x v="6"/>
    <x v="1"/>
    <n v="15"/>
    <x v="3"/>
    <s v="Asian"/>
    <x v="2"/>
    <x v="1"/>
    <m/>
    <n v="55"/>
    <s v="Delay"/>
    <x v="8"/>
    <n v="12"/>
    <x v="2"/>
    <x v="3"/>
    <x v="2"/>
    <x v="1"/>
  </r>
  <r>
    <n v="740270503"/>
    <s v="Q. Lodwick"/>
    <x v="233"/>
    <s v="Jan"/>
    <n v="2024"/>
    <d v="1899-12-30T09:37:00"/>
    <x v="5"/>
    <x v="1"/>
    <n v="30"/>
    <x v="6"/>
    <s v="Asian"/>
    <x v="2"/>
    <x v="1"/>
    <m/>
    <n v="49"/>
    <s v="Delay"/>
    <x v="9"/>
    <n v="9"/>
    <x v="0"/>
    <x v="3"/>
    <x v="2"/>
    <x v="0"/>
  </r>
  <r>
    <n v="757651358"/>
    <s v="T. Sparkwill"/>
    <x v="451"/>
    <s v="Sep"/>
    <n v="2023"/>
    <d v="1899-12-30T21:52:00"/>
    <x v="4"/>
    <x v="1"/>
    <n v="12"/>
    <x v="4"/>
    <s v="Asian"/>
    <x v="2"/>
    <x v="1"/>
    <m/>
    <n v="11"/>
    <s v="Within Time"/>
    <x v="10"/>
    <n v="21"/>
    <x v="1"/>
    <x v="2"/>
    <x v="1"/>
    <x v="2"/>
  </r>
  <r>
    <n v="411441446"/>
    <s v="U. Stamper"/>
    <x v="494"/>
    <s v="Jan"/>
    <n v="2024"/>
    <d v="1899-12-30T19:12:00"/>
    <x v="2"/>
    <x v="1"/>
    <n v="65"/>
    <x v="0"/>
    <s v="Asian"/>
    <x v="2"/>
    <x v="1"/>
    <m/>
    <n v="11"/>
    <s v="Within Time"/>
    <x v="10"/>
    <n v="19"/>
    <x v="1"/>
    <x v="2"/>
    <x v="1"/>
    <x v="2"/>
  </r>
  <r>
    <n v="477843629"/>
    <s v="Z. Body"/>
    <x v="232"/>
    <s v="Apr"/>
    <n v="2023"/>
    <d v="1899-12-30T14:31:00"/>
    <x v="5"/>
    <x v="1"/>
    <n v="28"/>
    <x v="3"/>
    <s v="Asian"/>
    <x v="2"/>
    <x v="1"/>
    <m/>
    <n v="55"/>
    <s v="Delay"/>
    <x v="20"/>
    <n v="14"/>
    <x v="2"/>
    <x v="3"/>
    <x v="2"/>
    <x v="0"/>
  </r>
  <r>
    <n v="267777081"/>
    <s v="V. Heavy"/>
    <x v="98"/>
    <s v="Oct"/>
    <n v="2024"/>
    <d v="1899-12-30T12:53:00"/>
    <x v="1"/>
    <x v="1"/>
    <n v="46"/>
    <x v="2"/>
    <s v="Asian"/>
    <x v="2"/>
    <x v="1"/>
    <n v="3"/>
    <n v="38"/>
    <s v="Delay"/>
    <x v="9"/>
    <n v="12"/>
    <x v="2"/>
    <x v="3"/>
    <x v="0"/>
    <x v="0"/>
  </r>
  <r>
    <n v="256755796"/>
    <s v="F. Trinke"/>
    <x v="231"/>
    <s v="Oct"/>
    <n v="2023"/>
    <d v="1899-12-30T21:29:00"/>
    <x v="3"/>
    <x v="1"/>
    <n v="75"/>
    <x v="5"/>
    <s v="Asian"/>
    <x v="2"/>
    <x v="1"/>
    <n v="4"/>
    <n v="30"/>
    <s v="Delay"/>
    <x v="13"/>
    <n v="21"/>
    <x v="1"/>
    <x v="2"/>
    <x v="1"/>
    <x v="2"/>
  </r>
  <r>
    <n v="425646539"/>
    <s v="T. Evason"/>
    <x v="343"/>
    <s v="Sep"/>
    <n v="2023"/>
    <d v="1899-12-30T09:33:00"/>
    <x v="1"/>
    <x v="1"/>
    <n v="10"/>
    <x v="4"/>
    <s v="Asian"/>
    <x v="2"/>
    <x v="1"/>
    <n v="5"/>
    <n v="32"/>
    <s v="Delay"/>
    <x v="12"/>
    <n v="9"/>
    <x v="0"/>
    <x v="2"/>
    <x v="0"/>
    <x v="2"/>
  </r>
  <r>
    <n v="517104550"/>
    <s v="J. Spearett"/>
    <x v="386"/>
    <s v="Jun"/>
    <n v="2023"/>
    <d v="1899-12-30T10:43:00"/>
    <x v="1"/>
    <x v="1"/>
    <n v="47"/>
    <x v="2"/>
    <s v="Asian"/>
    <x v="2"/>
    <x v="1"/>
    <n v="10"/>
    <n v="58"/>
    <s v="Delay"/>
    <x v="14"/>
    <n v="10"/>
    <x v="0"/>
    <x v="0"/>
    <x v="2"/>
    <x v="0"/>
  </r>
  <r>
    <n v="151301903"/>
    <s v="E. Stannis"/>
    <x v="537"/>
    <s v="Dec"/>
    <n v="2023"/>
    <d v="1899-12-30T02:51:00"/>
    <x v="3"/>
    <x v="1"/>
    <n v="50"/>
    <x v="2"/>
    <s v="Asian"/>
    <x v="4"/>
    <x v="1"/>
    <m/>
    <n v="55"/>
    <s v="Delay"/>
    <x v="29"/>
    <n v="2"/>
    <x v="3"/>
    <x v="2"/>
    <x v="2"/>
    <x v="2"/>
  </r>
  <r>
    <n v="638049364"/>
    <s v="G. Maps"/>
    <x v="576"/>
    <s v="May"/>
    <n v="2023"/>
    <d v="1899-12-30T02:11:00"/>
    <x v="1"/>
    <x v="1"/>
    <n v="14"/>
    <x v="4"/>
    <s v="Asian"/>
    <x v="4"/>
    <x v="1"/>
    <m/>
    <n v="24"/>
    <s v="Within Time"/>
    <x v="27"/>
    <n v="2"/>
    <x v="3"/>
    <x v="3"/>
    <x v="1"/>
    <x v="0"/>
  </r>
  <r>
    <n v="710548702"/>
    <s v="O. Quayle"/>
    <x v="528"/>
    <s v="Dec"/>
    <n v="2023"/>
    <d v="1899-12-30T23:50:00"/>
    <x v="4"/>
    <x v="1"/>
    <n v="75"/>
    <x v="5"/>
    <s v="Asian"/>
    <x v="4"/>
    <x v="1"/>
    <m/>
    <n v="58"/>
    <s v="Delay"/>
    <x v="2"/>
    <n v="23"/>
    <x v="1"/>
    <x v="1"/>
    <x v="2"/>
    <x v="1"/>
  </r>
  <r>
    <n v="409189979"/>
    <s v="S. Wayvill"/>
    <x v="573"/>
    <s v="Aug"/>
    <n v="2024"/>
    <d v="1899-12-30T10:55:00"/>
    <x v="5"/>
    <x v="1"/>
    <n v="52"/>
    <x v="2"/>
    <s v="Asian"/>
    <x v="4"/>
    <x v="1"/>
    <m/>
    <n v="18"/>
    <s v="Within Time"/>
    <x v="30"/>
    <n v="10"/>
    <x v="0"/>
    <x v="3"/>
    <x v="1"/>
    <x v="1"/>
  </r>
  <r>
    <n v="107941465"/>
    <s v="A. Flintoft"/>
    <x v="550"/>
    <s v="Oct"/>
    <n v="2024"/>
    <d v="1899-12-30T18:48:00"/>
    <x v="1"/>
    <x v="1"/>
    <n v="65"/>
    <x v="0"/>
    <s v="Asian"/>
    <x v="4"/>
    <x v="1"/>
    <n v="0"/>
    <n v="11"/>
    <s v="Within Time"/>
    <x v="18"/>
    <n v="18"/>
    <x v="1"/>
    <x v="1"/>
    <x v="1"/>
    <x v="1"/>
  </r>
  <r>
    <n v="577713589"/>
    <s v="X. Nutbeem"/>
    <x v="313"/>
    <s v="Jul"/>
    <n v="2024"/>
    <d v="1899-12-30T04:07:00"/>
    <x v="2"/>
    <x v="1"/>
    <n v="49"/>
    <x v="2"/>
    <s v="Asian"/>
    <x v="4"/>
    <x v="1"/>
    <n v="4"/>
    <n v="15"/>
    <s v="Within Time"/>
    <x v="10"/>
    <n v="4"/>
    <x v="3"/>
    <x v="2"/>
    <x v="1"/>
    <x v="2"/>
  </r>
  <r>
    <n v="156933447"/>
    <s v="I. Shakespear"/>
    <x v="294"/>
    <s v="Aug"/>
    <n v="2023"/>
    <d v="1899-12-30T05:52:00"/>
    <x v="1"/>
    <x v="1"/>
    <n v="5"/>
    <x v="4"/>
    <s v="Asian"/>
    <x v="4"/>
    <x v="1"/>
    <n v="6"/>
    <n v="23"/>
    <s v="Within Time"/>
    <x v="18"/>
    <n v="5"/>
    <x v="3"/>
    <x v="1"/>
    <x v="1"/>
    <x v="1"/>
  </r>
  <r>
    <n v="865433940"/>
    <s v="H. Hallitt"/>
    <x v="457"/>
    <s v="Jul"/>
    <n v="2023"/>
    <d v="1899-12-30T10:03:00"/>
    <x v="1"/>
    <x v="1"/>
    <n v="71"/>
    <x v="5"/>
    <s v="Asian"/>
    <x v="4"/>
    <x v="1"/>
    <n v="8"/>
    <n v="42"/>
    <s v="Delay"/>
    <x v="1"/>
    <n v="10"/>
    <x v="0"/>
    <x v="0"/>
    <x v="0"/>
    <x v="0"/>
  </r>
  <r>
    <n v="529803128"/>
    <s v="J. Meaking"/>
    <x v="192"/>
    <s v="Feb"/>
    <n v="2024"/>
    <d v="1899-12-30T20:22:00"/>
    <x v="3"/>
    <x v="1"/>
    <n v="13"/>
    <x v="4"/>
    <s v="Asian"/>
    <x v="7"/>
    <x v="1"/>
    <m/>
    <n v="27"/>
    <s v="Within Time"/>
    <x v="25"/>
    <n v="20"/>
    <x v="1"/>
    <x v="0"/>
    <x v="1"/>
    <x v="0"/>
  </r>
  <r>
    <n v="753036126"/>
    <s v="X. Gibke"/>
    <x v="260"/>
    <s v="Feb"/>
    <n v="2024"/>
    <d v="1899-12-30T05:05:00"/>
    <x v="1"/>
    <x v="1"/>
    <n v="43"/>
    <x v="6"/>
    <s v="Asian"/>
    <x v="7"/>
    <x v="1"/>
    <m/>
    <n v="14"/>
    <s v="Within Time"/>
    <x v="15"/>
    <n v="5"/>
    <x v="3"/>
    <x v="2"/>
    <x v="1"/>
    <x v="2"/>
  </r>
  <r>
    <n v="203079453"/>
    <s v="X. Ghiriardelli"/>
    <x v="129"/>
    <s v="Feb"/>
    <n v="2024"/>
    <d v="1899-12-30T20:55:00"/>
    <x v="6"/>
    <x v="1"/>
    <n v="36"/>
    <x v="6"/>
    <s v="Asian"/>
    <x v="7"/>
    <x v="1"/>
    <m/>
    <n v="42"/>
    <s v="Delay"/>
    <x v="23"/>
    <n v="20"/>
    <x v="1"/>
    <x v="2"/>
    <x v="0"/>
    <x v="2"/>
  </r>
  <r>
    <n v="109719959"/>
    <s v="J. Ripon"/>
    <x v="27"/>
    <s v="Jul"/>
    <n v="2024"/>
    <d v="1899-12-30T05:34:00"/>
    <x v="3"/>
    <x v="1"/>
    <n v="13"/>
    <x v="4"/>
    <s v="Asian"/>
    <x v="7"/>
    <x v="1"/>
    <n v="6"/>
    <n v="59"/>
    <s v="Delay"/>
    <x v="16"/>
    <n v="5"/>
    <x v="3"/>
    <x v="1"/>
    <x v="2"/>
    <x v="1"/>
  </r>
  <r>
    <n v="214012199"/>
    <s v="A. Dundendale"/>
    <x v="472"/>
    <s v="Oct"/>
    <n v="2023"/>
    <d v="1899-12-30T09:13:00"/>
    <x v="2"/>
    <x v="1"/>
    <n v="3"/>
    <x v="1"/>
    <s v="Declined to Identify"/>
    <x v="6"/>
    <x v="1"/>
    <m/>
    <n v="12"/>
    <s v="Within Time"/>
    <x v="5"/>
    <n v="9"/>
    <x v="0"/>
    <x v="0"/>
    <x v="1"/>
    <x v="0"/>
  </r>
  <r>
    <n v="598540367"/>
    <s v="G. Lattin"/>
    <x v="473"/>
    <s v="Sep"/>
    <n v="2023"/>
    <d v="1899-12-30T02:55:00"/>
    <x v="5"/>
    <x v="1"/>
    <n v="74"/>
    <x v="5"/>
    <s v="Declined to Identify"/>
    <x v="6"/>
    <x v="1"/>
    <m/>
    <n v="50"/>
    <s v="Delay"/>
    <x v="13"/>
    <n v="2"/>
    <x v="3"/>
    <x v="2"/>
    <x v="2"/>
    <x v="2"/>
  </r>
  <r>
    <n v="208596965"/>
    <s v="K. Di Franceshci"/>
    <x v="494"/>
    <s v="Jan"/>
    <n v="2024"/>
    <d v="1899-12-30T03:24:00"/>
    <x v="2"/>
    <x v="1"/>
    <n v="15"/>
    <x v="3"/>
    <s v="Declined to Identify"/>
    <x v="6"/>
    <x v="1"/>
    <m/>
    <n v="24"/>
    <s v="Within Time"/>
    <x v="10"/>
    <n v="3"/>
    <x v="3"/>
    <x v="2"/>
    <x v="1"/>
    <x v="2"/>
  </r>
  <r>
    <n v="166104126"/>
    <s v="M. Nockalls"/>
    <x v="332"/>
    <s v="Mar"/>
    <n v="2024"/>
    <d v="1899-12-30T10:41:00"/>
    <x v="6"/>
    <x v="1"/>
    <n v="71"/>
    <x v="5"/>
    <s v="Declined to Identify"/>
    <x v="6"/>
    <x v="1"/>
    <m/>
    <n v="28"/>
    <s v="Within Time"/>
    <x v="9"/>
    <n v="10"/>
    <x v="0"/>
    <x v="3"/>
    <x v="1"/>
    <x v="0"/>
  </r>
  <r>
    <n v="388093917"/>
    <s v="N. Ambrosch"/>
    <x v="321"/>
    <s v="Jan"/>
    <n v="2024"/>
    <d v="1899-12-30T22:23:00"/>
    <x v="3"/>
    <x v="1"/>
    <n v="69"/>
    <x v="0"/>
    <s v="Declined to Identify"/>
    <x v="6"/>
    <x v="1"/>
    <m/>
    <n v="37"/>
    <s v="Delay"/>
    <x v="28"/>
    <n v="22"/>
    <x v="1"/>
    <x v="0"/>
    <x v="0"/>
    <x v="2"/>
  </r>
  <r>
    <n v="113426171"/>
    <s v="Q. Karadzas"/>
    <x v="378"/>
    <s v="Aug"/>
    <n v="2023"/>
    <d v="1899-12-30T03:43:00"/>
    <x v="4"/>
    <x v="1"/>
    <n v="10"/>
    <x v="4"/>
    <s v="Declined to Identify"/>
    <x v="6"/>
    <x v="1"/>
    <m/>
    <n v="52"/>
    <s v="Delay"/>
    <x v="28"/>
    <n v="3"/>
    <x v="3"/>
    <x v="0"/>
    <x v="2"/>
    <x v="2"/>
  </r>
  <r>
    <n v="668364442"/>
    <s v="G. Godly"/>
    <x v="459"/>
    <s v="Sep"/>
    <n v="2024"/>
    <d v="1899-12-30T08:43:00"/>
    <x v="4"/>
    <x v="1"/>
    <n v="16"/>
    <x v="3"/>
    <s v="Declined to Identify"/>
    <x v="3"/>
    <x v="1"/>
    <m/>
    <n v="54"/>
    <s v="Delay"/>
    <x v="17"/>
    <n v="8"/>
    <x v="0"/>
    <x v="1"/>
    <x v="2"/>
    <x v="1"/>
  </r>
  <r>
    <n v="265771242"/>
    <s v="M. Fawlo"/>
    <x v="415"/>
    <s v="Aug"/>
    <n v="2024"/>
    <d v="1899-12-30T08:12:00"/>
    <x v="2"/>
    <x v="1"/>
    <n v="49"/>
    <x v="2"/>
    <s v="Declined to Identify"/>
    <x v="3"/>
    <x v="1"/>
    <m/>
    <n v="55"/>
    <s v="Delay"/>
    <x v="13"/>
    <n v="8"/>
    <x v="0"/>
    <x v="2"/>
    <x v="2"/>
    <x v="2"/>
  </r>
  <r>
    <n v="536869352"/>
    <s v="Y. Moult"/>
    <x v="162"/>
    <s v="Jul"/>
    <n v="2024"/>
    <d v="1899-12-30T16:26:00"/>
    <x v="1"/>
    <x v="1"/>
    <n v="63"/>
    <x v="0"/>
    <s v="Declined to Identify"/>
    <x v="3"/>
    <x v="1"/>
    <n v="5"/>
    <n v="33"/>
    <s v="Delay"/>
    <x v="22"/>
    <n v="16"/>
    <x v="2"/>
    <x v="1"/>
    <x v="0"/>
    <x v="1"/>
  </r>
  <r>
    <n v="875188746"/>
    <s v="A. Renzini"/>
    <x v="513"/>
    <s v="Jun"/>
    <n v="2023"/>
    <d v="1899-12-30T10:55:00"/>
    <x v="2"/>
    <x v="1"/>
    <n v="63"/>
    <x v="0"/>
    <s v="Declined to Identify"/>
    <x v="1"/>
    <x v="1"/>
    <m/>
    <n v="41"/>
    <s v="Delay"/>
    <x v="21"/>
    <n v="10"/>
    <x v="0"/>
    <x v="1"/>
    <x v="0"/>
    <x v="1"/>
  </r>
  <r>
    <n v="739884514"/>
    <s v="A. Repp"/>
    <x v="460"/>
    <s v="May"/>
    <n v="2023"/>
    <d v="1899-12-30T17:58:00"/>
    <x v="3"/>
    <x v="1"/>
    <n v="51"/>
    <x v="2"/>
    <s v="Declined to Identify"/>
    <x v="1"/>
    <x v="1"/>
    <m/>
    <n v="51"/>
    <s v="Delay"/>
    <x v="16"/>
    <n v="17"/>
    <x v="2"/>
    <x v="1"/>
    <x v="2"/>
    <x v="1"/>
  </r>
  <r>
    <n v="689390776"/>
    <s v="B. Housbey"/>
    <x v="308"/>
    <s v="May"/>
    <n v="2023"/>
    <d v="1899-12-30T15:49:00"/>
    <x v="4"/>
    <x v="1"/>
    <n v="62"/>
    <x v="0"/>
    <s v="Declined to Identify"/>
    <x v="1"/>
    <x v="1"/>
    <m/>
    <n v="17"/>
    <s v="Within Time"/>
    <x v="4"/>
    <n v="15"/>
    <x v="2"/>
    <x v="2"/>
    <x v="1"/>
    <x v="2"/>
  </r>
  <r>
    <n v="243213862"/>
    <s v="D. Livick"/>
    <x v="27"/>
    <s v="Jul"/>
    <n v="2024"/>
    <d v="1899-12-30T19:38:00"/>
    <x v="3"/>
    <x v="1"/>
    <n v="9"/>
    <x v="4"/>
    <s v="Declined to Identify"/>
    <x v="1"/>
    <x v="1"/>
    <m/>
    <n v="15"/>
    <s v="Within Time"/>
    <x v="16"/>
    <n v="19"/>
    <x v="1"/>
    <x v="1"/>
    <x v="1"/>
    <x v="1"/>
  </r>
  <r>
    <n v="663282643"/>
    <s v="D. Enrietto"/>
    <x v="47"/>
    <s v="Sep"/>
    <n v="2024"/>
    <d v="1899-12-30T20:49:00"/>
    <x v="0"/>
    <x v="1"/>
    <n v="61"/>
    <x v="0"/>
    <s v="Declined to Identify"/>
    <x v="1"/>
    <x v="1"/>
    <m/>
    <n v="33"/>
    <s v="Delay"/>
    <x v="10"/>
    <n v="20"/>
    <x v="1"/>
    <x v="2"/>
    <x v="0"/>
    <x v="2"/>
  </r>
  <r>
    <n v="124825230"/>
    <s v="D. Coster"/>
    <x v="239"/>
    <s v="Jan"/>
    <n v="2024"/>
    <d v="1899-12-30T17:38:00"/>
    <x v="2"/>
    <x v="1"/>
    <n v="74"/>
    <x v="5"/>
    <s v="Declined to Identify"/>
    <x v="1"/>
    <x v="1"/>
    <m/>
    <n v="44"/>
    <s v="Delay"/>
    <x v="25"/>
    <n v="17"/>
    <x v="2"/>
    <x v="0"/>
    <x v="0"/>
    <x v="0"/>
  </r>
  <r>
    <n v="302084790"/>
    <s v="F. Trahear"/>
    <x v="474"/>
    <s v="Jul"/>
    <n v="2023"/>
    <d v="1899-12-30T21:13:00"/>
    <x v="3"/>
    <x v="1"/>
    <n v="3"/>
    <x v="1"/>
    <s v="Declined to Identify"/>
    <x v="1"/>
    <x v="1"/>
    <m/>
    <n v="10"/>
    <s v="Within Time"/>
    <x v="30"/>
    <n v="21"/>
    <x v="1"/>
    <x v="3"/>
    <x v="1"/>
    <x v="1"/>
  </r>
  <r>
    <n v="420787513"/>
    <s v="F. MacInerney"/>
    <x v="209"/>
    <s v="Apr"/>
    <n v="2023"/>
    <d v="1899-12-30T12:10:00"/>
    <x v="3"/>
    <x v="1"/>
    <n v="78"/>
    <x v="5"/>
    <s v="Declined to Identify"/>
    <x v="1"/>
    <x v="1"/>
    <m/>
    <n v="27"/>
    <s v="Within Time"/>
    <x v="30"/>
    <n v="12"/>
    <x v="2"/>
    <x v="3"/>
    <x v="1"/>
    <x v="1"/>
  </r>
  <r>
    <n v="709584115"/>
    <s v="G. Freak"/>
    <x v="426"/>
    <s v="Nov"/>
    <n v="2023"/>
    <d v="1899-12-30T06:26:00"/>
    <x v="3"/>
    <x v="1"/>
    <n v="2"/>
    <x v="1"/>
    <s v="Declined to Identify"/>
    <x v="1"/>
    <x v="1"/>
    <m/>
    <n v="19"/>
    <s v="Within Time"/>
    <x v="18"/>
    <n v="6"/>
    <x v="0"/>
    <x v="1"/>
    <x v="1"/>
    <x v="1"/>
  </r>
  <r>
    <n v="658420940"/>
    <s v="H. Sturley"/>
    <x v="177"/>
    <s v="Dec"/>
    <n v="2023"/>
    <d v="1899-12-30T23:50:00"/>
    <x v="0"/>
    <x v="1"/>
    <n v="6"/>
    <x v="4"/>
    <s v="Declined to Identify"/>
    <x v="1"/>
    <x v="1"/>
    <m/>
    <n v="19"/>
    <s v="Within Time"/>
    <x v="0"/>
    <n v="23"/>
    <x v="1"/>
    <x v="0"/>
    <x v="1"/>
    <x v="0"/>
  </r>
  <r>
    <n v="412758243"/>
    <s v="H. Mansour"/>
    <x v="70"/>
    <s v="Apr"/>
    <n v="2023"/>
    <d v="1899-12-30T21:17:00"/>
    <x v="4"/>
    <x v="1"/>
    <n v="78"/>
    <x v="5"/>
    <s v="Declined to Identify"/>
    <x v="1"/>
    <x v="1"/>
    <m/>
    <n v="30"/>
    <s v="Delay"/>
    <x v="14"/>
    <n v="21"/>
    <x v="1"/>
    <x v="0"/>
    <x v="1"/>
    <x v="0"/>
  </r>
  <r>
    <n v="522954823"/>
    <s v="H. Gerardet"/>
    <x v="566"/>
    <s v="Sep"/>
    <n v="2023"/>
    <d v="1899-12-30T14:12:00"/>
    <x v="2"/>
    <x v="1"/>
    <n v="18"/>
    <x v="3"/>
    <s v="Declined to Identify"/>
    <x v="1"/>
    <x v="1"/>
    <m/>
    <n v="33"/>
    <s v="Delay"/>
    <x v="16"/>
    <n v="14"/>
    <x v="2"/>
    <x v="1"/>
    <x v="0"/>
    <x v="1"/>
  </r>
  <r>
    <n v="291357777"/>
    <s v="H. Tangye"/>
    <x v="233"/>
    <s v="Jan"/>
    <n v="2024"/>
    <d v="1899-12-30T17:44:00"/>
    <x v="5"/>
    <x v="1"/>
    <n v="75"/>
    <x v="5"/>
    <s v="Declined to Identify"/>
    <x v="1"/>
    <x v="1"/>
    <m/>
    <n v="41"/>
    <s v="Delay"/>
    <x v="9"/>
    <n v="17"/>
    <x v="2"/>
    <x v="3"/>
    <x v="0"/>
    <x v="0"/>
  </r>
  <r>
    <n v="717554547"/>
    <s v="H. Abelwhite"/>
    <x v="366"/>
    <s v="Feb"/>
    <n v="2024"/>
    <d v="1899-12-30T15:53:00"/>
    <x v="4"/>
    <x v="1"/>
    <n v="3"/>
    <x v="1"/>
    <s v="Declined to Identify"/>
    <x v="1"/>
    <x v="1"/>
    <m/>
    <n v="42"/>
    <s v="Delay"/>
    <x v="18"/>
    <n v="15"/>
    <x v="2"/>
    <x v="1"/>
    <x v="0"/>
    <x v="1"/>
  </r>
  <r>
    <n v="863582563"/>
    <s v="I. Baynton"/>
    <x v="281"/>
    <s v="Jan"/>
    <n v="2024"/>
    <d v="1899-12-30T01:09:00"/>
    <x v="2"/>
    <x v="1"/>
    <n v="52"/>
    <x v="2"/>
    <s v="Declined to Identify"/>
    <x v="1"/>
    <x v="1"/>
    <m/>
    <n v="14"/>
    <s v="Within Time"/>
    <x v="2"/>
    <n v="1"/>
    <x v="3"/>
    <x v="1"/>
    <x v="1"/>
    <x v="1"/>
  </r>
  <r>
    <n v="372257518"/>
    <s v="K. Hambly"/>
    <x v="203"/>
    <s v="Apr"/>
    <n v="2023"/>
    <d v="1899-12-30T15:52:00"/>
    <x v="3"/>
    <x v="1"/>
    <n v="67"/>
    <x v="0"/>
    <s v="Declined to Identify"/>
    <x v="1"/>
    <x v="1"/>
    <m/>
    <n v="22"/>
    <s v="Within Time"/>
    <x v="17"/>
    <n v="15"/>
    <x v="2"/>
    <x v="1"/>
    <x v="1"/>
    <x v="1"/>
  </r>
  <r>
    <n v="709741500"/>
    <s v="L. Barson"/>
    <x v="157"/>
    <s v="Jan"/>
    <n v="2024"/>
    <d v="1899-12-30T19:29:00"/>
    <x v="0"/>
    <x v="1"/>
    <n v="32"/>
    <x v="6"/>
    <s v="Declined to Identify"/>
    <x v="1"/>
    <x v="1"/>
    <m/>
    <n v="15"/>
    <s v="Within Time"/>
    <x v="15"/>
    <n v="19"/>
    <x v="1"/>
    <x v="2"/>
    <x v="1"/>
    <x v="2"/>
  </r>
  <r>
    <n v="342636565"/>
    <s v="L. Sleany"/>
    <x v="305"/>
    <s v="Dec"/>
    <n v="2023"/>
    <d v="1899-12-30T05:47:00"/>
    <x v="4"/>
    <x v="1"/>
    <n v="3"/>
    <x v="1"/>
    <s v="Declined to Identify"/>
    <x v="1"/>
    <x v="1"/>
    <m/>
    <n v="16"/>
    <s v="Within Time"/>
    <x v="25"/>
    <n v="5"/>
    <x v="3"/>
    <x v="0"/>
    <x v="1"/>
    <x v="0"/>
  </r>
  <r>
    <n v="740242394"/>
    <s v="M. Grinvalds"/>
    <x v="219"/>
    <s v="Aug"/>
    <n v="2023"/>
    <d v="1899-12-30T12:41:00"/>
    <x v="6"/>
    <x v="1"/>
    <n v="37"/>
    <x v="6"/>
    <s v="Declined to Identify"/>
    <x v="1"/>
    <x v="1"/>
    <m/>
    <n v="57"/>
    <s v="Delay"/>
    <x v="4"/>
    <n v="12"/>
    <x v="2"/>
    <x v="2"/>
    <x v="2"/>
    <x v="2"/>
  </r>
  <r>
    <n v="574161174"/>
    <s v="O. Cutchie"/>
    <x v="384"/>
    <s v="May"/>
    <n v="2024"/>
    <d v="1899-12-30T07:16:00"/>
    <x v="5"/>
    <x v="1"/>
    <n v="66"/>
    <x v="0"/>
    <s v="Declined to Identify"/>
    <x v="1"/>
    <x v="1"/>
    <m/>
    <n v="31"/>
    <s v="Delay"/>
    <x v="29"/>
    <n v="7"/>
    <x v="0"/>
    <x v="2"/>
    <x v="0"/>
    <x v="2"/>
  </r>
  <r>
    <n v="678153957"/>
    <s v="Q. Lukasik"/>
    <x v="504"/>
    <s v="May"/>
    <n v="2023"/>
    <d v="1899-12-30T16:55:00"/>
    <x v="6"/>
    <x v="1"/>
    <n v="45"/>
    <x v="2"/>
    <s v="Declined to Identify"/>
    <x v="1"/>
    <x v="1"/>
    <m/>
    <n v="19"/>
    <s v="Within Time"/>
    <x v="17"/>
    <n v="16"/>
    <x v="2"/>
    <x v="1"/>
    <x v="1"/>
    <x v="1"/>
  </r>
  <r>
    <n v="483858123"/>
    <s v="Q. Flamank"/>
    <x v="167"/>
    <s v="Aug"/>
    <n v="2024"/>
    <d v="1899-12-30T20:56:00"/>
    <x v="1"/>
    <x v="1"/>
    <n v="5"/>
    <x v="4"/>
    <s v="Declined to Identify"/>
    <x v="1"/>
    <x v="1"/>
    <m/>
    <n v="34"/>
    <s v="Delay"/>
    <x v="24"/>
    <n v="20"/>
    <x v="1"/>
    <x v="1"/>
    <x v="0"/>
    <x v="1"/>
  </r>
  <r>
    <n v="398801558"/>
    <s v="R. Eliassen"/>
    <x v="80"/>
    <s v="Oct"/>
    <n v="2024"/>
    <d v="1899-12-30T18:30:00"/>
    <x v="2"/>
    <x v="1"/>
    <n v="76"/>
    <x v="5"/>
    <s v="Declined to Identify"/>
    <x v="1"/>
    <x v="1"/>
    <m/>
    <n v="10"/>
    <s v="Within Time"/>
    <x v="8"/>
    <n v="18"/>
    <x v="1"/>
    <x v="3"/>
    <x v="1"/>
    <x v="1"/>
  </r>
  <r>
    <n v="280552076"/>
    <s v="S. Goldine"/>
    <x v="359"/>
    <s v="Sep"/>
    <n v="2024"/>
    <d v="1899-12-30T14:46:00"/>
    <x v="1"/>
    <x v="1"/>
    <n v="6"/>
    <x v="4"/>
    <s v="Declined to Identify"/>
    <x v="1"/>
    <x v="1"/>
    <m/>
    <n v="21"/>
    <s v="Within Time"/>
    <x v="16"/>
    <n v="14"/>
    <x v="2"/>
    <x v="1"/>
    <x v="1"/>
    <x v="1"/>
  </r>
  <r>
    <n v="312767073"/>
    <s v="T. Karpenya"/>
    <x v="25"/>
    <s v="Dec"/>
    <n v="2023"/>
    <d v="1899-12-30T03:43:00"/>
    <x v="1"/>
    <x v="1"/>
    <n v="24"/>
    <x v="3"/>
    <s v="Declined to Identify"/>
    <x v="1"/>
    <x v="1"/>
    <m/>
    <n v="44"/>
    <s v="Delay"/>
    <x v="11"/>
    <n v="3"/>
    <x v="3"/>
    <x v="0"/>
    <x v="0"/>
    <x v="0"/>
  </r>
  <r>
    <n v="188210592"/>
    <s v="U. Shoveller"/>
    <x v="289"/>
    <s v="Aug"/>
    <n v="2024"/>
    <d v="1899-12-30T01:57:00"/>
    <x v="6"/>
    <x v="1"/>
    <n v="65"/>
    <x v="0"/>
    <s v="Declined to Identify"/>
    <x v="1"/>
    <x v="1"/>
    <m/>
    <n v="24"/>
    <s v="Within Time"/>
    <x v="0"/>
    <n v="1"/>
    <x v="3"/>
    <x v="0"/>
    <x v="1"/>
    <x v="0"/>
  </r>
  <r>
    <n v="303521484"/>
    <s v="U. Milam"/>
    <x v="521"/>
    <s v="Apr"/>
    <n v="2023"/>
    <d v="1899-12-30T15:33:00"/>
    <x v="6"/>
    <x v="1"/>
    <n v="16"/>
    <x v="3"/>
    <s v="Declined to Identify"/>
    <x v="1"/>
    <x v="1"/>
    <m/>
    <n v="41"/>
    <s v="Delay"/>
    <x v="10"/>
    <n v="15"/>
    <x v="2"/>
    <x v="2"/>
    <x v="0"/>
    <x v="2"/>
  </r>
  <r>
    <n v="741390715"/>
    <s v="V. Wimpenny"/>
    <x v="55"/>
    <s v="Aug"/>
    <n v="2023"/>
    <d v="1899-12-30T05:07:00"/>
    <x v="6"/>
    <x v="1"/>
    <n v="61"/>
    <x v="0"/>
    <s v="Declined to Identify"/>
    <x v="1"/>
    <x v="1"/>
    <m/>
    <n v="32"/>
    <s v="Delay"/>
    <x v="19"/>
    <n v="5"/>
    <x v="3"/>
    <x v="3"/>
    <x v="0"/>
    <x v="1"/>
  </r>
  <r>
    <n v="669671385"/>
    <s v="V. D'Agostino"/>
    <x v="418"/>
    <s v="Aug"/>
    <n v="2024"/>
    <d v="1899-12-30T20:54:00"/>
    <x v="4"/>
    <x v="1"/>
    <n v="3"/>
    <x v="1"/>
    <s v="Declined to Identify"/>
    <x v="1"/>
    <x v="1"/>
    <m/>
    <n v="58"/>
    <s v="Delay"/>
    <x v="7"/>
    <n v="20"/>
    <x v="1"/>
    <x v="2"/>
    <x v="2"/>
    <x v="2"/>
  </r>
  <r>
    <n v="196821441"/>
    <s v="X. Kos"/>
    <x v="113"/>
    <s v="Sep"/>
    <n v="2024"/>
    <d v="1899-12-30T14:31:00"/>
    <x v="5"/>
    <x v="1"/>
    <n v="14"/>
    <x v="4"/>
    <s v="Declined to Identify"/>
    <x v="1"/>
    <x v="1"/>
    <m/>
    <n v="17"/>
    <s v="Within Time"/>
    <x v="0"/>
    <n v="14"/>
    <x v="2"/>
    <x v="0"/>
    <x v="1"/>
    <x v="0"/>
  </r>
  <r>
    <n v="418062956"/>
    <s v="X. Tarver"/>
    <x v="429"/>
    <s v="Aug"/>
    <n v="2023"/>
    <d v="1899-12-30T16:28:00"/>
    <x v="1"/>
    <x v="1"/>
    <n v="6"/>
    <x v="4"/>
    <s v="Declined to Identify"/>
    <x v="1"/>
    <x v="1"/>
    <m/>
    <n v="60"/>
    <s v="Delay"/>
    <x v="5"/>
    <n v="16"/>
    <x v="2"/>
    <x v="0"/>
    <x v="2"/>
    <x v="0"/>
  </r>
  <r>
    <n v="739195155"/>
    <s v="A. Baudichon"/>
    <x v="268"/>
    <s v="Oct"/>
    <n v="2023"/>
    <d v="1899-12-30T10:23:00"/>
    <x v="5"/>
    <x v="1"/>
    <n v="73"/>
    <x v="5"/>
    <s v="Declined to Identify"/>
    <x v="1"/>
    <x v="1"/>
    <n v="0"/>
    <n v="30"/>
    <s v="Delay"/>
    <x v="27"/>
    <n v="10"/>
    <x v="0"/>
    <x v="3"/>
    <x v="1"/>
    <x v="0"/>
  </r>
  <r>
    <n v="677141863"/>
    <s v="B. Carvilla"/>
    <x v="131"/>
    <s v="May"/>
    <n v="2024"/>
    <d v="1899-12-30T09:35:00"/>
    <x v="5"/>
    <x v="1"/>
    <n v="17"/>
    <x v="3"/>
    <s v="Declined to Identify"/>
    <x v="1"/>
    <x v="1"/>
    <n v="1"/>
    <n v="57"/>
    <s v="Delay"/>
    <x v="15"/>
    <n v="9"/>
    <x v="0"/>
    <x v="2"/>
    <x v="2"/>
    <x v="2"/>
  </r>
  <r>
    <n v="885771156"/>
    <s v="Q. Dun"/>
    <x v="416"/>
    <s v="Jun"/>
    <n v="2023"/>
    <d v="1899-12-30T04:13:00"/>
    <x v="4"/>
    <x v="1"/>
    <n v="34"/>
    <x v="6"/>
    <s v="Declined to Identify"/>
    <x v="1"/>
    <x v="1"/>
    <n v="2"/>
    <n v="23"/>
    <s v="Within Time"/>
    <x v="9"/>
    <n v="4"/>
    <x v="3"/>
    <x v="3"/>
    <x v="1"/>
    <x v="0"/>
  </r>
  <r>
    <n v="898298913"/>
    <s v="B. Champneys"/>
    <x v="112"/>
    <s v="Apr"/>
    <n v="2023"/>
    <d v="1899-12-30T08:32:00"/>
    <x v="0"/>
    <x v="1"/>
    <n v="54"/>
    <x v="2"/>
    <s v="Declined to Identify"/>
    <x v="1"/>
    <x v="1"/>
    <n v="4"/>
    <n v="19"/>
    <s v="Within Time"/>
    <x v="5"/>
    <n v="8"/>
    <x v="0"/>
    <x v="0"/>
    <x v="1"/>
    <x v="0"/>
  </r>
  <r>
    <n v="589456897"/>
    <s v="K. Burhill"/>
    <x v="100"/>
    <s v="Jul"/>
    <n v="2024"/>
    <d v="1899-12-30T03:03:00"/>
    <x v="4"/>
    <x v="1"/>
    <n v="56"/>
    <x v="2"/>
    <s v="Declined to Identify"/>
    <x v="1"/>
    <x v="1"/>
    <n v="4"/>
    <n v="49"/>
    <s v="Delay"/>
    <x v="4"/>
    <n v="3"/>
    <x v="3"/>
    <x v="2"/>
    <x v="2"/>
    <x v="2"/>
  </r>
  <r>
    <n v="156957483"/>
    <s v="A. Barmadier"/>
    <x v="497"/>
    <s v="Sep"/>
    <n v="2023"/>
    <d v="1899-12-30T01:37:00"/>
    <x v="0"/>
    <x v="1"/>
    <n v="27"/>
    <x v="3"/>
    <s v="Declined to Identify"/>
    <x v="1"/>
    <x v="1"/>
    <n v="6"/>
    <n v="49"/>
    <s v="Delay"/>
    <x v="22"/>
    <n v="1"/>
    <x v="3"/>
    <x v="1"/>
    <x v="2"/>
    <x v="1"/>
  </r>
  <r>
    <n v="215811749"/>
    <s v="N. Pidgeon"/>
    <x v="1"/>
    <s v="Jun"/>
    <n v="2024"/>
    <d v="1899-12-30T04:32:00"/>
    <x v="1"/>
    <x v="1"/>
    <n v="18"/>
    <x v="3"/>
    <s v="Declined to Identify"/>
    <x v="1"/>
    <x v="1"/>
    <n v="7"/>
    <n v="57"/>
    <s v="Delay"/>
    <x v="1"/>
    <n v="4"/>
    <x v="3"/>
    <x v="0"/>
    <x v="2"/>
    <x v="0"/>
  </r>
  <r>
    <n v="676680533"/>
    <s v="O. Kinzett"/>
    <x v="245"/>
    <s v="Nov"/>
    <n v="2023"/>
    <d v="1899-12-30T11:43:00"/>
    <x v="5"/>
    <x v="1"/>
    <n v="14"/>
    <x v="4"/>
    <s v="Declined to Identify"/>
    <x v="1"/>
    <x v="1"/>
    <n v="7"/>
    <n v="53"/>
    <s v="Delay"/>
    <x v="8"/>
    <n v="11"/>
    <x v="0"/>
    <x v="3"/>
    <x v="2"/>
    <x v="1"/>
  </r>
  <r>
    <n v="182572436"/>
    <s v="H. Stannas"/>
    <x v="453"/>
    <s v="Aug"/>
    <n v="2024"/>
    <d v="1899-12-30T07:11:00"/>
    <x v="6"/>
    <x v="1"/>
    <n v="34"/>
    <x v="6"/>
    <s v="Declined to Identify"/>
    <x v="1"/>
    <x v="1"/>
    <n v="8"/>
    <n v="11"/>
    <s v="Within Time"/>
    <x v="23"/>
    <n v="7"/>
    <x v="0"/>
    <x v="2"/>
    <x v="1"/>
    <x v="2"/>
  </r>
  <r>
    <n v="218353191"/>
    <s v="K. Jiroutka"/>
    <x v="205"/>
    <s v="May"/>
    <n v="2024"/>
    <d v="1899-12-30T14:39:00"/>
    <x v="0"/>
    <x v="1"/>
    <n v="60"/>
    <x v="0"/>
    <s v="Declined to Identify"/>
    <x v="1"/>
    <x v="1"/>
    <n v="9"/>
    <n v="57"/>
    <s v="Delay"/>
    <x v="4"/>
    <n v="14"/>
    <x v="2"/>
    <x v="2"/>
    <x v="2"/>
    <x v="2"/>
  </r>
  <r>
    <n v="319819733"/>
    <s v="L. Bilton"/>
    <x v="340"/>
    <s v="May"/>
    <n v="2023"/>
    <d v="1899-12-30T09:15:00"/>
    <x v="0"/>
    <x v="1"/>
    <n v="58"/>
    <x v="2"/>
    <s v="Declined to Identify"/>
    <x v="1"/>
    <x v="1"/>
    <n v="9"/>
    <n v="33"/>
    <s v="Delay"/>
    <x v="24"/>
    <n v="9"/>
    <x v="0"/>
    <x v="1"/>
    <x v="0"/>
    <x v="1"/>
  </r>
  <r>
    <n v="447043850"/>
    <s v="F. Lukianov"/>
    <x v="309"/>
    <s v="Jul"/>
    <n v="2024"/>
    <d v="1899-12-30T02:11:00"/>
    <x v="3"/>
    <x v="1"/>
    <n v="37"/>
    <x v="6"/>
    <s v="Declined to Identify"/>
    <x v="1"/>
    <x v="1"/>
    <n v="10"/>
    <n v="49"/>
    <s v="Delay"/>
    <x v="26"/>
    <n v="2"/>
    <x v="3"/>
    <x v="2"/>
    <x v="2"/>
    <x v="2"/>
  </r>
  <r>
    <n v="157799833"/>
    <s v="X. Daubeny"/>
    <x v="457"/>
    <s v="Jul"/>
    <n v="2023"/>
    <d v="1899-12-30T11:06:00"/>
    <x v="1"/>
    <x v="1"/>
    <n v="68"/>
    <x v="0"/>
    <s v="Declined to Identify"/>
    <x v="1"/>
    <x v="1"/>
    <n v="10"/>
    <n v="22"/>
    <s v="Within Time"/>
    <x v="1"/>
    <n v="11"/>
    <x v="0"/>
    <x v="0"/>
    <x v="1"/>
    <x v="0"/>
  </r>
  <r>
    <n v="771876088"/>
    <s v="F. Biskup"/>
    <x v="172"/>
    <s v="Aug"/>
    <n v="2024"/>
    <d v="1899-12-30T06:24:00"/>
    <x v="1"/>
    <x v="1"/>
    <n v="14"/>
    <x v="4"/>
    <s v="Declined to Identify"/>
    <x v="5"/>
    <x v="1"/>
    <m/>
    <n v="22"/>
    <s v="Within Time"/>
    <x v="15"/>
    <n v="6"/>
    <x v="0"/>
    <x v="2"/>
    <x v="1"/>
    <x v="2"/>
  </r>
  <r>
    <n v="332358330"/>
    <s v="O. Dolbey"/>
    <x v="423"/>
    <s v="May"/>
    <n v="2024"/>
    <d v="1899-12-30T04:55:00"/>
    <x v="5"/>
    <x v="1"/>
    <n v="14"/>
    <x v="4"/>
    <s v="Declined to Identify"/>
    <x v="5"/>
    <x v="1"/>
    <m/>
    <n v="19"/>
    <s v="Within Time"/>
    <x v="8"/>
    <n v="4"/>
    <x v="3"/>
    <x v="3"/>
    <x v="1"/>
    <x v="1"/>
  </r>
  <r>
    <n v="870812711"/>
    <s v="O. Gally"/>
    <x v="443"/>
    <s v="Sep"/>
    <n v="2024"/>
    <d v="1899-12-30T12:39:00"/>
    <x v="2"/>
    <x v="1"/>
    <n v="42"/>
    <x v="6"/>
    <s v="Declined to Identify"/>
    <x v="5"/>
    <x v="1"/>
    <m/>
    <n v="60"/>
    <s v="Delay"/>
    <x v="18"/>
    <n v="12"/>
    <x v="2"/>
    <x v="1"/>
    <x v="2"/>
    <x v="1"/>
  </r>
  <r>
    <n v="846186745"/>
    <s v="R. Sellman"/>
    <x v="25"/>
    <s v="Dec"/>
    <n v="2023"/>
    <d v="1899-12-30T19:33:00"/>
    <x v="1"/>
    <x v="1"/>
    <n v="68"/>
    <x v="0"/>
    <s v="Declined to Identify"/>
    <x v="5"/>
    <x v="1"/>
    <m/>
    <n v="12"/>
    <s v="Within Time"/>
    <x v="11"/>
    <n v="19"/>
    <x v="1"/>
    <x v="0"/>
    <x v="1"/>
    <x v="0"/>
  </r>
  <r>
    <n v="409764070"/>
    <s v="T. Urpeth"/>
    <x v="289"/>
    <s v="Aug"/>
    <n v="2024"/>
    <d v="1899-12-30T05:49:00"/>
    <x v="6"/>
    <x v="1"/>
    <n v="39"/>
    <x v="6"/>
    <s v="Declined to Identify"/>
    <x v="5"/>
    <x v="1"/>
    <m/>
    <n v="46"/>
    <s v="Delay"/>
    <x v="0"/>
    <n v="5"/>
    <x v="3"/>
    <x v="0"/>
    <x v="2"/>
    <x v="0"/>
  </r>
  <r>
    <n v="836047358"/>
    <s v="X. Proschek"/>
    <x v="76"/>
    <s v="Jun"/>
    <n v="2024"/>
    <d v="1899-12-30T23:34:00"/>
    <x v="1"/>
    <x v="1"/>
    <n v="61"/>
    <x v="0"/>
    <s v="Declined to Identify"/>
    <x v="5"/>
    <x v="1"/>
    <n v="8"/>
    <n v="27"/>
    <s v="Within Time"/>
    <x v="4"/>
    <n v="23"/>
    <x v="1"/>
    <x v="2"/>
    <x v="1"/>
    <x v="2"/>
  </r>
  <r>
    <n v="278207716"/>
    <s v="A. Frenzl"/>
    <x v="147"/>
    <s v="Dec"/>
    <n v="2023"/>
    <d v="1899-12-30T22:54:00"/>
    <x v="5"/>
    <x v="1"/>
    <n v="20"/>
    <x v="3"/>
    <s v="Declined to Identify"/>
    <x v="0"/>
    <x v="1"/>
    <m/>
    <n v="23"/>
    <s v="Within Time"/>
    <x v="4"/>
    <n v="22"/>
    <x v="1"/>
    <x v="2"/>
    <x v="1"/>
    <x v="2"/>
  </r>
  <r>
    <n v="791237644"/>
    <s v="A. Montford"/>
    <x v="150"/>
    <s v="Feb"/>
    <n v="2024"/>
    <d v="1899-12-30T06:45:00"/>
    <x v="2"/>
    <x v="1"/>
    <n v="4"/>
    <x v="1"/>
    <s v="Declined to Identify"/>
    <x v="0"/>
    <x v="1"/>
    <m/>
    <n v="40"/>
    <s v="Delay"/>
    <x v="4"/>
    <n v="6"/>
    <x v="0"/>
    <x v="2"/>
    <x v="0"/>
    <x v="2"/>
  </r>
  <r>
    <n v="319622474"/>
    <s v="A. McPharlain"/>
    <x v="574"/>
    <s v="Jul"/>
    <n v="2023"/>
    <d v="1899-12-30T00:08:00"/>
    <x v="2"/>
    <x v="1"/>
    <n v="22"/>
    <x v="3"/>
    <s v="Declined to Identify"/>
    <x v="0"/>
    <x v="1"/>
    <m/>
    <n v="45"/>
    <s v="Delay"/>
    <x v="0"/>
    <n v="0"/>
    <x v="3"/>
    <x v="0"/>
    <x v="0"/>
    <x v="0"/>
  </r>
  <r>
    <n v="746638309"/>
    <s v="B. Coughlan"/>
    <x v="480"/>
    <s v="Dec"/>
    <n v="2023"/>
    <d v="1899-12-30T19:47:00"/>
    <x v="6"/>
    <x v="1"/>
    <n v="77"/>
    <x v="5"/>
    <s v="Declined to Identify"/>
    <x v="0"/>
    <x v="1"/>
    <m/>
    <n v="44"/>
    <s v="Delay"/>
    <x v="5"/>
    <n v="19"/>
    <x v="1"/>
    <x v="0"/>
    <x v="0"/>
    <x v="0"/>
  </r>
  <r>
    <n v="122393967"/>
    <s v="B. Whear"/>
    <x v="165"/>
    <s v="Oct"/>
    <n v="2023"/>
    <d v="1899-12-30T19:25:00"/>
    <x v="4"/>
    <x v="1"/>
    <n v="45"/>
    <x v="2"/>
    <s v="Declined to Identify"/>
    <x v="0"/>
    <x v="1"/>
    <m/>
    <n v="56"/>
    <s v="Delay"/>
    <x v="3"/>
    <n v="19"/>
    <x v="1"/>
    <x v="2"/>
    <x v="2"/>
    <x v="2"/>
  </r>
  <r>
    <n v="676976820"/>
    <s v="C. Brittle"/>
    <x v="501"/>
    <s v="Sep"/>
    <n v="2024"/>
    <d v="1899-12-30T08:30:00"/>
    <x v="4"/>
    <x v="1"/>
    <n v="63"/>
    <x v="0"/>
    <s v="Declined to Identify"/>
    <x v="0"/>
    <x v="1"/>
    <m/>
    <n v="11"/>
    <s v="Within Time"/>
    <x v="11"/>
    <n v="8"/>
    <x v="0"/>
    <x v="0"/>
    <x v="1"/>
    <x v="0"/>
  </r>
  <r>
    <n v="516707067"/>
    <s v="C. McCahill"/>
    <x v="371"/>
    <s v="Jul"/>
    <n v="2023"/>
    <d v="1899-12-30T17:23:00"/>
    <x v="6"/>
    <x v="1"/>
    <n v="17"/>
    <x v="3"/>
    <s v="Declined to Identify"/>
    <x v="0"/>
    <x v="1"/>
    <m/>
    <n v="18"/>
    <s v="Within Time"/>
    <x v="6"/>
    <n v="17"/>
    <x v="2"/>
    <x v="3"/>
    <x v="1"/>
    <x v="0"/>
  </r>
  <r>
    <n v="188835387"/>
    <s v="C. Haydney"/>
    <x v="311"/>
    <s v="May"/>
    <n v="2024"/>
    <d v="1899-12-30T05:07:00"/>
    <x v="6"/>
    <x v="1"/>
    <n v="5"/>
    <x v="4"/>
    <s v="Declined to Identify"/>
    <x v="0"/>
    <x v="1"/>
    <m/>
    <n v="24"/>
    <s v="Within Time"/>
    <x v="28"/>
    <n v="5"/>
    <x v="3"/>
    <x v="0"/>
    <x v="1"/>
    <x v="2"/>
  </r>
  <r>
    <n v="807878517"/>
    <s v="D. McCrorie"/>
    <x v="156"/>
    <s v="Aug"/>
    <n v="2023"/>
    <d v="1899-12-30T18:00:00"/>
    <x v="3"/>
    <x v="1"/>
    <n v="23"/>
    <x v="3"/>
    <s v="Declined to Identify"/>
    <x v="0"/>
    <x v="1"/>
    <m/>
    <n v="15"/>
    <s v="Within Time"/>
    <x v="23"/>
    <n v="18"/>
    <x v="1"/>
    <x v="2"/>
    <x v="1"/>
    <x v="2"/>
  </r>
  <r>
    <n v="325657104"/>
    <s v="D. Golding"/>
    <x v="395"/>
    <s v="Apr"/>
    <n v="2024"/>
    <d v="1899-12-30T21:53:00"/>
    <x v="4"/>
    <x v="1"/>
    <n v="72"/>
    <x v="5"/>
    <s v="Declined to Identify"/>
    <x v="0"/>
    <x v="1"/>
    <m/>
    <n v="51"/>
    <s v="Delay"/>
    <x v="21"/>
    <n v="21"/>
    <x v="1"/>
    <x v="1"/>
    <x v="2"/>
    <x v="1"/>
  </r>
  <r>
    <n v="120165066"/>
    <s v="E. Farny"/>
    <x v="262"/>
    <s v="Jun"/>
    <n v="2023"/>
    <d v="1899-12-30T08:18:00"/>
    <x v="3"/>
    <x v="1"/>
    <n v="43"/>
    <x v="6"/>
    <s v="Declined to Identify"/>
    <x v="0"/>
    <x v="1"/>
    <m/>
    <n v="38"/>
    <s v="Delay"/>
    <x v="6"/>
    <n v="8"/>
    <x v="0"/>
    <x v="3"/>
    <x v="0"/>
    <x v="0"/>
  </r>
  <r>
    <n v="512458835"/>
    <s v="E. Titley"/>
    <x v="46"/>
    <s v="May"/>
    <n v="2024"/>
    <d v="1899-12-30T07:54:00"/>
    <x v="0"/>
    <x v="1"/>
    <n v="26"/>
    <x v="3"/>
    <s v="Declined to Identify"/>
    <x v="0"/>
    <x v="1"/>
    <m/>
    <n v="49"/>
    <s v="Delay"/>
    <x v="1"/>
    <n v="7"/>
    <x v="0"/>
    <x v="0"/>
    <x v="2"/>
    <x v="0"/>
  </r>
  <r>
    <n v="547629847"/>
    <s v="E. Mensler"/>
    <x v="41"/>
    <s v="Aug"/>
    <n v="2024"/>
    <d v="1899-12-30T11:33:00"/>
    <x v="1"/>
    <x v="1"/>
    <n v="43"/>
    <x v="6"/>
    <s v="Declined to Identify"/>
    <x v="0"/>
    <x v="1"/>
    <m/>
    <n v="57"/>
    <s v="Delay"/>
    <x v="8"/>
    <n v="11"/>
    <x v="0"/>
    <x v="3"/>
    <x v="2"/>
    <x v="1"/>
  </r>
  <r>
    <n v="324964025"/>
    <s v="F. Corpe"/>
    <x v="415"/>
    <s v="Aug"/>
    <n v="2024"/>
    <d v="1899-12-30T04:15:00"/>
    <x v="2"/>
    <x v="1"/>
    <n v="30"/>
    <x v="6"/>
    <s v="Declined to Identify"/>
    <x v="0"/>
    <x v="1"/>
    <m/>
    <n v="29"/>
    <s v="Within Time"/>
    <x v="13"/>
    <n v="4"/>
    <x v="3"/>
    <x v="2"/>
    <x v="1"/>
    <x v="2"/>
  </r>
  <r>
    <n v="234220190"/>
    <s v="F. Gorham"/>
    <x v="118"/>
    <s v="Aug"/>
    <n v="2024"/>
    <d v="1899-12-30T17:40:00"/>
    <x v="5"/>
    <x v="1"/>
    <n v="15"/>
    <x v="3"/>
    <s v="Declined to Identify"/>
    <x v="0"/>
    <x v="1"/>
    <m/>
    <n v="33"/>
    <s v="Delay"/>
    <x v="3"/>
    <n v="17"/>
    <x v="2"/>
    <x v="2"/>
    <x v="0"/>
    <x v="2"/>
  </r>
  <r>
    <n v="428454055"/>
    <s v="F. Dunkerley"/>
    <x v="409"/>
    <s v="Aug"/>
    <n v="2024"/>
    <d v="1899-12-30T21:18:00"/>
    <x v="5"/>
    <x v="1"/>
    <n v="49"/>
    <x v="2"/>
    <s v="Declined to Identify"/>
    <x v="0"/>
    <x v="1"/>
    <m/>
    <n v="39"/>
    <s v="Delay"/>
    <x v="11"/>
    <n v="21"/>
    <x v="1"/>
    <x v="0"/>
    <x v="0"/>
    <x v="0"/>
  </r>
  <r>
    <n v="498508434"/>
    <s v="F. Abramov"/>
    <x v="289"/>
    <s v="Aug"/>
    <n v="2024"/>
    <d v="1899-12-30T13:23:00"/>
    <x v="6"/>
    <x v="1"/>
    <n v="69"/>
    <x v="0"/>
    <s v="Declined to Identify"/>
    <x v="0"/>
    <x v="1"/>
    <m/>
    <n v="48"/>
    <s v="Delay"/>
    <x v="0"/>
    <n v="13"/>
    <x v="2"/>
    <x v="0"/>
    <x v="2"/>
    <x v="0"/>
  </r>
  <r>
    <n v="508436247"/>
    <s v="F. Straneo"/>
    <x v="60"/>
    <s v="Jun"/>
    <n v="2023"/>
    <d v="1899-12-30T06:39:00"/>
    <x v="2"/>
    <x v="1"/>
    <n v="7"/>
    <x v="4"/>
    <s v="Declined to Identify"/>
    <x v="0"/>
    <x v="1"/>
    <m/>
    <n v="55"/>
    <s v="Delay"/>
    <x v="13"/>
    <n v="6"/>
    <x v="0"/>
    <x v="2"/>
    <x v="2"/>
    <x v="2"/>
  </r>
  <r>
    <n v="358580862"/>
    <s v="F. Ghion"/>
    <x v="407"/>
    <s v="Oct"/>
    <n v="2023"/>
    <d v="1899-12-30T01:43:00"/>
    <x v="6"/>
    <x v="1"/>
    <n v="6"/>
    <x v="4"/>
    <s v="Declined to Identify"/>
    <x v="0"/>
    <x v="1"/>
    <m/>
    <n v="60"/>
    <s v="Delay"/>
    <x v="8"/>
    <n v="1"/>
    <x v="3"/>
    <x v="3"/>
    <x v="2"/>
    <x v="1"/>
  </r>
  <r>
    <n v="688958066"/>
    <s v="G. Hearle"/>
    <x v="274"/>
    <s v="Dec"/>
    <n v="2023"/>
    <d v="1899-12-30T21:28:00"/>
    <x v="1"/>
    <x v="1"/>
    <n v="26"/>
    <x v="3"/>
    <s v="Declined to Identify"/>
    <x v="0"/>
    <x v="1"/>
    <m/>
    <n v="14"/>
    <s v="Within Time"/>
    <x v="12"/>
    <n v="21"/>
    <x v="1"/>
    <x v="2"/>
    <x v="1"/>
    <x v="2"/>
  </r>
  <r>
    <n v="309438681"/>
    <s v="G. Poveleye"/>
    <x v="216"/>
    <s v="Jul"/>
    <n v="2024"/>
    <d v="1899-12-30T04:58:00"/>
    <x v="0"/>
    <x v="1"/>
    <n v="66"/>
    <x v="0"/>
    <s v="Declined to Identify"/>
    <x v="0"/>
    <x v="1"/>
    <m/>
    <n v="23"/>
    <s v="Within Time"/>
    <x v="14"/>
    <n v="4"/>
    <x v="3"/>
    <x v="0"/>
    <x v="1"/>
    <x v="0"/>
  </r>
  <r>
    <n v="131430412"/>
    <s v="G. Whittle"/>
    <x v="345"/>
    <s v="Apr"/>
    <n v="2023"/>
    <d v="1899-12-30T23:08:00"/>
    <x v="2"/>
    <x v="1"/>
    <n v="50"/>
    <x v="2"/>
    <s v="Declined to Identify"/>
    <x v="0"/>
    <x v="1"/>
    <m/>
    <n v="42"/>
    <s v="Delay"/>
    <x v="22"/>
    <n v="23"/>
    <x v="1"/>
    <x v="1"/>
    <x v="0"/>
    <x v="1"/>
  </r>
  <r>
    <n v="739597499"/>
    <s v="G. Edler"/>
    <x v="125"/>
    <s v="Aug"/>
    <n v="2024"/>
    <d v="1899-12-30T11:49:00"/>
    <x v="1"/>
    <x v="1"/>
    <n v="12"/>
    <x v="4"/>
    <s v="Declined to Identify"/>
    <x v="0"/>
    <x v="1"/>
    <m/>
    <n v="54"/>
    <s v="Delay"/>
    <x v="14"/>
    <n v="11"/>
    <x v="0"/>
    <x v="0"/>
    <x v="2"/>
    <x v="0"/>
  </r>
  <r>
    <n v="508632073"/>
    <s v="G. Lepere"/>
    <x v="393"/>
    <s v="Jul"/>
    <n v="2023"/>
    <d v="1899-12-30T08:19:00"/>
    <x v="6"/>
    <x v="1"/>
    <n v="4"/>
    <x v="1"/>
    <s v="Declined to Identify"/>
    <x v="0"/>
    <x v="1"/>
    <m/>
    <n v="58"/>
    <s v="Delay"/>
    <x v="2"/>
    <n v="8"/>
    <x v="0"/>
    <x v="1"/>
    <x v="2"/>
    <x v="1"/>
  </r>
  <r>
    <n v="872781392"/>
    <s v="H. Bakster"/>
    <x v="48"/>
    <s v="Oct"/>
    <n v="2024"/>
    <d v="1899-12-30T04:00:00"/>
    <x v="2"/>
    <x v="1"/>
    <n v="7"/>
    <x v="4"/>
    <s v="Declined to Identify"/>
    <x v="0"/>
    <x v="1"/>
    <m/>
    <n v="10"/>
    <s v="Within Time"/>
    <x v="15"/>
    <n v="4"/>
    <x v="3"/>
    <x v="2"/>
    <x v="1"/>
    <x v="2"/>
  </r>
  <r>
    <n v="527553384"/>
    <s v="H. Auton"/>
    <x v="145"/>
    <s v="May"/>
    <n v="2023"/>
    <d v="1899-12-30T17:49:00"/>
    <x v="3"/>
    <x v="1"/>
    <n v="53"/>
    <x v="2"/>
    <s v="Declined to Identify"/>
    <x v="0"/>
    <x v="1"/>
    <m/>
    <n v="21"/>
    <s v="Within Time"/>
    <x v="28"/>
    <n v="17"/>
    <x v="2"/>
    <x v="0"/>
    <x v="1"/>
    <x v="2"/>
  </r>
  <r>
    <n v="287123149"/>
    <s v="H. Lebarree"/>
    <x v="56"/>
    <s v="Aug"/>
    <n v="2024"/>
    <d v="1899-12-30T07:18:00"/>
    <x v="0"/>
    <x v="1"/>
    <n v="64"/>
    <x v="0"/>
    <s v="Declined to Identify"/>
    <x v="0"/>
    <x v="1"/>
    <m/>
    <n v="32"/>
    <s v="Delay"/>
    <x v="26"/>
    <n v="7"/>
    <x v="0"/>
    <x v="2"/>
    <x v="0"/>
    <x v="2"/>
  </r>
  <r>
    <n v="851597488"/>
    <s v="H. O'Corrin"/>
    <x v="170"/>
    <s v="Apr"/>
    <n v="2024"/>
    <d v="1899-12-30T14:12:00"/>
    <x v="0"/>
    <x v="1"/>
    <n v="18"/>
    <x v="3"/>
    <s v="Declined to Identify"/>
    <x v="0"/>
    <x v="1"/>
    <m/>
    <n v="52"/>
    <s v="Delay"/>
    <x v="14"/>
    <n v="14"/>
    <x v="2"/>
    <x v="0"/>
    <x v="2"/>
    <x v="0"/>
  </r>
  <r>
    <n v="799773442"/>
    <s v="H. Hamlyn"/>
    <x v="462"/>
    <s v="May"/>
    <n v="2024"/>
    <d v="1899-12-30T03:22:00"/>
    <x v="6"/>
    <x v="1"/>
    <n v="16"/>
    <x v="3"/>
    <s v="Declined to Identify"/>
    <x v="0"/>
    <x v="1"/>
    <m/>
    <n v="54"/>
    <s v="Delay"/>
    <x v="26"/>
    <n v="3"/>
    <x v="3"/>
    <x v="2"/>
    <x v="2"/>
    <x v="2"/>
  </r>
  <r>
    <n v="241920072"/>
    <s v="I. Fayers"/>
    <x v="270"/>
    <s v="Aug"/>
    <n v="2024"/>
    <d v="1899-12-30T00:35:00"/>
    <x v="2"/>
    <x v="1"/>
    <n v="36"/>
    <x v="6"/>
    <s v="Declined to Identify"/>
    <x v="0"/>
    <x v="1"/>
    <m/>
    <n v="12"/>
    <s v="Within Time"/>
    <x v="19"/>
    <n v="0"/>
    <x v="3"/>
    <x v="3"/>
    <x v="1"/>
    <x v="1"/>
  </r>
  <r>
    <n v="186573914"/>
    <s v="I. Jean"/>
    <x v="40"/>
    <s v="Sep"/>
    <n v="2023"/>
    <d v="1899-12-30T09:55:00"/>
    <x v="3"/>
    <x v="1"/>
    <n v="33"/>
    <x v="6"/>
    <s v="Declined to Identify"/>
    <x v="0"/>
    <x v="1"/>
    <m/>
    <n v="24"/>
    <s v="Within Time"/>
    <x v="24"/>
    <n v="9"/>
    <x v="0"/>
    <x v="1"/>
    <x v="1"/>
    <x v="1"/>
  </r>
  <r>
    <n v="251768762"/>
    <s v="I. Cran"/>
    <x v="550"/>
    <s v="Oct"/>
    <n v="2024"/>
    <d v="1899-12-30T19:43:00"/>
    <x v="1"/>
    <x v="1"/>
    <n v="67"/>
    <x v="0"/>
    <s v="Declined to Identify"/>
    <x v="0"/>
    <x v="1"/>
    <m/>
    <n v="32"/>
    <s v="Delay"/>
    <x v="18"/>
    <n v="19"/>
    <x v="1"/>
    <x v="1"/>
    <x v="0"/>
    <x v="1"/>
  </r>
  <r>
    <n v="645792722"/>
    <s v="I. McClounan"/>
    <x v="512"/>
    <s v="Feb"/>
    <n v="2024"/>
    <d v="1899-12-30T10:38:00"/>
    <x v="1"/>
    <x v="1"/>
    <n v="27"/>
    <x v="3"/>
    <s v="Declined to Identify"/>
    <x v="0"/>
    <x v="1"/>
    <m/>
    <n v="33"/>
    <s v="Delay"/>
    <x v="24"/>
    <n v="10"/>
    <x v="0"/>
    <x v="1"/>
    <x v="0"/>
    <x v="1"/>
  </r>
  <r>
    <n v="631580524"/>
    <s v="I. Antliff"/>
    <x v="500"/>
    <s v="Nov"/>
    <n v="2023"/>
    <d v="1899-12-30T19:20:00"/>
    <x v="0"/>
    <x v="1"/>
    <n v="58"/>
    <x v="2"/>
    <s v="Declined to Identify"/>
    <x v="0"/>
    <x v="1"/>
    <m/>
    <n v="50"/>
    <s v="Delay"/>
    <x v="21"/>
    <n v="19"/>
    <x v="1"/>
    <x v="1"/>
    <x v="2"/>
    <x v="1"/>
  </r>
  <r>
    <n v="142076600"/>
    <s v="J. Kees"/>
    <x v="62"/>
    <s v="Oct"/>
    <n v="2024"/>
    <d v="1899-12-30T18:09:00"/>
    <x v="6"/>
    <x v="1"/>
    <n v="23"/>
    <x v="3"/>
    <s v="Declined to Identify"/>
    <x v="0"/>
    <x v="1"/>
    <m/>
    <n v="11"/>
    <s v="Within Time"/>
    <x v="19"/>
    <n v="18"/>
    <x v="1"/>
    <x v="3"/>
    <x v="1"/>
    <x v="1"/>
  </r>
  <r>
    <n v="357994836"/>
    <s v="J. Troctor"/>
    <x v="175"/>
    <s v="Nov"/>
    <n v="2023"/>
    <d v="1899-12-30T11:39:00"/>
    <x v="1"/>
    <x v="1"/>
    <n v="38"/>
    <x v="6"/>
    <s v="Declined to Identify"/>
    <x v="0"/>
    <x v="1"/>
    <m/>
    <n v="13"/>
    <s v="Within Time"/>
    <x v="2"/>
    <n v="11"/>
    <x v="0"/>
    <x v="1"/>
    <x v="1"/>
    <x v="1"/>
  </r>
  <r>
    <n v="663702265"/>
    <s v="J. Wivell"/>
    <x v="491"/>
    <s v="Dec"/>
    <n v="2023"/>
    <d v="1899-12-30T05:31:00"/>
    <x v="6"/>
    <x v="1"/>
    <n v="20"/>
    <x v="3"/>
    <s v="Declined to Identify"/>
    <x v="0"/>
    <x v="1"/>
    <m/>
    <n v="32"/>
    <s v="Delay"/>
    <x v="9"/>
    <n v="5"/>
    <x v="3"/>
    <x v="3"/>
    <x v="0"/>
    <x v="0"/>
  </r>
  <r>
    <n v="112503721"/>
    <s v="J. Morison"/>
    <x v="466"/>
    <s v="Jan"/>
    <n v="2024"/>
    <d v="1899-12-30T16:35:00"/>
    <x v="5"/>
    <x v="1"/>
    <n v="16"/>
    <x v="3"/>
    <s v="Declined to Identify"/>
    <x v="0"/>
    <x v="1"/>
    <m/>
    <n v="60"/>
    <s v="Delay"/>
    <x v="5"/>
    <n v="16"/>
    <x v="2"/>
    <x v="0"/>
    <x v="2"/>
    <x v="0"/>
  </r>
  <r>
    <n v="282750452"/>
    <s v="K. Axtonne"/>
    <x v="443"/>
    <s v="Sep"/>
    <n v="2024"/>
    <d v="1899-12-30T19:13:00"/>
    <x v="2"/>
    <x v="1"/>
    <n v="53"/>
    <x v="2"/>
    <s v="Declined to Identify"/>
    <x v="0"/>
    <x v="1"/>
    <m/>
    <n v="33"/>
    <s v="Delay"/>
    <x v="18"/>
    <n v="19"/>
    <x v="1"/>
    <x v="1"/>
    <x v="0"/>
    <x v="1"/>
  </r>
  <r>
    <n v="840532866"/>
    <s v="K. Jarrelt"/>
    <x v="108"/>
    <s v="Nov"/>
    <n v="2023"/>
    <d v="1899-12-30T17:28:00"/>
    <x v="2"/>
    <x v="1"/>
    <n v="49"/>
    <x v="2"/>
    <s v="Declined to Identify"/>
    <x v="0"/>
    <x v="1"/>
    <m/>
    <n v="52"/>
    <s v="Delay"/>
    <x v="30"/>
    <n v="17"/>
    <x v="2"/>
    <x v="3"/>
    <x v="2"/>
    <x v="1"/>
  </r>
  <r>
    <n v="223823503"/>
    <s v="L. Toffaloni"/>
    <x v="364"/>
    <s v="Sep"/>
    <n v="2023"/>
    <d v="1899-12-30T08:50:00"/>
    <x v="1"/>
    <x v="1"/>
    <n v="35"/>
    <x v="6"/>
    <s v="Declined to Identify"/>
    <x v="0"/>
    <x v="1"/>
    <m/>
    <n v="12"/>
    <s v="Within Time"/>
    <x v="11"/>
    <n v="8"/>
    <x v="0"/>
    <x v="0"/>
    <x v="1"/>
    <x v="0"/>
  </r>
  <r>
    <n v="715985017"/>
    <s v="L. Handrock"/>
    <x v="302"/>
    <s v="Nov"/>
    <n v="2023"/>
    <d v="1899-12-30T08:58:00"/>
    <x v="6"/>
    <x v="1"/>
    <n v="43"/>
    <x v="6"/>
    <s v="Declined to Identify"/>
    <x v="0"/>
    <x v="1"/>
    <m/>
    <n v="22"/>
    <s v="Within Time"/>
    <x v="20"/>
    <n v="8"/>
    <x v="0"/>
    <x v="3"/>
    <x v="1"/>
    <x v="0"/>
  </r>
  <r>
    <n v="494540566"/>
    <s v="L. McKie"/>
    <x v="509"/>
    <s v="Jun"/>
    <n v="2023"/>
    <d v="1899-12-30T14:25:00"/>
    <x v="1"/>
    <x v="1"/>
    <n v="61"/>
    <x v="0"/>
    <s v="Declined to Identify"/>
    <x v="0"/>
    <x v="1"/>
    <m/>
    <n v="34"/>
    <s v="Delay"/>
    <x v="15"/>
    <n v="14"/>
    <x v="2"/>
    <x v="2"/>
    <x v="0"/>
    <x v="2"/>
  </r>
  <r>
    <n v="505405045"/>
    <s v="L. Yerrington"/>
    <x v="343"/>
    <s v="Sep"/>
    <n v="2023"/>
    <d v="1899-12-30T12:53:00"/>
    <x v="1"/>
    <x v="1"/>
    <n v="39"/>
    <x v="6"/>
    <s v="Declined to Identify"/>
    <x v="0"/>
    <x v="1"/>
    <m/>
    <n v="43"/>
    <s v="Delay"/>
    <x v="12"/>
    <n v="12"/>
    <x v="2"/>
    <x v="2"/>
    <x v="0"/>
    <x v="2"/>
  </r>
  <r>
    <n v="259472459"/>
    <s v="L. Lochead"/>
    <x v="218"/>
    <s v="Jun"/>
    <n v="2024"/>
    <d v="1899-12-30T03:01:00"/>
    <x v="0"/>
    <x v="1"/>
    <n v="12"/>
    <x v="4"/>
    <s v="Declined to Identify"/>
    <x v="0"/>
    <x v="1"/>
    <m/>
    <n v="45"/>
    <s v="Delay"/>
    <x v="9"/>
    <n v="3"/>
    <x v="3"/>
    <x v="3"/>
    <x v="0"/>
    <x v="0"/>
  </r>
  <r>
    <n v="738428501"/>
    <s v="M. Brogi"/>
    <x v="265"/>
    <s v="Aug"/>
    <n v="2024"/>
    <d v="1899-12-30T15:01:00"/>
    <x v="3"/>
    <x v="1"/>
    <n v="51"/>
    <x v="2"/>
    <s v="Declined to Identify"/>
    <x v="0"/>
    <x v="1"/>
    <m/>
    <n v="15"/>
    <s v="Within Time"/>
    <x v="10"/>
    <n v="15"/>
    <x v="2"/>
    <x v="2"/>
    <x v="1"/>
    <x v="2"/>
  </r>
  <r>
    <n v="337445677"/>
    <s v="M. Spellissy"/>
    <x v="322"/>
    <s v="May"/>
    <n v="2023"/>
    <d v="1899-12-30T23:37:00"/>
    <x v="6"/>
    <x v="1"/>
    <n v="72"/>
    <x v="5"/>
    <s v="Declined to Identify"/>
    <x v="0"/>
    <x v="1"/>
    <m/>
    <n v="31"/>
    <s v="Delay"/>
    <x v="11"/>
    <n v="23"/>
    <x v="1"/>
    <x v="0"/>
    <x v="0"/>
    <x v="0"/>
  </r>
  <r>
    <n v="799509125"/>
    <s v="N. Gecke"/>
    <x v="241"/>
    <s v="Sep"/>
    <n v="2024"/>
    <d v="1899-12-30T15:58:00"/>
    <x v="5"/>
    <x v="1"/>
    <n v="41"/>
    <x v="6"/>
    <s v="Declined to Identify"/>
    <x v="0"/>
    <x v="1"/>
    <m/>
    <n v="19"/>
    <s v="Within Time"/>
    <x v="23"/>
    <n v="15"/>
    <x v="2"/>
    <x v="2"/>
    <x v="1"/>
    <x v="2"/>
  </r>
  <r>
    <n v="674414544"/>
    <s v="N. Betho"/>
    <x v="514"/>
    <s v="Apr"/>
    <n v="2024"/>
    <d v="1899-12-30T16:59:00"/>
    <x v="3"/>
    <x v="1"/>
    <n v="6"/>
    <x v="4"/>
    <s v="Declined to Identify"/>
    <x v="0"/>
    <x v="1"/>
    <m/>
    <n v="23"/>
    <s v="Within Time"/>
    <x v="26"/>
    <n v="16"/>
    <x v="2"/>
    <x v="2"/>
    <x v="1"/>
    <x v="2"/>
  </r>
  <r>
    <n v="761485086"/>
    <s v="N. Stit"/>
    <x v="561"/>
    <s v="Sep"/>
    <n v="2024"/>
    <d v="1899-12-30T18:58:00"/>
    <x v="3"/>
    <x v="1"/>
    <n v="12"/>
    <x v="4"/>
    <s v="Declined to Identify"/>
    <x v="0"/>
    <x v="1"/>
    <m/>
    <n v="33"/>
    <s v="Delay"/>
    <x v="13"/>
    <n v="18"/>
    <x v="1"/>
    <x v="2"/>
    <x v="0"/>
    <x v="2"/>
  </r>
  <r>
    <n v="747741599"/>
    <s v="N. Ricciardi"/>
    <x v="478"/>
    <s v="Sep"/>
    <n v="2023"/>
    <d v="1899-12-30T21:24:00"/>
    <x v="2"/>
    <x v="1"/>
    <n v="23"/>
    <x v="3"/>
    <s v="Declined to Identify"/>
    <x v="0"/>
    <x v="1"/>
    <m/>
    <n v="34"/>
    <s v="Delay"/>
    <x v="20"/>
    <n v="21"/>
    <x v="1"/>
    <x v="3"/>
    <x v="0"/>
    <x v="0"/>
  </r>
  <r>
    <n v="774994361"/>
    <s v="N. Meredyth"/>
    <x v="540"/>
    <s v="Aug"/>
    <n v="2023"/>
    <d v="1899-12-30T09:45:00"/>
    <x v="2"/>
    <x v="1"/>
    <n v="29"/>
    <x v="3"/>
    <s v="Declined to Identify"/>
    <x v="0"/>
    <x v="1"/>
    <m/>
    <n v="42"/>
    <s v="Delay"/>
    <x v="14"/>
    <n v="9"/>
    <x v="0"/>
    <x v="0"/>
    <x v="0"/>
    <x v="0"/>
  </r>
  <r>
    <n v="302841379"/>
    <s v="N. Brosius"/>
    <x v="179"/>
    <s v="Jun"/>
    <n v="2023"/>
    <d v="1899-12-30T13:00:00"/>
    <x v="6"/>
    <x v="1"/>
    <n v="15"/>
    <x v="3"/>
    <s v="Declined to Identify"/>
    <x v="0"/>
    <x v="1"/>
    <m/>
    <n v="50"/>
    <s v="Delay"/>
    <x v="23"/>
    <n v="13"/>
    <x v="2"/>
    <x v="2"/>
    <x v="2"/>
    <x v="2"/>
  </r>
  <r>
    <n v="199309296"/>
    <s v="N. Banane"/>
    <x v="1"/>
    <s v="Jun"/>
    <n v="2024"/>
    <d v="1899-12-30T08:36:00"/>
    <x v="1"/>
    <x v="1"/>
    <n v="41"/>
    <x v="6"/>
    <s v="Declined to Identify"/>
    <x v="0"/>
    <x v="1"/>
    <m/>
    <n v="58"/>
    <s v="Delay"/>
    <x v="1"/>
    <n v="8"/>
    <x v="0"/>
    <x v="0"/>
    <x v="2"/>
    <x v="0"/>
  </r>
  <r>
    <n v="777101248"/>
    <s v="O. Storres"/>
    <x v="494"/>
    <s v="Jan"/>
    <n v="2024"/>
    <d v="1899-12-30T08:58:00"/>
    <x v="2"/>
    <x v="1"/>
    <n v="12"/>
    <x v="4"/>
    <s v="Declined to Identify"/>
    <x v="0"/>
    <x v="1"/>
    <m/>
    <n v="50"/>
    <s v="Delay"/>
    <x v="10"/>
    <n v="8"/>
    <x v="0"/>
    <x v="2"/>
    <x v="2"/>
    <x v="2"/>
  </r>
  <r>
    <n v="132377813"/>
    <s v="P. Ugo"/>
    <x v="552"/>
    <s v="Nov"/>
    <n v="2023"/>
    <d v="1899-12-30T01:33:00"/>
    <x v="0"/>
    <x v="1"/>
    <n v="2"/>
    <x v="1"/>
    <s v="Declined to Identify"/>
    <x v="0"/>
    <x v="1"/>
    <m/>
    <n v="16"/>
    <s v="Within Time"/>
    <x v="1"/>
    <n v="1"/>
    <x v="3"/>
    <x v="0"/>
    <x v="1"/>
    <x v="0"/>
  </r>
  <r>
    <n v="835052062"/>
    <s v="P. Ragless"/>
    <x v="126"/>
    <s v="May"/>
    <n v="2023"/>
    <d v="1899-12-30T05:59:00"/>
    <x v="2"/>
    <x v="1"/>
    <n v="64"/>
    <x v="0"/>
    <s v="Declined to Identify"/>
    <x v="0"/>
    <x v="1"/>
    <m/>
    <n v="28"/>
    <s v="Within Time"/>
    <x v="25"/>
    <n v="5"/>
    <x v="3"/>
    <x v="0"/>
    <x v="1"/>
    <x v="0"/>
  </r>
  <r>
    <n v="861371476"/>
    <s v="P. Corlett"/>
    <x v="357"/>
    <s v="Sep"/>
    <n v="2024"/>
    <d v="1899-12-30T23:43:00"/>
    <x v="6"/>
    <x v="1"/>
    <n v="26"/>
    <x v="3"/>
    <s v="Declined to Identify"/>
    <x v="0"/>
    <x v="1"/>
    <m/>
    <n v="35"/>
    <s v="Delay"/>
    <x v="14"/>
    <n v="23"/>
    <x v="1"/>
    <x v="0"/>
    <x v="0"/>
    <x v="0"/>
  </r>
  <r>
    <n v="667751707"/>
    <s v="Q. Dufour"/>
    <x v="125"/>
    <s v="Aug"/>
    <n v="2024"/>
    <d v="1899-12-30T01:14:00"/>
    <x v="1"/>
    <x v="1"/>
    <n v="68"/>
    <x v="0"/>
    <s v="Declined to Identify"/>
    <x v="0"/>
    <x v="1"/>
    <m/>
    <n v="25"/>
    <s v="Within Time"/>
    <x v="14"/>
    <n v="1"/>
    <x v="3"/>
    <x v="0"/>
    <x v="1"/>
    <x v="0"/>
  </r>
  <r>
    <n v="438413249"/>
    <s v="Q. Trees"/>
    <x v="264"/>
    <s v="Jun"/>
    <n v="2023"/>
    <d v="1899-12-30T05:45:00"/>
    <x v="1"/>
    <x v="1"/>
    <n v="7"/>
    <x v="4"/>
    <s v="Declined to Identify"/>
    <x v="0"/>
    <x v="1"/>
    <m/>
    <n v="29"/>
    <s v="Within Time"/>
    <x v="24"/>
    <n v="5"/>
    <x v="3"/>
    <x v="1"/>
    <x v="1"/>
    <x v="1"/>
  </r>
  <r>
    <n v="787925912"/>
    <s v="S. Ternault"/>
    <x v="300"/>
    <s v="Dec"/>
    <n v="2023"/>
    <d v="1899-12-30T08:25:00"/>
    <x v="3"/>
    <x v="1"/>
    <n v="3"/>
    <x v="1"/>
    <s v="Declined to Identify"/>
    <x v="0"/>
    <x v="1"/>
    <m/>
    <n v="17"/>
    <s v="Within Time"/>
    <x v="15"/>
    <n v="8"/>
    <x v="0"/>
    <x v="2"/>
    <x v="1"/>
    <x v="2"/>
  </r>
  <r>
    <n v="249178640"/>
    <s v="S. Fickling"/>
    <x v="381"/>
    <s v="Nov"/>
    <n v="2023"/>
    <d v="1899-12-30T14:53:00"/>
    <x v="5"/>
    <x v="1"/>
    <n v="69"/>
    <x v="0"/>
    <s v="Declined to Identify"/>
    <x v="0"/>
    <x v="1"/>
    <m/>
    <n v="35"/>
    <s v="Delay"/>
    <x v="24"/>
    <n v="14"/>
    <x v="2"/>
    <x v="1"/>
    <x v="0"/>
    <x v="1"/>
  </r>
  <r>
    <n v="647241990"/>
    <s v="S. Bazoge"/>
    <x v="400"/>
    <s v="Oct"/>
    <n v="2024"/>
    <d v="1899-12-30T14:16:00"/>
    <x v="2"/>
    <x v="1"/>
    <n v="39"/>
    <x v="6"/>
    <s v="Declined to Identify"/>
    <x v="0"/>
    <x v="1"/>
    <m/>
    <n v="41"/>
    <s v="Delay"/>
    <x v="14"/>
    <n v="14"/>
    <x v="2"/>
    <x v="0"/>
    <x v="0"/>
    <x v="0"/>
  </r>
  <r>
    <n v="218164997"/>
    <s v="S. Rapper"/>
    <x v="117"/>
    <s v="Mar"/>
    <n v="2024"/>
    <d v="1899-12-30T02:50:00"/>
    <x v="5"/>
    <x v="1"/>
    <n v="67"/>
    <x v="0"/>
    <s v="Declined to Identify"/>
    <x v="0"/>
    <x v="1"/>
    <m/>
    <n v="48"/>
    <s v="Delay"/>
    <x v="21"/>
    <n v="2"/>
    <x v="3"/>
    <x v="1"/>
    <x v="2"/>
    <x v="1"/>
  </r>
  <r>
    <n v="797456464"/>
    <s v="T. Ellison"/>
    <x v="88"/>
    <s v="Sep"/>
    <n v="2024"/>
    <d v="1899-12-30T16:06:00"/>
    <x v="5"/>
    <x v="1"/>
    <n v="16"/>
    <x v="3"/>
    <s v="Declined to Identify"/>
    <x v="0"/>
    <x v="1"/>
    <m/>
    <n v="12"/>
    <s v="Within Time"/>
    <x v="22"/>
    <n v="16"/>
    <x v="2"/>
    <x v="1"/>
    <x v="1"/>
    <x v="1"/>
  </r>
  <r>
    <n v="391500482"/>
    <s v="T. Overstone"/>
    <x v="55"/>
    <s v="Aug"/>
    <n v="2023"/>
    <d v="1899-12-30T09:55:00"/>
    <x v="6"/>
    <x v="1"/>
    <n v="43"/>
    <x v="6"/>
    <s v="Declined to Identify"/>
    <x v="0"/>
    <x v="1"/>
    <m/>
    <n v="33"/>
    <s v="Delay"/>
    <x v="19"/>
    <n v="9"/>
    <x v="0"/>
    <x v="3"/>
    <x v="0"/>
    <x v="1"/>
  </r>
  <r>
    <n v="226605768"/>
    <s v="T. Brewer"/>
    <x v="81"/>
    <s v="Oct"/>
    <n v="2024"/>
    <d v="1899-12-30T01:51:00"/>
    <x v="4"/>
    <x v="1"/>
    <n v="20"/>
    <x v="3"/>
    <s v="Declined to Identify"/>
    <x v="0"/>
    <x v="1"/>
    <m/>
    <n v="36"/>
    <s v="Delay"/>
    <x v="20"/>
    <n v="1"/>
    <x v="3"/>
    <x v="3"/>
    <x v="0"/>
    <x v="0"/>
  </r>
  <r>
    <n v="630370673"/>
    <s v="T. Fehely"/>
    <x v="415"/>
    <s v="Aug"/>
    <n v="2024"/>
    <d v="1899-12-30T01:43:00"/>
    <x v="2"/>
    <x v="1"/>
    <n v="71"/>
    <x v="5"/>
    <s v="Declined to Identify"/>
    <x v="0"/>
    <x v="1"/>
    <m/>
    <n v="40"/>
    <s v="Delay"/>
    <x v="13"/>
    <n v="1"/>
    <x v="3"/>
    <x v="2"/>
    <x v="0"/>
    <x v="2"/>
  </r>
  <r>
    <n v="133747626"/>
    <s v="T. Lothean"/>
    <x v="185"/>
    <s v="Jun"/>
    <n v="2024"/>
    <d v="1899-12-30T03:22:00"/>
    <x v="1"/>
    <x v="1"/>
    <n v="71"/>
    <x v="5"/>
    <s v="Declined to Identify"/>
    <x v="0"/>
    <x v="1"/>
    <m/>
    <n v="46"/>
    <s v="Delay"/>
    <x v="13"/>
    <n v="3"/>
    <x v="3"/>
    <x v="2"/>
    <x v="2"/>
    <x v="2"/>
  </r>
  <r>
    <n v="808112211"/>
    <s v="U. Collymore"/>
    <x v="418"/>
    <s v="Aug"/>
    <n v="2024"/>
    <d v="1899-12-30T13:55:00"/>
    <x v="4"/>
    <x v="1"/>
    <n v="33"/>
    <x v="6"/>
    <s v="Declined to Identify"/>
    <x v="0"/>
    <x v="1"/>
    <m/>
    <n v="12"/>
    <s v="Within Time"/>
    <x v="7"/>
    <n v="13"/>
    <x v="2"/>
    <x v="2"/>
    <x v="1"/>
    <x v="2"/>
  </r>
  <r>
    <n v="479794569"/>
    <s v="U. Sackey"/>
    <x v="48"/>
    <s v="Oct"/>
    <n v="2024"/>
    <d v="1899-12-30T20:46:00"/>
    <x v="2"/>
    <x v="1"/>
    <n v="73"/>
    <x v="5"/>
    <s v="Declined to Identify"/>
    <x v="0"/>
    <x v="1"/>
    <m/>
    <n v="30"/>
    <s v="Delay"/>
    <x v="15"/>
    <n v="20"/>
    <x v="1"/>
    <x v="2"/>
    <x v="1"/>
    <x v="2"/>
  </r>
  <r>
    <n v="394484997"/>
    <s v="U. McClements"/>
    <x v="221"/>
    <s v="May"/>
    <n v="2024"/>
    <d v="1899-12-30T18:29:00"/>
    <x v="0"/>
    <x v="1"/>
    <n v="67"/>
    <x v="0"/>
    <s v="Declined to Identify"/>
    <x v="0"/>
    <x v="1"/>
    <m/>
    <n v="41"/>
    <s v="Delay"/>
    <x v="21"/>
    <n v="18"/>
    <x v="1"/>
    <x v="1"/>
    <x v="0"/>
    <x v="1"/>
  </r>
  <r>
    <n v="575134379"/>
    <s v="V. Neaves"/>
    <x v="55"/>
    <s v="Aug"/>
    <n v="2023"/>
    <d v="1899-12-30T00:32:00"/>
    <x v="6"/>
    <x v="1"/>
    <n v="18"/>
    <x v="3"/>
    <s v="Declined to Identify"/>
    <x v="0"/>
    <x v="1"/>
    <m/>
    <n v="34"/>
    <s v="Delay"/>
    <x v="19"/>
    <n v="0"/>
    <x v="3"/>
    <x v="3"/>
    <x v="0"/>
    <x v="1"/>
  </r>
  <r>
    <n v="266360879"/>
    <s v="V. Chaperling"/>
    <x v="306"/>
    <s v="Sep"/>
    <n v="2023"/>
    <d v="1899-12-30T20:03:00"/>
    <x v="1"/>
    <x v="1"/>
    <n v="48"/>
    <x v="2"/>
    <s v="Declined to Identify"/>
    <x v="0"/>
    <x v="1"/>
    <m/>
    <n v="49"/>
    <s v="Delay"/>
    <x v="17"/>
    <n v="20"/>
    <x v="1"/>
    <x v="1"/>
    <x v="2"/>
    <x v="1"/>
  </r>
  <r>
    <n v="389349801"/>
    <s v="V. Bellino"/>
    <x v="276"/>
    <s v="Oct"/>
    <n v="2023"/>
    <d v="1899-12-30T13:35:00"/>
    <x v="3"/>
    <x v="1"/>
    <n v="18"/>
    <x v="3"/>
    <s v="Declined to Identify"/>
    <x v="0"/>
    <x v="1"/>
    <m/>
    <n v="51"/>
    <s v="Delay"/>
    <x v="4"/>
    <n v="13"/>
    <x v="2"/>
    <x v="2"/>
    <x v="2"/>
    <x v="2"/>
  </r>
  <r>
    <n v="897537110"/>
    <s v="V. Gwatkin"/>
    <x v="563"/>
    <s v="Jul"/>
    <n v="2023"/>
    <d v="1899-12-30T22:00:00"/>
    <x v="0"/>
    <x v="1"/>
    <n v="11"/>
    <x v="4"/>
    <s v="Declined to Identify"/>
    <x v="0"/>
    <x v="1"/>
    <m/>
    <n v="52"/>
    <s v="Delay"/>
    <x v="9"/>
    <n v="22"/>
    <x v="1"/>
    <x v="3"/>
    <x v="2"/>
    <x v="0"/>
  </r>
  <r>
    <n v="158961115"/>
    <s v="V. Crann"/>
    <x v="11"/>
    <s v="Mar"/>
    <n v="2024"/>
    <d v="1899-12-30T07:19:00"/>
    <x v="3"/>
    <x v="1"/>
    <n v="20"/>
    <x v="3"/>
    <s v="Declined to Identify"/>
    <x v="0"/>
    <x v="1"/>
    <m/>
    <n v="54"/>
    <s v="Delay"/>
    <x v="8"/>
    <n v="7"/>
    <x v="0"/>
    <x v="3"/>
    <x v="2"/>
    <x v="1"/>
  </r>
  <r>
    <n v="778794865"/>
    <s v="W. Ferron"/>
    <x v="139"/>
    <s v="Dec"/>
    <n v="2023"/>
    <d v="1899-12-30T06:43:00"/>
    <x v="5"/>
    <x v="1"/>
    <n v="78"/>
    <x v="5"/>
    <s v="Declined to Identify"/>
    <x v="0"/>
    <x v="1"/>
    <m/>
    <n v="15"/>
    <s v="Within Time"/>
    <x v="13"/>
    <n v="6"/>
    <x v="0"/>
    <x v="2"/>
    <x v="1"/>
    <x v="2"/>
  </r>
  <r>
    <n v="830119359"/>
    <s v="W. Stoad"/>
    <x v="310"/>
    <s v="Aug"/>
    <n v="2024"/>
    <d v="1899-12-30T20:32:00"/>
    <x v="4"/>
    <x v="1"/>
    <n v="71"/>
    <x v="5"/>
    <s v="Declined to Identify"/>
    <x v="0"/>
    <x v="1"/>
    <m/>
    <n v="20"/>
    <s v="Within Time"/>
    <x v="9"/>
    <n v="20"/>
    <x v="1"/>
    <x v="3"/>
    <x v="1"/>
    <x v="0"/>
  </r>
  <r>
    <n v="700402440"/>
    <s v="W. Rimington"/>
    <x v="566"/>
    <s v="Sep"/>
    <n v="2023"/>
    <d v="1899-12-30T23:11:00"/>
    <x v="2"/>
    <x v="1"/>
    <n v="22"/>
    <x v="3"/>
    <s v="Declined to Identify"/>
    <x v="0"/>
    <x v="1"/>
    <m/>
    <n v="37"/>
    <s v="Delay"/>
    <x v="16"/>
    <n v="23"/>
    <x v="1"/>
    <x v="1"/>
    <x v="0"/>
    <x v="1"/>
  </r>
  <r>
    <n v="166426606"/>
    <s v="W. Seres"/>
    <x v="115"/>
    <s v="Oct"/>
    <n v="2024"/>
    <d v="1899-12-30T04:47:00"/>
    <x v="6"/>
    <x v="1"/>
    <n v="49"/>
    <x v="2"/>
    <s v="Declined to Identify"/>
    <x v="0"/>
    <x v="1"/>
    <m/>
    <n v="53"/>
    <s v="Delay"/>
    <x v="13"/>
    <n v="4"/>
    <x v="3"/>
    <x v="2"/>
    <x v="2"/>
    <x v="2"/>
  </r>
  <r>
    <n v="471325168"/>
    <s v="X. Poile"/>
    <x v="576"/>
    <s v="May"/>
    <n v="2023"/>
    <d v="1899-12-30T10:33:00"/>
    <x v="1"/>
    <x v="1"/>
    <n v="46"/>
    <x v="2"/>
    <s v="Declined to Identify"/>
    <x v="0"/>
    <x v="1"/>
    <m/>
    <n v="27"/>
    <s v="Within Time"/>
    <x v="27"/>
    <n v="10"/>
    <x v="0"/>
    <x v="3"/>
    <x v="1"/>
    <x v="0"/>
  </r>
  <r>
    <n v="609317544"/>
    <s v="X. Franchi"/>
    <x v="257"/>
    <s v="Sep"/>
    <n v="2024"/>
    <d v="1899-12-30T22:15:00"/>
    <x v="1"/>
    <x v="1"/>
    <n v="74"/>
    <x v="5"/>
    <s v="Declined to Identify"/>
    <x v="0"/>
    <x v="1"/>
    <m/>
    <n v="34"/>
    <s v="Delay"/>
    <x v="28"/>
    <n v="22"/>
    <x v="1"/>
    <x v="0"/>
    <x v="0"/>
    <x v="2"/>
  </r>
  <r>
    <n v="695420006"/>
    <s v="Y. Nibley"/>
    <x v="303"/>
    <s v="Mar"/>
    <n v="2024"/>
    <d v="1899-12-30T05:53:00"/>
    <x v="1"/>
    <x v="1"/>
    <n v="29"/>
    <x v="3"/>
    <s v="Declined to Identify"/>
    <x v="0"/>
    <x v="1"/>
    <m/>
    <n v="34"/>
    <s v="Delay"/>
    <x v="30"/>
    <n v="5"/>
    <x v="3"/>
    <x v="3"/>
    <x v="0"/>
    <x v="1"/>
  </r>
  <r>
    <n v="474665740"/>
    <s v="Y. Unthank"/>
    <x v="512"/>
    <s v="Feb"/>
    <n v="2024"/>
    <d v="1899-12-30T16:11:00"/>
    <x v="1"/>
    <x v="1"/>
    <n v="42"/>
    <x v="6"/>
    <s v="Declined to Identify"/>
    <x v="0"/>
    <x v="1"/>
    <m/>
    <n v="45"/>
    <s v="Delay"/>
    <x v="24"/>
    <n v="16"/>
    <x v="2"/>
    <x v="1"/>
    <x v="0"/>
    <x v="1"/>
  </r>
  <r>
    <n v="203528599"/>
    <s v="Y. Fancutt"/>
    <x v="400"/>
    <s v="Oct"/>
    <n v="2024"/>
    <d v="1899-12-30T15:45:00"/>
    <x v="2"/>
    <x v="1"/>
    <n v="37"/>
    <x v="6"/>
    <s v="Declined to Identify"/>
    <x v="0"/>
    <x v="1"/>
    <m/>
    <n v="52"/>
    <s v="Delay"/>
    <x v="14"/>
    <n v="15"/>
    <x v="2"/>
    <x v="0"/>
    <x v="2"/>
    <x v="0"/>
  </r>
  <r>
    <n v="302122442"/>
    <s v="Z. Punton"/>
    <x v="349"/>
    <s v="Apr"/>
    <n v="2023"/>
    <d v="1899-12-30T04:38:00"/>
    <x v="3"/>
    <x v="1"/>
    <n v="14"/>
    <x v="4"/>
    <s v="Declined to Identify"/>
    <x v="0"/>
    <x v="1"/>
    <m/>
    <n v="12"/>
    <s v="Within Time"/>
    <x v="11"/>
    <n v="4"/>
    <x v="3"/>
    <x v="0"/>
    <x v="1"/>
    <x v="0"/>
  </r>
  <r>
    <n v="253176458"/>
    <s v="Z. Touzey"/>
    <x v="442"/>
    <s v="Aug"/>
    <n v="2023"/>
    <d v="1899-12-30T10:14:00"/>
    <x v="0"/>
    <x v="1"/>
    <n v="73"/>
    <x v="5"/>
    <s v="Declined to Identify"/>
    <x v="0"/>
    <x v="1"/>
    <m/>
    <n v="34"/>
    <s v="Delay"/>
    <x v="11"/>
    <n v="10"/>
    <x v="0"/>
    <x v="0"/>
    <x v="0"/>
    <x v="0"/>
  </r>
  <r>
    <n v="133486468"/>
    <s v="D. Bohlmann"/>
    <x v="290"/>
    <s v="May"/>
    <n v="2023"/>
    <d v="1899-12-30T19:16:00"/>
    <x v="2"/>
    <x v="1"/>
    <n v="32"/>
    <x v="6"/>
    <s v="Declined to Identify"/>
    <x v="0"/>
    <x v="1"/>
    <n v="0"/>
    <n v="30"/>
    <s v="Delay"/>
    <x v="10"/>
    <n v="19"/>
    <x v="1"/>
    <x v="2"/>
    <x v="1"/>
    <x v="2"/>
  </r>
  <r>
    <n v="182887190"/>
    <s v="X. Favill"/>
    <x v="467"/>
    <s v="Jan"/>
    <n v="2024"/>
    <d v="1899-12-30T17:08:00"/>
    <x v="0"/>
    <x v="1"/>
    <n v="47"/>
    <x v="2"/>
    <s v="Declined to Identify"/>
    <x v="0"/>
    <x v="1"/>
    <n v="0"/>
    <n v="52"/>
    <s v="Delay"/>
    <x v="14"/>
    <n v="17"/>
    <x v="2"/>
    <x v="0"/>
    <x v="2"/>
    <x v="0"/>
  </r>
  <r>
    <n v="365469248"/>
    <s v="J. Jenyns"/>
    <x v="77"/>
    <s v="Nov"/>
    <n v="2023"/>
    <d v="1899-12-30T11:56:00"/>
    <x v="3"/>
    <x v="1"/>
    <n v="77"/>
    <x v="5"/>
    <s v="Declined to Identify"/>
    <x v="0"/>
    <x v="1"/>
    <n v="1"/>
    <n v="56"/>
    <s v="Delay"/>
    <x v="5"/>
    <n v="11"/>
    <x v="0"/>
    <x v="0"/>
    <x v="2"/>
    <x v="0"/>
  </r>
  <r>
    <n v="669588180"/>
    <s v="L. Moynham"/>
    <x v="5"/>
    <s v="Apr"/>
    <n v="2023"/>
    <d v="1899-12-30T16:36:00"/>
    <x v="2"/>
    <x v="1"/>
    <n v="56"/>
    <x v="2"/>
    <s v="Declined to Identify"/>
    <x v="0"/>
    <x v="1"/>
    <n v="1"/>
    <n v="15"/>
    <s v="Within Time"/>
    <x v="0"/>
    <n v="16"/>
    <x v="2"/>
    <x v="0"/>
    <x v="1"/>
    <x v="0"/>
  </r>
  <r>
    <n v="611469532"/>
    <s v="T. Comini"/>
    <x v="287"/>
    <s v="Sep"/>
    <n v="2024"/>
    <d v="1899-12-30T17:18:00"/>
    <x v="3"/>
    <x v="1"/>
    <n v="37"/>
    <x v="6"/>
    <s v="Declined to Identify"/>
    <x v="0"/>
    <x v="1"/>
    <n v="1"/>
    <n v="35"/>
    <s v="Delay"/>
    <x v="1"/>
    <n v="17"/>
    <x v="2"/>
    <x v="0"/>
    <x v="0"/>
    <x v="0"/>
  </r>
  <r>
    <n v="891946941"/>
    <s v="Y. Sanpher"/>
    <x v="353"/>
    <s v="Jul"/>
    <n v="2023"/>
    <d v="1899-12-30T04:44:00"/>
    <x v="2"/>
    <x v="1"/>
    <n v="25"/>
    <x v="3"/>
    <s v="Declined to Identify"/>
    <x v="0"/>
    <x v="1"/>
    <n v="1"/>
    <n v="20"/>
    <s v="Within Time"/>
    <x v="27"/>
    <n v="4"/>
    <x v="3"/>
    <x v="3"/>
    <x v="1"/>
    <x v="0"/>
  </r>
  <r>
    <n v="357177158"/>
    <s v="Y. Keys"/>
    <x v="322"/>
    <s v="May"/>
    <n v="2023"/>
    <d v="1899-12-30T20:32:00"/>
    <x v="6"/>
    <x v="1"/>
    <n v="79"/>
    <x v="5"/>
    <s v="Declined to Identify"/>
    <x v="0"/>
    <x v="1"/>
    <n v="1"/>
    <n v="45"/>
    <s v="Delay"/>
    <x v="11"/>
    <n v="20"/>
    <x v="1"/>
    <x v="0"/>
    <x v="0"/>
    <x v="0"/>
  </r>
  <r>
    <n v="713149027"/>
    <s v="X. Kearsley"/>
    <x v="218"/>
    <s v="Jun"/>
    <n v="2024"/>
    <d v="1899-12-30T12:38:00"/>
    <x v="0"/>
    <x v="1"/>
    <n v="1"/>
    <x v="1"/>
    <s v="Declined to Identify"/>
    <x v="0"/>
    <x v="1"/>
    <n v="2"/>
    <n v="41"/>
    <s v="Delay"/>
    <x v="9"/>
    <n v="12"/>
    <x v="2"/>
    <x v="3"/>
    <x v="0"/>
    <x v="0"/>
  </r>
  <r>
    <n v="397075239"/>
    <s v="E. Haliday"/>
    <x v="12"/>
    <s v="Nov"/>
    <n v="2023"/>
    <d v="1899-12-30T13:01:00"/>
    <x v="3"/>
    <x v="1"/>
    <n v="11"/>
    <x v="4"/>
    <s v="Declined to Identify"/>
    <x v="0"/>
    <x v="1"/>
    <n v="3"/>
    <n v="57"/>
    <s v="Delay"/>
    <x v="9"/>
    <n v="13"/>
    <x v="2"/>
    <x v="3"/>
    <x v="2"/>
    <x v="0"/>
  </r>
  <r>
    <n v="353902932"/>
    <s v="P. Sangwin"/>
    <x v="513"/>
    <s v="Jun"/>
    <n v="2023"/>
    <d v="1899-12-30T04:32:00"/>
    <x v="2"/>
    <x v="1"/>
    <n v="19"/>
    <x v="3"/>
    <s v="Declined to Identify"/>
    <x v="0"/>
    <x v="1"/>
    <n v="3"/>
    <n v="10"/>
    <s v="Within Time"/>
    <x v="21"/>
    <n v="4"/>
    <x v="3"/>
    <x v="1"/>
    <x v="1"/>
    <x v="1"/>
  </r>
  <r>
    <n v="766417394"/>
    <s v="S. Ogborne"/>
    <x v="154"/>
    <s v="Nov"/>
    <n v="2023"/>
    <d v="1899-12-30T21:32:00"/>
    <x v="0"/>
    <x v="1"/>
    <n v="32"/>
    <x v="6"/>
    <s v="Declined to Identify"/>
    <x v="0"/>
    <x v="1"/>
    <n v="3"/>
    <n v="34"/>
    <s v="Delay"/>
    <x v="4"/>
    <n v="21"/>
    <x v="1"/>
    <x v="2"/>
    <x v="0"/>
    <x v="2"/>
  </r>
  <r>
    <n v="101134808"/>
    <s v="V. Gowdridge"/>
    <x v="521"/>
    <s v="Apr"/>
    <n v="2023"/>
    <d v="1899-12-30T01:36:00"/>
    <x v="6"/>
    <x v="1"/>
    <n v="30"/>
    <x v="6"/>
    <s v="Declined to Identify"/>
    <x v="0"/>
    <x v="1"/>
    <n v="3"/>
    <n v="30"/>
    <s v="Delay"/>
    <x v="10"/>
    <n v="1"/>
    <x v="3"/>
    <x v="2"/>
    <x v="1"/>
    <x v="2"/>
  </r>
  <r>
    <n v="821491763"/>
    <s v="V. Bullent"/>
    <x v="128"/>
    <s v="Aug"/>
    <n v="2023"/>
    <d v="1899-12-30T09:51:00"/>
    <x v="5"/>
    <x v="1"/>
    <n v="68"/>
    <x v="0"/>
    <s v="Declined to Identify"/>
    <x v="0"/>
    <x v="1"/>
    <n v="3"/>
    <n v="34"/>
    <s v="Delay"/>
    <x v="6"/>
    <n v="9"/>
    <x v="0"/>
    <x v="3"/>
    <x v="0"/>
    <x v="0"/>
  </r>
  <r>
    <n v="633102308"/>
    <s v="F. Ruff"/>
    <x v="200"/>
    <s v="Apr"/>
    <n v="2023"/>
    <d v="1899-12-30T10:20:00"/>
    <x v="5"/>
    <x v="1"/>
    <n v="19"/>
    <x v="3"/>
    <s v="Declined to Identify"/>
    <x v="0"/>
    <x v="1"/>
    <n v="4"/>
    <n v="15"/>
    <s v="Within Time"/>
    <x v="28"/>
    <n v="10"/>
    <x v="0"/>
    <x v="0"/>
    <x v="1"/>
    <x v="2"/>
  </r>
  <r>
    <n v="883575626"/>
    <s v="F. Roon"/>
    <x v="133"/>
    <s v="Jun"/>
    <n v="2024"/>
    <d v="1899-12-30T16:05:00"/>
    <x v="4"/>
    <x v="1"/>
    <n v="41"/>
    <x v="6"/>
    <s v="Declined to Identify"/>
    <x v="0"/>
    <x v="1"/>
    <n v="4"/>
    <n v="22"/>
    <s v="Within Time"/>
    <x v="14"/>
    <n v="16"/>
    <x v="2"/>
    <x v="0"/>
    <x v="1"/>
    <x v="0"/>
  </r>
  <r>
    <n v="270223564"/>
    <s v="V. Swindall"/>
    <x v="186"/>
    <s v="Jun"/>
    <n v="2023"/>
    <d v="1899-12-30T05:07:00"/>
    <x v="4"/>
    <x v="1"/>
    <n v="21"/>
    <x v="3"/>
    <s v="Declined to Identify"/>
    <x v="0"/>
    <x v="1"/>
    <n v="4"/>
    <n v="26"/>
    <s v="Within Time"/>
    <x v="18"/>
    <n v="5"/>
    <x v="3"/>
    <x v="1"/>
    <x v="1"/>
    <x v="1"/>
  </r>
  <r>
    <n v="561601178"/>
    <s v="C. Speedin"/>
    <x v="374"/>
    <s v="Dec"/>
    <n v="2023"/>
    <d v="1899-12-30T14:23:00"/>
    <x v="4"/>
    <x v="1"/>
    <n v="72"/>
    <x v="5"/>
    <s v="Declined to Identify"/>
    <x v="0"/>
    <x v="1"/>
    <n v="5"/>
    <n v="12"/>
    <s v="Within Time"/>
    <x v="6"/>
    <n v="14"/>
    <x v="2"/>
    <x v="3"/>
    <x v="1"/>
    <x v="0"/>
  </r>
  <r>
    <n v="527558690"/>
    <s v="N. Chazier"/>
    <x v="546"/>
    <s v="Mar"/>
    <n v="2024"/>
    <d v="1899-12-30T10:11:00"/>
    <x v="0"/>
    <x v="1"/>
    <n v="27"/>
    <x v="3"/>
    <s v="Declined to Identify"/>
    <x v="0"/>
    <x v="1"/>
    <n v="5"/>
    <n v="48"/>
    <s v="Delay"/>
    <x v="27"/>
    <n v="10"/>
    <x v="0"/>
    <x v="3"/>
    <x v="2"/>
    <x v="0"/>
  </r>
  <r>
    <n v="320825563"/>
    <s v="S. Rubel"/>
    <x v="572"/>
    <s v="Jan"/>
    <n v="2024"/>
    <d v="1899-12-30T08:57:00"/>
    <x v="4"/>
    <x v="1"/>
    <n v="5"/>
    <x v="4"/>
    <s v="Declined to Identify"/>
    <x v="0"/>
    <x v="1"/>
    <n v="5"/>
    <n v="14"/>
    <s v="Within Time"/>
    <x v="21"/>
    <n v="8"/>
    <x v="0"/>
    <x v="1"/>
    <x v="1"/>
    <x v="1"/>
  </r>
  <r>
    <n v="446490800"/>
    <s v="D. Thomazin"/>
    <x v="89"/>
    <s v="Aug"/>
    <n v="2023"/>
    <d v="1899-12-30T13:25:00"/>
    <x v="1"/>
    <x v="1"/>
    <n v="65"/>
    <x v="0"/>
    <s v="Declined to Identify"/>
    <x v="0"/>
    <x v="1"/>
    <n v="6"/>
    <n v="56"/>
    <s v="Delay"/>
    <x v="9"/>
    <n v="13"/>
    <x v="2"/>
    <x v="3"/>
    <x v="2"/>
    <x v="0"/>
  </r>
  <r>
    <n v="551289613"/>
    <s v="E. Yancey"/>
    <x v="239"/>
    <s v="Jan"/>
    <n v="2024"/>
    <d v="1899-12-30T13:07:00"/>
    <x v="2"/>
    <x v="1"/>
    <n v="10"/>
    <x v="4"/>
    <s v="Declined to Identify"/>
    <x v="0"/>
    <x v="1"/>
    <n v="6"/>
    <n v="18"/>
    <s v="Within Time"/>
    <x v="25"/>
    <n v="13"/>
    <x v="2"/>
    <x v="0"/>
    <x v="1"/>
    <x v="0"/>
  </r>
  <r>
    <n v="370969793"/>
    <s v="L. Vernazza"/>
    <x v="227"/>
    <s v="Sep"/>
    <n v="2023"/>
    <d v="1899-12-30T14:54:00"/>
    <x v="5"/>
    <x v="1"/>
    <n v="59"/>
    <x v="2"/>
    <s v="Declined to Identify"/>
    <x v="0"/>
    <x v="1"/>
    <n v="7"/>
    <n v="25"/>
    <s v="Within Time"/>
    <x v="4"/>
    <n v="14"/>
    <x v="2"/>
    <x v="2"/>
    <x v="1"/>
    <x v="2"/>
  </r>
  <r>
    <n v="756618835"/>
    <s v="Q. Emney"/>
    <x v="300"/>
    <s v="Dec"/>
    <n v="2023"/>
    <d v="1899-12-30T23:11:00"/>
    <x v="3"/>
    <x v="1"/>
    <n v="72"/>
    <x v="5"/>
    <s v="Declined to Identify"/>
    <x v="0"/>
    <x v="1"/>
    <n v="7"/>
    <n v="44"/>
    <s v="Delay"/>
    <x v="15"/>
    <n v="23"/>
    <x v="1"/>
    <x v="2"/>
    <x v="0"/>
    <x v="2"/>
  </r>
  <r>
    <n v="885913054"/>
    <s v="C. Bernhard"/>
    <x v="512"/>
    <s v="Feb"/>
    <n v="2024"/>
    <d v="1899-12-30T10:51:00"/>
    <x v="1"/>
    <x v="1"/>
    <n v="23"/>
    <x v="3"/>
    <s v="Declined to Identify"/>
    <x v="0"/>
    <x v="1"/>
    <n v="8"/>
    <n v="42"/>
    <s v="Delay"/>
    <x v="24"/>
    <n v="10"/>
    <x v="0"/>
    <x v="1"/>
    <x v="0"/>
    <x v="1"/>
  </r>
  <r>
    <n v="814548172"/>
    <s v="G. Younie"/>
    <x v="349"/>
    <s v="Apr"/>
    <n v="2023"/>
    <d v="1899-12-30T00:20:00"/>
    <x v="3"/>
    <x v="1"/>
    <n v="31"/>
    <x v="6"/>
    <s v="Declined to Identify"/>
    <x v="0"/>
    <x v="1"/>
    <n v="8"/>
    <n v="20"/>
    <s v="Within Time"/>
    <x v="11"/>
    <n v="0"/>
    <x v="3"/>
    <x v="0"/>
    <x v="1"/>
    <x v="0"/>
  </r>
  <r>
    <n v="145633518"/>
    <s v="H. Devonald"/>
    <x v="353"/>
    <s v="Jul"/>
    <n v="2023"/>
    <d v="1899-12-30T02:26:00"/>
    <x v="2"/>
    <x v="1"/>
    <n v="78"/>
    <x v="5"/>
    <s v="Declined to Identify"/>
    <x v="0"/>
    <x v="1"/>
    <n v="8"/>
    <n v="38"/>
    <s v="Delay"/>
    <x v="27"/>
    <n v="2"/>
    <x v="3"/>
    <x v="3"/>
    <x v="0"/>
    <x v="0"/>
  </r>
  <r>
    <n v="292388567"/>
    <s v="K. Gianilli"/>
    <x v="33"/>
    <s v="Jul"/>
    <n v="2024"/>
    <d v="1899-12-30T06:29:00"/>
    <x v="5"/>
    <x v="1"/>
    <n v="59"/>
    <x v="2"/>
    <s v="Declined to Identify"/>
    <x v="0"/>
    <x v="1"/>
    <n v="8"/>
    <n v="32"/>
    <s v="Delay"/>
    <x v="9"/>
    <n v="6"/>
    <x v="0"/>
    <x v="3"/>
    <x v="0"/>
    <x v="0"/>
  </r>
  <r>
    <n v="614785353"/>
    <s v="R. Juza"/>
    <x v="166"/>
    <s v="May"/>
    <n v="2023"/>
    <d v="1899-12-30T08:48:00"/>
    <x v="1"/>
    <x v="1"/>
    <n v="46"/>
    <x v="2"/>
    <s v="Declined to Identify"/>
    <x v="0"/>
    <x v="1"/>
    <n v="9"/>
    <n v="31"/>
    <s v="Delay"/>
    <x v="0"/>
    <n v="8"/>
    <x v="0"/>
    <x v="0"/>
    <x v="0"/>
    <x v="0"/>
  </r>
  <r>
    <n v="800880642"/>
    <s v="Y. Sorel"/>
    <x v="384"/>
    <s v="May"/>
    <n v="2024"/>
    <d v="1899-12-30T04:27:00"/>
    <x v="5"/>
    <x v="1"/>
    <n v="56"/>
    <x v="2"/>
    <s v="Declined to Identify"/>
    <x v="0"/>
    <x v="1"/>
    <n v="9"/>
    <n v="12"/>
    <s v="Within Time"/>
    <x v="29"/>
    <n v="4"/>
    <x v="3"/>
    <x v="2"/>
    <x v="1"/>
    <x v="2"/>
  </r>
  <r>
    <n v="433917582"/>
    <s v="C. Legge"/>
    <x v="403"/>
    <s v="Oct"/>
    <n v="2024"/>
    <d v="1899-12-30T14:29:00"/>
    <x v="3"/>
    <x v="1"/>
    <n v="57"/>
    <x v="2"/>
    <s v="Declined to Identify"/>
    <x v="0"/>
    <x v="1"/>
    <n v="10"/>
    <n v="15"/>
    <s v="Within Time"/>
    <x v="0"/>
    <n v="14"/>
    <x v="2"/>
    <x v="0"/>
    <x v="1"/>
    <x v="0"/>
  </r>
  <r>
    <n v="516296967"/>
    <s v="O. Southey"/>
    <x v="484"/>
    <s v="Nov"/>
    <n v="2023"/>
    <d v="1899-12-30T10:29:00"/>
    <x v="4"/>
    <x v="1"/>
    <n v="68"/>
    <x v="0"/>
    <s v="Declined to Identify"/>
    <x v="0"/>
    <x v="1"/>
    <n v="10"/>
    <n v="49"/>
    <s v="Delay"/>
    <x v="23"/>
    <n v="10"/>
    <x v="0"/>
    <x v="2"/>
    <x v="2"/>
    <x v="2"/>
  </r>
  <r>
    <n v="789529572"/>
    <s v="Q. Wartonby"/>
    <x v="280"/>
    <s v="Sep"/>
    <n v="2024"/>
    <d v="1899-12-30T12:47:00"/>
    <x v="2"/>
    <x v="1"/>
    <n v="32"/>
    <x v="6"/>
    <s v="Declined to Identify"/>
    <x v="0"/>
    <x v="1"/>
    <n v="10"/>
    <n v="42"/>
    <s v="Delay"/>
    <x v="9"/>
    <n v="12"/>
    <x v="2"/>
    <x v="3"/>
    <x v="0"/>
    <x v="0"/>
  </r>
  <r>
    <n v="440675765"/>
    <s v="A. Pycock"/>
    <x v="515"/>
    <s v="Oct"/>
    <n v="2023"/>
    <d v="1899-12-30T09:06:00"/>
    <x v="6"/>
    <x v="1"/>
    <n v="64"/>
    <x v="0"/>
    <s v="Declined to Identify"/>
    <x v="2"/>
    <x v="1"/>
    <m/>
    <n v="10"/>
    <s v="Within Time"/>
    <x v="29"/>
    <n v="9"/>
    <x v="0"/>
    <x v="2"/>
    <x v="1"/>
    <x v="2"/>
  </r>
  <r>
    <n v="849218932"/>
    <s v="A. Guido"/>
    <x v="302"/>
    <s v="Nov"/>
    <n v="2023"/>
    <d v="1899-12-30T13:13:00"/>
    <x v="6"/>
    <x v="1"/>
    <n v="32"/>
    <x v="6"/>
    <s v="Declined to Identify"/>
    <x v="2"/>
    <x v="1"/>
    <m/>
    <n v="17"/>
    <s v="Within Time"/>
    <x v="20"/>
    <n v="13"/>
    <x v="2"/>
    <x v="3"/>
    <x v="1"/>
    <x v="0"/>
  </r>
  <r>
    <n v="845194922"/>
    <s v="A. Geffinger"/>
    <x v="176"/>
    <s v="Apr"/>
    <n v="2023"/>
    <d v="1899-12-30T18:00:00"/>
    <x v="3"/>
    <x v="1"/>
    <n v="46"/>
    <x v="2"/>
    <s v="Declined to Identify"/>
    <x v="2"/>
    <x v="1"/>
    <m/>
    <n v="47"/>
    <s v="Delay"/>
    <x v="3"/>
    <n v="18"/>
    <x v="1"/>
    <x v="2"/>
    <x v="2"/>
    <x v="2"/>
  </r>
  <r>
    <n v="727185807"/>
    <s v="C. Oluwatoyin"/>
    <x v="147"/>
    <s v="Dec"/>
    <n v="2023"/>
    <d v="1899-12-30T03:34:00"/>
    <x v="5"/>
    <x v="1"/>
    <n v="53"/>
    <x v="2"/>
    <s v="Declined to Identify"/>
    <x v="2"/>
    <x v="1"/>
    <m/>
    <n v="15"/>
    <s v="Within Time"/>
    <x v="4"/>
    <n v="3"/>
    <x v="3"/>
    <x v="2"/>
    <x v="1"/>
    <x v="2"/>
  </r>
  <r>
    <n v="824525925"/>
    <s v="D. Sinnatt"/>
    <x v="168"/>
    <s v="May"/>
    <n v="2024"/>
    <d v="1899-12-30T05:30:00"/>
    <x v="6"/>
    <x v="1"/>
    <n v="20"/>
    <x v="3"/>
    <s v="Declined to Identify"/>
    <x v="2"/>
    <x v="1"/>
    <m/>
    <n v="24"/>
    <s v="Within Time"/>
    <x v="16"/>
    <n v="5"/>
    <x v="3"/>
    <x v="1"/>
    <x v="1"/>
    <x v="1"/>
  </r>
  <r>
    <n v="393790056"/>
    <s v="G. Murkin"/>
    <x v="357"/>
    <s v="Sep"/>
    <n v="2024"/>
    <d v="1899-12-30T16:26:00"/>
    <x v="6"/>
    <x v="1"/>
    <n v="75"/>
    <x v="5"/>
    <s v="Declined to Identify"/>
    <x v="2"/>
    <x v="1"/>
    <m/>
    <n v="21"/>
    <s v="Within Time"/>
    <x v="14"/>
    <n v="16"/>
    <x v="2"/>
    <x v="0"/>
    <x v="1"/>
    <x v="0"/>
  </r>
  <r>
    <n v="427160688"/>
    <s v="H. Snalum"/>
    <x v="296"/>
    <s v="Apr"/>
    <n v="2024"/>
    <d v="1899-12-30T09:59:00"/>
    <x v="1"/>
    <x v="1"/>
    <n v="61"/>
    <x v="0"/>
    <s v="Declined to Identify"/>
    <x v="2"/>
    <x v="1"/>
    <m/>
    <n v="29"/>
    <s v="Within Time"/>
    <x v="22"/>
    <n v="9"/>
    <x v="0"/>
    <x v="1"/>
    <x v="1"/>
    <x v="1"/>
  </r>
  <r>
    <n v="758911303"/>
    <s v="H. Bailie"/>
    <x v="413"/>
    <s v="Jun"/>
    <n v="2023"/>
    <d v="1899-12-30T01:22:00"/>
    <x v="6"/>
    <x v="1"/>
    <n v="77"/>
    <x v="5"/>
    <s v="Declined to Identify"/>
    <x v="2"/>
    <x v="1"/>
    <m/>
    <n v="54"/>
    <s v="Delay"/>
    <x v="27"/>
    <n v="1"/>
    <x v="3"/>
    <x v="3"/>
    <x v="2"/>
    <x v="0"/>
  </r>
  <r>
    <n v="705512537"/>
    <s v="I. Olyet"/>
    <x v="281"/>
    <s v="Jan"/>
    <n v="2024"/>
    <d v="1899-12-30T16:54:00"/>
    <x v="2"/>
    <x v="1"/>
    <n v="20"/>
    <x v="3"/>
    <s v="Declined to Identify"/>
    <x v="2"/>
    <x v="1"/>
    <m/>
    <n v="43"/>
    <s v="Delay"/>
    <x v="2"/>
    <n v="16"/>
    <x v="2"/>
    <x v="1"/>
    <x v="0"/>
    <x v="1"/>
  </r>
  <r>
    <n v="671573564"/>
    <s v="K. Kelso"/>
    <x v="234"/>
    <s v="Jul"/>
    <n v="2023"/>
    <d v="1899-12-30T04:14:00"/>
    <x v="3"/>
    <x v="1"/>
    <n v="40"/>
    <x v="6"/>
    <s v="Declined to Identify"/>
    <x v="2"/>
    <x v="1"/>
    <m/>
    <n v="39"/>
    <s v="Delay"/>
    <x v="3"/>
    <n v="4"/>
    <x v="3"/>
    <x v="2"/>
    <x v="0"/>
    <x v="2"/>
  </r>
  <r>
    <n v="120386188"/>
    <s v="Q. Downage"/>
    <x v="322"/>
    <s v="May"/>
    <n v="2023"/>
    <d v="1899-12-30T00:01:00"/>
    <x v="6"/>
    <x v="1"/>
    <n v="37"/>
    <x v="6"/>
    <s v="Declined to Identify"/>
    <x v="2"/>
    <x v="1"/>
    <m/>
    <n v="23"/>
    <s v="Within Time"/>
    <x v="11"/>
    <n v="0"/>
    <x v="3"/>
    <x v="0"/>
    <x v="1"/>
    <x v="0"/>
  </r>
  <r>
    <n v="235320067"/>
    <s v="X. Durrant"/>
    <x v="350"/>
    <s v="Mar"/>
    <n v="2024"/>
    <d v="1899-12-30T09:06:00"/>
    <x v="5"/>
    <x v="1"/>
    <n v="69"/>
    <x v="0"/>
    <s v="Declined to Identify"/>
    <x v="2"/>
    <x v="1"/>
    <m/>
    <n v="26"/>
    <s v="Within Time"/>
    <x v="19"/>
    <n v="9"/>
    <x v="0"/>
    <x v="3"/>
    <x v="1"/>
    <x v="1"/>
  </r>
  <r>
    <n v="502965841"/>
    <s v="K. Blei"/>
    <x v="484"/>
    <s v="Nov"/>
    <n v="2023"/>
    <d v="1899-12-30T06:48:00"/>
    <x v="4"/>
    <x v="1"/>
    <n v="8"/>
    <x v="4"/>
    <s v="Declined to Identify"/>
    <x v="2"/>
    <x v="1"/>
    <n v="0"/>
    <n v="31"/>
    <s v="Delay"/>
    <x v="23"/>
    <n v="6"/>
    <x v="0"/>
    <x v="2"/>
    <x v="0"/>
    <x v="2"/>
  </r>
  <r>
    <n v="501243434"/>
    <s v="K. Nelane"/>
    <x v="194"/>
    <s v="Sep"/>
    <n v="2023"/>
    <d v="1899-12-30T19:24:00"/>
    <x v="5"/>
    <x v="1"/>
    <n v="60"/>
    <x v="0"/>
    <s v="Declined to Identify"/>
    <x v="2"/>
    <x v="1"/>
    <n v="2"/>
    <n v="28"/>
    <s v="Within Time"/>
    <x v="1"/>
    <n v="19"/>
    <x v="1"/>
    <x v="0"/>
    <x v="1"/>
    <x v="0"/>
  </r>
  <r>
    <n v="386778317"/>
    <s v="Z. Mumbray"/>
    <x v="148"/>
    <s v="May"/>
    <n v="2024"/>
    <d v="1899-12-30T09:32:00"/>
    <x v="1"/>
    <x v="1"/>
    <n v="55"/>
    <x v="2"/>
    <s v="Declined to Identify"/>
    <x v="2"/>
    <x v="1"/>
    <n v="3"/>
    <n v="57"/>
    <s v="Delay"/>
    <x v="25"/>
    <n v="9"/>
    <x v="0"/>
    <x v="0"/>
    <x v="2"/>
    <x v="0"/>
  </r>
  <r>
    <n v="370635659"/>
    <s v="R. Duce"/>
    <x v="15"/>
    <s v="Sep"/>
    <n v="2023"/>
    <d v="1899-12-30T22:33:00"/>
    <x v="6"/>
    <x v="1"/>
    <n v="63"/>
    <x v="0"/>
    <s v="Declined to Identify"/>
    <x v="2"/>
    <x v="1"/>
    <n v="9"/>
    <n v="25"/>
    <s v="Within Time"/>
    <x v="5"/>
    <n v="22"/>
    <x v="1"/>
    <x v="0"/>
    <x v="1"/>
    <x v="0"/>
  </r>
  <r>
    <n v="389268766"/>
    <s v="J. Peatt"/>
    <x v="404"/>
    <s v="Nov"/>
    <n v="2023"/>
    <d v="1899-12-30T18:31:00"/>
    <x v="2"/>
    <x v="1"/>
    <n v="25"/>
    <x v="3"/>
    <s v="Declined to Identify"/>
    <x v="2"/>
    <x v="1"/>
    <n v="10"/>
    <n v="34"/>
    <s v="Delay"/>
    <x v="3"/>
    <n v="18"/>
    <x v="1"/>
    <x v="2"/>
    <x v="0"/>
    <x v="2"/>
  </r>
  <r>
    <n v="419518905"/>
    <s v="B. Correa"/>
    <x v="446"/>
    <s v="Nov"/>
    <n v="2023"/>
    <d v="1899-12-30T00:15:00"/>
    <x v="4"/>
    <x v="1"/>
    <n v="10"/>
    <x v="4"/>
    <s v="Declined to Identify"/>
    <x v="4"/>
    <x v="1"/>
    <m/>
    <n v="49"/>
    <s v="Delay"/>
    <x v="27"/>
    <n v="0"/>
    <x v="3"/>
    <x v="3"/>
    <x v="2"/>
    <x v="0"/>
  </r>
  <r>
    <n v="505828258"/>
    <s v="K. Dewer"/>
    <x v="352"/>
    <s v="Oct"/>
    <n v="2023"/>
    <d v="1899-12-30T08:51:00"/>
    <x v="0"/>
    <x v="1"/>
    <n v="27"/>
    <x v="3"/>
    <s v="Declined to Identify"/>
    <x v="4"/>
    <x v="1"/>
    <m/>
    <n v="48"/>
    <s v="Delay"/>
    <x v="25"/>
    <n v="8"/>
    <x v="0"/>
    <x v="0"/>
    <x v="2"/>
    <x v="0"/>
  </r>
  <r>
    <n v="351902714"/>
    <s v="N. Lambourne"/>
    <x v="498"/>
    <s v="Jun"/>
    <n v="2023"/>
    <d v="1899-12-30T07:08:00"/>
    <x v="0"/>
    <x v="1"/>
    <n v="24"/>
    <x v="3"/>
    <s v="Declined to Identify"/>
    <x v="4"/>
    <x v="1"/>
    <m/>
    <n v="24"/>
    <s v="Within Time"/>
    <x v="28"/>
    <n v="7"/>
    <x v="0"/>
    <x v="0"/>
    <x v="1"/>
    <x v="2"/>
  </r>
  <r>
    <n v="425475893"/>
    <s v="O. Scotson"/>
    <x v="472"/>
    <s v="Oct"/>
    <n v="2023"/>
    <d v="1899-12-30T15:22:00"/>
    <x v="2"/>
    <x v="1"/>
    <n v="7"/>
    <x v="4"/>
    <s v="Declined to Identify"/>
    <x v="4"/>
    <x v="1"/>
    <m/>
    <n v="52"/>
    <s v="Delay"/>
    <x v="5"/>
    <n v="15"/>
    <x v="2"/>
    <x v="0"/>
    <x v="2"/>
    <x v="0"/>
  </r>
  <r>
    <n v="854033896"/>
    <s v="R. Housiaux"/>
    <x v="436"/>
    <s v="Aug"/>
    <n v="2023"/>
    <d v="1899-12-30T05:17:00"/>
    <x v="5"/>
    <x v="1"/>
    <n v="30"/>
    <x v="6"/>
    <s v="Declined to Identify"/>
    <x v="4"/>
    <x v="1"/>
    <n v="0"/>
    <n v="40"/>
    <s v="Delay"/>
    <x v="25"/>
    <n v="5"/>
    <x v="3"/>
    <x v="0"/>
    <x v="0"/>
    <x v="0"/>
  </r>
  <r>
    <n v="208332877"/>
    <s v="P. Chomicki"/>
    <x v="184"/>
    <s v="May"/>
    <n v="2024"/>
    <d v="1899-12-30T13:41:00"/>
    <x v="3"/>
    <x v="1"/>
    <n v="1"/>
    <x v="1"/>
    <s v="Declined to Identify"/>
    <x v="4"/>
    <x v="1"/>
    <n v="5"/>
    <n v="36"/>
    <s v="Delay"/>
    <x v="5"/>
    <n v="13"/>
    <x v="2"/>
    <x v="0"/>
    <x v="0"/>
    <x v="0"/>
  </r>
  <r>
    <n v="822519844"/>
    <s v="B. Pauletti"/>
    <x v="88"/>
    <s v="Sep"/>
    <n v="2024"/>
    <d v="1899-12-30T02:02:00"/>
    <x v="5"/>
    <x v="1"/>
    <n v="11"/>
    <x v="4"/>
    <s v="Declined to Identify"/>
    <x v="4"/>
    <x v="1"/>
    <n v="9"/>
    <n v="11"/>
    <s v="Within Time"/>
    <x v="22"/>
    <n v="2"/>
    <x v="3"/>
    <x v="1"/>
    <x v="1"/>
    <x v="1"/>
  </r>
  <r>
    <n v="809706273"/>
    <s v="Y. Duddin"/>
    <x v="62"/>
    <s v="Oct"/>
    <n v="2024"/>
    <d v="1899-12-30T04:44:00"/>
    <x v="6"/>
    <x v="1"/>
    <n v="73"/>
    <x v="5"/>
    <s v="Declined to Identify"/>
    <x v="4"/>
    <x v="1"/>
    <n v="9"/>
    <n v="13"/>
    <s v="Within Time"/>
    <x v="19"/>
    <n v="4"/>
    <x v="3"/>
    <x v="3"/>
    <x v="1"/>
    <x v="1"/>
  </r>
  <r>
    <n v="271634659"/>
    <s v="G. Wilshere"/>
    <x v="330"/>
    <s v="Sep"/>
    <n v="2023"/>
    <d v="1899-12-30T16:47:00"/>
    <x v="6"/>
    <x v="1"/>
    <n v="13"/>
    <x v="4"/>
    <s v="Declined to Identify"/>
    <x v="7"/>
    <x v="1"/>
    <m/>
    <n v="40"/>
    <s v="Delay"/>
    <x v="9"/>
    <n v="16"/>
    <x v="2"/>
    <x v="3"/>
    <x v="0"/>
    <x v="0"/>
  </r>
  <r>
    <n v="622035279"/>
    <s v="B. Rouse"/>
    <x v="361"/>
    <s v="Sep"/>
    <n v="2023"/>
    <d v="1899-12-30T06:31:00"/>
    <x v="5"/>
    <x v="1"/>
    <n v="24"/>
    <x v="3"/>
    <s v="Native American/Alaska Native"/>
    <x v="6"/>
    <x v="1"/>
    <m/>
    <n v="10"/>
    <s v="Within Time"/>
    <x v="21"/>
    <n v="6"/>
    <x v="0"/>
    <x v="1"/>
    <x v="1"/>
    <x v="1"/>
  </r>
  <r>
    <n v="274502717"/>
    <s v="P. Nono"/>
    <x v="496"/>
    <s v="Dec"/>
    <n v="2023"/>
    <d v="1899-12-30T15:36:00"/>
    <x v="1"/>
    <x v="1"/>
    <n v="17"/>
    <x v="3"/>
    <s v="Native American/Alaska Native"/>
    <x v="6"/>
    <x v="1"/>
    <n v="4"/>
    <n v="16"/>
    <s v="Within Time"/>
    <x v="30"/>
    <n v="15"/>
    <x v="2"/>
    <x v="3"/>
    <x v="1"/>
    <x v="1"/>
  </r>
  <r>
    <n v="779025999"/>
    <s v="W. Piatek"/>
    <x v="21"/>
    <s v="Nov"/>
    <n v="2023"/>
    <d v="1899-12-30T12:08:00"/>
    <x v="5"/>
    <x v="1"/>
    <n v="68"/>
    <x v="0"/>
    <s v="Native American/Alaska Native"/>
    <x v="6"/>
    <x v="1"/>
    <n v="9"/>
    <n v="38"/>
    <s v="Delay"/>
    <x v="14"/>
    <n v="12"/>
    <x v="2"/>
    <x v="0"/>
    <x v="0"/>
    <x v="0"/>
  </r>
  <r>
    <n v="185107325"/>
    <s v="I. Sibery"/>
    <x v="206"/>
    <s v="Jul"/>
    <n v="2024"/>
    <d v="1899-12-30T21:22:00"/>
    <x v="2"/>
    <x v="1"/>
    <n v="59"/>
    <x v="2"/>
    <s v="Native American/Alaska Native"/>
    <x v="6"/>
    <x v="1"/>
    <n v="10"/>
    <n v="21"/>
    <s v="Within Time"/>
    <x v="6"/>
    <n v="21"/>
    <x v="1"/>
    <x v="3"/>
    <x v="1"/>
    <x v="0"/>
  </r>
  <r>
    <n v="714759917"/>
    <s v="Q. Denyukhin"/>
    <x v="418"/>
    <s v="Aug"/>
    <n v="2024"/>
    <d v="1899-12-30T18:12:00"/>
    <x v="4"/>
    <x v="1"/>
    <n v="23"/>
    <x v="3"/>
    <s v="Native American/Alaska Native"/>
    <x v="3"/>
    <x v="1"/>
    <m/>
    <n v="34"/>
    <s v="Delay"/>
    <x v="7"/>
    <n v="18"/>
    <x v="1"/>
    <x v="2"/>
    <x v="0"/>
    <x v="2"/>
  </r>
  <r>
    <n v="869791999"/>
    <s v="Z. Headingham"/>
    <x v="70"/>
    <s v="Apr"/>
    <n v="2023"/>
    <d v="1899-12-30T16:43:00"/>
    <x v="4"/>
    <x v="1"/>
    <n v="54"/>
    <x v="2"/>
    <s v="Native American/Alaska Native"/>
    <x v="3"/>
    <x v="1"/>
    <m/>
    <n v="49"/>
    <s v="Delay"/>
    <x v="14"/>
    <n v="16"/>
    <x v="2"/>
    <x v="0"/>
    <x v="2"/>
    <x v="0"/>
  </r>
  <r>
    <n v="652161081"/>
    <s v="Z. Perotti"/>
    <x v="228"/>
    <s v="Jul"/>
    <n v="2023"/>
    <d v="1899-12-30T13:02:00"/>
    <x v="5"/>
    <x v="1"/>
    <n v="59"/>
    <x v="2"/>
    <s v="Native American/Alaska Native"/>
    <x v="3"/>
    <x v="1"/>
    <n v="9"/>
    <n v="38"/>
    <s v="Delay"/>
    <x v="16"/>
    <n v="13"/>
    <x v="2"/>
    <x v="1"/>
    <x v="0"/>
    <x v="1"/>
  </r>
  <r>
    <n v="735073139"/>
    <s v="D. Kroll"/>
    <x v="539"/>
    <s v="Aug"/>
    <n v="2024"/>
    <d v="1899-12-30T01:54:00"/>
    <x v="4"/>
    <x v="1"/>
    <n v="29"/>
    <x v="3"/>
    <s v="Native American/Alaska Native"/>
    <x v="1"/>
    <x v="1"/>
    <m/>
    <n v="20"/>
    <s v="Within Time"/>
    <x v="5"/>
    <n v="1"/>
    <x v="3"/>
    <x v="0"/>
    <x v="1"/>
    <x v="0"/>
  </r>
  <r>
    <n v="480811461"/>
    <s v="D. McKim"/>
    <x v="69"/>
    <s v="Mar"/>
    <n v="2024"/>
    <d v="1899-12-30T21:41:00"/>
    <x v="2"/>
    <x v="1"/>
    <n v="30"/>
    <x v="6"/>
    <s v="Native American/Alaska Native"/>
    <x v="1"/>
    <x v="1"/>
    <m/>
    <n v="22"/>
    <s v="Within Time"/>
    <x v="16"/>
    <n v="21"/>
    <x v="1"/>
    <x v="1"/>
    <x v="1"/>
    <x v="1"/>
  </r>
  <r>
    <n v="437240212"/>
    <s v="J. Embery"/>
    <x v="414"/>
    <s v="May"/>
    <n v="2024"/>
    <d v="1899-12-30T14:20:00"/>
    <x v="2"/>
    <x v="1"/>
    <n v="56"/>
    <x v="2"/>
    <s v="Native American/Alaska Native"/>
    <x v="1"/>
    <x v="1"/>
    <m/>
    <n v="15"/>
    <s v="Within Time"/>
    <x v="17"/>
    <n v="14"/>
    <x v="2"/>
    <x v="1"/>
    <x v="1"/>
    <x v="1"/>
  </r>
  <r>
    <n v="339159922"/>
    <s v="J. Jina"/>
    <x v="405"/>
    <s v="Jun"/>
    <n v="2023"/>
    <d v="1899-12-30T11:06:00"/>
    <x v="2"/>
    <x v="1"/>
    <n v="36"/>
    <x v="6"/>
    <s v="Native American/Alaska Native"/>
    <x v="1"/>
    <x v="1"/>
    <m/>
    <n v="42"/>
    <s v="Delay"/>
    <x v="19"/>
    <n v="11"/>
    <x v="0"/>
    <x v="3"/>
    <x v="0"/>
    <x v="1"/>
  </r>
  <r>
    <n v="334713297"/>
    <s v="N. Cavolini"/>
    <x v="65"/>
    <s v="Sep"/>
    <n v="2023"/>
    <d v="1899-12-30T20:05:00"/>
    <x v="6"/>
    <x v="1"/>
    <n v="44"/>
    <x v="6"/>
    <s v="Native American/Alaska Native"/>
    <x v="1"/>
    <x v="1"/>
    <m/>
    <n v="27"/>
    <s v="Within Time"/>
    <x v="18"/>
    <n v="20"/>
    <x v="1"/>
    <x v="1"/>
    <x v="1"/>
    <x v="1"/>
  </r>
  <r>
    <n v="374340979"/>
    <s v="N. Bodman"/>
    <x v="331"/>
    <s v="Jul"/>
    <n v="2023"/>
    <d v="1899-12-30T10:03:00"/>
    <x v="1"/>
    <x v="1"/>
    <n v="5"/>
    <x v="4"/>
    <s v="Native American/Alaska Native"/>
    <x v="1"/>
    <x v="1"/>
    <m/>
    <n v="57"/>
    <s v="Delay"/>
    <x v="21"/>
    <n v="10"/>
    <x v="0"/>
    <x v="1"/>
    <x v="2"/>
    <x v="1"/>
  </r>
  <r>
    <n v="222405966"/>
    <s v="Q. Parkins"/>
    <x v="87"/>
    <s v="Oct"/>
    <n v="2023"/>
    <d v="1899-12-30T20:48:00"/>
    <x v="0"/>
    <x v="1"/>
    <n v="54"/>
    <x v="2"/>
    <s v="Native American/Alaska Native"/>
    <x v="1"/>
    <x v="1"/>
    <m/>
    <n v="60"/>
    <s v="Delay"/>
    <x v="2"/>
    <n v="20"/>
    <x v="1"/>
    <x v="1"/>
    <x v="2"/>
    <x v="1"/>
  </r>
  <r>
    <n v="567420057"/>
    <s v="U. Champerlen"/>
    <x v="231"/>
    <s v="Oct"/>
    <n v="2023"/>
    <d v="1899-12-30T03:10:00"/>
    <x v="3"/>
    <x v="1"/>
    <n v="24"/>
    <x v="3"/>
    <s v="Native American/Alaska Native"/>
    <x v="1"/>
    <x v="1"/>
    <m/>
    <n v="41"/>
    <s v="Delay"/>
    <x v="13"/>
    <n v="3"/>
    <x v="3"/>
    <x v="2"/>
    <x v="0"/>
    <x v="2"/>
  </r>
  <r>
    <n v="173936685"/>
    <s v="V. Brimacombe"/>
    <x v="168"/>
    <s v="May"/>
    <n v="2024"/>
    <d v="1899-12-30T02:18:00"/>
    <x v="6"/>
    <x v="1"/>
    <n v="39"/>
    <x v="6"/>
    <s v="Native American/Alaska Native"/>
    <x v="1"/>
    <x v="1"/>
    <m/>
    <n v="36"/>
    <s v="Delay"/>
    <x v="16"/>
    <n v="2"/>
    <x v="3"/>
    <x v="1"/>
    <x v="0"/>
    <x v="1"/>
  </r>
  <r>
    <n v="544613704"/>
    <s v="V. Jennery"/>
    <x v="41"/>
    <s v="Aug"/>
    <n v="2024"/>
    <d v="1899-12-30T22:50:00"/>
    <x v="1"/>
    <x v="1"/>
    <n v="28"/>
    <x v="3"/>
    <s v="Native American/Alaska Native"/>
    <x v="1"/>
    <x v="1"/>
    <m/>
    <n v="55"/>
    <s v="Delay"/>
    <x v="8"/>
    <n v="22"/>
    <x v="1"/>
    <x v="3"/>
    <x v="2"/>
    <x v="1"/>
  </r>
  <r>
    <n v="441493611"/>
    <s v="X. Brymner"/>
    <x v="207"/>
    <s v="Apr"/>
    <n v="2024"/>
    <d v="1899-12-30T12:36:00"/>
    <x v="6"/>
    <x v="1"/>
    <n v="49"/>
    <x v="2"/>
    <s v="Native American/Alaska Native"/>
    <x v="1"/>
    <x v="1"/>
    <m/>
    <n v="14"/>
    <s v="Within Time"/>
    <x v="11"/>
    <n v="12"/>
    <x v="2"/>
    <x v="0"/>
    <x v="1"/>
    <x v="0"/>
  </r>
  <r>
    <n v="357798153"/>
    <s v="Z. Gabbatt"/>
    <x v="51"/>
    <s v="Mar"/>
    <n v="2024"/>
    <d v="1899-12-30T23:52:00"/>
    <x v="6"/>
    <x v="1"/>
    <n v="2"/>
    <x v="1"/>
    <s v="Native American/Alaska Native"/>
    <x v="1"/>
    <x v="1"/>
    <m/>
    <n v="29"/>
    <s v="Within Time"/>
    <x v="18"/>
    <n v="23"/>
    <x v="1"/>
    <x v="1"/>
    <x v="1"/>
    <x v="1"/>
  </r>
  <r>
    <n v="671018634"/>
    <s v="G. Corneille"/>
    <x v="119"/>
    <s v="Jan"/>
    <n v="2024"/>
    <d v="1899-12-30T05:30:00"/>
    <x v="4"/>
    <x v="1"/>
    <n v="49"/>
    <x v="2"/>
    <s v="Native American/Alaska Native"/>
    <x v="1"/>
    <x v="1"/>
    <n v="1"/>
    <n v="11"/>
    <s v="Within Time"/>
    <x v="1"/>
    <n v="5"/>
    <x v="3"/>
    <x v="0"/>
    <x v="1"/>
    <x v="0"/>
  </r>
  <r>
    <n v="640233968"/>
    <s v="C. Adiscot"/>
    <x v="93"/>
    <s v="Mar"/>
    <n v="2024"/>
    <d v="1899-12-30T18:05:00"/>
    <x v="3"/>
    <x v="1"/>
    <n v="38"/>
    <x v="6"/>
    <s v="Native American/Alaska Native"/>
    <x v="1"/>
    <x v="1"/>
    <n v="2"/>
    <n v="60"/>
    <s v="Delay"/>
    <x v="15"/>
    <n v="18"/>
    <x v="1"/>
    <x v="2"/>
    <x v="2"/>
    <x v="2"/>
  </r>
  <r>
    <n v="692570575"/>
    <s v="X. Skillington"/>
    <x v="371"/>
    <s v="Jul"/>
    <n v="2023"/>
    <d v="1899-12-30T18:44:00"/>
    <x v="6"/>
    <x v="1"/>
    <n v="60"/>
    <x v="0"/>
    <s v="Native American/Alaska Native"/>
    <x v="1"/>
    <x v="1"/>
    <n v="3"/>
    <n v="13"/>
    <s v="Within Time"/>
    <x v="6"/>
    <n v="18"/>
    <x v="1"/>
    <x v="3"/>
    <x v="1"/>
    <x v="0"/>
  </r>
  <r>
    <n v="778042774"/>
    <s v="I. McCrohon"/>
    <x v="504"/>
    <s v="May"/>
    <n v="2023"/>
    <d v="1899-12-30T18:54:00"/>
    <x v="6"/>
    <x v="1"/>
    <n v="50"/>
    <x v="2"/>
    <s v="Native American/Alaska Native"/>
    <x v="1"/>
    <x v="1"/>
    <n v="10"/>
    <n v="38"/>
    <s v="Delay"/>
    <x v="17"/>
    <n v="18"/>
    <x v="1"/>
    <x v="1"/>
    <x v="0"/>
    <x v="1"/>
  </r>
  <r>
    <n v="272518307"/>
    <s v="E. MacManus"/>
    <x v="447"/>
    <s v="May"/>
    <n v="2024"/>
    <d v="1899-12-30T03:41:00"/>
    <x v="3"/>
    <x v="1"/>
    <n v="30"/>
    <x v="6"/>
    <s v="Native American/Alaska Native"/>
    <x v="5"/>
    <x v="1"/>
    <m/>
    <n v="45"/>
    <s v="Delay"/>
    <x v="9"/>
    <n v="3"/>
    <x v="3"/>
    <x v="3"/>
    <x v="0"/>
    <x v="0"/>
  </r>
  <r>
    <n v="403087603"/>
    <s v="J. Horley"/>
    <x v="237"/>
    <s v="May"/>
    <n v="2024"/>
    <d v="1899-12-30T07:53:00"/>
    <x v="2"/>
    <x v="1"/>
    <n v="40"/>
    <x v="6"/>
    <s v="Native American/Alaska Native"/>
    <x v="5"/>
    <x v="1"/>
    <m/>
    <n v="39"/>
    <s v="Delay"/>
    <x v="12"/>
    <n v="7"/>
    <x v="0"/>
    <x v="2"/>
    <x v="0"/>
    <x v="2"/>
  </r>
  <r>
    <n v="507252094"/>
    <s v="O. Ruusa"/>
    <x v="326"/>
    <s v="Dec"/>
    <n v="2023"/>
    <d v="1899-12-30T11:02:00"/>
    <x v="5"/>
    <x v="1"/>
    <n v="63"/>
    <x v="0"/>
    <s v="Native American/Alaska Native"/>
    <x v="5"/>
    <x v="1"/>
    <m/>
    <n v="45"/>
    <s v="Delay"/>
    <x v="1"/>
    <n v="11"/>
    <x v="0"/>
    <x v="0"/>
    <x v="0"/>
    <x v="0"/>
  </r>
  <r>
    <n v="688146386"/>
    <s v="Z. Kondratenya"/>
    <x v="379"/>
    <s v="Mar"/>
    <n v="2024"/>
    <d v="1899-12-30T04:23:00"/>
    <x v="3"/>
    <x v="1"/>
    <n v="53"/>
    <x v="2"/>
    <s v="Native American/Alaska Native"/>
    <x v="5"/>
    <x v="1"/>
    <m/>
    <n v="29"/>
    <s v="Within Time"/>
    <x v="24"/>
    <n v="4"/>
    <x v="3"/>
    <x v="1"/>
    <x v="1"/>
    <x v="1"/>
  </r>
  <r>
    <n v="214145146"/>
    <s v="A. Clissett"/>
    <x v="272"/>
    <s v="Oct"/>
    <n v="2023"/>
    <d v="1899-12-30T15:45:00"/>
    <x v="6"/>
    <x v="1"/>
    <n v="2"/>
    <x v="1"/>
    <s v="Native American/Alaska Native"/>
    <x v="0"/>
    <x v="1"/>
    <m/>
    <n v="21"/>
    <s v="Within Time"/>
    <x v="24"/>
    <n v="15"/>
    <x v="2"/>
    <x v="1"/>
    <x v="1"/>
    <x v="1"/>
  </r>
  <r>
    <n v="779674873"/>
    <s v="B. Godin"/>
    <x v="432"/>
    <s v="Nov"/>
    <n v="2023"/>
    <d v="1899-12-30T00:14:00"/>
    <x v="5"/>
    <x v="1"/>
    <n v="60"/>
    <x v="0"/>
    <s v="Native American/Alaska Native"/>
    <x v="0"/>
    <x v="1"/>
    <m/>
    <n v="36"/>
    <s v="Delay"/>
    <x v="15"/>
    <n v="0"/>
    <x v="3"/>
    <x v="2"/>
    <x v="0"/>
    <x v="2"/>
  </r>
  <r>
    <n v="707433573"/>
    <s v="C. Possell"/>
    <x v="334"/>
    <s v="Jun"/>
    <n v="2024"/>
    <d v="1899-12-30T13:58:00"/>
    <x v="5"/>
    <x v="1"/>
    <n v="63"/>
    <x v="0"/>
    <s v="Native American/Alaska Native"/>
    <x v="0"/>
    <x v="1"/>
    <m/>
    <n v="12"/>
    <s v="Within Time"/>
    <x v="28"/>
    <n v="13"/>
    <x v="2"/>
    <x v="0"/>
    <x v="1"/>
    <x v="2"/>
  </r>
  <r>
    <n v="261678550"/>
    <s v="C. Grouse"/>
    <x v="405"/>
    <s v="Jun"/>
    <n v="2023"/>
    <d v="1899-12-30T15:31:00"/>
    <x v="2"/>
    <x v="1"/>
    <n v="54"/>
    <x v="2"/>
    <s v="Native American/Alaska Native"/>
    <x v="0"/>
    <x v="1"/>
    <m/>
    <n v="39"/>
    <s v="Delay"/>
    <x v="19"/>
    <n v="15"/>
    <x v="2"/>
    <x v="3"/>
    <x v="0"/>
    <x v="1"/>
  </r>
  <r>
    <n v="652521081"/>
    <s v="C. Higgoe"/>
    <x v="29"/>
    <s v="Aug"/>
    <n v="2024"/>
    <d v="1899-12-30T15:39:00"/>
    <x v="4"/>
    <x v="1"/>
    <n v="13"/>
    <x v="4"/>
    <s v="Native American/Alaska Native"/>
    <x v="0"/>
    <x v="1"/>
    <m/>
    <n v="55"/>
    <s v="Delay"/>
    <x v="18"/>
    <n v="15"/>
    <x v="2"/>
    <x v="1"/>
    <x v="2"/>
    <x v="1"/>
  </r>
  <r>
    <n v="140425675"/>
    <s v="C. Gilbane"/>
    <x v="212"/>
    <s v="May"/>
    <n v="2023"/>
    <d v="1899-12-30T23:41:00"/>
    <x v="5"/>
    <x v="1"/>
    <n v="75"/>
    <x v="5"/>
    <s v="Native American/Alaska Native"/>
    <x v="0"/>
    <x v="1"/>
    <m/>
    <n v="56"/>
    <s v="Delay"/>
    <x v="5"/>
    <n v="23"/>
    <x v="1"/>
    <x v="0"/>
    <x v="2"/>
    <x v="0"/>
  </r>
  <r>
    <n v="365205803"/>
    <s v="D. Cowley"/>
    <x v="103"/>
    <s v="Jul"/>
    <n v="2023"/>
    <d v="1899-12-30T19:09:00"/>
    <x v="0"/>
    <x v="1"/>
    <n v="6"/>
    <x v="4"/>
    <s v="Native American/Alaska Native"/>
    <x v="0"/>
    <x v="1"/>
    <m/>
    <n v="41"/>
    <s v="Delay"/>
    <x v="7"/>
    <n v="19"/>
    <x v="1"/>
    <x v="2"/>
    <x v="0"/>
    <x v="2"/>
  </r>
  <r>
    <n v="106912707"/>
    <s v="D. Hark"/>
    <x v="325"/>
    <s v="Mar"/>
    <n v="2024"/>
    <d v="1899-12-30T13:46:00"/>
    <x v="4"/>
    <x v="1"/>
    <n v="47"/>
    <x v="2"/>
    <s v="Native American/Alaska Native"/>
    <x v="0"/>
    <x v="1"/>
    <m/>
    <n v="45"/>
    <s v="Delay"/>
    <x v="25"/>
    <n v="13"/>
    <x v="2"/>
    <x v="0"/>
    <x v="0"/>
    <x v="0"/>
  </r>
  <r>
    <n v="134190064"/>
    <s v="D. Boston"/>
    <x v="199"/>
    <s v="Dec"/>
    <n v="2023"/>
    <d v="1899-12-30T08:44:00"/>
    <x v="1"/>
    <x v="1"/>
    <n v="66"/>
    <x v="0"/>
    <s v="Native American/Alaska Native"/>
    <x v="0"/>
    <x v="1"/>
    <m/>
    <n v="54"/>
    <s v="Delay"/>
    <x v="17"/>
    <n v="8"/>
    <x v="0"/>
    <x v="1"/>
    <x v="2"/>
    <x v="1"/>
  </r>
  <r>
    <n v="743657031"/>
    <s v="E. Pontefract"/>
    <x v="146"/>
    <s v="Dec"/>
    <n v="2023"/>
    <d v="1899-12-30T20:01:00"/>
    <x v="3"/>
    <x v="1"/>
    <n v="48"/>
    <x v="2"/>
    <s v="Native American/Alaska Native"/>
    <x v="0"/>
    <x v="1"/>
    <m/>
    <n v="19"/>
    <s v="Within Time"/>
    <x v="14"/>
    <n v="20"/>
    <x v="1"/>
    <x v="0"/>
    <x v="1"/>
    <x v="0"/>
  </r>
  <r>
    <n v="114192731"/>
    <s v="E. Hinstridge"/>
    <x v="156"/>
    <s v="Aug"/>
    <n v="2023"/>
    <d v="1899-12-30T15:20:00"/>
    <x v="3"/>
    <x v="1"/>
    <n v="8"/>
    <x v="4"/>
    <s v="Native American/Alaska Native"/>
    <x v="0"/>
    <x v="1"/>
    <m/>
    <n v="52"/>
    <s v="Delay"/>
    <x v="23"/>
    <n v="15"/>
    <x v="2"/>
    <x v="2"/>
    <x v="2"/>
    <x v="2"/>
  </r>
  <r>
    <n v="789980501"/>
    <s v="F. Dring"/>
    <x v="555"/>
    <s v="Feb"/>
    <n v="2024"/>
    <d v="1899-12-30T10:01:00"/>
    <x v="4"/>
    <x v="1"/>
    <n v="73"/>
    <x v="5"/>
    <s v="Native American/Alaska Native"/>
    <x v="0"/>
    <x v="1"/>
    <m/>
    <n v="51"/>
    <s v="Delay"/>
    <x v="7"/>
    <n v="10"/>
    <x v="0"/>
    <x v="2"/>
    <x v="2"/>
    <x v="2"/>
  </r>
  <r>
    <n v="410836667"/>
    <s v="G. Paireman"/>
    <x v="504"/>
    <s v="May"/>
    <n v="2023"/>
    <d v="1899-12-30T16:36:00"/>
    <x v="6"/>
    <x v="1"/>
    <n v="22"/>
    <x v="3"/>
    <s v="Native American/Alaska Native"/>
    <x v="0"/>
    <x v="1"/>
    <m/>
    <n v="39"/>
    <s v="Delay"/>
    <x v="17"/>
    <n v="16"/>
    <x v="2"/>
    <x v="1"/>
    <x v="0"/>
    <x v="1"/>
  </r>
  <r>
    <n v="644254233"/>
    <s v="G. Perritt"/>
    <x v="106"/>
    <s v="Oct"/>
    <n v="2024"/>
    <d v="1899-12-30T13:06:00"/>
    <x v="0"/>
    <x v="1"/>
    <n v="75"/>
    <x v="5"/>
    <s v="Native American/Alaska Native"/>
    <x v="0"/>
    <x v="1"/>
    <m/>
    <n v="47"/>
    <s v="Delay"/>
    <x v="3"/>
    <n v="13"/>
    <x v="2"/>
    <x v="2"/>
    <x v="2"/>
    <x v="2"/>
  </r>
  <r>
    <n v="876954867"/>
    <s v="I. Macrow"/>
    <x v="101"/>
    <s v="Jun"/>
    <n v="2024"/>
    <d v="1899-12-30T12:00:00"/>
    <x v="2"/>
    <x v="1"/>
    <n v="8"/>
    <x v="4"/>
    <s v="Native American/Alaska Native"/>
    <x v="0"/>
    <x v="1"/>
    <m/>
    <n v="21"/>
    <s v="Within Time"/>
    <x v="23"/>
    <n v="12"/>
    <x v="2"/>
    <x v="2"/>
    <x v="1"/>
    <x v="2"/>
  </r>
  <r>
    <n v="842465824"/>
    <s v="J. Roots"/>
    <x v="244"/>
    <s v="Jan"/>
    <n v="2024"/>
    <d v="1899-12-30T11:26:00"/>
    <x v="6"/>
    <x v="1"/>
    <n v="15"/>
    <x v="3"/>
    <s v="Native American/Alaska Native"/>
    <x v="0"/>
    <x v="1"/>
    <m/>
    <n v="52"/>
    <s v="Delay"/>
    <x v="3"/>
    <n v="11"/>
    <x v="0"/>
    <x v="2"/>
    <x v="2"/>
    <x v="2"/>
  </r>
  <r>
    <n v="105013380"/>
    <s v="K. Donwell"/>
    <x v="25"/>
    <s v="Dec"/>
    <n v="2023"/>
    <d v="1899-12-30T17:31:00"/>
    <x v="1"/>
    <x v="1"/>
    <n v="19"/>
    <x v="3"/>
    <s v="Native American/Alaska Native"/>
    <x v="0"/>
    <x v="1"/>
    <m/>
    <n v="36"/>
    <s v="Delay"/>
    <x v="11"/>
    <n v="17"/>
    <x v="2"/>
    <x v="0"/>
    <x v="0"/>
    <x v="0"/>
  </r>
  <r>
    <n v="647148894"/>
    <s v="M. Jukes"/>
    <x v="345"/>
    <s v="Apr"/>
    <n v="2023"/>
    <d v="1899-12-30T04:09:00"/>
    <x v="2"/>
    <x v="1"/>
    <n v="28"/>
    <x v="3"/>
    <s v="Native American/Alaska Native"/>
    <x v="0"/>
    <x v="1"/>
    <m/>
    <n v="21"/>
    <s v="Within Time"/>
    <x v="22"/>
    <n v="4"/>
    <x v="3"/>
    <x v="1"/>
    <x v="1"/>
    <x v="1"/>
  </r>
  <r>
    <n v="388616417"/>
    <s v="N. Coggill"/>
    <x v="514"/>
    <s v="Apr"/>
    <n v="2024"/>
    <d v="1899-12-30T21:38:00"/>
    <x v="3"/>
    <x v="1"/>
    <n v="11"/>
    <x v="4"/>
    <s v="Native American/Alaska Native"/>
    <x v="0"/>
    <x v="1"/>
    <m/>
    <n v="32"/>
    <s v="Delay"/>
    <x v="26"/>
    <n v="21"/>
    <x v="1"/>
    <x v="2"/>
    <x v="0"/>
    <x v="2"/>
  </r>
  <r>
    <n v="351507892"/>
    <s v="N. Eastam"/>
    <x v="153"/>
    <s v="Sep"/>
    <n v="2023"/>
    <d v="1899-12-30T19:46:00"/>
    <x v="2"/>
    <x v="1"/>
    <n v="2"/>
    <x v="1"/>
    <s v="Native American/Alaska Native"/>
    <x v="0"/>
    <x v="1"/>
    <m/>
    <n v="47"/>
    <s v="Delay"/>
    <x v="28"/>
    <n v="19"/>
    <x v="1"/>
    <x v="0"/>
    <x v="2"/>
    <x v="2"/>
  </r>
  <r>
    <n v="798240921"/>
    <s v="O. Aveson"/>
    <x v="464"/>
    <s v="May"/>
    <n v="2023"/>
    <d v="1899-12-30T02:18:00"/>
    <x v="6"/>
    <x v="1"/>
    <n v="37"/>
    <x v="6"/>
    <s v="Native American/Alaska Native"/>
    <x v="0"/>
    <x v="1"/>
    <m/>
    <n v="21"/>
    <s v="Within Time"/>
    <x v="3"/>
    <n v="2"/>
    <x v="3"/>
    <x v="2"/>
    <x v="1"/>
    <x v="2"/>
  </r>
  <r>
    <n v="643525908"/>
    <s v="O. Thorne"/>
    <x v="423"/>
    <s v="May"/>
    <n v="2024"/>
    <d v="1899-12-30T15:22:00"/>
    <x v="5"/>
    <x v="1"/>
    <n v="69"/>
    <x v="0"/>
    <s v="Native American/Alaska Native"/>
    <x v="0"/>
    <x v="1"/>
    <m/>
    <n v="29"/>
    <s v="Within Time"/>
    <x v="8"/>
    <n v="15"/>
    <x v="2"/>
    <x v="3"/>
    <x v="1"/>
    <x v="1"/>
  </r>
  <r>
    <n v="432477792"/>
    <s v="O. Morando"/>
    <x v="493"/>
    <s v="Sep"/>
    <n v="2024"/>
    <d v="1899-12-30T07:58:00"/>
    <x v="4"/>
    <x v="1"/>
    <n v="35"/>
    <x v="6"/>
    <s v="Native American/Alaska Native"/>
    <x v="0"/>
    <x v="1"/>
    <m/>
    <n v="57"/>
    <s v="Delay"/>
    <x v="12"/>
    <n v="7"/>
    <x v="0"/>
    <x v="2"/>
    <x v="2"/>
    <x v="2"/>
  </r>
  <r>
    <n v="678205521"/>
    <s v="P. Bracegirdle"/>
    <x v="87"/>
    <s v="Oct"/>
    <n v="2023"/>
    <d v="1899-12-30T17:08:00"/>
    <x v="0"/>
    <x v="1"/>
    <n v="2"/>
    <x v="1"/>
    <s v="Native American/Alaska Native"/>
    <x v="0"/>
    <x v="1"/>
    <m/>
    <n v="35"/>
    <s v="Delay"/>
    <x v="2"/>
    <n v="17"/>
    <x v="2"/>
    <x v="1"/>
    <x v="0"/>
    <x v="1"/>
  </r>
  <r>
    <n v="674356836"/>
    <s v="P. Friary"/>
    <x v="303"/>
    <s v="Mar"/>
    <n v="2024"/>
    <d v="1899-12-30T06:51:00"/>
    <x v="1"/>
    <x v="1"/>
    <n v="31"/>
    <x v="6"/>
    <s v="Native American/Alaska Native"/>
    <x v="0"/>
    <x v="1"/>
    <m/>
    <n v="44"/>
    <s v="Delay"/>
    <x v="30"/>
    <n v="6"/>
    <x v="0"/>
    <x v="3"/>
    <x v="0"/>
    <x v="1"/>
  </r>
  <r>
    <n v="535570086"/>
    <s v="P. Rogeron"/>
    <x v="425"/>
    <s v="Dec"/>
    <n v="2023"/>
    <d v="1899-12-30T12:20:00"/>
    <x v="0"/>
    <x v="1"/>
    <n v="72"/>
    <x v="5"/>
    <s v="Native American/Alaska Native"/>
    <x v="0"/>
    <x v="1"/>
    <m/>
    <n v="52"/>
    <s v="Delay"/>
    <x v="23"/>
    <n v="12"/>
    <x v="2"/>
    <x v="2"/>
    <x v="2"/>
    <x v="2"/>
  </r>
  <r>
    <n v="829436222"/>
    <s v="Q. McElree"/>
    <x v="327"/>
    <s v="Nov"/>
    <n v="2023"/>
    <d v="1899-12-30T08:20:00"/>
    <x v="3"/>
    <x v="1"/>
    <n v="41"/>
    <x v="6"/>
    <s v="Native American/Alaska Native"/>
    <x v="0"/>
    <x v="1"/>
    <m/>
    <n v="51"/>
    <s v="Delay"/>
    <x v="7"/>
    <n v="8"/>
    <x v="0"/>
    <x v="2"/>
    <x v="2"/>
    <x v="2"/>
  </r>
  <r>
    <n v="600852869"/>
    <s v="R. Harbar"/>
    <x v="469"/>
    <s v="Jul"/>
    <n v="2024"/>
    <d v="1899-12-30T23:28:00"/>
    <x v="6"/>
    <x v="1"/>
    <n v="10"/>
    <x v="4"/>
    <s v="Native American/Alaska Native"/>
    <x v="0"/>
    <x v="1"/>
    <m/>
    <n v="20"/>
    <s v="Within Time"/>
    <x v="12"/>
    <n v="23"/>
    <x v="1"/>
    <x v="2"/>
    <x v="1"/>
    <x v="2"/>
  </r>
  <r>
    <n v="717273125"/>
    <s v="R. Gertz"/>
    <x v="449"/>
    <s v="Mar"/>
    <n v="2024"/>
    <d v="1899-12-30T12:55:00"/>
    <x v="5"/>
    <x v="1"/>
    <n v="65"/>
    <x v="0"/>
    <s v="Native American/Alaska Native"/>
    <x v="0"/>
    <x v="1"/>
    <m/>
    <n v="25"/>
    <s v="Within Time"/>
    <x v="4"/>
    <n v="12"/>
    <x v="2"/>
    <x v="2"/>
    <x v="1"/>
    <x v="2"/>
  </r>
  <r>
    <n v="355624781"/>
    <s v="R. Bwy"/>
    <x v="365"/>
    <s v="Feb"/>
    <n v="2024"/>
    <d v="1899-12-30T14:34:00"/>
    <x v="2"/>
    <x v="1"/>
    <n v="71"/>
    <x v="5"/>
    <s v="Native American/Alaska Native"/>
    <x v="0"/>
    <x v="1"/>
    <m/>
    <n v="42"/>
    <s v="Delay"/>
    <x v="1"/>
    <n v="14"/>
    <x v="2"/>
    <x v="0"/>
    <x v="0"/>
    <x v="0"/>
  </r>
  <r>
    <n v="315724283"/>
    <s v="R. Shovlar"/>
    <x v="523"/>
    <s v="Apr"/>
    <n v="2024"/>
    <d v="1899-12-30T04:19:00"/>
    <x v="2"/>
    <x v="1"/>
    <n v="15"/>
    <x v="3"/>
    <s v="Native American/Alaska Native"/>
    <x v="0"/>
    <x v="1"/>
    <m/>
    <n v="44"/>
    <s v="Delay"/>
    <x v="2"/>
    <n v="4"/>
    <x v="3"/>
    <x v="1"/>
    <x v="0"/>
    <x v="1"/>
  </r>
  <r>
    <n v="366246440"/>
    <s v="S. Dubois"/>
    <x v="158"/>
    <s v="Mar"/>
    <n v="2024"/>
    <d v="1899-12-30T15:47:00"/>
    <x v="1"/>
    <x v="1"/>
    <n v="44"/>
    <x v="6"/>
    <s v="Native American/Alaska Native"/>
    <x v="0"/>
    <x v="1"/>
    <m/>
    <n v="14"/>
    <s v="Within Time"/>
    <x v="17"/>
    <n v="15"/>
    <x v="2"/>
    <x v="1"/>
    <x v="1"/>
    <x v="1"/>
  </r>
  <r>
    <n v="412078001"/>
    <s v="S. Sivewright"/>
    <x v="557"/>
    <s v="Feb"/>
    <n v="2024"/>
    <d v="1899-12-30T00:29:00"/>
    <x v="4"/>
    <x v="1"/>
    <n v="40"/>
    <x v="6"/>
    <s v="Native American/Alaska Native"/>
    <x v="0"/>
    <x v="1"/>
    <m/>
    <n v="16"/>
    <s v="Within Time"/>
    <x v="9"/>
    <n v="0"/>
    <x v="3"/>
    <x v="3"/>
    <x v="1"/>
    <x v="0"/>
  </r>
  <r>
    <n v="596943459"/>
    <s v="S. Dabney"/>
    <x v="97"/>
    <s v="Jul"/>
    <n v="2024"/>
    <d v="1899-12-30T11:54:00"/>
    <x v="6"/>
    <x v="1"/>
    <n v="50"/>
    <x v="2"/>
    <s v="Native American/Alaska Native"/>
    <x v="0"/>
    <x v="1"/>
    <m/>
    <n v="27"/>
    <s v="Within Time"/>
    <x v="30"/>
    <n v="11"/>
    <x v="0"/>
    <x v="3"/>
    <x v="1"/>
    <x v="1"/>
  </r>
  <r>
    <n v="682167744"/>
    <s v="S. Huntar"/>
    <x v="7"/>
    <s v="Jul"/>
    <n v="2023"/>
    <d v="1899-12-30T07:05:00"/>
    <x v="1"/>
    <x v="1"/>
    <n v="23"/>
    <x v="3"/>
    <s v="Native American/Alaska Native"/>
    <x v="0"/>
    <x v="1"/>
    <m/>
    <n v="38"/>
    <s v="Delay"/>
    <x v="4"/>
    <n v="7"/>
    <x v="0"/>
    <x v="2"/>
    <x v="0"/>
    <x v="2"/>
  </r>
  <r>
    <n v="257540881"/>
    <s v="T. Kinane"/>
    <x v="544"/>
    <s v="May"/>
    <n v="2023"/>
    <d v="1899-12-30T19:12:00"/>
    <x v="5"/>
    <x v="1"/>
    <n v="40"/>
    <x v="6"/>
    <s v="Native American/Alaska Native"/>
    <x v="0"/>
    <x v="1"/>
    <m/>
    <n v="32"/>
    <s v="Delay"/>
    <x v="18"/>
    <n v="19"/>
    <x v="1"/>
    <x v="1"/>
    <x v="0"/>
    <x v="1"/>
  </r>
  <r>
    <n v="805769726"/>
    <s v="W. Agett"/>
    <x v="502"/>
    <s v="Sep"/>
    <n v="2023"/>
    <d v="1899-12-30T04:20:00"/>
    <x v="2"/>
    <x v="1"/>
    <n v="13"/>
    <x v="4"/>
    <s v="Native American/Alaska Native"/>
    <x v="0"/>
    <x v="1"/>
    <m/>
    <n v="29"/>
    <s v="Within Time"/>
    <x v="26"/>
    <n v="4"/>
    <x v="3"/>
    <x v="2"/>
    <x v="1"/>
    <x v="2"/>
  </r>
  <r>
    <n v="575530156"/>
    <s v="W. Stores"/>
    <x v="131"/>
    <s v="May"/>
    <n v="2024"/>
    <d v="1899-12-30T04:16:00"/>
    <x v="5"/>
    <x v="1"/>
    <n v="33"/>
    <x v="6"/>
    <s v="Native American/Alaska Native"/>
    <x v="0"/>
    <x v="1"/>
    <m/>
    <n v="60"/>
    <s v="Delay"/>
    <x v="15"/>
    <n v="4"/>
    <x v="3"/>
    <x v="2"/>
    <x v="2"/>
    <x v="2"/>
  </r>
  <r>
    <n v="739674991"/>
    <s v="X. Varnes"/>
    <x v="360"/>
    <s v="Aug"/>
    <n v="2024"/>
    <d v="1899-12-30T17:29:00"/>
    <x v="6"/>
    <x v="1"/>
    <n v="50"/>
    <x v="2"/>
    <s v="Native American/Alaska Native"/>
    <x v="0"/>
    <x v="1"/>
    <m/>
    <n v="42"/>
    <s v="Delay"/>
    <x v="27"/>
    <n v="17"/>
    <x v="2"/>
    <x v="3"/>
    <x v="0"/>
    <x v="0"/>
  </r>
  <r>
    <n v="645486279"/>
    <s v="X. Tour"/>
    <x v="347"/>
    <s v="Oct"/>
    <n v="2024"/>
    <d v="1899-12-30T02:20:00"/>
    <x v="6"/>
    <x v="1"/>
    <n v="24"/>
    <x v="3"/>
    <s v="Native American/Alaska Native"/>
    <x v="0"/>
    <x v="1"/>
    <m/>
    <n v="53"/>
    <s v="Delay"/>
    <x v="21"/>
    <n v="2"/>
    <x v="3"/>
    <x v="1"/>
    <x v="2"/>
    <x v="1"/>
  </r>
  <r>
    <n v="267831118"/>
    <s v="Y. Paviour"/>
    <x v="78"/>
    <s v="Sep"/>
    <n v="2024"/>
    <d v="1899-12-30T02:44:00"/>
    <x v="0"/>
    <x v="1"/>
    <n v="60"/>
    <x v="0"/>
    <s v="Native American/Alaska Native"/>
    <x v="0"/>
    <x v="1"/>
    <m/>
    <n v="20"/>
    <s v="Within Time"/>
    <x v="25"/>
    <n v="2"/>
    <x v="3"/>
    <x v="0"/>
    <x v="1"/>
    <x v="0"/>
  </r>
  <r>
    <n v="896966112"/>
    <s v="Z. Spread"/>
    <x v="93"/>
    <s v="Mar"/>
    <n v="2024"/>
    <d v="1899-12-30T08:12:00"/>
    <x v="3"/>
    <x v="1"/>
    <n v="53"/>
    <x v="2"/>
    <s v="Native American/Alaska Native"/>
    <x v="0"/>
    <x v="1"/>
    <m/>
    <n v="14"/>
    <s v="Within Time"/>
    <x v="15"/>
    <n v="8"/>
    <x v="0"/>
    <x v="2"/>
    <x v="1"/>
    <x v="2"/>
  </r>
  <r>
    <n v="828160841"/>
    <s v="Z. Eake"/>
    <x v="268"/>
    <s v="Oct"/>
    <n v="2023"/>
    <d v="1899-12-30T06:35:00"/>
    <x v="5"/>
    <x v="1"/>
    <n v="36"/>
    <x v="6"/>
    <s v="Native American/Alaska Native"/>
    <x v="0"/>
    <x v="1"/>
    <m/>
    <n v="33"/>
    <s v="Delay"/>
    <x v="27"/>
    <n v="6"/>
    <x v="0"/>
    <x v="3"/>
    <x v="0"/>
    <x v="0"/>
  </r>
  <r>
    <n v="317635565"/>
    <s v="Z. Berthelmot"/>
    <x v="41"/>
    <s v="Aug"/>
    <n v="2024"/>
    <d v="1899-12-30T18:59:00"/>
    <x v="1"/>
    <x v="1"/>
    <n v="67"/>
    <x v="0"/>
    <s v="Native American/Alaska Native"/>
    <x v="0"/>
    <x v="1"/>
    <m/>
    <n v="44"/>
    <s v="Delay"/>
    <x v="8"/>
    <n v="18"/>
    <x v="1"/>
    <x v="3"/>
    <x v="0"/>
    <x v="1"/>
  </r>
  <r>
    <n v="851435041"/>
    <s v="Z. Bearman"/>
    <x v="431"/>
    <s v="Oct"/>
    <n v="2024"/>
    <d v="1899-12-30T18:09:00"/>
    <x v="0"/>
    <x v="1"/>
    <n v="62"/>
    <x v="0"/>
    <s v="Native American/Alaska Native"/>
    <x v="0"/>
    <x v="1"/>
    <m/>
    <n v="47"/>
    <s v="Delay"/>
    <x v="17"/>
    <n v="18"/>
    <x v="1"/>
    <x v="1"/>
    <x v="2"/>
    <x v="1"/>
  </r>
  <r>
    <n v="696300533"/>
    <s v="T. Ervine"/>
    <x v="521"/>
    <s v="Apr"/>
    <n v="2023"/>
    <d v="1899-12-30T23:33:00"/>
    <x v="6"/>
    <x v="1"/>
    <n v="22"/>
    <x v="3"/>
    <s v="Native American/Alaska Native"/>
    <x v="0"/>
    <x v="1"/>
    <n v="0"/>
    <n v="51"/>
    <s v="Delay"/>
    <x v="10"/>
    <n v="23"/>
    <x v="1"/>
    <x v="2"/>
    <x v="2"/>
    <x v="2"/>
  </r>
  <r>
    <n v="684505707"/>
    <s v="H. Delort"/>
    <x v="282"/>
    <s v="Jun"/>
    <n v="2024"/>
    <d v="1899-12-30T20:06:00"/>
    <x v="6"/>
    <x v="1"/>
    <n v="60"/>
    <x v="0"/>
    <s v="Native American/Alaska Native"/>
    <x v="0"/>
    <x v="1"/>
    <n v="1"/>
    <n v="46"/>
    <s v="Delay"/>
    <x v="6"/>
    <n v="20"/>
    <x v="1"/>
    <x v="3"/>
    <x v="2"/>
    <x v="0"/>
  </r>
  <r>
    <n v="710159516"/>
    <s v="N. Cardow"/>
    <x v="323"/>
    <s v="Jun"/>
    <n v="2024"/>
    <d v="1899-12-30T15:48:00"/>
    <x v="4"/>
    <x v="1"/>
    <n v="79"/>
    <x v="5"/>
    <s v="Native American/Alaska Native"/>
    <x v="0"/>
    <x v="1"/>
    <n v="1"/>
    <n v="23"/>
    <s v="Within Time"/>
    <x v="15"/>
    <n v="15"/>
    <x v="2"/>
    <x v="2"/>
    <x v="1"/>
    <x v="2"/>
  </r>
  <r>
    <n v="503411563"/>
    <s v="H. Sims"/>
    <x v="53"/>
    <s v="Jan"/>
    <n v="2024"/>
    <d v="1899-12-30T04:06:00"/>
    <x v="3"/>
    <x v="1"/>
    <n v="34"/>
    <x v="6"/>
    <s v="Native American/Alaska Native"/>
    <x v="0"/>
    <x v="1"/>
    <n v="2"/>
    <n v="20"/>
    <s v="Within Time"/>
    <x v="20"/>
    <n v="4"/>
    <x v="3"/>
    <x v="3"/>
    <x v="1"/>
    <x v="0"/>
  </r>
  <r>
    <n v="779473338"/>
    <s v="J. Hinge"/>
    <x v="562"/>
    <s v="Apr"/>
    <n v="2024"/>
    <d v="1899-12-30T02:52:00"/>
    <x v="4"/>
    <x v="1"/>
    <n v="39"/>
    <x v="6"/>
    <s v="Native American/Alaska Native"/>
    <x v="0"/>
    <x v="1"/>
    <n v="2"/>
    <n v="54"/>
    <s v="Delay"/>
    <x v="19"/>
    <n v="2"/>
    <x v="3"/>
    <x v="3"/>
    <x v="2"/>
    <x v="1"/>
  </r>
  <r>
    <n v="718851686"/>
    <s v="K. Aleixo"/>
    <x v="406"/>
    <s v="Oct"/>
    <n v="2023"/>
    <d v="1899-12-30T23:47:00"/>
    <x v="4"/>
    <x v="1"/>
    <n v="61"/>
    <x v="0"/>
    <s v="Native American/Alaska Native"/>
    <x v="0"/>
    <x v="1"/>
    <n v="3"/>
    <n v="31"/>
    <s v="Delay"/>
    <x v="30"/>
    <n v="23"/>
    <x v="1"/>
    <x v="3"/>
    <x v="0"/>
    <x v="1"/>
  </r>
  <r>
    <n v="234896647"/>
    <s v="P. Sapey"/>
    <x v="299"/>
    <s v="Feb"/>
    <n v="2024"/>
    <d v="1899-12-30T15:42:00"/>
    <x v="0"/>
    <x v="1"/>
    <n v="47"/>
    <x v="2"/>
    <s v="Native American/Alaska Native"/>
    <x v="0"/>
    <x v="1"/>
    <n v="3"/>
    <n v="29"/>
    <s v="Within Time"/>
    <x v="28"/>
    <n v="15"/>
    <x v="2"/>
    <x v="0"/>
    <x v="1"/>
    <x v="2"/>
  </r>
  <r>
    <n v="541241870"/>
    <s v="Q. Hedney"/>
    <x v="184"/>
    <s v="May"/>
    <n v="2024"/>
    <d v="1899-12-30T08:27:00"/>
    <x v="3"/>
    <x v="1"/>
    <n v="32"/>
    <x v="6"/>
    <s v="Native American/Alaska Native"/>
    <x v="0"/>
    <x v="1"/>
    <n v="3"/>
    <n v="60"/>
    <s v="Delay"/>
    <x v="5"/>
    <n v="8"/>
    <x v="0"/>
    <x v="0"/>
    <x v="2"/>
    <x v="0"/>
  </r>
  <r>
    <n v="173944958"/>
    <s v="A. Bevan"/>
    <x v="381"/>
    <s v="Nov"/>
    <n v="2023"/>
    <d v="1899-12-30T06:18:00"/>
    <x v="5"/>
    <x v="1"/>
    <n v="51"/>
    <x v="2"/>
    <s v="Native American/Alaska Native"/>
    <x v="0"/>
    <x v="1"/>
    <n v="4"/>
    <n v="27"/>
    <s v="Within Time"/>
    <x v="24"/>
    <n v="6"/>
    <x v="0"/>
    <x v="1"/>
    <x v="1"/>
    <x v="1"/>
  </r>
  <r>
    <n v="628499090"/>
    <s v="N. Quantrill"/>
    <x v="63"/>
    <s v="May"/>
    <n v="2024"/>
    <d v="1899-12-30T19:28:00"/>
    <x v="1"/>
    <x v="1"/>
    <n v="29"/>
    <x v="3"/>
    <s v="Native American/Alaska Native"/>
    <x v="0"/>
    <x v="1"/>
    <n v="5"/>
    <n v="30"/>
    <s v="Delay"/>
    <x v="6"/>
    <n v="19"/>
    <x v="1"/>
    <x v="3"/>
    <x v="1"/>
    <x v="0"/>
  </r>
  <r>
    <n v="172056912"/>
    <s v="N. Birtwell"/>
    <x v="468"/>
    <s v="Jun"/>
    <n v="2023"/>
    <d v="1899-12-30T13:38:00"/>
    <x v="0"/>
    <x v="1"/>
    <n v="65"/>
    <x v="0"/>
    <s v="Native American/Alaska Native"/>
    <x v="0"/>
    <x v="1"/>
    <n v="6"/>
    <n v="43"/>
    <s v="Delay"/>
    <x v="16"/>
    <n v="13"/>
    <x v="2"/>
    <x v="1"/>
    <x v="0"/>
    <x v="1"/>
  </r>
  <r>
    <n v="842241245"/>
    <s v="S. Toothill"/>
    <x v="97"/>
    <s v="Jul"/>
    <n v="2024"/>
    <d v="1899-12-30T01:18:00"/>
    <x v="6"/>
    <x v="1"/>
    <n v="33"/>
    <x v="6"/>
    <s v="Native American/Alaska Native"/>
    <x v="0"/>
    <x v="1"/>
    <n v="6"/>
    <n v="59"/>
    <s v="Delay"/>
    <x v="30"/>
    <n v="1"/>
    <x v="3"/>
    <x v="3"/>
    <x v="2"/>
    <x v="1"/>
  </r>
  <r>
    <n v="644583446"/>
    <s v="G. Felton"/>
    <x v="194"/>
    <s v="Sep"/>
    <n v="2023"/>
    <d v="1899-12-30T07:18:00"/>
    <x v="5"/>
    <x v="1"/>
    <n v="3"/>
    <x v="1"/>
    <s v="Native American/Alaska Native"/>
    <x v="0"/>
    <x v="1"/>
    <n v="7"/>
    <n v="36"/>
    <s v="Delay"/>
    <x v="1"/>
    <n v="7"/>
    <x v="0"/>
    <x v="0"/>
    <x v="0"/>
    <x v="0"/>
  </r>
  <r>
    <n v="171058116"/>
    <s v="L. Pietzker"/>
    <x v="322"/>
    <s v="May"/>
    <n v="2023"/>
    <d v="1899-12-30T13:14:00"/>
    <x v="6"/>
    <x v="1"/>
    <n v="12"/>
    <x v="4"/>
    <s v="Native American/Alaska Native"/>
    <x v="0"/>
    <x v="1"/>
    <n v="7"/>
    <n v="39"/>
    <s v="Delay"/>
    <x v="11"/>
    <n v="13"/>
    <x v="2"/>
    <x v="0"/>
    <x v="0"/>
    <x v="0"/>
  </r>
  <r>
    <n v="346704846"/>
    <s v="M. Paris"/>
    <x v="410"/>
    <s v="Aug"/>
    <n v="2023"/>
    <d v="1899-12-30T13:39:00"/>
    <x v="2"/>
    <x v="1"/>
    <n v="68"/>
    <x v="0"/>
    <s v="Native American/Alaska Native"/>
    <x v="0"/>
    <x v="1"/>
    <n v="7"/>
    <n v="33"/>
    <s v="Delay"/>
    <x v="15"/>
    <n v="13"/>
    <x v="2"/>
    <x v="2"/>
    <x v="0"/>
    <x v="2"/>
  </r>
  <r>
    <n v="563074845"/>
    <s v="S. MacFaul"/>
    <x v="334"/>
    <s v="Jun"/>
    <n v="2024"/>
    <d v="1899-12-30T05:18:00"/>
    <x v="5"/>
    <x v="1"/>
    <n v="17"/>
    <x v="3"/>
    <s v="Native American/Alaska Native"/>
    <x v="0"/>
    <x v="1"/>
    <n v="7"/>
    <n v="11"/>
    <s v="Within Time"/>
    <x v="28"/>
    <n v="5"/>
    <x v="3"/>
    <x v="0"/>
    <x v="1"/>
    <x v="2"/>
  </r>
  <r>
    <n v="551014099"/>
    <s v="G. Meconi"/>
    <x v="569"/>
    <s v="Sep"/>
    <n v="2023"/>
    <d v="1899-12-30T06:23:00"/>
    <x v="4"/>
    <x v="1"/>
    <n v="5"/>
    <x v="4"/>
    <s v="Native American/Alaska Native"/>
    <x v="0"/>
    <x v="1"/>
    <n v="9"/>
    <n v="51"/>
    <s v="Delay"/>
    <x v="6"/>
    <n v="6"/>
    <x v="0"/>
    <x v="3"/>
    <x v="2"/>
    <x v="0"/>
  </r>
  <r>
    <n v="791196812"/>
    <s v="F. Passfield"/>
    <x v="294"/>
    <s v="Aug"/>
    <n v="2023"/>
    <d v="1899-12-30T13:54:00"/>
    <x v="1"/>
    <x v="1"/>
    <n v="77"/>
    <x v="5"/>
    <s v="Native American/Alaska Native"/>
    <x v="2"/>
    <x v="1"/>
    <m/>
    <n v="39"/>
    <s v="Delay"/>
    <x v="18"/>
    <n v="13"/>
    <x v="2"/>
    <x v="1"/>
    <x v="0"/>
    <x v="1"/>
  </r>
  <r>
    <n v="585319711"/>
    <s v="H. Dagger"/>
    <x v="149"/>
    <s v="May"/>
    <n v="2024"/>
    <d v="1899-12-30T23:42:00"/>
    <x v="4"/>
    <x v="1"/>
    <n v="3"/>
    <x v="1"/>
    <s v="Native American/Alaska Native"/>
    <x v="2"/>
    <x v="1"/>
    <m/>
    <n v="37"/>
    <s v="Delay"/>
    <x v="0"/>
    <n v="23"/>
    <x v="1"/>
    <x v="0"/>
    <x v="0"/>
    <x v="0"/>
  </r>
  <r>
    <n v="236906692"/>
    <s v="I. Stentiford"/>
    <x v="58"/>
    <s v="Sep"/>
    <n v="2023"/>
    <d v="1899-12-30T20:52:00"/>
    <x v="0"/>
    <x v="1"/>
    <n v="62"/>
    <x v="0"/>
    <s v="Native American/Alaska Native"/>
    <x v="2"/>
    <x v="1"/>
    <m/>
    <n v="29"/>
    <s v="Within Time"/>
    <x v="27"/>
    <n v="20"/>
    <x v="1"/>
    <x v="3"/>
    <x v="1"/>
    <x v="0"/>
  </r>
  <r>
    <n v="778776945"/>
    <s v="M. Bradnick"/>
    <x v="527"/>
    <s v="Jul"/>
    <n v="2023"/>
    <d v="1899-12-30T13:52:00"/>
    <x v="4"/>
    <x v="1"/>
    <n v="30"/>
    <x v="6"/>
    <s v="Native American/Alaska Native"/>
    <x v="2"/>
    <x v="1"/>
    <m/>
    <n v="56"/>
    <s v="Delay"/>
    <x v="8"/>
    <n v="13"/>
    <x v="2"/>
    <x v="3"/>
    <x v="2"/>
    <x v="1"/>
  </r>
  <r>
    <n v="718516818"/>
    <s v="R. Cadalleder"/>
    <x v="8"/>
    <s v="Feb"/>
    <n v="2024"/>
    <d v="1899-12-30T03:55:00"/>
    <x v="4"/>
    <x v="1"/>
    <n v="54"/>
    <x v="2"/>
    <s v="Native American/Alaska Native"/>
    <x v="2"/>
    <x v="1"/>
    <m/>
    <n v="15"/>
    <s v="Within Time"/>
    <x v="5"/>
    <n v="3"/>
    <x v="3"/>
    <x v="0"/>
    <x v="1"/>
    <x v="0"/>
  </r>
  <r>
    <n v="685142682"/>
    <s v="V. Mityakov"/>
    <x v="395"/>
    <s v="Apr"/>
    <n v="2024"/>
    <d v="1899-12-30T16:44:00"/>
    <x v="4"/>
    <x v="1"/>
    <n v="37"/>
    <x v="6"/>
    <s v="Native American/Alaska Native"/>
    <x v="2"/>
    <x v="1"/>
    <m/>
    <n v="20"/>
    <s v="Within Time"/>
    <x v="21"/>
    <n v="16"/>
    <x v="2"/>
    <x v="1"/>
    <x v="1"/>
    <x v="1"/>
  </r>
  <r>
    <n v="331798648"/>
    <s v="W. Ayerst"/>
    <x v="351"/>
    <s v="Oct"/>
    <n v="2024"/>
    <d v="1899-12-30T00:29:00"/>
    <x v="0"/>
    <x v="1"/>
    <n v="36"/>
    <x v="6"/>
    <s v="Native American/Alaska Native"/>
    <x v="2"/>
    <x v="1"/>
    <m/>
    <n v="47"/>
    <s v="Delay"/>
    <x v="12"/>
    <n v="0"/>
    <x v="3"/>
    <x v="2"/>
    <x v="2"/>
    <x v="2"/>
  </r>
  <r>
    <n v="176799558"/>
    <s v="X. Woolmington"/>
    <x v="254"/>
    <s v="Jan"/>
    <n v="2024"/>
    <d v="1899-12-30T09:16:00"/>
    <x v="4"/>
    <x v="1"/>
    <n v="43"/>
    <x v="6"/>
    <s v="Native American/Alaska Native"/>
    <x v="2"/>
    <x v="1"/>
    <m/>
    <n v="24"/>
    <s v="Within Time"/>
    <x v="13"/>
    <n v="9"/>
    <x v="0"/>
    <x v="2"/>
    <x v="1"/>
    <x v="2"/>
  </r>
  <r>
    <n v="236717697"/>
    <s v="Y. Battabee"/>
    <x v="119"/>
    <s v="Jan"/>
    <n v="2024"/>
    <d v="1899-12-30T09:16:00"/>
    <x v="4"/>
    <x v="1"/>
    <n v="36"/>
    <x v="6"/>
    <s v="Native American/Alaska Native"/>
    <x v="2"/>
    <x v="1"/>
    <m/>
    <n v="34"/>
    <s v="Delay"/>
    <x v="1"/>
    <n v="9"/>
    <x v="0"/>
    <x v="0"/>
    <x v="0"/>
    <x v="0"/>
  </r>
  <r>
    <n v="557523003"/>
    <s v="K. Dupree"/>
    <x v="516"/>
    <s v="Jun"/>
    <n v="2024"/>
    <d v="1899-12-30T15:36:00"/>
    <x v="3"/>
    <x v="1"/>
    <n v="9"/>
    <x v="4"/>
    <s v="Native American/Alaska Native"/>
    <x v="2"/>
    <x v="1"/>
    <n v="3"/>
    <n v="38"/>
    <s v="Delay"/>
    <x v="3"/>
    <n v="15"/>
    <x v="2"/>
    <x v="2"/>
    <x v="0"/>
    <x v="2"/>
  </r>
  <r>
    <n v="240880226"/>
    <s v="P. Christofides"/>
    <x v="50"/>
    <s v="Apr"/>
    <n v="2024"/>
    <d v="1899-12-30T17:34:00"/>
    <x v="4"/>
    <x v="1"/>
    <n v="34"/>
    <x v="6"/>
    <s v="Native American/Alaska Native"/>
    <x v="2"/>
    <x v="1"/>
    <n v="10"/>
    <n v="12"/>
    <s v="Within Time"/>
    <x v="13"/>
    <n v="17"/>
    <x v="2"/>
    <x v="2"/>
    <x v="1"/>
    <x v="2"/>
  </r>
  <r>
    <n v="765082861"/>
    <s v="S. Origan"/>
    <x v="189"/>
    <s v="Nov"/>
    <n v="2023"/>
    <d v="1899-12-30T01:48:00"/>
    <x v="2"/>
    <x v="1"/>
    <n v="34"/>
    <x v="6"/>
    <s v="Native American/Alaska Native"/>
    <x v="4"/>
    <x v="1"/>
    <m/>
    <n v="15"/>
    <s v="Within Time"/>
    <x v="12"/>
    <n v="1"/>
    <x v="3"/>
    <x v="2"/>
    <x v="1"/>
    <x v="2"/>
  </r>
  <r>
    <n v="575968201"/>
    <s v="S. Windows"/>
    <x v="151"/>
    <s v="Jun"/>
    <n v="2023"/>
    <d v="1899-12-30T23:37:00"/>
    <x v="6"/>
    <x v="1"/>
    <n v="10"/>
    <x v="4"/>
    <s v="Native American/Alaska Native"/>
    <x v="4"/>
    <x v="1"/>
    <m/>
    <n v="43"/>
    <s v="Delay"/>
    <x v="0"/>
    <n v="23"/>
    <x v="1"/>
    <x v="0"/>
    <x v="0"/>
    <x v="0"/>
  </r>
  <r>
    <n v="438378380"/>
    <s v="K. Grotty"/>
    <x v="293"/>
    <s v="Oct"/>
    <n v="2024"/>
    <d v="1899-12-30T18:07:00"/>
    <x v="3"/>
    <x v="1"/>
    <n v="15"/>
    <x v="3"/>
    <s v="Native American/Alaska Native"/>
    <x v="4"/>
    <x v="1"/>
    <n v="2"/>
    <n v="31"/>
    <s v="Delay"/>
    <x v="27"/>
    <n v="18"/>
    <x v="1"/>
    <x v="3"/>
    <x v="0"/>
    <x v="0"/>
  </r>
  <r>
    <n v="772417899"/>
    <s v="L. McKiernan"/>
    <x v="140"/>
    <s v="Aug"/>
    <n v="2023"/>
    <d v="1899-12-30T06:50:00"/>
    <x v="6"/>
    <x v="1"/>
    <n v="74"/>
    <x v="5"/>
    <s v="Native American/Alaska Native"/>
    <x v="7"/>
    <x v="1"/>
    <m/>
    <n v="30"/>
    <s v="Delay"/>
    <x v="13"/>
    <n v="6"/>
    <x v="0"/>
    <x v="2"/>
    <x v="1"/>
    <x v="2"/>
  </r>
  <r>
    <n v="175498550"/>
    <s v="B. Nisot"/>
    <x v="572"/>
    <s v="Jan"/>
    <n v="2024"/>
    <d v="1899-12-30T21:00:00"/>
    <x v="4"/>
    <x v="1"/>
    <n v="63"/>
    <x v="0"/>
    <s v="Pacific Islander"/>
    <x v="6"/>
    <x v="1"/>
    <m/>
    <n v="36"/>
    <s v="Delay"/>
    <x v="21"/>
    <n v="21"/>
    <x v="1"/>
    <x v="1"/>
    <x v="0"/>
    <x v="1"/>
  </r>
  <r>
    <n v="796128821"/>
    <s v="I. Laval"/>
    <x v="124"/>
    <s v="Nov"/>
    <n v="2023"/>
    <d v="1899-12-30T12:08:00"/>
    <x v="6"/>
    <x v="1"/>
    <n v="4"/>
    <x v="1"/>
    <s v="Pacific Islander"/>
    <x v="6"/>
    <x v="1"/>
    <m/>
    <n v="25"/>
    <s v="Within Time"/>
    <x v="28"/>
    <n v="12"/>
    <x v="2"/>
    <x v="0"/>
    <x v="1"/>
    <x v="2"/>
  </r>
  <r>
    <n v="382863011"/>
    <s v="I. Shrigley"/>
    <x v="485"/>
    <s v="Jun"/>
    <n v="2024"/>
    <d v="1899-12-30T21:25:00"/>
    <x v="6"/>
    <x v="1"/>
    <n v="56"/>
    <x v="2"/>
    <s v="Pacific Islander"/>
    <x v="6"/>
    <x v="1"/>
    <m/>
    <n v="55"/>
    <s v="Delay"/>
    <x v="25"/>
    <n v="21"/>
    <x v="1"/>
    <x v="0"/>
    <x v="2"/>
    <x v="0"/>
  </r>
  <r>
    <n v="543415786"/>
    <s v="I. Delooze"/>
    <x v="341"/>
    <s v="Apr"/>
    <n v="2024"/>
    <d v="1899-12-30T07:05:00"/>
    <x v="2"/>
    <x v="1"/>
    <n v="36"/>
    <x v="6"/>
    <s v="Pacific Islander"/>
    <x v="6"/>
    <x v="1"/>
    <n v="4"/>
    <n v="50"/>
    <s v="Delay"/>
    <x v="6"/>
    <n v="7"/>
    <x v="0"/>
    <x v="3"/>
    <x v="2"/>
    <x v="0"/>
  </r>
  <r>
    <n v="566289444"/>
    <s v="H. Steed"/>
    <x v="169"/>
    <s v="Jul"/>
    <n v="2023"/>
    <d v="1899-12-30T21:58:00"/>
    <x v="6"/>
    <x v="1"/>
    <n v="31"/>
    <x v="6"/>
    <s v="Pacific Islander"/>
    <x v="3"/>
    <x v="1"/>
    <m/>
    <n v="40"/>
    <s v="Delay"/>
    <x v="25"/>
    <n v="21"/>
    <x v="1"/>
    <x v="0"/>
    <x v="0"/>
    <x v="0"/>
  </r>
  <r>
    <n v="636987660"/>
    <s v="L. Huddlestone"/>
    <x v="246"/>
    <s v="May"/>
    <n v="2023"/>
    <d v="1899-12-30T14:50:00"/>
    <x v="4"/>
    <x v="1"/>
    <n v="8"/>
    <x v="4"/>
    <s v="Pacific Islander"/>
    <x v="3"/>
    <x v="1"/>
    <m/>
    <n v="19"/>
    <s v="Within Time"/>
    <x v="19"/>
    <n v="14"/>
    <x v="2"/>
    <x v="3"/>
    <x v="1"/>
    <x v="1"/>
  </r>
  <r>
    <n v="412015770"/>
    <s v="Z. Dummett"/>
    <x v="186"/>
    <s v="Jun"/>
    <n v="2023"/>
    <d v="1899-12-30T00:51:00"/>
    <x v="4"/>
    <x v="1"/>
    <n v="48"/>
    <x v="2"/>
    <s v="Pacific Islander"/>
    <x v="3"/>
    <x v="1"/>
    <m/>
    <n v="41"/>
    <s v="Delay"/>
    <x v="18"/>
    <n v="0"/>
    <x v="3"/>
    <x v="1"/>
    <x v="0"/>
    <x v="1"/>
  </r>
  <r>
    <n v="453747317"/>
    <s v="P. Bielfelt"/>
    <x v="163"/>
    <s v="Apr"/>
    <n v="2023"/>
    <d v="1899-12-30T21:33:00"/>
    <x v="1"/>
    <x v="1"/>
    <n v="35"/>
    <x v="6"/>
    <s v="Pacific Islander"/>
    <x v="3"/>
    <x v="1"/>
    <n v="1"/>
    <n v="52"/>
    <s v="Delay"/>
    <x v="1"/>
    <n v="21"/>
    <x v="1"/>
    <x v="0"/>
    <x v="2"/>
    <x v="0"/>
  </r>
  <r>
    <n v="347809765"/>
    <s v="G. Such"/>
    <x v="25"/>
    <s v="Dec"/>
    <n v="2023"/>
    <d v="1899-12-30T02:40:00"/>
    <x v="1"/>
    <x v="1"/>
    <n v="77"/>
    <x v="5"/>
    <s v="Pacific Islander"/>
    <x v="3"/>
    <x v="1"/>
    <n v="9"/>
    <n v="33"/>
    <s v="Delay"/>
    <x v="11"/>
    <n v="2"/>
    <x v="3"/>
    <x v="0"/>
    <x v="0"/>
    <x v="0"/>
  </r>
  <r>
    <n v="660379784"/>
    <s v="A. Childe"/>
    <x v="491"/>
    <s v="Dec"/>
    <n v="2023"/>
    <d v="1899-12-30T19:13:00"/>
    <x v="6"/>
    <x v="1"/>
    <n v="64"/>
    <x v="0"/>
    <s v="Pacific Islander"/>
    <x v="1"/>
    <x v="1"/>
    <m/>
    <n v="12"/>
    <s v="Within Time"/>
    <x v="9"/>
    <n v="19"/>
    <x v="1"/>
    <x v="3"/>
    <x v="1"/>
    <x v="0"/>
  </r>
  <r>
    <n v="206362849"/>
    <s v="B. Downgate"/>
    <x v="250"/>
    <s v="Aug"/>
    <n v="2024"/>
    <d v="1899-12-30T14:31:00"/>
    <x v="2"/>
    <x v="1"/>
    <n v="37"/>
    <x v="6"/>
    <s v="Pacific Islander"/>
    <x v="1"/>
    <x v="1"/>
    <m/>
    <n v="25"/>
    <s v="Within Time"/>
    <x v="4"/>
    <n v="14"/>
    <x v="2"/>
    <x v="2"/>
    <x v="1"/>
    <x v="2"/>
  </r>
  <r>
    <n v="771831882"/>
    <s v="B. Salazar"/>
    <x v="144"/>
    <s v="Apr"/>
    <n v="2024"/>
    <d v="1899-12-30T03:55:00"/>
    <x v="4"/>
    <x v="1"/>
    <n v="79"/>
    <x v="5"/>
    <s v="Pacific Islander"/>
    <x v="1"/>
    <x v="1"/>
    <m/>
    <n v="49"/>
    <s v="Delay"/>
    <x v="1"/>
    <n v="3"/>
    <x v="3"/>
    <x v="0"/>
    <x v="2"/>
    <x v="0"/>
  </r>
  <r>
    <n v="876084748"/>
    <s v="C. Stonier"/>
    <x v="101"/>
    <s v="Jun"/>
    <n v="2024"/>
    <d v="1899-12-30T16:47:00"/>
    <x v="2"/>
    <x v="1"/>
    <n v="72"/>
    <x v="5"/>
    <s v="Pacific Islander"/>
    <x v="1"/>
    <x v="1"/>
    <m/>
    <n v="39"/>
    <s v="Delay"/>
    <x v="23"/>
    <n v="16"/>
    <x v="2"/>
    <x v="2"/>
    <x v="0"/>
    <x v="2"/>
  </r>
  <r>
    <n v="119604337"/>
    <s v="D. Tenaunt"/>
    <x v="51"/>
    <s v="Mar"/>
    <n v="2024"/>
    <d v="1899-12-30T21:27:00"/>
    <x v="6"/>
    <x v="1"/>
    <n v="30"/>
    <x v="6"/>
    <s v="Pacific Islander"/>
    <x v="1"/>
    <x v="1"/>
    <m/>
    <n v="57"/>
    <s v="Delay"/>
    <x v="18"/>
    <n v="21"/>
    <x v="1"/>
    <x v="1"/>
    <x v="2"/>
    <x v="1"/>
  </r>
  <r>
    <n v="320349500"/>
    <s v="E. Spavon"/>
    <x v="266"/>
    <s v="Oct"/>
    <n v="2023"/>
    <d v="1899-12-30T16:23:00"/>
    <x v="3"/>
    <x v="1"/>
    <n v="57"/>
    <x v="2"/>
    <s v="Pacific Islander"/>
    <x v="1"/>
    <x v="1"/>
    <m/>
    <n v="30"/>
    <s v="Delay"/>
    <x v="21"/>
    <n v="16"/>
    <x v="2"/>
    <x v="1"/>
    <x v="1"/>
    <x v="1"/>
  </r>
  <r>
    <n v="386717116"/>
    <s v="F. Meere"/>
    <x v="294"/>
    <s v="Aug"/>
    <n v="2023"/>
    <d v="1899-12-30T11:32:00"/>
    <x v="1"/>
    <x v="1"/>
    <n v="15"/>
    <x v="3"/>
    <s v="Pacific Islander"/>
    <x v="1"/>
    <x v="1"/>
    <m/>
    <n v="57"/>
    <s v="Delay"/>
    <x v="18"/>
    <n v="11"/>
    <x v="0"/>
    <x v="1"/>
    <x v="2"/>
    <x v="1"/>
  </r>
  <r>
    <n v="484881995"/>
    <s v="G. Eyree"/>
    <x v="548"/>
    <s v="Oct"/>
    <n v="2024"/>
    <d v="1899-12-30T13:14:00"/>
    <x v="1"/>
    <x v="1"/>
    <n v="28"/>
    <x v="3"/>
    <s v="Pacific Islander"/>
    <x v="1"/>
    <x v="1"/>
    <m/>
    <n v="53"/>
    <s v="Delay"/>
    <x v="5"/>
    <n v="13"/>
    <x v="2"/>
    <x v="0"/>
    <x v="2"/>
    <x v="0"/>
  </r>
  <r>
    <n v="169958829"/>
    <s v="I. Viggars"/>
    <x v="58"/>
    <s v="Sep"/>
    <n v="2023"/>
    <d v="1899-12-30T03:51:00"/>
    <x v="0"/>
    <x v="1"/>
    <n v="49"/>
    <x v="2"/>
    <s v="Pacific Islander"/>
    <x v="1"/>
    <x v="1"/>
    <m/>
    <n v="25"/>
    <s v="Within Time"/>
    <x v="27"/>
    <n v="3"/>
    <x v="3"/>
    <x v="3"/>
    <x v="1"/>
    <x v="0"/>
  </r>
  <r>
    <n v="831708489"/>
    <s v="O. Wilmot"/>
    <x v="247"/>
    <s v="Jun"/>
    <n v="2023"/>
    <d v="1899-12-30T04:11:00"/>
    <x v="2"/>
    <x v="1"/>
    <n v="43"/>
    <x v="6"/>
    <s v="Pacific Islander"/>
    <x v="1"/>
    <x v="1"/>
    <m/>
    <n v="26"/>
    <s v="Within Time"/>
    <x v="1"/>
    <n v="4"/>
    <x v="3"/>
    <x v="0"/>
    <x v="1"/>
    <x v="0"/>
  </r>
  <r>
    <n v="512554105"/>
    <s v="O. Boadby"/>
    <x v="139"/>
    <s v="Dec"/>
    <n v="2023"/>
    <d v="1899-12-30T21:36:00"/>
    <x v="5"/>
    <x v="1"/>
    <n v="20"/>
    <x v="3"/>
    <s v="Pacific Islander"/>
    <x v="1"/>
    <x v="1"/>
    <m/>
    <n v="53"/>
    <s v="Delay"/>
    <x v="13"/>
    <n v="21"/>
    <x v="1"/>
    <x v="2"/>
    <x v="2"/>
    <x v="2"/>
  </r>
  <r>
    <n v="125096516"/>
    <s v="P. Suddock"/>
    <x v="136"/>
    <s v="Oct"/>
    <n v="2023"/>
    <d v="1899-12-30T09:26:00"/>
    <x v="5"/>
    <x v="1"/>
    <n v="39"/>
    <x v="6"/>
    <s v="Pacific Islander"/>
    <x v="1"/>
    <x v="1"/>
    <m/>
    <n v="52"/>
    <s v="Delay"/>
    <x v="23"/>
    <n v="9"/>
    <x v="0"/>
    <x v="2"/>
    <x v="2"/>
    <x v="2"/>
  </r>
  <r>
    <n v="624422108"/>
    <s v="R. Cops"/>
    <x v="23"/>
    <s v="May"/>
    <n v="2023"/>
    <d v="1899-12-30T15:57:00"/>
    <x v="0"/>
    <x v="1"/>
    <n v="44"/>
    <x v="6"/>
    <s v="Pacific Islander"/>
    <x v="1"/>
    <x v="1"/>
    <m/>
    <n v="55"/>
    <s v="Delay"/>
    <x v="15"/>
    <n v="15"/>
    <x v="2"/>
    <x v="2"/>
    <x v="2"/>
    <x v="2"/>
  </r>
  <r>
    <n v="886496550"/>
    <s v="U. Gravatt"/>
    <x v="172"/>
    <s v="Aug"/>
    <n v="2024"/>
    <d v="1899-12-30T06:41:00"/>
    <x v="1"/>
    <x v="1"/>
    <n v="76"/>
    <x v="5"/>
    <s v="Pacific Islander"/>
    <x v="1"/>
    <x v="1"/>
    <m/>
    <n v="51"/>
    <s v="Delay"/>
    <x v="15"/>
    <n v="6"/>
    <x v="0"/>
    <x v="2"/>
    <x v="2"/>
    <x v="2"/>
  </r>
  <r>
    <n v="885798466"/>
    <s v="U. Bannon"/>
    <x v="373"/>
    <s v="Mar"/>
    <n v="2024"/>
    <d v="1899-12-30T05:49:00"/>
    <x v="2"/>
    <x v="1"/>
    <n v="9"/>
    <x v="4"/>
    <s v="Pacific Islander"/>
    <x v="1"/>
    <x v="1"/>
    <m/>
    <n v="56"/>
    <s v="Delay"/>
    <x v="26"/>
    <n v="5"/>
    <x v="3"/>
    <x v="2"/>
    <x v="2"/>
    <x v="2"/>
  </r>
  <r>
    <n v="503846900"/>
    <s v="W. Dionisetto"/>
    <x v="574"/>
    <s v="Jul"/>
    <n v="2023"/>
    <d v="1899-12-30T10:31:00"/>
    <x v="2"/>
    <x v="1"/>
    <n v="79"/>
    <x v="5"/>
    <s v="Pacific Islander"/>
    <x v="1"/>
    <x v="1"/>
    <m/>
    <n v="51"/>
    <s v="Delay"/>
    <x v="0"/>
    <n v="10"/>
    <x v="0"/>
    <x v="0"/>
    <x v="2"/>
    <x v="0"/>
  </r>
  <r>
    <n v="202786117"/>
    <s v="Y. Le Quesne"/>
    <x v="459"/>
    <s v="Sep"/>
    <n v="2024"/>
    <d v="1899-12-30T22:01:00"/>
    <x v="4"/>
    <x v="1"/>
    <n v="40"/>
    <x v="6"/>
    <s v="Pacific Islander"/>
    <x v="1"/>
    <x v="1"/>
    <m/>
    <n v="23"/>
    <s v="Within Time"/>
    <x v="17"/>
    <n v="22"/>
    <x v="1"/>
    <x v="1"/>
    <x v="1"/>
    <x v="1"/>
  </r>
  <r>
    <n v="887552985"/>
    <s v="Z. Warkup"/>
    <x v="514"/>
    <s v="Apr"/>
    <n v="2024"/>
    <d v="1899-12-30T03:14:00"/>
    <x v="3"/>
    <x v="1"/>
    <n v="56"/>
    <x v="2"/>
    <s v="Pacific Islander"/>
    <x v="1"/>
    <x v="1"/>
    <m/>
    <n v="36"/>
    <s v="Delay"/>
    <x v="26"/>
    <n v="3"/>
    <x v="3"/>
    <x v="2"/>
    <x v="0"/>
    <x v="2"/>
  </r>
  <r>
    <n v="376904227"/>
    <s v="Q. Boulding"/>
    <x v="523"/>
    <s v="Apr"/>
    <n v="2024"/>
    <d v="1899-12-30T21:18:00"/>
    <x v="2"/>
    <x v="1"/>
    <n v="71"/>
    <x v="5"/>
    <s v="Pacific Islander"/>
    <x v="1"/>
    <x v="1"/>
    <n v="0"/>
    <n v="12"/>
    <s v="Within Time"/>
    <x v="2"/>
    <n v="21"/>
    <x v="1"/>
    <x v="1"/>
    <x v="1"/>
    <x v="1"/>
  </r>
  <r>
    <n v="217164283"/>
    <s v="G. Tewnion"/>
    <x v="315"/>
    <s v="Jun"/>
    <n v="2023"/>
    <d v="1899-12-30T15:57:00"/>
    <x v="5"/>
    <x v="1"/>
    <n v="39"/>
    <x v="6"/>
    <s v="Pacific Islander"/>
    <x v="1"/>
    <x v="1"/>
    <n v="2"/>
    <n v="46"/>
    <s v="Delay"/>
    <x v="11"/>
    <n v="15"/>
    <x v="2"/>
    <x v="0"/>
    <x v="2"/>
    <x v="0"/>
  </r>
  <r>
    <n v="853317161"/>
    <s v="M. Fairholme"/>
    <x v="389"/>
    <s v="Nov"/>
    <n v="2023"/>
    <d v="1899-12-30T19:02:00"/>
    <x v="4"/>
    <x v="1"/>
    <n v="43"/>
    <x v="6"/>
    <s v="Pacific Islander"/>
    <x v="1"/>
    <x v="1"/>
    <n v="4"/>
    <n v="12"/>
    <s v="Within Time"/>
    <x v="22"/>
    <n v="19"/>
    <x v="1"/>
    <x v="1"/>
    <x v="1"/>
    <x v="1"/>
  </r>
  <r>
    <n v="475842128"/>
    <s v="E. Ivatts"/>
    <x v="208"/>
    <s v="Feb"/>
    <n v="2024"/>
    <d v="1899-12-30T07:13:00"/>
    <x v="6"/>
    <x v="1"/>
    <n v="58"/>
    <x v="2"/>
    <s v="Pacific Islander"/>
    <x v="1"/>
    <x v="1"/>
    <n v="7"/>
    <n v="24"/>
    <s v="Within Time"/>
    <x v="22"/>
    <n v="7"/>
    <x v="0"/>
    <x v="1"/>
    <x v="1"/>
    <x v="1"/>
  </r>
  <r>
    <n v="652096792"/>
    <s v="E. Pochin"/>
    <x v="376"/>
    <s v="Oct"/>
    <n v="2024"/>
    <d v="1899-12-30T21:29:00"/>
    <x v="5"/>
    <x v="1"/>
    <n v="48"/>
    <x v="2"/>
    <s v="Pacific Islander"/>
    <x v="1"/>
    <x v="1"/>
    <n v="8"/>
    <n v="59"/>
    <s v="Delay"/>
    <x v="2"/>
    <n v="21"/>
    <x v="1"/>
    <x v="1"/>
    <x v="2"/>
    <x v="1"/>
  </r>
  <r>
    <n v="196925233"/>
    <s v="L. Kellert"/>
    <x v="138"/>
    <s v="Oct"/>
    <n v="2024"/>
    <d v="1899-12-30T05:51:00"/>
    <x v="5"/>
    <x v="1"/>
    <n v="71"/>
    <x v="5"/>
    <s v="Pacific Islander"/>
    <x v="5"/>
    <x v="1"/>
    <m/>
    <n v="42"/>
    <s v="Delay"/>
    <x v="25"/>
    <n v="5"/>
    <x v="3"/>
    <x v="0"/>
    <x v="0"/>
    <x v="0"/>
  </r>
  <r>
    <n v="100790109"/>
    <s v="P. Ulyatt"/>
    <x v="129"/>
    <s v="Feb"/>
    <n v="2024"/>
    <d v="1899-12-30T04:51:00"/>
    <x v="6"/>
    <x v="1"/>
    <n v="19"/>
    <x v="3"/>
    <s v="Pacific Islander"/>
    <x v="5"/>
    <x v="1"/>
    <m/>
    <n v="36"/>
    <s v="Delay"/>
    <x v="23"/>
    <n v="4"/>
    <x v="3"/>
    <x v="2"/>
    <x v="0"/>
    <x v="2"/>
  </r>
  <r>
    <n v="725408184"/>
    <s v="X. Hebborn"/>
    <x v="203"/>
    <s v="Apr"/>
    <n v="2023"/>
    <d v="1899-12-30T21:32:00"/>
    <x v="3"/>
    <x v="1"/>
    <n v="71"/>
    <x v="5"/>
    <s v="Pacific Islander"/>
    <x v="5"/>
    <x v="1"/>
    <m/>
    <n v="31"/>
    <s v="Delay"/>
    <x v="17"/>
    <n v="21"/>
    <x v="1"/>
    <x v="1"/>
    <x v="0"/>
    <x v="1"/>
  </r>
  <r>
    <n v="123308939"/>
    <s v="V. Nuzzti"/>
    <x v="469"/>
    <s v="Jul"/>
    <n v="2024"/>
    <d v="1899-12-30T15:43:00"/>
    <x v="6"/>
    <x v="1"/>
    <n v="61"/>
    <x v="0"/>
    <s v="Pacific Islander"/>
    <x v="5"/>
    <x v="1"/>
    <n v="7"/>
    <n v="25"/>
    <s v="Within Time"/>
    <x v="12"/>
    <n v="15"/>
    <x v="2"/>
    <x v="2"/>
    <x v="1"/>
    <x v="2"/>
  </r>
  <r>
    <n v="496350982"/>
    <s v="A. Hamblett"/>
    <x v="395"/>
    <s v="Apr"/>
    <n v="2024"/>
    <d v="1899-12-30T11:39:00"/>
    <x v="4"/>
    <x v="1"/>
    <n v="42"/>
    <x v="6"/>
    <s v="Pacific Islander"/>
    <x v="0"/>
    <x v="1"/>
    <m/>
    <n v="44"/>
    <s v="Delay"/>
    <x v="21"/>
    <n v="11"/>
    <x v="0"/>
    <x v="1"/>
    <x v="0"/>
    <x v="1"/>
  </r>
  <r>
    <n v="575802143"/>
    <s v="B. Swayte"/>
    <x v="340"/>
    <s v="May"/>
    <n v="2023"/>
    <d v="1899-12-30T12:50:00"/>
    <x v="0"/>
    <x v="1"/>
    <n v="11"/>
    <x v="4"/>
    <s v="Pacific Islander"/>
    <x v="0"/>
    <x v="1"/>
    <m/>
    <n v="10"/>
    <s v="Within Time"/>
    <x v="24"/>
    <n v="12"/>
    <x v="2"/>
    <x v="1"/>
    <x v="1"/>
    <x v="1"/>
  </r>
  <r>
    <n v="113394847"/>
    <s v="B. Brixey"/>
    <x v="480"/>
    <s v="Dec"/>
    <n v="2023"/>
    <d v="1899-12-30T20:24:00"/>
    <x v="6"/>
    <x v="1"/>
    <n v="74"/>
    <x v="5"/>
    <s v="Pacific Islander"/>
    <x v="0"/>
    <x v="1"/>
    <m/>
    <n v="21"/>
    <s v="Within Time"/>
    <x v="5"/>
    <n v="20"/>
    <x v="1"/>
    <x v="0"/>
    <x v="1"/>
    <x v="0"/>
  </r>
  <r>
    <n v="348956447"/>
    <s v="B. Mylchreest"/>
    <x v="27"/>
    <s v="Jul"/>
    <n v="2024"/>
    <d v="1899-12-30T01:49:00"/>
    <x v="3"/>
    <x v="1"/>
    <n v="71"/>
    <x v="5"/>
    <s v="Pacific Islander"/>
    <x v="0"/>
    <x v="1"/>
    <m/>
    <n v="28"/>
    <s v="Within Time"/>
    <x v="16"/>
    <n v="1"/>
    <x v="3"/>
    <x v="1"/>
    <x v="1"/>
    <x v="1"/>
  </r>
  <r>
    <n v="409537660"/>
    <s v="C. Edgars"/>
    <x v="48"/>
    <s v="Oct"/>
    <n v="2024"/>
    <d v="1899-12-30T07:57:00"/>
    <x v="2"/>
    <x v="1"/>
    <n v="21"/>
    <x v="3"/>
    <s v="Pacific Islander"/>
    <x v="0"/>
    <x v="1"/>
    <m/>
    <n v="17"/>
    <s v="Within Time"/>
    <x v="15"/>
    <n v="7"/>
    <x v="0"/>
    <x v="2"/>
    <x v="1"/>
    <x v="2"/>
  </r>
  <r>
    <n v="492302957"/>
    <s v="C. Curds"/>
    <x v="114"/>
    <s v="Oct"/>
    <n v="2024"/>
    <d v="1899-12-30T15:42:00"/>
    <x v="4"/>
    <x v="1"/>
    <n v="74"/>
    <x v="5"/>
    <s v="Pacific Islander"/>
    <x v="0"/>
    <x v="1"/>
    <m/>
    <n v="24"/>
    <s v="Within Time"/>
    <x v="28"/>
    <n v="15"/>
    <x v="2"/>
    <x v="0"/>
    <x v="1"/>
    <x v="2"/>
  </r>
  <r>
    <n v="201809036"/>
    <s v="D. Inchan"/>
    <x v="515"/>
    <s v="Oct"/>
    <n v="2023"/>
    <d v="1899-12-30T20:27:00"/>
    <x v="6"/>
    <x v="1"/>
    <n v="43"/>
    <x v="6"/>
    <s v="Pacific Islander"/>
    <x v="0"/>
    <x v="1"/>
    <m/>
    <n v="44"/>
    <s v="Delay"/>
    <x v="29"/>
    <n v="20"/>
    <x v="1"/>
    <x v="2"/>
    <x v="0"/>
    <x v="2"/>
  </r>
  <r>
    <n v="349943914"/>
    <s v="E. Rosenblatt"/>
    <x v="251"/>
    <s v="Jul"/>
    <n v="2024"/>
    <d v="1899-12-30T03:31:00"/>
    <x v="3"/>
    <x v="1"/>
    <n v="53"/>
    <x v="2"/>
    <s v="Pacific Islander"/>
    <x v="0"/>
    <x v="1"/>
    <m/>
    <n v="24"/>
    <s v="Within Time"/>
    <x v="28"/>
    <n v="3"/>
    <x v="3"/>
    <x v="0"/>
    <x v="1"/>
    <x v="2"/>
  </r>
  <r>
    <n v="234795254"/>
    <s v="E. Coners"/>
    <x v="427"/>
    <s v="Aug"/>
    <n v="2023"/>
    <d v="1899-12-30T18:00:00"/>
    <x v="5"/>
    <x v="1"/>
    <n v="40"/>
    <x v="6"/>
    <s v="Pacific Islander"/>
    <x v="0"/>
    <x v="1"/>
    <m/>
    <n v="37"/>
    <s v="Delay"/>
    <x v="10"/>
    <n v="18"/>
    <x v="1"/>
    <x v="2"/>
    <x v="0"/>
    <x v="2"/>
  </r>
  <r>
    <n v="540458628"/>
    <s v="E. Arnison"/>
    <x v="226"/>
    <s v="Sep"/>
    <n v="2023"/>
    <d v="1899-12-30T07:30:00"/>
    <x v="6"/>
    <x v="1"/>
    <n v="50"/>
    <x v="2"/>
    <s v="Pacific Islander"/>
    <x v="0"/>
    <x v="1"/>
    <m/>
    <n v="47"/>
    <s v="Delay"/>
    <x v="7"/>
    <n v="7"/>
    <x v="0"/>
    <x v="2"/>
    <x v="2"/>
    <x v="2"/>
  </r>
  <r>
    <n v="286411662"/>
    <s v="F. Yeeles"/>
    <x v="76"/>
    <s v="Jun"/>
    <n v="2024"/>
    <d v="1899-12-30T23:58:00"/>
    <x v="1"/>
    <x v="1"/>
    <n v="78"/>
    <x v="5"/>
    <s v="Pacific Islander"/>
    <x v="0"/>
    <x v="1"/>
    <m/>
    <n v="24"/>
    <s v="Within Time"/>
    <x v="4"/>
    <n v="23"/>
    <x v="1"/>
    <x v="2"/>
    <x v="1"/>
    <x v="2"/>
  </r>
  <r>
    <n v="494598595"/>
    <s v="F. Yakuntsov"/>
    <x v="201"/>
    <s v="Jul"/>
    <n v="2024"/>
    <d v="1899-12-30T08:34:00"/>
    <x v="1"/>
    <x v="1"/>
    <n v="29"/>
    <x v="3"/>
    <s v="Pacific Islander"/>
    <x v="0"/>
    <x v="1"/>
    <m/>
    <n v="52"/>
    <s v="Delay"/>
    <x v="27"/>
    <n v="8"/>
    <x v="0"/>
    <x v="3"/>
    <x v="2"/>
    <x v="0"/>
  </r>
  <r>
    <n v="200326622"/>
    <s v="G. Marran"/>
    <x v="578"/>
    <s v="Jul"/>
    <n v="2023"/>
    <d v="1899-12-30T01:09:00"/>
    <x v="2"/>
    <x v="1"/>
    <n v="17"/>
    <x v="3"/>
    <s v="Pacific Islander"/>
    <x v="0"/>
    <x v="1"/>
    <m/>
    <n v="12"/>
    <s v="Within Time"/>
    <x v="23"/>
    <n v="1"/>
    <x v="3"/>
    <x v="2"/>
    <x v="1"/>
    <x v="2"/>
  </r>
  <r>
    <n v="606929021"/>
    <s v="G. Kippin"/>
    <x v="112"/>
    <s v="Apr"/>
    <n v="2023"/>
    <d v="1899-12-30T20:37:00"/>
    <x v="0"/>
    <x v="1"/>
    <n v="26"/>
    <x v="3"/>
    <s v="Pacific Islander"/>
    <x v="0"/>
    <x v="1"/>
    <m/>
    <n v="30"/>
    <s v="Delay"/>
    <x v="5"/>
    <n v="20"/>
    <x v="1"/>
    <x v="0"/>
    <x v="1"/>
    <x v="0"/>
  </r>
  <r>
    <n v="526347706"/>
    <s v="G. Moulin"/>
    <x v="206"/>
    <s v="Jul"/>
    <n v="2024"/>
    <d v="1899-12-30T11:09:00"/>
    <x v="2"/>
    <x v="1"/>
    <n v="54"/>
    <x v="2"/>
    <s v="Pacific Islander"/>
    <x v="0"/>
    <x v="1"/>
    <m/>
    <n v="30"/>
    <s v="Delay"/>
    <x v="6"/>
    <n v="11"/>
    <x v="0"/>
    <x v="3"/>
    <x v="1"/>
    <x v="0"/>
  </r>
  <r>
    <n v="822193298"/>
    <s v="H. Lorens"/>
    <x v="169"/>
    <s v="Jul"/>
    <n v="2023"/>
    <d v="1899-12-30T10:35:00"/>
    <x v="6"/>
    <x v="1"/>
    <n v="25"/>
    <x v="3"/>
    <s v="Pacific Islander"/>
    <x v="0"/>
    <x v="1"/>
    <m/>
    <n v="15"/>
    <s v="Within Time"/>
    <x v="25"/>
    <n v="10"/>
    <x v="0"/>
    <x v="0"/>
    <x v="1"/>
    <x v="0"/>
  </r>
  <r>
    <n v="595281466"/>
    <s v="H. Shimman"/>
    <x v="291"/>
    <s v="Jun"/>
    <n v="2023"/>
    <d v="1899-12-30T06:58:00"/>
    <x v="0"/>
    <x v="1"/>
    <n v="43"/>
    <x v="6"/>
    <s v="Pacific Islander"/>
    <x v="0"/>
    <x v="1"/>
    <m/>
    <n v="19"/>
    <s v="Within Time"/>
    <x v="26"/>
    <n v="6"/>
    <x v="0"/>
    <x v="2"/>
    <x v="1"/>
    <x v="2"/>
  </r>
  <r>
    <n v="146929842"/>
    <s v="H. Luce"/>
    <x v="183"/>
    <s v="Aug"/>
    <n v="2023"/>
    <d v="1899-12-30T14:09:00"/>
    <x v="6"/>
    <x v="1"/>
    <n v="21"/>
    <x v="3"/>
    <s v="Pacific Islander"/>
    <x v="0"/>
    <x v="1"/>
    <m/>
    <n v="28"/>
    <s v="Within Time"/>
    <x v="21"/>
    <n v="14"/>
    <x v="2"/>
    <x v="1"/>
    <x v="1"/>
    <x v="1"/>
  </r>
  <r>
    <n v="116881470"/>
    <s v="H. Treece"/>
    <x v="291"/>
    <s v="Jun"/>
    <n v="2023"/>
    <d v="1899-12-30T15:55:00"/>
    <x v="0"/>
    <x v="1"/>
    <n v="26"/>
    <x v="3"/>
    <s v="Pacific Islander"/>
    <x v="0"/>
    <x v="1"/>
    <m/>
    <n v="45"/>
    <s v="Delay"/>
    <x v="26"/>
    <n v="15"/>
    <x v="2"/>
    <x v="2"/>
    <x v="0"/>
    <x v="2"/>
  </r>
  <r>
    <n v="735265245"/>
    <s v="I. Kach"/>
    <x v="72"/>
    <s v="Jun"/>
    <n v="2024"/>
    <d v="1899-12-30T18:31:00"/>
    <x v="2"/>
    <x v="1"/>
    <n v="6"/>
    <x v="4"/>
    <s v="Pacific Islander"/>
    <x v="0"/>
    <x v="1"/>
    <m/>
    <n v="28"/>
    <s v="Within Time"/>
    <x v="27"/>
    <n v="18"/>
    <x v="1"/>
    <x v="3"/>
    <x v="1"/>
    <x v="0"/>
  </r>
  <r>
    <n v="286726973"/>
    <s v="I. Hollebon"/>
    <x v="337"/>
    <s v="Oct"/>
    <n v="2024"/>
    <d v="1899-12-30T23:14:00"/>
    <x v="2"/>
    <x v="1"/>
    <n v="26"/>
    <x v="3"/>
    <s v="Pacific Islander"/>
    <x v="0"/>
    <x v="1"/>
    <m/>
    <n v="30"/>
    <s v="Delay"/>
    <x v="24"/>
    <n v="23"/>
    <x v="1"/>
    <x v="1"/>
    <x v="1"/>
    <x v="1"/>
  </r>
  <r>
    <n v="371277072"/>
    <s v="I. Pycock"/>
    <x v="385"/>
    <s v="Apr"/>
    <n v="2023"/>
    <d v="1899-12-30T03:28:00"/>
    <x v="4"/>
    <x v="1"/>
    <n v="24"/>
    <x v="3"/>
    <s v="Pacific Islander"/>
    <x v="0"/>
    <x v="1"/>
    <m/>
    <n v="48"/>
    <s v="Delay"/>
    <x v="8"/>
    <n v="3"/>
    <x v="3"/>
    <x v="3"/>
    <x v="2"/>
    <x v="1"/>
  </r>
  <r>
    <n v="841524923"/>
    <s v="I. Temblett"/>
    <x v="2"/>
    <s v="Jun"/>
    <n v="2024"/>
    <d v="1899-12-30T23:33:00"/>
    <x v="2"/>
    <x v="1"/>
    <n v="31"/>
    <x v="6"/>
    <s v="Pacific Islander"/>
    <x v="0"/>
    <x v="1"/>
    <m/>
    <n v="48"/>
    <s v="Delay"/>
    <x v="0"/>
    <n v="23"/>
    <x v="1"/>
    <x v="0"/>
    <x v="2"/>
    <x v="0"/>
  </r>
  <r>
    <n v="356462421"/>
    <s v="J. Choake"/>
    <x v="547"/>
    <s v="Apr"/>
    <n v="2024"/>
    <d v="1899-12-30T13:41:00"/>
    <x v="5"/>
    <x v="1"/>
    <n v="25"/>
    <x v="3"/>
    <s v="Pacific Islander"/>
    <x v="0"/>
    <x v="1"/>
    <m/>
    <n v="30"/>
    <s v="Delay"/>
    <x v="18"/>
    <n v="13"/>
    <x v="2"/>
    <x v="1"/>
    <x v="1"/>
    <x v="1"/>
  </r>
  <r>
    <n v="665174438"/>
    <s v="J. Betonia"/>
    <x v="406"/>
    <s v="Oct"/>
    <n v="2023"/>
    <d v="1899-12-30T23:48:00"/>
    <x v="4"/>
    <x v="1"/>
    <n v="68"/>
    <x v="0"/>
    <s v="Pacific Islander"/>
    <x v="0"/>
    <x v="1"/>
    <m/>
    <n v="51"/>
    <s v="Delay"/>
    <x v="30"/>
    <n v="23"/>
    <x v="1"/>
    <x v="3"/>
    <x v="2"/>
    <x v="1"/>
  </r>
  <r>
    <n v="794716876"/>
    <s v="J. McCaghan"/>
    <x v="265"/>
    <s v="Aug"/>
    <n v="2024"/>
    <d v="1899-12-30T08:45:00"/>
    <x v="3"/>
    <x v="1"/>
    <n v="68"/>
    <x v="0"/>
    <s v="Pacific Islander"/>
    <x v="0"/>
    <x v="1"/>
    <m/>
    <n v="56"/>
    <s v="Delay"/>
    <x v="10"/>
    <n v="8"/>
    <x v="0"/>
    <x v="2"/>
    <x v="2"/>
    <x v="2"/>
  </r>
  <r>
    <n v="508970026"/>
    <s v="K. Burree"/>
    <x v="463"/>
    <s v="Aug"/>
    <n v="2023"/>
    <d v="1899-12-30T01:38:00"/>
    <x v="3"/>
    <x v="1"/>
    <n v="12"/>
    <x v="4"/>
    <s v="Pacific Islander"/>
    <x v="0"/>
    <x v="1"/>
    <m/>
    <n v="13"/>
    <s v="Within Time"/>
    <x v="22"/>
    <n v="1"/>
    <x v="3"/>
    <x v="1"/>
    <x v="1"/>
    <x v="1"/>
  </r>
  <r>
    <n v="634265317"/>
    <s v="M. Bruyntjes"/>
    <x v="505"/>
    <s v="Aug"/>
    <n v="2023"/>
    <d v="1899-12-30T10:51:00"/>
    <x v="2"/>
    <x v="1"/>
    <n v="2"/>
    <x v="1"/>
    <s v="Pacific Islander"/>
    <x v="0"/>
    <x v="1"/>
    <m/>
    <n v="42"/>
    <s v="Delay"/>
    <x v="24"/>
    <n v="10"/>
    <x v="0"/>
    <x v="1"/>
    <x v="0"/>
    <x v="1"/>
  </r>
  <r>
    <n v="103828447"/>
    <s v="M. Baldwin"/>
    <x v="106"/>
    <s v="Oct"/>
    <n v="2024"/>
    <d v="1899-12-30T01:08:00"/>
    <x v="0"/>
    <x v="1"/>
    <n v="8"/>
    <x v="4"/>
    <s v="Pacific Islander"/>
    <x v="0"/>
    <x v="1"/>
    <m/>
    <n v="52"/>
    <s v="Delay"/>
    <x v="3"/>
    <n v="1"/>
    <x v="3"/>
    <x v="2"/>
    <x v="2"/>
    <x v="2"/>
  </r>
  <r>
    <n v="291853197"/>
    <s v="O. Guerin"/>
    <x v="563"/>
    <s v="Jul"/>
    <n v="2023"/>
    <d v="1899-12-30T04:39:00"/>
    <x v="0"/>
    <x v="1"/>
    <n v="62"/>
    <x v="0"/>
    <s v="Pacific Islander"/>
    <x v="0"/>
    <x v="1"/>
    <m/>
    <n v="10"/>
    <s v="Within Time"/>
    <x v="9"/>
    <n v="4"/>
    <x v="3"/>
    <x v="3"/>
    <x v="1"/>
    <x v="0"/>
  </r>
  <r>
    <n v="793797063"/>
    <s v="O. Cunnell"/>
    <x v="411"/>
    <s v="Sep"/>
    <n v="2023"/>
    <d v="1899-12-30T04:04:00"/>
    <x v="3"/>
    <x v="1"/>
    <n v="66"/>
    <x v="0"/>
    <s v="Pacific Islander"/>
    <x v="0"/>
    <x v="1"/>
    <m/>
    <n v="21"/>
    <s v="Within Time"/>
    <x v="8"/>
    <n v="4"/>
    <x v="3"/>
    <x v="3"/>
    <x v="1"/>
    <x v="1"/>
  </r>
  <r>
    <n v="756978919"/>
    <s v="O. Cornuau"/>
    <x v="28"/>
    <s v="Apr"/>
    <n v="2024"/>
    <d v="1899-12-30T20:22:00"/>
    <x v="6"/>
    <x v="1"/>
    <n v="6"/>
    <x v="4"/>
    <s v="Pacific Islander"/>
    <x v="0"/>
    <x v="1"/>
    <m/>
    <n v="23"/>
    <s v="Within Time"/>
    <x v="17"/>
    <n v="20"/>
    <x v="1"/>
    <x v="1"/>
    <x v="1"/>
    <x v="1"/>
  </r>
  <r>
    <n v="425099414"/>
    <s v="P. Jelphs"/>
    <x v="129"/>
    <s v="Feb"/>
    <n v="2024"/>
    <d v="1899-12-30T23:17:00"/>
    <x v="6"/>
    <x v="1"/>
    <n v="13"/>
    <x v="4"/>
    <s v="Pacific Islander"/>
    <x v="0"/>
    <x v="1"/>
    <m/>
    <n v="16"/>
    <s v="Within Time"/>
    <x v="23"/>
    <n v="23"/>
    <x v="1"/>
    <x v="2"/>
    <x v="1"/>
    <x v="2"/>
  </r>
  <r>
    <n v="287254664"/>
    <s v="P. Fleckness"/>
    <x v="239"/>
    <s v="Jan"/>
    <n v="2024"/>
    <d v="1899-12-30T20:15:00"/>
    <x v="2"/>
    <x v="1"/>
    <n v="37"/>
    <x v="6"/>
    <s v="Pacific Islander"/>
    <x v="0"/>
    <x v="1"/>
    <m/>
    <n v="39"/>
    <s v="Delay"/>
    <x v="25"/>
    <n v="20"/>
    <x v="1"/>
    <x v="0"/>
    <x v="0"/>
    <x v="0"/>
  </r>
  <r>
    <n v="881828123"/>
    <s v="Q. Netherwood"/>
    <x v="138"/>
    <s v="Oct"/>
    <n v="2024"/>
    <d v="1899-12-30T16:30:00"/>
    <x v="5"/>
    <x v="1"/>
    <n v="21"/>
    <x v="3"/>
    <s v="Pacific Islander"/>
    <x v="0"/>
    <x v="1"/>
    <m/>
    <n v="12"/>
    <s v="Within Time"/>
    <x v="25"/>
    <n v="16"/>
    <x v="2"/>
    <x v="0"/>
    <x v="1"/>
    <x v="0"/>
  </r>
  <r>
    <n v="568193778"/>
    <s v="Q. Ullock"/>
    <x v="434"/>
    <s v="Jun"/>
    <n v="2023"/>
    <d v="1899-12-30T11:02:00"/>
    <x v="5"/>
    <x v="1"/>
    <n v="59"/>
    <x v="2"/>
    <s v="Pacific Islander"/>
    <x v="0"/>
    <x v="1"/>
    <m/>
    <n v="27"/>
    <s v="Within Time"/>
    <x v="30"/>
    <n v="11"/>
    <x v="0"/>
    <x v="3"/>
    <x v="1"/>
    <x v="1"/>
  </r>
  <r>
    <n v="123690013"/>
    <s v="Q. Dobbie"/>
    <x v="317"/>
    <s v="Nov"/>
    <n v="2023"/>
    <d v="1899-12-30T13:19:00"/>
    <x v="1"/>
    <x v="1"/>
    <n v="17"/>
    <x v="3"/>
    <s v="Pacific Islander"/>
    <x v="0"/>
    <x v="1"/>
    <m/>
    <n v="32"/>
    <s v="Delay"/>
    <x v="10"/>
    <n v="13"/>
    <x v="2"/>
    <x v="2"/>
    <x v="0"/>
    <x v="2"/>
  </r>
  <r>
    <n v="329628828"/>
    <s v="Q. Moulsdall"/>
    <x v="205"/>
    <s v="May"/>
    <n v="2024"/>
    <d v="1899-12-30T11:06:00"/>
    <x v="0"/>
    <x v="1"/>
    <n v="20"/>
    <x v="3"/>
    <s v="Pacific Islander"/>
    <x v="0"/>
    <x v="1"/>
    <m/>
    <n v="37"/>
    <s v="Delay"/>
    <x v="4"/>
    <n v="11"/>
    <x v="0"/>
    <x v="2"/>
    <x v="0"/>
    <x v="2"/>
  </r>
  <r>
    <n v="408057112"/>
    <s v="R. Nevinson"/>
    <x v="39"/>
    <s v="Apr"/>
    <n v="2023"/>
    <d v="1899-12-30T12:34:00"/>
    <x v="1"/>
    <x v="1"/>
    <n v="73"/>
    <x v="5"/>
    <s v="Pacific Islander"/>
    <x v="0"/>
    <x v="1"/>
    <m/>
    <n v="40"/>
    <s v="Delay"/>
    <x v="19"/>
    <n v="12"/>
    <x v="2"/>
    <x v="3"/>
    <x v="0"/>
    <x v="1"/>
  </r>
  <r>
    <n v="842238616"/>
    <s v="R. Skerman"/>
    <x v="182"/>
    <s v="Aug"/>
    <n v="2023"/>
    <d v="1899-12-30T19:52:00"/>
    <x v="0"/>
    <x v="1"/>
    <n v="47"/>
    <x v="2"/>
    <s v="Pacific Islander"/>
    <x v="0"/>
    <x v="1"/>
    <m/>
    <n v="56"/>
    <s v="Delay"/>
    <x v="12"/>
    <n v="19"/>
    <x v="1"/>
    <x v="2"/>
    <x v="2"/>
    <x v="2"/>
  </r>
  <r>
    <n v="476514466"/>
    <s v="S. Bullan"/>
    <x v="467"/>
    <s v="Jan"/>
    <n v="2024"/>
    <d v="1899-12-30T16:52:00"/>
    <x v="0"/>
    <x v="1"/>
    <n v="69"/>
    <x v="0"/>
    <s v="Pacific Islander"/>
    <x v="0"/>
    <x v="1"/>
    <m/>
    <n v="31"/>
    <s v="Delay"/>
    <x v="14"/>
    <n v="16"/>
    <x v="2"/>
    <x v="0"/>
    <x v="0"/>
    <x v="0"/>
  </r>
  <r>
    <n v="762644163"/>
    <s v="T. Cookson"/>
    <x v="328"/>
    <s v="Apr"/>
    <n v="2023"/>
    <d v="1899-12-30T00:51:00"/>
    <x v="6"/>
    <x v="1"/>
    <n v="73"/>
    <x v="5"/>
    <s v="Pacific Islander"/>
    <x v="0"/>
    <x v="1"/>
    <m/>
    <n v="16"/>
    <s v="Within Time"/>
    <x v="6"/>
    <n v="0"/>
    <x v="3"/>
    <x v="3"/>
    <x v="1"/>
    <x v="0"/>
  </r>
  <r>
    <n v="308060949"/>
    <s v="T. Fetter"/>
    <x v="275"/>
    <s v="Dec"/>
    <n v="2023"/>
    <d v="1899-12-30T11:20:00"/>
    <x v="2"/>
    <x v="1"/>
    <n v="21"/>
    <x v="3"/>
    <s v="Pacific Islander"/>
    <x v="0"/>
    <x v="1"/>
    <m/>
    <n v="49"/>
    <s v="Delay"/>
    <x v="26"/>
    <n v="11"/>
    <x v="0"/>
    <x v="2"/>
    <x v="2"/>
    <x v="2"/>
  </r>
  <r>
    <n v="330639568"/>
    <s v="U. Mungane"/>
    <x v="565"/>
    <s v="Feb"/>
    <n v="2024"/>
    <d v="1899-12-30T23:58:00"/>
    <x v="5"/>
    <x v="1"/>
    <n v="24"/>
    <x v="3"/>
    <s v="Pacific Islander"/>
    <x v="0"/>
    <x v="1"/>
    <m/>
    <n v="37"/>
    <s v="Delay"/>
    <x v="17"/>
    <n v="23"/>
    <x v="1"/>
    <x v="1"/>
    <x v="0"/>
    <x v="1"/>
  </r>
  <r>
    <n v="846439311"/>
    <s v="V. McIlwrath"/>
    <x v="287"/>
    <s v="Sep"/>
    <n v="2024"/>
    <d v="1899-12-30T12:42:00"/>
    <x v="3"/>
    <x v="1"/>
    <n v="16"/>
    <x v="3"/>
    <s v="Pacific Islander"/>
    <x v="0"/>
    <x v="1"/>
    <m/>
    <n v="16"/>
    <s v="Within Time"/>
    <x v="1"/>
    <n v="12"/>
    <x v="2"/>
    <x v="0"/>
    <x v="1"/>
    <x v="0"/>
  </r>
  <r>
    <n v="349547421"/>
    <s v="V. Leeves"/>
    <x v="184"/>
    <s v="May"/>
    <n v="2024"/>
    <d v="1899-12-30T16:36:00"/>
    <x v="3"/>
    <x v="1"/>
    <n v="54"/>
    <x v="2"/>
    <s v="Pacific Islander"/>
    <x v="0"/>
    <x v="1"/>
    <m/>
    <n v="34"/>
    <s v="Delay"/>
    <x v="5"/>
    <n v="16"/>
    <x v="2"/>
    <x v="0"/>
    <x v="0"/>
    <x v="0"/>
  </r>
  <r>
    <n v="804616179"/>
    <s v="V. Stable"/>
    <x v="555"/>
    <s v="Feb"/>
    <n v="2024"/>
    <d v="1899-12-30T19:37:00"/>
    <x v="4"/>
    <x v="1"/>
    <n v="50"/>
    <x v="2"/>
    <s v="Pacific Islander"/>
    <x v="0"/>
    <x v="1"/>
    <m/>
    <n v="60"/>
    <s v="Delay"/>
    <x v="7"/>
    <n v="19"/>
    <x v="1"/>
    <x v="2"/>
    <x v="2"/>
    <x v="2"/>
  </r>
  <r>
    <n v="787252151"/>
    <s v="W. Chaldecott"/>
    <x v="149"/>
    <s v="May"/>
    <n v="2024"/>
    <d v="1899-12-30T02:46:00"/>
    <x v="4"/>
    <x v="1"/>
    <n v="41"/>
    <x v="6"/>
    <s v="Pacific Islander"/>
    <x v="0"/>
    <x v="1"/>
    <m/>
    <n v="19"/>
    <s v="Within Time"/>
    <x v="0"/>
    <n v="2"/>
    <x v="3"/>
    <x v="0"/>
    <x v="1"/>
    <x v="0"/>
  </r>
  <r>
    <n v="316124150"/>
    <s v="X. Haskell"/>
    <x v="437"/>
    <s v="Jun"/>
    <n v="2024"/>
    <d v="1899-12-30T12:23:00"/>
    <x v="5"/>
    <x v="1"/>
    <n v="9"/>
    <x v="4"/>
    <s v="Pacific Islander"/>
    <x v="0"/>
    <x v="1"/>
    <m/>
    <n v="10"/>
    <s v="Within Time"/>
    <x v="26"/>
    <n v="12"/>
    <x v="2"/>
    <x v="2"/>
    <x v="1"/>
    <x v="2"/>
  </r>
  <r>
    <n v="777621853"/>
    <s v="X. Calken"/>
    <x v="213"/>
    <s v="Jun"/>
    <n v="2023"/>
    <d v="1899-12-30T16:52:00"/>
    <x v="4"/>
    <x v="1"/>
    <n v="28"/>
    <x v="3"/>
    <s v="Pacific Islander"/>
    <x v="0"/>
    <x v="1"/>
    <m/>
    <n v="12"/>
    <s v="Within Time"/>
    <x v="7"/>
    <n v="16"/>
    <x v="2"/>
    <x v="2"/>
    <x v="1"/>
    <x v="2"/>
  </r>
  <r>
    <n v="160371828"/>
    <s v="X. Roney"/>
    <x v="146"/>
    <s v="Dec"/>
    <n v="2023"/>
    <d v="1899-12-30T17:01:00"/>
    <x v="3"/>
    <x v="1"/>
    <n v="58"/>
    <x v="2"/>
    <s v="Pacific Islander"/>
    <x v="0"/>
    <x v="1"/>
    <m/>
    <n v="18"/>
    <s v="Within Time"/>
    <x v="14"/>
    <n v="17"/>
    <x v="2"/>
    <x v="0"/>
    <x v="1"/>
    <x v="0"/>
  </r>
  <r>
    <n v="871258116"/>
    <s v="Y. Izzat"/>
    <x v="359"/>
    <s v="Sep"/>
    <n v="2024"/>
    <d v="1899-12-30T04:06:00"/>
    <x v="1"/>
    <x v="1"/>
    <n v="54"/>
    <x v="2"/>
    <s v="Pacific Islander"/>
    <x v="0"/>
    <x v="1"/>
    <m/>
    <n v="60"/>
    <s v="Delay"/>
    <x v="16"/>
    <n v="4"/>
    <x v="3"/>
    <x v="1"/>
    <x v="2"/>
    <x v="1"/>
  </r>
  <r>
    <n v="638341905"/>
    <s v="S. Reichelt"/>
    <x v="343"/>
    <s v="Sep"/>
    <n v="2023"/>
    <d v="1899-12-30T19:29:00"/>
    <x v="1"/>
    <x v="1"/>
    <n v="36"/>
    <x v="6"/>
    <s v="Pacific Islander"/>
    <x v="0"/>
    <x v="1"/>
    <n v="0"/>
    <n v="24"/>
    <s v="Within Time"/>
    <x v="12"/>
    <n v="19"/>
    <x v="1"/>
    <x v="2"/>
    <x v="1"/>
    <x v="2"/>
  </r>
  <r>
    <n v="536069507"/>
    <s v="K. Kezar"/>
    <x v="170"/>
    <s v="Apr"/>
    <n v="2024"/>
    <d v="1899-12-30T14:22:00"/>
    <x v="0"/>
    <x v="1"/>
    <n v="4"/>
    <x v="1"/>
    <s v="Pacific Islander"/>
    <x v="0"/>
    <x v="1"/>
    <n v="1"/>
    <n v="48"/>
    <s v="Delay"/>
    <x v="14"/>
    <n v="14"/>
    <x v="2"/>
    <x v="0"/>
    <x v="2"/>
    <x v="0"/>
  </r>
  <r>
    <n v="718967799"/>
    <s v="V. Hise"/>
    <x v="155"/>
    <s v="Mar"/>
    <n v="2024"/>
    <d v="1899-12-30T05:14:00"/>
    <x v="0"/>
    <x v="1"/>
    <n v="63"/>
    <x v="0"/>
    <s v="Pacific Islander"/>
    <x v="0"/>
    <x v="1"/>
    <n v="2"/>
    <n v="28"/>
    <s v="Within Time"/>
    <x v="23"/>
    <n v="5"/>
    <x v="3"/>
    <x v="2"/>
    <x v="1"/>
    <x v="2"/>
  </r>
  <r>
    <n v="873156021"/>
    <s v="X. Yerson"/>
    <x v="253"/>
    <s v="May"/>
    <n v="2023"/>
    <d v="1899-12-30T22:47:00"/>
    <x v="2"/>
    <x v="1"/>
    <n v="51"/>
    <x v="2"/>
    <s v="Pacific Islander"/>
    <x v="0"/>
    <x v="1"/>
    <n v="2"/>
    <n v="20"/>
    <s v="Within Time"/>
    <x v="6"/>
    <n v="22"/>
    <x v="1"/>
    <x v="3"/>
    <x v="1"/>
    <x v="0"/>
  </r>
  <r>
    <n v="836687524"/>
    <s v="Y. Eisak"/>
    <x v="20"/>
    <s v="May"/>
    <n v="2023"/>
    <d v="1899-12-30T06:07:00"/>
    <x v="4"/>
    <x v="1"/>
    <n v="4"/>
    <x v="1"/>
    <s v="Pacific Islander"/>
    <x v="0"/>
    <x v="1"/>
    <n v="3"/>
    <n v="60"/>
    <s v="Delay"/>
    <x v="13"/>
    <n v="6"/>
    <x v="0"/>
    <x v="2"/>
    <x v="2"/>
    <x v="2"/>
  </r>
  <r>
    <n v="790857398"/>
    <s v="H. Jerdon"/>
    <x v="82"/>
    <s v="Aug"/>
    <n v="2024"/>
    <d v="1899-12-30T09:25:00"/>
    <x v="0"/>
    <x v="1"/>
    <n v="41"/>
    <x v="6"/>
    <s v="Pacific Islander"/>
    <x v="0"/>
    <x v="1"/>
    <n v="4"/>
    <n v="32"/>
    <s v="Delay"/>
    <x v="28"/>
    <n v="9"/>
    <x v="0"/>
    <x v="0"/>
    <x v="0"/>
    <x v="2"/>
  </r>
  <r>
    <n v="250295036"/>
    <s v="Z. Lesurf"/>
    <x v="533"/>
    <s v="Oct"/>
    <n v="2023"/>
    <d v="1899-12-30T05:56:00"/>
    <x v="5"/>
    <x v="1"/>
    <n v="61"/>
    <x v="0"/>
    <s v="Pacific Islander"/>
    <x v="0"/>
    <x v="1"/>
    <n v="4"/>
    <n v="56"/>
    <s v="Delay"/>
    <x v="22"/>
    <n v="5"/>
    <x v="3"/>
    <x v="1"/>
    <x v="2"/>
    <x v="1"/>
  </r>
  <r>
    <n v="703859077"/>
    <s v="O. Chezier"/>
    <x v="185"/>
    <s v="Jun"/>
    <n v="2024"/>
    <d v="1899-12-30T19:36:00"/>
    <x v="1"/>
    <x v="1"/>
    <n v="25"/>
    <x v="3"/>
    <s v="Pacific Islander"/>
    <x v="0"/>
    <x v="1"/>
    <n v="5"/>
    <n v="21"/>
    <s v="Within Time"/>
    <x v="13"/>
    <n v="19"/>
    <x v="1"/>
    <x v="2"/>
    <x v="1"/>
    <x v="2"/>
  </r>
  <r>
    <n v="454652158"/>
    <s v="B. Roberts"/>
    <x v="32"/>
    <s v="Dec"/>
    <n v="2023"/>
    <d v="1899-12-30T23:27:00"/>
    <x v="2"/>
    <x v="1"/>
    <n v="9"/>
    <x v="4"/>
    <s v="Pacific Islander"/>
    <x v="0"/>
    <x v="1"/>
    <n v="6"/>
    <n v="55"/>
    <s v="Delay"/>
    <x v="20"/>
    <n v="23"/>
    <x v="1"/>
    <x v="3"/>
    <x v="2"/>
    <x v="0"/>
  </r>
  <r>
    <n v="547789010"/>
    <s v="J. Trippett"/>
    <x v="413"/>
    <s v="Jun"/>
    <n v="2023"/>
    <d v="1899-12-30T19:45:00"/>
    <x v="6"/>
    <x v="1"/>
    <n v="34"/>
    <x v="6"/>
    <s v="Pacific Islander"/>
    <x v="0"/>
    <x v="1"/>
    <n v="6"/>
    <n v="24"/>
    <s v="Within Time"/>
    <x v="27"/>
    <n v="19"/>
    <x v="1"/>
    <x v="3"/>
    <x v="1"/>
    <x v="0"/>
  </r>
  <r>
    <n v="693730619"/>
    <s v="U. Danforth"/>
    <x v="370"/>
    <s v="Jan"/>
    <n v="2024"/>
    <d v="1899-12-30T23:52:00"/>
    <x v="6"/>
    <x v="1"/>
    <n v="65"/>
    <x v="0"/>
    <s v="Pacific Islander"/>
    <x v="0"/>
    <x v="1"/>
    <n v="6"/>
    <n v="13"/>
    <s v="Within Time"/>
    <x v="30"/>
    <n v="23"/>
    <x v="1"/>
    <x v="3"/>
    <x v="1"/>
    <x v="1"/>
  </r>
  <r>
    <n v="250680102"/>
    <s v="F. Burgane"/>
    <x v="573"/>
    <s v="Aug"/>
    <n v="2024"/>
    <d v="1899-12-30T09:28:00"/>
    <x v="5"/>
    <x v="1"/>
    <n v="25"/>
    <x v="3"/>
    <s v="Pacific Islander"/>
    <x v="0"/>
    <x v="1"/>
    <n v="7"/>
    <n v="34"/>
    <s v="Delay"/>
    <x v="30"/>
    <n v="9"/>
    <x v="0"/>
    <x v="3"/>
    <x v="0"/>
    <x v="1"/>
  </r>
  <r>
    <n v="202477663"/>
    <s v="G. Scarrott"/>
    <x v="394"/>
    <s v="May"/>
    <n v="2024"/>
    <d v="1899-12-30T04:47:00"/>
    <x v="4"/>
    <x v="1"/>
    <n v="30"/>
    <x v="6"/>
    <s v="Pacific Islander"/>
    <x v="0"/>
    <x v="1"/>
    <n v="7"/>
    <n v="33"/>
    <s v="Delay"/>
    <x v="22"/>
    <n v="4"/>
    <x v="3"/>
    <x v="1"/>
    <x v="0"/>
    <x v="1"/>
  </r>
  <r>
    <n v="134140013"/>
    <s v="D. Slayton"/>
    <x v="380"/>
    <s v="Nov"/>
    <n v="2023"/>
    <d v="1899-12-30T23:46:00"/>
    <x v="6"/>
    <x v="1"/>
    <n v="31"/>
    <x v="6"/>
    <s v="Pacific Islander"/>
    <x v="0"/>
    <x v="1"/>
    <n v="8"/>
    <n v="14"/>
    <s v="Within Time"/>
    <x v="26"/>
    <n v="23"/>
    <x v="1"/>
    <x v="2"/>
    <x v="1"/>
    <x v="2"/>
  </r>
  <r>
    <n v="628740109"/>
    <s v="H. Seiller"/>
    <x v="574"/>
    <s v="Jul"/>
    <n v="2023"/>
    <d v="1899-12-30T20:28:00"/>
    <x v="2"/>
    <x v="1"/>
    <n v="26"/>
    <x v="3"/>
    <s v="Pacific Islander"/>
    <x v="0"/>
    <x v="1"/>
    <n v="8"/>
    <n v="39"/>
    <s v="Delay"/>
    <x v="0"/>
    <n v="20"/>
    <x v="1"/>
    <x v="0"/>
    <x v="0"/>
    <x v="0"/>
  </r>
  <r>
    <n v="388990499"/>
    <s v="S. Millins"/>
    <x v="242"/>
    <s v="May"/>
    <n v="2024"/>
    <d v="1899-12-30T13:55:00"/>
    <x v="0"/>
    <x v="1"/>
    <n v="40"/>
    <x v="6"/>
    <s v="Pacific Islander"/>
    <x v="0"/>
    <x v="1"/>
    <n v="8"/>
    <n v="36"/>
    <s v="Delay"/>
    <x v="13"/>
    <n v="13"/>
    <x v="2"/>
    <x v="2"/>
    <x v="0"/>
    <x v="2"/>
  </r>
  <r>
    <n v="100219648"/>
    <s v="W. Marran"/>
    <x v="467"/>
    <s v="Jan"/>
    <n v="2024"/>
    <d v="1899-12-30T18:53:00"/>
    <x v="0"/>
    <x v="1"/>
    <n v="39"/>
    <x v="6"/>
    <s v="Pacific Islander"/>
    <x v="0"/>
    <x v="1"/>
    <n v="8"/>
    <n v="22"/>
    <s v="Within Time"/>
    <x v="14"/>
    <n v="18"/>
    <x v="1"/>
    <x v="0"/>
    <x v="1"/>
    <x v="0"/>
  </r>
  <r>
    <n v="188794026"/>
    <s v="T. Sange"/>
    <x v="174"/>
    <s v="Oct"/>
    <n v="2023"/>
    <d v="1899-12-30T05:23:00"/>
    <x v="4"/>
    <x v="1"/>
    <n v="78"/>
    <x v="5"/>
    <s v="Pacific Islander"/>
    <x v="0"/>
    <x v="1"/>
    <n v="9"/>
    <n v="39"/>
    <s v="Delay"/>
    <x v="11"/>
    <n v="5"/>
    <x v="3"/>
    <x v="0"/>
    <x v="0"/>
    <x v="0"/>
  </r>
  <r>
    <n v="738932682"/>
    <s v="F. Poulney"/>
    <x v="104"/>
    <s v="Aug"/>
    <n v="2024"/>
    <d v="1899-12-30T17:04:00"/>
    <x v="6"/>
    <x v="1"/>
    <n v="49"/>
    <x v="2"/>
    <s v="Pacific Islander"/>
    <x v="0"/>
    <x v="1"/>
    <n v="10"/>
    <n v="28"/>
    <s v="Within Time"/>
    <x v="22"/>
    <n v="17"/>
    <x v="2"/>
    <x v="1"/>
    <x v="1"/>
    <x v="1"/>
  </r>
  <r>
    <n v="636959318"/>
    <s v="U. Redsull"/>
    <x v="180"/>
    <s v="Apr"/>
    <n v="2023"/>
    <d v="1899-12-30T22:05:00"/>
    <x v="2"/>
    <x v="1"/>
    <n v="65"/>
    <x v="0"/>
    <s v="Pacific Islander"/>
    <x v="0"/>
    <x v="1"/>
    <n v="10"/>
    <n v="25"/>
    <s v="Within Time"/>
    <x v="23"/>
    <n v="22"/>
    <x v="1"/>
    <x v="2"/>
    <x v="1"/>
    <x v="2"/>
  </r>
  <r>
    <n v="894862329"/>
    <s v="W. Newe"/>
    <x v="183"/>
    <s v="Aug"/>
    <n v="2023"/>
    <d v="1899-12-30T22:50:00"/>
    <x v="6"/>
    <x v="1"/>
    <n v="53"/>
    <x v="2"/>
    <s v="Pacific Islander"/>
    <x v="0"/>
    <x v="1"/>
    <n v="10"/>
    <n v="32"/>
    <s v="Delay"/>
    <x v="21"/>
    <n v="22"/>
    <x v="1"/>
    <x v="1"/>
    <x v="0"/>
    <x v="1"/>
  </r>
  <r>
    <n v="540191275"/>
    <s v="B. Elford"/>
    <x v="252"/>
    <s v="Jan"/>
    <n v="2024"/>
    <d v="1899-12-30T22:53:00"/>
    <x v="1"/>
    <x v="1"/>
    <n v="3"/>
    <x v="1"/>
    <s v="Pacific Islander"/>
    <x v="2"/>
    <x v="1"/>
    <m/>
    <n v="54"/>
    <s v="Delay"/>
    <x v="0"/>
    <n v="22"/>
    <x v="1"/>
    <x v="0"/>
    <x v="2"/>
    <x v="0"/>
  </r>
  <r>
    <n v="675743483"/>
    <s v="C. Berge"/>
    <x v="146"/>
    <s v="Dec"/>
    <n v="2023"/>
    <d v="1899-12-30T23:44:00"/>
    <x v="3"/>
    <x v="1"/>
    <n v="23"/>
    <x v="3"/>
    <s v="Pacific Islander"/>
    <x v="2"/>
    <x v="1"/>
    <m/>
    <n v="19"/>
    <s v="Within Time"/>
    <x v="14"/>
    <n v="23"/>
    <x v="1"/>
    <x v="0"/>
    <x v="1"/>
    <x v="0"/>
  </r>
  <r>
    <n v="852575614"/>
    <s v="D. Bury"/>
    <x v="260"/>
    <s v="Feb"/>
    <n v="2024"/>
    <d v="1899-12-30T15:35:00"/>
    <x v="1"/>
    <x v="1"/>
    <n v="78"/>
    <x v="5"/>
    <s v="Pacific Islander"/>
    <x v="2"/>
    <x v="1"/>
    <m/>
    <n v="37"/>
    <s v="Delay"/>
    <x v="15"/>
    <n v="15"/>
    <x v="2"/>
    <x v="2"/>
    <x v="0"/>
    <x v="2"/>
  </r>
  <r>
    <n v="524478147"/>
    <s v="E. Tonn"/>
    <x v="413"/>
    <s v="Jun"/>
    <n v="2023"/>
    <d v="1899-12-30T20:57:00"/>
    <x v="6"/>
    <x v="1"/>
    <n v="33"/>
    <x v="6"/>
    <s v="Pacific Islander"/>
    <x v="2"/>
    <x v="1"/>
    <m/>
    <n v="23"/>
    <s v="Within Time"/>
    <x v="27"/>
    <n v="20"/>
    <x v="1"/>
    <x v="3"/>
    <x v="1"/>
    <x v="0"/>
  </r>
  <r>
    <n v="793298977"/>
    <s v="E. Gentric"/>
    <x v="309"/>
    <s v="Jul"/>
    <n v="2024"/>
    <d v="1899-12-30T07:27:00"/>
    <x v="3"/>
    <x v="1"/>
    <n v="49"/>
    <x v="2"/>
    <s v="Pacific Islander"/>
    <x v="2"/>
    <x v="1"/>
    <m/>
    <n v="39"/>
    <s v="Delay"/>
    <x v="26"/>
    <n v="7"/>
    <x v="0"/>
    <x v="2"/>
    <x v="0"/>
    <x v="2"/>
  </r>
  <r>
    <n v="164064233"/>
    <s v="E. Bome"/>
    <x v="295"/>
    <s v="Oct"/>
    <n v="2023"/>
    <d v="1899-12-30T21:26:00"/>
    <x v="3"/>
    <x v="1"/>
    <n v="59"/>
    <x v="2"/>
    <s v="Pacific Islander"/>
    <x v="2"/>
    <x v="1"/>
    <m/>
    <n v="43"/>
    <s v="Delay"/>
    <x v="1"/>
    <n v="21"/>
    <x v="1"/>
    <x v="0"/>
    <x v="0"/>
    <x v="0"/>
  </r>
  <r>
    <n v="609457579"/>
    <s v="J. Hassett"/>
    <x v="509"/>
    <s v="Jun"/>
    <n v="2023"/>
    <d v="1899-12-30T14:23:00"/>
    <x v="1"/>
    <x v="1"/>
    <n v="53"/>
    <x v="2"/>
    <s v="Pacific Islander"/>
    <x v="2"/>
    <x v="1"/>
    <m/>
    <n v="40"/>
    <s v="Delay"/>
    <x v="15"/>
    <n v="14"/>
    <x v="2"/>
    <x v="2"/>
    <x v="0"/>
    <x v="2"/>
  </r>
  <r>
    <n v="602335974"/>
    <s v="J. Cottey"/>
    <x v="136"/>
    <s v="Oct"/>
    <n v="2023"/>
    <d v="1899-12-30T19:32:00"/>
    <x v="5"/>
    <x v="1"/>
    <n v="59"/>
    <x v="2"/>
    <s v="Pacific Islander"/>
    <x v="2"/>
    <x v="1"/>
    <m/>
    <n v="60"/>
    <s v="Delay"/>
    <x v="23"/>
    <n v="19"/>
    <x v="1"/>
    <x v="2"/>
    <x v="2"/>
    <x v="2"/>
  </r>
  <r>
    <n v="447482336"/>
    <s v="P. Girk"/>
    <x v="329"/>
    <s v="Oct"/>
    <n v="2023"/>
    <d v="1899-12-30T04:36:00"/>
    <x v="2"/>
    <x v="1"/>
    <n v="56"/>
    <x v="2"/>
    <s v="Pacific Islander"/>
    <x v="2"/>
    <x v="1"/>
    <m/>
    <n v="20"/>
    <s v="Within Time"/>
    <x v="18"/>
    <n v="4"/>
    <x v="3"/>
    <x v="1"/>
    <x v="1"/>
    <x v="1"/>
  </r>
  <r>
    <n v="701535762"/>
    <s v="R. Fennelly"/>
    <x v="543"/>
    <s v="Apr"/>
    <n v="2023"/>
    <d v="1899-12-30T21:38:00"/>
    <x v="5"/>
    <x v="1"/>
    <n v="22"/>
    <x v="3"/>
    <s v="Pacific Islander"/>
    <x v="2"/>
    <x v="1"/>
    <m/>
    <n v="19"/>
    <s v="Within Time"/>
    <x v="16"/>
    <n v="21"/>
    <x v="1"/>
    <x v="1"/>
    <x v="1"/>
    <x v="1"/>
  </r>
  <r>
    <n v="607747649"/>
    <s v="U. Copperwaite"/>
    <x v="189"/>
    <s v="Nov"/>
    <n v="2023"/>
    <d v="1899-12-30T21:14:00"/>
    <x v="2"/>
    <x v="1"/>
    <n v="49"/>
    <x v="2"/>
    <s v="Pacific Islander"/>
    <x v="2"/>
    <x v="1"/>
    <m/>
    <n v="24"/>
    <s v="Within Time"/>
    <x v="12"/>
    <n v="21"/>
    <x v="1"/>
    <x v="2"/>
    <x v="1"/>
    <x v="2"/>
  </r>
  <r>
    <n v="426960135"/>
    <s v="V. Merrilees"/>
    <x v="544"/>
    <s v="May"/>
    <n v="2023"/>
    <d v="1899-12-30T22:52:00"/>
    <x v="5"/>
    <x v="1"/>
    <n v="14"/>
    <x v="4"/>
    <s v="Pacific Islander"/>
    <x v="2"/>
    <x v="1"/>
    <m/>
    <n v="60"/>
    <s v="Delay"/>
    <x v="18"/>
    <n v="22"/>
    <x v="1"/>
    <x v="1"/>
    <x v="2"/>
    <x v="1"/>
  </r>
  <r>
    <n v="408560055"/>
    <s v="W. MacMenamin"/>
    <x v="357"/>
    <s v="Sep"/>
    <n v="2024"/>
    <d v="1899-12-30T16:19:00"/>
    <x v="6"/>
    <x v="1"/>
    <n v="55"/>
    <x v="2"/>
    <s v="Pacific Islander"/>
    <x v="2"/>
    <x v="1"/>
    <m/>
    <n v="14"/>
    <s v="Within Time"/>
    <x v="14"/>
    <n v="16"/>
    <x v="2"/>
    <x v="0"/>
    <x v="1"/>
    <x v="0"/>
  </r>
  <r>
    <n v="316109824"/>
    <s v="Z. Pinnegar"/>
    <x v="330"/>
    <s v="Sep"/>
    <n v="2023"/>
    <d v="1899-12-30T08:35:00"/>
    <x v="6"/>
    <x v="1"/>
    <n v="55"/>
    <x v="2"/>
    <s v="Pacific Islander"/>
    <x v="2"/>
    <x v="1"/>
    <m/>
    <n v="13"/>
    <s v="Within Time"/>
    <x v="9"/>
    <n v="8"/>
    <x v="0"/>
    <x v="3"/>
    <x v="1"/>
    <x v="0"/>
  </r>
  <r>
    <n v="439723934"/>
    <s v="C. Morby"/>
    <x v="117"/>
    <s v="Mar"/>
    <n v="2024"/>
    <d v="1899-12-30T02:31:00"/>
    <x v="5"/>
    <x v="1"/>
    <n v="20"/>
    <x v="3"/>
    <s v="Pacific Islander"/>
    <x v="2"/>
    <x v="1"/>
    <n v="8"/>
    <n v="22"/>
    <s v="Within Time"/>
    <x v="21"/>
    <n v="2"/>
    <x v="3"/>
    <x v="1"/>
    <x v="1"/>
    <x v="1"/>
  </r>
  <r>
    <n v="394518661"/>
    <s v="F. Lepick"/>
    <x v="480"/>
    <s v="Dec"/>
    <n v="2023"/>
    <d v="1899-12-30T02:11:00"/>
    <x v="6"/>
    <x v="1"/>
    <n v="20"/>
    <x v="3"/>
    <s v="Pacific Islander"/>
    <x v="2"/>
    <x v="1"/>
    <n v="9"/>
    <n v="38"/>
    <s v="Delay"/>
    <x v="5"/>
    <n v="2"/>
    <x v="3"/>
    <x v="0"/>
    <x v="0"/>
    <x v="0"/>
  </r>
  <r>
    <n v="696865614"/>
    <s v="L. Winfrey"/>
    <x v="465"/>
    <s v="Jul"/>
    <n v="2024"/>
    <d v="1899-12-30T12:32:00"/>
    <x v="0"/>
    <x v="1"/>
    <n v="44"/>
    <x v="6"/>
    <s v="Pacific Islander"/>
    <x v="2"/>
    <x v="1"/>
    <n v="9"/>
    <n v="15"/>
    <s v="Within Time"/>
    <x v="8"/>
    <n v="12"/>
    <x v="2"/>
    <x v="3"/>
    <x v="1"/>
    <x v="1"/>
  </r>
  <r>
    <n v="807901810"/>
    <s v="B. Whitemarsh"/>
    <x v="22"/>
    <s v="Jan"/>
    <n v="2024"/>
    <d v="1899-12-30T13:02:00"/>
    <x v="5"/>
    <x v="1"/>
    <n v="69"/>
    <x v="0"/>
    <s v="Pacific Islander"/>
    <x v="4"/>
    <x v="1"/>
    <m/>
    <n v="33"/>
    <s v="Delay"/>
    <x v="7"/>
    <n v="13"/>
    <x v="2"/>
    <x v="2"/>
    <x v="0"/>
    <x v="2"/>
  </r>
  <r>
    <n v="624251217"/>
    <s v="Q. Maypother"/>
    <x v="257"/>
    <s v="Sep"/>
    <n v="2024"/>
    <d v="1899-12-30T19:30:00"/>
    <x v="1"/>
    <x v="1"/>
    <n v="68"/>
    <x v="0"/>
    <s v="Pacific Islander"/>
    <x v="4"/>
    <x v="1"/>
    <m/>
    <n v="58"/>
    <s v="Delay"/>
    <x v="28"/>
    <n v="19"/>
    <x v="1"/>
    <x v="0"/>
    <x v="2"/>
    <x v="2"/>
  </r>
  <r>
    <n v="574710301"/>
    <s v="W. Gherardelli"/>
    <x v="307"/>
    <s v="Apr"/>
    <n v="2024"/>
    <d v="1899-12-30T04:12:00"/>
    <x v="3"/>
    <x v="1"/>
    <n v="23"/>
    <x v="3"/>
    <s v="Pacific Islander"/>
    <x v="4"/>
    <x v="1"/>
    <m/>
    <n v="23"/>
    <s v="Within Time"/>
    <x v="28"/>
    <n v="4"/>
    <x v="3"/>
    <x v="0"/>
    <x v="1"/>
    <x v="2"/>
  </r>
  <r>
    <n v="155415849"/>
    <s v="X. Cajkler"/>
    <x v="274"/>
    <s v="Dec"/>
    <n v="2023"/>
    <d v="1899-12-30T12:01:00"/>
    <x v="1"/>
    <x v="1"/>
    <n v="42"/>
    <x v="6"/>
    <s v="Pacific Islander"/>
    <x v="4"/>
    <x v="1"/>
    <m/>
    <n v="43"/>
    <s v="Delay"/>
    <x v="12"/>
    <n v="12"/>
    <x v="2"/>
    <x v="2"/>
    <x v="0"/>
    <x v="2"/>
  </r>
  <r>
    <n v="871082820"/>
    <s v="H. Whisson"/>
    <x v="466"/>
    <s v="Jan"/>
    <n v="2024"/>
    <d v="1899-12-30T02:50:00"/>
    <x v="5"/>
    <x v="1"/>
    <n v="16"/>
    <x v="3"/>
    <s v="Pacific Islander"/>
    <x v="4"/>
    <x v="1"/>
    <n v="3"/>
    <n v="44"/>
    <s v="Delay"/>
    <x v="5"/>
    <n v="2"/>
    <x v="3"/>
    <x v="0"/>
    <x v="0"/>
    <x v="0"/>
  </r>
  <r>
    <n v="595960100"/>
    <s v="P. Dacey"/>
    <x v="478"/>
    <s v="Sep"/>
    <n v="2023"/>
    <d v="1899-12-30T14:12:00"/>
    <x v="2"/>
    <x v="1"/>
    <n v="39"/>
    <x v="6"/>
    <s v="Pacific Islander"/>
    <x v="4"/>
    <x v="1"/>
    <n v="5"/>
    <n v="41"/>
    <s v="Delay"/>
    <x v="20"/>
    <n v="14"/>
    <x v="2"/>
    <x v="3"/>
    <x v="0"/>
    <x v="0"/>
  </r>
  <r>
    <n v="858835629"/>
    <s v="B. Zanardii"/>
    <x v="432"/>
    <s v="Nov"/>
    <n v="2023"/>
    <d v="1899-12-30T08:02:00"/>
    <x v="5"/>
    <x v="1"/>
    <n v="42"/>
    <x v="6"/>
    <s v="Two or More Races"/>
    <x v="6"/>
    <x v="1"/>
    <m/>
    <n v="26"/>
    <s v="Within Time"/>
    <x v="15"/>
    <n v="8"/>
    <x v="0"/>
    <x v="2"/>
    <x v="1"/>
    <x v="2"/>
  </r>
  <r>
    <n v="726051906"/>
    <s v="B. Weatherburn"/>
    <x v="156"/>
    <s v="Aug"/>
    <n v="2023"/>
    <d v="1899-12-30T06:07:00"/>
    <x v="3"/>
    <x v="1"/>
    <n v="47"/>
    <x v="2"/>
    <s v="Two or More Races"/>
    <x v="6"/>
    <x v="1"/>
    <m/>
    <n v="46"/>
    <s v="Delay"/>
    <x v="23"/>
    <n v="6"/>
    <x v="0"/>
    <x v="2"/>
    <x v="2"/>
    <x v="2"/>
  </r>
  <r>
    <n v="435960077"/>
    <s v="C. Grinsdale"/>
    <x v="484"/>
    <s v="Nov"/>
    <n v="2023"/>
    <d v="1899-12-30T03:45:00"/>
    <x v="4"/>
    <x v="1"/>
    <n v="71"/>
    <x v="5"/>
    <s v="Two or More Races"/>
    <x v="6"/>
    <x v="1"/>
    <m/>
    <n v="60"/>
    <s v="Delay"/>
    <x v="23"/>
    <n v="3"/>
    <x v="3"/>
    <x v="2"/>
    <x v="2"/>
    <x v="2"/>
  </r>
  <r>
    <n v="570815633"/>
    <s v="D. Balm"/>
    <x v="234"/>
    <s v="Jul"/>
    <n v="2023"/>
    <d v="1899-12-30T16:41:00"/>
    <x v="3"/>
    <x v="1"/>
    <n v="74"/>
    <x v="5"/>
    <s v="Two or More Races"/>
    <x v="6"/>
    <x v="1"/>
    <m/>
    <n v="48"/>
    <s v="Delay"/>
    <x v="3"/>
    <n v="16"/>
    <x v="2"/>
    <x v="2"/>
    <x v="2"/>
    <x v="2"/>
  </r>
  <r>
    <n v="407586440"/>
    <s v="G. Meneyer"/>
    <x v="323"/>
    <s v="Jun"/>
    <n v="2024"/>
    <d v="1899-12-30T12:48:00"/>
    <x v="4"/>
    <x v="1"/>
    <n v="1"/>
    <x v="1"/>
    <s v="Two or More Races"/>
    <x v="6"/>
    <x v="1"/>
    <m/>
    <n v="55"/>
    <s v="Delay"/>
    <x v="15"/>
    <n v="12"/>
    <x v="2"/>
    <x v="2"/>
    <x v="2"/>
    <x v="2"/>
  </r>
  <r>
    <n v="576574936"/>
    <s v="Q. Headingham"/>
    <x v="513"/>
    <s v="Jun"/>
    <n v="2023"/>
    <d v="1899-12-30T09:24:00"/>
    <x v="2"/>
    <x v="1"/>
    <n v="23"/>
    <x v="3"/>
    <s v="Two or More Races"/>
    <x v="6"/>
    <x v="1"/>
    <m/>
    <n v="23"/>
    <s v="Within Time"/>
    <x v="21"/>
    <n v="9"/>
    <x v="0"/>
    <x v="1"/>
    <x v="1"/>
    <x v="1"/>
  </r>
  <r>
    <n v="845940950"/>
    <s v="U. Bloy"/>
    <x v="340"/>
    <s v="May"/>
    <n v="2023"/>
    <d v="1899-12-30T19:49:00"/>
    <x v="0"/>
    <x v="1"/>
    <n v="63"/>
    <x v="0"/>
    <s v="Two or More Races"/>
    <x v="6"/>
    <x v="1"/>
    <m/>
    <n v="25"/>
    <s v="Within Time"/>
    <x v="24"/>
    <n v="19"/>
    <x v="1"/>
    <x v="1"/>
    <x v="1"/>
    <x v="1"/>
  </r>
  <r>
    <n v="391915708"/>
    <s v="X. Rumble"/>
    <x v="101"/>
    <s v="Jun"/>
    <n v="2024"/>
    <d v="1899-12-30T22:55:00"/>
    <x v="2"/>
    <x v="1"/>
    <n v="79"/>
    <x v="5"/>
    <s v="Two or More Races"/>
    <x v="6"/>
    <x v="1"/>
    <m/>
    <n v="43"/>
    <s v="Delay"/>
    <x v="23"/>
    <n v="22"/>
    <x v="1"/>
    <x v="2"/>
    <x v="0"/>
    <x v="2"/>
  </r>
  <r>
    <n v="849318796"/>
    <s v="M. Venn"/>
    <x v="274"/>
    <s v="Dec"/>
    <n v="2023"/>
    <d v="1899-12-30T13:09:00"/>
    <x v="1"/>
    <x v="1"/>
    <n v="24"/>
    <x v="3"/>
    <s v="Two or More Races"/>
    <x v="6"/>
    <x v="1"/>
    <n v="4"/>
    <n v="36"/>
    <s v="Delay"/>
    <x v="12"/>
    <n v="13"/>
    <x v="2"/>
    <x v="2"/>
    <x v="0"/>
    <x v="2"/>
  </r>
  <r>
    <n v="267846280"/>
    <s v="L. Rising"/>
    <x v="328"/>
    <s v="Apr"/>
    <n v="2023"/>
    <d v="1899-12-30T08:19:00"/>
    <x v="6"/>
    <x v="1"/>
    <n v="57"/>
    <x v="2"/>
    <s v="Two or More Races"/>
    <x v="6"/>
    <x v="1"/>
    <n v="10"/>
    <n v="47"/>
    <s v="Delay"/>
    <x v="6"/>
    <n v="8"/>
    <x v="0"/>
    <x v="3"/>
    <x v="2"/>
    <x v="0"/>
  </r>
  <r>
    <n v="564824273"/>
    <s v="H. Neller"/>
    <x v="329"/>
    <s v="Oct"/>
    <n v="2023"/>
    <d v="1899-12-30T06:59:00"/>
    <x v="2"/>
    <x v="1"/>
    <n v="26"/>
    <x v="3"/>
    <s v="Two or More Races"/>
    <x v="3"/>
    <x v="1"/>
    <m/>
    <n v="29"/>
    <s v="Within Time"/>
    <x v="18"/>
    <n v="6"/>
    <x v="0"/>
    <x v="1"/>
    <x v="1"/>
    <x v="1"/>
  </r>
  <r>
    <n v="848766406"/>
    <s v="J. Rollinson"/>
    <x v="324"/>
    <s v="Oct"/>
    <n v="2024"/>
    <d v="1899-12-30T09:12:00"/>
    <x v="4"/>
    <x v="1"/>
    <n v="54"/>
    <x v="2"/>
    <s v="Two or More Races"/>
    <x v="3"/>
    <x v="1"/>
    <m/>
    <n v="37"/>
    <s v="Delay"/>
    <x v="16"/>
    <n v="9"/>
    <x v="0"/>
    <x v="1"/>
    <x v="0"/>
    <x v="1"/>
  </r>
  <r>
    <n v="209045455"/>
    <s v="L. Booley"/>
    <x v="211"/>
    <s v="May"/>
    <n v="2023"/>
    <d v="1899-12-30T17:09:00"/>
    <x v="4"/>
    <x v="1"/>
    <n v="18"/>
    <x v="3"/>
    <s v="Two or More Races"/>
    <x v="3"/>
    <x v="1"/>
    <m/>
    <n v="35"/>
    <s v="Delay"/>
    <x v="21"/>
    <n v="17"/>
    <x v="2"/>
    <x v="1"/>
    <x v="0"/>
    <x v="1"/>
  </r>
  <r>
    <n v="597650647"/>
    <s v="L. Pacht"/>
    <x v="56"/>
    <s v="Aug"/>
    <n v="2024"/>
    <d v="1899-12-30T13:51:00"/>
    <x v="0"/>
    <x v="1"/>
    <n v="47"/>
    <x v="2"/>
    <s v="Two or More Races"/>
    <x v="3"/>
    <x v="1"/>
    <m/>
    <n v="59"/>
    <s v="Delay"/>
    <x v="26"/>
    <n v="13"/>
    <x v="2"/>
    <x v="2"/>
    <x v="2"/>
    <x v="2"/>
  </r>
  <r>
    <n v="804990470"/>
    <s v="Y. Breddy"/>
    <x v="523"/>
    <s v="Apr"/>
    <n v="2024"/>
    <d v="1899-12-30T02:20:00"/>
    <x v="2"/>
    <x v="1"/>
    <n v="46"/>
    <x v="2"/>
    <s v="Two or More Races"/>
    <x v="3"/>
    <x v="1"/>
    <m/>
    <n v="22"/>
    <s v="Within Time"/>
    <x v="2"/>
    <n v="2"/>
    <x v="3"/>
    <x v="1"/>
    <x v="1"/>
    <x v="1"/>
  </r>
  <r>
    <n v="496712879"/>
    <s v="J. Braham"/>
    <x v="328"/>
    <s v="Apr"/>
    <n v="2023"/>
    <d v="1899-12-30T21:06:00"/>
    <x v="6"/>
    <x v="1"/>
    <n v="1"/>
    <x v="1"/>
    <s v="Two or More Races"/>
    <x v="3"/>
    <x v="1"/>
    <n v="6"/>
    <n v="21"/>
    <s v="Within Time"/>
    <x v="6"/>
    <n v="21"/>
    <x v="1"/>
    <x v="3"/>
    <x v="1"/>
    <x v="0"/>
  </r>
  <r>
    <n v="854853729"/>
    <s v="A. Drinnan"/>
    <x v="17"/>
    <s v="Sep"/>
    <n v="2023"/>
    <d v="1899-12-30T18:42:00"/>
    <x v="4"/>
    <x v="1"/>
    <n v="78"/>
    <x v="5"/>
    <s v="Two or More Races"/>
    <x v="1"/>
    <x v="1"/>
    <m/>
    <n v="17"/>
    <s v="Within Time"/>
    <x v="2"/>
    <n v="18"/>
    <x v="1"/>
    <x v="1"/>
    <x v="1"/>
    <x v="1"/>
  </r>
  <r>
    <n v="893640686"/>
    <s v="A. Rudolfer"/>
    <x v="379"/>
    <s v="Mar"/>
    <n v="2024"/>
    <d v="1899-12-30T20:25:00"/>
    <x v="3"/>
    <x v="1"/>
    <n v="71"/>
    <x v="5"/>
    <s v="Two or More Races"/>
    <x v="1"/>
    <x v="1"/>
    <m/>
    <n v="46"/>
    <s v="Delay"/>
    <x v="24"/>
    <n v="20"/>
    <x v="1"/>
    <x v="1"/>
    <x v="2"/>
    <x v="1"/>
  </r>
  <r>
    <n v="372136382"/>
    <s v="A. Lethieulier"/>
    <x v="179"/>
    <s v="Jun"/>
    <n v="2023"/>
    <d v="1899-12-30T21:43:00"/>
    <x v="6"/>
    <x v="1"/>
    <n v="69"/>
    <x v="0"/>
    <s v="Two or More Races"/>
    <x v="1"/>
    <x v="1"/>
    <m/>
    <n v="48"/>
    <s v="Delay"/>
    <x v="23"/>
    <n v="21"/>
    <x v="1"/>
    <x v="2"/>
    <x v="2"/>
    <x v="2"/>
  </r>
  <r>
    <n v="301706477"/>
    <s v="A. Spitaro"/>
    <x v="542"/>
    <s v="May"/>
    <n v="2023"/>
    <d v="1899-12-30T07:03:00"/>
    <x v="0"/>
    <x v="1"/>
    <n v="9"/>
    <x v="4"/>
    <s v="Two or More Races"/>
    <x v="1"/>
    <x v="1"/>
    <m/>
    <n v="59"/>
    <s v="Delay"/>
    <x v="29"/>
    <n v="7"/>
    <x v="0"/>
    <x v="2"/>
    <x v="2"/>
    <x v="2"/>
  </r>
  <r>
    <n v="435182227"/>
    <s v="B. Kreber"/>
    <x v="364"/>
    <s v="Sep"/>
    <n v="2023"/>
    <d v="1899-12-30T11:21:00"/>
    <x v="1"/>
    <x v="1"/>
    <n v="28"/>
    <x v="3"/>
    <s v="Two or More Races"/>
    <x v="1"/>
    <x v="1"/>
    <m/>
    <n v="16"/>
    <s v="Within Time"/>
    <x v="11"/>
    <n v="11"/>
    <x v="0"/>
    <x v="0"/>
    <x v="1"/>
    <x v="0"/>
  </r>
  <r>
    <n v="782388963"/>
    <s v="B. Bricksey"/>
    <x v="254"/>
    <s v="Jan"/>
    <n v="2024"/>
    <d v="1899-12-30T04:48:00"/>
    <x v="4"/>
    <x v="1"/>
    <n v="76"/>
    <x v="5"/>
    <s v="Two or More Races"/>
    <x v="1"/>
    <x v="1"/>
    <m/>
    <n v="40"/>
    <s v="Delay"/>
    <x v="13"/>
    <n v="4"/>
    <x v="3"/>
    <x v="2"/>
    <x v="0"/>
    <x v="2"/>
  </r>
  <r>
    <n v="135388450"/>
    <s v="B. Carlet"/>
    <x v="509"/>
    <s v="Jun"/>
    <n v="2023"/>
    <d v="1899-12-30T20:53:00"/>
    <x v="1"/>
    <x v="1"/>
    <n v="71"/>
    <x v="5"/>
    <s v="Two or More Races"/>
    <x v="1"/>
    <x v="1"/>
    <m/>
    <n v="54"/>
    <s v="Delay"/>
    <x v="15"/>
    <n v="20"/>
    <x v="1"/>
    <x v="2"/>
    <x v="2"/>
    <x v="2"/>
  </r>
  <r>
    <n v="809245383"/>
    <s v="B. Beney"/>
    <x v="553"/>
    <s v="Feb"/>
    <n v="2024"/>
    <d v="1899-12-30T05:03:00"/>
    <x v="6"/>
    <x v="1"/>
    <n v="26"/>
    <x v="3"/>
    <s v="Two or More Races"/>
    <x v="1"/>
    <x v="1"/>
    <m/>
    <n v="55"/>
    <s v="Delay"/>
    <x v="27"/>
    <n v="5"/>
    <x v="3"/>
    <x v="3"/>
    <x v="2"/>
    <x v="0"/>
  </r>
  <r>
    <n v="378536554"/>
    <s v="C. Londors"/>
    <x v="97"/>
    <s v="Jul"/>
    <n v="2024"/>
    <d v="1899-12-30T22:44:00"/>
    <x v="6"/>
    <x v="1"/>
    <n v="60"/>
    <x v="0"/>
    <s v="Two or More Races"/>
    <x v="1"/>
    <x v="1"/>
    <m/>
    <n v="14"/>
    <s v="Within Time"/>
    <x v="30"/>
    <n v="22"/>
    <x v="1"/>
    <x v="3"/>
    <x v="1"/>
    <x v="1"/>
  </r>
  <r>
    <n v="154080049"/>
    <s v="C. Fergie"/>
    <x v="510"/>
    <s v="Aug"/>
    <n v="2023"/>
    <d v="1899-12-30T06:34:00"/>
    <x v="0"/>
    <x v="1"/>
    <n v="17"/>
    <x v="3"/>
    <s v="Two or More Races"/>
    <x v="1"/>
    <x v="1"/>
    <m/>
    <n v="37"/>
    <s v="Delay"/>
    <x v="17"/>
    <n v="6"/>
    <x v="0"/>
    <x v="1"/>
    <x v="0"/>
    <x v="1"/>
  </r>
  <r>
    <n v="621383484"/>
    <s v="D. Abbatt"/>
    <x v="253"/>
    <s v="May"/>
    <n v="2023"/>
    <d v="1899-12-30T07:36:00"/>
    <x v="2"/>
    <x v="1"/>
    <n v="70"/>
    <x v="5"/>
    <s v="Two or More Races"/>
    <x v="1"/>
    <x v="1"/>
    <m/>
    <n v="12"/>
    <s v="Within Time"/>
    <x v="6"/>
    <n v="7"/>
    <x v="0"/>
    <x v="3"/>
    <x v="1"/>
    <x v="0"/>
  </r>
  <r>
    <n v="744498061"/>
    <s v="D. Stanbro"/>
    <x v="574"/>
    <s v="Jul"/>
    <n v="2023"/>
    <d v="1899-12-30T11:54:00"/>
    <x v="2"/>
    <x v="1"/>
    <n v="41"/>
    <x v="6"/>
    <s v="Two or More Races"/>
    <x v="1"/>
    <x v="1"/>
    <m/>
    <n v="47"/>
    <s v="Delay"/>
    <x v="0"/>
    <n v="11"/>
    <x v="0"/>
    <x v="0"/>
    <x v="2"/>
    <x v="0"/>
  </r>
  <r>
    <n v="176292963"/>
    <s v="D. Ernke"/>
    <x v="439"/>
    <s v="May"/>
    <n v="2023"/>
    <d v="1899-12-30T02:49:00"/>
    <x v="6"/>
    <x v="1"/>
    <n v="8"/>
    <x v="4"/>
    <s v="Two or More Races"/>
    <x v="1"/>
    <x v="1"/>
    <m/>
    <n v="57"/>
    <s v="Delay"/>
    <x v="30"/>
    <n v="2"/>
    <x v="3"/>
    <x v="3"/>
    <x v="2"/>
    <x v="1"/>
  </r>
  <r>
    <n v="778427837"/>
    <s v="D. Sheivels"/>
    <x v="103"/>
    <s v="Jul"/>
    <n v="2023"/>
    <d v="1899-12-30T22:19:00"/>
    <x v="0"/>
    <x v="1"/>
    <n v="78"/>
    <x v="5"/>
    <s v="Two or More Races"/>
    <x v="1"/>
    <x v="1"/>
    <m/>
    <n v="57"/>
    <s v="Delay"/>
    <x v="7"/>
    <n v="22"/>
    <x v="1"/>
    <x v="2"/>
    <x v="2"/>
    <x v="2"/>
  </r>
  <r>
    <n v="636979988"/>
    <s v="E. Salack"/>
    <x v="112"/>
    <s v="Apr"/>
    <n v="2023"/>
    <d v="1899-12-30T02:02:00"/>
    <x v="0"/>
    <x v="1"/>
    <n v="46"/>
    <x v="2"/>
    <s v="Two or More Races"/>
    <x v="1"/>
    <x v="1"/>
    <m/>
    <n v="32"/>
    <s v="Delay"/>
    <x v="5"/>
    <n v="2"/>
    <x v="3"/>
    <x v="0"/>
    <x v="0"/>
    <x v="0"/>
  </r>
  <r>
    <n v="373442396"/>
    <s v="F. Milhench"/>
    <x v="249"/>
    <s v="Dec"/>
    <n v="2023"/>
    <d v="1899-12-30T19:35:00"/>
    <x v="1"/>
    <x v="1"/>
    <n v="70"/>
    <x v="5"/>
    <s v="Two or More Races"/>
    <x v="1"/>
    <x v="1"/>
    <m/>
    <n v="14"/>
    <s v="Within Time"/>
    <x v="3"/>
    <n v="19"/>
    <x v="1"/>
    <x v="2"/>
    <x v="1"/>
    <x v="2"/>
  </r>
  <r>
    <n v="332898975"/>
    <s v="F. Dregan"/>
    <x v="232"/>
    <s v="Apr"/>
    <n v="2023"/>
    <d v="1899-12-30T02:00:00"/>
    <x v="5"/>
    <x v="1"/>
    <n v="56"/>
    <x v="2"/>
    <s v="Two or More Races"/>
    <x v="1"/>
    <x v="1"/>
    <m/>
    <n v="15"/>
    <s v="Within Time"/>
    <x v="20"/>
    <n v="2"/>
    <x v="3"/>
    <x v="3"/>
    <x v="1"/>
    <x v="0"/>
  </r>
  <r>
    <n v="542950022"/>
    <s v="F. Rosson"/>
    <x v="505"/>
    <s v="Aug"/>
    <n v="2023"/>
    <d v="1899-12-30T22:52:00"/>
    <x v="2"/>
    <x v="1"/>
    <n v="1"/>
    <x v="1"/>
    <s v="Two or More Races"/>
    <x v="1"/>
    <x v="1"/>
    <m/>
    <n v="18"/>
    <s v="Within Time"/>
    <x v="24"/>
    <n v="22"/>
    <x v="1"/>
    <x v="1"/>
    <x v="1"/>
    <x v="1"/>
  </r>
  <r>
    <n v="407622609"/>
    <s v="F. Crut"/>
    <x v="249"/>
    <s v="Dec"/>
    <n v="2023"/>
    <d v="1899-12-30T00:33:00"/>
    <x v="1"/>
    <x v="1"/>
    <n v="55"/>
    <x v="2"/>
    <s v="Two or More Races"/>
    <x v="1"/>
    <x v="1"/>
    <m/>
    <n v="35"/>
    <s v="Delay"/>
    <x v="3"/>
    <n v="0"/>
    <x v="3"/>
    <x v="2"/>
    <x v="0"/>
    <x v="2"/>
  </r>
  <r>
    <n v="485303941"/>
    <s v="F. Alldred"/>
    <x v="343"/>
    <s v="Sep"/>
    <n v="2023"/>
    <d v="1899-12-30T05:24:00"/>
    <x v="1"/>
    <x v="1"/>
    <n v="78"/>
    <x v="5"/>
    <s v="Two or More Races"/>
    <x v="1"/>
    <x v="1"/>
    <m/>
    <n v="44"/>
    <s v="Delay"/>
    <x v="12"/>
    <n v="5"/>
    <x v="3"/>
    <x v="2"/>
    <x v="0"/>
    <x v="2"/>
  </r>
  <r>
    <n v="177266957"/>
    <s v="G. Hanfrey"/>
    <x v="301"/>
    <s v="May"/>
    <n v="2023"/>
    <d v="1899-12-30T20:56:00"/>
    <x v="6"/>
    <x v="1"/>
    <n v="45"/>
    <x v="2"/>
    <s v="Two or More Races"/>
    <x v="1"/>
    <x v="1"/>
    <m/>
    <n v="34"/>
    <s v="Delay"/>
    <x v="12"/>
    <n v="20"/>
    <x v="1"/>
    <x v="2"/>
    <x v="0"/>
    <x v="2"/>
  </r>
  <r>
    <n v="489592907"/>
    <s v="G. Folkerd"/>
    <x v="105"/>
    <s v="Jun"/>
    <n v="2024"/>
    <d v="1899-12-30T21:09:00"/>
    <x v="4"/>
    <x v="1"/>
    <n v="51"/>
    <x v="2"/>
    <s v="Two or More Races"/>
    <x v="1"/>
    <x v="1"/>
    <m/>
    <n v="38"/>
    <s v="Delay"/>
    <x v="8"/>
    <n v="21"/>
    <x v="1"/>
    <x v="3"/>
    <x v="0"/>
    <x v="1"/>
  </r>
  <r>
    <n v="365997907"/>
    <s v="G. Molloy"/>
    <x v="394"/>
    <s v="May"/>
    <n v="2024"/>
    <d v="1899-12-30T03:56:00"/>
    <x v="4"/>
    <x v="1"/>
    <n v="40"/>
    <x v="6"/>
    <s v="Two or More Races"/>
    <x v="1"/>
    <x v="1"/>
    <m/>
    <n v="58"/>
    <s v="Delay"/>
    <x v="22"/>
    <n v="3"/>
    <x v="3"/>
    <x v="1"/>
    <x v="2"/>
    <x v="1"/>
  </r>
  <r>
    <n v="633130506"/>
    <s v="H. Harbidge"/>
    <x v="18"/>
    <s v="Nov"/>
    <n v="2023"/>
    <d v="1899-12-30T14:05:00"/>
    <x v="2"/>
    <x v="1"/>
    <n v="12"/>
    <x v="4"/>
    <s v="Two or More Races"/>
    <x v="1"/>
    <x v="1"/>
    <m/>
    <n v="31"/>
    <s v="Delay"/>
    <x v="11"/>
    <n v="14"/>
    <x v="2"/>
    <x v="0"/>
    <x v="0"/>
    <x v="0"/>
  </r>
  <r>
    <n v="106459457"/>
    <s v="I. Nicol"/>
    <x v="454"/>
    <s v="Apr"/>
    <n v="2023"/>
    <d v="1899-12-30T22:49:00"/>
    <x v="1"/>
    <x v="1"/>
    <n v="71"/>
    <x v="5"/>
    <s v="Two or More Races"/>
    <x v="1"/>
    <x v="1"/>
    <m/>
    <n v="14"/>
    <s v="Within Time"/>
    <x v="21"/>
    <n v="22"/>
    <x v="1"/>
    <x v="1"/>
    <x v="1"/>
    <x v="1"/>
  </r>
  <r>
    <n v="297716951"/>
    <s v="J. Fussell"/>
    <x v="45"/>
    <s v="May"/>
    <n v="2024"/>
    <d v="1899-12-30T13:24:00"/>
    <x v="3"/>
    <x v="1"/>
    <n v="37"/>
    <x v="6"/>
    <s v="Two or More Races"/>
    <x v="1"/>
    <x v="1"/>
    <m/>
    <n v="22"/>
    <s v="Within Time"/>
    <x v="7"/>
    <n v="13"/>
    <x v="2"/>
    <x v="2"/>
    <x v="1"/>
    <x v="2"/>
  </r>
  <r>
    <n v="853141523"/>
    <s v="K. Cristoforo"/>
    <x v="158"/>
    <s v="Mar"/>
    <n v="2024"/>
    <d v="1899-12-30T23:35:00"/>
    <x v="1"/>
    <x v="1"/>
    <n v="54"/>
    <x v="2"/>
    <s v="Two or More Races"/>
    <x v="1"/>
    <x v="1"/>
    <m/>
    <n v="11"/>
    <s v="Within Time"/>
    <x v="17"/>
    <n v="23"/>
    <x v="1"/>
    <x v="1"/>
    <x v="1"/>
    <x v="1"/>
  </r>
  <r>
    <n v="898584727"/>
    <s v="K. Ivons"/>
    <x v="39"/>
    <s v="Apr"/>
    <n v="2023"/>
    <d v="1899-12-30T14:04:00"/>
    <x v="1"/>
    <x v="1"/>
    <n v="43"/>
    <x v="6"/>
    <s v="Two or More Races"/>
    <x v="1"/>
    <x v="1"/>
    <m/>
    <n v="24"/>
    <s v="Within Time"/>
    <x v="19"/>
    <n v="14"/>
    <x v="2"/>
    <x v="3"/>
    <x v="1"/>
    <x v="1"/>
  </r>
  <r>
    <n v="659317909"/>
    <s v="K. Gaskarth"/>
    <x v="225"/>
    <s v="May"/>
    <n v="2024"/>
    <d v="1899-12-30T09:34:00"/>
    <x v="5"/>
    <x v="1"/>
    <n v="75"/>
    <x v="5"/>
    <s v="Two or More Races"/>
    <x v="1"/>
    <x v="1"/>
    <m/>
    <n v="31"/>
    <s v="Delay"/>
    <x v="14"/>
    <n v="9"/>
    <x v="0"/>
    <x v="0"/>
    <x v="0"/>
    <x v="0"/>
  </r>
  <r>
    <n v="131676983"/>
    <s v="K. Hutcheon"/>
    <x v="438"/>
    <s v="Sep"/>
    <n v="2024"/>
    <d v="1899-12-30T04:02:00"/>
    <x v="2"/>
    <x v="1"/>
    <n v="73"/>
    <x v="5"/>
    <s v="Two or More Races"/>
    <x v="1"/>
    <x v="1"/>
    <m/>
    <n v="46"/>
    <s v="Delay"/>
    <x v="7"/>
    <n v="4"/>
    <x v="3"/>
    <x v="2"/>
    <x v="2"/>
    <x v="2"/>
  </r>
  <r>
    <n v="300015940"/>
    <s v="L. Calvert"/>
    <x v="326"/>
    <s v="Dec"/>
    <n v="2023"/>
    <d v="1899-12-30T13:13:00"/>
    <x v="5"/>
    <x v="1"/>
    <n v="65"/>
    <x v="0"/>
    <s v="Two or More Races"/>
    <x v="1"/>
    <x v="1"/>
    <m/>
    <n v="11"/>
    <s v="Within Time"/>
    <x v="1"/>
    <n v="13"/>
    <x v="2"/>
    <x v="0"/>
    <x v="1"/>
    <x v="0"/>
  </r>
  <r>
    <n v="771046699"/>
    <s v="L. Betke"/>
    <x v="391"/>
    <s v="Feb"/>
    <n v="2024"/>
    <d v="1899-12-30T11:28:00"/>
    <x v="0"/>
    <x v="1"/>
    <n v="44"/>
    <x v="6"/>
    <s v="Two or More Races"/>
    <x v="1"/>
    <x v="1"/>
    <m/>
    <n v="48"/>
    <s v="Delay"/>
    <x v="16"/>
    <n v="11"/>
    <x v="0"/>
    <x v="1"/>
    <x v="2"/>
    <x v="1"/>
  </r>
  <r>
    <n v="396153301"/>
    <s v="M. Norcliff"/>
    <x v="511"/>
    <s v="Apr"/>
    <n v="2023"/>
    <d v="1899-12-30T15:39:00"/>
    <x v="0"/>
    <x v="1"/>
    <n v="67"/>
    <x v="0"/>
    <s v="Two or More Races"/>
    <x v="1"/>
    <x v="1"/>
    <m/>
    <n v="21"/>
    <s v="Within Time"/>
    <x v="7"/>
    <n v="15"/>
    <x v="2"/>
    <x v="2"/>
    <x v="1"/>
    <x v="2"/>
  </r>
  <r>
    <n v="432671519"/>
    <s v="M. Jost"/>
    <x v="297"/>
    <s v="Jun"/>
    <n v="2024"/>
    <d v="1899-12-30T02:05:00"/>
    <x v="4"/>
    <x v="1"/>
    <n v="55"/>
    <x v="2"/>
    <s v="Two or More Races"/>
    <x v="1"/>
    <x v="1"/>
    <m/>
    <n v="36"/>
    <s v="Delay"/>
    <x v="24"/>
    <n v="2"/>
    <x v="3"/>
    <x v="1"/>
    <x v="0"/>
    <x v="1"/>
  </r>
  <r>
    <n v="164759897"/>
    <s v="M. McEwan"/>
    <x v="301"/>
    <s v="May"/>
    <n v="2023"/>
    <d v="1899-12-30T19:35:00"/>
    <x v="6"/>
    <x v="1"/>
    <n v="21"/>
    <x v="3"/>
    <s v="Two or More Races"/>
    <x v="1"/>
    <x v="1"/>
    <m/>
    <n v="53"/>
    <s v="Delay"/>
    <x v="12"/>
    <n v="19"/>
    <x v="1"/>
    <x v="2"/>
    <x v="2"/>
    <x v="2"/>
  </r>
  <r>
    <n v="775841134"/>
    <s v="N. Orrin"/>
    <x v="487"/>
    <s v="Mar"/>
    <n v="2024"/>
    <d v="1899-12-30T04:58:00"/>
    <x v="0"/>
    <x v="1"/>
    <n v="9"/>
    <x v="4"/>
    <s v="Two or More Races"/>
    <x v="1"/>
    <x v="1"/>
    <m/>
    <n v="18"/>
    <s v="Within Time"/>
    <x v="22"/>
    <n v="4"/>
    <x v="3"/>
    <x v="1"/>
    <x v="1"/>
    <x v="1"/>
  </r>
  <r>
    <n v="461436018"/>
    <s v="N. Potte"/>
    <x v="488"/>
    <s v="Apr"/>
    <n v="2024"/>
    <d v="1899-12-30T08:36:00"/>
    <x v="2"/>
    <x v="1"/>
    <n v="76"/>
    <x v="5"/>
    <s v="Two or More Races"/>
    <x v="1"/>
    <x v="1"/>
    <m/>
    <n v="49"/>
    <s v="Delay"/>
    <x v="10"/>
    <n v="8"/>
    <x v="0"/>
    <x v="2"/>
    <x v="2"/>
    <x v="2"/>
  </r>
  <r>
    <n v="872255467"/>
    <s v="O. Fortey"/>
    <x v="494"/>
    <s v="Jan"/>
    <n v="2024"/>
    <d v="1899-12-30T00:38:00"/>
    <x v="2"/>
    <x v="1"/>
    <n v="5"/>
    <x v="4"/>
    <s v="Two or More Races"/>
    <x v="1"/>
    <x v="1"/>
    <m/>
    <n v="24"/>
    <s v="Within Time"/>
    <x v="10"/>
    <n v="0"/>
    <x v="3"/>
    <x v="2"/>
    <x v="1"/>
    <x v="2"/>
  </r>
  <r>
    <n v="424360709"/>
    <s v="O. Habbeshaw"/>
    <x v="56"/>
    <s v="Aug"/>
    <n v="2024"/>
    <d v="1899-12-30T18:06:00"/>
    <x v="0"/>
    <x v="1"/>
    <n v="4"/>
    <x v="1"/>
    <s v="Two or More Races"/>
    <x v="1"/>
    <x v="1"/>
    <m/>
    <n v="36"/>
    <s v="Delay"/>
    <x v="26"/>
    <n v="18"/>
    <x v="1"/>
    <x v="2"/>
    <x v="0"/>
    <x v="2"/>
  </r>
  <r>
    <n v="361200157"/>
    <s v="O. Hrinishin"/>
    <x v="7"/>
    <s v="Jul"/>
    <n v="2023"/>
    <d v="1899-12-30T03:22:00"/>
    <x v="1"/>
    <x v="1"/>
    <n v="2"/>
    <x v="1"/>
    <s v="Two or More Races"/>
    <x v="1"/>
    <x v="1"/>
    <m/>
    <n v="38"/>
    <s v="Delay"/>
    <x v="4"/>
    <n v="3"/>
    <x v="3"/>
    <x v="2"/>
    <x v="0"/>
    <x v="2"/>
  </r>
  <r>
    <n v="707266477"/>
    <s v="O. Masey"/>
    <x v="236"/>
    <s v="Nov"/>
    <n v="2023"/>
    <d v="1899-12-30T01:28:00"/>
    <x v="1"/>
    <x v="1"/>
    <n v="14"/>
    <x v="4"/>
    <s v="Two or More Races"/>
    <x v="1"/>
    <x v="1"/>
    <m/>
    <n v="47"/>
    <s v="Delay"/>
    <x v="25"/>
    <n v="1"/>
    <x v="3"/>
    <x v="0"/>
    <x v="2"/>
    <x v="0"/>
  </r>
  <r>
    <n v="428114631"/>
    <s v="P. Giacomazzo"/>
    <x v="2"/>
    <s v="Jun"/>
    <n v="2024"/>
    <d v="1899-12-30T08:48:00"/>
    <x v="2"/>
    <x v="1"/>
    <n v="43"/>
    <x v="6"/>
    <s v="Two or More Races"/>
    <x v="1"/>
    <x v="1"/>
    <m/>
    <n v="14"/>
    <s v="Within Time"/>
    <x v="0"/>
    <n v="8"/>
    <x v="0"/>
    <x v="0"/>
    <x v="1"/>
    <x v="0"/>
  </r>
  <r>
    <n v="773383470"/>
    <s v="P. Littlefair"/>
    <x v="99"/>
    <s v="Aug"/>
    <n v="2024"/>
    <d v="1899-12-30T00:15:00"/>
    <x v="2"/>
    <x v="1"/>
    <n v="75"/>
    <x v="5"/>
    <s v="Two or More Races"/>
    <x v="1"/>
    <x v="1"/>
    <m/>
    <n v="26"/>
    <s v="Within Time"/>
    <x v="1"/>
    <n v="0"/>
    <x v="3"/>
    <x v="0"/>
    <x v="1"/>
    <x v="0"/>
  </r>
  <r>
    <n v="536139230"/>
    <s v="P. Corr"/>
    <x v="106"/>
    <s v="Oct"/>
    <n v="2024"/>
    <d v="1899-12-30T18:08:00"/>
    <x v="0"/>
    <x v="1"/>
    <n v="73"/>
    <x v="5"/>
    <s v="Two or More Races"/>
    <x v="1"/>
    <x v="1"/>
    <m/>
    <n v="51"/>
    <s v="Delay"/>
    <x v="3"/>
    <n v="18"/>
    <x v="1"/>
    <x v="2"/>
    <x v="2"/>
    <x v="2"/>
  </r>
  <r>
    <n v="852036666"/>
    <s v="Q. Ellinor"/>
    <x v="481"/>
    <s v="Jun"/>
    <n v="2024"/>
    <d v="1899-12-30T14:44:00"/>
    <x v="6"/>
    <x v="1"/>
    <n v="63"/>
    <x v="0"/>
    <s v="Two or More Races"/>
    <x v="1"/>
    <x v="1"/>
    <m/>
    <n v="10"/>
    <s v="Within Time"/>
    <x v="10"/>
    <n v="14"/>
    <x v="2"/>
    <x v="2"/>
    <x v="1"/>
    <x v="2"/>
  </r>
  <r>
    <n v="614106705"/>
    <s v="Q. Liggins"/>
    <x v="107"/>
    <s v="Jan"/>
    <n v="2024"/>
    <d v="1899-12-30T05:55:00"/>
    <x v="4"/>
    <x v="1"/>
    <n v="61"/>
    <x v="0"/>
    <s v="Two or More Races"/>
    <x v="1"/>
    <x v="1"/>
    <m/>
    <n v="33"/>
    <s v="Delay"/>
    <x v="4"/>
    <n v="5"/>
    <x v="3"/>
    <x v="2"/>
    <x v="0"/>
    <x v="2"/>
  </r>
  <r>
    <n v="866688167"/>
    <s v="R. Tewkesbury."/>
    <x v="451"/>
    <s v="Sep"/>
    <n v="2023"/>
    <d v="1899-12-30T03:06:00"/>
    <x v="4"/>
    <x v="1"/>
    <n v="8"/>
    <x v="4"/>
    <s v="Two or More Races"/>
    <x v="1"/>
    <x v="1"/>
    <m/>
    <n v="31"/>
    <s v="Delay"/>
    <x v="10"/>
    <n v="3"/>
    <x v="3"/>
    <x v="2"/>
    <x v="0"/>
    <x v="2"/>
  </r>
  <r>
    <n v="101664553"/>
    <s v="R. Odd"/>
    <x v="567"/>
    <s v="Mar"/>
    <n v="2024"/>
    <d v="1899-12-30T14:12:00"/>
    <x v="1"/>
    <x v="1"/>
    <n v="14"/>
    <x v="4"/>
    <s v="Two or More Races"/>
    <x v="1"/>
    <x v="1"/>
    <m/>
    <n v="57"/>
    <s v="Delay"/>
    <x v="12"/>
    <n v="14"/>
    <x v="2"/>
    <x v="2"/>
    <x v="2"/>
    <x v="2"/>
  </r>
  <r>
    <n v="696262070"/>
    <s v="T. Wedon"/>
    <x v="230"/>
    <s v="Jul"/>
    <n v="2024"/>
    <d v="1899-12-30T03:37:00"/>
    <x v="2"/>
    <x v="1"/>
    <n v="5"/>
    <x v="4"/>
    <s v="Two or More Races"/>
    <x v="1"/>
    <x v="1"/>
    <m/>
    <n v="45"/>
    <s v="Delay"/>
    <x v="25"/>
    <n v="3"/>
    <x v="3"/>
    <x v="0"/>
    <x v="0"/>
    <x v="0"/>
  </r>
  <r>
    <n v="347606369"/>
    <s v="T. Benediktovich"/>
    <x v="529"/>
    <s v="Aug"/>
    <n v="2023"/>
    <d v="1899-12-30T00:40:00"/>
    <x v="2"/>
    <x v="1"/>
    <n v="71"/>
    <x v="5"/>
    <s v="Two or More Races"/>
    <x v="1"/>
    <x v="1"/>
    <m/>
    <n v="52"/>
    <s v="Delay"/>
    <x v="29"/>
    <n v="0"/>
    <x v="3"/>
    <x v="2"/>
    <x v="2"/>
    <x v="2"/>
  </r>
  <r>
    <n v="331491782"/>
    <s v="U. Siegertsz"/>
    <x v="539"/>
    <s v="Aug"/>
    <n v="2024"/>
    <d v="1899-12-30T17:13:00"/>
    <x v="4"/>
    <x v="1"/>
    <n v="13"/>
    <x v="4"/>
    <s v="Two or More Races"/>
    <x v="1"/>
    <x v="1"/>
    <m/>
    <n v="14"/>
    <s v="Within Time"/>
    <x v="5"/>
    <n v="17"/>
    <x v="2"/>
    <x v="0"/>
    <x v="1"/>
    <x v="0"/>
  </r>
  <r>
    <n v="763094106"/>
    <s v="U. Bice"/>
    <x v="425"/>
    <s v="Dec"/>
    <n v="2023"/>
    <d v="1899-12-30T00:26:00"/>
    <x v="0"/>
    <x v="1"/>
    <n v="77"/>
    <x v="5"/>
    <s v="Two or More Races"/>
    <x v="1"/>
    <x v="1"/>
    <m/>
    <n v="21"/>
    <s v="Within Time"/>
    <x v="23"/>
    <n v="0"/>
    <x v="3"/>
    <x v="2"/>
    <x v="1"/>
    <x v="2"/>
  </r>
  <r>
    <n v="848861919"/>
    <s v="U. Lebourn"/>
    <x v="486"/>
    <s v="Apr"/>
    <n v="2023"/>
    <d v="1899-12-30T21:57:00"/>
    <x v="4"/>
    <x v="1"/>
    <n v="61"/>
    <x v="0"/>
    <s v="Two or More Races"/>
    <x v="1"/>
    <x v="1"/>
    <m/>
    <n v="42"/>
    <s v="Delay"/>
    <x v="24"/>
    <n v="21"/>
    <x v="1"/>
    <x v="1"/>
    <x v="0"/>
    <x v="1"/>
  </r>
  <r>
    <n v="194079452"/>
    <s v="U. Kasman"/>
    <x v="457"/>
    <s v="Jul"/>
    <n v="2023"/>
    <d v="1899-12-30T21:54:00"/>
    <x v="1"/>
    <x v="1"/>
    <n v="23"/>
    <x v="3"/>
    <s v="Two or More Races"/>
    <x v="1"/>
    <x v="1"/>
    <m/>
    <n v="56"/>
    <s v="Delay"/>
    <x v="1"/>
    <n v="21"/>
    <x v="1"/>
    <x v="0"/>
    <x v="2"/>
    <x v="0"/>
  </r>
  <r>
    <n v="144661948"/>
    <s v="V. Bewfield"/>
    <x v="103"/>
    <s v="Jul"/>
    <n v="2023"/>
    <d v="1899-12-30T11:04:00"/>
    <x v="0"/>
    <x v="1"/>
    <n v="44"/>
    <x v="6"/>
    <s v="Two or More Races"/>
    <x v="1"/>
    <x v="1"/>
    <m/>
    <n v="17"/>
    <s v="Within Time"/>
    <x v="7"/>
    <n v="11"/>
    <x v="0"/>
    <x v="2"/>
    <x v="1"/>
    <x v="2"/>
  </r>
  <r>
    <n v="106639645"/>
    <s v="V. Laverock"/>
    <x v="231"/>
    <s v="Oct"/>
    <n v="2023"/>
    <d v="1899-12-30T10:35:00"/>
    <x v="3"/>
    <x v="1"/>
    <n v="67"/>
    <x v="0"/>
    <s v="Two or More Races"/>
    <x v="1"/>
    <x v="1"/>
    <m/>
    <n v="28"/>
    <s v="Within Time"/>
    <x v="13"/>
    <n v="10"/>
    <x v="0"/>
    <x v="2"/>
    <x v="1"/>
    <x v="2"/>
  </r>
  <r>
    <n v="809570960"/>
    <s v="V. Gurton"/>
    <x v="341"/>
    <s v="Apr"/>
    <n v="2024"/>
    <d v="1899-12-30T15:37:00"/>
    <x v="2"/>
    <x v="1"/>
    <n v="49"/>
    <x v="2"/>
    <s v="Two or More Races"/>
    <x v="1"/>
    <x v="1"/>
    <m/>
    <n v="39"/>
    <s v="Delay"/>
    <x v="6"/>
    <n v="15"/>
    <x v="2"/>
    <x v="3"/>
    <x v="0"/>
    <x v="0"/>
  </r>
  <r>
    <n v="714308768"/>
    <s v="V. Jansa"/>
    <x v="461"/>
    <s v="Dec"/>
    <n v="2023"/>
    <d v="1899-12-30T15:38:00"/>
    <x v="6"/>
    <x v="1"/>
    <n v="4"/>
    <x v="1"/>
    <s v="Two or More Races"/>
    <x v="1"/>
    <x v="1"/>
    <m/>
    <n v="51"/>
    <s v="Delay"/>
    <x v="18"/>
    <n v="15"/>
    <x v="2"/>
    <x v="1"/>
    <x v="2"/>
    <x v="1"/>
  </r>
  <r>
    <n v="161217511"/>
    <s v="W. Beadles"/>
    <x v="530"/>
    <s v="Apr"/>
    <n v="2024"/>
    <d v="1899-12-30T02:48:00"/>
    <x v="3"/>
    <x v="1"/>
    <n v="33"/>
    <x v="6"/>
    <s v="Two or More Races"/>
    <x v="1"/>
    <x v="1"/>
    <m/>
    <n v="19"/>
    <s v="Within Time"/>
    <x v="16"/>
    <n v="2"/>
    <x v="3"/>
    <x v="1"/>
    <x v="1"/>
    <x v="1"/>
  </r>
  <r>
    <n v="247229153"/>
    <s v="W. Freeborne"/>
    <x v="270"/>
    <s v="Aug"/>
    <n v="2024"/>
    <d v="1899-12-30T17:53:00"/>
    <x v="2"/>
    <x v="1"/>
    <n v="79"/>
    <x v="5"/>
    <s v="Two or More Races"/>
    <x v="1"/>
    <x v="1"/>
    <m/>
    <n v="35"/>
    <s v="Delay"/>
    <x v="19"/>
    <n v="17"/>
    <x v="2"/>
    <x v="3"/>
    <x v="0"/>
    <x v="1"/>
  </r>
  <r>
    <n v="222927536"/>
    <s v="X. Jeakins"/>
    <x v="468"/>
    <s v="Jun"/>
    <n v="2023"/>
    <d v="1899-12-30T14:26:00"/>
    <x v="0"/>
    <x v="1"/>
    <n v="15"/>
    <x v="3"/>
    <s v="Two or More Races"/>
    <x v="1"/>
    <x v="1"/>
    <m/>
    <n v="16"/>
    <s v="Within Time"/>
    <x v="16"/>
    <n v="14"/>
    <x v="2"/>
    <x v="1"/>
    <x v="1"/>
    <x v="1"/>
  </r>
  <r>
    <n v="733115395"/>
    <s v="X. Speeks"/>
    <x v="11"/>
    <s v="Mar"/>
    <n v="2024"/>
    <d v="1899-12-30T00:21:00"/>
    <x v="3"/>
    <x v="1"/>
    <n v="9"/>
    <x v="4"/>
    <s v="Two or More Races"/>
    <x v="1"/>
    <x v="1"/>
    <m/>
    <n v="33"/>
    <s v="Delay"/>
    <x v="8"/>
    <n v="0"/>
    <x v="3"/>
    <x v="3"/>
    <x v="0"/>
    <x v="1"/>
  </r>
  <r>
    <n v="718379286"/>
    <s v="Y. Tidswell"/>
    <x v="364"/>
    <s v="Sep"/>
    <n v="2023"/>
    <d v="1899-12-30T09:01:00"/>
    <x v="1"/>
    <x v="1"/>
    <n v="46"/>
    <x v="2"/>
    <s v="Two or More Races"/>
    <x v="1"/>
    <x v="1"/>
    <m/>
    <n v="50"/>
    <s v="Delay"/>
    <x v="11"/>
    <n v="9"/>
    <x v="0"/>
    <x v="0"/>
    <x v="2"/>
    <x v="0"/>
  </r>
  <r>
    <n v="398428539"/>
    <s v="Z. Blacktin"/>
    <x v="276"/>
    <s v="Oct"/>
    <n v="2023"/>
    <d v="1899-12-30T02:46:00"/>
    <x v="3"/>
    <x v="1"/>
    <n v="59"/>
    <x v="2"/>
    <s v="Two or More Races"/>
    <x v="1"/>
    <x v="1"/>
    <m/>
    <n v="38"/>
    <s v="Delay"/>
    <x v="4"/>
    <n v="2"/>
    <x v="3"/>
    <x v="2"/>
    <x v="0"/>
    <x v="2"/>
  </r>
  <r>
    <n v="680881118"/>
    <s v="Z. Rens"/>
    <x v="258"/>
    <s v="Apr"/>
    <n v="2024"/>
    <d v="1899-12-30T08:44:00"/>
    <x v="2"/>
    <x v="1"/>
    <n v="30"/>
    <x v="6"/>
    <s v="Two or More Races"/>
    <x v="1"/>
    <x v="1"/>
    <m/>
    <n v="50"/>
    <s v="Delay"/>
    <x v="25"/>
    <n v="8"/>
    <x v="0"/>
    <x v="0"/>
    <x v="2"/>
    <x v="0"/>
  </r>
  <r>
    <n v="249158609"/>
    <s v="Q. Crammy"/>
    <x v="319"/>
    <s v="Oct"/>
    <n v="2024"/>
    <d v="1899-12-30T07:28:00"/>
    <x v="0"/>
    <x v="1"/>
    <n v="1"/>
    <x v="1"/>
    <s v="Two or More Races"/>
    <x v="1"/>
    <x v="1"/>
    <n v="0"/>
    <n v="20"/>
    <s v="Within Time"/>
    <x v="30"/>
    <n v="7"/>
    <x v="0"/>
    <x v="3"/>
    <x v="1"/>
    <x v="1"/>
  </r>
  <r>
    <n v="782938426"/>
    <s v="Q. Mechic"/>
    <x v="483"/>
    <s v="Jan"/>
    <n v="2024"/>
    <d v="1899-12-30T08:16:00"/>
    <x v="0"/>
    <x v="1"/>
    <n v="53"/>
    <x v="2"/>
    <s v="Two or More Races"/>
    <x v="1"/>
    <x v="1"/>
    <n v="0"/>
    <n v="41"/>
    <s v="Delay"/>
    <x v="29"/>
    <n v="8"/>
    <x v="0"/>
    <x v="2"/>
    <x v="0"/>
    <x v="2"/>
  </r>
  <r>
    <n v="421317038"/>
    <s v="H. Jurczak"/>
    <x v="375"/>
    <s v="Sep"/>
    <n v="2023"/>
    <d v="1899-12-30T18:30:00"/>
    <x v="0"/>
    <x v="1"/>
    <n v="31"/>
    <x v="6"/>
    <s v="Two or More Races"/>
    <x v="1"/>
    <x v="1"/>
    <n v="1"/>
    <n v="40"/>
    <s v="Delay"/>
    <x v="23"/>
    <n v="18"/>
    <x v="1"/>
    <x v="2"/>
    <x v="0"/>
    <x v="2"/>
  </r>
  <r>
    <n v="776521013"/>
    <s v="Y. Sindell"/>
    <x v="353"/>
    <s v="Jul"/>
    <n v="2023"/>
    <d v="1899-12-30T00:17:00"/>
    <x v="2"/>
    <x v="1"/>
    <n v="44"/>
    <x v="6"/>
    <s v="Two or More Races"/>
    <x v="1"/>
    <x v="1"/>
    <n v="1"/>
    <n v="13"/>
    <s v="Within Time"/>
    <x v="27"/>
    <n v="0"/>
    <x v="3"/>
    <x v="3"/>
    <x v="1"/>
    <x v="0"/>
  </r>
  <r>
    <n v="743852344"/>
    <s v="B. MacAllaster"/>
    <x v="69"/>
    <s v="Mar"/>
    <n v="2024"/>
    <d v="1899-12-30T00:01:00"/>
    <x v="2"/>
    <x v="1"/>
    <n v="8"/>
    <x v="4"/>
    <s v="Two or More Races"/>
    <x v="1"/>
    <x v="1"/>
    <n v="2"/>
    <n v="16"/>
    <s v="Within Time"/>
    <x v="16"/>
    <n v="0"/>
    <x v="3"/>
    <x v="1"/>
    <x v="1"/>
    <x v="1"/>
  </r>
  <r>
    <n v="639066643"/>
    <s v="Q. Mostin"/>
    <x v="427"/>
    <s v="Aug"/>
    <n v="2023"/>
    <d v="1899-12-30T18:31:00"/>
    <x v="5"/>
    <x v="1"/>
    <n v="68"/>
    <x v="0"/>
    <s v="Two or More Races"/>
    <x v="1"/>
    <x v="1"/>
    <n v="3"/>
    <n v="12"/>
    <s v="Within Time"/>
    <x v="10"/>
    <n v="18"/>
    <x v="1"/>
    <x v="2"/>
    <x v="1"/>
    <x v="2"/>
  </r>
  <r>
    <n v="620571837"/>
    <s v="F. Habbert"/>
    <x v="355"/>
    <s v="Jun"/>
    <n v="2023"/>
    <d v="1899-12-30T02:36:00"/>
    <x v="0"/>
    <x v="1"/>
    <n v="60"/>
    <x v="0"/>
    <s v="Two or More Races"/>
    <x v="1"/>
    <x v="1"/>
    <n v="4"/>
    <n v="56"/>
    <s v="Delay"/>
    <x v="20"/>
    <n v="2"/>
    <x v="3"/>
    <x v="3"/>
    <x v="2"/>
    <x v="0"/>
  </r>
  <r>
    <n v="115273838"/>
    <s v="T. Bapty"/>
    <x v="536"/>
    <s v="Sep"/>
    <n v="2024"/>
    <d v="1899-12-30T23:21:00"/>
    <x v="4"/>
    <x v="1"/>
    <n v="75"/>
    <x v="5"/>
    <s v="Two or More Races"/>
    <x v="1"/>
    <x v="1"/>
    <n v="5"/>
    <n v="41"/>
    <s v="Delay"/>
    <x v="3"/>
    <n v="23"/>
    <x v="1"/>
    <x v="2"/>
    <x v="0"/>
    <x v="2"/>
  </r>
  <r>
    <n v="368886976"/>
    <s v="M. Chezier"/>
    <x v="563"/>
    <s v="Jul"/>
    <n v="2023"/>
    <d v="1899-12-30T00:22:00"/>
    <x v="0"/>
    <x v="1"/>
    <n v="66"/>
    <x v="0"/>
    <s v="Two or More Races"/>
    <x v="1"/>
    <x v="1"/>
    <n v="7"/>
    <n v="59"/>
    <s v="Delay"/>
    <x v="9"/>
    <n v="0"/>
    <x v="3"/>
    <x v="3"/>
    <x v="2"/>
    <x v="0"/>
  </r>
  <r>
    <n v="106191978"/>
    <s v="V. Course"/>
    <x v="570"/>
    <s v="Jun"/>
    <n v="2024"/>
    <d v="1899-12-30T11:59:00"/>
    <x v="2"/>
    <x v="1"/>
    <n v="34"/>
    <x v="6"/>
    <s v="Two or More Races"/>
    <x v="1"/>
    <x v="1"/>
    <n v="7"/>
    <n v="21"/>
    <s v="Within Time"/>
    <x v="22"/>
    <n v="11"/>
    <x v="0"/>
    <x v="1"/>
    <x v="1"/>
    <x v="1"/>
  </r>
  <r>
    <n v="110625261"/>
    <s v="D. Blezard"/>
    <x v="460"/>
    <s v="May"/>
    <n v="2023"/>
    <d v="1899-12-30T08:49:00"/>
    <x v="3"/>
    <x v="1"/>
    <n v="37"/>
    <x v="6"/>
    <s v="Two or More Races"/>
    <x v="1"/>
    <x v="1"/>
    <n v="8"/>
    <n v="38"/>
    <s v="Delay"/>
    <x v="16"/>
    <n v="8"/>
    <x v="0"/>
    <x v="1"/>
    <x v="0"/>
    <x v="1"/>
  </r>
  <r>
    <n v="350643851"/>
    <s v="G. Earl"/>
    <x v="322"/>
    <s v="May"/>
    <n v="2023"/>
    <d v="1899-12-30T04:52:00"/>
    <x v="6"/>
    <x v="1"/>
    <n v="56"/>
    <x v="2"/>
    <s v="Two or More Races"/>
    <x v="1"/>
    <x v="1"/>
    <n v="8"/>
    <n v="60"/>
    <s v="Delay"/>
    <x v="11"/>
    <n v="4"/>
    <x v="3"/>
    <x v="0"/>
    <x v="2"/>
    <x v="0"/>
  </r>
  <r>
    <n v="776231137"/>
    <s v="P. Delahunty"/>
    <x v="545"/>
    <s v="Dec"/>
    <n v="2023"/>
    <d v="1899-12-30T17:24:00"/>
    <x v="0"/>
    <x v="1"/>
    <n v="37"/>
    <x v="6"/>
    <s v="Two or More Races"/>
    <x v="1"/>
    <x v="1"/>
    <n v="8"/>
    <n v="14"/>
    <s v="Within Time"/>
    <x v="27"/>
    <n v="17"/>
    <x v="2"/>
    <x v="3"/>
    <x v="1"/>
    <x v="0"/>
  </r>
  <r>
    <n v="333868631"/>
    <s v="U. Alessandretti"/>
    <x v="400"/>
    <s v="Oct"/>
    <n v="2024"/>
    <d v="1899-12-30T23:47:00"/>
    <x v="2"/>
    <x v="1"/>
    <n v="6"/>
    <x v="4"/>
    <s v="Two or More Races"/>
    <x v="1"/>
    <x v="1"/>
    <n v="9"/>
    <n v="16"/>
    <s v="Within Time"/>
    <x v="14"/>
    <n v="23"/>
    <x v="1"/>
    <x v="0"/>
    <x v="1"/>
    <x v="0"/>
  </r>
  <r>
    <n v="808407844"/>
    <s v="S. Champniss"/>
    <x v="522"/>
    <s v="Jul"/>
    <n v="2024"/>
    <d v="1899-12-30T19:54:00"/>
    <x v="5"/>
    <x v="1"/>
    <n v="2"/>
    <x v="1"/>
    <s v="Two or More Races"/>
    <x v="1"/>
    <x v="1"/>
    <n v="10"/>
    <n v="26"/>
    <s v="Within Time"/>
    <x v="18"/>
    <n v="19"/>
    <x v="1"/>
    <x v="1"/>
    <x v="1"/>
    <x v="1"/>
  </r>
  <r>
    <n v="655603958"/>
    <s v="I. Frear"/>
    <x v="49"/>
    <s v="Oct"/>
    <n v="2024"/>
    <d v="1899-12-30T16:49:00"/>
    <x v="6"/>
    <x v="1"/>
    <n v="64"/>
    <x v="0"/>
    <s v="Two or More Races"/>
    <x v="5"/>
    <x v="1"/>
    <n v="1"/>
    <n v="14"/>
    <s v="Within Time"/>
    <x v="1"/>
    <n v="16"/>
    <x v="2"/>
    <x v="0"/>
    <x v="1"/>
    <x v="0"/>
  </r>
  <r>
    <n v="678062315"/>
    <s v="X. Udey"/>
    <x v="131"/>
    <s v="May"/>
    <n v="2024"/>
    <d v="1899-12-30T21:28:00"/>
    <x v="5"/>
    <x v="1"/>
    <n v="58"/>
    <x v="2"/>
    <s v="Two or More Races"/>
    <x v="5"/>
    <x v="1"/>
    <n v="9"/>
    <n v="22"/>
    <s v="Within Time"/>
    <x v="15"/>
    <n v="21"/>
    <x v="1"/>
    <x v="2"/>
    <x v="1"/>
    <x v="2"/>
  </r>
  <r>
    <n v="137312631"/>
    <s v="J. McCluin"/>
    <x v="348"/>
    <s v="May"/>
    <n v="2024"/>
    <d v="1899-12-30T11:02:00"/>
    <x v="2"/>
    <x v="1"/>
    <n v="16"/>
    <x v="3"/>
    <s v="Two or More Races"/>
    <x v="5"/>
    <x v="1"/>
    <n v="10"/>
    <n v="12"/>
    <s v="Within Time"/>
    <x v="11"/>
    <n v="11"/>
    <x v="0"/>
    <x v="0"/>
    <x v="1"/>
    <x v="0"/>
  </r>
  <r>
    <n v="340900395"/>
    <s v="A. Booy"/>
    <x v="86"/>
    <s v="Jul"/>
    <n v="2024"/>
    <d v="1899-12-30T15:27:00"/>
    <x v="4"/>
    <x v="1"/>
    <n v="61"/>
    <x v="0"/>
    <s v="Two or More Races"/>
    <x v="0"/>
    <x v="1"/>
    <m/>
    <n v="11"/>
    <s v="Within Time"/>
    <x v="19"/>
    <n v="15"/>
    <x v="2"/>
    <x v="3"/>
    <x v="1"/>
    <x v="1"/>
  </r>
  <r>
    <n v="154206000"/>
    <s v="A. Muston"/>
    <x v="276"/>
    <s v="Oct"/>
    <n v="2023"/>
    <d v="1899-12-30T18:32:00"/>
    <x v="3"/>
    <x v="1"/>
    <n v="19"/>
    <x v="3"/>
    <s v="Two or More Races"/>
    <x v="0"/>
    <x v="1"/>
    <m/>
    <n v="40"/>
    <s v="Delay"/>
    <x v="4"/>
    <n v="18"/>
    <x v="1"/>
    <x v="2"/>
    <x v="0"/>
    <x v="2"/>
  </r>
  <r>
    <n v="140540216"/>
    <s v="A. Zettoi"/>
    <x v="534"/>
    <s v="Mar"/>
    <n v="2024"/>
    <d v="1899-12-30T13:35:00"/>
    <x v="5"/>
    <x v="1"/>
    <n v="59"/>
    <x v="2"/>
    <s v="Two or More Races"/>
    <x v="0"/>
    <x v="1"/>
    <m/>
    <n v="58"/>
    <s v="Delay"/>
    <x v="1"/>
    <n v="13"/>
    <x v="2"/>
    <x v="0"/>
    <x v="2"/>
    <x v="0"/>
  </r>
  <r>
    <n v="109372285"/>
    <s v="B. Syer"/>
    <x v="471"/>
    <s v="Jun"/>
    <n v="2023"/>
    <d v="1899-12-30T01:10:00"/>
    <x v="3"/>
    <x v="1"/>
    <n v="59"/>
    <x v="2"/>
    <s v="Two or More Races"/>
    <x v="0"/>
    <x v="1"/>
    <m/>
    <n v="23"/>
    <s v="Within Time"/>
    <x v="25"/>
    <n v="1"/>
    <x v="3"/>
    <x v="0"/>
    <x v="1"/>
    <x v="0"/>
  </r>
  <r>
    <n v="567382530"/>
    <s v="B. McVeigh"/>
    <x v="44"/>
    <s v="Sep"/>
    <n v="2024"/>
    <d v="1899-12-30T15:27:00"/>
    <x v="3"/>
    <x v="1"/>
    <n v="29"/>
    <x v="3"/>
    <s v="Two or More Races"/>
    <x v="0"/>
    <x v="1"/>
    <m/>
    <n v="27"/>
    <s v="Within Time"/>
    <x v="19"/>
    <n v="15"/>
    <x v="2"/>
    <x v="3"/>
    <x v="1"/>
    <x v="1"/>
  </r>
  <r>
    <n v="321327223"/>
    <s v="B. Gibling"/>
    <x v="94"/>
    <s v="Sep"/>
    <n v="2024"/>
    <d v="1899-12-30T11:34:00"/>
    <x v="1"/>
    <x v="1"/>
    <n v="11"/>
    <x v="4"/>
    <s v="Two or More Races"/>
    <x v="0"/>
    <x v="1"/>
    <m/>
    <n v="33"/>
    <s v="Delay"/>
    <x v="20"/>
    <n v="11"/>
    <x v="0"/>
    <x v="3"/>
    <x v="0"/>
    <x v="0"/>
  </r>
  <r>
    <n v="792879816"/>
    <s v="B. Ianni"/>
    <x v="520"/>
    <s v="Jul"/>
    <n v="2024"/>
    <d v="1899-12-30T04:44:00"/>
    <x v="4"/>
    <x v="1"/>
    <n v="74"/>
    <x v="5"/>
    <s v="Two or More Races"/>
    <x v="0"/>
    <x v="1"/>
    <m/>
    <n v="59"/>
    <s v="Delay"/>
    <x v="1"/>
    <n v="4"/>
    <x v="3"/>
    <x v="0"/>
    <x v="2"/>
    <x v="0"/>
  </r>
  <r>
    <n v="267315874"/>
    <s v="C. Pearl"/>
    <x v="38"/>
    <s v="Mar"/>
    <n v="2024"/>
    <d v="1899-12-30T03:48:00"/>
    <x v="1"/>
    <x v="1"/>
    <n v="12"/>
    <x v="4"/>
    <s v="Two or More Races"/>
    <x v="0"/>
    <x v="1"/>
    <m/>
    <n v="11"/>
    <s v="Within Time"/>
    <x v="3"/>
    <n v="3"/>
    <x v="3"/>
    <x v="2"/>
    <x v="1"/>
    <x v="2"/>
  </r>
  <r>
    <n v="395824902"/>
    <s v="C. Restall"/>
    <x v="95"/>
    <s v="Sep"/>
    <n v="2024"/>
    <d v="1899-12-30T19:39:00"/>
    <x v="3"/>
    <x v="1"/>
    <n v="57"/>
    <x v="2"/>
    <s v="Two or More Races"/>
    <x v="0"/>
    <x v="1"/>
    <m/>
    <n v="15"/>
    <s v="Within Time"/>
    <x v="4"/>
    <n v="19"/>
    <x v="1"/>
    <x v="2"/>
    <x v="1"/>
    <x v="2"/>
  </r>
  <r>
    <n v="825041608"/>
    <s v="C. Felce"/>
    <x v="502"/>
    <s v="Sep"/>
    <n v="2023"/>
    <d v="1899-12-30T14:12:00"/>
    <x v="2"/>
    <x v="1"/>
    <n v="38"/>
    <x v="6"/>
    <s v="Two or More Races"/>
    <x v="0"/>
    <x v="1"/>
    <m/>
    <n v="18"/>
    <s v="Within Time"/>
    <x v="26"/>
    <n v="14"/>
    <x v="2"/>
    <x v="2"/>
    <x v="1"/>
    <x v="2"/>
  </r>
  <r>
    <n v="257262912"/>
    <s v="C. Pettwood"/>
    <x v="308"/>
    <s v="May"/>
    <n v="2023"/>
    <d v="1899-12-30T12:13:00"/>
    <x v="4"/>
    <x v="1"/>
    <n v="47"/>
    <x v="2"/>
    <s v="Two or More Races"/>
    <x v="0"/>
    <x v="1"/>
    <m/>
    <n v="19"/>
    <s v="Within Time"/>
    <x v="4"/>
    <n v="12"/>
    <x v="2"/>
    <x v="2"/>
    <x v="1"/>
    <x v="2"/>
  </r>
  <r>
    <n v="350615615"/>
    <s v="C. Plet"/>
    <x v="303"/>
    <s v="Mar"/>
    <n v="2024"/>
    <d v="1899-12-30T20:50:00"/>
    <x v="1"/>
    <x v="1"/>
    <n v="23"/>
    <x v="3"/>
    <s v="Two or More Races"/>
    <x v="0"/>
    <x v="1"/>
    <m/>
    <n v="28"/>
    <s v="Within Time"/>
    <x v="30"/>
    <n v="20"/>
    <x v="1"/>
    <x v="3"/>
    <x v="1"/>
    <x v="1"/>
  </r>
  <r>
    <n v="730869301"/>
    <s v="C. Heaysman"/>
    <x v="201"/>
    <s v="Jul"/>
    <n v="2024"/>
    <d v="1899-12-30T21:14:00"/>
    <x v="1"/>
    <x v="1"/>
    <n v="77"/>
    <x v="5"/>
    <s v="Two or More Races"/>
    <x v="0"/>
    <x v="1"/>
    <m/>
    <n v="33"/>
    <s v="Delay"/>
    <x v="27"/>
    <n v="21"/>
    <x v="1"/>
    <x v="3"/>
    <x v="0"/>
    <x v="0"/>
  </r>
  <r>
    <n v="374252767"/>
    <s v="D. Spadeck"/>
    <x v="224"/>
    <s v="May"/>
    <n v="2024"/>
    <d v="1899-12-30T19:11:00"/>
    <x v="2"/>
    <x v="1"/>
    <n v="49"/>
    <x v="2"/>
    <s v="Two or More Races"/>
    <x v="0"/>
    <x v="1"/>
    <m/>
    <n v="16"/>
    <s v="Within Time"/>
    <x v="30"/>
    <n v="19"/>
    <x v="1"/>
    <x v="3"/>
    <x v="1"/>
    <x v="1"/>
  </r>
  <r>
    <n v="802435672"/>
    <s v="D. Mattys"/>
    <x v="400"/>
    <s v="Oct"/>
    <n v="2024"/>
    <d v="1899-12-30T16:24:00"/>
    <x v="2"/>
    <x v="1"/>
    <n v="21"/>
    <x v="3"/>
    <s v="Two or More Races"/>
    <x v="0"/>
    <x v="1"/>
    <m/>
    <n v="18"/>
    <s v="Within Time"/>
    <x v="14"/>
    <n v="16"/>
    <x v="2"/>
    <x v="0"/>
    <x v="1"/>
    <x v="0"/>
  </r>
  <r>
    <n v="333772455"/>
    <s v="D. Eaglesham"/>
    <x v="242"/>
    <s v="May"/>
    <n v="2024"/>
    <d v="1899-12-30T07:40:00"/>
    <x v="0"/>
    <x v="1"/>
    <n v="58"/>
    <x v="2"/>
    <s v="Two or More Races"/>
    <x v="0"/>
    <x v="1"/>
    <m/>
    <n v="28"/>
    <s v="Within Time"/>
    <x v="13"/>
    <n v="7"/>
    <x v="0"/>
    <x v="2"/>
    <x v="1"/>
    <x v="2"/>
  </r>
  <r>
    <n v="562217626"/>
    <s v="D. Cumming"/>
    <x v="371"/>
    <s v="Jul"/>
    <n v="2023"/>
    <d v="1899-12-30T06:42:00"/>
    <x v="6"/>
    <x v="1"/>
    <n v="21"/>
    <x v="3"/>
    <s v="Two or More Races"/>
    <x v="0"/>
    <x v="1"/>
    <m/>
    <n v="45"/>
    <s v="Delay"/>
    <x v="6"/>
    <n v="6"/>
    <x v="0"/>
    <x v="3"/>
    <x v="0"/>
    <x v="0"/>
  </r>
  <r>
    <n v="294405812"/>
    <s v="D. McQuilliam"/>
    <x v="110"/>
    <s v="Dec"/>
    <n v="2023"/>
    <d v="1899-12-30T17:05:00"/>
    <x v="2"/>
    <x v="1"/>
    <n v="79"/>
    <x v="5"/>
    <s v="Two or More Races"/>
    <x v="0"/>
    <x v="1"/>
    <m/>
    <n v="55"/>
    <s v="Delay"/>
    <x v="28"/>
    <n v="17"/>
    <x v="2"/>
    <x v="0"/>
    <x v="2"/>
    <x v="2"/>
  </r>
  <r>
    <n v="442038987"/>
    <s v="E. Berriman"/>
    <x v="205"/>
    <s v="May"/>
    <n v="2024"/>
    <d v="1899-12-30T21:45:00"/>
    <x v="0"/>
    <x v="1"/>
    <n v="66"/>
    <x v="0"/>
    <s v="Two or More Races"/>
    <x v="0"/>
    <x v="1"/>
    <m/>
    <n v="14"/>
    <s v="Within Time"/>
    <x v="4"/>
    <n v="21"/>
    <x v="1"/>
    <x v="2"/>
    <x v="1"/>
    <x v="2"/>
  </r>
  <r>
    <n v="381345796"/>
    <s v="E. Guillford"/>
    <x v="112"/>
    <s v="Apr"/>
    <n v="2023"/>
    <d v="1899-12-30T16:12:00"/>
    <x v="0"/>
    <x v="1"/>
    <n v="66"/>
    <x v="0"/>
    <s v="Two or More Races"/>
    <x v="0"/>
    <x v="1"/>
    <m/>
    <n v="18"/>
    <s v="Within Time"/>
    <x v="5"/>
    <n v="16"/>
    <x v="2"/>
    <x v="0"/>
    <x v="1"/>
    <x v="0"/>
  </r>
  <r>
    <n v="552641478"/>
    <s v="E. Cressy"/>
    <x v="561"/>
    <s v="Sep"/>
    <n v="2024"/>
    <d v="1899-12-30T13:40:00"/>
    <x v="3"/>
    <x v="1"/>
    <n v="66"/>
    <x v="0"/>
    <s v="Two or More Races"/>
    <x v="0"/>
    <x v="1"/>
    <m/>
    <n v="26"/>
    <s v="Within Time"/>
    <x v="13"/>
    <n v="13"/>
    <x v="2"/>
    <x v="2"/>
    <x v="1"/>
    <x v="2"/>
  </r>
  <r>
    <n v="834472893"/>
    <s v="E. Kearle"/>
    <x v="158"/>
    <s v="Mar"/>
    <n v="2024"/>
    <d v="1899-12-30T06:55:00"/>
    <x v="1"/>
    <x v="1"/>
    <n v="77"/>
    <x v="5"/>
    <s v="Two or More Races"/>
    <x v="0"/>
    <x v="1"/>
    <m/>
    <n v="56"/>
    <s v="Delay"/>
    <x v="17"/>
    <n v="6"/>
    <x v="0"/>
    <x v="1"/>
    <x v="2"/>
    <x v="1"/>
  </r>
  <r>
    <n v="586805588"/>
    <s v="F. Tredwell"/>
    <x v="477"/>
    <s v="Sep"/>
    <n v="2024"/>
    <d v="1899-12-30T23:59:00"/>
    <x v="6"/>
    <x v="1"/>
    <n v="45"/>
    <x v="2"/>
    <s v="Two or More Races"/>
    <x v="0"/>
    <x v="1"/>
    <m/>
    <n v="11"/>
    <s v="Within Time"/>
    <x v="24"/>
    <n v="23"/>
    <x v="1"/>
    <x v="1"/>
    <x v="1"/>
    <x v="1"/>
  </r>
  <r>
    <n v="717436092"/>
    <s v="F. Probate"/>
    <x v="5"/>
    <s v="Apr"/>
    <n v="2023"/>
    <d v="1899-12-30T09:51:00"/>
    <x v="2"/>
    <x v="1"/>
    <n v="70"/>
    <x v="5"/>
    <s v="Two or More Races"/>
    <x v="0"/>
    <x v="1"/>
    <m/>
    <n v="15"/>
    <s v="Within Time"/>
    <x v="0"/>
    <n v="9"/>
    <x v="0"/>
    <x v="0"/>
    <x v="1"/>
    <x v="0"/>
  </r>
  <r>
    <n v="710353311"/>
    <s v="F. Somerscales"/>
    <x v="539"/>
    <s v="Aug"/>
    <n v="2024"/>
    <d v="1899-12-30T10:33:00"/>
    <x v="4"/>
    <x v="1"/>
    <n v="29"/>
    <x v="3"/>
    <s v="Two or More Races"/>
    <x v="0"/>
    <x v="1"/>
    <m/>
    <n v="18"/>
    <s v="Within Time"/>
    <x v="5"/>
    <n v="10"/>
    <x v="0"/>
    <x v="0"/>
    <x v="1"/>
    <x v="0"/>
  </r>
  <r>
    <n v="873709664"/>
    <s v="F. Cleynman"/>
    <x v="90"/>
    <s v="Aug"/>
    <n v="2023"/>
    <d v="1899-12-30T01:31:00"/>
    <x v="3"/>
    <x v="1"/>
    <n v="45"/>
    <x v="2"/>
    <s v="Two or More Races"/>
    <x v="0"/>
    <x v="1"/>
    <m/>
    <n v="30"/>
    <s v="Delay"/>
    <x v="27"/>
    <n v="1"/>
    <x v="3"/>
    <x v="3"/>
    <x v="1"/>
    <x v="0"/>
  </r>
  <r>
    <n v="115984542"/>
    <s v="F. Cadell"/>
    <x v="113"/>
    <s v="Sep"/>
    <n v="2024"/>
    <d v="1899-12-30T23:49:00"/>
    <x v="5"/>
    <x v="1"/>
    <n v="7"/>
    <x v="4"/>
    <s v="Two or More Races"/>
    <x v="0"/>
    <x v="1"/>
    <m/>
    <n v="31"/>
    <s v="Delay"/>
    <x v="0"/>
    <n v="23"/>
    <x v="1"/>
    <x v="0"/>
    <x v="0"/>
    <x v="0"/>
  </r>
  <r>
    <n v="663781073"/>
    <s v="F. Biagi"/>
    <x v="109"/>
    <s v="Jul"/>
    <n v="2023"/>
    <d v="1899-12-30T19:11:00"/>
    <x v="4"/>
    <x v="1"/>
    <n v="72"/>
    <x v="5"/>
    <s v="Two or More Races"/>
    <x v="0"/>
    <x v="1"/>
    <m/>
    <n v="33"/>
    <s v="Delay"/>
    <x v="29"/>
    <n v="19"/>
    <x v="1"/>
    <x v="2"/>
    <x v="0"/>
    <x v="2"/>
  </r>
  <r>
    <n v="172362378"/>
    <s v="F. Darycott"/>
    <x v="193"/>
    <s v="Sep"/>
    <n v="2024"/>
    <d v="1899-12-30T03:12:00"/>
    <x v="3"/>
    <x v="1"/>
    <n v="58"/>
    <x v="2"/>
    <s v="Two or More Races"/>
    <x v="0"/>
    <x v="1"/>
    <m/>
    <n v="38"/>
    <s v="Delay"/>
    <x v="21"/>
    <n v="3"/>
    <x v="3"/>
    <x v="1"/>
    <x v="0"/>
    <x v="1"/>
  </r>
  <r>
    <n v="548347659"/>
    <s v="F. Jentzsch"/>
    <x v="263"/>
    <s v="Aug"/>
    <n v="2023"/>
    <d v="1899-12-30T10:49:00"/>
    <x v="3"/>
    <x v="1"/>
    <n v="34"/>
    <x v="6"/>
    <s v="Two or More Races"/>
    <x v="0"/>
    <x v="1"/>
    <m/>
    <n v="42"/>
    <s v="Delay"/>
    <x v="0"/>
    <n v="10"/>
    <x v="0"/>
    <x v="0"/>
    <x v="0"/>
    <x v="0"/>
  </r>
  <r>
    <n v="186915001"/>
    <s v="F. Orpwood"/>
    <x v="494"/>
    <s v="Jan"/>
    <n v="2024"/>
    <d v="1899-12-30T03:57:00"/>
    <x v="2"/>
    <x v="1"/>
    <n v="18"/>
    <x v="3"/>
    <s v="Two or More Races"/>
    <x v="0"/>
    <x v="1"/>
    <m/>
    <n v="44"/>
    <s v="Delay"/>
    <x v="10"/>
    <n v="3"/>
    <x v="3"/>
    <x v="2"/>
    <x v="0"/>
    <x v="2"/>
  </r>
  <r>
    <n v="406827977"/>
    <s v="F. Brassill"/>
    <x v="199"/>
    <s v="Dec"/>
    <n v="2023"/>
    <d v="1899-12-30T01:52:00"/>
    <x v="1"/>
    <x v="1"/>
    <n v="55"/>
    <x v="2"/>
    <s v="Two or More Races"/>
    <x v="0"/>
    <x v="1"/>
    <m/>
    <n v="48"/>
    <s v="Delay"/>
    <x v="17"/>
    <n v="1"/>
    <x v="3"/>
    <x v="1"/>
    <x v="2"/>
    <x v="1"/>
  </r>
  <r>
    <n v="394174256"/>
    <s v="F. Giannassi"/>
    <x v="331"/>
    <s v="Jul"/>
    <n v="2023"/>
    <d v="1899-12-30T05:58:00"/>
    <x v="1"/>
    <x v="1"/>
    <n v="17"/>
    <x v="3"/>
    <s v="Two or More Races"/>
    <x v="0"/>
    <x v="1"/>
    <m/>
    <n v="52"/>
    <s v="Delay"/>
    <x v="21"/>
    <n v="5"/>
    <x v="3"/>
    <x v="1"/>
    <x v="2"/>
    <x v="1"/>
  </r>
  <r>
    <n v="653908789"/>
    <s v="F. Leas"/>
    <x v="93"/>
    <s v="Mar"/>
    <n v="2024"/>
    <d v="1899-12-30T14:51:00"/>
    <x v="3"/>
    <x v="1"/>
    <n v="28"/>
    <x v="3"/>
    <s v="Two or More Races"/>
    <x v="0"/>
    <x v="1"/>
    <m/>
    <n v="59"/>
    <s v="Delay"/>
    <x v="15"/>
    <n v="14"/>
    <x v="2"/>
    <x v="2"/>
    <x v="2"/>
    <x v="2"/>
  </r>
  <r>
    <n v="478974429"/>
    <s v="F. Dooland"/>
    <x v="99"/>
    <s v="Aug"/>
    <n v="2024"/>
    <d v="1899-12-30T23:15:00"/>
    <x v="2"/>
    <x v="1"/>
    <n v="61"/>
    <x v="0"/>
    <s v="Two or More Races"/>
    <x v="0"/>
    <x v="1"/>
    <m/>
    <n v="59"/>
    <s v="Delay"/>
    <x v="1"/>
    <n v="23"/>
    <x v="1"/>
    <x v="0"/>
    <x v="2"/>
    <x v="0"/>
  </r>
  <r>
    <n v="507612190"/>
    <s v="G. Behne"/>
    <x v="317"/>
    <s v="Nov"/>
    <n v="2023"/>
    <d v="1899-12-30T12:12:00"/>
    <x v="1"/>
    <x v="1"/>
    <n v="67"/>
    <x v="0"/>
    <s v="Two or More Races"/>
    <x v="0"/>
    <x v="1"/>
    <m/>
    <n v="16"/>
    <s v="Within Time"/>
    <x v="10"/>
    <n v="12"/>
    <x v="2"/>
    <x v="2"/>
    <x v="1"/>
    <x v="2"/>
  </r>
  <r>
    <n v="796630118"/>
    <s v="G. Elflain"/>
    <x v="235"/>
    <s v="Jul"/>
    <n v="2024"/>
    <d v="1899-12-30T22:40:00"/>
    <x v="6"/>
    <x v="1"/>
    <n v="78"/>
    <x v="5"/>
    <s v="Two or More Races"/>
    <x v="0"/>
    <x v="1"/>
    <m/>
    <n v="23"/>
    <s v="Within Time"/>
    <x v="3"/>
    <n v="22"/>
    <x v="1"/>
    <x v="2"/>
    <x v="1"/>
    <x v="2"/>
  </r>
  <r>
    <n v="538854594"/>
    <s v="G. Loude"/>
    <x v="316"/>
    <s v="Sep"/>
    <n v="2024"/>
    <d v="1899-12-30T00:28:00"/>
    <x v="0"/>
    <x v="1"/>
    <n v="48"/>
    <x v="2"/>
    <s v="Two or More Races"/>
    <x v="0"/>
    <x v="1"/>
    <m/>
    <n v="28"/>
    <s v="Within Time"/>
    <x v="6"/>
    <n v="0"/>
    <x v="3"/>
    <x v="3"/>
    <x v="1"/>
    <x v="0"/>
  </r>
  <r>
    <n v="740130146"/>
    <s v="G. Dunnet"/>
    <x v="300"/>
    <s v="Dec"/>
    <n v="2023"/>
    <d v="1899-12-30T07:14:00"/>
    <x v="3"/>
    <x v="1"/>
    <n v="62"/>
    <x v="0"/>
    <s v="Two or More Races"/>
    <x v="0"/>
    <x v="1"/>
    <m/>
    <n v="53"/>
    <s v="Delay"/>
    <x v="15"/>
    <n v="7"/>
    <x v="0"/>
    <x v="2"/>
    <x v="2"/>
    <x v="2"/>
  </r>
  <r>
    <n v="238480520"/>
    <s v="G. Warrender"/>
    <x v="235"/>
    <s v="Jul"/>
    <n v="2024"/>
    <d v="1899-12-30T05:26:00"/>
    <x v="6"/>
    <x v="1"/>
    <n v="48"/>
    <x v="2"/>
    <s v="Two or More Races"/>
    <x v="0"/>
    <x v="1"/>
    <m/>
    <n v="55"/>
    <s v="Delay"/>
    <x v="3"/>
    <n v="5"/>
    <x v="3"/>
    <x v="2"/>
    <x v="2"/>
    <x v="2"/>
  </r>
  <r>
    <n v="769355567"/>
    <s v="H. Decourt"/>
    <x v="67"/>
    <s v="May"/>
    <n v="2024"/>
    <d v="1899-12-30T02:32:00"/>
    <x v="0"/>
    <x v="1"/>
    <n v="10"/>
    <x v="4"/>
    <s v="Two or More Races"/>
    <x v="0"/>
    <x v="1"/>
    <m/>
    <n v="28"/>
    <s v="Within Time"/>
    <x v="19"/>
    <n v="2"/>
    <x v="3"/>
    <x v="3"/>
    <x v="1"/>
    <x v="1"/>
  </r>
  <r>
    <n v="698931765"/>
    <s v="H. Doumer"/>
    <x v="49"/>
    <s v="Oct"/>
    <n v="2024"/>
    <d v="1899-12-30T01:38:00"/>
    <x v="6"/>
    <x v="1"/>
    <n v="31"/>
    <x v="6"/>
    <s v="Two or More Races"/>
    <x v="0"/>
    <x v="1"/>
    <m/>
    <n v="34"/>
    <s v="Delay"/>
    <x v="1"/>
    <n v="1"/>
    <x v="3"/>
    <x v="0"/>
    <x v="0"/>
    <x v="0"/>
  </r>
  <r>
    <n v="543374558"/>
    <s v="H. Realy"/>
    <x v="419"/>
    <s v="Oct"/>
    <n v="2024"/>
    <d v="1899-12-30T18:47:00"/>
    <x v="6"/>
    <x v="1"/>
    <n v="17"/>
    <x v="3"/>
    <s v="Two or More Races"/>
    <x v="0"/>
    <x v="1"/>
    <m/>
    <n v="36"/>
    <s v="Delay"/>
    <x v="4"/>
    <n v="18"/>
    <x v="1"/>
    <x v="2"/>
    <x v="0"/>
    <x v="2"/>
  </r>
  <r>
    <n v="335518706"/>
    <s v="H. Aitkenhead"/>
    <x v="517"/>
    <s v="Jul"/>
    <n v="2023"/>
    <d v="1899-12-30T08:40:00"/>
    <x v="3"/>
    <x v="1"/>
    <n v="28"/>
    <x v="3"/>
    <s v="Two or More Races"/>
    <x v="0"/>
    <x v="1"/>
    <m/>
    <n v="44"/>
    <s v="Delay"/>
    <x v="17"/>
    <n v="8"/>
    <x v="0"/>
    <x v="1"/>
    <x v="0"/>
    <x v="1"/>
  </r>
  <r>
    <n v="759678916"/>
    <s v="H. Harrower"/>
    <x v="340"/>
    <s v="May"/>
    <n v="2023"/>
    <d v="1899-12-30T09:05:00"/>
    <x v="0"/>
    <x v="1"/>
    <n v="69"/>
    <x v="0"/>
    <s v="Two or More Races"/>
    <x v="0"/>
    <x v="1"/>
    <m/>
    <n v="44"/>
    <s v="Delay"/>
    <x v="24"/>
    <n v="9"/>
    <x v="0"/>
    <x v="1"/>
    <x v="0"/>
    <x v="1"/>
  </r>
  <r>
    <n v="793058164"/>
    <s v="H. Linkleter"/>
    <x v="414"/>
    <s v="May"/>
    <n v="2024"/>
    <d v="1899-12-30T17:03:00"/>
    <x v="2"/>
    <x v="1"/>
    <n v="27"/>
    <x v="3"/>
    <s v="Two or More Races"/>
    <x v="0"/>
    <x v="1"/>
    <m/>
    <n v="57"/>
    <s v="Delay"/>
    <x v="17"/>
    <n v="17"/>
    <x v="2"/>
    <x v="1"/>
    <x v="2"/>
    <x v="1"/>
  </r>
  <r>
    <n v="780854078"/>
    <s v="I. Lachaize"/>
    <x v="98"/>
    <s v="Oct"/>
    <n v="2024"/>
    <d v="1899-12-30T21:14:00"/>
    <x v="1"/>
    <x v="1"/>
    <n v="18"/>
    <x v="3"/>
    <s v="Two or More Races"/>
    <x v="0"/>
    <x v="1"/>
    <m/>
    <n v="10"/>
    <s v="Within Time"/>
    <x v="9"/>
    <n v="21"/>
    <x v="1"/>
    <x v="3"/>
    <x v="1"/>
    <x v="0"/>
  </r>
  <r>
    <n v="897329183"/>
    <s v="I. Hunstone"/>
    <x v="512"/>
    <s v="Feb"/>
    <n v="2024"/>
    <d v="1899-12-30T17:02:00"/>
    <x v="1"/>
    <x v="1"/>
    <n v="26"/>
    <x v="3"/>
    <s v="Two or More Races"/>
    <x v="0"/>
    <x v="1"/>
    <m/>
    <n v="16"/>
    <s v="Within Time"/>
    <x v="24"/>
    <n v="17"/>
    <x v="2"/>
    <x v="1"/>
    <x v="1"/>
    <x v="1"/>
  </r>
  <r>
    <n v="733472290"/>
    <s v="I. Blackhurst"/>
    <x v="286"/>
    <s v="Mar"/>
    <n v="2024"/>
    <d v="1899-12-30T12:41:00"/>
    <x v="3"/>
    <x v="1"/>
    <n v="21"/>
    <x v="3"/>
    <s v="Two or More Races"/>
    <x v="0"/>
    <x v="1"/>
    <m/>
    <n v="18"/>
    <s v="Within Time"/>
    <x v="14"/>
    <n v="12"/>
    <x v="2"/>
    <x v="0"/>
    <x v="1"/>
    <x v="0"/>
  </r>
  <r>
    <n v="289587260"/>
    <s v="I. Windas"/>
    <x v="542"/>
    <s v="May"/>
    <n v="2023"/>
    <d v="1899-12-30T01:26:00"/>
    <x v="0"/>
    <x v="1"/>
    <n v="31"/>
    <x v="6"/>
    <s v="Two or More Races"/>
    <x v="0"/>
    <x v="1"/>
    <m/>
    <n v="23"/>
    <s v="Within Time"/>
    <x v="29"/>
    <n v="1"/>
    <x v="3"/>
    <x v="2"/>
    <x v="1"/>
    <x v="2"/>
  </r>
  <r>
    <n v="447099471"/>
    <s v="I. Tucker"/>
    <x v="490"/>
    <s v="May"/>
    <n v="2023"/>
    <d v="1899-12-30T15:26:00"/>
    <x v="4"/>
    <x v="1"/>
    <n v="70"/>
    <x v="5"/>
    <s v="Two or More Races"/>
    <x v="0"/>
    <x v="1"/>
    <m/>
    <n v="26"/>
    <s v="Within Time"/>
    <x v="1"/>
    <n v="15"/>
    <x v="2"/>
    <x v="0"/>
    <x v="1"/>
    <x v="0"/>
  </r>
  <r>
    <n v="861347638"/>
    <s v="I. Provis"/>
    <x v="159"/>
    <s v="Jul"/>
    <n v="2023"/>
    <d v="1899-12-30T14:30:00"/>
    <x v="1"/>
    <x v="1"/>
    <n v="1"/>
    <x v="1"/>
    <s v="Two or More Races"/>
    <x v="0"/>
    <x v="1"/>
    <m/>
    <n v="27"/>
    <s v="Within Time"/>
    <x v="13"/>
    <n v="14"/>
    <x v="2"/>
    <x v="2"/>
    <x v="1"/>
    <x v="2"/>
  </r>
  <r>
    <n v="203872918"/>
    <s v="I. Betonia"/>
    <x v="486"/>
    <s v="Apr"/>
    <n v="2023"/>
    <d v="1899-12-30T06:51:00"/>
    <x v="4"/>
    <x v="1"/>
    <n v="2"/>
    <x v="1"/>
    <s v="Two or More Races"/>
    <x v="0"/>
    <x v="1"/>
    <m/>
    <n v="52"/>
    <s v="Delay"/>
    <x v="24"/>
    <n v="6"/>
    <x v="0"/>
    <x v="1"/>
    <x v="2"/>
    <x v="1"/>
  </r>
  <r>
    <n v="381284275"/>
    <s v="I. Portlock"/>
    <x v="546"/>
    <s v="Mar"/>
    <n v="2024"/>
    <d v="1899-12-30T13:05:00"/>
    <x v="0"/>
    <x v="1"/>
    <n v="52"/>
    <x v="2"/>
    <s v="Two or More Races"/>
    <x v="0"/>
    <x v="1"/>
    <m/>
    <n v="60"/>
    <s v="Delay"/>
    <x v="27"/>
    <n v="13"/>
    <x v="2"/>
    <x v="3"/>
    <x v="2"/>
    <x v="0"/>
  </r>
  <r>
    <n v="545799266"/>
    <s v="J. Willingham"/>
    <x v="115"/>
    <s v="Oct"/>
    <n v="2024"/>
    <d v="1899-12-30T11:39:00"/>
    <x v="6"/>
    <x v="1"/>
    <n v="39"/>
    <x v="6"/>
    <s v="Two or More Races"/>
    <x v="0"/>
    <x v="1"/>
    <m/>
    <n v="19"/>
    <s v="Within Time"/>
    <x v="13"/>
    <n v="11"/>
    <x v="0"/>
    <x v="2"/>
    <x v="1"/>
    <x v="2"/>
  </r>
  <r>
    <n v="801026881"/>
    <s v="J. Vigne"/>
    <x v="93"/>
    <s v="Mar"/>
    <n v="2024"/>
    <d v="1899-12-30T13:40:00"/>
    <x v="3"/>
    <x v="1"/>
    <n v="61"/>
    <x v="0"/>
    <s v="Two or More Races"/>
    <x v="0"/>
    <x v="1"/>
    <m/>
    <n v="27"/>
    <s v="Within Time"/>
    <x v="15"/>
    <n v="13"/>
    <x v="2"/>
    <x v="2"/>
    <x v="1"/>
    <x v="2"/>
  </r>
  <r>
    <n v="418230440"/>
    <s v="J. Clue"/>
    <x v="349"/>
    <s v="Apr"/>
    <n v="2023"/>
    <d v="1899-12-30T15:35:00"/>
    <x v="3"/>
    <x v="1"/>
    <n v="52"/>
    <x v="2"/>
    <s v="Two or More Races"/>
    <x v="0"/>
    <x v="1"/>
    <m/>
    <n v="29"/>
    <s v="Within Time"/>
    <x v="11"/>
    <n v="15"/>
    <x v="2"/>
    <x v="0"/>
    <x v="1"/>
    <x v="0"/>
  </r>
  <r>
    <n v="683910420"/>
    <s v="J. Wedgwood"/>
    <x v="346"/>
    <s v="Aug"/>
    <n v="2023"/>
    <d v="1899-12-30T01:56:00"/>
    <x v="2"/>
    <x v="1"/>
    <n v="1"/>
    <x v="1"/>
    <s v="Two or More Races"/>
    <x v="0"/>
    <x v="1"/>
    <m/>
    <n v="36"/>
    <s v="Delay"/>
    <x v="8"/>
    <n v="1"/>
    <x v="3"/>
    <x v="3"/>
    <x v="0"/>
    <x v="1"/>
  </r>
  <r>
    <n v="801744085"/>
    <s v="J. Kerton"/>
    <x v="266"/>
    <s v="Oct"/>
    <n v="2023"/>
    <d v="1899-12-30T10:40:00"/>
    <x v="3"/>
    <x v="1"/>
    <n v="79"/>
    <x v="5"/>
    <s v="Two or More Races"/>
    <x v="0"/>
    <x v="1"/>
    <m/>
    <n v="40"/>
    <s v="Delay"/>
    <x v="21"/>
    <n v="10"/>
    <x v="0"/>
    <x v="1"/>
    <x v="0"/>
    <x v="1"/>
  </r>
  <r>
    <n v="287549000"/>
    <s v="J. Stonman"/>
    <x v="73"/>
    <s v="Jun"/>
    <n v="2023"/>
    <d v="1899-12-30T01:53:00"/>
    <x v="5"/>
    <x v="1"/>
    <n v="61"/>
    <x v="0"/>
    <s v="Two or More Races"/>
    <x v="0"/>
    <x v="1"/>
    <m/>
    <n v="48"/>
    <s v="Delay"/>
    <x v="17"/>
    <n v="1"/>
    <x v="3"/>
    <x v="1"/>
    <x v="2"/>
    <x v="1"/>
  </r>
  <r>
    <n v="772468040"/>
    <s v="J. Coey"/>
    <x v="350"/>
    <s v="Mar"/>
    <n v="2024"/>
    <d v="1899-12-30T05:00:00"/>
    <x v="5"/>
    <x v="1"/>
    <n v="74"/>
    <x v="5"/>
    <s v="Two or More Races"/>
    <x v="0"/>
    <x v="1"/>
    <m/>
    <n v="52"/>
    <s v="Delay"/>
    <x v="19"/>
    <n v="5"/>
    <x v="3"/>
    <x v="3"/>
    <x v="2"/>
    <x v="1"/>
  </r>
  <r>
    <n v="628851987"/>
    <s v="K. Phelps"/>
    <x v="248"/>
    <s v="Apr"/>
    <n v="2023"/>
    <d v="1899-12-30T10:42:00"/>
    <x v="5"/>
    <x v="1"/>
    <n v="18"/>
    <x v="3"/>
    <s v="Two or More Races"/>
    <x v="0"/>
    <x v="1"/>
    <m/>
    <n v="18"/>
    <s v="Within Time"/>
    <x v="26"/>
    <n v="10"/>
    <x v="0"/>
    <x v="2"/>
    <x v="1"/>
    <x v="2"/>
  </r>
  <r>
    <n v="495275086"/>
    <s v="K. Rodders"/>
    <x v="437"/>
    <s v="Jun"/>
    <n v="2024"/>
    <d v="1899-12-30T12:49:00"/>
    <x v="5"/>
    <x v="1"/>
    <n v="36"/>
    <x v="6"/>
    <s v="Two or More Races"/>
    <x v="0"/>
    <x v="1"/>
    <m/>
    <n v="34"/>
    <s v="Delay"/>
    <x v="26"/>
    <n v="12"/>
    <x v="2"/>
    <x v="2"/>
    <x v="0"/>
    <x v="2"/>
  </r>
  <r>
    <n v="745259361"/>
    <s v="K. Perin"/>
    <x v="276"/>
    <s v="Oct"/>
    <n v="2023"/>
    <d v="1899-12-30T07:43:00"/>
    <x v="3"/>
    <x v="1"/>
    <n v="70"/>
    <x v="5"/>
    <s v="Two or More Races"/>
    <x v="0"/>
    <x v="1"/>
    <m/>
    <n v="36"/>
    <s v="Delay"/>
    <x v="4"/>
    <n v="7"/>
    <x v="0"/>
    <x v="2"/>
    <x v="0"/>
    <x v="2"/>
  </r>
  <r>
    <n v="868341436"/>
    <s v="K. Attenburrow"/>
    <x v="560"/>
    <s v="Apr"/>
    <n v="2024"/>
    <d v="1899-12-30T15:05:00"/>
    <x v="0"/>
    <x v="1"/>
    <n v="56"/>
    <x v="2"/>
    <s v="Two or More Races"/>
    <x v="0"/>
    <x v="1"/>
    <m/>
    <n v="40"/>
    <s v="Delay"/>
    <x v="8"/>
    <n v="15"/>
    <x v="2"/>
    <x v="3"/>
    <x v="0"/>
    <x v="1"/>
  </r>
  <r>
    <n v="807671911"/>
    <s v="K. Luggar"/>
    <x v="352"/>
    <s v="Oct"/>
    <n v="2023"/>
    <d v="1899-12-30T05:07:00"/>
    <x v="0"/>
    <x v="1"/>
    <n v="36"/>
    <x v="6"/>
    <s v="Two or More Races"/>
    <x v="0"/>
    <x v="1"/>
    <m/>
    <n v="51"/>
    <s v="Delay"/>
    <x v="25"/>
    <n v="5"/>
    <x v="3"/>
    <x v="0"/>
    <x v="2"/>
    <x v="0"/>
  </r>
  <r>
    <n v="662155096"/>
    <s v="K. Alvaro"/>
    <x v="522"/>
    <s v="Jul"/>
    <n v="2024"/>
    <d v="1899-12-30T19:26:00"/>
    <x v="5"/>
    <x v="1"/>
    <n v="12"/>
    <x v="4"/>
    <s v="Two or More Races"/>
    <x v="0"/>
    <x v="1"/>
    <m/>
    <n v="55"/>
    <s v="Delay"/>
    <x v="18"/>
    <n v="19"/>
    <x v="1"/>
    <x v="1"/>
    <x v="2"/>
    <x v="1"/>
  </r>
  <r>
    <n v="651179916"/>
    <s v="K. Beaglehole"/>
    <x v="234"/>
    <s v="Jul"/>
    <n v="2023"/>
    <d v="1899-12-30T19:29:00"/>
    <x v="3"/>
    <x v="1"/>
    <n v="72"/>
    <x v="5"/>
    <s v="Two or More Races"/>
    <x v="0"/>
    <x v="1"/>
    <m/>
    <n v="58"/>
    <s v="Delay"/>
    <x v="3"/>
    <n v="19"/>
    <x v="1"/>
    <x v="2"/>
    <x v="2"/>
    <x v="2"/>
  </r>
  <r>
    <n v="816201771"/>
    <s v="L. Filppetti"/>
    <x v="336"/>
    <s v="Jul"/>
    <n v="2023"/>
    <d v="1899-12-30T00:58:00"/>
    <x v="5"/>
    <x v="1"/>
    <n v="78"/>
    <x v="5"/>
    <s v="Two or More Races"/>
    <x v="0"/>
    <x v="1"/>
    <m/>
    <n v="11"/>
    <s v="Within Time"/>
    <x v="26"/>
    <n v="0"/>
    <x v="3"/>
    <x v="2"/>
    <x v="1"/>
    <x v="2"/>
  </r>
  <r>
    <n v="753833567"/>
    <s v="L. Ellett"/>
    <x v="42"/>
    <s v="Oct"/>
    <n v="2023"/>
    <d v="1899-12-30T22:12:00"/>
    <x v="0"/>
    <x v="1"/>
    <n v="37"/>
    <x v="6"/>
    <s v="Two or More Races"/>
    <x v="0"/>
    <x v="1"/>
    <m/>
    <n v="19"/>
    <s v="Within Time"/>
    <x v="6"/>
    <n v="22"/>
    <x v="1"/>
    <x v="3"/>
    <x v="1"/>
    <x v="0"/>
  </r>
  <r>
    <n v="101088798"/>
    <s v="L. Willeson"/>
    <x v="164"/>
    <s v="Jul"/>
    <n v="2024"/>
    <d v="1899-12-30T14:18:00"/>
    <x v="0"/>
    <x v="1"/>
    <n v="72"/>
    <x v="5"/>
    <s v="Two or More Races"/>
    <x v="0"/>
    <x v="1"/>
    <m/>
    <n v="48"/>
    <s v="Delay"/>
    <x v="29"/>
    <n v="14"/>
    <x v="2"/>
    <x v="2"/>
    <x v="2"/>
    <x v="2"/>
  </r>
  <r>
    <n v="785288022"/>
    <s v="L. Domerq"/>
    <x v="476"/>
    <s v="Oct"/>
    <n v="2023"/>
    <d v="1899-12-30T06:26:00"/>
    <x v="2"/>
    <x v="1"/>
    <n v="7"/>
    <x v="4"/>
    <s v="Two or More Races"/>
    <x v="0"/>
    <x v="1"/>
    <m/>
    <n v="50"/>
    <s v="Delay"/>
    <x v="7"/>
    <n v="6"/>
    <x v="0"/>
    <x v="2"/>
    <x v="2"/>
    <x v="2"/>
  </r>
  <r>
    <n v="319537655"/>
    <s v="L. Burnsell"/>
    <x v="503"/>
    <s v="Sep"/>
    <n v="2023"/>
    <d v="1899-12-30T13:31:00"/>
    <x v="3"/>
    <x v="1"/>
    <n v="9"/>
    <x v="4"/>
    <s v="Two or More Races"/>
    <x v="0"/>
    <x v="1"/>
    <m/>
    <n v="52"/>
    <s v="Delay"/>
    <x v="14"/>
    <n v="13"/>
    <x v="2"/>
    <x v="0"/>
    <x v="2"/>
    <x v="0"/>
  </r>
  <r>
    <n v="250689303"/>
    <s v="M. Turban"/>
    <x v="47"/>
    <s v="Sep"/>
    <n v="2024"/>
    <d v="1899-12-30T19:10:00"/>
    <x v="0"/>
    <x v="1"/>
    <n v="59"/>
    <x v="2"/>
    <s v="Two or More Races"/>
    <x v="0"/>
    <x v="1"/>
    <m/>
    <n v="21"/>
    <s v="Within Time"/>
    <x v="10"/>
    <n v="19"/>
    <x v="1"/>
    <x v="2"/>
    <x v="1"/>
    <x v="2"/>
  </r>
  <r>
    <n v="387697529"/>
    <s v="M. Traill"/>
    <x v="281"/>
    <s v="Jan"/>
    <n v="2024"/>
    <d v="1899-12-30T03:37:00"/>
    <x v="2"/>
    <x v="1"/>
    <n v="27"/>
    <x v="3"/>
    <s v="Two or More Races"/>
    <x v="0"/>
    <x v="1"/>
    <m/>
    <n v="24"/>
    <s v="Within Time"/>
    <x v="2"/>
    <n v="3"/>
    <x v="3"/>
    <x v="1"/>
    <x v="1"/>
    <x v="1"/>
  </r>
  <r>
    <n v="121690476"/>
    <s v="N. Thompkins"/>
    <x v="375"/>
    <s v="Sep"/>
    <n v="2023"/>
    <d v="1899-12-30T10:49:00"/>
    <x v="0"/>
    <x v="1"/>
    <n v="59"/>
    <x v="2"/>
    <s v="Two or More Races"/>
    <x v="0"/>
    <x v="1"/>
    <m/>
    <n v="32"/>
    <s v="Delay"/>
    <x v="23"/>
    <n v="10"/>
    <x v="0"/>
    <x v="2"/>
    <x v="0"/>
    <x v="2"/>
  </r>
  <r>
    <n v="685556240"/>
    <s v="N. Mackney"/>
    <x v="375"/>
    <s v="Sep"/>
    <n v="2023"/>
    <d v="1899-12-30T01:25:00"/>
    <x v="0"/>
    <x v="1"/>
    <n v="30"/>
    <x v="6"/>
    <s v="Two or More Races"/>
    <x v="0"/>
    <x v="1"/>
    <m/>
    <n v="34"/>
    <s v="Delay"/>
    <x v="23"/>
    <n v="1"/>
    <x v="3"/>
    <x v="2"/>
    <x v="0"/>
    <x v="2"/>
  </r>
  <r>
    <n v="883699750"/>
    <s v="N. Perren"/>
    <x v="326"/>
    <s v="Dec"/>
    <n v="2023"/>
    <d v="1899-12-30T19:51:00"/>
    <x v="5"/>
    <x v="1"/>
    <n v="44"/>
    <x v="6"/>
    <s v="Two or More Races"/>
    <x v="0"/>
    <x v="1"/>
    <m/>
    <n v="42"/>
    <s v="Delay"/>
    <x v="1"/>
    <n v="19"/>
    <x v="1"/>
    <x v="0"/>
    <x v="0"/>
    <x v="0"/>
  </r>
  <r>
    <n v="504487349"/>
    <s v="N. Clyma"/>
    <x v="66"/>
    <s v="Jul"/>
    <n v="2023"/>
    <d v="1899-12-30T03:07:00"/>
    <x v="4"/>
    <x v="1"/>
    <n v="43"/>
    <x v="6"/>
    <s v="Two or More Races"/>
    <x v="0"/>
    <x v="1"/>
    <m/>
    <n v="47"/>
    <s v="Delay"/>
    <x v="24"/>
    <n v="3"/>
    <x v="3"/>
    <x v="1"/>
    <x v="2"/>
    <x v="1"/>
  </r>
  <r>
    <n v="395270613"/>
    <s v="O. Shower"/>
    <x v="272"/>
    <s v="Oct"/>
    <n v="2023"/>
    <d v="1899-12-30T03:55:00"/>
    <x v="6"/>
    <x v="1"/>
    <n v="29"/>
    <x v="3"/>
    <s v="Two or More Races"/>
    <x v="0"/>
    <x v="1"/>
    <m/>
    <n v="12"/>
    <s v="Within Time"/>
    <x v="24"/>
    <n v="3"/>
    <x v="3"/>
    <x v="1"/>
    <x v="1"/>
    <x v="1"/>
  </r>
  <r>
    <n v="727206876"/>
    <s v="O. Glaum"/>
    <x v="522"/>
    <s v="Jul"/>
    <n v="2024"/>
    <d v="1899-12-30T19:56:00"/>
    <x v="5"/>
    <x v="1"/>
    <n v="75"/>
    <x v="5"/>
    <s v="Two or More Races"/>
    <x v="0"/>
    <x v="1"/>
    <m/>
    <n v="12"/>
    <s v="Within Time"/>
    <x v="18"/>
    <n v="19"/>
    <x v="1"/>
    <x v="1"/>
    <x v="1"/>
    <x v="1"/>
  </r>
  <r>
    <n v="389649474"/>
    <s v="O. Lengthorn"/>
    <x v="88"/>
    <s v="Sep"/>
    <n v="2024"/>
    <d v="1899-12-30T16:55:00"/>
    <x v="5"/>
    <x v="1"/>
    <n v="53"/>
    <x v="2"/>
    <s v="Two or More Races"/>
    <x v="0"/>
    <x v="1"/>
    <m/>
    <n v="18"/>
    <s v="Within Time"/>
    <x v="22"/>
    <n v="16"/>
    <x v="2"/>
    <x v="1"/>
    <x v="1"/>
    <x v="1"/>
  </r>
  <r>
    <n v="869712604"/>
    <s v="O. Basini-Gazzi"/>
    <x v="335"/>
    <s v="Dec"/>
    <n v="2023"/>
    <d v="1899-12-30T21:50:00"/>
    <x v="5"/>
    <x v="1"/>
    <n v="49"/>
    <x v="2"/>
    <s v="Two or More Races"/>
    <x v="0"/>
    <x v="1"/>
    <m/>
    <n v="19"/>
    <s v="Within Time"/>
    <x v="21"/>
    <n v="21"/>
    <x v="1"/>
    <x v="1"/>
    <x v="1"/>
    <x v="1"/>
  </r>
  <r>
    <n v="346546833"/>
    <s v="O. Linnard"/>
    <x v="97"/>
    <s v="Jul"/>
    <n v="2024"/>
    <d v="1899-12-30T04:03:00"/>
    <x v="6"/>
    <x v="1"/>
    <n v="29"/>
    <x v="3"/>
    <s v="Two or More Races"/>
    <x v="0"/>
    <x v="1"/>
    <m/>
    <n v="22"/>
    <s v="Within Time"/>
    <x v="30"/>
    <n v="4"/>
    <x v="3"/>
    <x v="3"/>
    <x v="1"/>
    <x v="1"/>
  </r>
  <r>
    <n v="734773973"/>
    <s v="O. Lawfull"/>
    <x v="549"/>
    <s v="Oct"/>
    <n v="2024"/>
    <d v="1899-12-30T10:15:00"/>
    <x v="0"/>
    <x v="1"/>
    <n v="38"/>
    <x v="6"/>
    <s v="Two or More Races"/>
    <x v="0"/>
    <x v="1"/>
    <m/>
    <n v="24"/>
    <s v="Within Time"/>
    <x v="11"/>
    <n v="10"/>
    <x v="0"/>
    <x v="0"/>
    <x v="1"/>
    <x v="0"/>
  </r>
  <r>
    <n v="303716742"/>
    <s v="O. Frankcomb"/>
    <x v="511"/>
    <s v="Apr"/>
    <n v="2023"/>
    <d v="1899-12-30T11:08:00"/>
    <x v="0"/>
    <x v="1"/>
    <n v="21"/>
    <x v="3"/>
    <s v="Two or More Races"/>
    <x v="0"/>
    <x v="1"/>
    <m/>
    <n v="34"/>
    <s v="Delay"/>
    <x v="7"/>
    <n v="11"/>
    <x v="0"/>
    <x v="2"/>
    <x v="0"/>
    <x v="2"/>
  </r>
  <r>
    <n v="600208677"/>
    <s v="O. Concannon"/>
    <x v="423"/>
    <s v="May"/>
    <n v="2024"/>
    <d v="1899-12-30T11:25:00"/>
    <x v="5"/>
    <x v="1"/>
    <n v="21"/>
    <x v="3"/>
    <s v="Two or More Races"/>
    <x v="0"/>
    <x v="1"/>
    <m/>
    <n v="57"/>
    <s v="Delay"/>
    <x v="8"/>
    <n v="11"/>
    <x v="0"/>
    <x v="3"/>
    <x v="2"/>
    <x v="1"/>
  </r>
  <r>
    <n v="816664213"/>
    <s v="P. Jagiello"/>
    <x v="16"/>
    <s v="May"/>
    <n v="2024"/>
    <d v="1899-12-30T06:28:00"/>
    <x v="1"/>
    <x v="1"/>
    <n v="14"/>
    <x v="4"/>
    <s v="Two or More Races"/>
    <x v="0"/>
    <x v="1"/>
    <m/>
    <n v="23"/>
    <s v="Within Time"/>
    <x v="10"/>
    <n v="6"/>
    <x v="0"/>
    <x v="2"/>
    <x v="1"/>
    <x v="2"/>
  </r>
  <r>
    <n v="442881387"/>
    <s v="P. Harnott"/>
    <x v="201"/>
    <s v="Jul"/>
    <n v="2024"/>
    <d v="1899-12-30T02:41:00"/>
    <x v="1"/>
    <x v="1"/>
    <n v="75"/>
    <x v="5"/>
    <s v="Two or More Races"/>
    <x v="0"/>
    <x v="1"/>
    <m/>
    <n v="35"/>
    <s v="Delay"/>
    <x v="27"/>
    <n v="2"/>
    <x v="3"/>
    <x v="3"/>
    <x v="0"/>
    <x v="0"/>
  </r>
  <r>
    <n v="803602987"/>
    <s v="P. Chanders"/>
    <x v="150"/>
    <s v="Feb"/>
    <n v="2024"/>
    <d v="1899-12-30T05:03:00"/>
    <x v="2"/>
    <x v="1"/>
    <n v="18"/>
    <x v="3"/>
    <s v="Two or More Races"/>
    <x v="0"/>
    <x v="1"/>
    <m/>
    <n v="41"/>
    <s v="Delay"/>
    <x v="4"/>
    <n v="5"/>
    <x v="3"/>
    <x v="2"/>
    <x v="0"/>
    <x v="2"/>
  </r>
  <r>
    <n v="638341566"/>
    <s v="P. Frick"/>
    <x v="78"/>
    <s v="Sep"/>
    <n v="2024"/>
    <d v="1899-12-30T20:33:00"/>
    <x v="0"/>
    <x v="1"/>
    <n v="70"/>
    <x v="5"/>
    <s v="Two or More Races"/>
    <x v="0"/>
    <x v="1"/>
    <m/>
    <n v="53"/>
    <s v="Delay"/>
    <x v="25"/>
    <n v="20"/>
    <x v="1"/>
    <x v="0"/>
    <x v="2"/>
    <x v="0"/>
  </r>
  <r>
    <n v="716992825"/>
    <s v="P. Rosenberger"/>
    <x v="47"/>
    <s v="Sep"/>
    <n v="2024"/>
    <d v="1899-12-30T00:35:00"/>
    <x v="0"/>
    <x v="1"/>
    <n v="22"/>
    <x v="3"/>
    <s v="Two or More Races"/>
    <x v="0"/>
    <x v="1"/>
    <m/>
    <n v="60"/>
    <s v="Delay"/>
    <x v="10"/>
    <n v="0"/>
    <x v="3"/>
    <x v="2"/>
    <x v="2"/>
    <x v="2"/>
  </r>
  <r>
    <n v="690169413"/>
    <s v="Q. Allan"/>
    <x v="128"/>
    <s v="Aug"/>
    <n v="2023"/>
    <d v="1899-12-30T01:32:00"/>
    <x v="5"/>
    <x v="1"/>
    <n v="27"/>
    <x v="3"/>
    <s v="Two or More Races"/>
    <x v="0"/>
    <x v="1"/>
    <m/>
    <n v="10"/>
    <s v="Within Time"/>
    <x v="6"/>
    <n v="1"/>
    <x v="3"/>
    <x v="3"/>
    <x v="1"/>
    <x v="0"/>
  </r>
  <r>
    <n v="469648137"/>
    <s v="Q. Eouzan"/>
    <x v="207"/>
    <s v="Apr"/>
    <n v="2024"/>
    <d v="1899-12-30T07:40:00"/>
    <x v="6"/>
    <x v="1"/>
    <n v="55"/>
    <x v="2"/>
    <s v="Two or More Races"/>
    <x v="0"/>
    <x v="1"/>
    <m/>
    <n v="17"/>
    <s v="Within Time"/>
    <x v="11"/>
    <n v="7"/>
    <x v="0"/>
    <x v="0"/>
    <x v="1"/>
    <x v="0"/>
  </r>
  <r>
    <n v="740890160"/>
    <s v="Q. Pickaver"/>
    <x v="229"/>
    <s v="Feb"/>
    <n v="2024"/>
    <d v="1899-12-30T20:07:00"/>
    <x v="5"/>
    <x v="1"/>
    <n v="28"/>
    <x v="3"/>
    <s v="Two or More Races"/>
    <x v="0"/>
    <x v="1"/>
    <m/>
    <n v="19"/>
    <s v="Within Time"/>
    <x v="11"/>
    <n v="20"/>
    <x v="1"/>
    <x v="0"/>
    <x v="1"/>
    <x v="0"/>
  </r>
  <r>
    <n v="799988144"/>
    <s v="Q. Aronov"/>
    <x v="553"/>
    <s v="Feb"/>
    <n v="2024"/>
    <d v="1899-12-30T09:37:00"/>
    <x v="6"/>
    <x v="1"/>
    <n v="43"/>
    <x v="6"/>
    <s v="Two or More Races"/>
    <x v="0"/>
    <x v="1"/>
    <m/>
    <n v="19"/>
    <s v="Within Time"/>
    <x v="27"/>
    <n v="9"/>
    <x v="0"/>
    <x v="3"/>
    <x v="1"/>
    <x v="0"/>
  </r>
  <r>
    <n v="464280970"/>
    <s v="Q. Palfery"/>
    <x v="532"/>
    <s v="Jun"/>
    <n v="2024"/>
    <d v="1899-12-30T15:22:00"/>
    <x v="5"/>
    <x v="1"/>
    <n v="59"/>
    <x v="2"/>
    <s v="Two or More Races"/>
    <x v="0"/>
    <x v="1"/>
    <m/>
    <n v="19"/>
    <s v="Within Time"/>
    <x v="16"/>
    <n v="15"/>
    <x v="2"/>
    <x v="1"/>
    <x v="1"/>
    <x v="1"/>
  </r>
  <r>
    <n v="859692931"/>
    <s v="Q. Broose"/>
    <x v="323"/>
    <s v="Jun"/>
    <n v="2024"/>
    <d v="1899-12-30T17:30:00"/>
    <x v="4"/>
    <x v="1"/>
    <n v="44"/>
    <x v="6"/>
    <s v="Two or More Races"/>
    <x v="0"/>
    <x v="1"/>
    <m/>
    <n v="21"/>
    <s v="Within Time"/>
    <x v="15"/>
    <n v="17"/>
    <x v="2"/>
    <x v="2"/>
    <x v="1"/>
    <x v="2"/>
  </r>
  <r>
    <n v="318410573"/>
    <s v="Q. Wadham"/>
    <x v="464"/>
    <s v="May"/>
    <n v="2023"/>
    <d v="1899-12-30T04:50:00"/>
    <x v="6"/>
    <x v="1"/>
    <n v="56"/>
    <x v="2"/>
    <s v="Two or More Races"/>
    <x v="0"/>
    <x v="1"/>
    <m/>
    <n v="23"/>
    <s v="Within Time"/>
    <x v="3"/>
    <n v="4"/>
    <x v="3"/>
    <x v="2"/>
    <x v="1"/>
    <x v="2"/>
  </r>
  <r>
    <n v="866707461"/>
    <s v="Q. Danzig"/>
    <x v="564"/>
    <s v="Jun"/>
    <n v="2024"/>
    <d v="1899-12-30T18:03:00"/>
    <x v="3"/>
    <x v="1"/>
    <n v="14"/>
    <x v="4"/>
    <s v="Two or More Races"/>
    <x v="0"/>
    <x v="1"/>
    <m/>
    <n v="30"/>
    <s v="Delay"/>
    <x v="30"/>
    <n v="18"/>
    <x v="1"/>
    <x v="3"/>
    <x v="1"/>
    <x v="1"/>
  </r>
  <r>
    <n v="425110683"/>
    <s v="Q. Sprouls"/>
    <x v="528"/>
    <s v="Dec"/>
    <n v="2023"/>
    <d v="1899-12-30T10:25:00"/>
    <x v="4"/>
    <x v="1"/>
    <n v="15"/>
    <x v="3"/>
    <s v="Two or More Races"/>
    <x v="0"/>
    <x v="1"/>
    <m/>
    <n v="30"/>
    <s v="Delay"/>
    <x v="2"/>
    <n v="10"/>
    <x v="0"/>
    <x v="1"/>
    <x v="1"/>
    <x v="1"/>
  </r>
  <r>
    <n v="121289581"/>
    <s v="Q. Parrot"/>
    <x v="517"/>
    <s v="Jul"/>
    <n v="2023"/>
    <d v="1899-12-30T01:09:00"/>
    <x v="3"/>
    <x v="1"/>
    <n v="36"/>
    <x v="6"/>
    <s v="Two or More Races"/>
    <x v="0"/>
    <x v="1"/>
    <m/>
    <n v="49"/>
    <s v="Delay"/>
    <x v="17"/>
    <n v="1"/>
    <x v="3"/>
    <x v="1"/>
    <x v="2"/>
    <x v="1"/>
  </r>
  <r>
    <n v="193331101"/>
    <s v="R. Hazeldean"/>
    <x v="298"/>
    <s v="Nov"/>
    <n v="2023"/>
    <d v="1899-12-30T22:38:00"/>
    <x v="4"/>
    <x v="1"/>
    <n v="70"/>
    <x v="5"/>
    <s v="Two or More Races"/>
    <x v="0"/>
    <x v="1"/>
    <m/>
    <n v="12"/>
    <s v="Within Time"/>
    <x v="0"/>
    <n v="22"/>
    <x v="1"/>
    <x v="0"/>
    <x v="1"/>
    <x v="0"/>
  </r>
  <r>
    <n v="103168002"/>
    <s v="R. Avon"/>
    <x v="81"/>
    <s v="Oct"/>
    <n v="2024"/>
    <d v="1899-12-30T21:51:00"/>
    <x v="4"/>
    <x v="1"/>
    <n v="27"/>
    <x v="3"/>
    <s v="Two or More Races"/>
    <x v="0"/>
    <x v="1"/>
    <m/>
    <n v="14"/>
    <s v="Within Time"/>
    <x v="20"/>
    <n v="21"/>
    <x v="1"/>
    <x v="3"/>
    <x v="1"/>
    <x v="0"/>
  </r>
  <r>
    <n v="546756534"/>
    <s v="R. Tosspell"/>
    <x v="259"/>
    <s v="Feb"/>
    <n v="2024"/>
    <d v="1899-12-30T20:51:00"/>
    <x v="0"/>
    <x v="1"/>
    <n v="37"/>
    <x v="6"/>
    <s v="Two or More Races"/>
    <x v="0"/>
    <x v="1"/>
    <m/>
    <n v="39"/>
    <s v="Delay"/>
    <x v="26"/>
    <n v="20"/>
    <x v="1"/>
    <x v="2"/>
    <x v="0"/>
    <x v="2"/>
  </r>
  <r>
    <n v="364200981"/>
    <s v="R. Exton"/>
    <x v="278"/>
    <s v="Jan"/>
    <n v="2024"/>
    <d v="1899-12-30T09:28:00"/>
    <x v="1"/>
    <x v="1"/>
    <n v="40"/>
    <x v="6"/>
    <s v="Two or More Races"/>
    <x v="0"/>
    <x v="1"/>
    <m/>
    <n v="40"/>
    <s v="Delay"/>
    <x v="27"/>
    <n v="9"/>
    <x v="0"/>
    <x v="3"/>
    <x v="0"/>
    <x v="0"/>
  </r>
  <r>
    <n v="451237222"/>
    <s v="S. Sare"/>
    <x v="166"/>
    <s v="May"/>
    <n v="2023"/>
    <d v="1899-12-30T05:14:00"/>
    <x v="1"/>
    <x v="1"/>
    <n v="12"/>
    <x v="4"/>
    <s v="Two or More Races"/>
    <x v="0"/>
    <x v="1"/>
    <m/>
    <n v="26"/>
    <s v="Within Time"/>
    <x v="0"/>
    <n v="5"/>
    <x v="3"/>
    <x v="0"/>
    <x v="1"/>
    <x v="0"/>
  </r>
  <r>
    <n v="715983805"/>
    <s v="S. Aland"/>
    <x v="347"/>
    <s v="Oct"/>
    <n v="2024"/>
    <d v="1899-12-30T16:37:00"/>
    <x v="6"/>
    <x v="1"/>
    <n v="41"/>
    <x v="6"/>
    <s v="Two or More Races"/>
    <x v="0"/>
    <x v="1"/>
    <m/>
    <n v="47"/>
    <s v="Delay"/>
    <x v="21"/>
    <n v="16"/>
    <x v="2"/>
    <x v="1"/>
    <x v="2"/>
    <x v="1"/>
  </r>
  <r>
    <n v="385781939"/>
    <s v="S. Mulran"/>
    <x v="145"/>
    <s v="May"/>
    <n v="2023"/>
    <d v="1899-12-30T22:17:00"/>
    <x v="3"/>
    <x v="1"/>
    <n v="33"/>
    <x v="6"/>
    <s v="Two or More Races"/>
    <x v="0"/>
    <x v="1"/>
    <m/>
    <n v="60"/>
    <s v="Delay"/>
    <x v="28"/>
    <n v="22"/>
    <x v="1"/>
    <x v="0"/>
    <x v="2"/>
    <x v="2"/>
  </r>
  <r>
    <n v="821507505"/>
    <s v="T. Rawlin"/>
    <x v="354"/>
    <s v="Apr"/>
    <n v="2023"/>
    <d v="1899-12-30T22:21:00"/>
    <x v="2"/>
    <x v="1"/>
    <n v="38"/>
    <x v="6"/>
    <s v="Two or More Races"/>
    <x v="0"/>
    <x v="1"/>
    <m/>
    <n v="23"/>
    <s v="Within Time"/>
    <x v="27"/>
    <n v="22"/>
    <x v="1"/>
    <x v="3"/>
    <x v="1"/>
    <x v="0"/>
  </r>
  <r>
    <n v="135946945"/>
    <s v="T. Blazeby"/>
    <x v="357"/>
    <s v="Sep"/>
    <n v="2024"/>
    <d v="1899-12-30T19:13:00"/>
    <x v="6"/>
    <x v="1"/>
    <n v="77"/>
    <x v="5"/>
    <s v="Two or More Races"/>
    <x v="0"/>
    <x v="1"/>
    <m/>
    <n v="25"/>
    <s v="Within Time"/>
    <x v="14"/>
    <n v="19"/>
    <x v="1"/>
    <x v="0"/>
    <x v="1"/>
    <x v="0"/>
  </r>
  <r>
    <n v="571831829"/>
    <s v="T. Havenhand"/>
    <x v="499"/>
    <s v="Sep"/>
    <n v="2024"/>
    <d v="1899-12-30T02:35:00"/>
    <x v="6"/>
    <x v="1"/>
    <n v="7"/>
    <x v="4"/>
    <s v="Two or More Races"/>
    <x v="0"/>
    <x v="1"/>
    <m/>
    <n v="31"/>
    <s v="Delay"/>
    <x v="15"/>
    <n v="2"/>
    <x v="3"/>
    <x v="2"/>
    <x v="0"/>
    <x v="2"/>
  </r>
  <r>
    <n v="716229303"/>
    <s v="T. McSwan"/>
    <x v="79"/>
    <s v="Oct"/>
    <n v="2024"/>
    <d v="1899-12-30T11:21:00"/>
    <x v="5"/>
    <x v="1"/>
    <n v="67"/>
    <x v="0"/>
    <s v="Two or More Races"/>
    <x v="0"/>
    <x v="1"/>
    <m/>
    <n v="31"/>
    <s v="Delay"/>
    <x v="10"/>
    <n v="11"/>
    <x v="0"/>
    <x v="2"/>
    <x v="0"/>
    <x v="2"/>
  </r>
  <r>
    <n v="218595559"/>
    <s v="T. Geistmann"/>
    <x v="379"/>
    <s v="Mar"/>
    <n v="2024"/>
    <d v="1899-12-30T05:17:00"/>
    <x v="3"/>
    <x v="1"/>
    <n v="52"/>
    <x v="2"/>
    <s v="Two or More Races"/>
    <x v="0"/>
    <x v="1"/>
    <m/>
    <n v="34"/>
    <s v="Delay"/>
    <x v="24"/>
    <n v="5"/>
    <x v="3"/>
    <x v="1"/>
    <x v="0"/>
    <x v="1"/>
  </r>
  <r>
    <n v="252194344"/>
    <s v="T. Sallowaye"/>
    <x v="471"/>
    <s v="Jun"/>
    <n v="2023"/>
    <d v="1899-12-30T17:13:00"/>
    <x v="3"/>
    <x v="1"/>
    <n v="63"/>
    <x v="0"/>
    <s v="Two or More Races"/>
    <x v="0"/>
    <x v="1"/>
    <m/>
    <n v="36"/>
    <s v="Delay"/>
    <x v="25"/>
    <n v="17"/>
    <x v="2"/>
    <x v="0"/>
    <x v="0"/>
    <x v="0"/>
  </r>
  <r>
    <n v="187537163"/>
    <s v="T. Menis"/>
    <x v="53"/>
    <s v="Jan"/>
    <n v="2024"/>
    <d v="1899-12-30T05:54:00"/>
    <x v="3"/>
    <x v="1"/>
    <n v="52"/>
    <x v="2"/>
    <s v="Two or More Races"/>
    <x v="0"/>
    <x v="1"/>
    <m/>
    <n v="39"/>
    <s v="Delay"/>
    <x v="20"/>
    <n v="5"/>
    <x v="3"/>
    <x v="3"/>
    <x v="0"/>
    <x v="0"/>
  </r>
  <r>
    <n v="203524607"/>
    <s v="T. Dunckley"/>
    <x v="4"/>
    <s v="Sep"/>
    <n v="2024"/>
    <d v="1899-12-30T16:56:00"/>
    <x v="0"/>
    <x v="1"/>
    <n v="17"/>
    <x v="3"/>
    <s v="Two or More Races"/>
    <x v="0"/>
    <x v="1"/>
    <m/>
    <n v="43"/>
    <s v="Delay"/>
    <x v="2"/>
    <n v="16"/>
    <x v="2"/>
    <x v="1"/>
    <x v="0"/>
    <x v="1"/>
  </r>
  <r>
    <n v="325481576"/>
    <s v="T. Pietesch"/>
    <x v="387"/>
    <s v="Apr"/>
    <n v="2024"/>
    <d v="1899-12-30T16:54:00"/>
    <x v="0"/>
    <x v="1"/>
    <n v="78"/>
    <x v="5"/>
    <s v="Two or More Races"/>
    <x v="0"/>
    <x v="1"/>
    <m/>
    <n v="44"/>
    <s v="Delay"/>
    <x v="15"/>
    <n v="16"/>
    <x v="2"/>
    <x v="2"/>
    <x v="0"/>
    <x v="2"/>
  </r>
  <r>
    <n v="313424447"/>
    <s v="U. Kilduff"/>
    <x v="322"/>
    <s v="May"/>
    <n v="2023"/>
    <d v="1899-12-30T13:29:00"/>
    <x v="6"/>
    <x v="1"/>
    <n v="60"/>
    <x v="0"/>
    <s v="Two or More Races"/>
    <x v="0"/>
    <x v="1"/>
    <m/>
    <n v="20"/>
    <s v="Within Time"/>
    <x v="11"/>
    <n v="13"/>
    <x v="2"/>
    <x v="0"/>
    <x v="1"/>
    <x v="0"/>
  </r>
  <r>
    <n v="792918484"/>
    <s v="U. Lambdon"/>
    <x v="43"/>
    <s v="Apr"/>
    <n v="2023"/>
    <d v="1899-12-30T02:55:00"/>
    <x v="6"/>
    <x v="1"/>
    <n v="16"/>
    <x v="3"/>
    <s v="Two or More Races"/>
    <x v="0"/>
    <x v="1"/>
    <m/>
    <n v="55"/>
    <s v="Delay"/>
    <x v="25"/>
    <n v="2"/>
    <x v="3"/>
    <x v="0"/>
    <x v="2"/>
    <x v="0"/>
  </r>
  <r>
    <n v="309837417"/>
    <s v="U. Holby"/>
    <x v="149"/>
    <s v="May"/>
    <n v="2024"/>
    <d v="1899-12-30T08:38:00"/>
    <x v="4"/>
    <x v="1"/>
    <n v="73"/>
    <x v="5"/>
    <s v="Two or More Races"/>
    <x v="0"/>
    <x v="1"/>
    <m/>
    <n v="58"/>
    <s v="Delay"/>
    <x v="0"/>
    <n v="8"/>
    <x v="0"/>
    <x v="0"/>
    <x v="2"/>
    <x v="0"/>
  </r>
  <r>
    <n v="440719187"/>
    <s v="V. Hatherleigh"/>
    <x v="533"/>
    <s v="Oct"/>
    <n v="2023"/>
    <d v="1899-12-30T03:34:00"/>
    <x v="5"/>
    <x v="1"/>
    <n v="68"/>
    <x v="0"/>
    <s v="Two or More Races"/>
    <x v="0"/>
    <x v="1"/>
    <m/>
    <n v="14"/>
    <s v="Within Time"/>
    <x v="22"/>
    <n v="3"/>
    <x v="3"/>
    <x v="1"/>
    <x v="1"/>
    <x v="1"/>
  </r>
  <r>
    <n v="451658048"/>
    <s v="V. Semrad"/>
    <x v="416"/>
    <s v="Jun"/>
    <n v="2023"/>
    <d v="1899-12-30T12:54:00"/>
    <x v="4"/>
    <x v="1"/>
    <n v="15"/>
    <x v="3"/>
    <s v="Two or More Races"/>
    <x v="0"/>
    <x v="1"/>
    <m/>
    <n v="22"/>
    <s v="Within Time"/>
    <x v="9"/>
    <n v="12"/>
    <x v="2"/>
    <x v="3"/>
    <x v="1"/>
    <x v="0"/>
  </r>
  <r>
    <n v="286533539"/>
    <s v="V. Membry"/>
    <x v="328"/>
    <s v="Apr"/>
    <n v="2023"/>
    <d v="1899-12-30T11:09:00"/>
    <x v="6"/>
    <x v="1"/>
    <n v="30"/>
    <x v="6"/>
    <s v="Two or More Races"/>
    <x v="0"/>
    <x v="1"/>
    <m/>
    <n v="46"/>
    <s v="Delay"/>
    <x v="6"/>
    <n v="11"/>
    <x v="0"/>
    <x v="3"/>
    <x v="2"/>
    <x v="0"/>
  </r>
  <r>
    <n v="391088014"/>
    <s v="W. Brownsall"/>
    <x v="547"/>
    <s v="Apr"/>
    <n v="2024"/>
    <d v="1899-12-30T11:56:00"/>
    <x v="5"/>
    <x v="1"/>
    <n v="17"/>
    <x v="3"/>
    <s v="Two or More Races"/>
    <x v="0"/>
    <x v="1"/>
    <m/>
    <n v="15"/>
    <s v="Within Time"/>
    <x v="18"/>
    <n v="11"/>
    <x v="0"/>
    <x v="1"/>
    <x v="1"/>
    <x v="1"/>
  </r>
  <r>
    <n v="825891350"/>
    <s v="W. Darrow"/>
    <x v="54"/>
    <s v="Apr"/>
    <n v="2024"/>
    <d v="1899-12-30T22:19:00"/>
    <x v="5"/>
    <x v="1"/>
    <n v="22"/>
    <x v="3"/>
    <s v="Two or More Races"/>
    <x v="0"/>
    <x v="1"/>
    <m/>
    <n v="30"/>
    <s v="Delay"/>
    <x v="7"/>
    <n v="22"/>
    <x v="1"/>
    <x v="2"/>
    <x v="1"/>
    <x v="2"/>
  </r>
  <r>
    <n v="642162520"/>
    <s v="W. Seamark"/>
    <x v="208"/>
    <s v="Feb"/>
    <n v="2024"/>
    <d v="1899-12-30T13:35:00"/>
    <x v="6"/>
    <x v="1"/>
    <n v="70"/>
    <x v="5"/>
    <s v="Two or More Races"/>
    <x v="0"/>
    <x v="1"/>
    <m/>
    <n v="32"/>
    <s v="Delay"/>
    <x v="22"/>
    <n v="13"/>
    <x v="2"/>
    <x v="1"/>
    <x v="0"/>
    <x v="1"/>
  </r>
  <r>
    <n v="132570457"/>
    <s v="W. Gerg"/>
    <x v="376"/>
    <s v="Oct"/>
    <n v="2024"/>
    <d v="1899-12-30T10:29:00"/>
    <x v="5"/>
    <x v="1"/>
    <n v="10"/>
    <x v="4"/>
    <s v="Two or More Races"/>
    <x v="0"/>
    <x v="1"/>
    <m/>
    <n v="43"/>
    <s v="Delay"/>
    <x v="2"/>
    <n v="10"/>
    <x v="0"/>
    <x v="1"/>
    <x v="0"/>
    <x v="1"/>
  </r>
  <r>
    <n v="173788246"/>
    <s v="W. Arenson"/>
    <x v="351"/>
    <s v="Oct"/>
    <n v="2024"/>
    <d v="1899-12-30T13:17:00"/>
    <x v="0"/>
    <x v="1"/>
    <n v="26"/>
    <x v="3"/>
    <s v="Two or More Races"/>
    <x v="0"/>
    <x v="1"/>
    <m/>
    <n v="44"/>
    <s v="Delay"/>
    <x v="12"/>
    <n v="13"/>
    <x v="2"/>
    <x v="2"/>
    <x v="0"/>
    <x v="2"/>
  </r>
  <r>
    <n v="882242205"/>
    <s v="W. Bootman"/>
    <x v="181"/>
    <s v="Aug"/>
    <n v="2023"/>
    <d v="1899-12-30T03:43:00"/>
    <x v="4"/>
    <x v="1"/>
    <n v="13"/>
    <x v="4"/>
    <s v="Two or More Races"/>
    <x v="0"/>
    <x v="1"/>
    <m/>
    <n v="60"/>
    <s v="Delay"/>
    <x v="16"/>
    <n v="3"/>
    <x v="3"/>
    <x v="1"/>
    <x v="2"/>
    <x v="1"/>
  </r>
  <r>
    <n v="388248571"/>
    <s v="X. Britney"/>
    <x v="96"/>
    <s v="Apr"/>
    <n v="2024"/>
    <d v="1899-12-30T22:35:00"/>
    <x v="6"/>
    <x v="1"/>
    <n v="52"/>
    <x v="2"/>
    <s v="Two or More Races"/>
    <x v="0"/>
    <x v="1"/>
    <m/>
    <n v="15"/>
    <s v="Within Time"/>
    <x v="30"/>
    <n v="22"/>
    <x v="1"/>
    <x v="3"/>
    <x v="1"/>
    <x v="1"/>
  </r>
  <r>
    <n v="577190993"/>
    <s v="X. Brien"/>
    <x v="435"/>
    <s v="Jun"/>
    <n v="2024"/>
    <d v="1899-12-30T11:07:00"/>
    <x v="0"/>
    <x v="1"/>
    <n v="59"/>
    <x v="2"/>
    <s v="Two or More Races"/>
    <x v="0"/>
    <x v="1"/>
    <m/>
    <n v="17"/>
    <s v="Within Time"/>
    <x v="7"/>
    <n v="11"/>
    <x v="0"/>
    <x v="2"/>
    <x v="1"/>
    <x v="2"/>
  </r>
  <r>
    <n v="452900527"/>
    <s v="X. Stronack"/>
    <x v="100"/>
    <s v="Jul"/>
    <n v="2024"/>
    <d v="1899-12-30T01:57:00"/>
    <x v="4"/>
    <x v="1"/>
    <n v="2"/>
    <x v="1"/>
    <s v="Two or More Races"/>
    <x v="0"/>
    <x v="1"/>
    <m/>
    <n v="19"/>
    <s v="Within Time"/>
    <x v="4"/>
    <n v="1"/>
    <x v="3"/>
    <x v="2"/>
    <x v="1"/>
    <x v="2"/>
  </r>
  <r>
    <n v="702919472"/>
    <s v="X. Zum Felde"/>
    <x v="571"/>
    <s v="Dec"/>
    <n v="2023"/>
    <d v="1899-12-30T15:13:00"/>
    <x v="0"/>
    <x v="1"/>
    <n v="38"/>
    <x v="6"/>
    <s v="Two or More Races"/>
    <x v="0"/>
    <x v="1"/>
    <m/>
    <n v="19"/>
    <s v="Within Time"/>
    <x v="22"/>
    <n v="15"/>
    <x v="2"/>
    <x v="1"/>
    <x v="1"/>
    <x v="1"/>
  </r>
  <r>
    <n v="647701937"/>
    <s v="X. Benzing"/>
    <x v="328"/>
    <s v="Apr"/>
    <n v="2023"/>
    <d v="1899-12-30T03:29:00"/>
    <x v="6"/>
    <x v="1"/>
    <n v="36"/>
    <x v="6"/>
    <s v="Two or More Races"/>
    <x v="0"/>
    <x v="1"/>
    <m/>
    <n v="26"/>
    <s v="Within Time"/>
    <x v="6"/>
    <n v="3"/>
    <x v="3"/>
    <x v="3"/>
    <x v="1"/>
    <x v="0"/>
  </r>
  <r>
    <n v="724916775"/>
    <s v="X. Button"/>
    <x v="537"/>
    <s v="Dec"/>
    <n v="2023"/>
    <d v="1899-12-30T07:02:00"/>
    <x v="3"/>
    <x v="1"/>
    <n v="72"/>
    <x v="5"/>
    <s v="Two or More Races"/>
    <x v="0"/>
    <x v="1"/>
    <m/>
    <n v="27"/>
    <s v="Within Time"/>
    <x v="29"/>
    <n v="7"/>
    <x v="0"/>
    <x v="2"/>
    <x v="1"/>
    <x v="2"/>
  </r>
  <r>
    <n v="831505877"/>
    <s v="X. O'Hogertie"/>
    <x v="578"/>
    <s v="Jul"/>
    <n v="2023"/>
    <d v="1899-12-30T23:35:00"/>
    <x v="2"/>
    <x v="1"/>
    <n v="71"/>
    <x v="5"/>
    <s v="Two or More Races"/>
    <x v="0"/>
    <x v="1"/>
    <m/>
    <n v="32"/>
    <s v="Delay"/>
    <x v="23"/>
    <n v="23"/>
    <x v="1"/>
    <x v="2"/>
    <x v="0"/>
    <x v="2"/>
  </r>
  <r>
    <n v="362162935"/>
    <s v="X. Hansill"/>
    <x v="473"/>
    <s v="Sep"/>
    <n v="2023"/>
    <d v="1899-12-30T08:31:00"/>
    <x v="5"/>
    <x v="1"/>
    <n v="66"/>
    <x v="0"/>
    <s v="Two or More Races"/>
    <x v="0"/>
    <x v="1"/>
    <m/>
    <n v="59"/>
    <s v="Delay"/>
    <x v="13"/>
    <n v="8"/>
    <x v="0"/>
    <x v="2"/>
    <x v="2"/>
    <x v="2"/>
  </r>
  <r>
    <n v="530292305"/>
    <s v="Y. Lorait"/>
    <x v="543"/>
    <s v="Apr"/>
    <n v="2023"/>
    <d v="1899-12-30T19:56:00"/>
    <x v="5"/>
    <x v="1"/>
    <n v="60"/>
    <x v="0"/>
    <s v="Two or More Races"/>
    <x v="0"/>
    <x v="1"/>
    <m/>
    <n v="29"/>
    <s v="Within Time"/>
    <x v="16"/>
    <n v="19"/>
    <x v="1"/>
    <x v="1"/>
    <x v="1"/>
    <x v="1"/>
  </r>
  <r>
    <n v="443229454"/>
    <s v="Y. Zoellner"/>
    <x v="269"/>
    <s v="Oct"/>
    <n v="2023"/>
    <d v="1899-12-30T10:41:00"/>
    <x v="4"/>
    <x v="1"/>
    <n v="60"/>
    <x v="0"/>
    <s v="Two or More Races"/>
    <x v="0"/>
    <x v="1"/>
    <m/>
    <n v="37"/>
    <s v="Delay"/>
    <x v="12"/>
    <n v="10"/>
    <x v="0"/>
    <x v="2"/>
    <x v="0"/>
    <x v="2"/>
  </r>
  <r>
    <n v="306810653"/>
    <s v="Y. Cureton"/>
    <x v="54"/>
    <s v="Apr"/>
    <n v="2024"/>
    <d v="1899-12-30T11:24:00"/>
    <x v="5"/>
    <x v="1"/>
    <n v="24"/>
    <x v="3"/>
    <s v="Two or More Races"/>
    <x v="0"/>
    <x v="1"/>
    <m/>
    <n v="54"/>
    <s v="Delay"/>
    <x v="7"/>
    <n v="11"/>
    <x v="0"/>
    <x v="2"/>
    <x v="2"/>
    <x v="2"/>
  </r>
  <r>
    <n v="419736058"/>
    <s v="Z. Beade"/>
    <x v="175"/>
    <s v="Nov"/>
    <n v="2023"/>
    <d v="1899-12-30T17:55:00"/>
    <x v="1"/>
    <x v="1"/>
    <n v="2"/>
    <x v="1"/>
    <s v="Two or More Races"/>
    <x v="0"/>
    <x v="1"/>
    <m/>
    <n v="16"/>
    <s v="Within Time"/>
    <x v="2"/>
    <n v="17"/>
    <x v="2"/>
    <x v="1"/>
    <x v="1"/>
    <x v="1"/>
  </r>
  <r>
    <n v="500683605"/>
    <s v="Z. Carsberg"/>
    <x v="66"/>
    <s v="Jul"/>
    <n v="2023"/>
    <d v="1899-12-30T09:28:00"/>
    <x v="4"/>
    <x v="1"/>
    <n v="66"/>
    <x v="0"/>
    <s v="Two or More Races"/>
    <x v="0"/>
    <x v="1"/>
    <m/>
    <n v="30"/>
    <s v="Delay"/>
    <x v="24"/>
    <n v="9"/>
    <x v="0"/>
    <x v="1"/>
    <x v="1"/>
    <x v="1"/>
  </r>
  <r>
    <n v="229859032"/>
    <s v="Z. Wilkison"/>
    <x v="109"/>
    <s v="Jul"/>
    <n v="2023"/>
    <d v="1899-12-30T10:23:00"/>
    <x v="4"/>
    <x v="1"/>
    <n v="9"/>
    <x v="4"/>
    <s v="Two or More Races"/>
    <x v="0"/>
    <x v="1"/>
    <m/>
    <n v="39"/>
    <s v="Delay"/>
    <x v="29"/>
    <n v="10"/>
    <x v="0"/>
    <x v="2"/>
    <x v="0"/>
    <x v="2"/>
  </r>
  <r>
    <n v="541395821"/>
    <s v="Z. Motten"/>
    <x v="287"/>
    <s v="Sep"/>
    <n v="2024"/>
    <d v="1899-12-30T10:59:00"/>
    <x v="3"/>
    <x v="1"/>
    <n v="75"/>
    <x v="5"/>
    <s v="Two or More Races"/>
    <x v="0"/>
    <x v="1"/>
    <m/>
    <n v="45"/>
    <s v="Delay"/>
    <x v="1"/>
    <n v="10"/>
    <x v="0"/>
    <x v="0"/>
    <x v="0"/>
    <x v="0"/>
  </r>
  <r>
    <n v="658288234"/>
    <s v="G. Caldecot"/>
    <x v="86"/>
    <s v="Jul"/>
    <n v="2024"/>
    <d v="1899-12-30T13:39:00"/>
    <x v="4"/>
    <x v="1"/>
    <n v="28"/>
    <x v="3"/>
    <s v="Two or More Races"/>
    <x v="0"/>
    <x v="1"/>
    <n v="0"/>
    <n v="32"/>
    <s v="Delay"/>
    <x v="19"/>
    <n v="13"/>
    <x v="2"/>
    <x v="3"/>
    <x v="0"/>
    <x v="1"/>
  </r>
  <r>
    <n v="134325074"/>
    <s v="K. Gwyneth"/>
    <x v="114"/>
    <s v="Oct"/>
    <n v="2024"/>
    <d v="1899-12-30T20:37:00"/>
    <x v="4"/>
    <x v="1"/>
    <n v="69"/>
    <x v="0"/>
    <s v="Two or More Races"/>
    <x v="0"/>
    <x v="1"/>
    <n v="0"/>
    <n v="29"/>
    <s v="Within Time"/>
    <x v="28"/>
    <n v="20"/>
    <x v="1"/>
    <x v="0"/>
    <x v="1"/>
    <x v="2"/>
  </r>
  <r>
    <n v="695895188"/>
    <s v="Q. Wythill"/>
    <x v="458"/>
    <s v="Mar"/>
    <n v="2024"/>
    <d v="1899-12-30T00:42:00"/>
    <x v="4"/>
    <x v="1"/>
    <n v="54"/>
    <x v="2"/>
    <s v="Two or More Races"/>
    <x v="0"/>
    <x v="1"/>
    <n v="0"/>
    <n v="17"/>
    <s v="Within Time"/>
    <x v="2"/>
    <n v="0"/>
    <x v="3"/>
    <x v="1"/>
    <x v="1"/>
    <x v="1"/>
  </r>
  <r>
    <n v="717769415"/>
    <s v="R. Shimman"/>
    <x v="410"/>
    <s v="Aug"/>
    <n v="2023"/>
    <d v="1899-12-30T15:43:00"/>
    <x v="2"/>
    <x v="1"/>
    <n v="22"/>
    <x v="3"/>
    <s v="Two or More Races"/>
    <x v="0"/>
    <x v="1"/>
    <n v="0"/>
    <n v="48"/>
    <s v="Delay"/>
    <x v="15"/>
    <n v="15"/>
    <x v="2"/>
    <x v="2"/>
    <x v="2"/>
    <x v="2"/>
  </r>
  <r>
    <n v="524703535"/>
    <s v="U. Keast"/>
    <x v="308"/>
    <s v="May"/>
    <n v="2023"/>
    <d v="1899-12-30T00:21:00"/>
    <x v="4"/>
    <x v="1"/>
    <n v="77"/>
    <x v="5"/>
    <s v="Two or More Races"/>
    <x v="0"/>
    <x v="1"/>
    <n v="0"/>
    <n v="52"/>
    <s v="Delay"/>
    <x v="4"/>
    <n v="0"/>
    <x v="3"/>
    <x v="2"/>
    <x v="2"/>
    <x v="2"/>
  </r>
  <r>
    <n v="496540698"/>
    <s v="C. Knee"/>
    <x v="199"/>
    <s v="Dec"/>
    <n v="2023"/>
    <d v="1899-12-30T04:58:00"/>
    <x v="1"/>
    <x v="1"/>
    <n v="75"/>
    <x v="5"/>
    <s v="Two or More Races"/>
    <x v="0"/>
    <x v="1"/>
    <n v="1"/>
    <n v="26"/>
    <s v="Within Time"/>
    <x v="17"/>
    <n v="4"/>
    <x v="3"/>
    <x v="1"/>
    <x v="1"/>
    <x v="1"/>
  </r>
  <r>
    <n v="775471974"/>
    <s v="F. Luttger"/>
    <x v="346"/>
    <s v="Aug"/>
    <n v="2023"/>
    <d v="1899-12-30T17:00:00"/>
    <x v="2"/>
    <x v="1"/>
    <n v="38"/>
    <x v="6"/>
    <s v="Two or More Races"/>
    <x v="0"/>
    <x v="1"/>
    <n v="1"/>
    <n v="59"/>
    <s v="Delay"/>
    <x v="8"/>
    <n v="17"/>
    <x v="2"/>
    <x v="3"/>
    <x v="2"/>
    <x v="1"/>
  </r>
  <r>
    <n v="406401145"/>
    <s v="H. Lampet"/>
    <x v="356"/>
    <s v="Mar"/>
    <n v="2024"/>
    <d v="1899-12-30T14:23:00"/>
    <x v="6"/>
    <x v="1"/>
    <n v="69"/>
    <x v="0"/>
    <s v="Two or More Races"/>
    <x v="0"/>
    <x v="1"/>
    <n v="1"/>
    <n v="10"/>
    <s v="Within Time"/>
    <x v="5"/>
    <n v="14"/>
    <x v="2"/>
    <x v="0"/>
    <x v="1"/>
    <x v="0"/>
  </r>
  <r>
    <n v="617031693"/>
    <s v="I. Sampson"/>
    <x v="30"/>
    <s v="Jan"/>
    <n v="2024"/>
    <d v="1899-12-30T11:48:00"/>
    <x v="6"/>
    <x v="1"/>
    <n v="6"/>
    <x v="4"/>
    <s v="Two or More Races"/>
    <x v="0"/>
    <x v="1"/>
    <n v="1"/>
    <n v="58"/>
    <s v="Delay"/>
    <x v="11"/>
    <n v="11"/>
    <x v="0"/>
    <x v="0"/>
    <x v="2"/>
    <x v="0"/>
  </r>
  <r>
    <n v="691307465"/>
    <s v="M. Pindar"/>
    <x v="127"/>
    <s v="Oct"/>
    <n v="2024"/>
    <d v="1899-12-30T19:50:00"/>
    <x v="3"/>
    <x v="1"/>
    <n v="2"/>
    <x v="1"/>
    <s v="Two or More Races"/>
    <x v="0"/>
    <x v="1"/>
    <n v="1"/>
    <n v="40"/>
    <s v="Delay"/>
    <x v="22"/>
    <n v="19"/>
    <x v="1"/>
    <x v="1"/>
    <x v="0"/>
    <x v="1"/>
  </r>
  <r>
    <n v="782726848"/>
    <s v="O. Younger"/>
    <x v="168"/>
    <s v="May"/>
    <n v="2024"/>
    <d v="1899-12-30T07:19:00"/>
    <x v="6"/>
    <x v="1"/>
    <n v="57"/>
    <x v="2"/>
    <s v="Two or More Races"/>
    <x v="0"/>
    <x v="1"/>
    <n v="1"/>
    <n v="40"/>
    <s v="Delay"/>
    <x v="16"/>
    <n v="7"/>
    <x v="0"/>
    <x v="1"/>
    <x v="0"/>
    <x v="1"/>
  </r>
  <r>
    <n v="534242222"/>
    <s v="R. Everall"/>
    <x v="424"/>
    <s v="Feb"/>
    <n v="2024"/>
    <d v="1899-12-30T11:55:00"/>
    <x v="0"/>
    <x v="1"/>
    <n v="61"/>
    <x v="0"/>
    <s v="Two or More Races"/>
    <x v="0"/>
    <x v="1"/>
    <n v="1"/>
    <n v="53"/>
    <s v="Delay"/>
    <x v="20"/>
    <n v="11"/>
    <x v="0"/>
    <x v="3"/>
    <x v="2"/>
    <x v="0"/>
  </r>
  <r>
    <n v="733348942"/>
    <s v="T. Ikins"/>
    <x v="467"/>
    <s v="Jan"/>
    <n v="2024"/>
    <d v="1899-12-30T01:50:00"/>
    <x v="0"/>
    <x v="1"/>
    <n v="23"/>
    <x v="3"/>
    <s v="Two or More Races"/>
    <x v="0"/>
    <x v="1"/>
    <n v="1"/>
    <n v="34"/>
    <s v="Delay"/>
    <x v="14"/>
    <n v="1"/>
    <x v="3"/>
    <x v="0"/>
    <x v="0"/>
    <x v="0"/>
  </r>
  <r>
    <n v="370552291"/>
    <s v="X. Mc Trusty"/>
    <x v="282"/>
    <s v="Jun"/>
    <n v="2024"/>
    <d v="1899-12-30T11:22:00"/>
    <x v="6"/>
    <x v="1"/>
    <n v="40"/>
    <x v="6"/>
    <s v="Two or More Races"/>
    <x v="0"/>
    <x v="1"/>
    <n v="1"/>
    <n v="51"/>
    <s v="Delay"/>
    <x v="6"/>
    <n v="11"/>
    <x v="0"/>
    <x v="3"/>
    <x v="2"/>
    <x v="0"/>
  </r>
  <r>
    <n v="475242587"/>
    <s v="Z. Easterbrook"/>
    <x v="261"/>
    <s v="Aug"/>
    <n v="2023"/>
    <d v="1899-12-30T08:44:00"/>
    <x v="6"/>
    <x v="1"/>
    <n v="8"/>
    <x v="4"/>
    <s v="Two or More Races"/>
    <x v="0"/>
    <x v="1"/>
    <n v="1"/>
    <n v="27"/>
    <s v="Within Time"/>
    <x v="1"/>
    <n v="8"/>
    <x v="0"/>
    <x v="0"/>
    <x v="1"/>
    <x v="0"/>
  </r>
  <r>
    <n v="238260586"/>
    <s v="B. Caris"/>
    <x v="73"/>
    <s v="Jun"/>
    <n v="2023"/>
    <d v="1899-12-30T11:54:00"/>
    <x v="5"/>
    <x v="1"/>
    <n v="55"/>
    <x v="2"/>
    <s v="Two or More Races"/>
    <x v="0"/>
    <x v="1"/>
    <n v="2"/>
    <n v="30"/>
    <s v="Delay"/>
    <x v="17"/>
    <n v="11"/>
    <x v="0"/>
    <x v="1"/>
    <x v="1"/>
    <x v="1"/>
  </r>
  <r>
    <n v="546345816"/>
    <s v="C. Youthead"/>
    <x v="475"/>
    <s v="Apr"/>
    <n v="2023"/>
    <d v="1899-12-30T03:42:00"/>
    <x v="1"/>
    <x v="1"/>
    <n v="48"/>
    <x v="2"/>
    <s v="Two or More Races"/>
    <x v="0"/>
    <x v="1"/>
    <n v="2"/>
    <n v="45"/>
    <s v="Delay"/>
    <x v="4"/>
    <n v="3"/>
    <x v="3"/>
    <x v="2"/>
    <x v="0"/>
    <x v="2"/>
  </r>
  <r>
    <n v="883971220"/>
    <s v="D. D'Oyley"/>
    <x v="205"/>
    <s v="May"/>
    <n v="2024"/>
    <d v="1899-12-30T10:35:00"/>
    <x v="0"/>
    <x v="1"/>
    <n v="16"/>
    <x v="3"/>
    <s v="Two or More Races"/>
    <x v="0"/>
    <x v="1"/>
    <n v="2"/>
    <n v="24"/>
    <s v="Within Time"/>
    <x v="4"/>
    <n v="10"/>
    <x v="0"/>
    <x v="2"/>
    <x v="1"/>
    <x v="2"/>
  </r>
  <r>
    <n v="118840022"/>
    <s v="F. Sarjant"/>
    <x v="242"/>
    <s v="May"/>
    <n v="2024"/>
    <d v="1899-12-30T01:33:00"/>
    <x v="0"/>
    <x v="1"/>
    <n v="10"/>
    <x v="4"/>
    <s v="Two or More Races"/>
    <x v="0"/>
    <x v="1"/>
    <n v="2"/>
    <n v="29"/>
    <s v="Within Time"/>
    <x v="13"/>
    <n v="1"/>
    <x v="3"/>
    <x v="2"/>
    <x v="1"/>
    <x v="2"/>
  </r>
  <r>
    <n v="653945107"/>
    <s v="G. Oury"/>
    <x v="424"/>
    <s v="Feb"/>
    <n v="2024"/>
    <d v="1899-12-30T23:16:00"/>
    <x v="0"/>
    <x v="1"/>
    <n v="48"/>
    <x v="2"/>
    <s v="Two or More Races"/>
    <x v="0"/>
    <x v="1"/>
    <n v="2"/>
    <n v="21"/>
    <s v="Within Time"/>
    <x v="20"/>
    <n v="23"/>
    <x v="1"/>
    <x v="3"/>
    <x v="1"/>
    <x v="0"/>
  </r>
  <r>
    <n v="715524357"/>
    <s v="J. Davey"/>
    <x v="340"/>
    <s v="May"/>
    <n v="2023"/>
    <d v="1899-12-30T22:42:00"/>
    <x v="0"/>
    <x v="1"/>
    <n v="35"/>
    <x v="6"/>
    <s v="Two or More Races"/>
    <x v="0"/>
    <x v="1"/>
    <n v="2"/>
    <n v="59"/>
    <s v="Delay"/>
    <x v="24"/>
    <n v="22"/>
    <x v="1"/>
    <x v="1"/>
    <x v="2"/>
    <x v="1"/>
  </r>
  <r>
    <n v="293444536"/>
    <s v="U. Curtois"/>
    <x v="13"/>
    <s v="Jun"/>
    <n v="2023"/>
    <d v="1899-12-30T07:12:00"/>
    <x v="3"/>
    <x v="1"/>
    <n v="35"/>
    <x v="6"/>
    <s v="Two or More Races"/>
    <x v="0"/>
    <x v="1"/>
    <n v="2"/>
    <n v="14"/>
    <s v="Within Time"/>
    <x v="10"/>
    <n v="7"/>
    <x v="0"/>
    <x v="2"/>
    <x v="1"/>
    <x v="2"/>
  </r>
  <r>
    <n v="801246193"/>
    <s v="Z. Caldeyroux"/>
    <x v="476"/>
    <s v="Oct"/>
    <n v="2023"/>
    <d v="1899-12-30T01:39:00"/>
    <x v="2"/>
    <x v="1"/>
    <n v="76"/>
    <x v="5"/>
    <s v="Two or More Races"/>
    <x v="0"/>
    <x v="1"/>
    <n v="2"/>
    <n v="19"/>
    <s v="Within Time"/>
    <x v="7"/>
    <n v="1"/>
    <x v="3"/>
    <x v="2"/>
    <x v="1"/>
    <x v="2"/>
  </r>
  <r>
    <n v="171657050"/>
    <s v="C. Ubank"/>
    <x v="76"/>
    <s v="Jun"/>
    <n v="2024"/>
    <d v="1899-12-30T13:48:00"/>
    <x v="1"/>
    <x v="1"/>
    <n v="3"/>
    <x v="1"/>
    <s v="Two or More Races"/>
    <x v="0"/>
    <x v="1"/>
    <n v="3"/>
    <n v="22"/>
    <s v="Within Time"/>
    <x v="4"/>
    <n v="13"/>
    <x v="2"/>
    <x v="2"/>
    <x v="1"/>
    <x v="2"/>
  </r>
  <r>
    <n v="708686708"/>
    <s v="K. Brace"/>
    <x v="226"/>
    <s v="Sep"/>
    <n v="2023"/>
    <d v="1899-12-30T08:08:00"/>
    <x v="6"/>
    <x v="1"/>
    <n v="54"/>
    <x v="2"/>
    <s v="Two or More Races"/>
    <x v="0"/>
    <x v="1"/>
    <n v="3"/>
    <n v="45"/>
    <s v="Delay"/>
    <x v="7"/>
    <n v="8"/>
    <x v="0"/>
    <x v="2"/>
    <x v="0"/>
    <x v="2"/>
  </r>
  <r>
    <n v="571298781"/>
    <s v="S. Plant"/>
    <x v="387"/>
    <s v="Apr"/>
    <n v="2024"/>
    <d v="1899-12-30T16:22:00"/>
    <x v="0"/>
    <x v="1"/>
    <n v="46"/>
    <x v="2"/>
    <s v="Two or More Races"/>
    <x v="0"/>
    <x v="1"/>
    <n v="3"/>
    <n v="53"/>
    <s v="Delay"/>
    <x v="15"/>
    <n v="16"/>
    <x v="2"/>
    <x v="2"/>
    <x v="2"/>
    <x v="2"/>
  </r>
  <r>
    <n v="526198373"/>
    <s v="D. Eblein"/>
    <x v="188"/>
    <s v="Aug"/>
    <n v="2023"/>
    <d v="1899-12-30T23:25:00"/>
    <x v="4"/>
    <x v="1"/>
    <n v="39"/>
    <x v="6"/>
    <s v="Two or More Races"/>
    <x v="0"/>
    <x v="1"/>
    <n v="4"/>
    <n v="41"/>
    <s v="Delay"/>
    <x v="26"/>
    <n v="23"/>
    <x v="1"/>
    <x v="2"/>
    <x v="0"/>
    <x v="2"/>
  </r>
  <r>
    <n v="685448957"/>
    <s v="F. Walesa"/>
    <x v="287"/>
    <s v="Sep"/>
    <n v="2024"/>
    <d v="1899-12-30T14:28:00"/>
    <x v="3"/>
    <x v="1"/>
    <n v="26"/>
    <x v="3"/>
    <s v="Two or More Races"/>
    <x v="0"/>
    <x v="1"/>
    <n v="4"/>
    <n v="17"/>
    <s v="Within Time"/>
    <x v="1"/>
    <n v="14"/>
    <x v="2"/>
    <x v="0"/>
    <x v="1"/>
    <x v="0"/>
  </r>
  <r>
    <n v="143352643"/>
    <s v="V. Link"/>
    <x v="110"/>
    <s v="Dec"/>
    <n v="2023"/>
    <d v="1899-12-30T13:45:00"/>
    <x v="2"/>
    <x v="1"/>
    <n v="46"/>
    <x v="2"/>
    <s v="Two or More Races"/>
    <x v="0"/>
    <x v="1"/>
    <n v="4"/>
    <n v="39"/>
    <s v="Delay"/>
    <x v="28"/>
    <n v="13"/>
    <x v="2"/>
    <x v="0"/>
    <x v="0"/>
    <x v="2"/>
  </r>
  <r>
    <n v="304595501"/>
    <s v="X. Idiens"/>
    <x v="464"/>
    <s v="May"/>
    <n v="2023"/>
    <d v="1899-12-30T15:26:00"/>
    <x v="6"/>
    <x v="1"/>
    <n v="25"/>
    <x v="3"/>
    <s v="Two or More Races"/>
    <x v="0"/>
    <x v="1"/>
    <n v="4"/>
    <n v="15"/>
    <s v="Within Time"/>
    <x v="3"/>
    <n v="15"/>
    <x v="2"/>
    <x v="2"/>
    <x v="1"/>
    <x v="2"/>
  </r>
  <r>
    <n v="256706672"/>
    <s v="F. Imore"/>
    <x v="101"/>
    <s v="Jun"/>
    <n v="2024"/>
    <d v="1899-12-30T07:17:00"/>
    <x v="2"/>
    <x v="1"/>
    <n v="21"/>
    <x v="3"/>
    <s v="Two or More Races"/>
    <x v="0"/>
    <x v="1"/>
    <n v="5"/>
    <n v="50"/>
    <s v="Delay"/>
    <x v="23"/>
    <n v="7"/>
    <x v="0"/>
    <x v="2"/>
    <x v="2"/>
    <x v="2"/>
  </r>
  <r>
    <n v="436573978"/>
    <s v="H. Caesar"/>
    <x v="401"/>
    <s v="Jun"/>
    <n v="2024"/>
    <d v="1899-12-30T15:35:00"/>
    <x v="5"/>
    <x v="1"/>
    <n v="69"/>
    <x v="0"/>
    <s v="Two or More Races"/>
    <x v="0"/>
    <x v="1"/>
    <n v="5"/>
    <n v="39"/>
    <s v="Delay"/>
    <x v="20"/>
    <n v="15"/>
    <x v="2"/>
    <x v="3"/>
    <x v="0"/>
    <x v="0"/>
  </r>
  <r>
    <n v="756491111"/>
    <s v="J. Pieper"/>
    <x v="257"/>
    <s v="Sep"/>
    <n v="2024"/>
    <d v="1899-12-30T04:35:00"/>
    <x v="1"/>
    <x v="1"/>
    <n v="3"/>
    <x v="1"/>
    <s v="Two or More Races"/>
    <x v="0"/>
    <x v="1"/>
    <n v="5"/>
    <n v="22"/>
    <s v="Within Time"/>
    <x v="28"/>
    <n v="4"/>
    <x v="3"/>
    <x v="0"/>
    <x v="1"/>
    <x v="2"/>
  </r>
  <r>
    <n v="586752106"/>
    <s v="N. Lumsdaine"/>
    <x v="368"/>
    <s v="Oct"/>
    <n v="2023"/>
    <d v="1899-12-30T23:31:00"/>
    <x v="0"/>
    <x v="1"/>
    <n v="62"/>
    <x v="0"/>
    <s v="Two or More Races"/>
    <x v="0"/>
    <x v="1"/>
    <n v="5"/>
    <n v="20"/>
    <s v="Within Time"/>
    <x v="10"/>
    <n v="23"/>
    <x v="1"/>
    <x v="2"/>
    <x v="1"/>
    <x v="2"/>
  </r>
  <r>
    <n v="777616593"/>
    <s v="W. Flemyng"/>
    <x v="133"/>
    <s v="Jun"/>
    <n v="2024"/>
    <d v="1899-12-30T16:02:00"/>
    <x v="4"/>
    <x v="1"/>
    <n v="75"/>
    <x v="5"/>
    <s v="Two or More Races"/>
    <x v="0"/>
    <x v="1"/>
    <n v="5"/>
    <n v="54"/>
    <s v="Delay"/>
    <x v="14"/>
    <n v="16"/>
    <x v="2"/>
    <x v="0"/>
    <x v="2"/>
    <x v="0"/>
  </r>
  <r>
    <n v="687599155"/>
    <s v="Y. Gammon"/>
    <x v="529"/>
    <s v="Aug"/>
    <n v="2023"/>
    <d v="1899-12-30T22:57:00"/>
    <x v="2"/>
    <x v="1"/>
    <n v="74"/>
    <x v="5"/>
    <s v="Two or More Races"/>
    <x v="0"/>
    <x v="1"/>
    <n v="5"/>
    <n v="55"/>
    <s v="Delay"/>
    <x v="29"/>
    <n v="22"/>
    <x v="1"/>
    <x v="2"/>
    <x v="2"/>
    <x v="2"/>
  </r>
  <r>
    <n v="704785146"/>
    <s v="D. Glynne"/>
    <x v="148"/>
    <s v="May"/>
    <n v="2024"/>
    <d v="1899-12-30T04:44:00"/>
    <x v="1"/>
    <x v="1"/>
    <n v="55"/>
    <x v="2"/>
    <s v="Two or More Races"/>
    <x v="0"/>
    <x v="1"/>
    <n v="6"/>
    <n v="38"/>
    <s v="Delay"/>
    <x v="25"/>
    <n v="4"/>
    <x v="3"/>
    <x v="0"/>
    <x v="0"/>
    <x v="0"/>
  </r>
  <r>
    <n v="743096069"/>
    <s v="H. Slee"/>
    <x v="467"/>
    <s v="Jan"/>
    <n v="2024"/>
    <d v="1899-12-30T20:04:00"/>
    <x v="0"/>
    <x v="1"/>
    <n v="49"/>
    <x v="2"/>
    <s v="Two or More Races"/>
    <x v="0"/>
    <x v="1"/>
    <n v="6"/>
    <n v="24"/>
    <s v="Within Time"/>
    <x v="14"/>
    <n v="20"/>
    <x v="1"/>
    <x v="0"/>
    <x v="1"/>
    <x v="0"/>
  </r>
  <r>
    <n v="137385385"/>
    <s v="H. Vedstra"/>
    <x v="273"/>
    <s v="Sep"/>
    <n v="2023"/>
    <d v="1899-12-30T00:28:00"/>
    <x v="3"/>
    <x v="1"/>
    <n v="58"/>
    <x v="2"/>
    <s v="Two or More Races"/>
    <x v="0"/>
    <x v="1"/>
    <n v="6"/>
    <n v="36"/>
    <s v="Delay"/>
    <x v="15"/>
    <n v="0"/>
    <x v="3"/>
    <x v="2"/>
    <x v="0"/>
    <x v="2"/>
  </r>
  <r>
    <n v="870504955"/>
    <s v="Q. Eastlake"/>
    <x v="160"/>
    <s v="Apr"/>
    <n v="2023"/>
    <d v="1899-12-30T05:44:00"/>
    <x v="4"/>
    <x v="1"/>
    <n v="1"/>
    <x v="1"/>
    <s v="Two or More Races"/>
    <x v="0"/>
    <x v="1"/>
    <n v="6"/>
    <n v="23"/>
    <s v="Within Time"/>
    <x v="15"/>
    <n v="5"/>
    <x v="3"/>
    <x v="2"/>
    <x v="1"/>
    <x v="2"/>
  </r>
  <r>
    <n v="223540736"/>
    <s v="B. Carman"/>
    <x v="363"/>
    <s v="Sep"/>
    <n v="2024"/>
    <d v="1899-12-30T12:34:00"/>
    <x v="4"/>
    <x v="1"/>
    <n v="51"/>
    <x v="2"/>
    <s v="Two or More Races"/>
    <x v="0"/>
    <x v="1"/>
    <n v="7"/>
    <n v="35"/>
    <s v="Delay"/>
    <x v="30"/>
    <n v="12"/>
    <x v="2"/>
    <x v="3"/>
    <x v="0"/>
    <x v="1"/>
  </r>
  <r>
    <n v="519998494"/>
    <s v="H. Malster"/>
    <x v="26"/>
    <s v="Mar"/>
    <n v="2024"/>
    <d v="1899-12-30T16:39:00"/>
    <x v="4"/>
    <x v="1"/>
    <n v="56"/>
    <x v="2"/>
    <s v="Two or More Races"/>
    <x v="0"/>
    <x v="1"/>
    <n v="7"/>
    <n v="60"/>
    <s v="Delay"/>
    <x v="6"/>
    <n v="16"/>
    <x v="2"/>
    <x v="3"/>
    <x v="2"/>
    <x v="0"/>
  </r>
  <r>
    <n v="623369441"/>
    <s v="K. Pagin"/>
    <x v="35"/>
    <s v="Jul"/>
    <n v="2023"/>
    <d v="1899-12-30T00:48:00"/>
    <x v="2"/>
    <x v="1"/>
    <n v="60"/>
    <x v="0"/>
    <s v="Two or More Races"/>
    <x v="0"/>
    <x v="1"/>
    <n v="7"/>
    <n v="56"/>
    <s v="Delay"/>
    <x v="22"/>
    <n v="0"/>
    <x v="3"/>
    <x v="1"/>
    <x v="2"/>
    <x v="1"/>
  </r>
  <r>
    <n v="693912400"/>
    <s v="O. MacElroy"/>
    <x v="571"/>
    <s v="Dec"/>
    <n v="2023"/>
    <d v="1899-12-30T10:07:00"/>
    <x v="0"/>
    <x v="1"/>
    <n v="7"/>
    <x v="4"/>
    <s v="Two or More Races"/>
    <x v="0"/>
    <x v="1"/>
    <n v="7"/>
    <n v="29"/>
    <s v="Within Time"/>
    <x v="22"/>
    <n v="10"/>
    <x v="0"/>
    <x v="1"/>
    <x v="1"/>
    <x v="1"/>
  </r>
  <r>
    <n v="846915022"/>
    <s v="Q. Bootton"/>
    <x v="361"/>
    <s v="Sep"/>
    <n v="2023"/>
    <d v="1899-12-30T14:50:00"/>
    <x v="5"/>
    <x v="1"/>
    <n v="62"/>
    <x v="0"/>
    <s v="Two or More Races"/>
    <x v="0"/>
    <x v="1"/>
    <n v="7"/>
    <n v="47"/>
    <s v="Delay"/>
    <x v="21"/>
    <n v="14"/>
    <x v="2"/>
    <x v="1"/>
    <x v="2"/>
    <x v="1"/>
  </r>
  <r>
    <n v="454916429"/>
    <s v="B. Hodinton"/>
    <x v="351"/>
    <s v="Oct"/>
    <n v="2024"/>
    <d v="1899-12-30T13:25:00"/>
    <x v="0"/>
    <x v="1"/>
    <n v="28"/>
    <x v="3"/>
    <s v="Two or More Races"/>
    <x v="0"/>
    <x v="1"/>
    <n v="8"/>
    <n v="26"/>
    <s v="Within Time"/>
    <x v="12"/>
    <n v="13"/>
    <x v="2"/>
    <x v="2"/>
    <x v="1"/>
    <x v="2"/>
  </r>
  <r>
    <n v="693178496"/>
    <s v="F. Plunkett"/>
    <x v="160"/>
    <s v="Apr"/>
    <n v="2023"/>
    <d v="1899-12-30T06:00:00"/>
    <x v="4"/>
    <x v="1"/>
    <n v="34"/>
    <x v="6"/>
    <s v="Two or More Races"/>
    <x v="0"/>
    <x v="1"/>
    <n v="8"/>
    <n v="52"/>
    <s v="Delay"/>
    <x v="15"/>
    <n v="6"/>
    <x v="0"/>
    <x v="2"/>
    <x v="2"/>
    <x v="2"/>
  </r>
  <r>
    <n v="264440744"/>
    <s v="J. Whyteman"/>
    <x v="201"/>
    <s v="Jul"/>
    <n v="2024"/>
    <d v="1899-12-30T08:51:00"/>
    <x v="1"/>
    <x v="1"/>
    <n v="55"/>
    <x v="2"/>
    <s v="Two or More Races"/>
    <x v="0"/>
    <x v="1"/>
    <n v="8"/>
    <n v="19"/>
    <s v="Within Time"/>
    <x v="27"/>
    <n v="8"/>
    <x v="0"/>
    <x v="3"/>
    <x v="1"/>
    <x v="0"/>
  </r>
  <r>
    <n v="544071814"/>
    <s v="J. Pitcaithley"/>
    <x v="296"/>
    <s v="Apr"/>
    <n v="2024"/>
    <d v="1899-12-30T08:05:00"/>
    <x v="1"/>
    <x v="1"/>
    <n v="24"/>
    <x v="3"/>
    <s v="Two or More Races"/>
    <x v="0"/>
    <x v="1"/>
    <n v="8"/>
    <n v="26"/>
    <s v="Within Time"/>
    <x v="22"/>
    <n v="8"/>
    <x v="0"/>
    <x v="1"/>
    <x v="1"/>
    <x v="1"/>
  </r>
  <r>
    <n v="425905230"/>
    <s v="L. Willavoys"/>
    <x v="43"/>
    <s v="Apr"/>
    <n v="2023"/>
    <d v="1899-12-30T09:22:00"/>
    <x v="6"/>
    <x v="1"/>
    <n v="51"/>
    <x v="2"/>
    <s v="Two or More Races"/>
    <x v="0"/>
    <x v="1"/>
    <n v="8"/>
    <n v="34"/>
    <s v="Delay"/>
    <x v="25"/>
    <n v="9"/>
    <x v="0"/>
    <x v="0"/>
    <x v="0"/>
    <x v="0"/>
  </r>
  <r>
    <n v="592356777"/>
    <s v="O. McMichell"/>
    <x v="31"/>
    <s v="Jan"/>
    <n v="2024"/>
    <d v="1899-12-30T17:11:00"/>
    <x v="4"/>
    <x v="1"/>
    <n v="2"/>
    <x v="1"/>
    <s v="Two or More Races"/>
    <x v="0"/>
    <x v="1"/>
    <n v="8"/>
    <n v="54"/>
    <s v="Delay"/>
    <x v="19"/>
    <n v="17"/>
    <x v="2"/>
    <x v="3"/>
    <x v="2"/>
    <x v="1"/>
  </r>
  <r>
    <n v="584236375"/>
    <s v="X. Fitkin"/>
    <x v="284"/>
    <s v="Sep"/>
    <n v="2023"/>
    <d v="1899-12-30T02:23:00"/>
    <x v="5"/>
    <x v="1"/>
    <n v="25"/>
    <x v="3"/>
    <s v="Two or More Races"/>
    <x v="0"/>
    <x v="1"/>
    <n v="8"/>
    <n v="24"/>
    <s v="Within Time"/>
    <x v="19"/>
    <n v="2"/>
    <x v="3"/>
    <x v="3"/>
    <x v="1"/>
    <x v="1"/>
  </r>
  <r>
    <n v="493686784"/>
    <s v="D. Stronge"/>
    <x v="33"/>
    <s v="Jul"/>
    <n v="2024"/>
    <d v="1899-12-30T01:17:00"/>
    <x v="5"/>
    <x v="1"/>
    <n v="3"/>
    <x v="1"/>
    <s v="Two or More Races"/>
    <x v="0"/>
    <x v="1"/>
    <n v="9"/>
    <n v="34"/>
    <s v="Delay"/>
    <x v="9"/>
    <n v="1"/>
    <x v="3"/>
    <x v="3"/>
    <x v="0"/>
    <x v="0"/>
  </r>
  <r>
    <n v="894909359"/>
    <s v="A. Kay"/>
    <x v="501"/>
    <s v="Sep"/>
    <n v="2024"/>
    <d v="1899-12-30T19:33:00"/>
    <x v="4"/>
    <x v="1"/>
    <n v="66"/>
    <x v="0"/>
    <s v="Two or More Races"/>
    <x v="0"/>
    <x v="1"/>
    <n v="10"/>
    <n v="34"/>
    <s v="Delay"/>
    <x v="11"/>
    <n v="19"/>
    <x v="1"/>
    <x v="0"/>
    <x v="0"/>
    <x v="0"/>
  </r>
  <r>
    <n v="828865241"/>
    <s v="C. Bashford"/>
    <x v="29"/>
    <s v="Aug"/>
    <n v="2024"/>
    <d v="1899-12-30T13:50:00"/>
    <x v="4"/>
    <x v="1"/>
    <n v="72"/>
    <x v="5"/>
    <s v="Two or More Races"/>
    <x v="0"/>
    <x v="1"/>
    <n v="10"/>
    <n v="52"/>
    <s v="Delay"/>
    <x v="18"/>
    <n v="13"/>
    <x v="2"/>
    <x v="1"/>
    <x v="2"/>
    <x v="1"/>
  </r>
  <r>
    <n v="837410932"/>
    <s v="H. Christophersen"/>
    <x v="242"/>
    <s v="May"/>
    <n v="2024"/>
    <d v="1899-12-30T01:45:00"/>
    <x v="0"/>
    <x v="1"/>
    <n v="10"/>
    <x v="4"/>
    <s v="Two or More Races"/>
    <x v="0"/>
    <x v="1"/>
    <n v="10"/>
    <n v="31"/>
    <s v="Delay"/>
    <x v="13"/>
    <n v="1"/>
    <x v="3"/>
    <x v="2"/>
    <x v="0"/>
    <x v="2"/>
  </r>
  <r>
    <n v="254123223"/>
    <s v="J. Noyce"/>
    <x v="153"/>
    <s v="Sep"/>
    <n v="2023"/>
    <d v="1899-12-30T15:41:00"/>
    <x v="2"/>
    <x v="1"/>
    <n v="10"/>
    <x v="4"/>
    <s v="Two or More Races"/>
    <x v="0"/>
    <x v="1"/>
    <n v="10"/>
    <n v="16"/>
    <s v="Within Time"/>
    <x v="28"/>
    <n v="15"/>
    <x v="2"/>
    <x v="0"/>
    <x v="1"/>
    <x v="2"/>
  </r>
  <r>
    <n v="693791702"/>
    <s v="L. Peddersen"/>
    <x v="21"/>
    <s v="Nov"/>
    <n v="2023"/>
    <d v="1899-12-30T18:51:00"/>
    <x v="5"/>
    <x v="1"/>
    <n v="9"/>
    <x v="4"/>
    <s v="Two or More Races"/>
    <x v="0"/>
    <x v="1"/>
    <n v="10"/>
    <n v="12"/>
    <s v="Within Time"/>
    <x v="14"/>
    <n v="18"/>
    <x v="1"/>
    <x v="0"/>
    <x v="1"/>
    <x v="0"/>
  </r>
  <r>
    <n v="681565046"/>
    <s v="Z. Gliddon"/>
    <x v="360"/>
    <s v="Aug"/>
    <n v="2024"/>
    <d v="1899-12-30T23:13:00"/>
    <x v="6"/>
    <x v="1"/>
    <n v="65"/>
    <x v="0"/>
    <s v="Two or More Races"/>
    <x v="0"/>
    <x v="1"/>
    <n v="10"/>
    <n v="45"/>
    <s v="Delay"/>
    <x v="27"/>
    <n v="23"/>
    <x v="1"/>
    <x v="3"/>
    <x v="0"/>
    <x v="0"/>
  </r>
  <r>
    <n v="809511881"/>
    <s v="C. Hollindale"/>
    <x v="538"/>
    <s v="May"/>
    <n v="2024"/>
    <d v="1899-12-30T21:30:00"/>
    <x v="1"/>
    <x v="1"/>
    <n v="37"/>
    <x v="6"/>
    <s v="Two or More Races"/>
    <x v="2"/>
    <x v="1"/>
    <m/>
    <n v="37"/>
    <s v="Delay"/>
    <x v="2"/>
    <n v="21"/>
    <x v="1"/>
    <x v="1"/>
    <x v="0"/>
    <x v="1"/>
  </r>
  <r>
    <n v="373251214"/>
    <s v="C. Boggis"/>
    <x v="488"/>
    <s v="Apr"/>
    <n v="2024"/>
    <d v="1899-12-30T10:22:00"/>
    <x v="2"/>
    <x v="1"/>
    <n v="3"/>
    <x v="1"/>
    <s v="Two or More Races"/>
    <x v="2"/>
    <x v="1"/>
    <m/>
    <n v="43"/>
    <s v="Delay"/>
    <x v="10"/>
    <n v="10"/>
    <x v="0"/>
    <x v="2"/>
    <x v="0"/>
    <x v="2"/>
  </r>
  <r>
    <n v="148911392"/>
    <s v="E. Tumioto"/>
    <x v="47"/>
    <s v="Sep"/>
    <n v="2024"/>
    <d v="1899-12-30T21:19:00"/>
    <x v="0"/>
    <x v="1"/>
    <n v="67"/>
    <x v="0"/>
    <s v="Two or More Races"/>
    <x v="2"/>
    <x v="1"/>
    <m/>
    <n v="33"/>
    <s v="Delay"/>
    <x v="10"/>
    <n v="21"/>
    <x v="1"/>
    <x v="2"/>
    <x v="0"/>
    <x v="2"/>
  </r>
  <r>
    <n v="521262024"/>
    <s v="G. Coats"/>
    <x v="353"/>
    <s v="Jul"/>
    <n v="2023"/>
    <d v="1899-12-30T16:24:00"/>
    <x v="2"/>
    <x v="1"/>
    <n v="30"/>
    <x v="6"/>
    <s v="Two or More Races"/>
    <x v="2"/>
    <x v="1"/>
    <m/>
    <n v="34"/>
    <s v="Delay"/>
    <x v="27"/>
    <n v="16"/>
    <x v="2"/>
    <x v="3"/>
    <x v="0"/>
    <x v="0"/>
  </r>
  <r>
    <n v="375834532"/>
    <s v="I. Baudoux"/>
    <x v="54"/>
    <s v="Apr"/>
    <n v="2024"/>
    <d v="1899-12-30T07:46:00"/>
    <x v="5"/>
    <x v="1"/>
    <n v="42"/>
    <x v="6"/>
    <s v="Two or More Races"/>
    <x v="2"/>
    <x v="1"/>
    <m/>
    <n v="56"/>
    <s v="Delay"/>
    <x v="7"/>
    <n v="7"/>
    <x v="0"/>
    <x v="2"/>
    <x v="2"/>
    <x v="2"/>
  </r>
  <r>
    <n v="436493831"/>
    <s v="J. Doughtery"/>
    <x v="267"/>
    <s v="May"/>
    <n v="2023"/>
    <d v="1899-12-30T18:24:00"/>
    <x v="1"/>
    <x v="1"/>
    <n v="45"/>
    <x v="2"/>
    <s v="Two or More Races"/>
    <x v="2"/>
    <x v="1"/>
    <m/>
    <n v="41"/>
    <s v="Delay"/>
    <x v="22"/>
    <n v="18"/>
    <x v="1"/>
    <x v="1"/>
    <x v="0"/>
    <x v="1"/>
  </r>
  <r>
    <n v="245930711"/>
    <s v="L. Oldknowe"/>
    <x v="158"/>
    <s v="Mar"/>
    <n v="2024"/>
    <d v="1899-12-30T09:50:00"/>
    <x v="1"/>
    <x v="1"/>
    <n v="67"/>
    <x v="0"/>
    <s v="Two or More Races"/>
    <x v="2"/>
    <x v="1"/>
    <m/>
    <n v="47"/>
    <s v="Delay"/>
    <x v="17"/>
    <n v="9"/>
    <x v="0"/>
    <x v="1"/>
    <x v="2"/>
    <x v="1"/>
  </r>
  <r>
    <n v="676762593"/>
    <s v="O. Adamo"/>
    <x v="483"/>
    <s v="Jan"/>
    <n v="2024"/>
    <d v="1899-12-30T05:49:00"/>
    <x v="0"/>
    <x v="1"/>
    <n v="77"/>
    <x v="5"/>
    <s v="Two or More Races"/>
    <x v="2"/>
    <x v="1"/>
    <m/>
    <n v="14"/>
    <s v="Within Time"/>
    <x v="29"/>
    <n v="5"/>
    <x v="3"/>
    <x v="2"/>
    <x v="1"/>
    <x v="2"/>
  </r>
  <r>
    <n v="702540548"/>
    <s v="R. Eskriet"/>
    <x v="489"/>
    <s v="Nov"/>
    <n v="2023"/>
    <d v="1899-12-30T23:01:00"/>
    <x v="0"/>
    <x v="1"/>
    <n v="53"/>
    <x v="2"/>
    <s v="Two or More Races"/>
    <x v="2"/>
    <x v="1"/>
    <m/>
    <n v="41"/>
    <s v="Delay"/>
    <x v="13"/>
    <n v="23"/>
    <x v="1"/>
    <x v="2"/>
    <x v="0"/>
    <x v="2"/>
  </r>
  <r>
    <n v="558627213"/>
    <s v="U. McAneny"/>
    <x v="53"/>
    <s v="Jan"/>
    <n v="2024"/>
    <d v="1899-12-30T18:09:00"/>
    <x v="3"/>
    <x v="1"/>
    <n v="41"/>
    <x v="6"/>
    <s v="Two or More Races"/>
    <x v="2"/>
    <x v="1"/>
    <m/>
    <n v="23"/>
    <s v="Within Time"/>
    <x v="20"/>
    <n v="18"/>
    <x v="1"/>
    <x v="3"/>
    <x v="1"/>
    <x v="0"/>
  </r>
  <r>
    <n v="669456595"/>
    <s v="V. Fenelow"/>
    <x v="234"/>
    <s v="Jul"/>
    <n v="2023"/>
    <d v="1899-12-30T06:59:00"/>
    <x v="3"/>
    <x v="1"/>
    <n v="6"/>
    <x v="4"/>
    <s v="Two or More Races"/>
    <x v="2"/>
    <x v="1"/>
    <m/>
    <n v="29"/>
    <s v="Within Time"/>
    <x v="3"/>
    <n v="6"/>
    <x v="0"/>
    <x v="2"/>
    <x v="1"/>
    <x v="2"/>
  </r>
  <r>
    <n v="625516051"/>
    <s v="V. Sampey"/>
    <x v="458"/>
    <s v="Mar"/>
    <n v="2024"/>
    <d v="1899-12-30T23:35:00"/>
    <x v="4"/>
    <x v="1"/>
    <n v="56"/>
    <x v="2"/>
    <s v="Two or More Races"/>
    <x v="2"/>
    <x v="1"/>
    <m/>
    <n v="34"/>
    <s v="Delay"/>
    <x v="2"/>
    <n v="23"/>
    <x v="1"/>
    <x v="1"/>
    <x v="0"/>
    <x v="1"/>
  </r>
  <r>
    <n v="247904774"/>
    <s v="W. Dioniso"/>
    <x v="199"/>
    <s v="Dec"/>
    <n v="2023"/>
    <d v="1899-12-30T03:11:00"/>
    <x v="1"/>
    <x v="1"/>
    <n v="14"/>
    <x v="4"/>
    <s v="Two or More Races"/>
    <x v="2"/>
    <x v="1"/>
    <m/>
    <n v="26"/>
    <s v="Within Time"/>
    <x v="17"/>
    <n v="3"/>
    <x v="3"/>
    <x v="1"/>
    <x v="1"/>
    <x v="1"/>
  </r>
  <r>
    <n v="319607646"/>
    <s v="W. Tatnell"/>
    <x v="211"/>
    <s v="May"/>
    <n v="2023"/>
    <d v="1899-12-30T05:20:00"/>
    <x v="4"/>
    <x v="1"/>
    <n v="76"/>
    <x v="5"/>
    <s v="Two or More Races"/>
    <x v="2"/>
    <x v="1"/>
    <m/>
    <n v="26"/>
    <s v="Within Time"/>
    <x v="21"/>
    <n v="5"/>
    <x v="3"/>
    <x v="1"/>
    <x v="1"/>
    <x v="1"/>
  </r>
  <r>
    <n v="630758261"/>
    <s v="Y. Recher"/>
    <x v="24"/>
    <s v="Apr"/>
    <n v="2023"/>
    <d v="1899-12-30T18:07:00"/>
    <x v="0"/>
    <x v="1"/>
    <n v="64"/>
    <x v="0"/>
    <s v="Two or More Races"/>
    <x v="2"/>
    <x v="1"/>
    <m/>
    <n v="53"/>
    <s v="Delay"/>
    <x v="9"/>
    <n v="18"/>
    <x v="1"/>
    <x v="3"/>
    <x v="2"/>
    <x v="0"/>
  </r>
  <r>
    <n v="602804744"/>
    <s v="G. Huntall"/>
    <x v="0"/>
    <s v="Mar"/>
    <n v="2024"/>
    <d v="1899-12-30T14:08:00"/>
    <x v="0"/>
    <x v="1"/>
    <n v="55"/>
    <x v="2"/>
    <s v="Two or More Races"/>
    <x v="2"/>
    <x v="1"/>
    <n v="0"/>
    <n v="11"/>
    <s v="Within Time"/>
    <x v="0"/>
    <n v="14"/>
    <x v="2"/>
    <x v="0"/>
    <x v="1"/>
    <x v="0"/>
  </r>
  <r>
    <n v="818670399"/>
    <s v="Q. Erlam"/>
    <x v="379"/>
    <s v="Mar"/>
    <n v="2024"/>
    <d v="1899-12-30T20:32:00"/>
    <x v="3"/>
    <x v="1"/>
    <n v="45"/>
    <x v="2"/>
    <s v="Two or More Races"/>
    <x v="2"/>
    <x v="1"/>
    <n v="0"/>
    <n v="60"/>
    <s v="Delay"/>
    <x v="24"/>
    <n v="20"/>
    <x v="1"/>
    <x v="1"/>
    <x v="2"/>
    <x v="1"/>
  </r>
  <r>
    <n v="880037024"/>
    <s v="H. Keston"/>
    <x v="263"/>
    <s v="Aug"/>
    <n v="2023"/>
    <d v="1899-12-30T04:00:00"/>
    <x v="3"/>
    <x v="1"/>
    <n v="3"/>
    <x v="1"/>
    <s v="Two or More Races"/>
    <x v="2"/>
    <x v="1"/>
    <n v="1"/>
    <n v="44"/>
    <s v="Delay"/>
    <x v="0"/>
    <n v="4"/>
    <x v="3"/>
    <x v="0"/>
    <x v="0"/>
    <x v="0"/>
  </r>
  <r>
    <n v="697974762"/>
    <s v="J. Fiddiman"/>
    <x v="122"/>
    <s v="Mar"/>
    <n v="2024"/>
    <d v="1899-12-30T09:00:00"/>
    <x v="4"/>
    <x v="1"/>
    <n v="46"/>
    <x v="2"/>
    <s v="Two or More Races"/>
    <x v="2"/>
    <x v="1"/>
    <n v="1"/>
    <n v="19"/>
    <s v="Within Time"/>
    <x v="10"/>
    <n v="9"/>
    <x v="0"/>
    <x v="2"/>
    <x v="1"/>
    <x v="2"/>
  </r>
  <r>
    <n v="313264123"/>
    <s v="R. Mitchard"/>
    <x v="317"/>
    <s v="Nov"/>
    <n v="2023"/>
    <d v="1899-12-30T15:33:00"/>
    <x v="1"/>
    <x v="1"/>
    <n v="51"/>
    <x v="2"/>
    <s v="Two or More Races"/>
    <x v="2"/>
    <x v="1"/>
    <n v="1"/>
    <n v="13"/>
    <s v="Within Time"/>
    <x v="10"/>
    <n v="15"/>
    <x v="2"/>
    <x v="2"/>
    <x v="1"/>
    <x v="2"/>
  </r>
  <r>
    <n v="208881942"/>
    <s v="C. Mandal"/>
    <x v="226"/>
    <s v="Sep"/>
    <n v="2023"/>
    <d v="1899-12-30T15:11:00"/>
    <x v="6"/>
    <x v="1"/>
    <n v="16"/>
    <x v="3"/>
    <s v="Two or More Races"/>
    <x v="2"/>
    <x v="1"/>
    <n v="3"/>
    <n v="11"/>
    <s v="Within Time"/>
    <x v="7"/>
    <n v="15"/>
    <x v="2"/>
    <x v="2"/>
    <x v="1"/>
    <x v="2"/>
  </r>
  <r>
    <n v="693104073"/>
    <s v="F. McRobb"/>
    <x v="142"/>
    <s v="Feb"/>
    <n v="2024"/>
    <d v="1899-12-30T12:05:00"/>
    <x v="2"/>
    <x v="1"/>
    <n v="33"/>
    <x v="6"/>
    <s v="Two or More Races"/>
    <x v="2"/>
    <x v="1"/>
    <n v="4"/>
    <n v="48"/>
    <s v="Delay"/>
    <x v="19"/>
    <n v="12"/>
    <x v="2"/>
    <x v="3"/>
    <x v="2"/>
    <x v="1"/>
  </r>
  <r>
    <n v="728286087"/>
    <s v="I. MacCafferky"/>
    <x v="427"/>
    <s v="Aug"/>
    <n v="2023"/>
    <d v="1899-12-30T00:31:00"/>
    <x v="5"/>
    <x v="1"/>
    <n v="51"/>
    <x v="2"/>
    <s v="Two or More Races"/>
    <x v="2"/>
    <x v="1"/>
    <n v="4"/>
    <n v="18"/>
    <s v="Within Time"/>
    <x v="10"/>
    <n v="0"/>
    <x v="3"/>
    <x v="2"/>
    <x v="1"/>
    <x v="2"/>
  </r>
  <r>
    <n v="628463223"/>
    <s v="W. Wardle"/>
    <x v="351"/>
    <s v="Oct"/>
    <n v="2024"/>
    <d v="1899-12-30T02:12:00"/>
    <x v="0"/>
    <x v="1"/>
    <n v="13"/>
    <x v="4"/>
    <s v="Two or More Races"/>
    <x v="2"/>
    <x v="1"/>
    <n v="5"/>
    <n v="45"/>
    <s v="Delay"/>
    <x v="12"/>
    <n v="2"/>
    <x v="3"/>
    <x v="2"/>
    <x v="0"/>
    <x v="2"/>
  </r>
  <r>
    <n v="499258965"/>
    <s v="M. McColl"/>
    <x v="152"/>
    <s v="Jul"/>
    <n v="2023"/>
    <d v="1899-12-30T07:48:00"/>
    <x v="1"/>
    <x v="1"/>
    <n v="43"/>
    <x v="6"/>
    <s v="Two or More Races"/>
    <x v="2"/>
    <x v="1"/>
    <n v="7"/>
    <n v="46"/>
    <s v="Delay"/>
    <x v="19"/>
    <n v="7"/>
    <x v="0"/>
    <x v="3"/>
    <x v="2"/>
    <x v="1"/>
  </r>
  <r>
    <n v="873503555"/>
    <s v="Y. Morales"/>
    <x v="440"/>
    <s v="Oct"/>
    <n v="2023"/>
    <d v="1899-12-30T03:22:00"/>
    <x v="6"/>
    <x v="1"/>
    <n v="53"/>
    <x v="2"/>
    <s v="Two or More Races"/>
    <x v="2"/>
    <x v="1"/>
    <n v="7"/>
    <n v="46"/>
    <s v="Delay"/>
    <x v="15"/>
    <n v="3"/>
    <x v="3"/>
    <x v="2"/>
    <x v="2"/>
    <x v="2"/>
  </r>
  <r>
    <n v="404103469"/>
    <s v="E. Eliot"/>
    <x v="333"/>
    <s v="Jul"/>
    <n v="2023"/>
    <d v="1899-12-30T12:15:00"/>
    <x v="3"/>
    <x v="1"/>
    <n v="16"/>
    <x v="3"/>
    <s v="Two or More Races"/>
    <x v="2"/>
    <x v="1"/>
    <n v="8"/>
    <n v="34"/>
    <s v="Delay"/>
    <x v="12"/>
    <n v="12"/>
    <x v="2"/>
    <x v="2"/>
    <x v="0"/>
    <x v="2"/>
  </r>
  <r>
    <n v="301126179"/>
    <s v="A. Giovani"/>
    <x v="71"/>
    <s v="Jul"/>
    <n v="2023"/>
    <d v="1899-12-30T00:35:00"/>
    <x v="0"/>
    <x v="1"/>
    <n v="33"/>
    <x v="6"/>
    <s v="Two or More Races"/>
    <x v="2"/>
    <x v="1"/>
    <n v="9"/>
    <n v="51"/>
    <s v="Delay"/>
    <x v="5"/>
    <n v="0"/>
    <x v="3"/>
    <x v="0"/>
    <x v="2"/>
    <x v="0"/>
  </r>
  <r>
    <n v="451837227"/>
    <s v="D. Levy"/>
    <x v="262"/>
    <s v="Jun"/>
    <n v="2023"/>
    <d v="1899-12-30T17:54:00"/>
    <x v="3"/>
    <x v="1"/>
    <n v="19"/>
    <x v="3"/>
    <s v="Two or More Races"/>
    <x v="2"/>
    <x v="1"/>
    <n v="10"/>
    <n v="42"/>
    <s v="Delay"/>
    <x v="6"/>
    <n v="17"/>
    <x v="2"/>
    <x v="3"/>
    <x v="0"/>
    <x v="0"/>
  </r>
  <r>
    <n v="758301888"/>
    <s v="W. Hallowell"/>
    <x v="303"/>
    <s v="Mar"/>
    <n v="2024"/>
    <d v="1899-12-30T13:23:00"/>
    <x v="1"/>
    <x v="1"/>
    <n v="4"/>
    <x v="1"/>
    <s v="Two or More Races"/>
    <x v="2"/>
    <x v="1"/>
    <n v="10"/>
    <n v="29"/>
    <s v="Within Time"/>
    <x v="30"/>
    <n v="13"/>
    <x v="2"/>
    <x v="3"/>
    <x v="1"/>
    <x v="1"/>
  </r>
  <r>
    <n v="425257574"/>
    <s v="J. Lishmund"/>
    <x v="344"/>
    <s v="Sep"/>
    <n v="2024"/>
    <d v="1899-12-30T06:29:00"/>
    <x v="5"/>
    <x v="1"/>
    <n v="68"/>
    <x v="0"/>
    <s v="Two or More Races"/>
    <x v="4"/>
    <x v="1"/>
    <m/>
    <n v="53"/>
    <s v="Delay"/>
    <x v="27"/>
    <n v="6"/>
    <x v="0"/>
    <x v="3"/>
    <x v="2"/>
    <x v="0"/>
  </r>
  <r>
    <n v="388033882"/>
    <s v="K. Jacobsson"/>
    <x v="299"/>
    <s v="Feb"/>
    <n v="2024"/>
    <d v="1899-12-30T02:53:00"/>
    <x v="0"/>
    <x v="1"/>
    <n v="60"/>
    <x v="0"/>
    <s v="Two or More Races"/>
    <x v="4"/>
    <x v="1"/>
    <m/>
    <n v="21"/>
    <s v="Within Time"/>
    <x v="28"/>
    <n v="2"/>
    <x v="3"/>
    <x v="0"/>
    <x v="1"/>
    <x v="2"/>
  </r>
  <r>
    <n v="771051094"/>
    <s v="L. Wixey"/>
    <x v="263"/>
    <s v="Aug"/>
    <n v="2023"/>
    <d v="1899-12-30T05:32:00"/>
    <x v="3"/>
    <x v="1"/>
    <n v="31"/>
    <x v="6"/>
    <s v="Two or More Races"/>
    <x v="4"/>
    <x v="1"/>
    <m/>
    <n v="44"/>
    <s v="Delay"/>
    <x v="0"/>
    <n v="5"/>
    <x v="3"/>
    <x v="0"/>
    <x v="0"/>
    <x v="0"/>
  </r>
  <r>
    <n v="457561772"/>
    <s v="N. Sheraton"/>
    <x v="15"/>
    <s v="Sep"/>
    <n v="2023"/>
    <d v="1899-12-30T02:49:00"/>
    <x v="6"/>
    <x v="1"/>
    <n v="36"/>
    <x v="6"/>
    <s v="Two or More Races"/>
    <x v="4"/>
    <x v="1"/>
    <m/>
    <n v="22"/>
    <s v="Within Time"/>
    <x v="5"/>
    <n v="2"/>
    <x v="3"/>
    <x v="0"/>
    <x v="1"/>
    <x v="0"/>
  </r>
  <r>
    <n v="547308126"/>
    <s v="U. Vause"/>
    <x v="124"/>
    <s v="Nov"/>
    <n v="2023"/>
    <d v="1899-12-30T04:24:00"/>
    <x v="6"/>
    <x v="1"/>
    <n v="34"/>
    <x v="6"/>
    <s v="Two or More Races"/>
    <x v="4"/>
    <x v="1"/>
    <m/>
    <n v="20"/>
    <s v="Within Time"/>
    <x v="28"/>
    <n v="4"/>
    <x v="3"/>
    <x v="0"/>
    <x v="1"/>
    <x v="2"/>
  </r>
  <r>
    <n v="643909335"/>
    <s v="W. Sarton"/>
    <x v="246"/>
    <s v="May"/>
    <n v="2023"/>
    <d v="1899-12-30T08:27:00"/>
    <x v="4"/>
    <x v="1"/>
    <n v="61"/>
    <x v="0"/>
    <s v="Two or More Races"/>
    <x v="4"/>
    <x v="1"/>
    <m/>
    <n v="58"/>
    <s v="Delay"/>
    <x v="19"/>
    <n v="8"/>
    <x v="0"/>
    <x v="3"/>
    <x v="2"/>
    <x v="1"/>
  </r>
  <r>
    <n v="365880539"/>
    <s v="I. Duxfield"/>
    <x v="521"/>
    <s v="Apr"/>
    <n v="2023"/>
    <d v="1899-12-30T09:25:00"/>
    <x v="6"/>
    <x v="1"/>
    <n v="76"/>
    <x v="5"/>
    <s v="Two or More Races"/>
    <x v="4"/>
    <x v="1"/>
    <n v="2"/>
    <n v="49"/>
    <s v="Delay"/>
    <x v="10"/>
    <n v="9"/>
    <x v="0"/>
    <x v="2"/>
    <x v="2"/>
    <x v="2"/>
  </r>
  <r>
    <n v="792035512"/>
    <s v="L. North"/>
    <x v="453"/>
    <s v="Aug"/>
    <n v="2024"/>
    <d v="1899-12-30T06:41:00"/>
    <x v="6"/>
    <x v="1"/>
    <n v="39"/>
    <x v="6"/>
    <s v="Two or More Races"/>
    <x v="7"/>
    <x v="1"/>
    <m/>
    <n v="57"/>
    <s v="Delay"/>
    <x v="23"/>
    <n v="6"/>
    <x v="0"/>
    <x v="2"/>
    <x v="2"/>
    <x v="2"/>
  </r>
  <r>
    <n v="118329062"/>
    <s v="A. Mattosoff"/>
    <x v="416"/>
    <s v="Jun"/>
    <n v="2023"/>
    <d v="1899-12-30T20:23:00"/>
    <x v="4"/>
    <x v="1"/>
    <n v="33"/>
    <x v="6"/>
    <s v="White"/>
    <x v="6"/>
    <x v="1"/>
    <m/>
    <n v="16"/>
    <s v="Within Time"/>
    <x v="9"/>
    <n v="20"/>
    <x v="1"/>
    <x v="3"/>
    <x v="1"/>
    <x v="0"/>
  </r>
  <r>
    <n v="644587967"/>
    <s v="B. Ducroe"/>
    <x v="253"/>
    <s v="May"/>
    <n v="2023"/>
    <d v="1899-12-30T12:58:00"/>
    <x v="2"/>
    <x v="1"/>
    <n v="27"/>
    <x v="3"/>
    <s v="White"/>
    <x v="6"/>
    <x v="1"/>
    <m/>
    <n v="11"/>
    <s v="Within Time"/>
    <x v="6"/>
    <n v="12"/>
    <x v="2"/>
    <x v="3"/>
    <x v="1"/>
    <x v="0"/>
  </r>
  <r>
    <n v="713082627"/>
    <s v="B. Hannabuss"/>
    <x v="469"/>
    <s v="Jul"/>
    <n v="2024"/>
    <d v="1899-12-30T13:15:00"/>
    <x v="6"/>
    <x v="1"/>
    <n v="65"/>
    <x v="0"/>
    <s v="White"/>
    <x v="6"/>
    <x v="1"/>
    <m/>
    <n v="47"/>
    <s v="Delay"/>
    <x v="12"/>
    <n v="13"/>
    <x v="2"/>
    <x v="2"/>
    <x v="2"/>
    <x v="2"/>
  </r>
  <r>
    <n v="750240580"/>
    <s v="M. Macey"/>
    <x v="182"/>
    <s v="Aug"/>
    <n v="2023"/>
    <d v="1899-12-30T22:06:00"/>
    <x v="0"/>
    <x v="1"/>
    <n v="61"/>
    <x v="0"/>
    <s v="White"/>
    <x v="6"/>
    <x v="1"/>
    <m/>
    <n v="16"/>
    <s v="Within Time"/>
    <x v="12"/>
    <n v="22"/>
    <x v="1"/>
    <x v="2"/>
    <x v="1"/>
    <x v="2"/>
  </r>
  <r>
    <n v="300660409"/>
    <s v="O. Hanney"/>
    <x v="155"/>
    <s v="Mar"/>
    <n v="2024"/>
    <d v="1899-12-30T21:20:00"/>
    <x v="0"/>
    <x v="1"/>
    <n v="29"/>
    <x v="3"/>
    <s v="White"/>
    <x v="6"/>
    <x v="1"/>
    <m/>
    <n v="31"/>
    <s v="Delay"/>
    <x v="23"/>
    <n v="21"/>
    <x v="1"/>
    <x v="2"/>
    <x v="0"/>
    <x v="2"/>
  </r>
  <r>
    <n v="258762632"/>
    <s v="P. MacCaig"/>
    <x v="270"/>
    <s v="Aug"/>
    <n v="2024"/>
    <d v="1899-12-30T21:55:00"/>
    <x v="2"/>
    <x v="1"/>
    <n v="52"/>
    <x v="2"/>
    <s v="White"/>
    <x v="6"/>
    <x v="1"/>
    <m/>
    <n v="35"/>
    <s v="Delay"/>
    <x v="19"/>
    <n v="21"/>
    <x v="1"/>
    <x v="3"/>
    <x v="0"/>
    <x v="1"/>
  </r>
  <r>
    <n v="348604130"/>
    <s v="Y. Curtin"/>
    <x v="119"/>
    <s v="Jan"/>
    <n v="2024"/>
    <d v="1899-12-30T17:18:00"/>
    <x v="4"/>
    <x v="1"/>
    <n v="3"/>
    <x v="1"/>
    <s v="White"/>
    <x v="6"/>
    <x v="1"/>
    <n v="9"/>
    <n v="11"/>
    <s v="Within Time"/>
    <x v="1"/>
    <n v="17"/>
    <x v="2"/>
    <x v="0"/>
    <x v="1"/>
    <x v="0"/>
  </r>
  <r>
    <n v="863668507"/>
    <s v="F. Cinelli"/>
    <x v="343"/>
    <s v="Sep"/>
    <n v="2023"/>
    <d v="1899-12-30T13:29:00"/>
    <x v="1"/>
    <x v="1"/>
    <n v="14"/>
    <x v="4"/>
    <s v="White"/>
    <x v="6"/>
    <x v="1"/>
    <n v="10"/>
    <n v="12"/>
    <s v="Within Time"/>
    <x v="12"/>
    <n v="13"/>
    <x v="2"/>
    <x v="2"/>
    <x v="1"/>
    <x v="2"/>
  </r>
  <r>
    <n v="640506642"/>
    <s v="A. Ivan"/>
    <x v="230"/>
    <s v="Jul"/>
    <n v="2024"/>
    <d v="1899-12-30T21:35:00"/>
    <x v="2"/>
    <x v="1"/>
    <n v="46"/>
    <x v="2"/>
    <s v="White"/>
    <x v="3"/>
    <x v="1"/>
    <m/>
    <n v="11"/>
    <s v="Within Time"/>
    <x v="25"/>
    <n v="21"/>
    <x v="1"/>
    <x v="0"/>
    <x v="1"/>
    <x v="0"/>
  </r>
  <r>
    <n v="233207150"/>
    <s v="E. Yole"/>
    <x v="24"/>
    <s v="Apr"/>
    <n v="2023"/>
    <d v="1899-12-30T12:53:00"/>
    <x v="0"/>
    <x v="1"/>
    <n v="53"/>
    <x v="2"/>
    <s v="White"/>
    <x v="3"/>
    <x v="1"/>
    <m/>
    <n v="13"/>
    <s v="Within Time"/>
    <x v="9"/>
    <n v="12"/>
    <x v="2"/>
    <x v="3"/>
    <x v="1"/>
    <x v="0"/>
  </r>
  <r>
    <n v="126025429"/>
    <s v="H. Tibbetts"/>
    <x v="204"/>
    <s v="May"/>
    <n v="2023"/>
    <d v="1899-12-30T22:55:00"/>
    <x v="5"/>
    <x v="1"/>
    <n v="6"/>
    <x v="4"/>
    <s v="White"/>
    <x v="3"/>
    <x v="1"/>
    <m/>
    <n v="51"/>
    <s v="Delay"/>
    <x v="9"/>
    <n v="22"/>
    <x v="1"/>
    <x v="3"/>
    <x v="2"/>
    <x v="0"/>
  </r>
  <r>
    <n v="199557481"/>
    <s v="I. De la Feld"/>
    <x v="368"/>
    <s v="Oct"/>
    <n v="2023"/>
    <d v="1899-12-30T14:15:00"/>
    <x v="0"/>
    <x v="1"/>
    <n v="52"/>
    <x v="2"/>
    <s v="White"/>
    <x v="3"/>
    <x v="1"/>
    <m/>
    <n v="44"/>
    <s v="Delay"/>
    <x v="10"/>
    <n v="14"/>
    <x v="2"/>
    <x v="2"/>
    <x v="0"/>
    <x v="2"/>
  </r>
  <r>
    <n v="744638705"/>
    <s v="O. Whettleton"/>
    <x v="145"/>
    <s v="May"/>
    <n v="2023"/>
    <d v="1899-12-30T22:54:00"/>
    <x v="3"/>
    <x v="1"/>
    <n v="13"/>
    <x v="4"/>
    <s v="White"/>
    <x v="3"/>
    <x v="1"/>
    <m/>
    <n v="14"/>
    <s v="Within Time"/>
    <x v="28"/>
    <n v="22"/>
    <x v="1"/>
    <x v="0"/>
    <x v="1"/>
    <x v="2"/>
  </r>
  <r>
    <n v="427739830"/>
    <s v="S. Hof"/>
    <x v="141"/>
    <s v="Jul"/>
    <n v="2024"/>
    <d v="1899-12-30T04:31:00"/>
    <x v="5"/>
    <x v="1"/>
    <n v="15"/>
    <x v="3"/>
    <s v="White"/>
    <x v="3"/>
    <x v="1"/>
    <m/>
    <n v="12"/>
    <s v="Within Time"/>
    <x v="5"/>
    <n v="4"/>
    <x v="3"/>
    <x v="0"/>
    <x v="1"/>
    <x v="0"/>
  </r>
  <r>
    <n v="376807068"/>
    <s v="N. Simpole"/>
    <x v="456"/>
    <s v="Apr"/>
    <n v="2024"/>
    <d v="1899-12-30T07:50:00"/>
    <x v="6"/>
    <x v="1"/>
    <n v="24"/>
    <x v="3"/>
    <s v="White"/>
    <x v="3"/>
    <x v="1"/>
    <n v="5"/>
    <n v="48"/>
    <s v="Delay"/>
    <x v="3"/>
    <n v="7"/>
    <x v="0"/>
    <x v="2"/>
    <x v="2"/>
    <x v="2"/>
  </r>
  <r>
    <n v="388076238"/>
    <s v="B. Beaver"/>
    <x v="209"/>
    <s v="Apr"/>
    <n v="2023"/>
    <d v="1899-12-30T03:11:00"/>
    <x v="3"/>
    <x v="1"/>
    <n v="7"/>
    <x v="4"/>
    <s v="White"/>
    <x v="3"/>
    <x v="1"/>
    <n v="7"/>
    <n v="18"/>
    <s v="Within Time"/>
    <x v="30"/>
    <n v="3"/>
    <x v="3"/>
    <x v="3"/>
    <x v="1"/>
    <x v="1"/>
  </r>
  <r>
    <n v="173242624"/>
    <s v="P. Mordin"/>
    <x v="83"/>
    <s v="Aug"/>
    <n v="2024"/>
    <d v="1899-12-30T09:57:00"/>
    <x v="1"/>
    <x v="1"/>
    <n v="76"/>
    <x v="5"/>
    <s v="White"/>
    <x v="3"/>
    <x v="1"/>
    <n v="7"/>
    <n v="30"/>
    <s v="Delay"/>
    <x v="29"/>
    <n v="9"/>
    <x v="0"/>
    <x v="2"/>
    <x v="1"/>
    <x v="2"/>
  </r>
  <r>
    <n v="251265273"/>
    <s v="K. Hefferon"/>
    <x v="102"/>
    <s v="Aug"/>
    <n v="2024"/>
    <d v="1899-12-30T16:34:00"/>
    <x v="5"/>
    <x v="1"/>
    <n v="61"/>
    <x v="0"/>
    <s v="White"/>
    <x v="3"/>
    <x v="1"/>
    <n v="10"/>
    <n v="18"/>
    <s v="Within Time"/>
    <x v="17"/>
    <n v="16"/>
    <x v="2"/>
    <x v="1"/>
    <x v="1"/>
    <x v="1"/>
  </r>
  <r>
    <n v="149708508"/>
    <s v="A. Hammand"/>
    <x v="141"/>
    <s v="Jul"/>
    <n v="2024"/>
    <d v="1899-12-30T14:24:00"/>
    <x v="5"/>
    <x v="1"/>
    <n v="8"/>
    <x v="4"/>
    <s v="White"/>
    <x v="1"/>
    <x v="1"/>
    <m/>
    <n v="19"/>
    <s v="Within Time"/>
    <x v="5"/>
    <n v="14"/>
    <x v="2"/>
    <x v="0"/>
    <x v="1"/>
    <x v="0"/>
  </r>
  <r>
    <n v="153840990"/>
    <s v="A. Iwanczyk"/>
    <x v="287"/>
    <s v="Sep"/>
    <n v="2024"/>
    <d v="1899-12-30T08:39:00"/>
    <x v="3"/>
    <x v="1"/>
    <n v="39"/>
    <x v="6"/>
    <s v="White"/>
    <x v="1"/>
    <x v="1"/>
    <m/>
    <n v="25"/>
    <s v="Within Time"/>
    <x v="1"/>
    <n v="8"/>
    <x v="0"/>
    <x v="0"/>
    <x v="1"/>
    <x v="0"/>
  </r>
  <r>
    <n v="133088944"/>
    <s v="A. Fairlamb"/>
    <x v="298"/>
    <s v="Nov"/>
    <n v="2023"/>
    <d v="1899-12-30T15:34:00"/>
    <x v="4"/>
    <x v="1"/>
    <n v="4"/>
    <x v="1"/>
    <s v="White"/>
    <x v="1"/>
    <x v="1"/>
    <m/>
    <n v="27"/>
    <s v="Within Time"/>
    <x v="0"/>
    <n v="15"/>
    <x v="2"/>
    <x v="0"/>
    <x v="1"/>
    <x v="0"/>
  </r>
  <r>
    <n v="745129434"/>
    <s v="A. Stanier"/>
    <x v="202"/>
    <s v="Apr"/>
    <n v="2023"/>
    <d v="1899-12-30T09:18:00"/>
    <x v="1"/>
    <x v="1"/>
    <n v="59"/>
    <x v="2"/>
    <s v="White"/>
    <x v="1"/>
    <x v="1"/>
    <m/>
    <n v="51"/>
    <s v="Delay"/>
    <x v="13"/>
    <n v="9"/>
    <x v="0"/>
    <x v="2"/>
    <x v="2"/>
    <x v="2"/>
  </r>
  <r>
    <n v="786224260"/>
    <s v="A. Pardon"/>
    <x v="143"/>
    <s v="Jun"/>
    <n v="2023"/>
    <d v="1899-12-30T10:05:00"/>
    <x v="6"/>
    <x v="1"/>
    <n v="74"/>
    <x v="5"/>
    <s v="White"/>
    <x v="1"/>
    <x v="1"/>
    <m/>
    <n v="52"/>
    <s v="Delay"/>
    <x v="22"/>
    <n v="10"/>
    <x v="0"/>
    <x v="1"/>
    <x v="2"/>
    <x v="1"/>
  </r>
  <r>
    <n v="615620241"/>
    <s v="B. Evill"/>
    <x v="144"/>
    <s v="Apr"/>
    <n v="2024"/>
    <d v="1899-12-30T15:23:00"/>
    <x v="4"/>
    <x v="1"/>
    <n v="44"/>
    <x v="6"/>
    <s v="White"/>
    <x v="1"/>
    <x v="1"/>
    <m/>
    <n v="17"/>
    <s v="Within Time"/>
    <x v="1"/>
    <n v="15"/>
    <x v="2"/>
    <x v="0"/>
    <x v="1"/>
    <x v="0"/>
  </r>
  <r>
    <n v="186160532"/>
    <s v="B. Pinckstone"/>
    <x v="387"/>
    <s v="Apr"/>
    <n v="2024"/>
    <d v="1899-12-30T05:41:00"/>
    <x v="0"/>
    <x v="1"/>
    <n v="79"/>
    <x v="5"/>
    <s v="White"/>
    <x v="1"/>
    <x v="1"/>
    <m/>
    <n v="19"/>
    <s v="Within Time"/>
    <x v="15"/>
    <n v="5"/>
    <x v="3"/>
    <x v="2"/>
    <x v="1"/>
    <x v="2"/>
  </r>
  <r>
    <n v="887526263"/>
    <s v="B. Birtley"/>
    <x v="578"/>
    <s v="Jul"/>
    <n v="2023"/>
    <d v="1899-12-30T09:36:00"/>
    <x v="2"/>
    <x v="1"/>
    <n v="56"/>
    <x v="2"/>
    <s v="White"/>
    <x v="1"/>
    <x v="1"/>
    <m/>
    <n v="33"/>
    <s v="Delay"/>
    <x v="23"/>
    <n v="9"/>
    <x v="0"/>
    <x v="2"/>
    <x v="0"/>
    <x v="2"/>
  </r>
  <r>
    <n v="274700428"/>
    <s v="B. Maginn"/>
    <x v="228"/>
    <s v="Jul"/>
    <n v="2023"/>
    <d v="1899-12-30T06:36:00"/>
    <x v="5"/>
    <x v="1"/>
    <n v="79"/>
    <x v="5"/>
    <s v="White"/>
    <x v="1"/>
    <x v="1"/>
    <m/>
    <n v="38"/>
    <s v="Delay"/>
    <x v="16"/>
    <n v="6"/>
    <x v="0"/>
    <x v="1"/>
    <x v="0"/>
    <x v="1"/>
  </r>
  <r>
    <n v="483547622"/>
    <s v="B. Hutchence"/>
    <x v="311"/>
    <s v="May"/>
    <n v="2024"/>
    <d v="1899-12-30T00:39:00"/>
    <x v="6"/>
    <x v="1"/>
    <n v="43"/>
    <x v="6"/>
    <s v="White"/>
    <x v="1"/>
    <x v="1"/>
    <m/>
    <n v="47"/>
    <s v="Delay"/>
    <x v="28"/>
    <n v="0"/>
    <x v="3"/>
    <x v="0"/>
    <x v="2"/>
    <x v="2"/>
  </r>
  <r>
    <n v="372103387"/>
    <s v="C. Haskur"/>
    <x v="190"/>
    <s v="Sep"/>
    <n v="2024"/>
    <d v="1899-12-30T00:24:00"/>
    <x v="1"/>
    <x v="1"/>
    <n v="22"/>
    <x v="3"/>
    <s v="White"/>
    <x v="1"/>
    <x v="1"/>
    <m/>
    <n v="14"/>
    <s v="Within Time"/>
    <x v="26"/>
    <n v="0"/>
    <x v="3"/>
    <x v="2"/>
    <x v="1"/>
    <x v="2"/>
  </r>
  <r>
    <n v="509213427"/>
    <s v="C. Croy"/>
    <x v="354"/>
    <s v="Apr"/>
    <n v="2023"/>
    <d v="1899-12-30T16:09:00"/>
    <x v="2"/>
    <x v="1"/>
    <n v="23"/>
    <x v="3"/>
    <s v="White"/>
    <x v="1"/>
    <x v="1"/>
    <m/>
    <n v="24"/>
    <s v="Within Time"/>
    <x v="27"/>
    <n v="16"/>
    <x v="2"/>
    <x v="3"/>
    <x v="1"/>
    <x v="0"/>
  </r>
  <r>
    <n v="838424633"/>
    <s v="C. Dassindale"/>
    <x v="131"/>
    <s v="May"/>
    <n v="2024"/>
    <d v="1899-12-30T16:27:00"/>
    <x v="5"/>
    <x v="1"/>
    <n v="63"/>
    <x v="0"/>
    <s v="White"/>
    <x v="1"/>
    <x v="1"/>
    <m/>
    <n v="24"/>
    <s v="Within Time"/>
    <x v="15"/>
    <n v="16"/>
    <x v="2"/>
    <x v="2"/>
    <x v="1"/>
    <x v="2"/>
  </r>
  <r>
    <n v="654466643"/>
    <s v="C. Menier"/>
    <x v="498"/>
    <s v="Jun"/>
    <n v="2023"/>
    <d v="1899-12-30T21:35:00"/>
    <x v="0"/>
    <x v="1"/>
    <n v="27"/>
    <x v="3"/>
    <s v="White"/>
    <x v="1"/>
    <x v="1"/>
    <m/>
    <n v="26"/>
    <s v="Within Time"/>
    <x v="28"/>
    <n v="21"/>
    <x v="1"/>
    <x v="0"/>
    <x v="1"/>
    <x v="2"/>
  </r>
  <r>
    <n v="136699007"/>
    <s v="C. Murby"/>
    <x v="403"/>
    <s v="Oct"/>
    <n v="2024"/>
    <d v="1899-12-30T21:27:00"/>
    <x v="3"/>
    <x v="1"/>
    <n v="55"/>
    <x v="2"/>
    <s v="White"/>
    <x v="1"/>
    <x v="1"/>
    <m/>
    <n v="29"/>
    <s v="Within Time"/>
    <x v="0"/>
    <n v="21"/>
    <x v="1"/>
    <x v="0"/>
    <x v="1"/>
    <x v="0"/>
  </r>
  <r>
    <n v="244584316"/>
    <s v="C. Hagston"/>
    <x v="273"/>
    <s v="Sep"/>
    <n v="2023"/>
    <d v="1899-12-30T23:24:00"/>
    <x v="3"/>
    <x v="1"/>
    <n v="51"/>
    <x v="2"/>
    <s v="White"/>
    <x v="1"/>
    <x v="1"/>
    <m/>
    <n v="38"/>
    <s v="Delay"/>
    <x v="15"/>
    <n v="23"/>
    <x v="1"/>
    <x v="2"/>
    <x v="0"/>
    <x v="2"/>
  </r>
  <r>
    <n v="495068156"/>
    <s v="C. Findlay"/>
    <x v="255"/>
    <s v="May"/>
    <n v="2023"/>
    <d v="1899-12-30T19:02:00"/>
    <x v="5"/>
    <x v="1"/>
    <n v="55"/>
    <x v="2"/>
    <s v="White"/>
    <x v="1"/>
    <x v="1"/>
    <m/>
    <n v="38"/>
    <s v="Delay"/>
    <x v="7"/>
    <n v="19"/>
    <x v="1"/>
    <x v="2"/>
    <x v="0"/>
    <x v="2"/>
  </r>
  <r>
    <n v="122985232"/>
    <s v="C. Lambis"/>
    <x v="130"/>
    <s v="Jun"/>
    <n v="2024"/>
    <d v="1899-12-30T23:07:00"/>
    <x v="0"/>
    <x v="1"/>
    <n v="11"/>
    <x v="4"/>
    <s v="White"/>
    <x v="1"/>
    <x v="1"/>
    <m/>
    <n v="39"/>
    <s v="Delay"/>
    <x v="18"/>
    <n v="23"/>
    <x v="1"/>
    <x v="1"/>
    <x v="0"/>
    <x v="1"/>
  </r>
  <r>
    <n v="134736304"/>
    <s v="C. Alvaro"/>
    <x v="285"/>
    <s v="Oct"/>
    <n v="2024"/>
    <d v="1899-12-30T07:11:00"/>
    <x v="3"/>
    <x v="1"/>
    <n v="48"/>
    <x v="2"/>
    <s v="White"/>
    <x v="1"/>
    <x v="1"/>
    <m/>
    <n v="44"/>
    <s v="Delay"/>
    <x v="23"/>
    <n v="7"/>
    <x v="0"/>
    <x v="2"/>
    <x v="0"/>
    <x v="2"/>
  </r>
  <r>
    <n v="668763611"/>
    <s v="D. Croke"/>
    <x v="249"/>
    <s v="Dec"/>
    <n v="2023"/>
    <d v="1899-12-30T08:12:00"/>
    <x v="1"/>
    <x v="1"/>
    <n v="29"/>
    <x v="3"/>
    <s v="White"/>
    <x v="1"/>
    <x v="1"/>
    <m/>
    <n v="29"/>
    <s v="Within Time"/>
    <x v="3"/>
    <n v="8"/>
    <x v="0"/>
    <x v="2"/>
    <x v="1"/>
    <x v="2"/>
  </r>
  <r>
    <n v="627611866"/>
    <s v="D. Borsi"/>
    <x v="244"/>
    <s v="Jan"/>
    <n v="2024"/>
    <d v="1899-12-30T02:19:00"/>
    <x v="6"/>
    <x v="1"/>
    <n v="46"/>
    <x v="2"/>
    <s v="White"/>
    <x v="1"/>
    <x v="1"/>
    <m/>
    <n v="39"/>
    <s v="Delay"/>
    <x v="3"/>
    <n v="2"/>
    <x v="3"/>
    <x v="2"/>
    <x v="0"/>
    <x v="2"/>
  </r>
  <r>
    <n v="437216645"/>
    <s v="D. Izakovitz"/>
    <x v="243"/>
    <s v="Jun"/>
    <n v="2024"/>
    <d v="1899-12-30T14:49:00"/>
    <x v="1"/>
    <x v="1"/>
    <n v="64"/>
    <x v="0"/>
    <s v="White"/>
    <x v="1"/>
    <x v="1"/>
    <m/>
    <n v="59"/>
    <s v="Delay"/>
    <x v="19"/>
    <n v="14"/>
    <x v="2"/>
    <x v="3"/>
    <x v="2"/>
    <x v="1"/>
  </r>
  <r>
    <n v="132949742"/>
    <s v="E. Nappin"/>
    <x v="129"/>
    <s v="Feb"/>
    <n v="2024"/>
    <d v="1899-12-30T04:59:00"/>
    <x v="6"/>
    <x v="1"/>
    <n v="48"/>
    <x v="2"/>
    <s v="White"/>
    <x v="1"/>
    <x v="1"/>
    <m/>
    <n v="10"/>
    <s v="Within Time"/>
    <x v="23"/>
    <n v="4"/>
    <x v="3"/>
    <x v="2"/>
    <x v="1"/>
    <x v="2"/>
  </r>
  <r>
    <n v="638559588"/>
    <s v="E. Skures"/>
    <x v="349"/>
    <s v="Apr"/>
    <n v="2023"/>
    <d v="1899-12-30T20:51:00"/>
    <x v="3"/>
    <x v="1"/>
    <n v="24"/>
    <x v="3"/>
    <s v="White"/>
    <x v="1"/>
    <x v="1"/>
    <m/>
    <n v="29"/>
    <s v="Within Time"/>
    <x v="11"/>
    <n v="20"/>
    <x v="1"/>
    <x v="0"/>
    <x v="1"/>
    <x v="0"/>
  </r>
  <r>
    <n v="819130061"/>
    <s v="E. De Ferrari"/>
    <x v="85"/>
    <s v="Aug"/>
    <n v="2023"/>
    <d v="1899-12-30T04:34:00"/>
    <x v="1"/>
    <x v="1"/>
    <n v="32"/>
    <x v="6"/>
    <s v="White"/>
    <x v="1"/>
    <x v="1"/>
    <m/>
    <n v="36"/>
    <s v="Delay"/>
    <x v="7"/>
    <n v="4"/>
    <x v="3"/>
    <x v="2"/>
    <x v="0"/>
    <x v="2"/>
  </r>
  <r>
    <n v="578888378"/>
    <s v="F. McFall"/>
    <x v="546"/>
    <s v="Mar"/>
    <n v="2024"/>
    <d v="1899-12-30T00:41:00"/>
    <x v="0"/>
    <x v="1"/>
    <n v="14"/>
    <x v="4"/>
    <s v="White"/>
    <x v="1"/>
    <x v="1"/>
    <m/>
    <n v="12"/>
    <s v="Within Time"/>
    <x v="27"/>
    <n v="0"/>
    <x v="3"/>
    <x v="3"/>
    <x v="1"/>
    <x v="0"/>
  </r>
  <r>
    <n v="212949148"/>
    <s v="F. Buey"/>
    <x v="283"/>
    <s v="Apr"/>
    <n v="2024"/>
    <d v="1899-12-30T20:01:00"/>
    <x v="3"/>
    <x v="1"/>
    <n v="79"/>
    <x v="5"/>
    <s v="White"/>
    <x v="1"/>
    <x v="1"/>
    <m/>
    <n v="51"/>
    <s v="Delay"/>
    <x v="20"/>
    <n v="20"/>
    <x v="1"/>
    <x v="3"/>
    <x v="2"/>
    <x v="0"/>
  </r>
  <r>
    <n v="679678043"/>
    <s v="G. De la Eglise"/>
    <x v="504"/>
    <s v="May"/>
    <n v="2023"/>
    <d v="1899-12-30T02:20:00"/>
    <x v="6"/>
    <x v="1"/>
    <n v="40"/>
    <x v="6"/>
    <s v="White"/>
    <x v="1"/>
    <x v="1"/>
    <m/>
    <n v="23"/>
    <s v="Within Time"/>
    <x v="17"/>
    <n v="2"/>
    <x v="3"/>
    <x v="1"/>
    <x v="1"/>
    <x v="1"/>
  </r>
  <r>
    <n v="823018165"/>
    <s v="G. Stollard"/>
    <x v="533"/>
    <s v="Oct"/>
    <n v="2023"/>
    <d v="1899-12-30T13:49:00"/>
    <x v="5"/>
    <x v="1"/>
    <n v="79"/>
    <x v="5"/>
    <s v="White"/>
    <x v="1"/>
    <x v="1"/>
    <m/>
    <n v="39"/>
    <s v="Delay"/>
    <x v="22"/>
    <n v="13"/>
    <x v="2"/>
    <x v="1"/>
    <x v="0"/>
    <x v="1"/>
  </r>
  <r>
    <n v="561826237"/>
    <s v="H. Bausmann"/>
    <x v="98"/>
    <s v="Oct"/>
    <n v="2024"/>
    <d v="1899-12-30T13:52:00"/>
    <x v="1"/>
    <x v="1"/>
    <n v="49"/>
    <x v="2"/>
    <s v="White"/>
    <x v="1"/>
    <x v="1"/>
    <m/>
    <n v="20"/>
    <s v="Within Time"/>
    <x v="9"/>
    <n v="13"/>
    <x v="2"/>
    <x v="3"/>
    <x v="1"/>
    <x v="0"/>
  </r>
  <r>
    <n v="868414249"/>
    <s v="H. Tuminini"/>
    <x v="465"/>
    <s v="Jul"/>
    <n v="2024"/>
    <d v="1899-12-30T02:30:00"/>
    <x v="0"/>
    <x v="1"/>
    <n v="65"/>
    <x v="0"/>
    <s v="White"/>
    <x v="1"/>
    <x v="1"/>
    <m/>
    <n v="25"/>
    <s v="Within Time"/>
    <x v="8"/>
    <n v="2"/>
    <x v="3"/>
    <x v="3"/>
    <x v="1"/>
    <x v="1"/>
  </r>
  <r>
    <n v="134067868"/>
    <s v="H. Ranson"/>
    <x v="386"/>
    <s v="Jun"/>
    <n v="2023"/>
    <d v="1899-12-30T09:19:00"/>
    <x v="1"/>
    <x v="1"/>
    <n v="78"/>
    <x v="5"/>
    <s v="White"/>
    <x v="1"/>
    <x v="1"/>
    <m/>
    <n v="33"/>
    <s v="Delay"/>
    <x v="14"/>
    <n v="9"/>
    <x v="0"/>
    <x v="0"/>
    <x v="0"/>
    <x v="0"/>
  </r>
  <r>
    <n v="201172250"/>
    <s v="H. Llewelyn"/>
    <x v="526"/>
    <s v="May"/>
    <n v="2024"/>
    <d v="1899-12-30T08:18:00"/>
    <x v="4"/>
    <x v="1"/>
    <n v="23"/>
    <x v="3"/>
    <s v="White"/>
    <x v="1"/>
    <x v="1"/>
    <m/>
    <n v="54"/>
    <s v="Delay"/>
    <x v="23"/>
    <n v="8"/>
    <x v="0"/>
    <x v="2"/>
    <x v="2"/>
    <x v="2"/>
  </r>
  <r>
    <n v="505485916"/>
    <s v="I. Gudge"/>
    <x v="317"/>
    <s v="Nov"/>
    <n v="2023"/>
    <d v="1899-12-30T18:02:00"/>
    <x v="1"/>
    <x v="1"/>
    <n v="58"/>
    <x v="2"/>
    <s v="White"/>
    <x v="1"/>
    <x v="1"/>
    <m/>
    <n v="19"/>
    <s v="Within Time"/>
    <x v="10"/>
    <n v="18"/>
    <x v="1"/>
    <x v="2"/>
    <x v="1"/>
    <x v="2"/>
  </r>
  <r>
    <n v="103661502"/>
    <s v="I. MacBean"/>
    <x v="264"/>
    <s v="Jun"/>
    <n v="2023"/>
    <d v="1899-12-30T13:14:00"/>
    <x v="1"/>
    <x v="1"/>
    <n v="20"/>
    <x v="3"/>
    <s v="White"/>
    <x v="1"/>
    <x v="1"/>
    <m/>
    <n v="20"/>
    <s v="Within Time"/>
    <x v="24"/>
    <n v="13"/>
    <x v="2"/>
    <x v="1"/>
    <x v="1"/>
    <x v="1"/>
  </r>
  <r>
    <n v="748214373"/>
    <s v="I. Spencley"/>
    <x v="59"/>
    <s v="Sep"/>
    <n v="2023"/>
    <d v="1899-12-30T13:12:00"/>
    <x v="1"/>
    <x v="1"/>
    <n v="12"/>
    <x v="4"/>
    <s v="White"/>
    <x v="1"/>
    <x v="1"/>
    <m/>
    <n v="54"/>
    <s v="Delay"/>
    <x v="3"/>
    <n v="13"/>
    <x v="2"/>
    <x v="2"/>
    <x v="2"/>
    <x v="2"/>
  </r>
  <r>
    <n v="358365740"/>
    <s v="I. Balazin"/>
    <x v="59"/>
    <s v="Sep"/>
    <n v="2023"/>
    <d v="1899-12-30T02:13:00"/>
    <x v="1"/>
    <x v="1"/>
    <n v="42"/>
    <x v="6"/>
    <s v="White"/>
    <x v="1"/>
    <x v="1"/>
    <m/>
    <n v="54"/>
    <s v="Delay"/>
    <x v="3"/>
    <n v="2"/>
    <x v="3"/>
    <x v="2"/>
    <x v="2"/>
    <x v="2"/>
  </r>
  <r>
    <n v="828966456"/>
    <s v="J. Rosenstein"/>
    <x v="30"/>
    <s v="Jan"/>
    <n v="2024"/>
    <d v="1899-12-30T02:06:00"/>
    <x v="6"/>
    <x v="1"/>
    <n v="61"/>
    <x v="0"/>
    <s v="White"/>
    <x v="1"/>
    <x v="1"/>
    <m/>
    <n v="25"/>
    <s v="Within Time"/>
    <x v="11"/>
    <n v="2"/>
    <x v="3"/>
    <x v="0"/>
    <x v="1"/>
    <x v="0"/>
  </r>
  <r>
    <n v="373247267"/>
    <s v="J. Oswal"/>
    <x v="360"/>
    <s v="Aug"/>
    <n v="2024"/>
    <d v="1899-12-30T19:24:00"/>
    <x v="6"/>
    <x v="1"/>
    <n v="37"/>
    <x v="6"/>
    <s v="White"/>
    <x v="1"/>
    <x v="1"/>
    <m/>
    <n v="37"/>
    <s v="Delay"/>
    <x v="27"/>
    <n v="19"/>
    <x v="1"/>
    <x v="3"/>
    <x v="0"/>
    <x v="0"/>
  </r>
  <r>
    <n v="546271400"/>
    <s v="K. Setford"/>
    <x v="534"/>
    <s v="Mar"/>
    <n v="2024"/>
    <d v="1899-12-30T13:02:00"/>
    <x v="5"/>
    <x v="1"/>
    <n v="39"/>
    <x v="6"/>
    <s v="White"/>
    <x v="1"/>
    <x v="1"/>
    <m/>
    <n v="11"/>
    <s v="Within Time"/>
    <x v="1"/>
    <n v="13"/>
    <x v="2"/>
    <x v="0"/>
    <x v="1"/>
    <x v="0"/>
  </r>
  <r>
    <n v="167448625"/>
    <s v="K. Isakovic"/>
    <x v="418"/>
    <s v="Aug"/>
    <n v="2024"/>
    <d v="1899-12-30T14:53:00"/>
    <x v="4"/>
    <x v="1"/>
    <n v="7"/>
    <x v="4"/>
    <s v="White"/>
    <x v="1"/>
    <x v="1"/>
    <m/>
    <n v="20"/>
    <s v="Within Time"/>
    <x v="7"/>
    <n v="14"/>
    <x v="2"/>
    <x v="2"/>
    <x v="1"/>
    <x v="2"/>
  </r>
  <r>
    <n v="304547969"/>
    <s v="K. Mandifield"/>
    <x v="114"/>
    <s v="Oct"/>
    <n v="2024"/>
    <d v="1899-12-30T21:16:00"/>
    <x v="4"/>
    <x v="1"/>
    <n v="44"/>
    <x v="6"/>
    <s v="White"/>
    <x v="1"/>
    <x v="1"/>
    <m/>
    <n v="24"/>
    <s v="Within Time"/>
    <x v="28"/>
    <n v="21"/>
    <x v="1"/>
    <x v="0"/>
    <x v="1"/>
    <x v="2"/>
  </r>
  <r>
    <n v="198257167"/>
    <s v="K. Allmark"/>
    <x v="578"/>
    <s v="Jul"/>
    <n v="2023"/>
    <d v="1899-12-30T15:44:00"/>
    <x v="2"/>
    <x v="1"/>
    <n v="40"/>
    <x v="6"/>
    <s v="White"/>
    <x v="1"/>
    <x v="1"/>
    <m/>
    <n v="50"/>
    <s v="Delay"/>
    <x v="23"/>
    <n v="15"/>
    <x v="2"/>
    <x v="2"/>
    <x v="2"/>
    <x v="2"/>
  </r>
  <r>
    <n v="768886122"/>
    <s v="L. Burgum"/>
    <x v="95"/>
    <s v="Sep"/>
    <n v="2024"/>
    <d v="1899-12-30T19:36:00"/>
    <x v="3"/>
    <x v="1"/>
    <n v="71"/>
    <x v="5"/>
    <s v="White"/>
    <x v="1"/>
    <x v="1"/>
    <m/>
    <n v="26"/>
    <s v="Within Time"/>
    <x v="4"/>
    <n v="19"/>
    <x v="1"/>
    <x v="2"/>
    <x v="1"/>
    <x v="2"/>
  </r>
  <r>
    <n v="323895089"/>
    <s v="L. Worner"/>
    <x v="421"/>
    <s v="Jul"/>
    <n v="2024"/>
    <d v="1899-12-30T05:00:00"/>
    <x v="6"/>
    <x v="1"/>
    <n v="34"/>
    <x v="6"/>
    <s v="White"/>
    <x v="1"/>
    <x v="1"/>
    <m/>
    <n v="30"/>
    <s v="Delay"/>
    <x v="17"/>
    <n v="5"/>
    <x v="3"/>
    <x v="1"/>
    <x v="1"/>
    <x v="1"/>
  </r>
  <r>
    <n v="190650512"/>
    <s v="M. MacIver"/>
    <x v="485"/>
    <s v="Jun"/>
    <n v="2024"/>
    <d v="1899-12-30T00:35:00"/>
    <x v="6"/>
    <x v="1"/>
    <n v="6"/>
    <x v="4"/>
    <s v="White"/>
    <x v="1"/>
    <x v="1"/>
    <m/>
    <n v="38"/>
    <s v="Delay"/>
    <x v="25"/>
    <n v="0"/>
    <x v="3"/>
    <x v="0"/>
    <x v="0"/>
    <x v="0"/>
  </r>
  <r>
    <n v="761432767"/>
    <s v="M. Davydoch"/>
    <x v="444"/>
    <s v="Jul"/>
    <n v="2023"/>
    <d v="1899-12-30T05:36:00"/>
    <x v="4"/>
    <x v="1"/>
    <n v="56"/>
    <x v="2"/>
    <s v="White"/>
    <x v="1"/>
    <x v="1"/>
    <m/>
    <n v="45"/>
    <s v="Delay"/>
    <x v="14"/>
    <n v="5"/>
    <x v="3"/>
    <x v="0"/>
    <x v="0"/>
    <x v="0"/>
  </r>
  <r>
    <n v="775349359"/>
    <s v="M. Kenelin"/>
    <x v="2"/>
    <s v="Jun"/>
    <n v="2024"/>
    <d v="1899-12-30T00:36:00"/>
    <x v="2"/>
    <x v="1"/>
    <n v="59"/>
    <x v="2"/>
    <s v="White"/>
    <x v="1"/>
    <x v="1"/>
    <m/>
    <n v="52"/>
    <s v="Delay"/>
    <x v="0"/>
    <n v="0"/>
    <x v="3"/>
    <x v="0"/>
    <x v="2"/>
    <x v="0"/>
  </r>
  <r>
    <n v="478482968"/>
    <s v="M. Lycett"/>
    <x v="246"/>
    <s v="May"/>
    <n v="2023"/>
    <d v="1899-12-30T03:17:00"/>
    <x v="4"/>
    <x v="1"/>
    <n v="74"/>
    <x v="5"/>
    <s v="White"/>
    <x v="1"/>
    <x v="1"/>
    <m/>
    <n v="52"/>
    <s v="Delay"/>
    <x v="19"/>
    <n v="3"/>
    <x v="3"/>
    <x v="3"/>
    <x v="2"/>
    <x v="1"/>
  </r>
  <r>
    <n v="441981360"/>
    <s v="M. Agget"/>
    <x v="60"/>
    <s v="Jun"/>
    <n v="2023"/>
    <d v="1899-12-30T06:33:00"/>
    <x v="2"/>
    <x v="1"/>
    <n v="19"/>
    <x v="3"/>
    <s v="White"/>
    <x v="1"/>
    <x v="1"/>
    <m/>
    <n v="59"/>
    <s v="Delay"/>
    <x v="13"/>
    <n v="6"/>
    <x v="0"/>
    <x v="2"/>
    <x v="2"/>
    <x v="2"/>
  </r>
  <r>
    <n v="699470420"/>
    <s v="N. Holtum"/>
    <x v="484"/>
    <s v="Nov"/>
    <n v="2023"/>
    <d v="1899-12-30T12:44:00"/>
    <x v="4"/>
    <x v="1"/>
    <n v="14"/>
    <x v="4"/>
    <s v="White"/>
    <x v="1"/>
    <x v="1"/>
    <m/>
    <n v="26"/>
    <s v="Within Time"/>
    <x v="23"/>
    <n v="12"/>
    <x v="2"/>
    <x v="2"/>
    <x v="1"/>
    <x v="2"/>
  </r>
  <r>
    <n v="276991686"/>
    <s v="N. Windsor"/>
    <x v="506"/>
    <s v="Feb"/>
    <n v="2024"/>
    <d v="1899-12-30T12:21:00"/>
    <x v="5"/>
    <x v="1"/>
    <n v="64"/>
    <x v="0"/>
    <s v="White"/>
    <x v="1"/>
    <x v="1"/>
    <m/>
    <n v="55"/>
    <s v="Delay"/>
    <x v="30"/>
    <n v="12"/>
    <x v="2"/>
    <x v="3"/>
    <x v="2"/>
    <x v="1"/>
  </r>
  <r>
    <n v="738516121"/>
    <s v="O. Dodgshun"/>
    <x v="473"/>
    <s v="Sep"/>
    <n v="2023"/>
    <d v="1899-12-30T09:15:00"/>
    <x v="5"/>
    <x v="1"/>
    <n v="75"/>
    <x v="5"/>
    <s v="White"/>
    <x v="1"/>
    <x v="1"/>
    <m/>
    <n v="30"/>
    <s v="Delay"/>
    <x v="13"/>
    <n v="9"/>
    <x v="0"/>
    <x v="2"/>
    <x v="1"/>
    <x v="2"/>
  </r>
  <r>
    <n v="896837729"/>
    <s v="O. Jee"/>
    <x v="364"/>
    <s v="Sep"/>
    <n v="2023"/>
    <d v="1899-12-30T00:32:00"/>
    <x v="1"/>
    <x v="1"/>
    <n v="30"/>
    <x v="6"/>
    <s v="White"/>
    <x v="1"/>
    <x v="1"/>
    <m/>
    <n v="43"/>
    <s v="Delay"/>
    <x v="11"/>
    <n v="0"/>
    <x v="3"/>
    <x v="0"/>
    <x v="0"/>
    <x v="0"/>
  </r>
  <r>
    <n v="381079458"/>
    <s v="P. Lepope"/>
    <x v="343"/>
    <s v="Sep"/>
    <n v="2023"/>
    <d v="1899-12-30T09:31:00"/>
    <x v="1"/>
    <x v="1"/>
    <n v="58"/>
    <x v="2"/>
    <s v="White"/>
    <x v="1"/>
    <x v="1"/>
    <m/>
    <n v="50"/>
    <s v="Delay"/>
    <x v="12"/>
    <n v="9"/>
    <x v="0"/>
    <x v="2"/>
    <x v="2"/>
    <x v="2"/>
  </r>
  <r>
    <n v="691450118"/>
    <s v="P. Ofield"/>
    <x v="220"/>
    <s v="Feb"/>
    <n v="2024"/>
    <d v="1899-12-30T18:32:00"/>
    <x v="2"/>
    <x v="1"/>
    <n v="3"/>
    <x v="1"/>
    <s v="White"/>
    <x v="1"/>
    <x v="1"/>
    <m/>
    <n v="51"/>
    <s v="Delay"/>
    <x v="13"/>
    <n v="18"/>
    <x v="1"/>
    <x v="2"/>
    <x v="2"/>
    <x v="2"/>
  </r>
  <r>
    <n v="474836505"/>
    <s v="P. Gheorghie"/>
    <x v="494"/>
    <s v="Jan"/>
    <n v="2024"/>
    <d v="1899-12-30T17:31:00"/>
    <x v="2"/>
    <x v="1"/>
    <n v="8"/>
    <x v="4"/>
    <s v="White"/>
    <x v="1"/>
    <x v="1"/>
    <m/>
    <n v="53"/>
    <s v="Delay"/>
    <x v="10"/>
    <n v="17"/>
    <x v="2"/>
    <x v="2"/>
    <x v="2"/>
    <x v="2"/>
  </r>
  <r>
    <n v="473487700"/>
    <s v="Q. Lochran"/>
    <x v="143"/>
    <s v="Jun"/>
    <n v="2023"/>
    <d v="1899-12-30T20:13:00"/>
    <x v="6"/>
    <x v="1"/>
    <n v="38"/>
    <x v="6"/>
    <s v="White"/>
    <x v="1"/>
    <x v="1"/>
    <m/>
    <n v="34"/>
    <s v="Delay"/>
    <x v="22"/>
    <n v="20"/>
    <x v="1"/>
    <x v="1"/>
    <x v="0"/>
    <x v="1"/>
  </r>
  <r>
    <n v="657881602"/>
    <s v="Q. Laverack"/>
    <x v="307"/>
    <s v="Apr"/>
    <n v="2024"/>
    <d v="1899-12-30T07:08:00"/>
    <x v="3"/>
    <x v="1"/>
    <n v="22"/>
    <x v="3"/>
    <s v="White"/>
    <x v="1"/>
    <x v="1"/>
    <m/>
    <n v="45"/>
    <s v="Delay"/>
    <x v="28"/>
    <n v="7"/>
    <x v="0"/>
    <x v="0"/>
    <x v="0"/>
    <x v="2"/>
  </r>
  <r>
    <n v="762010784"/>
    <s v="Q. Brocks"/>
    <x v="26"/>
    <s v="Mar"/>
    <n v="2024"/>
    <d v="1899-12-30T13:07:00"/>
    <x v="4"/>
    <x v="1"/>
    <n v="25"/>
    <x v="3"/>
    <s v="White"/>
    <x v="1"/>
    <x v="1"/>
    <m/>
    <n v="60"/>
    <s v="Delay"/>
    <x v="6"/>
    <n v="13"/>
    <x v="2"/>
    <x v="3"/>
    <x v="2"/>
    <x v="0"/>
  </r>
  <r>
    <n v="736033064"/>
    <s v="R. O'Crevan"/>
    <x v="422"/>
    <s v="Feb"/>
    <n v="2024"/>
    <d v="1899-12-30T19:32:00"/>
    <x v="1"/>
    <x v="1"/>
    <n v="73"/>
    <x v="5"/>
    <s v="White"/>
    <x v="1"/>
    <x v="1"/>
    <m/>
    <n v="14"/>
    <s v="Within Time"/>
    <x v="8"/>
    <n v="19"/>
    <x v="1"/>
    <x v="3"/>
    <x v="1"/>
    <x v="1"/>
  </r>
  <r>
    <n v="288116250"/>
    <s v="R. Anwell"/>
    <x v="111"/>
    <s v="Jul"/>
    <n v="2023"/>
    <d v="1899-12-30T21:31:00"/>
    <x v="4"/>
    <x v="1"/>
    <n v="47"/>
    <x v="2"/>
    <s v="White"/>
    <x v="1"/>
    <x v="1"/>
    <m/>
    <n v="35"/>
    <s v="Delay"/>
    <x v="15"/>
    <n v="21"/>
    <x v="1"/>
    <x v="2"/>
    <x v="0"/>
    <x v="2"/>
  </r>
  <r>
    <n v="365313656"/>
    <s v="R. Cornner"/>
    <x v="116"/>
    <s v="Apr"/>
    <n v="2024"/>
    <d v="1899-12-30T02:39:00"/>
    <x v="0"/>
    <x v="1"/>
    <n v="15"/>
    <x v="3"/>
    <s v="White"/>
    <x v="1"/>
    <x v="1"/>
    <m/>
    <n v="53"/>
    <s v="Delay"/>
    <x v="24"/>
    <n v="2"/>
    <x v="3"/>
    <x v="1"/>
    <x v="2"/>
    <x v="1"/>
  </r>
  <r>
    <n v="476228060"/>
    <s v="S. Allsebrook"/>
    <x v="398"/>
    <s v="Jan"/>
    <n v="2024"/>
    <d v="1899-12-30T15:39:00"/>
    <x v="0"/>
    <x v="1"/>
    <n v="60"/>
    <x v="0"/>
    <s v="White"/>
    <x v="1"/>
    <x v="1"/>
    <m/>
    <n v="44"/>
    <s v="Delay"/>
    <x v="24"/>
    <n v="15"/>
    <x v="2"/>
    <x v="1"/>
    <x v="0"/>
    <x v="1"/>
  </r>
  <r>
    <n v="282373283"/>
    <s v="S. Ruberry"/>
    <x v="443"/>
    <s v="Sep"/>
    <n v="2024"/>
    <d v="1899-12-30T17:19:00"/>
    <x v="2"/>
    <x v="1"/>
    <n v="28"/>
    <x v="3"/>
    <s v="White"/>
    <x v="1"/>
    <x v="1"/>
    <m/>
    <n v="55"/>
    <s v="Delay"/>
    <x v="18"/>
    <n v="17"/>
    <x v="2"/>
    <x v="1"/>
    <x v="2"/>
    <x v="1"/>
  </r>
  <r>
    <n v="801293426"/>
    <s v="T. Casey"/>
    <x v="427"/>
    <s v="Aug"/>
    <n v="2023"/>
    <d v="1899-12-30T03:25:00"/>
    <x v="5"/>
    <x v="1"/>
    <n v="64"/>
    <x v="0"/>
    <s v="White"/>
    <x v="1"/>
    <x v="1"/>
    <m/>
    <n v="13"/>
    <s v="Within Time"/>
    <x v="10"/>
    <n v="3"/>
    <x v="3"/>
    <x v="2"/>
    <x v="1"/>
    <x v="2"/>
  </r>
  <r>
    <n v="242331856"/>
    <s v="T. Wyman"/>
    <x v="296"/>
    <s v="Apr"/>
    <n v="2024"/>
    <d v="1899-12-30T02:17:00"/>
    <x v="1"/>
    <x v="1"/>
    <n v="40"/>
    <x v="6"/>
    <s v="White"/>
    <x v="1"/>
    <x v="1"/>
    <m/>
    <n v="50"/>
    <s v="Delay"/>
    <x v="22"/>
    <n v="2"/>
    <x v="3"/>
    <x v="1"/>
    <x v="2"/>
    <x v="1"/>
  </r>
  <r>
    <n v="534992783"/>
    <s v="U. Murrthum"/>
    <x v="369"/>
    <s v="Dec"/>
    <n v="2023"/>
    <d v="1899-12-30T14:30:00"/>
    <x v="6"/>
    <x v="1"/>
    <n v="64"/>
    <x v="0"/>
    <s v="White"/>
    <x v="1"/>
    <x v="1"/>
    <m/>
    <n v="11"/>
    <s v="Within Time"/>
    <x v="7"/>
    <n v="14"/>
    <x v="2"/>
    <x v="2"/>
    <x v="1"/>
    <x v="2"/>
  </r>
  <r>
    <n v="830633368"/>
    <s v="U. Doel"/>
    <x v="475"/>
    <s v="Apr"/>
    <n v="2023"/>
    <d v="1899-12-30T06:04:00"/>
    <x v="1"/>
    <x v="1"/>
    <n v="35"/>
    <x v="6"/>
    <s v="White"/>
    <x v="1"/>
    <x v="1"/>
    <m/>
    <n v="14"/>
    <s v="Within Time"/>
    <x v="4"/>
    <n v="6"/>
    <x v="0"/>
    <x v="2"/>
    <x v="1"/>
    <x v="2"/>
  </r>
  <r>
    <n v="539119013"/>
    <s v="U. Agutter"/>
    <x v="122"/>
    <s v="Mar"/>
    <n v="2024"/>
    <d v="1899-12-30T07:48:00"/>
    <x v="4"/>
    <x v="1"/>
    <n v="12"/>
    <x v="4"/>
    <s v="White"/>
    <x v="1"/>
    <x v="1"/>
    <m/>
    <n v="51"/>
    <s v="Delay"/>
    <x v="10"/>
    <n v="7"/>
    <x v="0"/>
    <x v="2"/>
    <x v="2"/>
    <x v="2"/>
  </r>
  <r>
    <n v="787670173"/>
    <s v="U. Langdale"/>
    <x v="350"/>
    <s v="Mar"/>
    <n v="2024"/>
    <d v="1899-12-30T19:36:00"/>
    <x v="5"/>
    <x v="1"/>
    <n v="5"/>
    <x v="4"/>
    <s v="White"/>
    <x v="1"/>
    <x v="1"/>
    <m/>
    <n v="53"/>
    <s v="Delay"/>
    <x v="19"/>
    <n v="19"/>
    <x v="1"/>
    <x v="3"/>
    <x v="2"/>
    <x v="1"/>
  </r>
  <r>
    <n v="395811270"/>
    <s v="V. Kupke"/>
    <x v="172"/>
    <s v="Aug"/>
    <n v="2024"/>
    <d v="1899-12-30T16:12:00"/>
    <x v="1"/>
    <x v="1"/>
    <n v="69"/>
    <x v="0"/>
    <s v="White"/>
    <x v="1"/>
    <x v="1"/>
    <m/>
    <n v="13"/>
    <s v="Within Time"/>
    <x v="15"/>
    <n v="16"/>
    <x v="2"/>
    <x v="2"/>
    <x v="1"/>
    <x v="2"/>
  </r>
  <r>
    <n v="121219177"/>
    <s v="V. Glabach"/>
    <x v="335"/>
    <s v="Dec"/>
    <n v="2023"/>
    <d v="1899-12-30T06:10:00"/>
    <x v="5"/>
    <x v="1"/>
    <n v="42"/>
    <x v="6"/>
    <s v="White"/>
    <x v="1"/>
    <x v="1"/>
    <m/>
    <n v="36"/>
    <s v="Delay"/>
    <x v="21"/>
    <n v="6"/>
    <x v="0"/>
    <x v="1"/>
    <x v="0"/>
    <x v="1"/>
  </r>
  <r>
    <n v="340230743"/>
    <s v="V. Vynoll"/>
    <x v="498"/>
    <s v="Jun"/>
    <n v="2023"/>
    <d v="1899-12-30T23:32:00"/>
    <x v="0"/>
    <x v="1"/>
    <n v="73"/>
    <x v="5"/>
    <s v="White"/>
    <x v="1"/>
    <x v="1"/>
    <m/>
    <n v="38"/>
    <s v="Delay"/>
    <x v="28"/>
    <n v="23"/>
    <x v="1"/>
    <x v="0"/>
    <x v="0"/>
    <x v="2"/>
  </r>
  <r>
    <n v="426684159"/>
    <s v="W. Tebald"/>
    <x v="480"/>
    <s v="Dec"/>
    <n v="2023"/>
    <d v="1899-12-30T10:13:00"/>
    <x v="6"/>
    <x v="1"/>
    <n v="30"/>
    <x v="6"/>
    <s v="White"/>
    <x v="1"/>
    <x v="1"/>
    <m/>
    <n v="23"/>
    <s v="Within Time"/>
    <x v="5"/>
    <n v="10"/>
    <x v="0"/>
    <x v="0"/>
    <x v="1"/>
    <x v="0"/>
  </r>
  <r>
    <n v="162148161"/>
    <s v="W. Andriuzzi"/>
    <x v="111"/>
    <s v="Jul"/>
    <n v="2023"/>
    <d v="1899-12-30T09:45:00"/>
    <x v="4"/>
    <x v="1"/>
    <n v="77"/>
    <x v="5"/>
    <s v="White"/>
    <x v="1"/>
    <x v="1"/>
    <m/>
    <n v="29"/>
    <s v="Within Time"/>
    <x v="15"/>
    <n v="9"/>
    <x v="0"/>
    <x v="2"/>
    <x v="1"/>
    <x v="2"/>
  </r>
  <r>
    <n v="502761405"/>
    <s v="W. Fedoronko"/>
    <x v="265"/>
    <s v="Aug"/>
    <n v="2024"/>
    <d v="1899-12-30T23:55:00"/>
    <x v="3"/>
    <x v="1"/>
    <n v="18"/>
    <x v="3"/>
    <s v="White"/>
    <x v="1"/>
    <x v="1"/>
    <m/>
    <n v="32"/>
    <s v="Delay"/>
    <x v="10"/>
    <n v="23"/>
    <x v="1"/>
    <x v="2"/>
    <x v="0"/>
    <x v="2"/>
  </r>
  <r>
    <n v="646977229"/>
    <s v="W. Samper"/>
    <x v="59"/>
    <s v="Sep"/>
    <n v="2023"/>
    <d v="1899-12-30T11:41:00"/>
    <x v="1"/>
    <x v="1"/>
    <n v="39"/>
    <x v="6"/>
    <s v="White"/>
    <x v="1"/>
    <x v="1"/>
    <m/>
    <n v="37"/>
    <s v="Delay"/>
    <x v="3"/>
    <n v="11"/>
    <x v="0"/>
    <x v="2"/>
    <x v="0"/>
    <x v="2"/>
  </r>
  <r>
    <n v="860765490"/>
    <s v="W. Keyworth"/>
    <x v="527"/>
    <s v="Jul"/>
    <n v="2023"/>
    <d v="1899-12-30T23:24:00"/>
    <x v="4"/>
    <x v="1"/>
    <n v="60"/>
    <x v="0"/>
    <s v="White"/>
    <x v="1"/>
    <x v="1"/>
    <m/>
    <n v="59"/>
    <s v="Delay"/>
    <x v="8"/>
    <n v="23"/>
    <x v="1"/>
    <x v="3"/>
    <x v="2"/>
    <x v="1"/>
  </r>
  <r>
    <n v="635663678"/>
    <s v="X. Tussaine"/>
    <x v="32"/>
    <s v="Dec"/>
    <n v="2023"/>
    <d v="1899-12-30T12:43:00"/>
    <x v="2"/>
    <x v="1"/>
    <n v="49"/>
    <x v="2"/>
    <s v="White"/>
    <x v="1"/>
    <x v="1"/>
    <m/>
    <n v="12"/>
    <s v="Within Time"/>
    <x v="20"/>
    <n v="12"/>
    <x v="2"/>
    <x v="3"/>
    <x v="1"/>
    <x v="0"/>
  </r>
  <r>
    <n v="656648037"/>
    <s v="X. Gloves"/>
    <x v="219"/>
    <s v="Aug"/>
    <n v="2023"/>
    <d v="1899-12-30T19:58:00"/>
    <x v="6"/>
    <x v="1"/>
    <n v="30"/>
    <x v="6"/>
    <s v="White"/>
    <x v="1"/>
    <x v="1"/>
    <m/>
    <n v="50"/>
    <s v="Delay"/>
    <x v="4"/>
    <n v="19"/>
    <x v="1"/>
    <x v="2"/>
    <x v="2"/>
    <x v="2"/>
  </r>
  <r>
    <n v="352818511"/>
    <s v="Y. Heibl"/>
    <x v="490"/>
    <s v="May"/>
    <n v="2023"/>
    <d v="1899-12-30T09:41:00"/>
    <x v="4"/>
    <x v="1"/>
    <n v="73"/>
    <x v="5"/>
    <s v="White"/>
    <x v="1"/>
    <x v="1"/>
    <m/>
    <n v="10"/>
    <s v="Within Time"/>
    <x v="1"/>
    <n v="9"/>
    <x v="0"/>
    <x v="0"/>
    <x v="1"/>
    <x v="0"/>
  </r>
  <r>
    <n v="763143682"/>
    <s v="Y. Claridge"/>
    <x v="507"/>
    <s v="Sep"/>
    <n v="2023"/>
    <d v="1899-12-30T00:08:00"/>
    <x v="0"/>
    <x v="1"/>
    <n v="60"/>
    <x v="0"/>
    <s v="White"/>
    <x v="1"/>
    <x v="1"/>
    <m/>
    <n v="38"/>
    <s v="Delay"/>
    <x v="0"/>
    <n v="0"/>
    <x v="3"/>
    <x v="0"/>
    <x v="0"/>
    <x v="0"/>
  </r>
  <r>
    <n v="636853446"/>
    <s v="Y. McAne"/>
    <x v="365"/>
    <s v="Feb"/>
    <n v="2024"/>
    <d v="1899-12-30T15:05:00"/>
    <x v="2"/>
    <x v="1"/>
    <n v="33"/>
    <x v="6"/>
    <s v="White"/>
    <x v="1"/>
    <x v="1"/>
    <m/>
    <n v="55"/>
    <s v="Delay"/>
    <x v="1"/>
    <n v="15"/>
    <x v="2"/>
    <x v="0"/>
    <x v="2"/>
    <x v="0"/>
  </r>
  <r>
    <n v="499287082"/>
    <s v="Y. Steabler"/>
    <x v="27"/>
    <s v="Jul"/>
    <n v="2024"/>
    <d v="1899-12-30T16:39:00"/>
    <x v="3"/>
    <x v="1"/>
    <n v="67"/>
    <x v="0"/>
    <s v="White"/>
    <x v="1"/>
    <x v="1"/>
    <m/>
    <n v="56"/>
    <s v="Delay"/>
    <x v="16"/>
    <n v="16"/>
    <x v="2"/>
    <x v="1"/>
    <x v="2"/>
    <x v="1"/>
  </r>
  <r>
    <n v="734102558"/>
    <s v="Y. Schubbert"/>
    <x v="126"/>
    <s v="May"/>
    <n v="2023"/>
    <d v="1899-12-30T13:11:00"/>
    <x v="2"/>
    <x v="1"/>
    <n v="15"/>
    <x v="3"/>
    <s v="White"/>
    <x v="1"/>
    <x v="1"/>
    <m/>
    <n v="58"/>
    <s v="Delay"/>
    <x v="25"/>
    <n v="13"/>
    <x v="2"/>
    <x v="0"/>
    <x v="2"/>
    <x v="0"/>
  </r>
  <r>
    <n v="826302880"/>
    <s v="Z. Snipe"/>
    <x v="16"/>
    <s v="May"/>
    <n v="2024"/>
    <d v="1899-12-30T02:29:00"/>
    <x v="1"/>
    <x v="1"/>
    <n v="59"/>
    <x v="2"/>
    <s v="White"/>
    <x v="1"/>
    <x v="1"/>
    <m/>
    <n v="49"/>
    <s v="Delay"/>
    <x v="10"/>
    <n v="2"/>
    <x v="3"/>
    <x v="2"/>
    <x v="2"/>
    <x v="2"/>
  </r>
  <r>
    <n v="505562928"/>
    <s v="Z. Salterne"/>
    <x v="45"/>
    <s v="May"/>
    <n v="2024"/>
    <d v="1899-12-30T20:03:00"/>
    <x v="3"/>
    <x v="1"/>
    <n v="47"/>
    <x v="2"/>
    <s v="White"/>
    <x v="1"/>
    <x v="1"/>
    <m/>
    <n v="50"/>
    <s v="Delay"/>
    <x v="7"/>
    <n v="20"/>
    <x v="1"/>
    <x v="2"/>
    <x v="2"/>
    <x v="2"/>
  </r>
  <r>
    <n v="274849636"/>
    <s v="D. Kennicott"/>
    <x v="521"/>
    <s v="Apr"/>
    <n v="2023"/>
    <d v="1899-12-30T05:35:00"/>
    <x v="6"/>
    <x v="1"/>
    <n v="15"/>
    <x v="3"/>
    <s v="White"/>
    <x v="1"/>
    <x v="1"/>
    <n v="0"/>
    <n v="38"/>
    <s v="Delay"/>
    <x v="10"/>
    <n v="5"/>
    <x v="3"/>
    <x v="2"/>
    <x v="0"/>
    <x v="2"/>
  </r>
  <r>
    <n v="652359074"/>
    <s v="K. Mahaffey"/>
    <x v="424"/>
    <s v="Feb"/>
    <n v="2024"/>
    <d v="1899-12-30T08:30:00"/>
    <x v="0"/>
    <x v="1"/>
    <n v="18"/>
    <x v="3"/>
    <s v="White"/>
    <x v="1"/>
    <x v="1"/>
    <n v="0"/>
    <n v="10"/>
    <s v="Within Time"/>
    <x v="20"/>
    <n v="8"/>
    <x v="0"/>
    <x v="3"/>
    <x v="1"/>
    <x v="0"/>
  </r>
  <r>
    <n v="453730932"/>
    <s v="T. Antognoni"/>
    <x v="486"/>
    <s v="Apr"/>
    <n v="2023"/>
    <d v="1899-12-30T01:26:00"/>
    <x v="4"/>
    <x v="1"/>
    <n v="42"/>
    <x v="6"/>
    <s v="White"/>
    <x v="1"/>
    <x v="1"/>
    <n v="0"/>
    <n v="13"/>
    <s v="Within Time"/>
    <x v="24"/>
    <n v="1"/>
    <x v="3"/>
    <x v="1"/>
    <x v="1"/>
    <x v="1"/>
  </r>
  <r>
    <n v="451556363"/>
    <s v="U. McEachern"/>
    <x v="461"/>
    <s v="Dec"/>
    <n v="2023"/>
    <d v="1899-12-30T19:15:00"/>
    <x v="6"/>
    <x v="1"/>
    <n v="50"/>
    <x v="2"/>
    <s v="White"/>
    <x v="1"/>
    <x v="1"/>
    <n v="0"/>
    <n v="53"/>
    <s v="Delay"/>
    <x v="18"/>
    <n v="19"/>
    <x v="1"/>
    <x v="1"/>
    <x v="2"/>
    <x v="1"/>
  </r>
  <r>
    <n v="787790546"/>
    <s v="Y. Rasch"/>
    <x v="371"/>
    <s v="Jul"/>
    <n v="2023"/>
    <d v="1899-12-30T02:35:00"/>
    <x v="6"/>
    <x v="1"/>
    <n v="63"/>
    <x v="0"/>
    <s v="White"/>
    <x v="1"/>
    <x v="1"/>
    <n v="0"/>
    <n v="36"/>
    <s v="Delay"/>
    <x v="6"/>
    <n v="2"/>
    <x v="3"/>
    <x v="3"/>
    <x v="0"/>
    <x v="0"/>
  </r>
  <r>
    <n v="758587402"/>
    <s v="E. Shalcros"/>
    <x v="275"/>
    <s v="Dec"/>
    <n v="2023"/>
    <d v="1899-12-30T00:45:00"/>
    <x v="2"/>
    <x v="1"/>
    <n v="38"/>
    <x v="6"/>
    <s v="White"/>
    <x v="1"/>
    <x v="1"/>
    <n v="1"/>
    <n v="55"/>
    <s v="Delay"/>
    <x v="26"/>
    <n v="0"/>
    <x v="3"/>
    <x v="2"/>
    <x v="2"/>
    <x v="2"/>
  </r>
  <r>
    <n v="476340359"/>
    <s v="L. Wilshaw"/>
    <x v="399"/>
    <s v="Apr"/>
    <n v="2024"/>
    <d v="1899-12-30T23:10:00"/>
    <x v="1"/>
    <x v="1"/>
    <n v="6"/>
    <x v="4"/>
    <s v="White"/>
    <x v="1"/>
    <x v="1"/>
    <n v="2"/>
    <n v="44"/>
    <s v="Delay"/>
    <x v="27"/>
    <n v="23"/>
    <x v="1"/>
    <x v="3"/>
    <x v="0"/>
    <x v="0"/>
  </r>
  <r>
    <n v="455389962"/>
    <s v="Q. Semkins"/>
    <x v="246"/>
    <s v="May"/>
    <n v="2023"/>
    <d v="1899-12-30T19:43:00"/>
    <x v="4"/>
    <x v="1"/>
    <n v="1"/>
    <x v="1"/>
    <s v="White"/>
    <x v="1"/>
    <x v="1"/>
    <n v="2"/>
    <n v="30"/>
    <s v="Delay"/>
    <x v="19"/>
    <n v="19"/>
    <x v="1"/>
    <x v="3"/>
    <x v="1"/>
    <x v="1"/>
  </r>
  <r>
    <n v="777398417"/>
    <s v="N. Twinborough"/>
    <x v="377"/>
    <s v="Jun"/>
    <n v="2024"/>
    <d v="1899-12-30T04:24:00"/>
    <x v="6"/>
    <x v="1"/>
    <n v="68"/>
    <x v="0"/>
    <s v="White"/>
    <x v="1"/>
    <x v="1"/>
    <n v="3"/>
    <n v="24"/>
    <s v="Within Time"/>
    <x v="2"/>
    <n v="4"/>
    <x v="3"/>
    <x v="1"/>
    <x v="1"/>
    <x v="1"/>
  </r>
  <r>
    <n v="617791591"/>
    <s v="E. Cromer"/>
    <x v="565"/>
    <s v="Feb"/>
    <n v="2024"/>
    <d v="1899-12-30T11:56:00"/>
    <x v="5"/>
    <x v="1"/>
    <n v="22"/>
    <x v="3"/>
    <s v="White"/>
    <x v="1"/>
    <x v="1"/>
    <n v="4"/>
    <n v="45"/>
    <s v="Delay"/>
    <x v="17"/>
    <n v="11"/>
    <x v="0"/>
    <x v="1"/>
    <x v="0"/>
    <x v="1"/>
  </r>
  <r>
    <n v="333729284"/>
    <s v="R. Edis"/>
    <x v="384"/>
    <s v="May"/>
    <n v="2024"/>
    <d v="1899-12-30T03:12:00"/>
    <x v="5"/>
    <x v="1"/>
    <n v="65"/>
    <x v="0"/>
    <s v="White"/>
    <x v="1"/>
    <x v="1"/>
    <n v="4"/>
    <n v="44"/>
    <s v="Delay"/>
    <x v="29"/>
    <n v="3"/>
    <x v="3"/>
    <x v="2"/>
    <x v="0"/>
    <x v="2"/>
  </r>
  <r>
    <n v="826422244"/>
    <s v="T. Mawd"/>
    <x v="347"/>
    <s v="Oct"/>
    <n v="2024"/>
    <d v="1899-12-30T02:13:00"/>
    <x v="6"/>
    <x v="1"/>
    <n v="77"/>
    <x v="5"/>
    <s v="White"/>
    <x v="1"/>
    <x v="1"/>
    <n v="4"/>
    <n v="32"/>
    <s v="Delay"/>
    <x v="21"/>
    <n v="2"/>
    <x v="3"/>
    <x v="1"/>
    <x v="0"/>
    <x v="1"/>
  </r>
  <r>
    <n v="537412556"/>
    <s v="U. MacLeod"/>
    <x v="550"/>
    <s v="Oct"/>
    <n v="2024"/>
    <d v="1899-12-30T11:12:00"/>
    <x v="1"/>
    <x v="1"/>
    <n v="40"/>
    <x v="6"/>
    <s v="White"/>
    <x v="1"/>
    <x v="1"/>
    <n v="4"/>
    <n v="40"/>
    <s v="Delay"/>
    <x v="18"/>
    <n v="11"/>
    <x v="0"/>
    <x v="1"/>
    <x v="0"/>
    <x v="1"/>
  </r>
  <r>
    <n v="592211803"/>
    <s v="Y. Saladine"/>
    <x v="197"/>
    <s v="Oct"/>
    <n v="2023"/>
    <d v="1899-12-30T01:01:00"/>
    <x v="1"/>
    <x v="1"/>
    <n v="46"/>
    <x v="2"/>
    <s v="White"/>
    <x v="1"/>
    <x v="1"/>
    <n v="5"/>
    <n v="24"/>
    <s v="Within Time"/>
    <x v="28"/>
    <n v="1"/>
    <x v="3"/>
    <x v="0"/>
    <x v="1"/>
    <x v="2"/>
  </r>
  <r>
    <n v="659128843"/>
    <s v="F. Redhouse"/>
    <x v="382"/>
    <s v="May"/>
    <n v="2023"/>
    <d v="1899-12-30T16:39:00"/>
    <x v="0"/>
    <x v="1"/>
    <n v="48"/>
    <x v="2"/>
    <s v="White"/>
    <x v="1"/>
    <x v="1"/>
    <n v="6"/>
    <n v="12"/>
    <s v="Within Time"/>
    <x v="8"/>
    <n v="16"/>
    <x v="2"/>
    <x v="3"/>
    <x v="1"/>
    <x v="1"/>
  </r>
  <r>
    <n v="618265226"/>
    <s v="L. Heugle"/>
    <x v="138"/>
    <s v="Oct"/>
    <n v="2024"/>
    <d v="1899-12-30T06:11:00"/>
    <x v="5"/>
    <x v="1"/>
    <n v="67"/>
    <x v="0"/>
    <s v="White"/>
    <x v="1"/>
    <x v="1"/>
    <n v="6"/>
    <n v="19"/>
    <s v="Within Time"/>
    <x v="25"/>
    <n v="6"/>
    <x v="0"/>
    <x v="0"/>
    <x v="1"/>
    <x v="0"/>
  </r>
  <r>
    <n v="624136007"/>
    <s v="Q. Izchaki"/>
    <x v="19"/>
    <s v="Jun"/>
    <n v="2023"/>
    <d v="1899-12-30T08:58:00"/>
    <x v="5"/>
    <x v="1"/>
    <n v="20"/>
    <x v="3"/>
    <s v="White"/>
    <x v="1"/>
    <x v="1"/>
    <n v="6"/>
    <n v="25"/>
    <s v="Within Time"/>
    <x v="12"/>
    <n v="8"/>
    <x v="0"/>
    <x v="2"/>
    <x v="1"/>
    <x v="2"/>
  </r>
  <r>
    <n v="741759648"/>
    <s v="V. Espadas"/>
    <x v="95"/>
    <s v="Sep"/>
    <n v="2024"/>
    <d v="1899-12-30T04:34:00"/>
    <x v="3"/>
    <x v="1"/>
    <n v="41"/>
    <x v="6"/>
    <s v="White"/>
    <x v="1"/>
    <x v="1"/>
    <n v="6"/>
    <n v="13"/>
    <s v="Within Time"/>
    <x v="4"/>
    <n v="4"/>
    <x v="3"/>
    <x v="2"/>
    <x v="1"/>
    <x v="2"/>
  </r>
  <r>
    <n v="543169545"/>
    <s v="G. Gurdon"/>
    <x v="4"/>
    <s v="Sep"/>
    <n v="2024"/>
    <d v="1899-12-30T12:51:00"/>
    <x v="0"/>
    <x v="1"/>
    <n v="62"/>
    <x v="0"/>
    <s v="White"/>
    <x v="1"/>
    <x v="1"/>
    <n v="7"/>
    <n v="39"/>
    <s v="Delay"/>
    <x v="2"/>
    <n v="12"/>
    <x v="2"/>
    <x v="1"/>
    <x v="0"/>
    <x v="1"/>
  </r>
  <r>
    <n v="595858863"/>
    <s v="N. Rickersey"/>
    <x v="406"/>
    <s v="Oct"/>
    <n v="2023"/>
    <d v="1899-12-30T23:38:00"/>
    <x v="4"/>
    <x v="1"/>
    <n v="9"/>
    <x v="4"/>
    <s v="White"/>
    <x v="1"/>
    <x v="1"/>
    <n v="7"/>
    <n v="38"/>
    <s v="Delay"/>
    <x v="30"/>
    <n v="23"/>
    <x v="1"/>
    <x v="3"/>
    <x v="0"/>
    <x v="1"/>
  </r>
  <r>
    <n v="805866081"/>
    <s v="Q. Dulanty"/>
    <x v="421"/>
    <s v="Jul"/>
    <n v="2024"/>
    <d v="1899-12-30T06:59:00"/>
    <x v="6"/>
    <x v="1"/>
    <n v="73"/>
    <x v="5"/>
    <s v="White"/>
    <x v="1"/>
    <x v="1"/>
    <n v="7"/>
    <n v="25"/>
    <s v="Within Time"/>
    <x v="17"/>
    <n v="6"/>
    <x v="0"/>
    <x v="1"/>
    <x v="1"/>
    <x v="1"/>
  </r>
  <r>
    <n v="387554585"/>
    <s v="T. Lancashire"/>
    <x v="159"/>
    <s v="Jul"/>
    <n v="2023"/>
    <d v="1899-12-30T02:13:00"/>
    <x v="1"/>
    <x v="1"/>
    <n v="7"/>
    <x v="4"/>
    <s v="White"/>
    <x v="1"/>
    <x v="1"/>
    <n v="7"/>
    <n v="40"/>
    <s v="Delay"/>
    <x v="13"/>
    <n v="2"/>
    <x v="3"/>
    <x v="2"/>
    <x v="0"/>
    <x v="2"/>
  </r>
  <r>
    <n v="157114628"/>
    <s v="T. Colaco"/>
    <x v="8"/>
    <s v="Feb"/>
    <n v="2024"/>
    <d v="1899-12-30T18:48:00"/>
    <x v="4"/>
    <x v="1"/>
    <n v="16"/>
    <x v="3"/>
    <s v="White"/>
    <x v="1"/>
    <x v="1"/>
    <n v="7"/>
    <n v="54"/>
    <s v="Delay"/>
    <x v="5"/>
    <n v="18"/>
    <x v="1"/>
    <x v="0"/>
    <x v="2"/>
    <x v="0"/>
  </r>
  <r>
    <n v="155623819"/>
    <s v="W. Kirkwood"/>
    <x v="41"/>
    <s v="Aug"/>
    <n v="2024"/>
    <d v="1899-12-30T06:31:00"/>
    <x v="1"/>
    <x v="1"/>
    <n v="39"/>
    <x v="6"/>
    <s v="White"/>
    <x v="1"/>
    <x v="1"/>
    <n v="7"/>
    <n v="53"/>
    <s v="Delay"/>
    <x v="8"/>
    <n v="6"/>
    <x v="0"/>
    <x v="3"/>
    <x v="2"/>
    <x v="1"/>
  </r>
  <r>
    <n v="342849323"/>
    <s v="B. Thorold"/>
    <x v="354"/>
    <s v="Apr"/>
    <n v="2023"/>
    <d v="1899-12-30T18:04:00"/>
    <x v="2"/>
    <x v="1"/>
    <n v="29"/>
    <x v="3"/>
    <s v="White"/>
    <x v="1"/>
    <x v="1"/>
    <n v="8"/>
    <n v="17"/>
    <s v="Within Time"/>
    <x v="27"/>
    <n v="18"/>
    <x v="1"/>
    <x v="3"/>
    <x v="1"/>
    <x v="0"/>
  </r>
  <r>
    <n v="856360014"/>
    <s v="N. Goadbie"/>
    <x v="139"/>
    <s v="Dec"/>
    <n v="2023"/>
    <d v="1899-12-30T21:14:00"/>
    <x v="5"/>
    <x v="1"/>
    <n v="78"/>
    <x v="5"/>
    <s v="White"/>
    <x v="1"/>
    <x v="1"/>
    <n v="8"/>
    <n v="56"/>
    <s v="Delay"/>
    <x v="13"/>
    <n v="21"/>
    <x v="1"/>
    <x v="2"/>
    <x v="2"/>
    <x v="2"/>
  </r>
  <r>
    <n v="571432792"/>
    <s v="V. Brogini"/>
    <x v="81"/>
    <s v="Oct"/>
    <n v="2024"/>
    <d v="1899-12-30T08:21:00"/>
    <x v="4"/>
    <x v="1"/>
    <n v="46"/>
    <x v="2"/>
    <s v="White"/>
    <x v="1"/>
    <x v="1"/>
    <n v="8"/>
    <n v="11"/>
    <s v="Within Time"/>
    <x v="20"/>
    <n v="8"/>
    <x v="0"/>
    <x v="3"/>
    <x v="1"/>
    <x v="0"/>
  </r>
  <r>
    <n v="832416464"/>
    <s v="X. Elgey"/>
    <x v="475"/>
    <s v="Apr"/>
    <n v="2023"/>
    <d v="1899-12-30T21:16:00"/>
    <x v="1"/>
    <x v="1"/>
    <n v="17"/>
    <x v="3"/>
    <s v="White"/>
    <x v="1"/>
    <x v="1"/>
    <n v="9"/>
    <n v="55"/>
    <s v="Delay"/>
    <x v="4"/>
    <n v="21"/>
    <x v="1"/>
    <x v="2"/>
    <x v="2"/>
    <x v="2"/>
  </r>
  <r>
    <n v="302535575"/>
    <s v="J. Eves"/>
    <x v="90"/>
    <s v="Aug"/>
    <n v="2023"/>
    <d v="1899-12-30T23:54:00"/>
    <x v="3"/>
    <x v="1"/>
    <n v="22"/>
    <x v="3"/>
    <s v="White"/>
    <x v="1"/>
    <x v="1"/>
    <n v="10"/>
    <n v="58"/>
    <s v="Delay"/>
    <x v="27"/>
    <n v="23"/>
    <x v="1"/>
    <x v="3"/>
    <x v="2"/>
    <x v="0"/>
  </r>
  <r>
    <n v="691676590"/>
    <s v="C. Douch"/>
    <x v="492"/>
    <s v="Oct"/>
    <n v="2024"/>
    <d v="1899-12-30T13:46:00"/>
    <x v="1"/>
    <x v="1"/>
    <n v="45"/>
    <x v="2"/>
    <s v="White"/>
    <x v="5"/>
    <x v="1"/>
    <m/>
    <n v="34"/>
    <s v="Delay"/>
    <x v="7"/>
    <n v="13"/>
    <x v="2"/>
    <x v="2"/>
    <x v="0"/>
    <x v="2"/>
  </r>
  <r>
    <n v="615676851"/>
    <s v="J. MacPaden"/>
    <x v="159"/>
    <s v="Jul"/>
    <n v="2023"/>
    <d v="1899-12-30T05:25:00"/>
    <x v="1"/>
    <x v="1"/>
    <n v="8"/>
    <x v="4"/>
    <s v="White"/>
    <x v="5"/>
    <x v="1"/>
    <m/>
    <n v="50"/>
    <s v="Delay"/>
    <x v="13"/>
    <n v="5"/>
    <x v="3"/>
    <x v="2"/>
    <x v="2"/>
    <x v="2"/>
  </r>
  <r>
    <n v="325468339"/>
    <s v="M. Gierke"/>
    <x v="40"/>
    <s v="Sep"/>
    <n v="2023"/>
    <d v="1899-12-30T20:50:00"/>
    <x v="3"/>
    <x v="1"/>
    <n v="73"/>
    <x v="5"/>
    <s v="White"/>
    <x v="5"/>
    <x v="1"/>
    <m/>
    <n v="16"/>
    <s v="Within Time"/>
    <x v="24"/>
    <n v="20"/>
    <x v="1"/>
    <x v="1"/>
    <x v="1"/>
    <x v="1"/>
  </r>
  <r>
    <n v="429313229"/>
    <s v="P. Zavattari"/>
    <x v="297"/>
    <s v="Jun"/>
    <n v="2024"/>
    <d v="1899-12-30T18:24:00"/>
    <x v="4"/>
    <x v="1"/>
    <n v="72"/>
    <x v="5"/>
    <s v="White"/>
    <x v="5"/>
    <x v="1"/>
    <m/>
    <n v="16"/>
    <s v="Within Time"/>
    <x v="24"/>
    <n v="18"/>
    <x v="1"/>
    <x v="1"/>
    <x v="1"/>
    <x v="1"/>
  </r>
  <r>
    <n v="444323737"/>
    <s v="Q. Robak"/>
    <x v="198"/>
    <s v="May"/>
    <n v="2024"/>
    <d v="1899-12-30T00:57:00"/>
    <x v="5"/>
    <x v="1"/>
    <n v="22"/>
    <x v="3"/>
    <s v="White"/>
    <x v="5"/>
    <x v="1"/>
    <m/>
    <n v="14"/>
    <s v="Within Time"/>
    <x v="24"/>
    <n v="0"/>
    <x v="3"/>
    <x v="1"/>
    <x v="1"/>
    <x v="1"/>
  </r>
  <r>
    <n v="541869484"/>
    <s v="Q. Neligan"/>
    <x v="177"/>
    <s v="Dec"/>
    <n v="2023"/>
    <d v="1899-12-30T05:28:00"/>
    <x v="0"/>
    <x v="1"/>
    <n v="62"/>
    <x v="0"/>
    <s v="White"/>
    <x v="5"/>
    <x v="1"/>
    <m/>
    <n v="16"/>
    <s v="Within Time"/>
    <x v="0"/>
    <n v="5"/>
    <x v="3"/>
    <x v="0"/>
    <x v="1"/>
    <x v="0"/>
  </r>
  <r>
    <n v="237492123"/>
    <s v="R. Chaytor"/>
    <x v="417"/>
    <s v="May"/>
    <n v="2024"/>
    <d v="1899-12-30T16:41:00"/>
    <x v="2"/>
    <x v="1"/>
    <n v="2"/>
    <x v="1"/>
    <s v="White"/>
    <x v="5"/>
    <x v="1"/>
    <m/>
    <n v="42"/>
    <s v="Delay"/>
    <x v="3"/>
    <n v="16"/>
    <x v="2"/>
    <x v="2"/>
    <x v="0"/>
    <x v="2"/>
  </r>
  <r>
    <n v="355528969"/>
    <s v="S. Jaquest"/>
    <x v="456"/>
    <s v="Apr"/>
    <n v="2024"/>
    <d v="1899-12-30T16:30:00"/>
    <x v="6"/>
    <x v="1"/>
    <n v="4"/>
    <x v="1"/>
    <s v="White"/>
    <x v="5"/>
    <x v="1"/>
    <m/>
    <n v="21"/>
    <s v="Within Time"/>
    <x v="3"/>
    <n v="16"/>
    <x v="2"/>
    <x v="2"/>
    <x v="1"/>
    <x v="2"/>
  </r>
  <r>
    <n v="824301382"/>
    <s v="H. Gifford"/>
    <x v="477"/>
    <s v="Sep"/>
    <n v="2024"/>
    <d v="1899-12-30T10:31:00"/>
    <x v="6"/>
    <x v="1"/>
    <n v="14"/>
    <x v="4"/>
    <s v="White"/>
    <x v="5"/>
    <x v="1"/>
    <n v="2"/>
    <n v="49"/>
    <s v="Delay"/>
    <x v="24"/>
    <n v="10"/>
    <x v="0"/>
    <x v="1"/>
    <x v="2"/>
    <x v="1"/>
  </r>
  <r>
    <n v="845067247"/>
    <s v="Z. Sandys"/>
    <x v="159"/>
    <s v="Jul"/>
    <n v="2023"/>
    <d v="1899-12-30T02:59:00"/>
    <x v="1"/>
    <x v="1"/>
    <n v="49"/>
    <x v="2"/>
    <s v="White"/>
    <x v="5"/>
    <x v="1"/>
    <n v="10"/>
    <n v="11"/>
    <s v="Within Time"/>
    <x v="13"/>
    <n v="2"/>
    <x v="3"/>
    <x v="2"/>
    <x v="1"/>
    <x v="2"/>
  </r>
  <r>
    <n v="729616333"/>
    <s v="A. Posse"/>
    <x v="312"/>
    <s v="Oct"/>
    <n v="2023"/>
    <d v="1899-12-30T00:21:00"/>
    <x v="1"/>
    <x v="1"/>
    <n v="4"/>
    <x v="1"/>
    <s v="White"/>
    <x v="0"/>
    <x v="1"/>
    <m/>
    <n v="12"/>
    <s v="Within Time"/>
    <x v="20"/>
    <n v="0"/>
    <x v="3"/>
    <x v="3"/>
    <x v="1"/>
    <x v="0"/>
  </r>
  <r>
    <n v="857605297"/>
    <s v="A. Glancey"/>
    <x v="476"/>
    <s v="Oct"/>
    <n v="2023"/>
    <d v="1899-12-30T00:22:00"/>
    <x v="2"/>
    <x v="1"/>
    <n v="45"/>
    <x v="2"/>
    <s v="White"/>
    <x v="0"/>
    <x v="1"/>
    <m/>
    <n v="36"/>
    <s v="Delay"/>
    <x v="7"/>
    <n v="0"/>
    <x v="3"/>
    <x v="2"/>
    <x v="0"/>
    <x v="2"/>
  </r>
  <r>
    <n v="496940143"/>
    <s v="A. Lansberry"/>
    <x v="48"/>
    <s v="Oct"/>
    <n v="2024"/>
    <d v="1899-12-30T22:50:00"/>
    <x v="2"/>
    <x v="1"/>
    <n v="25"/>
    <x v="3"/>
    <s v="White"/>
    <x v="0"/>
    <x v="1"/>
    <m/>
    <n v="40"/>
    <s v="Delay"/>
    <x v="15"/>
    <n v="22"/>
    <x v="1"/>
    <x v="2"/>
    <x v="0"/>
    <x v="2"/>
  </r>
  <r>
    <n v="325330840"/>
    <s v="A. Vice"/>
    <x v="484"/>
    <s v="Nov"/>
    <n v="2023"/>
    <d v="1899-12-30T20:39:00"/>
    <x v="4"/>
    <x v="1"/>
    <n v="47"/>
    <x v="2"/>
    <s v="White"/>
    <x v="0"/>
    <x v="1"/>
    <m/>
    <n v="40"/>
    <s v="Delay"/>
    <x v="23"/>
    <n v="20"/>
    <x v="1"/>
    <x v="2"/>
    <x v="0"/>
    <x v="2"/>
  </r>
  <r>
    <n v="779926749"/>
    <s v="A. Gillbanks"/>
    <x v="359"/>
    <s v="Sep"/>
    <n v="2024"/>
    <d v="1899-12-30T08:05:00"/>
    <x v="1"/>
    <x v="1"/>
    <n v="49"/>
    <x v="2"/>
    <s v="White"/>
    <x v="0"/>
    <x v="1"/>
    <m/>
    <n v="53"/>
    <s v="Delay"/>
    <x v="16"/>
    <n v="8"/>
    <x v="0"/>
    <x v="1"/>
    <x v="2"/>
    <x v="1"/>
  </r>
  <r>
    <n v="620568307"/>
    <s v="B. Groomebridge"/>
    <x v="119"/>
    <s v="Jan"/>
    <n v="2024"/>
    <d v="1899-12-30T06:55:00"/>
    <x v="4"/>
    <x v="1"/>
    <n v="33"/>
    <x v="6"/>
    <s v="White"/>
    <x v="0"/>
    <x v="1"/>
    <m/>
    <n v="15"/>
    <s v="Within Time"/>
    <x v="1"/>
    <n v="6"/>
    <x v="0"/>
    <x v="0"/>
    <x v="1"/>
    <x v="0"/>
  </r>
  <r>
    <n v="783690929"/>
    <s v="B. Spinley"/>
    <x v="0"/>
    <s v="Mar"/>
    <n v="2024"/>
    <d v="1899-12-30T20:57:00"/>
    <x v="0"/>
    <x v="1"/>
    <n v="3"/>
    <x v="1"/>
    <s v="White"/>
    <x v="0"/>
    <x v="1"/>
    <m/>
    <n v="17"/>
    <s v="Within Time"/>
    <x v="0"/>
    <n v="20"/>
    <x v="1"/>
    <x v="0"/>
    <x v="1"/>
    <x v="0"/>
  </r>
  <r>
    <n v="352984411"/>
    <s v="B. Breckenridge"/>
    <x v="10"/>
    <s v="Jul"/>
    <n v="2024"/>
    <d v="1899-12-30T00:10:00"/>
    <x v="5"/>
    <x v="1"/>
    <n v="75"/>
    <x v="5"/>
    <s v="White"/>
    <x v="0"/>
    <x v="1"/>
    <m/>
    <n v="17"/>
    <s v="Within Time"/>
    <x v="7"/>
    <n v="0"/>
    <x v="3"/>
    <x v="2"/>
    <x v="1"/>
    <x v="2"/>
  </r>
  <r>
    <n v="264087077"/>
    <s v="B. Manntschke"/>
    <x v="66"/>
    <s v="Jul"/>
    <n v="2023"/>
    <d v="1899-12-30T14:47:00"/>
    <x v="4"/>
    <x v="1"/>
    <n v="40"/>
    <x v="6"/>
    <s v="White"/>
    <x v="0"/>
    <x v="1"/>
    <m/>
    <n v="27"/>
    <s v="Within Time"/>
    <x v="24"/>
    <n v="14"/>
    <x v="2"/>
    <x v="1"/>
    <x v="1"/>
    <x v="1"/>
  </r>
  <r>
    <n v="349120424"/>
    <s v="B. Weall"/>
    <x v="537"/>
    <s v="Dec"/>
    <n v="2023"/>
    <d v="1899-12-30T02:35:00"/>
    <x v="3"/>
    <x v="1"/>
    <n v="67"/>
    <x v="0"/>
    <s v="White"/>
    <x v="0"/>
    <x v="1"/>
    <m/>
    <n v="28"/>
    <s v="Within Time"/>
    <x v="29"/>
    <n v="2"/>
    <x v="3"/>
    <x v="2"/>
    <x v="1"/>
    <x v="2"/>
  </r>
  <r>
    <n v="142064332"/>
    <s v="B. Eccles"/>
    <x v="420"/>
    <s v="Jun"/>
    <n v="2023"/>
    <d v="1899-12-30T09:07:00"/>
    <x v="1"/>
    <x v="1"/>
    <n v="69"/>
    <x v="0"/>
    <s v="White"/>
    <x v="0"/>
    <x v="1"/>
    <m/>
    <n v="31"/>
    <s v="Delay"/>
    <x v="8"/>
    <n v="9"/>
    <x v="0"/>
    <x v="3"/>
    <x v="0"/>
    <x v="1"/>
  </r>
  <r>
    <n v="865309524"/>
    <s v="B. Kupker"/>
    <x v="343"/>
    <s v="Sep"/>
    <n v="2023"/>
    <d v="1899-12-30T13:50:00"/>
    <x v="1"/>
    <x v="1"/>
    <n v="4"/>
    <x v="1"/>
    <s v="White"/>
    <x v="0"/>
    <x v="1"/>
    <m/>
    <n v="33"/>
    <s v="Delay"/>
    <x v="12"/>
    <n v="13"/>
    <x v="2"/>
    <x v="2"/>
    <x v="0"/>
    <x v="2"/>
  </r>
  <r>
    <n v="514023855"/>
    <s v="B. Winterbourne"/>
    <x v="40"/>
    <s v="Sep"/>
    <n v="2023"/>
    <d v="1899-12-30T16:09:00"/>
    <x v="3"/>
    <x v="1"/>
    <n v="27"/>
    <x v="3"/>
    <s v="White"/>
    <x v="0"/>
    <x v="1"/>
    <m/>
    <n v="38"/>
    <s v="Delay"/>
    <x v="24"/>
    <n v="16"/>
    <x v="2"/>
    <x v="1"/>
    <x v="0"/>
    <x v="1"/>
  </r>
  <r>
    <n v="793171271"/>
    <s v="B. McGlade"/>
    <x v="393"/>
    <s v="Jul"/>
    <n v="2023"/>
    <d v="1899-12-30T03:01:00"/>
    <x v="6"/>
    <x v="1"/>
    <n v="51"/>
    <x v="2"/>
    <s v="White"/>
    <x v="0"/>
    <x v="1"/>
    <m/>
    <n v="47"/>
    <s v="Delay"/>
    <x v="2"/>
    <n v="3"/>
    <x v="3"/>
    <x v="1"/>
    <x v="2"/>
    <x v="1"/>
  </r>
  <r>
    <n v="313535376"/>
    <s v="B. Attard"/>
    <x v="491"/>
    <s v="Dec"/>
    <n v="2023"/>
    <d v="1899-12-30T11:05:00"/>
    <x v="6"/>
    <x v="1"/>
    <n v="49"/>
    <x v="2"/>
    <s v="White"/>
    <x v="0"/>
    <x v="1"/>
    <m/>
    <n v="50"/>
    <s v="Delay"/>
    <x v="9"/>
    <n v="11"/>
    <x v="0"/>
    <x v="3"/>
    <x v="2"/>
    <x v="0"/>
  </r>
  <r>
    <n v="456573018"/>
    <s v="B. Tousy"/>
    <x v="513"/>
    <s v="Jun"/>
    <n v="2023"/>
    <d v="1899-12-30T02:37:00"/>
    <x v="2"/>
    <x v="1"/>
    <n v="26"/>
    <x v="3"/>
    <s v="White"/>
    <x v="0"/>
    <x v="1"/>
    <m/>
    <n v="56"/>
    <s v="Delay"/>
    <x v="21"/>
    <n v="2"/>
    <x v="3"/>
    <x v="1"/>
    <x v="2"/>
    <x v="1"/>
  </r>
  <r>
    <n v="659805601"/>
    <s v="C. Angliss"/>
    <x v="193"/>
    <s v="Sep"/>
    <n v="2024"/>
    <d v="1899-12-30T17:20:00"/>
    <x v="3"/>
    <x v="1"/>
    <n v="64"/>
    <x v="0"/>
    <s v="White"/>
    <x v="0"/>
    <x v="1"/>
    <m/>
    <n v="14"/>
    <s v="Within Time"/>
    <x v="21"/>
    <n v="17"/>
    <x v="2"/>
    <x v="1"/>
    <x v="1"/>
    <x v="1"/>
  </r>
  <r>
    <n v="831919322"/>
    <s v="C. Askaw"/>
    <x v="320"/>
    <s v="Jul"/>
    <n v="2023"/>
    <d v="1899-12-30T09:34:00"/>
    <x v="3"/>
    <x v="1"/>
    <n v="37"/>
    <x v="6"/>
    <s v="White"/>
    <x v="0"/>
    <x v="1"/>
    <m/>
    <n v="23"/>
    <s v="Within Time"/>
    <x v="11"/>
    <n v="9"/>
    <x v="0"/>
    <x v="0"/>
    <x v="1"/>
    <x v="0"/>
  </r>
  <r>
    <n v="854644863"/>
    <s v="C. Arnaudet"/>
    <x v="149"/>
    <s v="May"/>
    <n v="2024"/>
    <d v="1899-12-30T04:47:00"/>
    <x v="4"/>
    <x v="1"/>
    <n v="38"/>
    <x v="6"/>
    <s v="White"/>
    <x v="0"/>
    <x v="1"/>
    <m/>
    <n v="28"/>
    <s v="Within Time"/>
    <x v="0"/>
    <n v="4"/>
    <x v="3"/>
    <x v="0"/>
    <x v="1"/>
    <x v="0"/>
  </r>
  <r>
    <n v="142362760"/>
    <s v="C. Patty"/>
    <x v="280"/>
    <s v="Sep"/>
    <n v="2024"/>
    <d v="1899-12-30T04:39:00"/>
    <x v="2"/>
    <x v="1"/>
    <n v="24"/>
    <x v="3"/>
    <s v="White"/>
    <x v="0"/>
    <x v="1"/>
    <m/>
    <n v="44"/>
    <s v="Delay"/>
    <x v="9"/>
    <n v="4"/>
    <x v="3"/>
    <x v="3"/>
    <x v="0"/>
    <x v="0"/>
  </r>
  <r>
    <n v="280977971"/>
    <s v="C. Licciardiello"/>
    <x v="148"/>
    <s v="May"/>
    <n v="2024"/>
    <d v="1899-12-30T03:59:00"/>
    <x v="1"/>
    <x v="1"/>
    <n v="78"/>
    <x v="5"/>
    <s v="White"/>
    <x v="0"/>
    <x v="1"/>
    <m/>
    <n v="55"/>
    <s v="Delay"/>
    <x v="25"/>
    <n v="3"/>
    <x v="3"/>
    <x v="0"/>
    <x v="2"/>
    <x v="0"/>
  </r>
  <r>
    <n v="576871951"/>
    <s v="D. Willmer"/>
    <x v="484"/>
    <s v="Nov"/>
    <n v="2023"/>
    <d v="1899-12-30T15:16:00"/>
    <x v="4"/>
    <x v="1"/>
    <n v="12"/>
    <x v="4"/>
    <s v="White"/>
    <x v="0"/>
    <x v="1"/>
    <m/>
    <n v="13"/>
    <s v="Within Time"/>
    <x v="23"/>
    <n v="15"/>
    <x v="2"/>
    <x v="2"/>
    <x v="1"/>
    <x v="2"/>
  </r>
  <r>
    <n v="587882144"/>
    <s v="D. Armfirld"/>
    <x v="15"/>
    <s v="Sep"/>
    <n v="2023"/>
    <d v="1899-12-30T16:07:00"/>
    <x v="6"/>
    <x v="1"/>
    <n v="48"/>
    <x v="2"/>
    <s v="White"/>
    <x v="0"/>
    <x v="1"/>
    <m/>
    <n v="14"/>
    <s v="Within Time"/>
    <x v="5"/>
    <n v="16"/>
    <x v="2"/>
    <x v="0"/>
    <x v="1"/>
    <x v="0"/>
  </r>
  <r>
    <n v="276465417"/>
    <s v="D. Skoughman"/>
    <x v="230"/>
    <s v="Jul"/>
    <n v="2024"/>
    <d v="1899-12-30T00:24:00"/>
    <x v="2"/>
    <x v="1"/>
    <n v="42"/>
    <x v="6"/>
    <s v="White"/>
    <x v="0"/>
    <x v="1"/>
    <m/>
    <n v="18"/>
    <s v="Within Time"/>
    <x v="25"/>
    <n v="0"/>
    <x v="3"/>
    <x v="0"/>
    <x v="1"/>
    <x v="0"/>
  </r>
  <r>
    <n v="431250870"/>
    <s v="D. Glyn"/>
    <x v="87"/>
    <s v="Oct"/>
    <n v="2023"/>
    <d v="1899-12-30T12:31:00"/>
    <x v="0"/>
    <x v="1"/>
    <n v="40"/>
    <x v="6"/>
    <s v="White"/>
    <x v="0"/>
    <x v="1"/>
    <m/>
    <n v="29"/>
    <s v="Within Time"/>
    <x v="2"/>
    <n v="12"/>
    <x v="2"/>
    <x v="1"/>
    <x v="1"/>
    <x v="1"/>
  </r>
  <r>
    <n v="275835679"/>
    <s v="D. Rasp"/>
    <x v="249"/>
    <s v="Dec"/>
    <n v="2023"/>
    <d v="1899-12-30T04:04:00"/>
    <x v="1"/>
    <x v="1"/>
    <n v="34"/>
    <x v="6"/>
    <s v="White"/>
    <x v="0"/>
    <x v="1"/>
    <m/>
    <n v="31"/>
    <s v="Delay"/>
    <x v="3"/>
    <n v="4"/>
    <x v="3"/>
    <x v="2"/>
    <x v="0"/>
    <x v="2"/>
  </r>
  <r>
    <n v="744845269"/>
    <s v="D. Rainard"/>
    <x v="467"/>
    <s v="Jan"/>
    <n v="2024"/>
    <d v="1899-12-30T20:33:00"/>
    <x v="0"/>
    <x v="1"/>
    <n v="49"/>
    <x v="2"/>
    <s v="White"/>
    <x v="0"/>
    <x v="1"/>
    <m/>
    <n v="38"/>
    <s v="Delay"/>
    <x v="14"/>
    <n v="20"/>
    <x v="1"/>
    <x v="0"/>
    <x v="0"/>
    <x v="0"/>
  </r>
  <r>
    <n v="135545797"/>
    <s v="D. Kleinerman"/>
    <x v="86"/>
    <s v="Jul"/>
    <n v="2024"/>
    <d v="1899-12-30T06:44:00"/>
    <x v="4"/>
    <x v="1"/>
    <n v="56"/>
    <x v="2"/>
    <s v="White"/>
    <x v="0"/>
    <x v="1"/>
    <m/>
    <n v="42"/>
    <s v="Delay"/>
    <x v="19"/>
    <n v="6"/>
    <x v="0"/>
    <x v="3"/>
    <x v="0"/>
    <x v="1"/>
  </r>
  <r>
    <n v="556899725"/>
    <s v="D. Soane"/>
    <x v="188"/>
    <s v="Aug"/>
    <n v="2023"/>
    <d v="1899-12-30T20:07:00"/>
    <x v="4"/>
    <x v="1"/>
    <n v="9"/>
    <x v="4"/>
    <s v="White"/>
    <x v="0"/>
    <x v="1"/>
    <m/>
    <n v="54"/>
    <s v="Delay"/>
    <x v="26"/>
    <n v="20"/>
    <x v="1"/>
    <x v="2"/>
    <x v="2"/>
    <x v="2"/>
  </r>
  <r>
    <n v="785766854"/>
    <s v="D. Frean"/>
    <x v="421"/>
    <s v="Jul"/>
    <n v="2024"/>
    <d v="1899-12-30T14:19:00"/>
    <x v="6"/>
    <x v="1"/>
    <n v="36"/>
    <x v="6"/>
    <s v="White"/>
    <x v="0"/>
    <x v="1"/>
    <m/>
    <n v="55"/>
    <s v="Delay"/>
    <x v="17"/>
    <n v="14"/>
    <x v="2"/>
    <x v="1"/>
    <x v="2"/>
    <x v="1"/>
  </r>
  <r>
    <n v="101507359"/>
    <s v="D. Sabey"/>
    <x v="268"/>
    <s v="Oct"/>
    <n v="2023"/>
    <d v="1899-12-30T13:44:00"/>
    <x v="5"/>
    <x v="1"/>
    <n v="50"/>
    <x v="2"/>
    <s v="White"/>
    <x v="0"/>
    <x v="1"/>
    <m/>
    <n v="56"/>
    <s v="Delay"/>
    <x v="27"/>
    <n v="13"/>
    <x v="2"/>
    <x v="3"/>
    <x v="2"/>
    <x v="0"/>
  </r>
  <r>
    <n v="736081957"/>
    <s v="D. Larmour"/>
    <x v="488"/>
    <s v="Apr"/>
    <n v="2024"/>
    <d v="1899-12-30T01:05:00"/>
    <x v="2"/>
    <x v="1"/>
    <n v="29"/>
    <x v="3"/>
    <s v="White"/>
    <x v="0"/>
    <x v="1"/>
    <m/>
    <n v="58"/>
    <s v="Delay"/>
    <x v="10"/>
    <n v="1"/>
    <x v="3"/>
    <x v="2"/>
    <x v="2"/>
    <x v="2"/>
  </r>
  <r>
    <n v="445108118"/>
    <s v="E. Dax"/>
    <x v="222"/>
    <s v="Jan"/>
    <n v="2024"/>
    <d v="1899-12-30T02:13:00"/>
    <x v="2"/>
    <x v="1"/>
    <n v="8"/>
    <x v="4"/>
    <s v="White"/>
    <x v="0"/>
    <x v="1"/>
    <m/>
    <n v="10"/>
    <s v="Within Time"/>
    <x v="6"/>
    <n v="2"/>
    <x v="3"/>
    <x v="3"/>
    <x v="1"/>
    <x v="0"/>
  </r>
  <r>
    <n v="193271560"/>
    <s v="E. Norcliff"/>
    <x v="363"/>
    <s v="Sep"/>
    <n v="2024"/>
    <d v="1899-12-30T02:19:00"/>
    <x v="4"/>
    <x v="1"/>
    <n v="12"/>
    <x v="4"/>
    <s v="White"/>
    <x v="0"/>
    <x v="1"/>
    <m/>
    <n v="17"/>
    <s v="Within Time"/>
    <x v="30"/>
    <n v="2"/>
    <x v="3"/>
    <x v="3"/>
    <x v="1"/>
    <x v="1"/>
  </r>
  <r>
    <n v="437611608"/>
    <s v="E. Quickfall"/>
    <x v="257"/>
    <s v="Sep"/>
    <n v="2024"/>
    <d v="1899-12-30T07:46:00"/>
    <x v="1"/>
    <x v="1"/>
    <n v="13"/>
    <x v="4"/>
    <s v="White"/>
    <x v="0"/>
    <x v="1"/>
    <m/>
    <n v="24"/>
    <s v="Within Time"/>
    <x v="28"/>
    <n v="7"/>
    <x v="0"/>
    <x v="0"/>
    <x v="1"/>
    <x v="2"/>
  </r>
  <r>
    <n v="554197837"/>
    <s v="E. Szantho"/>
    <x v="508"/>
    <s v="Mar"/>
    <n v="2024"/>
    <d v="1899-12-30T22:47:00"/>
    <x v="2"/>
    <x v="1"/>
    <n v="62"/>
    <x v="0"/>
    <s v="White"/>
    <x v="0"/>
    <x v="1"/>
    <m/>
    <n v="25"/>
    <s v="Within Time"/>
    <x v="28"/>
    <n v="22"/>
    <x v="1"/>
    <x v="0"/>
    <x v="1"/>
    <x v="2"/>
  </r>
  <r>
    <n v="380795717"/>
    <s v="E. McConigal"/>
    <x v="493"/>
    <s v="Sep"/>
    <n v="2024"/>
    <d v="1899-12-30T16:39:00"/>
    <x v="4"/>
    <x v="1"/>
    <n v="36"/>
    <x v="6"/>
    <s v="White"/>
    <x v="0"/>
    <x v="1"/>
    <m/>
    <n v="34"/>
    <s v="Delay"/>
    <x v="12"/>
    <n v="16"/>
    <x v="2"/>
    <x v="2"/>
    <x v="0"/>
    <x v="2"/>
  </r>
  <r>
    <n v="462886903"/>
    <s v="E. Negal"/>
    <x v="333"/>
    <s v="Jul"/>
    <n v="2023"/>
    <d v="1899-12-30T16:43:00"/>
    <x v="3"/>
    <x v="1"/>
    <n v="5"/>
    <x v="4"/>
    <s v="White"/>
    <x v="0"/>
    <x v="1"/>
    <m/>
    <n v="37"/>
    <s v="Delay"/>
    <x v="12"/>
    <n v="16"/>
    <x v="2"/>
    <x v="2"/>
    <x v="0"/>
    <x v="2"/>
  </r>
  <r>
    <n v="472589172"/>
    <s v="E. Cordoba"/>
    <x v="421"/>
    <s v="Jul"/>
    <n v="2024"/>
    <d v="1899-12-30T22:17:00"/>
    <x v="6"/>
    <x v="1"/>
    <n v="67"/>
    <x v="0"/>
    <s v="White"/>
    <x v="0"/>
    <x v="1"/>
    <m/>
    <n v="42"/>
    <s v="Delay"/>
    <x v="17"/>
    <n v="22"/>
    <x v="1"/>
    <x v="1"/>
    <x v="0"/>
    <x v="1"/>
  </r>
  <r>
    <n v="787422733"/>
    <s v="E. Jobe"/>
    <x v="298"/>
    <s v="Nov"/>
    <n v="2023"/>
    <d v="1899-12-30T12:31:00"/>
    <x v="4"/>
    <x v="1"/>
    <n v="54"/>
    <x v="2"/>
    <s v="White"/>
    <x v="0"/>
    <x v="1"/>
    <m/>
    <n v="43"/>
    <s v="Delay"/>
    <x v="0"/>
    <n v="12"/>
    <x v="2"/>
    <x v="0"/>
    <x v="0"/>
    <x v="0"/>
  </r>
  <r>
    <n v="535701320"/>
    <s v="E. Meus"/>
    <x v="142"/>
    <s v="Feb"/>
    <n v="2024"/>
    <d v="1899-12-30T16:45:00"/>
    <x v="2"/>
    <x v="1"/>
    <n v="16"/>
    <x v="3"/>
    <s v="White"/>
    <x v="0"/>
    <x v="1"/>
    <m/>
    <n v="46"/>
    <s v="Delay"/>
    <x v="19"/>
    <n v="16"/>
    <x v="2"/>
    <x v="3"/>
    <x v="2"/>
    <x v="1"/>
  </r>
  <r>
    <n v="759483807"/>
    <s v="E. Labat"/>
    <x v="466"/>
    <s v="Jan"/>
    <n v="2024"/>
    <d v="1899-12-30T08:26:00"/>
    <x v="5"/>
    <x v="1"/>
    <n v="11"/>
    <x v="4"/>
    <s v="White"/>
    <x v="0"/>
    <x v="1"/>
    <m/>
    <n v="56"/>
    <s v="Delay"/>
    <x v="5"/>
    <n v="8"/>
    <x v="0"/>
    <x v="0"/>
    <x v="2"/>
    <x v="0"/>
  </r>
  <r>
    <n v="278446183"/>
    <s v="F. Boscott"/>
    <x v="520"/>
    <s v="Jul"/>
    <n v="2024"/>
    <d v="1899-12-30T23:35:00"/>
    <x v="4"/>
    <x v="1"/>
    <n v="7"/>
    <x v="4"/>
    <s v="White"/>
    <x v="0"/>
    <x v="1"/>
    <m/>
    <n v="18"/>
    <s v="Within Time"/>
    <x v="1"/>
    <n v="23"/>
    <x v="1"/>
    <x v="0"/>
    <x v="1"/>
    <x v="0"/>
  </r>
  <r>
    <n v="138567359"/>
    <s v="F. Dumbrill"/>
    <x v="7"/>
    <s v="Jul"/>
    <n v="2023"/>
    <d v="1899-12-30T19:38:00"/>
    <x v="1"/>
    <x v="1"/>
    <n v="41"/>
    <x v="6"/>
    <s v="White"/>
    <x v="0"/>
    <x v="1"/>
    <m/>
    <n v="18"/>
    <s v="Within Time"/>
    <x v="4"/>
    <n v="19"/>
    <x v="1"/>
    <x v="2"/>
    <x v="1"/>
    <x v="2"/>
  </r>
  <r>
    <n v="430287980"/>
    <s v="F. Willingam"/>
    <x v="6"/>
    <s v="Aug"/>
    <n v="2023"/>
    <d v="1899-12-30T21:09:00"/>
    <x v="0"/>
    <x v="1"/>
    <n v="56"/>
    <x v="2"/>
    <s v="White"/>
    <x v="0"/>
    <x v="1"/>
    <m/>
    <n v="25"/>
    <s v="Within Time"/>
    <x v="3"/>
    <n v="21"/>
    <x v="1"/>
    <x v="2"/>
    <x v="1"/>
    <x v="2"/>
  </r>
  <r>
    <n v="243860385"/>
    <s v="F. Dowling"/>
    <x v="170"/>
    <s v="Apr"/>
    <n v="2024"/>
    <d v="1899-12-30T23:56:00"/>
    <x v="0"/>
    <x v="1"/>
    <n v="25"/>
    <x v="3"/>
    <s v="White"/>
    <x v="0"/>
    <x v="1"/>
    <m/>
    <n v="29"/>
    <s v="Within Time"/>
    <x v="14"/>
    <n v="23"/>
    <x v="1"/>
    <x v="0"/>
    <x v="1"/>
    <x v="0"/>
  </r>
  <r>
    <n v="206770609"/>
    <s v="F. Ziemen"/>
    <x v="539"/>
    <s v="Aug"/>
    <n v="2024"/>
    <d v="1899-12-30T21:52:00"/>
    <x v="4"/>
    <x v="1"/>
    <n v="26"/>
    <x v="3"/>
    <s v="White"/>
    <x v="0"/>
    <x v="1"/>
    <m/>
    <n v="29"/>
    <s v="Within Time"/>
    <x v="5"/>
    <n v="21"/>
    <x v="1"/>
    <x v="0"/>
    <x v="1"/>
    <x v="0"/>
  </r>
  <r>
    <n v="376176252"/>
    <s v="F. Tonbridge"/>
    <x v="339"/>
    <s v="Feb"/>
    <n v="2024"/>
    <d v="1899-12-30T15:51:00"/>
    <x v="3"/>
    <x v="1"/>
    <n v="51"/>
    <x v="2"/>
    <s v="White"/>
    <x v="0"/>
    <x v="1"/>
    <m/>
    <n v="33"/>
    <s v="Delay"/>
    <x v="10"/>
    <n v="15"/>
    <x v="2"/>
    <x v="2"/>
    <x v="0"/>
    <x v="2"/>
  </r>
  <r>
    <n v="206340053"/>
    <s v="F. Booty"/>
    <x v="526"/>
    <s v="May"/>
    <n v="2024"/>
    <d v="1899-12-30T01:44:00"/>
    <x v="4"/>
    <x v="1"/>
    <n v="72"/>
    <x v="5"/>
    <s v="White"/>
    <x v="0"/>
    <x v="1"/>
    <m/>
    <n v="34"/>
    <s v="Delay"/>
    <x v="23"/>
    <n v="1"/>
    <x v="3"/>
    <x v="2"/>
    <x v="0"/>
    <x v="2"/>
  </r>
  <r>
    <n v="748656970"/>
    <s v="F. Rispin"/>
    <x v="389"/>
    <s v="Nov"/>
    <n v="2023"/>
    <d v="1899-12-30T11:51:00"/>
    <x v="4"/>
    <x v="1"/>
    <n v="79"/>
    <x v="5"/>
    <s v="White"/>
    <x v="0"/>
    <x v="1"/>
    <m/>
    <n v="43"/>
    <s v="Delay"/>
    <x v="22"/>
    <n v="11"/>
    <x v="0"/>
    <x v="1"/>
    <x v="0"/>
    <x v="1"/>
  </r>
  <r>
    <n v="502991222"/>
    <s v="F. Wenham"/>
    <x v="320"/>
    <s v="Jul"/>
    <n v="2023"/>
    <d v="1899-12-30T00:49:00"/>
    <x v="3"/>
    <x v="1"/>
    <n v="42"/>
    <x v="6"/>
    <s v="White"/>
    <x v="0"/>
    <x v="1"/>
    <m/>
    <n v="48"/>
    <s v="Delay"/>
    <x v="11"/>
    <n v="0"/>
    <x v="3"/>
    <x v="0"/>
    <x v="2"/>
    <x v="0"/>
  </r>
  <r>
    <n v="888766126"/>
    <s v="G. Pilgrim"/>
    <x v="158"/>
    <s v="Mar"/>
    <n v="2024"/>
    <d v="1899-12-30T00:17:00"/>
    <x v="1"/>
    <x v="1"/>
    <n v="22"/>
    <x v="3"/>
    <s v="White"/>
    <x v="0"/>
    <x v="1"/>
    <m/>
    <n v="19"/>
    <s v="Within Time"/>
    <x v="17"/>
    <n v="0"/>
    <x v="3"/>
    <x v="1"/>
    <x v="1"/>
    <x v="1"/>
  </r>
  <r>
    <n v="258492581"/>
    <s v="G. Muslim"/>
    <x v="293"/>
    <s v="Oct"/>
    <n v="2024"/>
    <d v="1899-12-30T20:40:00"/>
    <x v="3"/>
    <x v="1"/>
    <n v="53"/>
    <x v="2"/>
    <s v="White"/>
    <x v="0"/>
    <x v="1"/>
    <m/>
    <n v="19"/>
    <s v="Within Time"/>
    <x v="27"/>
    <n v="20"/>
    <x v="1"/>
    <x v="3"/>
    <x v="1"/>
    <x v="0"/>
  </r>
  <r>
    <n v="526564625"/>
    <s v="G. Dreinan"/>
    <x v="385"/>
    <s v="Apr"/>
    <n v="2023"/>
    <d v="1899-12-30T13:30:00"/>
    <x v="4"/>
    <x v="1"/>
    <n v="12"/>
    <x v="4"/>
    <s v="White"/>
    <x v="0"/>
    <x v="1"/>
    <m/>
    <n v="20"/>
    <s v="Within Time"/>
    <x v="8"/>
    <n v="13"/>
    <x v="2"/>
    <x v="3"/>
    <x v="1"/>
    <x v="1"/>
  </r>
  <r>
    <n v="533957610"/>
    <s v="G. Jendrach"/>
    <x v="38"/>
    <s v="Mar"/>
    <n v="2024"/>
    <d v="1899-12-30T01:01:00"/>
    <x v="1"/>
    <x v="1"/>
    <n v="49"/>
    <x v="2"/>
    <s v="White"/>
    <x v="0"/>
    <x v="1"/>
    <m/>
    <n v="35"/>
    <s v="Delay"/>
    <x v="3"/>
    <n v="1"/>
    <x v="3"/>
    <x v="2"/>
    <x v="0"/>
    <x v="2"/>
  </r>
  <r>
    <n v="278432966"/>
    <s v="G. Shucksmith"/>
    <x v="574"/>
    <s v="Jul"/>
    <n v="2023"/>
    <d v="1899-12-30T04:22:00"/>
    <x v="2"/>
    <x v="1"/>
    <n v="60"/>
    <x v="0"/>
    <s v="White"/>
    <x v="0"/>
    <x v="1"/>
    <m/>
    <n v="35"/>
    <s v="Delay"/>
    <x v="0"/>
    <n v="4"/>
    <x v="3"/>
    <x v="0"/>
    <x v="0"/>
    <x v="0"/>
  </r>
  <r>
    <n v="744118969"/>
    <s v="G. Carp"/>
    <x v="323"/>
    <s v="Jun"/>
    <n v="2024"/>
    <d v="1899-12-30T19:24:00"/>
    <x v="4"/>
    <x v="1"/>
    <n v="60"/>
    <x v="0"/>
    <s v="White"/>
    <x v="0"/>
    <x v="1"/>
    <m/>
    <n v="37"/>
    <s v="Delay"/>
    <x v="15"/>
    <n v="19"/>
    <x v="1"/>
    <x v="2"/>
    <x v="0"/>
    <x v="2"/>
  </r>
  <r>
    <n v="508158156"/>
    <s v="G. Grunbaum"/>
    <x v="178"/>
    <s v="Apr"/>
    <n v="2024"/>
    <d v="1899-12-30T01:47:00"/>
    <x v="1"/>
    <x v="1"/>
    <n v="48"/>
    <x v="2"/>
    <s v="White"/>
    <x v="0"/>
    <x v="1"/>
    <m/>
    <n v="42"/>
    <s v="Delay"/>
    <x v="0"/>
    <n v="1"/>
    <x v="3"/>
    <x v="0"/>
    <x v="0"/>
    <x v="0"/>
  </r>
  <r>
    <n v="561131085"/>
    <s v="G. Marrett"/>
    <x v="487"/>
    <s v="Mar"/>
    <n v="2024"/>
    <d v="1899-12-30T19:07:00"/>
    <x v="0"/>
    <x v="1"/>
    <n v="26"/>
    <x v="3"/>
    <s v="White"/>
    <x v="0"/>
    <x v="1"/>
    <m/>
    <n v="47"/>
    <s v="Delay"/>
    <x v="22"/>
    <n v="19"/>
    <x v="1"/>
    <x v="1"/>
    <x v="2"/>
    <x v="1"/>
  </r>
  <r>
    <n v="887481552"/>
    <s v="G. Lewisham"/>
    <x v="237"/>
    <s v="May"/>
    <n v="2024"/>
    <d v="1899-12-30T12:53:00"/>
    <x v="2"/>
    <x v="1"/>
    <n v="9"/>
    <x v="4"/>
    <s v="White"/>
    <x v="0"/>
    <x v="1"/>
    <m/>
    <n v="48"/>
    <s v="Delay"/>
    <x v="12"/>
    <n v="12"/>
    <x v="2"/>
    <x v="2"/>
    <x v="2"/>
    <x v="2"/>
  </r>
  <r>
    <n v="107335987"/>
    <s v="H. Colebourn"/>
    <x v="541"/>
    <s v="Jun"/>
    <n v="2023"/>
    <d v="1899-12-30T06:50:00"/>
    <x v="2"/>
    <x v="1"/>
    <n v="10"/>
    <x v="4"/>
    <s v="White"/>
    <x v="0"/>
    <x v="1"/>
    <m/>
    <n v="11"/>
    <s v="Within Time"/>
    <x v="4"/>
    <n v="6"/>
    <x v="0"/>
    <x v="2"/>
    <x v="1"/>
    <x v="2"/>
  </r>
  <r>
    <n v="670536190"/>
    <s v="H. Urling"/>
    <x v="27"/>
    <s v="Jul"/>
    <n v="2024"/>
    <d v="1899-12-30T01:08:00"/>
    <x v="3"/>
    <x v="1"/>
    <n v="64"/>
    <x v="0"/>
    <s v="White"/>
    <x v="0"/>
    <x v="1"/>
    <m/>
    <n v="14"/>
    <s v="Within Time"/>
    <x v="16"/>
    <n v="1"/>
    <x v="3"/>
    <x v="1"/>
    <x v="1"/>
    <x v="1"/>
  </r>
  <r>
    <n v="732998011"/>
    <s v="H. Gurrado"/>
    <x v="117"/>
    <s v="Mar"/>
    <n v="2024"/>
    <d v="1899-12-30T01:29:00"/>
    <x v="5"/>
    <x v="1"/>
    <n v="43"/>
    <x v="6"/>
    <s v="White"/>
    <x v="0"/>
    <x v="1"/>
    <m/>
    <n v="16"/>
    <s v="Within Time"/>
    <x v="21"/>
    <n v="1"/>
    <x v="3"/>
    <x v="1"/>
    <x v="1"/>
    <x v="1"/>
  </r>
  <r>
    <n v="192162936"/>
    <s v="H. Childerley"/>
    <x v="302"/>
    <s v="Nov"/>
    <n v="2023"/>
    <d v="1899-12-30T00:46:00"/>
    <x v="6"/>
    <x v="1"/>
    <n v="61"/>
    <x v="0"/>
    <s v="White"/>
    <x v="0"/>
    <x v="1"/>
    <m/>
    <n v="16"/>
    <s v="Within Time"/>
    <x v="20"/>
    <n v="0"/>
    <x v="3"/>
    <x v="3"/>
    <x v="1"/>
    <x v="0"/>
  </r>
  <r>
    <n v="870192489"/>
    <s v="H. Vinecombe"/>
    <x v="81"/>
    <s v="Oct"/>
    <n v="2024"/>
    <d v="1899-12-30T20:42:00"/>
    <x v="4"/>
    <x v="1"/>
    <n v="58"/>
    <x v="2"/>
    <s v="White"/>
    <x v="0"/>
    <x v="1"/>
    <m/>
    <n v="17"/>
    <s v="Within Time"/>
    <x v="20"/>
    <n v="20"/>
    <x v="1"/>
    <x v="3"/>
    <x v="1"/>
    <x v="0"/>
  </r>
  <r>
    <n v="377592511"/>
    <s v="H. Topling"/>
    <x v="518"/>
    <s v="Apr"/>
    <n v="2023"/>
    <d v="1899-12-30T06:33:00"/>
    <x v="0"/>
    <x v="1"/>
    <n v="4"/>
    <x v="1"/>
    <s v="White"/>
    <x v="0"/>
    <x v="1"/>
    <m/>
    <n v="22"/>
    <s v="Within Time"/>
    <x v="18"/>
    <n v="6"/>
    <x v="0"/>
    <x v="1"/>
    <x v="1"/>
    <x v="1"/>
  </r>
  <r>
    <n v="691233765"/>
    <s v="H. Goricke"/>
    <x v="31"/>
    <s v="Jan"/>
    <n v="2024"/>
    <d v="1899-12-30T16:48:00"/>
    <x v="4"/>
    <x v="1"/>
    <n v="64"/>
    <x v="0"/>
    <s v="White"/>
    <x v="0"/>
    <x v="1"/>
    <m/>
    <n v="41"/>
    <s v="Delay"/>
    <x v="19"/>
    <n v="16"/>
    <x v="2"/>
    <x v="3"/>
    <x v="0"/>
    <x v="1"/>
  </r>
  <r>
    <n v="255371255"/>
    <s v="I. Mayberry"/>
    <x v="61"/>
    <s v="Oct"/>
    <n v="2023"/>
    <d v="1899-12-30T19:32:00"/>
    <x v="5"/>
    <x v="1"/>
    <n v="6"/>
    <x v="4"/>
    <s v="White"/>
    <x v="0"/>
    <x v="1"/>
    <m/>
    <n v="14"/>
    <s v="Within Time"/>
    <x v="0"/>
    <n v="19"/>
    <x v="1"/>
    <x v="0"/>
    <x v="1"/>
    <x v="0"/>
  </r>
  <r>
    <n v="459067854"/>
    <s v="I. Miguet"/>
    <x v="559"/>
    <s v="Jul"/>
    <n v="2024"/>
    <d v="1899-12-30T23:56:00"/>
    <x v="0"/>
    <x v="1"/>
    <n v="65"/>
    <x v="0"/>
    <s v="White"/>
    <x v="0"/>
    <x v="1"/>
    <m/>
    <n v="23"/>
    <s v="Within Time"/>
    <x v="24"/>
    <n v="23"/>
    <x v="1"/>
    <x v="1"/>
    <x v="1"/>
    <x v="1"/>
  </r>
  <r>
    <n v="800042533"/>
    <s v="I. Garralts"/>
    <x v="377"/>
    <s v="Jun"/>
    <n v="2024"/>
    <d v="1899-12-30T01:33:00"/>
    <x v="6"/>
    <x v="1"/>
    <n v="59"/>
    <x v="2"/>
    <s v="White"/>
    <x v="0"/>
    <x v="1"/>
    <m/>
    <n v="50"/>
    <s v="Delay"/>
    <x v="2"/>
    <n v="1"/>
    <x v="3"/>
    <x v="1"/>
    <x v="2"/>
    <x v="1"/>
  </r>
  <r>
    <n v="532228608"/>
    <s v="I. Girdlestone"/>
    <x v="439"/>
    <s v="May"/>
    <n v="2023"/>
    <d v="1899-12-30T03:09:00"/>
    <x v="6"/>
    <x v="1"/>
    <n v="65"/>
    <x v="0"/>
    <s v="White"/>
    <x v="0"/>
    <x v="1"/>
    <m/>
    <n v="57"/>
    <s v="Delay"/>
    <x v="30"/>
    <n v="3"/>
    <x v="3"/>
    <x v="3"/>
    <x v="2"/>
    <x v="1"/>
  </r>
  <r>
    <n v="402436398"/>
    <s v="I. Potteridge"/>
    <x v="370"/>
    <s v="Jan"/>
    <n v="2024"/>
    <d v="1899-12-30T21:54:00"/>
    <x v="6"/>
    <x v="1"/>
    <n v="60"/>
    <x v="0"/>
    <s v="White"/>
    <x v="0"/>
    <x v="1"/>
    <m/>
    <n v="60"/>
    <s v="Delay"/>
    <x v="30"/>
    <n v="21"/>
    <x v="1"/>
    <x v="3"/>
    <x v="2"/>
    <x v="1"/>
  </r>
  <r>
    <n v="870790022"/>
    <s v="J. Polsin"/>
    <x v="492"/>
    <s v="Oct"/>
    <n v="2024"/>
    <d v="1899-12-30T01:25:00"/>
    <x v="1"/>
    <x v="1"/>
    <n v="4"/>
    <x v="1"/>
    <s v="White"/>
    <x v="0"/>
    <x v="1"/>
    <m/>
    <n v="15"/>
    <s v="Within Time"/>
    <x v="7"/>
    <n v="1"/>
    <x v="3"/>
    <x v="2"/>
    <x v="1"/>
    <x v="2"/>
  </r>
  <r>
    <n v="306670343"/>
    <s v="J. Senechell"/>
    <x v="392"/>
    <s v="Mar"/>
    <n v="2024"/>
    <d v="1899-12-30T09:48:00"/>
    <x v="2"/>
    <x v="1"/>
    <n v="7"/>
    <x v="4"/>
    <s v="White"/>
    <x v="0"/>
    <x v="1"/>
    <m/>
    <n v="16"/>
    <s v="Within Time"/>
    <x v="20"/>
    <n v="9"/>
    <x v="0"/>
    <x v="3"/>
    <x v="1"/>
    <x v="0"/>
  </r>
  <r>
    <n v="431808333"/>
    <s v="J. Izzard"/>
    <x v="457"/>
    <s v="Jul"/>
    <n v="2023"/>
    <d v="1899-12-30T03:46:00"/>
    <x v="1"/>
    <x v="1"/>
    <n v="16"/>
    <x v="3"/>
    <s v="White"/>
    <x v="0"/>
    <x v="1"/>
    <m/>
    <n v="26"/>
    <s v="Within Time"/>
    <x v="1"/>
    <n v="3"/>
    <x v="3"/>
    <x v="0"/>
    <x v="1"/>
    <x v="0"/>
  </r>
  <r>
    <n v="753187865"/>
    <s v="J. Langlands"/>
    <x v="441"/>
    <s v="Apr"/>
    <n v="2024"/>
    <d v="1899-12-30T17:24:00"/>
    <x v="1"/>
    <x v="1"/>
    <n v="69"/>
    <x v="0"/>
    <s v="White"/>
    <x v="0"/>
    <x v="1"/>
    <m/>
    <n v="28"/>
    <s v="Within Time"/>
    <x v="23"/>
    <n v="17"/>
    <x v="2"/>
    <x v="2"/>
    <x v="1"/>
    <x v="2"/>
  </r>
  <r>
    <n v="684070904"/>
    <s v="J. Drissell"/>
    <x v="80"/>
    <s v="Oct"/>
    <n v="2024"/>
    <d v="1899-12-30T22:53:00"/>
    <x v="2"/>
    <x v="1"/>
    <n v="10"/>
    <x v="4"/>
    <s v="White"/>
    <x v="0"/>
    <x v="1"/>
    <m/>
    <n v="32"/>
    <s v="Delay"/>
    <x v="8"/>
    <n v="22"/>
    <x v="1"/>
    <x v="3"/>
    <x v="0"/>
    <x v="1"/>
  </r>
  <r>
    <n v="630124865"/>
    <s v="J. Biggin"/>
    <x v="186"/>
    <s v="Jun"/>
    <n v="2023"/>
    <d v="1899-12-30T02:00:00"/>
    <x v="4"/>
    <x v="1"/>
    <n v="27"/>
    <x v="3"/>
    <s v="White"/>
    <x v="0"/>
    <x v="1"/>
    <m/>
    <n v="37"/>
    <s v="Delay"/>
    <x v="18"/>
    <n v="2"/>
    <x v="3"/>
    <x v="1"/>
    <x v="0"/>
    <x v="1"/>
  </r>
  <r>
    <n v="189951488"/>
    <s v="J. Rollinson"/>
    <x v="499"/>
    <s v="Sep"/>
    <n v="2024"/>
    <d v="1899-12-30T09:39:00"/>
    <x v="6"/>
    <x v="1"/>
    <n v="61"/>
    <x v="0"/>
    <s v="White"/>
    <x v="0"/>
    <x v="1"/>
    <m/>
    <n v="58"/>
    <s v="Delay"/>
    <x v="15"/>
    <n v="9"/>
    <x v="0"/>
    <x v="2"/>
    <x v="2"/>
    <x v="2"/>
  </r>
  <r>
    <n v="106258604"/>
    <s v="J. Ebbins"/>
    <x v="72"/>
    <s v="Jun"/>
    <n v="2024"/>
    <d v="1899-12-30T06:21:00"/>
    <x v="2"/>
    <x v="1"/>
    <n v="35"/>
    <x v="6"/>
    <s v="White"/>
    <x v="0"/>
    <x v="1"/>
    <m/>
    <n v="59"/>
    <s v="Delay"/>
    <x v="27"/>
    <n v="6"/>
    <x v="0"/>
    <x v="3"/>
    <x v="2"/>
    <x v="0"/>
  </r>
  <r>
    <n v="855759962"/>
    <s v="J. Sparsholt"/>
    <x v="291"/>
    <s v="Jun"/>
    <n v="2023"/>
    <d v="1899-12-30T04:10:00"/>
    <x v="0"/>
    <x v="1"/>
    <n v="70"/>
    <x v="5"/>
    <s v="White"/>
    <x v="0"/>
    <x v="1"/>
    <m/>
    <n v="60"/>
    <s v="Delay"/>
    <x v="26"/>
    <n v="4"/>
    <x v="3"/>
    <x v="2"/>
    <x v="2"/>
    <x v="2"/>
  </r>
  <r>
    <n v="314466334"/>
    <s v="K. Paulusch"/>
    <x v="323"/>
    <s v="Jun"/>
    <n v="2024"/>
    <d v="1899-12-30T05:30:00"/>
    <x v="4"/>
    <x v="1"/>
    <n v="15"/>
    <x v="3"/>
    <s v="White"/>
    <x v="0"/>
    <x v="1"/>
    <m/>
    <n v="10"/>
    <s v="Within Time"/>
    <x v="15"/>
    <n v="5"/>
    <x v="3"/>
    <x v="2"/>
    <x v="1"/>
    <x v="2"/>
  </r>
  <r>
    <n v="743437438"/>
    <s v="K. Sexty"/>
    <x v="197"/>
    <s v="Oct"/>
    <n v="2023"/>
    <d v="1899-12-30T22:28:00"/>
    <x v="1"/>
    <x v="1"/>
    <n v="4"/>
    <x v="1"/>
    <s v="White"/>
    <x v="0"/>
    <x v="1"/>
    <m/>
    <n v="19"/>
    <s v="Within Time"/>
    <x v="28"/>
    <n v="22"/>
    <x v="1"/>
    <x v="0"/>
    <x v="1"/>
    <x v="2"/>
  </r>
  <r>
    <n v="418044772"/>
    <s v="K. Lewendon"/>
    <x v="44"/>
    <s v="Sep"/>
    <n v="2024"/>
    <d v="1899-12-30T01:00:00"/>
    <x v="3"/>
    <x v="1"/>
    <n v="20"/>
    <x v="3"/>
    <s v="White"/>
    <x v="0"/>
    <x v="1"/>
    <m/>
    <n v="23"/>
    <s v="Within Time"/>
    <x v="19"/>
    <n v="1"/>
    <x v="3"/>
    <x v="3"/>
    <x v="1"/>
    <x v="1"/>
  </r>
  <r>
    <n v="240299184"/>
    <s v="K. Tweed"/>
    <x v="125"/>
    <s v="Aug"/>
    <n v="2024"/>
    <d v="1899-12-30T00:15:00"/>
    <x v="1"/>
    <x v="1"/>
    <n v="78"/>
    <x v="5"/>
    <s v="White"/>
    <x v="0"/>
    <x v="1"/>
    <m/>
    <n v="42"/>
    <s v="Delay"/>
    <x v="14"/>
    <n v="0"/>
    <x v="3"/>
    <x v="0"/>
    <x v="0"/>
    <x v="0"/>
  </r>
  <r>
    <n v="360641390"/>
    <s v="K. Terrey"/>
    <x v="468"/>
    <s v="Jun"/>
    <n v="2023"/>
    <d v="1899-12-30T22:36:00"/>
    <x v="0"/>
    <x v="1"/>
    <n v="73"/>
    <x v="5"/>
    <s v="White"/>
    <x v="0"/>
    <x v="1"/>
    <m/>
    <n v="54"/>
    <s v="Delay"/>
    <x v="16"/>
    <n v="22"/>
    <x v="1"/>
    <x v="1"/>
    <x v="2"/>
    <x v="1"/>
  </r>
  <r>
    <n v="328591425"/>
    <s v="K. Ferne"/>
    <x v="419"/>
    <s v="Oct"/>
    <n v="2024"/>
    <d v="1899-12-30T06:06:00"/>
    <x v="6"/>
    <x v="1"/>
    <n v="6"/>
    <x v="4"/>
    <s v="White"/>
    <x v="0"/>
    <x v="1"/>
    <m/>
    <n v="55"/>
    <s v="Delay"/>
    <x v="4"/>
    <n v="6"/>
    <x v="0"/>
    <x v="2"/>
    <x v="2"/>
    <x v="2"/>
  </r>
  <r>
    <n v="443029460"/>
    <s v="K. Showte"/>
    <x v="156"/>
    <s v="Aug"/>
    <n v="2023"/>
    <d v="1899-12-30T00:55:00"/>
    <x v="3"/>
    <x v="1"/>
    <n v="30"/>
    <x v="6"/>
    <s v="White"/>
    <x v="0"/>
    <x v="1"/>
    <m/>
    <n v="55"/>
    <s v="Delay"/>
    <x v="23"/>
    <n v="0"/>
    <x v="3"/>
    <x v="2"/>
    <x v="2"/>
    <x v="2"/>
  </r>
  <r>
    <n v="729508226"/>
    <s v="K. Clohisey"/>
    <x v="219"/>
    <s v="Aug"/>
    <n v="2023"/>
    <d v="1899-12-30T06:47:00"/>
    <x v="6"/>
    <x v="1"/>
    <n v="53"/>
    <x v="2"/>
    <s v="White"/>
    <x v="0"/>
    <x v="1"/>
    <m/>
    <n v="57"/>
    <s v="Delay"/>
    <x v="4"/>
    <n v="6"/>
    <x v="0"/>
    <x v="2"/>
    <x v="2"/>
    <x v="2"/>
  </r>
  <r>
    <n v="147555405"/>
    <s v="L. Crolly"/>
    <x v="158"/>
    <s v="Mar"/>
    <n v="2024"/>
    <d v="1899-12-30T04:20:00"/>
    <x v="1"/>
    <x v="1"/>
    <n v="79"/>
    <x v="5"/>
    <s v="White"/>
    <x v="0"/>
    <x v="1"/>
    <m/>
    <n v="11"/>
    <s v="Within Time"/>
    <x v="17"/>
    <n v="4"/>
    <x v="3"/>
    <x v="1"/>
    <x v="1"/>
    <x v="1"/>
  </r>
  <r>
    <n v="201242940"/>
    <s v="L. Willison"/>
    <x v="14"/>
    <s v="May"/>
    <n v="2023"/>
    <d v="1899-12-30T03:48:00"/>
    <x v="2"/>
    <x v="1"/>
    <n v="41"/>
    <x v="6"/>
    <s v="White"/>
    <x v="0"/>
    <x v="1"/>
    <m/>
    <n v="16"/>
    <s v="Within Time"/>
    <x v="2"/>
    <n v="3"/>
    <x v="3"/>
    <x v="1"/>
    <x v="1"/>
    <x v="1"/>
  </r>
  <r>
    <n v="563019014"/>
    <s v="L. Leneham"/>
    <x v="213"/>
    <s v="Jun"/>
    <n v="2023"/>
    <d v="1899-12-30T13:01:00"/>
    <x v="4"/>
    <x v="1"/>
    <n v="42"/>
    <x v="6"/>
    <s v="White"/>
    <x v="0"/>
    <x v="1"/>
    <m/>
    <n v="27"/>
    <s v="Within Time"/>
    <x v="7"/>
    <n v="13"/>
    <x v="2"/>
    <x v="2"/>
    <x v="1"/>
    <x v="2"/>
  </r>
  <r>
    <n v="107842136"/>
    <s v="L. Selly"/>
    <x v="494"/>
    <s v="Jan"/>
    <n v="2024"/>
    <d v="1899-12-30T09:12:00"/>
    <x v="2"/>
    <x v="1"/>
    <n v="69"/>
    <x v="0"/>
    <s v="White"/>
    <x v="0"/>
    <x v="1"/>
    <m/>
    <n v="34"/>
    <s v="Delay"/>
    <x v="10"/>
    <n v="9"/>
    <x v="0"/>
    <x v="2"/>
    <x v="0"/>
    <x v="2"/>
  </r>
  <r>
    <n v="479606415"/>
    <s v="L. Mcettrick"/>
    <x v="166"/>
    <s v="May"/>
    <n v="2023"/>
    <d v="1899-12-30T20:18:00"/>
    <x v="1"/>
    <x v="1"/>
    <n v="65"/>
    <x v="0"/>
    <s v="White"/>
    <x v="0"/>
    <x v="1"/>
    <m/>
    <n v="39"/>
    <s v="Delay"/>
    <x v="0"/>
    <n v="20"/>
    <x v="1"/>
    <x v="0"/>
    <x v="0"/>
    <x v="0"/>
  </r>
  <r>
    <n v="339114345"/>
    <s v="L. Crunkhurn"/>
    <x v="204"/>
    <s v="May"/>
    <n v="2023"/>
    <d v="1899-12-30T07:40:00"/>
    <x v="5"/>
    <x v="1"/>
    <n v="50"/>
    <x v="2"/>
    <s v="White"/>
    <x v="0"/>
    <x v="1"/>
    <m/>
    <n v="51"/>
    <s v="Delay"/>
    <x v="9"/>
    <n v="7"/>
    <x v="0"/>
    <x v="3"/>
    <x v="2"/>
    <x v="0"/>
  </r>
  <r>
    <n v="628456492"/>
    <s v="L. McCarrison"/>
    <x v="454"/>
    <s v="Apr"/>
    <n v="2023"/>
    <d v="1899-12-30T06:07:00"/>
    <x v="1"/>
    <x v="1"/>
    <n v="6"/>
    <x v="4"/>
    <s v="White"/>
    <x v="0"/>
    <x v="1"/>
    <m/>
    <n v="52"/>
    <s v="Delay"/>
    <x v="21"/>
    <n v="6"/>
    <x v="0"/>
    <x v="1"/>
    <x v="2"/>
    <x v="1"/>
  </r>
  <r>
    <n v="478528782"/>
    <s v="L. Kidstoun"/>
    <x v="79"/>
    <s v="Oct"/>
    <n v="2024"/>
    <d v="1899-12-30T20:52:00"/>
    <x v="5"/>
    <x v="1"/>
    <n v="28"/>
    <x v="3"/>
    <s v="White"/>
    <x v="0"/>
    <x v="1"/>
    <m/>
    <n v="52"/>
    <s v="Delay"/>
    <x v="10"/>
    <n v="20"/>
    <x v="1"/>
    <x v="2"/>
    <x v="2"/>
    <x v="2"/>
  </r>
  <r>
    <n v="538430758"/>
    <s v="L. Goodricke"/>
    <x v="483"/>
    <s v="Jan"/>
    <n v="2024"/>
    <d v="1899-12-30T05:48:00"/>
    <x v="0"/>
    <x v="1"/>
    <n v="27"/>
    <x v="3"/>
    <s v="White"/>
    <x v="0"/>
    <x v="1"/>
    <m/>
    <n v="58"/>
    <s v="Delay"/>
    <x v="29"/>
    <n v="5"/>
    <x v="3"/>
    <x v="2"/>
    <x v="2"/>
    <x v="2"/>
  </r>
  <r>
    <n v="422328778"/>
    <s v="M. Strevens"/>
    <x v="233"/>
    <s v="Jan"/>
    <n v="2024"/>
    <d v="1899-12-30T08:40:00"/>
    <x v="5"/>
    <x v="1"/>
    <n v="58"/>
    <x v="2"/>
    <s v="White"/>
    <x v="0"/>
    <x v="1"/>
    <m/>
    <n v="10"/>
    <s v="Within Time"/>
    <x v="9"/>
    <n v="8"/>
    <x v="0"/>
    <x v="3"/>
    <x v="1"/>
    <x v="0"/>
  </r>
  <r>
    <n v="529089822"/>
    <s v="M. Meller"/>
    <x v="382"/>
    <s v="May"/>
    <n v="2023"/>
    <d v="1899-12-30T05:26:00"/>
    <x v="0"/>
    <x v="1"/>
    <n v="67"/>
    <x v="0"/>
    <s v="White"/>
    <x v="0"/>
    <x v="1"/>
    <m/>
    <n v="10"/>
    <s v="Within Time"/>
    <x v="8"/>
    <n v="5"/>
    <x v="3"/>
    <x v="3"/>
    <x v="1"/>
    <x v="1"/>
  </r>
  <r>
    <n v="436829156"/>
    <s v="M. Drawmer"/>
    <x v="338"/>
    <s v="Jan"/>
    <n v="2024"/>
    <d v="1899-12-30T00:29:00"/>
    <x v="1"/>
    <x v="1"/>
    <n v="14"/>
    <x v="4"/>
    <s v="White"/>
    <x v="0"/>
    <x v="1"/>
    <m/>
    <n v="14"/>
    <s v="Within Time"/>
    <x v="23"/>
    <n v="0"/>
    <x v="3"/>
    <x v="2"/>
    <x v="1"/>
    <x v="2"/>
  </r>
  <r>
    <n v="524923725"/>
    <s v="M. Salaman"/>
    <x v="109"/>
    <s v="Jul"/>
    <n v="2023"/>
    <d v="1899-12-30T04:49:00"/>
    <x v="4"/>
    <x v="1"/>
    <n v="40"/>
    <x v="6"/>
    <s v="White"/>
    <x v="0"/>
    <x v="1"/>
    <m/>
    <n v="28"/>
    <s v="Within Time"/>
    <x v="29"/>
    <n v="4"/>
    <x v="3"/>
    <x v="2"/>
    <x v="1"/>
    <x v="2"/>
  </r>
  <r>
    <n v="671691368"/>
    <s v="M. Schwandner"/>
    <x v="103"/>
    <s v="Jul"/>
    <n v="2023"/>
    <d v="1899-12-30T06:02:00"/>
    <x v="0"/>
    <x v="1"/>
    <n v="25"/>
    <x v="3"/>
    <s v="White"/>
    <x v="0"/>
    <x v="1"/>
    <m/>
    <n v="29"/>
    <s v="Within Time"/>
    <x v="7"/>
    <n v="6"/>
    <x v="0"/>
    <x v="2"/>
    <x v="1"/>
    <x v="2"/>
  </r>
  <r>
    <n v="532650085"/>
    <s v="M. Beadnell"/>
    <x v="125"/>
    <s v="Aug"/>
    <n v="2024"/>
    <d v="1899-12-30T08:58:00"/>
    <x v="1"/>
    <x v="1"/>
    <n v="27"/>
    <x v="3"/>
    <s v="White"/>
    <x v="0"/>
    <x v="1"/>
    <m/>
    <n v="35"/>
    <s v="Delay"/>
    <x v="14"/>
    <n v="8"/>
    <x v="0"/>
    <x v="0"/>
    <x v="0"/>
    <x v="0"/>
  </r>
  <r>
    <n v="834263667"/>
    <s v="M. Renhard"/>
    <x v="304"/>
    <s v="Oct"/>
    <n v="2023"/>
    <d v="1899-12-30T21:45:00"/>
    <x v="1"/>
    <x v="1"/>
    <n v="24"/>
    <x v="3"/>
    <s v="White"/>
    <x v="0"/>
    <x v="1"/>
    <m/>
    <n v="37"/>
    <s v="Delay"/>
    <x v="16"/>
    <n v="21"/>
    <x v="1"/>
    <x v="1"/>
    <x v="0"/>
    <x v="1"/>
  </r>
  <r>
    <n v="545606889"/>
    <s v="M. Brabin"/>
    <x v="391"/>
    <s v="Feb"/>
    <n v="2024"/>
    <d v="1899-12-30T08:27:00"/>
    <x v="0"/>
    <x v="1"/>
    <n v="65"/>
    <x v="0"/>
    <s v="White"/>
    <x v="0"/>
    <x v="1"/>
    <m/>
    <n v="39"/>
    <s v="Delay"/>
    <x v="16"/>
    <n v="8"/>
    <x v="0"/>
    <x v="1"/>
    <x v="0"/>
    <x v="1"/>
  </r>
  <r>
    <n v="831289145"/>
    <s v="M. Strange"/>
    <x v="1"/>
    <s v="Jun"/>
    <n v="2024"/>
    <d v="1899-12-30T14:58:00"/>
    <x v="1"/>
    <x v="1"/>
    <n v="54"/>
    <x v="2"/>
    <s v="White"/>
    <x v="0"/>
    <x v="1"/>
    <m/>
    <n v="45"/>
    <s v="Delay"/>
    <x v="1"/>
    <n v="14"/>
    <x v="2"/>
    <x v="0"/>
    <x v="0"/>
    <x v="0"/>
  </r>
  <r>
    <n v="554199010"/>
    <s v="M. Tankus"/>
    <x v="537"/>
    <s v="Dec"/>
    <n v="2023"/>
    <d v="1899-12-30T13:38:00"/>
    <x v="3"/>
    <x v="1"/>
    <n v="21"/>
    <x v="3"/>
    <s v="White"/>
    <x v="0"/>
    <x v="1"/>
    <m/>
    <n v="57"/>
    <s v="Delay"/>
    <x v="29"/>
    <n v="13"/>
    <x v="2"/>
    <x v="2"/>
    <x v="2"/>
    <x v="2"/>
  </r>
  <r>
    <n v="271348414"/>
    <s v="N. Tolputt"/>
    <x v="321"/>
    <s v="Jan"/>
    <n v="2024"/>
    <d v="1899-12-30T13:35:00"/>
    <x v="3"/>
    <x v="1"/>
    <n v="12"/>
    <x v="4"/>
    <s v="White"/>
    <x v="0"/>
    <x v="1"/>
    <m/>
    <n v="12"/>
    <s v="Within Time"/>
    <x v="28"/>
    <n v="13"/>
    <x v="2"/>
    <x v="0"/>
    <x v="1"/>
    <x v="2"/>
  </r>
  <r>
    <n v="712417615"/>
    <s v="N. Gummery"/>
    <x v="573"/>
    <s v="Aug"/>
    <n v="2024"/>
    <d v="1899-12-30T21:07:00"/>
    <x v="5"/>
    <x v="1"/>
    <n v="52"/>
    <x v="2"/>
    <s v="White"/>
    <x v="0"/>
    <x v="1"/>
    <m/>
    <n v="20"/>
    <s v="Within Time"/>
    <x v="30"/>
    <n v="21"/>
    <x v="1"/>
    <x v="3"/>
    <x v="1"/>
    <x v="1"/>
  </r>
  <r>
    <n v="381263402"/>
    <s v="N. Ockendon"/>
    <x v="280"/>
    <s v="Sep"/>
    <n v="2024"/>
    <d v="1899-12-30T08:49:00"/>
    <x v="2"/>
    <x v="1"/>
    <n v="73"/>
    <x v="5"/>
    <s v="White"/>
    <x v="0"/>
    <x v="1"/>
    <m/>
    <n v="32"/>
    <s v="Delay"/>
    <x v="9"/>
    <n v="8"/>
    <x v="0"/>
    <x v="3"/>
    <x v="0"/>
    <x v="0"/>
  </r>
  <r>
    <n v="390466283"/>
    <s v="N. Bartleet"/>
    <x v="530"/>
    <s v="Apr"/>
    <n v="2024"/>
    <d v="1899-12-30T05:34:00"/>
    <x v="3"/>
    <x v="1"/>
    <n v="9"/>
    <x v="4"/>
    <s v="White"/>
    <x v="0"/>
    <x v="1"/>
    <m/>
    <n v="35"/>
    <s v="Delay"/>
    <x v="16"/>
    <n v="5"/>
    <x v="3"/>
    <x v="1"/>
    <x v="0"/>
    <x v="1"/>
  </r>
  <r>
    <n v="463655530"/>
    <s v="N. Landsborough"/>
    <x v="243"/>
    <s v="Jun"/>
    <n v="2024"/>
    <d v="1899-12-30T21:05:00"/>
    <x v="1"/>
    <x v="1"/>
    <n v="3"/>
    <x v="1"/>
    <s v="White"/>
    <x v="0"/>
    <x v="1"/>
    <m/>
    <n v="37"/>
    <s v="Delay"/>
    <x v="19"/>
    <n v="21"/>
    <x v="1"/>
    <x v="3"/>
    <x v="0"/>
    <x v="1"/>
  </r>
  <r>
    <n v="131238601"/>
    <s v="N. Ragborne"/>
    <x v="557"/>
    <s v="Feb"/>
    <n v="2024"/>
    <d v="1899-12-30T13:07:00"/>
    <x v="4"/>
    <x v="1"/>
    <n v="18"/>
    <x v="3"/>
    <s v="White"/>
    <x v="0"/>
    <x v="1"/>
    <m/>
    <n v="38"/>
    <s v="Delay"/>
    <x v="9"/>
    <n v="13"/>
    <x v="2"/>
    <x v="3"/>
    <x v="0"/>
    <x v="0"/>
  </r>
  <r>
    <n v="843258078"/>
    <s v="N. Ockwell"/>
    <x v="38"/>
    <s v="Mar"/>
    <n v="2024"/>
    <d v="1899-12-30T21:28:00"/>
    <x v="1"/>
    <x v="1"/>
    <n v="33"/>
    <x v="6"/>
    <s v="White"/>
    <x v="0"/>
    <x v="1"/>
    <m/>
    <n v="42"/>
    <s v="Delay"/>
    <x v="3"/>
    <n v="21"/>
    <x v="1"/>
    <x v="2"/>
    <x v="0"/>
    <x v="2"/>
  </r>
  <r>
    <n v="144253409"/>
    <s v="N. Chetter"/>
    <x v="39"/>
    <s v="Apr"/>
    <n v="2023"/>
    <d v="1899-12-30T20:29:00"/>
    <x v="1"/>
    <x v="1"/>
    <n v="76"/>
    <x v="5"/>
    <s v="White"/>
    <x v="0"/>
    <x v="1"/>
    <m/>
    <n v="45"/>
    <s v="Delay"/>
    <x v="19"/>
    <n v="20"/>
    <x v="1"/>
    <x v="3"/>
    <x v="0"/>
    <x v="1"/>
  </r>
  <r>
    <n v="775203436"/>
    <s v="N. Moores"/>
    <x v="434"/>
    <s v="Jun"/>
    <n v="2023"/>
    <d v="1899-12-30T07:39:00"/>
    <x v="5"/>
    <x v="1"/>
    <n v="17"/>
    <x v="3"/>
    <s v="White"/>
    <x v="0"/>
    <x v="1"/>
    <m/>
    <n v="46"/>
    <s v="Delay"/>
    <x v="30"/>
    <n v="7"/>
    <x v="0"/>
    <x v="3"/>
    <x v="2"/>
    <x v="1"/>
  </r>
  <r>
    <n v="313835518"/>
    <s v="N. Older"/>
    <x v="477"/>
    <s v="Sep"/>
    <n v="2024"/>
    <d v="1899-12-30T16:23:00"/>
    <x v="6"/>
    <x v="1"/>
    <n v="66"/>
    <x v="0"/>
    <s v="White"/>
    <x v="0"/>
    <x v="1"/>
    <m/>
    <n v="52"/>
    <s v="Delay"/>
    <x v="24"/>
    <n v="16"/>
    <x v="2"/>
    <x v="1"/>
    <x v="2"/>
    <x v="1"/>
  </r>
  <r>
    <n v="197331015"/>
    <s v="N. Mengue"/>
    <x v="435"/>
    <s v="Jun"/>
    <n v="2024"/>
    <d v="1899-12-30T05:32:00"/>
    <x v="0"/>
    <x v="1"/>
    <n v="61"/>
    <x v="0"/>
    <s v="White"/>
    <x v="0"/>
    <x v="1"/>
    <m/>
    <n v="56"/>
    <s v="Delay"/>
    <x v="7"/>
    <n v="5"/>
    <x v="3"/>
    <x v="2"/>
    <x v="2"/>
    <x v="2"/>
  </r>
  <r>
    <n v="285879578"/>
    <s v="N. Croney"/>
    <x v="92"/>
    <s v="May"/>
    <n v="2024"/>
    <d v="1899-12-30T11:08:00"/>
    <x v="4"/>
    <x v="1"/>
    <n v="24"/>
    <x v="3"/>
    <s v="White"/>
    <x v="0"/>
    <x v="1"/>
    <m/>
    <n v="58"/>
    <s v="Delay"/>
    <x v="27"/>
    <n v="11"/>
    <x v="0"/>
    <x v="3"/>
    <x v="2"/>
    <x v="0"/>
  </r>
  <r>
    <n v="241680418"/>
    <s v="N. MacDowal"/>
    <x v="515"/>
    <s v="Oct"/>
    <n v="2023"/>
    <d v="1899-12-30T11:49:00"/>
    <x v="6"/>
    <x v="1"/>
    <n v="59"/>
    <x v="2"/>
    <s v="White"/>
    <x v="0"/>
    <x v="1"/>
    <m/>
    <n v="59"/>
    <s v="Delay"/>
    <x v="29"/>
    <n v="11"/>
    <x v="0"/>
    <x v="2"/>
    <x v="2"/>
    <x v="2"/>
  </r>
  <r>
    <n v="851102629"/>
    <s v="O. Baudi"/>
    <x v="309"/>
    <s v="Jul"/>
    <n v="2024"/>
    <d v="1899-12-30T06:17:00"/>
    <x v="3"/>
    <x v="1"/>
    <n v="75"/>
    <x v="5"/>
    <s v="White"/>
    <x v="0"/>
    <x v="1"/>
    <m/>
    <n v="10"/>
    <s v="Within Time"/>
    <x v="26"/>
    <n v="6"/>
    <x v="0"/>
    <x v="2"/>
    <x v="1"/>
    <x v="2"/>
  </r>
  <r>
    <n v="623880026"/>
    <s v="O. Bough"/>
    <x v="423"/>
    <s v="May"/>
    <n v="2024"/>
    <d v="1899-12-30T06:55:00"/>
    <x v="5"/>
    <x v="1"/>
    <n v="54"/>
    <x v="2"/>
    <s v="White"/>
    <x v="0"/>
    <x v="1"/>
    <m/>
    <n v="17"/>
    <s v="Within Time"/>
    <x v="8"/>
    <n v="6"/>
    <x v="0"/>
    <x v="3"/>
    <x v="1"/>
    <x v="1"/>
  </r>
  <r>
    <n v="838727699"/>
    <s v="O. Burleigh"/>
    <x v="430"/>
    <s v="Aug"/>
    <n v="2023"/>
    <d v="1899-12-30T22:18:00"/>
    <x v="5"/>
    <x v="1"/>
    <n v="49"/>
    <x v="2"/>
    <s v="White"/>
    <x v="0"/>
    <x v="1"/>
    <m/>
    <n v="21"/>
    <s v="Within Time"/>
    <x v="2"/>
    <n v="22"/>
    <x v="1"/>
    <x v="1"/>
    <x v="1"/>
    <x v="1"/>
  </r>
  <r>
    <n v="788245958"/>
    <s v="O. Willford"/>
    <x v="197"/>
    <s v="Oct"/>
    <n v="2023"/>
    <d v="1899-12-30T19:50:00"/>
    <x v="1"/>
    <x v="1"/>
    <n v="78"/>
    <x v="5"/>
    <s v="White"/>
    <x v="0"/>
    <x v="1"/>
    <m/>
    <n v="22"/>
    <s v="Within Time"/>
    <x v="28"/>
    <n v="19"/>
    <x v="1"/>
    <x v="0"/>
    <x v="1"/>
    <x v="2"/>
  </r>
  <r>
    <n v="887980055"/>
    <s v="O. Strathe"/>
    <x v="528"/>
    <s v="Dec"/>
    <n v="2023"/>
    <d v="1899-12-30T12:46:00"/>
    <x v="4"/>
    <x v="1"/>
    <n v="21"/>
    <x v="3"/>
    <s v="White"/>
    <x v="0"/>
    <x v="1"/>
    <m/>
    <n v="27"/>
    <s v="Within Time"/>
    <x v="2"/>
    <n v="12"/>
    <x v="2"/>
    <x v="1"/>
    <x v="1"/>
    <x v="1"/>
  </r>
  <r>
    <n v="374874141"/>
    <s v="O. Womack"/>
    <x v="256"/>
    <s v="May"/>
    <n v="2023"/>
    <d v="1899-12-30T15:44:00"/>
    <x v="3"/>
    <x v="1"/>
    <n v="56"/>
    <x v="2"/>
    <s v="White"/>
    <x v="0"/>
    <x v="1"/>
    <m/>
    <n v="34"/>
    <s v="Delay"/>
    <x v="20"/>
    <n v="15"/>
    <x v="2"/>
    <x v="3"/>
    <x v="0"/>
    <x v="0"/>
  </r>
  <r>
    <n v="623400190"/>
    <s v="O. Imesen"/>
    <x v="476"/>
    <s v="Oct"/>
    <n v="2023"/>
    <d v="1899-12-30T12:40:00"/>
    <x v="2"/>
    <x v="1"/>
    <n v="72"/>
    <x v="5"/>
    <s v="White"/>
    <x v="0"/>
    <x v="1"/>
    <m/>
    <n v="35"/>
    <s v="Delay"/>
    <x v="7"/>
    <n v="12"/>
    <x v="2"/>
    <x v="2"/>
    <x v="0"/>
    <x v="2"/>
  </r>
  <r>
    <n v="144033903"/>
    <s v="O. Scantlebury"/>
    <x v="388"/>
    <s v="Mar"/>
    <n v="2024"/>
    <d v="1899-12-30T02:03:00"/>
    <x v="3"/>
    <x v="1"/>
    <n v="15"/>
    <x v="3"/>
    <s v="White"/>
    <x v="0"/>
    <x v="1"/>
    <m/>
    <n v="37"/>
    <s v="Delay"/>
    <x v="29"/>
    <n v="2"/>
    <x v="3"/>
    <x v="2"/>
    <x v="0"/>
    <x v="2"/>
  </r>
  <r>
    <n v="291113500"/>
    <s v="O. Caskey"/>
    <x v="522"/>
    <s v="Jul"/>
    <n v="2024"/>
    <d v="1899-12-30T01:54:00"/>
    <x v="5"/>
    <x v="1"/>
    <n v="18"/>
    <x v="3"/>
    <s v="White"/>
    <x v="0"/>
    <x v="1"/>
    <m/>
    <n v="41"/>
    <s v="Delay"/>
    <x v="18"/>
    <n v="1"/>
    <x v="3"/>
    <x v="1"/>
    <x v="0"/>
    <x v="1"/>
  </r>
  <r>
    <n v="209171202"/>
    <s v="O. Hearst"/>
    <x v="112"/>
    <s v="Apr"/>
    <n v="2023"/>
    <d v="1899-12-30T14:01:00"/>
    <x v="0"/>
    <x v="1"/>
    <n v="25"/>
    <x v="3"/>
    <s v="White"/>
    <x v="0"/>
    <x v="1"/>
    <m/>
    <n v="53"/>
    <s v="Delay"/>
    <x v="5"/>
    <n v="14"/>
    <x v="2"/>
    <x v="0"/>
    <x v="2"/>
    <x v="0"/>
  </r>
  <r>
    <n v="773971480"/>
    <s v="O. Elliman"/>
    <x v="297"/>
    <s v="Jun"/>
    <n v="2024"/>
    <d v="1899-12-30T10:34:00"/>
    <x v="4"/>
    <x v="1"/>
    <n v="46"/>
    <x v="2"/>
    <s v="White"/>
    <x v="0"/>
    <x v="1"/>
    <m/>
    <n v="56"/>
    <s v="Delay"/>
    <x v="24"/>
    <n v="10"/>
    <x v="0"/>
    <x v="1"/>
    <x v="2"/>
    <x v="1"/>
  </r>
  <r>
    <n v="321432333"/>
    <s v="P. Cayford"/>
    <x v="72"/>
    <s v="Jun"/>
    <n v="2024"/>
    <d v="1899-12-30T11:03:00"/>
    <x v="2"/>
    <x v="1"/>
    <n v="31"/>
    <x v="6"/>
    <s v="White"/>
    <x v="0"/>
    <x v="1"/>
    <m/>
    <n v="11"/>
    <s v="Within Time"/>
    <x v="27"/>
    <n v="11"/>
    <x v="0"/>
    <x v="3"/>
    <x v="1"/>
    <x v="0"/>
  </r>
  <r>
    <n v="452692471"/>
    <s v="P. Lidell"/>
    <x v="62"/>
    <s v="Oct"/>
    <n v="2024"/>
    <d v="1899-12-30T21:28:00"/>
    <x v="6"/>
    <x v="1"/>
    <n v="7"/>
    <x v="4"/>
    <s v="White"/>
    <x v="0"/>
    <x v="1"/>
    <m/>
    <n v="13"/>
    <s v="Within Time"/>
    <x v="19"/>
    <n v="21"/>
    <x v="1"/>
    <x v="3"/>
    <x v="1"/>
    <x v="1"/>
  </r>
  <r>
    <n v="886982666"/>
    <s v="P. Fossett"/>
    <x v="2"/>
    <s v="Jun"/>
    <n v="2024"/>
    <d v="1899-12-30T07:44:00"/>
    <x v="2"/>
    <x v="1"/>
    <n v="50"/>
    <x v="2"/>
    <s v="White"/>
    <x v="0"/>
    <x v="1"/>
    <m/>
    <n v="13"/>
    <s v="Within Time"/>
    <x v="0"/>
    <n v="7"/>
    <x v="0"/>
    <x v="0"/>
    <x v="1"/>
    <x v="0"/>
  </r>
  <r>
    <n v="243262463"/>
    <s v="P. Mongan"/>
    <x v="220"/>
    <s v="Feb"/>
    <n v="2024"/>
    <d v="1899-12-30T16:38:00"/>
    <x v="2"/>
    <x v="1"/>
    <n v="72"/>
    <x v="5"/>
    <s v="White"/>
    <x v="0"/>
    <x v="1"/>
    <m/>
    <n v="14"/>
    <s v="Within Time"/>
    <x v="13"/>
    <n v="16"/>
    <x v="2"/>
    <x v="2"/>
    <x v="1"/>
    <x v="2"/>
  </r>
  <r>
    <n v="229638890"/>
    <s v="P. Caddick"/>
    <x v="20"/>
    <s v="May"/>
    <n v="2023"/>
    <d v="1899-12-30T13:54:00"/>
    <x v="4"/>
    <x v="1"/>
    <n v="30"/>
    <x v="6"/>
    <s v="White"/>
    <x v="0"/>
    <x v="1"/>
    <m/>
    <n v="20"/>
    <s v="Within Time"/>
    <x v="13"/>
    <n v="13"/>
    <x v="2"/>
    <x v="2"/>
    <x v="1"/>
    <x v="2"/>
  </r>
  <r>
    <n v="444579644"/>
    <s v="P. Bangs"/>
    <x v="33"/>
    <s v="Jul"/>
    <n v="2024"/>
    <d v="1899-12-30T12:31:00"/>
    <x v="5"/>
    <x v="1"/>
    <n v="74"/>
    <x v="5"/>
    <s v="White"/>
    <x v="0"/>
    <x v="1"/>
    <m/>
    <n v="30"/>
    <s v="Delay"/>
    <x v="9"/>
    <n v="12"/>
    <x v="2"/>
    <x v="3"/>
    <x v="1"/>
    <x v="0"/>
  </r>
  <r>
    <n v="123408299"/>
    <s v="P. Hamal"/>
    <x v="18"/>
    <s v="Nov"/>
    <n v="2023"/>
    <d v="1899-12-30T19:35:00"/>
    <x v="2"/>
    <x v="1"/>
    <n v="61"/>
    <x v="0"/>
    <s v="White"/>
    <x v="0"/>
    <x v="1"/>
    <m/>
    <n v="35"/>
    <s v="Delay"/>
    <x v="11"/>
    <n v="19"/>
    <x v="1"/>
    <x v="0"/>
    <x v="0"/>
    <x v="0"/>
  </r>
  <r>
    <n v="890659881"/>
    <s v="P. Lawrance"/>
    <x v="220"/>
    <s v="Feb"/>
    <n v="2024"/>
    <d v="1899-12-30T08:27:00"/>
    <x v="2"/>
    <x v="1"/>
    <n v="65"/>
    <x v="0"/>
    <s v="White"/>
    <x v="0"/>
    <x v="1"/>
    <m/>
    <n v="36"/>
    <s v="Delay"/>
    <x v="13"/>
    <n v="8"/>
    <x v="0"/>
    <x v="2"/>
    <x v="0"/>
    <x v="2"/>
  </r>
  <r>
    <n v="365075242"/>
    <s v="P. Dooley"/>
    <x v="360"/>
    <s v="Aug"/>
    <n v="2024"/>
    <d v="1899-12-30T06:33:00"/>
    <x v="6"/>
    <x v="1"/>
    <n v="58"/>
    <x v="2"/>
    <s v="White"/>
    <x v="0"/>
    <x v="1"/>
    <m/>
    <n v="51"/>
    <s v="Delay"/>
    <x v="27"/>
    <n v="6"/>
    <x v="0"/>
    <x v="3"/>
    <x v="2"/>
    <x v="0"/>
  </r>
  <r>
    <n v="114907587"/>
    <s v="P. Beaconsall"/>
    <x v="254"/>
    <s v="Jan"/>
    <n v="2024"/>
    <d v="1899-12-30T16:33:00"/>
    <x v="4"/>
    <x v="1"/>
    <n v="69"/>
    <x v="0"/>
    <s v="White"/>
    <x v="0"/>
    <x v="1"/>
    <m/>
    <n v="52"/>
    <s v="Delay"/>
    <x v="13"/>
    <n v="16"/>
    <x v="2"/>
    <x v="2"/>
    <x v="2"/>
    <x v="2"/>
  </r>
  <r>
    <n v="515141230"/>
    <s v="P. Lownes"/>
    <x v="36"/>
    <s v="Oct"/>
    <n v="2023"/>
    <d v="1899-12-30T11:31:00"/>
    <x v="2"/>
    <x v="1"/>
    <n v="75"/>
    <x v="5"/>
    <s v="White"/>
    <x v="0"/>
    <x v="1"/>
    <m/>
    <n v="58"/>
    <s v="Delay"/>
    <x v="9"/>
    <n v="11"/>
    <x v="0"/>
    <x v="3"/>
    <x v="2"/>
    <x v="0"/>
  </r>
  <r>
    <n v="742471941"/>
    <s v="Q. Lundbech"/>
    <x v="253"/>
    <s v="May"/>
    <n v="2023"/>
    <d v="1899-12-30T21:44:00"/>
    <x v="2"/>
    <x v="1"/>
    <n v="3"/>
    <x v="1"/>
    <s v="White"/>
    <x v="0"/>
    <x v="1"/>
    <m/>
    <n v="30"/>
    <s v="Delay"/>
    <x v="6"/>
    <n v="21"/>
    <x v="1"/>
    <x v="3"/>
    <x v="1"/>
    <x v="0"/>
  </r>
  <r>
    <n v="773490669"/>
    <s v="Q. Dunklee"/>
    <x v="527"/>
    <s v="Jul"/>
    <n v="2023"/>
    <d v="1899-12-30T02:23:00"/>
    <x v="4"/>
    <x v="1"/>
    <n v="1"/>
    <x v="1"/>
    <s v="White"/>
    <x v="0"/>
    <x v="1"/>
    <m/>
    <n v="32"/>
    <s v="Delay"/>
    <x v="8"/>
    <n v="2"/>
    <x v="3"/>
    <x v="3"/>
    <x v="0"/>
    <x v="1"/>
  </r>
  <r>
    <n v="146423123"/>
    <s v="Q. Bidgood"/>
    <x v="276"/>
    <s v="Oct"/>
    <n v="2023"/>
    <d v="1899-12-30T19:39:00"/>
    <x v="3"/>
    <x v="1"/>
    <n v="67"/>
    <x v="0"/>
    <s v="White"/>
    <x v="0"/>
    <x v="1"/>
    <m/>
    <n v="35"/>
    <s v="Delay"/>
    <x v="4"/>
    <n v="19"/>
    <x v="1"/>
    <x v="2"/>
    <x v="0"/>
    <x v="2"/>
  </r>
  <r>
    <n v="614418501"/>
    <s v="Q. Hamilton"/>
    <x v="446"/>
    <s v="Nov"/>
    <n v="2023"/>
    <d v="1899-12-30T00:35:00"/>
    <x v="4"/>
    <x v="1"/>
    <n v="57"/>
    <x v="2"/>
    <s v="White"/>
    <x v="0"/>
    <x v="1"/>
    <m/>
    <n v="38"/>
    <s v="Delay"/>
    <x v="27"/>
    <n v="0"/>
    <x v="3"/>
    <x v="3"/>
    <x v="0"/>
    <x v="0"/>
  </r>
  <r>
    <n v="342189585"/>
    <s v="Q. Faichney"/>
    <x v="328"/>
    <s v="Apr"/>
    <n v="2023"/>
    <d v="1899-12-30T22:53:00"/>
    <x v="6"/>
    <x v="1"/>
    <n v="52"/>
    <x v="2"/>
    <s v="White"/>
    <x v="0"/>
    <x v="1"/>
    <m/>
    <n v="43"/>
    <s v="Delay"/>
    <x v="6"/>
    <n v="22"/>
    <x v="1"/>
    <x v="3"/>
    <x v="0"/>
    <x v="0"/>
  </r>
  <r>
    <n v="166483805"/>
    <s v="Q. Drust"/>
    <x v="530"/>
    <s v="Apr"/>
    <n v="2024"/>
    <d v="1899-12-30T10:06:00"/>
    <x v="3"/>
    <x v="1"/>
    <n v="53"/>
    <x v="2"/>
    <s v="White"/>
    <x v="0"/>
    <x v="1"/>
    <m/>
    <n v="48"/>
    <s v="Delay"/>
    <x v="16"/>
    <n v="10"/>
    <x v="0"/>
    <x v="1"/>
    <x v="2"/>
    <x v="1"/>
  </r>
  <r>
    <n v="313042804"/>
    <s v="Q. Count"/>
    <x v="186"/>
    <s v="Jun"/>
    <n v="2023"/>
    <d v="1899-12-30T12:03:00"/>
    <x v="4"/>
    <x v="1"/>
    <n v="67"/>
    <x v="0"/>
    <s v="White"/>
    <x v="0"/>
    <x v="1"/>
    <m/>
    <n v="51"/>
    <s v="Delay"/>
    <x v="18"/>
    <n v="12"/>
    <x v="2"/>
    <x v="1"/>
    <x v="2"/>
    <x v="1"/>
  </r>
  <r>
    <n v="358502747"/>
    <s v="Q. Linham"/>
    <x v="294"/>
    <s v="Aug"/>
    <n v="2023"/>
    <d v="1899-12-30T20:41:00"/>
    <x v="1"/>
    <x v="1"/>
    <n v="11"/>
    <x v="4"/>
    <s v="White"/>
    <x v="0"/>
    <x v="1"/>
    <m/>
    <n v="52"/>
    <s v="Delay"/>
    <x v="18"/>
    <n v="20"/>
    <x v="1"/>
    <x v="1"/>
    <x v="2"/>
    <x v="1"/>
  </r>
  <r>
    <n v="598293507"/>
    <s v="Q. Warr"/>
    <x v="563"/>
    <s v="Jul"/>
    <n v="2023"/>
    <d v="1899-12-30T00:10:00"/>
    <x v="0"/>
    <x v="1"/>
    <n v="10"/>
    <x v="4"/>
    <s v="White"/>
    <x v="0"/>
    <x v="1"/>
    <m/>
    <n v="54"/>
    <s v="Delay"/>
    <x v="9"/>
    <n v="0"/>
    <x v="3"/>
    <x v="3"/>
    <x v="2"/>
    <x v="0"/>
  </r>
  <r>
    <n v="135460133"/>
    <s v="Q. Murtimer"/>
    <x v="33"/>
    <s v="Jul"/>
    <n v="2024"/>
    <d v="1899-12-30T23:51:00"/>
    <x v="5"/>
    <x v="1"/>
    <n v="59"/>
    <x v="2"/>
    <s v="White"/>
    <x v="0"/>
    <x v="1"/>
    <m/>
    <n v="58"/>
    <s v="Delay"/>
    <x v="9"/>
    <n v="23"/>
    <x v="1"/>
    <x v="3"/>
    <x v="2"/>
    <x v="0"/>
  </r>
  <r>
    <n v="568028859"/>
    <s v="R. Oehme"/>
    <x v="519"/>
    <s v="Nov"/>
    <n v="2023"/>
    <d v="1899-12-30T12:32:00"/>
    <x v="2"/>
    <x v="1"/>
    <n v="18"/>
    <x v="3"/>
    <s v="White"/>
    <x v="0"/>
    <x v="1"/>
    <m/>
    <n v="19"/>
    <s v="Within Time"/>
    <x v="17"/>
    <n v="12"/>
    <x v="2"/>
    <x v="1"/>
    <x v="1"/>
    <x v="1"/>
  </r>
  <r>
    <n v="849728939"/>
    <s v="R. Comber"/>
    <x v="158"/>
    <s v="Mar"/>
    <n v="2024"/>
    <d v="1899-12-30T15:31:00"/>
    <x v="1"/>
    <x v="1"/>
    <n v="65"/>
    <x v="0"/>
    <s v="White"/>
    <x v="0"/>
    <x v="1"/>
    <m/>
    <n v="24"/>
    <s v="Within Time"/>
    <x v="17"/>
    <n v="15"/>
    <x v="2"/>
    <x v="1"/>
    <x v="1"/>
    <x v="1"/>
  </r>
  <r>
    <n v="778193191"/>
    <s v="R. Ahern"/>
    <x v="458"/>
    <s v="Mar"/>
    <n v="2024"/>
    <d v="1899-12-30T11:01:00"/>
    <x v="4"/>
    <x v="1"/>
    <n v="24"/>
    <x v="3"/>
    <s v="White"/>
    <x v="0"/>
    <x v="1"/>
    <m/>
    <n v="25"/>
    <s v="Within Time"/>
    <x v="2"/>
    <n v="11"/>
    <x v="0"/>
    <x v="1"/>
    <x v="1"/>
    <x v="1"/>
  </r>
  <r>
    <n v="810328712"/>
    <s v="R. Langmaid"/>
    <x v="193"/>
    <s v="Sep"/>
    <n v="2024"/>
    <d v="1899-12-30T22:04:00"/>
    <x v="3"/>
    <x v="1"/>
    <n v="63"/>
    <x v="0"/>
    <s v="White"/>
    <x v="0"/>
    <x v="1"/>
    <m/>
    <n v="35"/>
    <s v="Delay"/>
    <x v="21"/>
    <n v="22"/>
    <x v="1"/>
    <x v="1"/>
    <x v="0"/>
    <x v="1"/>
  </r>
  <r>
    <n v="709548843"/>
    <s v="R. Shawdforth"/>
    <x v="0"/>
    <s v="Mar"/>
    <n v="2024"/>
    <d v="1899-12-30T11:30:00"/>
    <x v="0"/>
    <x v="1"/>
    <n v="34"/>
    <x v="6"/>
    <s v="White"/>
    <x v="0"/>
    <x v="1"/>
    <m/>
    <n v="37"/>
    <s v="Delay"/>
    <x v="0"/>
    <n v="11"/>
    <x v="0"/>
    <x v="0"/>
    <x v="0"/>
    <x v="0"/>
  </r>
  <r>
    <n v="212149787"/>
    <s v="R. Holhouse"/>
    <x v="26"/>
    <s v="Mar"/>
    <n v="2024"/>
    <d v="1899-12-30T18:02:00"/>
    <x v="4"/>
    <x v="1"/>
    <n v="1"/>
    <x v="1"/>
    <s v="White"/>
    <x v="0"/>
    <x v="1"/>
    <m/>
    <n v="41"/>
    <s v="Delay"/>
    <x v="6"/>
    <n v="18"/>
    <x v="1"/>
    <x v="3"/>
    <x v="0"/>
    <x v="0"/>
  </r>
  <r>
    <n v="791171830"/>
    <s v="R. Klewer"/>
    <x v="542"/>
    <s v="May"/>
    <n v="2023"/>
    <d v="1899-12-30T17:02:00"/>
    <x v="0"/>
    <x v="1"/>
    <n v="79"/>
    <x v="5"/>
    <s v="White"/>
    <x v="0"/>
    <x v="1"/>
    <m/>
    <n v="42"/>
    <s v="Delay"/>
    <x v="29"/>
    <n v="17"/>
    <x v="2"/>
    <x v="2"/>
    <x v="0"/>
    <x v="2"/>
  </r>
  <r>
    <n v="106399634"/>
    <s v="R. Orta"/>
    <x v="43"/>
    <s v="Apr"/>
    <n v="2023"/>
    <d v="1899-12-30T10:49:00"/>
    <x v="6"/>
    <x v="1"/>
    <n v="10"/>
    <x v="4"/>
    <s v="White"/>
    <x v="0"/>
    <x v="1"/>
    <m/>
    <n v="48"/>
    <s v="Delay"/>
    <x v="25"/>
    <n v="10"/>
    <x v="0"/>
    <x v="0"/>
    <x v="2"/>
    <x v="0"/>
  </r>
  <r>
    <n v="701748201"/>
    <s v="R. Jeaycock"/>
    <x v="117"/>
    <s v="Mar"/>
    <n v="2024"/>
    <d v="1899-12-30T11:37:00"/>
    <x v="5"/>
    <x v="1"/>
    <n v="33"/>
    <x v="6"/>
    <s v="White"/>
    <x v="0"/>
    <x v="1"/>
    <m/>
    <n v="50"/>
    <s v="Delay"/>
    <x v="21"/>
    <n v="11"/>
    <x v="0"/>
    <x v="1"/>
    <x v="2"/>
    <x v="1"/>
  </r>
  <r>
    <n v="889021595"/>
    <s v="R. Cawcutt"/>
    <x v="222"/>
    <s v="Jan"/>
    <n v="2024"/>
    <d v="1899-12-30T18:01:00"/>
    <x v="2"/>
    <x v="1"/>
    <n v="12"/>
    <x v="4"/>
    <s v="White"/>
    <x v="0"/>
    <x v="1"/>
    <m/>
    <n v="53"/>
    <s v="Delay"/>
    <x v="6"/>
    <n v="18"/>
    <x v="1"/>
    <x v="3"/>
    <x v="2"/>
    <x v="0"/>
  </r>
  <r>
    <n v="730778624"/>
    <s v="R. Bridgstock"/>
    <x v="552"/>
    <s v="Nov"/>
    <n v="2023"/>
    <d v="1899-12-30T08:18:00"/>
    <x v="0"/>
    <x v="1"/>
    <n v="30"/>
    <x v="6"/>
    <s v="White"/>
    <x v="0"/>
    <x v="1"/>
    <m/>
    <n v="53"/>
    <s v="Delay"/>
    <x v="1"/>
    <n v="8"/>
    <x v="0"/>
    <x v="0"/>
    <x v="2"/>
    <x v="0"/>
  </r>
  <r>
    <n v="611456001"/>
    <s v="R. Hawthorn"/>
    <x v="549"/>
    <s v="Oct"/>
    <n v="2024"/>
    <d v="1899-12-30T17:35:00"/>
    <x v="0"/>
    <x v="1"/>
    <n v="58"/>
    <x v="2"/>
    <s v="White"/>
    <x v="0"/>
    <x v="1"/>
    <m/>
    <n v="54"/>
    <s v="Delay"/>
    <x v="11"/>
    <n v="17"/>
    <x v="2"/>
    <x v="0"/>
    <x v="2"/>
    <x v="0"/>
  </r>
  <r>
    <n v="101854810"/>
    <s v="R. McBoyle"/>
    <x v="181"/>
    <s v="Aug"/>
    <n v="2023"/>
    <d v="1899-12-30T05:55:00"/>
    <x v="4"/>
    <x v="1"/>
    <n v="74"/>
    <x v="5"/>
    <s v="White"/>
    <x v="0"/>
    <x v="1"/>
    <m/>
    <n v="55"/>
    <s v="Delay"/>
    <x v="16"/>
    <n v="5"/>
    <x v="3"/>
    <x v="1"/>
    <x v="2"/>
    <x v="1"/>
  </r>
  <r>
    <n v="428223036"/>
    <s v="R. Bickerdyke"/>
    <x v="459"/>
    <s v="Sep"/>
    <n v="2024"/>
    <d v="1899-12-30T22:42:00"/>
    <x v="4"/>
    <x v="1"/>
    <n v="30"/>
    <x v="6"/>
    <s v="White"/>
    <x v="0"/>
    <x v="1"/>
    <m/>
    <n v="57"/>
    <s v="Delay"/>
    <x v="17"/>
    <n v="22"/>
    <x v="1"/>
    <x v="1"/>
    <x v="2"/>
    <x v="1"/>
  </r>
  <r>
    <n v="895361172"/>
    <s v="S. Lernihan"/>
    <x v="544"/>
    <s v="May"/>
    <n v="2023"/>
    <d v="1899-12-30T05:25:00"/>
    <x v="5"/>
    <x v="1"/>
    <n v="26"/>
    <x v="3"/>
    <s v="White"/>
    <x v="0"/>
    <x v="1"/>
    <m/>
    <n v="11"/>
    <s v="Within Time"/>
    <x v="18"/>
    <n v="5"/>
    <x v="3"/>
    <x v="1"/>
    <x v="1"/>
    <x v="1"/>
  </r>
  <r>
    <n v="499122949"/>
    <s v="S. Haller"/>
    <x v="291"/>
    <s v="Jun"/>
    <n v="2023"/>
    <d v="1899-12-30T19:21:00"/>
    <x v="0"/>
    <x v="1"/>
    <n v="26"/>
    <x v="3"/>
    <s v="White"/>
    <x v="0"/>
    <x v="1"/>
    <m/>
    <n v="17"/>
    <s v="Within Time"/>
    <x v="26"/>
    <n v="19"/>
    <x v="1"/>
    <x v="2"/>
    <x v="1"/>
    <x v="2"/>
  </r>
  <r>
    <n v="501210272"/>
    <s v="S. Hearl"/>
    <x v="282"/>
    <s v="Jun"/>
    <n v="2024"/>
    <d v="1899-12-30T00:05:00"/>
    <x v="6"/>
    <x v="1"/>
    <n v="43"/>
    <x v="6"/>
    <s v="White"/>
    <x v="0"/>
    <x v="1"/>
    <m/>
    <n v="18"/>
    <s v="Within Time"/>
    <x v="6"/>
    <n v="0"/>
    <x v="3"/>
    <x v="3"/>
    <x v="1"/>
    <x v="0"/>
  </r>
  <r>
    <n v="773469525"/>
    <s v="S. Pardon"/>
    <x v="560"/>
    <s v="Apr"/>
    <n v="2024"/>
    <d v="1899-12-30T09:14:00"/>
    <x v="0"/>
    <x v="1"/>
    <n v="5"/>
    <x v="4"/>
    <s v="White"/>
    <x v="0"/>
    <x v="1"/>
    <m/>
    <n v="30"/>
    <s v="Delay"/>
    <x v="8"/>
    <n v="9"/>
    <x v="0"/>
    <x v="3"/>
    <x v="1"/>
    <x v="1"/>
  </r>
  <r>
    <n v="496613989"/>
    <s v="S. Roderick"/>
    <x v="535"/>
    <s v="Apr"/>
    <n v="2024"/>
    <d v="1899-12-30T02:39:00"/>
    <x v="5"/>
    <x v="1"/>
    <n v="23"/>
    <x v="3"/>
    <s v="White"/>
    <x v="0"/>
    <x v="1"/>
    <m/>
    <n v="33"/>
    <s v="Delay"/>
    <x v="9"/>
    <n v="2"/>
    <x v="3"/>
    <x v="3"/>
    <x v="0"/>
    <x v="0"/>
  </r>
  <r>
    <n v="487777085"/>
    <s v="S. Gimbart"/>
    <x v="155"/>
    <s v="Mar"/>
    <n v="2024"/>
    <d v="1899-12-30T15:47:00"/>
    <x v="0"/>
    <x v="1"/>
    <n v="35"/>
    <x v="6"/>
    <s v="White"/>
    <x v="0"/>
    <x v="1"/>
    <m/>
    <n v="36"/>
    <s v="Delay"/>
    <x v="23"/>
    <n v="15"/>
    <x v="2"/>
    <x v="2"/>
    <x v="0"/>
    <x v="2"/>
  </r>
  <r>
    <n v="787637727"/>
    <s v="S. Brogi"/>
    <x v="250"/>
    <s v="Aug"/>
    <n v="2024"/>
    <d v="1899-12-30T12:22:00"/>
    <x v="2"/>
    <x v="1"/>
    <n v="64"/>
    <x v="0"/>
    <s v="White"/>
    <x v="0"/>
    <x v="1"/>
    <m/>
    <n v="40"/>
    <s v="Delay"/>
    <x v="4"/>
    <n v="12"/>
    <x v="2"/>
    <x v="2"/>
    <x v="0"/>
    <x v="2"/>
  </r>
  <r>
    <n v="403034234"/>
    <s v="S. Chesterman"/>
    <x v="380"/>
    <s v="Nov"/>
    <n v="2023"/>
    <d v="1899-12-30T07:18:00"/>
    <x v="6"/>
    <x v="1"/>
    <n v="73"/>
    <x v="5"/>
    <s v="White"/>
    <x v="0"/>
    <x v="1"/>
    <m/>
    <n v="42"/>
    <s v="Delay"/>
    <x v="26"/>
    <n v="7"/>
    <x v="0"/>
    <x v="2"/>
    <x v="0"/>
    <x v="2"/>
  </r>
  <r>
    <n v="241490565"/>
    <s v="S. Geertje"/>
    <x v="5"/>
    <s v="Apr"/>
    <n v="2023"/>
    <d v="1899-12-30T07:52:00"/>
    <x v="2"/>
    <x v="1"/>
    <n v="11"/>
    <x v="4"/>
    <s v="White"/>
    <x v="0"/>
    <x v="1"/>
    <m/>
    <n v="53"/>
    <s v="Delay"/>
    <x v="0"/>
    <n v="7"/>
    <x v="0"/>
    <x v="0"/>
    <x v="2"/>
    <x v="0"/>
  </r>
  <r>
    <n v="753028581"/>
    <s v="S. Daunter"/>
    <x v="138"/>
    <s v="Oct"/>
    <n v="2024"/>
    <d v="1899-12-30T02:00:00"/>
    <x v="5"/>
    <x v="1"/>
    <n v="74"/>
    <x v="5"/>
    <s v="White"/>
    <x v="0"/>
    <x v="1"/>
    <m/>
    <n v="53"/>
    <s v="Delay"/>
    <x v="25"/>
    <n v="2"/>
    <x v="3"/>
    <x v="0"/>
    <x v="2"/>
    <x v="0"/>
  </r>
  <r>
    <n v="638048066"/>
    <s v="T. Swanne"/>
    <x v="274"/>
    <s v="Dec"/>
    <n v="2023"/>
    <d v="1899-12-30T08:16:00"/>
    <x v="1"/>
    <x v="1"/>
    <n v="63"/>
    <x v="0"/>
    <s v="White"/>
    <x v="0"/>
    <x v="1"/>
    <m/>
    <n v="11"/>
    <s v="Within Time"/>
    <x v="12"/>
    <n v="8"/>
    <x v="0"/>
    <x v="2"/>
    <x v="1"/>
    <x v="2"/>
  </r>
  <r>
    <n v="650243956"/>
    <s v="T. Pollastrino"/>
    <x v="299"/>
    <s v="Feb"/>
    <n v="2024"/>
    <d v="1899-12-30T17:55:00"/>
    <x v="0"/>
    <x v="1"/>
    <n v="58"/>
    <x v="2"/>
    <s v="White"/>
    <x v="0"/>
    <x v="1"/>
    <m/>
    <n v="24"/>
    <s v="Within Time"/>
    <x v="28"/>
    <n v="17"/>
    <x v="2"/>
    <x v="0"/>
    <x v="1"/>
    <x v="2"/>
  </r>
  <r>
    <n v="295708330"/>
    <s v="T. Batt"/>
    <x v="315"/>
    <s v="Jun"/>
    <n v="2023"/>
    <d v="1899-12-30T21:10:00"/>
    <x v="5"/>
    <x v="1"/>
    <n v="58"/>
    <x v="2"/>
    <s v="White"/>
    <x v="0"/>
    <x v="1"/>
    <m/>
    <n v="25"/>
    <s v="Within Time"/>
    <x v="11"/>
    <n v="21"/>
    <x v="1"/>
    <x v="0"/>
    <x v="1"/>
    <x v="0"/>
  </r>
  <r>
    <n v="121614569"/>
    <s v="T. Duffet"/>
    <x v="367"/>
    <s v="Nov"/>
    <n v="2023"/>
    <d v="1899-12-30T14:18:00"/>
    <x v="1"/>
    <x v="1"/>
    <n v="67"/>
    <x v="0"/>
    <s v="White"/>
    <x v="0"/>
    <x v="1"/>
    <m/>
    <n v="28"/>
    <s v="Within Time"/>
    <x v="6"/>
    <n v="14"/>
    <x v="2"/>
    <x v="3"/>
    <x v="1"/>
    <x v="0"/>
  </r>
  <r>
    <n v="386580850"/>
    <s v="T. Syplus"/>
    <x v="560"/>
    <s v="Apr"/>
    <n v="2024"/>
    <d v="1899-12-30T01:54:00"/>
    <x v="0"/>
    <x v="1"/>
    <n v="47"/>
    <x v="2"/>
    <s v="White"/>
    <x v="0"/>
    <x v="1"/>
    <m/>
    <n v="29"/>
    <s v="Within Time"/>
    <x v="8"/>
    <n v="1"/>
    <x v="3"/>
    <x v="3"/>
    <x v="1"/>
    <x v="1"/>
  </r>
  <r>
    <n v="705468327"/>
    <s v="T. Wilson"/>
    <x v="160"/>
    <s v="Apr"/>
    <n v="2023"/>
    <d v="1899-12-30T14:40:00"/>
    <x v="4"/>
    <x v="1"/>
    <n v="36"/>
    <x v="6"/>
    <s v="White"/>
    <x v="0"/>
    <x v="1"/>
    <m/>
    <n v="30"/>
    <s v="Delay"/>
    <x v="15"/>
    <n v="14"/>
    <x v="2"/>
    <x v="2"/>
    <x v="1"/>
    <x v="2"/>
  </r>
  <r>
    <n v="209373439"/>
    <s v="T. Giacomi"/>
    <x v="139"/>
    <s v="Dec"/>
    <n v="2023"/>
    <d v="1899-12-30T00:39:00"/>
    <x v="5"/>
    <x v="1"/>
    <n v="10"/>
    <x v="4"/>
    <s v="White"/>
    <x v="0"/>
    <x v="1"/>
    <m/>
    <n v="33"/>
    <s v="Delay"/>
    <x v="13"/>
    <n v="0"/>
    <x v="3"/>
    <x v="2"/>
    <x v="0"/>
    <x v="2"/>
  </r>
  <r>
    <n v="835987545"/>
    <s v="T. Suffe"/>
    <x v="316"/>
    <s v="Sep"/>
    <n v="2024"/>
    <d v="1899-12-30T20:25:00"/>
    <x v="0"/>
    <x v="1"/>
    <n v="71"/>
    <x v="5"/>
    <s v="White"/>
    <x v="0"/>
    <x v="1"/>
    <m/>
    <n v="45"/>
    <s v="Delay"/>
    <x v="6"/>
    <n v="20"/>
    <x v="1"/>
    <x v="3"/>
    <x v="0"/>
    <x v="0"/>
  </r>
  <r>
    <n v="421246442"/>
    <s v="T. Teague"/>
    <x v="142"/>
    <s v="Feb"/>
    <n v="2024"/>
    <d v="1899-12-30T23:59:00"/>
    <x v="2"/>
    <x v="1"/>
    <n v="36"/>
    <x v="6"/>
    <s v="White"/>
    <x v="0"/>
    <x v="1"/>
    <m/>
    <n v="49"/>
    <s v="Delay"/>
    <x v="19"/>
    <n v="23"/>
    <x v="1"/>
    <x v="3"/>
    <x v="2"/>
    <x v="1"/>
  </r>
  <r>
    <n v="780081040"/>
    <s v="T. Matevosian"/>
    <x v="503"/>
    <s v="Sep"/>
    <n v="2023"/>
    <d v="1899-12-30T21:04:00"/>
    <x v="3"/>
    <x v="1"/>
    <n v="62"/>
    <x v="0"/>
    <s v="White"/>
    <x v="0"/>
    <x v="1"/>
    <m/>
    <n v="49"/>
    <s v="Delay"/>
    <x v="14"/>
    <n v="21"/>
    <x v="1"/>
    <x v="0"/>
    <x v="2"/>
    <x v="0"/>
  </r>
  <r>
    <n v="638146670"/>
    <s v="T. Deegan"/>
    <x v="225"/>
    <s v="May"/>
    <n v="2024"/>
    <d v="1899-12-30T18:12:00"/>
    <x v="5"/>
    <x v="1"/>
    <n v="50"/>
    <x v="2"/>
    <s v="White"/>
    <x v="0"/>
    <x v="1"/>
    <m/>
    <n v="54"/>
    <s v="Delay"/>
    <x v="14"/>
    <n v="18"/>
    <x v="1"/>
    <x v="0"/>
    <x v="2"/>
    <x v="0"/>
  </r>
  <r>
    <n v="478355888"/>
    <s v="T. Yerson"/>
    <x v="568"/>
    <s v="Dec"/>
    <n v="2023"/>
    <d v="1899-12-30T19:38:00"/>
    <x v="5"/>
    <x v="1"/>
    <n v="23"/>
    <x v="3"/>
    <s v="White"/>
    <x v="0"/>
    <x v="1"/>
    <m/>
    <n v="56"/>
    <s v="Delay"/>
    <x v="19"/>
    <n v="19"/>
    <x v="1"/>
    <x v="3"/>
    <x v="2"/>
    <x v="1"/>
  </r>
  <r>
    <n v="308180978"/>
    <s v="U. Ziems"/>
    <x v="148"/>
    <s v="May"/>
    <n v="2024"/>
    <d v="1899-12-30T12:20:00"/>
    <x v="1"/>
    <x v="1"/>
    <n v="54"/>
    <x v="2"/>
    <s v="White"/>
    <x v="0"/>
    <x v="1"/>
    <m/>
    <n v="13"/>
    <s v="Within Time"/>
    <x v="25"/>
    <n v="12"/>
    <x v="2"/>
    <x v="0"/>
    <x v="1"/>
    <x v="0"/>
  </r>
  <r>
    <n v="817056112"/>
    <s v="U. O'Duggan"/>
    <x v="480"/>
    <s v="Dec"/>
    <n v="2023"/>
    <d v="1899-12-30T20:24:00"/>
    <x v="6"/>
    <x v="1"/>
    <n v="48"/>
    <x v="2"/>
    <s v="White"/>
    <x v="0"/>
    <x v="1"/>
    <m/>
    <n v="19"/>
    <s v="Within Time"/>
    <x v="5"/>
    <n v="20"/>
    <x v="1"/>
    <x v="0"/>
    <x v="1"/>
    <x v="0"/>
  </r>
  <r>
    <n v="240606769"/>
    <s v="U. Maric"/>
    <x v="398"/>
    <s v="Jan"/>
    <n v="2024"/>
    <d v="1899-12-30T11:50:00"/>
    <x v="0"/>
    <x v="1"/>
    <n v="65"/>
    <x v="0"/>
    <s v="White"/>
    <x v="0"/>
    <x v="1"/>
    <m/>
    <n v="19"/>
    <s v="Within Time"/>
    <x v="24"/>
    <n v="11"/>
    <x v="0"/>
    <x v="1"/>
    <x v="1"/>
    <x v="1"/>
  </r>
  <r>
    <n v="443019231"/>
    <s v="U. Suggey"/>
    <x v="279"/>
    <s v="May"/>
    <n v="2023"/>
    <d v="1899-12-30T05:26:00"/>
    <x v="3"/>
    <x v="1"/>
    <n v="17"/>
    <x v="3"/>
    <s v="White"/>
    <x v="0"/>
    <x v="1"/>
    <m/>
    <n v="20"/>
    <s v="Within Time"/>
    <x v="26"/>
    <n v="5"/>
    <x v="3"/>
    <x v="2"/>
    <x v="1"/>
    <x v="2"/>
  </r>
  <r>
    <n v="357668043"/>
    <s v="U. O'Connel"/>
    <x v="380"/>
    <s v="Nov"/>
    <n v="2023"/>
    <d v="1899-12-30T07:43:00"/>
    <x v="6"/>
    <x v="1"/>
    <n v="3"/>
    <x v="1"/>
    <s v="White"/>
    <x v="0"/>
    <x v="1"/>
    <m/>
    <n v="24"/>
    <s v="Within Time"/>
    <x v="26"/>
    <n v="7"/>
    <x v="0"/>
    <x v="2"/>
    <x v="1"/>
    <x v="2"/>
  </r>
  <r>
    <n v="613082623"/>
    <s v="U. Portis"/>
    <x v="368"/>
    <s v="Oct"/>
    <n v="2023"/>
    <d v="1899-12-30T12:20:00"/>
    <x v="0"/>
    <x v="1"/>
    <n v="49"/>
    <x v="2"/>
    <s v="White"/>
    <x v="0"/>
    <x v="1"/>
    <m/>
    <n v="30"/>
    <s v="Delay"/>
    <x v="10"/>
    <n v="12"/>
    <x v="2"/>
    <x v="2"/>
    <x v="1"/>
    <x v="2"/>
  </r>
  <r>
    <n v="817425463"/>
    <s v="U. Ramage"/>
    <x v="562"/>
    <s v="Apr"/>
    <n v="2024"/>
    <d v="1899-12-30T20:39:00"/>
    <x v="4"/>
    <x v="1"/>
    <n v="71"/>
    <x v="5"/>
    <s v="White"/>
    <x v="0"/>
    <x v="1"/>
    <m/>
    <n v="36"/>
    <s v="Delay"/>
    <x v="19"/>
    <n v="20"/>
    <x v="1"/>
    <x v="3"/>
    <x v="0"/>
    <x v="1"/>
  </r>
  <r>
    <n v="203824463"/>
    <s v="U. Burgwin"/>
    <x v="379"/>
    <s v="Mar"/>
    <n v="2024"/>
    <d v="1899-12-30T07:49:00"/>
    <x v="3"/>
    <x v="1"/>
    <n v="54"/>
    <x v="2"/>
    <s v="White"/>
    <x v="0"/>
    <x v="1"/>
    <m/>
    <n v="37"/>
    <s v="Delay"/>
    <x v="24"/>
    <n v="7"/>
    <x v="0"/>
    <x v="1"/>
    <x v="0"/>
    <x v="1"/>
  </r>
  <r>
    <n v="188517186"/>
    <s v="U. Shalcros"/>
    <x v="425"/>
    <s v="Dec"/>
    <n v="2023"/>
    <d v="1899-12-30T03:14:00"/>
    <x v="0"/>
    <x v="1"/>
    <n v="40"/>
    <x v="6"/>
    <s v="White"/>
    <x v="0"/>
    <x v="1"/>
    <m/>
    <n v="38"/>
    <s v="Delay"/>
    <x v="23"/>
    <n v="3"/>
    <x v="3"/>
    <x v="2"/>
    <x v="0"/>
    <x v="2"/>
  </r>
  <r>
    <n v="713020756"/>
    <s v="U. Filde"/>
    <x v="40"/>
    <s v="Sep"/>
    <n v="2023"/>
    <d v="1899-12-30T04:50:00"/>
    <x v="3"/>
    <x v="1"/>
    <n v="65"/>
    <x v="0"/>
    <s v="White"/>
    <x v="0"/>
    <x v="1"/>
    <m/>
    <n v="46"/>
    <s v="Delay"/>
    <x v="24"/>
    <n v="4"/>
    <x v="3"/>
    <x v="1"/>
    <x v="2"/>
    <x v="1"/>
  </r>
  <r>
    <n v="473206494"/>
    <s v="U. Pankhurst."/>
    <x v="80"/>
    <s v="Oct"/>
    <n v="2024"/>
    <d v="1899-12-30T23:39:00"/>
    <x v="2"/>
    <x v="1"/>
    <n v="10"/>
    <x v="4"/>
    <s v="White"/>
    <x v="0"/>
    <x v="1"/>
    <m/>
    <n v="56"/>
    <s v="Delay"/>
    <x v="8"/>
    <n v="23"/>
    <x v="1"/>
    <x v="3"/>
    <x v="2"/>
    <x v="1"/>
  </r>
  <r>
    <n v="798379426"/>
    <s v="U. Wisdish"/>
    <x v="194"/>
    <s v="Sep"/>
    <n v="2023"/>
    <d v="1899-12-30T04:33:00"/>
    <x v="5"/>
    <x v="1"/>
    <n v="78"/>
    <x v="5"/>
    <s v="White"/>
    <x v="0"/>
    <x v="1"/>
    <m/>
    <n v="59"/>
    <s v="Delay"/>
    <x v="1"/>
    <n v="4"/>
    <x v="3"/>
    <x v="0"/>
    <x v="2"/>
    <x v="0"/>
  </r>
  <r>
    <n v="161720475"/>
    <s v="V. Schuster"/>
    <x v="525"/>
    <s v="Apr"/>
    <n v="2024"/>
    <d v="1899-12-30T20:25:00"/>
    <x v="4"/>
    <x v="1"/>
    <n v="40"/>
    <x v="6"/>
    <s v="White"/>
    <x v="0"/>
    <x v="1"/>
    <m/>
    <n v="20"/>
    <s v="Within Time"/>
    <x v="4"/>
    <n v="20"/>
    <x v="1"/>
    <x v="2"/>
    <x v="1"/>
    <x v="2"/>
  </r>
  <r>
    <n v="112718998"/>
    <s v="V. Cromack"/>
    <x v="447"/>
    <s v="May"/>
    <n v="2024"/>
    <d v="1899-12-30T23:35:00"/>
    <x v="3"/>
    <x v="1"/>
    <n v="70"/>
    <x v="5"/>
    <s v="White"/>
    <x v="0"/>
    <x v="1"/>
    <m/>
    <n v="22"/>
    <s v="Within Time"/>
    <x v="9"/>
    <n v="23"/>
    <x v="1"/>
    <x v="3"/>
    <x v="1"/>
    <x v="0"/>
  </r>
  <r>
    <n v="630152305"/>
    <s v="V. Komorowski"/>
    <x v="341"/>
    <s v="Apr"/>
    <n v="2024"/>
    <d v="1899-12-30T15:33:00"/>
    <x v="2"/>
    <x v="1"/>
    <n v="54"/>
    <x v="2"/>
    <s v="White"/>
    <x v="0"/>
    <x v="1"/>
    <m/>
    <n v="27"/>
    <s v="Within Time"/>
    <x v="6"/>
    <n v="15"/>
    <x v="2"/>
    <x v="3"/>
    <x v="1"/>
    <x v="0"/>
  </r>
  <r>
    <n v="756709085"/>
    <s v="V. Booler"/>
    <x v="394"/>
    <s v="May"/>
    <n v="2024"/>
    <d v="1899-12-30T20:46:00"/>
    <x v="4"/>
    <x v="1"/>
    <n v="49"/>
    <x v="2"/>
    <s v="White"/>
    <x v="0"/>
    <x v="1"/>
    <m/>
    <n v="36"/>
    <s v="Delay"/>
    <x v="22"/>
    <n v="20"/>
    <x v="1"/>
    <x v="1"/>
    <x v="0"/>
    <x v="1"/>
  </r>
  <r>
    <n v="133011137"/>
    <s v="V. Stanney"/>
    <x v="387"/>
    <s v="Apr"/>
    <n v="2024"/>
    <d v="1899-12-30T05:03:00"/>
    <x v="0"/>
    <x v="1"/>
    <n v="51"/>
    <x v="2"/>
    <s v="White"/>
    <x v="0"/>
    <x v="1"/>
    <m/>
    <n v="36"/>
    <s v="Delay"/>
    <x v="15"/>
    <n v="5"/>
    <x v="3"/>
    <x v="2"/>
    <x v="0"/>
    <x v="2"/>
  </r>
  <r>
    <n v="218833717"/>
    <s v="V. Goodred"/>
    <x v="264"/>
    <s v="Jun"/>
    <n v="2023"/>
    <d v="1899-12-30T16:49:00"/>
    <x v="1"/>
    <x v="1"/>
    <n v="23"/>
    <x v="3"/>
    <s v="White"/>
    <x v="0"/>
    <x v="1"/>
    <m/>
    <n v="39"/>
    <s v="Delay"/>
    <x v="24"/>
    <n v="16"/>
    <x v="2"/>
    <x v="1"/>
    <x v="0"/>
    <x v="1"/>
  </r>
  <r>
    <n v="200677295"/>
    <s v="V. Bartrum"/>
    <x v="340"/>
    <s v="May"/>
    <n v="2023"/>
    <d v="1899-12-30T08:24:00"/>
    <x v="0"/>
    <x v="1"/>
    <n v="76"/>
    <x v="5"/>
    <s v="White"/>
    <x v="0"/>
    <x v="1"/>
    <m/>
    <n v="41"/>
    <s v="Delay"/>
    <x v="24"/>
    <n v="8"/>
    <x v="0"/>
    <x v="1"/>
    <x v="0"/>
    <x v="1"/>
  </r>
  <r>
    <n v="110186737"/>
    <s v="V. Pimerick"/>
    <x v="336"/>
    <s v="Jul"/>
    <n v="2023"/>
    <d v="1899-12-30T04:22:00"/>
    <x v="5"/>
    <x v="1"/>
    <n v="28"/>
    <x v="3"/>
    <s v="White"/>
    <x v="0"/>
    <x v="1"/>
    <m/>
    <n v="44"/>
    <s v="Delay"/>
    <x v="26"/>
    <n v="4"/>
    <x v="3"/>
    <x v="2"/>
    <x v="0"/>
    <x v="2"/>
  </r>
  <r>
    <n v="789129925"/>
    <s v="V. Mundy"/>
    <x v="297"/>
    <s v="Jun"/>
    <n v="2024"/>
    <d v="1899-12-30T23:18:00"/>
    <x v="4"/>
    <x v="1"/>
    <n v="4"/>
    <x v="1"/>
    <s v="White"/>
    <x v="0"/>
    <x v="1"/>
    <m/>
    <n v="46"/>
    <s v="Delay"/>
    <x v="24"/>
    <n v="23"/>
    <x v="1"/>
    <x v="1"/>
    <x v="2"/>
    <x v="1"/>
  </r>
  <r>
    <n v="784715298"/>
    <s v="V. Clapston"/>
    <x v="366"/>
    <s v="Feb"/>
    <n v="2024"/>
    <d v="1899-12-30T11:03:00"/>
    <x v="4"/>
    <x v="1"/>
    <n v="79"/>
    <x v="5"/>
    <s v="White"/>
    <x v="0"/>
    <x v="1"/>
    <m/>
    <n v="46"/>
    <s v="Delay"/>
    <x v="18"/>
    <n v="11"/>
    <x v="0"/>
    <x v="1"/>
    <x v="2"/>
    <x v="1"/>
  </r>
  <r>
    <n v="753277246"/>
    <s v="V. Duce"/>
    <x v="302"/>
    <s v="Nov"/>
    <n v="2023"/>
    <d v="1899-12-30T04:08:00"/>
    <x v="6"/>
    <x v="1"/>
    <n v="37"/>
    <x v="6"/>
    <s v="White"/>
    <x v="0"/>
    <x v="1"/>
    <m/>
    <n v="47"/>
    <s v="Delay"/>
    <x v="20"/>
    <n v="4"/>
    <x v="3"/>
    <x v="3"/>
    <x v="2"/>
    <x v="0"/>
  </r>
  <r>
    <n v="740904506"/>
    <s v="V. Geldert"/>
    <x v="308"/>
    <s v="May"/>
    <n v="2023"/>
    <d v="1899-12-30T06:28:00"/>
    <x v="4"/>
    <x v="1"/>
    <n v="2"/>
    <x v="1"/>
    <s v="White"/>
    <x v="0"/>
    <x v="1"/>
    <m/>
    <n v="48"/>
    <s v="Delay"/>
    <x v="4"/>
    <n v="6"/>
    <x v="0"/>
    <x v="2"/>
    <x v="2"/>
    <x v="2"/>
  </r>
  <r>
    <n v="563503688"/>
    <s v="W. Reburn"/>
    <x v="203"/>
    <s v="Apr"/>
    <n v="2023"/>
    <d v="1899-12-30T03:22:00"/>
    <x v="3"/>
    <x v="1"/>
    <n v="26"/>
    <x v="3"/>
    <s v="White"/>
    <x v="0"/>
    <x v="1"/>
    <m/>
    <n v="12"/>
    <s v="Within Time"/>
    <x v="17"/>
    <n v="3"/>
    <x v="3"/>
    <x v="1"/>
    <x v="1"/>
    <x v="1"/>
  </r>
  <r>
    <n v="893727983"/>
    <s v="W. Avard"/>
    <x v="488"/>
    <s v="Apr"/>
    <n v="2024"/>
    <d v="1899-12-30T20:19:00"/>
    <x v="2"/>
    <x v="1"/>
    <n v="13"/>
    <x v="4"/>
    <s v="White"/>
    <x v="0"/>
    <x v="1"/>
    <m/>
    <n v="18"/>
    <s v="Within Time"/>
    <x v="10"/>
    <n v="20"/>
    <x v="1"/>
    <x v="2"/>
    <x v="1"/>
    <x v="2"/>
  </r>
  <r>
    <n v="392077335"/>
    <s v="W. Elsdon"/>
    <x v="469"/>
    <s v="Jul"/>
    <n v="2024"/>
    <d v="1899-12-30T00:29:00"/>
    <x v="6"/>
    <x v="1"/>
    <n v="76"/>
    <x v="5"/>
    <s v="White"/>
    <x v="0"/>
    <x v="1"/>
    <m/>
    <n v="23"/>
    <s v="Within Time"/>
    <x v="12"/>
    <n v="0"/>
    <x v="3"/>
    <x v="2"/>
    <x v="1"/>
    <x v="2"/>
  </r>
  <r>
    <n v="101353930"/>
    <s v="W. Andreotti"/>
    <x v="157"/>
    <s v="Jan"/>
    <n v="2024"/>
    <d v="1899-12-30T07:29:00"/>
    <x v="0"/>
    <x v="1"/>
    <n v="30"/>
    <x v="6"/>
    <s v="White"/>
    <x v="0"/>
    <x v="1"/>
    <m/>
    <n v="25"/>
    <s v="Within Time"/>
    <x v="15"/>
    <n v="7"/>
    <x v="0"/>
    <x v="2"/>
    <x v="1"/>
    <x v="2"/>
  </r>
  <r>
    <n v="634282073"/>
    <s v="W. Botten"/>
    <x v="333"/>
    <s v="Jul"/>
    <n v="2023"/>
    <d v="1899-12-30T19:14:00"/>
    <x v="3"/>
    <x v="1"/>
    <n v="39"/>
    <x v="6"/>
    <s v="White"/>
    <x v="0"/>
    <x v="1"/>
    <m/>
    <n v="25"/>
    <s v="Within Time"/>
    <x v="12"/>
    <n v="19"/>
    <x v="1"/>
    <x v="2"/>
    <x v="1"/>
    <x v="2"/>
  </r>
  <r>
    <n v="376971223"/>
    <s v="W. Greenier"/>
    <x v="472"/>
    <s v="Oct"/>
    <n v="2023"/>
    <d v="1899-12-30T23:52:00"/>
    <x v="2"/>
    <x v="1"/>
    <n v="64"/>
    <x v="0"/>
    <s v="White"/>
    <x v="0"/>
    <x v="1"/>
    <m/>
    <n v="26"/>
    <s v="Within Time"/>
    <x v="5"/>
    <n v="23"/>
    <x v="1"/>
    <x v="0"/>
    <x v="1"/>
    <x v="0"/>
  </r>
  <r>
    <n v="560246602"/>
    <s v="W. Rozycki"/>
    <x v="290"/>
    <s v="May"/>
    <n v="2023"/>
    <d v="1899-12-30T18:53:00"/>
    <x v="2"/>
    <x v="1"/>
    <n v="76"/>
    <x v="5"/>
    <s v="White"/>
    <x v="0"/>
    <x v="1"/>
    <m/>
    <n v="28"/>
    <s v="Within Time"/>
    <x v="10"/>
    <n v="18"/>
    <x v="1"/>
    <x v="2"/>
    <x v="1"/>
    <x v="2"/>
  </r>
  <r>
    <n v="618905436"/>
    <s v="W. Goldes"/>
    <x v="111"/>
    <s v="Jul"/>
    <n v="2023"/>
    <d v="1899-12-30T04:10:00"/>
    <x v="4"/>
    <x v="1"/>
    <n v="72"/>
    <x v="5"/>
    <s v="White"/>
    <x v="0"/>
    <x v="1"/>
    <m/>
    <n v="31"/>
    <s v="Delay"/>
    <x v="15"/>
    <n v="4"/>
    <x v="3"/>
    <x v="2"/>
    <x v="0"/>
    <x v="2"/>
  </r>
  <r>
    <n v="804695163"/>
    <s v="W. Chue"/>
    <x v="183"/>
    <s v="Aug"/>
    <n v="2023"/>
    <d v="1899-12-30T20:50:00"/>
    <x v="6"/>
    <x v="1"/>
    <n v="43"/>
    <x v="6"/>
    <s v="White"/>
    <x v="0"/>
    <x v="1"/>
    <m/>
    <n v="43"/>
    <s v="Delay"/>
    <x v="21"/>
    <n v="20"/>
    <x v="1"/>
    <x v="1"/>
    <x v="0"/>
    <x v="1"/>
  </r>
  <r>
    <n v="166873279"/>
    <s v="W. Zaple"/>
    <x v="406"/>
    <s v="Oct"/>
    <n v="2023"/>
    <d v="1899-12-30T23:08:00"/>
    <x v="4"/>
    <x v="1"/>
    <n v="78"/>
    <x v="5"/>
    <s v="White"/>
    <x v="0"/>
    <x v="1"/>
    <m/>
    <n v="44"/>
    <s v="Delay"/>
    <x v="30"/>
    <n v="23"/>
    <x v="1"/>
    <x v="3"/>
    <x v="0"/>
    <x v="1"/>
  </r>
  <r>
    <n v="234780305"/>
    <s v="W. Sanja"/>
    <x v="439"/>
    <s v="May"/>
    <n v="2023"/>
    <d v="1899-12-30T22:06:00"/>
    <x v="6"/>
    <x v="1"/>
    <n v="63"/>
    <x v="0"/>
    <s v="White"/>
    <x v="0"/>
    <x v="1"/>
    <m/>
    <n v="54"/>
    <s v="Delay"/>
    <x v="30"/>
    <n v="22"/>
    <x v="1"/>
    <x v="3"/>
    <x v="2"/>
    <x v="1"/>
  </r>
  <r>
    <n v="222260023"/>
    <s v="X. Swaite"/>
    <x v="561"/>
    <s v="Sep"/>
    <n v="2024"/>
    <d v="1899-12-30T00:01:00"/>
    <x v="3"/>
    <x v="1"/>
    <n v="79"/>
    <x v="5"/>
    <s v="White"/>
    <x v="0"/>
    <x v="1"/>
    <m/>
    <n v="10"/>
    <s v="Within Time"/>
    <x v="13"/>
    <n v="0"/>
    <x v="3"/>
    <x v="2"/>
    <x v="1"/>
    <x v="2"/>
  </r>
  <r>
    <n v="739572163"/>
    <s v="X. Gear"/>
    <x v="566"/>
    <s v="Sep"/>
    <n v="2023"/>
    <d v="1899-12-30T23:48:00"/>
    <x v="2"/>
    <x v="1"/>
    <n v="3"/>
    <x v="1"/>
    <s v="White"/>
    <x v="0"/>
    <x v="1"/>
    <m/>
    <n v="16"/>
    <s v="Within Time"/>
    <x v="16"/>
    <n v="23"/>
    <x v="1"/>
    <x v="1"/>
    <x v="1"/>
    <x v="1"/>
  </r>
  <r>
    <n v="774220705"/>
    <s v="X. Cassel"/>
    <x v="562"/>
    <s v="Apr"/>
    <n v="2024"/>
    <d v="1899-12-30T19:42:00"/>
    <x v="4"/>
    <x v="1"/>
    <n v="70"/>
    <x v="5"/>
    <s v="White"/>
    <x v="0"/>
    <x v="1"/>
    <m/>
    <n v="23"/>
    <s v="Within Time"/>
    <x v="19"/>
    <n v="19"/>
    <x v="1"/>
    <x v="3"/>
    <x v="1"/>
    <x v="1"/>
  </r>
  <r>
    <n v="240680827"/>
    <s v="X. Daniel"/>
    <x v="346"/>
    <s v="Aug"/>
    <n v="2023"/>
    <d v="1899-12-30T17:33:00"/>
    <x v="2"/>
    <x v="1"/>
    <n v="17"/>
    <x v="3"/>
    <s v="White"/>
    <x v="0"/>
    <x v="1"/>
    <m/>
    <n v="25"/>
    <s v="Within Time"/>
    <x v="8"/>
    <n v="17"/>
    <x v="2"/>
    <x v="3"/>
    <x v="1"/>
    <x v="1"/>
  </r>
  <r>
    <n v="729567978"/>
    <s v="X. Sloam"/>
    <x v="291"/>
    <s v="Jun"/>
    <n v="2023"/>
    <d v="1899-12-30T23:24:00"/>
    <x v="0"/>
    <x v="1"/>
    <n v="27"/>
    <x v="3"/>
    <s v="White"/>
    <x v="0"/>
    <x v="1"/>
    <m/>
    <n v="25"/>
    <s v="Within Time"/>
    <x v="26"/>
    <n v="23"/>
    <x v="1"/>
    <x v="2"/>
    <x v="1"/>
    <x v="2"/>
  </r>
  <r>
    <n v="275256839"/>
    <s v="X. Bennough"/>
    <x v="302"/>
    <s v="Nov"/>
    <n v="2023"/>
    <d v="1899-12-30T08:40:00"/>
    <x v="6"/>
    <x v="1"/>
    <n v="29"/>
    <x v="3"/>
    <s v="White"/>
    <x v="0"/>
    <x v="1"/>
    <m/>
    <n v="27"/>
    <s v="Within Time"/>
    <x v="20"/>
    <n v="8"/>
    <x v="0"/>
    <x v="3"/>
    <x v="1"/>
    <x v="0"/>
  </r>
  <r>
    <n v="480639268"/>
    <s v="X. Muzzullo"/>
    <x v="429"/>
    <s v="Aug"/>
    <n v="2023"/>
    <d v="1899-12-30T07:39:00"/>
    <x v="1"/>
    <x v="1"/>
    <n v="61"/>
    <x v="0"/>
    <s v="White"/>
    <x v="0"/>
    <x v="1"/>
    <m/>
    <n v="33"/>
    <s v="Delay"/>
    <x v="5"/>
    <n v="7"/>
    <x v="0"/>
    <x v="0"/>
    <x v="0"/>
    <x v="0"/>
  </r>
  <r>
    <n v="767262712"/>
    <s v="X. Rheam"/>
    <x v="347"/>
    <s v="Oct"/>
    <n v="2024"/>
    <d v="1899-12-30T05:02:00"/>
    <x v="6"/>
    <x v="1"/>
    <n v="3"/>
    <x v="1"/>
    <s v="White"/>
    <x v="0"/>
    <x v="1"/>
    <m/>
    <n v="37"/>
    <s v="Delay"/>
    <x v="21"/>
    <n v="5"/>
    <x v="3"/>
    <x v="1"/>
    <x v="0"/>
    <x v="1"/>
  </r>
  <r>
    <n v="140468836"/>
    <s v="X. Lohmeyer"/>
    <x v="387"/>
    <s v="Apr"/>
    <n v="2024"/>
    <d v="1899-12-30T15:49:00"/>
    <x v="0"/>
    <x v="1"/>
    <n v="8"/>
    <x v="4"/>
    <s v="White"/>
    <x v="0"/>
    <x v="1"/>
    <m/>
    <n v="37"/>
    <s v="Delay"/>
    <x v="15"/>
    <n v="15"/>
    <x v="2"/>
    <x v="2"/>
    <x v="0"/>
    <x v="2"/>
  </r>
  <r>
    <n v="253966379"/>
    <s v="X. Aggus"/>
    <x v="41"/>
    <s v="Aug"/>
    <n v="2024"/>
    <d v="1899-12-30T17:40:00"/>
    <x v="1"/>
    <x v="1"/>
    <n v="70"/>
    <x v="5"/>
    <s v="White"/>
    <x v="0"/>
    <x v="1"/>
    <m/>
    <n v="38"/>
    <s v="Delay"/>
    <x v="8"/>
    <n v="17"/>
    <x v="2"/>
    <x v="3"/>
    <x v="0"/>
    <x v="1"/>
  </r>
  <r>
    <n v="811573786"/>
    <s v="X. Symington"/>
    <x v="215"/>
    <s v="Jul"/>
    <n v="2024"/>
    <d v="1899-12-30T11:07:00"/>
    <x v="3"/>
    <x v="1"/>
    <n v="9"/>
    <x v="4"/>
    <s v="White"/>
    <x v="0"/>
    <x v="1"/>
    <m/>
    <n v="44"/>
    <s v="Delay"/>
    <x v="20"/>
    <n v="11"/>
    <x v="0"/>
    <x v="3"/>
    <x v="0"/>
    <x v="0"/>
  </r>
  <r>
    <n v="387460963"/>
    <s v="Y. Helwig"/>
    <x v="95"/>
    <s v="Sep"/>
    <n v="2024"/>
    <d v="1899-12-30T14:05:00"/>
    <x v="3"/>
    <x v="1"/>
    <n v="51"/>
    <x v="2"/>
    <s v="White"/>
    <x v="0"/>
    <x v="1"/>
    <m/>
    <n v="16"/>
    <s v="Within Time"/>
    <x v="4"/>
    <n v="14"/>
    <x v="2"/>
    <x v="2"/>
    <x v="1"/>
    <x v="2"/>
  </r>
  <r>
    <n v="614738257"/>
    <s v="Y. Pretorius"/>
    <x v="231"/>
    <s v="Oct"/>
    <n v="2023"/>
    <d v="1899-12-30T04:13:00"/>
    <x v="3"/>
    <x v="1"/>
    <n v="1"/>
    <x v="1"/>
    <s v="White"/>
    <x v="0"/>
    <x v="1"/>
    <m/>
    <n v="17"/>
    <s v="Within Time"/>
    <x v="13"/>
    <n v="4"/>
    <x v="3"/>
    <x v="2"/>
    <x v="1"/>
    <x v="2"/>
  </r>
  <r>
    <n v="176564968"/>
    <s v="Y. Mulvagh"/>
    <x v="550"/>
    <s v="Oct"/>
    <n v="2024"/>
    <d v="1899-12-30T11:20:00"/>
    <x v="1"/>
    <x v="1"/>
    <n v="26"/>
    <x v="3"/>
    <s v="White"/>
    <x v="0"/>
    <x v="1"/>
    <m/>
    <n v="21"/>
    <s v="Within Time"/>
    <x v="18"/>
    <n v="11"/>
    <x v="0"/>
    <x v="1"/>
    <x v="1"/>
    <x v="1"/>
  </r>
  <r>
    <n v="546389941"/>
    <s v="Y. McMeeking"/>
    <x v="285"/>
    <s v="Oct"/>
    <n v="2024"/>
    <d v="1899-12-30T11:16:00"/>
    <x v="3"/>
    <x v="1"/>
    <n v="50"/>
    <x v="2"/>
    <s v="White"/>
    <x v="0"/>
    <x v="1"/>
    <m/>
    <n v="26"/>
    <s v="Within Time"/>
    <x v="23"/>
    <n v="11"/>
    <x v="0"/>
    <x v="2"/>
    <x v="1"/>
    <x v="2"/>
  </r>
  <r>
    <n v="727411550"/>
    <s v="Y. Raffon"/>
    <x v="102"/>
    <s v="Aug"/>
    <n v="2024"/>
    <d v="1899-12-30T08:45:00"/>
    <x v="5"/>
    <x v="1"/>
    <n v="2"/>
    <x v="1"/>
    <s v="White"/>
    <x v="0"/>
    <x v="1"/>
    <m/>
    <n v="35"/>
    <s v="Delay"/>
    <x v="17"/>
    <n v="8"/>
    <x v="0"/>
    <x v="1"/>
    <x v="0"/>
    <x v="1"/>
  </r>
  <r>
    <n v="669625609"/>
    <s v="Y. Dowglass"/>
    <x v="260"/>
    <s v="Feb"/>
    <n v="2024"/>
    <d v="1899-12-30T07:02:00"/>
    <x v="1"/>
    <x v="1"/>
    <n v="72"/>
    <x v="5"/>
    <s v="White"/>
    <x v="0"/>
    <x v="1"/>
    <m/>
    <n v="36"/>
    <s v="Delay"/>
    <x v="15"/>
    <n v="7"/>
    <x v="0"/>
    <x v="2"/>
    <x v="0"/>
    <x v="2"/>
  </r>
  <r>
    <n v="473432191"/>
    <s v="Y. Faley"/>
    <x v="455"/>
    <s v="Jul"/>
    <n v="2024"/>
    <d v="1899-12-30T23:21:00"/>
    <x v="1"/>
    <x v="1"/>
    <n v="26"/>
    <x v="3"/>
    <s v="White"/>
    <x v="0"/>
    <x v="1"/>
    <m/>
    <n v="46"/>
    <s v="Delay"/>
    <x v="0"/>
    <n v="23"/>
    <x v="1"/>
    <x v="0"/>
    <x v="2"/>
    <x v="0"/>
  </r>
  <r>
    <n v="657806910"/>
    <s v="Y. Dooley"/>
    <x v="445"/>
    <s v="Feb"/>
    <n v="2024"/>
    <d v="1899-12-30T17:24:00"/>
    <x v="5"/>
    <x v="1"/>
    <n v="46"/>
    <x v="2"/>
    <s v="White"/>
    <x v="0"/>
    <x v="1"/>
    <m/>
    <n v="46"/>
    <s v="Delay"/>
    <x v="3"/>
    <n v="17"/>
    <x v="2"/>
    <x v="2"/>
    <x v="2"/>
    <x v="2"/>
  </r>
  <r>
    <n v="113133301"/>
    <s v="Y. Antecki"/>
    <x v="190"/>
    <s v="Sep"/>
    <n v="2024"/>
    <d v="1899-12-30T23:57:00"/>
    <x v="1"/>
    <x v="1"/>
    <n v="37"/>
    <x v="6"/>
    <s v="White"/>
    <x v="0"/>
    <x v="1"/>
    <m/>
    <n v="54"/>
    <s v="Delay"/>
    <x v="26"/>
    <n v="23"/>
    <x v="1"/>
    <x v="2"/>
    <x v="2"/>
    <x v="2"/>
  </r>
  <r>
    <n v="308161476"/>
    <s v="Y. Mounsie"/>
    <x v="48"/>
    <s v="Oct"/>
    <n v="2024"/>
    <d v="1899-12-30T19:38:00"/>
    <x v="2"/>
    <x v="1"/>
    <n v="64"/>
    <x v="0"/>
    <s v="White"/>
    <x v="0"/>
    <x v="1"/>
    <m/>
    <n v="59"/>
    <s v="Delay"/>
    <x v="15"/>
    <n v="19"/>
    <x v="1"/>
    <x v="2"/>
    <x v="2"/>
    <x v="2"/>
  </r>
  <r>
    <n v="899173356"/>
    <s v="Z. D'Hooghe"/>
    <x v="435"/>
    <s v="Jun"/>
    <n v="2024"/>
    <d v="1899-12-30T14:22:00"/>
    <x v="0"/>
    <x v="1"/>
    <n v="22"/>
    <x v="3"/>
    <s v="White"/>
    <x v="0"/>
    <x v="1"/>
    <m/>
    <n v="13"/>
    <s v="Within Time"/>
    <x v="7"/>
    <n v="14"/>
    <x v="2"/>
    <x v="2"/>
    <x v="1"/>
    <x v="2"/>
  </r>
  <r>
    <n v="517042663"/>
    <s v="Z. Clingoe"/>
    <x v="89"/>
    <s v="Aug"/>
    <n v="2023"/>
    <d v="1899-12-30T09:13:00"/>
    <x v="1"/>
    <x v="1"/>
    <n v="16"/>
    <x v="3"/>
    <s v="White"/>
    <x v="0"/>
    <x v="1"/>
    <m/>
    <n v="19"/>
    <s v="Within Time"/>
    <x v="9"/>
    <n v="9"/>
    <x v="0"/>
    <x v="3"/>
    <x v="1"/>
    <x v="0"/>
  </r>
  <r>
    <n v="522044518"/>
    <s v="Z. Row"/>
    <x v="456"/>
    <s v="Apr"/>
    <n v="2024"/>
    <d v="1899-12-30T16:09:00"/>
    <x v="6"/>
    <x v="1"/>
    <n v="69"/>
    <x v="0"/>
    <s v="White"/>
    <x v="0"/>
    <x v="1"/>
    <m/>
    <n v="38"/>
    <s v="Delay"/>
    <x v="3"/>
    <n v="16"/>
    <x v="2"/>
    <x v="2"/>
    <x v="0"/>
    <x v="2"/>
  </r>
  <r>
    <n v="685090114"/>
    <s v="Z. Skerman"/>
    <x v="257"/>
    <s v="Sep"/>
    <n v="2024"/>
    <d v="1899-12-30T13:59:00"/>
    <x v="1"/>
    <x v="1"/>
    <n v="13"/>
    <x v="4"/>
    <s v="White"/>
    <x v="0"/>
    <x v="1"/>
    <m/>
    <n v="40"/>
    <s v="Delay"/>
    <x v="28"/>
    <n v="13"/>
    <x v="2"/>
    <x v="0"/>
    <x v="0"/>
    <x v="2"/>
  </r>
  <r>
    <n v="890872756"/>
    <s v="Z. Bernhardi"/>
    <x v="230"/>
    <s v="Jul"/>
    <n v="2024"/>
    <d v="1899-12-30T15:38:00"/>
    <x v="2"/>
    <x v="1"/>
    <n v="11"/>
    <x v="4"/>
    <s v="White"/>
    <x v="0"/>
    <x v="1"/>
    <m/>
    <n v="42"/>
    <s v="Delay"/>
    <x v="25"/>
    <n v="15"/>
    <x v="2"/>
    <x v="0"/>
    <x v="0"/>
    <x v="0"/>
  </r>
  <r>
    <n v="534539446"/>
    <s v="Z. de Quincey"/>
    <x v="283"/>
    <s v="Apr"/>
    <n v="2024"/>
    <d v="1899-12-30T22:02:00"/>
    <x v="3"/>
    <x v="1"/>
    <n v="51"/>
    <x v="2"/>
    <s v="White"/>
    <x v="0"/>
    <x v="1"/>
    <m/>
    <n v="47"/>
    <s v="Delay"/>
    <x v="20"/>
    <n v="22"/>
    <x v="1"/>
    <x v="3"/>
    <x v="2"/>
    <x v="0"/>
  </r>
  <r>
    <n v="789301002"/>
    <s v="Z. Drummond"/>
    <x v="510"/>
    <s v="Aug"/>
    <n v="2023"/>
    <d v="1899-12-30T05:31:00"/>
    <x v="0"/>
    <x v="1"/>
    <n v="47"/>
    <x v="2"/>
    <s v="White"/>
    <x v="0"/>
    <x v="1"/>
    <m/>
    <n v="60"/>
    <s v="Delay"/>
    <x v="17"/>
    <n v="5"/>
    <x v="3"/>
    <x v="1"/>
    <x v="2"/>
    <x v="1"/>
  </r>
  <r>
    <n v="157888844"/>
    <s v="A. Cuttler"/>
    <x v="380"/>
    <s v="Nov"/>
    <n v="2023"/>
    <d v="1899-12-30T12:54:00"/>
    <x v="6"/>
    <x v="1"/>
    <n v="60"/>
    <x v="0"/>
    <s v="White"/>
    <x v="0"/>
    <x v="1"/>
    <n v="0"/>
    <n v="25"/>
    <s v="Within Time"/>
    <x v="26"/>
    <n v="12"/>
    <x v="2"/>
    <x v="2"/>
    <x v="1"/>
    <x v="2"/>
  </r>
  <r>
    <n v="563038388"/>
    <s v="D. Weyman"/>
    <x v="56"/>
    <s v="Aug"/>
    <n v="2024"/>
    <d v="1899-12-30T20:39:00"/>
    <x v="0"/>
    <x v="1"/>
    <n v="63"/>
    <x v="0"/>
    <s v="White"/>
    <x v="0"/>
    <x v="1"/>
    <n v="0"/>
    <n v="24"/>
    <s v="Within Time"/>
    <x v="26"/>
    <n v="20"/>
    <x v="1"/>
    <x v="2"/>
    <x v="1"/>
    <x v="2"/>
  </r>
  <r>
    <n v="705874667"/>
    <s v="H. Woolnough"/>
    <x v="119"/>
    <s v="Jan"/>
    <n v="2024"/>
    <d v="1899-12-30T11:20:00"/>
    <x v="4"/>
    <x v="1"/>
    <n v="50"/>
    <x v="2"/>
    <s v="White"/>
    <x v="0"/>
    <x v="1"/>
    <n v="0"/>
    <n v="31"/>
    <s v="Delay"/>
    <x v="1"/>
    <n v="11"/>
    <x v="0"/>
    <x v="0"/>
    <x v="0"/>
    <x v="0"/>
  </r>
  <r>
    <n v="852696258"/>
    <s v="L. Fagence"/>
    <x v="248"/>
    <s v="Apr"/>
    <n v="2023"/>
    <d v="1899-12-30T08:35:00"/>
    <x v="5"/>
    <x v="1"/>
    <n v="21"/>
    <x v="3"/>
    <s v="White"/>
    <x v="0"/>
    <x v="1"/>
    <n v="0"/>
    <n v="39"/>
    <s v="Delay"/>
    <x v="26"/>
    <n v="8"/>
    <x v="0"/>
    <x v="2"/>
    <x v="0"/>
    <x v="2"/>
  </r>
  <r>
    <n v="602843086"/>
    <s v="L. Gordon"/>
    <x v="359"/>
    <s v="Sep"/>
    <n v="2024"/>
    <d v="1899-12-30T22:14:00"/>
    <x v="1"/>
    <x v="1"/>
    <n v="18"/>
    <x v="3"/>
    <s v="White"/>
    <x v="0"/>
    <x v="1"/>
    <n v="0"/>
    <n v="47"/>
    <s v="Delay"/>
    <x v="16"/>
    <n v="22"/>
    <x v="1"/>
    <x v="1"/>
    <x v="2"/>
    <x v="1"/>
  </r>
  <r>
    <n v="819701506"/>
    <s v="O. De Vere"/>
    <x v="161"/>
    <s v="Apr"/>
    <n v="2024"/>
    <d v="1899-12-30T03:01:00"/>
    <x v="5"/>
    <x v="1"/>
    <n v="38"/>
    <x v="6"/>
    <s v="White"/>
    <x v="0"/>
    <x v="1"/>
    <n v="0"/>
    <n v="16"/>
    <s v="Within Time"/>
    <x v="5"/>
    <n v="3"/>
    <x v="3"/>
    <x v="0"/>
    <x v="1"/>
    <x v="0"/>
  </r>
  <r>
    <n v="416087655"/>
    <s v="S. Dunkirk"/>
    <x v="369"/>
    <s v="Dec"/>
    <n v="2023"/>
    <d v="1899-12-30T04:29:00"/>
    <x v="6"/>
    <x v="1"/>
    <n v="57"/>
    <x v="2"/>
    <s v="White"/>
    <x v="0"/>
    <x v="1"/>
    <n v="0"/>
    <n v="13"/>
    <s v="Within Time"/>
    <x v="7"/>
    <n v="4"/>
    <x v="3"/>
    <x v="2"/>
    <x v="1"/>
    <x v="2"/>
  </r>
  <r>
    <n v="164295021"/>
    <s v="S. Lilley"/>
    <x v="464"/>
    <s v="May"/>
    <n v="2023"/>
    <d v="1899-12-30T15:55:00"/>
    <x v="6"/>
    <x v="1"/>
    <n v="73"/>
    <x v="5"/>
    <s v="White"/>
    <x v="0"/>
    <x v="1"/>
    <n v="0"/>
    <n v="37"/>
    <s v="Delay"/>
    <x v="3"/>
    <n v="15"/>
    <x v="2"/>
    <x v="2"/>
    <x v="0"/>
    <x v="2"/>
  </r>
  <r>
    <n v="713211635"/>
    <s v="V. Thickin"/>
    <x v="528"/>
    <s v="Dec"/>
    <n v="2023"/>
    <d v="1899-12-30T18:00:00"/>
    <x v="4"/>
    <x v="1"/>
    <n v="49"/>
    <x v="2"/>
    <s v="White"/>
    <x v="0"/>
    <x v="1"/>
    <n v="0"/>
    <n v="59"/>
    <s v="Delay"/>
    <x v="2"/>
    <n v="18"/>
    <x v="1"/>
    <x v="1"/>
    <x v="2"/>
    <x v="1"/>
  </r>
  <r>
    <n v="764741398"/>
    <s v="Z. Heyfield"/>
    <x v="292"/>
    <s v="Feb"/>
    <n v="2024"/>
    <d v="1899-12-30T14:47:00"/>
    <x v="1"/>
    <x v="1"/>
    <n v="26"/>
    <x v="3"/>
    <s v="White"/>
    <x v="0"/>
    <x v="1"/>
    <n v="0"/>
    <n v="31"/>
    <s v="Delay"/>
    <x v="14"/>
    <n v="14"/>
    <x v="2"/>
    <x v="0"/>
    <x v="0"/>
    <x v="0"/>
  </r>
  <r>
    <n v="687071230"/>
    <s v="Z. Ashwin"/>
    <x v="33"/>
    <s v="Jul"/>
    <n v="2024"/>
    <d v="1899-12-30T07:30:00"/>
    <x v="5"/>
    <x v="1"/>
    <n v="12"/>
    <x v="4"/>
    <s v="White"/>
    <x v="0"/>
    <x v="1"/>
    <n v="0"/>
    <n v="58"/>
    <s v="Delay"/>
    <x v="9"/>
    <n v="7"/>
    <x v="0"/>
    <x v="3"/>
    <x v="2"/>
    <x v="0"/>
  </r>
  <r>
    <n v="516346394"/>
    <s v="F. Hylands"/>
    <x v="204"/>
    <s v="May"/>
    <n v="2023"/>
    <d v="1899-12-30T11:32:00"/>
    <x v="5"/>
    <x v="1"/>
    <n v="28"/>
    <x v="3"/>
    <s v="White"/>
    <x v="0"/>
    <x v="1"/>
    <n v="1"/>
    <n v="20"/>
    <s v="Within Time"/>
    <x v="9"/>
    <n v="11"/>
    <x v="0"/>
    <x v="3"/>
    <x v="1"/>
    <x v="0"/>
  </r>
  <r>
    <n v="122465252"/>
    <s v="G. Klosa"/>
    <x v="1"/>
    <s v="Jun"/>
    <n v="2024"/>
    <d v="1899-12-30T22:21:00"/>
    <x v="1"/>
    <x v="1"/>
    <n v="63"/>
    <x v="0"/>
    <s v="White"/>
    <x v="0"/>
    <x v="1"/>
    <n v="1"/>
    <n v="20"/>
    <s v="Within Time"/>
    <x v="1"/>
    <n v="22"/>
    <x v="1"/>
    <x v="0"/>
    <x v="1"/>
    <x v="0"/>
  </r>
  <r>
    <n v="234889106"/>
    <s v="K. Melhuish"/>
    <x v="199"/>
    <s v="Dec"/>
    <n v="2023"/>
    <d v="1899-12-30T01:25:00"/>
    <x v="1"/>
    <x v="1"/>
    <n v="3"/>
    <x v="1"/>
    <s v="White"/>
    <x v="0"/>
    <x v="1"/>
    <n v="1"/>
    <n v="39"/>
    <s v="Delay"/>
    <x v="17"/>
    <n v="1"/>
    <x v="3"/>
    <x v="1"/>
    <x v="0"/>
    <x v="1"/>
  </r>
  <r>
    <n v="385831799"/>
    <s v="T. Golding"/>
    <x v="326"/>
    <s v="Dec"/>
    <n v="2023"/>
    <d v="1899-12-30T12:48:00"/>
    <x v="5"/>
    <x v="1"/>
    <n v="73"/>
    <x v="5"/>
    <s v="White"/>
    <x v="0"/>
    <x v="1"/>
    <n v="1"/>
    <n v="17"/>
    <s v="Within Time"/>
    <x v="1"/>
    <n v="12"/>
    <x v="2"/>
    <x v="0"/>
    <x v="1"/>
    <x v="0"/>
  </r>
  <r>
    <n v="608514964"/>
    <s v="V. Fyers"/>
    <x v="206"/>
    <s v="Jul"/>
    <n v="2024"/>
    <d v="1899-12-30T02:22:00"/>
    <x v="2"/>
    <x v="1"/>
    <n v="3"/>
    <x v="1"/>
    <s v="White"/>
    <x v="0"/>
    <x v="1"/>
    <n v="1"/>
    <n v="51"/>
    <s v="Delay"/>
    <x v="6"/>
    <n v="2"/>
    <x v="3"/>
    <x v="3"/>
    <x v="2"/>
    <x v="0"/>
  </r>
  <r>
    <n v="616968379"/>
    <s v="G. Blagburn"/>
    <x v="100"/>
    <s v="Jul"/>
    <n v="2024"/>
    <d v="1899-12-30T12:29:00"/>
    <x v="4"/>
    <x v="1"/>
    <n v="58"/>
    <x v="2"/>
    <s v="White"/>
    <x v="0"/>
    <x v="1"/>
    <n v="2"/>
    <n v="15"/>
    <s v="Within Time"/>
    <x v="4"/>
    <n v="12"/>
    <x v="2"/>
    <x v="2"/>
    <x v="1"/>
    <x v="2"/>
  </r>
  <r>
    <n v="795978042"/>
    <s v="K. Gillow"/>
    <x v="105"/>
    <s v="Jun"/>
    <n v="2024"/>
    <d v="1899-12-30T15:05:00"/>
    <x v="4"/>
    <x v="1"/>
    <n v="47"/>
    <x v="2"/>
    <s v="White"/>
    <x v="0"/>
    <x v="1"/>
    <n v="2"/>
    <n v="39"/>
    <s v="Delay"/>
    <x v="8"/>
    <n v="15"/>
    <x v="2"/>
    <x v="3"/>
    <x v="0"/>
    <x v="1"/>
  </r>
  <r>
    <n v="114882644"/>
    <s v="K. Wagge"/>
    <x v="470"/>
    <s v="Nov"/>
    <n v="2023"/>
    <d v="1899-12-30T16:05:00"/>
    <x v="0"/>
    <x v="1"/>
    <n v="27"/>
    <x v="3"/>
    <s v="White"/>
    <x v="0"/>
    <x v="1"/>
    <n v="2"/>
    <n v="42"/>
    <s v="Delay"/>
    <x v="19"/>
    <n v="16"/>
    <x v="2"/>
    <x v="3"/>
    <x v="0"/>
    <x v="1"/>
  </r>
  <r>
    <n v="277277821"/>
    <s v="L. Housam"/>
    <x v="436"/>
    <s v="Aug"/>
    <n v="2023"/>
    <d v="1899-12-30T16:33:00"/>
    <x v="5"/>
    <x v="1"/>
    <n v="18"/>
    <x v="3"/>
    <s v="White"/>
    <x v="0"/>
    <x v="1"/>
    <n v="2"/>
    <n v="41"/>
    <s v="Delay"/>
    <x v="25"/>
    <n v="16"/>
    <x v="2"/>
    <x v="0"/>
    <x v="0"/>
    <x v="0"/>
  </r>
  <r>
    <n v="837738994"/>
    <s v="X. McGhee"/>
    <x v="520"/>
    <s v="Jul"/>
    <n v="2024"/>
    <d v="1899-12-30T21:38:00"/>
    <x v="4"/>
    <x v="1"/>
    <n v="70"/>
    <x v="5"/>
    <s v="White"/>
    <x v="0"/>
    <x v="1"/>
    <n v="2"/>
    <n v="20"/>
    <s v="Within Time"/>
    <x v="1"/>
    <n v="21"/>
    <x v="1"/>
    <x v="0"/>
    <x v="1"/>
    <x v="0"/>
  </r>
  <r>
    <n v="306962248"/>
    <s v="X. Ouslem"/>
    <x v="6"/>
    <s v="Aug"/>
    <n v="2023"/>
    <d v="1899-12-30T04:14:00"/>
    <x v="0"/>
    <x v="1"/>
    <n v="7"/>
    <x v="4"/>
    <s v="White"/>
    <x v="0"/>
    <x v="1"/>
    <n v="2"/>
    <n v="41"/>
    <s v="Delay"/>
    <x v="3"/>
    <n v="4"/>
    <x v="3"/>
    <x v="2"/>
    <x v="0"/>
    <x v="2"/>
  </r>
  <r>
    <n v="760433313"/>
    <s v="D. Swindall"/>
    <x v="334"/>
    <s v="Jun"/>
    <n v="2024"/>
    <d v="1899-12-30T13:48:00"/>
    <x v="5"/>
    <x v="1"/>
    <n v="71"/>
    <x v="5"/>
    <s v="White"/>
    <x v="0"/>
    <x v="1"/>
    <n v="3"/>
    <n v="24"/>
    <s v="Within Time"/>
    <x v="28"/>
    <n v="13"/>
    <x v="2"/>
    <x v="0"/>
    <x v="1"/>
    <x v="2"/>
  </r>
  <r>
    <n v="631834544"/>
    <s v="G. Beardsdale"/>
    <x v="130"/>
    <s v="Jun"/>
    <n v="2024"/>
    <d v="1899-12-30T11:41:00"/>
    <x v="0"/>
    <x v="1"/>
    <n v="49"/>
    <x v="2"/>
    <s v="White"/>
    <x v="0"/>
    <x v="1"/>
    <n v="3"/>
    <n v="41"/>
    <s v="Delay"/>
    <x v="18"/>
    <n v="11"/>
    <x v="0"/>
    <x v="1"/>
    <x v="0"/>
    <x v="1"/>
  </r>
  <r>
    <n v="619428131"/>
    <s v="L. MacCague"/>
    <x v="465"/>
    <s v="Jul"/>
    <n v="2024"/>
    <d v="1899-12-30T21:59:00"/>
    <x v="0"/>
    <x v="1"/>
    <n v="47"/>
    <x v="2"/>
    <s v="White"/>
    <x v="0"/>
    <x v="1"/>
    <n v="3"/>
    <n v="33"/>
    <s v="Delay"/>
    <x v="8"/>
    <n v="21"/>
    <x v="1"/>
    <x v="3"/>
    <x v="0"/>
    <x v="1"/>
  </r>
  <r>
    <n v="100743943"/>
    <s v="M. Hallard"/>
    <x v="503"/>
    <s v="Sep"/>
    <n v="2023"/>
    <d v="1899-12-30T01:31:00"/>
    <x v="3"/>
    <x v="1"/>
    <n v="3"/>
    <x v="1"/>
    <s v="White"/>
    <x v="0"/>
    <x v="1"/>
    <n v="3"/>
    <n v="14"/>
    <s v="Within Time"/>
    <x v="14"/>
    <n v="1"/>
    <x v="3"/>
    <x v="0"/>
    <x v="1"/>
    <x v="0"/>
  </r>
  <r>
    <n v="501137396"/>
    <s v="O. Warre"/>
    <x v="439"/>
    <s v="May"/>
    <n v="2023"/>
    <d v="1899-12-30T11:24:00"/>
    <x v="6"/>
    <x v="1"/>
    <n v="75"/>
    <x v="5"/>
    <s v="White"/>
    <x v="0"/>
    <x v="1"/>
    <n v="3"/>
    <n v="17"/>
    <s v="Within Time"/>
    <x v="30"/>
    <n v="11"/>
    <x v="0"/>
    <x v="3"/>
    <x v="1"/>
    <x v="1"/>
  </r>
  <r>
    <n v="766712978"/>
    <s v="U. Christauffour"/>
    <x v="387"/>
    <s v="Apr"/>
    <n v="2024"/>
    <d v="1899-12-30T03:11:00"/>
    <x v="0"/>
    <x v="1"/>
    <n v="32"/>
    <x v="6"/>
    <s v="White"/>
    <x v="0"/>
    <x v="1"/>
    <n v="3"/>
    <n v="57"/>
    <s v="Delay"/>
    <x v="15"/>
    <n v="3"/>
    <x v="3"/>
    <x v="2"/>
    <x v="2"/>
    <x v="2"/>
  </r>
  <r>
    <n v="701307761"/>
    <s v="V. Rawlingson"/>
    <x v="88"/>
    <s v="Sep"/>
    <n v="2024"/>
    <d v="1899-12-30T09:11:00"/>
    <x v="5"/>
    <x v="1"/>
    <n v="53"/>
    <x v="2"/>
    <s v="White"/>
    <x v="0"/>
    <x v="1"/>
    <n v="3"/>
    <n v="20"/>
    <s v="Within Time"/>
    <x v="22"/>
    <n v="9"/>
    <x v="0"/>
    <x v="1"/>
    <x v="1"/>
    <x v="1"/>
  </r>
  <r>
    <n v="220406700"/>
    <s v="V. Tamsett"/>
    <x v="291"/>
    <s v="Jun"/>
    <n v="2023"/>
    <d v="1899-12-30T02:00:00"/>
    <x v="0"/>
    <x v="1"/>
    <n v="12"/>
    <x v="4"/>
    <s v="White"/>
    <x v="0"/>
    <x v="1"/>
    <n v="3"/>
    <n v="47"/>
    <s v="Delay"/>
    <x v="26"/>
    <n v="2"/>
    <x v="3"/>
    <x v="2"/>
    <x v="2"/>
    <x v="2"/>
  </r>
  <r>
    <n v="675755119"/>
    <s v="D. Dan"/>
    <x v="547"/>
    <s v="Apr"/>
    <n v="2024"/>
    <d v="1899-12-30T23:06:00"/>
    <x v="5"/>
    <x v="1"/>
    <n v="16"/>
    <x v="3"/>
    <s v="White"/>
    <x v="0"/>
    <x v="1"/>
    <n v="4"/>
    <n v="17"/>
    <s v="Within Time"/>
    <x v="18"/>
    <n v="23"/>
    <x v="1"/>
    <x v="1"/>
    <x v="1"/>
    <x v="1"/>
  </r>
  <r>
    <n v="364084191"/>
    <s v="L. Alwell"/>
    <x v="190"/>
    <s v="Sep"/>
    <n v="2024"/>
    <d v="1899-12-30T08:21:00"/>
    <x v="1"/>
    <x v="1"/>
    <n v="7"/>
    <x v="4"/>
    <s v="White"/>
    <x v="0"/>
    <x v="1"/>
    <n v="4"/>
    <n v="41"/>
    <s v="Delay"/>
    <x v="26"/>
    <n v="8"/>
    <x v="0"/>
    <x v="2"/>
    <x v="0"/>
    <x v="2"/>
  </r>
  <r>
    <n v="891660692"/>
    <s v="N. Coopey"/>
    <x v="570"/>
    <s v="Jun"/>
    <n v="2024"/>
    <d v="1899-12-30T14:29:00"/>
    <x v="2"/>
    <x v="1"/>
    <n v="39"/>
    <x v="6"/>
    <s v="White"/>
    <x v="0"/>
    <x v="1"/>
    <n v="4"/>
    <n v="48"/>
    <s v="Delay"/>
    <x v="22"/>
    <n v="14"/>
    <x v="2"/>
    <x v="1"/>
    <x v="2"/>
    <x v="1"/>
  </r>
  <r>
    <n v="636487628"/>
    <s v="O. Stables"/>
    <x v="365"/>
    <s v="Feb"/>
    <n v="2024"/>
    <d v="1899-12-30T02:53:00"/>
    <x v="2"/>
    <x v="1"/>
    <n v="58"/>
    <x v="2"/>
    <s v="White"/>
    <x v="0"/>
    <x v="1"/>
    <n v="4"/>
    <n v="59"/>
    <s v="Delay"/>
    <x v="1"/>
    <n v="2"/>
    <x v="3"/>
    <x v="0"/>
    <x v="2"/>
    <x v="0"/>
  </r>
  <r>
    <n v="318133726"/>
    <s v="S. Murray"/>
    <x v="42"/>
    <s v="Oct"/>
    <n v="2023"/>
    <d v="1899-12-30T15:31:00"/>
    <x v="0"/>
    <x v="1"/>
    <n v="71"/>
    <x v="5"/>
    <s v="White"/>
    <x v="0"/>
    <x v="1"/>
    <n v="4"/>
    <n v="21"/>
    <s v="Within Time"/>
    <x v="6"/>
    <n v="15"/>
    <x v="2"/>
    <x v="3"/>
    <x v="1"/>
    <x v="0"/>
  </r>
  <r>
    <n v="188783724"/>
    <s v="T. Grason"/>
    <x v="156"/>
    <s v="Aug"/>
    <n v="2023"/>
    <d v="1899-12-30T21:19:00"/>
    <x v="3"/>
    <x v="1"/>
    <n v="13"/>
    <x v="4"/>
    <s v="White"/>
    <x v="0"/>
    <x v="1"/>
    <n v="4"/>
    <n v="19"/>
    <s v="Within Time"/>
    <x v="23"/>
    <n v="21"/>
    <x v="1"/>
    <x v="2"/>
    <x v="1"/>
    <x v="2"/>
  </r>
  <r>
    <n v="139420535"/>
    <s v="U. Honsch"/>
    <x v="251"/>
    <s v="Jul"/>
    <n v="2024"/>
    <d v="1899-12-30T05:36:00"/>
    <x v="3"/>
    <x v="1"/>
    <n v="72"/>
    <x v="5"/>
    <s v="White"/>
    <x v="0"/>
    <x v="1"/>
    <n v="4"/>
    <n v="29"/>
    <s v="Within Time"/>
    <x v="28"/>
    <n v="5"/>
    <x v="3"/>
    <x v="0"/>
    <x v="1"/>
    <x v="2"/>
  </r>
  <r>
    <n v="281641818"/>
    <s v="V. Studman"/>
    <x v="256"/>
    <s v="May"/>
    <n v="2023"/>
    <d v="1899-12-30T18:45:00"/>
    <x v="3"/>
    <x v="1"/>
    <n v="10"/>
    <x v="4"/>
    <s v="White"/>
    <x v="0"/>
    <x v="1"/>
    <n v="4"/>
    <n v="44"/>
    <s v="Delay"/>
    <x v="20"/>
    <n v="18"/>
    <x v="1"/>
    <x v="3"/>
    <x v="0"/>
    <x v="0"/>
  </r>
  <r>
    <n v="683992198"/>
    <s v="V. Iggulden"/>
    <x v="288"/>
    <s v="Jul"/>
    <n v="2024"/>
    <d v="1899-12-30T20:02:00"/>
    <x v="0"/>
    <x v="1"/>
    <n v="23"/>
    <x v="3"/>
    <s v="White"/>
    <x v="0"/>
    <x v="1"/>
    <n v="4"/>
    <n v="44"/>
    <s v="Delay"/>
    <x v="15"/>
    <n v="20"/>
    <x v="1"/>
    <x v="2"/>
    <x v="0"/>
    <x v="2"/>
  </r>
  <r>
    <n v="488195188"/>
    <s v="Z. Roland"/>
    <x v="195"/>
    <s v="May"/>
    <n v="2023"/>
    <d v="1899-12-30T16:11:00"/>
    <x v="0"/>
    <x v="1"/>
    <n v="1"/>
    <x v="1"/>
    <s v="White"/>
    <x v="0"/>
    <x v="1"/>
    <n v="4"/>
    <n v="27"/>
    <s v="Within Time"/>
    <x v="14"/>
    <n v="16"/>
    <x v="2"/>
    <x v="0"/>
    <x v="1"/>
    <x v="0"/>
  </r>
  <r>
    <n v="256075165"/>
    <s v="A. Powter"/>
    <x v="193"/>
    <s v="Sep"/>
    <n v="2024"/>
    <d v="1899-12-30T23:26:00"/>
    <x v="3"/>
    <x v="1"/>
    <n v="22"/>
    <x v="3"/>
    <s v="White"/>
    <x v="0"/>
    <x v="1"/>
    <n v="5"/>
    <n v="43"/>
    <s v="Delay"/>
    <x v="21"/>
    <n v="23"/>
    <x v="1"/>
    <x v="1"/>
    <x v="0"/>
    <x v="1"/>
  </r>
  <r>
    <n v="341751961"/>
    <s v="M. Birkenshaw"/>
    <x v="283"/>
    <s v="Apr"/>
    <n v="2024"/>
    <d v="1899-12-30T14:31:00"/>
    <x v="3"/>
    <x v="1"/>
    <n v="31"/>
    <x v="6"/>
    <s v="White"/>
    <x v="0"/>
    <x v="1"/>
    <n v="5"/>
    <n v="58"/>
    <s v="Delay"/>
    <x v="20"/>
    <n v="14"/>
    <x v="2"/>
    <x v="3"/>
    <x v="2"/>
    <x v="0"/>
  </r>
  <r>
    <n v="667939784"/>
    <s v="P. Garlant"/>
    <x v="292"/>
    <s v="Feb"/>
    <n v="2024"/>
    <d v="1899-12-30T19:45:00"/>
    <x v="1"/>
    <x v="1"/>
    <n v="9"/>
    <x v="4"/>
    <s v="White"/>
    <x v="0"/>
    <x v="1"/>
    <n v="5"/>
    <n v="13"/>
    <s v="Within Time"/>
    <x v="14"/>
    <n v="19"/>
    <x v="1"/>
    <x v="0"/>
    <x v="1"/>
    <x v="0"/>
  </r>
  <r>
    <n v="257612650"/>
    <s v="T. Strond"/>
    <x v="401"/>
    <s v="Jun"/>
    <n v="2024"/>
    <d v="1899-12-30T22:07:00"/>
    <x v="5"/>
    <x v="1"/>
    <n v="54"/>
    <x v="2"/>
    <s v="White"/>
    <x v="0"/>
    <x v="1"/>
    <n v="5"/>
    <n v="54"/>
    <s v="Delay"/>
    <x v="20"/>
    <n v="22"/>
    <x v="1"/>
    <x v="3"/>
    <x v="2"/>
    <x v="0"/>
  </r>
  <r>
    <n v="668795006"/>
    <s v="Y. McMullen"/>
    <x v="225"/>
    <s v="May"/>
    <n v="2024"/>
    <d v="1899-12-30T03:53:00"/>
    <x v="5"/>
    <x v="1"/>
    <n v="12"/>
    <x v="4"/>
    <s v="White"/>
    <x v="0"/>
    <x v="1"/>
    <n v="5"/>
    <n v="37"/>
    <s v="Delay"/>
    <x v="14"/>
    <n v="3"/>
    <x v="3"/>
    <x v="0"/>
    <x v="0"/>
    <x v="0"/>
  </r>
  <r>
    <n v="345355116"/>
    <s v="Y. Jahnisch"/>
    <x v="63"/>
    <s v="May"/>
    <n v="2024"/>
    <d v="1899-12-30T23:05:00"/>
    <x v="1"/>
    <x v="1"/>
    <n v="42"/>
    <x v="6"/>
    <s v="White"/>
    <x v="0"/>
    <x v="1"/>
    <n v="5"/>
    <n v="50"/>
    <s v="Delay"/>
    <x v="6"/>
    <n v="23"/>
    <x v="1"/>
    <x v="3"/>
    <x v="2"/>
    <x v="0"/>
  </r>
  <r>
    <n v="827651958"/>
    <s v="E. D'Oyly"/>
    <x v="452"/>
    <s v="Jan"/>
    <n v="2024"/>
    <d v="1899-12-30T07:07:00"/>
    <x v="6"/>
    <x v="1"/>
    <n v="38"/>
    <x v="6"/>
    <s v="White"/>
    <x v="0"/>
    <x v="1"/>
    <n v="6"/>
    <n v="57"/>
    <s v="Delay"/>
    <x v="17"/>
    <n v="7"/>
    <x v="0"/>
    <x v="1"/>
    <x v="2"/>
    <x v="1"/>
  </r>
  <r>
    <n v="604865324"/>
    <s v="N. Perche"/>
    <x v="268"/>
    <s v="Oct"/>
    <n v="2023"/>
    <d v="1899-12-30T08:22:00"/>
    <x v="5"/>
    <x v="1"/>
    <n v="35"/>
    <x v="6"/>
    <s v="White"/>
    <x v="0"/>
    <x v="1"/>
    <n v="6"/>
    <n v="50"/>
    <s v="Delay"/>
    <x v="27"/>
    <n v="8"/>
    <x v="0"/>
    <x v="3"/>
    <x v="2"/>
    <x v="0"/>
  </r>
  <r>
    <n v="168074106"/>
    <s v="P. Monnoyer"/>
    <x v="565"/>
    <s v="Feb"/>
    <n v="2024"/>
    <d v="1899-12-30T03:13:00"/>
    <x v="5"/>
    <x v="1"/>
    <n v="19"/>
    <x v="3"/>
    <s v="White"/>
    <x v="0"/>
    <x v="1"/>
    <n v="6"/>
    <n v="45"/>
    <s v="Delay"/>
    <x v="17"/>
    <n v="3"/>
    <x v="3"/>
    <x v="1"/>
    <x v="0"/>
    <x v="1"/>
  </r>
  <r>
    <n v="519637221"/>
    <s v="W. Broddle"/>
    <x v="404"/>
    <s v="Nov"/>
    <n v="2023"/>
    <d v="1899-12-30T01:05:00"/>
    <x v="2"/>
    <x v="1"/>
    <n v="53"/>
    <x v="2"/>
    <s v="White"/>
    <x v="0"/>
    <x v="1"/>
    <n v="6"/>
    <n v="41"/>
    <s v="Delay"/>
    <x v="3"/>
    <n v="1"/>
    <x v="3"/>
    <x v="2"/>
    <x v="0"/>
    <x v="2"/>
  </r>
  <r>
    <n v="169946100"/>
    <s v="A. Cristofaro"/>
    <x v="261"/>
    <s v="Aug"/>
    <n v="2023"/>
    <d v="1899-12-30T21:10:00"/>
    <x v="6"/>
    <x v="1"/>
    <n v="37"/>
    <x v="6"/>
    <s v="White"/>
    <x v="0"/>
    <x v="1"/>
    <n v="7"/>
    <n v="12"/>
    <s v="Within Time"/>
    <x v="1"/>
    <n v="21"/>
    <x v="1"/>
    <x v="0"/>
    <x v="1"/>
    <x v="0"/>
  </r>
  <r>
    <n v="204824893"/>
    <s v="C. Hurn"/>
    <x v="540"/>
    <s v="Aug"/>
    <n v="2023"/>
    <d v="1899-12-30T04:43:00"/>
    <x v="2"/>
    <x v="1"/>
    <n v="64"/>
    <x v="0"/>
    <s v="White"/>
    <x v="0"/>
    <x v="1"/>
    <n v="7"/>
    <n v="39"/>
    <s v="Delay"/>
    <x v="14"/>
    <n v="4"/>
    <x v="3"/>
    <x v="0"/>
    <x v="0"/>
    <x v="0"/>
  </r>
  <r>
    <n v="484729497"/>
    <s v="F. Abelovitz"/>
    <x v="173"/>
    <s v="Feb"/>
    <n v="2024"/>
    <d v="1899-12-30T00:09:00"/>
    <x v="6"/>
    <x v="1"/>
    <n v="24"/>
    <x v="3"/>
    <s v="White"/>
    <x v="0"/>
    <x v="1"/>
    <n v="7"/>
    <n v="41"/>
    <s v="Delay"/>
    <x v="0"/>
    <n v="0"/>
    <x v="3"/>
    <x v="0"/>
    <x v="0"/>
    <x v="0"/>
  </r>
  <r>
    <n v="858249963"/>
    <s v="K. Golds"/>
    <x v="63"/>
    <s v="May"/>
    <n v="2024"/>
    <d v="1899-12-30T09:11:00"/>
    <x v="1"/>
    <x v="1"/>
    <n v="60"/>
    <x v="0"/>
    <s v="White"/>
    <x v="0"/>
    <x v="1"/>
    <n v="7"/>
    <n v="25"/>
    <s v="Within Time"/>
    <x v="6"/>
    <n v="9"/>
    <x v="0"/>
    <x v="3"/>
    <x v="1"/>
    <x v="0"/>
  </r>
  <r>
    <n v="130036486"/>
    <s v="M. Carwithan"/>
    <x v="572"/>
    <s v="Jan"/>
    <n v="2024"/>
    <d v="1899-12-30T09:08:00"/>
    <x v="4"/>
    <x v="1"/>
    <n v="17"/>
    <x v="3"/>
    <s v="White"/>
    <x v="0"/>
    <x v="1"/>
    <n v="7"/>
    <n v="56"/>
    <s v="Delay"/>
    <x v="21"/>
    <n v="9"/>
    <x v="0"/>
    <x v="1"/>
    <x v="2"/>
    <x v="1"/>
  </r>
  <r>
    <n v="663869324"/>
    <s v="Q. Hawkshaw"/>
    <x v="216"/>
    <s v="Jul"/>
    <n v="2024"/>
    <d v="1899-12-30T08:19:00"/>
    <x v="0"/>
    <x v="1"/>
    <n v="56"/>
    <x v="2"/>
    <s v="White"/>
    <x v="0"/>
    <x v="1"/>
    <n v="7"/>
    <n v="32"/>
    <s v="Delay"/>
    <x v="14"/>
    <n v="8"/>
    <x v="0"/>
    <x v="0"/>
    <x v="0"/>
    <x v="0"/>
  </r>
  <r>
    <n v="400253511"/>
    <s v="B. Hammant"/>
    <x v="514"/>
    <s v="Apr"/>
    <n v="2024"/>
    <d v="1899-12-30T08:23:00"/>
    <x v="3"/>
    <x v="1"/>
    <n v="54"/>
    <x v="2"/>
    <s v="White"/>
    <x v="0"/>
    <x v="1"/>
    <n v="8"/>
    <n v="27"/>
    <s v="Within Time"/>
    <x v="26"/>
    <n v="8"/>
    <x v="0"/>
    <x v="2"/>
    <x v="1"/>
    <x v="2"/>
  </r>
  <r>
    <n v="178584180"/>
    <s v="I. Ingold"/>
    <x v="283"/>
    <s v="Apr"/>
    <n v="2024"/>
    <d v="1899-12-30T14:28:00"/>
    <x v="3"/>
    <x v="1"/>
    <n v="23"/>
    <x v="3"/>
    <s v="White"/>
    <x v="0"/>
    <x v="1"/>
    <n v="8"/>
    <n v="48"/>
    <s v="Delay"/>
    <x v="20"/>
    <n v="14"/>
    <x v="2"/>
    <x v="3"/>
    <x v="2"/>
    <x v="0"/>
  </r>
  <r>
    <n v="665837645"/>
    <s v="P. Catterick"/>
    <x v="16"/>
    <s v="May"/>
    <n v="2024"/>
    <d v="1899-12-30T12:45:00"/>
    <x v="1"/>
    <x v="1"/>
    <n v="42"/>
    <x v="6"/>
    <s v="White"/>
    <x v="0"/>
    <x v="1"/>
    <n v="8"/>
    <n v="53"/>
    <s v="Delay"/>
    <x v="10"/>
    <n v="12"/>
    <x v="2"/>
    <x v="2"/>
    <x v="2"/>
    <x v="2"/>
  </r>
  <r>
    <n v="600600546"/>
    <s v="W. Cusick"/>
    <x v="26"/>
    <s v="Mar"/>
    <n v="2024"/>
    <d v="1899-12-30T08:38:00"/>
    <x v="4"/>
    <x v="1"/>
    <n v="55"/>
    <x v="2"/>
    <s v="White"/>
    <x v="0"/>
    <x v="1"/>
    <n v="8"/>
    <n v="41"/>
    <s v="Delay"/>
    <x v="6"/>
    <n v="8"/>
    <x v="0"/>
    <x v="3"/>
    <x v="0"/>
    <x v="0"/>
  </r>
  <r>
    <n v="815379502"/>
    <s v="X. Hammerstone"/>
    <x v="110"/>
    <s v="Dec"/>
    <n v="2023"/>
    <d v="1899-12-30T04:38:00"/>
    <x v="2"/>
    <x v="1"/>
    <n v="72"/>
    <x v="5"/>
    <s v="White"/>
    <x v="0"/>
    <x v="1"/>
    <n v="8"/>
    <n v="57"/>
    <s v="Delay"/>
    <x v="28"/>
    <n v="4"/>
    <x v="3"/>
    <x v="0"/>
    <x v="2"/>
    <x v="2"/>
  </r>
  <r>
    <n v="497215239"/>
    <s v="A. Laviss"/>
    <x v="263"/>
    <s v="Aug"/>
    <n v="2023"/>
    <d v="1899-12-30T09:02:00"/>
    <x v="3"/>
    <x v="1"/>
    <n v="40"/>
    <x v="6"/>
    <s v="White"/>
    <x v="0"/>
    <x v="1"/>
    <n v="9"/>
    <n v="43"/>
    <s v="Delay"/>
    <x v="0"/>
    <n v="9"/>
    <x v="0"/>
    <x v="0"/>
    <x v="0"/>
    <x v="0"/>
  </r>
  <r>
    <n v="250513367"/>
    <s v="E. Kunkel"/>
    <x v="158"/>
    <s v="Mar"/>
    <n v="2024"/>
    <d v="1899-12-30T11:36:00"/>
    <x v="1"/>
    <x v="1"/>
    <n v="52"/>
    <x v="2"/>
    <s v="White"/>
    <x v="0"/>
    <x v="1"/>
    <n v="9"/>
    <n v="28"/>
    <s v="Within Time"/>
    <x v="17"/>
    <n v="11"/>
    <x v="0"/>
    <x v="1"/>
    <x v="1"/>
    <x v="1"/>
  </r>
  <r>
    <n v="726540891"/>
    <s v="J. Curr"/>
    <x v="175"/>
    <s v="Nov"/>
    <n v="2023"/>
    <d v="1899-12-30T03:39:00"/>
    <x v="1"/>
    <x v="1"/>
    <n v="31"/>
    <x v="6"/>
    <s v="White"/>
    <x v="0"/>
    <x v="1"/>
    <n v="9"/>
    <n v="50"/>
    <s v="Delay"/>
    <x v="2"/>
    <n v="3"/>
    <x v="3"/>
    <x v="1"/>
    <x v="2"/>
    <x v="1"/>
  </r>
  <r>
    <n v="684122313"/>
    <s v="N. Abendroth"/>
    <x v="549"/>
    <s v="Oct"/>
    <n v="2024"/>
    <d v="1899-12-30T20:14:00"/>
    <x v="0"/>
    <x v="1"/>
    <n v="11"/>
    <x v="4"/>
    <s v="White"/>
    <x v="0"/>
    <x v="1"/>
    <n v="9"/>
    <n v="41"/>
    <s v="Delay"/>
    <x v="11"/>
    <n v="20"/>
    <x v="1"/>
    <x v="0"/>
    <x v="0"/>
    <x v="0"/>
  </r>
  <r>
    <n v="157499764"/>
    <s v="R. Hundley"/>
    <x v="119"/>
    <s v="Jan"/>
    <n v="2024"/>
    <d v="1899-12-30T14:55:00"/>
    <x v="4"/>
    <x v="1"/>
    <n v="41"/>
    <x v="6"/>
    <s v="White"/>
    <x v="0"/>
    <x v="1"/>
    <n v="9"/>
    <n v="27"/>
    <s v="Within Time"/>
    <x v="1"/>
    <n v="14"/>
    <x v="2"/>
    <x v="0"/>
    <x v="1"/>
    <x v="0"/>
  </r>
  <r>
    <n v="641235829"/>
    <s v="T. Dalgety"/>
    <x v="137"/>
    <s v="Dec"/>
    <n v="2023"/>
    <d v="1899-12-30T23:21:00"/>
    <x v="3"/>
    <x v="1"/>
    <n v="20"/>
    <x v="3"/>
    <s v="White"/>
    <x v="0"/>
    <x v="1"/>
    <n v="9"/>
    <n v="11"/>
    <s v="Within Time"/>
    <x v="24"/>
    <n v="23"/>
    <x v="1"/>
    <x v="1"/>
    <x v="1"/>
    <x v="1"/>
  </r>
  <r>
    <n v="447438712"/>
    <s v="U. Klejin"/>
    <x v="204"/>
    <s v="May"/>
    <n v="2023"/>
    <d v="1899-12-30T00:13:00"/>
    <x v="5"/>
    <x v="1"/>
    <n v="32"/>
    <x v="6"/>
    <s v="White"/>
    <x v="0"/>
    <x v="1"/>
    <n v="9"/>
    <n v="34"/>
    <s v="Delay"/>
    <x v="9"/>
    <n v="0"/>
    <x v="3"/>
    <x v="3"/>
    <x v="0"/>
    <x v="0"/>
  </r>
  <r>
    <n v="856092253"/>
    <s v="V. Works"/>
    <x v="523"/>
    <s v="Apr"/>
    <n v="2024"/>
    <d v="1899-12-30T05:43:00"/>
    <x v="2"/>
    <x v="1"/>
    <n v="34"/>
    <x v="6"/>
    <s v="White"/>
    <x v="0"/>
    <x v="1"/>
    <n v="9"/>
    <n v="52"/>
    <s v="Delay"/>
    <x v="2"/>
    <n v="5"/>
    <x v="3"/>
    <x v="1"/>
    <x v="2"/>
    <x v="1"/>
  </r>
  <r>
    <n v="800388561"/>
    <s v="X. MacCombe"/>
    <x v="156"/>
    <s v="Aug"/>
    <n v="2023"/>
    <d v="1899-12-30T01:39:00"/>
    <x v="3"/>
    <x v="1"/>
    <n v="67"/>
    <x v="0"/>
    <s v="White"/>
    <x v="0"/>
    <x v="1"/>
    <n v="9"/>
    <n v="27"/>
    <s v="Within Time"/>
    <x v="23"/>
    <n v="1"/>
    <x v="3"/>
    <x v="2"/>
    <x v="1"/>
    <x v="2"/>
  </r>
  <r>
    <n v="145461321"/>
    <s v="Z. Fursland"/>
    <x v="576"/>
    <s v="May"/>
    <n v="2023"/>
    <d v="1899-12-30T08:12:00"/>
    <x v="1"/>
    <x v="1"/>
    <n v="38"/>
    <x v="6"/>
    <s v="White"/>
    <x v="0"/>
    <x v="1"/>
    <n v="9"/>
    <n v="17"/>
    <s v="Within Time"/>
    <x v="27"/>
    <n v="8"/>
    <x v="0"/>
    <x v="3"/>
    <x v="1"/>
    <x v="0"/>
  </r>
  <r>
    <n v="338603097"/>
    <s v="B. Bartod"/>
    <x v="406"/>
    <s v="Oct"/>
    <n v="2023"/>
    <d v="1899-12-30T23:41:00"/>
    <x v="4"/>
    <x v="1"/>
    <n v="53"/>
    <x v="2"/>
    <s v="White"/>
    <x v="0"/>
    <x v="1"/>
    <n v="10"/>
    <n v="60"/>
    <s v="Delay"/>
    <x v="30"/>
    <n v="23"/>
    <x v="1"/>
    <x v="3"/>
    <x v="2"/>
    <x v="1"/>
  </r>
  <r>
    <n v="779342105"/>
    <s v="E. Tivnan"/>
    <x v="503"/>
    <s v="Sep"/>
    <n v="2023"/>
    <d v="1899-12-30T01:34:00"/>
    <x v="3"/>
    <x v="1"/>
    <n v="54"/>
    <x v="2"/>
    <s v="White"/>
    <x v="0"/>
    <x v="1"/>
    <n v="10"/>
    <n v="12"/>
    <s v="Within Time"/>
    <x v="14"/>
    <n v="1"/>
    <x v="3"/>
    <x v="0"/>
    <x v="1"/>
    <x v="0"/>
  </r>
  <r>
    <n v="442292860"/>
    <s v="F. Adran"/>
    <x v="251"/>
    <s v="Jul"/>
    <n v="2024"/>
    <d v="1899-12-30T21:45:00"/>
    <x v="3"/>
    <x v="1"/>
    <n v="23"/>
    <x v="3"/>
    <s v="White"/>
    <x v="0"/>
    <x v="1"/>
    <n v="10"/>
    <n v="53"/>
    <s v="Delay"/>
    <x v="28"/>
    <n v="21"/>
    <x v="1"/>
    <x v="0"/>
    <x v="2"/>
    <x v="2"/>
  </r>
  <r>
    <n v="621081059"/>
    <s v="K. Baal"/>
    <x v="429"/>
    <s v="Aug"/>
    <n v="2023"/>
    <d v="1899-12-30T18:15:00"/>
    <x v="1"/>
    <x v="1"/>
    <n v="9"/>
    <x v="4"/>
    <s v="White"/>
    <x v="0"/>
    <x v="1"/>
    <n v="10"/>
    <n v="10"/>
    <s v="Within Time"/>
    <x v="5"/>
    <n v="18"/>
    <x v="1"/>
    <x v="0"/>
    <x v="1"/>
    <x v="0"/>
  </r>
  <r>
    <n v="637812602"/>
    <s v="L. Curneen"/>
    <x v="338"/>
    <s v="Jan"/>
    <n v="2024"/>
    <d v="1899-12-30T03:45:00"/>
    <x v="1"/>
    <x v="1"/>
    <n v="29"/>
    <x v="3"/>
    <s v="White"/>
    <x v="0"/>
    <x v="1"/>
    <n v="10"/>
    <n v="58"/>
    <s v="Delay"/>
    <x v="23"/>
    <n v="3"/>
    <x v="3"/>
    <x v="2"/>
    <x v="2"/>
    <x v="2"/>
  </r>
  <r>
    <n v="896526863"/>
    <s v="N. McGettrick"/>
    <x v="50"/>
    <s v="Apr"/>
    <n v="2024"/>
    <d v="1899-12-30T10:00:00"/>
    <x v="4"/>
    <x v="1"/>
    <n v="39"/>
    <x v="6"/>
    <s v="White"/>
    <x v="0"/>
    <x v="1"/>
    <n v="10"/>
    <n v="59"/>
    <s v="Delay"/>
    <x v="13"/>
    <n v="10"/>
    <x v="0"/>
    <x v="2"/>
    <x v="2"/>
    <x v="2"/>
  </r>
  <r>
    <n v="185868176"/>
    <s v="S. McCreery"/>
    <x v="481"/>
    <s v="Jun"/>
    <n v="2024"/>
    <d v="1899-12-30T09:18:00"/>
    <x v="6"/>
    <x v="1"/>
    <n v="67"/>
    <x v="0"/>
    <s v="White"/>
    <x v="0"/>
    <x v="1"/>
    <n v="10"/>
    <n v="34"/>
    <s v="Delay"/>
    <x v="10"/>
    <n v="9"/>
    <x v="0"/>
    <x v="2"/>
    <x v="0"/>
    <x v="2"/>
  </r>
  <r>
    <n v="358915396"/>
    <s v="V. Jerrold"/>
    <x v="377"/>
    <s v="Jun"/>
    <n v="2024"/>
    <d v="1899-12-30T16:09:00"/>
    <x v="6"/>
    <x v="1"/>
    <n v="24"/>
    <x v="3"/>
    <s v="White"/>
    <x v="0"/>
    <x v="1"/>
    <n v="10"/>
    <n v="43"/>
    <s v="Delay"/>
    <x v="2"/>
    <n v="16"/>
    <x v="2"/>
    <x v="1"/>
    <x v="0"/>
    <x v="1"/>
  </r>
  <r>
    <n v="228100070"/>
    <s v="Y. Towle"/>
    <x v="153"/>
    <s v="Sep"/>
    <n v="2023"/>
    <d v="1899-12-30T15:51:00"/>
    <x v="2"/>
    <x v="1"/>
    <n v="73"/>
    <x v="5"/>
    <s v="White"/>
    <x v="0"/>
    <x v="1"/>
    <n v="10"/>
    <n v="10"/>
    <s v="Within Time"/>
    <x v="28"/>
    <n v="15"/>
    <x v="2"/>
    <x v="0"/>
    <x v="1"/>
    <x v="2"/>
  </r>
  <r>
    <n v="458999074"/>
    <s v="A. McGaughay"/>
    <x v="17"/>
    <s v="Sep"/>
    <n v="2023"/>
    <d v="1899-12-30T00:46:00"/>
    <x v="4"/>
    <x v="1"/>
    <n v="2"/>
    <x v="1"/>
    <s v="White"/>
    <x v="2"/>
    <x v="1"/>
    <m/>
    <n v="17"/>
    <s v="Within Time"/>
    <x v="2"/>
    <n v="0"/>
    <x v="3"/>
    <x v="1"/>
    <x v="1"/>
    <x v="1"/>
  </r>
  <r>
    <n v="559316017"/>
    <s v="A. Heggman"/>
    <x v="424"/>
    <s v="Feb"/>
    <n v="2024"/>
    <d v="1899-12-30T23:47:00"/>
    <x v="0"/>
    <x v="1"/>
    <n v="25"/>
    <x v="3"/>
    <s v="White"/>
    <x v="2"/>
    <x v="1"/>
    <m/>
    <n v="20"/>
    <s v="Within Time"/>
    <x v="20"/>
    <n v="23"/>
    <x v="1"/>
    <x v="3"/>
    <x v="1"/>
    <x v="0"/>
  </r>
  <r>
    <n v="224712531"/>
    <s v="A. Wickett"/>
    <x v="111"/>
    <s v="Jul"/>
    <n v="2023"/>
    <d v="1899-12-30T23:39:00"/>
    <x v="4"/>
    <x v="1"/>
    <n v="60"/>
    <x v="0"/>
    <s v="White"/>
    <x v="2"/>
    <x v="1"/>
    <m/>
    <n v="44"/>
    <s v="Delay"/>
    <x v="15"/>
    <n v="23"/>
    <x v="1"/>
    <x v="2"/>
    <x v="0"/>
    <x v="2"/>
  </r>
  <r>
    <n v="376276802"/>
    <s v="B. Claypole"/>
    <x v="103"/>
    <s v="Jul"/>
    <n v="2023"/>
    <d v="1899-12-30T04:09:00"/>
    <x v="0"/>
    <x v="1"/>
    <n v="24"/>
    <x v="3"/>
    <s v="White"/>
    <x v="2"/>
    <x v="1"/>
    <m/>
    <n v="40"/>
    <s v="Delay"/>
    <x v="7"/>
    <n v="4"/>
    <x v="3"/>
    <x v="2"/>
    <x v="0"/>
    <x v="2"/>
  </r>
  <r>
    <n v="875354737"/>
    <s v="C. Mompesson"/>
    <x v="533"/>
    <s v="Oct"/>
    <n v="2023"/>
    <d v="1899-12-30T20:59:00"/>
    <x v="5"/>
    <x v="1"/>
    <n v="18"/>
    <x v="3"/>
    <s v="White"/>
    <x v="2"/>
    <x v="1"/>
    <m/>
    <n v="15"/>
    <s v="Within Time"/>
    <x v="22"/>
    <n v="20"/>
    <x v="1"/>
    <x v="1"/>
    <x v="1"/>
    <x v="1"/>
  </r>
  <r>
    <n v="263806685"/>
    <s v="C. Bartkowiak"/>
    <x v="422"/>
    <s v="Feb"/>
    <n v="2024"/>
    <d v="1899-12-30T11:23:00"/>
    <x v="1"/>
    <x v="1"/>
    <n v="58"/>
    <x v="2"/>
    <s v="White"/>
    <x v="2"/>
    <x v="1"/>
    <m/>
    <n v="19"/>
    <s v="Within Time"/>
    <x v="8"/>
    <n v="11"/>
    <x v="0"/>
    <x v="3"/>
    <x v="1"/>
    <x v="1"/>
  </r>
  <r>
    <n v="869667554"/>
    <s v="C. Cantillion"/>
    <x v="154"/>
    <s v="Nov"/>
    <n v="2023"/>
    <d v="1899-12-30T02:34:00"/>
    <x v="0"/>
    <x v="1"/>
    <n v="35"/>
    <x v="6"/>
    <s v="White"/>
    <x v="2"/>
    <x v="1"/>
    <m/>
    <n v="56"/>
    <s v="Delay"/>
    <x v="4"/>
    <n v="2"/>
    <x v="3"/>
    <x v="2"/>
    <x v="2"/>
    <x v="2"/>
  </r>
  <r>
    <n v="250825464"/>
    <s v="D. Heath"/>
    <x v="156"/>
    <s v="Aug"/>
    <n v="2023"/>
    <d v="1899-12-30T00:46:00"/>
    <x v="3"/>
    <x v="1"/>
    <n v="35"/>
    <x v="6"/>
    <s v="White"/>
    <x v="2"/>
    <x v="1"/>
    <m/>
    <n v="50"/>
    <s v="Delay"/>
    <x v="23"/>
    <n v="0"/>
    <x v="3"/>
    <x v="2"/>
    <x v="2"/>
    <x v="2"/>
  </r>
  <r>
    <n v="844217153"/>
    <s v="E. Gaskamp"/>
    <x v="264"/>
    <s v="Jun"/>
    <n v="2023"/>
    <d v="1899-12-30T21:06:00"/>
    <x v="1"/>
    <x v="1"/>
    <n v="74"/>
    <x v="5"/>
    <s v="White"/>
    <x v="2"/>
    <x v="1"/>
    <m/>
    <n v="17"/>
    <s v="Within Time"/>
    <x v="24"/>
    <n v="21"/>
    <x v="1"/>
    <x v="1"/>
    <x v="1"/>
    <x v="1"/>
  </r>
  <r>
    <n v="149680241"/>
    <s v="E. Hemerijk"/>
    <x v="142"/>
    <s v="Feb"/>
    <n v="2024"/>
    <d v="1899-12-30T22:08:00"/>
    <x v="2"/>
    <x v="1"/>
    <n v="40"/>
    <x v="6"/>
    <s v="White"/>
    <x v="2"/>
    <x v="1"/>
    <m/>
    <n v="19"/>
    <s v="Within Time"/>
    <x v="19"/>
    <n v="22"/>
    <x v="1"/>
    <x v="3"/>
    <x v="1"/>
    <x v="1"/>
  </r>
  <r>
    <n v="414064445"/>
    <s v="E. Detoc"/>
    <x v="186"/>
    <s v="Jun"/>
    <n v="2023"/>
    <d v="1899-12-30T02:57:00"/>
    <x v="4"/>
    <x v="1"/>
    <n v="19"/>
    <x v="3"/>
    <s v="White"/>
    <x v="2"/>
    <x v="1"/>
    <m/>
    <n v="41"/>
    <s v="Delay"/>
    <x v="18"/>
    <n v="2"/>
    <x v="3"/>
    <x v="1"/>
    <x v="0"/>
    <x v="1"/>
  </r>
  <r>
    <n v="729359748"/>
    <s v="E. McCanny"/>
    <x v="550"/>
    <s v="Oct"/>
    <n v="2024"/>
    <d v="1899-12-30T14:35:00"/>
    <x v="1"/>
    <x v="1"/>
    <n v="45"/>
    <x v="2"/>
    <s v="White"/>
    <x v="2"/>
    <x v="1"/>
    <m/>
    <n v="44"/>
    <s v="Delay"/>
    <x v="18"/>
    <n v="14"/>
    <x v="2"/>
    <x v="1"/>
    <x v="0"/>
    <x v="1"/>
  </r>
  <r>
    <n v="603251575"/>
    <s v="G. Drever"/>
    <x v="402"/>
    <s v="Dec"/>
    <n v="2023"/>
    <d v="1899-12-30T03:49:00"/>
    <x v="4"/>
    <x v="1"/>
    <n v="60"/>
    <x v="0"/>
    <s v="White"/>
    <x v="2"/>
    <x v="1"/>
    <m/>
    <n v="31"/>
    <s v="Delay"/>
    <x v="10"/>
    <n v="3"/>
    <x v="3"/>
    <x v="2"/>
    <x v="0"/>
    <x v="2"/>
  </r>
  <r>
    <n v="313363938"/>
    <s v="G. Heigold"/>
    <x v="467"/>
    <s v="Jan"/>
    <n v="2024"/>
    <d v="1899-12-30T12:41:00"/>
    <x v="0"/>
    <x v="1"/>
    <n v="4"/>
    <x v="1"/>
    <s v="White"/>
    <x v="2"/>
    <x v="1"/>
    <m/>
    <n v="53"/>
    <s v="Delay"/>
    <x v="14"/>
    <n v="12"/>
    <x v="2"/>
    <x v="0"/>
    <x v="2"/>
    <x v="0"/>
  </r>
  <r>
    <n v="298156094"/>
    <s v="H. Ransome"/>
    <x v="277"/>
    <s v="Aug"/>
    <n v="2023"/>
    <d v="1899-12-30T01:53:00"/>
    <x v="0"/>
    <x v="1"/>
    <n v="79"/>
    <x v="5"/>
    <s v="White"/>
    <x v="2"/>
    <x v="1"/>
    <m/>
    <n v="11"/>
    <s v="Within Time"/>
    <x v="30"/>
    <n v="1"/>
    <x v="3"/>
    <x v="3"/>
    <x v="1"/>
    <x v="1"/>
  </r>
  <r>
    <n v="880962037"/>
    <s v="H. Jasper"/>
    <x v="354"/>
    <s v="Apr"/>
    <n v="2023"/>
    <d v="1899-12-30T18:46:00"/>
    <x v="2"/>
    <x v="1"/>
    <n v="15"/>
    <x v="3"/>
    <s v="White"/>
    <x v="2"/>
    <x v="1"/>
    <m/>
    <n v="24"/>
    <s v="Within Time"/>
    <x v="27"/>
    <n v="18"/>
    <x v="1"/>
    <x v="3"/>
    <x v="1"/>
    <x v="0"/>
  </r>
  <r>
    <n v="438919401"/>
    <s v="H. Pilger"/>
    <x v="36"/>
    <s v="Oct"/>
    <n v="2023"/>
    <d v="1899-12-30T15:39:00"/>
    <x v="2"/>
    <x v="1"/>
    <n v="30"/>
    <x v="6"/>
    <s v="White"/>
    <x v="2"/>
    <x v="1"/>
    <m/>
    <n v="29"/>
    <s v="Within Time"/>
    <x v="9"/>
    <n v="15"/>
    <x v="2"/>
    <x v="3"/>
    <x v="1"/>
    <x v="0"/>
  </r>
  <r>
    <n v="124401013"/>
    <s v="H. Rasher"/>
    <x v="101"/>
    <s v="Jun"/>
    <n v="2024"/>
    <d v="1899-12-30T10:27:00"/>
    <x v="2"/>
    <x v="1"/>
    <n v="34"/>
    <x v="6"/>
    <s v="White"/>
    <x v="2"/>
    <x v="1"/>
    <m/>
    <n v="43"/>
    <s v="Delay"/>
    <x v="23"/>
    <n v="10"/>
    <x v="0"/>
    <x v="2"/>
    <x v="0"/>
    <x v="2"/>
  </r>
  <r>
    <n v="697027197"/>
    <s v="H. Tregien"/>
    <x v="28"/>
    <s v="Apr"/>
    <n v="2024"/>
    <d v="1899-12-30T01:30:00"/>
    <x v="6"/>
    <x v="1"/>
    <n v="24"/>
    <x v="3"/>
    <s v="White"/>
    <x v="2"/>
    <x v="1"/>
    <m/>
    <n v="54"/>
    <s v="Delay"/>
    <x v="17"/>
    <n v="1"/>
    <x v="3"/>
    <x v="1"/>
    <x v="2"/>
    <x v="1"/>
  </r>
  <r>
    <n v="461705641"/>
    <s v="I. Glasscoo"/>
    <x v="232"/>
    <s v="Apr"/>
    <n v="2023"/>
    <d v="1899-12-30T03:12:00"/>
    <x v="5"/>
    <x v="1"/>
    <n v="72"/>
    <x v="5"/>
    <s v="White"/>
    <x v="2"/>
    <x v="1"/>
    <m/>
    <n v="31"/>
    <s v="Delay"/>
    <x v="20"/>
    <n v="3"/>
    <x v="3"/>
    <x v="3"/>
    <x v="0"/>
    <x v="0"/>
  </r>
  <r>
    <n v="213965568"/>
    <s v="J. Eschalette"/>
    <x v="378"/>
    <s v="Aug"/>
    <n v="2023"/>
    <d v="1899-12-30T23:29:00"/>
    <x v="4"/>
    <x v="1"/>
    <n v="40"/>
    <x v="6"/>
    <s v="White"/>
    <x v="2"/>
    <x v="1"/>
    <m/>
    <n v="45"/>
    <s v="Delay"/>
    <x v="28"/>
    <n v="23"/>
    <x v="1"/>
    <x v="0"/>
    <x v="0"/>
    <x v="2"/>
  </r>
  <r>
    <n v="229780810"/>
    <s v="K. Bend"/>
    <x v="372"/>
    <s v="Jun"/>
    <n v="2023"/>
    <d v="1899-12-30T23:26:00"/>
    <x v="4"/>
    <x v="1"/>
    <n v="19"/>
    <x v="3"/>
    <s v="White"/>
    <x v="2"/>
    <x v="1"/>
    <m/>
    <n v="23"/>
    <s v="Within Time"/>
    <x v="5"/>
    <n v="23"/>
    <x v="1"/>
    <x v="0"/>
    <x v="1"/>
    <x v="0"/>
  </r>
  <r>
    <n v="567346800"/>
    <s v="L. Carlo"/>
    <x v="103"/>
    <s v="Jul"/>
    <n v="2023"/>
    <d v="1899-12-30T11:24:00"/>
    <x v="0"/>
    <x v="1"/>
    <n v="17"/>
    <x v="3"/>
    <s v="White"/>
    <x v="2"/>
    <x v="1"/>
    <m/>
    <n v="30"/>
    <s v="Delay"/>
    <x v="7"/>
    <n v="11"/>
    <x v="0"/>
    <x v="2"/>
    <x v="1"/>
    <x v="2"/>
  </r>
  <r>
    <n v="797702349"/>
    <s v="N. Wallwork"/>
    <x v="379"/>
    <s v="Mar"/>
    <n v="2024"/>
    <d v="1899-12-30T09:12:00"/>
    <x v="3"/>
    <x v="1"/>
    <n v="55"/>
    <x v="2"/>
    <s v="White"/>
    <x v="2"/>
    <x v="1"/>
    <m/>
    <n v="25"/>
    <s v="Within Time"/>
    <x v="24"/>
    <n v="9"/>
    <x v="0"/>
    <x v="1"/>
    <x v="1"/>
    <x v="1"/>
  </r>
  <r>
    <n v="689866145"/>
    <s v="O. Cordie"/>
    <x v="394"/>
    <s v="May"/>
    <n v="2024"/>
    <d v="1899-12-30T05:26:00"/>
    <x v="4"/>
    <x v="1"/>
    <n v="16"/>
    <x v="3"/>
    <s v="White"/>
    <x v="2"/>
    <x v="1"/>
    <m/>
    <n v="22"/>
    <s v="Within Time"/>
    <x v="22"/>
    <n v="5"/>
    <x v="3"/>
    <x v="1"/>
    <x v="1"/>
    <x v="1"/>
  </r>
  <r>
    <n v="409228805"/>
    <s v="O. Ayton"/>
    <x v="221"/>
    <s v="May"/>
    <n v="2024"/>
    <d v="1899-12-30T07:11:00"/>
    <x v="0"/>
    <x v="1"/>
    <n v="59"/>
    <x v="2"/>
    <s v="White"/>
    <x v="2"/>
    <x v="1"/>
    <m/>
    <n v="37"/>
    <s v="Delay"/>
    <x v="21"/>
    <n v="7"/>
    <x v="0"/>
    <x v="1"/>
    <x v="0"/>
    <x v="1"/>
  </r>
  <r>
    <n v="249191543"/>
    <s v="P. Dunnet"/>
    <x v="248"/>
    <s v="Apr"/>
    <n v="2023"/>
    <d v="1899-12-30T15:12:00"/>
    <x v="5"/>
    <x v="1"/>
    <n v="2"/>
    <x v="1"/>
    <s v="White"/>
    <x v="2"/>
    <x v="1"/>
    <m/>
    <n v="16"/>
    <s v="Within Time"/>
    <x v="26"/>
    <n v="15"/>
    <x v="2"/>
    <x v="2"/>
    <x v="1"/>
    <x v="2"/>
  </r>
  <r>
    <n v="623894272"/>
    <s v="P. Pobjay"/>
    <x v="455"/>
    <s v="Jul"/>
    <n v="2024"/>
    <d v="1899-12-30T19:15:00"/>
    <x v="1"/>
    <x v="1"/>
    <n v="51"/>
    <x v="2"/>
    <s v="White"/>
    <x v="2"/>
    <x v="1"/>
    <m/>
    <n v="26"/>
    <s v="Within Time"/>
    <x v="0"/>
    <n v="19"/>
    <x v="1"/>
    <x v="0"/>
    <x v="1"/>
    <x v="0"/>
  </r>
  <r>
    <n v="327149748"/>
    <s v="P. Dance"/>
    <x v="433"/>
    <s v="Jan"/>
    <n v="2024"/>
    <d v="1899-12-30T04:29:00"/>
    <x v="3"/>
    <x v="1"/>
    <n v="72"/>
    <x v="5"/>
    <s v="White"/>
    <x v="2"/>
    <x v="1"/>
    <m/>
    <n v="31"/>
    <s v="Delay"/>
    <x v="26"/>
    <n v="4"/>
    <x v="3"/>
    <x v="2"/>
    <x v="0"/>
    <x v="2"/>
  </r>
  <r>
    <n v="876797112"/>
    <s v="Q. Halfacre"/>
    <x v="97"/>
    <s v="Jul"/>
    <n v="2024"/>
    <d v="1899-12-30T19:30:00"/>
    <x v="6"/>
    <x v="1"/>
    <n v="49"/>
    <x v="2"/>
    <s v="White"/>
    <x v="2"/>
    <x v="1"/>
    <m/>
    <n v="11"/>
    <s v="Within Time"/>
    <x v="30"/>
    <n v="19"/>
    <x v="1"/>
    <x v="3"/>
    <x v="1"/>
    <x v="1"/>
  </r>
  <r>
    <n v="545221531"/>
    <s v="R. Budnk"/>
    <x v="376"/>
    <s v="Oct"/>
    <n v="2024"/>
    <d v="1899-12-30T17:06:00"/>
    <x v="5"/>
    <x v="1"/>
    <n v="1"/>
    <x v="1"/>
    <s v="White"/>
    <x v="2"/>
    <x v="1"/>
    <m/>
    <n v="22"/>
    <s v="Within Time"/>
    <x v="2"/>
    <n v="17"/>
    <x v="2"/>
    <x v="1"/>
    <x v="1"/>
    <x v="1"/>
  </r>
  <r>
    <n v="436653999"/>
    <s v="R. Cliffe"/>
    <x v="491"/>
    <s v="Dec"/>
    <n v="2023"/>
    <d v="1899-12-30T21:49:00"/>
    <x v="6"/>
    <x v="1"/>
    <n v="48"/>
    <x v="2"/>
    <s v="White"/>
    <x v="2"/>
    <x v="1"/>
    <m/>
    <n v="30"/>
    <s v="Delay"/>
    <x v="9"/>
    <n v="21"/>
    <x v="1"/>
    <x v="3"/>
    <x v="1"/>
    <x v="0"/>
  </r>
  <r>
    <n v="537097772"/>
    <s v="R. Mallia"/>
    <x v="492"/>
    <s v="Oct"/>
    <n v="2024"/>
    <d v="1899-12-30T05:28:00"/>
    <x v="1"/>
    <x v="1"/>
    <n v="3"/>
    <x v="1"/>
    <s v="White"/>
    <x v="2"/>
    <x v="1"/>
    <m/>
    <n v="33"/>
    <s v="Delay"/>
    <x v="7"/>
    <n v="5"/>
    <x v="3"/>
    <x v="2"/>
    <x v="0"/>
    <x v="2"/>
  </r>
  <r>
    <n v="608470337"/>
    <s v="R. Boyle"/>
    <x v="572"/>
    <s v="Jan"/>
    <n v="2024"/>
    <d v="1899-12-30T17:25:00"/>
    <x v="4"/>
    <x v="1"/>
    <n v="22"/>
    <x v="3"/>
    <s v="White"/>
    <x v="2"/>
    <x v="1"/>
    <m/>
    <n v="45"/>
    <s v="Delay"/>
    <x v="21"/>
    <n v="17"/>
    <x v="2"/>
    <x v="1"/>
    <x v="0"/>
    <x v="1"/>
  </r>
  <r>
    <n v="811971091"/>
    <s v="S. Ryal"/>
    <x v="64"/>
    <s v="Mar"/>
    <n v="2024"/>
    <d v="1899-12-30T08:34:00"/>
    <x v="5"/>
    <x v="1"/>
    <n v="61"/>
    <x v="0"/>
    <s v="White"/>
    <x v="2"/>
    <x v="1"/>
    <m/>
    <n v="53"/>
    <s v="Delay"/>
    <x v="13"/>
    <n v="8"/>
    <x v="0"/>
    <x v="2"/>
    <x v="2"/>
    <x v="2"/>
  </r>
  <r>
    <n v="596986693"/>
    <s v="T. Albrighton"/>
    <x v="249"/>
    <s v="Dec"/>
    <n v="2023"/>
    <d v="1899-12-30T20:45:00"/>
    <x v="1"/>
    <x v="1"/>
    <n v="40"/>
    <x v="6"/>
    <s v="White"/>
    <x v="2"/>
    <x v="1"/>
    <m/>
    <n v="10"/>
    <s v="Within Time"/>
    <x v="3"/>
    <n v="20"/>
    <x v="1"/>
    <x v="2"/>
    <x v="1"/>
    <x v="2"/>
  </r>
  <r>
    <n v="563721313"/>
    <s v="U. O'Suaird"/>
    <x v="489"/>
    <s v="Nov"/>
    <n v="2023"/>
    <d v="1899-12-30T12:36:00"/>
    <x v="0"/>
    <x v="1"/>
    <n v="53"/>
    <x v="2"/>
    <s v="White"/>
    <x v="2"/>
    <x v="1"/>
    <m/>
    <n v="26"/>
    <s v="Within Time"/>
    <x v="13"/>
    <n v="12"/>
    <x v="2"/>
    <x v="2"/>
    <x v="1"/>
    <x v="2"/>
  </r>
  <r>
    <n v="171759146"/>
    <s v="U. Hearnah"/>
    <x v="311"/>
    <s v="May"/>
    <n v="2024"/>
    <d v="1899-12-30T03:02:00"/>
    <x v="6"/>
    <x v="1"/>
    <n v="30"/>
    <x v="6"/>
    <s v="White"/>
    <x v="2"/>
    <x v="1"/>
    <m/>
    <n v="32"/>
    <s v="Delay"/>
    <x v="28"/>
    <n v="3"/>
    <x v="3"/>
    <x v="0"/>
    <x v="0"/>
    <x v="2"/>
  </r>
  <r>
    <n v="283637892"/>
    <s v="V. Hanigan"/>
    <x v="218"/>
    <s v="Jun"/>
    <n v="2024"/>
    <d v="1899-12-30T21:09:00"/>
    <x v="0"/>
    <x v="1"/>
    <n v="4"/>
    <x v="1"/>
    <s v="White"/>
    <x v="2"/>
    <x v="1"/>
    <m/>
    <n v="14"/>
    <s v="Within Time"/>
    <x v="9"/>
    <n v="21"/>
    <x v="1"/>
    <x v="3"/>
    <x v="1"/>
    <x v="0"/>
  </r>
  <r>
    <n v="509159216"/>
    <s v="V. Takkos"/>
    <x v="570"/>
    <s v="Jun"/>
    <n v="2024"/>
    <d v="1899-12-30T20:19:00"/>
    <x v="2"/>
    <x v="1"/>
    <n v="12"/>
    <x v="4"/>
    <s v="White"/>
    <x v="2"/>
    <x v="1"/>
    <m/>
    <n v="60"/>
    <s v="Delay"/>
    <x v="22"/>
    <n v="20"/>
    <x v="1"/>
    <x v="1"/>
    <x v="2"/>
    <x v="1"/>
  </r>
  <r>
    <n v="284234071"/>
    <s v="W. Keasley"/>
    <x v="546"/>
    <s v="Mar"/>
    <n v="2024"/>
    <d v="1899-12-30T16:29:00"/>
    <x v="0"/>
    <x v="1"/>
    <n v="33"/>
    <x v="6"/>
    <s v="White"/>
    <x v="2"/>
    <x v="1"/>
    <m/>
    <n v="43"/>
    <s v="Delay"/>
    <x v="27"/>
    <n v="16"/>
    <x v="2"/>
    <x v="3"/>
    <x v="0"/>
    <x v="0"/>
  </r>
  <r>
    <n v="717512915"/>
    <s v="X. Shiels"/>
    <x v="337"/>
    <s v="Oct"/>
    <n v="2024"/>
    <d v="1899-12-30T23:40:00"/>
    <x v="2"/>
    <x v="1"/>
    <n v="7"/>
    <x v="4"/>
    <s v="White"/>
    <x v="2"/>
    <x v="1"/>
    <m/>
    <n v="32"/>
    <s v="Delay"/>
    <x v="24"/>
    <n v="23"/>
    <x v="1"/>
    <x v="1"/>
    <x v="0"/>
    <x v="1"/>
  </r>
  <r>
    <n v="195268178"/>
    <s v="Y. Orrett"/>
    <x v="376"/>
    <s v="Oct"/>
    <n v="2024"/>
    <d v="1899-12-30T13:53:00"/>
    <x v="5"/>
    <x v="1"/>
    <n v="18"/>
    <x v="3"/>
    <s v="White"/>
    <x v="2"/>
    <x v="1"/>
    <m/>
    <n v="27"/>
    <s v="Within Time"/>
    <x v="2"/>
    <n v="13"/>
    <x v="2"/>
    <x v="1"/>
    <x v="1"/>
    <x v="1"/>
  </r>
  <r>
    <n v="512602460"/>
    <s v="Z. Koenen"/>
    <x v="489"/>
    <s v="Nov"/>
    <n v="2023"/>
    <d v="1899-12-30T08:04:00"/>
    <x v="0"/>
    <x v="1"/>
    <n v="26"/>
    <x v="3"/>
    <s v="White"/>
    <x v="2"/>
    <x v="1"/>
    <m/>
    <n v="49"/>
    <s v="Delay"/>
    <x v="13"/>
    <n v="8"/>
    <x v="0"/>
    <x v="2"/>
    <x v="2"/>
    <x v="2"/>
  </r>
  <r>
    <n v="841743492"/>
    <s v="S. Follis"/>
    <x v="168"/>
    <s v="May"/>
    <n v="2024"/>
    <d v="1899-12-30T04:30:00"/>
    <x v="6"/>
    <x v="1"/>
    <n v="10"/>
    <x v="4"/>
    <s v="White"/>
    <x v="2"/>
    <x v="1"/>
    <n v="0"/>
    <n v="50"/>
    <s v="Delay"/>
    <x v="16"/>
    <n v="4"/>
    <x v="3"/>
    <x v="1"/>
    <x v="2"/>
    <x v="1"/>
  </r>
  <r>
    <n v="625471514"/>
    <s v="T. Goodfellowe"/>
    <x v="21"/>
    <s v="Nov"/>
    <n v="2023"/>
    <d v="1899-12-30T07:08:00"/>
    <x v="5"/>
    <x v="1"/>
    <n v="55"/>
    <x v="2"/>
    <s v="White"/>
    <x v="2"/>
    <x v="1"/>
    <n v="0"/>
    <n v="51"/>
    <s v="Delay"/>
    <x v="14"/>
    <n v="7"/>
    <x v="0"/>
    <x v="0"/>
    <x v="2"/>
    <x v="0"/>
  </r>
  <r>
    <n v="360053720"/>
    <s v="A. Francesch"/>
    <x v="455"/>
    <s v="Jul"/>
    <n v="2024"/>
    <d v="1899-12-30T00:00:00"/>
    <x v="1"/>
    <x v="1"/>
    <n v="22"/>
    <x v="3"/>
    <s v="White"/>
    <x v="2"/>
    <x v="1"/>
    <n v="1"/>
    <n v="15"/>
    <s v="Within Time"/>
    <x v="0"/>
    <n v="0"/>
    <x v="3"/>
    <x v="0"/>
    <x v="1"/>
    <x v="0"/>
  </r>
  <r>
    <n v="265412620"/>
    <s v="O. Ruprechter"/>
    <x v="74"/>
    <s v="Oct"/>
    <n v="2023"/>
    <d v="1899-12-30T18:02:00"/>
    <x v="6"/>
    <x v="1"/>
    <n v="76"/>
    <x v="5"/>
    <s v="White"/>
    <x v="2"/>
    <x v="1"/>
    <n v="1"/>
    <n v="23"/>
    <s v="Within Time"/>
    <x v="14"/>
    <n v="18"/>
    <x v="1"/>
    <x v="0"/>
    <x v="1"/>
    <x v="0"/>
  </r>
  <r>
    <n v="472976207"/>
    <s v="X. Bromehed"/>
    <x v="460"/>
    <s v="May"/>
    <n v="2023"/>
    <d v="1899-12-30T11:14:00"/>
    <x v="3"/>
    <x v="1"/>
    <n v="31"/>
    <x v="6"/>
    <s v="White"/>
    <x v="2"/>
    <x v="1"/>
    <n v="1"/>
    <n v="59"/>
    <s v="Delay"/>
    <x v="16"/>
    <n v="11"/>
    <x v="0"/>
    <x v="1"/>
    <x v="2"/>
    <x v="1"/>
  </r>
  <r>
    <n v="540077543"/>
    <s v="Z. Izakson"/>
    <x v="445"/>
    <s v="Feb"/>
    <n v="2024"/>
    <d v="1899-12-30T20:16:00"/>
    <x v="5"/>
    <x v="1"/>
    <n v="54"/>
    <x v="2"/>
    <s v="White"/>
    <x v="2"/>
    <x v="1"/>
    <n v="1"/>
    <n v="60"/>
    <s v="Delay"/>
    <x v="3"/>
    <n v="20"/>
    <x v="1"/>
    <x v="2"/>
    <x v="2"/>
    <x v="2"/>
  </r>
  <r>
    <n v="186487416"/>
    <s v="K. Abbotson"/>
    <x v="120"/>
    <s v="Jul"/>
    <n v="2024"/>
    <d v="1899-12-30T03:12:00"/>
    <x v="6"/>
    <x v="1"/>
    <n v="7"/>
    <x v="4"/>
    <s v="White"/>
    <x v="2"/>
    <x v="1"/>
    <n v="3"/>
    <n v="24"/>
    <s v="Within Time"/>
    <x v="11"/>
    <n v="3"/>
    <x v="3"/>
    <x v="0"/>
    <x v="1"/>
    <x v="0"/>
  </r>
  <r>
    <n v="811134461"/>
    <s v="U. Kloska"/>
    <x v="267"/>
    <s v="May"/>
    <n v="2023"/>
    <d v="1899-12-30T18:02:00"/>
    <x v="1"/>
    <x v="1"/>
    <n v="45"/>
    <x v="2"/>
    <s v="White"/>
    <x v="2"/>
    <x v="1"/>
    <n v="3"/>
    <n v="16"/>
    <s v="Within Time"/>
    <x v="22"/>
    <n v="18"/>
    <x v="1"/>
    <x v="1"/>
    <x v="1"/>
    <x v="1"/>
  </r>
  <r>
    <n v="496475279"/>
    <s v="C. Malitrott"/>
    <x v="153"/>
    <s v="Sep"/>
    <n v="2023"/>
    <d v="1899-12-30T15:03:00"/>
    <x v="2"/>
    <x v="1"/>
    <n v="73"/>
    <x v="5"/>
    <s v="White"/>
    <x v="2"/>
    <x v="1"/>
    <n v="4"/>
    <n v="40"/>
    <s v="Delay"/>
    <x v="28"/>
    <n v="15"/>
    <x v="2"/>
    <x v="0"/>
    <x v="0"/>
    <x v="2"/>
  </r>
  <r>
    <n v="228410095"/>
    <s v="O. Leete"/>
    <x v="105"/>
    <s v="Jun"/>
    <n v="2024"/>
    <d v="1899-12-30T20:16:00"/>
    <x v="4"/>
    <x v="1"/>
    <n v="74"/>
    <x v="5"/>
    <s v="White"/>
    <x v="2"/>
    <x v="1"/>
    <n v="4"/>
    <n v="32"/>
    <s v="Delay"/>
    <x v="8"/>
    <n v="20"/>
    <x v="1"/>
    <x v="3"/>
    <x v="0"/>
    <x v="1"/>
  </r>
  <r>
    <n v="129258655"/>
    <s v="J. Pimer"/>
    <x v="288"/>
    <s v="Jul"/>
    <n v="2024"/>
    <d v="1899-12-30T18:25:00"/>
    <x v="0"/>
    <x v="1"/>
    <n v="73"/>
    <x v="5"/>
    <s v="White"/>
    <x v="2"/>
    <x v="1"/>
    <n v="5"/>
    <n v="19"/>
    <s v="Within Time"/>
    <x v="15"/>
    <n v="18"/>
    <x v="1"/>
    <x v="2"/>
    <x v="1"/>
    <x v="2"/>
  </r>
  <r>
    <n v="415283023"/>
    <s v="Z. Hext"/>
    <x v="529"/>
    <s v="Aug"/>
    <n v="2023"/>
    <d v="1899-12-30T19:24:00"/>
    <x v="2"/>
    <x v="1"/>
    <n v="48"/>
    <x v="2"/>
    <s v="White"/>
    <x v="2"/>
    <x v="1"/>
    <n v="5"/>
    <n v="47"/>
    <s v="Delay"/>
    <x v="29"/>
    <n v="19"/>
    <x v="1"/>
    <x v="2"/>
    <x v="2"/>
    <x v="2"/>
  </r>
  <r>
    <n v="891367946"/>
    <s v="K. Wollaston"/>
    <x v="500"/>
    <s v="Nov"/>
    <n v="2023"/>
    <d v="1899-12-30T18:30:00"/>
    <x v="0"/>
    <x v="1"/>
    <n v="6"/>
    <x v="4"/>
    <s v="White"/>
    <x v="2"/>
    <x v="1"/>
    <n v="6"/>
    <n v="21"/>
    <s v="Within Time"/>
    <x v="21"/>
    <n v="18"/>
    <x v="1"/>
    <x v="1"/>
    <x v="1"/>
    <x v="1"/>
  </r>
  <r>
    <n v="843764020"/>
    <s v="O. Bussy"/>
    <x v="254"/>
    <s v="Jan"/>
    <n v="2024"/>
    <d v="1899-12-30T03:35:00"/>
    <x v="4"/>
    <x v="1"/>
    <n v="79"/>
    <x v="5"/>
    <s v="White"/>
    <x v="2"/>
    <x v="1"/>
    <n v="7"/>
    <n v="14"/>
    <s v="Within Time"/>
    <x v="13"/>
    <n v="3"/>
    <x v="3"/>
    <x v="2"/>
    <x v="1"/>
    <x v="2"/>
  </r>
  <r>
    <n v="168197400"/>
    <s v="W. Grebbin"/>
    <x v="378"/>
    <s v="Aug"/>
    <n v="2023"/>
    <d v="1899-12-30T09:47:00"/>
    <x v="4"/>
    <x v="1"/>
    <n v="49"/>
    <x v="2"/>
    <s v="White"/>
    <x v="2"/>
    <x v="1"/>
    <n v="8"/>
    <n v="43"/>
    <s v="Delay"/>
    <x v="28"/>
    <n v="9"/>
    <x v="0"/>
    <x v="0"/>
    <x v="0"/>
    <x v="2"/>
  </r>
  <r>
    <n v="566419643"/>
    <s v="B. Charlson"/>
    <x v="252"/>
    <s v="Jan"/>
    <n v="2024"/>
    <d v="1899-12-30T13:38:00"/>
    <x v="1"/>
    <x v="1"/>
    <n v="49"/>
    <x v="2"/>
    <s v="White"/>
    <x v="2"/>
    <x v="1"/>
    <n v="9"/>
    <n v="45"/>
    <s v="Delay"/>
    <x v="0"/>
    <n v="13"/>
    <x v="2"/>
    <x v="0"/>
    <x v="0"/>
    <x v="0"/>
  </r>
  <r>
    <n v="426820991"/>
    <s v="M. Quartermain"/>
    <x v="285"/>
    <s v="Oct"/>
    <n v="2024"/>
    <d v="1899-12-30T00:20:00"/>
    <x v="3"/>
    <x v="1"/>
    <n v="7"/>
    <x v="4"/>
    <s v="White"/>
    <x v="2"/>
    <x v="1"/>
    <n v="10"/>
    <n v="31"/>
    <s v="Delay"/>
    <x v="23"/>
    <n v="0"/>
    <x v="3"/>
    <x v="2"/>
    <x v="0"/>
    <x v="2"/>
  </r>
  <r>
    <n v="115727138"/>
    <s v="T. Guinnane"/>
    <x v="50"/>
    <s v="Apr"/>
    <n v="2024"/>
    <d v="1899-12-30T18:33:00"/>
    <x v="4"/>
    <x v="1"/>
    <n v="21"/>
    <x v="3"/>
    <s v="White"/>
    <x v="2"/>
    <x v="1"/>
    <n v="10"/>
    <n v="18"/>
    <s v="Within Time"/>
    <x v="13"/>
    <n v="18"/>
    <x v="1"/>
    <x v="2"/>
    <x v="1"/>
    <x v="2"/>
  </r>
  <r>
    <n v="724360175"/>
    <s v="B. Pluck"/>
    <x v="415"/>
    <s v="Aug"/>
    <n v="2024"/>
    <d v="1899-12-30T08:11:00"/>
    <x v="2"/>
    <x v="1"/>
    <n v="27"/>
    <x v="3"/>
    <s v="White"/>
    <x v="4"/>
    <x v="1"/>
    <m/>
    <n v="36"/>
    <s v="Delay"/>
    <x v="13"/>
    <n v="8"/>
    <x v="0"/>
    <x v="2"/>
    <x v="0"/>
    <x v="2"/>
  </r>
  <r>
    <n v="604926296"/>
    <s v="C. Hallin"/>
    <x v="440"/>
    <s v="Oct"/>
    <n v="2023"/>
    <d v="1899-12-30T09:59:00"/>
    <x v="6"/>
    <x v="1"/>
    <n v="71"/>
    <x v="5"/>
    <s v="White"/>
    <x v="4"/>
    <x v="1"/>
    <m/>
    <n v="25"/>
    <s v="Within Time"/>
    <x v="15"/>
    <n v="9"/>
    <x v="0"/>
    <x v="2"/>
    <x v="1"/>
    <x v="2"/>
  </r>
  <r>
    <n v="635514215"/>
    <s v="E. Seacombe"/>
    <x v="417"/>
    <s v="May"/>
    <n v="2024"/>
    <d v="1899-12-30T17:44:00"/>
    <x v="2"/>
    <x v="1"/>
    <n v="16"/>
    <x v="3"/>
    <s v="White"/>
    <x v="4"/>
    <x v="1"/>
    <m/>
    <n v="39"/>
    <s v="Delay"/>
    <x v="3"/>
    <n v="17"/>
    <x v="2"/>
    <x v="2"/>
    <x v="0"/>
    <x v="2"/>
  </r>
  <r>
    <n v="714153274"/>
    <s v="L. Oliff"/>
    <x v="420"/>
    <s v="Jun"/>
    <n v="2023"/>
    <d v="1899-12-30T07:09:00"/>
    <x v="1"/>
    <x v="1"/>
    <n v="78"/>
    <x v="5"/>
    <s v="White"/>
    <x v="4"/>
    <x v="1"/>
    <m/>
    <n v="59"/>
    <s v="Delay"/>
    <x v="8"/>
    <n v="7"/>
    <x v="0"/>
    <x v="3"/>
    <x v="2"/>
    <x v="1"/>
  </r>
  <r>
    <n v="563647249"/>
    <s v="Q. Lindemann"/>
    <x v="54"/>
    <s v="Apr"/>
    <n v="2024"/>
    <d v="1899-12-30T17:44:00"/>
    <x v="5"/>
    <x v="1"/>
    <n v="78"/>
    <x v="5"/>
    <s v="White"/>
    <x v="4"/>
    <x v="1"/>
    <m/>
    <n v="42"/>
    <s v="Delay"/>
    <x v="7"/>
    <n v="17"/>
    <x v="2"/>
    <x v="2"/>
    <x v="0"/>
    <x v="2"/>
  </r>
  <r>
    <n v="264473879"/>
    <s v="R. Bernardelli"/>
    <x v="274"/>
    <s v="Dec"/>
    <n v="2023"/>
    <d v="1899-12-30T20:24:00"/>
    <x v="1"/>
    <x v="1"/>
    <n v="31"/>
    <x v="6"/>
    <s v="White"/>
    <x v="4"/>
    <x v="1"/>
    <m/>
    <n v="54"/>
    <s v="Delay"/>
    <x v="12"/>
    <n v="20"/>
    <x v="1"/>
    <x v="2"/>
    <x v="2"/>
    <x v="2"/>
  </r>
  <r>
    <n v="566232795"/>
    <s v="T. Herkess"/>
    <x v="273"/>
    <s v="Sep"/>
    <n v="2023"/>
    <d v="1899-12-30T10:28:00"/>
    <x v="3"/>
    <x v="1"/>
    <n v="31"/>
    <x v="6"/>
    <s v="White"/>
    <x v="4"/>
    <x v="1"/>
    <m/>
    <n v="49"/>
    <s v="Delay"/>
    <x v="15"/>
    <n v="10"/>
    <x v="0"/>
    <x v="2"/>
    <x v="2"/>
    <x v="2"/>
  </r>
  <r>
    <n v="453542453"/>
    <s v="U. Dowall"/>
    <x v="500"/>
    <s v="Nov"/>
    <n v="2023"/>
    <d v="1899-12-30T13:27:00"/>
    <x v="0"/>
    <x v="1"/>
    <n v="20"/>
    <x v="3"/>
    <s v="White"/>
    <x v="4"/>
    <x v="1"/>
    <m/>
    <n v="48"/>
    <s v="Delay"/>
    <x v="21"/>
    <n v="13"/>
    <x v="2"/>
    <x v="1"/>
    <x v="2"/>
    <x v="1"/>
  </r>
  <r>
    <n v="754564342"/>
    <s v="U. Leifer"/>
    <x v="357"/>
    <s v="Sep"/>
    <n v="2024"/>
    <d v="1899-12-30T14:32:00"/>
    <x v="6"/>
    <x v="1"/>
    <n v="34"/>
    <x v="6"/>
    <s v="White"/>
    <x v="4"/>
    <x v="1"/>
    <m/>
    <n v="49"/>
    <s v="Delay"/>
    <x v="14"/>
    <n v="14"/>
    <x v="2"/>
    <x v="0"/>
    <x v="2"/>
    <x v="0"/>
  </r>
  <r>
    <n v="615525411"/>
    <s v="W. Casbolt"/>
    <x v="348"/>
    <s v="May"/>
    <n v="2024"/>
    <d v="1899-12-30T00:44:00"/>
    <x v="2"/>
    <x v="1"/>
    <n v="30"/>
    <x v="6"/>
    <s v="White"/>
    <x v="4"/>
    <x v="1"/>
    <m/>
    <n v="26"/>
    <s v="Within Time"/>
    <x v="11"/>
    <n v="0"/>
    <x v="3"/>
    <x v="0"/>
    <x v="1"/>
    <x v="0"/>
  </r>
  <r>
    <n v="470605209"/>
    <s v="Z. Iacovides"/>
    <x v="296"/>
    <s v="Apr"/>
    <n v="2024"/>
    <d v="1899-12-30T22:49:00"/>
    <x v="1"/>
    <x v="1"/>
    <n v="25"/>
    <x v="3"/>
    <s v="White"/>
    <x v="4"/>
    <x v="1"/>
    <m/>
    <n v="29"/>
    <s v="Within Time"/>
    <x v="22"/>
    <n v="22"/>
    <x v="1"/>
    <x v="1"/>
    <x v="1"/>
    <x v="1"/>
  </r>
  <r>
    <n v="438230462"/>
    <s v="A. Harker"/>
    <x v="459"/>
    <s v="Sep"/>
    <n v="2024"/>
    <d v="1899-12-30T02:21:00"/>
    <x v="4"/>
    <x v="1"/>
    <n v="13"/>
    <x v="4"/>
    <s v="White"/>
    <x v="4"/>
    <x v="1"/>
    <n v="2"/>
    <n v="53"/>
    <s v="Delay"/>
    <x v="17"/>
    <n v="2"/>
    <x v="3"/>
    <x v="1"/>
    <x v="2"/>
    <x v="1"/>
  </r>
  <r>
    <n v="854909500"/>
    <s v="Q. Wynrehame"/>
    <x v="393"/>
    <s v="Jul"/>
    <n v="2023"/>
    <d v="1899-12-30T13:21:00"/>
    <x v="6"/>
    <x v="1"/>
    <n v="57"/>
    <x v="2"/>
    <s v="White"/>
    <x v="4"/>
    <x v="1"/>
    <n v="2"/>
    <n v="10"/>
    <s v="Within Time"/>
    <x v="2"/>
    <n v="13"/>
    <x v="2"/>
    <x v="1"/>
    <x v="1"/>
    <x v="1"/>
  </r>
  <r>
    <n v="451681953"/>
    <s v="U. Ainley"/>
    <x v="53"/>
    <s v="Jan"/>
    <n v="2024"/>
    <d v="1899-12-30T05:55:00"/>
    <x v="3"/>
    <x v="1"/>
    <n v="36"/>
    <x v="6"/>
    <s v="White"/>
    <x v="4"/>
    <x v="1"/>
    <n v="3"/>
    <n v="33"/>
    <s v="Delay"/>
    <x v="20"/>
    <n v="5"/>
    <x v="3"/>
    <x v="3"/>
    <x v="0"/>
    <x v="0"/>
  </r>
  <r>
    <n v="683590318"/>
    <s v="N. Fisk"/>
    <x v="47"/>
    <s v="Sep"/>
    <n v="2024"/>
    <d v="1899-12-30T03:42:00"/>
    <x v="0"/>
    <x v="1"/>
    <n v="35"/>
    <x v="6"/>
    <s v="White"/>
    <x v="4"/>
    <x v="1"/>
    <n v="4"/>
    <n v="32"/>
    <s v="Delay"/>
    <x v="10"/>
    <n v="3"/>
    <x v="3"/>
    <x v="2"/>
    <x v="0"/>
    <x v="2"/>
  </r>
  <r>
    <n v="734391461"/>
    <s v="B. Mattussevich"/>
    <x v="571"/>
    <s v="Dec"/>
    <n v="2023"/>
    <d v="1899-12-30T01:21:00"/>
    <x v="0"/>
    <x v="1"/>
    <n v="44"/>
    <x v="6"/>
    <s v="White"/>
    <x v="4"/>
    <x v="1"/>
    <n v="5"/>
    <n v="35"/>
    <s v="Delay"/>
    <x v="22"/>
    <n v="1"/>
    <x v="3"/>
    <x v="1"/>
    <x v="0"/>
    <x v="1"/>
  </r>
  <r>
    <n v="207675562"/>
    <s v="T. Fraanchyonok"/>
    <x v="564"/>
    <s v="Jun"/>
    <n v="2024"/>
    <d v="1899-12-30T15:30:00"/>
    <x v="3"/>
    <x v="1"/>
    <n v="64"/>
    <x v="0"/>
    <s v="White"/>
    <x v="4"/>
    <x v="1"/>
    <n v="5"/>
    <n v="25"/>
    <s v="Within Time"/>
    <x v="30"/>
    <n v="15"/>
    <x v="2"/>
    <x v="3"/>
    <x v="1"/>
    <x v="1"/>
  </r>
  <r>
    <n v="221084372"/>
    <s v="A. Mahaddie"/>
    <x v="421"/>
    <s v="Jul"/>
    <n v="2024"/>
    <d v="1899-12-30T15:29:00"/>
    <x v="6"/>
    <x v="1"/>
    <n v="72"/>
    <x v="5"/>
    <s v="White"/>
    <x v="4"/>
    <x v="1"/>
    <n v="9"/>
    <n v="20"/>
    <s v="Within Time"/>
    <x v="17"/>
    <n v="15"/>
    <x v="2"/>
    <x v="1"/>
    <x v="1"/>
    <x v="1"/>
  </r>
  <r>
    <n v="618159676"/>
    <s v="J. Oldall"/>
    <x v="352"/>
    <s v="Oct"/>
    <n v="2023"/>
    <d v="1899-12-30T14:24:00"/>
    <x v="0"/>
    <x v="1"/>
    <n v="63"/>
    <x v="0"/>
    <s v="White"/>
    <x v="7"/>
    <x v="1"/>
    <m/>
    <n v="31"/>
    <s v="Delay"/>
    <x v="25"/>
    <n v="14"/>
    <x v="2"/>
    <x v="0"/>
    <x v="0"/>
    <x v="0"/>
  </r>
  <r>
    <n v="383245206"/>
    <s v="O. Blackford"/>
    <x v="577"/>
    <s v="Jan"/>
    <n v="2024"/>
    <d v="1899-12-30T14:17:00"/>
    <x v="0"/>
    <x v="1"/>
    <n v="51"/>
    <x v="2"/>
    <s v="White"/>
    <x v="7"/>
    <x v="1"/>
    <m/>
    <n v="60"/>
    <s v="Delay"/>
    <x v="8"/>
    <n v="14"/>
    <x v="2"/>
    <x v="3"/>
    <x v="2"/>
    <x v="1"/>
  </r>
  <r>
    <n v="530065008"/>
    <s v="R. Berendsen"/>
    <x v="434"/>
    <s v="Jun"/>
    <n v="2023"/>
    <d v="1899-12-30T19:19:00"/>
    <x v="5"/>
    <x v="1"/>
    <n v="68"/>
    <x v="0"/>
    <s v="White"/>
    <x v="7"/>
    <x v="1"/>
    <m/>
    <n v="44"/>
    <s v="Delay"/>
    <x v="30"/>
    <n v="19"/>
    <x v="1"/>
    <x v="3"/>
    <x v="0"/>
    <x v="1"/>
  </r>
  <r>
    <n v="210990414"/>
    <s v="S. Gutierrez"/>
    <x v="265"/>
    <s v="Aug"/>
    <n v="2024"/>
    <d v="1899-12-30T15:48:00"/>
    <x v="3"/>
    <x v="1"/>
    <n v="36"/>
    <x v="6"/>
    <s v="White"/>
    <x v="7"/>
    <x v="1"/>
    <m/>
    <n v="31"/>
    <s v="Delay"/>
    <x v="10"/>
    <n v="15"/>
    <x v="2"/>
    <x v="2"/>
    <x v="0"/>
    <x v="2"/>
  </r>
  <r>
    <n v="234648434"/>
    <s v="W. Faherty"/>
    <x v="402"/>
    <s v="Dec"/>
    <n v="2023"/>
    <d v="1899-12-30T12:05:00"/>
    <x v="4"/>
    <x v="1"/>
    <n v="49"/>
    <x v="2"/>
    <s v="White"/>
    <x v="7"/>
    <x v="1"/>
    <m/>
    <n v="42"/>
    <s v="Delay"/>
    <x v="10"/>
    <n v="12"/>
    <x v="2"/>
    <x v="2"/>
    <x v="0"/>
    <x v="2"/>
  </r>
  <r>
    <n v="458667478"/>
    <s v="Z. Mawson"/>
    <x v="169"/>
    <s v="Jul"/>
    <n v="2023"/>
    <d v="1899-12-30T01:49:00"/>
    <x v="6"/>
    <x v="1"/>
    <n v="36"/>
    <x v="6"/>
    <s v="White"/>
    <x v="7"/>
    <x v="1"/>
    <m/>
    <n v="45"/>
    <s v="Delay"/>
    <x v="25"/>
    <n v="1"/>
    <x v="3"/>
    <x v="0"/>
    <x v="0"/>
    <x v="0"/>
  </r>
  <r>
    <n v="144475038"/>
    <s v="K. Alexis"/>
    <x v="88"/>
    <s v="Sep"/>
    <n v="2024"/>
    <d v="1899-12-30T05:39:00"/>
    <x v="5"/>
    <x v="1"/>
    <n v="45"/>
    <x v="2"/>
    <s v="White"/>
    <x v="7"/>
    <x v="1"/>
    <n v="0"/>
    <n v="49"/>
    <s v="Delay"/>
    <x v="22"/>
    <n v="5"/>
    <x v="3"/>
    <x v="1"/>
    <x v="2"/>
    <x v="1"/>
  </r>
  <r>
    <n v="628861438"/>
    <s v="Z. Witherup"/>
    <x v="30"/>
    <s v="Jan"/>
    <n v="2024"/>
    <d v="1899-12-30T16:46:00"/>
    <x v="6"/>
    <x v="1"/>
    <n v="37"/>
    <x v="6"/>
    <s v="White"/>
    <x v="7"/>
    <x v="1"/>
    <n v="6"/>
    <n v="56"/>
    <s v="Delay"/>
    <x v="11"/>
    <n v="16"/>
    <x v="2"/>
    <x v="0"/>
    <x v="2"/>
    <x v="0"/>
  </r>
  <r>
    <n v="433928562"/>
    <s v="Z. Kenworthey"/>
    <x v="429"/>
    <s v="Aug"/>
    <n v="2023"/>
    <d v="1899-12-30T20:00:00"/>
    <x v="1"/>
    <x v="1"/>
    <n v="34"/>
    <x v="6"/>
    <s v="White"/>
    <x v="7"/>
    <x v="1"/>
    <n v="8"/>
    <n v="42"/>
    <s v="Delay"/>
    <x v="5"/>
    <n v="20"/>
    <x v="1"/>
    <x v="0"/>
    <x v="0"/>
    <x v="0"/>
  </r>
  <r>
    <n v="863519551"/>
    <s v="D. Corrin"/>
    <x v="443"/>
    <s v="Sep"/>
    <n v="2024"/>
    <d v="1899-12-30T06:49:00"/>
    <x v="2"/>
    <x v="0"/>
    <n v="46"/>
    <x v="2"/>
    <s v="African American"/>
    <x v="6"/>
    <x v="1"/>
    <m/>
    <n v="51"/>
    <s v="Delay"/>
    <x v="18"/>
    <n v="6"/>
    <x v="0"/>
    <x v="1"/>
    <x v="2"/>
    <x v="1"/>
  </r>
  <r>
    <n v="608453024"/>
    <s v="K. Querree"/>
    <x v="299"/>
    <s v="Feb"/>
    <n v="2024"/>
    <d v="1899-12-30T20:41:00"/>
    <x v="0"/>
    <x v="0"/>
    <n v="36"/>
    <x v="6"/>
    <s v="African American"/>
    <x v="6"/>
    <x v="1"/>
    <m/>
    <n v="24"/>
    <s v="Within Time"/>
    <x v="28"/>
    <n v="20"/>
    <x v="1"/>
    <x v="0"/>
    <x v="1"/>
    <x v="2"/>
  </r>
  <r>
    <n v="700851404"/>
    <s v="L. Klimontovich"/>
    <x v="91"/>
    <s v="Jul"/>
    <n v="2023"/>
    <d v="1899-12-30T08:34:00"/>
    <x v="6"/>
    <x v="0"/>
    <n v="11"/>
    <x v="4"/>
    <s v="African American"/>
    <x v="6"/>
    <x v="1"/>
    <m/>
    <n v="58"/>
    <s v="Delay"/>
    <x v="10"/>
    <n v="8"/>
    <x v="0"/>
    <x v="2"/>
    <x v="2"/>
    <x v="2"/>
  </r>
  <r>
    <n v="321291165"/>
    <s v="O. Wyld"/>
    <x v="93"/>
    <s v="Mar"/>
    <n v="2024"/>
    <d v="1899-12-30T05:19:00"/>
    <x v="3"/>
    <x v="0"/>
    <n v="61"/>
    <x v="0"/>
    <s v="African American"/>
    <x v="6"/>
    <x v="1"/>
    <m/>
    <n v="14"/>
    <s v="Within Time"/>
    <x v="15"/>
    <n v="5"/>
    <x v="3"/>
    <x v="2"/>
    <x v="1"/>
    <x v="2"/>
  </r>
  <r>
    <n v="340314912"/>
    <s v="O. Renshaw"/>
    <x v="474"/>
    <s v="Jul"/>
    <n v="2023"/>
    <d v="1899-12-30T17:25:00"/>
    <x v="3"/>
    <x v="0"/>
    <n v="19"/>
    <x v="3"/>
    <s v="African American"/>
    <x v="6"/>
    <x v="1"/>
    <m/>
    <n v="42"/>
    <s v="Delay"/>
    <x v="30"/>
    <n v="17"/>
    <x v="2"/>
    <x v="3"/>
    <x v="0"/>
    <x v="1"/>
  </r>
  <r>
    <n v="684156213"/>
    <s v="O. Tilzey"/>
    <x v="552"/>
    <s v="Nov"/>
    <n v="2023"/>
    <d v="1899-12-30T20:17:00"/>
    <x v="0"/>
    <x v="0"/>
    <n v="75"/>
    <x v="5"/>
    <s v="African American"/>
    <x v="6"/>
    <x v="1"/>
    <m/>
    <n v="50"/>
    <s v="Delay"/>
    <x v="1"/>
    <n v="20"/>
    <x v="1"/>
    <x v="0"/>
    <x v="2"/>
    <x v="0"/>
  </r>
  <r>
    <n v="229420816"/>
    <s v="R. Rowston"/>
    <x v="276"/>
    <s v="Oct"/>
    <n v="2023"/>
    <d v="1899-12-30T16:28:00"/>
    <x v="3"/>
    <x v="0"/>
    <n v="44"/>
    <x v="6"/>
    <s v="African American"/>
    <x v="6"/>
    <x v="1"/>
    <m/>
    <n v="50"/>
    <s v="Delay"/>
    <x v="4"/>
    <n v="16"/>
    <x v="2"/>
    <x v="2"/>
    <x v="2"/>
    <x v="2"/>
  </r>
  <r>
    <n v="782823086"/>
    <s v="T. Sabbins"/>
    <x v="555"/>
    <s v="Feb"/>
    <n v="2024"/>
    <d v="1899-12-30T18:21:00"/>
    <x v="4"/>
    <x v="0"/>
    <n v="43"/>
    <x v="6"/>
    <s v="African American"/>
    <x v="6"/>
    <x v="1"/>
    <m/>
    <n v="27"/>
    <s v="Within Time"/>
    <x v="7"/>
    <n v="18"/>
    <x v="1"/>
    <x v="2"/>
    <x v="1"/>
    <x v="2"/>
  </r>
  <r>
    <n v="246513655"/>
    <s v="Z. Lardez"/>
    <x v="275"/>
    <s v="Dec"/>
    <n v="2023"/>
    <d v="1899-12-30T07:05:00"/>
    <x v="2"/>
    <x v="0"/>
    <n v="19"/>
    <x v="3"/>
    <s v="African American"/>
    <x v="6"/>
    <x v="1"/>
    <m/>
    <n v="28"/>
    <s v="Within Time"/>
    <x v="26"/>
    <n v="7"/>
    <x v="0"/>
    <x v="2"/>
    <x v="1"/>
    <x v="2"/>
  </r>
  <r>
    <n v="377393538"/>
    <s v="Y. Mechan"/>
    <x v="436"/>
    <s v="Aug"/>
    <n v="2023"/>
    <d v="1899-12-30T16:24:00"/>
    <x v="5"/>
    <x v="0"/>
    <n v="27"/>
    <x v="3"/>
    <s v="African American"/>
    <x v="6"/>
    <x v="1"/>
    <n v="9"/>
    <n v="26"/>
    <s v="Within Time"/>
    <x v="25"/>
    <n v="16"/>
    <x v="2"/>
    <x v="0"/>
    <x v="1"/>
    <x v="0"/>
  </r>
  <r>
    <n v="825779437"/>
    <s v="B. Halsey"/>
    <x v="384"/>
    <s v="May"/>
    <n v="2024"/>
    <d v="1899-12-30T17:33:00"/>
    <x v="5"/>
    <x v="0"/>
    <n v="15"/>
    <x v="3"/>
    <s v="African American"/>
    <x v="3"/>
    <x v="1"/>
    <m/>
    <n v="25"/>
    <s v="Within Time"/>
    <x v="29"/>
    <n v="17"/>
    <x v="2"/>
    <x v="2"/>
    <x v="1"/>
    <x v="2"/>
  </r>
  <r>
    <n v="269477139"/>
    <s v="C. Treadway"/>
    <x v="372"/>
    <s v="Jun"/>
    <n v="2023"/>
    <d v="1899-12-30T00:53:00"/>
    <x v="4"/>
    <x v="0"/>
    <n v="44"/>
    <x v="6"/>
    <s v="African American"/>
    <x v="3"/>
    <x v="1"/>
    <m/>
    <n v="17"/>
    <s v="Within Time"/>
    <x v="5"/>
    <n v="0"/>
    <x v="3"/>
    <x v="0"/>
    <x v="1"/>
    <x v="0"/>
  </r>
  <r>
    <n v="207768815"/>
    <s v="G. Tingey"/>
    <x v="303"/>
    <s v="Mar"/>
    <n v="2024"/>
    <d v="1899-12-30T04:06:00"/>
    <x v="1"/>
    <x v="0"/>
    <n v="19"/>
    <x v="3"/>
    <s v="African American"/>
    <x v="3"/>
    <x v="1"/>
    <m/>
    <n v="32"/>
    <s v="Delay"/>
    <x v="30"/>
    <n v="4"/>
    <x v="3"/>
    <x v="3"/>
    <x v="0"/>
    <x v="1"/>
  </r>
  <r>
    <n v="193377138"/>
    <s v="J. Simons"/>
    <x v="243"/>
    <s v="Jun"/>
    <n v="2024"/>
    <d v="1899-12-30T14:13:00"/>
    <x v="1"/>
    <x v="0"/>
    <n v="75"/>
    <x v="5"/>
    <s v="African American"/>
    <x v="3"/>
    <x v="1"/>
    <m/>
    <n v="60"/>
    <s v="Delay"/>
    <x v="19"/>
    <n v="14"/>
    <x v="2"/>
    <x v="3"/>
    <x v="2"/>
    <x v="1"/>
  </r>
  <r>
    <n v="763068777"/>
    <s v="K. Bent"/>
    <x v="468"/>
    <s v="Jun"/>
    <n v="2023"/>
    <d v="1899-12-30T02:12:00"/>
    <x v="0"/>
    <x v="0"/>
    <n v="76"/>
    <x v="5"/>
    <s v="African American"/>
    <x v="3"/>
    <x v="1"/>
    <m/>
    <n v="25"/>
    <s v="Within Time"/>
    <x v="16"/>
    <n v="2"/>
    <x v="3"/>
    <x v="1"/>
    <x v="1"/>
    <x v="1"/>
  </r>
  <r>
    <n v="628602471"/>
    <s v="S. Nardi"/>
    <x v="326"/>
    <s v="Dec"/>
    <n v="2023"/>
    <d v="1899-12-30T11:39:00"/>
    <x v="5"/>
    <x v="0"/>
    <n v="13"/>
    <x v="4"/>
    <s v="African American"/>
    <x v="3"/>
    <x v="1"/>
    <m/>
    <n v="41"/>
    <s v="Delay"/>
    <x v="1"/>
    <n v="11"/>
    <x v="0"/>
    <x v="0"/>
    <x v="0"/>
    <x v="0"/>
  </r>
  <r>
    <n v="752344471"/>
    <s v="S. Baltzar"/>
    <x v="484"/>
    <s v="Nov"/>
    <n v="2023"/>
    <d v="1899-12-30T00:18:00"/>
    <x v="4"/>
    <x v="0"/>
    <n v="56"/>
    <x v="2"/>
    <s v="African American"/>
    <x v="3"/>
    <x v="1"/>
    <m/>
    <n v="49"/>
    <s v="Delay"/>
    <x v="23"/>
    <n v="0"/>
    <x v="3"/>
    <x v="2"/>
    <x v="2"/>
    <x v="2"/>
  </r>
  <r>
    <n v="148187869"/>
    <s v="A. Juliff"/>
    <x v="502"/>
    <s v="Sep"/>
    <n v="2023"/>
    <d v="1899-12-30T21:24:00"/>
    <x v="2"/>
    <x v="0"/>
    <n v="17"/>
    <x v="3"/>
    <s v="African American"/>
    <x v="3"/>
    <x v="1"/>
    <n v="5"/>
    <n v="22"/>
    <s v="Within Time"/>
    <x v="26"/>
    <n v="21"/>
    <x v="1"/>
    <x v="2"/>
    <x v="1"/>
    <x v="2"/>
  </r>
  <r>
    <n v="899681954"/>
    <s v="H. Gerler"/>
    <x v="157"/>
    <s v="Jan"/>
    <n v="2024"/>
    <d v="1899-12-30T10:44:00"/>
    <x v="0"/>
    <x v="0"/>
    <n v="33"/>
    <x v="6"/>
    <s v="African American"/>
    <x v="3"/>
    <x v="1"/>
    <n v="5"/>
    <n v="36"/>
    <s v="Delay"/>
    <x v="15"/>
    <n v="10"/>
    <x v="0"/>
    <x v="2"/>
    <x v="0"/>
    <x v="2"/>
  </r>
  <r>
    <n v="585233839"/>
    <s v="S. Salway"/>
    <x v="220"/>
    <s v="Feb"/>
    <n v="2024"/>
    <d v="1899-12-30T16:34:00"/>
    <x v="2"/>
    <x v="0"/>
    <n v="59"/>
    <x v="2"/>
    <s v="African American"/>
    <x v="3"/>
    <x v="1"/>
    <n v="10"/>
    <n v="46"/>
    <s v="Delay"/>
    <x v="13"/>
    <n v="16"/>
    <x v="2"/>
    <x v="2"/>
    <x v="2"/>
    <x v="2"/>
  </r>
  <r>
    <n v="317638141"/>
    <s v="A. Maudling"/>
    <x v="97"/>
    <s v="Jul"/>
    <n v="2024"/>
    <d v="1899-12-30T06:23:00"/>
    <x v="6"/>
    <x v="0"/>
    <n v="60"/>
    <x v="0"/>
    <s v="African American"/>
    <x v="1"/>
    <x v="1"/>
    <m/>
    <n v="10"/>
    <s v="Within Time"/>
    <x v="30"/>
    <n v="6"/>
    <x v="0"/>
    <x v="3"/>
    <x v="1"/>
    <x v="1"/>
  </r>
  <r>
    <n v="730929749"/>
    <s v="A. Hearty"/>
    <x v="339"/>
    <s v="Feb"/>
    <n v="2024"/>
    <d v="1899-12-30T01:07:00"/>
    <x v="3"/>
    <x v="0"/>
    <n v="18"/>
    <x v="3"/>
    <s v="African American"/>
    <x v="1"/>
    <x v="1"/>
    <m/>
    <n v="13"/>
    <s v="Within Time"/>
    <x v="10"/>
    <n v="1"/>
    <x v="3"/>
    <x v="2"/>
    <x v="1"/>
    <x v="2"/>
  </r>
  <r>
    <n v="153867429"/>
    <s v="A. Rozalski"/>
    <x v="525"/>
    <s v="Apr"/>
    <n v="2024"/>
    <d v="1899-12-30T02:44:00"/>
    <x v="4"/>
    <x v="0"/>
    <n v="38"/>
    <x v="6"/>
    <s v="African American"/>
    <x v="1"/>
    <x v="1"/>
    <m/>
    <n v="32"/>
    <s v="Delay"/>
    <x v="4"/>
    <n v="2"/>
    <x v="3"/>
    <x v="2"/>
    <x v="0"/>
    <x v="2"/>
  </r>
  <r>
    <n v="209138764"/>
    <s v="A. Glaister"/>
    <x v="252"/>
    <s v="Jan"/>
    <n v="2024"/>
    <d v="1899-12-30T13:10:00"/>
    <x v="1"/>
    <x v="0"/>
    <n v="45"/>
    <x v="2"/>
    <s v="African American"/>
    <x v="1"/>
    <x v="1"/>
    <m/>
    <n v="36"/>
    <s v="Delay"/>
    <x v="0"/>
    <n v="13"/>
    <x v="2"/>
    <x v="0"/>
    <x v="0"/>
    <x v="0"/>
  </r>
  <r>
    <n v="246426834"/>
    <s v="B. Birtle"/>
    <x v="29"/>
    <s v="Aug"/>
    <n v="2024"/>
    <d v="1899-12-30T01:59:00"/>
    <x v="4"/>
    <x v="0"/>
    <n v="43"/>
    <x v="6"/>
    <s v="African American"/>
    <x v="1"/>
    <x v="1"/>
    <m/>
    <n v="15"/>
    <s v="Within Time"/>
    <x v="18"/>
    <n v="1"/>
    <x v="3"/>
    <x v="1"/>
    <x v="1"/>
    <x v="1"/>
  </r>
  <r>
    <n v="848115125"/>
    <s v="B. Ayliffe"/>
    <x v="421"/>
    <s v="Jul"/>
    <n v="2024"/>
    <d v="1899-12-30T08:01:00"/>
    <x v="6"/>
    <x v="0"/>
    <n v="32"/>
    <x v="6"/>
    <s v="African American"/>
    <x v="1"/>
    <x v="1"/>
    <m/>
    <n v="25"/>
    <s v="Within Time"/>
    <x v="17"/>
    <n v="8"/>
    <x v="0"/>
    <x v="1"/>
    <x v="1"/>
    <x v="1"/>
  </r>
  <r>
    <n v="314974194"/>
    <s v="C. Petett"/>
    <x v="455"/>
    <s v="Jul"/>
    <n v="2024"/>
    <d v="1899-12-30T20:11:00"/>
    <x v="1"/>
    <x v="0"/>
    <n v="47"/>
    <x v="2"/>
    <s v="African American"/>
    <x v="1"/>
    <x v="1"/>
    <m/>
    <n v="23"/>
    <s v="Within Time"/>
    <x v="0"/>
    <n v="20"/>
    <x v="1"/>
    <x v="0"/>
    <x v="1"/>
    <x v="0"/>
  </r>
  <r>
    <n v="722552589"/>
    <s v="C. De Mico"/>
    <x v="243"/>
    <s v="Jun"/>
    <n v="2024"/>
    <d v="1899-12-30T03:17:00"/>
    <x v="1"/>
    <x v="0"/>
    <n v="67"/>
    <x v="0"/>
    <s v="African American"/>
    <x v="1"/>
    <x v="1"/>
    <m/>
    <n v="58"/>
    <s v="Delay"/>
    <x v="19"/>
    <n v="3"/>
    <x v="3"/>
    <x v="3"/>
    <x v="2"/>
    <x v="1"/>
  </r>
  <r>
    <n v="845063779"/>
    <s v="D. Meddick"/>
    <x v="178"/>
    <s v="Apr"/>
    <n v="2024"/>
    <d v="1899-12-30T12:50:00"/>
    <x v="1"/>
    <x v="0"/>
    <n v="50"/>
    <x v="2"/>
    <s v="African American"/>
    <x v="1"/>
    <x v="1"/>
    <m/>
    <n v="36"/>
    <s v="Delay"/>
    <x v="0"/>
    <n v="12"/>
    <x v="2"/>
    <x v="0"/>
    <x v="0"/>
    <x v="0"/>
  </r>
  <r>
    <n v="205080013"/>
    <s v="D. Korn"/>
    <x v="346"/>
    <s v="Aug"/>
    <n v="2023"/>
    <d v="1899-12-30T20:07:00"/>
    <x v="2"/>
    <x v="0"/>
    <n v="30"/>
    <x v="6"/>
    <s v="African American"/>
    <x v="1"/>
    <x v="1"/>
    <m/>
    <n v="45"/>
    <s v="Delay"/>
    <x v="8"/>
    <n v="20"/>
    <x v="1"/>
    <x v="3"/>
    <x v="0"/>
    <x v="1"/>
  </r>
  <r>
    <n v="401757006"/>
    <s v="D. Kinahan"/>
    <x v="281"/>
    <s v="Jan"/>
    <n v="2024"/>
    <d v="1899-12-30T15:36:00"/>
    <x v="2"/>
    <x v="0"/>
    <n v="55"/>
    <x v="2"/>
    <s v="African American"/>
    <x v="1"/>
    <x v="1"/>
    <m/>
    <n v="46"/>
    <s v="Delay"/>
    <x v="2"/>
    <n v="15"/>
    <x v="2"/>
    <x v="1"/>
    <x v="2"/>
    <x v="1"/>
  </r>
  <r>
    <n v="859313788"/>
    <s v="E. Prott"/>
    <x v="387"/>
    <s v="Apr"/>
    <n v="2024"/>
    <d v="1899-12-30T05:53:00"/>
    <x v="0"/>
    <x v="0"/>
    <n v="23"/>
    <x v="3"/>
    <s v="African American"/>
    <x v="1"/>
    <x v="1"/>
    <m/>
    <n v="15"/>
    <s v="Within Time"/>
    <x v="15"/>
    <n v="5"/>
    <x v="3"/>
    <x v="2"/>
    <x v="1"/>
    <x v="2"/>
  </r>
  <r>
    <n v="725053696"/>
    <s v="E. Bonsul"/>
    <x v="137"/>
    <s v="Dec"/>
    <n v="2023"/>
    <d v="1899-12-30T20:54:00"/>
    <x v="3"/>
    <x v="0"/>
    <n v="36"/>
    <x v="6"/>
    <s v="African American"/>
    <x v="1"/>
    <x v="1"/>
    <m/>
    <n v="21"/>
    <s v="Within Time"/>
    <x v="24"/>
    <n v="20"/>
    <x v="1"/>
    <x v="1"/>
    <x v="1"/>
    <x v="1"/>
  </r>
  <r>
    <n v="814087027"/>
    <s v="F. Skelbeck"/>
    <x v="560"/>
    <s v="Apr"/>
    <n v="2024"/>
    <d v="1899-12-30T17:45:00"/>
    <x v="0"/>
    <x v="0"/>
    <n v="65"/>
    <x v="0"/>
    <s v="African American"/>
    <x v="1"/>
    <x v="1"/>
    <m/>
    <n v="17"/>
    <s v="Within Time"/>
    <x v="8"/>
    <n v="17"/>
    <x v="2"/>
    <x v="3"/>
    <x v="1"/>
    <x v="1"/>
  </r>
  <r>
    <n v="858026228"/>
    <s v="F. Tomik"/>
    <x v="308"/>
    <s v="May"/>
    <n v="2023"/>
    <d v="1899-12-30T09:59:00"/>
    <x v="4"/>
    <x v="0"/>
    <n v="22"/>
    <x v="3"/>
    <s v="African American"/>
    <x v="1"/>
    <x v="1"/>
    <m/>
    <n v="22"/>
    <s v="Within Time"/>
    <x v="4"/>
    <n v="9"/>
    <x v="0"/>
    <x v="2"/>
    <x v="1"/>
    <x v="2"/>
  </r>
  <r>
    <n v="546865704"/>
    <s v="F. Minshull"/>
    <x v="212"/>
    <s v="May"/>
    <n v="2023"/>
    <d v="1899-12-30T17:34:00"/>
    <x v="5"/>
    <x v="0"/>
    <n v="51"/>
    <x v="2"/>
    <s v="African American"/>
    <x v="1"/>
    <x v="1"/>
    <m/>
    <n v="22"/>
    <s v="Within Time"/>
    <x v="5"/>
    <n v="17"/>
    <x v="2"/>
    <x v="0"/>
    <x v="1"/>
    <x v="0"/>
  </r>
  <r>
    <n v="744361390"/>
    <s v="F. Lambarton"/>
    <x v="38"/>
    <s v="Mar"/>
    <n v="2024"/>
    <d v="1899-12-30T07:44:00"/>
    <x v="1"/>
    <x v="0"/>
    <n v="26"/>
    <x v="3"/>
    <s v="African American"/>
    <x v="1"/>
    <x v="1"/>
    <m/>
    <n v="28"/>
    <s v="Within Time"/>
    <x v="3"/>
    <n v="7"/>
    <x v="0"/>
    <x v="2"/>
    <x v="1"/>
    <x v="2"/>
  </r>
  <r>
    <n v="278415607"/>
    <s v="F. Genery"/>
    <x v="86"/>
    <s v="Jul"/>
    <n v="2024"/>
    <d v="1899-12-30T02:21:00"/>
    <x v="4"/>
    <x v="0"/>
    <n v="72"/>
    <x v="5"/>
    <s v="African American"/>
    <x v="1"/>
    <x v="1"/>
    <m/>
    <n v="47"/>
    <s v="Delay"/>
    <x v="19"/>
    <n v="2"/>
    <x v="3"/>
    <x v="3"/>
    <x v="2"/>
    <x v="1"/>
  </r>
  <r>
    <n v="474798359"/>
    <s v="G. Woodcroft"/>
    <x v="484"/>
    <s v="Nov"/>
    <n v="2023"/>
    <d v="1899-12-30T07:01:00"/>
    <x v="4"/>
    <x v="0"/>
    <n v="4"/>
    <x v="1"/>
    <s v="African American"/>
    <x v="1"/>
    <x v="1"/>
    <m/>
    <n v="32"/>
    <s v="Delay"/>
    <x v="23"/>
    <n v="7"/>
    <x v="0"/>
    <x v="2"/>
    <x v="0"/>
    <x v="2"/>
  </r>
  <r>
    <n v="368602216"/>
    <s v="G. Rogerot"/>
    <x v="93"/>
    <s v="Mar"/>
    <n v="2024"/>
    <d v="1899-12-30T15:23:00"/>
    <x v="3"/>
    <x v="0"/>
    <n v="47"/>
    <x v="2"/>
    <s v="African American"/>
    <x v="1"/>
    <x v="1"/>
    <m/>
    <n v="36"/>
    <s v="Delay"/>
    <x v="15"/>
    <n v="15"/>
    <x v="2"/>
    <x v="2"/>
    <x v="0"/>
    <x v="2"/>
  </r>
  <r>
    <n v="624350744"/>
    <s v="G. Routham"/>
    <x v="422"/>
    <s v="Feb"/>
    <n v="2024"/>
    <d v="1899-12-30T11:21:00"/>
    <x v="1"/>
    <x v="0"/>
    <n v="76"/>
    <x v="5"/>
    <s v="African American"/>
    <x v="1"/>
    <x v="1"/>
    <m/>
    <n v="38"/>
    <s v="Delay"/>
    <x v="8"/>
    <n v="11"/>
    <x v="0"/>
    <x v="3"/>
    <x v="0"/>
    <x v="1"/>
  </r>
  <r>
    <n v="737856782"/>
    <s v="G. McNirlin"/>
    <x v="311"/>
    <s v="May"/>
    <n v="2024"/>
    <d v="1899-12-30T13:28:00"/>
    <x v="6"/>
    <x v="0"/>
    <n v="32"/>
    <x v="6"/>
    <s v="African American"/>
    <x v="1"/>
    <x v="1"/>
    <m/>
    <n v="41"/>
    <s v="Delay"/>
    <x v="28"/>
    <n v="13"/>
    <x v="2"/>
    <x v="0"/>
    <x v="0"/>
    <x v="2"/>
  </r>
  <r>
    <n v="608624792"/>
    <s v="G. David"/>
    <x v="204"/>
    <s v="May"/>
    <n v="2023"/>
    <d v="1899-12-30T23:17:00"/>
    <x v="5"/>
    <x v="0"/>
    <n v="67"/>
    <x v="0"/>
    <s v="African American"/>
    <x v="1"/>
    <x v="1"/>
    <m/>
    <n v="49"/>
    <s v="Delay"/>
    <x v="9"/>
    <n v="23"/>
    <x v="1"/>
    <x v="3"/>
    <x v="2"/>
    <x v="0"/>
  </r>
  <r>
    <n v="614408020"/>
    <s v="H. Woodcock"/>
    <x v="239"/>
    <s v="Jan"/>
    <n v="2024"/>
    <d v="1899-12-30T16:14:00"/>
    <x v="2"/>
    <x v="0"/>
    <n v="71"/>
    <x v="5"/>
    <s v="African American"/>
    <x v="1"/>
    <x v="1"/>
    <m/>
    <n v="20"/>
    <s v="Within Time"/>
    <x v="25"/>
    <n v="16"/>
    <x v="2"/>
    <x v="0"/>
    <x v="1"/>
    <x v="0"/>
  </r>
  <r>
    <n v="514653918"/>
    <s v="H. Chestney"/>
    <x v="230"/>
    <s v="Jul"/>
    <n v="2024"/>
    <d v="1899-12-30T13:57:00"/>
    <x v="2"/>
    <x v="0"/>
    <n v="18"/>
    <x v="3"/>
    <s v="African American"/>
    <x v="1"/>
    <x v="1"/>
    <m/>
    <n v="22"/>
    <s v="Within Time"/>
    <x v="25"/>
    <n v="13"/>
    <x v="2"/>
    <x v="0"/>
    <x v="1"/>
    <x v="0"/>
  </r>
  <r>
    <n v="853116791"/>
    <s v="H. Robshaw"/>
    <x v="260"/>
    <s v="Feb"/>
    <n v="2024"/>
    <d v="1899-12-30T08:42:00"/>
    <x v="1"/>
    <x v="0"/>
    <n v="74"/>
    <x v="5"/>
    <s v="African American"/>
    <x v="1"/>
    <x v="1"/>
    <m/>
    <n v="41"/>
    <s v="Delay"/>
    <x v="15"/>
    <n v="8"/>
    <x v="0"/>
    <x v="2"/>
    <x v="0"/>
    <x v="2"/>
  </r>
  <r>
    <n v="810252434"/>
    <s v="I. Lippatt"/>
    <x v="360"/>
    <s v="Aug"/>
    <n v="2024"/>
    <d v="1899-12-30T05:32:00"/>
    <x v="6"/>
    <x v="0"/>
    <n v="78"/>
    <x v="5"/>
    <s v="African American"/>
    <x v="1"/>
    <x v="1"/>
    <m/>
    <n v="10"/>
    <s v="Within Time"/>
    <x v="27"/>
    <n v="5"/>
    <x v="3"/>
    <x v="3"/>
    <x v="1"/>
    <x v="0"/>
  </r>
  <r>
    <n v="207924947"/>
    <s v="I. Dinnage"/>
    <x v="550"/>
    <s v="Oct"/>
    <n v="2024"/>
    <d v="1899-12-30T00:34:00"/>
    <x v="1"/>
    <x v="0"/>
    <n v="23"/>
    <x v="3"/>
    <s v="African American"/>
    <x v="1"/>
    <x v="1"/>
    <m/>
    <n v="11"/>
    <s v="Within Time"/>
    <x v="18"/>
    <n v="0"/>
    <x v="3"/>
    <x v="1"/>
    <x v="1"/>
    <x v="1"/>
  </r>
  <r>
    <n v="596810629"/>
    <s v="I. Wycliff"/>
    <x v="441"/>
    <s v="Apr"/>
    <n v="2024"/>
    <d v="1899-12-30T18:19:00"/>
    <x v="1"/>
    <x v="0"/>
    <n v="48"/>
    <x v="2"/>
    <s v="African American"/>
    <x v="1"/>
    <x v="1"/>
    <m/>
    <n v="20"/>
    <s v="Within Time"/>
    <x v="23"/>
    <n v="18"/>
    <x v="1"/>
    <x v="2"/>
    <x v="1"/>
    <x v="2"/>
  </r>
  <r>
    <n v="709758904"/>
    <s v="I. Machans"/>
    <x v="578"/>
    <s v="Jul"/>
    <n v="2023"/>
    <d v="1899-12-30T03:54:00"/>
    <x v="2"/>
    <x v="0"/>
    <n v="11"/>
    <x v="4"/>
    <s v="African American"/>
    <x v="1"/>
    <x v="1"/>
    <m/>
    <n v="23"/>
    <s v="Within Time"/>
    <x v="23"/>
    <n v="3"/>
    <x v="3"/>
    <x v="2"/>
    <x v="1"/>
    <x v="2"/>
  </r>
  <r>
    <n v="270867036"/>
    <s v="I. Francesco"/>
    <x v="229"/>
    <s v="Feb"/>
    <n v="2024"/>
    <d v="1899-12-30T22:54:00"/>
    <x v="5"/>
    <x v="0"/>
    <n v="63"/>
    <x v="0"/>
    <s v="African American"/>
    <x v="1"/>
    <x v="1"/>
    <m/>
    <n v="47"/>
    <s v="Delay"/>
    <x v="11"/>
    <n v="22"/>
    <x v="1"/>
    <x v="0"/>
    <x v="2"/>
    <x v="0"/>
  </r>
  <r>
    <n v="657177377"/>
    <s v="J. Howroyd"/>
    <x v="214"/>
    <s v="Feb"/>
    <n v="2024"/>
    <d v="1899-12-30T07:01:00"/>
    <x v="2"/>
    <x v="0"/>
    <n v="26"/>
    <x v="3"/>
    <s v="African American"/>
    <x v="1"/>
    <x v="1"/>
    <m/>
    <n v="12"/>
    <s v="Within Time"/>
    <x v="21"/>
    <n v="7"/>
    <x v="0"/>
    <x v="1"/>
    <x v="1"/>
    <x v="1"/>
  </r>
  <r>
    <n v="652779755"/>
    <s v="J. Chamberlin"/>
    <x v="128"/>
    <s v="Aug"/>
    <n v="2023"/>
    <d v="1899-12-30T01:20:00"/>
    <x v="5"/>
    <x v="0"/>
    <n v="44"/>
    <x v="6"/>
    <s v="African American"/>
    <x v="1"/>
    <x v="1"/>
    <m/>
    <n v="16"/>
    <s v="Within Time"/>
    <x v="6"/>
    <n v="1"/>
    <x v="3"/>
    <x v="3"/>
    <x v="1"/>
    <x v="0"/>
  </r>
  <r>
    <n v="343466292"/>
    <s v="K. Clarke"/>
    <x v="429"/>
    <s v="Aug"/>
    <n v="2023"/>
    <d v="1899-12-30T14:37:00"/>
    <x v="1"/>
    <x v="0"/>
    <n v="25"/>
    <x v="3"/>
    <s v="African American"/>
    <x v="1"/>
    <x v="1"/>
    <m/>
    <n v="38"/>
    <s v="Delay"/>
    <x v="5"/>
    <n v="14"/>
    <x v="2"/>
    <x v="0"/>
    <x v="0"/>
    <x v="0"/>
  </r>
  <r>
    <n v="404439499"/>
    <s v="K. Blaydes"/>
    <x v="363"/>
    <s v="Sep"/>
    <n v="2024"/>
    <d v="1899-12-30T20:33:00"/>
    <x v="4"/>
    <x v="0"/>
    <n v="79"/>
    <x v="5"/>
    <s v="African American"/>
    <x v="1"/>
    <x v="1"/>
    <m/>
    <n v="38"/>
    <s v="Delay"/>
    <x v="30"/>
    <n v="20"/>
    <x v="1"/>
    <x v="3"/>
    <x v="0"/>
    <x v="1"/>
  </r>
  <r>
    <n v="196166364"/>
    <s v="K. Gartland"/>
    <x v="144"/>
    <s v="Apr"/>
    <n v="2024"/>
    <d v="1899-12-30T12:16:00"/>
    <x v="4"/>
    <x v="0"/>
    <n v="74"/>
    <x v="5"/>
    <s v="African American"/>
    <x v="1"/>
    <x v="1"/>
    <m/>
    <n v="39"/>
    <s v="Delay"/>
    <x v="1"/>
    <n v="12"/>
    <x v="2"/>
    <x v="0"/>
    <x v="0"/>
    <x v="0"/>
  </r>
  <r>
    <n v="543388768"/>
    <s v="K. Dumbell"/>
    <x v="360"/>
    <s v="Aug"/>
    <n v="2024"/>
    <d v="1899-12-30T07:05:00"/>
    <x v="6"/>
    <x v="0"/>
    <n v="40"/>
    <x v="6"/>
    <s v="African American"/>
    <x v="1"/>
    <x v="1"/>
    <m/>
    <n v="40"/>
    <s v="Delay"/>
    <x v="27"/>
    <n v="7"/>
    <x v="0"/>
    <x v="3"/>
    <x v="0"/>
    <x v="0"/>
  </r>
  <r>
    <n v="749068527"/>
    <s v="L. Semens"/>
    <x v="569"/>
    <s v="Sep"/>
    <n v="2023"/>
    <d v="1899-12-30T13:50:00"/>
    <x v="4"/>
    <x v="0"/>
    <n v="41"/>
    <x v="6"/>
    <s v="African American"/>
    <x v="1"/>
    <x v="1"/>
    <m/>
    <n v="60"/>
    <s v="Delay"/>
    <x v="6"/>
    <n v="13"/>
    <x v="2"/>
    <x v="3"/>
    <x v="2"/>
    <x v="0"/>
  </r>
  <r>
    <n v="806989898"/>
    <s v="M. Zellick"/>
    <x v="78"/>
    <s v="Sep"/>
    <n v="2024"/>
    <d v="1899-12-30T21:27:00"/>
    <x v="0"/>
    <x v="0"/>
    <n v="53"/>
    <x v="2"/>
    <s v="African American"/>
    <x v="1"/>
    <x v="1"/>
    <m/>
    <n v="18"/>
    <s v="Within Time"/>
    <x v="25"/>
    <n v="21"/>
    <x v="1"/>
    <x v="0"/>
    <x v="1"/>
    <x v="0"/>
  </r>
  <r>
    <n v="149822432"/>
    <s v="M. Blunderfield"/>
    <x v="44"/>
    <s v="Sep"/>
    <n v="2024"/>
    <d v="1899-12-30T09:20:00"/>
    <x v="3"/>
    <x v="0"/>
    <n v="45"/>
    <x v="2"/>
    <s v="African American"/>
    <x v="1"/>
    <x v="1"/>
    <m/>
    <n v="43"/>
    <s v="Delay"/>
    <x v="19"/>
    <n v="9"/>
    <x v="0"/>
    <x v="3"/>
    <x v="0"/>
    <x v="1"/>
  </r>
  <r>
    <n v="133231511"/>
    <s v="M. Crux"/>
    <x v="253"/>
    <s v="May"/>
    <n v="2023"/>
    <d v="1899-12-30T11:28:00"/>
    <x v="2"/>
    <x v="0"/>
    <n v="25"/>
    <x v="3"/>
    <s v="African American"/>
    <x v="1"/>
    <x v="1"/>
    <m/>
    <n v="49"/>
    <s v="Delay"/>
    <x v="6"/>
    <n v="11"/>
    <x v="0"/>
    <x v="3"/>
    <x v="2"/>
    <x v="0"/>
  </r>
  <r>
    <n v="618239015"/>
    <s v="N. Killick"/>
    <x v="343"/>
    <s v="Sep"/>
    <n v="2023"/>
    <d v="1899-12-30T17:13:00"/>
    <x v="1"/>
    <x v="0"/>
    <n v="23"/>
    <x v="3"/>
    <s v="African American"/>
    <x v="1"/>
    <x v="1"/>
    <m/>
    <n v="26"/>
    <s v="Within Time"/>
    <x v="12"/>
    <n v="17"/>
    <x v="2"/>
    <x v="2"/>
    <x v="1"/>
    <x v="2"/>
  </r>
  <r>
    <n v="793168190"/>
    <s v="N. Gamblin"/>
    <x v="287"/>
    <s v="Sep"/>
    <n v="2024"/>
    <d v="1899-12-30T01:29:00"/>
    <x v="3"/>
    <x v="0"/>
    <n v="7"/>
    <x v="4"/>
    <s v="African American"/>
    <x v="1"/>
    <x v="1"/>
    <m/>
    <n v="28"/>
    <s v="Within Time"/>
    <x v="1"/>
    <n v="1"/>
    <x v="3"/>
    <x v="0"/>
    <x v="1"/>
    <x v="0"/>
  </r>
  <r>
    <n v="838390089"/>
    <s v="O. Doche"/>
    <x v="183"/>
    <s v="Aug"/>
    <n v="2023"/>
    <d v="1899-12-30T11:59:00"/>
    <x v="6"/>
    <x v="0"/>
    <n v="39"/>
    <x v="6"/>
    <s v="African American"/>
    <x v="1"/>
    <x v="1"/>
    <m/>
    <n v="27"/>
    <s v="Within Time"/>
    <x v="21"/>
    <n v="11"/>
    <x v="0"/>
    <x v="1"/>
    <x v="1"/>
    <x v="1"/>
  </r>
  <r>
    <n v="495890285"/>
    <s v="P. Millwater"/>
    <x v="103"/>
    <s v="Jul"/>
    <n v="2023"/>
    <d v="1899-12-30T16:02:00"/>
    <x v="0"/>
    <x v="0"/>
    <n v="30"/>
    <x v="6"/>
    <s v="African American"/>
    <x v="1"/>
    <x v="1"/>
    <m/>
    <n v="43"/>
    <s v="Delay"/>
    <x v="7"/>
    <n v="16"/>
    <x v="2"/>
    <x v="2"/>
    <x v="0"/>
    <x v="2"/>
  </r>
  <r>
    <n v="160060536"/>
    <s v="P. Chrismas"/>
    <x v="226"/>
    <s v="Sep"/>
    <n v="2023"/>
    <d v="1899-12-30T12:20:00"/>
    <x v="6"/>
    <x v="0"/>
    <n v="11"/>
    <x v="4"/>
    <s v="African American"/>
    <x v="1"/>
    <x v="1"/>
    <m/>
    <n v="47"/>
    <s v="Delay"/>
    <x v="7"/>
    <n v="12"/>
    <x v="2"/>
    <x v="2"/>
    <x v="2"/>
    <x v="2"/>
  </r>
  <r>
    <n v="526023053"/>
    <s v="P. Peach"/>
    <x v="338"/>
    <s v="Jan"/>
    <n v="2024"/>
    <d v="1899-12-30T10:48:00"/>
    <x v="1"/>
    <x v="0"/>
    <n v="34"/>
    <x v="6"/>
    <s v="African American"/>
    <x v="1"/>
    <x v="1"/>
    <m/>
    <n v="51"/>
    <s v="Delay"/>
    <x v="23"/>
    <n v="10"/>
    <x v="0"/>
    <x v="2"/>
    <x v="2"/>
    <x v="2"/>
  </r>
  <r>
    <n v="748342359"/>
    <s v="P. Giacomasso"/>
    <x v="101"/>
    <s v="Jun"/>
    <n v="2024"/>
    <d v="1899-12-30T02:50:00"/>
    <x v="2"/>
    <x v="0"/>
    <n v="73"/>
    <x v="5"/>
    <s v="African American"/>
    <x v="1"/>
    <x v="1"/>
    <m/>
    <n v="51"/>
    <s v="Delay"/>
    <x v="23"/>
    <n v="2"/>
    <x v="3"/>
    <x v="2"/>
    <x v="2"/>
    <x v="2"/>
  </r>
  <r>
    <n v="360879898"/>
    <s v="Q. Rycraft"/>
    <x v="513"/>
    <s v="Jun"/>
    <n v="2023"/>
    <d v="1899-12-30T13:24:00"/>
    <x v="2"/>
    <x v="0"/>
    <n v="67"/>
    <x v="0"/>
    <s v="African American"/>
    <x v="1"/>
    <x v="1"/>
    <m/>
    <n v="17"/>
    <s v="Within Time"/>
    <x v="21"/>
    <n v="13"/>
    <x v="2"/>
    <x v="1"/>
    <x v="1"/>
    <x v="1"/>
  </r>
  <r>
    <n v="177906739"/>
    <s v="Q. Twiggins"/>
    <x v="402"/>
    <s v="Dec"/>
    <n v="2023"/>
    <d v="1899-12-30T01:15:00"/>
    <x v="4"/>
    <x v="0"/>
    <n v="34"/>
    <x v="6"/>
    <s v="African American"/>
    <x v="1"/>
    <x v="1"/>
    <m/>
    <n v="18"/>
    <s v="Within Time"/>
    <x v="10"/>
    <n v="1"/>
    <x v="3"/>
    <x v="2"/>
    <x v="1"/>
    <x v="2"/>
  </r>
  <r>
    <n v="544048135"/>
    <s v="Q. Segrave"/>
    <x v="271"/>
    <s v="Jul"/>
    <n v="2023"/>
    <d v="1899-12-30T13:01:00"/>
    <x v="5"/>
    <x v="0"/>
    <n v="40"/>
    <x v="6"/>
    <s v="African American"/>
    <x v="1"/>
    <x v="1"/>
    <m/>
    <n v="25"/>
    <s v="Within Time"/>
    <x v="28"/>
    <n v="13"/>
    <x v="2"/>
    <x v="0"/>
    <x v="1"/>
    <x v="2"/>
  </r>
  <r>
    <n v="159696815"/>
    <s v="Q. Klich"/>
    <x v="146"/>
    <s v="Dec"/>
    <n v="2023"/>
    <d v="1899-12-30T08:17:00"/>
    <x v="3"/>
    <x v="0"/>
    <n v="34"/>
    <x v="6"/>
    <s v="African American"/>
    <x v="1"/>
    <x v="1"/>
    <m/>
    <n v="32"/>
    <s v="Delay"/>
    <x v="14"/>
    <n v="8"/>
    <x v="0"/>
    <x v="0"/>
    <x v="0"/>
    <x v="0"/>
  </r>
  <r>
    <n v="655027368"/>
    <s v="Q. Church"/>
    <x v="110"/>
    <s v="Dec"/>
    <n v="2023"/>
    <d v="1899-12-30T22:55:00"/>
    <x v="2"/>
    <x v="0"/>
    <n v="79"/>
    <x v="5"/>
    <s v="African American"/>
    <x v="1"/>
    <x v="1"/>
    <m/>
    <n v="32"/>
    <s v="Delay"/>
    <x v="28"/>
    <n v="22"/>
    <x v="1"/>
    <x v="0"/>
    <x v="0"/>
    <x v="2"/>
  </r>
  <r>
    <n v="639060100"/>
    <s v="Q. Brachell"/>
    <x v="338"/>
    <s v="Jan"/>
    <n v="2024"/>
    <d v="1899-12-30T12:20:00"/>
    <x v="1"/>
    <x v="0"/>
    <n v="26"/>
    <x v="3"/>
    <s v="African American"/>
    <x v="1"/>
    <x v="1"/>
    <m/>
    <n v="47"/>
    <s v="Delay"/>
    <x v="23"/>
    <n v="12"/>
    <x v="2"/>
    <x v="2"/>
    <x v="2"/>
    <x v="2"/>
  </r>
  <r>
    <n v="603113680"/>
    <s v="Q. Wallen"/>
    <x v="359"/>
    <s v="Sep"/>
    <n v="2024"/>
    <d v="1899-12-30T21:47:00"/>
    <x v="1"/>
    <x v="0"/>
    <n v="30"/>
    <x v="6"/>
    <s v="African American"/>
    <x v="1"/>
    <x v="1"/>
    <m/>
    <n v="50"/>
    <s v="Delay"/>
    <x v="16"/>
    <n v="21"/>
    <x v="1"/>
    <x v="1"/>
    <x v="2"/>
    <x v="1"/>
  </r>
  <r>
    <n v="673149836"/>
    <s v="R. Hause"/>
    <x v="365"/>
    <s v="Feb"/>
    <n v="2024"/>
    <d v="1899-12-30T21:03:00"/>
    <x v="2"/>
    <x v="0"/>
    <n v="11"/>
    <x v="4"/>
    <s v="African American"/>
    <x v="1"/>
    <x v="1"/>
    <m/>
    <n v="22"/>
    <s v="Within Time"/>
    <x v="1"/>
    <n v="21"/>
    <x v="1"/>
    <x v="0"/>
    <x v="1"/>
    <x v="0"/>
  </r>
  <r>
    <n v="760509495"/>
    <s v="R. Grubey"/>
    <x v="64"/>
    <s v="Mar"/>
    <n v="2024"/>
    <d v="1899-12-30T10:20:00"/>
    <x v="5"/>
    <x v="0"/>
    <n v="6"/>
    <x v="4"/>
    <s v="African American"/>
    <x v="1"/>
    <x v="1"/>
    <m/>
    <n v="44"/>
    <s v="Delay"/>
    <x v="13"/>
    <n v="10"/>
    <x v="0"/>
    <x v="2"/>
    <x v="0"/>
    <x v="2"/>
  </r>
  <r>
    <n v="453758232"/>
    <s v="R. Ransbury"/>
    <x v="310"/>
    <s v="Aug"/>
    <n v="2024"/>
    <d v="1899-12-30T04:22:00"/>
    <x v="4"/>
    <x v="0"/>
    <n v="72"/>
    <x v="5"/>
    <s v="African American"/>
    <x v="1"/>
    <x v="1"/>
    <m/>
    <n v="54"/>
    <s v="Delay"/>
    <x v="9"/>
    <n v="4"/>
    <x v="3"/>
    <x v="3"/>
    <x v="2"/>
    <x v="0"/>
  </r>
  <r>
    <n v="591387538"/>
    <s v="S. Alejo"/>
    <x v="396"/>
    <s v="Aug"/>
    <n v="2024"/>
    <d v="1899-12-30T11:58:00"/>
    <x v="3"/>
    <x v="0"/>
    <n v="51"/>
    <x v="2"/>
    <s v="African American"/>
    <x v="1"/>
    <x v="1"/>
    <m/>
    <n v="59"/>
    <s v="Delay"/>
    <x v="2"/>
    <n v="11"/>
    <x v="0"/>
    <x v="1"/>
    <x v="2"/>
    <x v="1"/>
  </r>
  <r>
    <n v="215858962"/>
    <s v="T. Cromly"/>
    <x v="125"/>
    <s v="Aug"/>
    <n v="2024"/>
    <d v="1899-12-30T03:09:00"/>
    <x v="1"/>
    <x v="0"/>
    <n v="42"/>
    <x v="6"/>
    <s v="African American"/>
    <x v="1"/>
    <x v="1"/>
    <m/>
    <n v="25"/>
    <s v="Within Time"/>
    <x v="14"/>
    <n v="3"/>
    <x v="3"/>
    <x v="0"/>
    <x v="1"/>
    <x v="0"/>
  </r>
  <r>
    <n v="358265831"/>
    <s v="U. Edens"/>
    <x v="492"/>
    <s v="Oct"/>
    <n v="2024"/>
    <d v="1899-12-30T23:20:00"/>
    <x v="1"/>
    <x v="0"/>
    <n v="78"/>
    <x v="5"/>
    <s v="African American"/>
    <x v="1"/>
    <x v="1"/>
    <m/>
    <n v="56"/>
    <s v="Delay"/>
    <x v="7"/>
    <n v="23"/>
    <x v="1"/>
    <x v="2"/>
    <x v="2"/>
    <x v="2"/>
  </r>
  <r>
    <n v="693671165"/>
    <s v="U. Bredes"/>
    <x v="339"/>
    <s v="Feb"/>
    <n v="2024"/>
    <d v="1899-12-30T09:53:00"/>
    <x v="3"/>
    <x v="0"/>
    <n v="71"/>
    <x v="5"/>
    <s v="African American"/>
    <x v="1"/>
    <x v="1"/>
    <m/>
    <n v="58"/>
    <s v="Delay"/>
    <x v="10"/>
    <n v="9"/>
    <x v="0"/>
    <x v="2"/>
    <x v="2"/>
    <x v="2"/>
  </r>
  <r>
    <n v="794019516"/>
    <s v="V. Duckhouse"/>
    <x v="231"/>
    <s v="Oct"/>
    <n v="2023"/>
    <d v="1899-12-30T00:29:00"/>
    <x v="3"/>
    <x v="0"/>
    <n v="71"/>
    <x v="5"/>
    <s v="African American"/>
    <x v="1"/>
    <x v="1"/>
    <m/>
    <n v="22"/>
    <s v="Within Time"/>
    <x v="13"/>
    <n v="0"/>
    <x v="3"/>
    <x v="2"/>
    <x v="1"/>
    <x v="2"/>
  </r>
  <r>
    <n v="295281056"/>
    <s v="V. Denyakin"/>
    <x v="498"/>
    <s v="Jun"/>
    <n v="2023"/>
    <d v="1899-12-30T12:30:00"/>
    <x v="0"/>
    <x v="0"/>
    <n v="36"/>
    <x v="6"/>
    <s v="African American"/>
    <x v="1"/>
    <x v="1"/>
    <m/>
    <n v="30"/>
    <s v="Delay"/>
    <x v="28"/>
    <n v="12"/>
    <x v="2"/>
    <x v="0"/>
    <x v="1"/>
    <x v="2"/>
  </r>
  <r>
    <n v="195879475"/>
    <s v="V. Lofty"/>
    <x v="71"/>
    <s v="Jul"/>
    <n v="2023"/>
    <d v="1899-12-30T07:40:00"/>
    <x v="0"/>
    <x v="0"/>
    <n v="19"/>
    <x v="3"/>
    <s v="African American"/>
    <x v="1"/>
    <x v="1"/>
    <m/>
    <n v="33"/>
    <s v="Delay"/>
    <x v="5"/>
    <n v="7"/>
    <x v="0"/>
    <x v="0"/>
    <x v="0"/>
    <x v="0"/>
  </r>
  <r>
    <n v="222730701"/>
    <s v="V. Siss"/>
    <x v="355"/>
    <s v="Jun"/>
    <n v="2023"/>
    <d v="1899-12-30T07:18:00"/>
    <x v="0"/>
    <x v="0"/>
    <n v="29"/>
    <x v="3"/>
    <s v="African American"/>
    <x v="1"/>
    <x v="1"/>
    <m/>
    <n v="59"/>
    <s v="Delay"/>
    <x v="20"/>
    <n v="7"/>
    <x v="0"/>
    <x v="3"/>
    <x v="2"/>
    <x v="0"/>
  </r>
  <r>
    <n v="179524667"/>
    <s v="W. O'Henecan"/>
    <x v="33"/>
    <s v="Jul"/>
    <n v="2024"/>
    <d v="1899-12-30T08:09:00"/>
    <x v="5"/>
    <x v="0"/>
    <n v="71"/>
    <x v="5"/>
    <s v="African American"/>
    <x v="1"/>
    <x v="1"/>
    <m/>
    <n v="25"/>
    <s v="Within Time"/>
    <x v="9"/>
    <n v="8"/>
    <x v="0"/>
    <x v="3"/>
    <x v="1"/>
    <x v="0"/>
  </r>
  <r>
    <n v="498460026"/>
    <s v="X. Tallant"/>
    <x v="481"/>
    <s v="Jun"/>
    <n v="2024"/>
    <d v="1899-12-30T03:41:00"/>
    <x v="6"/>
    <x v="0"/>
    <n v="3"/>
    <x v="1"/>
    <s v="African American"/>
    <x v="1"/>
    <x v="1"/>
    <m/>
    <n v="41"/>
    <s v="Delay"/>
    <x v="10"/>
    <n v="3"/>
    <x v="3"/>
    <x v="2"/>
    <x v="0"/>
    <x v="2"/>
  </r>
  <r>
    <n v="859551950"/>
    <s v="Y. Allon"/>
    <x v="143"/>
    <s v="Jun"/>
    <n v="2023"/>
    <d v="1899-12-30T18:27:00"/>
    <x v="6"/>
    <x v="0"/>
    <n v="29"/>
    <x v="3"/>
    <s v="African American"/>
    <x v="1"/>
    <x v="1"/>
    <m/>
    <n v="34"/>
    <s v="Delay"/>
    <x v="22"/>
    <n v="18"/>
    <x v="1"/>
    <x v="1"/>
    <x v="0"/>
    <x v="1"/>
  </r>
  <r>
    <n v="588445318"/>
    <s v="Y. Challenor"/>
    <x v="240"/>
    <s v="Feb"/>
    <n v="2024"/>
    <d v="1899-12-30T05:29:00"/>
    <x v="3"/>
    <x v="0"/>
    <n v="59"/>
    <x v="2"/>
    <s v="African American"/>
    <x v="1"/>
    <x v="1"/>
    <m/>
    <n v="40"/>
    <s v="Delay"/>
    <x v="6"/>
    <n v="5"/>
    <x v="3"/>
    <x v="3"/>
    <x v="0"/>
    <x v="0"/>
  </r>
  <r>
    <n v="111278693"/>
    <s v="Y. Muncey"/>
    <x v="324"/>
    <s v="Oct"/>
    <n v="2024"/>
    <d v="1899-12-30T18:29:00"/>
    <x v="4"/>
    <x v="0"/>
    <n v="22"/>
    <x v="3"/>
    <s v="African American"/>
    <x v="1"/>
    <x v="1"/>
    <m/>
    <n v="56"/>
    <s v="Delay"/>
    <x v="16"/>
    <n v="18"/>
    <x v="1"/>
    <x v="1"/>
    <x v="2"/>
    <x v="1"/>
  </r>
  <r>
    <n v="457956519"/>
    <s v="Z. Betancourt"/>
    <x v="184"/>
    <s v="May"/>
    <n v="2024"/>
    <d v="1899-12-30T01:09:00"/>
    <x v="3"/>
    <x v="0"/>
    <n v="35"/>
    <x v="6"/>
    <s v="African American"/>
    <x v="1"/>
    <x v="1"/>
    <m/>
    <n v="20"/>
    <s v="Within Time"/>
    <x v="5"/>
    <n v="1"/>
    <x v="3"/>
    <x v="0"/>
    <x v="1"/>
    <x v="0"/>
  </r>
  <r>
    <n v="258913638"/>
    <s v="Z. Reeves"/>
    <x v="481"/>
    <s v="Jun"/>
    <n v="2024"/>
    <d v="1899-12-30T12:47:00"/>
    <x v="6"/>
    <x v="0"/>
    <n v="38"/>
    <x v="6"/>
    <s v="African American"/>
    <x v="1"/>
    <x v="1"/>
    <m/>
    <n v="20"/>
    <s v="Within Time"/>
    <x v="10"/>
    <n v="12"/>
    <x v="2"/>
    <x v="2"/>
    <x v="1"/>
    <x v="2"/>
  </r>
  <r>
    <n v="857312180"/>
    <s v="Z. Attwool"/>
    <x v="210"/>
    <s v="Nov"/>
    <n v="2023"/>
    <d v="1899-12-30T13:13:00"/>
    <x v="6"/>
    <x v="0"/>
    <n v="34"/>
    <x v="6"/>
    <s v="African American"/>
    <x v="1"/>
    <x v="1"/>
    <m/>
    <n v="50"/>
    <s v="Delay"/>
    <x v="16"/>
    <n v="13"/>
    <x v="2"/>
    <x v="1"/>
    <x v="2"/>
    <x v="1"/>
  </r>
  <r>
    <n v="591056298"/>
    <s v="Y. Fraschetti"/>
    <x v="509"/>
    <s v="Jun"/>
    <n v="2023"/>
    <d v="1899-12-30T04:00:00"/>
    <x v="1"/>
    <x v="0"/>
    <n v="15"/>
    <x v="3"/>
    <s v="African American"/>
    <x v="1"/>
    <x v="1"/>
    <n v="0"/>
    <n v="49"/>
    <s v="Delay"/>
    <x v="15"/>
    <n v="4"/>
    <x v="3"/>
    <x v="2"/>
    <x v="2"/>
    <x v="2"/>
  </r>
  <r>
    <n v="899689474"/>
    <s v="D. Hucklesby"/>
    <x v="375"/>
    <s v="Sep"/>
    <n v="2023"/>
    <d v="1899-12-30T14:27:00"/>
    <x v="0"/>
    <x v="0"/>
    <n v="70"/>
    <x v="5"/>
    <s v="African American"/>
    <x v="1"/>
    <x v="1"/>
    <n v="1"/>
    <n v="14"/>
    <s v="Within Time"/>
    <x v="23"/>
    <n v="14"/>
    <x v="2"/>
    <x v="2"/>
    <x v="1"/>
    <x v="2"/>
  </r>
  <r>
    <n v="787264744"/>
    <s v="S. Childe"/>
    <x v="341"/>
    <s v="Apr"/>
    <n v="2024"/>
    <d v="1899-12-30T01:53:00"/>
    <x v="2"/>
    <x v="0"/>
    <n v="56"/>
    <x v="2"/>
    <s v="African American"/>
    <x v="1"/>
    <x v="1"/>
    <n v="1"/>
    <n v="58"/>
    <s v="Delay"/>
    <x v="6"/>
    <n v="1"/>
    <x v="3"/>
    <x v="3"/>
    <x v="2"/>
    <x v="0"/>
  </r>
  <r>
    <n v="359560973"/>
    <s v="T. Hehnke"/>
    <x v="297"/>
    <s v="Jun"/>
    <n v="2024"/>
    <d v="1899-12-30T13:09:00"/>
    <x v="4"/>
    <x v="0"/>
    <n v="48"/>
    <x v="2"/>
    <s v="African American"/>
    <x v="1"/>
    <x v="1"/>
    <n v="1"/>
    <n v="32"/>
    <s v="Delay"/>
    <x v="24"/>
    <n v="13"/>
    <x v="2"/>
    <x v="1"/>
    <x v="0"/>
    <x v="1"/>
  </r>
  <r>
    <n v="542324791"/>
    <s v="V. Abramow"/>
    <x v="484"/>
    <s v="Nov"/>
    <n v="2023"/>
    <d v="1899-12-30T17:04:00"/>
    <x v="4"/>
    <x v="0"/>
    <n v="20"/>
    <x v="3"/>
    <s v="African American"/>
    <x v="1"/>
    <x v="1"/>
    <n v="1"/>
    <n v="25"/>
    <s v="Within Time"/>
    <x v="23"/>
    <n v="17"/>
    <x v="2"/>
    <x v="2"/>
    <x v="1"/>
    <x v="2"/>
  </r>
  <r>
    <n v="307420988"/>
    <s v="V. Terrell"/>
    <x v="428"/>
    <s v="Aug"/>
    <n v="2024"/>
    <d v="1899-12-30T04:10:00"/>
    <x v="2"/>
    <x v="0"/>
    <n v="77"/>
    <x v="5"/>
    <s v="African American"/>
    <x v="1"/>
    <x v="1"/>
    <n v="1"/>
    <n v="59"/>
    <s v="Delay"/>
    <x v="21"/>
    <n v="4"/>
    <x v="3"/>
    <x v="1"/>
    <x v="2"/>
    <x v="1"/>
  </r>
  <r>
    <n v="189858766"/>
    <s v="Q. Jurgen"/>
    <x v="414"/>
    <s v="May"/>
    <n v="2024"/>
    <d v="1899-12-30T20:01:00"/>
    <x v="2"/>
    <x v="0"/>
    <n v="73"/>
    <x v="5"/>
    <s v="African American"/>
    <x v="1"/>
    <x v="1"/>
    <n v="3"/>
    <n v="36"/>
    <s v="Delay"/>
    <x v="17"/>
    <n v="20"/>
    <x v="1"/>
    <x v="1"/>
    <x v="0"/>
    <x v="1"/>
  </r>
  <r>
    <n v="162333355"/>
    <s v="R. Nixon"/>
    <x v="212"/>
    <s v="May"/>
    <n v="2023"/>
    <d v="1899-12-30T22:26:00"/>
    <x v="5"/>
    <x v="0"/>
    <n v="12"/>
    <x v="4"/>
    <s v="African American"/>
    <x v="1"/>
    <x v="1"/>
    <n v="3"/>
    <n v="36"/>
    <s v="Delay"/>
    <x v="5"/>
    <n v="22"/>
    <x v="1"/>
    <x v="0"/>
    <x v="0"/>
    <x v="0"/>
  </r>
  <r>
    <n v="863594383"/>
    <s v="H. Noirel"/>
    <x v="257"/>
    <s v="Sep"/>
    <n v="2024"/>
    <d v="1899-12-30T23:52:00"/>
    <x v="1"/>
    <x v="0"/>
    <n v="2"/>
    <x v="1"/>
    <s v="African American"/>
    <x v="1"/>
    <x v="1"/>
    <n v="4"/>
    <n v="60"/>
    <s v="Delay"/>
    <x v="28"/>
    <n v="23"/>
    <x v="1"/>
    <x v="0"/>
    <x v="2"/>
    <x v="2"/>
  </r>
  <r>
    <n v="238376207"/>
    <s v="Q. Caselick"/>
    <x v="258"/>
    <s v="Apr"/>
    <n v="2024"/>
    <d v="1899-12-30T20:23:00"/>
    <x v="2"/>
    <x v="0"/>
    <n v="77"/>
    <x v="5"/>
    <s v="African American"/>
    <x v="1"/>
    <x v="1"/>
    <n v="4"/>
    <n v="54"/>
    <s v="Delay"/>
    <x v="25"/>
    <n v="20"/>
    <x v="1"/>
    <x v="0"/>
    <x v="2"/>
    <x v="0"/>
  </r>
  <r>
    <n v="705289468"/>
    <s v="B. Dimic"/>
    <x v="369"/>
    <s v="Dec"/>
    <n v="2023"/>
    <d v="1899-12-30T12:03:00"/>
    <x v="6"/>
    <x v="0"/>
    <n v="64"/>
    <x v="0"/>
    <s v="African American"/>
    <x v="1"/>
    <x v="1"/>
    <n v="5"/>
    <n v="15"/>
    <s v="Within Time"/>
    <x v="7"/>
    <n v="12"/>
    <x v="2"/>
    <x v="2"/>
    <x v="1"/>
    <x v="2"/>
  </r>
  <r>
    <n v="536225483"/>
    <s v="B. Ableson"/>
    <x v="254"/>
    <s v="Jan"/>
    <n v="2024"/>
    <d v="1899-12-30T08:23:00"/>
    <x v="4"/>
    <x v="0"/>
    <n v="54"/>
    <x v="2"/>
    <s v="African American"/>
    <x v="1"/>
    <x v="1"/>
    <n v="5"/>
    <n v="36"/>
    <s v="Delay"/>
    <x v="13"/>
    <n v="8"/>
    <x v="0"/>
    <x v="2"/>
    <x v="0"/>
    <x v="2"/>
  </r>
  <r>
    <n v="410505126"/>
    <s v="E. Rove"/>
    <x v="506"/>
    <s v="Feb"/>
    <n v="2024"/>
    <d v="1899-12-30T14:21:00"/>
    <x v="5"/>
    <x v="0"/>
    <n v="65"/>
    <x v="0"/>
    <s v="African American"/>
    <x v="1"/>
    <x v="1"/>
    <n v="5"/>
    <n v="25"/>
    <s v="Within Time"/>
    <x v="30"/>
    <n v="14"/>
    <x v="2"/>
    <x v="3"/>
    <x v="1"/>
    <x v="1"/>
  </r>
  <r>
    <n v="200164772"/>
    <s v="I. Docket"/>
    <x v="170"/>
    <s v="Apr"/>
    <n v="2024"/>
    <d v="1899-12-30T06:29:00"/>
    <x v="0"/>
    <x v="0"/>
    <n v="78"/>
    <x v="5"/>
    <s v="African American"/>
    <x v="1"/>
    <x v="1"/>
    <n v="5"/>
    <n v="52"/>
    <s v="Delay"/>
    <x v="14"/>
    <n v="6"/>
    <x v="0"/>
    <x v="0"/>
    <x v="2"/>
    <x v="0"/>
  </r>
  <r>
    <n v="140550292"/>
    <s v="L. Reaper"/>
    <x v="283"/>
    <s v="Apr"/>
    <n v="2024"/>
    <d v="1899-12-30T03:04:00"/>
    <x v="3"/>
    <x v="0"/>
    <n v="30"/>
    <x v="6"/>
    <s v="African American"/>
    <x v="1"/>
    <x v="1"/>
    <n v="5"/>
    <n v="27"/>
    <s v="Within Time"/>
    <x v="20"/>
    <n v="3"/>
    <x v="3"/>
    <x v="3"/>
    <x v="1"/>
    <x v="0"/>
  </r>
  <r>
    <n v="210866844"/>
    <s v="L. Guidera"/>
    <x v="309"/>
    <s v="Jul"/>
    <n v="2024"/>
    <d v="1899-12-30T20:15:00"/>
    <x v="3"/>
    <x v="0"/>
    <n v="38"/>
    <x v="6"/>
    <s v="African American"/>
    <x v="1"/>
    <x v="1"/>
    <n v="5"/>
    <n v="58"/>
    <s v="Delay"/>
    <x v="26"/>
    <n v="20"/>
    <x v="1"/>
    <x v="2"/>
    <x v="2"/>
    <x v="2"/>
  </r>
  <r>
    <n v="510103956"/>
    <s v="T. Thomann"/>
    <x v="191"/>
    <s v="Jun"/>
    <n v="2024"/>
    <d v="1899-12-30T18:04:00"/>
    <x v="3"/>
    <x v="0"/>
    <n v="35"/>
    <x v="6"/>
    <s v="African American"/>
    <x v="1"/>
    <x v="1"/>
    <n v="5"/>
    <n v="57"/>
    <s v="Delay"/>
    <x v="17"/>
    <n v="18"/>
    <x v="1"/>
    <x v="1"/>
    <x v="2"/>
    <x v="1"/>
  </r>
  <r>
    <n v="351734682"/>
    <s v="E. Ghilardi"/>
    <x v="302"/>
    <s v="Nov"/>
    <n v="2023"/>
    <d v="1899-12-30T12:41:00"/>
    <x v="6"/>
    <x v="0"/>
    <n v="10"/>
    <x v="4"/>
    <s v="African American"/>
    <x v="1"/>
    <x v="1"/>
    <n v="6"/>
    <n v="18"/>
    <s v="Within Time"/>
    <x v="20"/>
    <n v="12"/>
    <x v="2"/>
    <x v="3"/>
    <x v="1"/>
    <x v="0"/>
  </r>
  <r>
    <n v="304496840"/>
    <s v="J. O' Ronan"/>
    <x v="377"/>
    <s v="Jun"/>
    <n v="2024"/>
    <d v="1899-12-30T21:07:00"/>
    <x v="6"/>
    <x v="0"/>
    <n v="20"/>
    <x v="3"/>
    <s v="African American"/>
    <x v="1"/>
    <x v="1"/>
    <n v="6"/>
    <n v="21"/>
    <s v="Within Time"/>
    <x v="2"/>
    <n v="21"/>
    <x v="1"/>
    <x v="1"/>
    <x v="1"/>
    <x v="1"/>
  </r>
  <r>
    <n v="763186760"/>
    <s v="K. Leatt"/>
    <x v="185"/>
    <s v="Jun"/>
    <n v="2024"/>
    <d v="1899-12-30T10:09:00"/>
    <x v="1"/>
    <x v="0"/>
    <n v="43"/>
    <x v="6"/>
    <s v="African American"/>
    <x v="1"/>
    <x v="1"/>
    <n v="6"/>
    <n v="12"/>
    <s v="Within Time"/>
    <x v="13"/>
    <n v="10"/>
    <x v="0"/>
    <x v="2"/>
    <x v="1"/>
    <x v="2"/>
  </r>
  <r>
    <n v="426517600"/>
    <s v="X. Borwick"/>
    <x v="469"/>
    <s v="Jul"/>
    <n v="2024"/>
    <d v="1899-12-30T10:05:00"/>
    <x v="6"/>
    <x v="0"/>
    <n v="37"/>
    <x v="6"/>
    <s v="African American"/>
    <x v="1"/>
    <x v="1"/>
    <n v="6"/>
    <n v="22"/>
    <s v="Within Time"/>
    <x v="12"/>
    <n v="10"/>
    <x v="0"/>
    <x v="2"/>
    <x v="1"/>
    <x v="2"/>
  </r>
  <r>
    <n v="140960148"/>
    <s v="B. Solomon"/>
    <x v="364"/>
    <s v="Sep"/>
    <n v="2023"/>
    <d v="1899-12-30T09:22:00"/>
    <x v="1"/>
    <x v="0"/>
    <n v="9"/>
    <x v="4"/>
    <s v="African American"/>
    <x v="1"/>
    <x v="1"/>
    <n v="8"/>
    <n v="42"/>
    <s v="Delay"/>
    <x v="11"/>
    <n v="9"/>
    <x v="0"/>
    <x v="0"/>
    <x v="0"/>
    <x v="0"/>
  </r>
  <r>
    <n v="508689988"/>
    <s v="A. Treffry"/>
    <x v="356"/>
    <s v="Mar"/>
    <n v="2024"/>
    <d v="1899-12-30T10:20:00"/>
    <x v="6"/>
    <x v="0"/>
    <n v="8"/>
    <x v="4"/>
    <s v="African American"/>
    <x v="1"/>
    <x v="1"/>
    <n v="9"/>
    <n v="36"/>
    <s v="Delay"/>
    <x v="5"/>
    <n v="10"/>
    <x v="0"/>
    <x v="0"/>
    <x v="0"/>
    <x v="0"/>
  </r>
  <r>
    <n v="299745940"/>
    <s v="G. Bern"/>
    <x v="197"/>
    <s v="Oct"/>
    <n v="2023"/>
    <d v="1899-12-30T04:20:00"/>
    <x v="1"/>
    <x v="0"/>
    <n v="46"/>
    <x v="2"/>
    <s v="African American"/>
    <x v="1"/>
    <x v="1"/>
    <n v="9"/>
    <n v="17"/>
    <s v="Within Time"/>
    <x v="28"/>
    <n v="4"/>
    <x v="3"/>
    <x v="0"/>
    <x v="1"/>
    <x v="2"/>
  </r>
  <r>
    <n v="712854431"/>
    <s v="P. Trewman"/>
    <x v="378"/>
    <s v="Aug"/>
    <n v="2023"/>
    <d v="1899-12-30T04:47:00"/>
    <x v="4"/>
    <x v="0"/>
    <n v="35"/>
    <x v="6"/>
    <s v="African American"/>
    <x v="1"/>
    <x v="1"/>
    <n v="9"/>
    <n v="35"/>
    <s v="Delay"/>
    <x v="28"/>
    <n v="4"/>
    <x v="3"/>
    <x v="0"/>
    <x v="0"/>
    <x v="2"/>
  </r>
  <r>
    <n v="204166516"/>
    <s v="Q. Austing"/>
    <x v="259"/>
    <s v="Feb"/>
    <n v="2024"/>
    <d v="1899-12-30T01:02:00"/>
    <x v="0"/>
    <x v="0"/>
    <n v="37"/>
    <x v="6"/>
    <s v="African American"/>
    <x v="1"/>
    <x v="1"/>
    <n v="10"/>
    <n v="15"/>
    <s v="Within Time"/>
    <x v="26"/>
    <n v="1"/>
    <x v="3"/>
    <x v="2"/>
    <x v="1"/>
    <x v="2"/>
  </r>
  <r>
    <n v="488569052"/>
    <s v="B. Lowensohn"/>
    <x v="292"/>
    <s v="Feb"/>
    <n v="2024"/>
    <d v="1899-12-30T23:38:00"/>
    <x v="1"/>
    <x v="0"/>
    <n v="41"/>
    <x v="6"/>
    <s v="African American"/>
    <x v="5"/>
    <x v="1"/>
    <m/>
    <n v="23"/>
    <s v="Within Time"/>
    <x v="14"/>
    <n v="23"/>
    <x v="1"/>
    <x v="0"/>
    <x v="1"/>
    <x v="0"/>
  </r>
  <r>
    <n v="649232850"/>
    <s v="B. Alvarado"/>
    <x v="46"/>
    <s v="May"/>
    <n v="2024"/>
    <d v="1899-12-30T09:57:00"/>
    <x v="0"/>
    <x v="0"/>
    <n v="32"/>
    <x v="6"/>
    <s v="African American"/>
    <x v="5"/>
    <x v="1"/>
    <m/>
    <n v="44"/>
    <s v="Delay"/>
    <x v="1"/>
    <n v="9"/>
    <x v="0"/>
    <x v="0"/>
    <x v="0"/>
    <x v="0"/>
  </r>
  <r>
    <n v="591350584"/>
    <s v="C. Valerio"/>
    <x v="114"/>
    <s v="Oct"/>
    <n v="2024"/>
    <d v="1899-12-30T20:48:00"/>
    <x v="4"/>
    <x v="0"/>
    <n v="22"/>
    <x v="3"/>
    <s v="African American"/>
    <x v="5"/>
    <x v="1"/>
    <m/>
    <n v="42"/>
    <s v="Delay"/>
    <x v="28"/>
    <n v="20"/>
    <x v="1"/>
    <x v="0"/>
    <x v="0"/>
    <x v="2"/>
  </r>
  <r>
    <n v="783047667"/>
    <s v="D. Fretson"/>
    <x v="120"/>
    <s v="Jul"/>
    <n v="2024"/>
    <d v="1899-12-30T10:44:00"/>
    <x v="6"/>
    <x v="0"/>
    <n v="70"/>
    <x v="5"/>
    <s v="African American"/>
    <x v="5"/>
    <x v="1"/>
    <m/>
    <n v="10"/>
    <s v="Within Time"/>
    <x v="11"/>
    <n v="10"/>
    <x v="0"/>
    <x v="0"/>
    <x v="1"/>
    <x v="0"/>
  </r>
  <r>
    <n v="266274585"/>
    <s v="J. Voss"/>
    <x v="259"/>
    <s v="Feb"/>
    <n v="2024"/>
    <d v="1899-12-30T21:14:00"/>
    <x v="0"/>
    <x v="0"/>
    <n v="8"/>
    <x v="4"/>
    <s v="African American"/>
    <x v="5"/>
    <x v="1"/>
    <m/>
    <n v="31"/>
    <s v="Delay"/>
    <x v="26"/>
    <n v="21"/>
    <x v="1"/>
    <x v="2"/>
    <x v="0"/>
    <x v="2"/>
  </r>
  <r>
    <n v="612194053"/>
    <s v="O. Dudbridge"/>
    <x v="425"/>
    <s v="Dec"/>
    <n v="2023"/>
    <d v="1899-12-30T23:15:00"/>
    <x v="0"/>
    <x v="0"/>
    <n v="47"/>
    <x v="2"/>
    <s v="African American"/>
    <x v="5"/>
    <x v="1"/>
    <m/>
    <n v="50"/>
    <s v="Delay"/>
    <x v="23"/>
    <n v="23"/>
    <x v="1"/>
    <x v="2"/>
    <x v="2"/>
    <x v="2"/>
  </r>
  <r>
    <n v="362316050"/>
    <s v="U. Goble"/>
    <x v="39"/>
    <s v="Apr"/>
    <n v="2023"/>
    <d v="1899-12-30T03:47:00"/>
    <x v="1"/>
    <x v="0"/>
    <n v="69"/>
    <x v="0"/>
    <s v="African American"/>
    <x v="5"/>
    <x v="1"/>
    <m/>
    <n v="24"/>
    <s v="Within Time"/>
    <x v="19"/>
    <n v="3"/>
    <x v="3"/>
    <x v="3"/>
    <x v="1"/>
    <x v="1"/>
  </r>
  <r>
    <n v="275155173"/>
    <s v="Q. Sharpus"/>
    <x v="552"/>
    <s v="Nov"/>
    <n v="2023"/>
    <d v="1899-12-30T22:32:00"/>
    <x v="0"/>
    <x v="0"/>
    <n v="45"/>
    <x v="2"/>
    <s v="African American"/>
    <x v="5"/>
    <x v="1"/>
    <n v="0"/>
    <n v="17"/>
    <s v="Within Time"/>
    <x v="1"/>
    <n v="22"/>
    <x v="1"/>
    <x v="0"/>
    <x v="1"/>
    <x v="0"/>
  </r>
  <r>
    <n v="282164480"/>
    <s v="F. Vaughan-Hughes"/>
    <x v="315"/>
    <s v="Jun"/>
    <n v="2023"/>
    <d v="1899-12-30T11:35:00"/>
    <x v="5"/>
    <x v="0"/>
    <n v="22"/>
    <x v="3"/>
    <s v="African American"/>
    <x v="5"/>
    <x v="1"/>
    <n v="1"/>
    <n v="53"/>
    <s v="Delay"/>
    <x v="11"/>
    <n v="11"/>
    <x v="0"/>
    <x v="0"/>
    <x v="2"/>
    <x v="0"/>
  </r>
  <r>
    <n v="886779729"/>
    <s v="A. Halliday"/>
    <x v="520"/>
    <s v="Jul"/>
    <n v="2024"/>
    <d v="1899-12-30T08:29:00"/>
    <x v="4"/>
    <x v="0"/>
    <n v="54"/>
    <x v="2"/>
    <s v="African American"/>
    <x v="0"/>
    <x v="1"/>
    <m/>
    <n v="17"/>
    <s v="Within Time"/>
    <x v="1"/>
    <n v="8"/>
    <x v="0"/>
    <x v="0"/>
    <x v="1"/>
    <x v="0"/>
  </r>
  <r>
    <n v="413633325"/>
    <s v="A. Basili"/>
    <x v="118"/>
    <s v="Aug"/>
    <n v="2024"/>
    <d v="1899-12-30T03:19:00"/>
    <x v="5"/>
    <x v="0"/>
    <n v="32"/>
    <x v="6"/>
    <s v="African American"/>
    <x v="0"/>
    <x v="1"/>
    <m/>
    <n v="37"/>
    <s v="Delay"/>
    <x v="3"/>
    <n v="3"/>
    <x v="3"/>
    <x v="2"/>
    <x v="0"/>
    <x v="2"/>
  </r>
  <r>
    <n v="286680132"/>
    <s v="A. Scherer"/>
    <x v="376"/>
    <s v="Oct"/>
    <n v="2024"/>
    <d v="1899-12-30T22:25:00"/>
    <x v="5"/>
    <x v="0"/>
    <n v="51"/>
    <x v="2"/>
    <s v="African American"/>
    <x v="0"/>
    <x v="1"/>
    <m/>
    <n v="41"/>
    <s v="Delay"/>
    <x v="2"/>
    <n v="22"/>
    <x v="1"/>
    <x v="1"/>
    <x v="0"/>
    <x v="1"/>
  </r>
  <r>
    <n v="272236884"/>
    <s v="A. Mickan"/>
    <x v="200"/>
    <s v="Apr"/>
    <n v="2023"/>
    <d v="1899-12-30T17:23:00"/>
    <x v="5"/>
    <x v="0"/>
    <n v="36"/>
    <x v="6"/>
    <s v="African American"/>
    <x v="0"/>
    <x v="1"/>
    <m/>
    <n v="43"/>
    <s v="Delay"/>
    <x v="28"/>
    <n v="17"/>
    <x v="2"/>
    <x v="0"/>
    <x v="0"/>
    <x v="2"/>
  </r>
  <r>
    <n v="856586182"/>
    <s v="A. Melpuss"/>
    <x v="86"/>
    <s v="Jul"/>
    <n v="2024"/>
    <d v="1899-12-30T23:27:00"/>
    <x v="4"/>
    <x v="0"/>
    <n v="63"/>
    <x v="0"/>
    <s v="African American"/>
    <x v="0"/>
    <x v="1"/>
    <m/>
    <n v="44"/>
    <s v="Delay"/>
    <x v="19"/>
    <n v="23"/>
    <x v="1"/>
    <x v="3"/>
    <x v="0"/>
    <x v="1"/>
  </r>
  <r>
    <n v="255469033"/>
    <s v="A. Penrose"/>
    <x v="122"/>
    <s v="Mar"/>
    <n v="2024"/>
    <d v="1899-12-30T04:42:00"/>
    <x v="4"/>
    <x v="0"/>
    <n v="7"/>
    <x v="4"/>
    <s v="African American"/>
    <x v="0"/>
    <x v="1"/>
    <m/>
    <n v="48"/>
    <s v="Delay"/>
    <x v="10"/>
    <n v="4"/>
    <x v="3"/>
    <x v="2"/>
    <x v="2"/>
    <x v="2"/>
  </r>
  <r>
    <n v="824341887"/>
    <s v="A. Coushe"/>
    <x v="318"/>
    <s v="Sep"/>
    <n v="2023"/>
    <d v="1899-12-30T23:21:00"/>
    <x v="1"/>
    <x v="0"/>
    <n v="42"/>
    <x v="6"/>
    <s v="African American"/>
    <x v="0"/>
    <x v="1"/>
    <m/>
    <n v="54"/>
    <s v="Delay"/>
    <x v="30"/>
    <n v="23"/>
    <x v="1"/>
    <x v="3"/>
    <x v="2"/>
    <x v="1"/>
  </r>
  <r>
    <n v="815917351"/>
    <s v="A. Mahaddy"/>
    <x v="440"/>
    <s v="Oct"/>
    <n v="2023"/>
    <d v="1899-12-30T01:43:00"/>
    <x v="6"/>
    <x v="0"/>
    <n v="34"/>
    <x v="6"/>
    <s v="African American"/>
    <x v="0"/>
    <x v="1"/>
    <m/>
    <n v="56"/>
    <s v="Delay"/>
    <x v="15"/>
    <n v="1"/>
    <x v="3"/>
    <x v="2"/>
    <x v="2"/>
    <x v="2"/>
  </r>
  <r>
    <n v="414384030"/>
    <s v="A. Connue"/>
    <x v="537"/>
    <s v="Dec"/>
    <n v="2023"/>
    <d v="1899-12-30T15:20:00"/>
    <x v="3"/>
    <x v="0"/>
    <n v="41"/>
    <x v="6"/>
    <s v="African American"/>
    <x v="0"/>
    <x v="1"/>
    <m/>
    <n v="60"/>
    <s v="Delay"/>
    <x v="29"/>
    <n v="15"/>
    <x v="2"/>
    <x v="2"/>
    <x v="2"/>
    <x v="2"/>
  </r>
  <r>
    <n v="163379298"/>
    <s v="B. Philippet"/>
    <x v="423"/>
    <s v="May"/>
    <n v="2024"/>
    <d v="1899-12-30T04:34:00"/>
    <x v="5"/>
    <x v="0"/>
    <n v="21"/>
    <x v="3"/>
    <s v="African American"/>
    <x v="0"/>
    <x v="1"/>
    <m/>
    <n v="22"/>
    <s v="Within Time"/>
    <x v="8"/>
    <n v="4"/>
    <x v="3"/>
    <x v="3"/>
    <x v="1"/>
    <x v="1"/>
  </r>
  <r>
    <n v="537101540"/>
    <s v="B. Illesley"/>
    <x v="501"/>
    <s v="Sep"/>
    <n v="2024"/>
    <d v="1899-12-30T23:58:00"/>
    <x v="4"/>
    <x v="0"/>
    <n v="43"/>
    <x v="6"/>
    <s v="African American"/>
    <x v="0"/>
    <x v="1"/>
    <m/>
    <n v="24"/>
    <s v="Within Time"/>
    <x v="11"/>
    <n v="23"/>
    <x v="1"/>
    <x v="0"/>
    <x v="1"/>
    <x v="0"/>
  </r>
  <r>
    <n v="676085880"/>
    <s v="B. Beran"/>
    <x v="369"/>
    <s v="Dec"/>
    <n v="2023"/>
    <d v="1899-12-30T15:44:00"/>
    <x v="6"/>
    <x v="0"/>
    <n v="50"/>
    <x v="2"/>
    <s v="African American"/>
    <x v="0"/>
    <x v="1"/>
    <m/>
    <n v="29"/>
    <s v="Within Time"/>
    <x v="7"/>
    <n v="15"/>
    <x v="2"/>
    <x v="2"/>
    <x v="1"/>
    <x v="2"/>
  </r>
  <r>
    <n v="327119513"/>
    <s v="B. Pieracci"/>
    <x v="514"/>
    <s v="Apr"/>
    <n v="2024"/>
    <d v="1899-12-30T17:08:00"/>
    <x v="3"/>
    <x v="0"/>
    <n v="71"/>
    <x v="5"/>
    <s v="African American"/>
    <x v="0"/>
    <x v="1"/>
    <m/>
    <n v="30"/>
    <s v="Delay"/>
    <x v="26"/>
    <n v="17"/>
    <x v="2"/>
    <x v="2"/>
    <x v="1"/>
    <x v="2"/>
  </r>
  <r>
    <n v="668018193"/>
    <s v="B. Josselsohn"/>
    <x v="419"/>
    <s v="Oct"/>
    <n v="2024"/>
    <d v="1899-12-30T04:55:00"/>
    <x v="6"/>
    <x v="0"/>
    <n v="21"/>
    <x v="3"/>
    <s v="African American"/>
    <x v="0"/>
    <x v="1"/>
    <m/>
    <n v="46"/>
    <s v="Delay"/>
    <x v="4"/>
    <n v="4"/>
    <x v="3"/>
    <x v="2"/>
    <x v="2"/>
    <x v="2"/>
  </r>
  <r>
    <n v="400308680"/>
    <s v="B. Mayoral"/>
    <x v="478"/>
    <s v="Sep"/>
    <n v="2023"/>
    <d v="1899-12-30T17:19:00"/>
    <x v="2"/>
    <x v="0"/>
    <n v="39"/>
    <x v="6"/>
    <s v="African American"/>
    <x v="0"/>
    <x v="1"/>
    <m/>
    <n v="52"/>
    <s v="Delay"/>
    <x v="20"/>
    <n v="17"/>
    <x v="2"/>
    <x v="3"/>
    <x v="2"/>
    <x v="0"/>
  </r>
  <r>
    <n v="577928928"/>
    <s v="B. Lamers"/>
    <x v="10"/>
    <s v="Jul"/>
    <n v="2024"/>
    <d v="1899-12-30T11:19:00"/>
    <x v="5"/>
    <x v="0"/>
    <n v="59"/>
    <x v="2"/>
    <s v="African American"/>
    <x v="0"/>
    <x v="1"/>
    <m/>
    <n v="52"/>
    <s v="Delay"/>
    <x v="7"/>
    <n v="11"/>
    <x v="0"/>
    <x v="2"/>
    <x v="2"/>
    <x v="2"/>
  </r>
  <r>
    <n v="735603323"/>
    <s v="B. Tuffell"/>
    <x v="98"/>
    <s v="Oct"/>
    <n v="2024"/>
    <d v="1899-12-30T23:09:00"/>
    <x v="1"/>
    <x v="0"/>
    <n v="8"/>
    <x v="4"/>
    <s v="African American"/>
    <x v="0"/>
    <x v="1"/>
    <m/>
    <n v="56"/>
    <s v="Delay"/>
    <x v="9"/>
    <n v="23"/>
    <x v="1"/>
    <x v="3"/>
    <x v="2"/>
    <x v="0"/>
  </r>
  <r>
    <n v="276673192"/>
    <s v="B. Tilsley"/>
    <x v="104"/>
    <s v="Aug"/>
    <n v="2024"/>
    <d v="1899-12-30T13:21:00"/>
    <x v="6"/>
    <x v="0"/>
    <n v="61"/>
    <x v="0"/>
    <s v="African American"/>
    <x v="0"/>
    <x v="1"/>
    <m/>
    <n v="56"/>
    <s v="Delay"/>
    <x v="22"/>
    <n v="13"/>
    <x v="2"/>
    <x v="1"/>
    <x v="2"/>
    <x v="1"/>
  </r>
  <r>
    <n v="723859208"/>
    <s v="C. Doornbos"/>
    <x v="51"/>
    <s v="Mar"/>
    <n v="2024"/>
    <d v="1899-12-30T11:30:00"/>
    <x v="6"/>
    <x v="0"/>
    <n v="11"/>
    <x v="4"/>
    <s v="African American"/>
    <x v="0"/>
    <x v="1"/>
    <m/>
    <n v="14"/>
    <s v="Within Time"/>
    <x v="18"/>
    <n v="11"/>
    <x v="0"/>
    <x v="1"/>
    <x v="1"/>
    <x v="1"/>
  </r>
  <r>
    <n v="691323373"/>
    <s v="C. Marzello"/>
    <x v="76"/>
    <s v="Jun"/>
    <n v="2024"/>
    <d v="1899-12-30T19:17:00"/>
    <x v="1"/>
    <x v="0"/>
    <n v="19"/>
    <x v="3"/>
    <s v="African American"/>
    <x v="0"/>
    <x v="1"/>
    <m/>
    <n v="14"/>
    <s v="Within Time"/>
    <x v="4"/>
    <n v="19"/>
    <x v="1"/>
    <x v="2"/>
    <x v="1"/>
    <x v="2"/>
  </r>
  <r>
    <n v="566914222"/>
    <s v="C. Thorne"/>
    <x v="113"/>
    <s v="Sep"/>
    <n v="2024"/>
    <d v="1899-12-30T22:46:00"/>
    <x v="5"/>
    <x v="0"/>
    <n v="76"/>
    <x v="5"/>
    <s v="African American"/>
    <x v="0"/>
    <x v="1"/>
    <m/>
    <n v="20"/>
    <s v="Within Time"/>
    <x v="0"/>
    <n v="22"/>
    <x v="1"/>
    <x v="0"/>
    <x v="1"/>
    <x v="0"/>
  </r>
  <r>
    <n v="410345251"/>
    <s v="C. Bootyman"/>
    <x v="138"/>
    <s v="Oct"/>
    <n v="2024"/>
    <d v="1899-12-30T14:24:00"/>
    <x v="5"/>
    <x v="0"/>
    <n v="24"/>
    <x v="3"/>
    <s v="African American"/>
    <x v="0"/>
    <x v="1"/>
    <m/>
    <n v="21"/>
    <s v="Within Time"/>
    <x v="25"/>
    <n v="14"/>
    <x v="2"/>
    <x v="0"/>
    <x v="1"/>
    <x v="0"/>
  </r>
  <r>
    <n v="544317500"/>
    <s v="C. Dockreay"/>
    <x v="81"/>
    <s v="Oct"/>
    <n v="2024"/>
    <d v="1899-12-30T09:24:00"/>
    <x v="4"/>
    <x v="0"/>
    <n v="14"/>
    <x v="4"/>
    <s v="African American"/>
    <x v="0"/>
    <x v="1"/>
    <m/>
    <n v="28"/>
    <s v="Within Time"/>
    <x v="20"/>
    <n v="9"/>
    <x v="0"/>
    <x v="3"/>
    <x v="1"/>
    <x v="0"/>
  </r>
  <r>
    <n v="179822740"/>
    <s v="C. Mollin"/>
    <x v="57"/>
    <s v="Aug"/>
    <n v="2023"/>
    <d v="1899-12-30T21:18:00"/>
    <x v="4"/>
    <x v="0"/>
    <n v="44"/>
    <x v="6"/>
    <s v="African American"/>
    <x v="0"/>
    <x v="1"/>
    <m/>
    <n v="29"/>
    <s v="Within Time"/>
    <x v="20"/>
    <n v="21"/>
    <x v="1"/>
    <x v="3"/>
    <x v="1"/>
    <x v="0"/>
  </r>
  <r>
    <n v="768833336"/>
    <s v="C. Milley"/>
    <x v="396"/>
    <s v="Aug"/>
    <n v="2024"/>
    <d v="1899-12-30T03:23:00"/>
    <x v="3"/>
    <x v="0"/>
    <n v="12"/>
    <x v="4"/>
    <s v="African American"/>
    <x v="0"/>
    <x v="1"/>
    <m/>
    <n v="37"/>
    <s v="Delay"/>
    <x v="2"/>
    <n v="3"/>
    <x v="3"/>
    <x v="1"/>
    <x v="0"/>
    <x v="1"/>
  </r>
  <r>
    <n v="791221079"/>
    <s v="C. Riddoch"/>
    <x v="95"/>
    <s v="Sep"/>
    <n v="2024"/>
    <d v="1899-12-30T23:13:00"/>
    <x v="3"/>
    <x v="0"/>
    <n v="52"/>
    <x v="2"/>
    <s v="African American"/>
    <x v="0"/>
    <x v="1"/>
    <m/>
    <n v="49"/>
    <s v="Delay"/>
    <x v="4"/>
    <n v="23"/>
    <x v="1"/>
    <x v="2"/>
    <x v="2"/>
    <x v="2"/>
  </r>
  <r>
    <n v="639022166"/>
    <s v="C. Wyburn"/>
    <x v="244"/>
    <s v="Jan"/>
    <n v="2024"/>
    <d v="1899-12-30T23:35:00"/>
    <x v="6"/>
    <x v="0"/>
    <n v="12"/>
    <x v="4"/>
    <s v="African American"/>
    <x v="0"/>
    <x v="1"/>
    <m/>
    <n v="57"/>
    <s v="Delay"/>
    <x v="3"/>
    <n v="23"/>
    <x v="1"/>
    <x v="2"/>
    <x v="2"/>
    <x v="2"/>
  </r>
  <r>
    <n v="792349406"/>
    <s v="D. Eberts"/>
    <x v="116"/>
    <s v="Apr"/>
    <n v="2024"/>
    <d v="1899-12-30T04:00:00"/>
    <x v="0"/>
    <x v="0"/>
    <n v="48"/>
    <x v="2"/>
    <s v="African American"/>
    <x v="0"/>
    <x v="1"/>
    <m/>
    <n v="10"/>
    <s v="Within Time"/>
    <x v="24"/>
    <n v="4"/>
    <x v="3"/>
    <x v="1"/>
    <x v="1"/>
    <x v="1"/>
  </r>
  <r>
    <n v="735206750"/>
    <s v="D. Sheehan"/>
    <x v="232"/>
    <s v="Apr"/>
    <n v="2023"/>
    <d v="1899-12-30T00:25:00"/>
    <x v="5"/>
    <x v="0"/>
    <n v="62"/>
    <x v="0"/>
    <s v="African American"/>
    <x v="0"/>
    <x v="1"/>
    <m/>
    <n v="10"/>
    <s v="Within Time"/>
    <x v="20"/>
    <n v="0"/>
    <x v="3"/>
    <x v="3"/>
    <x v="1"/>
    <x v="0"/>
  </r>
  <r>
    <n v="441463541"/>
    <s v="D. Beyn"/>
    <x v="126"/>
    <s v="May"/>
    <n v="2023"/>
    <d v="1899-12-30T13:27:00"/>
    <x v="2"/>
    <x v="0"/>
    <n v="2"/>
    <x v="1"/>
    <s v="African American"/>
    <x v="0"/>
    <x v="1"/>
    <m/>
    <n v="11"/>
    <s v="Within Time"/>
    <x v="25"/>
    <n v="13"/>
    <x v="2"/>
    <x v="0"/>
    <x v="1"/>
    <x v="0"/>
  </r>
  <r>
    <n v="359293726"/>
    <s v="D. MacCaig"/>
    <x v="15"/>
    <s v="Sep"/>
    <n v="2023"/>
    <d v="1899-12-30T09:40:00"/>
    <x v="6"/>
    <x v="0"/>
    <n v="62"/>
    <x v="0"/>
    <s v="African American"/>
    <x v="0"/>
    <x v="1"/>
    <m/>
    <n v="15"/>
    <s v="Within Time"/>
    <x v="5"/>
    <n v="9"/>
    <x v="0"/>
    <x v="0"/>
    <x v="1"/>
    <x v="0"/>
  </r>
  <r>
    <n v="473320894"/>
    <s v="D. Hazeltine"/>
    <x v="190"/>
    <s v="Sep"/>
    <n v="2024"/>
    <d v="1899-12-30T05:51:00"/>
    <x v="1"/>
    <x v="0"/>
    <n v="23"/>
    <x v="3"/>
    <s v="African American"/>
    <x v="0"/>
    <x v="1"/>
    <m/>
    <n v="56"/>
    <s v="Delay"/>
    <x v="26"/>
    <n v="5"/>
    <x v="3"/>
    <x v="2"/>
    <x v="2"/>
    <x v="2"/>
  </r>
  <r>
    <n v="220216446"/>
    <s v="E. Yewdell"/>
    <x v="270"/>
    <s v="Aug"/>
    <n v="2024"/>
    <d v="1899-12-30T00:39:00"/>
    <x v="2"/>
    <x v="0"/>
    <n v="1"/>
    <x v="1"/>
    <s v="African American"/>
    <x v="0"/>
    <x v="1"/>
    <m/>
    <n v="25"/>
    <s v="Within Time"/>
    <x v="19"/>
    <n v="0"/>
    <x v="3"/>
    <x v="3"/>
    <x v="1"/>
    <x v="1"/>
  </r>
  <r>
    <n v="236188893"/>
    <s v="E. Brimman"/>
    <x v="465"/>
    <s v="Jul"/>
    <n v="2024"/>
    <d v="1899-12-30T11:43:00"/>
    <x v="0"/>
    <x v="0"/>
    <n v="65"/>
    <x v="0"/>
    <s v="African American"/>
    <x v="0"/>
    <x v="1"/>
    <m/>
    <n v="28"/>
    <s v="Within Time"/>
    <x v="8"/>
    <n v="11"/>
    <x v="0"/>
    <x v="3"/>
    <x v="1"/>
    <x v="1"/>
  </r>
  <r>
    <n v="648432810"/>
    <s v="E. Pagan"/>
    <x v="517"/>
    <s v="Jul"/>
    <n v="2023"/>
    <d v="1899-12-30T05:04:00"/>
    <x v="3"/>
    <x v="0"/>
    <n v="25"/>
    <x v="3"/>
    <s v="African American"/>
    <x v="0"/>
    <x v="1"/>
    <m/>
    <n v="30"/>
    <s v="Delay"/>
    <x v="17"/>
    <n v="5"/>
    <x v="3"/>
    <x v="1"/>
    <x v="1"/>
    <x v="1"/>
  </r>
  <r>
    <n v="369170446"/>
    <s v="E. Zimmermeister"/>
    <x v="417"/>
    <s v="May"/>
    <n v="2024"/>
    <d v="1899-12-30T07:58:00"/>
    <x v="2"/>
    <x v="0"/>
    <n v="29"/>
    <x v="3"/>
    <s v="African American"/>
    <x v="0"/>
    <x v="1"/>
    <m/>
    <n v="31"/>
    <s v="Delay"/>
    <x v="3"/>
    <n v="7"/>
    <x v="0"/>
    <x v="2"/>
    <x v="0"/>
    <x v="2"/>
  </r>
  <r>
    <n v="778874111"/>
    <s v="E. Brede"/>
    <x v="3"/>
    <s v="Feb"/>
    <n v="2024"/>
    <d v="1899-12-30T20:00:00"/>
    <x v="3"/>
    <x v="0"/>
    <n v="14"/>
    <x v="4"/>
    <s v="African American"/>
    <x v="0"/>
    <x v="1"/>
    <m/>
    <n v="34"/>
    <s v="Delay"/>
    <x v="2"/>
    <n v="20"/>
    <x v="1"/>
    <x v="1"/>
    <x v="0"/>
    <x v="1"/>
  </r>
  <r>
    <n v="812095507"/>
    <s v="E. Ferrini"/>
    <x v="120"/>
    <s v="Jul"/>
    <n v="2024"/>
    <d v="1899-12-30T11:09:00"/>
    <x v="6"/>
    <x v="0"/>
    <n v="46"/>
    <x v="2"/>
    <s v="African American"/>
    <x v="0"/>
    <x v="1"/>
    <m/>
    <n v="35"/>
    <s v="Delay"/>
    <x v="11"/>
    <n v="11"/>
    <x v="0"/>
    <x v="0"/>
    <x v="0"/>
    <x v="0"/>
  </r>
  <r>
    <n v="163657783"/>
    <s v="E. Cordelette"/>
    <x v="212"/>
    <s v="May"/>
    <n v="2023"/>
    <d v="1899-12-30T05:01:00"/>
    <x v="5"/>
    <x v="0"/>
    <n v="57"/>
    <x v="2"/>
    <s v="African American"/>
    <x v="0"/>
    <x v="1"/>
    <m/>
    <n v="35"/>
    <s v="Delay"/>
    <x v="5"/>
    <n v="5"/>
    <x v="3"/>
    <x v="0"/>
    <x v="0"/>
    <x v="0"/>
  </r>
  <r>
    <n v="861212134"/>
    <s v="E. Waterson"/>
    <x v="188"/>
    <s v="Aug"/>
    <n v="2023"/>
    <d v="1899-12-30T04:39:00"/>
    <x v="4"/>
    <x v="0"/>
    <n v="11"/>
    <x v="4"/>
    <s v="African American"/>
    <x v="0"/>
    <x v="1"/>
    <m/>
    <n v="38"/>
    <s v="Delay"/>
    <x v="26"/>
    <n v="4"/>
    <x v="3"/>
    <x v="2"/>
    <x v="0"/>
    <x v="2"/>
  </r>
  <r>
    <n v="609168648"/>
    <s v="E. Kornilov"/>
    <x v="192"/>
    <s v="Feb"/>
    <n v="2024"/>
    <d v="1899-12-30T22:57:00"/>
    <x v="3"/>
    <x v="0"/>
    <n v="70"/>
    <x v="5"/>
    <s v="African American"/>
    <x v="0"/>
    <x v="1"/>
    <m/>
    <n v="57"/>
    <s v="Delay"/>
    <x v="25"/>
    <n v="22"/>
    <x v="1"/>
    <x v="0"/>
    <x v="2"/>
    <x v="0"/>
  </r>
  <r>
    <n v="406591240"/>
    <s v="E. Antoniou"/>
    <x v="286"/>
    <s v="Mar"/>
    <n v="2024"/>
    <d v="1899-12-30T21:11:00"/>
    <x v="3"/>
    <x v="0"/>
    <n v="23"/>
    <x v="3"/>
    <s v="African American"/>
    <x v="0"/>
    <x v="1"/>
    <m/>
    <n v="59"/>
    <s v="Delay"/>
    <x v="14"/>
    <n v="21"/>
    <x v="1"/>
    <x v="0"/>
    <x v="2"/>
    <x v="0"/>
  </r>
  <r>
    <n v="750200343"/>
    <s v="F. Smullen"/>
    <x v="346"/>
    <s v="Aug"/>
    <n v="2023"/>
    <d v="1899-12-30T05:07:00"/>
    <x v="2"/>
    <x v="0"/>
    <n v="36"/>
    <x v="6"/>
    <s v="African American"/>
    <x v="0"/>
    <x v="1"/>
    <m/>
    <n v="14"/>
    <s v="Within Time"/>
    <x v="8"/>
    <n v="5"/>
    <x v="3"/>
    <x v="3"/>
    <x v="1"/>
    <x v="1"/>
  </r>
  <r>
    <n v="229504595"/>
    <s v="F. Neubigging"/>
    <x v="40"/>
    <s v="Sep"/>
    <n v="2023"/>
    <d v="1899-12-30T01:29:00"/>
    <x v="3"/>
    <x v="0"/>
    <n v="19"/>
    <x v="3"/>
    <s v="African American"/>
    <x v="0"/>
    <x v="1"/>
    <m/>
    <n v="19"/>
    <s v="Within Time"/>
    <x v="24"/>
    <n v="1"/>
    <x v="3"/>
    <x v="1"/>
    <x v="1"/>
    <x v="1"/>
  </r>
  <r>
    <n v="348555182"/>
    <s v="F. Waker"/>
    <x v="90"/>
    <s v="Aug"/>
    <n v="2023"/>
    <d v="1899-12-30T13:32:00"/>
    <x v="3"/>
    <x v="0"/>
    <n v="56"/>
    <x v="2"/>
    <s v="African American"/>
    <x v="0"/>
    <x v="1"/>
    <m/>
    <n v="27"/>
    <s v="Within Time"/>
    <x v="27"/>
    <n v="13"/>
    <x v="2"/>
    <x v="3"/>
    <x v="1"/>
    <x v="0"/>
  </r>
  <r>
    <n v="362441114"/>
    <s v="F. McClarence"/>
    <x v="317"/>
    <s v="Nov"/>
    <n v="2023"/>
    <d v="1899-12-30T08:47:00"/>
    <x v="1"/>
    <x v="0"/>
    <n v="8"/>
    <x v="4"/>
    <s v="African American"/>
    <x v="0"/>
    <x v="1"/>
    <m/>
    <n v="30"/>
    <s v="Delay"/>
    <x v="10"/>
    <n v="8"/>
    <x v="0"/>
    <x v="2"/>
    <x v="1"/>
    <x v="2"/>
  </r>
  <r>
    <n v="556536036"/>
    <s v="F. Colleck"/>
    <x v="403"/>
    <s v="Oct"/>
    <n v="2024"/>
    <d v="1899-12-30T20:40:00"/>
    <x v="3"/>
    <x v="0"/>
    <n v="59"/>
    <x v="2"/>
    <s v="African American"/>
    <x v="0"/>
    <x v="1"/>
    <m/>
    <n v="35"/>
    <s v="Delay"/>
    <x v="0"/>
    <n v="20"/>
    <x v="1"/>
    <x v="0"/>
    <x v="0"/>
    <x v="0"/>
  </r>
  <r>
    <n v="548911120"/>
    <s v="F. Francescoccio"/>
    <x v="574"/>
    <s v="Jul"/>
    <n v="2023"/>
    <d v="1899-12-30T13:13:00"/>
    <x v="2"/>
    <x v="0"/>
    <n v="68"/>
    <x v="0"/>
    <s v="African American"/>
    <x v="0"/>
    <x v="1"/>
    <m/>
    <n v="36"/>
    <s v="Delay"/>
    <x v="0"/>
    <n v="13"/>
    <x v="2"/>
    <x v="0"/>
    <x v="0"/>
    <x v="0"/>
  </r>
  <r>
    <n v="186959617"/>
    <s v="F. Hissie"/>
    <x v="407"/>
    <s v="Oct"/>
    <n v="2023"/>
    <d v="1899-12-30T12:21:00"/>
    <x v="6"/>
    <x v="0"/>
    <n v="9"/>
    <x v="4"/>
    <s v="African American"/>
    <x v="0"/>
    <x v="1"/>
    <m/>
    <n v="40"/>
    <s v="Delay"/>
    <x v="8"/>
    <n v="12"/>
    <x v="2"/>
    <x v="3"/>
    <x v="0"/>
    <x v="1"/>
  </r>
  <r>
    <n v="183191971"/>
    <s v="F. Rowswell"/>
    <x v="337"/>
    <s v="Oct"/>
    <n v="2024"/>
    <d v="1899-12-30T06:40:00"/>
    <x v="2"/>
    <x v="0"/>
    <n v="43"/>
    <x v="6"/>
    <s v="African American"/>
    <x v="0"/>
    <x v="1"/>
    <m/>
    <n v="41"/>
    <s v="Delay"/>
    <x v="24"/>
    <n v="6"/>
    <x v="0"/>
    <x v="1"/>
    <x v="0"/>
    <x v="1"/>
  </r>
  <r>
    <n v="590117748"/>
    <s v="F. Mathwen"/>
    <x v="73"/>
    <s v="Jun"/>
    <n v="2023"/>
    <d v="1899-12-30T00:33:00"/>
    <x v="5"/>
    <x v="0"/>
    <n v="71"/>
    <x v="5"/>
    <s v="African American"/>
    <x v="0"/>
    <x v="1"/>
    <m/>
    <n v="44"/>
    <s v="Delay"/>
    <x v="17"/>
    <n v="0"/>
    <x v="3"/>
    <x v="1"/>
    <x v="0"/>
    <x v="1"/>
  </r>
  <r>
    <n v="564076410"/>
    <s v="G. Sanders"/>
    <x v="397"/>
    <s v="Apr"/>
    <n v="2024"/>
    <d v="1899-12-30T12:12:00"/>
    <x v="6"/>
    <x v="0"/>
    <n v="12"/>
    <x v="4"/>
    <s v="African American"/>
    <x v="0"/>
    <x v="1"/>
    <m/>
    <n v="11"/>
    <s v="Within Time"/>
    <x v="12"/>
    <n v="12"/>
    <x v="2"/>
    <x v="2"/>
    <x v="1"/>
    <x v="2"/>
  </r>
  <r>
    <n v="696016860"/>
    <s v="G. Pues"/>
    <x v="556"/>
    <s v="Mar"/>
    <n v="2024"/>
    <d v="1899-12-30T22:19:00"/>
    <x v="1"/>
    <x v="0"/>
    <n v="35"/>
    <x v="6"/>
    <s v="African American"/>
    <x v="0"/>
    <x v="1"/>
    <m/>
    <n v="19"/>
    <s v="Within Time"/>
    <x v="11"/>
    <n v="22"/>
    <x v="1"/>
    <x v="0"/>
    <x v="1"/>
    <x v="0"/>
  </r>
  <r>
    <n v="216593629"/>
    <s v="G. Millom"/>
    <x v="5"/>
    <s v="Apr"/>
    <n v="2023"/>
    <d v="1899-12-30T17:52:00"/>
    <x v="2"/>
    <x v="0"/>
    <n v="65"/>
    <x v="0"/>
    <s v="African American"/>
    <x v="0"/>
    <x v="1"/>
    <m/>
    <n v="30"/>
    <s v="Delay"/>
    <x v="0"/>
    <n v="17"/>
    <x v="2"/>
    <x v="0"/>
    <x v="1"/>
    <x v="0"/>
  </r>
  <r>
    <n v="435715591"/>
    <s v="G. Strowthers"/>
    <x v="4"/>
    <s v="Sep"/>
    <n v="2024"/>
    <d v="1899-12-30T05:52:00"/>
    <x v="0"/>
    <x v="0"/>
    <n v="17"/>
    <x v="3"/>
    <s v="African American"/>
    <x v="0"/>
    <x v="1"/>
    <m/>
    <n v="46"/>
    <s v="Delay"/>
    <x v="2"/>
    <n v="5"/>
    <x v="3"/>
    <x v="1"/>
    <x v="2"/>
    <x v="1"/>
  </r>
  <r>
    <n v="856181103"/>
    <s v="G. Simakov"/>
    <x v="50"/>
    <s v="Apr"/>
    <n v="2024"/>
    <d v="1899-12-30T10:23:00"/>
    <x v="4"/>
    <x v="0"/>
    <n v="19"/>
    <x v="3"/>
    <s v="African American"/>
    <x v="0"/>
    <x v="1"/>
    <m/>
    <n v="54"/>
    <s v="Delay"/>
    <x v="13"/>
    <n v="10"/>
    <x v="0"/>
    <x v="2"/>
    <x v="2"/>
    <x v="2"/>
  </r>
  <r>
    <n v="746613845"/>
    <s v="G. Menhenitt"/>
    <x v="224"/>
    <s v="May"/>
    <n v="2024"/>
    <d v="1899-12-30T07:25:00"/>
    <x v="2"/>
    <x v="0"/>
    <n v="70"/>
    <x v="5"/>
    <s v="African American"/>
    <x v="0"/>
    <x v="1"/>
    <m/>
    <n v="55"/>
    <s v="Delay"/>
    <x v="30"/>
    <n v="7"/>
    <x v="0"/>
    <x v="3"/>
    <x v="2"/>
    <x v="1"/>
  </r>
  <r>
    <n v="475989744"/>
    <s v="H. Melwall"/>
    <x v="365"/>
    <s v="Feb"/>
    <n v="2024"/>
    <d v="1899-12-30T03:06:00"/>
    <x v="2"/>
    <x v="0"/>
    <n v="66"/>
    <x v="0"/>
    <s v="African American"/>
    <x v="0"/>
    <x v="1"/>
    <m/>
    <n v="18"/>
    <s v="Within Time"/>
    <x v="1"/>
    <n v="3"/>
    <x v="3"/>
    <x v="0"/>
    <x v="1"/>
    <x v="0"/>
  </r>
  <r>
    <n v="729480999"/>
    <s v="H. Tompkinson"/>
    <x v="302"/>
    <s v="Nov"/>
    <n v="2023"/>
    <d v="1899-12-30T00:14:00"/>
    <x v="6"/>
    <x v="0"/>
    <n v="32"/>
    <x v="6"/>
    <s v="African American"/>
    <x v="0"/>
    <x v="1"/>
    <m/>
    <n v="23"/>
    <s v="Within Time"/>
    <x v="20"/>
    <n v="0"/>
    <x v="3"/>
    <x v="3"/>
    <x v="1"/>
    <x v="0"/>
  </r>
  <r>
    <n v="143594736"/>
    <s v="H. Philpotts"/>
    <x v="274"/>
    <s v="Dec"/>
    <n v="2023"/>
    <d v="1899-12-30T15:44:00"/>
    <x v="1"/>
    <x v="0"/>
    <n v="17"/>
    <x v="3"/>
    <s v="African American"/>
    <x v="0"/>
    <x v="1"/>
    <m/>
    <n v="27"/>
    <s v="Within Time"/>
    <x v="12"/>
    <n v="15"/>
    <x v="2"/>
    <x v="2"/>
    <x v="1"/>
    <x v="2"/>
  </r>
  <r>
    <n v="880765052"/>
    <s v="H. Gaffon"/>
    <x v="294"/>
    <s v="Aug"/>
    <n v="2023"/>
    <d v="1899-12-30T22:32:00"/>
    <x v="1"/>
    <x v="0"/>
    <n v="41"/>
    <x v="6"/>
    <s v="African American"/>
    <x v="0"/>
    <x v="1"/>
    <m/>
    <n v="28"/>
    <s v="Within Time"/>
    <x v="18"/>
    <n v="22"/>
    <x v="1"/>
    <x v="1"/>
    <x v="1"/>
    <x v="1"/>
  </r>
  <r>
    <n v="649561131"/>
    <s v="H. Northeast"/>
    <x v="318"/>
    <s v="Sep"/>
    <n v="2023"/>
    <d v="1899-12-30T18:46:00"/>
    <x v="1"/>
    <x v="0"/>
    <n v="7"/>
    <x v="4"/>
    <s v="African American"/>
    <x v="0"/>
    <x v="1"/>
    <m/>
    <n v="29"/>
    <s v="Within Time"/>
    <x v="30"/>
    <n v="18"/>
    <x v="1"/>
    <x v="3"/>
    <x v="1"/>
    <x v="1"/>
  </r>
  <r>
    <n v="744402958"/>
    <s v="H. Dillow"/>
    <x v="412"/>
    <s v="Jan"/>
    <n v="2024"/>
    <d v="1899-12-30T01:54:00"/>
    <x v="6"/>
    <x v="0"/>
    <n v="27"/>
    <x v="3"/>
    <s v="African American"/>
    <x v="0"/>
    <x v="1"/>
    <m/>
    <n v="41"/>
    <s v="Delay"/>
    <x v="12"/>
    <n v="1"/>
    <x v="3"/>
    <x v="2"/>
    <x v="0"/>
    <x v="2"/>
  </r>
  <r>
    <n v="424233662"/>
    <s v="H. Elix"/>
    <x v="87"/>
    <s v="Oct"/>
    <n v="2023"/>
    <d v="1899-12-30T21:34:00"/>
    <x v="0"/>
    <x v="0"/>
    <n v="62"/>
    <x v="0"/>
    <s v="African American"/>
    <x v="0"/>
    <x v="1"/>
    <m/>
    <n v="43"/>
    <s v="Delay"/>
    <x v="2"/>
    <n v="21"/>
    <x v="1"/>
    <x v="1"/>
    <x v="0"/>
    <x v="1"/>
  </r>
  <r>
    <n v="402254023"/>
    <s v="H. Aspinall"/>
    <x v="413"/>
    <s v="Jun"/>
    <n v="2023"/>
    <d v="1899-12-30T05:10:00"/>
    <x v="6"/>
    <x v="0"/>
    <n v="5"/>
    <x v="4"/>
    <s v="African American"/>
    <x v="0"/>
    <x v="1"/>
    <m/>
    <n v="44"/>
    <s v="Delay"/>
    <x v="27"/>
    <n v="5"/>
    <x v="3"/>
    <x v="3"/>
    <x v="0"/>
    <x v="0"/>
  </r>
  <r>
    <n v="808388970"/>
    <s v="H. Myall"/>
    <x v="78"/>
    <s v="Sep"/>
    <n v="2024"/>
    <d v="1899-12-30T11:29:00"/>
    <x v="0"/>
    <x v="0"/>
    <n v="69"/>
    <x v="0"/>
    <s v="African American"/>
    <x v="0"/>
    <x v="1"/>
    <m/>
    <n v="49"/>
    <s v="Delay"/>
    <x v="25"/>
    <n v="11"/>
    <x v="0"/>
    <x v="0"/>
    <x v="2"/>
    <x v="0"/>
  </r>
  <r>
    <n v="718276609"/>
    <s v="H. Giotto"/>
    <x v="272"/>
    <s v="Oct"/>
    <n v="2023"/>
    <d v="1899-12-30T14:12:00"/>
    <x v="6"/>
    <x v="0"/>
    <n v="58"/>
    <x v="2"/>
    <s v="African American"/>
    <x v="0"/>
    <x v="1"/>
    <m/>
    <n v="56"/>
    <s v="Delay"/>
    <x v="24"/>
    <n v="14"/>
    <x v="2"/>
    <x v="1"/>
    <x v="2"/>
    <x v="1"/>
  </r>
  <r>
    <n v="259136629"/>
    <s v="H. Challis"/>
    <x v="498"/>
    <s v="Jun"/>
    <n v="2023"/>
    <d v="1899-12-30T09:39:00"/>
    <x v="0"/>
    <x v="0"/>
    <n v="54"/>
    <x v="2"/>
    <s v="African American"/>
    <x v="0"/>
    <x v="1"/>
    <m/>
    <n v="57"/>
    <s v="Delay"/>
    <x v="28"/>
    <n v="9"/>
    <x v="0"/>
    <x v="0"/>
    <x v="2"/>
    <x v="2"/>
  </r>
  <r>
    <n v="869397477"/>
    <s v="I. Zecchini"/>
    <x v="230"/>
    <s v="Jul"/>
    <n v="2024"/>
    <d v="1899-12-30T09:37:00"/>
    <x v="2"/>
    <x v="0"/>
    <n v="45"/>
    <x v="2"/>
    <s v="African American"/>
    <x v="0"/>
    <x v="1"/>
    <m/>
    <n v="19"/>
    <s v="Within Time"/>
    <x v="25"/>
    <n v="9"/>
    <x v="0"/>
    <x v="0"/>
    <x v="1"/>
    <x v="0"/>
  </r>
  <r>
    <n v="379346995"/>
    <s v="I. Sothern"/>
    <x v="11"/>
    <s v="Mar"/>
    <n v="2024"/>
    <d v="1899-12-30T16:53:00"/>
    <x v="3"/>
    <x v="0"/>
    <n v="26"/>
    <x v="3"/>
    <s v="African American"/>
    <x v="0"/>
    <x v="1"/>
    <m/>
    <n v="26"/>
    <s v="Within Time"/>
    <x v="8"/>
    <n v="16"/>
    <x v="2"/>
    <x v="3"/>
    <x v="1"/>
    <x v="1"/>
  </r>
  <r>
    <n v="648512873"/>
    <s v="I. Grimsditch"/>
    <x v="71"/>
    <s v="Jul"/>
    <n v="2023"/>
    <d v="1899-12-30T04:24:00"/>
    <x v="0"/>
    <x v="0"/>
    <n v="56"/>
    <x v="2"/>
    <s v="African American"/>
    <x v="0"/>
    <x v="1"/>
    <m/>
    <n v="29"/>
    <s v="Within Time"/>
    <x v="5"/>
    <n v="4"/>
    <x v="3"/>
    <x v="0"/>
    <x v="1"/>
    <x v="0"/>
  </r>
  <r>
    <n v="535412592"/>
    <s v="I. Penhale"/>
    <x v="299"/>
    <s v="Feb"/>
    <n v="2024"/>
    <d v="1899-12-30T13:48:00"/>
    <x v="0"/>
    <x v="0"/>
    <n v="25"/>
    <x v="3"/>
    <s v="African American"/>
    <x v="0"/>
    <x v="1"/>
    <m/>
    <n v="36"/>
    <s v="Delay"/>
    <x v="28"/>
    <n v="13"/>
    <x v="2"/>
    <x v="0"/>
    <x v="0"/>
    <x v="2"/>
  </r>
  <r>
    <n v="709211735"/>
    <s v="I. Thaxton"/>
    <x v="288"/>
    <s v="Jul"/>
    <n v="2024"/>
    <d v="1899-12-30T22:06:00"/>
    <x v="0"/>
    <x v="0"/>
    <n v="19"/>
    <x v="3"/>
    <s v="African American"/>
    <x v="0"/>
    <x v="1"/>
    <m/>
    <n v="48"/>
    <s v="Delay"/>
    <x v="15"/>
    <n v="22"/>
    <x v="1"/>
    <x v="2"/>
    <x v="2"/>
    <x v="2"/>
  </r>
  <r>
    <n v="558588052"/>
    <s v="I. MacAleese"/>
    <x v="289"/>
    <s v="Aug"/>
    <n v="2024"/>
    <d v="1899-12-30T20:31:00"/>
    <x v="6"/>
    <x v="0"/>
    <n v="35"/>
    <x v="6"/>
    <s v="African American"/>
    <x v="0"/>
    <x v="1"/>
    <m/>
    <n v="48"/>
    <s v="Delay"/>
    <x v="0"/>
    <n v="20"/>
    <x v="1"/>
    <x v="0"/>
    <x v="2"/>
    <x v="0"/>
  </r>
  <r>
    <n v="226882331"/>
    <s v="I. Arlt"/>
    <x v="98"/>
    <s v="Oct"/>
    <n v="2024"/>
    <d v="1899-12-30T22:33:00"/>
    <x v="1"/>
    <x v="0"/>
    <n v="43"/>
    <x v="6"/>
    <s v="African American"/>
    <x v="0"/>
    <x v="1"/>
    <m/>
    <n v="48"/>
    <s v="Delay"/>
    <x v="9"/>
    <n v="22"/>
    <x v="1"/>
    <x v="3"/>
    <x v="2"/>
    <x v="0"/>
  </r>
  <r>
    <n v="804289814"/>
    <s v="I. Reace"/>
    <x v="207"/>
    <s v="Apr"/>
    <n v="2024"/>
    <d v="1899-12-30T21:16:00"/>
    <x v="6"/>
    <x v="0"/>
    <n v="33"/>
    <x v="6"/>
    <s v="African American"/>
    <x v="0"/>
    <x v="1"/>
    <m/>
    <n v="53"/>
    <s v="Delay"/>
    <x v="11"/>
    <n v="21"/>
    <x v="1"/>
    <x v="0"/>
    <x v="2"/>
    <x v="0"/>
  </r>
  <r>
    <n v="454058913"/>
    <s v="I. Carcass"/>
    <x v="49"/>
    <s v="Oct"/>
    <n v="2024"/>
    <d v="1899-12-30T23:56:00"/>
    <x v="6"/>
    <x v="0"/>
    <n v="42"/>
    <x v="6"/>
    <s v="African American"/>
    <x v="0"/>
    <x v="1"/>
    <m/>
    <n v="60"/>
    <s v="Delay"/>
    <x v="1"/>
    <n v="23"/>
    <x v="1"/>
    <x v="0"/>
    <x v="2"/>
    <x v="0"/>
  </r>
  <r>
    <n v="560753252"/>
    <s v="J. Rathbourne"/>
    <x v="365"/>
    <s v="Feb"/>
    <n v="2024"/>
    <d v="1899-12-30T13:54:00"/>
    <x v="2"/>
    <x v="0"/>
    <n v="35"/>
    <x v="6"/>
    <s v="African American"/>
    <x v="0"/>
    <x v="1"/>
    <m/>
    <n v="55"/>
    <s v="Delay"/>
    <x v="1"/>
    <n v="13"/>
    <x v="2"/>
    <x v="0"/>
    <x v="2"/>
    <x v="0"/>
  </r>
  <r>
    <n v="175339092"/>
    <s v="K. Darnborough"/>
    <x v="134"/>
    <s v="Apr"/>
    <n v="2023"/>
    <d v="1899-12-30T08:32:00"/>
    <x v="3"/>
    <x v="0"/>
    <n v="30"/>
    <x v="6"/>
    <s v="African American"/>
    <x v="0"/>
    <x v="1"/>
    <m/>
    <n v="14"/>
    <s v="Within Time"/>
    <x v="12"/>
    <n v="8"/>
    <x v="0"/>
    <x v="2"/>
    <x v="1"/>
    <x v="2"/>
  </r>
  <r>
    <n v="874331108"/>
    <s v="K. Poxson"/>
    <x v="339"/>
    <s v="Feb"/>
    <n v="2024"/>
    <d v="1899-12-30T10:21:00"/>
    <x v="3"/>
    <x v="0"/>
    <n v="53"/>
    <x v="2"/>
    <s v="African American"/>
    <x v="0"/>
    <x v="1"/>
    <m/>
    <n v="16"/>
    <s v="Within Time"/>
    <x v="10"/>
    <n v="10"/>
    <x v="0"/>
    <x v="2"/>
    <x v="1"/>
    <x v="2"/>
  </r>
  <r>
    <n v="881514957"/>
    <s v="K. Denniss"/>
    <x v="194"/>
    <s v="Sep"/>
    <n v="2023"/>
    <d v="1899-12-30T06:43:00"/>
    <x v="5"/>
    <x v="0"/>
    <n v="27"/>
    <x v="3"/>
    <s v="African American"/>
    <x v="0"/>
    <x v="1"/>
    <m/>
    <n v="17"/>
    <s v="Within Time"/>
    <x v="1"/>
    <n v="6"/>
    <x v="0"/>
    <x v="0"/>
    <x v="1"/>
    <x v="0"/>
  </r>
  <r>
    <n v="790427993"/>
    <s v="K. McDoual"/>
    <x v="64"/>
    <s v="Mar"/>
    <n v="2024"/>
    <d v="1899-12-30T00:43:00"/>
    <x v="5"/>
    <x v="0"/>
    <n v="29"/>
    <x v="3"/>
    <s v="African American"/>
    <x v="0"/>
    <x v="1"/>
    <m/>
    <n v="25"/>
    <s v="Within Time"/>
    <x v="13"/>
    <n v="0"/>
    <x v="3"/>
    <x v="2"/>
    <x v="1"/>
    <x v="2"/>
  </r>
  <r>
    <n v="867098334"/>
    <s v="K. Walework"/>
    <x v="180"/>
    <s v="Apr"/>
    <n v="2023"/>
    <d v="1899-12-30T12:40:00"/>
    <x v="2"/>
    <x v="0"/>
    <n v="73"/>
    <x v="5"/>
    <s v="African American"/>
    <x v="0"/>
    <x v="1"/>
    <m/>
    <n v="25"/>
    <s v="Within Time"/>
    <x v="23"/>
    <n v="12"/>
    <x v="2"/>
    <x v="2"/>
    <x v="1"/>
    <x v="2"/>
  </r>
  <r>
    <n v="430417125"/>
    <s v="K. Grimston"/>
    <x v="184"/>
    <s v="May"/>
    <n v="2024"/>
    <d v="1899-12-30T19:05:00"/>
    <x v="3"/>
    <x v="0"/>
    <n v="67"/>
    <x v="0"/>
    <s v="African American"/>
    <x v="0"/>
    <x v="1"/>
    <m/>
    <n v="37"/>
    <s v="Delay"/>
    <x v="5"/>
    <n v="19"/>
    <x v="1"/>
    <x v="0"/>
    <x v="0"/>
    <x v="0"/>
  </r>
  <r>
    <n v="469487160"/>
    <s v="K. Nicklinson"/>
    <x v="164"/>
    <s v="Jul"/>
    <n v="2024"/>
    <d v="1899-12-30T11:07:00"/>
    <x v="0"/>
    <x v="0"/>
    <n v="78"/>
    <x v="5"/>
    <s v="African American"/>
    <x v="0"/>
    <x v="1"/>
    <m/>
    <n v="38"/>
    <s v="Delay"/>
    <x v="29"/>
    <n v="11"/>
    <x v="0"/>
    <x v="2"/>
    <x v="0"/>
    <x v="2"/>
  </r>
  <r>
    <n v="568908670"/>
    <s v="K. Nosworthy"/>
    <x v="255"/>
    <s v="May"/>
    <n v="2023"/>
    <d v="1899-12-30T09:14:00"/>
    <x v="5"/>
    <x v="0"/>
    <n v="11"/>
    <x v="4"/>
    <s v="African American"/>
    <x v="0"/>
    <x v="1"/>
    <m/>
    <n v="41"/>
    <s v="Delay"/>
    <x v="7"/>
    <n v="9"/>
    <x v="0"/>
    <x v="2"/>
    <x v="0"/>
    <x v="2"/>
  </r>
  <r>
    <n v="363638730"/>
    <s v="K. Gillbey"/>
    <x v="1"/>
    <s v="Jun"/>
    <n v="2024"/>
    <d v="1899-12-30T15:32:00"/>
    <x v="1"/>
    <x v="0"/>
    <n v="69"/>
    <x v="0"/>
    <s v="African American"/>
    <x v="0"/>
    <x v="1"/>
    <m/>
    <n v="47"/>
    <s v="Delay"/>
    <x v="1"/>
    <n v="15"/>
    <x v="2"/>
    <x v="0"/>
    <x v="2"/>
    <x v="0"/>
  </r>
  <r>
    <n v="747478842"/>
    <s v="K. Rove"/>
    <x v="2"/>
    <s v="Jun"/>
    <n v="2024"/>
    <d v="1899-12-30T22:00:00"/>
    <x v="2"/>
    <x v="0"/>
    <n v="2"/>
    <x v="1"/>
    <s v="African American"/>
    <x v="0"/>
    <x v="1"/>
    <m/>
    <n v="50"/>
    <s v="Delay"/>
    <x v="0"/>
    <n v="22"/>
    <x v="1"/>
    <x v="0"/>
    <x v="2"/>
    <x v="0"/>
  </r>
  <r>
    <n v="785357295"/>
    <s v="K. McKeon"/>
    <x v="31"/>
    <s v="Jan"/>
    <n v="2024"/>
    <d v="1899-12-30T14:46:00"/>
    <x v="4"/>
    <x v="0"/>
    <n v="38"/>
    <x v="6"/>
    <s v="African American"/>
    <x v="0"/>
    <x v="1"/>
    <m/>
    <n v="56"/>
    <s v="Delay"/>
    <x v="19"/>
    <n v="14"/>
    <x v="2"/>
    <x v="3"/>
    <x v="2"/>
    <x v="1"/>
  </r>
  <r>
    <n v="632463978"/>
    <s v="K. Fitt"/>
    <x v="235"/>
    <s v="Jul"/>
    <n v="2024"/>
    <d v="1899-12-30T11:04:00"/>
    <x v="6"/>
    <x v="0"/>
    <n v="69"/>
    <x v="0"/>
    <s v="African American"/>
    <x v="0"/>
    <x v="1"/>
    <m/>
    <n v="56"/>
    <s v="Delay"/>
    <x v="3"/>
    <n v="11"/>
    <x v="0"/>
    <x v="2"/>
    <x v="2"/>
    <x v="2"/>
  </r>
  <r>
    <n v="386445784"/>
    <s v="K. Martinat"/>
    <x v="181"/>
    <s v="Aug"/>
    <n v="2023"/>
    <d v="1899-12-30T04:57:00"/>
    <x v="4"/>
    <x v="0"/>
    <n v="47"/>
    <x v="2"/>
    <s v="African American"/>
    <x v="0"/>
    <x v="1"/>
    <m/>
    <n v="58"/>
    <s v="Delay"/>
    <x v="16"/>
    <n v="4"/>
    <x v="3"/>
    <x v="1"/>
    <x v="2"/>
    <x v="1"/>
  </r>
  <r>
    <n v="803464719"/>
    <s v="L. Beden"/>
    <x v="529"/>
    <s v="Aug"/>
    <n v="2023"/>
    <d v="1899-12-30T06:49:00"/>
    <x v="2"/>
    <x v="0"/>
    <n v="40"/>
    <x v="6"/>
    <s v="African American"/>
    <x v="0"/>
    <x v="1"/>
    <m/>
    <n v="12"/>
    <s v="Within Time"/>
    <x v="29"/>
    <n v="6"/>
    <x v="0"/>
    <x v="2"/>
    <x v="1"/>
    <x v="2"/>
  </r>
  <r>
    <n v="129635548"/>
    <s v="L. Goldin"/>
    <x v="417"/>
    <s v="May"/>
    <n v="2024"/>
    <d v="1899-12-30T22:49:00"/>
    <x v="2"/>
    <x v="0"/>
    <n v="39"/>
    <x v="6"/>
    <s v="African American"/>
    <x v="0"/>
    <x v="1"/>
    <m/>
    <n v="22"/>
    <s v="Within Time"/>
    <x v="3"/>
    <n v="22"/>
    <x v="1"/>
    <x v="2"/>
    <x v="1"/>
    <x v="2"/>
  </r>
  <r>
    <n v="564205727"/>
    <s v="L. Rodolico"/>
    <x v="97"/>
    <s v="Jul"/>
    <n v="2024"/>
    <d v="1899-12-30T04:09:00"/>
    <x v="6"/>
    <x v="0"/>
    <n v="9"/>
    <x v="4"/>
    <s v="African American"/>
    <x v="0"/>
    <x v="1"/>
    <m/>
    <n v="34"/>
    <s v="Delay"/>
    <x v="30"/>
    <n v="4"/>
    <x v="3"/>
    <x v="3"/>
    <x v="0"/>
    <x v="1"/>
  </r>
  <r>
    <n v="743661685"/>
    <s v="L. Giron"/>
    <x v="89"/>
    <s v="Aug"/>
    <n v="2023"/>
    <d v="1899-12-30T01:34:00"/>
    <x v="1"/>
    <x v="0"/>
    <n v="11"/>
    <x v="4"/>
    <s v="African American"/>
    <x v="0"/>
    <x v="1"/>
    <m/>
    <n v="40"/>
    <s v="Delay"/>
    <x v="9"/>
    <n v="1"/>
    <x v="3"/>
    <x v="3"/>
    <x v="0"/>
    <x v="0"/>
  </r>
  <r>
    <n v="442391463"/>
    <s v="L. Blazic"/>
    <x v="392"/>
    <s v="Mar"/>
    <n v="2024"/>
    <d v="1899-12-30T00:22:00"/>
    <x v="2"/>
    <x v="0"/>
    <n v="48"/>
    <x v="2"/>
    <s v="African American"/>
    <x v="0"/>
    <x v="1"/>
    <m/>
    <n v="45"/>
    <s v="Delay"/>
    <x v="20"/>
    <n v="0"/>
    <x v="3"/>
    <x v="3"/>
    <x v="0"/>
    <x v="0"/>
  </r>
  <r>
    <n v="729207063"/>
    <s v="L. Dunderdale"/>
    <x v="307"/>
    <s v="Apr"/>
    <n v="2024"/>
    <d v="1899-12-30T23:06:00"/>
    <x v="3"/>
    <x v="0"/>
    <n v="64"/>
    <x v="0"/>
    <s v="African American"/>
    <x v="0"/>
    <x v="1"/>
    <m/>
    <n v="45"/>
    <s v="Delay"/>
    <x v="28"/>
    <n v="23"/>
    <x v="1"/>
    <x v="0"/>
    <x v="0"/>
    <x v="2"/>
  </r>
  <r>
    <n v="237429499"/>
    <s v="M. Broadbury"/>
    <x v="572"/>
    <s v="Jan"/>
    <n v="2024"/>
    <d v="1899-12-30T00:10:00"/>
    <x v="4"/>
    <x v="0"/>
    <n v="70"/>
    <x v="5"/>
    <s v="African American"/>
    <x v="0"/>
    <x v="1"/>
    <m/>
    <n v="21"/>
    <s v="Within Time"/>
    <x v="21"/>
    <n v="0"/>
    <x v="3"/>
    <x v="1"/>
    <x v="1"/>
    <x v="1"/>
  </r>
  <r>
    <n v="143863656"/>
    <s v="M. Grafham"/>
    <x v="105"/>
    <s v="Jun"/>
    <n v="2024"/>
    <d v="1899-12-30T13:40:00"/>
    <x v="4"/>
    <x v="0"/>
    <n v="26"/>
    <x v="3"/>
    <s v="African American"/>
    <x v="0"/>
    <x v="1"/>
    <m/>
    <n v="25"/>
    <s v="Within Time"/>
    <x v="8"/>
    <n v="13"/>
    <x v="2"/>
    <x v="3"/>
    <x v="1"/>
    <x v="1"/>
  </r>
  <r>
    <n v="718736480"/>
    <s v="M. Nunnery"/>
    <x v="380"/>
    <s v="Nov"/>
    <n v="2023"/>
    <d v="1899-12-30T23:18:00"/>
    <x v="6"/>
    <x v="0"/>
    <n v="58"/>
    <x v="2"/>
    <s v="African American"/>
    <x v="0"/>
    <x v="1"/>
    <m/>
    <n v="25"/>
    <s v="Within Time"/>
    <x v="26"/>
    <n v="23"/>
    <x v="1"/>
    <x v="2"/>
    <x v="1"/>
    <x v="2"/>
  </r>
  <r>
    <n v="688940633"/>
    <s v="M. Buttress"/>
    <x v="9"/>
    <s v="Oct"/>
    <n v="2024"/>
    <d v="1899-12-30T06:46:00"/>
    <x v="5"/>
    <x v="0"/>
    <n v="65"/>
    <x v="0"/>
    <s v="African American"/>
    <x v="0"/>
    <x v="1"/>
    <m/>
    <n v="29"/>
    <s v="Within Time"/>
    <x v="6"/>
    <n v="6"/>
    <x v="0"/>
    <x v="3"/>
    <x v="1"/>
    <x v="0"/>
  </r>
  <r>
    <n v="127315492"/>
    <s v="M. Brisley"/>
    <x v="159"/>
    <s v="Jul"/>
    <n v="2023"/>
    <d v="1899-12-30T16:58:00"/>
    <x v="1"/>
    <x v="0"/>
    <n v="66"/>
    <x v="0"/>
    <s v="African American"/>
    <x v="0"/>
    <x v="1"/>
    <m/>
    <n v="32"/>
    <s v="Delay"/>
    <x v="13"/>
    <n v="16"/>
    <x v="2"/>
    <x v="2"/>
    <x v="0"/>
    <x v="2"/>
  </r>
  <r>
    <n v="848382535"/>
    <s v="M. Riddington"/>
    <x v="138"/>
    <s v="Oct"/>
    <n v="2024"/>
    <d v="1899-12-30T16:14:00"/>
    <x v="5"/>
    <x v="0"/>
    <n v="33"/>
    <x v="6"/>
    <s v="African American"/>
    <x v="0"/>
    <x v="1"/>
    <m/>
    <n v="47"/>
    <s v="Delay"/>
    <x v="25"/>
    <n v="16"/>
    <x v="2"/>
    <x v="0"/>
    <x v="2"/>
    <x v="0"/>
  </r>
  <r>
    <n v="372958455"/>
    <s v="M. Kirsop"/>
    <x v="553"/>
    <s v="Feb"/>
    <n v="2024"/>
    <d v="1899-12-30T12:30:00"/>
    <x v="6"/>
    <x v="0"/>
    <n v="70"/>
    <x v="5"/>
    <s v="African American"/>
    <x v="0"/>
    <x v="1"/>
    <m/>
    <n v="52"/>
    <s v="Delay"/>
    <x v="27"/>
    <n v="12"/>
    <x v="2"/>
    <x v="3"/>
    <x v="2"/>
    <x v="0"/>
  </r>
  <r>
    <n v="569219609"/>
    <s v="M. Eger"/>
    <x v="144"/>
    <s v="Apr"/>
    <n v="2024"/>
    <d v="1899-12-30T20:35:00"/>
    <x v="4"/>
    <x v="0"/>
    <n v="16"/>
    <x v="3"/>
    <s v="African American"/>
    <x v="0"/>
    <x v="1"/>
    <m/>
    <n v="56"/>
    <s v="Delay"/>
    <x v="1"/>
    <n v="20"/>
    <x v="1"/>
    <x v="0"/>
    <x v="2"/>
    <x v="0"/>
  </r>
  <r>
    <n v="822316889"/>
    <s v="N. How to preserve"/>
    <x v="83"/>
    <s v="Aug"/>
    <n v="2024"/>
    <d v="1899-12-30T14:33:00"/>
    <x v="1"/>
    <x v="0"/>
    <n v="5"/>
    <x v="4"/>
    <s v="African American"/>
    <x v="0"/>
    <x v="1"/>
    <m/>
    <n v="17"/>
    <s v="Within Time"/>
    <x v="29"/>
    <n v="14"/>
    <x v="2"/>
    <x v="2"/>
    <x v="1"/>
    <x v="2"/>
  </r>
  <r>
    <n v="123504549"/>
    <s v="N. Richel"/>
    <x v="417"/>
    <s v="May"/>
    <n v="2024"/>
    <d v="1899-12-30T03:46:00"/>
    <x v="2"/>
    <x v="0"/>
    <n v="44"/>
    <x v="6"/>
    <s v="African American"/>
    <x v="0"/>
    <x v="1"/>
    <m/>
    <n v="25"/>
    <s v="Within Time"/>
    <x v="3"/>
    <n v="3"/>
    <x v="3"/>
    <x v="2"/>
    <x v="1"/>
    <x v="2"/>
  </r>
  <r>
    <n v="283385208"/>
    <s v="N. Pleass"/>
    <x v="222"/>
    <s v="Jan"/>
    <n v="2024"/>
    <d v="1899-12-30T06:19:00"/>
    <x v="2"/>
    <x v="0"/>
    <n v="58"/>
    <x v="2"/>
    <s v="African American"/>
    <x v="0"/>
    <x v="1"/>
    <m/>
    <n v="26"/>
    <s v="Within Time"/>
    <x v="6"/>
    <n v="6"/>
    <x v="0"/>
    <x v="3"/>
    <x v="1"/>
    <x v="0"/>
  </r>
  <r>
    <n v="159440122"/>
    <s v="N. Lamperti"/>
    <x v="325"/>
    <s v="Mar"/>
    <n v="2024"/>
    <d v="1899-12-30T18:15:00"/>
    <x v="4"/>
    <x v="0"/>
    <n v="60"/>
    <x v="0"/>
    <s v="African American"/>
    <x v="0"/>
    <x v="1"/>
    <m/>
    <n v="34"/>
    <s v="Delay"/>
    <x v="25"/>
    <n v="18"/>
    <x v="1"/>
    <x v="0"/>
    <x v="0"/>
    <x v="0"/>
  </r>
  <r>
    <n v="428790023"/>
    <s v="N. Cabrara"/>
    <x v="379"/>
    <s v="Mar"/>
    <n v="2024"/>
    <d v="1899-12-30T22:39:00"/>
    <x v="3"/>
    <x v="0"/>
    <n v="39"/>
    <x v="6"/>
    <s v="African American"/>
    <x v="0"/>
    <x v="1"/>
    <m/>
    <n v="36"/>
    <s v="Delay"/>
    <x v="24"/>
    <n v="22"/>
    <x v="1"/>
    <x v="1"/>
    <x v="0"/>
    <x v="1"/>
  </r>
  <r>
    <n v="509775147"/>
    <s v="N. Longmire"/>
    <x v="52"/>
    <s v="Jun"/>
    <n v="2024"/>
    <d v="1899-12-30T19:05:00"/>
    <x v="3"/>
    <x v="0"/>
    <n v="18"/>
    <x v="3"/>
    <s v="African American"/>
    <x v="0"/>
    <x v="1"/>
    <m/>
    <n v="43"/>
    <s v="Delay"/>
    <x v="11"/>
    <n v="19"/>
    <x v="1"/>
    <x v="0"/>
    <x v="0"/>
    <x v="0"/>
  </r>
  <r>
    <n v="270028150"/>
    <s v="N. Hawket"/>
    <x v="531"/>
    <s v="Dec"/>
    <n v="2023"/>
    <d v="1899-12-30T20:13:00"/>
    <x v="2"/>
    <x v="0"/>
    <n v="72"/>
    <x v="5"/>
    <s v="African American"/>
    <x v="0"/>
    <x v="1"/>
    <m/>
    <n v="48"/>
    <s v="Delay"/>
    <x v="16"/>
    <n v="20"/>
    <x v="1"/>
    <x v="1"/>
    <x v="2"/>
    <x v="1"/>
  </r>
  <r>
    <n v="221364287"/>
    <s v="N. Egar"/>
    <x v="194"/>
    <s v="Sep"/>
    <n v="2023"/>
    <d v="1899-12-30T14:08:00"/>
    <x v="5"/>
    <x v="0"/>
    <n v="58"/>
    <x v="2"/>
    <s v="African American"/>
    <x v="0"/>
    <x v="1"/>
    <m/>
    <n v="53"/>
    <s v="Delay"/>
    <x v="1"/>
    <n v="14"/>
    <x v="2"/>
    <x v="0"/>
    <x v="2"/>
    <x v="0"/>
  </r>
  <r>
    <n v="322870204"/>
    <s v="N. Androletti"/>
    <x v="331"/>
    <s v="Jul"/>
    <n v="2023"/>
    <d v="1899-12-30T12:38:00"/>
    <x v="1"/>
    <x v="0"/>
    <n v="40"/>
    <x v="6"/>
    <s v="African American"/>
    <x v="0"/>
    <x v="1"/>
    <m/>
    <n v="57"/>
    <s v="Delay"/>
    <x v="21"/>
    <n v="12"/>
    <x v="2"/>
    <x v="1"/>
    <x v="2"/>
    <x v="1"/>
  </r>
  <r>
    <n v="279227228"/>
    <s v="O. Suttell"/>
    <x v="15"/>
    <s v="Sep"/>
    <n v="2023"/>
    <d v="1899-12-30T16:10:00"/>
    <x v="6"/>
    <x v="0"/>
    <n v="18"/>
    <x v="3"/>
    <s v="African American"/>
    <x v="0"/>
    <x v="1"/>
    <m/>
    <n v="19"/>
    <s v="Within Time"/>
    <x v="5"/>
    <n v="16"/>
    <x v="2"/>
    <x v="0"/>
    <x v="1"/>
    <x v="0"/>
  </r>
  <r>
    <n v="475019497"/>
    <s v="O. Tilson"/>
    <x v="338"/>
    <s v="Jan"/>
    <n v="2024"/>
    <d v="1899-12-30T09:19:00"/>
    <x v="1"/>
    <x v="0"/>
    <n v="7"/>
    <x v="4"/>
    <s v="African American"/>
    <x v="0"/>
    <x v="1"/>
    <m/>
    <n v="45"/>
    <s v="Delay"/>
    <x v="23"/>
    <n v="9"/>
    <x v="0"/>
    <x v="2"/>
    <x v="0"/>
    <x v="2"/>
  </r>
  <r>
    <n v="107698839"/>
    <s v="O. Plane"/>
    <x v="369"/>
    <s v="Dec"/>
    <n v="2023"/>
    <d v="1899-12-30T22:20:00"/>
    <x v="6"/>
    <x v="0"/>
    <n v="32"/>
    <x v="6"/>
    <s v="African American"/>
    <x v="0"/>
    <x v="1"/>
    <m/>
    <n v="51"/>
    <s v="Delay"/>
    <x v="7"/>
    <n v="22"/>
    <x v="1"/>
    <x v="2"/>
    <x v="2"/>
    <x v="2"/>
  </r>
  <r>
    <n v="571073802"/>
    <s v="P. Chilver"/>
    <x v="342"/>
    <s v="Jun"/>
    <n v="2023"/>
    <d v="1899-12-30T09:34:00"/>
    <x v="3"/>
    <x v="0"/>
    <n v="27"/>
    <x v="3"/>
    <s v="African American"/>
    <x v="0"/>
    <x v="1"/>
    <m/>
    <n v="11"/>
    <s v="Within Time"/>
    <x v="2"/>
    <n v="9"/>
    <x v="0"/>
    <x v="1"/>
    <x v="1"/>
    <x v="1"/>
  </r>
  <r>
    <n v="677739012"/>
    <s v="P. Jendrassik"/>
    <x v="557"/>
    <s v="Feb"/>
    <n v="2024"/>
    <d v="1899-12-30T00:44:00"/>
    <x v="4"/>
    <x v="0"/>
    <n v="38"/>
    <x v="6"/>
    <s v="African American"/>
    <x v="0"/>
    <x v="1"/>
    <m/>
    <n v="21"/>
    <s v="Within Time"/>
    <x v="9"/>
    <n v="0"/>
    <x v="3"/>
    <x v="3"/>
    <x v="1"/>
    <x v="0"/>
  </r>
  <r>
    <n v="574899696"/>
    <s v="P. Michiel"/>
    <x v="201"/>
    <s v="Jul"/>
    <n v="2024"/>
    <d v="1899-12-30T08:13:00"/>
    <x v="1"/>
    <x v="0"/>
    <n v="2"/>
    <x v="1"/>
    <s v="African American"/>
    <x v="0"/>
    <x v="1"/>
    <m/>
    <n v="39"/>
    <s v="Delay"/>
    <x v="27"/>
    <n v="8"/>
    <x v="0"/>
    <x v="3"/>
    <x v="0"/>
    <x v="0"/>
  </r>
  <r>
    <n v="465829189"/>
    <s v="P. Rosenfield"/>
    <x v="335"/>
    <s v="Dec"/>
    <n v="2023"/>
    <d v="1899-12-30T11:01:00"/>
    <x v="5"/>
    <x v="0"/>
    <n v="56"/>
    <x v="2"/>
    <s v="African American"/>
    <x v="0"/>
    <x v="1"/>
    <m/>
    <n v="43"/>
    <s v="Delay"/>
    <x v="21"/>
    <n v="11"/>
    <x v="0"/>
    <x v="1"/>
    <x v="0"/>
    <x v="1"/>
  </r>
  <r>
    <n v="224584970"/>
    <s v="P. Elverstone"/>
    <x v="24"/>
    <s v="Apr"/>
    <n v="2023"/>
    <d v="1899-12-30T19:18:00"/>
    <x v="0"/>
    <x v="0"/>
    <n v="70"/>
    <x v="5"/>
    <s v="African American"/>
    <x v="0"/>
    <x v="1"/>
    <m/>
    <n v="47"/>
    <s v="Delay"/>
    <x v="9"/>
    <n v="19"/>
    <x v="1"/>
    <x v="3"/>
    <x v="2"/>
    <x v="0"/>
  </r>
  <r>
    <n v="781692315"/>
    <s v="P. Girodin"/>
    <x v="439"/>
    <s v="May"/>
    <n v="2023"/>
    <d v="1899-12-30T13:06:00"/>
    <x v="6"/>
    <x v="0"/>
    <n v="19"/>
    <x v="3"/>
    <s v="African American"/>
    <x v="0"/>
    <x v="1"/>
    <m/>
    <n v="48"/>
    <s v="Delay"/>
    <x v="30"/>
    <n v="13"/>
    <x v="2"/>
    <x v="3"/>
    <x v="2"/>
    <x v="1"/>
  </r>
  <r>
    <n v="311115300"/>
    <s v="Q. Conant"/>
    <x v="202"/>
    <s v="Apr"/>
    <n v="2023"/>
    <d v="1899-12-30T12:04:00"/>
    <x v="1"/>
    <x v="0"/>
    <n v="58"/>
    <x v="2"/>
    <s v="African American"/>
    <x v="0"/>
    <x v="1"/>
    <m/>
    <n v="10"/>
    <s v="Within Time"/>
    <x v="13"/>
    <n v="12"/>
    <x v="2"/>
    <x v="2"/>
    <x v="1"/>
    <x v="2"/>
  </r>
  <r>
    <n v="382179399"/>
    <s v="Q. Snawdon"/>
    <x v="104"/>
    <s v="Aug"/>
    <n v="2024"/>
    <d v="1899-12-30T02:19:00"/>
    <x v="6"/>
    <x v="0"/>
    <n v="1"/>
    <x v="1"/>
    <s v="African American"/>
    <x v="0"/>
    <x v="1"/>
    <m/>
    <n v="11"/>
    <s v="Within Time"/>
    <x v="22"/>
    <n v="2"/>
    <x v="3"/>
    <x v="1"/>
    <x v="1"/>
    <x v="1"/>
  </r>
  <r>
    <n v="151151930"/>
    <s v="Q. Wollers"/>
    <x v="566"/>
    <s v="Sep"/>
    <n v="2023"/>
    <d v="1899-12-30T14:14:00"/>
    <x v="2"/>
    <x v="0"/>
    <n v="56"/>
    <x v="2"/>
    <s v="African American"/>
    <x v="0"/>
    <x v="1"/>
    <m/>
    <n v="11"/>
    <s v="Within Time"/>
    <x v="16"/>
    <n v="14"/>
    <x v="2"/>
    <x v="1"/>
    <x v="1"/>
    <x v="1"/>
  </r>
  <r>
    <n v="447934805"/>
    <s v="Q. Rubinovici"/>
    <x v="347"/>
    <s v="Oct"/>
    <n v="2024"/>
    <d v="1899-12-30T07:58:00"/>
    <x v="6"/>
    <x v="0"/>
    <n v="14"/>
    <x v="4"/>
    <s v="African American"/>
    <x v="0"/>
    <x v="1"/>
    <m/>
    <n v="14"/>
    <s v="Within Time"/>
    <x v="21"/>
    <n v="7"/>
    <x v="0"/>
    <x v="1"/>
    <x v="1"/>
    <x v="1"/>
  </r>
  <r>
    <n v="219492542"/>
    <s v="Q. Johann"/>
    <x v="268"/>
    <s v="Oct"/>
    <n v="2023"/>
    <d v="1899-12-30T19:07:00"/>
    <x v="5"/>
    <x v="0"/>
    <n v="2"/>
    <x v="1"/>
    <s v="African American"/>
    <x v="0"/>
    <x v="1"/>
    <m/>
    <n v="22"/>
    <s v="Within Time"/>
    <x v="27"/>
    <n v="19"/>
    <x v="1"/>
    <x v="3"/>
    <x v="1"/>
    <x v="0"/>
  </r>
  <r>
    <n v="795899000"/>
    <s v="Q. Foottit"/>
    <x v="573"/>
    <s v="Aug"/>
    <n v="2024"/>
    <d v="1899-12-30T07:51:00"/>
    <x v="5"/>
    <x v="0"/>
    <n v="51"/>
    <x v="2"/>
    <s v="African American"/>
    <x v="0"/>
    <x v="1"/>
    <m/>
    <n v="22"/>
    <s v="Within Time"/>
    <x v="30"/>
    <n v="7"/>
    <x v="0"/>
    <x v="3"/>
    <x v="1"/>
    <x v="1"/>
  </r>
  <r>
    <n v="765360361"/>
    <s v="Q. Keave"/>
    <x v="535"/>
    <s v="Apr"/>
    <n v="2024"/>
    <d v="1899-12-30T23:36:00"/>
    <x v="5"/>
    <x v="0"/>
    <n v="38"/>
    <x v="6"/>
    <s v="African American"/>
    <x v="0"/>
    <x v="1"/>
    <m/>
    <n v="24"/>
    <s v="Within Time"/>
    <x v="9"/>
    <n v="23"/>
    <x v="1"/>
    <x v="3"/>
    <x v="1"/>
    <x v="0"/>
  </r>
  <r>
    <n v="651300618"/>
    <s v="Q. Craigg"/>
    <x v="266"/>
    <s v="Oct"/>
    <n v="2023"/>
    <d v="1899-12-30T01:12:00"/>
    <x v="3"/>
    <x v="0"/>
    <n v="73"/>
    <x v="5"/>
    <s v="African American"/>
    <x v="0"/>
    <x v="1"/>
    <m/>
    <n v="34"/>
    <s v="Delay"/>
    <x v="21"/>
    <n v="1"/>
    <x v="3"/>
    <x v="1"/>
    <x v="0"/>
    <x v="1"/>
  </r>
  <r>
    <n v="121361815"/>
    <s v="Q. Antoons"/>
    <x v="391"/>
    <s v="Feb"/>
    <n v="2024"/>
    <d v="1899-12-30T01:27:00"/>
    <x v="0"/>
    <x v="0"/>
    <n v="76"/>
    <x v="5"/>
    <s v="African American"/>
    <x v="0"/>
    <x v="1"/>
    <m/>
    <n v="40"/>
    <s v="Delay"/>
    <x v="16"/>
    <n v="1"/>
    <x v="3"/>
    <x v="1"/>
    <x v="0"/>
    <x v="1"/>
  </r>
  <r>
    <n v="301954341"/>
    <s v="R. Grandisson"/>
    <x v="549"/>
    <s v="Oct"/>
    <n v="2024"/>
    <d v="1899-12-30T12:51:00"/>
    <x v="0"/>
    <x v="0"/>
    <n v="65"/>
    <x v="0"/>
    <s v="African American"/>
    <x v="0"/>
    <x v="1"/>
    <m/>
    <n v="10"/>
    <s v="Within Time"/>
    <x v="11"/>
    <n v="12"/>
    <x v="2"/>
    <x v="0"/>
    <x v="1"/>
    <x v="0"/>
  </r>
  <r>
    <n v="887040837"/>
    <s v="R. Swindley"/>
    <x v="406"/>
    <s v="Oct"/>
    <n v="2023"/>
    <d v="1899-12-30T09:02:00"/>
    <x v="4"/>
    <x v="0"/>
    <n v="18"/>
    <x v="3"/>
    <s v="African American"/>
    <x v="0"/>
    <x v="1"/>
    <m/>
    <n v="16"/>
    <s v="Within Time"/>
    <x v="30"/>
    <n v="9"/>
    <x v="0"/>
    <x v="3"/>
    <x v="1"/>
    <x v="1"/>
  </r>
  <r>
    <n v="441689259"/>
    <s v="R. Djurkovic"/>
    <x v="39"/>
    <s v="Apr"/>
    <n v="2023"/>
    <d v="1899-12-30T03:24:00"/>
    <x v="1"/>
    <x v="0"/>
    <n v="5"/>
    <x v="4"/>
    <s v="African American"/>
    <x v="0"/>
    <x v="1"/>
    <m/>
    <n v="22"/>
    <s v="Within Time"/>
    <x v="19"/>
    <n v="3"/>
    <x v="3"/>
    <x v="3"/>
    <x v="1"/>
    <x v="1"/>
  </r>
  <r>
    <n v="283406955"/>
    <s v="R. Cronk"/>
    <x v="317"/>
    <s v="Nov"/>
    <n v="2023"/>
    <d v="1899-12-30T04:11:00"/>
    <x v="1"/>
    <x v="0"/>
    <n v="51"/>
    <x v="2"/>
    <s v="African American"/>
    <x v="0"/>
    <x v="1"/>
    <m/>
    <n v="30"/>
    <s v="Delay"/>
    <x v="10"/>
    <n v="4"/>
    <x v="3"/>
    <x v="2"/>
    <x v="1"/>
    <x v="2"/>
  </r>
  <r>
    <n v="141034367"/>
    <s v="R. Brewster"/>
    <x v="186"/>
    <s v="Jun"/>
    <n v="2023"/>
    <d v="1899-12-30T13:35:00"/>
    <x v="4"/>
    <x v="0"/>
    <n v="9"/>
    <x v="4"/>
    <s v="African American"/>
    <x v="0"/>
    <x v="1"/>
    <m/>
    <n v="49"/>
    <s v="Delay"/>
    <x v="18"/>
    <n v="13"/>
    <x v="2"/>
    <x v="1"/>
    <x v="2"/>
    <x v="1"/>
  </r>
  <r>
    <n v="586955446"/>
    <s v="R. Jelf"/>
    <x v="538"/>
    <s v="May"/>
    <n v="2024"/>
    <d v="1899-12-30T06:41:00"/>
    <x v="1"/>
    <x v="0"/>
    <n v="28"/>
    <x v="3"/>
    <s v="African American"/>
    <x v="0"/>
    <x v="1"/>
    <m/>
    <n v="50"/>
    <s v="Delay"/>
    <x v="2"/>
    <n v="6"/>
    <x v="0"/>
    <x v="1"/>
    <x v="2"/>
    <x v="1"/>
  </r>
  <r>
    <n v="742879147"/>
    <s v="R. Mussett"/>
    <x v="436"/>
    <s v="Aug"/>
    <n v="2023"/>
    <d v="1899-12-30T13:37:00"/>
    <x v="5"/>
    <x v="0"/>
    <n v="13"/>
    <x v="4"/>
    <s v="African American"/>
    <x v="0"/>
    <x v="1"/>
    <m/>
    <n v="53"/>
    <s v="Delay"/>
    <x v="25"/>
    <n v="13"/>
    <x v="2"/>
    <x v="0"/>
    <x v="2"/>
    <x v="0"/>
  </r>
  <r>
    <n v="155162327"/>
    <s v="R. Hannam"/>
    <x v="500"/>
    <s v="Nov"/>
    <n v="2023"/>
    <d v="1899-12-30T21:08:00"/>
    <x v="0"/>
    <x v="0"/>
    <n v="36"/>
    <x v="6"/>
    <s v="African American"/>
    <x v="0"/>
    <x v="1"/>
    <m/>
    <n v="55"/>
    <s v="Delay"/>
    <x v="21"/>
    <n v="21"/>
    <x v="1"/>
    <x v="1"/>
    <x v="2"/>
    <x v="1"/>
  </r>
  <r>
    <n v="860629749"/>
    <s v="S. Stoter"/>
    <x v="389"/>
    <s v="Nov"/>
    <n v="2023"/>
    <d v="1899-12-30T15:28:00"/>
    <x v="4"/>
    <x v="0"/>
    <n v="3"/>
    <x v="1"/>
    <s v="African American"/>
    <x v="0"/>
    <x v="1"/>
    <m/>
    <n v="24"/>
    <s v="Within Time"/>
    <x v="22"/>
    <n v="15"/>
    <x v="2"/>
    <x v="1"/>
    <x v="1"/>
    <x v="1"/>
  </r>
  <r>
    <n v="662639509"/>
    <s v="S. Noirel"/>
    <x v="522"/>
    <s v="Jul"/>
    <n v="2024"/>
    <d v="1899-12-30T15:10:00"/>
    <x v="5"/>
    <x v="0"/>
    <n v="34"/>
    <x v="6"/>
    <s v="African American"/>
    <x v="0"/>
    <x v="1"/>
    <m/>
    <n v="28"/>
    <s v="Within Time"/>
    <x v="18"/>
    <n v="15"/>
    <x v="2"/>
    <x v="1"/>
    <x v="1"/>
    <x v="1"/>
  </r>
  <r>
    <n v="295188464"/>
    <s v="S. Stebbings"/>
    <x v="460"/>
    <s v="May"/>
    <n v="2023"/>
    <d v="1899-12-30T20:15:00"/>
    <x v="3"/>
    <x v="0"/>
    <n v="9"/>
    <x v="4"/>
    <s v="African American"/>
    <x v="0"/>
    <x v="1"/>
    <m/>
    <n v="33"/>
    <s v="Delay"/>
    <x v="16"/>
    <n v="20"/>
    <x v="1"/>
    <x v="1"/>
    <x v="0"/>
    <x v="1"/>
  </r>
  <r>
    <n v="741161016"/>
    <s v="S. Fendley"/>
    <x v="51"/>
    <s v="Mar"/>
    <n v="2024"/>
    <d v="1899-12-30T11:34:00"/>
    <x v="6"/>
    <x v="0"/>
    <n v="47"/>
    <x v="2"/>
    <s v="African American"/>
    <x v="0"/>
    <x v="1"/>
    <m/>
    <n v="33"/>
    <s v="Delay"/>
    <x v="18"/>
    <n v="11"/>
    <x v="0"/>
    <x v="1"/>
    <x v="0"/>
    <x v="1"/>
  </r>
  <r>
    <n v="318600594"/>
    <s v="S. Poundsford"/>
    <x v="50"/>
    <s v="Apr"/>
    <n v="2024"/>
    <d v="1899-12-30T06:14:00"/>
    <x v="4"/>
    <x v="0"/>
    <n v="76"/>
    <x v="5"/>
    <s v="African American"/>
    <x v="0"/>
    <x v="1"/>
    <m/>
    <n v="33"/>
    <s v="Delay"/>
    <x v="13"/>
    <n v="6"/>
    <x v="0"/>
    <x v="2"/>
    <x v="0"/>
    <x v="2"/>
  </r>
  <r>
    <n v="496583057"/>
    <s v="S. Titford"/>
    <x v="530"/>
    <s v="Apr"/>
    <n v="2024"/>
    <d v="1899-12-30T23:23:00"/>
    <x v="3"/>
    <x v="0"/>
    <n v="34"/>
    <x v="6"/>
    <s v="African American"/>
    <x v="0"/>
    <x v="1"/>
    <m/>
    <n v="36"/>
    <s v="Delay"/>
    <x v="16"/>
    <n v="23"/>
    <x v="1"/>
    <x v="1"/>
    <x v="0"/>
    <x v="1"/>
  </r>
  <r>
    <n v="314759545"/>
    <s v="S. Langthorne"/>
    <x v="377"/>
    <s v="Jun"/>
    <n v="2024"/>
    <d v="1899-12-30T04:48:00"/>
    <x v="6"/>
    <x v="0"/>
    <n v="72"/>
    <x v="5"/>
    <s v="African American"/>
    <x v="0"/>
    <x v="1"/>
    <m/>
    <n v="44"/>
    <s v="Delay"/>
    <x v="2"/>
    <n v="4"/>
    <x v="3"/>
    <x v="1"/>
    <x v="0"/>
    <x v="1"/>
  </r>
  <r>
    <n v="652743737"/>
    <s v="S. Gunter"/>
    <x v="417"/>
    <s v="May"/>
    <n v="2024"/>
    <d v="1899-12-30T07:02:00"/>
    <x v="2"/>
    <x v="0"/>
    <n v="38"/>
    <x v="6"/>
    <s v="African American"/>
    <x v="0"/>
    <x v="1"/>
    <m/>
    <n v="45"/>
    <s v="Delay"/>
    <x v="3"/>
    <n v="7"/>
    <x v="0"/>
    <x v="2"/>
    <x v="0"/>
    <x v="2"/>
  </r>
  <r>
    <n v="630549732"/>
    <s v="S. Barmby"/>
    <x v="217"/>
    <s v="Mar"/>
    <n v="2024"/>
    <d v="1899-12-30T04:07:00"/>
    <x v="6"/>
    <x v="0"/>
    <n v="31"/>
    <x v="6"/>
    <s v="African American"/>
    <x v="0"/>
    <x v="1"/>
    <m/>
    <n v="55"/>
    <s v="Delay"/>
    <x v="7"/>
    <n v="4"/>
    <x v="3"/>
    <x v="2"/>
    <x v="2"/>
    <x v="2"/>
  </r>
  <r>
    <n v="642510779"/>
    <s v="S. Farthing"/>
    <x v="544"/>
    <s v="May"/>
    <n v="2023"/>
    <d v="1899-12-30T04:10:00"/>
    <x v="5"/>
    <x v="0"/>
    <n v="37"/>
    <x v="6"/>
    <s v="African American"/>
    <x v="0"/>
    <x v="1"/>
    <m/>
    <n v="57"/>
    <s v="Delay"/>
    <x v="18"/>
    <n v="4"/>
    <x v="3"/>
    <x v="1"/>
    <x v="2"/>
    <x v="1"/>
  </r>
  <r>
    <n v="402559647"/>
    <s v="T. Salkeld"/>
    <x v="73"/>
    <s v="Jun"/>
    <n v="2023"/>
    <d v="1899-12-30T02:05:00"/>
    <x v="5"/>
    <x v="0"/>
    <n v="42"/>
    <x v="6"/>
    <s v="African American"/>
    <x v="0"/>
    <x v="1"/>
    <m/>
    <n v="15"/>
    <s v="Within Time"/>
    <x v="17"/>
    <n v="2"/>
    <x v="3"/>
    <x v="1"/>
    <x v="1"/>
    <x v="1"/>
  </r>
  <r>
    <n v="678225531"/>
    <s v="T. Threadgill"/>
    <x v="567"/>
    <s v="Mar"/>
    <n v="2024"/>
    <d v="1899-12-30T18:09:00"/>
    <x v="1"/>
    <x v="0"/>
    <n v="27"/>
    <x v="3"/>
    <s v="African American"/>
    <x v="0"/>
    <x v="1"/>
    <m/>
    <n v="20"/>
    <s v="Within Time"/>
    <x v="12"/>
    <n v="18"/>
    <x v="1"/>
    <x v="2"/>
    <x v="1"/>
    <x v="2"/>
  </r>
  <r>
    <n v="646424348"/>
    <s v="T. Beaushaw"/>
    <x v="573"/>
    <s v="Aug"/>
    <n v="2024"/>
    <d v="1899-12-30T08:08:00"/>
    <x v="5"/>
    <x v="0"/>
    <n v="74"/>
    <x v="5"/>
    <s v="African American"/>
    <x v="0"/>
    <x v="1"/>
    <m/>
    <n v="36"/>
    <s v="Delay"/>
    <x v="30"/>
    <n v="8"/>
    <x v="0"/>
    <x v="3"/>
    <x v="0"/>
    <x v="1"/>
  </r>
  <r>
    <n v="738788619"/>
    <s v="T. Avann"/>
    <x v="175"/>
    <s v="Nov"/>
    <n v="2023"/>
    <d v="1899-12-30T14:54:00"/>
    <x v="1"/>
    <x v="0"/>
    <n v="76"/>
    <x v="5"/>
    <s v="African American"/>
    <x v="0"/>
    <x v="1"/>
    <m/>
    <n v="51"/>
    <s v="Delay"/>
    <x v="2"/>
    <n v="14"/>
    <x v="2"/>
    <x v="1"/>
    <x v="2"/>
    <x v="1"/>
  </r>
  <r>
    <n v="591723831"/>
    <s v="U. Haggus"/>
    <x v="439"/>
    <s v="May"/>
    <n v="2023"/>
    <d v="1899-12-30T20:01:00"/>
    <x v="6"/>
    <x v="0"/>
    <n v="60"/>
    <x v="0"/>
    <s v="African American"/>
    <x v="0"/>
    <x v="1"/>
    <m/>
    <n v="11"/>
    <s v="Within Time"/>
    <x v="30"/>
    <n v="20"/>
    <x v="1"/>
    <x v="3"/>
    <x v="1"/>
    <x v="1"/>
  </r>
  <r>
    <n v="246103522"/>
    <s v="U. Pharaoh"/>
    <x v="228"/>
    <s v="Jul"/>
    <n v="2023"/>
    <d v="1899-12-30T10:46:00"/>
    <x v="5"/>
    <x v="0"/>
    <n v="78"/>
    <x v="5"/>
    <s v="African American"/>
    <x v="0"/>
    <x v="1"/>
    <m/>
    <n v="15"/>
    <s v="Within Time"/>
    <x v="16"/>
    <n v="10"/>
    <x v="0"/>
    <x v="1"/>
    <x v="1"/>
    <x v="1"/>
  </r>
  <r>
    <n v="627437803"/>
    <s v="U. Biasio"/>
    <x v="48"/>
    <s v="Oct"/>
    <n v="2024"/>
    <d v="1899-12-30T01:29:00"/>
    <x v="2"/>
    <x v="0"/>
    <n v="8"/>
    <x v="4"/>
    <s v="African American"/>
    <x v="0"/>
    <x v="1"/>
    <m/>
    <n v="16"/>
    <s v="Within Time"/>
    <x v="15"/>
    <n v="1"/>
    <x v="3"/>
    <x v="2"/>
    <x v="1"/>
    <x v="2"/>
  </r>
  <r>
    <n v="878745520"/>
    <s v="U. Draper"/>
    <x v="574"/>
    <s v="Jul"/>
    <n v="2023"/>
    <d v="1899-12-30T09:17:00"/>
    <x v="2"/>
    <x v="0"/>
    <n v="19"/>
    <x v="3"/>
    <s v="African American"/>
    <x v="0"/>
    <x v="1"/>
    <m/>
    <n v="23"/>
    <s v="Within Time"/>
    <x v="0"/>
    <n v="9"/>
    <x v="0"/>
    <x v="0"/>
    <x v="1"/>
    <x v="0"/>
  </r>
  <r>
    <n v="192669492"/>
    <s v="U. Mingardo"/>
    <x v="548"/>
    <s v="Oct"/>
    <n v="2024"/>
    <d v="1899-12-30T14:33:00"/>
    <x v="1"/>
    <x v="0"/>
    <n v="40"/>
    <x v="6"/>
    <s v="African American"/>
    <x v="0"/>
    <x v="1"/>
    <m/>
    <n v="29"/>
    <s v="Within Time"/>
    <x v="5"/>
    <n v="14"/>
    <x v="2"/>
    <x v="0"/>
    <x v="1"/>
    <x v="0"/>
  </r>
  <r>
    <n v="589106890"/>
    <s v="U. Sailes"/>
    <x v="327"/>
    <s v="Nov"/>
    <n v="2023"/>
    <d v="1899-12-30T15:58:00"/>
    <x v="3"/>
    <x v="0"/>
    <n v="30"/>
    <x v="6"/>
    <s v="African American"/>
    <x v="0"/>
    <x v="1"/>
    <m/>
    <n v="30"/>
    <s v="Delay"/>
    <x v="7"/>
    <n v="15"/>
    <x v="2"/>
    <x v="2"/>
    <x v="1"/>
    <x v="2"/>
  </r>
  <r>
    <n v="520906075"/>
    <s v="U. Cobbin"/>
    <x v="441"/>
    <s v="Apr"/>
    <n v="2024"/>
    <d v="1899-12-30T04:51:00"/>
    <x v="1"/>
    <x v="0"/>
    <n v="12"/>
    <x v="4"/>
    <s v="African American"/>
    <x v="0"/>
    <x v="1"/>
    <m/>
    <n v="43"/>
    <s v="Delay"/>
    <x v="23"/>
    <n v="4"/>
    <x v="3"/>
    <x v="2"/>
    <x v="0"/>
    <x v="2"/>
  </r>
  <r>
    <n v="460027369"/>
    <s v="U. Lowrance"/>
    <x v="292"/>
    <s v="Feb"/>
    <n v="2024"/>
    <d v="1899-12-30T05:56:00"/>
    <x v="1"/>
    <x v="0"/>
    <n v="35"/>
    <x v="6"/>
    <s v="African American"/>
    <x v="0"/>
    <x v="1"/>
    <m/>
    <n v="45"/>
    <s v="Delay"/>
    <x v="14"/>
    <n v="5"/>
    <x v="3"/>
    <x v="0"/>
    <x v="0"/>
    <x v="0"/>
  </r>
  <r>
    <n v="883951731"/>
    <s v="U. Tern"/>
    <x v="131"/>
    <s v="May"/>
    <n v="2024"/>
    <d v="1899-12-30T02:59:00"/>
    <x v="5"/>
    <x v="0"/>
    <n v="32"/>
    <x v="6"/>
    <s v="African American"/>
    <x v="0"/>
    <x v="1"/>
    <m/>
    <n v="47"/>
    <s v="Delay"/>
    <x v="15"/>
    <n v="2"/>
    <x v="3"/>
    <x v="2"/>
    <x v="2"/>
    <x v="2"/>
  </r>
  <r>
    <n v="350487391"/>
    <s v="U. Springford"/>
    <x v="96"/>
    <s v="Apr"/>
    <n v="2024"/>
    <d v="1899-12-30T01:45:00"/>
    <x v="6"/>
    <x v="0"/>
    <n v="27"/>
    <x v="3"/>
    <s v="African American"/>
    <x v="0"/>
    <x v="1"/>
    <m/>
    <n v="58"/>
    <s v="Delay"/>
    <x v="30"/>
    <n v="1"/>
    <x v="3"/>
    <x v="3"/>
    <x v="2"/>
    <x v="1"/>
  </r>
  <r>
    <n v="778970505"/>
    <s v="V. Malamore"/>
    <x v="61"/>
    <s v="Oct"/>
    <n v="2023"/>
    <d v="1899-12-30T00:16:00"/>
    <x v="5"/>
    <x v="0"/>
    <n v="74"/>
    <x v="5"/>
    <s v="African American"/>
    <x v="0"/>
    <x v="1"/>
    <m/>
    <n v="13"/>
    <s v="Within Time"/>
    <x v="0"/>
    <n v="0"/>
    <x v="3"/>
    <x v="0"/>
    <x v="1"/>
    <x v="0"/>
  </r>
  <r>
    <n v="127552720"/>
    <s v="V. Woosnam"/>
    <x v="177"/>
    <s v="Dec"/>
    <n v="2023"/>
    <d v="1899-12-30T07:34:00"/>
    <x v="0"/>
    <x v="0"/>
    <n v="76"/>
    <x v="5"/>
    <s v="African American"/>
    <x v="0"/>
    <x v="1"/>
    <m/>
    <n v="14"/>
    <s v="Within Time"/>
    <x v="0"/>
    <n v="7"/>
    <x v="0"/>
    <x v="0"/>
    <x v="1"/>
    <x v="0"/>
  </r>
  <r>
    <n v="569264982"/>
    <s v="V. Collman"/>
    <x v="546"/>
    <s v="Mar"/>
    <n v="2024"/>
    <d v="1899-12-30T22:01:00"/>
    <x v="0"/>
    <x v="0"/>
    <n v="18"/>
    <x v="3"/>
    <s v="African American"/>
    <x v="0"/>
    <x v="1"/>
    <m/>
    <n v="26"/>
    <s v="Within Time"/>
    <x v="27"/>
    <n v="22"/>
    <x v="1"/>
    <x v="3"/>
    <x v="1"/>
    <x v="0"/>
  </r>
  <r>
    <n v="750470673"/>
    <s v="V. Blunkett"/>
    <x v="483"/>
    <s v="Jan"/>
    <n v="2024"/>
    <d v="1899-12-30T17:04:00"/>
    <x v="0"/>
    <x v="0"/>
    <n v="69"/>
    <x v="0"/>
    <s v="African American"/>
    <x v="0"/>
    <x v="1"/>
    <m/>
    <n v="29"/>
    <s v="Within Time"/>
    <x v="29"/>
    <n v="17"/>
    <x v="2"/>
    <x v="2"/>
    <x v="1"/>
    <x v="2"/>
  </r>
  <r>
    <n v="425934522"/>
    <s v="V. Parrot"/>
    <x v="460"/>
    <s v="May"/>
    <n v="2023"/>
    <d v="1899-12-30T17:43:00"/>
    <x v="3"/>
    <x v="0"/>
    <n v="29"/>
    <x v="3"/>
    <s v="African American"/>
    <x v="0"/>
    <x v="1"/>
    <m/>
    <n v="30"/>
    <s v="Delay"/>
    <x v="16"/>
    <n v="17"/>
    <x v="2"/>
    <x v="1"/>
    <x v="1"/>
    <x v="1"/>
  </r>
  <r>
    <n v="706080956"/>
    <s v="V. Russam"/>
    <x v="225"/>
    <s v="May"/>
    <n v="2024"/>
    <d v="1899-12-30T06:28:00"/>
    <x v="5"/>
    <x v="0"/>
    <n v="30"/>
    <x v="6"/>
    <s v="African American"/>
    <x v="0"/>
    <x v="1"/>
    <m/>
    <n v="33"/>
    <s v="Delay"/>
    <x v="14"/>
    <n v="6"/>
    <x v="0"/>
    <x v="0"/>
    <x v="0"/>
    <x v="0"/>
  </r>
  <r>
    <n v="505267359"/>
    <s v="V. Saile"/>
    <x v="79"/>
    <s v="Oct"/>
    <n v="2024"/>
    <d v="1899-12-30T03:03:00"/>
    <x v="5"/>
    <x v="0"/>
    <n v="28"/>
    <x v="3"/>
    <s v="African American"/>
    <x v="0"/>
    <x v="1"/>
    <m/>
    <n v="34"/>
    <s v="Delay"/>
    <x v="10"/>
    <n v="3"/>
    <x v="3"/>
    <x v="2"/>
    <x v="0"/>
    <x v="2"/>
  </r>
  <r>
    <n v="131786758"/>
    <s v="V. Richt"/>
    <x v="532"/>
    <s v="Jun"/>
    <n v="2024"/>
    <d v="1899-12-30T14:51:00"/>
    <x v="5"/>
    <x v="0"/>
    <n v="39"/>
    <x v="6"/>
    <s v="African American"/>
    <x v="0"/>
    <x v="1"/>
    <m/>
    <n v="36"/>
    <s v="Delay"/>
    <x v="16"/>
    <n v="14"/>
    <x v="2"/>
    <x v="1"/>
    <x v="0"/>
    <x v="1"/>
  </r>
  <r>
    <n v="354842920"/>
    <s v="V. Lerwell"/>
    <x v="346"/>
    <s v="Aug"/>
    <n v="2023"/>
    <d v="1899-12-30T22:34:00"/>
    <x v="2"/>
    <x v="0"/>
    <n v="35"/>
    <x v="6"/>
    <s v="African American"/>
    <x v="0"/>
    <x v="1"/>
    <m/>
    <n v="43"/>
    <s v="Delay"/>
    <x v="8"/>
    <n v="22"/>
    <x v="1"/>
    <x v="3"/>
    <x v="0"/>
    <x v="1"/>
  </r>
  <r>
    <n v="477127087"/>
    <s v="V. Warden"/>
    <x v="436"/>
    <s v="Aug"/>
    <n v="2023"/>
    <d v="1899-12-30T00:13:00"/>
    <x v="5"/>
    <x v="0"/>
    <n v="17"/>
    <x v="3"/>
    <s v="African American"/>
    <x v="0"/>
    <x v="1"/>
    <m/>
    <n v="45"/>
    <s v="Delay"/>
    <x v="25"/>
    <n v="0"/>
    <x v="3"/>
    <x v="0"/>
    <x v="0"/>
    <x v="0"/>
  </r>
  <r>
    <n v="841990123"/>
    <s v="V. Marzellano"/>
    <x v="448"/>
    <s v="Jul"/>
    <n v="2024"/>
    <d v="1899-12-30T04:11:00"/>
    <x v="2"/>
    <x v="0"/>
    <n v="17"/>
    <x v="3"/>
    <s v="African American"/>
    <x v="0"/>
    <x v="1"/>
    <m/>
    <n v="46"/>
    <s v="Delay"/>
    <x v="2"/>
    <n v="4"/>
    <x v="3"/>
    <x v="1"/>
    <x v="2"/>
    <x v="1"/>
  </r>
  <r>
    <n v="160259103"/>
    <s v="V. Bere"/>
    <x v="495"/>
    <s v="Jun"/>
    <n v="2023"/>
    <d v="1899-12-30T19:02:00"/>
    <x v="5"/>
    <x v="0"/>
    <n v="45"/>
    <x v="2"/>
    <s v="African American"/>
    <x v="0"/>
    <x v="1"/>
    <m/>
    <n v="46"/>
    <s v="Delay"/>
    <x v="3"/>
    <n v="19"/>
    <x v="1"/>
    <x v="2"/>
    <x v="2"/>
    <x v="2"/>
  </r>
  <r>
    <n v="554113057"/>
    <s v="V. Robel"/>
    <x v="329"/>
    <s v="Oct"/>
    <n v="2023"/>
    <d v="1899-12-30T14:31:00"/>
    <x v="2"/>
    <x v="0"/>
    <n v="45"/>
    <x v="2"/>
    <s v="African American"/>
    <x v="0"/>
    <x v="1"/>
    <m/>
    <n v="48"/>
    <s v="Delay"/>
    <x v="18"/>
    <n v="14"/>
    <x v="2"/>
    <x v="1"/>
    <x v="2"/>
    <x v="1"/>
  </r>
  <r>
    <n v="888794244"/>
    <s v="V. Stood"/>
    <x v="325"/>
    <s v="Mar"/>
    <n v="2024"/>
    <d v="1899-12-30T11:19:00"/>
    <x v="4"/>
    <x v="0"/>
    <n v="14"/>
    <x v="4"/>
    <s v="African American"/>
    <x v="0"/>
    <x v="1"/>
    <m/>
    <n v="53"/>
    <s v="Delay"/>
    <x v="25"/>
    <n v="11"/>
    <x v="0"/>
    <x v="0"/>
    <x v="2"/>
    <x v="0"/>
  </r>
  <r>
    <n v="711108773"/>
    <s v="V. Botte"/>
    <x v="394"/>
    <s v="May"/>
    <n v="2024"/>
    <d v="1899-12-30T23:01:00"/>
    <x v="4"/>
    <x v="0"/>
    <n v="40"/>
    <x v="6"/>
    <s v="African American"/>
    <x v="0"/>
    <x v="1"/>
    <m/>
    <n v="54"/>
    <s v="Delay"/>
    <x v="22"/>
    <n v="23"/>
    <x v="1"/>
    <x v="1"/>
    <x v="2"/>
    <x v="1"/>
  </r>
  <r>
    <n v="247517300"/>
    <s v="W. Cohrs"/>
    <x v="326"/>
    <s v="Dec"/>
    <n v="2023"/>
    <d v="1899-12-30T21:02:00"/>
    <x v="5"/>
    <x v="0"/>
    <n v="9"/>
    <x v="4"/>
    <s v="African American"/>
    <x v="0"/>
    <x v="1"/>
    <m/>
    <n v="11"/>
    <s v="Within Time"/>
    <x v="1"/>
    <n v="21"/>
    <x v="1"/>
    <x v="0"/>
    <x v="1"/>
    <x v="0"/>
  </r>
  <r>
    <n v="509752008"/>
    <s v="W. Flaherty"/>
    <x v="408"/>
    <s v="Jul"/>
    <n v="2024"/>
    <d v="1899-12-30T04:45:00"/>
    <x v="1"/>
    <x v="0"/>
    <n v="47"/>
    <x v="2"/>
    <s v="African American"/>
    <x v="0"/>
    <x v="1"/>
    <m/>
    <n v="20"/>
    <s v="Within Time"/>
    <x v="23"/>
    <n v="4"/>
    <x v="3"/>
    <x v="2"/>
    <x v="1"/>
    <x v="2"/>
  </r>
  <r>
    <n v="449771658"/>
    <s v="W. Broad"/>
    <x v="24"/>
    <s v="Apr"/>
    <n v="2023"/>
    <d v="1899-12-30T10:17:00"/>
    <x v="0"/>
    <x v="0"/>
    <n v="35"/>
    <x v="6"/>
    <s v="African American"/>
    <x v="0"/>
    <x v="1"/>
    <m/>
    <n v="24"/>
    <s v="Within Time"/>
    <x v="9"/>
    <n v="10"/>
    <x v="0"/>
    <x v="3"/>
    <x v="1"/>
    <x v="0"/>
  </r>
  <r>
    <n v="709851189"/>
    <s v="W. Sibery"/>
    <x v="341"/>
    <s v="Apr"/>
    <n v="2024"/>
    <d v="1899-12-30T06:48:00"/>
    <x v="2"/>
    <x v="0"/>
    <n v="11"/>
    <x v="4"/>
    <s v="African American"/>
    <x v="0"/>
    <x v="1"/>
    <m/>
    <n v="29"/>
    <s v="Within Time"/>
    <x v="6"/>
    <n v="6"/>
    <x v="0"/>
    <x v="3"/>
    <x v="1"/>
    <x v="0"/>
  </r>
  <r>
    <n v="279387669"/>
    <s v="W. Charrier"/>
    <x v="44"/>
    <s v="Sep"/>
    <n v="2024"/>
    <d v="1899-12-30T13:07:00"/>
    <x v="3"/>
    <x v="0"/>
    <n v="65"/>
    <x v="0"/>
    <s v="African American"/>
    <x v="0"/>
    <x v="1"/>
    <m/>
    <n v="44"/>
    <s v="Delay"/>
    <x v="19"/>
    <n v="13"/>
    <x v="2"/>
    <x v="3"/>
    <x v="0"/>
    <x v="1"/>
  </r>
  <r>
    <n v="641182127"/>
    <s v="W. Shinfield"/>
    <x v="109"/>
    <s v="Jul"/>
    <n v="2023"/>
    <d v="1899-12-30T10:53:00"/>
    <x v="4"/>
    <x v="0"/>
    <n v="71"/>
    <x v="5"/>
    <s v="African American"/>
    <x v="0"/>
    <x v="1"/>
    <m/>
    <n v="44"/>
    <s v="Delay"/>
    <x v="29"/>
    <n v="10"/>
    <x v="0"/>
    <x v="2"/>
    <x v="0"/>
    <x v="2"/>
  </r>
  <r>
    <n v="224727879"/>
    <s v="W. Sainthill"/>
    <x v="489"/>
    <s v="Nov"/>
    <n v="2023"/>
    <d v="1899-12-30T19:28:00"/>
    <x v="0"/>
    <x v="0"/>
    <n v="39"/>
    <x v="6"/>
    <s v="African American"/>
    <x v="0"/>
    <x v="1"/>
    <m/>
    <n v="55"/>
    <s v="Delay"/>
    <x v="13"/>
    <n v="19"/>
    <x v="1"/>
    <x v="2"/>
    <x v="2"/>
    <x v="2"/>
  </r>
  <r>
    <n v="879870888"/>
    <s v="W. Scroyton"/>
    <x v="281"/>
    <s v="Jan"/>
    <n v="2024"/>
    <d v="1899-12-30T05:40:00"/>
    <x v="2"/>
    <x v="0"/>
    <n v="73"/>
    <x v="5"/>
    <s v="African American"/>
    <x v="0"/>
    <x v="1"/>
    <m/>
    <n v="60"/>
    <s v="Delay"/>
    <x v="2"/>
    <n v="5"/>
    <x v="3"/>
    <x v="1"/>
    <x v="2"/>
    <x v="1"/>
  </r>
  <r>
    <n v="451992146"/>
    <s v="X. Domoney"/>
    <x v="485"/>
    <s v="Jun"/>
    <n v="2024"/>
    <d v="1899-12-30T04:45:00"/>
    <x v="6"/>
    <x v="0"/>
    <n v="12"/>
    <x v="4"/>
    <s v="African American"/>
    <x v="0"/>
    <x v="1"/>
    <m/>
    <n v="11"/>
    <s v="Within Time"/>
    <x v="25"/>
    <n v="4"/>
    <x v="3"/>
    <x v="0"/>
    <x v="1"/>
    <x v="0"/>
  </r>
  <r>
    <n v="838746166"/>
    <s v="X. Briance"/>
    <x v="513"/>
    <s v="Jun"/>
    <n v="2023"/>
    <d v="1899-12-30T00:54:00"/>
    <x v="2"/>
    <x v="0"/>
    <n v="39"/>
    <x v="6"/>
    <s v="African American"/>
    <x v="0"/>
    <x v="1"/>
    <m/>
    <n v="12"/>
    <s v="Within Time"/>
    <x v="21"/>
    <n v="0"/>
    <x v="3"/>
    <x v="1"/>
    <x v="1"/>
    <x v="1"/>
  </r>
  <r>
    <n v="661427515"/>
    <s v="X. Brayson"/>
    <x v="449"/>
    <s v="Mar"/>
    <n v="2024"/>
    <d v="1899-12-30T01:55:00"/>
    <x v="5"/>
    <x v="0"/>
    <n v="69"/>
    <x v="0"/>
    <s v="African American"/>
    <x v="0"/>
    <x v="1"/>
    <m/>
    <n v="16"/>
    <s v="Within Time"/>
    <x v="4"/>
    <n v="1"/>
    <x v="3"/>
    <x v="2"/>
    <x v="1"/>
    <x v="2"/>
  </r>
  <r>
    <n v="719400257"/>
    <s v="X. Stevenson"/>
    <x v="318"/>
    <s v="Sep"/>
    <n v="2023"/>
    <d v="1899-12-30T20:49:00"/>
    <x v="1"/>
    <x v="0"/>
    <n v="53"/>
    <x v="2"/>
    <s v="African American"/>
    <x v="0"/>
    <x v="1"/>
    <m/>
    <n v="36"/>
    <s v="Delay"/>
    <x v="30"/>
    <n v="20"/>
    <x v="1"/>
    <x v="3"/>
    <x v="0"/>
    <x v="1"/>
  </r>
  <r>
    <n v="563641719"/>
    <s v="Y. Winteringham"/>
    <x v="24"/>
    <s v="Apr"/>
    <n v="2023"/>
    <d v="1899-12-30T07:37:00"/>
    <x v="0"/>
    <x v="0"/>
    <n v="64"/>
    <x v="0"/>
    <s v="African American"/>
    <x v="0"/>
    <x v="1"/>
    <m/>
    <n v="23"/>
    <s v="Within Time"/>
    <x v="9"/>
    <n v="7"/>
    <x v="0"/>
    <x v="3"/>
    <x v="1"/>
    <x v="0"/>
  </r>
  <r>
    <n v="694096517"/>
    <s v="Y. Kelson"/>
    <x v="188"/>
    <s v="Aug"/>
    <n v="2023"/>
    <d v="1899-12-30T04:56:00"/>
    <x v="4"/>
    <x v="0"/>
    <n v="4"/>
    <x v="1"/>
    <s v="African American"/>
    <x v="0"/>
    <x v="1"/>
    <m/>
    <n v="25"/>
    <s v="Within Time"/>
    <x v="26"/>
    <n v="4"/>
    <x v="3"/>
    <x v="2"/>
    <x v="1"/>
    <x v="2"/>
  </r>
  <r>
    <n v="251492826"/>
    <s v="Y. Corkell"/>
    <x v="330"/>
    <s v="Sep"/>
    <n v="2023"/>
    <d v="1899-12-30T10:39:00"/>
    <x v="6"/>
    <x v="0"/>
    <n v="14"/>
    <x v="4"/>
    <s v="African American"/>
    <x v="0"/>
    <x v="1"/>
    <m/>
    <n v="30"/>
    <s v="Delay"/>
    <x v="9"/>
    <n v="10"/>
    <x v="0"/>
    <x v="3"/>
    <x v="1"/>
    <x v="0"/>
  </r>
  <r>
    <n v="808018111"/>
    <s v="Y. Craine"/>
    <x v="33"/>
    <s v="Jul"/>
    <n v="2024"/>
    <d v="1899-12-30T19:23:00"/>
    <x v="5"/>
    <x v="0"/>
    <n v="14"/>
    <x v="4"/>
    <s v="African American"/>
    <x v="0"/>
    <x v="1"/>
    <m/>
    <n v="30"/>
    <s v="Delay"/>
    <x v="9"/>
    <n v="19"/>
    <x v="1"/>
    <x v="3"/>
    <x v="1"/>
    <x v="0"/>
  </r>
  <r>
    <n v="153710593"/>
    <s v="Y. Ellson"/>
    <x v="8"/>
    <s v="Feb"/>
    <n v="2024"/>
    <d v="1899-12-30T05:18:00"/>
    <x v="4"/>
    <x v="0"/>
    <n v="14"/>
    <x v="4"/>
    <s v="African American"/>
    <x v="0"/>
    <x v="1"/>
    <m/>
    <n v="34"/>
    <s v="Delay"/>
    <x v="5"/>
    <n v="5"/>
    <x v="3"/>
    <x v="0"/>
    <x v="0"/>
    <x v="0"/>
  </r>
  <r>
    <n v="247250172"/>
    <s v="Y. Line"/>
    <x v="277"/>
    <s v="Aug"/>
    <n v="2023"/>
    <d v="1899-12-30T00:22:00"/>
    <x v="0"/>
    <x v="0"/>
    <n v="5"/>
    <x v="4"/>
    <s v="African American"/>
    <x v="0"/>
    <x v="1"/>
    <m/>
    <n v="36"/>
    <s v="Delay"/>
    <x v="30"/>
    <n v="0"/>
    <x v="3"/>
    <x v="3"/>
    <x v="0"/>
    <x v="1"/>
  </r>
  <r>
    <n v="897418734"/>
    <s v="Y. Nelthrop"/>
    <x v="319"/>
    <s v="Oct"/>
    <n v="2024"/>
    <d v="1899-12-30T14:16:00"/>
    <x v="0"/>
    <x v="0"/>
    <n v="22"/>
    <x v="3"/>
    <s v="African American"/>
    <x v="0"/>
    <x v="1"/>
    <m/>
    <n v="37"/>
    <s v="Delay"/>
    <x v="30"/>
    <n v="14"/>
    <x v="2"/>
    <x v="3"/>
    <x v="0"/>
    <x v="1"/>
  </r>
  <r>
    <n v="655604323"/>
    <s v="Y. Weekley"/>
    <x v="7"/>
    <s v="Jul"/>
    <n v="2023"/>
    <d v="1899-12-30T20:15:00"/>
    <x v="1"/>
    <x v="0"/>
    <n v="25"/>
    <x v="3"/>
    <s v="African American"/>
    <x v="0"/>
    <x v="1"/>
    <m/>
    <n v="47"/>
    <s v="Delay"/>
    <x v="4"/>
    <n v="20"/>
    <x v="1"/>
    <x v="2"/>
    <x v="2"/>
    <x v="2"/>
  </r>
  <r>
    <n v="497702885"/>
    <s v="Y. Drain"/>
    <x v="331"/>
    <s v="Jul"/>
    <n v="2023"/>
    <d v="1899-12-30T21:57:00"/>
    <x v="1"/>
    <x v="0"/>
    <n v="31"/>
    <x v="6"/>
    <s v="African American"/>
    <x v="0"/>
    <x v="1"/>
    <m/>
    <n v="47"/>
    <s v="Delay"/>
    <x v="21"/>
    <n v="21"/>
    <x v="1"/>
    <x v="1"/>
    <x v="2"/>
    <x v="1"/>
  </r>
  <r>
    <n v="218423462"/>
    <s v="Y. Dumbleton"/>
    <x v="447"/>
    <s v="May"/>
    <n v="2024"/>
    <d v="1899-12-30T10:23:00"/>
    <x v="3"/>
    <x v="0"/>
    <n v="75"/>
    <x v="5"/>
    <s v="African American"/>
    <x v="0"/>
    <x v="1"/>
    <m/>
    <n v="58"/>
    <s v="Delay"/>
    <x v="9"/>
    <n v="10"/>
    <x v="0"/>
    <x v="3"/>
    <x v="2"/>
    <x v="0"/>
  </r>
  <r>
    <n v="896974839"/>
    <s v="Y. Scanlin"/>
    <x v="192"/>
    <s v="Feb"/>
    <n v="2024"/>
    <d v="1899-12-30T14:27:00"/>
    <x v="3"/>
    <x v="0"/>
    <n v="54"/>
    <x v="2"/>
    <s v="African American"/>
    <x v="0"/>
    <x v="1"/>
    <m/>
    <n v="59"/>
    <s v="Delay"/>
    <x v="25"/>
    <n v="14"/>
    <x v="2"/>
    <x v="0"/>
    <x v="2"/>
    <x v="0"/>
  </r>
  <r>
    <n v="440928284"/>
    <s v="Z. Blythe"/>
    <x v="516"/>
    <s v="Jun"/>
    <n v="2024"/>
    <d v="1899-12-30T20:37:00"/>
    <x v="3"/>
    <x v="0"/>
    <n v="36"/>
    <x v="6"/>
    <s v="African American"/>
    <x v="0"/>
    <x v="1"/>
    <m/>
    <n v="32"/>
    <s v="Delay"/>
    <x v="3"/>
    <n v="20"/>
    <x v="1"/>
    <x v="2"/>
    <x v="0"/>
    <x v="2"/>
  </r>
  <r>
    <n v="859168010"/>
    <s v="Z. Demeter"/>
    <x v="390"/>
    <s v="Aug"/>
    <n v="2024"/>
    <d v="1899-12-30T13:26:00"/>
    <x v="3"/>
    <x v="0"/>
    <n v="9"/>
    <x v="4"/>
    <s v="African American"/>
    <x v="0"/>
    <x v="1"/>
    <m/>
    <n v="34"/>
    <s v="Delay"/>
    <x v="25"/>
    <n v="13"/>
    <x v="2"/>
    <x v="0"/>
    <x v="0"/>
    <x v="0"/>
  </r>
  <r>
    <n v="333906329"/>
    <s v="Z. Lambart"/>
    <x v="169"/>
    <s v="Jul"/>
    <n v="2023"/>
    <d v="1899-12-30T04:23:00"/>
    <x v="6"/>
    <x v="0"/>
    <n v="11"/>
    <x v="4"/>
    <s v="African American"/>
    <x v="0"/>
    <x v="1"/>
    <m/>
    <n v="38"/>
    <s v="Delay"/>
    <x v="25"/>
    <n v="4"/>
    <x v="3"/>
    <x v="0"/>
    <x v="0"/>
    <x v="0"/>
  </r>
  <r>
    <n v="345144829"/>
    <s v="Z. Petersen"/>
    <x v="280"/>
    <s v="Sep"/>
    <n v="2024"/>
    <d v="1899-12-30T00:50:00"/>
    <x v="2"/>
    <x v="0"/>
    <n v="41"/>
    <x v="6"/>
    <s v="African American"/>
    <x v="0"/>
    <x v="1"/>
    <m/>
    <n v="41"/>
    <s v="Delay"/>
    <x v="9"/>
    <n v="0"/>
    <x v="3"/>
    <x v="3"/>
    <x v="0"/>
    <x v="0"/>
  </r>
  <r>
    <n v="884440502"/>
    <s v="Z. Kennelly"/>
    <x v="439"/>
    <s v="May"/>
    <n v="2023"/>
    <d v="1899-12-30T02:43:00"/>
    <x v="6"/>
    <x v="0"/>
    <n v="38"/>
    <x v="6"/>
    <s v="African American"/>
    <x v="0"/>
    <x v="1"/>
    <m/>
    <n v="44"/>
    <s v="Delay"/>
    <x v="30"/>
    <n v="2"/>
    <x v="3"/>
    <x v="3"/>
    <x v="0"/>
    <x v="1"/>
  </r>
  <r>
    <n v="755092612"/>
    <s v="Z. Berks"/>
    <x v="284"/>
    <s v="Sep"/>
    <n v="2023"/>
    <d v="1899-12-30T20:44:00"/>
    <x v="5"/>
    <x v="0"/>
    <n v="39"/>
    <x v="6"/>
    <s v="African American"/>
    <x v="0"/>
    <x v="1"/>
    <m/>
    <n v="48"/>
    <s v="Delay"/>
    <x v="19"/>
    <n v="20"/>
    <x v="1"/>
    <x v="3"/>
    <x v="2"/>
    <x v="1"/>
  </r>
  <r>
    <n v="343836300"/>
    <s v="Z. Hofton"/>
    <x v="520"/>
    <s v="Jul"/>
    <n v="2024"/>
    <d v="1899-12-30T12:59:00"/>
    <x v="4"/>
    <x v="0"/>
    <n v="22"/>
    <x v="3"/>
    <s v="African American"/>
    <x v="0"/>
    <x v="1"/>
    <m/>
    <n v="55"/>
    <s v="Delay"/>
    <x v="1"/>
    <n v="12"/>
    <x v="2"/>
    <x v="0"/>
    <x v="2"/>
    <x v="0"/>
  </r>
  <r>
    <n v="844474709"/>
    <s v="Z. Megainey"/>
    <x v="140"/>
    <s v="Aug"/>
    <n v="2023"/>
    <d v="1899-12-30T02:57:00"/>
    <x v="6"/>
    <x v="0"/>
    <n v="52"/>
    <x v="2"/>
    <s v="African American"/>
    <x v="0"/>
    <x v="1"/>
    <m/>
    <n v="55"/>
    <s v="Delay"/>
    <x v="13"/>
    <n v="2"/>
    <x v="3"/>
    <x v="2"/>
    <x v="2"/>
    <x v="2"/>
  </r>
  <r>
    <n v="891294509"/>
    <s v="Z. Lockley"/>
    <x v="259"/>
    <s v="Feb"/>
    <n v="2024"/>
    <d v="1899-12-30T07:57:00"/>
    <x v="0"/>
    <x v="0"/>
    <n v="54"/>
    <x v="2"/>
    <s v="African American"/>
    <x v="0"/>
    <x v="1"/>
    <m/>
    <n v="57"/>
    <s v="Delay"/>
    <x v="26"/>
    <n v="7"/>
    <x v="0"/>
    <x v="2"/>
    <x v="2"/>
    <x v="2"/>
  </r>
  <r>
    <n v="229661679"/>
    <s v="Z. Habden"/>
    <x v="524"/>
    <s v="Oct"/>
    <n v="2024"/>
    <d v="1899-12-30T17:06:00"/>
    <x v="4"/>
    <x v="0"/>
    <n v="36"/>
    <x v="6"/>
    <s v="African American"/>
    <x v="0"/>
    <x v="1"/>
    <m/>
    <n v="59"/>
    <s v="Delay"/>
    <x v="26"/>
    <n v="17"/>
    <x v="2"/>
    <x v="2"/>
    <x v="2"/>
    <x v="2"/>
  </r>
  <r>
    <n v="349289540"/>
    <s v="E. Tunstall"/>
    <x v="67"/>
    <s v="May"/>
    <n v="2024"/>
    <d v="1899-12-30T02:46:00"/>
    <x v="0"/>
    <x v="0"/>
    <n v="67"/>
    <x v="0"/>
    <s v="African American"/>
    <x v="0"/>
    <x v="1"/>
    <n v="0"/>
    <n v="43"/>
    <s v="Delay"/>
    <x v="19"/>
    <n v="2"/>
    <x v="3"/>
    <x v="3"/>
    <x v="0"/>
    <x v="1"/>
  </r>
  <r>
    <n v="403553894"/>
    <s v="G. Lowey"/>
    <x v="330"/>
    <s v="Sep"/>
    <n v="2023"/>
    <d v="1899-12-30T15:05:00"/>
    <x v="6"/>
    <x v="0"/>
    <n v="20"/>
    <x v="3"/>
    <s v="African American"/>
    <x v="0"/>
    <x v="1"/>
    <n v="0"/>
    <n v="27"/>
    <s v="Within Time"/>
    <x v="9"/>
    <n v="15"/>
    <x v="2"/>
    <x v="3"/>
    <x v="1"/>
    <x v="0"/>
  </r>
  <r>
    <n v="623085116"/>
    <s v="J. Jessen"/>
    <x v="551"/>
    <s v="Jul"/>
    <n v="2024"/>
    <d v="1899-12-30T04:17:00"/>
    <x v="4"/>
    <x v="0"/>
    <n v="78"/>
    <x v="5"/>
    <s v="African American"/>
    <x v="0"/>
    <x v="1"/>
    <n v="0"/>
    <n v="49"/>
    <s v="Delay"/>
    <x v="13"/>
    <n v="4"/>
    <x v="3"/>
    <x v="2"/>
    <x v="2"/>
    <x v="2"/>
  </r>
  <r>
    <n v="331160196"/>
    <s v="R. Philpin"/>
    <x v="108"/>
    <s v="Nov"/>
    <n v="2023"/>
    <d v="1899-12-30T23:22:00"/>
    <x v="2"/>
    <x v="0"/>
    <n v="35"/>
    <x v="6"/>
    <s v="African American"/>
    <x v="0"/>
    <x v="1"/>
    <n v="0"/>
    <n v="43"/>
    <s v="Delay"/>
    <x v="30"/>
    <n v="23"/>
    <x v="1"/>
    <x v="3"/>
    <x v="0"/>
    <x v="1"/>
  </r>
  <r>
    <n v="403570555"/>
    <s v="V. Nendick"/>
    <x v="77"/>
    <s v="Nov"/>
    <n v="2023"/>
    <d v="1899-12-30T18:36:00"/>
    <x v="3"/>
    <x v="0"/>
    <n v="79"/>
    <x v="5"/>
    <s v="African American"/>
    <x v="0"/>
    <x v="1"/>
    <n v="0"/>
    <n v="35"/>
    <s v="Delay"/>
    <x v="5"/>
    <n v="18"/>
    <x v="1"/>
    <x v="0"/>
    <x v="0"/>
    <x v="0"/>
  </r>
  <r>
    <n v="801862310"/>
    <s v="H. Marmon"/>
    <x v="36"/>
    <s v="Oct"/>
    <n v="2023"/>
    <d v="1899-12-30T19:35:00"/>
    <x v="2"/>
    <x v="0"/>
    <n v="18"/>
    <x v="3"/>
    <s v="African American"/>
    <x v="0"/>
    <x v="1"/>
    <n v="1"/>
    <n v="18"/>
    <s v="Within Time"/>
    <x v="9"/>
    <n v="19"/>
    <x v="1"/>
    <x v="3"/>
    <x v="1"/>
    <x v="0"/>
  </r>
  <r>
    <n v="543668030"/>
    <s v="J. Harte"/>
    <x v="278"/>
    <s v="Jan"/>
    <n v="2024"/>
    <d v="1899-12-30T02:24:00"/>
    <x v="1"/>
    <x v="0"/>
    <n v="8"/>
    <x v="4"/>
    <s v="African American"/>
    <x v="0"/>
    <x v="1"/>
    <n v="1"/>
    <n v="57"/>
    <s v="Delay"/>
    <x v="27"/>
    <n v="2"/>
    <x v="3"/>
    <x v="3"/>
    <x v="2"/>
    <x v="0"/>
  </r>
  <r>
    <n v="760172412"/>
    <s v="V. Rawlins"/>
    <x v="291"/>
    <s v="Jun"/>
    <n v="2023"/>
    <d v="1899-12-30T11:11:00"/>
    <x v="0"/>
    <x v="0"/>
    <n v="60"/>
    <x v="0"/>
    <s v="African American"/>
    <x v="0"/>
    <x v="1"/>
    <n v="1"/>
    <n v="49"/>
    <s v="Delay"/>
    <x v="26"/>
    <n v="11"/>
    <x v="0"/>
    <x v="2"/>
    <x v="2"/>
    <x v="2"/>
  </r>
  <r>
    <n v="732605902"/>
    <s v="Y. Ackers"/>
    <x v="552"/>
    <s v="Nov"/>
    <n v="2023"/>
    <d v="1899-12-30T22:05:00"/>
    <x v="0"/>
    <x v="0"/>
    <n v="2"/>
    <x v="1"/>
    <s v="African American"/>
    <x v="0"/>
    <x v="1"/>
    <n v="1"/>
    <n v="45"/>
    <s v="Delay"/>
    <x v="1"/>
    <n v="22"/>
    <x v="1"/>
    <x v="0"/>
    <x v="0"/>
    <x v="0"/>
  </r>
  <r>
    <n v="884032208"/>
    <s v="Z. Effemy"/>
    <x v="201"/>
    <s v="Jul"/>
    <n v="2024"/>
    <d v="1899-12-30T15:43:00"/>
    <x v="1"/>
    <x v="0"/>
    <n v="31"/>
    <x v="6"/>
    <s v="African American"/>
    <x v="0"/>
    <x v="1"/>
    <n v="1"/>
    <n v="38"/>
    <s v="Delay"/>
    <x v="27"/>
    <n v="15"/>
    <x v="2"/>
    <x v="3"/>
    <x v="0"/>
    <x v="0"/>
  </r>
  <r>
    <n v="762447104"/>
    <s v="C. Lerwill"/>
    <x v="429"/>
    <s v="Aug"/>
    <n v="2023"/>
    <d v="1899-12-30T22:46:00"/>
    <x v="1"/>
    <x v="0"/>
    <n v="65"/>
    <x v="0"/>
    <s v="African American"/>
    <x v="0"/>
    <x v="1"/>
    <n v="2"/>
    <n v="28"/>
    <s v="Within Time"/>
    <x v="5"/>
    <n v="22"/>
    <x v="1"/>
    <x v="0"/>
    <x v="1"/>
    <x v="0"/>
  </r>
  <r>
    <n v="795381074"/>
    <s v="M. Ricold"/>
    <x v="242"/>
    <s v="May"/>
    <n v="2024"/>
    <d v="1899-12-30T18:08:00"/>
    <x v="0"/>
    <x v="0"/>
    <n v="6"/>
    <x v="4"/>
    <s v="African American"/>
    <x v="0"/>
    <x v="1"/>
    <n v="2"/>
    <n v="22"/>
    <s v="Within Time"/>
    <x v="13"/>
    <n v="18"/>
    <x v="1"/>
    <x v="2"/>
    <x v="1"/>
    <x v="2"/>
  </r>
  <r>
    <n v="415379603"/>
    <s v="N. Heball"/>
    <x v="314"/>
    <s v="Sep"/>
    <n v="2024"/>
    <d v="1899-12-30T23:21:00"/>
    <x v="2"/>
    <x v="0"/>
    <n v="17"/>
    <x v="3"/>
    <s v="African American"/>
    <x v="0"/>
    <x v="1"/>
    <n v="2"/>
    <n v="31"/>
    <s v="Delay"/>
    <x v="5"/>
    <n v="23"/>
    <x v="1"/>
    <x v="0"/>
    <x v="0"/>
    <x v="0"/>
  </r>
  <r>
    <n v="458719013"/>
    <s v="N. Matton"/>
    <x v="228"/>
    <s v="Jul"/>
    <n v="2023"/>
    <d v="1899-12-30T11:09:00"/>
    <x v="5"/>
    <x v="0"/>
    <n v="6"/>
    <x v="4"/>
    <s v="African American"/>
    <x v="0"/>
    <x v="1"/>
    <n v="2"/>
    <n v="50"/>
    <s v="Delay"/>
    <x v="16"/>
    <n v="11"/>
    <x v="0"/>
    <x v="1"/>
    <x v="2"/>
    <x v="1"/>
  </r>
  <r>
    <n v="876221135"/>
    <s v="R. Robez"/>
    <x v="437"/>
    <s v="Jun"/>
    <n v="2024"/>
    <d v="1899-12-30T19:35:00"/>
    <x v="5"/>
    <x v="0"/>
    <n v="30"/>
    <x v="6"/>
    <s v="African American"/>
    <x v="0"/>
    <x v="1"/>
    <n v="2"/>
    <n v="22"/>
    <s v="Within Time"/>
    <x v="26"/>
    <n v="19"/>
    <x v="1"/>
    <x v="2"/>
    <x v="1"/>
    <x v="2"/>
  </r>
  <r>
    <n v="581941985"/>
    <s v="W. Hatherley"/>
    <x v="331"/>
    <s v="Jul"/>
    <n v="2023"/>
    <d v="1899-12-30T07:15:00"/>
    <x v="1"/>
    <x v="0"/>
    <n v="2"/>
    <x v="1"/>
    <s v="African American"/>
    <x v="0"/>
    <x v="1"/>
    <n v="2"/>
    <n v="39"/>
    <s v="Delay"/>
    <x v="21"/>
    <n v="7"/>
    <x v="0"/>
    <x v="1"/>
    <x v="0"/>
    <x v="1"/>
  </r>
  <r>
    <n v="499149763"/>
    <s v="Y. Havelin"/>
    <x v="103"/>
    <s v="Jul"/>
    <n v="2023"/>
    <d v="1899-12-30T23:55:00"/>
    <x v="0"/>
    <x v="0"/>
    <n v="30"/>
    <x v="6"/>
    <s v="African American"/>
    <x v="0"/>
    <x v="1"/>
    <n v="2"/>
    <n v="53"/>
    <s v="Delay"/>
    <x v="7"/>
    <n v="23"/>
    <x v="1"/>
    <x v="2"/>
    <x v="2"/>
    <x v="2"/>
  </r>
  <r>
    <n v="878727643"/>
    <s v="E. Bumford"/>
    <x v="79"/>
    <s v="Oct"/>
    <n v="2024"/>
    <d v="1899-12-30T11:05:00"/>
    <x v="5"/>
    <x v="0"/>
    <n v="26"/>
    <x v="3"/>
    <s v="African American"/>
    <x v="0"/>
    <x v="1"/>
    <n v="3"/>
    <n v="47"/>
    <s v="Delay"/>
    <x v="10"/>
    <n v="11"/>
    <x v="0"/>
    <x v="2"/>
    <x v="2"/>
    <x v="2"/>
  </r>
  <r>
    <n v="459410106"/>
    <s v="G. Humbey"/>
    <x v="157"/>
    <s v="Jan"/>
    <n v="2024"/>
    <d v="1899-12-30T11:30:00"/>
    <x v="0"/>
    <x v="0"/>
    <n v="52"/>
    <x v="2"/>
    <s v="African American"/>
    <x v="0"/>
    <x v="1"/>
    <n v="3"/>
    <n v="46"/>
    <s v="Delay"/>
    <x v="15"/>
    <n v="11"/>
    <x v="0"/>
    <x v="2"/>
    <x v="2"/>
    <x v="2"/>
  </r>
  <r>
    <n v="351900773"/>
    <s v="R. Thornally"/>
    <x v="451"/>
    <s v="Sep"/>
    <n v="2023"/>
    <d v="1899-12-30T14:51:00"/>
    <x v="4"/>
    <x v="0"/>
    <n v="65"/>
    <x v="0"/>
    <s v="African American"/>
    <x v="0"/>
    <x v="1"/>
    <n v="3"/>
    <n v="59"/>
    <s v="Delay"/>
    <x v="10"/>
    <n v="14"/>
    <x v="2"/>
    <x v="2"/>
    <x v="2"/>
    <x v="2"/>
  </r>
  <r>
    <n v="201306345"/>
    <s v="W. Cutcliffe"/>
    <x v="338"/>
    <s v="Jan"/>
    <n v="2024"/>
    <d v="1899-12-30T00:56:00"/>
    <x v="1"/>
    <x v="0"/>
    <n v="71"/>
    <x v="5"/>
    <s v="African American"/>
    <x v="0"/>
    <x v="1"/>
    <n v="3"/>
    <n v="11"/>
    <s v="Within Time"/>
    <x v="23"/>
    <n v="0"/>
    <x v="3"/>
    <x v="2"/>
    <x v="1"/>
    <x v="2"/>
  </r>
  <r>
    <n v="345807659"/>
    <s v="C. Goggins"/>
    <x v="401"/>
    <s v="Jun"/>
    <n v="2024"/>
    <d v="1899-12-30T03:43:00"/>
    <x v="5"/>
    <x v="0"/>
    <n v="34"/>
    <x v="6"/>
    <s v="African American"/>
    <x v="0"/>
    <x v="1"/>
    <n v="4"/>
    <n v="59"/>
    <s v="Delay"/>
    <x v="20"/>
    <n v="3"/>
    <x v="3"/>
    <x v="3"/>
    <x v="2"/>
    <x v="0"/>
  </r>
  <r>
    <n v="482971193"/>
    <s v="G. Renfrew"/>
    <x v="293"/>
    <s v="Oct"/>
    <n v="2024"/>
    <d v="1899-12-30T16:19:00"/>
    <x v="3"/>
    <x v="0"/>
    <n v="39"/>
    <x v="6"/>
    <s v="African American"/>
    <x v="0"/>
    <x v="1"/>
    <n v="4"/>
    <n v="20"/>
    <s v="Within Time"/>
    <x v="27"/>
    <n v="16"/>
    <x v="2"/>
    <x v="3"/>
    <x v="1"/>
    <x v="0"/>
  </r>
  <r>
    <n v="430577863"/>
    <s v="L. Rops"/>
    <x v="558"/>
    <s v="Oct"/>
    <n v="2023"/>
    <d v="1899-12-30T21:45:00"/>
    <x v="3"/>
    <x v="0"/>
    <n v="3"/>
    <x v="1"/>
    <s v="African American"/>
    <x v="0"/>
    <x v="1"/>
    <n v="4"/>
    <n v="25"/>
    <s v="Within Time"/>
    <x v="19"/>
    <n v="21"/>
    <x v="1"/>
    <x v="3"/>
    <x v="1"/>
    <x v="1"/>
  </r>
  <r>
    <n v="715878033"/>
    <s v="Y. Motto"/>
    <x v="139"/>
    <s v="Dec"/>
    <n v="2023"/>
    <d v="1899-12-30T00:13:00"/>
    <x v="5"/>
    <x v="0"/>
    <n v="67"/>
    <x v="0"/>
    <s v="African American"/>
    <x v="0"/>
    <x v="1"/>
    <n v="4"/>
    <n v="15"/>
    <s v="Within Time"/>
    <x v="13"/>
    <n v="0"/>
    <x v="3"/>
    <x v="2"/>
    <x v="1"/>
    <x v="2"/>
  </r>
  <r>
    <n v="680951949"/>
    <s v="Y. Wessel"/>
    <x v="46"/>
    <s v="May"/>
    <n v="2024"/>
    <d v="1899-12-30T22:51:00"/>
    <x v="0"/>
    <x v="0"/>
    <n v="67"/>
    <x v="0"/>
    <s v="African American"/>
    <x v="0"/>
    <x v="1"/>
    <n v="4"/>
    <n v="19"/>
    <s v="Within Time"/>
    <x v="1"/>
    <n v="22"/>
    <x v="1"/>
    <x v="0"/>
    <x v="1"/>
    <x v="0"/>
  </r>
  <r>
    <n v="827408129"/>
    <s v="A. Assad"/>
    <x v="398"/>
    <s v="Jan"/>
    <n v="2024"/>
    <d v="1899-12-30T05:25:00"/>
    <x v="0"/>
    <x v="0"/>
    <n v="11"/>
    <x v="4"/>
    <s v="African American"/>
    <x v="0"/>
    <x v="1"/>
    <n v="5"/>
    <n v="40"/>
    <s v="Delay"/>
    <x v="24"/>
    <n v="5"/>
    <x v="3"/>
    <x v="1"/>
    <x v="0"/>
    <x v="1"/>
  </r>
  <r>
    <n v="809806025"/>
    <s v="B. Ivy"/>
    <x v="282"/>
    <s v="Jun"/>
    <n v="2024"/>
    <d v="1899-12-30T17:23:00"/>
    <x v="6"/>
    <x v="0"/>
    <n v="57"/>
    <x v="2"/>
    <s v="African American"/>
    <x v="0"/>
    <x v="1"/>
    <n v="6"/>
    <n v="20"/>
    <s v="Within Time"/>
    <x v="6"/>
    <n v="17"/>
    <x v="2"/>
    <x v="3"/>
    <x v="1"/>
    <x v="0"/>
  </r>
  <r>
    <n v="241100868"/>
    <s v="K. Ropcke"/>
    <x v="499"/>
    <s v="Sep"/>
    <n v="2024"/>
    <d v="1899-12-30T22:16:00"/>
    <x v="6"/>
    <x v="0"/>
    <n v="47"/>
    <x v="2"/>
    <s v="African American"/>
    <x v="0"/>
    <x v="1"/>
    <n v="6"/>
    <n v="25"/>
    <s v="Within Time"/>
    <x v="15"/>
    <n v="22"/>
    <x v="1"/>
    <x v="2"/>
    <x v="1"/>
    <x v="2"/>
  </r>
  <r>
    <n v="805599555"/>
    <s v="K. Hadlow"/>
    <x v="5"/>
    <s v="Apr"/>
    <n v="2023"/>
    <d v="1899-12-30T01:50:00"/>
    <x v="2"/>
    <x v="0"/>
    <n v="61"/>
    <x v="0"/>
    <s v="African American"/>
    <x v="0"/>
    <x v="1"/>
    <n v="6"/>
    <n v="40"/>
    <s v="Delay"/>
    <x v="0"/>
    <n v="1"/>
    <x v="3"/>
    <x v="0"/>
    <x v="0"/>
    <x v="0"/>
  </r>
  <r>
    <n v="265960268"/>
    <s v="L. Lopes"/>
    <x v="37"/>
    <s v="May"/>
    <n v="2023"/>
    <d v="1899-12-30T08:01:00"/>
    <x v="1"/>
    <x v="0"/>
    <n v="10"/>
    <x v="4"/>
    <s v="African American"/>
    <x v="0"/>
    <x v="1"/>
    <n v="6"/>
    <n v="57"/>
    <s v="Delay"/>
    <x v="23"/>
    <n v="8"/>
    <x v="0"/>
    <x v="2"/>
    <x v="2"/>
    <x v="2"/>
  </r>
  <r>
    <n v="598656510"/>
    <s v="Q. Scadden"/>
    <x v="254"/>
    <s v="Jan"/>
    <n v="2024"/>
    <d v="1899-12-30T00:02:00"/>
    <x v="4"/>
    <x v="0"/>
    <n v="66"/>
    <x v="0"/>
    <s v="African American"/>
    <x v="0"/>
    <x v="1"/>
    <n v="6"/>
    <n v="58"/>
    <s v="Delay"/>
    <x v="13"/>
    <n v="0"/>
    <x v="3"/>
    <x v="2"/>
    <x v="2"/>
    <x v="2"/>
  </r>
  <r>
    <n v="177584644"/>
    <s v="S. Elvidge"/>
    <x v="462"/>
    <s v="May"/>
    <n v="2024"/>
    <d v="1899-12-30T06:26:00"/>
    <x v="6"/>
    <x v="0"/>
    <n v="14"/>
    <x v="4"/>
    <s v="African American"/>
    <x v="0"/>
    <x v="1"/>
    <n v="6"/>
    <n v="52"/>
    <s v="Delay"/>
    <x v="26"/>
    <n v="6"/>
    <x v="0"/>
    <x v="2"/>
    <x v="2"/>
    <x v="2"/>
  </r>
  <r>
    <n v="398916399"/>
    <s v="T. Smale"/>
    <x v="491"/>
    <s v="Dec"/>
    <n v="2023"/>
    <d v="1899-12-30T22:45:00"/>
    <x v="6"/>
    <x v="0"/>
    <n v="27"/>
    <x v="3"/>
    <s v="African American"/>
    <x v="0"/>
    <x v="1"/>
    <n v="6"/>
    <n v="14"/>
    <s v="Within Time"/>
    <x v="9"/>
    <n v="22"/>
    <x v="1"/>
    <x v="3"/>
    <x v="1"/>
    <x v="0"/>
  </r>
  <r>
    <n v="771520904"/>
    <s v="V. Coonihan"/>
    <x v="202"/>
    <s v="Apr"/>
    <n v="2023"/>
    <d v="1899-12-30T12:52:00"/>
    <x v="1"/>
    <x v="0"/>
    <n v="59"/>
    <x v="2"/>
    <s v="African American"/>
    <x v="0"/>
    <x v="1"/>
    <n v="6"/>
    <n v="28"/>
    <s v="Within Time"/>
    <x v="13"/>
    <n v="12"/>
    <x v="2"/>
    <x v="2"/>
    <x v="1"/>
    <x v="2"/>
  </r>
  <r>
    <n v="229394308"/>
    <s v="W. Tirkin"/>
    <x v="211"/>
    <s v="May"/>
    <n v="2023"/>
    <d v="1899-12-30T18:29:00"/>
    <x v="4"/>
    <x v="0"/>
    <n v="27"/>
    <x v="3"/>
    <s v="African American"/>
    <x v="0"/>
    <x v="1"/>
    <n v="6"/>
    <n v="16"/>
    <s v="Within Time"/>
    <x v="21"/>
    <n v="18"/>
    <x v="1"/>
    <x v="1"/>
    <x v="1"/>
    <x v="1"/>
  </r>
  <r>
    <n v="161572312"/>
    <s v="C. Faltskog"/>
    <x v="174"/>
    <s v="Oct"/>
    <n v="2023"/>
    <d v="1899-12-30T23:59:00"/>
    <x v="4"/>
    <x v="0"/>
    <n v="53"/>
    <x v="2"/>
    <s v="African American"/>
    <x v="0"/>
    <x v="1"/>
    <n v="7"/>
    <n v="54"/>
    <s v="Delay"/>
    <x v="11"/>
    <n v="23"/>
    <x v="1"/>
    <x v="0"/>
    <x v="2"/>
    <x v="0"/>
  </r>
  <r>
    <n v="324042087"/>
    <s v="G. Bernardi"/>
    <x v="197"/>
    <s v="Oct"/>
    <n v="2023"/>
    <d v="1899-12-30T13:00:00"/>
    <x v="1"/>
    <x v="0"/>
    <n v="20"/>
    <x v="3"/>
    <s v="African American"/>
    <x v="0"/>
    <x v="1"/>
    <n v="7"/>
    <n v="51"/>
    <s v="Delay"/>
    <x v="28"/>
    <n v="13"/>
    <x v="2"/>
    <x v="0"/>
    <x v="2"/>
    <x v="2"/>
  </r>
  <r>
    <n v="336209942"/>
    <s v="K. Petrillo"/>
    <x v="268"/>
    <s v="Oct"/>
    <n v="2023"/>
    <d v="1899-12-30T05:45:00"/>
    <x v="5"/>
    <x v="0"/>
    <n v="52"/>
    <x v="2"/>
    <s v="African American"/>
    <x v="0"/>
    <x v="1"/>
    <n v="7"/>
    <n v="34"/>
    <s v="Delay"/>
    <x v="27"/>
    <n v="5"/>
    <x v="3"/>
    <x v="3"/>
    <x v="0"/>
    <x v="0"/>
  </r>
  <r>
    <n v="258228476"/>
    <s v="L. Yetton"/>
    <x v="194"/>
    <s v="Sep"/>
    <n v="2023"/>
    <d v="1899-12-30T08:00:00"/>
    <x v="5"/>
    <x v="0"/>
    <n v="34"/>
    <x v="6"/>
    <s v="African American"/>
    <x v="0"/>
    <x v="1"/>
    <n v="7"/>
    <n v="60"/>
    <s v="Delay"/>
    <x v="1"/>
    <n v="8"/>
    <x v="0"/>
    <x v="0"/>
    <x v="2"/>
    <x v="0"/>
  </r>
  <r>
    <n v="886739148"/>
    <s v="N. MacAnulty"/>
    <x v="355"/>
    <s v="Jun"/>
    <n v="2023"/>
    <d v="1899-12-30T22:54:00"/>
    <x v="0"/>
    <x v="0"/>
    <n v="45"/>
    <x v="2"/>
    <s v="African American"/>
    <x v="0"/>
    <x v="1"/>
    <n v="7"/>
    <n v="55"/>
    <s v="Delay"/>
    <x v="20"/>
    <n v="22"/>
    <x v="1"/>
    <x v="3"/>
    <x v="2"/>
    <x v="0"/>
  </r>
  <r>
    <n v="738360484"/>
    <s v="P. Wontner"/>
    <x v="382"/>
    <s v="May"/>
    <n v="2023"/>
    <d v="1899-12-30T19:41:00"/>
    <x v="0"/>
    <x v="0"/>
    <n v="69"/>
    <x v="0"/>
    <s v="African American"/>
    <x v="0"/>
    <x v="1"/>
    <n v="7"/>
    <n v="36"/>
    <s v="Delay"/>
    <x v="8"/>
    <n v="19"/>
    <x v="1"/>
    <x v="3"/>
    <x v="0"/>
    <x v="1"/>
  </r>
  <r>
    <n v="796211372"/>
    <s v="Q. Keddie"/>
    <x v="130"/>
    <s v="Jun"/>
    <n v="2024"/>
    <d v="1899-12-30T06:12:00"/>
    <x v="0"/>
    <x v="0"/>
    <n v="31"/>
    <x v="6"/>
    <s v="African American"/>
    <x v="0"/>
    <x v="1"/>
    <n v="7"/>
    <n v="58"/>
    <s v="Delay"/>
    <x v="18"/>
    <n v="6"/>
    <x v="0"/>
    <x v="1"/>
    <x v="2"/>
    <x v="1"/>
  </r>
  <r>
    <n v="115432057"/>
    <s v="R. Renbold"/>
    <x v="571"/>
    <s v="Dec"/>
    <n v="2023"/>
    <d v="1899-12-30T07:19:00"/>
    <x v="0"/>
    <x v="0"/>
    <n v="11"/>
    <x v="4"/>
    <s v="African American"/>
    <x v="0"/>
    <x v="1"/>
    <n v="7"/>
    <n v="13"/>
    <s v="Within Time"/>
    <x v="22"/>
    <n v="7"/>
    <x v="0"/>
    <x v="1"/>
    <x v="1"/>
    <x v="1"/>
  </r>
  <r>
    <n v="467585027"/>
    <s v="R. Willerstone"/>
    <x v="567"/>
    <s v="Mar"/>
    <n v="2024"/>
    <d v="1899-12-30T19:38:00"/>
    <x v="1"/>
    <x v="0"/>
    <n v="41"/>
    <x v="6"/>
    <s v="African American"/>
    <x v="0"/>
    <x v="1"/>
    <n v="7"/>
    <n v="27"/>
    <s v="Within Time"/>
    <x v="12"/>
    <n v="19"/>
    <x v="1"/>
    <x v="2"/>
    <x v="1"/>
    <x v="2"/>
  </r>
  <r>
    <n v="618097943"/>
    <s v="R. Hanmer"/>
    <x v="283"/>
    <s v="Apr"/>
    <n v="2024"/>
    <d v="1899-12-30T13:14:00"/>
    <x v="3"/>
    <x v="0"/>
    <n v="24"/>
    <x v="3"/>
    <s v="African American"/>
    <x v="0"/>
    <x v="1"/>
    <n v="7"/>
    <n v="52"/>
    <s v="Delay"/>
    <x v="20"/>
    <n v="13"/>
    <x v="2"/>
    <x v="3"/>
    <x v="2"/>
    <x v="0"/>
  </r>
  <r>
    <n v="537384602"/>
    <s v="S. Crewes"/>
    <x v="13"/>
    <s v="Jun"/>
    <n v="2023"/>
    <d v="1899-12-30T15:34:00"/>
    <x v="3"/>
    <x v="0"/>
    <n v="52"/>
    <x v="2"/>
    <s v="African American"/>
    <x v="0"/>
    <x v="1"/>
    <n v="7"/>
    <n v="45"/>
    <s v="Delay"/>
    <x v="10"/>
    <n v="15"/>
    <x v="2"/>
    <x v="2"/>
    <x v="0"/>
    <x v="2"/>
  </r>
  <r>
    <n v="103349671"/>
    <s v="S. Brissard"/>
    <x v="273"/>
    <s v="Sep"/>
    <n v="2023"/>
    <d v="1899-12-30T06:34:00"/>
    <x v="3"/>
    <x v="0"/>
    <n v="38"/>
    <x v="6"/>
    <s v="African American"/>
    <x v="0"/>
    <x v="1"/>
    <n v="7"/>
    <n v="54"/>
    <s v="Delay"/>
    <x v="15"/>
    <n v="6"/>
    <x v="0"/>
    <x v="2"/>
    <x v="2"/>
    <x v="2"/>
  </r>
  <r>
    <n v="689224635"/>
    <s v="V. Game"/>
    <x v="454"/>
    <s v="Apr"/>
    <n v="2023"/>
    <d v="1899-12-30T14:08:00"/>
    <x v="1"/>
    <x v="0"/>
    <n v="53"/>
    <x v="2"/>
    <s v="African American"/>
    <x v="0"/>
    <x v="1"/>
    <n v="7"/>
    <n v="46"/>
    <s v="Delay"/>
    <x v="21"/>
    <n v="14"/>
    <x v="2"/>
    <x v="1"/>
    <x v="2"/>
    <x v="1"/>
  </r>
  <r>
    <n v="701459889"/>
    <s v="D. Dubber"/>
    <x v="230"/>
    <s v="Jul"/>
    <n v="2024"/>
    <d v="1899-12-30T13:49:00"/>
    <x v="2"/>
    <x v="0"/>
    <n v="58"/>
    <x v="2"/>
    <s v="African American"/>
    <x v="0"/>
    <x v="1"/>
    <n v="8"/>
    <n v="56"/>
    <s v="Delay"/>
    <x v="25"/>
    <n v="13"/>
    <x v="2"/>
    <x v="0"/>
    <x v="2"/>
    <x v="0"/>
  </r>
  <r>
    <n v="618226988"/>
    <s v="W. Coite"/>
    <x v="373"/>
    <s v="Mar"/>
    <n v="2024"/>
    <d v="1899-12-30T15:38:00"/>
    <x v="2"/>
    <x v="0"/>
    <n v="9"/>
    <x v="4"/>
    <s v="African American"/>
    <x v="0"/>
    <x v="1"/>
    <n v="8"/>
    <n v="19"/>
    <s v="Within Time"/>
    <x v="26"/>
    <n v="15"/>
    <x v="2"/>
    <x v="2"/>
    <x v="1"/>
    <x v="2"/>
  </r>
  <r>
    <n v="198651159"/>
    <s v="Z. Crake"/>
    <x v="550"/>
    <s v="Oct"/>
    <n v="2024"/>
    <d v="1899-12-30T10:32:00"/>
    <x v="1"/>
    <x v="0"/>
    <n v="24"/>
    <x v="3"/>
    <s v="African American"/>
    <x v="0"/>
    <x v="1"/>
    <n v="8"/>
    <n v="10"/>
    <s v="Within Time"/>
    <x v="18"/>
    <n v="10"/>
    <x v="0"/>
    <x v="1"/>
    <x v="1"/>
    <x v="1"/>
  </r>
  <r>
    <n v="726538108"/>
    <s v="Z. Mayho"/>
    <x v="165"/>
    <s v="Oct"/>
    <n v="2023"/>
    <d v="1899-12-30T18:25:00"/>
    <x v="4"/>
    <x v="0"/>
    <n v="17"/>
    <x v="3"/>
    <s v="African American"/>
    <x v="0"/>
    <x v="1"/>
    <n v="8"/>
    <n v="35"/>
    <s v="Delay"/>
    <x v="3"/>
    <n v="18"/>
    <x v="1"/>
    <x v="2"/>
    <x v="0"/>
    <x v="2"/>
  </r>
  <r>
    <n v="693345229"/>
    <s v="A. Offiler"/>
    <x v="7"/>
    <s v="Jul"/>
    <n v="2023"/>
    <d v="1899-12-30T21:37:00"/>
    <x v="1"/>
    <x v="0"/>
    <n v="55"/>
    <x v="2"/>
    <s v="African American"/>
    <x v="0"/>
    <x v="1"/>
    <n v="9"/>
    <n v="60"/>
    <s v="Delay"/>
    <x v="4"/>
    <n v="21"/>
    <x v="1"/>
    <x v="2"/>
    <x v="2"/>
    <x v="2"/>
  </r>
  <r>
    <n v="143378471"/>
    <s v="I. Knell"/>
    <x v="325"/>
    <s v="Mar"/>
    <n v="2024"/>
    <d v="1899-12-30T10:42:00"/>
    <x v="4"/>
    <x v="0"/>
    <n v="14"/>
    <x v="4"/>
    <s v="African American"/>
    <x v="0"/>
    <x v="1"/>
    <n v="9"/>
    <n v="53"/>
    <s v="Delay"/>
    <x v="25"/>
    <n v="10"/>
    <x v="0"/>
    <x v="0"/>
    <x v="2"/>
    <x v="0"/>
  </r>
  <r>
    <n v="684015172"/>
    <s v="J. Joutapaitis"/>
    <x v="95"/>
    <s v="Sep"/>
    <n v="2024"/>
    <d v="1899-12-30T20:20:00"/>
    <x v="3"/>
    <x v="0"/>
    <n v="44"/>
    <x v="6"/>
    <s v="African American"/>
    <x v="0"/>
    <x v="1"/>
    <n v="9"/>
    <n v="60"/>
    <s v="Delay"/>
    <x v="4"/>
    <n v="20"/>
    <x v="1"/>
    <x v="2"/>
    <x v="2"/>
    <x v="2"/>
  </r>
  <r>
    <n v="846044934"/>
    <s v="U. Andrys"/>
    <x v="154"/>
    <s v="Nov"/>
    <n v="2023"/>
    <d v="1899-12-30T23:02:00"/>
    <x v="0"/>
    <x v="0"/>
    <n v="47"/>
    <x v="2"/>
    <s v="African American"/>
    <x v="0"/>
    <x v="1"/>
    <n v="9"/>
    <n v="34"/>
    <s v="Delay"/>
    <x v="4"/>
    <n v="23"/>
    <x v="1"/>
    <x v="2"/>
    <x v="0"/>
    <x v="2"/>
  </r>
  <r>
    <n v="173474754"/>
    <s v="D. de Juares"/>
    <x v="417"/>
    <s v="May"/>
    <n v="2024"/>
    <d v="1899-12-30T11:02:00"/>
    <x v="2"/>
    <x v="0"/>
    <n v="69"/>
    <x v="0"/>
    <s v="African American"/>
    <x v="0"/>
    <x v="1"/>
    <n v="10"/>
    <n v="47"/>
    <s v="Delay"/>
    <x v="3"/>
    <n v="11"/>
    <x v="0"/>
    <x v="2"/>
    <x v="2"/>
    <x v="2"/>
  </r>
  <r>
    <n v="300261229"/>
    <s v="K. Hakey"/>
    <x v="497"/>
    <s v="Sep"/>
    <n v="2023"/>
    <d v="1899-12-30T16:03:00"/>
    <x v="0"/>
    <x v="0"/>
    <n v="9"/>
    <x v="4"/>
    <s v="African American"/>
    <x v="0"/>
    <x v="1"/>
    <n v="10"/>
    <n v="40"/>
    <s v="Delay"/>
    <x v="22"/>
    <n v="16"/>
    <x v="2"/>
    <x v="1"/>
    <x v="0"/>
    <x v="1"/>
  </r>
  <r>
    <n v="574246102"/>
    <s v="M. Dekeyser"/>
    <x v="93"/>
    <s v="Mar"/>
    <n v="2024"/>
    <d v="1899-12-30T15:37:00"/>
    <x v="3"/>
    <x v="0"/>
    <n v="50"/>
    <x v="2"/>
    <s v="African American"/>
    <x v="0"/>
    <x v="1"/>
    <n v="10"/>
    <n v="36"/>
    <s v="Delay"/>
    <x v="15"/>
    <n v="15"/>
    <x v="2"/>
    <x v="2"/>
    <x v="0"/>
    <x v="2"/>
  </r>
  <r>
    <n v="875649335"/>
    <s v="O. Poulett"/>
    <x v="121"/>
    <s v="Jun"/>
    <n v="2024"/>
    <d v="1899-12-30T17:07:00"/>
    <x v="3"/>
    <x v="0"/>
    <n v="71"/>
    <x v="5"/>
    <s v="African American"/>
    <x v="0"/>
    <x v="1"/>
    <n v="10"/>
    <n v="45"/>
    <s v="Delay"/>
    <x v="12"/>
    <n v="17"/>
    <x v="2"/>
    <x v="2"/>
    <x v="0"/>
    <x v="2"/>
  </r>
  <r>
    <n v="687658903"/>
    <s v="R. Lovstrom"/>
    <x v="572"/>
    <s v="Jan"/>
    <n v="2024"/>
    <d v="1899-12-30T21:13:00"/>
    <x v="4"/>
    <x v="0"/>
    <n v="51"/>
    <x v="2"/>
    <s v="African American"/>
    <x v="0"/>
    <x v="1"/>
    <n v="10"/>
    <n v="60"/>
    <s v="Delay"/>
    <x v="21"/>
    <n v="21"/>
    <x v="1"/>
    <x v="1"/>
    <x v="2"/>
    <x v="1"/>
  </r>
  <r>
    <n v="292800066"/>
    <s v="Y. Delahunty"/>
    <x v="234"/>
    <s v="Jul"/>
    <n v="2023"/>
    <d v="1899-12-30T03:37:00"/>
    <x v="3"/>
    <x v="0"/>
    <n v="56"/>
    <x v="2"/>
    <s v="African American"/>
    <x v="0"/>
    <x v="1"/>
    <n v="10"/>
    <n v="30"/>
    <s v="Delay"/>
    <x v="3"/>
    <n v="3"/>
    <x v="3"/>
    <x v="2"/>
    <x v="1"/>
    <x v="2"/>
  </r>
  <r>
    <n v="214516611"/>
    <s v="A. Rivitt"/>
    <x v="536"/>
    <s v="Sep"/>
    <n v="2024"/>
    <d v="1899-12-30T21:45:00"/>
    <x v="4"/>
    <x v="0"/>
    <n v="55"/>
    <x v="2"/>
    <s v="African American"/>
    <x v="2"/>
    <x v="1"/>
    <m/>
    <n v="12"/>
    <s v="Within Time"/>
    <x v="3"/>
    <n v="21"/>
    <x v="1"/>
    <x v="2"/>
    <x v="1"/>
    <x v="2"/>
  </r>
  <r>
    <n v="885025489"/>
    <s v="A. Melsome"/>
    <x v="356"/>
    <s v="Mar"/>
    <n v="2024"/>
    <d v="1899-12-30T06:38:00"/>
    <x v="6"/>
    <x v="0"/>
    <n v="74"/>
    <x v="5"/>
    <s v="African American"/>
    <x v="2"/>
    <x v="1"/>
    <m/>
    <n v="28"/>
    <s v="Within Time"/>
    <x v="5"/>
    <n v="6"/>
    <x v="0"/>
    <x v="0"/>
    <x v="1"/>
    <x v="0"/>
  </r>
  <r>
    <n v="696408856"/>
    <s v="B. Blowing"/>
    <x v="357"/>
    <s v="Sep"/>
    <n v="2024"/>
    <d v="1899-12-30T11:51:00"/>
    <x v="6"/>
    <x v="0"/>
    <n v="27"/>
    <x v="3"/>
    <s v="African American"/>
    <x v="2"/>
    <x v="1"/>
    <m/>
    <n v="27"/>
    <s v="Within Time"/>
    <x v="14"/>
    <n v="11"/>
    <x v="0"/>
    <x v="0"/>
    <x v="1"/>
    <x v="0"/>
  </r>
  <r>
    <n v="530453867"/>
    <s v="B. Arondel"/>
    <x v="361"/>
    <s v="Sep"/>
    <n v="2023"/>
    <d v="1899-12-30T03:50:00"/>
    <x v="5"/>
    <x v="0"/>
    <n v="4"/>
    <x v="1"/>
    <s v="African American"/>
    <x v="2"/>
    <x v="1"/>
    <m/>
    <n v="28"/>
    <s v="Within Time"/>
    <x v="21"/>
    <n v="3"/>
    <x v="3"/>
    <x v="1"/>
    <x v="1"/>
    <x v="1"/>
  </r>
  <r>
    <n v="619115945"/>
    <s v="C. Ince"/>
    <x v="460"/>
    <s v="May"/>
    <n v="2023"/>
    <d v="1899-12-30T04:40:00"/>
    <x v="3"/>
    <x v="0"/>
    <n v="76"/>
    <x v="5"/>
    <s v="African American"/>
    <x v="2"/>
    <x v="1"/>
    <m/>
    <n v="18"/>
    <s v="Within Time"/>
    <x v="16"/>
    <n v="4"/>
    <x v="3"/>
    <x v="1"/>
    <x v="1"/>
    <x v="1"/>
  </r>
  <r>
    <n v="538552068"/>
    <s v="C. Lansdowne"/>
    <x v="402"/>
    <s v="Dec"/>
    <n v="2023"/>
    <d v="1899-12-30T08:50:00"/>
    <x v="4"/>
    <x v="0"/>
    <n v="47"/>
    <x v="2"/>
    <s v="African American"/>
    <x v="2"/>
    <x v="1"/>
    <m/>
    <n v="21"/>
    <s v="Within Time"/>
    <x v="10"/>
    <n v="8"/>
    <x v="0"/>
    <x v="2"/>
    <x v="1"/>
    <x v="2"/>
  </r>
  <r>
    <n v="576525777"/>
    <s v="C. Carratt"/>
    <x v="280"/>
    <s v="Sep"/>
    <n v="2024"/>
    <d v="1899-12-30T00:53:00"/>
    <x v="2"/>
    <x v="0"/>
    <n v="41"/>
    <x v="6"/>
    <s v="African American"/>
    <x v="2"/>
    <x v="1"/>
    <m/>
    <n v="28"/>
    <s v="Within Time"/>
    <x v="9"/>
    <n v="0"/>
    <x v="3"/>
    <x v="3"/>
    <x v="1"/>
    <x v="0"/>
  </r>
  <r>
    <n v="564017734"/>
    <s v="D. Tomblett"/>
    <x v="539"/>
    <s v="Aug"/>
    <n v="2024"/>
    <d v="1899-12-30T22:53:00"/>
    <x v="4"/>
    <x v="0"/>
    <n v="52"/>
    <x v="2"/>
    <s v="African American"/>
    <x v="2"/>
    <x v="1"/>
    <m/>
    <n v="22"/>
    <s v="Within Time"/>
    <x v="5"/>
    <n v="22"/>
    <x v="1"/>
    <x v="0"/>
    <x v="1"/>
    <x v="0"/>
  </r>
  <r>
    <n v="647154786"/>
    <s v="D. McMillan"/>
    <x v="263"/>
    <s v="Aug"/>
    <n v="2023"/>
    <d v="1899-12-30T00:06:00"/>
    <x v="3"/>
    <x v="0"/>
    <n v="57"/>
    <x v="2"/>
    <s v="African American"/>
    <x v="2"/>
    <x v="1"/>
    <m/>
    <n v="28"/>
    <s v="Within Time"/>
    <x v="0"/>
    <n v="0"/>
    <x v="3"/>
    <x v="0"/>
    <x v="1"/>
    <x v="0"/>
  </r>
  <r>
    <n v="829835259"/>
    <s v="E. Verdy"/>
    <x v="128"/>
    <s v="Aug"/>
    <n v="2023"/>
    <d v="1899-12-30T14:00:00"/>
    <x v="5"/>
    <x v="0"/>
    <n v="25"/>
    <x v="3"/>
    <s v="African American"/>
    <x v="2"/>
    <x v="1"/>
    <m/>
    <n v="59"/>
    <s v="Delay"/>
    <x v="6"/>
    <n v="14"/>
    <x v="2"/>
    <x v="3"/>
    <x v="2"/>
    <x v="0"/>
  </r>
  <r>
    <n v="833391167"/>
    <s v="F. Woof"/>
    <x v="299"/>
    <s v="Feb"/>
    <n v="2024"/>
    <d v="1899-12-30T18:26:00"/>
    <x v="0"/>
    <x v="0"/>
    <n v="9"/>
    <x v="4"/>
    <s v="African American"/>
    <x v="2"/>
    <x v="1"/>
    <m/>
    <n v="59"/>
    <s v="Delay"/>
    <x v="28"/>
    <n v="18"/>
    <x v="1"/>
    <x v="0"/>
    <x v="2"/>
    <x v="2"/>
  </r>
  <r>
    <n v="731245816"/>
    <s v="G. Snoxall"/>
    <x v="141"/>
    <s v="Jul"/>
    <n v="2024"/>
    <d v="1899-12-30T13:58:00"/>
    <x v="5"/>
    <x v="0"/>
    <n v="19"/>
    <x v="3"/>
    <s v="African American"/>
    <x v="2"/>
    <x v="1"/>
    <m/>
    <n v="34"/>
    <s v="Delay"/>
    <x v="5"/>
    <n v="13"/>
    <x v="2"/>
    <x v="0"/>
    <x v="0"/>
    <x v="0"/>
  </r>
  <r>
    <n v="231604242"/>
    <s v="G. Sapshed"/>
    <x v="366"/>
    <s v="Feb"/>
    <n v="2024"/>
    <d v="1899-12-30T18:51:00"/>
    <x v="4"/>
    <x v="0"/>
    <n v="53"/>
    <x v="2"/>
    <s v="African American"/>
    <x v="2"/>
    <x v="1"/>
    <m/>
    <n v="37"/>
    <s v="Delay"/>
    <x v="18"/>
    <n v="18"/>
    <x v="1"/>
    <x v="1"/>
    <x v="0"/>
    <x v="1"/>
  </r>
  <r>
    <n v="528079501"/>
    <s v="I. Cristea"/>
    <x v="476"/>
    <s v="Oct"/>
    <n v="2023"/>
    <d v="1899-12-30T18:07:00"/>
    <x v="2"/>
    <x v="0"/>
    <n v="11"/>
    <x v="4"/>
    <s v="African American"/>
    <x v="2"/>
    <x v="1"/>
    <m/>
    <n v="15"/>
    <s v="Within Time"/>
    <x v="7"/>
    <n v="18"/>
    <x v="1"/>
    <x v="2"/>
    <x v="1"/>
    <x v="2"/>
  </r>
  <r>
    <n v="736553263"/>
    <s v="I. Wolverson"/>
    <x v="350"/>
    <s v="Mar"/>
    <n v="2024"/>
    <d v="1899-12-30T11:40:00"/>
    <x v="5"/>
    <x v="0"/>
    <n v="7"/>
    <x v="4"/>
    <s v="African American"/>
    <x v="2"/>
    <x v="1"/>
    <m/>
    <n v="37"/>
    <s v="Delay"/>
    <x v="19"/>
    <n v="11"/>
    <x v="0"/>
    <x v="3"/>
    <x v="0"/>
    <x v="1"/>
  </r>
  <r>
    <n v="791852268"/>
    <s v="K. Crudgington"/>
    <x v="359"/>
    <s v="Sep"/>
    <n v="2024"/>
    <d v="1899-12-30T20:49:00"/>
    <x v="1"/>
    <x v="0"/>
    <n v="15"/>
    <x v="3"/>
    <s v="African American"/>
    <x v="2"/>
    <x v="1"/>
    <m/>
    <n v="18"/>
    <s v="Within Time"/>
    <x v="16"/>
    <n v="20"/>
    <x v="1"/>
    <x v="1"/>
    <x v="1"/>
    <x v="1"/>
  </r>
  <r>
    <n v="770141224"/>
    <s v="K. Yacob"/>
    <x v="560"/>
    <s v="Apr"/>
    <n v="2024"/>
    <d v="1899-12-30T23:30:00"/>
    <x v="0"/>
    <x v="0"/>
    <n v="63"/>
    <x v="0"/>
    <s v="African American"/>
    <x v="2"/>
    <x v="1"/>
    <m/>
    <n v="29"/>
    <s v="Within Time"/>
    <x v="8"/>
    <n v="23"/>
    <x v="1"/>
    <x v="3"/>
    <x v="1"/>
    <x v="1"/>
  </r>
  <r>
    <n v="201568126"/>
    <s v="K. Daftor"/>
    <x v="356"/>
    <s v="Mar"/>
    <n v="2024"/>
    <d v="1899-12-30T10:15:00"/>
    <x v="6"/>
    <x v="0"/>
    <n v="60"/>
    <x v="0"/>
    <s v="African American"/>
    <x v="2"/>
    <x v="1"/>
    <m/>
    <n v="39"/>
    <s v="Delay"/>
    <x v="5"/>
    <n v="10"/>
    <x v="0"/>
    <x v="0"/>
    <x v="0"/>
    <x v="0"/>
  </r>
  <r>
    <n v="382838347"/>
    <s v="L. Grenshields"/>
    <x v="285"/>
    <s v="Oct"/>
    <n v="2024"/>
    <d v="1899-12-30T17:08:00"/>
    <x v="3"/>
    <x v="0"/>
    <n v="58"/>
    <x v="2"/>
    <s v="African American"/>
    <x v="2"/>
    <x v="1"/>
    <m/>
    <n v="14"/>
    <s v="Within Time"/>
    <x v="23"/>
    <n v="17"/>
    <x v="2"/>
    <x v="2"/>
    <x v="1"/>
    <x v="2"/>
  </r>
  <r>
    <n v="854888632"/>
    <s v="L. Fassan"/>
    <x v="201"/>
    <s v="Jul"/>
    <n v="2024"/>
    <d v="1899-12-30T02:40:00"/>
    <x v="1"/>
    <x v="0"/>
    <n v="59"/>
    <x v="2"/>
    <s v="African American"/>
    <x v="2"/>
    <x v="1"/>
    <m/>
    <n v="36"/>
    <s v="Delay"/>
    <x v="27"/>
    <n v="2"/>
    <x v="3"/>
    <x v="3"/>
    <x v="0"/>
    <x v="0"/>
  </r>
  <r>
    <n v="547767829"/>
    <s v="M. Dyson"/>
    <x v="313"/>
    <s v="Jul"/>
    <n v="2024"/>
    <d v="1899-12-30T14:28:00"/>
    <x v="2"/>
    <x v="0"/>
    <n v="77"/>
    <x v="5"/>
    <s v="African American"/>
    <x v="2"/>
    <x v="1"/>
    <m/>
    <n v="25"/>
    <s v="Within Time"/>
    <x v="10"/>
    <n v="14"/>
    <x v="2"/>
    <x v="2"/>
    <x v="1"/>
    <x v="2"/>
  </r>
  <r>
    <n v="657404330"/>
    <s v="N. Proswell"/>
    <x v="348"/>
    <s v="May"/>
    <n v="2024"/>
    <d v="1899-12-30T13:43:00"/>
    <x v="2"/>
    <x v="0"/>
    <n v="46"/>
    <x v="2"/>
    <s v="African American"/>
    <x v="2"/>
    <x v="1"/>
    <m/>
    <n v="50"/>
    <s v="Delay"/>
    <x v="11"/>
    <n v="13"/>
    <x v="2"/>
    <x v="0"/>
    <x v="2"/>
    <x v="0"/>
  </r>
  <r>
    <n v="400248755"/>
    <s v="N. Lammertz"/>
    <x v="45"/>
    <s v="May"/>
    <n v="2024"/>
    <d v="1899-12-30T23:50:00"/>
    <x v="3"/>
    <x v="0"/>
    <n v="31"/>
    <x v="6"/>
    <s v="African American"/>
    <x v="2"/>
    <x v="1"/>
    <m/>
    <n v="52"/>
    <s v="Delay"/>
    <x v="7"/>
    <n v="23"/>
    <x v="1"/>
    <x v="2"/>
    <x v="2"/>
    <x v="2"/>
  </r>
  <r>
    <n v="490056824"/>
    <s v="O. Chasle"/>
    <x v="482"/>
    <s v="Aug"/>
    <n v="2024"/>
    <d v="1899-12-30T19:05:00"/>
    <x v="0"/>
    <x v="0"/>
    <n v="68"/>
    <x v="0"/>
    <s v="African American"/>
    <x v="2"/>
    <x v="1"/>
    <m/>
    <n v="28"/>
    <s v="Within Time"/>
    <x v="20"/>
    <n v="19"/>
    <x v="1"/>
    <x v="3"/>
    <x v="1"/>
    <x v="0"/>
  </r>
  <r>
    <n v="463914655"/>
    <s v="P. Oxtaby"/>
    <x v="492"/>
    <s v="Oct"/>
    <n v="2024"/>
    <d v="1899-12-30T16:02:00"/>
    <x v="1"/>
    <x v="0"/>
    <n v="70"/>
    <x v="5"/>
    <s v="African American"/>
    <x v="2"/>
    <x v="1"/>
    <m/>
    <n v="16"/>
    <s v="Within Time"/>
    <x v="7"/>
    <n v="16"/>
    <x v="2"/>
    <x v="2"/>
    <x v="1"/>
    <x v="2"/>
  </r>
  <r>
    <n v="745930856"/>
    <s v="P. Ricciardiello"/>
    <x v="486"/>
    <s v="Apr"/>
    <n v="2023"/>
    <d v="1899-12-30T10:14:00"/>
    <x v="4"/>
    <x v="0"/>
    <n v="77"/>
    <x v="5"/>
    <s v="African American"/>
    <x v="2"/>
    <x v="1"/>
    <m/>
    <n v="37"/>
    <s v="Delay"/>
    <x v="24"/>
    <n v="10"/>
    <x v="0"/>
    <x v="1"/>
    <x v="0"/>
    <x v="1"/>
  </r>
  <r>
    <n v="121141268"/>
    <s v="P. Brewse"/>
    <x v="7"/>
    <s v="Jul"/>
    <n v="2023"/>
    <d v="1899-12-30T06:07:00"/>
    <x v="1"/>
    <x v="0"/>
    <n v="2"/>
    <x v="1"/>
    <s v="African American"/>
    <x v="2"/>
    <x v="1"/>
    <m/>
    <n v="43"/>
    <s v="Delay"/>
    <x v="4"/>
    <n v="6"/>
    <x v="0"/>
    <x v="2"/>
    <x v="0"/>
    <x v="2"/>
  </r>
  <r>
    <n v="147946823"/>
    <s v="P. Coulthart"/>
    <x v="60"/>
    <s v="Jun"/>
    <n v="2023"/>
    <d v="1899-12-30T02:57:00"/>
    <x v="2"/>
    <x v="0"/>
    <n v="50"/>
    <x v="2"/>
    <s v="African American"/>
    <x v="2"/>
    <x v="1"/>
    <m/>
    <n v="51"/>
    <s v="Delay"/>
    <x v="13"/>
    <n v="2"/>
    <x v="3"/>
    <x v="2"/>
    <x v="2"/>
    <x v="2"/>
  </r>
  <r>
    <n v="168973030"/>
    <s v="P. Tinwell"/>
    <x v="149"/>
    <s v="May"/>
    <n v="2024"/>
    <d v="1899-12-30T05:49:00"/>
    <x v="4"/>
    <x v="0"/>
    <n v="46"/>
    <x v="2"/>
    <s v="African American"/>
    <x v="2"/>
    <x v="1"/>
    <m/>
    <n v="57"/>
    <s v="Delay"/>
    <x v="0"/>
    <n v="5"/>
    <x v="3"/>
    <x v="0"/>
    <x v="2"/>
    <x v="0"/>
  </r>
  <r>
    <n v="409552108"/>
    <s v="R. Buller"/>
    <x v="452"/>
    <s v="Jan"/>
    <n v="2024"/>
    <d v="1899-12-30T14:06:00"/>
    <x v="6"/>
    <x v="0"/>
    <n v="6"/>
    <x v="4"/>
    <s v="African American"/>
    <x v="2"/>
    <x v="1"/>
    <m/>
    <n v="19"/>
    <s v="Within Time"/>
    <x v="17"/>
    <n v="14"/>
    <x v="2"/>
    <x v="1"/>
    <x v="1"/>
    <x v="1"/>
  </r>
  <r>
    <n v="828191085"/>
    <s v="V. Gilfoy"/>
    <x v="370"/>
    <s v="Jan"/>
    <n v="2024"/>
    <d v="1899-12-30T09:31:00"/>
    <x v="6"/>
    <x v="0"/>
    <n v="32"/>
    <x v="6"/>
    <s v="African American"/>
    <x v="2"/>
    <x v="1"/>
    <m/>
    <n v="26"/>
    <s v="Within Time"/>
    <x v="30"/>
    <n v="9"/>
    <x v="0"/>
    <x v="3"/>
    <x v="1"/>
    <x v="1"/>
  </r>
  <r>
    <n v="570633288"/>
    <s v="V. Gogarty"/>
    <x v="411"/>
    <s v="Sep"/>
    <n v="2023"/>
    <d v="1899-12-30T12:10:00"/>
    <x v="3"/>
    <x v="0"/>
    <n v="12"/>
    <x v="4"/>
    <s v="African American"/>
    <x v="2"/>
    <x v="1"/>
    <m/>
    <n v="52"/>
    <s v="Delay"/>
    <x v="8"/>
    <n v="12"/>
    <x v="2"/>
    <x v="3"/>
    <x v="2"/>
    <x v="1"/>
  </r>
  <r>
    <n v="750164831"/>
    <s v="W. Mullard"/>
    <x v="85"/>
    <s v="Aug"/>
    <n v="2023"/>
    <d v="1899-12-30T00:14:00"/>
    <x v="1"/>
    <x v="0"/>
    <n v="11"/>
    <x v="4"/>
    <s v="African American"/>
    <x v="2"/>
    <x v="1"/>
    <m/>
    <n v="29"/>
    <s v="Within Time"/>
    <x v="7"/>
    <n v="0"/>
    <x v="3"/>
    <x v="2"/>
    <x v="1"/>
    <x v="2"/>
  </r>
  <r>
    <n v="869184601"/>
    <s v="W. Filipczynski"/>
    <x v="405"/>
    <s v="Jun"/>
    <n v="2023"/>
    <d v="1899-12-30T15:52:00"/>
    <x v="2"/>
    <x v="0"/>
    <n v="57"/>
    <x v="2"/>
    <s v="African American"/>
    <x v="2"/>
    <x v="1"/>
    <m/>
    <n v="36"/>
    <s v="Delay"/>
    <x v="19"/>
    <n v="15"/>
    <x v="2"/>
    <x v="3"/>
    <x v="0"/>
    <x v="1"/>
  </r>
  <r>
    <n v="703160191"/>
    <s v="Y. Ackland"/>
    <x v="39"/>
    <s v="Apr"/>
    <n v="2023"/>
    <d v="1899-12-30T13:10:00"/>
    <x v="1"/>
    <x v="0"/>
    <n v="66"/>
    <x v="0"/>
    <s v="African American"/>
    <x v="2"/>
    <x v="1"/>
    <m/>
    <n v="11"/>
    <s v="Within Time"/>
    <x v="19"/>
    <n v="13"/>
    <x v="2"/>
    <x v="3"/>
    <x v="1"/>
    <x v="1"/>
  </r>
  <r>
    <n v="759382731"/>
    <s v="Y. Bonellie"/>
    <x v="532"/>
    <s v="Jun"/>
    <n v="2024"/>
    <d v="1899-12-30T03:15:00"/>
    <x v="5"/>
    <x v="0"/>
    <n v="21"/>
    <x v="3"/>
    <s v="African American"/>
    <x v="2"/>
    <x v="1"/>
    <m/>
    <n v="26"/>
    <s v="Within Time"/>
    <x v="16"/>
    <n v="3"/>
    <x v="3"/>
    <x v="1"/>
    <x v="1"/>
    <x v="1"/>
  </r>
  <r>
    <n v="558191783"/>
    <s v="Y. Garaghan"/>
    <x v="524"/>
    <s v="Oct"/>
    <n v="2024"/>
    <d v="1899-12-30T02:40:00"/>
    <x v="4"/>
    <x v="0"/>
    <n v="28"/>
    <x v="3"/>
    <s v="African American"/>
    <x v="2"/>
    <x v="1"/>
    <m/>
    <n v="27"/>
    <s v="Within Time"/>
    <x v="26"/>
    <n v="2"/>
    <x v="3"/>
    <x v="2"/>
    <x v="1"/>
    <x v="2"/>
  </r>
  <r>
    <n v="662785868"/>
    <s v="J. Inskipp"/>
    <x v="239"/>
    <s v="Jan"/>
    <n v="2024"/>
    <d v="1899-12-30T17:55:00"/>
    <x v="2"/>
    <x v="0"/>
    <n v="15"/>
    <x v="3"/>
    <s v="African American"/>
    <x v="2"/>
    <x v="1"/>
    <n v="0"/>
    <n v="43"/>
    <s v="Delay"/>
    <x v="25"/>
    <n v="17"/>
    <x v="2"/>
    <x v="0"/>
    <x v="0"/>
    <x v="0"/>
  </r>
  <r>
    <n v="755960530"/>
    <s v="M. McAndie"/>
    <x v="538"/>
    <s v="May"/>
    <n v="2024"/>
    <d v="1899-12-30T05:37:00"/>
    <x v="1"/>
    <x v="0"/>
    <n v="9"/>
    <x v="4"/>
    <s v="African American"/>
    <x v="2"/>
    <x v="1"/>
    <n v="1"/>
    <n v="60"/>
    <s v="Delay"/>
    <x v="2"/>
    <n v="5"/>
    <x v="3"/>
    <x v="1"/>
    <x v="2"/>
    <x v="1"/>
  </r>
  <r>
    <n v="670802997"/>
    <s v="M. Henningham"/>
    <x v="458"/>
    <s v="Mar"/>
    <n v="2024"/>
    <d v="1899-12-30T16:58:00"/>
    <x v="4"/>
    <x v="0"/>
    <n v="11"/>
    <x v="4"/>
    <s v="African American"/>
    <x v="2"/>
    <x v="1"/>
    <n v="2"/>
    <n v="39"/>
    <s v="Delay"/>
    <x v="2"/>
    <n v="16"/>
    <x v="2"/>
    <x v="1"/>
    <x v="0"/>
    <x v="1"/>
  </r>
  <r>
    <n v="241647642"/>
    <s v="A. Danielovitch"/>
    <x v="130"/>
    <s v="Jun"/>
    <n v="2024"/>
    <d v="1899-12-30T17:54:00"/>
    <x v="0"/>
    <x v="0"/>
    <n v="40"/>
    <x v="6"/>
    <s v="African American"/>
    <x v="2"/>
    <x v="1"/>
    <n v="3"/>
    <n v="40"/>
    <s v="Delay"/>
    <x v="18"/>
    <n v="17"/>
    <x v="2"/>
    <x v="1"/>
    <x v="0"/>
    <x v="1"/>
  </r>
  <r>
    <n v="386333422"/>
    <s v="G. Kemball"/>
    <x v="397"/>
    <s v="Apr"/>
    <n v="2024"/>
    <d v="1899-12-30T12:40:00"/>
    <x v="6"/>
    <x v="0"/>
    <n v="8"/>
    <x v="4"/>
    <s v="African American"/>
    <x v="2"/>
    <x v="1"/>
    <n v="3"/>
    <n v="51"/>
    <s v="Delay"/>
    <x v="12"/>
    <n v="12"/>
    <x v="2"/>
    <x v="2"/>
    <x v="2"/>
    <x v="2"/>
  </r>
  <r>
    <n v="852355271"/>
    <s v="P. Behagg"/>
    <x v="294"/>
    <s v="Aug"/>
    <n v="2023"/>
    <d v="1899-12-30T12:00:00"/>
    <x v="1"/>
    <x v="0"/>
    <n v="36"/>
    <x v="6"/>
    <s v="African American"/>
    <x v="2"/>
    <x v="1"/>
    <n v="3"/>
    <n v="34"/>
    <s v="Delay"/>
    <x v="18"/>
    <n v="12"/>
    <x v="2"/>
    <x v="1"/>
    <x v="0"/>
    <x v="1"/>
  </r>
  <r>
    <n v="829924746"/>
    <s v="E. Cratchley"/>
    <x v="49"/>
    <s v="Oct"/>
    <n v="2024"/>
    <d v="1899-12-30T13:34:00"/>
    <x v="6"/>
    <x v="0"/>
    <n v="47"/>
    <x v="2"/>
    <s v="African American"/>
    <x v="2"/>
    <x v="1"/>
    <n v="5"/>
    <n v="53"/>
    <s v="Delay"/>
    <x v="1"/>
    <n v="13"/>
    <x v="2"/>
    <x v="0"/>
    <x v="2"/>
    <x v="0"/>
  </r>
  <r>
    <n v="100660896"/>
    <s v="I. Prickett"/>
    <x v="217"/>
    <s v="Mar"/>
    <n v="2024"/>
    <d v="1899-12-30T12:14:00"/>
    <x v="6"/>
    <x v="0"/>
    <n v="2"/>
    <x v="1"/>
    <s v="African American"/>
    <x v="2"/>
    <x v="1"/>
    <n v="6"/>
    <n v="23"/>
    <s v="Within Time"/>
    <x v="7"/>
    <n v="12"/>
    <x v="2"/>
    <x v="2"/>
    <x v="1"/>
    <x v="2"/>
  </r>
  <r>
    <n v="536539660"/>
    <s v="Y. Beaushaw"/>
    <x v="407"/>
    <s v="Oct"/>
    <n v="2023"/>
    <d v="1899-12-30T12:47:00"/>
    <x v="6"/>
    <x v="0"/>
    <n v="26"/>
    <x v="3"/>
    <s v="African American"/>
    <x v="2"/>
    <x v="1"/>
    <n v="7"/>
    <n v="57"/>
    <s v="Delay"/>
    <x v="8"/>
    <n v="12"/>
    <x v="2"/>
    <x v="3"/>
    <x v="2"/>
    <x v="1"/>
  </r>
  <r>
    <n v="392875203"/>
    <s v="B. Duham"/>
    <x v="521"/>
    <s v="Apr"/>
    <n v="2023"/>
    <d v="1899-12-30T00:44:00"/>
    <x v="6"/>
    <x v="0"/>
    <n v="10"/>
    <x v="4"/>
    <s v="African American"/>
    <x v="2"/>
    <x v="1"/>
    <n v="8"/>
    <n v="52"/>
    <s v="Delay"/>
    <x v="10"/>
    <n v="0"/>
    <x v="3"/>
    <x v="2"/>
    <x v="2"/>
    <x v="2"/>
  </r>
  <r>
    <n v="152823590"/>
    <s v="M. Sergeant"/>
    <x v="273"/>
    <s v="Sep"/>
    <n v="2023"/>
    <d v="1899-12-30T12:52:00"/>
    <x v="3"/>
    <x v="0"/>
    <n v="44"/>
    <x v="6"/>
    <s v="African American"/>
    <x v="2"/>
    <x v="1"/>
    <n v="9"/>
    <n v="14"/>
    <s v="Within Time"/>
    <x v="15"/>
    <n v="12"/>
    <x v="2"/>
    <x v="2"/>
    <x v="1"/>
    <x v="2"/>
  </r>
  <r>
    <n v="111903138"/>
    <s v="P. Claige"/>
    <x v="74"/>
    <s v="Oct"/>
    <n v="2023"/>
    <d v="1899-12-30T21:29:00"/>
    <x v="6"/>
    <x v="0"/>
    <n v="1"/>
    <x v="1"/>
    <s v="African American"/>
    <x v="2"/>
    <x v="1"/>
    <n v="9"/>
    <n v="10"/>
    <s v="Within Time"/>
    <x v="14"/>
    <n v="21"/>
    <x v="1"/>
    <x v="0"/>
    <x v="1"/>
    <x v="0"/>
  </r>
  <r>
    <n v="147297641"/>
    <s v="N. Selesnick"/>
    <x v="541"/>
    <s v="Jun"/>
    <n v="2023"/>
    <d v="1899-12-30T19:19:00"/>
    <x v="2"/>
    <x v="0"/>
    <n v="35"/>
    <x v="6"/>
    <s v="African American"/>
    <x v="2"/>
    <x v="1"/>
    <n v="10"/>
    <n v="29"/>
    <s v="Within Time"/>
    <x v="4"/>
    <n v="19"/>
    <x v="1"/>
    <x v="2"/>
    <x v="1"/>
    <x v="2"/>
  </r>
  <r>
    <n v="500086428"/>
    <s v="A. Trevan"/>
    <x v="396"/>
    <s v="Aug"/>
    <n v="2024"/>
    <d v="1899-12-30T06:22:00"/>
    <x v="3"/>
    <x v="0"/>
    <n v="4"/>
    <x v="1"/>
    <s v="African American"/>
    <x v="4"/>
    <x v="1"/>
    <m/>
    <n v="27"/>
    <s v="Within Time"/>
    <x v="2"/>
    <n v="6"/>
    <x v="0"/>
    <x v="1"/>
    <x v="1"/>
    <x v="1"/>
  </r>
  <r>
    <n v="418907502"/>
    <s v="C. Janca"/>
    <x v="136"/>
    <s v="Oct"/>
    <n v="2023"/>
    <d v="1899-12-30T08:33:00"/>
    <x v="5"/>
    <x v="0"/>
    <n v="2"/>
    <x v="1"/>
    <s v="African American"/>
    <x v="4"/>
    <x v="1"/>
    <m/>
    <n v="34"/>
    <s v="Delay"/>
    <x v="23"/>
    <n v="8"/>
    <x v="0"/>
    <x v="2"/>
    <x v="0"/>
    <x v="2"/>
  </r>
  <r>
    <n v="817174283"/>
    <s v="D. Lippiello"/>
    <x v="284"/>
    <s v="Sep"/>
    <n v="2023"/>
    <d v="1899-12-30T07:55:00"/>
    <x v="5"/>
    <x v="0"/>
    <n v="69"/>
    <x v="0"/>
    <s v="African American"/>
    <x v="4"/>
    <x v="1"/>
    <m/>
    <n v="27"/>
    <s v="Within Time"/>
    <x v="19"/>
    <n v="7"/>
    <x v="0"/>
    <x v="3"/>
    <x v="1"/>
    <x v="1"/>
  </r>
  <r>
    <n v="258308092"/>
    <s v="L. Spivie"/>
    <x v="294"/>
    <s v="Aug"/>
    <n v="2023"/>
    <d v="1899-12-30T23:27:00"/>
    <x v="1"/>
    <x v="0"/>
    <n v="52"/>
    <x v="2"/>
    <s v="African American"/>
    <x v="4"/>
    <x v="1"/>
    <m/>
    <n v="14"/>
    <s v="Within Time"/>
    <x v="18"/>
    <n v="23"/>
    <x v="1"/>
    <x v="1"/>
    <x v="1"/>
    <x v="1"/>
  </r>
  <r>
    <n v="114583401"/>
    <s v="L. Meiningen"/>
    <x v="389"/>
    <s v="Nov"/>
    <n v="2023"/>
    <d v="1899-12-30T17:34:00"/>
    <x v="4"/>
    <x v="0"/>
    <n v="65"/>
    <x v="0"/>
    <s v="African American"/>
    <x v="4"/>
    <x v="1"/>
    <m/>
    <n v="28"/>
    <s v="Within Time"/>
    <x v="22"/>
    <n v="17"/>
    <x v="2"/>
    <x v="1"/>
    <x v="1"/>
    <x v="1"/>
  </r>
  <r>
    <n v="848870288"/>
    <s v="L. Empson"/>
    <x v="67"/>
    <s v="May"/>
    <n v="2024"/>
    <d v="1899-12-30T22:33:00"/>
    <x v="0"/>
    <x v="0"/>
    <n v="72"/>
    <x v="5"/>
    <s v="African American"/>
    <x v="4"/>
    <x v="1"/>
    <m/>
    <n v="36"/>
    <s v="Delay"/>
    <x v="19"/>
    <n v="22"/>
    <x v="1"/>
    <x v="3"/>
    <x v="0"/>
    <x v="1"/>
  </r>
  <r>
    <n v="784878463"/>
    <s v="O. Knight"/>
    <x v="513"/>
    <s v="Jun"/>
    <n v="2023"/>
    <d v="1899-12-30T21:20:00"/>
    <x v="2"/>
    <x v="0"/>
    <n v="4"/>
    <x v="1"/>
    <s v="African American"/>
    <x v="4"/>
    <x v="1"/>
    <m/>
    <n v="32"/>
    <s v="Delay"/>
    <x v="21"/>
    <n v="21"/>
    <x v="1"/>
    <x v="1"/>
    <x v="0"/>
    <x v="1"/>
  </r>
  <r>
    <n v="484608449"/>
    <s v="T. Danielot"/>
    <x v="317"/>
    <s v="Nov"/>
    <n v="2023"/>
    <d v="1899-12-30T01:55:00"/>
    <x v="1"/>
    <x v="0"/>
    <n v="61"/>
    <x v="0"/>
    <s v="African American"/>
    <x v="4"/>
    <x v="1"/>
    <m/>
    <n v="25"/>
    <s v="Within Time"/>
    <x v="10"/>
    <n v="1"/>
    <x v="3"/>
    <x v="2"/>
    <x v="1"/>
    <x v="2"/>
  </r>
  <r>
    <n v="417525675"/>
    <s v="U. Kennelly"/>
    <x v="544"/>
    <s v="May"/>
    <n v="2023"/>
    <d v="1899-12-30T21:40:00"/>
    <x v="5"/>
    <x v="0"/>
    <n v="26"/>
    <x v="3"/>
    <s v="African American"/>
    <x v="4"/>
    <x v="1"/>
    <m/>
    <n v="48"/>
    <s v="Delay"/>
    <x v="18"/>
    <n v="21"/>
    <x v="1"/>
    <x v="1"/>
    <x v="2"/>
    <x v="1"/>
  </r>
  <r>
    <n v="103363561"/>
    <s v="U. Shuttlewood"/>
    <x v="148"/>
    <s v="May"/>
    <n v="2024"/>
    <d v="1899-12-30T11:58:00"/>
    <x v="1"/>
    <x v="0"/>
    <n v="17"/>
    <x v="3"/>
    <s v="African American"/>
    <x v="4"/>
    <x v="1"/>
    <m/>
    <n v="49"/>
    <s v="Delay"/>
    <x v="25"/>
    <n v="11"/>
    <x v="0"/>
    <x v="0"/>
    <x v="2"/>
    <x v="0"/>
  </r>
  <r>
    <n v="126782755"/>
    <s v="X. Huchot"/>
    <x v="555"/>
    <s v="Feb"/>
    <n v="2024"/>
    <d v="1899-12-30T07:40:00"/>
    <x v="4"/>
    <x v="0"/>
    <n v="8"/>
    <x v="4"/>
    <s v="African American"/>
    <x v="4"/>
    <x v="1"/>
    <m/>
    <n v="47"/>
    <s v="Delay"/>
    <x v="7"/>
    <n v="7"/>
    <x v="0"/>
    <x v="2"/>
    <x v="2"/>
    <x v="2"/>
  </r>
  <r>
    <n v="337670209"/>
    <s v="Z. Fraczak"/>
    <x v="500"/>
    <s v="Nov"/>
    <n v="2023"/>
    <d v="1899-12-30T20:08:00"/>
    <x v="0"/>
    <x v="0"/>
    <n v="58"/>
    <x v="2"/>
    <s v="African American"/>
    <x v="4"/>
    <x v="1"/>
    <m/>
    <n v="35"/>
    <s v="Delay"/>
    <x v="21"/>
    <n v="20"/>
    <x v="1"/>
    <x v="1"/>
    <x v="0"/>
    <x v="1"/>
  </r>
  <r>
    <n v="356761028"/>
    <s v="V. O'Hagerty"/>
    <x v="366"/>
    <s v="Feb"/>
    <n v="2024"/>
    <d v="1899-12-30T07:12:00"/>
    <x v="4"/>
    <x v="0"/>
    <n v="12"/>
    <x v="4"/>
    <s v="African American"/>
    <x v="4"/>
    <x v="1"/>
    <n v="0"/>
    <n v="45"/>
    <s v="Delay"/>
    <x v="18"/>
    <n v="7"/>
    <x v="0"/>
    <x v="1"/>
    <x v="0"/>
    <x v="1"/>
  </r>
  <r>
    <n v="582379549"/>
    <s v="G. Atwool"/>
    <x v="4"/>
    <s v="Sep"/>
    <n v="2024"/>
    <d v="1899-12-30T10:28:00"/>
    <x v="0"/>
    <x v="0"/>
    <n v="76"/>
    <x v="5"/>
    <s v="African American"/>
    <x v="4"/>
    <x v="1"/>
    <n v="2"/>
    <n v="42"/>
    <s v="Delay"/>
    <x v="2"/>
    <n v="10"/>
    <x v="0"/>
    <x v="1"/>
    <x v="0"/>
    <x v="1"/>
  </r>
  <r>
    <n v="246585618"/>
    <s v="W. Jent"/>
    <x v="459"/>
    <s v="Sep"/>
    <n v="2024"/>
    <d v="1899-12-30T00:58:00"/>
    <x v="4"/>
    <x v="0"/>
    <n v="49"/>
    <x v="2"/>
    <s v="African American"/>
    <x v="4"/>
    <x v="1"/>
    <n v="4"/>
    <n v="15"/>
    <s v="Within Time"/>
    <x v="17"/>
    <n v="0"/>
    <x v="3"/>
    <x v="1"/>
    <x v="1"/>
    <x v="1"/>
  </r>
  <r>
    <n v="268538144"/>
    <s v="J. Amori"/>
    <x v="265"/>
    <s v="Aug"/>
    <n v="2024"/>
    <d v="1899-12-30T22:28:00"/>
    <x v="3"/>
    <x v="0"/>
    <n v="12"/>
    <x v="4"/>
    <s v="African American"/>
    <x v="4"/>
    <x v="1"/>
    <n v="8"/>
    <n v="14"/>
    <s v="Within Time"/>
    <x v="10"/>
    <n v="22"/>
    <x v="1"/>
    <x v="2"/>
    <x v="1"/>
    <x v="2"/>
  </r>
  <r>
    <n v="218059604"/>
    <s v="H. Devinn"/>
    <x v="491"/>
    <s v="Dec"/>
    <n v="2023"/>
    <d v="1899-12-30T02:57:00"/>
    <x v="6"/>
    <x v="0"/>
    <n v="25"/>
    <x v="3"/>
    <s v="African American"/>
    <x v="4"/>
    <x v="1"/>
    <n v="9"/>
    <n v="48"/>
    <s v="Delay"/>
    <x v="9"/>
    <n v="2"/>
    <x v="3"/>
    <x v="3"/>
    <x v="2"/>
    <x v="0"/>
  </r>
  <r>
    <n v="880010115"/>
    <s v="K. Burness"/>
    <x v="281"/>
    <s v="Jan"/>
    <n v="2024"/>
    <d v="1899-12-30T00:13:00"/>
    <x v="2"/>
    <x v="0"/>
    <n v="43"/>
    <x v="6"/>
    <s v="African American"/>
    <x v="4"/>
    <x v="1"/>
    <n v="10"/>
    <n v="32"/>
    <s v="Delay"/>
    <x v="2"/>
    <n v="0"/>
    <x v="3"/>
    <x v="1"/>
    <x v="0"/>
    <x v="1"/>
  </r>
  <r>
    <n v="811215328"/>
    <s v="I. Klarzynski"/>
    <x v="510"/>
    <s v="Aug"/>
    <n v="2023"/>
    <d v="1899-12-30T00:15:00"/>
    <x v="0"/>
    <x v="0"/>
    <n v="29"/>
    <x v="3"/>
    <s v="African American"/>
    <x v="7"/>
    <x v="1"/>
    <m/>
    <n v="45"/>
    <s v="Delay"/>
    <x v="17"/>
    <n v="0"/>
    <x v="3"/>
    <x v="1"/>
    <x v="0"/>
    <x v="1"/>
  </r>
  <r>
    <n v="556026133"/>
    <s v="Q. Coleborn"/>
    <x v="65"/>
    <s v="Sep"/>
    <n v="2023"/>
    <d v="1899-12-30T07:13:00"/>
    <x v="6"/>
    <x v="0"/>
    <n v="33"/>
    <x v="6"/>
    <s v="African American"/>
    <x v="7"/>
    <x v="1"/>
    <m/>
    <n v="21"/>
    <s v="Within Time"/>
    <x v="18"/>
    <n v="7"/>
    <x v="0"/>
    <x v="1"/>
    <x v="1"/>
    <x v="1"/>
  </r>
  <r>
    <n v="425625765"/>
    <s v="S. Arni"/>
    <x v="317"/>
    <s v="Nov"/>
    <n v="2023"/>
    <d v="1899-12-30T02:07:00"/>
    <x v="1"/>
    <x v="0"/>
    <n v="1"/>
    <x v="1"/>
    <s v="African American"/>
    <x v="7"/>
    <x v="1"/>
    <m/>
    <n v="30"/>
    <s v="Delay"/>
    <x v="10"/>
    <n v="2"/>
    <x v="3"/>
    <x v="2"/>
    <x v="1"/>
    <x v="2"/>
  </r>
  <r>
    <n v="373604214"/>
    <s v="W. Collister"/>
    <x v="195"/>
    <s v="May"/>
    <n v="2023"/>
    <d v="1899-12-30T04:15:00"/>
    <x v="0"/>
    <x v="0"/>
    <n v="65"/>
    <x v="0"/>
    <s v="African American"/>
    <x v="7"/>
    <x v="1"/>
    <m/>
    <n v="41"/>
    <s v="Delay"/>
    <x v="14"/>
    <n v="4"/>
    <x v="3"/>
    <x v="0"/>
    <x v="0"/>
    <x v="0"/>
  </r>
  <r>
    <n v="564012732"/>
    <s v="Y. Bromhead"/>
    <x v="56"/>
    <s v="Aug"/>
    <n v="2024"/>
    <d v="1899-12-30T12:39:00"/>
    <x v="0"/>
    <x v="0"/>
    <n v="23"/>
    <x v="3"/>
    <s v="African American"/>
    <x v="7"/>
    <x v="1"/>
    <m/>
    <n v="12"/>
    <s v="Within Time"/>
    <x v="26"/>
    <n v="12"/>
    <x v="2"/>
    <x v="2"/>
    <x v="1"/>
    <x v="2"/>
  </r>
  <r>
    <n v="468162640"/>
    <s v="C. Solloway"/>
    <x v="578"/>
    <s v="Jul"/>
    <n v="2023"/>
    <d v="1899-12-30T06:18:00"/>
    <x v="2"/>
    <x v="0"/>
    <n v="15"/>
    <x v="3"/>
    <s v="African American"/>
    <x v="7"/>
    <x v="1"/>
    <n v="4"/>
    <n v="26"/>
    <s v="Within Time"/>
    <x v="23"/>
    <n v="6"/>
    <x v="0"/>
    <x v="2"/>
    <x v="1"/>
    <x v="2"/>
  </r>
  <r>
    <n v="219739939"/>
    <s v="A. Eatttok"/>
    <x v="275"/>
    <s v="Dec"/>
    <n v="2023"/>
    <d v="1899-12-30T05:06:00"/>
    <x v="2"/>
    <x v="0"/>
    <n v="3"/>
    <x v="1"/>
    <s v="Asian"/>
    <x v="6"/>
    <x v="1"/>
    <m/>
    <n v="12"/>
    <s v="Within Time"/>
    <x v="26"/>
    <n v="5"/>
    <x v="3"/>
    <x v="2"/>
    <x v="1"/>
    <x v="2"/>
  </r>
  <r>
    <n v="713455068"/>
    <s v="J. Pietersma"/>
    <x v="219"/>
    <s v="Aug"/>
    <n v="2023"/>
    <d v="1899-12-30T16:02:00"/>
    <x v="6"/>
    <x v="0"/>
    <n v="59"/>
    <x v="2"/>
    <s v="Asian"/>
    <x v="6"/>
    <x v="1"/>
    <m/>
    <n v="41"/>
    <s v="Delay"/>
    <x v="4"/>
    <n v="16"/>
    <x v="2"/>
    <x v="2"/>
    <x v="0"/>
    <x v="2"/>
  </r>
  <r>
    <n v="223336036"/>
    <s v="R. Churchill"/>
    <x v="324"/>
    <s v="Oct"/>
    <n v="2024"/>
    <d v="1899-12-30T21:48:00"/>
    <x v="4"/>
    <x v="0"/>
    <n v="30"/>
    <x v="6"/>
    <s v="Asian"/>
    <x v="6"/>
    <x v="1"/>
    <m/>
    <n v="27"/>
    <s v="Within Time"/>
    <x v="16"/>
    <n v="21"/>
    <x v="1"/>
    <x v="1"/>
    <x v="1"/>
    <x v="1"/>
  </r>
  <r>
    <n v="744053065"/>
    <s v="S. Feldstein"/>
    <x v="329"/>
    <s v="Oct"/>
    <n v="2023"/>
    <d v="1899-12-30T06:56:00"/>
    <x v="2"/>
    <x v="0"/>
    <n v="18"/>
    <x v="3"/>
    <s v="Asian"/>
    <x v="6"/>
    <x v="1"/>
    <m/>
    <n v="11"/>
    <s v="Within Time"/>
    <x v="18"/>
    <n v="6"/>
    <x v="0"/>
    <x v="1"/>
    <x v="1"/>
    <x v="1"/>
  </r>
  <r>
    <n v="518652607"/>
    <s v="T. Monte"/>
    <x v="445"/>
    <s v="Feb"/>
    <n v="2024"/>
    <d v="1899-12-30T10:53:00"/>
    <x v="5"/>
    <x v="0"/>
    <n v="44"/>
    <x v="6"/>
    <s v="Asian"/>
    <x v="6"/>
    <x v="1"/>
    <m/>
    <n v="58"/>
    <s v="Delay"/>
    <x v="3"/>
    <n v="10"/>
    <x v="0"/>
    <x v="2"/>
    <x v="2"/>
    <x v="2"/>
  </r>
  <r>
    <n v="290985829"/>
    <s v="V. Gollop"/>
    <x v="473"/>
    <s v="Sep"/>
    <n v="2023"/>
    <d v="1899-12-30T10:53:00"/>
    <x v="5"/>
    <x v="0"/>
    <n v="27"/>
    <x v="3"/>
    <s v="Asian"/>
    <x v="6"/>
    <x v="1"/>
    <m/>
    <n v="38"/>
    <s v="Delay"/>
    <x v="13"/>
    <n v="10"/>
    <x v="0"/>
    <x v="2"/>
    <x v="0"/>
    <x v="2"/>
  </r>
  <r>
    <n v="537346004"/>
    <s v="Z. Amey"/>
    <x v="546"/>
    <s v="Mar"/>
    <n v="2024"/>
    <d v="1899-12-30T02:14:00"/>
    <x v="0"/>
    <x v="0"/>
    <n v="36"/>
    <x v="6"/>
    <s v="Asian"/>
    <x v="6"/>
    <x v="1"/>
    <m/>
    <n v="54"/>
    <s v="Delay"/>
    <x v="27"/>
    <n v="2"/>
    <x v="3"/>
    <x v="3"/>
    <x v="2"/>
    <x v="0"/>
  </r>
  <r>
    <n v="151802492"/>
    <s v="L. MacSwayde"/>
    <x v="538"/>
    <s v="May"/>
    <n v="2024"/>
    <d v="1899-12-30T17:22:00"/>
    <x v="1"/>
    <x v="0"/>
    <n v="7"/>
    <x v="4"/>
    <s v="Asian"/>
    <x v="6"/>
    <x v="1"/>
    <n v="2"/>
    <n v="44"/>
    <s v="Delay"/>
    <x v="2"/>
    <n v="17"/>
    <x v="2"/>
    <x v="1"/>
    <x v="0"/>
    <x v="1"/>
  </r>
  <r>
    <n v="838447406"/>
    <s v="U. Hulk"/>
    <x v="326"/>
    <s v="Dec"/>
    <n v="2023"/>
    <d v="1899-12-30T01:10:00"/>
    <x v="5"/>
    <x v="0"/>
    <n v="9"/>
    <x v="4"/>
    <s v="Asian"/>
    <x v="6"/>
    <x v="1"/>
    <n v="4"/>
    <n v="30"/>
    <s v="Delay"/>
    <x v="1"/>
    <n v="1"/>
    <x v="3"/>
    <x v="0"/>
    <x v="1"/>
    <x v="0"/>
  </r>
  <r>
    <n v="499419545"/>
    <s v="F. Eady"/>
    <x v="149"/>
    <s v="May"/>
    <n v="2024"/>
    <d v="1899-12-30T11:19:00"/>
    <x v="4"/>
    <x v="0"/>
    <n v="54"/>
    <x v="2"/>
    <s v="Asian"/>
    <x v="3"/>
    <x v="1"/>
    <m/>
    <n v="42"/>
    <s v="Delay"/>
    <x v="0"/>
    <n v="11"/>
    <x v="0"/>
    <x v="0"/>
    <x v="0"/>
    <x v="0"/>
  </r>
  <r>
    <n v="305332562"/>
    <s v="G. Waring"/>
    <x v="45"/>
    <s v="May"/>
    <n v="2024"/>
    <d v="1899-12-30T21:30:00"/>
    <x v="3"/>
    <x v="0"/>
    <n v="76"/>
    <x v="5"/>
    <s v="Asian"/>
    <x v="3"/>
    <x v="1"/>
    <m/>
    <n v="57"/>
    <s v="Delay"/>
    <x v="7"/>
    <n v="21"/>
    <x v="1"/>
    <x v="2"/>
    <x v="2"/>
    <x v="2"/>
  </r>
  <r>
    <n v="504301140"/>
    <s v="C. Halladey"/>
    <x v="556"/>
    <s v="Mar"/>
    <n v="2024"/>
    <d v="1899-12-30T16:30:00"/>
    <x v="1"/>
    <x v="0"/>
    <n v="56"/>
    <x v="2"/>
    <s v="Asian"/>
    <x v="1"/>
    <x v="1"/>
    <m/>
    <n v="33"/>
    <s v="Delay"/>
    <x v="11"/>
    <n v="16"/>
    <x v="2"/>
    <x v="0"/>
    <x v="0"/>
    <x v="0"/>
  </r>
  <r>
    <n v="462497342"/>
    <s v="E. Kohneke"/>
    <x v="59"/>
    <s v="Sep"/>
    <n v="2023"/>
    <d v="1899-12-30T04:02:00"/>
    <x v="1"/>
    <x v="0"/>
    <n v="56"/>
    <x v="2"/>
    <s v="Asian"/>
    <x v="1"/>
    <x v="1"/>
    <m/>
    <n v="26"/>
    <s v="Within Time"/>
    <x v="3"/>
    <n v="4"/>
    <x v="3"/>
    <x v="2"/>
    <x v="1"/>
    <x v="2"/>
  </r>
  <r>
    <n v="258753793"/>
    <s v="E. Trayte"/>
    <x v="202"/>
    <s v="Apr"/>
    <n v="2023"/>
    <d v="1899-12-30T14:11:00"/>
    <x v="1"/>
    <x v="0"/>
    <n v="71"/>
    <x v="5"/>
    <s v="Asian"/>
    <x v="1"/>
    <x v="1"/>
    <m/>
    <n v="57"/>
    <s v="Delay"/>
    <x v="13"/>
    <n v="14"/>
    <x v="2"/>
    <x v="2"/>
    <x v="2"/>
    <x v="2"/>
  </r>
  <r>
    <n v="178319644"/>
    <s v="E. Illwell"/>
    <x v="232"/>
    <s v="Apr"/>
    <n v="2023"/>
    <d v="1899-12-30T08:15:00"/>
    <x v="5"/>
    <x v="0"/>
    <n v="25"/>
    <x v="3"/>
    <s v="Asian"/>
    <x v="1"/>
    <x v="1"/>
    <m/>
    <n v="59"/>
    <s v="Delay"/>
    <x v="20"/>
    <n v="8"/>
    <x v="0"/>
    <x v="3"/>
    <x v="2"/>
    <x v="0"/>
  </r>
  <r>
    <n v="419569936"/>
    <s v="G. Troutbeck"/>
    <x v="135"/>
    <s v="Jul"/>
    <n v="2024"/>
    <d v="1899-12-30T02:00:00"/>
    <x v="4"/>
    <x v="0"/>
    <n v="2"/>
    <x v="1"/>
    <s v="Asian"/>
    <x v="1"/>
    <x v="1"/>
    <m/>
    <n v="27"/>
    <s v="Within Time"/>
    <x v="21"/>
    <n v="2"/>
    <x v="3"/>
    <x v="1"/>
    <x v="1"/>
    <x v="1"/>
  </r>
  <r>
    <n v="113919878"/>
    <s v="G. Remer"/>
    <x v="528"/>
    <s v="Dec"/>
    <n v="2023"/>
    <d v="1899-12-30T19:42:00"/>
    <x v="4"/>
    <x v="0"/>
    <n v="14"/>
    <x v="4"/>
    <s v="Asian"/>
    <x v="1"/>
    <x v="1"/>
    <m/>
    <n v="32"/>
    <s v="Delay"/>
    <x v="2"/>
    <n v="19"/>
    <x v="1"/>
    <x v="1"/>
    <x v="0"/>
    <x v="1"/>
  </r>
  <r>
    <n v="622882180"/>
    <s v="H. Samper"/>
    <x v="70"/>
    <s v="Apr"/>
    <n v="2023"/>
    <d v="1899-12-30T07:54:00"/>
    <x v="4"/>
    <x v="0"/>
    <n v="62"/>
    <x v="0"/>
    <s v="Asian"/>
    <x v="1"/>
    <x v="1"/>
    <m/>
    <n v="33"/>
    <s v="Delay"/>
    <x v="14"/>
    <n v="7"/>
    <x v="0"/>
    <x v="0"/>
    <x v="0"/>
    <x v="0"/>
  </r>
  <r>
    <n v="841996429"/>
    <s v="J. Langfat"/>
    <x v="258"/>
    <s v="Apr"/>
    <n v="2024"/>
    <d v="1899-12-30T01:18:00"/>
    <x v="2"/>
    <x v="0"/>
    <n v="27"/>
    <x v="3"/>
    <s v="Asian"/>
    <x v="1"/>
    <x v="1"/>
    <m/>
    <n v="10"/>
    <s v="Within Time"/>
    <x v="25"/>
    <n v="1"/>
    <x v="3"/>
    <x v="0"/>
    <x v="1"/>
    <x v="0"/>
  </r>
  <r>
    <n v="884191492"/>
    <s v="J. Cleveland"/>
    <x v="474"/>
    <s v="Jul"/>
    <n v="2023"/>
    <d v="1899-12-30T01:35:00"/>
    <x v="3"/>
    <x v="0"/>
    <n v="29"/>
    <x v="3"/>
    <s v="Asian"/>
    <x v="1"/>
    <x v="1"/>
    <m/>
    <n v="17"/>
    <s v="Within Time"/>
    <x v="30"/>
    <n v="1"/>
    <x v="3"/>
    <x v="3"/>
    <x v="1"/>
    <x v="1"/>
  </r>
  <r>
    <n v="762404019"/>
    <s v="J. Huntly"/>
    <x v="374"/>
    <s v="Dec"/>
    <n v="2023"/>
    <d v="1899-12-30T09:37:00"/>
    <x v="4"/>
    <x v="0"/>
    <n v="15"/>
    <x v="3"/>
    <s v="Asian"/>
    <x v="1"/>
    <x v="1"/>
    <m/>
    <n v="22"/>
    <s v="Within Time"/>
    <x v="6"/>
    <n v="9"/>
    <x v="0"/>
    <x v="3"/>
    <x v="1"/>
    <x v="0"/>
  </r>
  <r>
    <n v="809214546"/>
    <s v="K. Wolfarth"/>
    <x v="368"/>
    <s v="Oct"/>
    <n v="2023"/>
    <d v="1899-12-30T16:29:00"/>
    <x v="0"/>
    <x v="0"/>
    <n v="6"/>
    <x v="4"/>
    <s v="Asian"/>
    <x v="1"/>
    <x v="1"/>
    <m/>
    <n v="17"/>
    <s v="Within Time"/>
    <x v="10"/>
    <n v="16"/>
    <x v="2"/>
    <x v="2"/>
    <x v="1"/>
    <x v="2"/>
  </r>
  <r>
    <n v="483411741"/>
    <s v="K. Hawtrey"/>
    <x v="115"/>
    <s v="Oct"/>
    <n v="2024"/>
    <d v="1899-12-30T21:41:00"/>
    <x v="6"/>
    <x v="0"/>
    <n v="67"/>
    <x v="0"/>
    <s v="Asian"/>
    <x v="1"/>
    <x v="1"/>
    <m/>
    <n v="29"/>
    <s v="Within Time"/>
    <x v="13"/>
    <n v="21"/>
    <x v="1"/>
    <x v="2"/>
    <x v="1"/>
    <x v="2"/>
  </r>
  <r>
    <n v="524071664"/>
    <s v="K. Galland"/>
    <x v="355"/>
    <s v="Jun"/>
    <n v="2023"/>
    <d v="1899-12-30T20:10:00"/>
    <x v="0"/>
    <x v="0"/>
    <n v="16"/>
    <x v="3"/>
    <s v="Asian"/>
    <x v="1"/>
    <x v="1"/>
    <m/>
    <n v="33"/>
    <s v="Delay"/>
    <x v="20"/>
    <n v="20"/>
    <x v="1"/>
    <x v="3"/>
    <x v="0"/>
    <x v="0"/>
  </r>
  <r>
    <n v="216129662"/>
    <s v="K. Hourigan"/>
    <x v="197"/>
    <s v="Oct"/>
    <n v="2023"/>
    <d v="1899-12-30T11:58:00"/>
    <x v="1"/>
    <x v="0"/>
    <n v="46"/>
    <x v="2"/>
    <s v="Asian"/>
    <x v="1"/>
    <x v="1"/>
    <m/>
    <n v="54"/>
    <s v="Delay"/>
    <x v="28"/>
    <n v="11"/>
    <x v="0"/>
    <x v="0"/>
    <x v="2"/>
    <x v="2"/>
  </r>
  <r>
    <n v="365593831"/>
    <s v="L. Bettlestone"/>
    <x v="511"/>
    <s v="Apr"/>
    <n v="2023"/>
    <d v="1899-12-30T15:09:00"/>
    <x v="0"/>
    <x v="0"/>
    <n v="18"/>
    <x v="3"/>
    <s v="Asian"/>
    <x v="1"/>
    <x v="1"/>
    <m/>
    <n v="18"/>
    <s v="Within Time"/>
    <x v="7"/>
    <n v="15"/>
    <x v="2"/>
    <x v="2"/>
    <x v="1"/>
    <x v="2"/>
  </r>
  <r>
    <n v="763585190"/>
    <s v="N. Crosser"/>
    <x v="69"/>
    <s v="Mar"/>
    <n v="2024"/>
    <d v="1899-12-30T06:52:00"/>
    <x v="2"/>
    <x v="0"/>
    <n v="71"/>
    <x v="5"/>
    <s v="Asian"/>
    <x v="1"/>
    <x v="1"/>
    <m/>
    <n v="12"/>
    <s v="Within Time"/>
    <x v="16"/>
    <n v="6"/>
    <x v="0"/>
    <x v="1"/>
    <x v="1"/>
    <x v="1"/>
  </r>
  <r>
    <n v="688495453"/>
    <s v="N. Augie"/>
    <x v="187"/>
    <s v="Oct"/>
    <n v="2023"/>
    <d v="1899-12-30T19:31:00"/>
    <x v="1"/>
    <x v="0"/>
    <n v="17"/>
    <x v="3"/>
    <s v="Asian"/>
    <x v="1"/>
    <x v="1"/>
    <m/>
    <n v="20"/>
    <s v="Within Time"/>
    <x v="26"/>
    <n v="19"/>
    <x v="1"/>
    <x v="2"/>
    <x v="1"/>
    <x v="2"/>
  </r>
  <r>
    <n v="880660659"/>
    <s v="O. Gioani"/>
    <x v="353"/>
    <s v="Jul"/>
    <n v="2023"/>
    <d v="1899-12-30T14:06:00"/>
    <x v="2"/>
    <x v="0"/>
    <n v="60"/>
    <x v="0"/>
    <s v="Asian"/>
    <x v="1"/>
    <x v="1"/>
    <m/>
    <n v="26"/>
    <s v="Within Time"/>
    <x v="27"/>
    <n v="14"/>
    <x v="2"/>
    <x v="3"/>
    <x v="1"/>
    <x v="0"/>
  </r>
  <r>
    <n v="594594281"/>
    <s v="O. MacDermand"/>
    <x v="323"/>
    <s v="Jun"/>
    <n v="2024"/>
    <d v="1899-12-30T02:13:00"/>
    <x v="4"/>
    <x v="0"/>
    <n v="62"/>
    <x v="0"/>
    <s v="Asian"/>
    <x v="1"/>
    <x v="1"/>
    <m/>
    <n v="26"/>
    <s v="Within Time"/>
    <x v="15"/>
    <n v="2"/>
    <x v="3"/>
    <x v="2"/>
    <x v="1"/>
    <x v="2"/>
  </r>
  <r>
    <n v="485509095"/>
    <s v="O. Rogers"/>
    <x v="478"/>
    <s v="Sep"/>
    <n v="2023"/>
    <d v="1899-12-30T08:39:00"/>
    <x v="2"/>
    <x v="0"/>
    <n v="54"/>
    <x v="2"/>
    <s v="Asian"/>
    <x v="1"/>
    <x v="1"/>
    <m/>
    <n v="33"/>
    <s v="Delay"/>
    <x v="20"/>
    <n v="8"/>
    <x v="0"/>
    <x v="3"/>
    <x v="0"/>
    <x v="0"/>
  </r>
  <r>
    <n v="749909165"/>
    <s v="O. Covotti"/>
    <x v="469"/>
    <s v="Jul"/>
    <n v="2024"/>
    <d v="1899-12-30T02:48:00"/>
    <x v="6"/>
    <x v="0"/>
    <n v="59"/>
    <x v="2"/>
    <s v="Asian"/>
    <x v="1"/>
    <x v="1"/>
    <m/>
    <n v="45"/>
    <s v="Delay"/>
    <x v="12"/>
    <n v="2"/>
    <x v="3"/>
    <x v="2"/>
    <x v="0"/>
    <x v="2"/>
  </r>
  <r>
    <n v="491646560"/>
    <s v="O. Winny"/>
    <x v="111"/>
    <s v="Jul"/>
    <n v="2023"/>
    <d v="1899-12-30T15:17:00"/>
    <x v="4"/>
    <x v="0"/>
    <n v="32"/>
    <x v="6"/>
    <s v="Asian"/>
    <x v="1"/>
    <x v="1"/>
    <m/>
    <n v="48"/>
    <s v="Delay"/>
    <x v="15"/>
    <n v="15"/>
    <x v="2"/>
    <x v="2"/>
    <x v="2"/>
    <x v="2"/>
  </r>
  <r>
    <n v="119064805"/>
    <s v="Q. Franzen"/>
    <x v="365"/>
    <s v="Feb"/>
    <n v="2024"/>
    <d v="1899-12-30T08:56:00"/>
    <x v="2"/>
    <x v="0"/>
    <n v="75"/>
    <x v="5"/>
    <s v="Asian"/>
    <x v="1"/>
    <x v="1"/>
    <m/>
    <n v="10"/>
    <s v="Within Time"/>
    <x v="1"/>
    <n v="8"/>
    <x v="0"/>
    <x v="0"/>
    <x v="1"/>
    <x v="0"/>
  </r>
  <r>
    <n v="832942573"/>
    <s v="Q. Pursey"/>
    <x v="130"/>
    <s v="Jun"/>
    <n v="2024"/>
    <d v="1899-12-30T23:31:00"/>
    <x v="0"/>
    <x v="0"/>
    <n v="57"/>
    <x v="2"/>
    <s v="Asian"/>
    <x v="1"/>
    <x v="1"/>
    <m/>
    <n v="18"/>
    <s v="Within Time"/>
    <x v="18"/>
    <n v="23"/>
    <x v="1"/>
    <x v="1"/>
    <x v="1"/>
    <x v="1"/>
  </r>
  <r>
    <n v="575686070"/>
    <s v="R. Ebbitt"/>
    <x v="128"/>
    <s v="Aug"/>
    <n v="2023"/>
    <d v="1899-12-30T21:59:00"/>
    <x v="5"/>
    <x v="0"/>
    <n v="36"/>
    <x v="6"/>
    <s v="Asian"/>
    <x v="1"/>
    <x v="1"/>
    <m/>
    <n v="25"/>
    <s v="Within Time"/>
    <x v="6"/>
    <n v="21"/>
    <x v="1"/>
    <x v="3"/>
    <x v="1"/>
    <x v="0"/>
  </r>
  <r>
    <n v="848826894"/>
    <s v="R. O'Neal"/>
    <x v="484"/>
    <s v="Nov"/>
    <n v="2023"/>
    <d v="1899-12-30T13:19:00"/>
    <x v="4"/>
    <x v="0"/>
    <n v="9"/>
    <x v="4"/>
    <s v="Asian"/>
    <x v="1"/>
    <x v="1"/>
    <m/>
    <n v="26"/>
    <s v="Within Time"/>
    <x v="23"/>
    <n v="13"/>
    <x v="2"/>
    <x v="2"/>
    <x v="1"/>
    <x v="2"/>
  </r>
  <r>
    <n v="763288161"/>
    <s v="R. Dorie"/>
    <x v="491"/>
    <s v="Dec"/>
    <n v="2023"/>
    <d v="1899-12-30T22:14:00"/>
    <x v="6"/>
    <x v="0"/>
    <n v="26"/>
    <x v="3"/>
    <s v="Asian"/>
    <x v="1"/>
    <x v="1"/>
    <m/>
    <n v="56"/>
    <s v="Delay"/>
    <x v="9"/>
    <n v="22"/>
    <x v="1"/>
    <x v="3"/>
    <x v="2"/>
    <x v="0"/>
  </r>
  <r>
    <n v="309393171"/>
    <s v="U. Landells"/>
    <x v="409"/>
    <s v="Aug"/>
    <n v="2024"/>
    <d v="1899-12-30T20:37:00"/>
    <x v="5"/>
    <x v="0"/>
    <n v="54"/>
    <x v="2"/>
    <s v="Asian"/>
    <x v="1"/>
    <x v="1"/>
    <m/>
    <n v="13"/>
    <s v="Within Time"/>
    <x v="11"/>
    <n v="20"/>
    <x v="1"/>
    <x v="0"/>
    <x v="1"/>
    <x v="0"/>
  </r>
  <r>
    <n v="858258911"/>
    <s v="V. Wedon"/>
    <x v="426"/>
    <s v="Nov"/>
    <n v="2023"/>
    <d v="1899-12-30T14:15:00"/>
    <x v="3"/>
    <x v="0"/>
    <n v="50"/>
    <x v="2"/>
    <s v="Asian"/>
    <x v="1"/>
    <x v="1"/>
    <m/>
    <n v="19"/>
    <s v="Within Time"/>
    <x v="18"/>
    <n v="14"/>
    <x v="2"/>
    <x v="1"/>
    <x v="1"/>
    <x v="1"/>
  </r>
  <r>
    <n v="127839031"/>
    <s v="V. Badrock"/>
    <x v="5"/>
    <s v="Apr"/>
    <n v="2023"/>
    <d v="1899-12-30T08:22:00"/>
    <x v="2"/>
    <x v="0"/>
    <n v="48"/>
    <x v="2"/>
    <s v="Asian"/>
    <x v="1"/>
    <x v="1"/>
    <m/>
    <n v="23"/>
    <s v="Within Time"/>
    <x v="0"/>
    <n v="8"/>
    <x v="0"/>
    <x v="0"/>
    <x v="1"/>
    <x v="0"/>
  </r>
  <r>
    <n v="689283777"/>
    <s v="W. Hounihan"/>
    <x v="270"/>
    <s v="Aug"/>
    <n v="2024"/>
    <d v="1899-12-30T19:32:00"/>
    <x v="2"/>
    <x v="0"/>
    <n v="31"/>
    <x v="6"/>
    <s v="Asian"/>
    <x v="1"/>
    <x v="1"/>
    <m/>
    <n v="12"/>
    <s v="Within Time"/>
    <x v="19"/>
    <n v="19"/>
    <x v="1"/>
    <x v="3"/>
    <x v="1"/>
    <x v="1"/>
  </r>
  <r>
    <n v="376711232"/>
    <s v="W. Smidmore"/>
    <x v="397"/>
    <s v="Apr"/>
    <n v="2024"/>
    <d v="1899-12-30T14:30:00"/>
    <x v="6"/>
    <x v="0"/>
    <n v="19"/>
    <x v="3"/>
    <s v="Asian"/>
    <x v="1"/>
    <x v="1"/>
    <m/>
    <n v="18"/>
    <s v="Within Time"/>
    <x v="12"/>
    <n v="14"/>
    <x v="2"/>
    <x v="2"/>
    <x v="1"/>
    <x v="2"/>
  </r>
  <r>
    <n v="386983262"/>
    <s v="W. Noteyoung"/>
    <x v="271"/>
    <s v="Jul"/>
    <n v="2023"/>
    <d v="1899-12-30T00:36:00"/>
    <x v="5"/>
    <x v="0"/>
    <n v="74"/>
    <x v="5"/>
    <s v="Asian"/>
    <x v="1"/>
    <x v="1"/>
    <m/>
    <n v="42"/>
    <s v="Delay"/>
    <x v="28"/>
    <n v="0"/>
    <x v="3"/>
    <x v="0"/>
    <x v="0"/>
    <x v="2"/>
  </r>
  <r>
    <n v="761667563"/>
    <s v="W. Colvin"/>
    <x v="572"/>
    <s v="Jan"/>
    <n v="2024"/>
    <d v="1899-12-30T10:03:00"/>
    <x v="4"/>
    <x v="0"/>
    <n v="6"/>
    <x v="4"/>
    <s v="Asian"/>
    <x v="1"/>
    <x v="1"/>
    <m/>
    <n v="52"/>
    <s v="Delay"/>
    <x v="21"/>
    <n v="10"/>
    <x v="0"/>
    <x v="1"/>
    <x v="2"/>
    <x v="1"/>
  </r>
  <r>
    <n v="576821180"/>
    <s v="X. Bassford"/>
    <x v="454"/>
    <s v="Apr"/>
    <n v="2023"/>
    <d v="1899-12-30T07:16:00"/>
    <x v="1"/>
    <x v="0"/>
    <n v="69"/>
    <x v="0"/>
    <s v="Asian"/>
    <x v="1"/>
    <x v="1"/>
    <m/>
    <n v="50"/>
    <s v="Delay"/>
    <x v="21"/>
    <n v="7"/>
    <x v="0"/>
    <x v="1"/>
    <x v="2"/>
    <x v="1"/>
  </r>
  <r>
    <n v="451857804"/>
    <s v="Y. Carrol"/>
    <x v="453"/>
    <s v="Aug"/>
    <n v="2024"/>
    <d v="1899-12-30T08:55:00"/>
    <x v="6"/>
    <x v="0"/>
    <n v="67"/>
    <x v="0"/>
    <s v="Asian"/>
    <x v="1"/>
    <x v="1"/>
    <m/>
    <n v="20"/>
    <s v="Within Time"/>
    <x v="23"/>
    <n v="8"/>
    <x v="0"/>
    <x v="2"/>
    <x v="1"/>
    <x v="2"/>
  </r>
  <r>
    <n v="364067061"/>
    <s v="Y. Gerauld"/>
    <x v="523"/>
    <s v="Apr"/>
    <n v="2024"/>
    <d v="1899-12-30T19:02:00"/>
    <x v="2"/>
    <x v="0"/>
    <n v="63"/>
    <x v="0"/>
    <s v="Asian"/>
    <x v="1"/>
    <x v="1"/>
    <m/>
    <n v="53"/>
    <s v="Delay"/>
    <x v="2"/>
    <n v="19"/>
    <x v="1"/>
    <x v="1"/>
    <x v="2"/>
    <x v="1"/>
  </r>
  <r>
    <n v="873824124"/>
    <s v="Z. Zeale"/>
    <x v="8"/>
    <s v="Feb"/>
    <n v="2024"/>
    <d v="1899-12-30T00:37:00"/>
    <x v="4"/>
    <x v="0"/>
    <n v="38"/>
    <x v="6"/>
    <s v="Asian"/>
    <x v="1"/>
    <x v="1"/>
    <m/>
    <n v="38"/>
    <s v="Delay"/>
    <x v="5"/>
    <n v="0"/>
    <x v="3"/>
    <x v="0"/>
    <x v="0"/>
    <x v="0"/>
  </r>
  <r>
    <n v="191433101"/>
    <s v="P. Keattch"/>
    <x v="411"/>
    <s v="Sep"/>
    <n v="2023"/>
    <d v="1899-12-30T02:12:00"/>
    <x v="3"/>
    <x v="0"/>
    <n v="10"/>
    <x v="4"/>
    <s v="Asian"/>
    <x v="1"/>
    <x v="1"/>
    <n v="0"/>
    <n v="16"/>
    <s v="Within Time"/>
    <x v="8"/>
    <n v="2"/>
    <x v="3"/>
    <x v="3"/>
    <x v="1"/>
    <x v="1"/>
  </r>
  <r>
    <n v="278896924"/>
    <s v="B. Sandom"/>
    <x v="351"/>
    <s v="Oct"/>
    <n v="2024"/>
    <d v="1899-12-30T00:47:00"/>
    <x v="0"/>
    <x v="0"/>
    <n v="29"/>
    <x v="3"/>
    <s v="Asian"/>
    <x v="1"/>
    <x v="1"/>
    <n v="2"/>
    <n v="18"/>
    <s v="Within Time"/>
    <x v="12"/>
    <n v="0"/>
    <x v="3"/>
    <x v="2"/>
    <x v="1"/>
    <x v="2"/>
  </r>
  <r>
    <n v="868241141"/>
    <s v="Z. Sallis"/>
    <x v="40"/>
    <s v="Sep"/>
    <n v="2023"/>
    <d v="1899-12-30T04:28:00"/>
    <x v="3"/>
    <x v="0"/>
    <n v="21"/>
    <x v="3"/>
    <s v="Asian"/>
    <x v="1"/>
    <x v="1"/>
    <n v="4"/>
    <n v="17"/>
    <s v="Within Time"/>
    <x v="24"/>
    <n v="4"/>
    <x v="3"/>
    <x v="1"/>
    <x v="1"/>
    <x v="1"/>
  </r>
  <r>
    <n v="261259152"/>
    <s v="B. Bakey"/>
    <x v="475"/>
    <s v="Apr"/>
    <n v="2023"/>
    <d v="1899-12-30T00:15:00"/>
    <x v="1"/>
    <x v="0"/>
    <n v="30"/>
    <x v="6"/>
    <s v="Asian"/>
    <x v="1"/>
    <x v="1"/>
    <n v="6"/>
    <n v="46"/>
    <s v="Delay"/>
    <x v="4"/>
    <n v="0"/>
    <x v="3"/>
    <x v="2"/>
    <x v="2"/>
    <x v="2"/>
  </r>
  <r>
    <n v="284321089"/>
    <s v="A. Tummons"/>
    <x v="158"/>
    <s v="Mar"/>
    <n v="2024"/>
    <d v="1899-12-30T14:59:00"/>
    <x v="1"/>
    <x v="0"/>
    <n v="4"/>
    <x v="1"/>
    <s v="Asian"/>
    <x v="1"/>
    <x v="1"/>
    <n v="7"/>
    <n v="13"/>
    <s v="Within Time"/>
    <x v="17"/>
    <n v="14"/>
    <x v="2"/>
    <x v="1"/>
    <x v="1"/>
    <x v="1"/>
  </r>
  <r>
    <n v="325892126"/>
    <s v="Q. Tubby"/>
    <x v="394"/>
    <s v="May"/>
    <n v="2024"/>
    <d v="1899-12-30T06:38:00"/>
    <x v="4"/>
    <x v="0"/>
    <n v="1"/>
    <x v="1"/>
    <s v="Asian"/>
    <x v="1"/>
    <x v="1"/>
    <n v="7"/>
    <n v="21"/>
    <s v="Within Time"/>
    <x v="22"/>
    <n v="6"/>
    <x v="0"/>
    <x v="1"/>
    <x v="1"/>
    <x v="1"/>
  </r>
  <r>
    <n v="840598475"/>
    <s v="V. Romeo"/>
    <x v="328"/>
    <s v="Apr"/>
    <n v="2023"/>
    <d v="1899-12-30T03:41:00"/>
    <x v="6"/>
    <x v="0"/>
    <n v="61"/>
    <x v="0"/>
    <s v="Asian"/>
    <x v="1"/>
    <x v="1"/>
    <n v="8"/>
    <n v="50"/>
    <s v="Delay"/>
    <x v="6"/>
    <n v="3"/>
    <x v="3"/>
    <x v="3"/>
    <x v="2"/>
    <x v="0"/>
  </r>
  <r>
    <n v="578766120"/>
    <s v="I. Cissell"/>
    <x v="544"/>
    <s v="May"/>
    <n v="2023"/>
    <d v="1899-12-30T05:32:00"/>
    <x v="5"/>
    <x v="0"/>
    <n v="51"/>
    <x v="2"/>
    <s v="Asian"/>
    <x v="1"/>
    <x v="1"/>
    <n v="9"/>
    <n v="48"/>
    <s v="Delay"/>
    <x v="18"/>
    <n v="5"/>
    <x v="3"/>
    <x v="1"/>
    <x v="2"/>
    <x v="1"/>
  </r>
  <r>
    <n v="357991739"/>
    <s v="M. Culpin"/>
    <x v="372"/>
    <s v="Jun"/>
    <n v="2023"/>
    <d v="1899-12-30T14:05:00"/>
    <x v="4"/>
    <x v="0"/>
    <n v="2"/>
    <x v="1"/>
    <s v="Asian"/>
    <x v="1"/>
    <x v="1"/>
    <n v="9"/>
    <n v="22"/>
    <s v="Within Time"/>
    <x v="5"/>
    <n v="14"/>
    <x v="2"/>
    <x v="0"/>
    <x v="1"/>
    <x v="0"/>
  </r>
  <r>
    <n v="677850125"/>
    <s v="R. Bettis"/>
    <x v="519"/>
    <s v="Nov"/>
    <n v="2023"/>
    <d v="1899-12-30T00:26:00"/>
    <x v="2"/>
    <x v="0"/>
    <n v="29"/>
    <x v="3"/>
    <s v="Asian"/>
    <x v="1"/>
    <x v="1"/>
    <n v="9"/>
    <n v="18"/>
    <s v="Within Time"/>
    <x v="17"/>
    <n v="0"/>
    <x v="3"/>
    <x v="1"/>
    <x v="1"/>
    <x v="1"/>
  </r>
  <r>
    <n v="217338777"/>
    <s v="M. Yuryev"/>
    <x v="6"/>
    <s v="Aug"/>
    <n v="2023"/>
    <d v="1899-12-30T19:32:00"/>
    <x v="0"/>
    <x v="0"/>
    <n v="48"/>
    <x v="2"/>
    <s v="Asian"/>
    <x v="1"/>
    <x v="1"/>
    <n v="10"/>
    <n v="13"/>
    <s v="Within Time"/>
    <x v="3"/>
    <n v="19"/>
    <x v="1"/>
    <x v="2"/>
    <x v="1"/>
    <x v="2"/>
  </r>
  <r>
    <n v="265903593"/>
    <s v="Q. Madine"/>
    <x v="349"/>
    <s v="Apr"/>
    <n v="2023"/>
    <d v="1899-12-30T21:38:00"/>
    <x v="3"/>
    <x v="0"/>
    <n v="40"/>
    <x v="6"/>
    <s v="Asian"/>
    <x v="1"/>
    <x v="1"/>
    <n v="10"/>
    <n v="44"/>
    <s v="Delay"/>
    <x v="11"/>
    <n v="21"/>
    <x v="1"/>
    <x v="0"/>
    <x v="0"/>
    <x v="0"/>
  </r>
  <r>
    <n v="274771614"/>
    <s v="F. Pelos"/>
    <x v="131"/>
    <s v="May"/>
    <n v="2024"/>
    <d v="1899-12-30T00:47:00"/>
    <x v="5"/>
    <x v="0"/>
    <n v="24"/>
    <x v="3"/>
    <s v="Asian"/>
    <x v="5"/>
    <x v="1"/>
    <m/>
    <n v="39"/>
    <s v="Delay"/>
    <x v="15"/>
    <n v="0"/>
    <x v="3"/>
    <x v="2"/>
    <x v="0"/>
    <x v="2"/>
  </r>
  <r>
    <n v="259627456"/>
    <s v="K. Wragge"/>
    <x v="254"/>
    <s v="Jan"/>
    <n v="2024"/>
    <d v="1899-12-30T22:57:00"/>
    <x v="4"/>
    <x v="0"/>
    <n v="30"/>
    <x v="6"/>
    <s v="Asian"/>
    <x v="5"/>
    <x v="1"/>
    <m/>
    <n v="51"/>
    <s v="Delay"/>
    <x v="13"/>
    <n v="22"/>
    <x v="1"/>
    <x v="2"/>
    <x v="2"/>
    <x v="2"/>
  </r>
  <r>
    <n v="272264065"/>
    <s v="W. Girodon"/>
    <x v="411"/>
    <s v="Sep"/>
    <n v="2023"/>
    <d v="1899-12-30T21:05:00"/>
    <x v="3"/>
    <x v="0"/>
    <n v="3"/>
    <x v="1"/>
    <s v="Asian"/>
    <x v="5"/>
    <x v="1"/>
    <m/>
    <n v="13"/>
    <s v="Within Time"/>
    <x v="8"/>
    <n v="21"/>
    <x v="1"/>
    <x v="3"/>
    <x v="1"/>
    <x v="1"/>
  </r>
  <r>
    <n v="442160232"/>
    <s v="Z. Covil"/>
    <x v="40"/>
    <s v="Sep"/>
    <n v="2023"/>
    <d v="1899-12-30T23:18:00"/>
    <x v="3"/>
    <x v="0"/>
    <n v="1"/>
    <x v="1"/>
    <s v="Asian"/>
    <x v="5"/>
    <x v="1"/>
    <m/>
    <n v="30"/>
    <s v="Delay"/>
    <x v="24"/>
    <n v="23"/>
    <x v="1"/>
    <x v="1"/>
    <x v="1"/>
    <x v="1"/>
  </r>
  <r>
    <n v="410249561"/>
    <s v="A. Sayse"/>
    <x v="42"/>
    <s v="Oct"/>
    <n v="2023"/>
    <d v="1899-12-30T11:43:00"/>
    <x v="0"/>
    <x v="0"/>
    <n v="53"/>
    <x v="2"/>
    <s v="Asian"/>
    <x v="0"/>
    <x v="1"/>
    <m/>
    <n v="26"/>
    <s v="Within Time"/>
    <x v="6"/>
    <n v="11"/>
    <x v="0"/>
    <x v="3"/>
    <x v="1"/>
    <x v="0"/>
  </r>
  <r>
    <n v="403342322"/>
    <s v="A. Cammocke"/>
    <x v="343"/>
    <s v="Sep"/>
    <n v="2023"/>
    <d v="1899-12-30T22:27:00"/>
    <x v="1"/>
    <x v="0"/>
    <n v="79"/>
    <x v="5"/>
    <s v="Asian"/>
    <x v="0"/>
    <x v="1"/>
    <m/>
    <n v="33"/>
    <s v="Delay"/>
    <x v="12"/>
    <n v="22"/>
    <x v="1"/>
    <x v="2"/>
    <x v="0"/>
    <x v="2"/>
  </r>
  <r>
    <n v="139813548"/>
    <s v="A. Paternoster"/>
    <x v="406"/>
    <s v="Oct"/>
    <n v="2023"/>
    <d v="1899-12-30T11:06:00"/>
    <x v="4"/>
    <x v="0"/>
    <n v="37"/>
    <x v="6"/>
    <s v="Asian"/>
    <x v="0"/>
    <x v="1"/>
    <m/>
    <n v="53"/>
    <s v="Delay"/>
    <x v="30"/>
    <n v="11"/>
    <x v="0"/>
    <x v="3"/>
    <x v="2"/>
    <x v="1"/>
  </r>
  <r>
    <n v="118920340"/>
    <s v="A. Addey"/>
    <x v="251"/>
    <s v="Jul"/>
    <n v="2024"/>
    <d v="1899-12-30T03:23:00"/>
    <x v="3"/>
    <x v="0"/>
    <n v="46"/>
    <x v="2"/>
    <s v="Asian"/>
    <x v="0"/>
    <x v="1"/>
    <m/>
    <n v="55"/>
    <s v="Delay"/>
    <x v="28"/>
    <n v="3"/>
    <x v="3"/>
    <x v="0"/>
    <x v="2"/>
    <x v="2"/>
  </r>
  <r>
    <n v="897166821"/>
    <s v="A. Blowfelde"/>
    <x v="395"/>
    <s v="Apr"/>
    <n v="2024"/>
    <d v="1899-12-30T21:17:00"/>
    <x v="4"/>
    <x v="0"/>
    <n v="47"/>
    <x v="2"/>
    <s v="Asian"/>
    <x v="0"/>
    <x v="1"/>
    <m/>
    <n v="55"/>
    <s v="Delay"/>
    <x v="21"/>
    <n v="21"/>
    <x v="1"/>
    <x v="1"/>
    <x v="2"/>
    <x v="1"/>
  </r>
  <r>
    <n v="813719872"/>
    <s v="A. Lewton"/>
    <x v="405"/>
    <s v="Jun"/>
    <n v="2023"/>
    <d v="1899-12-30T12:34:00"/>
    <x v="2"/>
    <x v="0"/>
    <n v="69"/>
    <x v="0"/>
    <s v="Asian"/>
    <x v="0"/>
    <x v="1"/>
    <m/>
    <n v="57"/>
    <s v="Delay"/>
    <x v="19"/>
    <n v="12"/>
    <x v="2"/>
    <x v="3"/>
    <x v="2"/>
    <x v="1"/>
  </r>
  <r>
    <n v="788707078"/>
    <s v="A. Dranfield"/>
    <x v="102"/>
    <s v="Aug"/>
    <n v="2024"/>
    <d v="1899-12-30T10:32:00"/>
    <x v="5"/>
    <x v="0"/>
    <n v="7"/>
    <x v="4"/>
    <s v="Asian"/>
    <x v="0"/>
    <x v="1"/>
    <m/>
    <n v="60"/>
    <s v="Delay"/>
    <x v="17"/>
    <n v="10"/>
    <x v="0"/>
    <x v="1"/>
    <x v="2"/>
    <x v="1"/>
  </r>
  <r>
    <n v="581092517"/>
    <s v="B. McCaughan"/>
    <x v="576"/>
    <s v="May"/>
    <n v="2023"/>
    <d v="1899-12-30T15:26:00"/>
    <x v="1"/>
    <x v="0"/>
    <n v="27"/>
    <x v="3"/>
    <s v="Asian"/>
    <x v="0"/>
    <x v="1"/>
    <m/>
    <n v="55"/>
    <s v="Delay"/>
    <x v="27"/>
    <n v="15"/>
    <x v="2"/>
    <x v="3"/>
    <x v="2"/>
    <x v="0"/>
  </r>
  <r>
    <n v="476120189"/>
    <s v="C. Creffeild"/>
    <x v="309"/>
    <s v="Jul"/>
    <n v="2024"/>
    <d v="1899-12-30T01:02:00"/>
    <x v="3"/>
    <x v="0"/>
    <n v="31"/>
    <x v="6"/>
    <s v="Asian"/>
    <x v="0"/>
    <x v="1"/>
    <m/>
    <n v="28"/>
    <s v="Within Time"/>
    <x v="26"/>
    <n v="1"/>
    <x v="3"/>
    <x v="2"/>
    <x v="1"/>
    <x v="2"/>
  </r>
  <r>
    <n v="102072442"/>
    <s v="C. Crees"/>
    <x v="324"/>
    <s v="Oct"/>
    <n v="2024"/>
    <d v="1899-12-30T03:08:00"/>
    <x v="4"/>
    <x v="0"/>
    <n v="35"/>
    <x v="6"/>
    <s v="Asian"/>
    <x v="0"/>
    <x v="1"/>
    <m/>
    <n v="38"/>
    <s v="Delay"/>
    <x v="16"/>
    <n v="3"/>
    <x v="3"/>
    <x v="1"/>
    <x v="0"/>
    <x v="1"/>
  </r>
  <r>
    <n v="227590578"/>
    <s v="C. Sandbach"/>
    <x v="33"/>
    <s v="Jul"/>
    <n v="2024"/>
    <d v="1899-12-30T05:07:00"/>
    <x v="5"/>
    <x v="0"/>
    <n v="45"/>
    <x v="2"/>
    <s v="Asian"/>
    <x v="0"/>
    <x v="1"/>
    <m/>
    <n v="45"/>
    <s v="Delay"/>
    <x v="9"/>
    <n v="5"/>
    <x v="3"/>
    <x v="3"/>
    <x v="0"/>
    <x v="0"/>
  </r>
  <r>
    <n v="649315134"/>
    <s v="C. Stoggell"/>
    <x v="488"/>
    <s v="Apr"/>
    <n v="2024"/>
    <d v="1899-12-30T08:54:00"/>
    <x v="2"/>
    <x v="0"/>
    <n v="7"/>
    <x v="4"/>
    <s v="Asian"/>
    <x v="0"/>
    <x v="1"/>
    <m/>
    <n v="46"/>
    <s v="Delay"/>
    <x v="10"/>
    <n v="8"/>
    <x v="0"/>
    <x v="2"/>
    <x v="2"/>
    <x v="2"/>
  </r>
  <r>
    <n v="677087636"/>
    <s v="C. Maylin"/>
    <x v="486"/>
    <s v="Apr"/>
    <n v="2023"/>
    <d v="1899-12-30T12:57:00"/>
    <x v="4"/>
    <x v="0"/>
    <n v="79"/>
    <x v="5"/>
    <s v="Asian"/>
    <x v="0"/>
    <x v="1"/>
    <m/>
    <n v="47"/>
    <s v="Delay"/>
    <x v="24"/>
    <n v="12"/>
    <x v="2"/>
    <x v="1"/>
    <x v="2"/>
    <x v="1"/>
  </r>
  <r>
    <n v="190980234"/>
    <s v="C. Poltone"/>
    <x v="465"/>
    <s v="Jul"/>
    <n v="2024"/>
    <d v="1899-12-30T09:45:00"/>
    <x v="0"/>
    <x v="0"/>
    <n v="79"/>
    <x v="5"/>
    <s v="Asian"/>
    <x v="0"/>
    <x v="1"/>
    <m/>
    <n v="52"/>
    <s v="Delay"/>
    <x v="8"/>
    <n v="9"/>
    <x v="0"/>
    <x v="3"/>
    <x v="2"/>
    <x v="1"/>
  </r>
  <r>
    <n v="499857483"/>
    <s v="D. Baudon"/>
    <x v="334"/>
    <s v="Jun"/>
    <n v="2024"/>
    <d v="1899-12-30T19:15:00"/>
    <x v="5"/>
    <x v="0"/>
    <n v="40"/>
    <x v="6"/>
    <s v="Asian"/>
    <x v="0"/>
    <x v="1"/>
    <m/>
    <n v="16"/>
    <s v="Within Time"/>
    <x v="28"/>
    <n v="19"/>
    <x v="1"/>
    <x v="0"/>
    <x v="1"/>
    <x v="2"/>
  </r>
  <r>
    <n v="525234635"/>
    <s v="D. Goman"/>
    <x v="246"/>
    <s v="May"/>
    <n v="2023"/>
    <d v="1899-12-30T08:07:00"/>
    <x v="4"/>
    <x v="0"/>
    <n v="16"/>
    <x v="3"/>
    <s v="Asian"/>
    <x v="0"/>
    <x v="1"/>
    <m/>
    <n v="23"/>
    <s v="Within Time"/>
    <x v="19"/>
    <n v="8"/>
    <x v="0"/>
    <x v="3"/>
    <x v="1"/>
    <x v="1"/>
  </r>
  <r>
    <n v="828625604"/>
    <s v="D. Franciskiewicz"/>
    <x v="265"/>
    <s v="Aug"/>
    <n v="2024"/>
    <d v="1899-12-30T02:46:00"/>
    <x v="3"/>
    <x v="0"/>
    <n v="78"/>
    <x v="5"/>
    <s v="Asian"/>
    <x v="0"/>
    <x v="1"/>
    <m/>
    <n v="29"/>
    <s v="Within Time"/>
    <x v="10"/>
    <n v="2"/>
    <x v="3"/>
    <x v="2"/>
    <x v="1"/>
    <x v="2"/>
  </r>
  <r>
    <n v="730015841"/>
    <s v="D. Grime"/>
    <x v="492"/>
    <s v="Oct"/>
    <n v="2024"/>
    <d v="1899-12-30T03:16:00"/>
    <x v="1"/>
    <x v="0"/>
    <n v="79"/>
    <x v="5"/>
    <s v="Asian"/>
    <x v="0"/>
    <x v="1"/>
    <m/>
    <n v="53"/>
    <s v="Delay"/>
    <x v="7"/>
    <n v="3"/>
    <x v="3"/>
    <x v="2"/>
    <x v="2"/>
    <x v="2"/>
  </r>
  <r>
    <n v="376825165"/>
    <s v="E. Audry"/>
    <x v="234"/>
    <s v="Jul"/>
    <n v="2023"/>
    <d v="1899-12-30T08:15:00"/>
    <x v="3"/>
    <x v="0"/>
    <n v="35"/>
    <x v="6"/>
    <s v="Asian"/>
    <x v="0"/>
    <x v="1"/>
    <m/>
    <n v="10"/>
    <s v="Within Time"/>
    <x v="3"/>
    <n v="8"/>
    <x v="0"/>
    <x v="2"/>
    <x v="1"/>
    <x v="2"/>
  </r>
  <r>
    <n v="502596868"/>
    <s v="E. Thorold"/>
    <x v="51"/>
    <s v="Mar"/>
    <n v="2024"/>
    <d v="1899-12-30T00:04:00"/>
    <x v="6"/>
    <x v="0"/>
    <n v="55"/>
    <x v="2"/>
    <s v="Asian"/>
    <x v="0"/>
    <x v="1"/>
    <m/>
    <n v="17"/>
    <s v="Within Time"/>
    <x v="18"/>
    <n v="0"/>
    <x v="3"/>
    <x v="1"/>
    <x v="1"/>
    <x v="1"/>
  </r>
  <r>
    <n v="176386737"/>
    <s v="E. Naile"/>
    <x v="351"/>
    <s v="Oct"/>
    <n v="2024"/>
    <d v="1899-12-30T19:02:00"/>
    <x v="0"/>
    <x v="0"/>
    <n v="36"/>
    <x v="6"/>
    <s v="Asian"/>
    <x v="0"/>
    <x v="1"/>
    <m/>
    <n v="27"/>
    <s v="Within Time"/>
    <x v="12"/>
    <n v="19"/>
    <x v="1"/>
    <x v="2"/>
    <x v="1"/>
    <x v="2"/>
  </r>
  <r>
    <n v="857508143"/>
    <s v="E. Tucsell"/>
    <x v="289"/>
    <s v="Aug"/>
    <n v="2024"/>
    <d v="1899-12-30T19:49:00"/>
    <x v="6"/>
    <x v="0"/>
    <n v="56"/>
    <x v="2"/>
    <s v="Asian"/>
    <x v="0"/>
    <x v="1"/>
    <m/>
    <n v="53"/>
    <s v="Delay"/>
    <x v="0"/>
    <n v="19"/>
    <x v="1"/>
    <x v="0"/>
    <x v="2"/>
    <x v="0"/>
  </r>
  <r>
    <n v="781542029"/>
    <s v="F. Currell"/>
    <x v="23"/>
    <s v="May"/>
    <n v="2023"/>
    <d v="1899-12-30T20:59:00"/>
    <x v="0"/>
    <x v="0"/>
    <n v="9"/>
    <x v="4"/>
    <s v="Asian"/>
    <x v="0"/>
    <x v="1"/>
    <m/>
    <n v="21"/>
    <s v="Within Time"/>
    <x v="15"/>
    <n v="20"/>
    <x v="1"/>
    <x v="2"/>
    <x v="1"/>
    <x v="2"/>
  </r>
  <r>
    <n v="770765343"/>
    <s v="F. Spradbrow"/>
    <x v="16"/>
    <s v="May"/>
    <n v="2024"/>
    <d v="1899-12-30T17:04:00"/>
    <x v="1"/>
    <x v="0"/>
    <n v="29"/>
    <x v="3"/>
    <s v="Asian"/>
    <x v="0"/>
    <x v="1"/>
    <m/>
    <n v="41"/>
    <s v="Delay"/>
    <x v="10"/>
    <n v="17"/>
    <x v="2"/>
    <x v="2"/>
    <x v="0"/>
    <x v="2"/>
  </r>
  <r>
    <n v="388205957"/>
    <s v="F. Kirkman"/>
    <x v="123"/>
    <s v="May"/>
    <n v="2024"/>
    <d v="1899-12-30T15:45:00"/>
    <x v="3"/>
    <x v="0"/>
    <n v="1"/>
    <x v="1"/>
    <s v="Asian"/>
    <x v="0"/>
    <x v="1"/>
    <m/>
    <n v="43"/>
    <s v="Delay"/>
    <x v="18"/>
    <n v="15"/>
    <x v="2"/>
    <x v="1"/>
    <x v="0"/>
    <x v="1"/>
  </r>
  <r>
    <n v="350571734"/>
    <s v="F. Maber"/>
    <x v="332"/>
    <s v="Mar"/>
    <n v="2024"/>
    <d v="1899-12-30T06:58:00"/>
    <x v="6"/>
    <x v="0"/>
    <n v="5"/>
    <x v="4"/>
    <s v="Asian"/>
    <x v="0"/>
    <x v="1"/>
    <m/>
    <n v="48"/>
    <s v="Delay"/>
    <x v="9"/>
    <n v="6"/>
    <x v="0"/>
    <x v="3"/>
    <x v="2"/>
    <x v="0"/>
  </r>
  <r>
    <n v="766306319"/>
    <s v="F. Houlson"/>
    <x v="325"/>
    <s v="Mar"/>
    <n v="2024"/>
    <d v="1899-12-30T07:59:00"/>
    <x v="4"/>
    <x v="0"/>
    <n v="22"/>
    <x v="3"/>
    <s v="Asian"/>
    <x v="0"/>
    <x v="1"/>
    <m/>
    <n v="55"/>
    <s v="Delay"/>
    <x v="25"/>
    <n v="7"/>
    <x v="0"/>
    <x v="0"/>
    <x v="2"/>
    <x v="0"/>
  </r>
  <r>
    <n v="593945715"/>
    <s v="F. Trusty"/>
    <x v="364"/>
    <s v="Sep"/>
    <n v="2023"/>
    <d v="1899-12-30T01:31:00"/>
    <x v="1"/>
    <x v="0"/>
    <n v="5"/>
    <x v="4"/>
    <s v="Asian"/>
    <x v="0"/>
    <x v="1"/>
    <m/>
    <n v="58"/>
    <s v="Delay"/>
    <x v="11"/>
    <n v="1"/>
    <x v="3"/>
    <x v="0"/>
    <x v="2"/>
    <x v="0"/>
  </r>
  <r>
    <n v="785080658"/>
    <s v="F. Zoane"/>
    <x v="272"/>
    <s v="Oct"/>
    <n v="2023"/>
    <d v="1899-12-30T05:10:00"/>
    <x v="6"/>
    <x v="0"/>
    <n v="19"/>
    <x v="3"/>
    <s v="Asian"/>
    <x v="0"/>
    <x v="1"/>
    <m/>
    <n v="58"/>
    <s v="Delay"/>
    <x v="24"/>
    <n v="5"/>
    <x v="3"/>
    <x v="1"/>
    <x v="2"/>
    <x v="1"/>
  </r>
  <r>
    <n v="698790404"/>
    <s v="G. Lockney"/>
    <x v="511"/>
    <s v="Apr"/>
    <n v="2023"/>
    <d v="1899-12-30T07:26:00"/>
    <x v="0"/>
    <x v="0"/>
    <n v="18"/>
    <x v="3"/>
    <s v="Asian"/>
    <x v="0"/>
    <x v="1"/>
    <m/>
    <n v="19"/>
    <s v="Within Time"/>
    <x v="7"/>
    <n v="7"/>
    <x v="0"/>
    <x v="2"/>
    <x v="1"/>
    <x v="2"/>
  </r>
  <r>
    <n v="830427159"/>
    <s v="H. Cone"/>
    <x v="288"/>
    <s v="Jul"/>
    <n v="2024"/>
    <d v="1899-12-30T15:28:00"/>
    <x v="0"/>
    <x v="0"/>
    <n v="19"/>
    <x v="3"/>
    <s v="Asian"/>
    <x v="0"/>
    <x v="1"/>
    <m/>
    <n v="22"/>
    <s v="Within Time"/>
    <x v="15"/>
    <n v="15"/>
    <x v="2"/>
    <x v="2"/>
    <x v="1"/>
    <x v="2"/>
  </r>
  <r>
    <n v="264799377"/>
    <s v="H. Fullegar"/>
    <x v="310"/>
    <s v="Aug"/>
    <n v="2024"/>
    <d v="1899-12-30T04:13:00"/>
    <x v="4"/>
    <x v="0"/>
    <n v="46"/>
    <x v="2"/>
    <s v="Asian"/>
    <x v="0"/>
    <x v="1"/>
    <m/>
    <n v="45"/>
    <s v="Delay"/>
    <x v="9"/>
    <n v="4"/>
    <x v="3"/>
    <x v="3"/>
    <x v="0"/>
    <x v="0"/>
  </r>
  <r>
    <n v="713605418"/>
    <s v="H. Gilliam"/>
    <x v="328"/>
    <s v="Apr"/>
    <n v="2023"/>
    <d v="1899-12-30T17:02:00"/>
    <x v="6"/>
    <x v="0"/>
    <n v="54"/>
    <x v="2"/>
    <s v="Asian"/>
    <x v="0"/>
    <x v="1"/>
    <m/>
    <n v="52"/>
    <s v="Delay"/>
    <x v="6"/>
    <n v="17"/>
    <x v="2"/>
    <x v="3"/>
    <x v="2"/>
    <x v="0"/>
  </r>
  <r>
    <n v="566171941"/>
    <s v="H. Hatz"/>
    <x v="572"/>
    <s v="Jan"/>
    <n v="2024"/>
    <d v="1899-12-30T19:37:00"/>
    <x v="4"/>
    <x v="0"/>
    <n v="37"/>
    <x v="6"/>
    <s v="Asian"/>
    <x v="0"/>
    <x v="1"/>
    <m/>
    <n v="55"/>
    <s v="Delay"/>
    <x v="21"/>
    <n v="19"/>
    <x v="1"/>
    <x v="1"/>
    <x v="2"/>
    <x v="1"/>
  </r>
  <r>
    <n v="132543477"/>
    <s v="H. Coward"/>
    <x v="430"/>
    <s v="Aug"/>
    <n v="2023"/>
    <d v="1899-12-30T02:21:00"/>
    <x v="5"/>
    <x v="0"/>
    <n v="23"/>
    <x v="3"/>
    <s v="Asian"/>
    <x v="0"/>
    <x v="1"/>
    <m/>
    <n v="59"/>
    <s v="Delay"/>
    <x v="2"/>
    <n v="2"/>
    <x v="3"/>
    <x v="1"/>
    <x v="2"/>
    <x v="1"/>
  </r>
  <r>
    <n v="534889464"/>
    <s v="I. Dickins"/>
    <x v="276"/>
    <s v="Oct"/>
    <n v="2023"/>
    <d v="1899-12-30T14:00:00"/>
    <x v="3"/>
    <x v="0"/>
    <n v="58"/>
    <x v="2"/>
    <s v="Asian"/>
    <x v="0"/>
    <x v="1"/>
    <m/>
    <n v="11"/>
    <s v="Within Time"/>
    <x v="4"/>
    <n v="14"/>
    <x v="2"/>
    <x v="2"/>
    <x v="1"/>
    <x v="2"/>
  </r>
  <r>
    <n v="224771408"/>
    <s v="I. Jukubczak"/>
    <x v="353"/>
    <s v="Jul"/>
    <n v="2023"/>
    <d v="1899-12-30T19:20:00"/>
    <x v="2"/>
    <x v="0"/>
    <n v="63"/>
    <x v="0"/>
    <s v="Asian"/>
    <x v="0"/>
    <x v="1"/>
    <m/>
    <n v="30"/>
    <s v="Delay"/>
    <x v="27"/>
    <n v="19"/>
    <x v="1"/>
    <x v="3"/>
    <x v="1"/>
    <x v="0"/>
  </r>
  <r>
    <n v="842730049"/>
    <s v="I. Janikowski"/>
    <x v="13"/>
    <s v="Jun"/>
    <n v="2023"/>
    <d v="1899-12-30T06:58:00"/>
    <x v="3"/>
    <x v="0"/>
    <n v="28"/>
    <x v="3"/>
    <s v="Asian"/>
    <x v="0"/>
    <x v="1"/>
    <m/>
    <n v="49"/>
    <s v="Delay"/>
    <x v="10"/>
    <n v="6"/>
    <x v="0"/>
    <x v="2"/>
    <x v="2"/>
    <x v="2"/>
  </r>
  <r>
    <n v="518207295"/>
    <s v="I. Birkin"/>
    <x v="330"/>
    <s v="Sep"/>
    <n v="2023"/>
    <d v="1899-12-30T00:39:00"/>
    <x v="6"/>
    <x v="0"/>
    <n v="78"/>
    <x v="5"/>
    <s v="Asian"/>
    <x v="0"/>
    <x v="1"/>
    <m/>
    <n v="53"/>
    <s v="Delay"/>
    <x v="9"/>
    <n v="0"/>
    <x v="3"/>
    <x v="3"/>
    <x v="2"/>
    <x v="0"/>
  </r>
  <r>
    <n v="565935453"/>
    <s v="J. Hellin"/>
    <x v="229"/>
    <s v="Feb"/>
    <n v="2024"/>
    <d v="1899-12-30T21:38:00"/>
    <x v="5"/>
    <x v="0"/>
    <n v="67"/>
    <x v="0"/>
    <s v="Asian"/>
    <x v="0"/>
    <x v="1"/>
    <m/>
    <n v="16"/>
    <s v="Within Time"/>
    <x v="11"/>
    <n v="21"/>
    <x v="1"/>
    <x v="0"/>
    <x v="1"/>
    <x v="0"/>
  </r>
  <r>
    <n v="854778954"/>
    <s v="J. Peidro"/>
    <x v="265"/>
    <s v="Aug"/>
    <n v="2024"/>
    <d v="1899-12-30T02:22:00"/>
    <x v="3"/>
    <x v="0"/>
    <n v="28"/>
    <x v="3"/>
    <s v="Asian"/>
    <x v="0"/>
    <x v="1"/>
    <m/>
    <n v="19"/>
    <s v="Within Time"/>
    <x v="10"/>
    <n v="2"/>
    <x v="3"/>
    <x v="2"/>
    <x v="1"/>
    <x v="2"/>
  </r>
  <r>
    <n v="496887386"/>
    <s v="J. Metham"/>
    <x v="133"/>
    <s v="Jun"/>
    <n v="2024"/>
    <d v="1899-12-30T12:29:00"/>
    <x v="4"/>
    <x v="0"/>
    <n v="53"/>
    <x v="2"/>
    <s v="Asian"/>
    <x v="0"/>
    <x v="1"/>
    <m/>
    <n v="30"/>
    <s v="Delay"/>
    <x v="14"/>
    <n v="12"/>
    <x v="2"/>
    <x v="0"/>
    <x v="1"/>
    <x v="0"/>
  </r>
  <r>
    <n v="465769879"/>
    <s v="J. Spearman"/>
    <x v="108"/>
    <s v="Nov"/>
    <n v="2023"/>
    <d v="1899-12-30T02:13:00"/>
    <x v="2"/>
    <x v="0"/>
    <n v="17"/>
    <x v="3"/>
    <s v="Asian"/>
    <x v="0"/>
    <x v="1"/>
    <m/>
    <n v="56"/>
    <s v="Delay"/>
    <x v="30"/>
    <n v="2"/>
    <x v="3"/>
    <x v="3"/>
    <x v="2"/>
    <x v="1"/>
  </r>
  <r>
    <n v="510795447"/>
    <s v="K. Richardes"/>
    <x v="275"/>
    <s v="Dec"/>
    <n v="2023"/>
    <d v="1899-12-30T23:06:00"/>
    <x v="2"/>
    <x v="0"/>
    <n v="47"/>
    <x v="2"/>
    <s v="Asian"/>
    <x v="0"/>
    <x v="1"/>
    <m/>
    <n v="23"/>
    <s v="Within Time"/>
    <x v="26"/>
    <n v="23"/>
    <x v="1"/>
    <x v="2"/>
    <x v="1"/>
    <x v="2"/>
  </r>
  <r>
    <n v="288449510"/>
    <s v="K. Folley"/>
    <x v="217"/>
    <s v="Mar"/>
    <n v="2024"/>
    <d v="1899-12-30T01:40:00"/>
    <x v="6"/>
    <x v="0"/>
    <n v="5"/>
    <x v="4"/>
    <s v="Asian"/>
    <x v="0"/>
    <x v="1"/>
    <m/>
    <n v="28"/>
    <s v="Within Time"/>
    <x v="7"/>
    <n v="1"/>
    <x v="3"/>
    <x v="2"/>
    <x v="1"/>
    <x v="2"/>
  </r>
  <r>
    <n v="537294653"/>
    <s v="K. Harvatt"/>
    <x v="243"/>
    <s v="Jun"/>
    <n v="2024"/>
    <d v="1899-12-30T19:32:00"/>
    <x v="1"/>
    <x v="0"/>
    <n v="77"/>
    <x v="5"/>
    <s v="Asian"/>
    <x v="0"/>
    <x v="1"/>
    <m/>
    <n v="32"/>
    <s v="Delay"/>
    <x v="19"/>
    <n v="19"/>
    <x v="1"/>
    <x v="3"/>
    <x v="0"/>
    <x v="1"/>
  </r>
  <r>
    <n v="760050091"/>
    <s v="K. Putley"/>
    <x v="124"/>
    <s v="Nov"/>
    <n v="2023"/>
    <d v="1899-12-30T12:18:00"/>
    <x v="6"/>
    <x v="0"/>
    <n v="14"/>
    <x v="4"/>
    <s v="Asian"/>
    <x v="0"/>
    <x v="1"/>
    <m/>
    <n v="49"/>
    <s v="Delay"/>
    <x v="28"/>
    <n v="12"/>
    <x v="2"/>
    <x v="0"/>
    <x v="2"/>
    <x v="2"/>
  </r>
  <r>
    <n v="759071261"/>
    <s v="L. McCurtain"/>
    <x v="168"/>
    <s v="May"/>
    <n v="2024"/>
    <d v="1899-12-30T12:11:00"/>
    <x v="6"/>
    <x v="0"/>
    <n v="12"/>
    <x v="4"/>
    <s v="Asian"/>
    <x v="0"/>
    <x v="1"/>
    <m/>
    <n v="18"/>
    <s v="Within Time"/>
    <x v="16"/>
    <n v="12"/>
    <x v="2"/>
    <x v="1"/>
    <x v="1"/>
    <x v="1"/>
  </r>
  <r>
    <n v="405047699"/>
    <s v="L. Petrie"/>
    <x v="278"/>
    <s v="Jan"/>
    <n v="2024"/>
    <d v="1899-12-30T17:29:00"/>
    <x v="1"/>
    <x v="0"/>
    <n v="24"/>
    <x v="3"/>
    <s v="Asian"/>
    <x v="0"/>
    <x v="1"/>
    <m/>
    <n v="51"/>
    <s v="Delay"/>
    <x v="27"/>
    <n v="17"/>
    <x v="2"/>
    <x v="3"/>
    <x v="2"/>
    <x v="0"/>
  </r>
  <r>
    <n v="570811120"/>
    <s v="M. Bwye"/>
    <x v="84"/>
    <s v="Aug"/>
    <n v="2024"/>
    <d v="1899-12-30T15:07:00"/>
    <x v="0"/>
    <x v="0"/>
    <n v="67"/>
    <x v="0"/>
    <s v="Asian"/>
    <x v="0"/>
    <x v="1"/>
    <m/>
    <n v="13"/>
    <s v="Within Time"/>
    <x v="16"/>
    <n v="15"/>
    <x v="2"/>
    <x v="1"/>
    <x v="1"/>
    <x v="1"/>
  </r>
  <r>
    <n v="708964348"/>
    <s v="M. Jeromson"/>
    <x v="470"/>
    <s v="Nov"/>
    <n v="2023"/>
    <d v="1899-12-30T03:06:00"/>
    <x v="0"/>
    <x v="0"/>
    <n v="10"/>
    <x v="4"/>
    <s v="Asian"/>
    <x v="0"/>
    <x v="1"/>
    <m/>
    <n v="29"/>
    <s v="Within Time"/>
    <x v="19"/>
    <n v="3"/>
    <x v="3"/>
    <x v="3"/>
    <x v="1"/>
    <x v="1"/>
  </r>
  <r>
    <n v="160718820"/>
    <s v="M. Waddoups"/>
    <x v="143"/>
    <s v="Jun"/>
    <n v="2023"/>
    <d v="1899-12-30T00:48:00"/>
    <x v="6"/>
    <x v="0"/>
    <n v="5"/>
    <x v="4"/>
    <s v="Asian"/>
    <x v="0"/>
    <x v="1"/>
    <m/>
    <n v="34"/>
    <s v="Delay"/>
    <x v="22"/>
    <n v="0"/>
    <x v="3"/>
    <x v="1"/>
    <x v="0"/>
    <x v="1"/>
  </r>
  <r>
    <n v="479680718"/>
    <s v="M. Giordano"/>
    <x v="540"/>
    <s v="Aug"/>
    <n v="2023"/>
    <d v="1899-12-30T22:05:00"/>
    <x v="2"/>
    <x v="0"/>
    <n v="16"/>
    <x v="3"/>
    <s v="Asian"/>
    <x v="0"/>
    <x v="1"/>
    <m/>
    <n v="47"/>
    <s v="Delay"/>
    <x v="14"/>
    <n v="22"/>
    <x v="1"/>
    <x v="0"/>
    <x v="2"/>
    <x v="0"/>
  </r>
  <r>
    <n v="468765399"/>
    <s v="N. Talby"/>
    <x v="299"/>
    <s v="Feb"/>
    <n v="2024"/>
    <d v="1899-12-30T15:56:00"/>
    <x v="0"/>
    <x v="0"/>
    <n v="34"/>
    <x v="6"/>
    <s v="Asian"/>
    <x v="0"/>
    <x v="1"/>
    <m/>
    <n v="11"/>
    <s v="Within Time"/>
    <x v="28"/>
    <n v="15"/>
    <x v="2"/>
    <x v="0"/>
    <x v="1"/>
    <x v="2"/>
  </r>
  <r>
    <n v="220445880"/>
    <s v="N. Harkin"/>
    <x v="92"/>
    <s v="May"/>
    <n v="2024"/>
    <d v="1899-12-30T22:51:00"/>
    <x v="4"/>
    <x v="0"/>
    <n v="55"/>
    <x v="2"/>
    <s v="Asian"/>
    <x v="0"/>
    <x v="1"/>
    <m/>
    <n v="23"/>
    <s v="Within Time"/>
    <x v="27"/>
    <n v="22"/>
    <x v="1"/>
    <x v="3"/>
    <x v="1"/>
    <x v="0"/>
  </r>
  <r>
    <n v="143716543"/>
    <s v="N. Korbmaker"/>
    <x v="228"/>
    <s v="Jul"/>
    <n v="2023"/>
    <d v="1899-12-30T18:52:00"/>
    <x v="5"/>
    <x v="0"/>
    <n v="64"/>
    <x v="0"/>
    <s v="Asian"/>
    <x v="0"/>
    <x v="1"/>
    <m/>
    <n v="29"/>
    <s v="Within Time"/>
    <x v="16"/>
    <n v="18"/>
    <x v="1"/>
    <x v="1"/>
    <x v="1"/>
    <x v="1"/>
  </r>
  <r>
    <n v="708807139"/>
    <s v="N. Junkison"/>
    <x v="481"/>
    <s v="Jun"/>
    <n v="2024"/>
    <d v="1899-12-30T10:31:00"/>
    <x v="6"/>
    <x v="0"/>
    <n v="10"/>
    <x v="4"/>
    <s v="Asian"/>
    <x v="0"/>
    <x v="1"/>
    <m/>
    <n v="33"/>
    <s v="Delay"/>
    <x v="10"/>
    <n v="10"/>
    <x v="0"/>
    <x v="2"/>
    <x v="0"/>
    <x v="2"/>
  </r>
  <r>
    <n v="879918996"/>
    <s v="N. Tithacott"/>
    <x v="290"/>
    <s v="May"/>
    <n v="2023"/>
    <d v="1899-12-30T01:50:00"/>
    <x v="2"/>
    <x v="0"/>
    <n v="23"/>
    <x v="3"/>
    <s v="Asian"/>
    <x v="0"/>
    <x v="1"/>
    <m/>
    <n v="51"/>
    <s v="Delay"/>
    <x v="10"/>
    <n v="1"/>
    <x v="3"/>
    <x v="2"/>
    <x v="2"/>
    <x v="2"/>
  </r>
  <r>
    <n v="820295670"/>
    <s v="N. Pemble"/>
    <x v="559"/>
    <s v="Jul"/>
    <n v="2024"/>
    <d v="1899-12-30T19:17:00"/>
    <x v="0"/>
    <x v="0"/>
    <n v="32"/>
    <x v="6"/>
    <s v="Asian"/>
    <x v="0"/>
    <x v="1"/>
    <m/>
    <n v="59"/>
    <s v="Delay"/>
    <x v="24"/>
    <n v="19"/>
    <x v="1"/>
    <x v="1"/>
    <x v="2"/>
    <x v="1"/>
  </r>
  <r>
    <n v="229965992"/>
    <s v="O. Phillippo"/>
    <x v="507"/>
    <s v="Sep"/>
    <n v="2023"/>
    <d v="1899-12-30T19:45:00"/>
    <x v="0"/>
    <x v="0"/>
    <n v="3"/>
    <x v="1"/>
    <s v="Asian"/>
    <x v="0"/>
    <x v="1"/>
    <m/>
    <n v="41"/>
    <s v="Delay"/>
    <x v="0"/>
    <n v="19"/>
    <x v="1"/>
    <x v="0"/>
    <x v="0"/>
    <x v="0"/>
  </r>
  <r>
    <n v="404316220"/>
    <s v="O. Wisson"/>
    <x v="90"/>
    <s v="Aug"/>
    <n v="2023"/>
    <d v="1899-12-30T10:03:00"/>
    <x v="3"/>
    <x v="0"/>
    <n v="30"/>
    <x v="6"/>
    <s v="Asian"/>
    <x v="0"/>
    <x v="1"/>
    <m/>
    <n v="45"/>
    <s v="Delay"/>
    <x v="27"/>
    <n v="10"/>
    <x v="0"/>
    <x v="3"/>
    <x v="0"/>
    <x v="0"/>
  </r>
  <r>
    <n v="632601284"/>
    <s v="O. Shorter"/>
    <x v="557"/>
    <s v="Feb"/>
    <n v="2024"/>
    <d v="1899-12-30T08:52:00"/>
    <x v="4"/>
    <x v="0"/>
    <n v="39"/>
    <x v="6"/>
    <s v="Asian"/>
    <x v="0"/>
    <x v="1"/>
    <m/>
    <n v="47"/>
    <s v="Delay"/>
    <x v="9"/>
    <n v="8"/>
    <x v="0"/>
    <x v="3"/>
    <x v="2"/>
    <x v="0"/>
  </r>
  <r>
    <n v="767521463"/>
    <s v="O. Jonah"/>
    <x v="181"/>
    <s v="Aug"/>
    <n v="2023"/>
    <d v="1899-12-30T20:16:00"/>
    <x v="4"/>
    <x v="0"/>
    <n v="39"/>
    <x v="6"/>
    <s v="Asian"/>
    <x v="0"/>
    <x v="1"/>
    <m/>
    <n v="59"/>
    <s v="Delay"/>
    <x v="16"/>
    <n v="20"/>
    <x v="1"/>
    <x v="1"/>
    <x v="2"/>
    <x v="1"/>
  </r>
  <r>
    <n v="527134373"/>
    <s v="P. Loney"/>
    <x v="369"/>
    <s v="Dec"/>
    <n v="2023"/>
    <d v="1899-12-30T19:48:00"/>
    <x v="6"/>
    <x v="0"/>
    <n v="48"/>
    <x v="2"/>
    <s v="Asian"/>
    <x v="0"/>
    <x v="1"/>
    <m/>
    <n v="32"/>
    <s v="Delay"/>
    <x v="7"/>
    <n v="19"/>
    <x v="1"/>
    <x v="2"/>
    <x v="0"/>
    <x v="2"/>
  </r>
  <r>
    <n v="812875553"/>
    <s v="P. Matuszkiewicz"/>
    <x v="341"/>
    <s v="Apr"/>
    <n v="2024"/>
    <d v="1899-12-30T17:31:00"/>
    <x v="2"/>
    <x v="0"/>
    <n v="68"/>
    <x v="0"/>
    <s v="Asian"/>
    <x v="0"/>
    <x v="1"/>
    <m/>
    <n v="39"/>
    <s v="Delay"/>
    <x v="6"/>
    <n v="17"/>
    <x v="2"/>
    <x v="3"/>
    <x v="0"/>
    <x v="0"/>
  </r>
  <r>
    <n v="346318632"/>
    <s v="P. Scargill"/>
    <x v="152"/>
    <s v="Jul"/>
    <n v="2023"/>
    <d v="1899-12-30T06:33:00"/>
    <x v="1"/>
    <x v="0"/>
    <n v="57"/>
    <x v="2"/>
    <s v="Asian"/>
    <x v="0"/>
    <x v="1"/>
    <m/>
    <n v="51"/>
    <s v="Delay"/>
    <x v="19"/>
    <n v="6"/>
    <x v="0"/>
    <x v="3"/>
    <x v="2"/>
    <x v="1"/>
  </r>
  <r>
    <n v="413636049"/>
    <s v="P. Clemerson"/>
    <x v="510"/>
    <s v="Aug"/>
    <n v="2023"/>
    <d v="1899-12-30T14:00:00"/>
    <x v="0"/>
    <x v="0"/>
    <n v="10"/>
    <x v="4"/>
    <s v="Asian"/>
    <x v="0"/>
    <x v="1"/>
    <m/>
    <n v="53"/>
    <s v="Delay"/>
    <x v="17"/>
    <n v="14"/>
    <x v="2"/>
    <x v="1"/>
    <x v="2"/>
    <x v="1"/>
  </r>
  <r>
    <n v="280495239"/>
    <s v="P. Gedge"/>
    <x v="231"/>
    <s v="Oct"/>
    <n v="2023"/>
    <d v="1899-12-30T20:19:00"/>
    <x v="3"/>
    <x v="0"/>
    <n v="55"/>
    <x v="2"/>
    <s v="Asian"/>
    <x v="0"/>
    <x v="1"/>
    <m/>
    <n v="59"/>
    <s v="Delay"/>
    <x v="13"/>
    <n v="20"/>
    <x v="1"/>
    <x v="2"/>
    <x v="2"/>
    <x v="2"/>
  </r>
  <r>
    <n v="273268525"/>
    <s v="Q. Laister"/>
    <x v="105"/>
    <s v="Jun"/>
    <n v="2024"/>
    <d v="1899-12-30T18:32:00"/>
    <x v="4"/>
    <x v="0"/>
    <n v="53"/>
    <x v="2"/>
    <s v="Asian"/>
    <x v="0"/>
    <x v="1"/>
    <m/>
    <n v="19"/>
    <s v="Within Time"/>
    <x v="8"/>
    <n v="18"/>
    <x v="1"/>
    <x v="3"/>
    <x v="1"/>
    <x v="1"/>
  </r>
  <r>
    <n v="636905035"/>
    <s v="Q. Neggrini"/>
    <x v="374"/>
    <s v="Dec"/>
    <n v="2023"/>
    <d v="1899-12-30T20:40:00"/>
    <x v="4"/>
    <x v="0"/>
    <n v="13"/>
    <x v="4"/>
    <s v="Asian"/>
    <x v="0"/>
    <x v="1"/>
    <m/>
    <n v="34"/>
    <s v="Delay"/>
    <x v="6"/>
    <n v="20"/>
    <x v="1"/>
    <x v="3"/>
    <x v="0"/>
    <x v="0"/>
  </r>
  <r>
    <n v="884497363"/>
    <s v="Q. Horsfield"/>
    <x v="456"/>
    <s v="Apr"/>
    <n v="2024"/>
    <d v="1899-12-30T06:04:00"/>
    <x v="6"/>
    <x v="0"/>
    <n v="17"/>
    <x v="3"/>
    <s v="Asian"/>
    <x v="0"/>
    <x v="1"/>
    <m/>
    <n v="35"/>
    <s v="Delay"/>
    <x v="3"/>
    <n v="6"/>
    <x v="0"/>
    <x v="2"/>
    <x v="0"/>
    <x v="2"/>
  </r>
  <r>
    <n v="607908770"/>
    <s v="Q. Tidman"/>
    <x v="577"/>
    <s v="Jan"/>
    <n v="2024"/>
    <d v="1899-12-30T13:27:00"/>
    <x v="0"/>
    <x v="0"/>
    <n v="26"/>
    <x v="3"/>
    <s v="Asian"/>
    <x v="0"/>
    <x v="1"/>
    <m/>
    <n v="42"/>
    <s v="Delay"/>
    <x v="8"/>
    <n v="13"/>
    <x v="2"/>
    <x v="3"/>
    <x v="0"/>
    <x v="1"/>
  </r>
  <r>
    <n v="800091545"/>
    <s v="R. Jellett"/>
    <x v="73"/>
    <s v="Jun"/>
    <n v="2023"/>
    <d v="1899-12-30T08:16:00"/>
    <x v="5"/>
    <x v="0"/>
    <n v="68"/>
    <x v="0"/>
    <s v="Asian"/>
    <x v="0"/>
    <x v="1"/>
    <m/>
    <n v="46"/>
    <s v="Delay"/>
    <x v="17"/>
    <n v="8"/>
    <x v="0"/>
    <x v="1"/>
    <x v="2"/>
    <x v="1"/>
  </r>
  <r>
    <n v="208287749"/>
    <s v="S. Shakespeare"/>
    <x v="395"/>
    <s v="Apr"/>
    <n v="2024"/>
    <d v="1899-12-30T17:51:00"/>
    <x v="4"/>
    <x v="0"/>
    <n v="59"/>
    <x v="2"/>
    <s v="Asian"/>
    <x v="0"/>
    <x v="1"/>
    <m/>
    <n v="20"/>
    <s v="Within Time"/>
    <x v="21"/>
    <n v="17"/>
    <x v="2"/>
    <x v="1"/>
    <x v="1"/>
    <x v="1"/>
  </r>
  <r>
    <n v="888656333"/>
    <s v="S. Gration"/>
    <x v="428"/>
    <s v="Aug"/>
    <n v="2024"/>
    <d v="1899-12-30T14:01:00"/>
    <x v="2"/>
    <x v="0"/>
    <n v="12"/>
    <x v="4"/>
    <s v="Asian"/>
    <x v="0"/>
    <x v="1"/>
    <m/>
    <n v="28"/>
    <s v="Within Time"/>
    <x v="21"/>
    <n v="14"/>
    <x v="2"/>
    <x v="1"/>
    <x v="1"/>
    <x v="1"/>
  </r>
  <r>
    <n v="812417789"/>
    <s v="S. Argontt"/>
    <x v="567"/>
    <s v="Mar"/>
    <n v="2024"/>
    <d v="1899-12-30T08:43:00"/>
    <x v="1"/>
    <x v="0"/>
    <n v="13"/>
    <x v="4"/>
    <s v="Asian"/>
    <x v="0"/>
    <x v="1"/>
    <m/>
    <n v="31"/>
    <s v="Delay"/>
    <x v="12"/>
    <n v="8"/>
    <x v="0"/>
    <x v="2"/>
    <x v="0"/>
    <x v="2"/>
  </r>
  <r>
    <n v="368744482"/>
    <s v="S. Blunsen"/>
    <x v="247"/>
    <s v="Jun"/>
    <n v="2023"/>
    <d v="1899-12-30T12:56:00"/>
    <x v="2"/>
    <x v="0"/>
    <n v="4"/>
    <x v="1"/>
    <s v="Asian"/>
    <x v="0"/>
    <x v="1"/>
    <m/>
    <n v="33"/>
    <s v="Delay"/>
    <x v="1"/>
    <n v="12"/>
    <x v="2"/>
    <x v="0"/>
    <x v="0"/>
    <x v="0"/>
  </r>
  <r>
    <n v="424875977"/>
    <s v="S. Wasteney"/>
    <x v="198"/>
    <s v="May"/>
    <n v="2024"/>
    <d v="1899-12-30T12:39:00"/>
    <x v="5"/>
    <x v="0"/>
    <n v="55"/>
    <x v="2"/>
    <s v="Asian"/>
    <x v="0"/>
    <x v="1"/>
    <m/>
    <n v="36"/>
    <s v="Delay"/>
    <x v="24"/>
    <n v="12"/>
    <x v="2"/>
    <x v="1"/>
    <x v="0"/>
    <x v="1"/>
  </r>
  <r>
    <n v="491053734"/>
    <s v="S. Fowkes"/>
    <x v="36"/>
    <s v="Oct"/>
    <n v="2023"/>
    <d v="1899-12-30T06:38:00"/>
    <x v="2"/>
    <x v="0"/>
    <n v="69"/>
    <x v="0"/>
    <s v="Asian"/>
    <x v="0"/>
    <x v="1"/>
    <m/>
    <n v="59"/>
    <s v="Delay"/>
    <x v="9"/>
    <n v="6"/>
    <x v="0"/>
    <x v="3"/>
    <x v="2"/>
    <x v="0"/>
  </r>
  <r>
    <n v="896585072"/>
    <s v="T. Neenan"/>
    <x v="513"/>
    <s v="Jun"/>
    <n v="2023"/>
    <d v="1899-12-30T17:33:00"/>
    <x v="2"/>
    <x v="0"/>
    <n v="73"/>
    <x v="5"/>
    <s v="Asian"/>
    <x v="0"/>
    <x v="1"/>
    <m/>
    <n v="18"/>
    <s v="Within Time"/>
    <x v="21"/>
    <n v="17"/>
    <x v="2"/>
    <x v="1"/>
    <x v="1"/>
    <x v="1"/>
  </r>
  <r>
    <n v="463673398"/>
    <s v="T. Killen"/>
    <x v="516"/>
    <s v="Jun"/>
    <n v="2024"/>
    <d v="1899-12-30T23:51:00"/>
    <x v="3"/>
    <x v="0"/>
    <n v="54"/>
    <x v="2"/>
    <s v="Asian"/>
    <x v="0"/>
    <x v="1"/>
    <m/>
    <n v="19"/>
    <s v="Within Time"/>
    <x v="3"/>
    <n v="23"/>
    <x v="1"/>
    <x v="2"/>
    <x v="1"/>
    <x v="2"/>
  </r>
  <r>
    <n v="853225919"/>
    <s v="T. Munning"/>
    <x v="537"/>
    <s v="Dec"/>
    <n v="2023"/>
    <d v="1899-12-30T23:05:00"/>
    <x v="3"/>
    <x v="0"/>
    <n v="7"/>
    <x v="4"/>
    <s v="Asian"/>
    <x v="0"/>
    <x v="1"/>
    <m/>
    <n v="31"/>
    <s v="Delay"/>
    <x v="29"/>
    <n v="23"/>
    <x v="1"/>
    <x v="2"/>
    <x v="0"/>
    <x v="2"/>
  </r>
  <r>
    <n v="575150423"/>
    <s v="T. Ruane"/>
    <x v="158"/>
    <s v="Mar"/>
    <n v="2024"/>
    <d v="1899-12-30T12:46:00"/>
    <x v="1"/>
    <x v="0"/>
    <n v="21"/>
    <x v="3"/>
    <s v="Asian"/>
    <x v="0"/>
    <x v="1"/>
    <m/>
    <n v="48"/>
    <s v="Delay"/>
    <x v="17"/>
    <n v="12"/>
    <x v="2"/>
    <x v="1"/>
    <x v="2"/>
    <x v="1"/>
  </r>
  <r>
    <n v="283013923"/>
    <s v="U. Biddiss"/>
    <x v="336"/>
    <s v="Jul"/>
    <n v="2023"/>
    <d v="1899-12-30T07:08:00"/>
    <x v="5"/>
    <x v="0"/>
    <n v="9"/>
    <x v="4"/>
    <s v="Asian"/>
    <x v="0"/>
    <x v="1"/>
    <m/>
    <n v="60"/>
    <s v="Delay"/>
    <x v="26"/>
    <n v="7"/>
    <x v="0"/>
    <x v="2"/>
    <x v="2"/>
    <x v="2"/>
  </r>
  <r>
    <n v="167802652"/>
    <s v="V. Risso"/>
    <x v="183"/>
    <s v="Aug"/>
    <n v="2023"/>
    <d v="1899-12-30T15:13:00"/>
    <x v="6"/>
    <x v="0"/>
    <n v="63"/>
    <x v="0"/>
    <s v="Asian"/>
    <x v="0"/>
    <x v="1"/>
    <m/>
    <n v="47"/>
    <s v="Delay"/>
    <x v="21"/>
    <n v="15"/>
    <x v="2"/>
    <x v="1"/>
    <x v="2"/>
    <x v="1"/>
  </r>
  <r>
    <n v="163076166"/>
    <s v="V. Heliot"/>
    <x v="230"/>
    <s v="Jul"/>
    <n v="2024"/>
    <d v="1899-12-30T14:27:00"/>
    <x v="2"/>
    <x v="0"/>
    <n v="42"/>
    <x v="6"/>
    <s v="Asian"/>
    <x v="0"/>
    <x v="1"/>
    <m/>
    <n v="59"/>
    <s v="Delay"/>
    <x v="25"/>
    <n v="14"/>
    <x v="2"/>
    <x v="0"/>
    <x v="2"/>
    <x v="0"/>
  </r>
  <r>
    <n v="529278936"/>
    <s v="W. Birtonshaw"/>
    <x v="260"/>
    <s v="Feb"/>
    <n v="2024"/>
    <d v="1899-12-30T07:39:00"/>
    <x v="1"/>
    <x v="0"/>
    <n v="20"/>
    <x v="3"/>
    <s v="Asian"/>
    <x v="0"/>
    <x v="1"/>
    <m/>
    <n v="43"/>
    <s v="Delay"/>
    <x v="15"/>
    <n v="7"/>
    <x v="0"/>
    <x v="2"/>
    <x v="0"/>
    <x v="2"/>
  </r>
  <r>
    <n v="696534698"/>
    <s v="W. Latliff"/>
    <x v="356"/>
    <s v="Mar"/>
    <n v="2024"/>
    <d v="1899-12-30T19:10:00"/>
    <x v="6"/>
    <x v="0"/>
    <n v="4"/>
    <x v="1"/>
    <s v="Asian"/>
    <x v="0"/>
    <x v="1"/>
    <m/>
    <n v="49"/>
    <s v="Delay"/>
    <x v="5"/>
    <n v="19"/>
    <x v="1"/>
    <x v="0"/>
    <x v="2"/>
    <x v="0"/>
  </r>
  <r>
    <n v="209944931"/>
    <s v="X. Tabert"/>
    <x v="420"/>
    <s v="Jun"/>
    <n v="2023"/>
    <d v="1899-12-30T13:58:00"/>
    <x v="1"/>
    <x v="0"/>
    <n v="37"/>
    <x v="6"/>
    <s v="Asian"/>
    <x v="0"/>
    <x v="1"/>
    <m/>
    <n v="35"/>
    <s v="Delay"/>
    <x v="8"/>
    <n v="13"/>
    <x v="2"/>
    <x v="3"/>
    <x v="0"/>
    <x v="1"/>
  </r>
  <r>
    <n v="531030405"/>
    <s v="Y. Como"/>
    <x v="247"/>
    <s v="Jun"/>
    <n v="2023"/>
    <d v="1899-12-30T03:43:00"/>
    <x v="2"/>
    <x v="0"/>
    <n v="38"/>
    <x v="6"/>
    <s v="Asian"/>
    <x v="0"/>
    <x v="1"/>
    <m/>
    <n v="10"/>
    <s v="Within Time"/>
    <x v="1"/>
    <n v="3"/>
    <x v="3"/>
    <x v="0"/>
    <x v="1"/>
    <x v="0"/>
  </r>
  <r>
    <n v="263401845"/>
    <s v="Y. Hrinchenko"/>
    <x v="44"/>
    <s v="Sep"/>
    <n v="2024"/>
    <d v="1899-12-30T16:29:00"/>
    <x v="3"/>
    <x v="0"/>
    <n v="50"/>
    <x v="2"/>
    <s v="Asian"/>
    <x v="0"/>
    <x v="1"/>
    <m/>
    <n v="21"/>
    <s v="Within Time"/>
    <x v="19"/>
    <n v="16"/>
    <x v="2"/>
    <x v="3"/>
    <x v="1"/>
    <x v="1"/>
  </r>
  <r>
    <n v="738414181"/>
    <s v="Y. Ellison"/>
    <x v="353"/>
    <s v="Jul"/>
    <n v="2023"/>
    <d v="1899-12-30T07:51:00"/>
    <x v="2"/>
    <x v="0"/>
    <n v="54"/>
    <x v="2"/>
    <s v="Asian"/>
    <x v="0"/>
    <x v="1"/>
    <m/>
    <n v="21"/>
    <s v="Within Time"/>
    <x v="27"/>
    <n v="7"/>
    <x v="0"/>
    <x v="3"/>
    <x v="1"/>
    <x v="0"/>
  </r>
  <r>
    <n v="797091351"/>
    <s v="Y. Fretter"/>
    <x v="189"/>
    <s v="Nov"/>
    <n v="2023"/>
    <d v="1899-12-30T00:49:00"/>
    <x v="2"/>
    <x v="0"/>
    <n v="17"/>
    <x v="3"/>
    <s v="Asian"/>
    <x v="0"/>
    <x v="1"/>
    <m/>
    <n v="45"/>
    <s v="Delay"/>
    <x v="12"/>
    <n v="0"/>
    <x v="3"/>
    <x v="2"/>
    <x v="0"/>
    <x v="2"/>
  </r>
  <r>
    <n v="850634711"/>
    <s v="Y. MacCrosson"/>
    <x v="139"/>
    <s v="Dec"/>
    <n v="2023"/>
    <d v="1899-12-30T06:55:00"/>
    <x v="5"/>
    <x v="0"/>
    <n v="63"/>
    <x v="0"/>
    <s v="Asian"/>
    <x v="0"/>
    <x v="1"/>
    <m/>
    <n v="58"/>
    <s v="Delay"/>
    <x v="13"/>
    <n v="6"/>
    <x v="0"/>
    <x v="2"/>
    <x v="2"/>
    <x v="2"/>
  </r>
  <r>
    <n v="518076654"/>
    <s v="Y. Walewski"/>
    <x v="188"/>
    <s v="Aug"/>
    <n v="2023"/>
    <d v="1899-12-30T11:12:00"/>
    <x v="4"/>
    <x v="0"/>
    <n v="77"/>
    <x v="5"/>
    <s v="Asian"/>
    <x v="0"/>
    <x v="1"/>
    <m/>
    <n v="60"/>
    <s v="Delay"/>
    <x v="26"/>
    <n v="11"/>
    <x v="0"/>
    <x v="2"/>
    <x v="2"/>
    <x v="2"/>
  </r>
  <r>
    <n v="807310304"/>
    <s v="Z. Whillock"/>
    <x v="174"/>
    <s v="Oct"/>
    <n v="2023"/>
    <d v="1899-12-30T01:19:00"/>
    <x v="4"/>
    <x v="0"/>
    <n v="13"/>
    <x v="4"/>
    <s v="Asian"/>
    <x v="0"/>
    <x v="1"/>
    <m/>
    <n v="13"/>
    <s v="Within Time"/>
    <x v="11"/>
    <n v="1"/>
    <x v="3"/>
    <x v="0"/>
    <x v="1"/>
    <x v="0"/>
  </r>
  <r>
    <n v="304130114"/>
    <s v="Z. Patrickson"/>
    <x v="161"/>
    <s v="Apr"/>
    <n v="2024"/>
    <d v="1899-12-30T16:38:00"/>
    <x v="5"/>
    <x v="0"/>
    <n v="10"/>
    <x v="4"/>
    <s v="Asian"/>
    <x v="0"/>
    <x v="1"/>
    <m/>
    <n v="22"/>
    <s v="Within Time"/>
    <x v="5"/>
    <n v="16"/>
    <x v="2"/>
    <x v="0"/>
    <x v="1"/>
    <x v="0"/>
  </r>
  <r>
    <n v="815507710"/>
    <s v="Z. Meagher"/>
    <x v="470"/>
    <s v="Nov"/>
    <n v="2023"/>
    <d v="1899-12-30T05:53:00"/>
    <x v="0"/>
    <x v="0"/>
    <n v="46"/>
    <x v="2"/>
    <s v="Asian"/>
    <x v="0"/>
    <x v="1"/>
    <m/>
    <n v="54"/>
    <s v="Delay"/>
    <x v="19"/>
    <n v="5"/>
    <x v="3"/>
    <x v="3"/>
    <x v="2"/>
    <x v="1"/>
  </r>
  <r>
    <n v="477256214"/>
    <s v="D. Aronovich"/>
    <x v="448"/>
    <s v="Jul"/>
    <n v="2024"/>
    <d v="1899-12-30T01:30:00"/>
    <x v="2"/>
    <x v="0"/>
    <n v="50"/>
    <x v="2"/>
    <s v="Asian"/>
    <x v="0"/>
    <x v="1"/>
    <n v="0"/>
    <n v="52"/>
    <s v="Delay"/>
    <x v="2"/>
    <n v="1"/>
    <x v="3"/>
    <x v="1"/>
    <x v="2"/>
    <x v="1"/>
  </r>
  <r>
    <n v="388230487"/>
    <s v="Z. Shalliker"/>
    <x v="127"/>
    <s v="Oct"/>
    <n v="2024"/>
    <d v="1899-12-30T15:05:00"/>
    <x v="3"/>
    <x v="0"/>
    <n v="61"/>
    <x v="0"/>
    <s v="Asian"/>
    <x v="0"/>
    <x v="1"/>
    <n v="0"/>
    <n v="15"/>
    <s v="Within Time"/>
    <x v="22"/>
    <n v="15"/>
    <x v="2"/>
    <x v="1"/>
    <x v="1"/>
    <x v="1"/>
  </r>
  <r>
    <n v="645299188"/>
    <s v="G. Kenion"/>
    <x v="530"/>
    <s v="Apr"/>
    <n v="2024"/>
    <d v="1899-12-30T04:35:00"/>
    <x v="3"/>
    <x v="0"/>
    <n v="48"/>
    <x v="2"/>
    <s v="Asian"/>
    <x v="0"/>
    <x v="1"/>
    <n v="1"/>
    <n v="25"/>
    <s v="Within Time"/>
    <x v="16"/>
    <n v="4"/>
    <x v="3"/>
    <x v="1"/>
    <x v="1"/>
    <x v="1"/>
  </r>
  <r>
    <n v="116099875"/>
    <s v="U. Baggs"/>
    <x v="411"/>
    <s v="Sep"/>
    <n v="2023"/>
    <d v="1899-12-30T14:58:00"/>
    <x v="3"/>
    <x v="0"/>
    <n v="64"/>
    <x v="0"/>
    <s v="Asian"/>
    <x v="0"/>
    <x v="1"/>
    <n v="1"/>
    <n v="30"/>
    <s v="Delay"/>
    <x v="8"/>
    <n v="14"/>
    <x v="2"/>
    <x v="3"/>
    <x v="1"/>
    <x v="1"/>
  </r>
  <r>
    <n v="385043640"/>
    <s v="V. Deamer"/>
    <x v="399"/>
    <s v="Apr"/>
    <n v="2024"/>
    <d v="1899-12-30T14:24:00"/>
    <x v="1"/>
    <x v="0"/>
    <n v="63"/>
    <x v="0"/>
    <s v="Asian"/>
    <x v="0"/>
    <x v="1"/>
    <n v="1"/>
    <n v="60"/>
    <s v="Delay"/>
    <x v="27"/>
    <n v="14"/>
    <x v="2"/>
    <x v="3"/>
    <x v="2"/>
    <x v="0"/>
  </r>
  <r>
    <n v="797109836"/>
    <s v="X. Greatland"/>
    <x v="426"/>
    <s v="Nov"/>
    <n v="2023"/>
    <d v="1899-12-30T13:14:00"/>
    <x v="3"/>
    <x v="0"/>
    <n v="42"/>
    <x v="6"/>
    <s v="Asian"/>
    <x v="0"/>
    <x v="1"/>
    <n v="1"/>
    <n v="14"/>
    <s v="Within Time"/>
    <x v="18"/>
    <n v="13"/>
    <x v="2"/>
    <x v="1"/>
    <x v="1"/>
    <x v="1"/>
  </r>
  <r>
    <n v="579553515"/>
    <s v="X. Viveash"/>
    <x v="146"/>
    <s v="Dec"/>
    <n v="2023"/>
    <d v="1899-12-30T21:26:00"/>
    <x v="3"/>
    <x v="0"/>
    <n v="62"/>
    <x v="0"/>
    <s v="Asian"/>
    <x v="0"/>
    <x v="1"/>
    <n v="1"/>
    <n v="27"/>
    <s v="Within Time"/>
    <x v="14"/>
    <n v="21"/>
    <x v="1"/>
    <x v="0"/>
    <x v="1"/>
    <x v="0"/>
  </r>
  <r>
    <n v="208187645"/>
    <s v="J. Kopps"/>
    <x v="364"/>
    <s v="Sep"/>
    <n v="2023"/>
    <d v="1899-12-30T14:40:00"/>
    <x v="1"/>
    <x v="0"/>
    <n v="47"/>
    <x v="2"/>
    <s v="Asian"/>
    <x v="0"/>
    <x v="1"/>
    <n v="2"/>
    <n v="33"/>
    <s v="Delay"/>
    <x v="11"/>
    <n v="14"/>
    <x v="2"/>
    <x v="0"/>
    <x v="0"/>
    <x v="0"/>
  </r>
  <r>
    <n v="662811902"/>
    <s v="P. Ellerker"/>
    <x v="476"/>
    <s v="Oct"/>
    <n v="2023"/>
    <d v="1899-12-30T20:18:00"/>
    <x v="2"/>
    <x v="0"/>
    <n v="33"/>
    <x v="6"/>
    <s v="Asian"/>
    <x v="0"/>
    <x v="1"/>
    <n v="2"/>
    <n v="34"/>
    <s v="Delay"/>
    <x v="7"/>
    <n v="20"/>
    <x v="1"/>
    <x v="2"/>
    <x v="0"/>
    <x v="2"/>
  </r>
  <r>
    <n v="595744278"/>
    <s v="R. Eccleston"/>
    <x v="524"/>
    <s v="Oct"/>
    <n v="2024"/>
    <d v="1899-12-30T09:08:00"/>
    <x v="4"/>
    <x v="0"/>
    <n v="67"/>
    <x v="0"/>
    <s v="Asian"/>
    <x v="0"/>
    <x v="1"/>
    <n v="2"/>
    <n v="19"/>
    <s v="Within Time"/>
    <x v="26"/>
    <n v="9"/>
    <x v="0"/>
    <x v="2"/>
    <x v="1"/>
    <x v="2"/>
  </r>
  <r>
    <n v="759610298"/>
    <s v="W. Houtby"/>
    <x v="46"/>
    <s v="May"/>
    <n v="2024"/>
    <d v="1899-12-30T20:42:00"/>
    <x v="0"/>
    <x v="0"/>
    <n v="22"/>
    <x v="3"/>
    <s v="Asian"/>
    <x v="0"/>
    <x v="1"/>
    <n v="2"/>
    <n v="28"/>
    <s v="Within Time"/>
    <x v="1"/>
    <n v="20"/>
    <x v="1"/>
    <x v="0"/>
    <x v="1"/>
    <x v="0"/>
  </r>
  <r>
    <n v="834601903"/>
    <s v="M. Lambdean"/>
    <x v="259"/>
    <s v="Feb"/>
    <n v="2024"/>
    <d v="1899-12-30T04:15:00"/>
    <x v="0"/>
    <x v="0"/>
    <n v="68"/>
    <x v="0"/>
    <s v="Asian"/>
    <x v="0"/>
    <x v="1"/>
    <n v="4"/>
    <n v="45"/>
    <s v="Delay"/>
    <x v="26"/>
    <n v="4"/>
    <x v="3"/>
    <x v="2"/>
    <x v="0"/>
    <x v="2"/>
  </r>
  <r>
    <n v="793467396"/>
    <s v="R. Scurrey"/>
    <x v="158"/>
    <s v="Mar"/>
    <n v="2024"/>
    <d v="1899-12-30T20:53:00"/>
    <x v="1"/>
    <x v="0"/>
    <n v="64"/>
    <x v="0"/>
    <s v="Asian"/>
    <x v="0"/>
    <x v="1"/>
    <n v="4"/>
    <n v="22"/>
    <s v="Within Time"/>
    <x v="17"/>
    <n v="20"/>
    <x v="1"/>
    <x v="1"/>
    <x v="1"/>
    <x v="1"/>
  </r>
  <r>
    <n v="273042588"/>
    <s v="U. MacVagh"/>
    <x v="28"/>
    <s v="Apr"/>
    <n v="2024"/>
    <d v="1899-12-30T13:46:00"/>
    <x v="6"/>
    <x v="0"/>
    <n v="14"/>
    <x v="4"/>
    <s v="Asian"/>
    <x v="0"/>
    <x v="1"/>
    <n v="4"/>
    <n v="47"/>
    <s v="Delay"/>
    <x v="17"/>
    <n v="13"/>
    <x v="2"/>
    <x v="1"/>
    <x v="2"/>
    <x v="1"/>
  </r>
  <r>
    <n v="483023338"/>
    <s v="W. Magovern"/>
    <x v="375"/>
    <s v="Sep"/>
    <n v="2023"/>
    <d v="1899-12-30T20:44:00"/>
    <x v="0"/>
    <x v="0"/>
    <n v="28"/>
    <x v="3"/>
    <s v="Asian"/>
    <x v="0"/>
    <x v="1"/>
    <n v="4"/>
    <n v="50"/>
    <s v="Delay"/>
    <x v="23"/>
    <n v="20"/>
    <x v="1"/>
    <x v="2"/>
    <x v="2"/>
    <x v="2"/>
  </r>
  <r>
    <n v="294142716"/>
    <s v="X. Undrill"/>
    <x v="59"/>
    <s v="Sep"/>
    <n v="2023"/>
    <d v="1899-12-30T09:18:00"/>
    <x v="1"/>
    <x v="0"/>
    <n v="26"/>
    <x v="3"/>
    <s v="Asian"/>
    <x v="0"/>
    <x v="1"/>
    <n v="4"/>
    <n v="30"/>
    <s v="Delay"/>
    <x v="3"/>
    <n v="9"/>
    <x v="0"/>
    <x v="2"/>
    <x v="1"/>
    <x v="2"/>
  </r>
  <r>
    <n v="606089022"/>
    <s v="C. Hawkslee"/>
    <x v="385"/>
    <s v="Apr"/>
    <n v="2023"/>
    <d v="1899-12-30T06:13:00"/>
    <x v="4"/>
    <x v="0"/>
    <n v="51"/>
    <x v="2"/>
    <s v="Asian"/>
    <x v="0"/>
    <x v="1"/>
    <n v="5"/>
    <n v="35"/>
    <s v="Delay"/>
    <x v="8"/>
    <n v="6"/>
    <x v="0"/>
    <x v="3"/>
    <x v="0"/>
    <x v="1"/>
  </r>
  <r>
    <n v="474687516"/>
    <s v="C. Dixsee"/>
    <x v="423"/>
    <s v="May"/>
    <n v="2024"/>
    <d v="1899-12-30T11:22:00"/>
    <x v="5"/>
    <x v="0"/>
    <n v="66"/>
    <x v="0"/>
    <s v="Asian"/>
    <x v="0"/>
    <x v="1"/>
    <n v="5"/>
    <n v="43"/>
    <s v="Delay"/>
    <x v="8"/>
    <n v="11"/>
    <x v="0"/>
    <x v="3"/>
    <x v="0"/>
    <x v="1"/>
  </r>
  <r>
    <n v="650108629"/>
    <s v="K. Boater"/>
    <x v="112"/>
    <s v="Apr"/>
    <n v="2023"/>
    <d v="1899-12-30T02:19:00"/>
    <x v="0"/>
    <x v="0"/>
    <n v="54"/>
    <x v="2"/>
    <s v="Asian"/>
    <x v="0"/>
    <x v="1"/>
    <n v="5"/>
    <n v="11"/>
    <s v="Within Time"/>
    <x v="5"/>
    <n v="2"/>
    <x v="3"/>
    <x v="0"/>
    <x v="1"/>
    <x v="0"/>
  </r>
  <r>
    <n v="725626165"/>
    <s v="G. Martignon"/>
    <x v="10"/>
    <s v="Jul"/>
    <n v="2024"/>
    <d v="1899-12-30T20:45:00"/>
    <x v="5"/>
    <x v="0"/>
    <n v="77"/>
    <x v="5"/>
    <s v="Asian"/>
    <x v="0"/>
    <x v="1"/>
    <n v="6"/>
    <n v="23"/>
    <s v="Within Time"/>
    <x v="7"/>
    <n v="20"/>
    <x v="1"/>
    <x v="2"/>
    <x v="1"/>
    <x v="2"/>
  </r>
  <r>
    <n v="693693206"/>
    <s v="J. Trelevan"/>
    <x v="340"/>
    <s v="May"/>
    <n v="2023"/>
    <d v="1899-12-30T14:08:00"/>
    <x v="0"/>
    <x v="0"/>
    <n v="39"/>
    <x v="6"/>
    <s v="Asian"/>
    <x v="0"/>
    <x v="1"/>
    <n v="6"/>
    <n v="40"/>
    <s v="Delay"/>
    <x v="24"/>
    <n v="14"/>
    <x v="2"/>
    <x v="1"/>
    <x v="0"/>
    <x v="1"/>
  </r>
  <r>
    <n v="563737538"/>
    <s v="N. Mowson"/>
    <x v="312"/>
    <s v="Oct"/>
    <n v="2023"/>
    <d v="1899-12-30T12:03:00"/>
    <x v="1"/>
    <x v="0"/>
    <n v="77"/>
    <x v="5"/>
    <s v="Asian"/>
    <x v="0"/>
    <x v="1"/>
    <n v="6"/>
    <n v="56"/>
    <s v="Delay"/>
    <x v="20"/>
    <n v="12"/>
    <x v="2"/>
    <x v="3"/>
    <x v="2"/>
    <x v="0"/>
  </r>
  <r>
    <n v="622417512"/>
    <s v="P. Kepp"/>
    <x v="404"/>
    <s v="Nov"/>
    <n v="2023"/>
    <d v="1899-12-30T11:22:00"/>
    <x v="2"/>
    <x v="0"/>
    <n v="23"/>
    <x v="3"/>
    <s v="Asian"/>
    <x v="0"/>
    <x v="1"/>
    <n v="6"/>
    <n v="54"/>
    <s v="Delay"/>
    <x v="3"/>
    <n v="11"/>
    <x v="0"/>
    <x v="2"/>
    <x v="2"/>
    <x v="2"/>
  </r>
  <r>
    <n v="229501494"/>
    <s v="A. Ludlom"/>
    <x v="145"/>
    <s v="May"/>
    <n v="2023"/>
    <d v="1899-12-30T16:54:00"/>
    <x v="3"/>
    <x v="0"/>
    <n v="47"/>
    <x v="2"/>
    <s v="Asian"/>
    <x v="0"/>
    <x v="1"/>
    <n v="7"/>
    <n v="35"/>
    <s v="Delay"/>
    <x v="28"/>
    <n v="16"/>
    <x v="2"/>
    <x v="0"/>
    <x v="0"/>
    <x v="2"/>
  </r>
  <r>
    <n v="109595859"/>
    <s v="B. Langfield"/>
    <x v="475"/>
    <s v="Apr"/>
    <n v="2023"/>
    <d v="1899-12-30T19:09:00"/>
    <x v="1"/>
    <x v="0"/>
    <n v="26"/>
    <x v="3"/>
    <s v="Asian"/>
    <x v="0"/>
    <x v="1"/>
    <n v="7"/>
    <n v="57"/>
    <s v="Delay"/>
    <x v="4"/>
    <n v="19"/>
    <x v="1"/>
    <x v="2"/>
    <x v="2"/>
    <x v="2"/>
  </r>
  <r>
    <n v="580286655"/>
    <s v="E. Christer"/>
    <x v="456"/>
    <s v="Apr"/>
    <n v="2024"/>
    <d v="1899-12-30T04:01:00"/>
    <x v="6"/>
    <x v="0"/>
    <n v="60"/>
    <x v="0"/>
    <s v="Asian"/>
    <x v="0"/>
    <x v="1"/>
    <n v="7"/>
    <n v="55"/>
    <s v="Delay"/>
    <x v="3"/>
    <n v="4"/>
    <x v="3"/>
    <x v="2"/>
    <x v="2"/>
    <x v="2"/>
  </r>
  <r>
    <n v="409753660"/>
    <s v="M. McKintosh"/>
    <x v="412"/>
    <s v="Jan"/>
    <n v="2024"/>
    <d v="1899-12-30T20:04:00"/>
    <x v="6"/>
    <x v="0"/>
    <n v="73"/>
    <x v="5"/>
    <s v="Asian"/>
    <x v="0"/>
    <x v="1"/>
    <n v="7"/>
    <n v="26"/>
    <s v="Within Time"/>
    <x v="12"/>
    <n v="20"/>
    <x v="1"/>
    <x v="2"/>
    <x v="1"/>
    <x v="2"/>
  </r>
  <r>
    <n v="498932576"/>
    <s v="N. Culp"/>
    <x v="568"/>
    <s v="Dec"/>
    <n v="2023"/>
    <d v="1899-12-30T12:38:00"/>
    <x v="5"/>
    <x v="0"/>
    <n v="74"/>
    <x v="5"/>
    <s v="Asian"/>
    <x v="0"/>
    <x v="1"/>
    <n v="7"/>
    <n v="22"/>
    <s v="Within Time"/>
    <x v="19"/>
    <n v="12"/>
    <x v="2"/>
    <x v="3"/>
    <x v="1"/>
    <x v="1"/>
  </r>
  <r>
    <n v="256400553"/>
    <s v="T. Medford"/>
    <x v="221"/>
    <s v="May"/>
    <n v="2024"/>
    <d v="1899-12-30T17:55:00"/>
    <x v="0"/>
    <x v="0"/>
    <n v="23"/>
    <x v="3"/>
    <s v="Asian"/>
    <x v="0"/>
    <x v="1"/>
    <n v="7"/>
    <n v="59"/>
    <s v="Delay"/>
    <x v="21"/>
    <n v="17"/>
    <x v="2"/>
    <x v="1"/>
    <x v="2"/>
    <x v="1"/>
  </r>
  <r>
    <n v="700497461"/>
    <s v="Y. Liff"/>
    <x v="81"/>
    <s v="Oct"/>
    <n v="2024"/>
    <d v="1899-12-30T11:51:00"/>
    <x v="4"/>
    <x v="0"/>
    <n v="61"/>
    <x v="0"/>
    <s v="Asian"/>
    <x v="0"/>
    <x v="1"/>
    <n v="7"/>
    <n v="27"/>
    <s v="Within Time"/>
    <x v="20"/>
    <n v="11"/>
    <x v="0"/>
    <x v="3"/>
    <x v="1"/>
    <x v="0"/>
  </r>
  <r>
    <n v="883528117"/>
    <s v="P. Blasio"/>
    <x v="134"/>
    <s v="Apr"/>
    <n v="2023"/>
    <d v="1899-12-30T21:38:00"/>
    <x v="3"/>
    <x v="0"/>
    <n v="2"/>
    <x v="1"/>
    <s v="Asian"/>
    <x v="0"/>
    <x v="1"/>
    <n v="8"/>
    <n v="44"/>
    <s v="Delay"/>
    <x v="12"/>
    <n v="21"/>
    <x v="1"/>
    <x v="2"/>
    <x v="0"/>
    <x v="2"/>
  </r>
  <r>
    <n v="828978389"/>
    <s v="U. Baudassi"/>
    <x v="79"/>
    <s v="Oct"/>
    <n v="2024"/>
    <d v="1899-12-30T05:43:00"/>
    <x v="5"/>
    <x v="0"/>
    <n v="18"/>
    <x v="3"/>
    <s v="Asian"/>
    <x v="0"/>
    <x v="1"/>
    <n v="8"/>
    <n v="47"/>
    <s v="Delay"/>
    <x v="10"/>
    <n v="5"/>
    <x v="3"/>
    <x v="2"/>
    <x v="2"/>
    <x v="2"/>
  </r>
  <r>
    <n v="268032892"/>
    <s v="B. Chapelhow"/>
    <x v="556"/>
    <s v="Mar"/>
    <n v="2024"/>
    <d v="1899-12-30T20:16:00"/>
    <x v="1"/>
    <x v="0"/>
    <n v="68"/>
    <x v="0"/>
    <s v="Asian"/>
    <x v="0"/>
    <x v="1"/>
    <n v="9"/>
    <n v="58"/>
    <s v="Delay"/>
    <x v="11"/>
    <n v="20"/>
    <x v="1"/>
    <x v="0"/>
    <x v="2"/>
    <x v="0"/>
  </r>
  <r>
    <n v="550988214"/>
    <s v="C. Huddle"/>
    <x v="21"/>
    <s v="Nov"/>
    <n v="2023"/>
    <d v="1899-12-30T20:18:00"/>
    <x v="5"/>
    <x v="0"/>
    <n v="66"/>
    <x v="0"/>
    <s v="Asian"/>
    <x v="0"/>
    <x v="1"/>
    <n v="9"/>
    <n v="52"/>
    <s v="Delay"/>
    <x v="14"/>
    <n v="20"/>
    <x v="1"/>
    <x v="0"/>
    <x v="2"/>
    <x v="0"/>
  </r>
  <r>
    <n v="452216657"/>
    <s v="G. Yatman"/>
    <x v="335"/>
    <s v="Dec"/>
    <n v="2023"/>
    <d v="1899-12-30T14:54:00"/>
    <x v="5"/>
    <x v="0"/>
    <n v="42"/>
    <x v="6"/>
    <s v="Asian"/>
    <x v="0"/>
    <x v="1"/>
    <n v="9"/>
    <n v="33"/>
    <s v="Delay"/>
    <x v="21"/>
    <n v="14"/>
    <x v="2"/>
    <x v="1"/>
    <x v="0"/>
    <x v="1"/>
  </r>
  <r>
    <n v="722047671"/>
    <s v="R. Mews"/>
    <x v="527"/>
    <s v="Jul"/>
    <n v="2023"/>
    <d v="1899-12-30T03:53:00"/>
    <x v="4"/>
    <x v="0"/>
    <n v="46"/>
    <x v="2"/>
    <s v="Asian"/>
    <x v="0"/>
    <x v="1"/>
    <n v="9"/>
    <n v="17"/>
    <s v="Within Time"/>
    <x v="8"/>
    <n v="3"/>
    <x v="3"/>
    <x v="3"/>
    <x v="1"/>
    <x v="1"/>
  </r>
  <r>
    <n v="875565328"/>
    <s v="X. Tetla"/>
    <x v="17"/>
    <s v="Sep"/>
    <n v="2023"/>
    <d v="1899-12-30T18:23:00"/>
    <x v="4"/>
    <x v="0"/>
    <n v="39"/>
    <x v="6"/>
    <s v="Asian"/>
    <x v="0"/>
    <x v="1"/>
    <n v="9"/>
    <n v="17"/>
    <s v="Within Time"/>
    <x v="2"/>
    <n v="18"/>
    <x v="1"/>
    <x v="1"/>
    <x v="1"/>
    <x v="1"/>
  </r>
  <r>
    <n v="115602041"/>
    <s v="Z. Racher"/>
    <x v="311"/>
    <s v="May"/>
    <n v="2024"/>
    <d v="1899-12-30T11:07:00"/>
    <x v="6"/>
    <x v="0"/>
    <n v="60"/>
    <x v="0"/>
    <s v="Asian"/>
    <x v="0"/>
    <x v="1"/>
    <n v="9"/>
    <n v="51"/>
    <s v="Delay"/>
    <x v="28"/>
    <n v="11"/>
    <x v="0"/>
    <x v="0"/>
    <x v="2"/>
    <x v="2"/>
  </r>
  <r>
    <n v="559163603"/>
    <s v="B. Lewton"/>
    <x v="367"/>
    <s v="Nov"/>
    <n v="2023"/>
    <d v="1899-12-30T07:21:00"/>
    <x v="1"/>
    <x v="0"/>
    <n v="12"/>
    <x v="4"/>
    <s v="Asian"/>
    <x v="0"/>
    <x v="1"/>
    <n v="10"/>
    <n v="34"/>
    <s v="Delay"/>
    <x v="6"/>
    <n v="7"/>
    <x v="0"/>
    <x v="3"/>
    <x v="0"/>
    <x v="0"/>
  </r>
  <r>
    <n v="182514982"/>
    <s v="C. Ferreira"/>
    <x v="147"/>
    <s v="Dec"/>
    <n v="2023"/>
    <d v="1899-12-30T05:04:00"/>
    <x v="5"/>
    <x v="0"/>
    <n v="52"/>
    <x v="2"/>
    <s v="Asian"/>
    <x v="0"/>
    <x v="1"/>
    <n v="10"/>
    <n v="10"/>
    <s v="Within Time"/>
    <x v="4"/>
    <n v="5"/>
    <x v="3"/>
    <x v="2"/>
    <x v="1"/>
    <x v="2"/>
  </r>
  <r>
    <n v="174028280"/>
    <s v="G. Coppard"/>
    <x v="80"/>
    <s v="Oct"/>
    <n v="2024"/>
    <d v="1899-12-30T11:58:00"/>
    <x v="2"/>
    <x v="0"/>
    <n v="38"/>
    <x v="6"/>
    <s v="Asian"/>
    <x v="0"/>
    <x v="1"/>
    <n v="10"/>
    <n v="31"/>
    <s v="Delay"/>
    <x v="8"/>
    <n v="11"/>
    <x v="0"/>
    <x v="3"/>
    <x v="0"/>
    <x v="1"/>
  </r>
  <r>
    <n v="891689213"/>
    <s v="I. Collicott"/>
    <x v="400"/>
    <s v="Oct"/>
    <n v="2024"/>
    <d v="1899-12-30T09:37:00"/>
    <x v="2"/>
    <x v="0"/>
    <n v="60"/>
    <x v="0"/>
    <s v="Asian"/>
    <x v="0"/>
    <x v="1"/>
    <n v="10"/>
    <n v="27"/>
    <s v="Within Time"/>
    <x v="14"/>
    <n v="9"/>
    <x v="0"/>
    <x v="0"/>
    <x v="1"/>
    <x v="0"/>
  </r>
  <r>
    <n v="148355241"/>
    <s v="N. Roxby"/>
    <x v="564"/>
    <s v="Jun"/>
    <n v="2024"/>
    <d v="1899-12-30T18:06:00"/>
    <x v="3"/>
    <x v="0"/>
    <n v="53"/>
    <x v="2"/>
    <s v="Asian"/>
    <x v="0"/>
    <x v="1"/>
    <n v="10"/>
    <n v="54"/>
    <s v="Delay"/>
    <x v="30"/>
    <n v="18"/>
    <x v="1"/>
    <x v="3"/>
    <x v="2"/>
    <x v="1"/>
  </r>
  <r>
    <n v="232200713"/>
    <s v="R. Simoncelli"/>
    <x v="160"/>
    <s v="Apr"/>
    <n v="2023"/>
    <d v="1899-12-30T09:32:00"/>
    <x v="4"/>
    <x v="0"/>
    <n v="37"/>
    <x v="6"/>
    <s v="Asian"/>
    <x v="0"/>
    <x v="1"/>
    <n v="10"/>
    <n v="58"/>
    <s v="Delay"/>
    <x v="15"/>
    <n v="9"/>
    <x v="0"/>
    <x v="2"/>
    <x v="2"/>
    <x v="2"/>
  </r>
  <r>
    <n v="620193129"/>
    <s v="A. Plumb"/>
    <x v="8"/>
    <s v="Feb"/>
    <n v="2024"/>
    <d v="1899-12-30T10:03:00"/>
    <x v="4"/>
    <x v="0"/>
    <n v="70"/>
    <x v="5"/>
    <s v="Asian"/>
    <x v="2"/>
    <x v="1"/>
    <m/>
    <n v="55"/>
    <s v="Delay"/>
    <x v="5"/>
    <n v="10"/>
    <x v="0"/>
    <x v="0"/>
    <x v="2"/>
    <x v="0"/>
  </r>
  <r>
    <n v="419613209"/>
    <s v="C. Hassett"/>
    <x v="379"/>
    <s v="Mar"/>
    <n v="2024"/>
    <d v="1899-12-30T07:57:00"/>
    <x v="3"/>
    <x v="0"/>
    <n v="55"/>
    <x v="2"/>
    <s v="Asian"/>
    <x v="2"/>
    <x v="1"/>
    <m/>
    <n v="33"/>
    <s v="Delay"/>
    <x v="24"/>
    <n v="7"/>
    <x v="0"/>
    <x v="1"/>
    <x v="0"/>
    <x v="1"/>
  </r>
  <r>
    <n v="334811151"/>
    <s v="D. Elsop"/>
    <x v="311"/>
    <s v="May"/>
    <n v="2024"/>
    <d v="1899-12-30T09:49:00"/>
    <x v="6"/>
    <x v="0"/>
    <n v="63"/>
    <x v="0"/>
    <s v="Asian"/>
    <x v="2"/>
    <x v="1"/>
    <m/>
    <n v="51"/>
    <s v="Delay"/>
    <x v="28"/>
    <n v="9"/>
    <x v="0"/>
    <x v="0"/>
    <x v="2"/>
    <x v="2"/>
  </r>
  <r>
    <n v="743059830"/>
    <s v="E. Coslett"/>
    <x v="159"/>
    <s v="Jul"/>
    <n v="2023"/>
    <d v="1899-12-30T14:37:00"/>
    <x v="1"/>
    <x v="0"/>
    <n v="12"/>
    <x v="4"/>
    <s v="Asian"/>
    <x v="2"/>
    <x v="1"/>
    <m/>
    <n v="47"/>
    <s v="Delay"/>
    <x v="13"/>
    <n v="14"/>
    <x v="2"/>
    <x v="2"/>
    <x v="2"/>
    <x v="2"/>
  </r>
  <r>
    <n v="774121839"/>
    <s v="E. Toplis"/>
    <x v="120"/>
    <s v="Jul"/>
    <n v="2024"/>
    <d v="1899-12-30T05:20:00"/>
    <x v="6"/>
    <x v="0"/>
    <n v="74"/>
    <x v="5"/>
    <s v="Asian"/>
    <x v="2"/>
    <x v="1"/>
    <m/>
    <n v="56"/>
    <s v="Delay"/>
    <x v="11"/>
    <n v="5"/>
    <x v="3"/>
    <x v="0"/>
    <x v="2"/>
    <x v="0"/>
  </r>
  <r>
    <n v="427878857"/>
    <s v="F. Pessler"/>
    <x v="506"/>
    <s v="Feb"/>
    <n v="2024"/>
    <d v="1899-12-30T12:24:00"/>
    <x v="5"/>
    <x v="0"/>
    <n v="40"/>
    <x v="6"/>
    <s v="Asian"/>
    <x v="2"/>
    <x v="1"/>
    <m/>
    <n v="33"/>
    <s v="Delay"/>
    <x v="30"/>
    <n v="12"/>
    <x v="2"/>
    <x v="3"/>
    <x v="0"/>
    <x v="1"/>
  </r>
  <r>
    <n v="339365145"/>
    <s v="F. Tregear"/>
    <x v="381"/>
    <s v="Nov"/>
    <n v="2023"/>
    <d v="1899-12-30T02:15:00"/>
    <x v="5"/>
    <x v="0"/>
    <n v="24"/>
    <x v="3"/>
    <s v="Asian"/>
    <x v="2"/>
    <x v="1"/>
    <m/>
    <n v="36"/>
    <s v="Delay"/>
    <x v="24"/>
    <n v="2"/>
    <x v="3"/>
    <x v="1"/>
    <x v="0"/>
    <x v="1"/>
  </r>
  <r>
    <n v="296038130"/>
    <s v="K. Curteis"/>
    <x v="1"/>
    <s v="Jun"/>
    <n v="2024"/>
    <d v="1899-12-30T18:04:00"/>
    <x v="1"/>
    <x v="0"/>
    <n v="12"/>
    <x v="4"/>
    <s v="Asian"/>
    <x v="2"/>
    <x v="1"/>
    <m/>
    <n v="52"/>
    <s v="Delay"/>
    <x v="1"/>
    <n v="18"/>
    <x v="1"/>
    <x v="0"/>
    <x v="2"/>
    <x v="0"/>
  </r>
  <r>
    <n v="560195168"/>
    <s v="L. Conew"/>
    <x v="172"/>
    <s v="Aug"/>
    <n v="2024"/>
    <d v="1899-12-30T17:39:00"/>
    <x v="1"/>
    <x v="0"/>
    <n v="66"/>
    <x v="0"/>
    <s v="Asian"/>
    <x v="2"/>
    <x v="1"/>
    <m/>
    <n v="13"/>
    <s v="Within Time"/>
    <x v="15"/>
    <n v="17"/>
    <x v="2"/>
    <x v="2"/>
    <x v="1"/>
    <x v="2"/>
  </r>
  <r>
    <n v="602785992"/>
    <s v="M. Pickford"/>
    <x v="256"/>
    <s v="May"/>
    <n v="2023"/>
    <d v="1899-12-30T16:20:00"/>
    <x v="3"/>
    <x v="0"/>
    <n v="50"/>
    <x v="2"/>
    <s v="Asian"/>
    <x v="2"/>
    <x v="1"/>
    <m/>
    <n v="22"/>
    <s v="Within Time"/>
    <x v="20"/>
    <n v="16"/>
    <x v="2"/>
    <x v="3"/>
    <x v="1"/>
    <x v="0"/>
  </r>
  <r>
    <n v="135557285"/>
    <s v="P. Reckus"/>
    <x v="387"/>
    <s v="Apr"/>
    <n v="2024"/>
    <d v="1899-12-30T13:48:00"/>
    <x v="0"/>
    <x v="0"/>
    <n v="34"/>
    <x v="6"/>
    <s v="Asian"/>
    <x v="2"/>
    <x v="1"/>
    <m/>
    <n v="57"/>
    <s v="Delay"/>
    <x v="15"/>
    <n v="13"/>
    <x v="2"/>
    <x v="2"/>
    <x v="2"/>
    <x v="2"/>
  </r>
  <r>
    <n v="310638184"/>
    <s v="R. Jurgen"/>
    <x v="502"/>
    <s v="Sep"/>
    <n v="2023"/>
    <d v="1899-12-30T03:09:00"/>
    <x v="2"/>
    <x v="0"/>
    <n v="54"/>
    <x v="2"/>
    <s v="Asian"/>
    <x v="2"/>
    <x v="1"/>
    <m/>
    <n v="25"/>
    <s v="Within Time"/>
    <x v="26"/>
    <n v="3"/>
    <x v="3"/>
    <x v="2"/>
    <x v="1"/>
    <x v="2"/>
  </r>
  <r>
    <n v="169607674"/>
    <s v="S. Degoey"/>
    <x v="237"/>
    <s v="May"/>
    <n v="2024"/>
    <d v="1899-12-30T03:45:00"/>
    <x v="2"/>
    <x v="0"/>
    <n v="62"/>
    <x v="0"/>
    <s v="Asian"/>
    <x v="2"/>
    <x v="1"/>
    <m/>
    <n v="29"/>
    <s v="Within Time"/>
    <x v="12"/>
    <n v="3"/>
    <x v="3"/>
    <x v="2"/>
    <x v="1"/>
    <x v="2"/>
  </r>
  <r>
    <n v="490348816"/>
    <s v="T. Sheddan"/>
    <x v="239"/>
    <s v="Jan"/>
    <n v="2024"/>
    <d v="1899-12-30T19:25:00"/>
    <x v="2"/>
    <x v="0"/>
    <n v="52"/>
    <x v="2"/>
    <s v="Asian"/>
    <x v="2"/>
    <x v="1"/>
    <m/>
    <n v="18"/>
    <s v="Within Time"/>
    <x v="25"/>
    <n v="19"/>
    <x v="1"/>
    <x v="0"/>
    <x v="1"/>
    <x v="0"/>
  </r>
  <r>
    <n v="614703664"/>
    <s v="T. Mcasparan"/>
    <x v="488"/>
    <s v="Apr"/>
    <n v="2024"/>
    <d v="1899-12-30T00:02:00"/>
    <x v="2"/>
    <x v="0"/>
    <n v="41"/>
    <x v="6"/>
    <s v="Asian"/>
    <x v="2"/>
    <x v="1"/>
    <m/>
    <n v="31"/>
    <s v="Delay"/>
    <x v="10"/>
    <n v="0"/>
    <x v="3"/>
    <x v="2"/>
    <x v="0"/>
    <x v="2"/>
  </r>
  <r>
    <n v="402454382"/>
    <s v="U. Fitzpayn"/>
    <x v="105"/>
    <s v="Jun"/>
    <n v="2024"/>
    <d v="1899-12-30T02:21:00"/>
    <x v="4"/>
    <x v="0"/>
    <n v="51"/>
    <x v="2"/>
    <s v="Asian"/>
    <x v="2"/>
    <x v="1"/>
    <m/>
    <n v="40"/>
    <s v="Delay"/>
    <x v="8"/>
    <n v="2"/>
    <x v="3"/>
    <x v="3"/>
    <x v="0"/>
    <x v="1"/>
  </r>
  <r>
    <n v="264247455"/>
    <s v="W. Normanvill"/>
    <x v="379"/>
    <s v="Mar"/>
    <n v="2024"/>
    <d v="1899-12-30T02:02:00"/>
    <x v="3"/>
    <x v="0"/>
    <n v="27"/>
    <x v="3"/>
    <s v="Asian"/>
    <x v="2"/>
    <x v="1"/>
    <m/>
    <n v="50"/>
    <s v="Delay"/>
    <x v="24"/>
    <n v="2"/>
    <x v="3"/>
    <x v="1"/>
    <x v="2"/>
    <x v="1"/>
  </r>
  <r>
    <n v="574278945"/>
    <s v="X. Presidey"/>
    <x v="486"/>
    <s v="Apr"/>
    <n v="2023"/>
    <d v="1899-12-30T10:00:00"/>
    <x v="4"/>
    <x v="0"/>
    <n v="3"/>
    <x v="1"/>
    <s v="Asian"/>
    <x v="2"/>
    <x v="1"/>
    <m/>
    <n v="22"/>
    <s v="Within Time"/>
    <x v="24"/>
    <n v="10"/>
    <x v="0"/>
    <x v="1"/>
    <x v="1"/>
    <x v="1"/>
  </r>
  <r>
    <n v="189450235"/>
    <s v="S. Dickerson"/>
    <x v="317"/>
    <s v="Nov"/>
    <n v="2023"/>
    <d v="1899-12-30T22:44:00"/>
    <x v="1"/>
    <x v="0"/>
    <n v="1"/>
    <x v="1"/>
    <s v="Asian"/>
    <x v="2"/>
    <x v="1"/>
    <n v="1"/>
    <n v="54"/>
    <s v="Delay"/>
    <x v="10"/>
    <n v="22"/>
    <x v="1"/>
    <x v="2"/>
    <x v="2"/>
    <x v="2"/>
  </r>
  <r>
    <n v="421159145"/>
    <s v="F. Brunsen"/>
    <x v="132"/>
    <s v="Jan"/>
    <n v="2024"/>
    <d v="1899-12-30T10:32:00"/>
    <x v="3"/>
    <x v="0"/>
    <n v="77"/>
    <x v="5"/>
    <s v="Asian"/>
    <x v="2"/>
    <x v="1"/>
    <n v="3"/>
    <n v="28"/>
    <s v="Within Time"/>
    <x v="16"/>
    <n v="10"/>
    <x v="0"/>
    <x v="1"/>
    <x v="1"/>
    <x v="1"/>
  </r>
  <r>
    <n v="787594271"/>
    <s v="N. McCole"/>
    <x v="237"/>
    <s v="May"/>
    <n v="2024"/>
    <d v="1899-12-30T15:14:00"/>
    <x v="2"/>
    <x v="0"/>
    <n v="23"/>
    <x v="3"/>
    <s v="Asian"/>
    <x v="2"/>
    <x v="1"/>
    <n v="3"/>
    <n v="35"/>
    <s v="Delay"/>
    <x v="12"/>
    <n v="15"/>
    <x v="2"/>
    <x v="2"/>
    <x v="0"/>
    <x v="2"/>
  </r>
  <r>
    <n v="503576754"/>
    <s v="C. Sharpless"/>
    <x v="77"/>
    <s v="Nov"/>
    <n v="2023"/>
    <d v="1899-12-30T14:56:00"/>
    <x v="3"/>
    <x v="0"/>
    <n v="14"/>
    <x v="4"/>
    <s v="Asian"/>
    <x v="2"/>
    <x v="1"/>
    <n v="6"/>
    <n v="18"/>
    <s v="Within Time"/>
    <x v="5"/>
    <n v="14"/>
    <x v="2"/>
    <x v="0"/>
    <x v="1"/>
    <x v="0"/>
  </r>
  <r>
    <n v="871306974"/>
    <s v="J. Furlong"/>
    <x v="245"/>
    <s v="Nov"/>
    <n v="2023"/>
    <d v="1899-12-30T21:15:00"/>
    <x v="5"/>
    <x v="0"/>
    <n v="5"/>
    <x v="4"/>
    <s v="Asian"/>
    <x v="2"/>
    <x v="1"/>
    <n v="6"/>
    <n v="51"/>
    <s v="Delay"/>
    <x v="8"/>
    <n v="21"/>
    <x v="1"/>
    <x v="3"/>
    <x v="2"/>
    <x v="1"/>
  </r>
  <r>
    <n v="802141812"/>
    <s v="J. Methven"/>
    <x v="167"/>
    <s v="Aug"/>
    <n v="2024"/>
    <d v="1899-12-30T08:24:00"/>
    <x v="1"/>
    <x v="0"/>
    <n v="61"/>
    <x v="0"/>
    <s v="Asian"/>
    <x v="2"/>
    <x v="1"/>
    <n v="7"/>
    <n v="52"/>
    <s v="Delay"/>
    <x v="24"/>
    <n v="8"/>
    <x v="0"/>
    <x v="1"/>
    <x v="2"/>
    <x v="1"/>
  </r>
  <r>
    <n v="217388287"/>
    <s v="L. Torald"/>
    <x v="533"/>
    <s v="Oct"/>
    <n v="2023"/>
    <d v="1899-12-30T15:28:00"/>
    <x v="5"/>
    <x v="0"/>
    <n v="69"/>
    <x v="0"/>
    <s v="Asian"/>
    <x v="2"/>
    <x v="1"/>
    <n v="9"/>
    <n v="51"/>
    <s v="Delay"/>
    <x v="22"/>
    <n v="15"/>
    <x v="2"/>
    <x v="1"/>
    <x v="2"/>
    <x v="1"/>
  </r>
  <r>
    <n v="218089169"/>
    <s v="M. Conn"/>
    <x v="538"/>
    <s v="May"/>
    <n v="2024"/>
    <d v="1899-12-30T17:27:00"/>
    <x v="1"/>
    <x v="0"/>
    <n v="61"/>
    <x v="0"/>
    <s v="Asian"/>
    <x v="2"/>
    <x v="1"/>
    <n v="10"/>
    <n v="19"/>
    <s v="Within Time"/>
    <x v="2"/>
    <n v="17"/>
    <x v="2"/>
    <x v="1"/>
    <x v="1"/>
    <x v="1"/>
  </r>
  <r>
    <n v="454882937"/>
    <s v="U. Hasker"/>
    <x v="384"/>
    <s v="May"/>
    <n v="2024"/>
    <d v="1899-12-30T22:24:00"/>
    <x v="5"/>
    <x v="0"/>
    <n v="65"/>
    <x v="0"/>
    <s v="Asian"/>
    <x v="2"/>
    <x v="1"/>
    <n v="10"/>
    <n v="59"/>
    <s v="Delay"/>
    <x v="29"/>
    <n v="22"/>
    <x v="1"/>
    <x v="2"/>
    <x v="2"/>
    <x v="2"/>
  </r>
  <r>
    <n v="355782842"/>
    <s v="V. Van Salzberger"/>
    <x v="239"/>
    <s v="Jan"/>
    <n v="2024"/>
    <d v="1899-12-30T22:04:00"/>
    <x v="2"/>
    <x v="0"/>
    <n v="66"/>
    <x v="0"/>
    <s v="Asian"/>
    <x v="2"/>
    <x v="1"/>
    <n v="10"/>
    <n v="44"/>
    <s v="Delay"/>
    <x v="25"/>
    <n v="22"/>
    <x v="1"/>
    <x v="0"/>
    <x v="0"/>
    <x v="0"/>
  </r>
  <r>
    <n v="290177158"/>
    <s v="O. Schubbert"/>
    <x v="468"/>
    <s v="Jun"/>
    <n v="2023"/>
    <d v="1899-12-30T10:33:00"/>
    <x v="0"/>
    <x v="0"/>
    <n v="30"/>
    <x v="6"/>
    <s v="Asian"/>
    <x v="4"/>
    <x v="1"/>
    <m/>
    <n v="49"/>
    <s v="Delay"/>
    <x v="16"/>
    <n v="10"/>
    <x v="0"/>
    <x v="1"/>
    <x v="2"/>
    <x v="1"/>
  </r>
  <r>
    <n v="723859608"/>
    <s v="P. McMorran"/>
    <x v="567"/>
    <s v="Mar"/>
    <n v="2024"/>
    <d v="1899-12-30T18:30:00"/>
    <x v="1"/>
    <x v="0"/>
    <n v="37"/>
    <x v="6"/>
    <s v="Asian"/>
    <x v="4"/>
    <x v="1"/>
    <m/>
    <n v="35"/>
    <s v="Delay"/>
    <x v="12"/>
    <n v="18"/>
    <x v="1"/>
    <x v="2"/>
    <x v="0"/>
    <x v="2"/>
  </r>
  <r>
    <n v="150107152"/>
    <s v="T. Polle"/>
    <x v="340"/>
    <s v="May"/>
    <n v="2023"/>
    <d v="1899-12-30T02:18:00"/>
    <x v="0"/>
    <x v="0"/>
    <n v="17"/>
    <x v="3"/>
    <s v="Asian"/>
    <x v="4"/>
    <x v="1"/>
    <m/>
    <n v="46"/>
    <s v="Delay"/>
    <x v="24"/>
    <n v="2"/>
    <x v="3"/>
    <x v="1"/>
    <x v="2"/>
    <x v="1"/>
  </r>
  <r>
    <n v="344990228"/>
    <s v="V. Limpricht"/>
    <x v="24"/>
    <s v="Apr"/>
    <n v="2023"/>
    <d v="1899-12-30T00:52:00"/>
    <x v="0"/>
    <x v="0"/>
    <n v="17"/>
    <x v="3"/>
    <s v="Asian"/>
    <x v="4"/>
    <x v="1"/>
    <m/>
    <n v="44"/>
    <s v="Delay"/>
    <x v="9"/>
    <n v="0"/>
    <x v="3"/>
    <x v="3"/>
    <x v="0"/>
    <x v="0"/>
  </r>
  <r>
    <n v="489407800"/>
    <s v="N. Hymor"/>
    <x v="425"/>
    <s v="Dec"/>
    <n v="2023"/>
    <d v="1899-12-30T12:47:00"/>
    <x v="0"/>
    <x v="0"/>
    <n v="34"/>
    <x v="6"/>
    <s v="Asian"/>
    <x v="7"/>
    <x v="1"/>
    <m/>
    <n v="34"/>
    <s v="Delay"/>
    <x v="23"/>
    <n v="12"/>
    <x v="2"/>
    <x v="2"/>
    <x v="0"/>
    <x v="2"/>
  </r>
  <r>
    <n v="262592169"/>
    <s v="U. Stickins"/>
    <x v="153"/>
    <s v="Sep"/>
    <n v="2023"/>
    <d v="1899-12-30T04:20:00"/>
    <x v="2"/>
    <x v="0"/>
    <n v="72"/>
    <x v="5"/>
    <s v="Asian"/>
    <x v="7"/>
    <x v="1"/>
    <m/>
    <n v="30"/>
    <s v="Delay"/>
    <x v="28"/>
    <n v="4"/>
    <x v="3"/>
    <x v="0"/>
    <x v="1"/>
    <x v="2"/>
  </r>
  <r>
    <n v="408833720"/>
    <s v="U. Mathey"/>
    <x v="567"/>
    <s v="Mar"/>
    <n v="2024"/>
    <d v="1899-12-30T21:29:00"/>
    <x v="1"/>
    <x v="0"/>
    <n v="38"/>
    <x v="6"/>
    <s v="Asian"/>
    <x v="7"/>
    <x v="1"/>
    <n v="0"/>
    <n v="40"/>
    <s v="Delay"/>
    <x v="12"/>
    <n v="21"/>
    <x v="1"/>
    <x v="2"/>
    <x v="0"/>
    <x v="2"/>
  </r>
  <r>
    <n v="154735990"/>
    <s v="K. Sagg"/>
    <x v="342"/>
    <s v="Jun"/>
    <n v="2023"/>
    <d v="1899-12-30T23:07:00"/>
    <x v="3"/>
    <x v="0"/>
    <n v="20"/>
    <x v="3"/>
    <s v="Asian"/>
    <x v="7"/>
    <x v="1"/>
    <n v="2"/>
    <n v="43"/>
    <s v="Delay"/>
    <x v="2"/>
    <n v="23"/>
    <x v="1"/>
    <x v="1"/>
    <x v="0"/>
    <x v="1"/>
  </r>
  <r>
    <n v="873099857"/>
    <s v="B. Eckery"/>
    <x v="343"/>
    <s v="Sep"/>
    <n v="2023"/>
    <d v="1899-12-30T09:34:00"/>
    <x v="1"/>
    <x v="0"/>
    <n v="56"/>
    <x v="2"/>
    <s v="Declined to Identify"/>
    <x v="6"/>
    <x v="1"/>
    <m/>
    <n v="26"/>
    <s v="Within Time"/>
    <x v="12"/>
    <n v="9"/>
    <x v="0"/>
    <x v="2"/>
    <x v="1"/>
    <x v="2"/>
  </r>
  <r>
    <n v="656897392"/>
    <s v="N. Pennuzzi"/>
    <x v="473"/>
    <s v="Sep"/>
    <n v="2023"/>
    <d v="1899-12-30T11:36:00"/>
    <x v="5"/>
    <x v="0"/>
    <n v="31"/>
    <x v="6"/>
    <s v="Declined to Identify"/>
    <x v="6"/>
    <x v="1"/>
    <m/>
    <n v="35"/>
    <s v="Delay"/>
    <x v="13"/>
    <n v="11"/>
    <x v="0"/>
    <x v="2"/>
    <x v="0"/>
    <x v="2"/>
  </r>
  <r>
    <n v="366345964"/>
    <s v="P. Dovidian"/>
    <x v="494"/>
    <s v="Jan"/>
    <n v="2024"/>
    <d v="1899-12-30T02:06:00"/>
    <x v="2"/>
    <x v="0"/>
    <n v="40"/>
    <x v="6"/>
    <s v="Declined to Identify"/>
    <x v="6"/>
    <x v="1"/>
    <m/>
    <n v="10"/>
    <s v="Within Time"/>
    <x v="10"/>
    <n v="2"/>
    <x v="3"/>
    <x v="2"/>
    <x v="1"/>
    <x v="2"/>
  </r>
  <r>
    <n v="124086381"/>
    <s v="W. Keyworth"/>
    <x v="1"/>
    <s v="Jun"/>
    <n v="2024"/>
    <d v="1899-12-30T01:21:00"/>
    <x v="1"/>
    <x v="0"/>
    <n v="67"/>
    <x v="0"/>
    <s v="Declined to Identify"/>
    <x v="6"/>
    <x v="1"/>
    <n v="7"/>
    <n v="29"/>
    <s v="Within Time"/>
    <x v="1"/>
    <n v="1"/>
    <x v="3"/>
    <x v="0"/>
    <x v="1"/>
    <x v="0"/>
  </r>
  <r>
    <n v="543616058"/>
    <s v="B. Hathway"/>
    <x v="60"/>
    <s v="Jun"/>
    <n v="2023"/>
    <d v="1899-12-30T06:07:00"/>
    <x v="2"/>
    <x v="0"/>
    <n v="73"/>
    <x v="5"/>
    <s v="Declined to Identify"/>
    <x v="3"/>
    <x v="1"/>
    <m/>
    <n v="52"/>
    <s v="Delay"/>
    <x v="13"/>
    <n v="6"/>
    <x v="0"/>
    <x v="2"/>
    <x v="2"/>
    <x v="2"/>
  </r>
  <r>
    <n v="421540505"/>
    <s v="F. Hearley"/>
    <x v="473"/>
    <s v="Sep"/>
    <n v="2023"/>
    <d v="1899-12-30T12:45:00"/>
    <x v="5"/>
    <x v="0"/>
    <n v="4"/>
    <x v="1"/>
    <s v="Declined to Identify"/>
    <x v="3"/>
    <x v="1"/>
    <m/>
    <n v="29"/>
    <s v="Within Time"/>
    <x v="13"/>
    <n v="12"/>
    <x v="2"/>
    <x v="2"/>
    <x v="1"/>
    <x v="2"/>
  </r>
  <r>
    <n v="668958665"/>
    <s v="F. Havenhand"/>
    <x v="376"/>
    <s v="Oct"/>
    <n v="2024"/>
    <d v="1899-12-30T14:26:00"/>
    <x v="5"/>
    <x v="0"/>
    <n v="78"/>
    <x v="5"/>
    <s v="Declined to Identify"/>
    <x v="3"/>
    <x v="1"/>
    <m/>
    <n v="29"/>
    <s v="Within Time"/>
    <x v="2"/>
    <n v="14"/>
    <x v="2"/>
    <x v="1"/>
    <x v="1"/>
    <x v="1"/>
  </r>
  <r>
    <n v="362556622"/>
    <s v="G. Sousa"/>
    <x v="500"/>
    <s v="Nov"/>
    <n v="2023"/>
    <d v="1899-12-30T16:06:00"/>
    <x v="0"/>
    <x v="0"/>
    <n v="55"/>
    <x v="2"/>
    <s v="Declined to Identify"/>
    <x v="3"/>
    <x v="1"/>
    <m/>
    <n v="26"/>
    <s v="Within Time"/>
    <x v="21"/>
    <n v="16"/>
    <x v="2"/>
    <x v="1"/>
    <x v="1"/>
    <x v="1"/>
  </r>
  <r>
    <n v="235566033"/>
    <s v="J. Greber"/>
    <x v="493"/>
    <s v="Sep"/>
    <n v="2024"/>
    <d v="1899-12-30T23:02:00"/>
    <x v="4"/>
    <x v="0"/>
    <n v="25"/>
    <x v="3"/>
    <s v="Declined to Identify"/>
    <x v="3"/>
    <x v="1"/>
    <m/>
    <n v="50"/>
    <s v="Delay"/>
    <x v="12"/>
    <n v="23"/>
    <x v="1"/>
    <x v="2"/>
    <x v="2"/>
    <x v="2"/>
  </r>
  <r>
    <n v="696587818"/>
    <s v="P. Barniss"/>
    <x v="564"/>
    <s v="Jun"/>
    <n v="2024"/>
    <d v="1899-12-30T12:08:00"/>
    <x v="3"/>
    <x v="0"/>
    <n v="73"/>
    <x v="5"/>
    <s v="Declined to Identify"/>
    <x v="3"/>
    <x v="1"/>
    <m/>
    <n v="22"/>
    <s v="Within Time"/>
    <x v="30"/>
    <n v="12"/>
    <x v="2"/>
    <x v="3"/>
    <x v="1"/>
    <x v="1"/>
  </r>
  <r>
    <n v="647713507"/>
    <s v="W. Laurentino"/>
    <x v="173"/>
    <s v="Feb"/>
    <n v="2024"/>
    <d v="1899-12-30T00:43:00"/>
    <x v="6"/>
    <x v="0"/>
    <n v="68"/>
    <x v="0"/>
    <s v="Declined to Identify"/>
    <x v="3"/>
    <x v="1"/>
    <m/>
    <n v="60"/>
    <s v="Delay"/>
    <x v="0"/>
    <n v="0"/>
    <x v="3"/>
    <x v="0"/>
    <x v="2"/>
    <x v="0"/>
  </r>
  <r>
    <n v="874457716"/>
    <s v="J. Dudden"/>
    <x v="11"/>
    <s v="Mar"/>
    <n v="2024"/>
    <d v="1899-12-30T09:01:00"/>
    <x v="3"/>
    <x v="0"/>
    <n v="65"/>
    <x v="0"/>
    <s v="Declined to Identify"/>
    <x v="3"/>
    <x v="1"/>
    <n v="5"/>
    <n v="36"/>
    <s v="Delay"/>
    <x v="8"/>
    <n v="9"/>
    <x v="0"/>
    <x v="3"/>
    <x v="0"/>
    <x v="1"/>
  </r>
  <r>
    <n v="699981657"/>
    <s v="A. Wein"/>
    <x v="18"/>
    <s v="Nov"/>
    <n v="2023"/>
    <d v="1899-12-30T15:03:00"/>
    <x v="2"/>
    <x v="0"/>
    <n v="41"/>
    <x v="6"/>
    <s v="Declined to Identify"/>
    <x v="1"/>
    <x v="1"/>
    <m/>
    <n v="39"/>
    <s v="Delay"/>
    <x v="11"/>
    <n v="15"/>
    <x v="2"/>
    <x v="0"/>
    <x v="0"/>
    <x v="0"/>
  </r>
  <r>
    <n v="747043847"/>
    <s v="C. Abrahamson"/>
    <x v="306"/>
    <s v="Sep"/>
    <n v="2023"/>
    <d v="1899-12-30T04:17:00"/>
    <x v="1"/>
    <x v="0"/>
    <n v="77"/>
    <x v="5"/>
    <s v="Declined to Identify"/>
    <x v="1"/>
    <x v="1"/>
    <m/>
    <n v="11"/>
    <s v="Within Time"/>
    <x v="17"/>
    <n v="4"/>
    <x v="3"/>
    <x v="1"/>
    <x v="1"/>
    <x v="1"/>
  </r>
  <r>
    <n v="833554951"/>
    <s v="C. Grinley"/>
    <x v="16"/>
    <s v="May"/>
    <n v="2024"/>
    <d v="1899-12-30T23:35:00"/>
    <x v="1"/>
    <x v="0"/>
    <n v="49"/>
    <x v="2"/>
    <s v="Declined to Identify"/>
    <x v="1"/>
    <x v="1"/>
    <m/>
    <n v="52"/>
    <s v="Delay"/>
    <x v="10"/>
    <n v="23"/>
    <x v="1"/>
    <x v="2"/>
    <x v="2"/>
    <x v="2"/>
  </r>
  <r>
    <n v="585222532"/>
    <s v="E. Ottewill"/>
    <x v="32"/>
    <s v="Dec"/>
    <n v="2023"/>
    <d v="1899-12-30T06:03:00"/>
    <x v="2"/>
    <x v="0"/>
    <n v="29"/>
    <x v="3"/>
    <s v="Declined to Identify"/>
    <x v="1"/>
    <x v="1"/>
    <m/>
    <n v="50"/>
    <s v="Delay"/>
    <x v="20"/>
    <n v="6"/>
    <x v="0"/>
    <x v="3"/>
    <x v="2"/>
    <x v="0"/>
  </r>
  <r>
    <n v="537319022"/>
    <s v="F. Stellman"/>
    <x v="184"/>
    <s v="May"/>
    <n v="2024"/>
    <d v="1899-12-30T09:04:00"/>
    <x v="3"/>
    <x v="0"/>
    <n v="63"/>
    <x v="0"/>
    <s v="Declined to Identify"/>
    <x v="1"/>
    <x v="1"/>
    <m/>
    <n v="32"/>
    <s v="Delay"/>
    <x v="5"/>
    <n v="9"/>
    <x v="0"/>
    <x v="0"/>
    <x v="0"/>
    <x v="0"/>
  </r>
  <r>
    <n v="144832680"/>
    <s v="G. Androlli"/>
    <x v="374"/>
    <s v="Dec"/>
    <n v="2023"/>
    <d v="1899-12-30T10:16:00"/>
    <x v="4"/>
    <x v="0"/>
    <n v="60"/>
    <x v="0"/>
    <s v="Declined to Identify"/>
    <x v="1"/>
    <x v="1"/>
    <m/>
    <n v="20"/>
    <s v="Within Time"/>
    <x v="6"/>
    <n v="10"/>
    <x v="0"/>
    <x v="3"/>
    <x v="1"/>
    <x v="0"/>
  </r>
  <r>
    <n v="692551347"/>
    <s v="G. Esslement"/>
    <x v="382"/>
    <s v="May"/>
    <n v="2023"/>
    <d v="1899-12-30T04:02:00"/>
    <x v="0"/>
    <x v="0"/>
    <n v="15"/>
    <x v="3"/>
    <s v="Declined to Identify"/>
    <x v="1"/>
    <x v="1"/>
    <m/>
    <n v="30"/>
    <s v="Delay"/>
    <x v="8"/>
    <n v="4"/>
    <x v="3"/>
    <x v="3"/>
    <x v="1"/>
    <x v="1"/>
  </r>
  <r>
    <n v="511026241"/>
    <s v="J. Kingscote"/>
    <x v="24"/>
    <s v="Apr"/>
    <n v="2023"/>
    <d v="1899-12-30T07:36:00"/>
    <x v="0"/>
    <x v="0"/>
    <n v="78"/>
    <x v="5"/>
    <s v="Declined to Identify"/>
    <x v="1"/>
    <x v="1"/>
    <m/>
    <n v="26"/>
    <s v="Within Time"/>
    <x v="9"/>
    <n v="7"/>
    <x v="0"/>
    <x v="3"/>
    <x v="1"/>
    <x v="0"/>
  </r>
  <r>
    <n v="430474070"/>
    <s v="L. MacDwyer"/>
    <x v="284"/>
    <s v="Sep"/>
    <n v="2023"/>
    <d v="1899-12-30T10:41:00"/>
    <x v="5"/>
    <x v="0"/>
    <n v="31"/>
    <x v="6"/>
    <s v="Declined to Identify"/>
    <x v="1"/>
    <x v="1"/>
    <m/>
    <n v="14"/>
    <s v="Within Time"/>
    <x v="19"/>
    <n v="10"/>
    <x v="0"/>
    <x v="3"/>
    <x v="1"/>
    <x v="1"/>
  </r>
  <r>
    <n v="187987243"/>
    <s v="M. Hessle"/>
    <x v="240"/>
    <s v="Feb"/>
    <n v="2024"/>
    <d v="1899-12-30T21:37:00"/>
    <x v="3"/>
    <x v="0"/>
    <n v="38"/>
    <x v="6"/>
    <s v="Declined to Identify"/>
    <x v="1"/>
    <x v="1"/>
    <m/>
    <n v="35"/>
    <s v="Delay"/>
    <x v="6"/>
    <n v="21"/>
    <x v="1"/>
    <x v="3"/>
    <x v="0"/>
    <x v="0"/>
  </r>
  <r>
    <n v="432540526"/>
    <s v="M. Dizlie"/>
    <x v="188"/>
    <s v="Aug"/>
    <n v="2023"/>
    <d v="1899-12-30T16:08:00"/>
    <x v="4"/>
    <x v="0"/>
    <n v="39"/>
    <x v="6"/>
    <s v="Declined to Identify"/>
    <x v="1"/>
    <x v="1"/>
    <m/>
    <n v="47"/>
    <s v="Delay"/>
    <x v="26"/>
    <n v="16"/>
    <x v="2"/>
    <x v="2"/>
    <x v="2"/>
    <x v="2"/>
  </r>
  <r>
    <n v="178382955"/>
    <s v="O. Port"/>
    <x v="200"/>
    <s v="Apr"/>
    <n v="2023"/>
    <d v="1899-12-30T22:28:00"/>
    <x v="5"/>
    <x v="0"/>
    <n v="75"/>
    <x v="5"/>
    <s v="Declined to Identify"/>
    <x v="1"/>
    <x v="1"/>
    <m/>
    <n v="34"/>
    <s v="Delay"/>
    <x v="28"/>
    <n v="22"/>
    <x v="1"/>
    <x v="0"/>
    <x v="0"/>
    <x v="2"/>
  </r>
  <r>
    <n v="611812120"/>
    <s v="O. Labbet"/>
    <x v="174"/>
    <s v="Oct"/>
    <n v="2023"/>
    <d v="1899-12-30T06:30:00"/>
    <x v="4"/>
    <x v="0"/>
    <n v="62"/>
    <x v="0"/>
    <s v="Declined to Identify"/>
    <x v="1"/>
    <x v="1"/>
    <m/>
    <n v="39"/>
    <s v="Delay"/>
    <x v="11"/>
    <n v="6"/>
    <x v="0"/>
    <x v="0"/>
    <x v="0"/>
    <x v="0"/>
  </r>
  <r>
    <n v="545021591"/>
    <s v="S. Shepley"/>
    <x v="83"/>
    <s v="Aug"/>
    <n v="2024"/>
    <d v="1899-12-30T03:07:00"/>
    <x v="1"/>
    <x v="0"/>
    <n v="51"/>
    <x v="2"/>
    <s v="Declined to Identify"/>
    <x v="1"/>
    <x v="1"/>
    <m/>
    <n v="35"/>
    <s v="Delay"/>
    <x v="29"/>
    <n v="3"/>
    <x v="3"/>
    <x v="2"/>
    <x v="0"/>
    <x v="2"/>
  </r>
  <r>
    <n v="246463354"/>
    <s v="U. Fison"/>
    <x v="400"/>
    <s v="Oct"/>
    <n v="2024"/>
    <d v="1899-12-30T11:49:00"/>
    <x v="2"/>
    <x v="0"/>
    <n v="46"/>
    <x v="2"/>
    <s v="Declined to Identify"/>
    <x v="1"/>
    <x v="1"/>
    <m/>
    <n v="20"/>
    <s v="Within Time"/>
    <x v="14"/>
    <n v="11"/>
    <x v="0"/>
    <x v="0"/>
    <x v="1"/>
    <x v="0"/>
  </r>
  <r>
    <n v="476072714"/>
    <s v="U. Cappel"/>
    <x v="156"/>
    <s v="Aug"/>
    <n v="2023"/>
    <d v="1899-12-30T18:46:00"/>
    <x v="3"/>
    <x v="0"/>
    <n v="77"/>
    <x v="5"/>
    <s v="Declined to Identify"/>
    <x v="1"/>
    <x v="1"/>
    <m/>
    <n v="57"/>
    <s v="Delay"/>
    <x v="23"/>
    <n v="18"/>
    <x v="1"/>
    <x v="2"/>
    <x v="2"/>
    <x v="2"/>
  </r>
  <r>
    <n v="267843755"/>
    <s v="V. Blackly"/>
    <x v="182"/>
    <s v="Aug"/>
    <n v="2023"/>
    <d v="1899-12-30T09:14:00"/>
    <x v="0"/>
    <x v="0"/>
    <n v="8"/>
    <x v="4"/>
    <s v="Declined to Identify"/>
    <x v="1"/>
    <x v="1"/>
    <m/>
    <n v="39"/>
    <s v="Delay"/>
    <x v="12"/>
    <n v="9"/>
    <x v="0"/>
    <x v="2"/>
    <x v="0"/>
    <x v="2"/>
  </r>
  <r>
    <n v="164266306"/>
    <s v="X. Griffen"/>
    <x v="412"/>
    <s v="Jan"/>
    <n v="2024"/>
    <d v="1899-12-30T18:23:00"/>
    <x v="6"/>
    <x v="0"/>
    <n v="72"/>
    <x v="5"/>
    <s v="Declined to Identify"/>
    <x v="1"/>
    <x v="1"/>
    <m/>
    <n v="12"/>
    <s v="Within Time"/>
    <x v="12"/>
    <n v="18"/>
    <x v="1"/>
    <x v="2"/>
    <x v="1"/>
    <x v="2"/>
  </r>
  <r>
    <n v="333458232"/>
    <s v="Y. Tethcote"/>
    <x v="193"/>
    <s v="Sep"/>
    <n v="2024"/>
    <d v="1899-12-30T01:04:00"/>
    <x v="3"/>
    <x v="0"/>
    <n v="9"/>
    <x v="4"/>
    <s v="Declined to Identify"/>
    <x v="1"/>
    <x v="1"/>
    <m/>
    <n v="42"/>
    <s v="Delay"/>
    <x v="21"/>
    <n v="1"/>
    <x v="3"/>
    <x v="1"/>
    <x v="0"/>
    <x v="1"/>
  </r>
  <r>
    <n v="527850144"/>
    <s v="Z. Swayte"/>
    <x v="495"/>
    <s v="Jun"/>
    <n v="2023"/>
    <d v="1899-12-30T06:19:00"/>
    <x v="5"/>
    <x v="0"/>
    <n v="14"/>
    <x v="4"/>
    <s v="Declined to Identify"/>
    <x v="1"/>
    <x v="1"/>
    <m/>
    <n v="46"/>
    <s v="Delay"/>
    <x v="3"/>
    <n v="6"/>
    <x v="0"/>
    <x v="2"/>
    <x v="2"/>
    <x v="2"/>
  </r>
  <r>
    <n v="471266540"/>
    <s v="D. Cruden"/>
    <x v="371"/>
    <s v="Jul"/>
    <n v="2023"/>
    <d v="1899-12-30T08:27:00"/>
    <x v="6"/>
    <x v="0"/>
    <n v="15"/>
    <x v="3"/>
    <s v="Declined to Identify"/>
    <x v="1"/>
    <x v="1"/>
    <n v="0"/>
    <n v="60"/>
    <s v="Delay"/>
    <x v="6"/>
    <n v="8"/>
    <x v="0"/>
    <x v="3"/>
    <x v="2"/>
    <x v="0"/>
  </r>
  <r>
    <n v="418616957"/>
    <s v="U. Markussen"/>
    <x v="406"/>
    <s v="Oct"/>
    <n v="2023"/>
    <d v="1899-12-30T22:22:00"/>
    <x v="4"/>
    <x v="0"/>
    <n v="22"/>
    <x v="3"/>
    <s v="Declined to Identify"/>
    <x v="1"/>
    <x v="1"/>
    <n v="0"/>
    <n v="35"/>
    <s v="Delay"/>
    <x v="30"/>
    <n v="22"/>
    <x v="1"/>
    <x v="3"/>
    <x v="0"/>
    <x v="1"/>
  </r>
  <r>
    <n v="417290350"/>
    <s v="C. Dominik"/>
    <x v="168"/>
    <s v="May"/>
    <n v="2024"/>
    <d v="1899-12-30T03:06:00"/>
    <x v="6"/>
    <x v="0"/>
    <n v="63"/>
    <x v="0"/>
    <s v="Declined to Identify"/>
    <x v="1"/>
    <x v="1"/>
    <n v="1"/>
    <n v="26"/>
    <s v="Within Time"/>
    <x v="16"/>
    <n v="3"/>
    <x v="3"/>
    <x v="1"/>
    <x v="1"/>
    <x v="1"/>
  </r>
  <r>
    <n v="407801621"/>
    <s v="G. Dyerson"/>
    <x v="390"/>
    <s v="Aug"/>
    <n v="2024"/>
    <d v="1899-12-30T00:49:00"/>
    <x v="3"/>
    <x v="0"/>
    <n v="32"/>
    <x v="6"/>
    <s v="Declined to Identify"/>
    <x v="1"/>
    <x v="1"/>
    <n v="3"/>
    <n v="53"/>
    <s v="Delay"/>
    <x v="25"/>
    <n v="0"/>
    <x v="3"/>
    <x v="0"/>
    <x v="2"/>
    <x v="0"/>
  </r>
  <r>
    <n v="711541117"/>
    <s v="R. Houlridge"/>
    <x v="510"/>
    <s v="Aug"/>
    <n v="2023"/>
    <d v="1899-12-30T19:03:00"/>
    <x v="0"/>
    <x v="0"/>
    <n v="76"/>
    <x v="5"/>
    <s v="Declined to Identify"/>
    <x v="1"/>
    <x v="1"/>
    <n v="4"/>
    <n v="60"/>
    <s v="Delay"/>
    <x v="17"/>
    <n v="19"/>
    <x v="1"/>
    <x v="1"/>
    <x v="2"/>
    <x v="1"/>
  </r>
  <r>
    <n v="161591979"/>
    <s v="S. Alexis"/>
    <x v="156"/>
    <s v="Aug"/>
    <n v="2023"/>
    <d v="1899-12-30T10:33:00"/>
    <x v="3"/>
    <x v="0"/>
    <n v="34"/>
    <x v="6"/>
    <s v="Declined to Identify"/>
    <x v="1"/>
    <x v="1"/>
    <n v="5"/>
    <n v="43"/>
    <s v="Delay"/>
    <x v="23"/>
    <n v="10"/>
    <x v="0"/>
    <x v="2"/>
    <x v="0"/>
    <x v="2"/>
  </r>
  <r>
    <n v="674103099"/>
    <s v="V. Hoyt"/>
    <x v="82"/>
    <s v="Aug"/>
    <n v="2024"/>
    <d v="1899-12-30T03:33:00"/>
    <x v="0"/>
    <x v="0"/>
    <n v="67"/>
    <x v="0"/>
    <s v="Declined to Identify"/>
    <x v="1"/>
    <x v="1"/>
    <n v="5"/>
    <n v="60"/>
    <s v="Delay"/>
    <x v="28"/>
    <n v="3"/>
    <x v="3"/>
    <x v="0"/>
    <x v="2"/>
    <x v="2"/>
  </r>
  <r>
    <n v="251063146"/>
    <s v="H. Cockett"/>
    <x v="472"/>
    <s v="Oct"/>
    <n v="2023"/>
    <d v="1899-12-30T04:42:00"/>
    <x v="2"/>
    <x v="0"/>
    <n v="44"/>
    <x v="6"/>
    <s v="Declined to Identify"/>
    <x v="1"/>
    <x v="1"/>
    <n v="6"/>
    <n v="19"/>
    <s v="Within Time"/>
    <x v="5"/>
    <n v="4"/>
    <x v="3"/>
    <x v="0"/>
    <x v="1"/>
    <x v="0"/>
  </r>
  <r>
    <n v="813154119"/>
    <s v="O. Valentetti"/>
    <x v="9"/>
    <s v="Oct"/>
    <n v="2024"/>
    <d v="1899-12-30T21:22:00"/>
    <x v="5"/>
    <x v="0"/>
    <n v="20"/>
    <x v="3"/>
    <s v="Declined to Identify"/>
    <x v="1"/>
    <x v="1"/>
    <n v="6"/>
    <n v="19"/>
    <s v="Within Time"/>
    <x v="6"/>
    <n v="21"/>
    <x v="1"/>
    <x v="3"/>
    <x v="1"/>
    <x v="0"/>
  </r>
  <r>
    <n v="784603129"/>
    <s v="E. Willers"/>
    <x v="206"/>
    <s v="Jul"/>
    <n v="2024"/>
    <d v="1899-12-30T06:48:00"/>
    <x v="2"/>
    <x v="0"/>
    <n v="52"/>
    <x v="2"/>
    <s v="Declined to Identify"/>
    <x v="1"/>
    <x v="1"/>
    <n v="7"/>
    <n v="16"/>
    <s v="Within Time"/>
    <x v="6"/>
    <n v="6"/>
    <x v="0"/>
    <x v="3"/>
    <x v="1"/>
    <x v="0"/>
  </r>
  <r>
    <n v="665309119"/>
    <s v="A. Brenston"/>
    <x v="242"/>
    <s v="May"/>
    <n v="2024"/>
    <d v="1899-12-30T15:49:00"/>
    <x v="0"/>
    <x v="0"/>
    <n v="69"/>
    <x v="0"/>
    <s v="Declined to Identify"/>
    <x v="1"/>
    <x v="1"/>
    <n v="8"/>
    <n v="53"/>
    <s v="Delay"/>
    <x v="13"/>
    <n v="15"/>
    <x v="2"/>
    <x v="2"/>
    <x v="2"/>
    <x v="2"/>
  </r>
  <r>
    <n v="642210802"/>
    <s v="J. Dawney"/>
    <x v="482"/>
    <s v="Aug"/>
    <n v="2024"/>
    <d v="1899-12-30T08:53:00"/>
    <x v="0"/>
    <x v="0"/>
    <n v="24"/>
    <x v="3"/>
    <s v="Declined to Identify"/>
    <x v="1"/>
    <x v="1"/>
    <n v="9"/>
    <n v="15"/>
    <s v="Within Time"/>
    <x v="20"/>
    <n v="8"/>
    <x v="0"/>
    <x v="3"/>
    <x v="1"/>
    <x v="0"/>
  </r>
  <r>
    <n v="479576958"/>
    <s v="O. Wherry"/>
    <x v="462"/>
    <s v="May"/>
    <n v="2024"/>
    <d v="1899-12-30T20:00:00"/>
    <x v="6"/>
    <x v="0"/>
    <n v="49"/>
    <x v="2"/>
    <s v="Declined to Identify"/>
    <x v="1"/>
    <x v="1"/>
    <n v="9"/>
    <n v="14"/>
    <s v="Within Time"/>
    <x v="26"/>
    <n v="20"/>
    <x v="1"/>
    <x v="2"/>
    <x v="1"/>
    <x v="2"/>
  </r>
  <r>
    <n v="629922831"/>
    <s v="U. Bedrosian"/>
    <x v="17"/>
    <s v="Sep"/>
    <n v="2023"/>
    <d v="1899-12-30T03:50:00"/>
    <x v="4"/>
    <x v="0"/>
    <n v="48"/>
    <x v="2"/>
    <s v="Declined to Identify"/>
    <x v="1"/>
    <x v="1"/>
    <n v="9"/>
    <n v="52"/>
    <s v="Delay"/>
    <x v="2"/>
    <n v="3"/>
    <x v="3"/>
    <x v="1"/>
    <x v="2"/>
    <x v="1"/>
  </r>
  <r>
    <n v="177891312"/>
    <s v="W. Windous"/>
    <x v="479"/>
    <s v="Sep"/>
    <n v="2023"/>
    <d v="1899-12-30T20:07:00"/>
    <x v="4"/>
    <x v="0"/>
    <n v="70"/>
    <x v="5"/>
    <s v="Declined to Identify"/>
    <x v="1"/>
    <x v="1"/>
    <n v="10"/>
    <n v="16"/>
    <s v="Within Time"/>
    <x v="25"/>
    <n v="20"/>
    <x v="1"/>
    <x v="0"/>
    <x v="1"/>
    <x v="0"/>
  </r>
  <r>
    <n v="458032386"/>
    <s v="X. Drinkel"/>
    <x v="6"/>
    <s v="Aug"/>
    <n v="2023"/>
    <d v="1899-12-30T23:47:00"/>
    <x v="0"/>
    <x v="0"/>
    <n v="36"/>
    <x v="6"/>
    <s v="Declined to Identify"/>
    <x v="1"/>
    <x v="1"/>
    <n v="10"/>
    <n v="44"/>
    <s v="Delay"/>
    <x v="3"/>
    <n v="23"/>
    <x v="1"/>
    <x v="2"/>
    <x v="0"/>
    <x v="2"/>
  </r>
  <r>
    <n v="389847406"/>
    <s v="M. Jacob"/>
    <x v="145"/>
    <s v="May"/>
    <n v="2023"/>
    <d v="1899-12-30T01:46:00"/>
    <x v="3"/>
    <x v="0"/>
    <n v="33"/>
    <x v="6"/>
    <s v="Declined to Identify"/>
    <x v="5"/>
    <x v="1"/>
    <m/>
    <n v="56"/>
    <s v="Delay"/>
    <x v="28"/>
    <n v="1"/>
    <x v="3"/>
    <x v="0"/>
    <x v="2"/>
    <x v="2"/>
  </r>
  <r>
    <n v="455309819"/>
    <s v="R. Gurnell"/>
    <x v="26"/>
    <s v="Mar"/>
    <n v="2024"/>
    <d v="1899-12-30T08:00:00"/>
    <x v="4"/>
    <x v="0"/>
    <n v="45"/>
    <x v="2"/>
    <s v="Declined to Identify"/>
    <x v="5"/>
    <x v="1"/>
    <m/>
    <n v="42"/>
    <s v="Delay"/>
    <x v="6"/>
    <n v="8"/>
    <x v="0"/>
    <x v="3"/>
    <x v="0"/>
    <x v="0"/>
  </r>
  <r>
    <n v="669114236"/>
    <s v="V. Dach"/>
    <x v="326"/>
    <s v="Dec"/>
    <n v="2023"/>
    <d v="1899-12-30T00:38:00"/>
    <x v="5"/>
    <x v="0"/>
    <n v="21"/>
    <x v="3"/>
    <s v="Declined to Identify"/>
    <x v="5"/>
    <x v="1"/>
    <m/>
    <n v="36"/>
    <s v="Delay"/>
    <x v="1"/>
    <n v="0"/>
    <x v="3"/>
    <x v="0"/>
    <x v="0"/>
    <x v="0"/>
  </r>
  <r>
    <n v="693843710"/>
    <s v="W. McVaugh"/>
    <x v="483"/>
    <s v="Jan"/>
    <n v="2024"/>
    <d v="1899-12-30T13:30:00"/>
    <x v="0"/>
    <x v="0"/>
    <n v="53"/>
    <x v="2"/>
    <s v="Declined to Identify"/>
    <x v="5"/>
    <x v="1"/>
    <m/>
    <n v="50"/>
    <s v="Delay"/>
    <x v="29"/>
    <n v="13"/>
    <x v="2"/>
    <x v="2"/>
    <x v="2"/>
    <x v="2"/>
  </r>
  <r>
    <n v="141473493"/>
    <s v="Y. Whardley"/>
    <x v="532"/>
    <s v="Jun"/>
    <n v="2024"/>
    <d v="1899-12-30T00:25:00"/>
    <x v="5"/>
    <x v="0"/>
    <n v="9"/>
    <x v="4"/>
    <s v="Declined to Identify"/>
    <x v="5"/>
    <x v="1"/>
    <m/>
    <n v="54"/>
    <s v="Delay"/>
    <x v="16"/>
    <n v="0"/>
    <x v="3"/>
    <x v="1"/>
    <x v="2"/>
    <x v="1"/>
  </r>
  <r>
    <n v="511350901"/>
    <s v="S. Dinan"/>
    <x v="461"/>
    <s v="Dec"/>
    <n v="2023"/>
    <d v="1899-12-30T16:13:00"/>
    <x v="6"/>
    <x v="0"/>
    <n v="63"/>
    <x v="0"/>
    <s v="Declined to Identify"/>
    <x v="5"/>
    <x v="1"/>
    <n v="1"/>
    <n v="57"/>
    <s v="Delay"/>
    <x v="18"/>
    <n v="16"/>
    <x v="2"/>
    <x v="1"/>
    <x v="2"/>
    <x v="1"/>
  </r>
  <r>
    <n v="473110338"/>
    <s v="B. Cayzer"/>
    <x v="304"/>
    <s v="Oct"/>
    <n v="2023"/>
    <d v="1899-12-30T03:47:00"/>
    <x v="1"/>
    <x v="0"/>
    <n v="75"/>
    <x v="5"/>
    <s v="Declined to Identify"/>
    <x v="5"/>
    <x v="1"/>
    <n v="10"/>
    <n v="31"/>
    <s v="Delay"/>
    <x v="16"/>
    <n v="3"/>
    <x v="3"/>
    <x v="1"/>
    <x v="0"/>
    <x v="1"/>
  </r>
  <r>
    <n v="357476302"/>
    <s v="A. Wandrich"/>
    <x v="380"/>
    <s v="Nov"/>
    <n v="2023"/>
    <d v="1899-12-30T05:56:00"/>
    <x v="6"/>
    <x v="0"/>
    <n v="54"/>
    <x v="2"/>
    <s v="Declined to Identify"/>
    <x v="0"/>
    <x v="1"/>
    <m/>
    <n v="48"/>
    <s v="Delay"/>
    <x v="26"/>
    <n v="5"/>
    <x v="3"/>
    <x v="2"/>
    <x v="2"/>
    <x v="2"/>
  </r>
  <r>
    <n v="148567389"/>
    <s v="B. Coping"/>
    <x v="490"/>
    <s v="May"/>
    <n v="2023"/>
    <d v="1899-12-30T08:16:00"/>
    <x v="4"/>
    <x v="0"/>
    <n v="75"/>
    <x v="5"/>
    <s v="Declined to Identify"/>
    <x v="0"/>
    <x v="1"/>
    <m/>
    <n v="20"/>
    <s v="Within Time"/>
    <x v="1"/>
    <n v="8"/>
    <x v="0"/>
    <x v="0"/>
    <x v="1"/>
    <x v="0"/>
  </r>
  <r>
    <n v="775994535"/>
    <s v="B. Croome"/>
    <x v="457"/>
    <s v="Jul"/>
    <n v="2023"/>
    <d v="1899-12-30T09:59:00"/>
    <x v="1"/>
    <x v="0"/>
    <n v="45"/>
    <x v="2"/>
    <s v="Declined to Identify"/>
    <x v="0"/>
    <x v="1"/>
    <m/>
    <n v="23"/>
    <s v="Within Time"/>
    <x v="1"/>
    <n v="9"/>
    <x v="0"/>
    <x v="0"/>
    <x v="1"/>
    <x v="0"/>
  </r>
  <r>
    <n v="315968028"/>
    <s v="B. Androli"/>
    <x v="425"/>
    <s v="Dec"/>
    <n v="2023"/>
    <d v="1899-12-30T18:07:00"/>
    <x v="0"/>
    <x v="0"/>
    <n v="6"/>
    <x v="4"/>
    <s v="Declined to Identify"/>
    <x v="0"/>
    <x v="1"/>
    <m/>
    <n v="32"/>
    <s v="Delay"/>
    <x v="23"/>
    <n v="18"/>
    <x v="1"/>
    <x v="2"/>
    <x v="0"/>
    <x v="2"/>
  </r>
  <r>
    <n v="481169198"/>
    <s v="B. Reina"/>
    <x v="215"/>
    <s v="Jul"/>
    <n v="2024"/>
    <d v="1899-12-30T20:49:00"/>
    <x v="3"/>
    <x v="0"/>
    <n v="74"/>
    <x v="5"/>
    <s v="Declined to Identify"/>
    <x v="0"/>
    <x v="1"/>
    <m/>
    <n v="41"/>
    <s v="Delay"/>
    <x v="20"/>
    <n v="20"/>
    <x v="1"/>
    <x v="3"/>
    <x v="0"/>
    <x v="0"/>
  </r>
  <r>
    <n v="183101974"/>
    <s v="B. Gorey"/>
    <x v="180"/>
    <s v="Apr"/>
    <n v="2023"/>
    <d v="1899-12-30T20:44:00"/>
    <x v="2"/>
    <x v="0"/>
    <n v="20"/>
    <x v="3"/>
    <s v="Declined to Identify"/>
    <x v="0"/>
    <x v="1"/>
    <m/>
    <n v="44"/>
    <s v="Delay"/>
    <x v="23"/>
    <n v="20"/>
    <x v="1"/>
    <x v="2"/>
    <x v="0"/>
    <x v="2"/>
  </r>
  <r>
    <n v="840941929"/>
    <s v="B. Guyonnet"/>
    <x v="427"/>
    <s v="Aug"/>
    <n v="2023"/>
    <d v="1899-12-30T19:26:00"/>
    <x v="5"/>
    <x v="0"/>
    <n v="49"/>
    <x v="2"/>
    <s v="Declined to Identify"/>
    <x v="0"/>
    <x v="1"/>
    <m/>
    <n v="51"/>
    <s v="Delay"/>
    <x v="10"/>
    <n v="19"/>
    <x v="1"/>
    <x v="2"/>
    <x v="2"/>
    <x v="2"/>
  </r>
  <r>
    <n v="613685042"/>
    <s v="B. Millmoe"/>
    <x v="26"/>
    <s v="Mar"/>
    <n v="2024"/>
    <d v="1899-12-30T14:37:00"/>
    <x v="4"/>
    <x v="0"/>
    <n v="66"/>
    <x v="0"/>
    <s v="Declined to Identify"/>
    <x v="0"/>
    <x v="1"/>
    <m/>
    <n v="53"/>
    <s v="Delay"/>
    <x v="6"/>
    <n v="14"/>
    <x v="2"/>
    <x v="3"/>
    <x v="2"/>
    <x v="0"/>
  </r>
  <r>
    <n v="378378203"/>
    <s v="C. Mutlow"/>
    <x v="468"/>
    <s v="Jun"/>
    <n v="2023"/>
    <d v="1899-12-30T19:17:00"/>
    <x v="0"/>
    <x v="0"/>
    <n v="31"/>
    <x v="6"/>
    <s v="Declined to Identify"/>
    <x v="0"/>
    <x v="1"/>
    <m/>
    <n v="37"/>
    <s v="Delay"/>
    <x v="16"/>
    <n v="19"/>
    <x v="1"/>
    <x v="1"/>
    <x v="0"/>
    <x v="1"/>
  </r>
  <r>
    <n v="828433401"/>
    <s v="D. Ruckman"/>
    <x v="171"/>
    <s v="Jul"/>
    <n v="2023"/>
    <d v="1899-12-30T16:43:00"/>
    <x v="5"/>
    <x v="0"/>
    <n v="49"/>
    <x v="2"/>
    <s v="Declined to Identify"/>
    <x v="0"/>
    <x v="1"/>
    <m/>
    <n v="18"/>
    <s v="Within Time"/>
    <x v="20"/>
    <n v="16"/>
    <x v="2"/>
    <x v="3"/>
    <x v="1"/>
    <x v="0"/>
  </r>
  <r>
    <n v="174969817"/>
    <s v="D. Jerdein"/>
    <x v="74"/>
    <s v="Oct"/>
    <n v="2023"/>
    <d v="1899-12-30T05:09:00"/>
    <x v="6"/>
    <x v="0"/>
    <n v="77"/>
    <x v="5"/>
    <s v="Declined to Identify"/>
    <x v="0"/>
    <x v="1"/>
    <m/>
    <n v="29"/>
    <s v="Within Time"/>
    <x v="14"/>
    <n v="5"/>
    <x v="3"/>
    <x v="0"/>
    <x v="1"/>
    <x v="0"/>
  </r>
  <r>
    <n v="717176639"/>
    <s v="D. Grange"/>
    <x v="525"/>
    <s v="Apr"/>
    <n v="2024"/>
    <d v="1899-12-30T01:42:00"/>
    <x v="4"/>
    <x v="0"/>
    <n v="44"/>
    <x v="6"/>
    <s v="Declined to Identify"/>
    <x v="0"/>
    <x v="1"/>
    <m/>
    <n v="37"/>
    <s v="Delay"/>
    <x v="4"/>
    <n v="1"/>
    <x v="3"/>
    <x v="2"/>
    <x v="0"/>
    <x v="2"/>
  </r>
  <r>
    <n v="589505696"/>
    <s v="D. Hele"/>
    <x v="358"/>
    <s v="Jan"/>
    <n v="2024"/>
    <d v="1899-12-30T20:18:00"/>
    <x v="5"/>
    <x v="0"/>
    <n v="56"/>
    <x v="2"/>
    <s v="Declined to Identify"/>
    <x v="0"/>
    <x v="1"/>
    <m/>
    <n v="47"/>
    <s v="Delay"/>
    <x v="18"/>
    <n v="20"/>
    <x v="1"/>
    <x v="1"/>
    <x v="2"/>
    <x v="1"/>
  </r>
  <r>
    <n v="376866417"/>
    <s v="D. Hassall"/>
    <x v="84"/>
    <s v="Aug"/>
    <n v="2024"/>
    <d v="1899-12-30T10:36:00"/>
    <x v="0"/>
    <x v="0"/>
    <n v="26"/>
    <x v="3"/>
    <s v="Declined to Identify"/>
    <x v="0"/>
    <x v="1"/>
    <m/>
    <n v="49"/>
    <s v="Delay"/>
    <x v="16"/>
    <n v="10"/>
    <x v="0"/>
    <x v="1"/>
    <x v="2"/>
    <x v="1"/>
  </r>
  <r>
    <n v="434974357"/>
    <s v="E. Goodayle"/>
    <x v="157"/>
    <s v="Jan"/>
    <n v="2024"/>
    <d v="1899-12-30T21:20:00"/>
    <x v="0"/>
    <x v="0"/>
    <n v="59"/>
    <x v="2"/>
    <s v="Declined to Identify"/>
    <x v="0"/>
    <x v="1"/>
    <m/>
    <n v="14"/>
    <s v="Within Time"/>
    <x v="15"/>
    <n v="21"/>
    <x v="1"/>
    <x v="2"/>
    <x v="1"/>
    <x v="2"/>
  </r>
  <r>
    <n v="803791507"/>
    <s v="E. Bassom"/>
    <x v="281"/>
    <s v="Jan"/>
    <n v="2024"/>
    <d v="1899-12-30T13:51:00"/>
    <x v="2"/>
    <x v="0"/>
    <n v="11"/>
    <x v="4"/>
    <s v="Declined to Identify"/>
    <x v="0"/>
    <x v="1"/>
    <m/>
    <n v="25"/>
    <s v="Within Time"/>
    <x v="2"/>
    <n v="13"/>
    <x v="2"/>
    <x v="1"/>
    <x v="1"/>
    <x v="1"/>
  </r>
  <r>
    <n v="485056965"/>
    <s v="F. Shawe"/>
    <x v="18"/>
    <s v="Nov"/>
    <n v="2023"/>
    <d v="1899-12-30T11:25:00"/>
    <x v="2"/>
    <x v="0"/>
    <n v="62"/>
    <x v="0"/>
    <s v="Declined to Identify"/>
    <x v="0"/>
    <x v="1"/>
    <m/>
    <n v="14"/>
    <s v="Within Time"/>
    <x v="11"/>
    <n v="11"/>
    <x v="0"/>
    <x v="0"/>
    <x v="1"/>
    <x v="0"/>
  </r>
  <r>
    <n v="519806343"/>
    <s v="F. Howsego"/>
    <x v="293"/>
    <s v="Oct"/>
    <n v="2024"/>
    <d v="1899-12-30T17:22:00"/>
    <x v="3"/>
    <x v="0"/>
    <n v="27"/>
    <x v="3"/>
    <s v="Declined to Identify"/>
    <x v="0"/>
    <x v="1"/>
    <m/>
    <n v="33"/>
    <s v="Delay"/>
    <x v="27"/>
    <n v="17"/>
    <x v="2"/>
    <x v="3"/>
    <x v="0"/>
    <x v="0"/>
  </r>
  <r>
    <n v="839254121"/>
    <s v="F. Aujean"/>
    <x v="179"/>
    <s v="Jun"/>
    <n v="2023"/>
    <d v="1899-12-30T17:21:00"/>
    <x v="6"/>
    <x v="0"/>
    <n v="29"/>
    <x v="3"/>
    <s v="Declined to Identify"/>
    <x v="0"/>
    <x v="1"/>
    <m/>
    <n v="33"/>
    <s v="Delay"/>
    <x v="23"/>
    <n v="17"/>
    <x v="2"/>
    <x v="2"/>
    <x v="0"/>
    <x v="2"/>
  </r>
  <r>
    <n v="727201005"/>
    <s v="F. Giametti"/>
    <x v="423"/>
    <s v="May"/>
    <n v="2024"/>
    <d v="1899-12-30T21:39:00"/>
    <x v="5"/>
    <x v="0"/>
    <n v="44"/>
    <x v="6"/>
    <s v="Declined to Identify"/>
    <x v="0"/>
    <x v="1"/>
    <m/>
    <n v="34"/>
    <s v="Delay"/>
    <x v="8"/>
    <n v="21"/>
    <x v="1"/>
    <x v="3"/>
    <x v="0"/>
    <x v="1"/>
  </r>
  <r>
    <n v="191203872"/>
    <s v="G. Rabjohn"/>
    <x v="518"/>
    <s v="Apr"/>
    <n v="2023"/>
    <d v="1899-12-30T16:31:00"/>
    <x v="0"/>
    <x v="0"/>
    <n v="49"/>
    <x v="2"/>
    <s v="Declined to Identify"/>
    <x v="0"/>
    <x v="1"/>
    <m/>
    <n v="13"/>
    <s v="Within Time"/>
    <x v="18"/>
    <n v="16"/>
    <x v="2"/>
    <x v="1"/>
    <x v="1"/>
    <x v="1"/>
  </r>
  <r>
    <n v="422337212"/>
    <s v="G. Crease"/>
    <x v="364"/>
    <s v="Sep"/>
    <n v="2023"/>
    <d v="1899-12-30T15:54:00"/>
    <x v="1"/>
    <x v="0"/>
    <n v="54"/>
    <x v="2"/>
    <s v="Declined to Identify"/>
    <x v="0"/>
    <x v="1"/>
    <m/>
    <n v="23"/>
    <s v="Within Time"/>
    <x v="11"/>
    <n v="15"/>
    <x v="2"/>
    <x v="0"/>
    <x v="1"/>
    <x v="0"/>
  </r>
  <r>
    <n v="242666759"/>
    <s v="G. Healings"/>
    <x v="64"/>
    <s v="Mar"/>
    <n v="2024"/>
    <d v="1899-12-30T16:56:00"/>
    <x v="5"/>
    <x v="0"/>
    <n v="15"/>
    <x v="3"/>
    <s v="Declined to Identify"/>
    <x v="0"/>
    <x v="1"/>
    <m/>
    <n v="24"/>
    <s v="Within Time"/>
    <x v="13"/>
    <n v="16"/>
    <x v="2"/>
    <x v="2"/>
    <x v="1"/>
    <x v="2"/>
  </r>
  <r>
    <n v="459640919"/>
    <s v="G. Lorey"/>
    <x v="120"/>
    <s v="Jul"/>
    <n v="2024"/>
    <d v="1899-12-30T19:55:00"/>
    <x v="6"/>
    <x v="0"/>
    <n v="49"/>
    <x v="2"/>
    <s v="Declined to Identify"/>
    <x v="0"/>
    <x v="1"/>
    <m/>
    <n v="24"/>
    <s v="Within Time"/>
    <x v="11"/>
    <n v="19"/>
    <x v="1"/>
    <x v="0"/>
    <x v="1"/>
    <x v="0"/>
  </r>
  <r>
    <n v="161452290"/>
    <s v="G. Alishoner"/>
    <x v="56"/>
    <s v="Aug"/>
    <n v="2024"/>
    <d v="1899-12-30T10:51:00"/>
    <x v="0"/>
    <x v="0"/>
    <n v="57"/>
    <x v="2"/>
    <s v="Declined to Identify"/>
    <x v="0"/>
    <x v="1"/>
    <m/>
    <n v="24"/>
    <s v="Within Time"/>
    <x v="26"/>
    <n v="10"/>
    <x v="0"/>
    <x v="2"/>
    <x v="1"/>
    <x v="2"/>
  </r>
  <r>
    <n v="121063424"/>
    <s v="G. Booth-Jarvis"/>
    <x v="75"/>
    <s v="Dec"/>
    <n v="2023"/>
    <d v="1899-12-30T23:28:00"/>
    <x v="3"/>
    <x v="0"/>
    <n v="19"/>
    <x v="3"/>
    <s v="Declined to Identify"/>
    <x v="0"/>
    <x v="1"/>
    <m/>
    <n v="25"/>
    <s v="Within Time"/>
    <x v="8"/>
    <n v="23"/>
    <x v="1"/>
    <x v="3"/>
    <x v="1"/>
    <x v="1"/>
  </r>
  <r>
    <n v="212871946"/>
    <s v="G. Pierce"/>
    <x v="427"/>
    <s v="Aug"/>
    <n v="2023"/>
    <d v="1899-12-30T16:58:00"/>
    <x v="5"/>
    <x v="0"/>
    <n v="39"/>
    <x v="6"/>
    <s v="Declined to Identify"/>
    <x v="0"/>
    <x v="1"/>
    <m/>
    <n v="38"/>
    <s v="Delay"/>
    <x v="10"/>
    <n v="16"/>
    <x v="2"/>
    <x v="2"/>
    <x v="0"/>
    <x v="2"/>
  </r>
  <r>
    <n v="810624735"/>
    <s v="G. Chanders"/>
    <x v="235"/>
    <s v="Jul"/>
    <n v="2024"/>
    <d v="1899-12-30T09:38:00"/>
    <x v="6"/>
    <x v="0"/>
    <n v="44"/>
    <x v="6"/>
    <s v="Declined to Identify"/>
    <x v="0"/>
    <x v="1"/>
    <m/>
    <n v="49"/>
    <s v="Delay"/>
    <x v="3"/>
    <n v="9"/>
    <x v="0"/>
    <x v="2"/>
    <x v="2"/>
    <x v="2"/>
  </r>
  <r>
    <n v="709737635"/>
    <s v="G. Cowpe"/>
    <x v="250"/>
    <s v="Aug"/>
    <n v="2024"/>
    <d v="1899-12-30T07:32:00"/>
    <x v="2"/>
    <x v="0"/>
    <n v="54"/>
    <x v="2"/>
    <s v="Declined to Identify"/>
    <x v="0"/>
    <x v="1"/>
    <m/>
    <n v="50"/>
    <s v="Delay"/>
    <x v="4"/>
    <n v="7"/>
    <x v="0"/>
    <x v="2"/>
    <x v="2"/>
    <x v="2"/>
  </r>
  <r>
    <n v="452497738"/>
    <s v="G. Esson"/>
    <x v="534"/>
    <s v="Mar"/>
    <n v="2024"/>
    <d v="1899-12-30T17:11:00"/>
    <x v="5"/>
    <x v="0"/>
    <n v="67"/>
    <x v="0"/>
    <s v="Declined to Identify"/>
    <x v="0"/>
    <x v="1"/>
    <m/>
    <n v="51"/>
    <s v="Delay"/>
    <x v="1"/>
    <n v="17"/>
    <x v="2"/>
    <x v="0"/>
    <x v="2"/>
    <x v="0"/>
  </r>
  <r>
    <n v="232675274"/>
    <s v="G. Chaters"/>
    <x v="67"/>
    <s v="May"/>
    <n v="2024"/>
    <d v="1899-12-30T15:04:00"/>
    <x v="0"/>
    <x v="0"/>
    <n v="58"/>
    <x v="2"/>
    <s v="Declined to Identify"/>
    <x v="0"/>
    <x v="1"/>
    <m/>
    <n v="54"/>
    <s v="Delay"/>
    <x v="19"/>
    <n v="15"/>
    <x v="2"/>
    <x v="3"/>
    <x v="2"/>
    <x v="1"/>
  </r>
  <r>
    <n v="138920390"/>
    <s v="G. Izon"/>
    <x v="326"/>
    <s v="Dec"/>
    <n v="2023"/>
    <d v="1899-12-30T06:56:00"/>
    <x v="5"/>
    <x v="0"/>
    <n v="44"/>
    <x v="6"/>
    <s v="Declined to Identify"/>
    <x v="0"/>
    <x v="1"/>
    <m/>
    <n v="56"/>
    <s v="Delay"/>
    <x v="1"/>
    <n v="6"/>
    <x v="0"/>
    <x v="0"/>
    <x v="2"/>
    <x v="0"/>
  </r>
  <r>
    <n v="484091969"/>
    <s v="G. Dougill"/>
    <x v="214"/>
    <s v="Feb"/>
    <n v="2024"/>
    <d v="1899-12-30T05:30:00"/>
    <x v="2"/>
    <x v="0"/>
    <n v="54"/>
    <x v="2"/>
    <s v="Declined to Identify"/>
    <x v="0"/>
    <x v="1"/>
    <m/>
    <n v="60"/>
    <s v="Delay"/>
    <x v="21"/>
    <n v="5"/>
    <x v="3"/>
    <x v="1"/>
    <x v="2"/>
    <x v="1"/>
  </r>
  <r>
    <n v="220455150"/>
    <s v="H. Ruddoch"/>
    <x v="390"/>
    <s v="Aug"/>
    <n v="2024"/>
    <d v="1899-12-30T02:39:00"/>
    <x v="3"/>
    <x v="0"/>
    <n v="57"/>
    <x v="2"/>
    <s v="Declined to Identify"/>
    <x v="0"/>
    <x v="1"/>
    <m/>
    <n v="10"/>
    <s v="Within Time"/>
    <x v="25"/>
    <n v="2"/>
    <x v="3"/>
    <x v="0"/>
    <x v="1"/>
    <x v="0"/>
  </r>
  <r>
    <n v="754279761"/>
    <s v="H. Theuff"/>
    <x v="166"/>
    <s v="May"/>
    <n v="2023"/>
    <d v="1899-12-30T05:51:00"/>
    <x v="1"/>
    <x v="0"/>
    <n v="4"/>
    <x v="1"/>
    <s v="Declined to Identify"/>
    <x v="0"/>
    <x v="1"/>
    <m/>
    <n v="12"/>
    <s v="Within Time"/>
    <x v="0"/>
    <n v="5"/>
    <x v="3"/>
    <x v="0"/>
    <x v="1"/>
    <x v="0"/>
  </r>
  <r>
    <n v="709115958"/>
    <s v="H. MacDavitt"/>
    <x v="431"/>
    <s v="Oct"/>
    <n v="2024"/>
    <d v="1899-12-30T02:46:00"/>
    <x v="0"/>
    <x v="0"/>
    <n v="50"/>
    <x v="2"/>
    <s v="Declined to Identify"/>
    <x v="0"/>
    <x v="1"/>
    <m/>
    <n v="16"/>
    <s v="Within Time"/>
    <x v="17"/>
    <n v="2"/>
    <x v="3"/>
    <x v="1"/>
    <x v="1"/>
    <x v="1"/>
  </r>
  <r>
    <n v="807216712"/>
    <s v="H. Matuszynski"/>
    <x v="96"/>
    <s v="Apr"/>
    <n v="2024"/>
    <d v="1899-12-30T23:45:00"/>
    <x v="6"/>
    <x v="0"/>
    <n v="2"/>
    <x v="1"/>
    <s v="Declined to Identify"/>
    <x v="0"/>
    <x v="1"/>
    <m/>
    <n v="23"/>
    <s v="Within Time"/>
    <x v="30"/>
    <n v="23"/>
    <x v="1"/>
    <x v="3"/>
    <x v="1"/>
    <x v="1"/>
  </r>
  <r>
    <n v="494425304"/>
    <s v="H. Maultby"/>
    <x v="507"/>
    <s v="Sep"/>
    <n v="2023"/>
    <d v="1899-12-30T00:51:00"/>
    <x v="0"/>
    <x v="0"/>
    <n v="34"/>
    <x v="6"/>
    <s v="Declined to Identify"/>
    <x v="0"/>
    <x v="1"/>
    <m/>
    <n v="39"/>
    <s v="Delay"/>
    <x v="0"/>
    <n v="0"/>
    <x v="3"/>
    <x v="0"/>
    <x v="0"/>
    <x v="0"/>
  </r>
  <r>
    <n v="620847483"/>
    <s v="H. Schulke"/>
    <x v="564"/>
    <s v="Jun"/>
    <n v="2024"/>
    <d v="1899-12-30T00:42:00"/>
    <x v="3"/>
    <x v="0"/>
    <n v="59"/>
    <x v="2"/>
    <s v="Declined to Identify"/>
    <x v="0"/>
    <x v="1"/>
    <m/>
    <n v="57"/>
    <s v="Delay"/>
    <x v="30"/>
    <n v="0"/>
    <x v="3"/>
    <x v="3"/>
    <x v="2"/>
    <x v="1"/>
  </r>
  <r>
    <n v="528423243"/>
    <s v="I. Devaney"/>
    <x v="213"/>
    <s v="Jun"/>
    <n v="2023"/>
    <d v="1899-12-30T01:53:00"/>
    <x v="4"/>
    <x v="0"/>
    <n v="72"/>
    <x v="5"/>
    <s v="Declined to Identify"/>
    <x v="0"/>
    <x v="1"/>
    <m/>
    <n v="17"/>
    <s v="Within Time"/>
    <x v="7"/>
    <n v="1"/>
    <x v="3"/>
    <x v="2"/>
    <x v="1"/>
    <x v="2"/>
  </r>
  <r>
    <n v="353677450"/>
    <s v="I. Cragoe"/>
    <x v="316"/>
    <s v="Sep"/>
    <n v="2024"/>
    <d v="1899-12-30T09:54:00"/>
    <x v="0"/>
    <x v="0"/>
    <n v="50"/>
    <x v="2"/>
    <s v="Declined to Identify"/>
    <x v="0"/>
    <x v="1"/>
    <m/>
    <n v="22"/>
    <s v="Within Time"/>
    <x v="6"/>
    <n v="9"/>
    <x v="0"/>
    <x v="3"/>
    <x v="1"/>
    <x v="0"/>
  </r>
  <r>
    <n v="112889744"/>
    <s v="I. Wing"/>
    <x v="203"/>
    <s v="Apr"/>
    <n v="2023"/>
    <d v="1899-12-30T20:25:00"/>
    <x v="3"/>
    <x v="0"/>
    <n v="70"/>
    <x v="5"/>
    <s v="Declined to Identify"/>
    <x v="0"/>
    <x v="1"/>
    <m/>
    <n v="26"/>
    <s v="Within Time"/>
    <x v="17"/>
    <n v="20"/>
    <x v="1"/>
    <x v="1"/>
    <x v="1"/>
    <x v="1"/>
  </r>
  <r>
    <n v="535441807"/>
    <s v="I. Rosenboim"/>
    <x v="460"/>
    <s v="May"/>
    <n v="2023"/>
    <d v="1899-12-30T05:21:00"/>
    <x v="3"/>
    <x v="0"/>
    <n v="37"/>
    <x v="6"/>
    <s v="Declined to Identify"/>
    <x v="0"/>
    <x v="1"/>
    <m/>
    <n v="44"/>
    <s v="Delay"/>
    <x v="16"/>
    <n v="5"/>
    <x v="3"/>
    <x v="1"/>
    <x v="0"/>
    <x v="1"/>
  </r>
  <r>
    <n v="710385899"/>
    <s v="I. Terrelly"/>
    <x v="390"/>
    <s v="Aug"/>
    <n v="2024"/>
    <d v="1899-12-30T17:38:00"/>
    <x v="3"/>
    <x v="0"/>
    <n v="60"/>
    <x v="0"/>
    <s v="Declined to Identify"/>
    <x v="0"/>
    <x v="1"/>
    <m/>
    <n v="53"/>
    <s v="Delay"/>
    <x v="25"/>
    <n v="17"/>
    <x v="2"/>
    <x v="0"/>
    <x v="2"/>
    <x v="0"/>
  </r>
  <r>
    <n v="109141904"/>
    <s v="I. O'Scollee"/>
    <x v="110"/>
    <s v="Dec"/>
    <n v="2023"/>
    <d v="1899-12-30T07:42:00"/>
    <x v="2"/>
    <x v="0"/>
    <n v="9"/>
    <x v="4"/>
    <s v="Declined to Identify"/>
    <x v="0"/>
    <x v="1"/>
    <m/>
    <n v="55"/>
    <s v="Delay"/>
    <x v="28"/>
    <n v="7"/>
    <x v="0"/>
    <x v="0"/>
    <x v="2"/>
    <x v="2"/>
  </r>
  <r>
    <n v="480015395"/>
    <s v="I. Gannicleff"/>
    <x v="147"/>
    <s v="Dec"/>
    <n v="2023"/>
    <d v="1899-12-30T05:14:00"/>
    <x v="5"/>
    <x v="0"/>
    <n v="16"/>
    <x v="3"/>
    <s v="Declined to Identify"/>
    <x v="0"/>
    <x v="1"/>
    <m/>
    <n v="57"/>
    <s v="Delay"/>
    <x v="4"/>
    <n v="5"/>
    <x v="3"/>
    <x v="2"/>
    <x v="2"/>
    <x v="2"/>
  </r>
  <r>
    <n v="130806101"/>
    <s v="I. Barles"/>
    <x v="467"/>
    <s v="Jan"/>
    <n v="2024"/>
    <d v="1899-12-30T16:22:00"/>
    <x v="0"/>
    <x v="0"/>
    <n v="51"/>
    <x v="2"/>
    <s v="Declined to Identify"/>
    <x v="0"/>
    <x v="1"/>
    <m/>
    <n v="58"/>
    <s v="Delay"/>
    <x v="14"/>
    <n v="16"/>
    <x v="2"/>
    <x v="0"/>
    <x v="2"/>
    <x v="0"/>
  </r>
  <r>
    <n v="337619280"/>
    <s v="J. Sneath"/>
    <x v="128"/>
    <s v="Aug"/>
    <n v="2023"/>
    <d v="1899-12-30T22:30:00"/>
    <x v="5"/>
    <x v="0"/>
    <n v="64"/>
    <x v="0"/>
    <s v="Declined to Identify"/>
    <x v="0"/>
    <x v="1"/>
    <m/>
    <n v="17"/>
    <s v="Within Time"/>
    <x v="6"/>
    <n v="22"/>
    <x v="1"/>
    <x v="3"/>
    <x v="1"/>
    <x v="0"/>
  </r>
  <r>
    <n v="515448748"/>
    <s v="J. Creak"/>
    <x v="194"/>
    <s v="Sep"/>
    <n v="2023"/>
    <d v="1899-12-30T19:05:00"/>
    <x v="5"/>
    <x v="0"/>
    <n v="13"/>
    <x v="4"/>
    <s v="Declined to Identify"/>
    <x v="0"/>
    <x v="1"/>
    <m/>
    <n v="19"/>
    <s v="Within Time"/>
    <x v="1"/>
    <n v="19"/>
    <x v="1"/>
    <x v="0"/>
    <x v="1"/>
    <x v="0"/>
  </r>
  <r>
    <n v="693513327"/>
    <s v="J. Grimbaldeston"/>
    <x v="431"/>
    <s v="Oct"/>
    <n v="2024"/>
    <d v="1899-12-30T03:01:00"/>
    <x v="0"/>
    <x v="0"/>
    <n v="2"/>
    <x v="1"/>
    <s v="Declined to Identify"/>
    <x v="0"/>
    <x v="1"/>
    <m/>
    <n v="29"/>
    <s v="Within Time"/>
    <x v="17"/>
    <n v="3"/>
    <x v="3"/>
    <x v="1"/>
    <x v="1"/>
    <x v="1"/>
  </r>
  <r>
    <n v="274314793"/>
    <s v="J. Lockney"/>
    <x v="268"/>
    <s v="Oct"/>
    <n v="2023"/>
    <d v="1899-12-30T16:35:00"/>
    <x v="5"/>
    <x v="0"/>
    <n v="18"/>
    <x v="3"/>
    <s v="Declined to Identify"/>
    <x v="0"/>
    <x v="1"/>
    <m/>
    <n v="40"/>
    <s v="Delay"/>
    <x v="27"/>
    <n v="16"/>
    <x v="2"/>
    <x v="3"/>
    <x v="0"/>
    <x v="0"/>
  </r>
  <r>
    <n v="455269181"/>
    <s v="J. Bricket"/>
    <x v="351"/>
    <s v="Oct"/>
    <n v="2024"/>
    <d v="1899-12-30T19:10:00"/>
    <x v="0"/>
    <x v="0"/>
    <n v="62"/>
    <x v="0"/>
    <s v="Declined to Identify"/>
    <x v="0"/>
    <x v="1"/>
    <m/>
    <n v="49"/>
    <s v="Delay"/>
    <x v="12"/>
    <n v="19"/>
    <x v="1"/>
    <x v="2"/>
    <x v="2"/>
    <x v="2"/>
  </r>
  <r>
    <n v="778941723"/>
    <s v="K. Dash"/>
    <x v="570"/>
    <s v="Jun"/>
    <n v="2024"/>
    <d v="1899-12-30T14:18:00"/>
    <x v="2"/>
    <x v="0"/>
    <n v="67"/>
    <x v="0"/>
    <s v="Declined to Identify"/>
    <x v="0"/>
    <x v="1"/>
    <m/>
    <n v="45"/>
    <s v="Delay"/>
    <x v="22"/>
    <n v="14"/>
    <x v="2"/>
    <x v="1"/>
    <x v="0"/>
    <x v="1"/>
  </r>
  <r>
    <n v="259140334"/>
    <s v="L. Walbrun"/>
    <x v="225"/>
    <s v="May"/>
    <n v="2024"/>
    <d v="1899-12-30T07:45:00"/>
    <x v="5"/>
    <x v="0"/>
    <n v="37"/>
    <x v="6"/>
    <s v="Declined to Identify"/>
    <x v="0"/>
    <x v="1"/>
    <m/>
    <n v="20"/>
    <s v="Within Time"/>
    <x v="14"/>
    <n v="7"/>
    <x v="0"/>
    <x v="0"/>
    <x v="1"/>
    <x v="0"/>
  </r>
  <r>
    <n v="491177369"/>
    <s v="L. Figura"/>
    <x v="499"/>
    <s v="Sep"/>
    <n v="2024"/>
    <d v="1899-12-30T07:52:00"/>
    <x v="6"/>
    <x v="0"/>
    <n v="58"/>
    <x v="2"/>
    <s v="Declined to Identify"/>
    <x v="0"/>
    <x v="1"/>
    <m/>
    <n v="35"/>
    <s v="Delay"/>
    <x v="15"/>
    <n v="7"/>
    <x v="0"/>
    <x v="2"/>
    <x v="0"/>
    <x v="2"/>
  </r>
  <r>
    <n v="133702188"/>
    <s v="L. Bisley"/>
    <x v="247"/>
    <s v="Jun"/>
    <n v="2023"/>
    <d v="1899-12-30T04:26:00"/>
    <x v="2"/>
    <x v="0"/>
    <n v="61"/>
    <x v="0"/>
    <s v="Declined to Identify"/>
    <x v="0"/>
    <x v="1"/>
    <m/>
    <n v="44"/>
    <s v="Delay"/>
    <x v="1"/>
    <n v="4"/>
    <x v="3"/>
    <x v="0"/>
    <x v="0"/>
    <x v="0"/>
  </r>
  <r>
    <n v="748485657"/>
    <s v="L. Plunket"/>
    <x v="240"/>
    <s v="Feb"/>
    <n v="2024"/>
    <d v="1899-12-30T05:50:00"/>
    <x v="3"/>
    <x v="0"/>
    <n v="74"/>
    <x v="5"/>
    <s v="Declined to Identify"/>
    <x v="0"/>
    <x v="1"/>
    <m/>
    <n v="49"/>
    <s v="Delay"/>
    <x v="6"/>
    <n v="5"/>
    <x v="3"/>
    <x v="3"/>
    <x v="2"/>
    <x v="0"/>
  </r>
  <r>
    <n v="139220701"/>
    <s v="L. Lovick"/>
    <x v="494"/>
    <s v="Jan"/>
    <n v="2024"/>
    <d v="1899-12-30T07:00:00"/>
    <x v="2"/>
    <x v="0"/>
    <n v="7"/>
    <x v="4"/>
    <s v="Declined to Identify"/>
    <x v="0"/>
    <x v="1"/>
    <m/>
    <n v="55"/>
    <s v="Delay"/>
    <x v="10"/>
    <n v="7"/>
    <x v="0"/>
    <x v="2"/>
    <x v="2"/>
    <x v="2"/>
  </r>
  <r>
    <n v="254610446"/>
    <s v="M. Vittle"/>
    <x v="218"/>
    <s v="Jun"/>
    <n v="2024"/>
    <d v="1899-12-30T01:36:00"/>
    <x v="0"/>
    <x v="0"/>
    <n v="68"/>
    <x v="0"/>
    <s v="Declined to Identify"/>
    <x v="0"/>
    <x v="1"/>
    <m/>
    <n v="51"/>
    <s v="Delay"/>
    <x v="9"/>
    <n v="1"/>
    <x v="3"/>
    <x v="3"/>
    <x v="2"/>
    <x v="0"/>
  </r>
  <r>
    <n v="143225332"/>
    <s v="M. Watt"/>
    <x v="397"/>
    <s v="Apr"/>
    <n v="2024"/>
    <d v="1899-12-30T15:27:00"/>
    <x v="6"/>
    <x v="0"/>
    <n v="4"/>
    <x v="1"/>
    <s v="Declined to Identify"/>
    <x v="0"/>
    <x v="1"/>
    <m/>
    <n v="54"/>
    <s v="Delay"/>
    <x v="12"/>
    <n v="15"/>
    <x v="2"/>
    <x v="2"/>
    <x v="2"/>
    <x v="2"/>
  </r>
  <r>
    <n v="746449930"/>
    <s v="N. Allardyce"/>
    <x v="219"/>
    <s v="Aug"/>
    <n v="2023"/>
    <d v="1899-12-30T22:15:00"/>
    <x v="6"/>
    <x v="0"/>
    <n v="48"/>
    <x v="2"/>
    <s v="Declined to Identify"/>
    <x v="0"/>
    <x v="1"/>
    <m/>
    <n v="11"/>
    <s v="Within Time"/>
    <x v="4"/>
    <n v="22"/>
    <x v="1"/>
    <x v="2"/>
    <x v="1"/>
    <x v="2"/>
  </r>
  <r>
    <n v="775193289"/>
    <s v="N. Brettle"/>
    <x v="232"/>
    <s v="Apr"/>
    <n v="2023"/>
    <d v="1899-12-30T08:17:00"/>
    <x v="5"/>
    <x v="0"/>
    <n v="33"/>
    <x v="6"/>
    <s v="Declined to Identify"/>
    <x v="0"/>
    <x v="1"/>
    <m/>
    <n v="20"/>
    <s v="Within Time"/>
    <x v="20"/>
    <n v="8"/>
    <x v="0"/>
    <x v="3"/>
    <x v="1"/>
    <x v="0"/>
  </r>
  <r>
    <n v="164266964"/>
    <s v="N. Pickton"/>
    <x v="132"/>
    <s v="Jan"/>
    <n v="2024"/>
    <d v="1899-12-30T10:19:00"/>
    <x v="3"/>
    <x v="0"/>
    <n v="64"/>
    <x v="0"/>
    <s v="Declined to Identify"/>
    <x v="0"/>
    <x v="1"/>
    <m/>
    <n v="31"/>
    <s v="Delay"/>
    <x v="16"/>
    <n v="10"/>
    <x v="0"/>
    <x v="1"/>
    <x v="0"/>
    <x v="1"/>
  </r>
  <r>
    <n v="181148158"/>
    <s v="N. Buxy"/>
    <x v="413"/>
    <s v="Jun"/>
    <n v="2023"/>
    <d v="1899-12-30T11:38:00"/>
    <x v="6"/>
    <x v="0"/>
    <n v="52"/>
    <x v="2"/>
    <s v="Declined to Identify"/>
    <x v="0"/>
    <x v="1"/>
    <m/>
    <n v="33"/>
    <s v="Delay"/>
    <x v="27"/>
    <n v="11"/>
    <x v="0"/>
    <x v="3"/>
    <x v="0"/>
    <x v="0"/>
  </r>
  <r>
    <n v="897055888"/>
    <s v="N. Barbie"/>
    <x v="532"/>
    <s v="Jun"/>
    <n v="2024"/>
    <d v="1899-12-30T11:01:00"/>
    <x v="5"/>
    <x v="0"/>
    <n v="71"/>
    <x v="5"/>
    <s v="Declined to Identify"/>
    <x v="0"/>
    <x v="1"/>
    <m/>
    <n v="47"/>
    <s v="Delay"/>
    <x v="16"/>
    <n v="11"/>
    <x v="0"/>
    <x v="1"/>
    <x v="2"/>
    <x v="1"/>
  </r>
  <r>
    <n v="181463780"/>
    <s v="N. Trinke"/>
    <x v="99"/>
    <s v="Aug"/>
    <n v="2024"/>
    <d v="1899-12-30T10:03:00"/>
    <x v="2"/>
    <x v="0"/>
    <n v="13"/>
    <x v="4"/>
    <s v="Declined to Identify"/>
    <x v="0"/>
    <x v="1"/>
    <m/>
    <n v="50"/>
    <s v="Delay"/>
    <x v="1"/>
    <n v="10"/>
    <x v="0"/>
    <x v="0"/>
    <x v="2"/>
    <x v="0"/>
  </r>
  <r>
    <n v="246695313"/>
    <s v="O. Pharaoh"/>
    <x v="377"/>
    <s v="Jun"/>
    <n v="2024"/>
    <d v="1899-12-30T03:02:00"/>
    <x v="6"/>
    <x v="0"/>
    <n v="42"/>
    <x v="6"/>
    <s v="Declined to Identify"/>
    <x v="0"/>
    <x v="1"/>
    <m/>
    <n v="11"/>
    <s v="Within Time"/>
    <x v="2"/>
    <n v="3"/>
    <x v="3"/>
    <x v="1"/>
    <x v="1"/>
    <x v="1"/>
  </r>
  <r>
    <n v="807600884"/>
    <s v="O. Camoys"/>
    <x v="134"/>
    <s v="Apr"/>
    <n v="2023"/>
    <d v="1899-12-30T04:37:00"/>
    <x v="3"/>
    <x v="0"/>
    <n v="19"/>
    <x v="3"/>
    <s v="Declined to Identify"/>
    <x v="0"/>
    <x v="1"/>
    <m/>
    <n v="19"/>
    <s v="Within Time"/>
    <x v="12"/>
    <n v="4"/>
    <x v="3"/>
    <x v="2"/>
    <x v="1"/>
    <x v="2"/>
  </r>
  <r>
    <n v="317095665"/>
    <s v="O. Tourot"/>
    <x v="329"/>
    <s v="Oct"/>
    <n v="2023"/>
    <d v="1899-12-30T17:02:00"/>
    <x v="2"/>
    <x v="0"/>
    <n v="34"/>
    <x v="6"/>
    <s v="Declined to Identify"/>
    <x v="0"/>
    <x v="1"/>
    <m/>
    <n v="23"/>
    <s v="Within Time"/>
    <x v="18"/>
    <n v="17"/>
    <x v="2"/>
    <x v="1"/>
    <x v="1"/>
    <x v="1"/>
  </r>
  <r>
    <n v="153497320"/>
    <s v="O. Rabley"/>
    <x v="371"/>
    <s v="Jul"/>
    <n v="2023"/>
    <d v="1899-12-30T01:16:00"/>
    <x v="6"/>
    <x v="0"/>
    <n v="46"/>
    <x v="2"/>
    <s v="Declined to Identify"/>
    <x v="0"/>
    <x v="1"/>
    <m/>
    <n v="33"/>
    <s v="Delay"/>
    <x v="6"/>
    <n v="1"/>
    <x v="3"/>
    <x v="3"/>
    <x v="0"/>
    <x v="0"/>
  </r>
  <r>
    <n v="695135601"/>
    <s v="O. Dillingham"/>
    <x v="76"/>
    <s v="Jun"/>
    <n v="2024"/>
    <d v="1899-12-30T18:58:00"/>
    <x v="1"/>
    <x v="0"/>
    <n v="27"/>
    <x v="3"/>
    <s v="Declined to Identify"/>
    <x v="0"/>
    <x v="1"/>
    <m/>
    <n v="39"/>
    <s v="Delay"/>
    <x v="4"/>
    <n v="18"/>
    <x v="1"/>
    <x v="2"/>
    <x v="0"/>
    <x v="2"/>
  </r>
  <r>
    <n v="823590840"/>
    <s v="P. Sekulla"/>
    <x v="254"/>
    <s v="Jan"/>
    <n v="2024"/>
    <d v="1899-12-30T05:47:00"/>
    <x v="4"/>
    <x v="0"/>
    <n v="26"/>
    <x v="3"/>
    <s v="Declined to Identify"/>
    <x v="0"/>
    <x v="1"/>
    <m/>
    <n v="13"/>
    <s v="Within Time"/>
    <x v="13"/>
    <n v="5"/>
    <x v="3"/>
    <x v="2"/>
    <x v="1"/>
    <x v="2"/>
  </r>
  <r>
    <n v="725270520"/>
    <s v="P. Binnall"/>
    <x v="234"/>
    <s v="Jul"/>
    <n v="2023"/>
    <d v="1899-12-30T13:09:00"/>
    <x v="3"/>
    <x v="0"/>
    <n v="18"/>
    <x v="3"/>
    <s v="Declined to Identify"/>
    <x v="0"/>
    <x v="1"/>
    <m/>
    <n v="17"/>
    <s v="Within Time"/>
    <x v="3"/>
    <n v="13"/>
    <x v="2"/>
    <x v="2"/>
    <x v="1"/>
    <x v="2"/>
  </r>
  <r>
    <n v="873894096"/>
    <s v="P. Gilpin"/>
    <x v="233"/>
    <s v="Jan"/>
    <n v="2024"/>
    <d v="1899-12-30T23:25:00"/>
    <x v="5"/>
    <x v="0"/>
    <n v="61"/>
    <x v="0"/>
    <s v="Declined to Identify"/>
    <x v="0"/>
    <x v="1"/>
    <m/>
    <n v="23"/>
    <s v="Within Time"/>
    <x v="9"/>
    <n v="23"/>
    <x v="1"/>
    <x v="3"/>
    <x v="1"/>
    <x v="0"/>
  </r>
  <r>
    <n v="259384930"/>
    <s v="P. Janton"/>
    <x v="479"/>
    <s v="Sep"/>
    <n v="2023"/>
    <d v="1899-12-30T09:48:00"/>
    <x v="4"/>
    <x v="0"/>
    <n v="64"/>
    <x v="0"/>
    <s v="Declined to Identify"/>
    <x v="0"/>
    <x v="1"/>
    <m/>
    <n v="27"/>
    <s v="Within Time"/>
    <x v="25"/>
    <n v="9"/>
    <x v="0"/>
    <x v="0"/>
    <x v="1"/>
    <x v="0"/>
  </r>
  <r>
    <n v="270665272"/>
    <s v="P. Collingwood"/>
    <x v="449"/>
    <s v="Mar"/>
    <n v="2024"/>
    <d v="1899-12-30T06:01:00"/>
    <x v="5"/>
    <x v="0"/>
    <n v="45"/>
    <x v="2"/>
    <s v="Declined to Identify"/>
    <x v="0"/>
    <x v="1"/>
    <m/>
    <n v="30"/>
    <s v="Delay"/>
    <x v="4"/>
    <n v="6"/>
    <x v="0"/>
    <x v="2"/>
    <x v="1"/>
    <x v="2"/>
  </r>
  <r>
    <n v="580013557"/>
    <s v="P. Weigh"/>
    <x v="205"/>
    <s v="May"/>
    <n v="2024"/>
    <d v="1899-12-30T12:52:00"/>
    <x v="0"/>
    <x v="0"/>
    <n v="56"/>
    <x v="2"/>
    <s v="Declined to Identify"/>
    <x v="0"/>
    <x v="1"/>
    <m/>
    <n v="39"/>
    <s v="Delay"/>
    <x v="4"/>
    <n v="12"/>
    <x v="2"/>
    <x v="2"/>
    <x v="0"/>
    <x v="2"/>
  </r>
  <r>
    <n v="245305810"/>
    <s v="Q. Dods"/>
    <x v="522"/>
    <s v="Jul"/>
    <n v="2024"/>
    <d v="1899-12-30T08:43:00"/>
    <x v="5"/>
    <x v="0"/>
    <n v="19"/>
    <x v="3"/>
    <s v="Declined to Identify"/>
    <x v="0"/>
    <x v="1"/>
    <m/>
    <n v="14"/>
    <s v="Within Time"/>
    <x v="18"/>
    <n v="8"/>
    <x v="0"/>
    <x v="1"/>
    <x v="1"/>
    <x v="1"/>
  </r>
  <r>
    <n v="296592745"/>
    <s v="Q. Koppel"/>
    <x v="368"/>
    <s v="Oct"/>
    <n v="2023"/>
    <d v="1899-12-30T14:18:00"/>
    <x v="0"/>
    <x v="0"/>
    <n v="75"/>
    <x v="5"/>
    <s v="Declined to Identify"/>
    <x v="0"/>
    <x v="1"/>
    <m/>
    <n v="23"/>
    <s v="Within Time"/>
    <x v="10"/>
    <n v="14"/>
    <x v="2"/>
    <x v="2"/>
    <x v="1"/>
    <x v="2"/>
  </r>
  <r>
    <n v="706945641"/>
    <s v="Q. Keveren"/>
    <x v="13"/>
    <s v="Jun"/>
    <n v="2023"/>
    <d v="1899-12-30T07:32:00"/>
    <x v="3"/>
    <x v="0"/>
    <n v="28"/>
    <x v="3"/>
    <s v="Declined to Identify"/>
    <x v="0"/>
    <x v="1"/>
    <m/>
    <n v="37"/>
    <s v="Delay"/>
    <x v="10"/>
    <n v="7"/>
    <x v="0"/>
    <x v="2"/>
    <x v="0"/>
    <x v="2"/>
  </r>
  <r>
    <n v="662100142"/>
    <s v="Q. Bolstridge"/>
    <x v="90"/>
    <s v="Aug"/>
    <n v="2023"/>
    <d v="1899-12-30T17:29:00"/>
    <x v="3"/>
    <x v="0"/>
    <n v="19"/>
    <x v="3"/>
    <s v="Declined to Identify"/>
    <x v="0"/>
    <x v="1"/>
    <m/>
    <n v="42"/>
    <s v="Delay"/>
    <x v="27"/>
    <n v="17"/>
    <x v="2"/>
    <x v="3"/>
    <x v="0"/>
    <x v="0"/>
  </r>
  <r>
    <n v="589790102"/>
    <s v="R. Honnicott"/>
    <x v="219"/>
    <s v="Aug"/>
    <n v="2023"/>
    <d v="1899-12-30T19:36:00"/>
    <x v="6"/>
    <x v="0"/>
    <n v="2"/>
    <x v="1"/>
    <s v="Declined to Identify"/>
    <x v="0"/>
    <x v="1"/>
    <m/>
    <n v="14"/>
    <s v="Within Time"/>
    <x v="4"/>
    <n v="19"/>
    <x v="1"/>
    <x v="2"/>
    <x v="1"/>
    <x v="2"/>
  </r>
  <r>
    <n v="417462398"/>
    <s v="R. Ablett"/>
    <x v="13"/>
    <s v="Jun"/>
    <n v="2023"/>
    <d v="1899-12-30T07:59:00"/>
    <x v="3"/>
    <x v="0"/>
    <n v="41"/>
    <x v="6"/>
    <s v="Declined to Identify"/>
    <x v="0"/>
    <x v="1"/>
    <m/>
    <n v="39"/>
    <s v="Delay"/>
    <x v="10"/>
    <n v="7"/>
    <x v="0"/>
    <x v="2"/>
    <x v="0"/>
    <x v="2"/>
  </r>
  <r>
    <n v="633852019"/>
    <s v="R. Mandal"/>
    <x v="478"/>
    <s v="Sep"/>
    <n v="2023"/>
    <d v="1899-12-30T19:14:00"/>
    <x v="2"/>
    <x v="0"/>
    <n v="76"/>
    <x v="5"/>
    <s v="Declined to Identify"/>
    <x v="0"/>
    <x v="1"/>
    <m/>
    <n v="47"/>
    <s v="Delay"/>
    <x v="20"/>
    <n v="19"/>
    <x v="1"/>
    <x v="3"/>
    <x v="2"/>
    <x v="0"/>
  </r>
  <r>
    <n v="855623506"/>
    <s v="S. Scahill"/>
    <x v="337"/>
    <s v="Oct"/>
    <n v="2024"/>
    <d v="1899-12-30T12:23:00"/>
    <x v="2"/>
    <x v="0"/>
    <n v="7"/>
    <x v="4"/>
    <s v="Declined to Identify"/>
    <x v="0"/>
    <x v="1"/>
    <m/>
    <n v="13"/>
    <s v="Within Time"/>
    <x v="24"/>
    <n v="12"/>
    <x v="2"/>
    <x v="1"/>
    <x v="1"/>
    <x v="1"/>
  </r>
  <r>
    <n v="881095666"/>
    <s v="S. Elrick"/>
    <x v="362"/>
    <s v="May"/>
    <n v="2024"/>
    <d v="1899-12-30T23:32:00"/>
    <x v="6"/>
    <x v="0"/>
    <n v="39"/>
    <x v="6"/>
    <s v="Declined to Identify"/>
    <x v="0"/>
    <x v="1"/>
    <m/>
    <n v="20"/>
    <s v="Within Time"/>
    <x v="20"/>
    <n v="23"/>
    <x v="1"/>
    <x v="3"/>
    <x v="1"/>
    <x v="0"/>
  </r>
  <r>
    <n v="862220410"/>
    <s v="S. Somerled"/>
    <x v="380"/>
    <s v="Nov"/>
    <n v="2023"/>
    <d v="1899-12-30T17:01:00"/>
    <x v="6"/>
    <x v="0"/>
    <n v="30"/>
    <x v="6"/>
    <s v="Declined to Identify"/>
    <x v="0"/>
    <x v="1"/>
    <m/>
    <n v="31"/>
    <s v="Delay"/>
    <x v="26"/>
    <n v="17"/>
    <x v="2"/>
    <x v="2"/>
    <x v="0"/>
    <x v="2"/>
  </r>
  <r>
    <n v="567632475"/>
    <s v="S. Lynock"/>
    <x v="332"/>
    <s v="Mar"/>
    <n v="2024"/>
    <d v="1899-12-30T10:48:00"/>
    <x v="6"/>
    <x v="0"/>
    <n v="60"/>
    <x v="0"/>
    <s v="Declined to Identify"/>
    <x v="0"/>
    <x v="1"/>
    <m/>
    <n v="46"/>
    <s v="Delay"/>
    <x v="9"/>
    <n v="10"/>
    <x v="0"/>
    <x v="3"/>
    <x v="2"/>
    <x v="0"/>
  </r>
  <r>
    <n v="577567589"/>
    <s v="T. Utterson"/>
    <x v="34"/>
    <s v="Jun"/>
    <n v="2024"/>
    <d v="1899-12-30T01:17:00"/>
    <x v="1"/>
    <x v="0"/>
    <n v="11"/>
    <x v="4"/>
    <s v="Declined to Identify"/>
    <x v="0"/>
    <x v="1"/>
    <m/>
    <n v="19"/>
    <s v="Within Time"/>
    <x v="21"/>
    <n v="1"/>
    <x v="3"/>
    <x v="1"/>
    <x v="1"/>
    <x v="1"/>
  </r>
  <r>
    <n v="163798130"/>
    <s v="U. Klain"/>
    <x v="319"/>
    <s v="Oct"/>
    <n v="2024"/>
    <d v="1899-12-30T17:12:00"/>
    <x v="0"/>
    <x v="0"/>
    <n v="23"/>
    <x v="3"/>
    <s v="Declined to Identify"/>
    <x v="0"/>
    <x v="1"/>
    <m/>
    <n v="12"/>
    <s v="Within Time"/>
    <x v="30"/>
    <n v="17"/>
    <x v="2"/>
    <x v="3"/>
    <x v="1"/>
    <x v="1"/>
  </r>
  <r>
    <n v="713786571"/>
    <s v="U. Antonellini"/>
    <x v="89"/>
    <s v="Aug"/>
    <n v="2023"/>
    <d v="1899-12-30T01:02:00"/>
    <x v="1"/>
    <x v="0"/>
    <n v="33"/>
    <x v="6"/>
    <s v="Declined to Identify"/>
    <x v="0"/>
    <x v="1"/>
    <m/>
    <n v="27"/>
    <s v="Within Time"/>
    <x v="9"/>
    <n v="1"/>
    <x v="3"/>
    <x v="3"/>
    <x v="1"/>
    <x v="0"/>
  </r>
  <r>
    <n v="180097890"/>
    <s v="U. Dunster"/>
    <x v="244"/>
    <s v="Jan"/>
    <n v="2024"/>
    <d v="1899-12-30T21:24:00"/>
    <x v="6"/>
    <x v="0"/>
    <n v="40"/>
    <x v="6"/>
    <s v="Declined to Identify"/>
    <x v="0"/>
    <x v="1"/>
    <m/>
    <n v="51"/>
    <s v="Delay"/>
    <x v="3"/>
    <n v="21"/>
    <x v="1"/>
    <x v="2"/>
    <x v="2"/>
    <x v="2"/>
  </r>
  <r>
    <n v="154122643"/>
    <s v="U. Durant"/>
    <x v="68"/>
    <s v="Jan"/>
    <n v="2024"/>
    <d v="1899-12-30T00:58:00"/>
    <x v="1"/>
    <x v="0"/>
    <n v="32"/>
    <x v="6"/>
    <s v="Declined to Identify"/>
    <x v="0"/>
    <x v="1"/>
    <m/>
    <n v="57"/>
    <s v="Delay"/>
    <x v="22"/>
    <n v="0"/>
    <x v="3"/>
    <x v="1"/>
    <x v="2"/>
    <x v="1"/>
  </r>
  <r>
    <n v="762614765"/>
    <s v="U. Harley"/>
    <x v="332"/>
    <s v="Mar"/>
    <n v="2024"/>
    <d v="1899-12-30T23:02:00"/>
    <x v="6"/>
    <x v="0"/>
    <n v="37"/>
    <x v="6"/>
    <s v="Declined to Identify"/>
    <x v="0"/>
    <x v="1"/>
    <m/>
    <n v="57"/>
    <s v="Delay"/>
    <x v="9"/>
    <n v="23"/>
    <x v="1"/>
    <x v="3"/>
    <x v="2"/>
    <x v="0"/>
  </r>
  <r>
    <n v="365492465"/>
    <s v="V. Souza"/>
    <x v="60"/>
    <s v="Jun"/>
    <n v="2023"/>
    <d v="1899-12-30T01:29:00"/>
    <x v="2"/>
    <x v="0"/>
    <n v="35"/>
    <x v="6"/>
    <s v="Declined to Identify"/>
    <x v="0"/>
    <x v="1"/>
    <m/>
    <n v="14"/>
    <s v="Within Time"/>
    <x v="13"/>
    <n v="1"/>
    <x v="3"/>
    <x v="2"/>
    <x v="1"/>
    <x v="2"/>
  </r>
  <r>
    <n v="449786801"/>
    <s v="V. Bloomfield"/>
    <x v="208"/>
    <s v="Feb"/>
    <n v="2024"/>
    <d v="1899-12-30T11:14:00"/>
    <x v="6"/>
    <x v="0"/>
    <n v="59"/>
    <x v="2"/>
    <s v="Declined to Identify"/>
    <x v="0"/>
    <x v="1"/>
    <m/>
    <n v="16"/>
    <s v="Within Time"/>
    <x v="22"/>
    <n v="11"/>
    <x v="0"/>
    <x v="1"/>
    <x v="1"/>
    <x v="1"/>
  </r>
  <r>
    <n v="234639244"/>
    <s v="V. Poytheras"/>
    <x v="271"/>
    <s v="Jul"/>
    <n v="2023"/>
    <d v="1899-12-30T12:07:00"/>
    <x v="5"/>
    <x v="0"/>
    <n v="47"/>
    <x v="2"/>
    <s v="Declined to Identify"/>
    <x v="0"/>
    <x v="1"/>
    <m/>
    <n v="33"/>
    <s v="Delay"/>
    <x v="28"/>
    <n v="12"/>
    <x v="2"/>
    <x v="0"/>
    <x v="0"/>
    <x v="2"/>
  </r>
  <r>
    <n v="837644784"/>
    <s v="V. Sydall"/>
    <x v="485"/>
    <s v="Jun"/>
    <n v="2024"/>
    <d v="1899-12-30T09:00:00"/>
    <x v="6"/>
    <x v="0"/>
    <n v="50"/>
    <x v="2"/>
    <s v="Declined to Identify"/>
    <x v="0"/>
    <x v="1"/>
    <m/>
    <n v="43"/>
    <s v="Delay"/>
    <x v="25"/>
    <n v="9"/>
    <x v="0"/>
    <x v="0"/>
    <x v="0"/>
    <x v="0"/>
  </r>
  <r>
    <n v="302220879"/>
    <s v="W. Care"/>
    <x v="434"/>
    <s v="Jun"/>
    <n v="2023"/>
    <d v="1899-12-30T21:57:00"/>
    <x v="5"/>
    <x v="0"/>
    <n v="48"/>
    <x v="2"/>
    <s v="Declined to Identify"/>
    <x v="0"/>
    <x v="1"/>
    <m/>
    <n v="16"/>
    <s v="Within Time"/>
    <x v="30"/>
    <n v="21"/>
    <x v="1"/>
    <x v="3"/>
    <x v="1"/>
    <x v="1"/>
  </r>
  <r>
    <n v="256607133"/>
    <s v="W. Gibb"/>
    <x v="369"/>
    <s v="Dec"/>
    <n v="2023"/>
    <d v="1899-12-30T16:38:00"/>
    <x v="6"/>
    <x v="0"/>
    <n v="30"/>
    <x v="6"/>
    <s v="Declined to Identify"/>
    <x v="0"/>
    <x v="1"/>
    <m/>
    <n v="19"/>
    <s v="Within Time"/>
    <x v="7"/>
    <n v="16"/>
    <x v="2"/>
    <x v="2"/>
    <x v="1"/>
    <x v="2"/>
  </r>
  <r>
    <n v="877342759"/>
    <s v="W. Craster"/>
    <x v="551"/>
    <s v="Jul"/>
    <n v="2024"/>
    <d v="1899-12-30T15:04:00"/>
    <x v="4"/>
    <x v="0"/>
    <n v="49"/>
    <x v="2"/>
    <s v="Declined to Identify"/>
    <x v="0"/>
    <x v="1"/>
    <m/>
    <n v="29"/>
    <s v="Within Time"/>
    <x v="13"/>
    <n v="15"/>
    <x v="2"/>
    <x v="2"/>
    <x v="1"/>
    <x v="2"/>
  </r>
  <r>
    <n v="601125225"/>
    <s v="W. O'Flaverty"/>
    <x v="261"/>
    <s v="Aug"/>
    <n v="2023"/>
    <d v="1899-12-30T21:47:00"/>
    <x v="6"/>
    <x v="0"/>
    <n v="54"/>
    <x v="2"/>
    <s v="Declined to Identify"/>
    <x v="0"/>
    <x v="1"/>
    <m/>
    <n v="35"/>
    <s v="Delay"/>
    <x v="1"/>
    <n v="21"/>
    <x v="1"/>
    <x v="0"/>
    <x v="0"/>
    <x v="0"/>
  </r>
  <r>
    <n v="266966521"/>
    <s v="W. Bliven"/>
    <x v="379"/>
    <s v="Mar"/>
    <n v="2024"/>
    <d v="1899-12-30T01:57:00"/>
    <x v="3"/>
    <x v="0"/>
    <n v="25"/>
    <x v="3"/>
    <s v="Declined to Identify"/>
    <x v="0"/>
    <x v="1"/>
    <m/>
    <n v="37"/>
    <s v="Delay"/>
    <x v="24"/>
    <n v="1"/>
    <x v="3"/>
    <x v="1"/>
    <x v="0"/>
    <x v="1"/>
  </r>
  <r>
    <n v="775913915"/>
    <s v="W. Mathewson"/>
    <x v="111"/>
    <s v="Jul"/>
    <n v="2023"/>
    <d v="1899-12-30T14:20:00"/>
    <x v="4"/>
    <x v="0"/>
    <n v="41"/>
    <x v="6"/>
    <s v="Declined to Identify"/>
    <x v="0"/>
    <x v="1"/>
    <m/>
    <n v="37"/>
    <s v="Delay"/>
    <x v="15"/>
    <n v="14"/>
    <x v="2"/>
    <x v="2"/>
    <x v="0"/>
    <x v="2"/>
  </r>
  <r>
    <n v="153518349"/>
    <s v="X. Mancktelow"/>
    <x v="538"/>
    <s v="May"/>
    <n v="2024"/>
    <d v="1899-12-30T22:08:00"/>
    <x v="1"/>
    <x v="0"/>
    <n v="18"/>
    <x v="3"/>
    <s v="Declined to Identify"/>
    <x v="0"/>
    <x v="1"/>
    <m/>
    <n v="10"/>
    <s v="Within Time"/>
    <x v="2"/>
    <n v="22"/>
    <x v="1"/>
    <x v="1"/>
    <x v="1"/>
    <x v="1"/>
  </r>
  <r>
    <n v="870634486"/>
    <s v="X. Fanti"/>
    <x v="523"/>
    <s v="Apr"/>
    <n v="2024"/>
    <d v="1899-12-30T10:27:00"/>
    <x v="2"/>
    <x v="0"/>
    <n v="9"/>
    <x v="4"/>
    <s v="Declined to Identify"/>
    <x v="0"/>
    <x v="1"/>
    <m/>
    <n v="25"/>
    <s v="Within Time"/>
    <x v="2"/>
    <n v="10"/>
    <x v="0"/>
    <x v="1"/>
    <x v="1"/>
    <x v="1"/>
  </r>
  <r>
    <n v="542378284"/>
    <s v="X. Rouch"/>
    <x v="378"/>
    <s v="Aug"/>
    <n v="2023"/>
    <d v="1899-12-30T10:53:00"/>
    <x v="4"/>
    <x v="0"/>
    <n v="18"/>
    <x v="3"/>
    <s v="Declined to Identify"/>
    <x v="0"/>
    <x v="1"/>
    <m/>
    <n v="37"/>
    <s v="Delay"/>
    <x v="28"/>
    <n v="10"/>
    <x v="0"/>
    <x v="0"/>
    <x v="0"/>
    <x v="2"/>
  </r>
  <r>
    <n v="130894024"/>
    <s v="X. Pryer"/>
    <x v="274"/>
    <s v="Dec"/>
    <n v="2023"/>
    <d v="1899-12-30T19:01:00"/>
    <x v="1"/>
    <x v="0"/>
    <n v="58"/>
    <x v="2"/>
    <s v="Declined to Identify"/>
    <x v="0"/>
    <x v="1"/>
    <m/>
    <n v="40"/>
    <s v="Delay"/>
    <x v="12"/>
    <n v="19"/>
    <x v="1"/>
    <x v="2"/>
    <x v="0"/>
    <x v="2"/>
  </r>
  <r>
    <n v="315547384"/>
    <s v="X. Merrifield"/>
    <x v="457"/>
    <s v="Jul"/>
    <n v="2023"/>
    <d v="1899-12-30T21:34:00"/>
    <x v="1"/>
    <x v="0"/>
    <n v="18"/>
    <x v="3"/>
    <s v="Declined to Identify"/>
    <x v="0"/>
    <x v="1"/>
    <m/>
    <n v="49"/>
    <s v="Delay"/>
    <x v="1"/>
    <n v="21"/>
    <x v="1"/>
    <x v="0"/>
    <x v="2"/>
    <x v="0"/>
  </r>
  <r>
    <n v="504687812"/>
    <s v="Y. Cawthorn"/>
    <x v="282"/>
    <s v="Jun"/>
    <n v="2024"/>
    <d v="1899-12-30T17:52:00"/>
    <x v="6"/>
    <x v="0"/>
    <n v="75"/>
    <x v="5"/>
    <s v="Declined to Identify"/>
    <x v="0"/>
    <x v="1"/>
    <m/>
    <n v="24"/>
    <s v="Within Time"/>
    <x v="6"/>
    <n v="17"/>
    <x v="2"/>
    <x v="3"/>
    <x v="1"/>
    <x v="0"/>
  </r>
  <r>
    <n v="749393053"/>
    <s v="Y. Minchella"/>
    <x v="163"/>
    <s v="Apr"/>
    <n v="2023"/>
    <d v="1899-12-30T03:22:00"/>
    <x v="1"/>
    <x v="0"/>
    <n v="7"/>
    <x v="4"/>
    <s v="Declined to Identify"/>
    <x v="0"/>
    <x v="1"/>
    <m/>
    <n v="56"/>
    <s v="Delay"/>
    <x v="1"/>
    <n v="3"/>
    <x v="3"/>
    <x v="0"/>
    <x v="2"/>
    <x v="0"/>
  </r>
  <r>
    <n v="210753667"/>
    <s v="Z. Lathan"/>
    <x v="159"/>
    <s v="Jul"/>
    <n v="2023"/>
    <d v="1899-12-30T18:43:00"/>
    <x v="1"/>
    <x v="0"/>
    <n v="74"/>
    <x v="5"/>
    <s v="Declined to Identify"/>
    <x v="0"/>
    <x v="1"/>
    <m/>
    <n v="16"/>
    <s v="Within Time"/>
    <x v="13"/>
    <n v="18"/>
    <x v="1"/>
    <x v="2"/>
    <x v="1"/>
    <x v="2"/>
  </r>
  <r>
    <n v="723843271"/>
    <s v="Z. McTague"/>
    <x v="115"/>
    <s v="Oct"/>
    <n v="2024"/>
    <d v="1899-12-30T17:44:00"/>
    <x v="6"/>
    <x v="0"/>
    <n v="34"/>
    <x v="6"/>
    <s v="Declined to Identify"/>
    <x v="0"/>
    <x v="1"/>
    <m/>
    <n v="18"/>
    <s v="Within Time"/>
    <x v="13"/>
    <n v="17"/>
    <x v="2"/>
    <x v="2"/>
    <x v="1"/>
    <x v="2"/>
  </r>
  <r>
    <n v="721593542"/>
    <s v="Z. Busse"/>
    <x v="428"/>
    <s v="Aug"/>
    <n v="2024"/>
    <d v="1899-12-30T05:09:00"/>
    <x v="2"/>
    <x v="0"/>
    <n v="67"/>
    <x v="0"/>
    <s v="Declined to Identify"/>
    <x v="0"/>
    <x v="1"/>
    <m/>
    <n v="24"/>
    <s v="Within Time"/>
    <x v="21"/>
    <n v="5"/>
    <x v="3"/>
    <x v="1"/>
    <x v="1"/>
    <x v="1"/>
  </r>
  <r>
    <n v="396639204"/>
    <s v="Z. Waistell"/>
    <x v="561"/>
    <s v="Sep"/>
    <n v="2024"/>
    <d v="1899-12-30T06:12:00"/>
    <x v="3"/>
    <x v="0"/>
    <n v="10"/>
    <x v="4"/>
    <s v="Declined to Identify"/>
    <x v="0"/>
    <x v="1"/>
    <m/>
    <n v="27"/>
    <s v="Within Time"/>
    <x v="13"/>
    <n v="6"/>
    <x v="0"/>
    <x v="2"/>
    <x v="1"/>
    <x v="2"/>
  </r>
  <r>
    <n v="102785313"/>
    <s v="L. Glacken"/>
    <x v="216"/>
    <s v="Jul"/>
    <n v="2024"/>
    <d v="1899-12-30T20:16:00"/>
    <x v="0"/>
    <x v="0"/>
    <n v="48"/>
    <x v="2"/>
    <s v="Declined to Identify"/>
    <x v="0"/>
    <x v="1"/>
    <n v="0"/>
    <n v="28"/>
    <s v="Within Time"/>
    <x v="14"/>
    <n v="20"/>
    <x v="1"/>
    <x v="0"/>
    <x v="1"/>
    <x v="0"/>
  </r>
  <r>
    <n v="796206865"/>
    <s v="Q. Veque"/>
    <x v="564"/>
    <s v="Jun"/>
    <n v="2024"/>
    <d v="1899-12-30T00:43:00"/>
    <x v="3"/>
    <x v="0"/>
    <n v="13"/>
    <x v="4"/>
    <s v="Declined to Identify"/>
    <x v="0"/>
    <x v="1"/>
    <n v="0"/>
    <n v="38"/>
    <s v="Delay"/>
    <x v="30"/>
    <n v="0"/>
    <x v="3"/>
    <x v="3"/>
    <x v="0"/>
    <x v="1"/>
  </r>
  <r>
    <n v="684812276"/>
    <s v="T. Slowley"/>
    <x v="345"/>
    <s v="Apr"/>
    <n v="2023"/>
    <d v="1899-12-30T09:00:00"/>
    <x v="2"/>
    <x v="0"/>
    <n v="37"/>
    <x v="6"/>
    <s v="Declined to Identify"/>
    <x v="0"/>
    <x v="1"/>
    <n v="0"/>
    <n v="50"/>
    <s v="Delay"/>
    <x v="22"/>
    <n v="9"/>
    <x v="0"/>
    <x v="1"/>
    <x v="2"/>
    <x v="1"/>
  </r>
  <r>
    <n v="754280977"/>
    <s v="L. Joul"/>
    <x v="40"/>
    <s v="Sep"/>
    <n v="2023"/>
    <d v="1899-12-30T14:07:00"/>
    <x v="3"/>
    <x v="0"/>
    <n v="39"/>
    <x v="6"/>
    <s v="Declined to Identify"/>
    <x v="0"/>
    <x v="1"/>
    <n v="1"/>
    <n v="29"/>
    <s v="Within Time"/>
    <x v="24"/>
    <n v="14"/>
    <x v="2"/>
    <x v="1"/>
    <x v="1"/>
    <x v="1"/>
  </r>
  <r>
    <n v="368488290"/>
    <s v="O. Carrabott"/>
    <x v="483"/>
    <s v="Jan"/>
    <n v="2024"/>
    <d v="1899-12-30T14:58:00"/>
    <x v="0"/>
    <x v="0"/>
    <n v="4"/>
    <x v="1"/>
    <s v="Declined to Identify"/>
    <x v="0"/>
    <x v="1"/>
    <n v="1"/>
    <n v="12"/>
    <s v="Within Time"/>
    <x v="29"/>
    <n v="14"/>
    <x v="2"/>
    <x v="2"/>
    <x v="1"/>
    <x v="2"/>
  </r>
  <r>
    <n v="802238057"/>
    <s v="R. Huc"/>
    <x v="486"/>
    <s v="Apr"/>
    <n v="2023"/>
    <d v="1899-12-30T04:53:00"/>
    <x v="4"/>
    <x v="0"/>
    <n v="68"/>
    <x v="0"/>
    <s v="Declined to Identify"/>
    <x v="0"/>
    <x v="1"/>
    <n v="1"/>
    <n v="31"/>
    <s v="Delay"/>
    <x v="24"/>
    <n v="4"/>
    <x v="3"/>
    <x v="1"/>
    <x v="0"/>
    <x v="1"/>
  </r>
  <r>
    <n v="122917361"/>
    <s v="P. Dobbinson"/>
    <x v="100"/>
    <s v="Jul"/>
    <n v="2024"/>
    <d v="1899-12-30T02:26:00"/>
    <x v="4"/>
    <x v="0"/>
    <n v="63"/>
    <x v="0"/>
    <s v="Declined to Identify"/>
    <x v="0"/>
    <x v="1"/>
    <n v="2"/>
    <n v="51"/>
    <s v="Delay"/>
    <x v="4"/>
    <n v="2"/>
    <x v="3"/>
    <x v="2"/>
    <x v="2"/>
    <x v="2"/>
  </r>
  <r>
    <n v="319733636"/>
    <s v="L. Oldcroft"/>
    <x v="441"/>
    <s v="Apr"/>
    <n v="2024"/>
    <d v="1899-12-30T06:19:00"/>
    <x v="1"/>
    <x v="0"/>
    <n v="10"/>
    <x v="4"/>
    <s v="Declined to Identify"/>
    <x v="0"/>
    <x v="1"/>
    <n v="3"/>
    <n v="14"/>
    <s v="Within Time"/>
    <x v="23"/>
    <n v="6"/>
    <x v="0"/>
    <x v="2"/>
    <x v="1"/>
    <x v="2"/>
  </r>
  <r>
    <n v="656843118"/>
    <s v="N. de Marco"/>
    <x v="369"/>
    <s v="Dec"/>
    <n v="2023"/>
    <d v="1899-12-30T23:35:00"/>
    <x v="6"/>
    <x v="0"/>
    <n v="74"/>
    <x v="5"/>
    <s v="Declined to Identify"/>
    <x v="0"/>
    <x v="1"/>
    <n v="3"/>
    <n v="10"/>
    <s v="Within Time"/>
    <x v="7"/>
    <n v="23"/>
    <x v="1"/>
    <x v="2"/>
    <x v="1"/>
    <x v="2"/>
  </r>
  <r>
    <n v="314573189"/>
    <s v="G. Risebarer"/>
    <x v="526"/>
    <s v="May"/>
    <n v="2024"/>
    <d v="1899-12-30T03:42:00"/>
    <x v="4"/>
    <x v="0"/>
    <n v="41"/>
    <x v="6"/>
    <s v="Declined to Identify"/>
    <x v="0"/>
    <x v="1"/>
    <n v="4"/>
    <n v="46"/>
    <s v="Delay"/>
    <x v="23"/>
    <n v="3"/>
    <x v="3"/>
    <x v="2"/>
    <x v="2"/>
    <x v="2"/>
  </r>
  <r>
    <n v="558861882"/>
    <s v="L. Bangs"/>
    <x v="375"/>
    <s v="Sep"/>
    <n v="2023"/>
    <d v="1899-12-30T18:25:00"/>
    <x v="0"/>
    <x v="0"/>
    <n v="33"/>
    <x v="6"/>
    <s v="Declined to Identify"/>
    <x v="0"/>
    <x v="1"/>
    <n v="4"/>
    <n v="21"/>
    <s v="Within Time"/>
    <x v="23"/>
    <n v="18"/>
    <x v="1"/>
    <x v="2"/>
    <x v="1"/>
    <x v="2"/>
  </r>
  <r>
    <n v="448627896"/>
    <s v="P. Bruins"/>
    <x v="222"/>
    <s v="Jan"/>
    <n v="2024"/>
    <d v="1899-12-30T12:41:00"/>
    <x v="2"/>
    <x v="0"/>
    <n v="77"/>
    <x v="5"/>
    <s v="Declined to Identify"/>
    <x v="0"/>
    <x v="1"/>
    <n v="4"/>
    <n v="44"/>
    <s v="Delay"/>
    <x v="6"/>
    <n v="12"/>
    <x v="2"/>
    <x v="3"/>
    <x v="0"/>
    <x v="0"/>
  </r>
  <r>
    <n v="839104290"/>
    <s v="T. Romeo"/>
    <x v="262"/>
    <s v="Jun"/>
    <n v="2023"/>
    <d v="1899-12-30T01:53:00"/>
    <x v="3"/>
    <x v="0"/>
    <n v="52"/>
    <x v="2"/>
    <s v="Declined to Identify"/>
    <x v="0"/>
    <x v="1"/>
    <n v="4"/>
    <n v="10"/>
    <s v="Within Time"/>
    <x v="6"/>
    <n v="1"/>
    <x v="3"/>
    <x v="3"/>
    <x v="1"/>
    <x v="0"/>
  </r>
  <r>
    <n v="472418672"/>
    <s v="T. McGrah"/>
    <x v="26"/>
    <s v="Mar"/>
    <n v="2024"/>
    <d v="1899-12-30T14:28:00"/>
    <x v="4"/>
    <x v="0"/>
    <n v="52"/>
    <x v="2"/>
    <s v="Declined to Identify"/>
    <x v="0"/>
    <x v="1"/>
    <n v="4"/>
    <n v="39"/>
    <s v="Delay"/>
    <x v="6"/>
    <n v="14"/>
    <x v="2"/>
    <x v="3"/>
    <x v="0"/>
    <x v="0"/>
  </r>
  <r>
    <n v="659692555"/>
    <s v="Y. Castro"/>
    <x v="218"/>
    <s v="Jun"/>
    <n v="2024"/>
    <d v="1899-12-30T17:37:00"/>
    <x v="0"/>
    <x v="0"/>
    <n v="47"/>
    <x v="2"/>
    <s v="Declined to Identify"/>
    <x v="0"/>
    <x v="1"/>
    <n v="4"/>
    <n v="43"/>
    <s v="Delay"/>
    <x v="9"/>
    <n v="17"/>
    <x v="2"/>
    <x v="3"/>
    <x v="0"/>
    <x v="0"/>
  </r>
  <r>
    <n v="449616847"/>
    <s v="C. Matteacci"/>
    <x v="112"/>
    <s v="Apr"/>
    <n v="2023"/>
    <d v="1899-12-30T08:21:00"/>
    <x v="0"/>
    <x v="0"/>
    <n v="24"/>
    <x v="3"/>
    <s v="Declined to Identify"/>
    <x v="0"/>
    <x v="1"/>
    <n v="5"/>
    <n v="42"/>
    <s v="Delay"/>
    <x v="5"/>
    <n v="8"/>
    <x v="0"/>
    <x v="0"/>
    <x v="0"/>
    <x v="0"/>
  </r>
  <r>
    <n v="694316186"/>
    <s v="D. Garretson"/>
    <x v="165"/>
    <s v="Oct"/>
    <n v="2023"/>
    <d v="1899-12-30T19:03:00"/>
    <x v="4"/>
    <x v="0"/>
    <n v="67"/>
    <x v="0"/>
    <s v="Declined to Identify"/>
    <x v="0"/>
    <x v="1"/>
    <n v="5"/>
    <n v="19"/>
    <s v="Within Time"/>
    <x v="3"/>
    <n v="19"/>
    <x v="1"/>
    <x v="2"/>
    <x v="1"/>
    <x v="2"/>
  </r>
  <r>
    <n v="896830117"/>
    <s v="M. Bolderson"/>
    <x v="21"/>
    <s v="Nov"/>
    <n v="2023"/>
    <d v="1899-12-30T01:52:00"/>
    <x v="5"/>
    <x v="0"/>
    <n v="79"/>
    <x v="5"/>
    <s v="Declined to Identify"/>
    <x v="0"/>
    <x v="1"/>
    <n v="5"/>
    <n v="57"/>
    <s v="Delay"/>
    <x v="14"/>
    <n v="1"/>
    <x v="3"/>
    <x v="0"/>
    <x v="2"/>
    <x v="0"/>
  </r>
  <r>
    <n v="478869949"/>
    <s v="S. Jensen"/>
    <x v="491"/>
    <s v="Dec"/>
    <n v="2023"/>
    <d v="1899-12-30T21:55:00"/>
    <x v="6"/>
    <x v="0"/>
    <n v="37"/>
    <x v="6"/>
    <s v="Declined to Identify"/>
    <x v="0"/>
    <x v="1"/>
    <n v="5"/>
    <n v="36"/>
    <s v="Delay"/>
    <x v="9"/>
    <n v="21"/>
    <x v="1"/>
    <x v="3"/>
    <x v="0"/>
    <x v="0"/>
  </r>
  <r>
    <n v="359838617"/>
    <s v="E. Lilley"/>
    <x v="205"/>
    <s v="May"/>
    <n v="2024"/>
    <d v="1899-12-30T14:41:00"/>
    <x v="0"/>
    <x v="0"/>
    <n v="68"/>
    <x v="0"/>
    <s v="Declined to Identify"/>
    <x v="0"/>
    <x v="1"/>
    <n v="6"/>
    <n v="44"/>
    <s v="Delay"/>
    <x v="4"/>
    <n v="14"/>
    <x v="2"/>
    <x v="2"/>
    <x v="0"/>
    <x v="2"/>
  </r>
  <r>
    <n v="711784446"/>
    <s v="G. Pretious"/>
    <x v="299"/>
    <s v="Feb"/>
    <n v="2024"/>
    <d v="1899-12-30T23:10:00"/>
    <x v="0"/>
    <x v="0"/>
    <n v="54"/>
    <x v="2"/>
    <s v="Declined to Identify"/>
    <x v="0"/>
    <x v="1"/>
    <n v="6"/>
    <n v="48"/>
    <s v="Delay"/>
    <x v="28"/>
    <n v="23"/>
    <x v="1"/>
    <x v="0"/>
    <x v="2"/>
    <x v="2"/>
  </r>
  <r>
    <n v="899450451"/>
    <s v="M. Goldwater"/>
    <x v="541"/>
    <s v="Jun"/>
    <n v="2023"/>
    <d v="1899-12-30T15:13:00"/>
    <x v="2"/>
    <x v="0"/>
    <n v="26"/>
    <x v="3"/>
    <s v="Declined to Identify"/>
    <x v="0"/>
    <x v="1"/>
    <n v="6"/>
    <n v="35"/>
    <s v="Delay"/>
    <x v="4"/>
    <n v="15"/>
    <x v="2"/>
    <x v="2"/>
    <x v="0"/>
    <x v="2"/>
  </r>
  <r>
    <n v="563854444"/>
    <s v="S. Vickerman"/>
    <x v="242"/>
    <s v="May"/>
    <n v="2024"/>
    <d v="1899-12-30T07:09:00"/>
    <x v="0"/>
    <x v="0"/>
    <n v="2"/>
    <x v="1"/>
    <s v="Declined to Identify"/>
    <x v="0"/>
    <x v="1"/>
    <n v="6"/>
    <n v="56"/>
    <s v="Delay"/>
    <x v="13"/>
    <n v="7"/>
    <x v="0"/>
    <x v="2"/>
    <x v="2"/>
    <x v="2"/>
  </r>
  <r>
    <n v="609174908"/>
    <s v="E. Lenney"/>
    <x v="521"/>
    <s v="Apr"/>
    <n v="2023"/>
    <d v="1899-12-30T03:02:00"/>
    <x v="6"/>
    <x v="0"/>
    <n v="76"/>
    <x v="5"/>
    <s v="Declined to Identify"/>
    <x v="0"/>
    <x v="1"/>
    <n v="7"/>
    <n v="51"/>
    <s v="Delay"/>
    <x v="10"/>
    <n v="3"/>
    <x v="3"/>
    <x v="2"/>
    <x v="2"/>
    <x v="2"/>
  </r>
  <r>
    <n v="717460039"/>
    <s v="C. Linn"/>
    <x v="487"/>
    <s v="Mar"/>
    <n v="2024"/>
    <d v="1899-12-30T09:45:00"/>
    <x v="0"/>
    <x v="0"/>
    <n v="64"/>
    <x v="0"/>
    <s v="Declined to Identify"/>
    <x v="0"/>
    <x v="1"/>
    <n v="8"/>
    <n v="53"/>
    <s v="Delay"/>
    <x v="22"/>
    <n v="9"/>
    <x v="0"/>
    <x v="1"/>
    <x v="2"/>
    <x v="1"/>
  </r>
  <r>
    <n v="654757180"/>
    <s v="L. Scneider"/>
    <x v="193"/>
    <s v="Sep"/>
    <n v="2024"/>
    <d v="1899-12-30T04:37:00"/>
    <x v="3"/>
    <x v="0"/>
    <n v="2"/>
    <x v="1"/>
    <s v="Declined to Identify"/>
    <x v="0"/>
    <x v="1"/>
    <n v="8"/>
    <n v="45"/>
    <s v="Delay"/>
    <x v="21"/>
    <n v="4"/>
    <x v="3"/>
    <x v="1"/>
    <x v="0"/>
    <x v="1"/>
  </r>
  <r>
    <n v="220854256"/>
    <s v="O. Cuerda"/>
    <x v="135"/>
    <s v="Jul"/>
    <n v="2024"/>
    <d v="1899-12-30T02:01:00"/>
    <x v="4"/>
    <x v="0"/>
    <n v="11"/>
    <x v="4"/>
    <s v="Declined to Identify"/>
    <x v="0"/>
    <x v="1"/>
    <n v="8"/>
    <n v="40"/>
    <s v="Delay"/>
    <x v="21"/>
    <n v="2"/>
    <x v="3"/>
    <x v="1"/>
    <x v="0"/>
    <x v="1"/>
  </r>
  <r>
    <n v="560684267"/>
    <s v="O. Dinwoodie"/>
    <x v="163"/>
    <s v="Apr"/>
    <n v="2023"/>
    <d v="1899-12-30T23:41:00"/>
    <x v="1"/>
    <x v="0"/>
    <n v="20"/>
    <x v="3"/>
    <s v="Declined to Identify"/>
    <x v="0"/>
    <x v="1"/>
    <n v="8"/>
    <n v="47"/>
    <s v="Delay"/>
    <x v="1"/>
    <n v="23"/>
    <x v="1"/>
    <x v="0"/>
    <x v="2"/>
    <x v="0"/>
  </r>
  <r>
    <n v="599753210"/>
    <s v="D. Tabourel"/>
    <x v="380"/>
    <s v="Nov"/>
    <n v="2023"/>
    <d v="1899-12-30T21:25:00"/>
    <x v="6"/>
    <x v="0"/>
    <n v="23"/>
    <x v="3"/>
    <s v="Declined to Identify"/>
    <x v="0"/>
    <x v="1"/>
    <n v="9"/>
    <n v="50"/>
    <s v="Delay"/>
    <x v="26"/>
    <n v="21"/>
    <x v="1"/>
    <x v="2"/>
    <x v="2"/>
    <x v="2"/>
  </r>
  <r>
    <n v="825382784"/>
    <s v="I. Parnham"/>
    <x v="306"/>
    <s v="Sep"/>
    <n v="2023"/>
    <d v="1899-12-30T11:21:00"/>
    <x v="1"/>
    <x v="0"/>
    <n v="51"/>
    <x v="2"/>
    <s v="Declined to Identify"/>
    <x v="0"/>
    <x v="1"/>
    <n v="9"/>
    <n v="11"/>
    <s v="Within Time"/>
    <x v="17"/>
    <n v="11"/>
    <x v="0"/>
    <x v="1"/>
    <x v="1"/>
    <x v="1"/>
  </r>
  <r>
    <n v="424077939"/>
    <s v="K. Glyn"/>
    <x v="278"/>
    <s v="Jan"/>
    <n v="2024"/>
    <d v="1899-12-30T08:15:00"/>
    <x v="1"/>
    <x v="0"/>
    <n v="28"/>
    <x v="3"/>
    <s v="Declined to Identify"/>
    <x v="0"/>
    <x v="1"/>
    <n v="9"/>
    <n v="55"/>
    <s v="Delay"/>
    <x v="27"/>
    <n v="8"/>
    <x v="0"/>
    <x v="3"/>
    <x v="2"/>
    <x v="0"/>
  </r>
  <r>
    <n v="382185399"/>
    <s v="B. Assiratti"/>
    <x v="222"/>
    <s v="Jan"/>
    <n v="2024"/>
    <d v="1899-12-30T22:22:00"/>
    <x v="2"/>
    <x v="0"/>
    <n v="42"/>
    <x v="6"/>
    <s v="Declined to Identify"/>
    <x v="0"/>
    <x v="1"/>
    <n v="10"/>
    <n v="57"/>
    <s v="Delay"/>
    <x v="6"/>
    <n v="22"/>
    <x v="1"/>
    <x v="3"/>
    <x v="2"/>
    <x v="0"/>
  </r>
  <r>
    <n v="441732531"/>
    <s v="F. Dowrey"/>
    <x v="291"/>
    <s v="Jun"/>
    <n v="2023"/>
    <d v="1899-12-30T17:05:00"/>
    <x v="0"/>
    <x v="0"/>
    <n v="77"/>
    <x v="5"/>
    <s v="Declined to Identify"/>
    <x v="0"/>
    <x v="1"/>
    <n v="10"/>
    <n v="48"/>
    <s v="Delay"/>
    <x v="26"/>
    <n v="17"/>
    <x v="2"/>
    <x v="2"/>
    <x v="2"/>
    <x v="2"/>
  </r>
  <r>
    <n v="732172371"/>
    <s v="H. Halmkin"/>
    <x v="203"/>
    <s v="Apr"/>
    <n v="2023"/>
    <d v="1899-12-30T19:40:00"/>
    <x v="3"/>
    <x v="0"/>
    <n v="57"/>
    <x v="2"/>
    <s v="Declined to Identify"/>
    <x v="0"/>
    <x v="1"/>
    <n v="10"/>
    <n v="33"/>
    <s v="Delay"/>
    <x v="17"/>
    <n v="19"/>
    <x v="1"/>
    <x v="1"/>
    <x v="0"/>
    <x v="1"/>
  </r>
  <r>
    <n v="168096601"/>
    <s v="I. Olivazzi"/>
    <x v="95"/>
    <s v="Sep"/>
    <n v="2024"/>
    <d v="1899-12-30T17:02:00"/>
    <x v="3"/>
    <x v="0"/>
    <n v="4"/>
    <x v="1"/>
    <s v="Declined to Identify"/>
    <x v="0"/>
    <x v="1"/>
    <n v="10"/>
    <n v="28"/>
    <s v="Within Time"/>
    <x v="4"/>
    <n v="17"/>
    <x v="2"/>
    <x v="2"/>
    <x v="1"/>
    <x v="2"/>
  </r>
  <r>
    <n v="565675654"/>
    <s v="L. Pates"/>
    <x v="353"/>
    <s v="Jul"/>
    <n v="2023"/>
    <d v="1899-12-30T15:41:00"/>
    <x v="2"/>
    <x v="0"/>
    <n v="50"/>
    <x v="2"/>
    <s v="Declined to Identify"/>
    <x v="0"/>
    <x v="1"/>
    <n v="10"/>
    <n v="56"/>
    <s v="Delay"/>
    <x v="27"/>
    <n v="15"/>
    <x v="2"/>
    <x v="3"/>
    <x v="2"/>
    <x v="0"/>
  </r>
  <r>
    <n v="166681920"/>
    <s v="U. Bonder"/>
    <x v="362"/>
    <s v="May"/>
    <n v="2024"/>
    <d v="1899-12-30T03:24:00"/>
    <x v="6"/>
    <x v="0"/>
    <n v="64"/>
    <x v="0"/>
    <s v="Declined to Identify"/>
    <x v="0"/>
    <x v="1"/>
    <n v="10"/>
    <n v="44"/>
    <s v="Delay"/>
    <x v="20"/>
    <n v="3"/>
    <x v="3"/>
    <x v="3"/>
    <x v="0"/>
    <x v="0"/>
  </r>
  <r>
    <n v="385184317"/>
    <s v="Y. Estable"/>
    <x v="472"/>
    <s v="Oct"/>
    <n v="2023"/>
    <d v="1899-12-30T20:40:00"/>
    <x v="2"/>
    <x v="0"/>
    <n v="12"/>
    <x v="4"/>
    <s v="Declined to Identify"/>
    <x v="0"/>
    <x v="1"/>
    <n v="10"/>
    <n v="47"/>
    <s v="Delay"/>
    <x v="5"/>
    <n v="20"/>
    <x v="1"/>
    <x v="0"/>
    <x v="2"/>
    <x v="0"/>
  </r>
  <r>
    <n v="169586319"/>
    <s v="A. Speek"/>
    <x v="484"/>
    <s v="Nov"/>
    <n v="2023"/>
    <d v="1899-12-30T03:30:00"/>
    <x v="4"/>
    <x v="0"/>
    <n v="3"/>
    <x v="1"/>
    <s v="Declined to Identify"/>
    <x v="2"/>
    <x v="1"/>
    <m/>
    <n v="46"/>
    <s v="Delay"/>
    <x v="23"/>
    <n v="3"/>
    <x v="3"/>
    <x v="2"/>
    <x v="2"/>
    <x v="2"/>
  </r>
  <r>
    <n v="685405409"/>
    <s v="A. Cancott"/>
    <x v="392"/>
    <s v="Mar"/>
    <n v="2024"/>
    <d v="1899-12-30T02:46:00"/>
    <x v="2"/>
    <x v="0"/>
    <n v="33"/>
    <x v="6"/>
    <s v="Declined to Identify"/>
    <x v="2"/>
    <x v="1"/>
    <m/>
    <n v="46"/>
    <s v="Delay"/>
    <x v="20"/>
    <n v="2"/>
    <x v="3"/>
    <x v="3"/>
    <x v="2"/>
    <x v="0"/>
  </r>
  <r>
    <n v="181378210"/>
    <s v="A. Lie"/>
    <x v="280"/>
    <s v="Sep"/>
    <n v="2024"/>
    <d v="1899-12-30T03:16:00"/>
    <x v="2"/>
    <x v="0"/>
    <n v="7"/>
    <x v="4"/>
    <s v="Declined to Identify"/>
    <x v="2"/>
    <x v="1"/>
    <m/>
    <n v="54"/>
    <s v="Delay"/>
    <x v="9"/>
    <n v="3"/>
    <x v="3"/>
    <x v="3"/>
    <x v="2"/>
    <x v="0"/>
  </r>
  <r>
    <n v="142343319"/>
    <s v="B. Wethey"/>
    <x v="313"/>
    <s v="Jul"/>
    <n v="2024"/>
    <d v="1899-12-30T10:58:00"/>
    <x v="2"/>
    <x v="0"/>
    <n v="14"/>
    <x v="4"/>
    <s v="Declined to Identify"/>
    <x v="2"/>
    <x v="1"/>
    <m/>
    <n v="25"/>
    <s v="Within Time"/>
    <x v="10"/>
    <n v="10"/>
    <x v="0"/>
    <x v="2"/>
    <x v="1"/>
    <x v="2"/>
  </r>
  <r>
    <n v="834304050"/>
    <s v="B. Theis"/>
    <x v="286"/>
    <s v="Mar"/>
    <n v="2024"/>
    <d v="1899-12-30T14:54:00"/>
    <x v="3"/>
    <x v="0"/>
    <n v="26"/>
    <x v="3"/>
    <s v="Declined to Identify"/>
    <x v="2"/>
    <x v="1"/>
    <m/>
    <n v="48"/>
    <s v="Delay"/>
    <x v="14"/>
    <n v="14"/>
    <x v="2"/>
    <x v="0"/>
    <x v="2"/>
    <x v="0"/>
  </r>
  <r>
    <n v="676749268"/>
    <s v="C. Aspinwall"/>
    <x v="409"/>
    <s v="Aug"/>
    <n v="2024"/>
    <d v="1899-12-30T16:11:00"/>
    <x v="5"/>
    <x v="0"/>
    <n v="64"/>
    <x v="0"/>
    <s v="Declined to Identify"/>
    <x v="2"/>
    <x v="1"/>
    <m/>
    <n v="51"/>
    <s v="Delay"/>
    <x v="11"/>
    <n v="16"/>
    <x v="2"/>
    <x v="0"/>
    <x v="2"/>
    <x v="0"/>
  </r>
  <r>
    <n v="557443971"/>
    <s v="C. Patriskson"/>
    <x v="521"/>
    <s v="Apr"/>
    <n v="2023"/>
    <d v="1899-12-30T18:20:00"/>
    <x v="6"/>
    <x v="0"/>
    <n v="18"/>
    <x v="3"/>
    <s v="Declined to Identify"/>
    <x v="2"/>
    <x v="1"/>
    <m/>
    <n v="60"/>
    <s v="Delay"/>
    <x v="10"/>
    <n v="18"/>
    <x v="1"/>
    <x v="2"/>
    <x v="2"/>
    <x v="2"/>
  </r>
  <r>
    <n v="529392765"/>
    <s v="D. Gerish"/>
    <x v="480"/>
    <s v="Dec"/>
    <n v="2023"/>
    <d v="1899-12-30T13:21:00"/>
    <x v="6"/>
    <x v="0"/>
    <n v="21"/>
    <x v="3"/>
    <s v="Declined to Identify"/>
    <x v="2"/>
    <x v="1"/>
    <m/>
    <n v="40"/>
    <s v="Delay"/>
    <x v="5"/>
    <n v="13"/>
    <x v="2"/>
    <x v="0"/>
    <x v="0"/>
    <x v="0"/>
  </r>
  <r>
    <n v="667423519"/>
    <s v="D. Timbrell"/>
    <x v="218"/>
    <s v="Jun"/>
    <n v="2024"/>
    <d v="1899-12-30T17:56:00"/>
    <x v="0"/>
    <x v="0"/>
    <n v="54"/>
    <x v="2"/>
    <s v="Declined to Identify"/>
    <x v="2"/>
    <x v="1"/>
    <m/>
    <n v="57"/>
    <s v="Delay"/>
    <x v="9"/>
    <n v="17"/>
    <x v="2"/>
    <x v="3"/>
    <x v="2"/>
    <x v="0"/>
  </r>
  <r>
    <n v="840853205"/>
    <s v="F. Siemandl"/>
    <x v="422"/>
    <s v="Feb"/>
    <n v="2024"/>
    <d v="1899-12-30T09:30:00"/>
    <x v="1"/>
    <x v="0"/>
    <n v="30"/>
    <x v="6"/>
    <s v="Declined to Identify"/>
    <x v="2"/>
    <x v="1"/>
    <m/>
    <n v="49"/>
    <s v="Delay"/>
    <x v="8"/>
    <n v="9"/>
    <x v="0"/>
    <x v="3"/>
    <x v="2"/>
    <x v="1"/>
  </r>
  <r>
    <n v="270816460"/>
    <s v="G. Blessed"/>
    <x v="520"/>
    <s v="Jul"/>
    <n v="2024"/>
    <d v="1899-12-30T00:14:00"/>
    <x v="4"/>
    <x v="0"/>
    <n v="12"/>
    <x v="4"/>
    <s v="Declined to Identify"/>
    <x v="2"/>
    <x v="1"/>
    <m/>
    <n v="38"/>
    <s v="Delay"/>
    <x v="1"/>
    <n v="0"/>
    <x v="3"/>
    <x v="0"/>
    <x v="0"/>
    <x v="0"/>
  </r>
  <r>
    <n v="611432271"/>
    <s v="H. Llorente"/>
    <x v="190"/>
    <s v="Sep"/>
    <n v="2024"/>
    <d v="1899-12-30T01:43:00"/>
    <x v="1"/>
    <x v="0"/>
    <n v="79"/>
    <x v="5"/>
    <s v="Declined to Identify"/>
    <x v="2"/>
    <x v="1"/>
    <m/>
    <n v="27"/>
    <s v="Within Time"/>
    <x v="26"/>
    <n v="1"/>
    <x v="3"/>
    <x v="2"/>
    <x v="1"/>
    <x v="2"/>
  </r>
  <r>
    <n v="763415675"/>
    <s v="I. Yardy"/>
    <x v="34"/>
    <s v="Jun"/>
    <n v="2024"/>
    <d v="1899-12-30T03:47:00"/>
    <x v="1"/>
    <x v="0"/>
    <n v="10"/>
    <x v="4"/>
    <s v="Declined to Identify"/>
    <x v="2"/>
    <x v="1"/>
    <m/>
    <n v="15"/>
    <s v="Within Time"/>
    <x v="21"/>
    <n v="3"/>
    <x v="3"/>
    <x v="1"/>
    <x v="1"/>
    <x v="1"/>
  </r>
  <r>
    <n v="672538285"/>
    <s v="I. Matisse"/>
    <x v="191"/>
    <s v="Jun"/>
    <n v="2024"/>
    <d v="1899-12-30T23:08:00"/>
    <x v="3"/>
    <x v="0"/>
    <n v="64"/>
    <x v="0"/>
    <s v="Declined to Identify"/>
    <x v="2"/>
    <x v="1"/>
    <m/>
    <n v="44"/>
    <s v="Delay"/>
    <x v="17"/>
    <n v="23"/>
    <x v="1"/>
    <x v="1"/>
    <x v="0"/>
    <x v="1"/>
  </r>
  <r>
    <n v="879090173"/>
    <s v="J. Daal"/>
    <x v="270"/>
    <s v="Aug"/>
    <n v="2024"/>
    <d v="1899-12-30T05:21:00"/>
    <x v="2"/>
    <x v="0"/>
    <n v="53"/>
    <x v="2"/>
    <s v="Declined to Identify"/>
    <x v="2"/>
    <x v="1"/>
    <m/>
    <n v="20"/>
    <s v="Within Time"/>
    <x v="19"/>
    <n v="5"/>
    <x v="3"/>
    <x v="3"/>
    <x v="1"/>
    <x v="1"/>
  </r>
  <r>
    <n v="284784415"/>
    <s v="L. Creeghan"/>
    <x v="492"/>
    <s v="Oct"/>
    <n v="2024"/>
    <d v="1899-12-30T16:09:00"/>
    <x v="1"/>
    <x v="0"/>
    <n v="16"/>
    <x v="3"/>
    <s v="Declined to Identify"/>
    <x v="2"/>
    <x v="1"/>
    <m/>
    <n v="15"/>
    <s v="Within Time"/>
    <x v="7"/>
    <n v="16"/>
    <x v="2"/>
    <x v="2"/>
    <x v="1"/>
    <x v="2"/>
  </r>
  <r>
    <n v="184049740"/>
    <s v="P. Brendeke"/>
    <x v="90"/>
    <s v="Aug"/>
    <n v="2023"/>
    <d v="1899-12-30T17:35:00"/>
    <x v="3"/>
    <x v="0"/>
    <n v="2"/>
    <x v="1"/>
    <s v="Declined to Identify"/>
    <x v="2"/>
    <x v="1"/>
    <m/>
    <n v="54"/>
    <s v="Delay"/>
    <x v="27"/>
    <n v="17"/>
    <x v="2"/>
    <x v="3"/>
    <x v="2"/>
    <x v="0"/>
  </r>
  <r>
    <n v="562511610"/>
    <s v="Q. Coats"/>
    <x v="285"/>
    <s v="Oct"/>
    <n v="2024"/>
    <d v="1899-12-30T17:26:00"/>
    <x v="3"/>
    <x v="0"/>
    <n v="24"/>
    <x v="3"/>
    <s v="Declined to Identify"/>
    <x v="2"/>
    <x v="1"/>
    <m/>
    <n v="57"/>
    <s v="Delay"/>
    <x v="23"/>
    <n v="17"/>
    <x v="2"/>
    <x v="2"/>
    <x v="2"/>
    <x v="2"/>
  </r>
  <r>
    <n v="899595585"/>
    <s v="R. Osmond"/>
    <x v="552"/>
    <s v="Nov"/>
    <n v="2023"/>
    <d v="1899-12-30T00:59:00"/>
    <x v="0"/>
    <x v="0"/>
    <n v="60"/>
    <x v="0"/>
    <s v="Declined to Identify"/>
    <x v="2"/>
    <x v="1"/>
    <m/>
    <n v="57"/>
    <s v="Delay"/>
    <x v="1"/>
    <n v="0"/>
    <x v="3"/>
    <x v="0"/>
    <x v="2"/>
    <x v="0"/>
  </r>
  <r>
    <n v="629516493"/>
    <s v="S. Tippings"/>
    <x v="411"/>
    <s v="Sep"/>
    <n v="2023"/>
    <d v="1899-12-30T22:47:00"/>
    <x v="3"/>
    <x v="0"/>
    <n v="2"/>
    <x v="1"/>
    <s v="Declined to Identify"/>
    <x v="2"/>
    <x v="1"/>
    <m/>
    <n v="33"/>
    <s v="Delay"/>
    <x v="8"/>
    <n v="22"/>
    <x v="1"/>
    <x v="3"/>
    <x v="0"/>
    <x v="1"/>
  </r>
  <r>
    <n v="511742373"/>
    <s v="U. Bromont"/>
    <x v="172"/>
    <s v="Aug"/>
    <n v="2024"/>
    <d v="1899-12-30T19:38:00"/>
    <x v="1"/>
    <x v="0"/>
    <n v="73"/>
    <x v="5"/>
    <s v="Declined to Identify"/>
    <x v="2"/>
    <x v="1"/>
    <m/>
    <n v="18"/>
    <s v="Within Time"/>
    <x v="15"/>
    <n v="19"/>
    <x v="1"/>
    <x v="2"/>
    <x v="1"/>
    <x v="2"/>
  </r>
  <r>
    <n v="180409473"/>
    <s v="Y. Mattioli"/>
    <x v="211"/>
    <s v="May"/>
    <n v="2023"/>
    <d v="1899-12-30T19:38:00"/>
    <x v="4"/>
    <x v="0"/>
    <n v="5"/>
    <x v="4"/>
    <s v="Declined to Identify"/>
    <x v="2"/>
    <x v="1"/>
    <m/>
    <n v="17"/>
    <s v="Within Time"/>
    <x v="21"/>
    <n v="19"/>
    <x v="1"/>
    <x v="1"/>
    <x v="1"/>
    <x v="1"/>
  </r>
  <r>
    <n v="106892099"/>
    <s v="Y. Metcalf"/>
    <x v="286"/>
    <s v="Mar"/>
    <n v="2024"/>
    <d v="1899-12-30T23:56:00"/>
    <x v="3"/>
    <x v="0"/>
    <n v="2"/>
    <x v="1"/>
    <s v="Declined to Identify"/>
    <x v="2"/>
    <x v="1"/>
    <m/>
    <n v="31"/>
    <s v="Delay"/>
    <x v="14"/>
    <n v="23"/>
    <x v="1"/>
    <x v="0"/>
    <x v="0"/>
    <x v="0"/>
  </r>
  <r>
    <n v="106060564"/>
    <s v="Q. Mountlow"/>
    <x v="53"/>
    <s v="Jan"/>
    <n v="2024"/>
    <d v="1899-12-30T02:42:00"/>
    <x v="3"/>
    <x v="0"/>
    <n v="16"/>
    <x v="3"/>
    <s v="Declined to Identify"/>
    <x v="2"/>
    <x v="1"/>
    <n v="0"/>
    <n v="22"/>
    <s v="Within Time"/>
    <x v="20"/>
    <n v="2"/>
    <x v="3"/>
    <x v="3"/>
    <x v="1"/>
    <x v="0"/>
  </r>
  <r>
    <n v="897545606"/>
    <s v="T. Southall"/>
    <x v="305"/>
    <s v="Dec"/>
    <n v="2023"/>
    <d v="1899-12-30T02:53:00"/>
    <x v="4"/>
    <x v="0"/>
    <n v="35"/>
    <x v="6"/>
    <s v="Declined to Identify"/>
    <x v="2"/>
    <x v="1"/>
    <n v="1"/>
    <n v="56"/>
    <s v="Delay"/>
    <x v="25"/>
    <n v="2"/>
    <x v="3"/>
    <x v="0"/>
    <x v="2"/>
    <x v="0"/>
  </r>
  <r>
    <n v="776730164"/>
    <s v="O. Ridoutt"/>
    <x v="193"/>
    <s v="Sep"/>
    <n v="2024"/>
    <d v="1899-12-30T17:23:00"/>
    <x v="3"/>
    <x v="0"/>
    <n v="39"/>
    <x v="6"/>
    <s v="Declined to Identify"/>
    <x v="2"/>
    <x v="1"/>
    <n v="2"/>
    <n v="30"/>
    <s v="Delay"/>
    <x v="21"/>
    <n v="17"/>
    <x v="2"/>
    <x v="1"/>
    <x v="1"/>
    <x v="1"/>
  </r>
  <r>
    <n v="185304496"/>
    <s v="R. de Guise"/>
    <x v="289"/>
    <s v="Aug"/>
    <n v="2024"/>
    <d v="1899-12-30T12:43:00"/>
    <x v="6"/>
    <x v="0"/>
    <n v="52"/>
    <x v="2"/>
    <s v="Declined to Identify"/>
    <x v="2"/>
    <x v="1"/>
    <n v="3"/>
    <n v="56"/>
    <s v="Delay"/>
    <x v="0"/>
    <n v="12"/>
    <x v="2"/>
    <x v="0"/>
    <x v="2"/>
    <x v="0"/>
  </r>
  <r>
    <n v="508227761"/>
    <s v="V. Brabbins"/>
    <x v="392"/>
    <s v="Mar"/>
    <n v="2024"/>
    <d v="1899-12-30T05:55:00"/>
    <x v="2"/>
    <x v="0"/>
    <n v="14"/>
    <x v="4"/>
    <s v="Declined to Identify"/>
    <x v="2"/>
    <x v="1"/>
    <n v="3"/>
    <n v="50"/>
    <s v="Delay"/>
    <x v="20"/>
    <n v="5"/>
    <x v="3"/>
    <x v="3"/>
    <x v="2"/>
    <x v="0"/>
  </r>
  <r>
    <n v="807930539"/>
    <s v="E. Sawter"/>
    <x v="104"/>
    <s v="Aug"/>
    <n v="2024"/>
    <d v="1899-12-30T16:10:00"/>
    <x v="6"/>
    <x v="0"/>
    <n v="19"/>
    <x v="3"/>
    <s v="Declined to Identify"/>
    <x v="2"/>
    <x v="1"/>
    <n v="4"/>
    <n v="25"/>
    <s v="Within Time"/>
    <x v="22"/>
    <n v="16"/>
    <x v="2"/>
    <x v="1"/>
    <x v="1"/>
    <x v="1"/>
  </r>
  <r>
    <n v="439094695"/>
    <s v="T. Bastiman"/>
    <x v="34"/>
    <s v="Jun"/>
    <n v="2024"/>
    <d v="1899-12-30T19:48:00"/>
    <x v="1"/>
    <x v="0"/>
    <n v="2"/>
    <x v="1"/>
    <s v="Declined to Identify"/>
    <x v="2"/>
    <x v="1"/>
    <n v="4"/>
    <n v="51"/>
    <s v="Delay"/>
    <x v="21"/>
    <n v="19"/>
    <x v="1"/>
    <x v="1"/>
    <x v="2"/>
    <x v="1"/>
  </r>
  <r>
    <n v="265257984"/>
    <s v="C. Nell"/>
    <x v="136"/>
    <s v="Oct"/>
    <n v="2023"/>
    <d v="1899-12-30T04:13:00"/>
    <x v="5"/>
    <x v="0"/>
    <n v="70"/>
    <x v="5"/>
    <s v="Declined to Identify"/>
    <x v="2"/>
    <x v="1"/>
    <n v="5"/>
    <n v="23"/>
    <s v="Within Time"/>
    <x v="23"/>
    <n v="4"/>
    <x v="3"/>
    <x v="2"/>
    <x v="1"/>
    <x v="2"/>
  </r>
  <r>
    <n v="256894612"/>
    <s v="F. Abelwhite"/>
    <x v="530"/>
    <s v="Apr"/>
    <n v="2024"/>
    <d v="1899-12-30T16:32:00"/>
    <x v="3"/>
    <x v="0"/>
    <n v="58"/>
    <x v="2"/>
    <s v="Declined to Identify"/>
    <x v="2"/>
    <x v="1"/>
    <n v="5"/>
    <n v="15"/>
    <s v="Within Time"/>
    <x v="16"/>
    <n v="16"/>
    <x v="2"/>
    <x v="1"/>
    <x v="1"/>
    <x v="1"/>
  </r>
  <r>
    <n v="619671876"/>
    <s v="U. Scholling"/>
    <x v="418"/>
    <s v="Aug"/>
    <n v="2024"/>
    <d v="1899-12-30T21:08:00"/>
    <x v="4"/>
    <x v="0"/>
    <n v="55"/>
    <x v="2"/>
    <s v="Declined to Identify"/>
    <x v="2"/>
    <x v="1"/>
    <n v="8"/>
    <n v="55"/>
    <s v="Delay"/>
    <x v="7"/>
    <n v="21"/>
    <x v="1"/>
    <x v="2"/>
    <x v="2"/>
    <x v="2"/>
  </r>
  <r>
    <n v="457309862"/>
    <s v="B. Larver"/>
    <x v="522"/>
    <s v="Jul"/>
    <n v="2024"/>
    <d v="1899-12-30T01:38:00"/>
    <x v="5"/>
    <x v="0"/>
    <n v="13"/>
    <x v="4"/>
    <s v="Declined to Identify"/>
    <x v="4"/>
    <x v="1"/>
    <m/>
    <n v="14"/>
    <s v="Within Time"/>
    <x v="18"/>
    <n v="1"/>
    <x v="3"/>
    <x v="1"/>
    <x v="1"/>
    <x v="1"/>
  </r>
  <r>
    <n v="631922982"/>
    <s v="E. Diament"/>
    <x v="278"/>
    <s v="Jan"/>
    <n v="2024"/>
    <d v="1899-12-30T16:07:00"/>
    <x v="1"/>
    <x v="0"/>
    <n v="44"/>
    <x v="6"/>
    <s v="Declined to Identify"/>
    <x v="4"/>
    <x v="1"/>
    <m/>
    <n v="25"/>
    <s v="Within Time"/>
    <x v="27"/>
    <n v="16"/>
    <x v="2"/>
    <x v="3"/>
    <x v="1"/>
    <x v="0"/>
  </r>
  <r>
    <n v="372609119"/>
    <s v="L. Strelitz"/>
    <x v="416"/>
    <s v="Jun"/>
    <n v="2023"/>
    <d v="1899-12-30T10:05:00"/>
    <x v="4"/>
    <x v="0"/>
    <n v="66"/>
    <x v="0"/>
    <s v="Declined to Identify"/>
    <x v="4"/>
    <x v="1"/>
    <m/>
    <n v="15"/>
    <s v="Within Time"/>
    <x v="9"/>
    <n v="10"/>
    <x v="0"/>
    <x v="3"/>
    <x v="1"/>
    <x v="0"/>
  </r>
  <r>
    <n v="316245823"/>
    <s v="U. Cassie"/>
    <x v="284"/>
    <s v="Sep"/>
    <n v="2023"/>
    <d v="1899-12-30T03:29:00"/>
    <x v="5"/>
    <x v="0"/>
    <n v="71"/>
    <x v="5"/>
    <s v="Declined to Identify"/>
    <x v="4"/>
    <x v="1"/>
    <m/>
    <n v="31"/>
    <s v="Delay"/>
    <x v="19"/>
    <n v="3"/>
    <x v="3"/>
    <x v="3"/>
    <x v="0"/>
    <x v="1"/>
  </r>
  <r>
    <n v="825350948"/>
    <s v="H. Plante"/>
    <x v="576"/>
    <s v="May"/>
    <n v="2023"/>
    <d v="1899-12-30T02:42:00"/>
    <x v="1"/>
    <x v="0"/>
    <n v="18"/>
    <x v="3"/>
    <s v="Declined to Identify"/>
    <x v="4"/>
    <x v="1"/>
    <n v="5"/>
    <n v="13"/>
    <s v="Within Time"/>
    <x v="27"/>
    <n v="2"/>
    <x v="3"/>
    <x v="3"/>
    <x v="1"/>
    <x v="0"/>
  </r>
  <r>
    <n v="215962986"/>
    <s v="D. Shapera"/>
    <x v="146"/>
    <s v="Dec"/>
    <n v="2023"/>
    <d v="1899-12-30T19:54:00"/>
    <x v="3"/>
    <x v="0"/>
    <n v="5"/>
    <x v="4"/>
    <s v="Declined to Identify"/>
    <x v="7"/>
    <x v="1"/>
    <m/>
    <n v="47"/>
    <s v="Delay"/>
    <x v="14"/>
    <n v="19"/>
    <x v="1"/>
    <x v="0"/>
    <x v="2"/>
    <x v="0"/>
  </r>
  <r>
    <n v="412664473"/>
    <s v="O. Kemson"/>
    <x v="132"/>
    <s v="Jan"/>
    <n v="2024"/>
    <d v="1899-12-30T11:27:00"/>
    <x v="3"/>
    <x v="0"/>
    <n v="50"/>
    <x v="2"/>
    <s v="Declined to Identify"/>
    <x v="7"/>
    <x v="1"/>
    <m/>
    <n v="29"/>
    <s v="Within Time"/>
    <x v="16"/>
    <n v="11"/>
    <x v="0"/>
    <x v="1"/>
    <x v="1"/>
    <x v="1"/>
  </r>
  <r>
    <n v="646021854"/>
    <s v="R. Beasant"/>
    <x v="304"/>
    <s v="Oct"/>
    <n v="2023"/>
    <d v="1899-12-30T10:33:00"/>
    <x v="1"/>
    <x v="0"/>
    <n v="19"/>
    <x v="3"/>
    <s v="Declined to Identify"/>
    <x v="7"/>
    <x v="1"/>
    <m/>
    <n v="11"/>
    <s v="Within Time"/>
    <x v="16"/>
    <n v="10"/>
    <x v="0"/>
    <x v="1"/>
    <x v="1"/>
    <x v="1"/>
  </r>
  <r>
    <n v="599033606"/>
    <s v="G. Deverose"/>
    <x v="577"/>
    <s v="Jan"/>
    <n v="2024"/>
    <d v="1899-12-30T20:16:00"/>
    <x v="0"/>
    <x v="0"/>
    <n v="30"/>
    <x v="6"/>
    <s v="Native American/Alaska Native"/>
    <x v="6"/>
    <x v="1"/>
    <m/>
    <n v="53"/>
    <s v="Delay"/>
    <x v="8"/>
    <n v="20"/>
    <x v="1"/>
    <x v="3"/>
    <x v="2"/>
    <x v="1"/>
  </r>
  <r>
    <n v="686696116"/>
    <s v="K. Greger"/>
    <x v="447"/>
    <s v="May"/>
    <n v="2024"/>
    <d v="1899-12-30T01:40:00"/>
    <x v="3"/>
    <x v="0"/>
    <n v="14"/>
    <x v="4"/>
    <s v="Native American/Alaska Native"/>
    <x v="6"/>
    <x v="1"/>
    <m/>
    <n v="44"/>
    <s v="Delay"/>
    <x v="9"/>
    <n v="1"/>
    <x v="3"/>
    <x v="3"/>
    <x v="0"/>
    <x v="0"/>
  </r>
  <r>
    <n v="393099749"/>
    <s v="N. Peasgood"/>
    <x v="4"/>
    <s v="Sep"/>
    <n v="2024"/>
    <d v="1899-12-30T22:00:00"/>
    <x v="0"/>
    <x v="0"/>
    <n v="26"/>
    <x v="3"/>
    <s v="Native American/Alaska Native"/>
    <x v="6"/>
    <x v="1"/>
    <m/>
    <n v="35"/>
    <s v="Delay"/>
    <x v="2"/>
    <n v="22"/>
    <x v="1"/>
    <x v="1"/>
    <x v="0"/>
    <x v="1"/>
  </r>
  <r>
    <n v="139142557"/>
    <s v="Y. Janks"/>
    <x v="354"/>
    <s v="Apr"/>
    <n v="2023"/>
    <d v="1899-12-30T12:12:00"/>
    <x v="2"/>
    <x v="0"/>
    <n v="24"/>
    <x v="3"/>
    <s v="Native American/Alaska Native"/>
    <x v="6"/>
    <x v="1"/>
    <n v="2"/>
    <n v="18"/>
    <s v="Within Time"/>
    <x v="27"/>
    <n v="12"/>
    <x v="2"/>
    <x v="3"/>
    <x v="1"/>
    <x v="0"/>
  </r>
  <r>
    <n v="561256133"/>
    <s v="G. Bradlaugh"/>
    <x v="467"/>
    <s v="Jan"/>
    <n v="2024"/>
    <d v="1899-12-30T09:51:00"/>
    <x v="0"/>
    <x v="0"/>
    <n v="71"/>
    <x v="5"/>
    <s v="Native American/Alaska Native"/>
    <x v="6"/>
    <x v="1"/>
    <n v="4"/>
    <n v="55"/>
    <s v="Delay"/>
    <x v="14"/>
    <n v="9"/>
    <x v="0"/>
    <x v="0"/>
    <x v="2"/>
    <x v="0"/>
  </r>
  <r>
    <n v="682340219"/>
    <s v="N. Trenam"/>
    <x v="203"/>
    <s v="Apr"/>
    <n v="2023"/>
    <d v="1899-12-30T05:22:00"/>
    <x v="3"/>
    <x v="0"/>
    <n v="38"/>
    <x v="6"/>
    <s v="Native American/Alaska Native"/>
    <x v="3"/>
    <x v="1"/>
    <m/>
    <n v="36"/>
    <s v="Delay"/>
    <x v="17"/>
    <n v="5"/>
    <x v="3"/>
    <x v="1"/>
    <x v="0"/>
    <x v="1"/>
  </r>
  <r>
    <n v="604664222"/>
    <s v="A. Maybey"/>
    <x v="303"/>
    <s v="Mar"/>
    <n v="2024"/>
    <d v="1899-12-30T00:26:00"/>
    <x v="1"/>
    <x v="0"/>
    <n v="27"/>
    <x v="3"/>
    <s v="Native American/Alaska Native"/>
    <x v="1"/>
    <x v="1"/>
    <m/>
    <n v="11"/>
    <s v="Within Time"/>
    <x v="30"/>
    <n v="0"/>
    <x v="3"/>
    <x v="3"/>
    <x v="1"/>
    <x v="1"/>
  </r>
  <r>
    <n v="250382325"/>
    <s v="B. Harvett"/>
    <x v="403"/>
    <s v="Oct"/>
    <n v="2024"/>
    <d v="1899-12-30T15:14:00"/>
    <x v="3"/>
    <x v="0"/>
    <n v="59"/>
    <x v="2"/>
    <s v="Native American/Alaska Native"/>
    <x v="1"/>
    <x v="1"/>
    <m/>
    <n v="15"/>
    <s v="Within Time"/>
    <x v="0"/>
    <n v="15"/>
    <x v="2"/>
    <x v="0"/>
    <x v="1"/>
    <x v="0"/>
  </r>
  <r>
    <n v="122084208"/>
    <s v="B. Clyde"/>
    <x v="91"/>
    <s v="Jul"/>
    <n v="2023"/>
    <d v="1899-12-30T10:41:00"/>
    <x v="6"/>
    <x v="0"/>
    <n v="12"/>
    <x v="4"/>
    <s v="Native American/Alaska Native"/>
    <x v="1"/>
    <x v="1"/>
    <m/>
    <n v="22"/>
    <s v="Within Time"/>
    <x v="10"/>
    <n v="10"/>
    <x v="0"/>
    <x v="2"/>
    <x v="1"/>
    <x v="2"/>
  </r>
  <r>
    <n v="652207712"/>
    <s v="B. Bees"/>
    <x v="555"/>
    <s v="Feb"/>
    <n v="2024"/>
    <d v="1899-12-30T07:20:00"/>
    <x v="4"/>
    <x v="0"/>
    <n v="4"/>
    <x v="1"/>
    <s v="Native American/Alaska Native"/>
    <x v="1"/>
    <x v="1"/>
    <m/>
    <n v="58"/>
    <s v="Delay"/>
    <x v="7"/>
    <n v="7"/>
    <x v="0"/>
    <x v="2"/>
    <x v="2"/>
    <x v="2"/>
  </r>
  <r>
    <n v="828471822"/>
    <s v="E. Bagshaw"/>
    <x v="459"/>
    <s v="Sep"/>
    <n v="2024"/>
    <d v="1899-12-30T00:05:00"/>
    <x v="4"/>
    <x v="0"/>
    <n v="18"/>
    <x v="3"/>
    <s v="Native American/Alaska Native"/>
    <x v="1"/>
    <x v="1"/>
    <m/>
    <n v="33"/>
    <s v="Delay"/>
    <x v="17"/>
    <n v="0"/>
    <x v="3"/>
    <x v="1"/>
    <x v="0"/>
    <x v="1"/>
  </r>
  <r>
    <n v="338771588"/>
    <s v="F. Parchment"/>
    <x v="289"/>
    <s v="Aug"/>
    <n v="2024"/>
    <d v="1899-12-30T07:53:00"/>
    <x v="6"/>
    <x v="0"/>
    <n v="4"/>
    <x v="1"/>
    <s v="Native American/Alaska Native"/>
    <x v="1"/>
    <x v="1"/>
    <m/>
    <n v="39"/>
    <s v="Delay"/>
    <x v="0"/>
    <n v="7"/>
    <x v="0"/>
    <x v="0"/>
    <x v="0"/>
    <x v="0"/>
  </r>
  <r>
    <n v="585694983"/>
    <s v="F. Coen"/>
    <x v="304"/>
    <s v="Oct"/>
    <n v="2023"/>
    <d v="1899-12-30T01:25:00"/>
    <x v="1"/>
    <x v="0"/>
    <n v="52"/>
    <x v="2"/>
    <s v="Native American/Alaska Native"/>
    <x v="1"/>
    <x v="1"/>
    <m/>
    <n v="47"/>
    <s v="Delay"/>
    <x v="16"/>
    <n v="1"/>
    <x v="3"/>
    <x v="1"/>
    <x v="2"/>
    <x v="1"/>
  </r>
  <r>
    <n v="814074421"/>
    <s v="H. Maith"/>
    <x v="261"/>
    <s v="Aug"/>
    <n v="2023"/>
    <d v="1899-12-30T23:58:00"/>
    <x v="6"/>
    <x v="0"/>
    <n v="44"/>
    <x v="6"/>
    <s v="Native American/Alaska Native"/>
    <x v="1"/>
    <x v="1"/>
    <m/>
    <n v="54"/>
    <s v="Delay"/>
    <x v="1"/>
    <n v="23"/>
    <x v="1"/>
    <x v="0"/>
    <x v="2"/>
    <x v="0"/>
  </r>
  <r>
    <n v="581296727"/>
    <s v="I. Feeham"/>
    <x v="560"/>
    <s v="Apr"/>
    <n v="2024"/>
    <d v="1899-12-30T07:21:00"/>
    <x v="0"/>
    <x v="0"/>
    <n v="18"/>
    <x v="3"/>
    <s v="Native American/Alaska Native"/>
    <x v="1"/>
    <x v="1"/>
    <m/>
    <n v="47"/>
    <s v="Delay"/>
    <x v="8"/>
    <n v="7"/>
    <x v="0"/>
    <x v="3"/>
    <x v="2"/>
    <x v="1"/>
  </r>
  <r>
    <n v="883720885"/>
    <s v="L. Gawke"/>
    <x v="274"/>
    <s v="Dec"/>
    <n v="2023"/>
    <d v="1899-12-30T06:38:00"/>
    <x v="1"/>
    <x v="0"/>
    <n v="31"/>
    <x v="6"/>
    <s v="Native American/Alaska Native"/>
    <x v="1"/>
    <x v="1"/>
    <m/>
    <n v="52"/>
    <s v="Delay"/>
    <x v="12"/>
    <n v="6"/>
    <x v="0"/>
    <x v="2"/>
    <x v="2"/>
    <x v="2"/>
  </r>
  <r>
    <n v="146740413"/>
    <s v="N. Weddeburn"/>
    <x v="513"/>
    <s v="Jun"/>
    <n v="2023"/>
    <d v="1899-12-30T11:36:00"/>
    <x v="2"/>
    <x v="0"/>
    <n v="40"/>
    <x v="6"/>
    <s v="Native American/Alaska Native"/>
    <x v="1"/>
    <x v="1"/>
    <m/>
    <n v="41"/>
    <s v="Delay"/>
    <x v="21"/>
    <n v="11"/>
    <x v="0"/>
    <x v="1"/>
    <x v="0"/>
    <x v="1"/>
  </r>
  <r>
    <n v="325174116"/>
    <s v="P. Snassell"/>
    <x v="311"/>
    <s v="May"/>
    <n v="2024"/>
    <d v="1899-12-30T07:42:00"/>
    <x v="6"/>
    <x v="0"/>
    <n v="61"/>
    <x v="0"/>
    <s v="Native American/Alaska Native"/>
    <x v="1"/>
    <x v="1"/>
    <m/>
    <n v="57"/>
    <s v="Delay"/>
    <x v="28"/>
    <n v="7"/>
    <x v="0"/>
    <x v="0"/>
    <x v="2"/>
    <x v="2"/>
  </r>
  <r>
    <n v="696219147"/>
    <s v="R. Rands"/>
    <x v="447"/>
    <s v="May"/>
    <n v="2024"/>
    <d v="1899-12-30T09:29:00"/>
    <x v="3"/>
    <x v="0"/>
    <n v="32"/>
    <x v="6"/>
    <s v="Native American/Alaska Native"/>
    <x v="1"/>
    <x v="1"/>
    <m/>
    <n v="50"/>
    <s v="Delay"/>
    <x v="9"/>
    <n v="9"/>
    <x v="0"/>
    <x v="3"/>
    <x v="2"/>
    <x v="0"/>
  </r>
  <r>
    <n v="795647565"/>
    <s v="S. Marklin"/>
    <x v="504"/>
    <s v="May"/>
    <n v="2023"/>
    <d v="1899-12-30T03:19:00"/>
    <x v="6"/>
    <x v="0"/>
    <n v="38"/>
    <x v="6"/>
    <s v="Native American/Alaska Native"/>
    <x v="1"/>
    <x v="1"/>
    <m/>
    <n v="34"/>
    <s v="Delay"/>
    <x v="17"/>
    <n v="3"/>
    <x v="3"/>
    <x v="1"/>
    <x v="0"/>
    <x v="1"/>
  </r>
  <r>
    <n v="689438910"/>
    <s v="T. Passo"/>
    <x v="452"/>
    <s v="Jan"/>
    <n v="2024"/>
    <d v="1899-12-30T17:46:00"/>
    <x v="6"/>
    <x v="0"/>
    <n v="47"/>
    <x v="2"/>
    <s v="Native American/Alaska Native"/>
    <x v="1"/>
    <x v="1"/>
    <m/>
    <n v="32"/>
    <s v="Delay"/>
    <x v="17"/>
    <n v="17"/>
    <x v="2"/>
    <x v="1"/>
    <x v="0"/>
    <x v="1"/>
  </r>
  <r>
    <n v="291371682"/>
    <s v="T. Cabedo"/>
    <x v="381"/>
    <s v="Nov"/>
    <n v="2023"/>
    <d v="1899-12-30T16:51:00"/>
    <x v="5"/>
    <x v="0"/>
    <n v="53"/>
    <x v="2"/>
    <s v="Native American/Alaska Native"/>
    <x v="1"/>
    <x v="1"/>
    <m/>
    <n v="42"/>
    <s v="Delay"/>
    <x v="24"/>
    <n v="16"/>
    <x v="2"/>
    <x v="1"/>
    <x v="0"/>
    <x v="1"/>
  </r>
  <r>
    <n v="447953661"/>
    <s v="X. Upchurch"/>
    <x v="253"/>
    <s v="May"/>
    <n v="2023"/>
    <d v="1899-12-30T13:46:00"/>
    <x v="2"/>
    <x v="0"/>
    <n v="25"/>
    <x v="3"/>
    <s v="Native American/Alaska Native"/>
    <x v="1"/>
    <x v="1"/>
    <m/>
    <n v="10"/>
    <s v="Within Time"/>
    <x v="6"/>
    <n v="13"/>
    <x v="2"/>
    <x v="3"/>
    <x v="1"/>
    <x v="0"/>
  </r>
  <r>
    <n v="301457864"/>
    <s v="Y. Pennuzzi"/>
    <x v="407"/>
    <s v="Oct"/>
    <n v="2023"/>
    <d v="1899-12-30T09:14:00"/>
    <x v="6"/>
    <x v="0"/>
    <n v="34"/>
    <x v="6"/>
    <s v="Native American/Alaska Native"/>
    <x v="1"/>
    <x v="1"/>
    <m/>
    <n v="26"/>
    <s v="Within Time"/>
    <x v="8"/>
    <n v="9"/>
    <x v="0"/>
    <x v="3"/>
    <x v="1"/>
    <x v="1"/>
  </r>
  <r>
    <n v="627465712"/>
    <s v="K. McCorry"/>
    <x v="285"/>
    <s v="Oct"/>
    <n v="2024"/>
    <d v="1899-12-30T23:17:00"/>
    <x v="3"/>
    <x v="0"/>
    <n v="79"/>
    <x v="5"/>
    <s v="Native American/Alaska Native"/>
    <x v="1"/>
    <x v="1"/>
    <n v="2"/>
    <n v="42"/>
    <s v="Delay"/>
    <x v="23"/>
    <n v="23"/>
    <x v="1"/>
    <x v="2"/>
    <x v="0"/>
    <x v="2"/>
  </r>
  <r>
    <n v="248953644"/>
    <s v="T. Gile"/>
    <x v="462"/>
    <s v="May"/>
    <n v="2024"/>
    <d v="1899-12-30T15:54:00"/>
    <x v="6"/>
    <x v="0"/>
    <n v="72"/>
    <x v="5"/>
    <s v="Native American/Alaska Native"/>
    <x v="1"/>
    <x v="1"/>
    <n v="5"/>
    <n v="24"/>
    <s v="Within Time"/>
    <x v="26"/>
    <n v="15"/>
    <x v="2"/>
    <x v="2"/>
    <x v="1"/>
    <x v="2"/>
  </r>
  <r>
    <n v="194929947"/>
    <s v="C. Stother"/>
    <x v="70"/>
    <s v="Apr"/>
    <n v="2023"/>
    <d v="1899-12-30T23:20:00"/>
    <x v="4"/>
    <x v="0"/>
    <n v="52"/>
    <x v="2"/>
    <s v="Native American/Alaska Native"/>
    <x v="1"/>
    <x v="1"/>
    <n v="6"/>
    <n v="42"/>
    <s v="Delay"/>
    <x v="14"/>
    <n v="23"/>
    <x v="1"/>
    <x v="0"/>
    <x v="0"/>
    <x v="0"/>
  </r>
  <r>
    <n v="724588259"/>
    <s v="W. Briars"/>
    <x v="232"/>
    <s v="Apr"/>
    <n v="2023"/>
    <d v="1899-12-30T04:39:00"/>
    <x v="5"/>
    <x v="0"/>
    <n v="56"/>
    <x v="2"/>
    <s v="Native American/Alaska Native"/>
    <x v="1"/>
    <x v="1"/>
    <n v="8"/>
    <n v="41"/>
    <s v="Delay"/>
    <x v="20"/>
    <n v="4"/>
    <x v="3"/>
    <x v="3"/>
    <x v="0"/>
    <x v="0"/>
  </r>
  <r>
    <n v="644363406"/>
    <s v="F. Attard"/>
    <x v="568"/>
    <s v="Dec"/>
    <n v="2023"/>
    <d v="1899-12-30T05:41:00"/>
    <x v="5"/>
    <x v="0"/>
    <n v="42"/>
    <x v="6"/>
    <s v="Native American/Alaska Native"/>
    <x v="1"/>
    <x v="1"/>
    <n v="9"/>
    <n v="49"/>
    <s v="Delay"/>
    <x v="19"/>
    <n v="5"/>
    <x v="3"/>
    <x v="3"/>
    <x v="2"/>
    <x v="1"/>
  </r>
  <r>
    <n v="248333339"/>
    <s v="V. Swayne"/>
    <x v="445"/>
    <s v="Feb"/>
    <n v="2024"/>
    <d v="1899-12-30T00:28:00"/>
    <x v="5"/>
    <x v="0"/>
    <n v="42"/>
    <x v="6"/>
    <s v="Native American/Alaska Native"/>
    <x v="1"/>
    <x v="1"/>
    <n v="9"/>
    <n v="19"/>
    <s v="Within Time"/>
    <x v="3"/>
    <n v="0"/>
    <x v="3"/>
    <x v="2"/>
    <x v="1"/>
    <x v="2"/>
  </r>
  <r>
    <n v="332360246"/>
    <s v="C. Durnford"/>
    <x v="360"/>
    <s v="Aug"/>
    <n v="2024"/>
    <d v="1899-12-30T23:02:00"/>
    <x v="6"/>
    <x v="0"/>
    <n v="60"/>
    <x v="0"/>
    <s v="Native American/Alaska Native"/>
    <x v="5"/>
    <x v="1"/>
    <m/>
    <n v="60"/>
    <s v="Delay"/>
    <x v="27"/>
    <n v="23"/>
    <x v="1"/>
    <x v="3"/>
    <x v="2"/>
    <x v="0"/>
  </r>
  <r>
    <n v="283524368"/>
    <s v="K. Strapp"/>
    <x v="44"/>
    <s v="Sep"/>
    <n v="2024"/>
    <d v="1899-12-30T22:52:00"/>
    <x v="3"/>
    <x v="0"/>
    <n v="46"/>
    <x v="2"/>
    <s v="Native American/Alaska Native"/>
    <x v="5"/>
    <x v="1"/>
    <m/>
    <n v="15"/>
    <s v="Within Time"/>
    <x v="19"/>
    <n v="22"/>
    <x v="1"/>
    <x v="3"/>
    <x v="1"/>
    <x v="1"/>
  </r>
  <r>
    <n v="828450946"/>
    <s v="K. Gover"/>
    <x v="155"/>
    <s v="Mar"/>
    <n v="2024"/>
    <d v="1899-12-30T05:10:00"/>
    <x v="0"/>
    <x v="0"/>
    <n v="38"/>
    <x v="6"/>
    <s v="Native American/Alaska Native"/>
    <x v="5"/>
    <x v="1"/>
    <m/>
    <n v="31"/>
    <s v="Delay"/>
    <x v="23"/>
    <n v="5"/>
    <x v="3"/>
    <x v="2"/>
    <x v="0"/>
    <x v="2"/>
  </r>
  <r>
    <n v="524732304"/>
    <s v="Z. Griffith"/>
    <x v="14"/>
    <s v="May"/>
    <n v="2023"/>
    <d v="1899-12-30T11:11:00"/>
    <x v="2"/>
    <x v="0"/>
    <n v="23"/>
    <x v="3"/>
    <s v="Native American/Alaska Native"/>
    <x v="5"/>
    <x v="1"/>
    <m/>
    <n v="38"/>
    <s v="Delay"/>
    <x v="2"/>
    <n v="11"/>
    <x v="0"/>
    <x v="1"/>
    <x v="0"/>
    <x v="1"/>
  </r>
  <r>
    <n v="657834406"/>
    <s v="O. Innes"/>
    <x v="145"/>
    <s v="May"/>
    <n v="2023"/>
    <d v="1899-12-30T05:17:00"/>
    <x v="3"/>
    <x v="0"/>
    <n v="31"/>
    <x v="6"/>
    <s v="Native American/Alaska Native"/>
    <x v="5"/>
    <x v="1"/>
    <n v="5"/>
    <n v="52"/>
    <s v="Delay"/>
    <x v="28"/>
    <n v="5"/>
    <x v="3"/>
    <x v="0"/>
    <x v="2"/>
    <x v="2"/>
  </r>
  <r>
    <n v="288068475"/>
    <s v="Z. Barnewall"/>
    <x v="552"/>
    <s v="Nov"/>
    <n v="2023"/>
    <d v="1899-12-30T06:18:00"/>
    <x v="0"/>
    <x v="0"/>
    <n v="60"/>
    <x v="0"/>
    <s v="Native American/Alaska Native"/>
    <x v="5"/>
    <x v="1"/>
    <n v="8"/>
    <n v="37"/>
    <s v="Delay"/>
    <x v="1"/>
    <n v="6"/>
    <x v="0"/>
    <x v="0"/>
    <x v="0"/>
    <x v="0"/>
  </r>
  <r>
    <n v="644229798"/>
    <s v="A. Netting"/>
    <x v="555"/>
    <s v="Feb"/>
    <n v="2024"/>
    <d v="1899-12-30T02:25:00"/>
    <x v="4"/>
    <x v="0"/>
    <n v="8"/>
    <x v="4"/>
    <s v="Native American/Alaska Native"/>
    <x v="0"/>
    <x v="1"/>
    <m/>
    <n v="17"/>
    <s v="Within Time"/>
    <x v="7"/>
    <n v="2"/>
    <x v="3"/>
    <x v="2"/>
    <x v="1"/>
    <x v="2"/>
  </r>
  <r>
    <n v="743512071"/>
    <s v="A. Noot"/>
    <x v="480"/>
    <s v="Dec"/>
    <n v="2023"/>
    <d v="1899-12-30T02:43:00"/>
    <x v="6"/>
    <x v="0"/>
    <n v="36"/>
    <x v="6"/>
    <s v="Native American/Alaska Native"/>
    <x v="0"/>
    <x v="1"/>
    <m/>
    <n v="17"/>
    <s v="Within Time"/>
    <x v="5"/>
    <n v="2"/>
    <x v="3"/>
    <x v="0"/>
    <x v="1"/>
    <x v="0"/>
  </r>
  <r>
    <n v="341556183"/>
    <s v="A. Errowe"/>
    <x v="200"/>
    <s v="Apr"/>
    <n v="2023"/>
    <d v="1899-12-30T11:30:00"/>
    <x v="5"/>
    <x v="0"/>
    <n v="71"/>
    <x v="5"/>
    <s v="Native American/Alaska Native"/>
    <x v="0"/>
    <x v="1"/>
    <m/>
    <n v="30"/>
    <s v="Delay"/>
    <x v="28"/>
    <n v="11"/>
    <x v="0"/>
    <x v="0"/>
    <x v="1"/>
    <x v="2"/>
  </r>
  <r>
    <n v="271723005"/>
    <s v="B. Nealy"/>
    <x v="66"/>
    <s v="Jul"/>
    <n v="2023"/>
    <d v="1899-12-30T12:34:00"/>
    <x v="4"/>
    <x v="0"/>
    <n v="33"/>
    <x v="6"/>
    <s v="Native American/Alaska Native"/>
    <x v="0"/>
    <x v="1"/>
    <m/>
    <n v="16"/>
    <s v="Within Time"/>
    <x v="24"/>
    <n v="12"/>
    <x v="2"/>
    <x v="1"/>
    <x v="1"/>
    <x v="1"/>
  </r>
  <r>
    <n v="165788054"/>
    <s v="D. Kleinhandler"/>
    <x v="34"/>
    <s v="Jun"/>
    <n v="2024"/>
    <d v="1899-12-30T21:22:00"/>
    <x v="1"/>
    <x v="0"/>
    <n v="49"/>
    <x v="2"/>
    <s v="Native American/Alaska Native"/>
    <x v="0"/>
    <x v="1"/>
    <m/>
    <n v="16"/>
    <s v="Within Time"/>
    <x v="21"/>
    <n v="21"/>
    <x v="1"/>
    <x v="1"/>
    <x v="1"/>
    <x v="1"/>
  </r>
  <r>
    <n v="530815765"/>
    <s v="D. Labadini"/>
    <x v="518"/>
    <s v="Apr"/>
    <n v="2023"/>
    <d v="1899-12-30T21:58:00"/>
    <x v="0"/>
    <x v="0"/>
    <n v="10"/>
    <x v="4"/>
    <s v="Native American/Alaska Native"/>
    <x v="0"/>
    <x v="1"/>
    <m/>
    <n v="17"/>
    <s v="Within Time"/>
    <x v="18"/>
    <n v="21"/>
    <x v="1"/>
    <x v="1"/>
    <x v="1"/>
    <x v="1"/>
  </r>
  <r>
    <n v="194942789"/>
    <s v="D. Mosdill"/>
    <x v="221"/>
    <s v="May"/>
    <n v="2024"/>
    <d v="1899-12-30T08:25:00"/>
    <x v="0"/>
    <x v="0"/>
    <n v="66"/>
    <x v="0"/>
    <s v="Native American/Alaska Native"/>
    <x v="0"/>
    <x v="1"/>
    <m/>
    <n v="32"/>
    <s v="Delay"/>
    <x v="21"/>
    <n v="8"/>
    <x v="0"/>
    <x v="1"/>
    <x v="0"/>
    <x v="1"/>
  </r>
  <r>
    <n v="652215930"/>
    <s v="D. Roman"/>
    <x v="286"/>
    <s v="Mar"/>
    <n v="2024"/>
    <d v="1899-12-30T03:19:00"/>
    <x v="3"/>
    <x v="0"/>
    <n v="49"/>
    <x v="2"/>
    <s v="Native American/Alaska Native"/>
    <x v="0"/>
    <x v="1"/>
    <m/>
    <n v="53"/>
    <s v="Delay"/>
    <x v="14"/>
    <n v="3"/>
    <x v="3"/>
    <x v="0"/>
    <x v="2"/>
    <x v="0"/>
  </r>
  <r>
    <n v="191562516"/>
    <s v="E. Conneau"/>
    <x v="426"/>
    <s v="Nov"/>
    <n v="2023"/>
    <d v="1899-12-30T18:08:00"/>
    <x v="3"/>
    <x v="0"/>
    <n v="19"/>
    <x v="3"/>
    <s v="Native American/Alaska Native"/>
    <x v="0"/>
    <x v="1"/>
    <m/>
    <n v="30"/>
    <s v="Delay"/>
    <x v="18"/>
    <n v="18"/>
    <x v="1"/>
    <x v="1"/>
    <x v="1"/>
    <x v="1"/>
  </r>
  <r>
    <n v="282234796"/>
    <s v="E. Loyd"/>
    <x v="551"/>
    <s v="Jul"/>
    <n v="2024"/>
    <d v="1899-12-30T01:14:00"/>
    <x v="4"/>
    <x v="0"/>
    <n v="77"/>
    <x v="5"/>
    <s v="Native American/Alaska Native"/>
    <x v="0"/>
    <x v="1"/>
    <m/>
    <n v="36"/>
    <s v="Delay"/>
    <x v="13"/>
    <n v="1"/>
    <x v="3"/>
    <x v="2"/>
    <x v="0"/>
    <x v="2"/>
  </r>
  <r>
    <n v="790457947"/>
    <s v="E. Wakelam"/>
    <x v="186"/>
    <s v="Jun"/>
    <n v="2023"/>
    <d v="1899-12-30T12:40:00"/>
    <x v="4"/>
    <x v="0"/>
    <n v="22"/>
    <x v="3"/>
    <s v="Native American/Alaska Native"/>
    <x v="0"/>
    <x v="1"/>
    <m/>
    <n v="37"/>
    <s v="Delay"/>
    <x v="18"/>
    <n v="12"/>
    <x v="2"/>
    <x v="1"/>
    <x v="0"/>
    <x v="1"/>
  </r>
  <r>
    <n v="492076328"/>
    <s v="F. Panchen"/>
    <x v="440"/>
    <s v="Oct"/>
    <n v="2023"/>
    <d v="1899-12-30T18:16:00"/>
    <x v="6"/>
    <x v="0"/>
    <n v="2"/>
    <x v="1"/>
    <s v="Native American/Alaska Native"/>
    <x v="0"/>
    <x v="1"/>
    <m/>
    <n v="10"/>
    <s v="Within Time"/>
    <x v="15"/>
    <n v="18"/>
    <x v="1"/>
    <x v="2"/>
    <x v="1"/>
    <x v="2"/>
  </r>
  <r>
    <n v="397310783"/>
    <s v="F. Handasyde"/>
    <x v="509"/>
    <s v="Jun"/>
    <n v="2023"/>
    <d v="1899-12-30T17:31:00"/>
    <x v="1"/>
    <x v="0"/>
    <n v="16"/>
    <x v="3"/>
    <s v="Native American/Alaska Native"/>
    <x v="0"/>
    <x v="1"/>
    <m/>
    <n v="10"/>
    <s v="Within Time"/>
    <x v="15"/>
    <n v="17"/>
    <x v="2"/>
    <x v="2"/>
    <x v="1"/>
    <x v="2"/>
  </r>
  <r>
    <n v="657076765"/>
    <s v="F. Fowlston"/>
    <x v="438"/>
    <s v="Sep"/>
    <n v="2024"/>
    <d v="1899-12-30T09:16:00"/>
    <x v="2"/>
    <x v="0"/>
    <n v="28"/>
    <x v="3"/>
    <s v="Native American/Alaska Native"/>
    <x v="0"/>
    <x v="1"/>
    <m/>
    <n v="37"/>
    <s v="Delay"/>
    <x v="7"/>
    <n v="9"/>
    <x v="0"/>
    <x v="2"/>
    <x v="0"/>
    <x v="2"/>
  </r>
  <r>
    <n v="478895652"/>
    <s v="G. Delph"/>
    <x v="513"/>
    <s v="Jun"/>
    <n v="2023"/>
    <d v="1899-12-30T00:57:00"/>
    <x v="2"/>
    <x v="0"/>
    <n v="7"/>
    <x v="4"/>
    <s v="Native American/Alaska Native"/>
    <x v="0"/>
    <x v="1"/>
    <m/>
    <n v="30"/>
    <s v="Delay"/>
    <x v="21"/>
    <n v="0"/>
    <x v="3"/>
    <x v="1"/>
    <x v="1"/>
    <x v="1"/>
  </r>
  <r>
    <n v="190405748"/>
    <s v="G. Pappin"/>
    <x v="323"/>
    <s v="Jun"/>
    <n v="2024"/>
    <d v="1899-12-30T05:02:00"/>
    <x v="4"/>
    <x v="0"/>
    <n v="17"/>
    <x v="3"/>
    <s v="Native American/Alaska Native"/>
    <x v="0"/>
    <x v="1"/>
    <m/>
    <n v="33"/>
    <s v="Delay"/>
    <x v="15"/>
    <n v="5"/>
    <x v="3"/>
    <x v="2"/>
    <x v="0"/>
    <x v="2"/>
  </r>
  <r>
    <n v="353229361"/>
    <s v="H. Prinett"/>
    <x v="538"/>
    <s v="May"/>
    <n v="2024"/>
    <d v="1899-12-30T02:38:00"/>
    <x v="1"/>
    <x v="0"/>
    <n v="33"/>
    <x v="6"/>
    <s v="Native American/Alaska Native"/>
    <x v="0"/>
    <x v="1"/>
    <m/>
    <n v="49"/>
    <s v="Delay"/>
    <x v="2"/>
    <n v="2"/>
    <x v="3"/>
    <x v="1"/>
    <x v="2"/>
    <x v="1"/>
  </r>
  <r>
    <n v="237366208"/>
    <s v="I. Astlet"/>
    <x v="107"/>
    <s v="Jan"/>
    <n v="2024"/>
    <d v="1899-12-30T06:05:00"/>
    <x v="4"/>
    <x v="0"/>
    <n v="9"/>
    <x v="4"/>
    <s v="Native American/Alaska Native"/>
    <x v="0"/>
    <x v="1"/>
    <m/>
    <n v="44"/>
    <s v="Delay"/>
    <x v="4"/>
    <n v="6"/>
    <x v="0"/>
    <x v="2"/>
    <x v="0"/>
    <x v="2"/>
  </r>
  <r>
    <n v="856569240"/>
    <s v="K. Wearden"/>
    <x v="277"/>
    <s v="Aug"/>
    <n v="2023"/>
    <d v="1899-12-30T15:10:00"/>
    <x v="0"/>
    <x v="0"/>
    <n v="76"/>
    <x v="5"/>
    <s v="Native American/Alaska Native"/>
    <x v="0"/>
    <x v="1"/>
    <m/>
    <n v="57"/>
    <s v="Delay"/>
    <x v="30"/>
    <n v="15"/>
    <x v="2"/>
    <x v="3"/>
    <x v="2"/>
    <x v="1"/>
  </r>
  <r>
    <n v="587732235"/>
    <s v="L. Mourbey"/>
    <x v="263"/>
    <s v="Aug"/>
    <n v="2023"/>
    <d v="1899-12-30T15:02:00"/>
    <x v="3"/>
    <x v="0"/>
    <n v="46"/>
    <x v="2"/>
    <s v="Native American/Alaska Native"/>
    <x v="0"/>
    <x v="1"/>
    <m/>
    <n v="43"/>
    <s v="Delay"/>
    <x v="0"/>
    <n v="15"/>
    <x v="2"/>
    <x v="0"/>
    <x v="0"/>
    <x v="0"/>
  </r>
  <r>
    <n v="758361812"/>
    <s v="M. Buffy"/>
    <x v="246"/>
    <s v="May"/>
    <n v="2023"/>
    <d v="1899-12-30T03:51:00"/>
    <x v="4"/>
    <x v="0"/>
    <n v="68"/>
    <x v="0"/>
    <s v="Native American/Alaska Native"/>
    <x v="0"/>
    <x v="1"/>
    <m/>
    <n v="28"/>
    <s v="Within Time"/>
    <x v="19"/>
    <n v="3"/>
    <x v="3"/>
    <x v="3"/>
    <x v="1"/>
    <x v="1"/>
  </r>
  <r>
    <n v="757783402"/>
    <s v="M. Marusik"/>
    <x v="77"/>
    <s v="Nov"/>
    <n v="2023"/>
    <d v="1899-12-30T00:02:00"/>
    <x v="3"/>
    <x v="0"/>
    <n v="69"/>
    <x v="0"/>
    <s v="Native American/Alaska Native"/>
    <x v="0"/>
    <x v="1"/>
    <m/>
    <n v="31"/>
    <s v="Delay"/>
    <x v="5"/>
    <n v="0"/>
    <x v="3"/>
    <x v="0"/>
    <x v="0"/>
    <x v="0"/>
  </r>
  <r>
    <n v="230037366"/>
    <s v="N. Spadotto"/>
    <x v="527"/>
    <s v="Jul"/>
    <n v="2023"/>
    <d v="1899-12-30T09:48:00"/>
    <x v="4"/>
    <x v="0"/>
    <n v="70"/>
    <x v="5"/>
    <s v="Native American/Alaska Native"/>
    <x v="0"/>
    <x v="1"/>
    <m/>
    <n v="45"/>
    <s v="Delay"/>
    <x v="8"/>
    <n v="9"/>
    <x v="0"/>
    <x v="3"/>
    <x v="0"/>
    <x v="1"/>
  </r>
  <r>
    <n v="786048828"/>
    <s v="N. Paaso"/>
    <x v="420"/>
    <s v="Jun"/>
    <n v="2023"/>
    <d v="1899-12-30T03:58:00"/>
    <x v="1"/>
    <x v="0"/>
    <n v="45"/>
    <x v="2"/>
    <s v="Native American/Alaska Native"/>
    <x v="0"/>
    <x v="1"/>
    <m/>
    <n v="60"/>
    <s v="Delay"/>
    <x v="8"/>
    <n v="3"/>
    <x v="3"/>
    <x v="3"/>
    <x v="2"/>
    <x v="1"/>
  </r>
  <r>
    <n v="723906209"/>
    <s v="O. Domney"/>
    <x v="308"/>
    <s v="May"/>
    <n v="2023"/>
    <d v="1899-12-30T10:28:00"/>
    <x v="4"/>
    <x v="0"/>
    <n v="28"/>
    <x v="3"/>
    <s v="Native American/Alaska Native"/>
    <x v="0"/>
    <x v="1"/>
    <m/>
    <n v="47"/>
    <s v="Delay"/>
    <x v="4"/>
    <n v="10"/>
    <x v="0"/>
    <x v="2"/>
    <x v="2"/>
    <x v="2"/>
  </r>
  <r>
    <n v="363782720"/>
    <s v="O. Ferraresi"/>
    <x v="33"/>
    <s v="Jul"/>
    <n v="2024"/>
    <d v="1899-12-30T07:02:00"/>
    <x v="5"/>
    <x v="0"/>
    <n v="37"/>
    <x v="6"/>
    <s v="Native American/Alaska Native"/>
    <x v="0"/>
    <x v="1"/>
    <m/>
    <n v="50"/>
    <s v="Delay"/>
    <x v="9"/>
    <n v="7"/>
    <x v="0"/>
    <x v="3"/>
    <x v="2"/>
    <x v="0"/>
  </r>
  <r>
    <n v="494149104"/>
    <s v="P. Sexcey"/>
    <x v="235"/>
    <s v="Jul"/>
    <n v="2024"/>
    <d v="1899-12-30T07:13:00"/>
    <x v="6"/>
    <x v="0"/>
    <n v="8"/>
    <x v="4"/>
    <s v="Native American/Alaska Native"/>
    <x v="0"/>
    <x v="1"/>
    <m/>
    <n v="21"/>
    <s v="Within Time"/>
    <x v="3"/>
    <n v="7"/>
    <x v="0"/>
    <x v="2"/>
    <x v="1"/>
    <x v="2"/>
  </r>
  <r>
    <n v="682931787"/>
    <s v="P. Vesty"/>
    <x v="167"/>
    <s v="Aug"/>
    <n v="2024"/>
    <d v="1899-12-30T15:36:00"/>
    <x v="1"/>
    <x v="0"/>
    <n v="30"/>
    <x v="6"/>
    <s v="Native American/Alaska Native"/>
    <x v="0"/>
    <x v="1"/>
    <m/>
    <n v="38"/>
    <s v="Delay"/>
    <x v="24"/>
    <n v="15"/>
    <x v="2"/>
    <x v="1"/>
    <x v="0"/>
    <x v="1"/>
  </r>
  <r>
    <n v="555443372"/>
    <s v="Q. McGiffie"/>
    <x v="338"/>
    <s v="Jan"/>
    <n v="2024"/>
    <d v="1899-12-30T00:12:00"/>
    <x v="1"/>
    <x v="0"/>
    <n v="35"/>
    <x v="6"/>
    <s v="Native American/Alaska Native"/>
    <x v="0"/>
    <x v="1"/>
    <m/>
    <n v="25"/>
    <s v="Within Time"/>
    <x v="23"/>
    <n v="0"/>
    <x v="3"/>
    <x v="2"/>
    <x v="1"/>
    <x v="2"/>
  </r>
  <r>
    <n v="349868121"/>
    <s v="Q. Snugg"/>
    <x v="434"/>
    <s v="Jun"/>
    <n v="2023"/>
    <d v="1899-12-30T14:23:00"/>
    <x v="5"/>
    <x v="0"/>
    <n v="41"/>
    <x v="6"/>
    <s v="Native American/Alaska Native"/>
    <x v="0"/>
    <x v="1"/>
    <m/>
    <n v="44"/>
    <s v="Delay"/>
    <x v="30"/>
    <n v="14"/>
    <x v="2"/>
    <x v="3"/>
    <x v="0"/>
    <x v="1"/>
  </r>
  <r>
    <n v="382922448"/>
    <s v="Q. Mance"/>
    <x v="101"/>
    <s v="Jun"/>
    <n v="2024"/>
    <d v="1899-12-30T19:11:00"/>
    <x v="2"/>
    <x v="0"/>
    <n v="20"/>
    <x v="3"/>
    <s v="Native American/Alaska Native"/>
    <x v="0"/>
    <x v="1"/>
    <m/>
    <n v="48"/>
    <s v="Delay"/>
    <x v="23"/>
    <n v="19"/>
    <x v="1"/>
    <x v="2"/>
    <x v="2"/>
    <x v="2"/>
  </r>
  <r>
    <n v="246593959"/>
    <s v="R. Pierce"/>
    <x v="518"/>
    <s v="Apr"/>
    <n v="2023"/>
    <d v="1899-12-30T12:41:00"/>
    <x v="0"/>
    <x v="0"/>
    <n v="8"/>
    <x v="4"/>
    <s v="Native American/Alaska Native"/>
    <x v="0"/>
    <x v="1"/>
    <m/>
    <n v="30"/>
    <s v="Delay"/>
    <x v="18"/>
    <n v="12"/>
    <x v="2"/>
    <x v="1"/>
    <x v="1"/>
    <x v="1"/>
  </r>
  <r>
    <n v="222348361"/>
    <s v="R. Schulz"/>
    <x v="473"/>
    <s v="Sep"/>
    <n v="2023"/>
    <d v="1899-12-30T22:22:00"/>
    <x v="5"/>
    <x v="0"/>
    <n v="27"/>
    <x v="3"/>
    <s v="Native American/Alaska Native"/>
    <x v="0"/>
    <x v="1"/>
    <m/>
    <n v="37"/>
    <s v="Delay"/>
    <x v="13"/>
    <n v="22"/>
    <x v="1"/>
    <x v="2"/>
    <x v="0"/>
    <x v="2"/>
  </r>
  <r>
    <n v="714721599"/>
    <s v="R. Spennock"/>
    <x v="439"/>
    <s v="May"/>
    <n v="2023"/>
    <d v="1899-12-30T00:19:00"/>
    <x v="6"/>
    <x v="0"/>
    <n v="3"/>
    <x v="1"/>
    <s v="Native American/Alaska Native"/>
    <x v="0"/>
    <x v="1"/>
    <m/>
    <n v="47"/>
    <s v="Delay"/>
    <x v="30"/>
    <n v="0"/>
    <x v="3"/>
    <x v="3"/>
    <x v="2"/>
    <x v="1"/>
  </r>
  <r>
    <n v="392652951"/>
    <s v="R. Haldane"/>
    <x v="239"/>
    <s v="Jan"/>
    <n v="2024"/>
    <d v="1899-12-30T17:20:00"/>
    <x v="2"/>
    <x v="0"/>
    <n v="35"/>
    <x v="6"/>
    <s v="Native American/Alaska Native"/>
    <x v="0"/>
    <x v="1"/>
    <m/>
    <n v="58"/>
    <s v="Delay"/>
    <x v="25"/>
    <n v="17"/>
    <x v="2"/>
    <x v="0"/>
    <x v="2"/>
    <x v="0"/>
  </r>
  <r>
    <n v="707965726"/>
    <s v="S. Barling"/>
    <x v="165"/>
    <s v="Oct"/>
    <n v="2023"/>
    <d v="1899-12-30T11:19:00"/>
    <x v="4"/>
    <x v="0"/>
    <n v="50"/>
    <x v="2"/>
    <s v="Native American/Alaska Native"/>
    <x v="0"/>
    <x v="1"/>
    <m/>
    <n v="41"/>
    <s v="Delay"/>
    <x v="3"/>
    <n v="11"/>
    <x v="0"/>
    <x v="2"/>
    <x v="0"/>
    <x v="2"/>
  </r>
  <r>
    <n v="148761261"/>
    <s v="T. Spurier"/>
    <x v="6"/>
    <s v="Aug"/>
    <n v="2023"/>
    <d v="1899-12-30T14:09:00"/>
    <x v="0"/>
    <x v="0"/>
    <n v="64"/>
    <x v="0"/>
    <s v="Native American/Alaska Native"/>
    <x v="0"/>
    <x v="1"/>
    <m/>
    <n v="16"/>
    <s v="Within Time"/>
    <x v="3"/>
    <n v="14"/>
    <x v="2"/>
    <x v="2"/>
    <x v="1"/>
    <x v="2"/>
  </r>
  <r>
    <n v="455918578"/>
    <s v="T. Penhall"/>
    <x v="205"/>
    <s v="May"/>
    <n v="2024"/>
    <d v="1899-12-30T02:18:00"/>
    <x v="0"/>
    <x v="0"/>
    <n v="43"/>
    <x v="6"/>
    <s v="Native American/Alaska Native"/>
    <x v="0"/>
    <x v="1"/>
    <m/>
    <n v="25"/>
    <s v="Within Time"/>
    <x v="4"/>
    <n v="2"/>
    <x v="3"/>
    <x v="2"/>
    <x v="1"/>
    <x v="2"/>
  </r>
  <r>
    <n v="747727002"/>
    <s v="T. Dyball"/>
    <x v="280"/>
    <s v="Sep"/>
    <n v="2024"/>
    <d v="1899-12-30T20:06:00"/>
    <x v="2"/>
    <x v="0"/>
    <n v="31"/>
    <x v="6"/>
    <s v="Native American/Alaska Native"/>
    <x v="0"/>
    <x v="1"/>
    <m/>
    <n v="28"/>
    <s v="Within Time"/>
    <x v="9"/>
    <n v="20"/>
    <x v="1"/>
    <x v="3"/>
    <x v="1"/>
    <x v="0"/>
  </r>
  <r>
    <n v="805742795"/>
    <s v="T. Mizzi"/>
    <x v="201"/>
    <s v="Jul"/>
    <n v="2024"/>
    <d v="1899-12-30T05:26:00"/>
    <x v="1"/>
    <x v="0"/>
    <n v="25"/>
    <x v="3"/>
    <s v="Native American/Alaska Native"/>
    <x v="0"/>
    <x v="1"/>
    <m/>
    <n v="59"/>
    <s v="Delay"/>
    <x v="27"/>
    <n v="5"/>
    <x v="3"/>
    <x v="3"/>
    <x v="2"/>
    <x v="0"/>
  </r>
  <r>
    <n v="309915176"/>
    <s v="U. Goldsbrough"/>
    <x v="451"/>
    <s v="Sep"/>
    <n v="2023"/>
    <d v="1899-12-30T22:36:00"/>
    <x v="4"/>
    <x v="0"/>
    <n v="45"/>
    <x v="2"/>
    <s v="Native American/Alaska Native"/>
    <x v="0"/>
    <x v="1"/>
    <m/>
    <n v="15"/>
    <s v="Within Time"/>
    <x v="10"/>
    <n v="22"/>
    <x v="1"/>
    <x v="2"/>
    <x v="1"/>
    <x v="2"/>
  </r>
  <r>
    <n v="479417486"/>
    <s v="U. Weyland"/>
    <x v="282"/>
    <s v="Jun"/>
    <n v="2024"/>
    <d v="1899-12-30T10:47:00"/>
    <x v="6"/>
    <x v="0"/>
    <n v="35"/>
    <x v="6"/>
    <s v="Native American/Alaska Native"/>
    <x v="0"/>
    <x v="1"/>
    <m/>
    <n v="46"/>
    <s v="Delay"/>
    <x v="6"/>
    <n v="10"/>
    <x v="0"/>
    <x v="3"/>
    <x v="2"/>
    <x v="0"/>
  </r>
  <r>
    <n v="698693627"/>
    <s v="V. Kolushev"/>
    <x v="487"/>
    <s v="Mar"/>
    <n v="2024"/>
    <d v="1899-12-30T16:55:00"/>
    <x v="0"/>
    <x v="0"/>
    <n v="4"/>
    <x v="1"/>
    <s v="Native American/Alaska Native"/>
    <x v="0"/>
    <x v="1"/>
    <m/>
    <n v="16"/>
    <s v="Within Time"/>
    <x v="22"/>
    <n v="16"/>
    <x v="2"/>
    <x v="1"/>
    <x v="1"/>
    <x v="1"/>
  </r>
  <r>
    <n v="815905428"/>
    <s v="V. Goodliff"/>
    <x v="7"/>
    <s v="Jul"/>
    <n v="2023"/>
    <d v="1899-12-30T06:29:00"/>
    <x v="1"/>
    <x v="0"/>
    <n v="4"/>
    <x v="1"/>
    <s v="Native American/Alaska Native"/>
    <x v="0"/>
    <x v="1"/>
    <m/>
    <n v="19"/>
    <s v="Within Time"/>
    <x v="4"/>
    <n v="6"/>
    <x v="0"/>
    <x v="2"/>
    <x v="1"/>
    <x v="2"/>
  </r>
  <r>
    <n v="431606906"/>
    <s v="V. Shasnan"/>
    <x v="450"/>
    <s v="Aug"/>
    <n v="2024"/>
    <d v="1899-12-30T23:56:00"/>
    <x v="3"/>
    <x v="0"/>
    <n v="1"/>
    <x v="1"/>
    <s v="Native American/Alaska Native"/>
    <x v="0"/>
    <x v="1"/>
    <m/>
    <n v="31"/>
    <s v="Delay"/>
    <x v="6"/>
    <n v="23"/>
    <x v="1"/>
    <x v="3"/>
    <x v="0"/>
    <x v="0"/>
  </r>
  <r>
    <n v="344898080"/>
    <s v="W. Dare"/>
    <x v="133"/>
    <s v="Jun"/>
    <n v="2024"/>
    <d v="1899-12-30T16:06:00"/>
    <x v="4"/>
    <x v="0"/>
    <n v="62"/>
    <x v="0"/>
    <s v="Native American/Alaska Native"/>
    <x v="0"/>
    <x v="1"/>
    <m/>
    <n v="43"/>
    <s v="Delay"/>
    <x v="14"/>
    <n v="16"/>
    <x v="2"/>
    <x v="0"/>
    <x v="0"/>
    <x v="0"/>
  </r>
  <r>
    <n v="422143991"/>
    <s v="X. Morbey"/>
    <x v="407"/>
    <s v="Oct"/>
    <n v="2023"/>
    <d v="1899-12-30T16:36:00"/>
    <x v="6"/>
    <x v="0"/>
    <n v="25"/>
    <x v="3"/>
    <s v="Native American/Alaska Native"/>
    <x v="0"/>
    <x v="1"/>
    <m/>
    <n v="55"/>
    <s v="Delay"/>
    <x v="8"/>
    <n v="16"/>
    <x v="2"/>
    <x v="3"/>
    <x v="2"/>
    <x v="1"/>
  </r>
  <r>
    <n v="854245978"/>
    <s v="X. Danes"/>
    <x v="215"/>
    <s v="Jul"/>
    <n v="2024"/>
    <d v="1899-12-30T13:31:00"/>
    <x v="3"/>
    <x v="0"/>
    <n v="16"/>
    <x v="3"/>
    <s v="Native American/Alaska Native"/>
    <x v="0"/>
    <x v="1"/>
    <m/>
    <n v="60"/>
    <s v="Delay"/>
    <x v="20"/>
    <n v="13"/>
    <x v="2"/>
    <x v="3"/>
    <x v="2"/>
    <x v="0"/>
  </r>
  <r>
    <n v="442297761"/>
    <s v="Y. Gummer"/>
    <x v="153"/>
    <s v="Sep"/>
    <n v="2023"/>
    <d v="1899-12-30T09:22:00"/>
    <x v="2"/>
    <x v="0"/>
    <n v="8"/>
    <x v="4"/>
    <s v="Native American/Alaska Native"/>
    <x v="0"/>
    <x v="1"/>
    <m/>
    <n v="13"/>
    <s v="Within Time"/>
    <x v="28"/>
    <n v="9"/>
    <x v="0"/>
    <x v="0"/>
    <x v="1"/>
    <x v="2"/>
  </r>
  <r>
    <n v="392022877"/>
    <s v="Y. Luxen"/>
    <x v="86"/>
    <s v="Jul"/>
    <n v="2024"/>
    <d v="1899-12-30T18:30:00"/>
    <x v="4"/>
    <x v="0"/>
    <n v="78"/>
    <x v="5"/>
    <s v="Native American/Alaska Native"/>
    <x v="0"/>
    <x v="1"/>
    <m/>
    <n v="17"/>
    <s v="Within Time"/>
    <x v="19"/>
    <n v="18"/>
    <x v="1"/>
    <x v="3"/>
    <x v="1"/>
    <x v="1"/>
  </r>
  <r>
    <n v="461498598"/>
    <s v="Y. Frangione"/>
    <x v="274"/>
    <s v="Dec"/>
    <n v="2023"/>
    <d v="1899-12-30T22:47:00"/>
    <x v="1"/>
    <x v="0"/>
    <n v="37"/>
    <x v="6"/>
    <s v="Native American/Alaska Native"/>
    <x v="0"/>
    <x v="1"/>
    <m/>
    <n v="20"/>
    <s v="Within Time"/>
    <x v="12"/>
    <n v="22"/>
    <x v="1"/>
    <x v="2"/>
    <x v="1"/>
    <x v="2"/>
  </r>
  <r>
    <n v="689984436"/>
    <s v="Y. Margram"/>
    <x v="249"/>
    <s v="Dec"/>
    <n v="2023"/>
    <d v="1899-12-30T23:20:00"/>
    <x v="1"/>
    <x v="0"/>
    <n v="31"/>
    <x v="6"/>
    <s v="Native American/Alaska Native"/>
    <x v="0"/>
    <x v="1"/>
    <m/>
    <n v="37"/>
    <s v="Delay"/>
    <x v="3"/>
    <n v="23"/>
    <x v="1"/>
    <x v="2"/>
    <x v="0"/>
    <x v="2"/>
  </r>
  <r>
    <n v="296442419"/>
    <s v="S. Wickenden"/>
    <x v="192"/>
    <s v="Feb"/>
    <n v="2024"/>
    <d v="1899-12-30T22:42:00"/>
    <x v="3"/>
    <x v="0"/>
    <n v="34"/>
    <x v="6"/>
    <s v="Native American/Alaska Native"/>
    <x v="0"/>
    <x v="1"/>
    <n v="0"/>
    <n v="19"/>
    <s v="Within Time"/>
    <x v="25"/>
    <n v="22"/>
    <x v="1"/>
    <x v="0"/>
    <x v="1"/>
    <x v="0"/>
  </r>
  <r>
    <n v="220331376"/>
    <s v="T. Holtom"/>
    <x v="440"/>
    <s v="Oct"/>
    <n v="2023"/>
    <d v="1899-12-30T02:10:00"/>
    <x v="6"/>
    <x v="0"/>
    <n v="79"/>
    <x v="5"/>
    <s v="Native American/Alaska Native"/>
    <x v="0"/>
    <x v="1"/>
    <n v="0"/>
    <n v="45"/>
    <s v="Delay"/>
    <x v="15"/>
    <n v="2"/>
    <x v="3"/>
    <x v="2"/>
    <x v="0"/>
    <x v="2"/>
  </r>
  <r>
    <n v="453293036"/>
    <s v="N. Tebbe"/>
    <x v="135"/>
    <s v="Jul"/>
    <n v="2024"/>
    <d v="1899-12-30T15:42:00"/>
    <x v="4"/>
    <x v="0"/>
    <n v="2"/>
    <x v="1"/>
    <s v="Native American/Alaska Native"/>
    <x v="0"/>
    <x v="1"/>
    <n v="1"/>
    <n v="30"/>
    <s v="Delay"/>
    <x v="21"/>
    <n v="15"/>
    <x v="2"/>
    <x v="1"/>
    <x v="1"/>
    <x v="1"/>
  </r>
  <r>
    <n v="770954240"/>
    <s v="C. McCleverty"/>
    <x v="361"/>
    <s v="Sep"/>
    <n v="2023"/>
    <d v="1899-12-30T01:58:00"/>
    <x v="5"/>
    <x v="0"/>
    <n v="39"/>
    <x v="6"/>
    <s v="Native American/Alaska Native"/>
    <x v="0"/>
    <x v="1"/>
    <n v="2"/>
    <n v="55"/>
    <s v="Delay"/>
    <x v="21"/>
    <n v="1"/>
    <x v="3"/>
    <x v="1"/>
    <x v="2"/>
    <x v="1"/>
  </r>
  <r>
    <n v="414692236"/>
    <s v="T. Bolens"/>
    <x v="516"/>
    <s v="Jun"/>
    <n v="2024"/>
    <d v="1899-12-30T17:01:00"/>
    <x v="3"/>
    <x v="0"/>
    <n v="36"/>
    <x v="6"/>
    <s v="Native American/Alaska Native"/>
    <x v="0"/>
    <x v="1"/>
    <n v="3"/>
    <n v="31"/>
    <s v="Delay"/>
    <x v="3"/>
    <n v="17"/>
    <x v="2"/>
    <x v="2"/>
    <x v="0"/>
    <x v="2"/>
  </r>
  <r>
    <n v="832512130"/>
    <s v="Z. Abelwhite"/>
    <x v="515"/>
    <s v="Oct"/>
    <n v="2023"/>
    <d v="1899-12-30T11:53:00"/>
    <x v="6"/>
    <x v="0"/>
    <n v="10"/>
    <x v="4"/>
    <s v="Native American/Alaska Native"/>
    <x v="0"/>
    <x v="1"/>
    <n v="3"/>
    <n v="51"/>
    <s v="Delay"/>
    <x v="29"/>
    <n v="11"/>
    <x v="0"/>
    <x v="2"/>
    <x v="2"/>
    <x v="2"/>
  </r>
  <r>
    <n v="504042880"/>
    <s v="E. Erwin"/>
    <x v="306"/>
    <s v="Sep"/>
    <n v="2023"/>
    <d v="1899-12-30T13:47:00"/>
    <x v="1"/>
    <x v="0"/>
    <n v="29"/>
    <x v="3"/>
    <s v="Native American/Alaska Native"/>
    <x v="0"/>
    <x v="1"/>
    <n v="5"/>
    <n v="28"/>
    <s v="Within Time"/>
    <x v="17"/>
    <n v="13"/>
    <x v="2"/>
    <x v="1"/>
    <x v="1"/>
    <x v="1"/>
  </r>
  <r>
    <n v="222174011"/>
    <s v="U. McKibbin"/>
    <x v="149"/>
    <s v="May"/>
    <n v="2024"/>
    <d v="1899-12-30T10:05:00"/>
    <x v="4"/>
    <x v="0"/>
    <n v="6"/>
    <x v="4"/>
    <s v="Native American/Alaska Native"/>
    <x v="0"/>
    <x v="1"/>
    <n v="6"/>
    <n v="35"/>
    <s v="Delay"/>
    <x v="0"/>
    <n v="10"/>
    <x v="0"/>
    <x v="0"/>
    <x v="0"/>
    <x v="0"/>
  </r>
  <r>
    <n v="221431135"/>
    <s v="G. Bruford"/>
    <x v="197"/>
    <s v="Oct"/>
    <n v="2023"/>
    <d v="1899-12-30T21:41:00"/>
    <x v="1"/>
    <x v="0"/>
    <n v="34"/>
    <x v="6"/>
    <s v="Native American/Alaska Native"/>
    <x v="0"/>
    <x v="1"/>
    <n v="7"/>
    <n v="14"/>
    <s v="Within Time"/>
    <x v="28"/>
    <n v="21"/>
    <x v="1"/>
    <x v="0"/>
    <x v="1"/>
    <x v="2"/>
  </r>
  <r>
    <n v="183379410"/>
    <s v="W. Elener"/>
    <x v="371"/>
    <s v="Jul"/>
    <n v="2023"/>
    <d v="1899-12-30T23:29:00"/>
    <x v="6"/>
    <x v="0"/>
    <n v="32"/>
    <x v="6"/>
    <s v="Native American/Alaska Native"/>
    <x v="0"/>
    <x v="1"/>
    <n v="7"/>
    <n v="12"/>
    <s v="Within Time"/>
    <x v="6"/>
    <n v="23"/>
    <x v="1"/>
    <x v="3"/>
    <x v="1"/>
    <x v="0"/>
  </r>
  <r>
    <n v="527451421"/>
    <s v="J. Bundy"/>
    <x v="535"/>
    <s v="Apr"/>
    <n v="2024"/>
    <d v="1899-12-30T04:25:00"/>
    <x v="5"/>
    <x v="0"/>
    <n v="23"/>
    <x v="3"/>
    <s v="Native American/Alaska Native"/>
    <x v="0"/>
    <x v="1"/>
    <n v="8"/>
    <n v="41"/>
    <s v="Delay"/>
    <x v="9"/>
    <n v="4"/>
    <x v="3"/>
    <x v="3"/>
    <x v="0"/>
    <x v="0"/>
  </r>
  <r>
    <n v="529601006"/>
    <s v="N. Merrywether"/>
    <x v="179"/>
    <s v="Jun"/>
    <n v="2023"/>
    <d v="1899-12-30T17:09:00"/>
    <x v="6"/>
    <x v="0"/>
    <n v="26"/>
    <x v="3"/>
    <s v="Native American/Alaska Native"/>
    <x v="0"/>
    <x v="1"/>
    <n v="8"/>
    <n v="12"/>
    <s v="Within Time"/>
    <x v="23"/>
    <n v="17"/>
    <x v="2"/>
    <x v="2"/>
    <x v="1"/>
    <x v="2"/>
  </r>
  <r>
    <n v="814546052"/>
    <s v="Q. Geffinger"/>
    <x v="290"/>
    <s v="May"/>
    <n v="2023"/>
    <d v="1899-12-30T21:46:00"/>
    <x v="2"/>
    <x v="0"/>
    <n v="63"/>
    <x v="0"/>
    <s v="Native American/Alaska Native"/>
    <x v="0"/>
    <x v="1"/>
    <n v="8"/>
    <n v="30"/>
    <s v="Delay"/>
    <x v="10"/>
    <n v="21"/>
    <x v="1"/>
    <x v="2"/>
    <x v="1"/>
    <x v="2"/>
  </r>
  <r>
    <n v="330830888"/>
    <s v="T. Brian"/>
    <x v="220"/>
    <s v="Feb"/>
    <n v="2024"/>
    <d v="1899-12-30T12:07:00"/>
    <x v="2"/>
    <x v="0"/>
    <n v="20"/>
    <x v="3"/>
    <s v="Native American/Alaska Native"/>
    <x v="0"/>
    <x v="1"/>
    <n v="9"/>
    <n v="18"/>
    <s v="Within Time"/>
    <x v="13"/>
    <n v="12"/>
    <x v="2"/>
    <x v="2"/>
    <x v="1"/>
    <x v="2"/>
  </r>
  <r>
    <n v="157620102"/>
    <s v="Y. Sheldrick"/>
    <x v="397"/>
    <s v="Apr"/>
    <n v="2024"/>
    <d v="1899-12-30T20:07:00"/>
    <x v="6"/>
    <x v="0"/>
    <n v="77"/>
    <x v="5"/>
    <s v="Native American/Alaska Native"/>
    <x v="0"/>
    <x v="1"/>
    <n v="9"/>
    <n v="24"/>
    <s v="Within Time"/>
    <x v="12"/>
    <n v="20"/>
    <x v="1"/>
    <x v="2"/>
    <x v="1"/>
    <x v="2"/>
  </r>
  <r>
    <n v="503024357"/>
    <s v="K. Boat"/>
    <x v="436"/>
    <s v="Aug"/>
    <n v="2023"/>
    <d v="1899-12-30T18:31:00"/>
    <x v="5"/>
    <x v="0"/>
    <n v="42"/>
    <x v="6"/>
    <s v="Native American/Alaska Native"/>
    <x v="0"/>
    <x v="1"/>
    <n v="10"/>
    <n v="11"/>
    <s v="Within Time"/>
    <x v="25"/>
    <n v="18"/>
    <x v="1"/>
    <x v="0"/>
    <x v="1"/>
    <x v="0"/>
  </r>
  <r>
    <n v="868412022"/>
    <s v="M. Baulcombe"/>
    <x v="572"/>
    <s v="Jan"/>
    <n v="2024"/>
    <d v="1899-12-30T11:11:00"/>
    <x v="4"/>
    <x v="0"/>
    <n v="55"/>
    <x v="2"/>
    <s v="Native American/Alaska Native"/>
    <x v="0"/>
    <x v="1"/>
    <n v="10"/>
    <n v="59"/>
    <s v="Delay"/>
    <x v="21"/>
    <n v="11"/>
    <x v="0"/>
    <x v="1"/>
    <x v="2"/>
    <x v="1"/>
  </r>
  <r>
    <n v="429416860"/>
    <s v="A. Seacroft"/>
    <x v="110"/>
    <s v="Dec"/>
    <n v="2023"/>
    <d v="1899-12-30T14:54:00"/>
    <x v="2"/>
    <x v="0"/>
    <n v="40"/>
    <x v="6"/>
    <s v="Native American/Alaska Native"/>
    <x v="2"/>
    <x v="1"/>
    <m/>
    <n v="29"/>
    <s v="Within Time"/>
    <x v="28"/>
    <n v="14"/>
    <x v="2"/>
    <x v="0"/>
    <x v="1"/>
    <x v="2"/>
  </r>
  <r>
    <n v="842212088"/>
    <s v="A. Beadnall"/>
    <x v="181"/>
    <s v="Aug"/>
    <n v="2023"/>
    <d v="1899-12-30T07:08:00"/>
    <x v="4"/>
    <x v="0"/>
    <n v="52"/>
    <x v="2"/>
    <s v="Native American/Alaska Native"/>
    <x v="2"/>
    <x v="1"/>
    <m/>
    <n v="48"/>
    <s v="Delay"/>
    <x v="16"/>
    <n v="7"/>
    <x v="0"/>
    <x v="1"/>
    <x v="2"/>
    <x v="1"/>
  </r>
  <r>
    <n v="737960035"/>
    <s v="C. Britland"/>
    <x v="133"/>
    <s v="Jun"/>
    <n v="2024"/>
    <d v="1899-12-30T02:02:00"/>
    <x v="4"/>
    <x v="0"/>
    <n v="54"/>
    <x v="2"/>
    <s v="Native American/Alaska Native"/>
    <x v="2"/>
    <x v="1"/>
    <m/>
    <n v="47"/>
    <s v="Delay"/>
    <x v="14"/>
    <n v="2"/>
    <x v="3"/>
    <x v="0"/>
    <x v="2"/>
    <x v="0"/>
  </r>
  <r>
    <n v="407569582"/>
    <s v="M. Points"/>
    <x v="333"/>
    <s v="Jul"/>
    <n v="2023"/>
    <d v="1899-12-30T00:18:00"/>
    <x v="3"/>
    <x v="0"/>
    <n v="64"/>
    <x v="0"/>
    <s v="Native American/Alaska Native"/>
    <x v="2"/>
    <x v="1"/>
    <m/>
    <n v="29"/>
    <s v="Within Time"/>
    <x v="12"/>
    <n v="0"/>
    <x v="3"/>
    <x v="2"/>
    <x v="1"/>
    <x v="2"/>
  </r>
  <r>
    <n v="646451783"/>
    <s v="N. Redgrave"/>
    <x v="540"/>
    <s v="Aug"/>
    <n v="2023"/>
    <d v="1899-12-30T09:55:00"/>
    <x v="2"/>
    <x v="0"/>
    <n v="74"/>
    <x v="5"/>
    <s v="Native American/Alaska Native"/>
    <x v="2"/>
    <x v="1"/>
    <m/>
    <n v="59"/>
    <s v="Delay"/>
    <x v="14"/>
    <n v="9"/>
    <x v="0"/>
    <x v="0"/>
    <x v="2"/>
    <x v="0"/>
  </r>
  <r>
    <n v="287091852"/>
    <s v="O. Kollatsch"/>
    <x v="22"/>
    <s v="Jan"/>
    <n v="2024"/>
    <d v="1899-12-30T23:11:00"/>
    <x v="5"/>
    <x v="0"/>
    <n v="33"/>
    <x v="6"/>
    <s v="Native American/Alaska Native"/>
    <x v="2"/>
    <x v="1"/>
    <m/>
    <n v="25"/>
    <s v="Within Time"/>
    <x v="7"/>
    <n v="23"/>
    <x v="1"/>
    <x v="2"/>
    <x v="1"/>
    <x v="2"/>
  </r>
  <r>
    <n v="889035244"/>
    <s v="P. Bruckstein"/>
    <x v="574"/>
    <s v="Jul"/>
    <n v="2023"/>
    <d v="1899-12-30T10:53:00"/>
    <x v="2"/>
    <x v="0"/>
    <n v="57"/>
    <x v="2"/>
    <s v="Native American/Alaska Native"/>
    <x v="2"/>
    <x v="1"/>
    <m/>
    <n v="33"/>
    <s v="Delay"/>
    <x v="0"/>
    <n v="10"/>
    <x v="0"/>
    <x v="0"/>
    <x v="0"/>
    <x v="0"/>
  </r>
  <r>
    <n v="247624290"/>
    <s v="Q. Lomansey"/>
    <x v="332"/>
    <s v="Mar"/>
    <n v="2024"/>
    <d v="1899-12-30T10:12:00"/>
    <x v="6"/>
    <x v="0"/>
    <n v="66"/>
    <x v="0"/>
    <s v="Native American/Alaska Native"/>
    <x v="2"/>
    <x v="1"/>
    <m/>
    <n v="28"/>
    <s v="Within Time"/>
    <x v="9"/>
    <n v="10"/>
    <x v="0"/>
    <x v="3"/>
    <x v="1"/>
    <x v="0"/>
  </r>
  <r>
    <n v="314590387"/>
    <s v="W. Dallewater"/>
    <x v="47"/>
    <s v="Sep"/>
    <n v="2024"/>
    <d v="1899-12-30T23:55:00"/>
    <x v="0"/>
    <x v="0"/>
    <n v="14"/>
    <x v="4"/>
    <s v="Native American/Alaska Native"/>
    <x v="2"/>
    <x v="1"/>
    <m/>
    <n v="52"/>
    <s v="Delay"/>
    <x v="10"/>
    <n v="23"/>
    <x v="1"/>
    <x v="2"/>
    <x v="2"/>
    <x v="2"/>
  </r>
  <r>
    <n v="754853101"/>
    <s v="F. Humpherston"/>
    <x v="150"/>
    <s v="Feb"/>
    <n v="2024"/>
    <d v="1899-12-30T00:40:00"/>
    <x v="2"/>
    <x v="0"/>
    <n v="73"/>
    <x v="5"/>
    <s v="Native American/Alaska Native"/>
    <x v="2"/>
    <x v="1"/>
    <n v="2"/>
    <n v="53"/>
    <s v="Delay"/>
    <x v="4"/>
    <n v="0"/>
    <x v="3"/>
    <x v="2"/>
    <x v="2"/>
    <x v="2"/>
  </r>
  <r>
    <n v="576148921"/>
    <s v="K. Alecock"/>
    <x v="298"/>
    <s v="Nov"/>
    <n v="2023"/>
    <d v="1899-12-30T16:23:00"/>
    <x v="4"/>
    <x v="0"/>
    <n v="62"/>
    <x v="0"/>
    <s v="Native American/Alaska Native"/>
    <x v="2"/>
    <x v="1"/>
    <n v="2"/>
    <n v="53"/>
    <s v="Delay"/>
    <x v="0"/>
    <n v="16"/>
    <x v="2"/>
    <x v="0"/>
    <x v="2"/>
    <x v="0"/>
  </r>
  <r>
    <n v="531053251"/>
    <s v="D. Velez"/>
    <x v="11"/>
    <s v="Mar"/>
    <n v="2024"/>
    <d v="1899-12-30T03:17:00"/>
    <x v="3"/>
    <x v="0"/>
    <n v="61"/>
    <x v="0"/>
    <s v="Native American/Alaska Native"/>
    <x v="2"/>
    <x v="1"/>
    <n v="3"/>
    <n v="41"/>
    <s v="Delay"/>
    <x v="8"/>
    <n v="3"/>
    <x v="3"/>
    <x v="3"/>
    <x v="0"/>
    <x v="1"/>
  </r>
  <r>
    <n v="526392219"/>
    <s v="U. Quincee"/>
    <x v="189"/>
    <s v="Nov"/>
    <n v="2023"/>
    <d v="1899-12-30T20:54:00"/>
    <x v="2"/>
    <x v="0"/>
    <n v="70"/>
    <x v="5"/>
    <s v="Native American/Alaska Native"/>
    <x v="2"/>
    <x v="1"/>
    <n v="4"/>
    <n v="49"/>
    <s v="Delay"/>
    <x v="12"/>
    <n v="20"/>
    <x v="1"/>
    <x v="2"/>
    <x v="2"/>
    <x v="2"/>
  </r>
  <r>
    <n v="597508124"/>
    <s v="O. Border"/>
    <x v="322"/>
    <s v="May"/>
    <n v="2023"/>
    <d v="1899-12-30T19:49:00"/>
    <x v="6"/>
    <x v="0"/>
    <n v="32"/>
    <x v="6"/>
    <s v="Native American/Alaska Native"/>
    <x v="2"/>
    <x v="1"/>
    <n v="6"/>
    <n v="10"/>
    <s v="Within Time"/>
    <x v="11"/>
    <n v="19"/>
    <x v="1"/>
    <x v="0"/>
    <x v="1"/>
    <x v="0"/>
  </r>
  <r>
    <n v="110628138"/>
    <s v="R. Brereton"/>
    <x v="325"/>
    <s v="Mar"/>
    <n v="2024"/>
    <d v="1899-12-30T07:20:00"/>
    <x v="4"/>
    <x v="0"/>
    <n v="11"/>
    <x v="4"/>
    <s v="Native American/Alaska Native"/>
    <x v="4"/>
    <x v="1"/>
    <n v="10"/>
    <n v="52"/>
    <s v="Delay"/>
    <x v="25"/>
    <n v="7"/>
    <x v="0"/>
    <x v="0"/>
    <x v="2"/>
    <x v="0"/>
  </r>
  <r>
    <n v="758628403"/>
    <s v="R. Hexum"/>
    <x v="421"/>
    <s v="Jul"/>
    <n v="2024"/>
    <d v="1899-12-30T21:36:00"/>
    <x v="6"/>
    <x v="0"/>
    <n v="52"/>
    <x v="2"/>
    <s v="Native American/Alaska Native"/>
    <x v="7"/>
    <x v="1"/>
    <m/>
    <n v="15"/>
    <s v="Within Time"/>
    <x v="17"/>
    <n v="21"/>
    <x v="1"/>
    <x v="1"/>
    <x v="1"/>
    <x v="1"/>
  </r>
  <r>
    <n v="822301537"/>
    <s v="I. Haistwell"/>
    <x v="475"/>
    <s v="Apr"/>
    <n v="2023"/>
    <d v="1899-12-30T11:55:00"/>
    <x v="1"/>
    <x v="0"/>
    <n v="12"/>
    <x v="4"/>
    <s v="Pacific Islander"/>
    <x v="6"/>
    <x v="1"/>
    <m/>
    <n v="21"/>
    <s v="Within Time"/>
    <x v="4"/>
    <n v="11"/>
    <x v="0"/>
    <x v="2"/>
    <x v="1"/>
    <x v="2"/>
  </r>
  <r>
    <n v="353599498"/>
    <s v="K. Haggar"/>
    <x v="110"/>
    <s v="Dec"/>
    <n v="2023"/>
    <d v="1899-12-30T20:54:00"/>
    <x v="2"/>
    <x v="0"/>
    <n v="25"/>
    <x v="3"/>
    <s v="Pacific Islander"/>
    <x v="6"/>
    <x v="1"/>
    <m/>
    <n v="22"/>
    <s v="Within Time"/>
    <x v="28"/>
    <n v="20"/>
    <x v="1"/>
    <x v="0"/>
    <x v="1"/>
    <x v="2"/>
  </r>
  <r>
    <n v="208911133"/>
    <s v="Y. Palmby"/>
    <x v="223"/>
    <s v="Aug"/>
    <n v="2024"/>
    <d v="1899-12-30T01:48:00"/>
    <x v="5"/>
    <x v="0"/>
    <n v="31"/>
    <x v="6"/>
    <s v="Pacific Islander"/>
    <x v="6"/>
    <x v="1"/>
    <m/>
    <n v="12"/>
    <s v="Within Time"/>
    <x v="12"/>
    <n v="1"/>
    <x v="3"/>
    <x v="2"/>
    <x v="1"/>
    <x v="2"/>
  </r>
  <r>
    <n v="589897404"/>
    <s v="Y. Infantino"/>
    <x v="322"/>
    <s v="May"/>
    <n v="2023"/>
    <d v="1899-12-30T11:38:00"/>
    <x v="6"/>
    <x v="0"/>
    <n v="78"/>
    <x v="5"/>
    <s v="Pacific Islander"/>
    <x v="6"/>
    <x v="1"/>
    <m/>
    <n v="48"/>
    <s v="Delay"/>
    <x v="11"/>
    <n v="11"/>
    <x v="0"/>
    <x v="0"/>
    <x v="2"/>
    <x v="0"/>
  </r>
  <r>
    <n v="615827141"/>
    <s v="M. Mein"/>
    <x v="505"/>
    <s v="Aug"/>
    <n v="2023"/>
    <d v="1899-12-30T17:19:00"/>
    <x v="2"/>
    <x v="0"/>
    <n v="53"/>
    <x v="2"/>
    <s v="Pacific Islander"/>
    <x v="6"/>
    <x v="1"/>
    <n v="7"/>
    <n v="45"/>
    <s v="Delay"/>
    <x v="24"/>
    <n v="17"/>
    <x v="2"/>
    <x v="1"/>
    <x v="0"/>
    <x v="1"/>
  </r>
  <r>
    <n v="593655206"/>
    <s v="K. Oldcote"/>
    <x v="294"/>
    <s v="Aug"/>
    <n v="2023"/>
    <d v="1899-12-30T12:58:00"/>
    <x v="1"/>
    <x v="0"/>
    <n v="77"/>
    <x v="5"/>
    <s v="Pacific Islander"/>
    <x v="3"/>
    <x v="1"/>
    <m/>
    <n v="36"/>
    <s v="Delay"/>
    <x v="18"/>
    <n v="12"/>
    <x v="2"/>
    <x v="1"/>
    <x v="0"/>
    <x v="1"/>
  </r>
  <r>
    <n v="678533815"/>
    <s v="O. Pikesley"/>
    <x v="57"/>
    <s v="Aug"/>
    <n v="2023"/>
    <d v="1899-12-30T11:57:00"/>
    <x v="4"/>
    <x v="0"/>
    <n v="46"/>
    <x v="2"/>
    <s v="Pacific Islander"/>
    <x v="3"/>
    <x v="1"/>
    <m/>
    <n v="28"/>
    <s v="Within Time"/>
    <x v="20"/>
    <n v="11"/>
    <x v="0"/>
    <x v="3"/>
    <x v="1"/>
    <x v="0"/>
  </r>
  <r>
    <n v="869282519"/>
    <s v="V. Scholer"/>
    <x v="508"/>
    <s v="Mar"/>
    <n v="2024"/>
    <d v="1899-12-30T21:21:00"/>
    <x v="2"/>
    <x v="0"/>
    <n v="36"/>
    <x v="6"/>
    <s v="Pacific Islander"/>
    <x v="3"/>
    <x v="1"/>
    <m/>
    <n v="30"/>
    <s v="Delay"/>
    <x v="28"/>
    <n v="21"/>
    <x v="1"/>
    <x v="0"/>
    <x v="1"/>
    <x v="2"/>
  </r>
  <r>
    <n v="782139566"/>
    <s v="A. Hallad"/>
    <x v="466"/>
    <s v="Jan"/>
    <n v="2024"/>
    <d v="1899-12-30T17:24:00"/>
    <x v="5"/>
    <x v="0"/>
    <n v="79"/>
    <x v="5"/>
    <s v="Pacific Islander"/>
    <x v="1"/>
    <x v="1"/>
    <m/>
    <n v="18"/>
    <s v="Within Time"/>
    <x v="5"/>
    <n v="17"/>
    <x v="2"/>
    <x v="0"/>
    <x v="1"/>
    <x v="0"/>
  </r>
  <r>
    <n v="100346753"/>
    <s v="B. Paulus"/>
    <x v="92"/>
    <s v="May"/>
    <n v="2024"/>
    <d v="1899-12-30T14:03:00"/>
    <x v="4"/>
    <x v="0"/>
    <n v="43"/>
    <x v="6"/>
    <s v="Pacific Islander"/>
    <x v="1"/>
    <x v="1"/>
    <m/>
    <n v="25"/>
    <s v="Within Time"/>
    <x v="27"/>
    <n v="14"/>
    <x v="2"/>
    <x v="3"/>
    <x v="1"/>
    <x v="0"/>
  </r>
  <r>
    <n v="344127337"/>
    <s v="B. Rickersey"/>
    <x v="150"/>
    <s v="Feb"/>
    <n v="2024"/>
    <d v="1899-12-30T01:22:00"/>
    <x v="2"/>
    <x v="0"/>
    <n v="73"/>
    <x v="5"/>
    <s v="Pacific Islander"/>
    <x v="1"/>
    <x v="1"/>
    <m/>
    <n v="27"/>
    <s v="Within Time"/>
    <x v="4"/>
    <n v="1"/>
    <x v="3"/>
    <x v="2"/>
    <x v="1"/>
    <x v="2"/>
  </r>
  <r>
    <n v="594092240"/>
    <s v="C. Natwick"/>
    <x v="409"/>
    <s v="Aug"/>
    <n v="2024"/>
    <d v="1899-12-30T19:51:00"/>
    <x v="5"/>
    <x v="0"/>
    <n v="21"/>
    <x v="3"/>
    <s v="Pacific Islander"/>
    <x v="1"/>
    <x v="1"/>
    <m/>
    <n v="58"/>
    <s v="Delay"/>
    <x v="11"/>
    <n v="19"/>
    <x v="1"/>
    <x v="0"/>
    <x v="2"/>
    <x v="0"/>
  </r>
  <r>
    <n v="741049751"/>
    <s v="E. Gaitskill"/>
    <x v="83"/>
    <s v="Aug"/>
    <n v="2024"/>
    <d v="1899-12-30T10:56:00"/>
    <x v="1"/>
    <x v="0"/>
    <n v="74"/>
    <x v="5"/>
    <s v="Pacific Islander"/>
    <x v="1"/>
    <x v="1"/>
    <m/>
    <n v="36"/>
    <s v="Delay"/>
    <x v="29"/>
    <n v="10"/>
    <x v="0"/>
    <x v="2"/>
    <x v="0"/>
    <x v="2"/>
  </r>
  <r>
    <n v="548984114"/>
    <s v="F. McSparran"/>
    <x v="459"/>
    <s v="Sep"/>
    <n v="2024"/>
    <d v="1899-12-30T01:13:00"/>
    <x v="4"/>
    <x v="0"/>
    <n v="27"/>
    <x v="3"/>
    <s v="Pacific Islander"/>
    <x v="1"/>
    <x v="1"/>
    <m/>
    <n v="23"/>
    <s v="Within Time"/>
    <x v="17"/>
    <n v="1"/>
    <x v="3"/>
    <x v="1"/>
    <x v="1"/>
    <x v="1"/>
  </r>
  <r>
    <n v="468092058"/>
    <s v="F. Heaps"/>
    <x v="86"/>
    <s v="Jul"/>
    <n v="2024"/>
    <d v="1899-12-30T02:36:00"/>
    <x v="4"/>
    <x v="0"/>
    <n v="39"/>
    <x v="6"/>
    <s v="Pacific Islander"/>
    <x v="1"/>
    <x v="1"/>
    <m/>
    <n v="30"/>
    <s v="Delay"/>
    <x v="19"/>
    <n v="2"/>
    <x v="3"/>
    <x v="3"/>
    <x v="1"/>
    <x v="1"/>
  </r>
  <r>
    <n v="132843700"/>
    <s v="F. Ackermann"/>
    <x v="338"/>
    <s v="Jan"/>
    <n v="2024"/>
    <d v="1899-12-30T09:55:00"/>
    <x v="1"/>
    <x v="0"/>
    <n v="65"/>
    <x v="0"/>
    <s v="Pacific Islander"/>
    <x v="1"/>
    <x v="1"/>
    <m/>
    <n v="51"/>
    <s v="Delay"/>
    <x v="23"/>
    <n v="9"/>
    <x v="0"/>
    <x v="2"/>
    <x v="2"/>
    <x v="2"/>
  </r>
  <r>
    <n v="658513929"/>
    <s v="G. Muddicliffe"/>
    <x v="473"/>
    <s v="Sep"/>
    <n v="2023"/>
    <d v="1899-12-30T23:04:00"/>
    <x v="5"/>
    <x v="0"/>
    <n v="15"/>
    <x v="3"/>
    <s v="Pacific Islander"/>
    <x v="1"/>
    <x v="1"/>
    <m/>
    <n v="51"/>
    <s v="Delay"/>
    <x v="13"/>
    <n v="23"/>
    <x v="1"/>
    <x v="2"/>
    <x v="2"/>
    <x v="2"/>
  </r>
  <r>
    <n v="685767563"/>
    <s v="H. Thorius"/>
    <x v="194"/>
    <s v="Sep"/>
    <n v="2023"/>
    <d v="1899-12-30T13:30:00"/>
    <x v="5"/>
    <x v="0"/>
    <n v="60"/>
    <x v="0"/>
    <s v="Pacific Islander"/>
    <x v="1"/>
    <x v="1"/>
    <m/>
    <n v="35"/>
    <s v="Delay"/>
    <x v="1"/>
    <n v="13"/>
    <x v="2"/>
    <x v="0"/>
    <x v="0"/>
    <x v="0"/>
  </r>
  <r>
    <n v="898643273"/>
    <s v="L. Chillistone"/>
    <x v="309"/>
    <s v="Jul"/>
    <n v="2024"/>
    <d v="1899-12-30T02:50:00"/>
    <x v="3"/>
    <x v="0"/>
    <n v="56"/>
    <x v="2"/>
    <s v="Pacific Islander"/>
    <x v="1"/>
    <x v="1"/>
    <m/>
    <n v="27"/>
    <s v="Within Time"/>
    <x v="26"/>
    <n v="2"/>
    <x v="3"/>
    <x v="2"/>
    <x v="1"/>
    <x v="2"/>
  </r>
  <r>
    <n v="342131426"/>
    <s v="L. Bullocke"/>
    <x v="106"/>
    <s v="Oct"/>
    <n v="2024"/>
    <d v="1899-12-30T15:04:00"/>
    <x v="0"/>
    <x v="0"/>
    <n v="45"/>
    <x v="2"/>
    <s v="Pacific Islander"/>
    <x v="1"/>
    <x v="1"/>
    <m/>
    <n v="31"/>
    <s v="Delay"/>
    <x v="3"/>
    <n v="15"/>
    <x v="2"/>
    <x v="2"/>
    <x v="0"/>
    <x v="2"/>
  </r>
  <r>
    <n v="456133380"/>
    <s v="M. Simcoe"/>
    <x v="18"/>
    <s v="Nov"/>
    <n v="2023"/>
    <d v="1899-12-30T18:28:00"/>
    <x v="2"/>
    <x v="0"/>
    <n v="29"/>
    <x v="3"/>
    <s v="Pacific Islander"/>
    <x v="1"/>
    <x v="1"/>
    <m/>
    <n v="19"/>
    <s v="Within Time"/>
    <x v="11"/>
    <n v="18"/>
    <x v="1"/>
    <x v="0"/>
    <x v="1"/>
    <x v="0"/>
  </r>
  <r>
    <n v="819363342"/>
    <s v="O. Aggs"/>
    <x v="381"/>
    <s v="Nov"/>
    <n v="2023"/>
    <d v="1899-12-30T15:20:00"/>
    <x v="5"/>
    <x v="0"/>
    <n v="19"/>
    <x v="3"/>
    <s v="Pacific Islander"/>
    <x v="1"/>
    <x v="1"/>
    <m/>
    <n v="14"/>
    <s v="Within Time"/>
    <x v="24"/>
    <n v="15"/>
    <x v="2"/>
    <x v="1"/>
    <x v="1"/>
    <x v="1"/>
  </r>
  <r>
    <n v="367460761"/>
    <s v="O. Mardell"/>
    <x v="166"/>
    <s v="May"/>
    <n v="2023"/>
    <d v="1899-12-30T09:43:00"/>
    <x v="1"/>
    <x v="0"/>
    <n v="64"/>
    <x v="0"/>
    <s v="Pacific Islander"/>
    <x v="1"/>
    <x v="1"/>
    <m/>
    <n v="16"/>
    <s v="Within Time"/>
    <x v="0"/>
    <n v="9"/>
    <x v="0"/>
    <x v="0"/>
    <x v="1"/>
    <x v="0"/>
  </r>
  <r>
    <n v="623580855"/>
    <s v="Q. O' Clovan"/>
    <x v="86"/>
    <s v="Jul"/>
    <n v="2024"/>
    <d v="1899-12-30T08:34:00"/>
    <x v="4"/>
    <x v="0"/>
    <n v="32"/>
    <x v="6"/>
    <s v="Pacific Islander"/>
    <x v="1"/>
    <x v="1"/>
    <m/>
    <n v="56"/>
    <s v="Delay"/>
    <x v="19"/>
    <n v="8"/>
    <x v="0"/>
    <x v="3"/>
    <x v="2"/>
    <x v="1"/>
  </r>
  <r>
    <n v="175599717"/>
    <s v="T. Meconi"/>
    <x v="529"/>
    <s v="Aug"/>
    <n v="2023"/>
    <d v="1899-12-30T04:39:00"/>
    <x v="2"/>
    <x v="0"/>
    <n v="4"/>
    <x v="1"/>
    <s v="Pacific Islander"/>
    <x v="1"/>
    <x v="1"/>
    <m/>
    <n v="21"/>
    <s v="Within Time"/>
    <x v="29"/>
    <n v="4"/>
    <x v="3"/>
    <x v="2"/>
    <x v="1"/>
    <x v="2"/>
  </r>
  <r>
    <n v="609713159"/>
    <s v="U. Kean"/>
    <x v="153"/>
    <s v="Sep"/>
    <n v="2023"/>
    <d v="1899-12-30T21:35:00"/>
    <x v="2"/>
    <x v="0"/>
    <n v="24"/>
    <x v="3"/>
    <s v="Pacific Islander"/>
    <x v="1"/>
    <x v="1"/>
    <m/>
    <n v="16"/>
    <s v="Within Time"/>
    <x v="28"/>
    <n v="21"/>
    <x v="1"/>
    <x v="0"/>
    <x v="1"/>
    <x v="2"/>
  </r>
  <r>
    <n v="761680469"/>
    <s v="U. Davenhill"/>
    <x v="322"/>
    <s v="May"/>
    <n v="2023"/>
    <d v="1899-12-30T00:48:00"/>
    <x v="6"/>
    <x v="0"/>
    <n v="51"/>
    <x v="2"/>
    <s v="Pacific Islander"/>
    <x v="1"/>
    <x v="1"/>
    <m/>
    <n v="31"/>
    <s v="Delay"/>
    <x v="11"/>
    <n v="0"/>
    <x v="3"/>
    <x v="0"/>
    <x v="0"/>
    <x v="0"/>
  </r>
  <r>
    <n v="208639371"/>
    <s v="V. Verralls"/>
    <x v="335"/>
    <s v="Dec"/>
    <n v="2023"/>
    <d v="1899-12-30T23:46:00"/>
    <x v="5"/>
    <x v="0"/>
    <n v="42"/>
    <x v="6"/>
    <s v="Pacific Islander"/>
    <x v="1"/>
    <x v="1"/>
    <m/>
    <n v="10"/>
    <s v="Within Time"/>
    <x v="21"/>
    <n v="23"/>
    <x v="1"/>
    <x v="1"/>
    <x v="1"/>
    <x v="1"/>
  </r>
  <r>
    <n v="801160380"/>
    <s v="V. Hatherell"/>
    <x v="339"/>
    <s v="Feb"/>
    <n v="2024"/>
    <d v="1899-12-30T16:38:00"/>
    <x v="3"/>
    <x v="0"/>
    <n v="70"/>
    <x v="5"/>
    <s v="Pacific Islander"/>
    <x v="1"/>
    <x v="1"/>
    <m/>
    <n v="49"/>
    <s v="Delay"/>
    <x v="10"/>
    <n v="16"/>
    <x v="2"/>
    <x v="2"/>
    <x v="2"/>
    <x v="2"/>
  </r>
  <r>
    <n v="870305356"/>
    <s v="Z. Kelston"/>
    <x v="135"/>
    <s v="Jul"/>
    <n v="2024"/>
    <d v="1899-12-30T15:40:00"/>
    <x v="4"/>
    <x v="0"/>
    <n v="23"/>
    <x v="3"/>
    <s v="Pacific Islander"/>
    <x v="1"/>
    <x v="1"/>
    <m/>
    <n v="27"/>
    <s v="Within Time"/>
    <x v="21"/>
    <n v="15"/>
    <x v="2"/>
    <x v="1"/>
    <x v="1"/>
    <x v="1"/>
  </r>
  <r>
    <n v="435651924"/>
    <s v="V. Sibbert"/>
    <x v="470"/>
    <s v="Nov"/>
    <n v="2023"/>
    <d v="1899-12-30T12:07:00"/>
    <x v="0"/>
    <x v="0"/>
    <n v="34"/>
    <x v="6"/>
    <s v="Pacific Islander"/>
    <x v="1"/>
    <x v="1"/>
    <n v="0"/>
    <n v="22"/>
    <s v="Within Time"/>
    <x v="19"/>
    <n v="12"/>
    <x v="2"/>
    <x v="3"/>
    <x v="1"/>
    <x v="1"/>
  </r>
  <r>
    <n v="543169617"/>
    <s v="U. Ervin"/>
    <x v="573"/>
    <s v="Aug"/>
    <n v="2024"/>
    <d v="1899-12-30T21:28:00"/>
    <x v="5"/>
    <x v="0"/>
    <n v="79"/>
    <x v="5"/>
    <s v="Pacific Islander"/>
    <x v="1"/>
    <x v="1"/>
    <n v="1"/>
    <n v="34"/>
    <s v="Delay"/>
    <x v="30"/>
    <n v="21"/>
    <x v="1"/>
    <x v="3"/>
    <x v="0"/>
    <x v="1"/>
  </r>
  <r>
    <n v="465051558"/>
    <s v="U. Andrioli"/>
    <x v="305"/>
    <s v="Dec"/>
    <n v="2023"/>
    <d v="1899-12-30T21:07:00"/>
    <x v="4"/>
    <x v="0"/>
    <n v="12"/>
    <x v="4"/>
    <s v="Pacific Islander"/>
    <x v="1"/>
    <x v="1"/>
    <n v="1"/>
    <n v="56"/>
    <s v="Delay"/>
    <x v="25"/>
    <n v="21"/>
    <x v="1"/>
    <x v="0"/>
    <x v="2"/>
    <x v="0"/>
  </r>
  <r>
    <n v="211840802"/>
    <s v="C. Baldcock"/>
    <x v="28"/>
    <s v="Apr"/>
    <n v="2024"/>
    <d v="1899-12-30T22:10:00"/>
    <x v="6"/>
    <x v="0"/>
    <n v="36"/>
    <x v="6"/>
    <s v="Pacific Islander"/>
    <x v="1"/>
    <x v="1"/>
    <n v="3"/>
    <n v="47"/>
    <s v="Delay"/>
    <x v="17"/>
    <n v="22"/>
    <x v="1"/>
    <x v="1"/>
    <x v="2"/>
    <x v="1"/>
  </r>
  <r>
    <n v="527616252"/>
    <s v="V. Coventry"/>
    <x v="510"/>
    <s v="Aug"/>
    <n v="2023"/>
    <d v="1899-12-30T18:09:00"/>
    <x v="0"/>
    <x v="0"/>
    <n v="22"/>
    <x v="3"/>
    <s v="Pacific Islander"/>
    <x v="1"/>
    <x v="1"/>
    <n v="6"/>
    <n v="16"/>
    <s v="Within Time"/>
    <x v="17"/>
    <n v="18"/>
    <x v="1"/>
    <x v="1"/>
    <x v="1"/>
    <x v="1"/>
  </r>
  <r>
    <n v="309200723"/>
    <s v="E. Guenther"/>
    <x v="83"/>
    <s v="Aug"/>
    <n v="2024"/>
    <d v="1899-12-30T23:13:00"/>
    <x v="1"/>
    <x v="0"/>
    <n v="29"/>
    <x v="3"/>
    <s v="Pacific Islander"/>
    <x v="1"/>
    <x v="1"/>
    <n v="9"/>
    <n v="38"/>
    <s v="Delay"/>
    <x v="29"/>
    <n v="23"/>
    <x v="1"/>
    <x v="2"/>
    <x v="0"/>
    <x v="2"/>
  </r>
  <r>
    <n v="659922938"/>
    <s v="S. MacGrath"/>
    <x v="333"/>
    <s v="Jul"/>
    <n v="2023"/>
    <d v="1899-12-30T14:43:00"/>
    <x v="3"/>
    <x v="0"/>
    <n v="2"/>
    <x v="1"/>
    <s v="Pacific Islander"/>
    <x v="5"/>
    <x v="1"/>
    <m/>
    <n v="55"/>
    <s v="Delay"/>
    <x v="12"/>
    <n v="14"/>
    <x v="2"/>
    <x v="2"/>
    <x v="2"/>
    <x v="2"/>
  </r>
  <r>
    <n v="452188105"/>
    <s v="U. Pattini"/>
    <x v="572"/>
    <s v="Jan"/>
    <n v="2024"/>
    <d v="1899-12-30T11:25:00"/>
    <x v="4"/>
    <x v="0"/>
    <n v="53"/>
    <x v="2"/>
    <s v="Pacific Islander"/>
    <x v="5"/>
    <x v="1"/>
    <m/>
    <n v="22"/>
    <s v="Within Time"/>
    <x v="21"/>
    <n v="11"/>
    <x v="0"/>
    <x v="1"/>
    <x v="1"/>
    <x v="1"/>
  </r>
  <r>
    <n v="336913757"/>
    <s v="Y. Brandassi"/>
    <x v="51"/>
    <s v="Mar"/>
    <n v="2024"/>
    <d v="1899-12-30T09:35:00"/>
    <x v="6"/>
    <x v="0"/>
    <n v="9"/>
    <x v="4"/>
    <s v="Pacific Islander"/>
    <x v="5"/>
    <x v="1"/>
    <n v="6"/>
    <n v="40"/>
    <s v="Delay"/>
    <x v="18"/>
    <n v="9"/>
    <x v="0"/>
    <x v="1"/>
    <x v="0"/>
    <x v="1"/>
  </r>
  <r>
    <n v="744463602"/>
    <s v="W. Corton"/>
    <x v="352"/>
    <s v="Oct"/>
    <n v="2023"/>
    <d v="1899-12-30T16:47:00"/>
    <x v="0"/>
    <x v="0"/>
    <n v="37"/>
    <x v="6"/>
    <s v="Pacific Islander"/>
    <x v="5"/>
    <x v="1"/>
    <n v="8"/>
    <n v="10"/>
    <s v="Within Time"/>
    <x v="25"/>
    <n v="16"/>
    <x v="2"/>
    <x v="0"/>
    <x v="1"/>
    <x v="0"/>
  </r>
  <r>
    <n v="213624409"/>
    <s v="Y. Chinge"/>
    <x v="109"/>
    <s v="Jul"/>
    <n v="2023"/>
    <d v="1899-12-30T13:12:00"/>
    <x v="4"/>
    <x v="0"/>
    <n v="44"/>
    <x v="6"/>
    <s v="Pacific Islander"/>
    <x v="5"/>
    <x v="1"/>
    <n v="10"/>
    <n v="44"/>
    <s v="Delay"/>
    <x v="29"/>
    <n v="13"/>
    <x v="2"/>
    <x v="2"/>
    <x v="0"/>
    <x v="2"/>
  </r>
  <r>
    <n v="687663054"/>
    <s v="A. Attril"/>
    <x v="175"/>
    <s v="Nov"/>
    <n v="2023"/>
    <d v="1899-12-30T14:08:00"/>
    <x v="1"/>
    <x v="0"/>
    <n v="42"/>
    <x v="6"/>
    <s v="Pacific Islander"/>
    <x v="0"/>
    <x v="1"/>
    <m/>
    <n v="17"/>
    <s v="Within Time"/>
    <x v="2"/>
    <n v="14"/>
    <x v="2"/>
    <x v="1"/>
    <x v="1"/>
    <x v="1"/>
  </r>
  <r>
    <n v="715516452"/>
    <s v="B. Redmain"/>
    <x v="52"/>
    <s v="Jun"/>
    <n v="2024"/>
    <d v="1899-12-30T06:15:00"/>
    <x v="3"/>
    <x v="0"/>
    <n v="45"/>
    <x v="2"/>
    <s v="Pacific Islander"/>
    <x v="0"/>
    <x v="1"/>
    <m/>
    <n v="16"/>
    <s v="Within Time"/>
    <x v="11"/>
    <n v="6"/>
    <x v="0"/>
    <x v="0"/>
    <x v="1"/>
    <x v="0"/>
  </r>
  <r>
    <n v="646183088"/>
    <s v="C. Nevins"/>
    <x v="407"/>
    <s v="Oct"/>
    <n v="2023"/>
    <d v="1899-12-30T13:31:00"/>
    <x v="6"/>
    <x v="0"/>
    <n v="36"/>
    <x v="6"/>
    <s v="Pacific Islander"/>
    <x v="0"/>
    <x v="1"/>
    <m/>
    <n v="36"/>
    <s v="Delay"/>
    <x v="8"/>
    <n v="13"/>
    <x v="2"/>
    <x v="3"/>
    <x v="0"/>
    <x v="1"/>
  </r>
  <r>
    <n v="794618016"/>
    <s v="C. Ceney"/>
    <x v="60"/>
    <s v="Jun"/>
    <n v="2023"/>
    <d v="1899-12-30T15:08:00"/>
    <x v="2"/>
    <x v="0"/>
    <n v="22"/>
    <x v="3"/>
    <s v="Pacific Islander"/>
    <x v="0"/>
    <x v="1"/>
    <m/>
    <n v="41"/>
    <s v="Delay"/>
    <x v="13"/>
    <n v="15"/>
    <x v="2"/>
    <x v="2"/>
    <x v="0"/>
    <x v="2"/>
  </r>
  <r>
    <n v="204938686"/>
    <s v="D. Deboy"/>
    <x v="231"/>
    <s v="Oct"/>
    <n v="2023"/>
    <d v="1899-12-30T05:52:00"/>
    <x v="3"/>
    <x v="0"/>
    <n v="40"/>
    <x v="6"/>
    <s v="Pacific Islander"/>
    <x v="0"/>
    <x v="1"/>
    <m/>
    <n v="41"/>
    <s v="Delay"/>
    <x v="13"/>
    <n v="5"/>
    <x v="3"/>
    <x v="2"/>
    <x v="0"/>
    <x v="2"/>
  </r>
  <r>
    <n v="545102479"/>
    <s v="E. Colicot"/>
    <x v="509"/>
    <s v="Jun"/>
    <n v="2023"/>
    <d v="1899-12-30T04:51:00"/>
    <x v="1"/>
    <x v="0"/>
    <n v="52"/>
    <x v="2"/>
    <s v="Pacific Islander"/>
    <x v="0"/>
    <x v="1"/>
    <m/>
    <n v="24"/>
    <s v="Within Time"/>
    <x v="15"/>
    <n v="4"/>
    <x v="3"/>
    <x v="2"/>
    <x v="1"/>
    <x v="2"/>
  </r>
  <r>
    <n v="771990591"/>
    <s v="E. Timmermann"/>
    <x v="118"/>
    <s v="Aug"/>
    <n v="2024"/>
    <d v="1899-12-30T20:59:00"/>
    <x v="5"/>
    <x v="0"/>
    <n v="1"/>
    <x v="1"/>
    <s v="Pacific Islander"/>
    <x v="0"/>
    <x v="1"/>
    <m/>
    <n v="28"/>
    <s v="Within Time"/>
    <x v="3"/>
    <n v="20"/>
    <x v="1"/>
    <x v="2"/>
    <x v="1"/>
    <x v="2"/>
  </r>
  <r>
    <n v="810821197"/>
    <s v="F. Mabbitt"/>
    <x v="196"/>
    <s v="Sep"/>
    <n v="2024"/>
    <d v="1899-12-30T06:22:00"/>
    <x v="6"/>
    <x v="0"/>
    <n v="52"/>
    <x v="2"/>
    <s v="Pacific Islander"/>
    <x v="0"/>
    <x v="1"/>
    <m/>
    <n v="55"/>
    <s v="Delay"/>
    <x v="8"/>
    <n v="6"/>
    <x v="0"/>
    <x v="3"/>
    <x v="2"/>
    <x v="1"/>
  </r>
  <r>
    <n v="298468494"/>
    <s v="G. Vasile"/>
    <x v="46"/>
    <s v="May"/>
    <n v="2024"/>
    <d v="1899-12-30T07:41:00"/>
    <x v="0"/>
    <x v="0"/>
    <n v="17"/>
    <x v="3"/>
    <s v="Pacific Islander"/>
    <x v="0"/>
    <x v="1"/>
    <m/>
    <n v="23"/>
    <s v="Within Time"/>
    <x v="1"/>
    <n v="7"/>
    <x v="0"/>
    <x v="0"/>
    <x v="1"/>
    <x v="0"/>
  </r>
  <r>
    <n v="528966459"/>
    <s v="G. Iwaszkiewicz"/>
    <x v="556"/>
    <s v="Mar"/>
    <n v="2024"/>
    <d v="1899-12-30T20:10:00"/>
    <x v="1"/>
    <x v="0"/>
    <n v="49"/>
    <x v="2"/>
    <s v="Pacific Islander"/>
    <x v="0"/>
    <x v="1"/>
    <m/>
    <n v="46"/>
    <s v="Delay"/>
    <x v="11"/>
    <n v="20"/>
    <x v="1"/>
    <x v="0"/>
    <x v="2"/>
    <x v="0"/>
  </r>
  <r>
    <n v="703553364"/>
    <s v="H. Hickeringill"/>
    <x v="513"/>
    <s v="Jun"/>
    <n v="2023"/>
    <d v="1899-12-30T07:48:00"/>
    <x v="2"/>
    <x v="0"/>
    <n v="30"/>
    <x v="6"/>
    <s v="Pacific Islander"/>
    <x v="0"/>
    <x v="1"/>
    <m/>
    <n v="19"/>
    <s v="Within Time"/>
    <x v="21"/>
    <n v="7"/>
    <x v="0"/>
    <x v="1"/>
    <x v="1"/>
    <x v="1"/>
  </r>
  <r>
    <n v="494086177"/>
    <s v="H. Mayhou"/>
    <x v="408"/>
    <s v="Jul"/>
    <n v="2024"/>
    <d v="1899-12-30T08:25:00"/>
    <x v="1"/>
    <x v="0"/>
    <n v="72"/>
    <x v="5"/>
    <s v="Pacific Islander"/>
    <x v="0"/>
    <x v="1"/>
    <m/>
    <n v="34"/>
    <s v="Delay"/>
    <x v="23"/>
    <n v="8"/>
    <x v="0"/>
    <x v="2"/>
    <x v="0"/>
    <x v="2"/>
  </r>
  <r>
    <n v="871597467"/>
    <s v="H. Chuney"/>
    <x v="376"/>
    <s v="Oct"/>
    <n v="2024"/>
    <d v="1899-12-30T05:16:00"/>
    <x v="5"/>
    <x v="0"/>
    <n v="13"/>
    <x v="4"/>
    <s v="Pacific Islander"/>
    <x v="0"/>
    <x v="1"/>
    <m/>
    <n v="40"/>
    <s v="Delay"/>
    <x v="2"/>
    <n v="5"/>
    <x v="3"/>
    <x v="1"/>
    <x v="0"/>
    <x v="1"/>
  </r>
  <r>
    <n v="502990067"/>
    <s v="H. Healy"/>
    <x v="82"/>
    <s v="Aug"/>
    <n v="2024"/>
    <d v="1899-12-30T08:53:00"/>
    <x v="0"/>
    <x v="0"/>
    <n v="67"/>
    <x v="0"/>
    <s v="Pacific Islander"/>
    <x v="0"/>
    <x v="1"/>
    <m/>
    <n v="46"/>
    <s v="Delay"/>
    <x v="28"/>
    <n v="8"/>
    <x v="0"/>
    <x v="0"/>
    <x v="2"/>
    <x v="2"/>
  </r>
  <r>
    <n v="421460418"/>
    <s v="I. Lawleff"/>
    <x v="497"/>
    <s v="Sep"/>
    <n v="2023"/>
    <d v="1899-12-30T01:33:00"/>
    <x v="0"/>
    <x v="0"/>
    <n v="50"/>
    <x v="2"/>
    <s v="Pacific Islander"/>
    <x v="0"/>
    <x v="1"/>
    <m/>
    <n v="14"/>
    <s v="Within Time"/>
    <x v="22"/>
    <n v="1"/>
    <x v="3"/>
    <x v="1"/>
    <x v="1"/>
    <x v="1"/>
  </r>
  <r>
    <n v="729029839"/>
    <s v="I. Zotto"/>
    <x v="319"/>
    <s v="Oct"/>
    <n v="2024"/>
    <d v="1899-12-30T15:29:00"/>
    <x v="0"/>
    <x v="0"/>
    <n v="23"/>
    <x v="3"/>
    <s v="Pacific Islander"/>
    <x v="0"/>
    <x v="1"/>
    <m/>
    <n v="28"/>
    <s v="Within Time"/>
    <x v="30"/>
    <n v="15"/>
    <x v="2"/>
    <x v="3"/>
    <x v="1"/>
    <x v="1"/>
  </r>
  <r>
    <n v="333491175"/>
    <s v="J. Frostdyke"/>
    <x v="346"/>
    <s v="Aug"/>
    <n v="2023"/>
    <d v="1899-12-30T10:28:00"/>
    <x v="2"/>
    <x v="0"/>
    <n v="49"/>
    <x v="2"/>
    <s v="Pacific Islander"/>
    <x v="0"/>
    <x v="1"/>
    <m/>
    <n v="41"/>
    <s v="Delay"/>
    <x v="8"/>
    <n v="10"/>
    <x v="0"/>
    <x v="3"/>
    <x v="0"/>
    <x v="1"/>
  </r>
  <r>
    <n v="319255108"/>
    <s v="K. Devorill"/>
    <x v="2"/>
    <s v="Jun"/>
    <n v="2024"/>
    <d v="1899-12-30T17:20:00"/>
    <x v="2"/>
    <x v="0"/>
    <n v="34"/>
    <x v="6"/>
    <s v="Pacific Islander"/>
    <x v="0"/>
    <x v="1"/>
    <m/>
    <n v="16"/>
    <s v="Within Time"/>
    <x v="0"/>
    <n v="17"/>
    <x v="2"/>
    <x v="0"/>
    <x v="1"/>
    <x v="0"/>
  </r>
  <r>
    <n v="658475374"/>
    <s v="K. Bricknall"/>
    <x v="112"/>
    <s v="Apr"/>
    <n v="2023"/>
    <d v="1899-12-30T07:21:00"/>
    <x v="0"/>
    <x v="0"/>
    <n v="17"/>
    <x v="3"/>
    <s v="Pacific Islander"/>
    <x v="0"/>
    <x v="1"/>
    <m/>
    <n v="21"/>
    <s v="Within Time"/>
    <x v="5"/>
    <n v="7"/>
    <x v="0"/>
    <x v="0"/>
    <x v="1"/>
    <x v="0"/>
  </r>
  <r>
    <n v="783944723"/>
    <s v="K. Glassard"/>
    <x v="306"/>
    <s v="Sep"/>
    <n v="2023"/>
    <d v="1899-12-30T08:05:00"/>
    <x v="1"/>
    <x v="0"/>
    <n v="26"/>
    <x v="3"/>
    <s v="Pacific Islander"/>
    <x v="0"/>
    <x v="1"/>
    <m/>
    <n v="28"/>
    <s v="Within Time"/>
    <x v="17"/>
    <n v="8"/>
    <x v="0"/>
    <x v="1"/>
    <x v="1"/>
    <x v="1"/>
  </r>
  <r>
    <n v="509649237"/>
    <s v="L. Mcwhinnie"/>
    <x v="390"/>
    <s v="Aug"/>
    <n v="2024"/>
    <d v="1899-12-30T22:18:00"/>
    <x v="3"/>
    <x v="0"/>
    <n v="38"/>
    <x v="6"/>
    <s v="Pacific Islander"/>
    <x v="0"/>
    <x v="1"/>
    <m/>
    <n v="13"/>
    <s v="Within Time"/>
    <x v="25"/>
    <n v="22"/>
    <x v="1"/>
    <x v="0"/>
    <x v="1"/>
    <x v="0"/>
  </r>
  <r>
    <n v="472221392"/>
    <s v="N. Abbatt"/>
    <x v="422"/>
    <s v="Feb"/>
    <n v="2024"/>
    <d v="1899-12-30T08:30:00"/>
    <x v="1"/>
    <x v="0"/>
    <n v="37"/>
    <x v="6"/>
    <s v="Pacific Islander"/>
    <x v="0"/>
    <x v="1"/>
    <m/>
    <n v="36"/>
    <s v="Delay"/>
    <x v="8"/>
    <n v="8"/>
    <x v="0"/>
    <x v="3"/>
    <x v="0"/>
    <x v="1"/>
  </r>
  <r>
    <n v="458191191"/>
    <s v="O. Scargill"/>
    <x v="482"/>
    <s v="Aug"/>
    <n v="2024"/>
    <d v="1899-12-30T04:49:00"/>
    <x v="0"/>
    <x v="0"/>
    <n v="42"/>
    <x v="6"/>
    <s v="Pacific Islander"/>
    <x v="0"/>
    <x v="1"/>
    <m/>
    <n v="32"/>
    <s v="Delay"/>
    <x v="20"/>
    <n v="4"/>
    <x v="3"/>
    <x v="3"/>
    <x v="0"/>
    <x v="0"/>
  </r>
  <r>
    <n v="640829605"/>
    <s v="O. Meecher"/>
    <x v="369"/>
    <s v="Dec"/>
    <n v="2023"/>
    <d v="1899-12-30T07:34:00"/>
    <x v="6"/>
    <x v="0"/>
    <n v="74"/>
    <x v="5"/>
    <s v="Pacific Islander"/>
    <x v="0"/>
    <x v="1"/>
    <m/>
    <n v="43"/>
    <s v="Delay"/>
    <x v="7"/>
    <n v="7"/>
    <x v="0"/>
    <x v="2"/>
    <x v="0"/>
    <x v="2"/>
  </r>
  <r>
    <n v="456180227"/>
    <s v="O. Farryan"/>
    <x v="358"/>
    <s v="Jan"/>
    <n v="2024"/>
    <d v="1899-12-30T23:42:00"/>
    <x v="5"/>
    <x v="0"/>
    <n v="8"/>
    <x v="4"/>
    <s v="Pacific Islander"/>
    <x v="0"/>
    <x v="1"/>
    <m/>
    <n v="56"/>
    <s v="Delay"/>
    <x v="18"/>
    <n v="23"/>
    <x v="1"/>
    <x v="1"/>
    <x v="2"/>
    <x v="1"/>
  </r>
  <r>
    <n v="753484204"/>
    <s v="Q. Poe"/>
    <x v="169"/>
    <s v="Jul"/>
    <n v="2023"/>
    <d v="1899-12-30T04:21:00"/>
    <x v="6"/>
    <x v="0"/>
    <n v="55"/>
    <x v="2"/>
    <s v="Pacific Islander"/>
    <x v="0"/>
    <x v="1"/>
    <m/>
    <n v="13"/>
    <s v="Within Time"/>
    <x v="25"/>
    <n v="4"/>
    <x v="3"/>
    <x v="0"/>
    <x v="1"/>
    <x v="0"/>
  </r>
  <r>
    <n v="336977649"/>
    <s v="Q. Gildersleaves"/>
    <x v="510"/>
    <s v="Aug"/>
    <n v="2023"/>
    <d v="1899-12-30T15:46:00"/>
    <x v="0"/>
    <x v="0"/>
    <n v="15"/>
    <x v="3"/>
    <s v="Pacific Islander"/>
    <x v="0"/>
    <x v="1"/>
    <m/>
    <n v="38"/>
    <s v="Delay"/>
    <x v="17"/>
    <n v="15"/>
    <x v="2"/>
    <x v="1"/>
    <x v="0"/>
    <x v="1"/>
  </r>
  <r>
    <n v="832470142"/>
    <s v="T. Summerton"/>
    <x v="450"/>
    <s v="Aug"/>
    <n v="2024"/>
    <d v="1899-12-30T06:18:00"/>
    <x v="3"/>
    <x v="0"/>
    <n v="22"/>
    <x v="3"/>
    <s v="Pacific Islander"/>
    <x v="0"/>
    <x v="1"/>
    <m/>
    <n v="23"/>
    <s v="Within Time"/>
    <x v="6"/>
    <n v="6"/>
    <x v="0"/>
    <x v="3"/>
    <x v="1"/>
    <x v="0"/>
  </r>
  <r>
    <n v="808121573"/>
    <s v="U. Pressdee"/>
    <x v="268"/>
    <s v="Oct"/>
    <n v="2023"/>
    <d v="1899-12-30T13:18:00"/>
    <x v="5"/>
    <x v="0"/>
    <n v="62"/>
    <x v="0"/>
    <s v="Pacific Islander"/>
    <x v="0"/>
    <x v="1"/>
    <m/>
    <n v="59"/>
    <s v="Delay"/>
    <x v="27"/>
    <n v="13"/>
    <x v="2"/>
    <x v="3"/>
    <x v="2"/>
    <x v="0"/>
  </r>
  <r>
    <n v="661835824"/>
    <s v="W. Fearnehough"/>
    <x v="69"/>
    <s v="Mar"/>
    <n v="2024"/>
    <d v="1899-12-30T23:43:00"/>
    <x v="2"/>
    <x v="0"/>
    <n v="61"/>
    <x v="0"/>
    <s v="Pacific Islander"/>
    <x v="0"/>
    <x v="1"/>
    <m/>
    <n v="47"/>
    <s v="Delay"/>
    <x v="16"/>
    <n v="23"/>
    <x v="1"/>
    <x v="1"/>
    <x v="2"/>
    <x v="1"/>
  </r>
  <r>
    <n v="445896727"/>
    <s v="X. Fullagar"/>
    <x v="198"/>
    <s v="May"/>
    <n v="2024"/>
    <d v="1899-12-30T14:36:00"/>
    <x v="5"/>
    <x v="0"/>
    <n v="51"/>
    <x v="2"/>
    <s v="Pacific Islander"/>
    <x v="0"/>
    <x v="1"/>
    <m/>
    <n v="33"/>
    <s v="Delay"/>
    <x v="24"/>
    <n v="14"/>
    <x v="2"/>
    <x v="1"/>
    <x v="0"/>
    <x v="1"/>
  </r>
  <r>
    <n v="632293120"/>
    <s v="Y. Bubeer"/>
    <x v="392"/>
    <s v="Mar"/>
    <n v="2024"/>
    <d v="1899-12-30T10:57:00"/>
    <x v="2"/>
    <x v="0"/>
    <n v="57"/>
    <x v="2"/>
    <s v="Pacific Islander"/>
    <x v="0"/>
    <x v="1"/>
    <m/>
    <n v="11"/>
    <s v="Within Time"/>
    <x v="20"/>
    <n v="10"/>
    <x v="0"/>
    <x v="3"/>
    <x v="1"/>
    <x v="0"/>
  </r>
  <r>
    <n v="225362835"/>
    <s v="Y. Haville"/>
    <x v="116"/>
    <s v="Apr"/>
    <n v="2024"/>
    <d v="1899-12-30T05:29:00"/>
    <x v="0"/>
    <x v="0"/>
    <n v="63"/>
    <x v="0"/>
    <s v="Pacific Islander"/>
    <x v="0"/>
    <x v="1"/>
    <m/>
    <n v="17"/>
    <s v="Within Time"/>
    <x v="24"/>
    <n v="5"/>
    <x v="3"/>
    <x v="1"/>
    <x v="1"/>
    <x v="1"/>
  </r>
  <r>
    <n v="628509958"/>
    <s v="J. Cooch"/>
    <x v="178"/>
    <s v="Apr"/>
    <n v="2024"/>
    <d v="1899-12-30T20:35:00"/>
    <x v="1"/>
    <x v="0"/>
    <n v="62"/>
    <x v="0"/>
    <s v="Pacific Islander"/>
    <x v="0"/>
    <x v="1"/>
    <n v="0"/>
    <n v="39"/>
    <s v="Delay"/>
    <x v="0"/>
    <n v="20"/>
    <x v="1"/>
    <x v="0"/>
    <x v="0"/>
    <x v="0"/>
  </r>
  <r>
    <n v="427242579"/>
    <s v="M. Prewett"/>
    <x v="385"/>
    <s v="Apr"/>
    <n v="2023"/>
    <d v="1899-12-30T08:39:00"/>
    <x v="4"/>
    <x v="0"/>
    <n v="3"/>
    <x v="1"/>
    <s v="Pacific Islander"/>
    <x v="0"/>
    <x v="1"/>
    <n v="0"/>
    <n v="36"/>
    <s v="Delay"/>
    <x v="8"/>
    <n v="8"/>
    <x v="0"/>
    <x v="3"/>
    <x v="0"/>
    <x v="1"/>
  </r>
  <r>
    <n v="490356077"/>
    <s v="E. Amer"/>
    <x v="225"/>
    <s v="May"/>
    <n v="2024"/>
    <d v="1899-12-30T01:22:00"/>
    <x v="5"/>
    <x v="0"/>
    <n v="8"/>
    <x v="4"/>
    <s v="Pacific Islander"/>
    <x v="0"/>
    <x v="1"/>
    <n v="1"/>
    <n v="14"/>
    <s v="Within Time"/>
    <x v="14"/>
    <n v="1"/>
    <x v="3"/>
    <x v="0"/>
    <x v="1"/>
    <x v="0"/>
  </r>
  <r>
    <n v="491974895"/>
    <s v="F. Danko"/>
    <x v="498"/>
    <s v="Jun"/>
    <n v="2023"/>
    <d v="1899-12-30T06:02:00"/>
    <x v="0"/>
    <x v="0"/>
    <n v="59"/>
    <x v="2"/>
    <s v="Pacific Islander"/>
    <x v="0"/>
    <x v="1"/>
    <n v="1"/>
    <n v="11"/>
    <s v="Within Time"/>
    <x v="28"/>
    <n v="6"/>
    <x v="0"/>
    <x v="0"/>
    <x v="1"/>
    <x v="2"/>
  </r>
  <r>
    <n v="156406822"/>
    <s v="L. Keuneke"/>
    <x v="541"/>
    <s v="Jun"/>
    <n v="2023"/>
    <d v="1899-12-30T08:54:00"/>
    <x v="2"/>
    <x v="0"/>
    <n v="78"/>
    <x v="5"/>
    <s v="Pacific Islander"/>
    <x v="0"/>
    <x v="1"/>
    <n v="1"/>
    <n v="51"/>
    <s v="Delay"/>
    <x v="4"/>
    <n v="8"/>
    <x v="0"/>
    <x v="2"/>
    <x v="2"/>
    <x v="2"/>
  </r>
  <r>
    <n v="316205225"/>
    <s v="S. Spinetti"/>
    <x v="393"/>
    <s v="Jul"/>
    <n v="2023"/>
    <d v="1899-12-30T09:34:00"/>
    <x v="6"/>
    <x v="0"/>
    <n v="74"/>
    <x v="5"/>
    <s v="Pacific Islander"/>
    <x v="0"/>
    <x v="1"/>
    <n v="1"/>
    <n v="59"/>
    <s v="Delay"/>
    <x v="2"/>
    <n v="9"/>
    <x v="0"/>
    <x v="1"/>
    <x v="2"/>
    <x v="1"/>
  </r>
  <r>
    <n v="248401832"/>
    <s v="K. Hobbing"/>
    <x v="129"/>
    <s v="Feb"/>
    <n v="2024"/>
    <d v="1899-12-30T23:10:00"/>
    <x v="6"/>
    <x v="0"/>
    <n v="35"/>
    <x v="6"/>
    <s v="Pacific Islander"/>
    <x v="0"/>
    <x v="1"/>
    <n v="2"/>
    <n v="52"/>
    <s v="Delay"/>
    <x v="23"/>
    <n v="23"/>
    <x v="1"/>
    <x v="2"/>
    <x v="2"/>
    <x v="2"/>
  </r>
  <r>
    <n v="261271253"/>
    <s v="K. Bliben"/>
    <x v="182"/>
    <s v="Aug"/>
    <n v="2023"/>
    <d v="1899-12-30T23:06:00"/>
    <x v="0"/>
    <x v="0"/>
    <n v="19"/>
    <x v="3"/>
    <s v="Pacific Islander"/>
    <x v="0"/>
    <x v="1"/>
    <n v="3"/>
    <n v="40"/>
    <s v="Delay"/>
    <x v="12"/>
    <n v="23"/>
    <x v="1"/>
    <x v="2"/>
    <x v="0"/>
    <x v="2"/>
  </r>
  <r>
    <n v="745141282"/>
    <s v="O. Pitchers"/>
    <x v="250"/>
    <s v="Aug"/>
    <n v="2024"/>
    <d v="1899-12-30T00:50:00"/>
    <x v="2"/>
    <x v="0"/>
    <n v="24"/>
    <x v="3"/>
    <s v="Pacific Islander"/>
    <x v="0"/>
    <x v="1"/>
    <n v="4"/>
    <n v="13"/>
    <s v="Within Time"/>
    <x v="4"/>
    <n v="0"/>
    <x v="3"/>
    <x v="2"/>
    <x v="1"/>
    <x v="2"/>
  </r>
  <r>
    <n v="844342932"/>
    <s v="H. Elster"/>
    <x v="342"/>
    <s v="Jun"/>
    <n v="2023"/>
    <d v="1899-12-30T23:16:00"/>
    <x v="3"/>
    <x v="0"/>
    <n v="59"/>
    <x v="2"/>
    <s v="Pacific Islander"/>
    <x v="0"/>
    <x v="1"/>
    <n v="5"/>
    <n v="52"/>
    <s v="Delay"/>
    <x v="2"/>
    <n v="23"/>
    <x v="1"/>
    <x v="1"/>
    <x v="2"/>
    <x v="1"/>
  </r>
  <r>
    <n v="661443953"/>
    <s v="S. Dowers"/>
    <x v="289"/>
    <s v="Aug"/>
    <n v="2024"/>
    <d v="1899-12-30T05:56:00"/>
    <x v="6"/>
    <x v="0"/>
    <n v="6"/>
    <x v="4"/>
    <s v="Pacific Islander"/>
    <x v="0"/>
    <x v="1"/>
    <n v="5"/>
    <n v="48"/>
    <s v="Delay"/>
    <x v="0"/>
    <n v="5"/>
    <x v="3"/>
    <x v="0"/>
    <x v="2"/>
    <x v="0"/>
  </r>
  <r>
    <n v="181541004"/>
    <s v="D. McGriele"/>
    <x v="455"/>
    <s v="Jul"/>
    <n v="2024"/>
    <d v="1899-12-30T19:06:00"/>
    <x v="1"/>
    <x v="0"/>
    <n v="57"/>
    <x v="2"/>
    <s v="Pacific Islander"/>
    <x v="0"/>
    <x v="1"/>
    <n v="6"/>
    <n v="45"/>
    <s v="Delay"/>
    <x v="0"/>
    <n v="19"/>
    <x v="1"/>
    <x v="0"/>
    <x v="0"/>
    <x v="0"/>
  </r>
  <r>
    <n v="879531158"/>
    <s v="O. Dablin"/>
    <x v="530"/>
    <s v="Apr"/>
    <n v="2024"/>
    <d v="1899-12-30T11:05:00"/>
    <x v="3"/>
    <x v="0"/>
    <n v="20"/>
    <x v="3"/>
    <s v="Pacific Islander"/>
    <x v="0"/>
    <x v="1"/>
    <n v="6"/>
    <n v="28"/>
    <s v="Within Time"/>
    <x v="16"/>
    <n v="11"/>
    <x v="0"/>
    <x v="1"/>
    <x v="1"/>
    <x v="1"/>
  </r>
  <r>
    <n v="765956521"/>
    <s v="T. Le Clercq"/>
    <x v="125"/>
    <s v="Aug"/>
    <n v="2024"/>
    <d v="1899-12-30T03:22:00"/>
    <x v="1"/>
    <x v="0"/>
    <n v="29"/>
    <x v="3"/>
    <s v="Pacific Islander"/>
    <x v="0"/>
    <x v="1"/>
    <n v="6"/>
    <n v="47"/>
    <s v="Delay"/>
    <x v="14"/>
    <n v="3"/>
    <x v="3"/>
    <x v="0"/>
    <x v="2"/>
    <x v="0"/>
  </r>
  <r>
    <n v="110128128"/>
    <s v="D. Scoates"/>
    <x v="20"/>
    <s v="May"/>
    <n v="2023"/>
    <d v="1899-12-30T09:49:00"/>
    <x v="4"/>
    <x v="0"/>
    <n v="79"/>
    <x v="5"/>
    <s v="Pacific Islander"/>
    <x v="0"/>
    <x v="1"/>
    <n v="7"/>
    <n v="15"/>
    <s v="Within Time"/>
    <x v="13"/>
    <n v="9"/>
    <x v="0"/>
    <x v="2"/>
    <x v="1"/>
    <x v="2"/>
  </r>
  <r>
    <n v="226681759"/>
    <s v="U. Lacroix"/>
    <x v="119"/>
    <s v="Jan"/>
    <n v="2024"/>
    <d v="1899-12-30T07:21:00"/>
    <x v="4"/>
    <x v="0"/>
    <n v="6"/>
    <x v="4"/>
    <s v="Pacific Islander"/>
    <x v="0"/>
    <x v="1"/>
    <n v="7"/>
    <n v="24"/>
    <s v="Within Time"/>
    <x v="1"/>
    <n v="7"/>
    <x v="0"/>
    <x v="0"/>
    <x v="1"/>
    <x v="0"/>
  </r>
  <r>
    <n v="424929339"/>
    <s v="D. Delle"/>
    <x v="179"/>
    <s v="Jun"/>
    <n v="2023"/>
    <d v="1899-12-30T17:24:00"/>
    <x v="6"/>
    <x v="0"/>
    <n v="12"/>
    <x v="4"/>
    <s v="Pacific Islander"/>
    <x v="0"/>
    <x v="1"/>
    <n v="8"/>
    <n v="57"/>
    <s v="Delay"/>
    <x v="23"/>
    <n v="17"/>
    <x v="2"/>
    <x v="2"/>
    <x v="2"/>
    <x v="2"/>
  </r>
  <r>
    <n v="495109893"/>
    <s v="X. Suddell"/>
    <x v="49"/>
    <s v="Oct"/>
    <n v="2024"/>
    <d v="1899-12-30T09:20:00"/>
    <x v="6"/>
    <x v="0"/>
    <n v="77"/>
    <x v="5"/>
    <s v="Pacific Islander"/>
    <x v="0"/>
    <x v="1"/>
    <n v="8"/>
    <n v="42"/>
    <s v="Delay"/>
    <x v="1"/>
    <n v="9"/>
    <x v="0"/>
    <x v="0"/>
    <x v="0"/>
    <x v="0"/>
  </r>
  <r>
    <n v="592277357"/>
    <s v="I. Schimaschke"/>
    <x v="468"/>
    <s v="Jun"/>
    <n v="2023"/>
    <d v="1899-12-30T00:21:00"/>
    <x v="0"/>
    <x v="0"/>
    <n v="49"/>
    <x v="2"/>
    <s v="Pacific Islander"/>
    <x v="0"/>
    <x v="1"/>
    <n v="9"/>
    <n v="40"/>
    <s v="Delay"/>
    <x v="16"/>
    <n v="0"/>
    <x v="3"/>
    <x v="1"/>
    <x v="0"/>
    <x v="1"/>
  </r>
  <r>
    <n v="567705803"/>
    <s v="N. McCrackan"/>
    <x v="320"/>
    <s v="Jul"/>
    <n v="2023"/>
    <d v="1899-12-30T13:45:00"/>
    <x v="3"/>
    <x v="0"/>
    <n v="9"/>
    <x v="4"/>
    <s v="Pacific Islander"/>
    <x v="0"/>
    <x v="1"/>
    <n v="9"/>
    <n v="14"/>
    <s v="Within Time"/>
    <x v="11"/>
    <n v="13"/>
    <x v="2"/>
    <x v="0"/>
    <x v="1"/>
    <x v="0"/>
  </r>
  <r>
    <n v="303399969"/>
    <s v="T. Thor"/>
    <x v="124"/>
    <s v="Nov"/>
    <n v="2023"/>
    <d v="1899-12-30T11:42:00"/>
    <x v="6"/>
    <x v="0"/>
    <n v="48"/>
    <x v="2"/>
    <s v="Pacific Islander"/>
    <x v="0"/>
    <x v="1"/>
    <n v="10"/>
    <n v="22"/>
    <s v="Within Time"/>
    <x v="28"/>
    <n v="11"/>
    <x v="0"/>
    <x v="0"/>
    <x v="1"/>
    <x v="2"/>
  </r>
  <r>
    <n v="809239007"/>
    <s v="A. Cortes"/>
    <x v="244"/>
    <s v="Jan"/>
    <n v="2024"/>
    <d v="1899-12-30T20:01:00"/>
    <x v="6"/>
    <x v="0"/>
    <n v="50"/>
    <x v="2"/>
    <s v="Pacific Islander"/>
    <x v="2"/>
    <x v="1"/>
    <m/>
    <n v="29"/>
    <s v="Within Time"/>
    <x v="3"/>
    <n v="20"/>
    <x v="1"/>
    <x v="2"/>
    <x v="1"/>
    <x v="2"/>
  </r>
  <r>
    <n v="155011799"/>
    <s v="K. Grew"/>
    <x v="53"/>
    <s v="Jan"/>
    <n v="2024"/>
    <d v="1899-12-30T10:55:00"/>
    <x v="3"/>
    <x v="0"/>
    <n v="74"/>
    <x v="5"/>
    <s v="Pacific Islander"/>
    <x v="2"/>
    <x v="1"/>
    <m/>
    <n v="15"/>
    <s v="Within Time"/>
    <x v="20"/>
    <n v="10"/>
    <x v="0"/>
    <x v="3"/>
    <x v="1"/>
    <x v="0"/>
  </r>
  <r>
    <n v="588384885"/>
    <s v="V. Dinnis"/>
    <x v="171"/>
    <s v="Jul"/>
    <n v="2023"/>
    <d v="1899-12-30T23:56:00"/>
    <x v="5"/>
    <x v="0"/>
    <n v="53"/>
    <x v="2"/>
    <s v="Pacific Islander"/>
    <x v="2"/>
    <x v="1"/>
    <m/>
    <n v="30"/>
    <s v="Delay"/>
    <x v="20"/>
    <n v="23"/>
    <x v="1"/>
    <x v="3"/>
    <x v="1"/>
    <x v="0"/>
  </r>
  <r>
    <n v="337140634"/>
    <s v="W. Vittel"/>
    <x v="264"/>
    <s v="Jun"/>
    <n v="2023"/>
    <d v="1899-12-30T03:16:00"/>
    <x v="1"/>
    <x v="0"/>
    <n v="28"/>
    <x v="3"/>
    <s v="Pacific Islander"/>
    <x v="2"/>
    <x v="1"/>
    <m/>
    <n v="46"/>
    <s v="Delay"/>
    <x v="24"/>
    <n v="3"/>
    <x v="3"/>
    <x v="1"/>
    <x v="2"/>
    <x v="1"/>
  </r>
  <r>
    <n v="399110047"/>
    <s v="X. Gilvary"/>
    <x v="556"/>
    <s v="Mar"/>
    <n v="2024"/>
    <d v="1899-12-30T13:53:00"/>
    <x v="1"/>
    <x v="0"/>
    <n v="39"/>
    <x v="6"/>
    <s v="Pacific Islander"/>
    <x v="2"/>
    <x v="1"/>
    <m/>
    <n v="47"/>
    <s v="Delay"/>
    <x v="11"/>
    <n v="13"/>
    <x v="2"/>
    <x v="0"/>
    <x v="2"/>
    <x v="0"/>
  </r>
  <r>
    <n v="895707727"/>
    <s v="Z. Yelden"/>
    <x v="240"/>
    <s v="Feb"/>
    <n v="2024"/>
    <d v="1899-12-30T14:20:00"/>
    <x v="3"/>
    <x v="0"/>
    <n v="72"/>
    <x v="5"/>
    <s v="Pacific Islander"/>
    <x v="2"/>
    <x v="1"/>
    <n v="9"/>
    <n v="47"/>
    <s v="Delay"/>
    <x v="6"/>
    <n v="14"/>
    <x v="2"/>
    <x v="3"/>
    <x v="2"/>
    <x v="0"/>
  </r>
  <r>
    <n v="176461817"/>
    <s v="M. Eadmeades"/>
    <x v="58"/>
    <s v="Sep"/>
    <n v="2023"/>
    <d v="1899-12-30T14:35:00"/>
    <x v="0"/>
    <x v="0"/>
    <n v="38"/>
    <x v="6"/>
    <s v="Pacific Islander"/>
    <x v="4"/>
    <x v="1"/>
    <m/>
    <n v="47"/>
    <s v="Delay"/>
    <x v="27"/>
    <n v="14"/>
    <x v="2"/>
    <x v="3"/>
    <x v="2"/>
    <x v="0"/>
  </r>
  <r>
    <n v="702974064"/>
    <s v="V. Sawell"/>
    <x v="156"/>
    <s v="Aug"/>
    <n v="2023"/>
    <d v="1899-12-30T10:59:00"/>
    <x v="3"/>
    <x v="0"/>
    <n v="19"/>
    <x v="3"/>
    <s v="Pacific Islander"/>
    <x v="4"/>
    <x v="1"/>
    <m/>
    <n v="17"/>
    <s v="Within Time"/>
    <x v="23"/>
    <n v="10"/>
    <x v="0"/>
    <x v="2"/>
    <x v="1"/>
    <x v="2"/>
  </r>
  <r>
    <n v="615617861"/>
    <s v="Z. Skace"/>
    <x v="295"/>
    <s v="Oct"/>
    <n v="2023"/>
    <d v="1899-12-30T05:01:00"/>
    <x v="3"/>
    <x v="0"/>
    <n v="5"/>
    <x v="4"/>
    <s v="Pacific Islander"/>
    <x v="7"/>
    <x v="1"/>
    <m/>
    <n v="47"/>
    <s v="Delay"/>
    <x v="1"/>
    <n v="5"/>
    <x v="3"/>
    <x v="0"/>
    <x v="2"/>
    <x v="0"/>
  </r>
  <r>
    <n v="852850197"/>
    <s v="D. Shephard"/>
    <x v="520"/>
    <s v="Jul"/>
    <n v="2024"/>
    <d v="1899-12-30T08:54:00"/>
    <x v="4"/>
    <x v="0"/>
    <n v="12"/>
    <x v="4"/>
    <s v="Pacific Islander"/>
    <x v="7"/>
    <x v="1"/>
    <n v="3"/>
    <n v="41"/>
    <s v="Delay"/>
    <x v="1"/>
    <n v="8"/>
    <x v="0"/>
    <x v="0"/>
    <x v="0"/>
    <x v="0"/>
  </r>
  <r>
    <n v="859354402"/>
    <s v="H. Wyburn"/>
    <x v="116"/>
    <s v="Apr"/>
    <n v="2024"/>
    <d v="1899-12-30T22:25:00"/>
    <x v="0"/>
    <x v="0"/>
    <n v="1"/>
    <x v="1"/>
    <s v="Pacific Islander"/>
    <x v="7"/>
    <x v="1"/>
    <n v="8"/>
    <n v="31"/>
    <s v="Delay"/>
    <x v="24"/>
    <n v="22"/>
    <x v="1"/>
    <x v="1"/>
    <x v="0"/>
    <x v="1"/>
  </r>
  <r>
    <n v="857511030"/>
    <s v="B. Andreaccio"/>
    <x v="98"/>
    <s v="Oct"/>
    <n v="2024"/>
    <d v="1899-12-30T19:14:00"/>
    <x v="1"/>
    <x v="0"/>
    <n v="1"/>
    <x v="1"/>
    <s v="Two or More Races"/>
    <x v="6"/>
    <x v="1"/>
    <m/>
    <n v="14"/>
    <s v="Within Time"/>
    <x v="9"/>
    <n v="19"/>
    <x v="1"/>
    <x v="3"/>
    <x v="1"/>
    <x v="0"/>
  </r>
  <r>
    <n v="663898918"/>
    <s v="D. Hulett"/>
    <x v="178"/>
    <s v="Apr"/>
    <n v="2024"/>
    <d v="1899-12-30T07:34:00"/>
    <x v="1"/>
    <x v="0"/>
    <n v="49"/>
    <x v="2"/>
    <s v="Two or More Races"/>
    <x v="6"/>
    <x v="1"/>
    <m/>
    <n v="20"/>
    <s v="Within Time"/>
    <x v="0"/>
    <n v="7"/>
    <x v="0"/>
    <x v="0"/>
    <x v="1"/>
    <x v="0"/>
  </r>
  <r>
    <n v="502808807"/>
    <s v="F. Querrard"/>
    <x v="269"/>
    <s v="Oct"/>
    <n v="2023"/>
    <d v="1899-12-30T06:12:00"/>
    <x v="4"/>
    <x v="0"/>
    <n v="68"/>
    <x v="0"/>
    <s v="Two or More Races"/>
    <x v="6"/>
    <x v="1"/>
    <m/>
    <n v="23"/>
    <s v="Within Time"/>
    <x v="12"/>
    <n v="6"/>
    <x v="0"/>
    <x v="2"/>
    <x v="1"/>
    <x v="2"/>
  </r>
  <r>
    <n v="895413196"/>
    <s v="H. Mattersley"/>
    <x v="377"/>
    <s v="Jun"/>
    <n v="2024"/>
    <d v="1899-12-30T22:09:00"/>
    <x v="6"/>
    <x v="0"/>
    <n v="74"/>
    <x v="5"/>
    <s v="Two or More Races"/>
    <x v="6"/>
    <x v="1"/>
    <m/>
    <n v="44"/>
    <s v="Delay"/>
    <x v="2"/>
    <n v="22"/>
    <x v="1"/>
    <x v="1"/>
    <x v="0"/>
    <x v="1"/>
  </r>
  <r>
    <n v="549914321"/>
    <s v="P. Puleque"/>
    <x v="127"/>
    <s v="Oct"/>
    <n v="2024"/>
    <d v="1899-12-30T04:12:00"/>
    <x v="3"/>
    <x v="0"/>
    <n v="53"/>
    <x v="2"/>
    <s v="Two or More Races"/>
    <x v="6"/>
    <x v="1"/>
    <m/>
    <n v="10"/>
    <s v="Within Time"/>
    <x v="22"/>
    <n v="4"/>
    <x v="3"/>
    <x v="1"/>
    <x v="1"/>
    <x v="1"/>
  </r>
  <r>
    <n v="406878281"/>
    <s v="R. Langelaan"/>
    <x v="337"/>
    <s v="Oct"/>
    <n v="2024"/>
    <d v="1899-12-30T22:35:00"/>
    <x v="2"/>
    <x v="0"/>
    <n v="73"/>
    <x v="5"/>
    <s v="Two or More Races"/>
    <x v="6"/>
    <x v="1"/>
    <m/>
    <n v="28"/>
    <s v="Within Time"/>
    <x v="24"/>
    <n v="22"/>
    <x v="1"/>
    <x v="1"/>
    <x v="1"/>
    <x v="1"/>
  </r>
  <r>
    <n v="207410142"/>
    <s v="Y. Chatto"/>
    <x v="183"/>
    <s v="Aug"/>
    <n v="2023"/>
    <d v="1899-12-30T17:37:00"/>
    <x v="6"/>
    <x v="0"/>
    <n v="76"/>
    <x v="5"/>
    <s v="Two or More Races"/>
    <x v="6"/>
    <x v="1"/>
    <m/>
    <n v="33"/>
    <s v="Delay"/>
    <x v="21"/>
    <n v="17"/>
    <x v="2"/>
    <x v="1"/>
    <x v="0"/>
    <x v="1"/>
  </r>
  <r>
    <n v="382517784"/>
    <s v="E. Simon"/>
    <x v="410"/>
    <s v="Aug"/>
    <n v="2023"/>
    <d v="1899-12-30T12:30:00"/>
    <x v="2"/>
    <x v="0"/>
    <n v="18"/>
    <x v="3"/>
    <s v="Two or More Races"/>
    <x v="6"/>
    <x v="1"/>
    <n v="0"/>
    <n v="11"/>
    <s v="Within Time"/>
    <x v="15"/>
    <n v="12"/>
    <x v="2"/>
    <x v="2"/>
    <x v="1"/>
    <x v="2"/>
  </r>
  <r>
    <n v="766203662"/>
    <s v="N. Sparsholt"/>
    <x v="454"/>
    <s v="Apr"/>
    <n v="2023"/>
    <d v="1899-12-30T01:13:00"/>
    <x v="1"/>
    <x v="0"/>
    <n v="60"/>
    <x v="0"/>
    <s v="Two or More Races"/>
    <x v="6"/>
    <x v="1"/>
    <n v="1"/>
    <n v="35"/>
    <s v="Delay"/>
    <x v="21"/>
    <n v="1"/>
    <x v="3"/>
    <x v="1"/>
    <x v="0"/>
    <x v="1"/>
  </r>
  <r>
    <n v="297602643"/>
    <s v="K. Aron"/>
    <x v="345"/>
    <s v="Apr"/>
    <n v="2023"/>
    <d v="1899-12-30T20:24:00"/>
    <x v="2"/>
    <x v="0"/>
    <n v="37"/>
    <x v="6"/>
    <s v="Two or More Races"/>
    <x v="6"/>
    <x v="1"/>
    <n v="3"/>
    <n v="31"/>
    <s v="Delay"/>
    <x v="22"/>
    <n v="20"/>
    <x v="1"/>
    <x v="1"/>
    <x v="0"/>
    <x v="1"/>
  </r>
  <r>
    <n v="229160094"/>
    <s v="E. Payle"/>
    <x v="253"/>
    <s v="May"/>
    <n v="2023"/>
    <d v="1899-12-30T19:02:00"/>
    <x v="2"/>
    <x v="0"/>
    <n v="63"/>
    <x v="0"/>
    <s v="Two or More Races"/>
    <x v="6"/>
    <x v="1"/>
    <n v="7"/>
    <n v="56"/>
    <s v="Delay"/>
    <x v="6"/>
    <n v="19"/>
    <x v="1"/>
    <x v="3"/>
    <x v="2"/>
    <x v="0"/>
  </r>
  <r>
    <n v="153916324"/>
    <s v="B. Vittle"/>
    <x v="78"/>
    <s v="Sep"/>
    <n v="2024"/>
    <d v="1899-12-30T20:24:00"/>
    <x v="0"/>
    <x v="0"/>
    <n v="37"/>
    <x v="6"/>
    <s v="Two or More Races"/>
    <x v="3"/>
    <x v="1"/>
    <m/>
    <n v="47"/>
    <s v="Delay"/>
    <x v="25"/>
    <n v="20"/>
    <x v="1"/>
    <x v="0"/>
    <x v="2"/>
    <x v="0"/>
  </r>
  <r>
    <n v="228698026"/>
    <s v="D. Dives"/>
    <x v="549"/>
    <s v="Oct"/>
    <n v="2024"/>
    <d v="1899-12-30T09:47:00"/>
    <x v="0"/>
    <x v="0"/>
    <n v="68"/>
    <x v="0"/>
    <s v="Two or More Races"/>
    <x v="3"/>
    <x v="1"/>
    <m/>
    <n v="18"/>
    <s v="Within Time"/>
    <x v="11"/>
    <n v="9"/>
    <x v="0"/>
    <x v="0"/>
    <x v="1"/>
    <x v="0"/>
  </r>
  <r>
    <n v="722515042"/>
    <s v="D. Vinas"/>
    <x v="342"/>
    <s v="Jun"/>
    <n v="2023"/>
    <d v="1899-12-30T10:40:00"/>
    <x v="3"/>
    <x v="0"/>
    <n v="71"/>
    <x v="5"/>
    <s v="Two or More Races"/>
    <x v="3"/>
    <x v="1"/>
    <m/>
    <n v="43"/>
    <s v="Delay"/>
    <x v="2"/>
    <n v="10"/>
    <x v="0"/>
    <x v="1"/>
    <x v="0"/>
    <x v="1"/>
  </r>
  <r>
    <n v="602057479"/>
    <s v="A. Ambrogioni"/>
    <x v="533"/>
    <s v="Oct"/>
    <n v="2023"/>
    <d v="1899-12-30T09:55:00"/>
    <x v="5"/>
    <x v="0"/>
    <n v="12"/>
    <x v="4"/>
    <s v="Two or More Races"/>
    <x v="3"/>
    <x v="1"/>
    <n v="6"/>
    <n v="44"/>
    <s v="Delay"/>
    <x v="22"/>
    <n v="9"/>
    <x v="0"/>
    <x v="1"/>
    <x v="0"/>
    <x v="1"/>
  </r>
  <r>
    <n v="638722352"/>
    <s v="L. Bramelt"/>
    <x v="143"/>
    <s v="Jun"/>
    <n v="2023"/>
    <d v="1899-12-30T06:44:00"/>
    <x v="6"/>
    <x v="0"/>
    <n v="3"/>
    <x v="1"/>
    <s v="Two or More Races"/>
    <x v="3"/>
    <x v="1"/>
    <n v="6"/>
    <n v="25"/>
    <s v="Within Time"/>
    <x v="22"/>
    <n v="6"/>
    <x v="0"/>
    <x v="1"/>
    <x v="1"/>
    <x v="1"/>
  </r>
  <r>
    <n v="250959552"/>
    <s v="H. Archambault"/>
    <x v="446"/>
    <s v="Nov"/>
    <n v="2023"/>
    <d v="1899-12-30T13:38:00"/>
    <x v="4"/>
    <x v="0"/>
    <n v="72"/>
    <x v="5"/>
    <s v="Two or More Races"/>
    <x v="3"/>
    <x v="1"/>
    <n v="8"/>
    <n v="27"/>
    <s v="Within Time"/>
    <x v="27"/>
    <n v="13"/>
    <x v="2"/>
    <x v="3"/>
    <x v="1"/>
    <x v="0"/>
  </r>
  <r>
    <n v="716395317"/>
    <s v="A. Penhalurick"/>
    <x v="453"/>
    <s v="Aug"/>
    <n v="2024"/>
    <d v="1899-12-30T05:00:00"/>
    <x v="6"/>
    <x v="0"/>
    <n v="14"/>
    <x v="4"/>
    <s v="Two or More Races"/>
    <x v="1"/>
    <x v="1"/>
    <m/>
    <n v="49"/>
    <s v="Delay"/>
    <x v="23"/>
    <n v="5"/>
    <x v="3"/>
    <x v="2"/>
    <x v="2"/>
    <x v="2"/>
  </r>
  <r>
    <n v="220582901"/>
    <s v="B. Kilpatrick"/>
    <x v="139"/>
    <s v="Dec"/>
    <n v="2023"/>
    <d v="1899-12-30T15:47:00"/>
    <x v="5"/>
    <x v="0"/>
    <n v="26"/>
    <x v="3"/>
    <s v="Two or More Races"/>
    <x v="1"/>
    <x v="1"/>
    <m/>
    <n v="44"/>
    <s v="Delay"/>
    <x v="13"/>
    <n v="15"/>
    <x v="2"/>
    <x v="2"/>
    <x v="0"/>
    <x v="2"/>
  </r>
  <r>
    <n v="861548231"/>
    <s v="B. Tesh"/>
    <x v="290"/>
    <s v="May"/>
    <n v="2023"/>
    <d v="1899-12-30T05:24:00"/>
    <x v="2"/>
    <x v="0"/>
    <n v="6"/>
    <x v="4"/>
    <s v="Two or More Races"/>
    <x v="1"/>
    <x v="1"/>
    <m/>
    <n v="49"/>
    <s v="Delay"/>
    <x v="10"/>
    <n v="5"/>
    <x v="3"/>
    <x v="2"/>
    <x v="2"/>
    <x v="2"/>
  </r>
  <r>
    <n v="421843059"/>
    <s v="C. Earry"/>
    <x v="339"/>
    <s v="Feb"/>
    <n v="2024"/>
    <d v="1899-12-30T17:52:00"/>
    <x v="3"/>
    <x v="0"/>
    <n v="37"/>
    <x v="6"/>
    <s v="Two or More Races"/>
    <x v="1"/>
    <x v="1"/>
    <m/>
    <n v="39"/>
    <s v="Delay"/>
    <x v="10"/>
    <n v="17"/>
    <x v="2"/>
    <x v="2"/>
    <x v="0"/>
    <x v="2"/>
  </r>
  <r>
    <n v="710200028"/>
    <s v="C. Driver"/>
    <x v="407"/>
    <s v="Oct"/>
    <n v="2023"/>
    <d v="1899-12-30T12:18:00"/>
    <x v="6"/>
    <x v="0"/>
    <n v="23"/>
    <x v="3"/>
    <s v="Two or More Races"/>
    <x v="1"/>
    <x v="1"/>
    <m/>
    <n v="47"/>
    <s v="Delay"/>
    <x v="8"/>
    <n v="12"/>
    <x v="2"/>
    <x v="3"/>
    <x v="2"/>
    <x v="1"/>
  </r>
  <r>
    <n v="175654422"/>
    <s v="C. Skeemor"/>
    <x v="162"/>
    <s v="Jul"/>
    <n v="2024"/>
    <d v="1899-12-30T22:35:00"/>
    <x v="1"/>
    <x v="0"/>
    <n v="56"/>
    <x v="2"/>
    <s v="Two or More Races"/>
    <x v="1"/>
    <x v="1"/>
    <m/>
    <n v="49"/>
    <s v="Delay"/>
    <x v="22"/>
    <n v="22"/>
    <x v="1"/>
    <x v="1"/>
    <x v="2"/>
    <x v="1"/>
  </r>
  <r>
    <n v="425533080"/>
    <s v="D. Hardisty"/>
    <x v="465"/>
    <s v="Jul"/>
    <n v="2024"/>
    <d v="1899-12-30T00:09:00"/>
    <x v="0"/>
    <x v="0"/>
    <n v="10"/>
    <x v="4"/>
    <s v="Two or More Races"/>
    <x v="1"/>
    <x v="1"/>
    <m/>
    <n v="13"/>
    <s v="Within Time"/>
    <x v="8"/>
    <n v="0"/>
    <x v="3"/>
    <x v="3"/>
    <x v="1"/>
    <x v="1"/>
  </r>
  <r>
    <n v="405983403"/>
    <s v="D. Clempton"/>
    <x v="224"/>
    <s v="May"/>
    <n v="2024"/>
    <d v="1899-12-30T11:33:00"/>
    <x v="2"/>
    <x v="0"/>
    <n v="27"/>
    <x v="3"/>
    <s v="Two or More Races"/>
    <x v="1"/>
    <x v="1"/>
    <m/>
    <n v="30"/>
    <s v="Delay"/>
    <x v="30"/>
    <n v="11"/>
    <x v="0"/>
    <x v="3"/>
    <x v="1"/>
    <x v="1"/>
  </r>
  <r>
    <n v="480761082"/>
    <s v="E. Weildish"/>
    <x v="87"/>
    <s v="Oct"/>
    <n v="2023"/>
    <d v="1899-12-30T01:28:00"/>
    <x v="0"/>
    <x v="0"/>
    <n v="30"/>
    <x v="6"/>
    <s v="Two or More Races"/>
    <x v="1"/>
    <x v="1"/>
    <m/>
    <n v="33"/>
    <s v="Delay"/>
    <x v="2"/>
    <n v="1"/>
    <x v="3"/>
    <x v="1"/>
    <x v="0"/>
    <x v="1"/>
  </r>
  <r>
    <n v="732878678"/>
    <s v="F. Clubb"/>
    <x v="174"/>
    <s v="Oct"/>
    <n v="2023"/>
    <d v="1899-12-30T12:37:00"/>
    <x v="4"/>
    <x v="0"/>
    <n v="52"/>
    <x v="2"/>
    <s v="Two or More Races"/>
    <x v="1"/>
    <x v="1"/>
    <m/>
    <n v="12"/>
    <s v="Within Time"/>
    <x v="11"/>
    <n v="12"/>
    <x v="2"/>
    <x v="0"/>
    <x v="1"/>
    <x v="0"/>
  </r>
  <r>
    <n v="726232278"/>
    <s v="G. Downes"/>
    <x v="12"/>
    <s v="Nov"/>
    <n v="2023"/>
    <d v="1899-12-30T19:49:00"/>
    <x v="3"/>
    <x v="0"/>
    <n v="63"/>
    <x v="0"/>
    <s v="Two or More Races"/>
    <x v="1"/>
    <x v="1"/>
    <m/>
    <n v="14"/>
    <s v="Within Time"/>
    <x v="9"/>
    <n v="19"/>
    <x v="1"/>
    <x v="3"/>
    <x v="1"/>
    <x v="0"/>
  </r>
  <r>
    <n v="155300799"/>
    <s v="G. Trever"/>
    <x v="297"/>
    <s v="Jun"/>
    <n v="2024"/>
    <d v="1899-12-30T22:56:00"/>
    <x v="4"/>
    <x v="0"/>
    <n v="65"/>
    <x v="0"/>
    <s v="Two or More Races"/>
    <x v="1"/>
    <x v="1"/>
    <m/>
    <n v="25"/>
    <s v="Within Time"/>
    <x v="24"/>
    <n v="22"/>
    <x v="1"/>
    <x v="1"/>
    <x v="1"/>
    <x v="1"/>
  </r>
  <r>
    <n v="318436176"/>
    <s v="G. Yvens"/>
    <x v="12"/>
    <s v="Nov"/>
    <n v="2023"/>
    <d v="1899-12-30T13:34:00"/>
    <x v="3"/>
    <x v="0"/>
    <n v="12"/>
    <x v="4"/>
    <s v="Two or More Races"/>
    <x v="1"/>
    <x v="1"/>
    <m/>
    <n v="27"/>
    <s v="Within Time"/>
    <x v="9"/>
    <n v="13"/>
    <x v="2"/>
    <x v="3"/>
    <x v="1"/>
    <x v="0"/>
  </r>
  <r>
    <n v="181932611"/>
    <s v="G. Molan"/>
    <x v="422"/>
    <s v="Feb"/>
    <n v="2024"/>
    <d v="1899-12-30T09:31:00"/>
    <x v="1"/>
    <x v="0"/>
    <n v="42"/>
    <x v="6"/>
    <s v="Two or More Races"/>
    <x v="1"/>
    <x v="1"/>
    <m/>
    <n v="53"/>
    <s v="Delay"/>
    <x v="8"/>
    <n v="9"/>
    <x v="0"/>
    <x v="3"/>
    <x v="2"/>
    <x v="1"/>
  </r>
  <r>
    <n v="324260684"/>
    <s v="H. Burston"/>
    <x v="210"/>
    <s v="Nov"/>
    <n v="2023"/>
    <d v="1899-12-30T22:01:00"/>
    <x v="6"/>
    <x v="0"/>
    <n v="35"/>
    <x v="6"/>
    <s v="Two or More Races"/>
    <x v="1"/>
    <x v="1"/>
    <m/>
    <n v="16"/>
    <s v="Within Time"/>
    <x v="16"/>
    <n v="22"/>
    <x v="1"/>
    <x v="1"/>
    <x v="1"/>
    <x v="1"/>
  </r>
  <r>
    <n v="123989698"/>
    <s v="H. Wetherburn"/>
    <x v="239"/>
    <s v="Jan"/>
    <n v="2024"/>
    <d v="1899-12-30T14:36:00"/>
    <x v="2"/>
    <x v="0"/>
    <n v="2"/>
    <x v="1"/>
    <s v="Two or More Races"/>
    <x v="1"/>
    <x v="1"/>
    <m/>
    <n v="33"/>
    <s v="Delay"/>
    <x v="25"/>
    <n v="14"/>
    <x v="2"/>
    <x v="0"/>
    <x v="0"/>
    <x v="0"/>
  </r>
  <r>
    <n v="105904686"/>
    <s v="I. Matheson"/>
    <x v="439"/>
    <s v="May"/>
    <n v="2023"/>
    <d v="1899-12-30T03:26:00"/>
    <x v="6"/>
    <x v="0"/>
    <n v="5"/>
    <x v="4"/>
    <s v="Two or More Races"/>
    <x v="1"/>
    <x v="1"/>
    <m/>
    <n v="13"/>
    <s v="Within Time"/>
    <x v="30"/>
    <n v="3"/>
    <x v="3"/>
    <x v="3"/>
    <x v="1"/>
    <x v="1"/>
  </r>
  <r>
    <n v="754297388"/>
    <s v="I. Somerville"/>
    <x v="548"/>
    <s v="Oct"/>
    <n v="2024"/>
    <d v="1899-12-30T07:31:00"/>
    <x v="1"/>
    <x v="0"/>
    <n v="22"/>
    <x v="3"/>
    <s v="Two or More Races"/>
    <x v="1"/>
    <x v="1"/>
    <m/>
    <n v="16"/>
    <s v="Within Time"/>
    <x v="5"/>
    <n v="7"/>
    <x v="0"/>
    <x v="0"/>
    <x v="1"/>
    <x v="0"/>
  </r>
  <r>
    <n v="569936173"/>
    <s v="K. Hurl"/>
    <x v="225"/>
    <s v="May"/>
    <n v="2024"/>
    <d v="1899-12-30T05:36:00"/>
    <x v="5"/>
    <x v="0"/>
    <n v="71"/>
    <x v="5"/>
    <s v="Two or More Races"/>
    <x v="1"/>
    <x v="1"/>
    <m/>
    <n v="16"/>
    <s v="Within Time"/>
    <x v="14"/>
    <n v="5"/>
    <x v="3"/>
    <x v="0"/>
    <x v="1"/>
    <x v="0"/>
  </r>
  <r>
    <n v="282107870"/>
    <s v="K. Crosham"/>
    <x v="437"/>
    <s v="Jun"/>
    <n v="2024"/>
    <d v="1899-12-30T00:31:00"/>
    <x v="5"/>
    <x v="0"/>
    <n v="27"/>
    <x v="3"/>
    <s v="Two or More Races"/>
    <x v="1"/>
    <x v="1"/>
    <m/>
    <n v="51"/>
    <s v="Delay"/>
    <x v="26"/>
    <n v="0"/>
    <x v="3"/>
    <x v="2"/>
    <x v="2"/>
    <x v="2"/>
  </r>
  <r>
    <n v="141761186"/>
    <s v="K. Alentyev"/>
    <x v="27"/>
    <s v="Jul"/>
    <n v="2024"/>
    <d v="1899-12-30T18:32:00"/>
    <x v="3"/>
    <x v="0"/>
    <n v="51"/>
    <x v="2"/>
    <s v="Two or More Races"/>
    <x v="1"/>
    <x v="1"/>
    <m/>
    <n v="52"/>
    <s v="Delay"/>
    <x v="16"/>
    <n v="18"/>
    <x v="1"/>
    <x v="1"/>
    <x v="2"/>
    <x v="1"/>
  </r>
  <r>
    <n v="142426161"/>
    <s v="K. McKeon"/>
    <x v="87"/>
    <s v="Oct"/>
    <n v="2023"/>
    <d v="1899-12-30T18:57:00"/>
    <x v="0"/>
    <x v="0"/>
    <n v="39"/>
    <x v="6"/>
    <s v="Two or More Races"/>
    <x v="1"/>
    <x v="1"/>
    <m/>
    <n v="57"/>
    <s v="Delay"/>
    <x v="2"/>
    <n v="18"/>
    <x v="1"/>
    <x v="1"/>
    <x v="2"/>
    <x v="1"/>
  </r>
  <r>
    <n v="418542363"/>
    <s v="L. Badsworth"/>
    <x v="556"/>
    <s v="Mar"/>
    <n v="2024"/>
    <d v="1899-12-30T10:53:00"/>
    <x v="1"/>
    <x v="0"/>
    <n v="41"/>
    <x v="6"/>
    <s v="Two or More Races"/>
    <x v="1"/>
    <x v="1"/>
    <m/>
    <n v="20"/>
    <s v="Within Time"/>
    <x v="11"/>
    <n v="10"/>
    <x v="0"/>
    <x v="0"/>
    <x v="1"/>
    <x v="0"/>
  </r>
  <r>
    <n v="271548655"/>
    <s v="L. MacGahy"/>
    <x v="53"/>
    <s v="Jan"/>
    <n v="2024"/>
    <d v="1899-12-30T15:15:00"/>
    <x v="3"/>
    <x v="0"/>
    <n v="43"/>
    <x v="6"/>
    <s v="Two or More Races"/>
    <x v="1"/>
    <x v="1"/>
    <m/>
    <n v="49"/>
    <s v="Delay"/>
    <x v="20"/>
    <n v="15"/>
    <x v="2"/>
    <x v="3"/>
    <x v="2"/>
    <x v="0"/>
  </r>
  <r>
    <n v="676017454"/>
    <s v="N. Snowball"/>
    <x v="347"/>
    <s v="Oct"/>
    <n v="2024"/>
    <d v="1899-12-30T14:28:00"/>
    <x v="6"/>
    <x v="0"/>
    <n v="73"/>
    <x v="5"/>
    <s v="Two or More Races"/>
    <x v="1"/>
    <x v="1"/>
    <m/>
    <n v="41"/>
    <s v="Delay"/>
    <x v="21"/>
    <n v="14"/>
    <x v="2"/>
    <x v="1"/>
    <x v="0"/>
    <x v="1"/>
  </r>
  <r>
    <n v="305513246"/>
    <s v="O. Grayshon"/>
    <x v="355"/>
    <s v="Jun"/>
    <n v="2023"/>
    <d v="1899-12-30T00:16:00"/>
    <x v="0"/>
    <x v="0"/>
    <n v="27"/>
    <x v="3"/>
    <s v="Two or More Races"/>
    <x v="1"/>
    <x v="1"/>
    <m/>
    <n v="16"/>
    <s v="Within Time"/>
    <x v="20"/>
    <n v="0"/>
    <x v="3"/>
    <x v="3"/>
    <x v="1"/>
    <x v="0"/>
  </r>
  <r>
    <n v="679319861"/>
    <s v="O. Powys"/>
    <x v="319"/>
    <s v="Oct"/>
    <n v="2024"/>
    <d v="1899-12-30T19:47:00"/>
    <x v="0"/>
    <x v="0"/>
    <n v="48"/>
    <x v="2"/>
    <s v="Two or More Races"/>
    <x v="1"/>
    <x v="1"/>
    <m/>
    <n v="17"/>
    <s v="Within Time"/>
    <x v="30"/>
    <n v="19"/>
    <x v="1"/>
    <x v="3"/>
    <x v="1"/>
    <x v="1"/>
  </r>
  <r>
    <n v="401739481"/>
    <s v="P. Ivanilov"/>
    <x v="559"/>
    <s v="Jul"/>
    <n v="2024"/>
    <d v="1899-12-30T19:55:00"/>
    <x v="0"/>
    <x v="0"/>
    <n v="19"/>
    <x v="3"/>
    <s v="Two or More Races"/>
    <x v="1"/>
    <x v="1"/>
    <m/>
    <n v="12"/>
    <s v="Within Time"/>
    <x v="24"/>
    <n v="19"/>
    <x v="1"/>
    <x v="1"/>
    <x v="1"/>
    <x v="1"/>
  </r>
  <r>
    <n v="429167013"/>
    <s v="Q. Chalk"/>
    <x v="30"/>
    <s v="Jan"/>
    <n v="2024"/>
    <d v="1899-12-30T16:09:00"/>
    <x v="6"/>
    <x v="0"/>
    <n v="79"/>
    <x v="5"/>
    <s v="Two or More Races"/>
    <x v="1"/>
    <x v="1"/>
    <m/>
    <n v="11"/>
    <s v="Within Time"/>
    <x v="11"/>
    <n v="16"/>
    <x v="2"/>
    <x v="0"/>
    <x v="1"/>
    <x v="0"/>
  </r>
  <r>
    <n v="103678893"/>
    <s v="Q. Eddington"/>
    <x v="120"/>
    <s v="Jul"/>
    <n v="2024"/>
    <d v="1899-12-30T13:41:00"/>
    <x v="6"/>
    <x v="0"/>
    <n v="36"/>
    <x v="6"/>
    <s v="Two or More Races"/>
    <x v="1"/>
    <x v="1"/>
    <m/>
    <n v="36"/>
    <s v="Delay"/>
    <x v="11"/>
    <n v="13"/>
    <x v="2"/>
    <x v="0"/>
    <x v="0"/>
    <x v="0"/>
  </r>
  <r>
    <n v="393705356"/>
    <s v="Q. Buzzing"/>
    <x v="215"/>
    <s v="Jul"/>
    <n v="2024"/>
    <d v="1899-12-30T23:53:00"/>
    <x v="3"/>
    <x v="0"/>
    <n v="70"/>
    <x v="5"/>
    <s v="Two or More Races"/>
    <x v="1"/>
    <x v="1"/>
    <m/>
    <n v="42"/>
    <s v="Delay"/>
    <x v="20"/>
    <n v="23"/>
    <x v="1"/>
    <x v="3"/>
    <x v="0"/>
    <x v="0"/>
  </r>
  <r>
    <n v="166365523"/>
    <s v="R. Claiden"/>
    <x v="180"/>
    <s v="Apr"/>
    <n v="2023"/>
    <d v="1899-12-30T07:15:00"/>
    <x v="2"/>
    <x v="0"/>
    <n v="70"/>
    <x v="5"/>
    <s v="Two or More Races"/>
    <x v="1"/>
    <x v="1"/>
    <m/>
    <n v="17"/>
    <s v="Within Time"/>
    <x v="23"/>
    <n v="7"/>
    <x v="0"/>
    <x v="2"/>
    <x v="1"/>
    <x v="2"/>
  </r>
  <r>
    <n v="239358156"/>
    <s v="R. Aikin"/>
    <x v="538"/>
    <s v="May"/>
    <n v="2024"/>
    <d v="1899-12-30T17:24:00"/>
    <x v="1"/>
    <x v="0"/>
    <n v="27"/>
    <x v="3"/>
    <s v="Two or More Races"/>
    <x v="1"/>
    <x v="1"/>
    <m/>
    <n v="39"/>
    <s v="Delay"/>
    <x v="2"/>
    <n v="17"/>
    <x v="2"/>
    <x v="1"/>
    <x v="0"/>
    <x v="1"/>
  </r>
  <r>
    <n v="412759383"/>
    <s v="R. Potzold"/>
    <x v="422"/>
    <s v="Feb"/>
    <n v="2024"/>
    <d v="1899-12-30T22:07:00"/>
    <x v="1"/>
    <x v="0"/>
    <n v="64"/>
    <x v="0"/>
    <s v="Two or More Races"/>
    <x v="1"/>
    <x v="1"/>
    <m/>
    <n v="46"/>
    <s v="Delay"/>
    <x v="8"/>
    <n v="22"/>
    <x v="1"/>
    <x v="3"/>
    <x v="2"/>
    <x v="1"/>
  </r>
  <r>
    <n v="419921735"/>
    <s v="R. McNeice"/>
    <x v="422"/>
    <s v="Feb"/>
    <n v="2024"/>
    <d v="1899-12-30T11:00:00"/>
    <x v="1"/>
    <x v="0"/>
    <n v="15"/>
    <x v="3"/>
    <s v="Two or More Races"/>
    <x v="1"/>
    <x v="1"/>
    <m/>
    <n v="57"/>
    <s v="Delay"/>
    <x v="8"/>
    <n v="11"/>
    <x v="0"/>
    <x v="3"/>
    <x v="2"/>
    <x v="1"/>
  </r>
  <r>
    <n v="436044586"/>
    <s v="T. Himpson"/>
    <x v="422"/>
    <s v="Feb"/>
    <n v="2024"/>
    <d v="1899-12-30T02:23:00"/>
    <x v="1"/>
    <x v="0"/>
    <n v="42"/>
    <x v="6"/>
    <s v="Two or More Races"/>
    <x v="1"/>
    <x v="1"/>
    <m/>
    <n v="17"/>
    <s v="Within Time"/>
    <x v="8"/>
    <n v="2"/>
    <x v="3"/>
    <x v="3"/>
    <x v="1"/>
    <x v="1"/>
  </r>
  <r>
    <n v="316168848"/>
    <s v="T. Andree"/>
    <x v="248"/>
    <s v="Apr"/>
    <n v="2023"/>
    <d v="1899-12-30T20:10:00"/>
    <x v="5"/>
    <x v="0"/>
    <n v="29"/>
    <x v="3"/>
    <s v="Two or More Races"/>
    <x v="1"/>
    <x v="1"/>
    <m/>
    <n v="23"/>
    <s v="Within Time"/>
    <x v="26"/>
    <n v="20"/>
    <x v="1"/>
    <x v="2"/>
    <x v="1"/>
    <x v="2"/>
  </r>
  <r>
    <n v="349090489"/>
    <s v="U. Bondar"/>
    <x v="69"/>
    <s v="Mar"/>
    <n v="2024"/>
    <d v="1899-12-30T20:17:00"/>
    <x v="2"/>
    <x v="0"/>
    <n v="24"/>
    <x v="3"/>
    <s v="Two or More Races"/>
    <x v="1"/>
    <x v="1"/>
    <m/>
    <n v="10"/>
    <s v="Within Time"/>
    <x v="16"/>
    <n v="20"/>
    <x v="1"/>
    <x v="1"/>
    <x v="1"/>
    <x v="1"/>
  </r>
  <r>
    <n v="709660043"/>
    <s v="U. Salle"/>
    <x v="441"/>
    <s v="Apr"/>
    <n v="2024"/>
    <d v="1899-12-30T05:13:00"/>
    <x v="1"/>
    <x v="0"/>
    <n v="31"/>
    <x v="6"/>
    <s v="Two or More Races"/>
    <x v="1"/>
    <x v="1"/>
    <m/>
    <n v="15"/>
    <s v="Within Time"/>
    <x v="23"/>
    <n v="5"/>
    <x v="3"/>
    <x v="2"/>
    <x v="1"/>
    <x v="2"/>
  </r>
  <r>
    <n v="292743783"/>
    <s v="W. Ferrillio"/>
    <x v="12"/>
    <s v="Nov"/>
    <n v="2023"/>
    <d v="1899-12-30T20:13:00"/>
    <x v="3"/>
    <x v="0"/>
    <n v="31"/>
    <x v="6"/>
    <s v="Two or More Races"/>
    <x v="1"/>
    <x v="1"/>
    <m/>
    <n v="23"/>
    <s v="Within Time"/>
    <x v="9"/>
    <n v="20"/>
    <x v="1"/>
    <x v="3"/>
    <x v="1"/>
    <x v="0"/>
  </r>
  <r>
    <n v="719680598"/>
    <s v="W. Lindmark"/>
    <x v="578"/>
    <s v="Jul"/>
    <n v="2023"/>
    <d v="1899-12-30T05:43:00"/>
    <x v="2"/>
    <x v="0"/>
    <n v="25"/>
    <x v="3"/>
    <s v="Two or More Races"/>
    <x v="1"/>
    <x v="1"/>
    <m/>
    <n v="30"/>
    <s v="Delay"/>
    <x v="23"/>
    <n v="5"/>
    <x v="3"/>
    <x v="2"/>
    <x v="1"/>
    <x v="2"/>
  </r>
  <r>
    <n v="796613221"/>
    <s v="X. Grealy"/>
    <x v="420"/>
    <s v="Jun"/>
    <n v="2023"/>
    <d v="1899-12-30T20:29:00"/>
    <x v="1"/>
    <x v="0"/>
    <n v="11"/>
    <x v="4"/>
    <s v="Two or More Races"/>
    <x v="1"/>
    <x v="1"/>
    <m/>
    <n v="24"/>
    <s v="Within Time"/>
    <x v="8"/>
    <n v="20"/>
    <x v="1"/>
    <x v="3"/>
    <x v="1"/>
    <x v="1"/>
  </r>
  <r>
    <n v="195117509"/>
    <s v="X. McEachern"/>
    <x v="239"/>
    <s v="Jan"/>
    <n v="2024"/>
    <d v="1899-12-30T10:58:00"/>
    <x v="2"/>
    <x v="0"/>
    <n v="31"/>
    <x v="6"/>
    <s v="Two or More Races"/>
    <x v="1"/>
    <x v="1"/>
    <m/>
    <n v="28"/>
    <s v="Within Time"/>
    <x v="25"/>
    <n v="10"/>
    <x v="0"/>
    <x v="0"/>
    <x v="1"/>
    <x v="0"/>
  </r>
  <r>
    <n v="721806855"/>
    <s v="Y. Borgne"/>
    <x v="26"/>
    <s v="Mar"/>
    <n v="2024"/>
    <d v="1899-12-30T05:27:00"/>
    <x v="4"/>
    <x v="0"/>
    <n v="67"/>
    <x v="0"/>
    <s v="Two or More Races"/>
    <x v="1"/>
    <x v="1"/>
    <m/>
    <n v="25"/>
    <s v="Within Time"/>
    <x v="6"/>
    <n v="5"/>
    <x v="3"/>
    <x v="3"/>
    <x v="1"/>
    <x v="0"/>
  </r>
  <r>
    <n v="566485826"/>
    <s v="Z. Cloonan"/>
    <x v="370"/>
    <s v="Jan"/>
    <n v="2024"/>
    <d v="1899-12-30T15:08:00"/>
    <x v="6"/>
    <x v="0"/>
    <n v="49"/>
    <x v="2"/>
    <s v="Two or More Races"/>
    <x v="1"/>
    <x v="1"/>
    <m/>
    <n v="14"/>
    <s v="Within Time"/>
    <x v="30"/>
    <n v="15"/>
    <x v="2"/>
    <x v="3"/>
    <x v="1"/>
    <x v="1"/>
  </r>
  <r>
    <n v="380828989"/>
    <s v="Z. Glantz"/>
    <x v="226"/>
    <s v="Sep"/>
    <n v="2023"/>
    <d v="1899-12-30T07:21:00"/>
    <x v="6"/>
    <x v="0"/>
    <n v="57"/>
    <x v="2"/>
    <s v="Two or More Races"/>
    <x v="1"/>
    <x v="1"/>
    <m/>
    <n v="40"/>
    <s v="Delay"/>
    <x v="7"/>
    <n v="7"/>
    <x v="0"/>
    <x v="2"/>
    <x v="0"/>
    <x v="2"/>
  </r>
  <r>
    <n v="587825849"/>
    <s v="G. Bierling"/>
    <x v="518"/>
    <s v="Apr"/>
    <n v="2023"/>
    <d v="1899-12-30T22:19:00"/>
    <x v="0"/>
    <x v="0"/>
    <n v="2"/>
    <x v="1"/>
    <s v="Two or More Races"/>
    <x v="1"/>
    <x v="1"/>
    <n v="0"/>
    <n v="44"/>
    <s v="Delay"/>
    <x v="18"/>
    <n v="22"/>
    <x v="1"/>
    <x v="1"/>
    <x v="0"/>
    <x v="1"/>
  </r>
  <r>
    <n v="555748070"/>
    <s v="N. Baxstare"/>
    <x v="391"/>
    <s v="Feb"/>
    <n v="2024"/>
    <d v="1899-12-30T22:04:00"/>
    <x v="0"/>
    <x v="0"/>
    <n v="44"/>
    <x v="6"/>
    <s v="Two or More Races"/>
    <x v="1"/>
    <x v="1"/>
    <n v="0"/>
    <n v="32"/>
    <s v="Delay"/>
    <x v="16"/>
    <n v="22"/>
    <x v="1"/>
    <x v="1"/>
    <x v="0"/>
    <x v="1"/>
  </r>
  <r>
    <n v="510360741"/>
    <s v="Z. Lunck"/>
    <x v="570"/>
    <s v="Jun"/>
    <n v="2024"/>
    <d v="1899-12-30T09:38:00"/>
    <x v="2"/>
    <x v="0"/>
    <n v="22"/>
    <x v="3"/>
    <s v="Two or More Races"/>
    <x v="1"/>
    <x v="1"/>
    <n v="0"/>
    <n v="41"/>
    <s v="Delay"/>
    <x v="22"/>
    <n v="9"/>
    <x v="0"/>
    <x v="1"/>
    <x v="0"/>
    <x v="1"/>
  </r>
  <r>
    <n v="445426045"/>
    <s v="B. Farrimond"/>
    <x v="284"/>
    <s v="Sep"/>
    <n v="2023"/>
    <d v="1899-12-30T18:53:00"/>
    <x v="5"/>
    <x v="0"/>
    <n v="60"/>
    <x v="0"/>
    <s v="Two or More Races"/>
    <x v="1"/>
    <x v="1"/>
    <n v="1"/>
    <n v="43"/>
    <s v="Delay"/>
    <x v="19"/>
    <n v="18"/>
    <x v="1"/>
    <x v="3"/>
    <x v="0"/>
    <x v="1"/>
  </r>
  <r>
    <n v="649490692"/>
    <s v="G. Merrall"/>
    <x v="215"/>
    <s v="Jul"/>
    <n v="2024"/>
    <d v="1899-12-30T07:14:00"/>
    <x v="3"/>
    <x v="0"/>
    <n v="46"/>
    <x v="2"/>
    <s v="Two or More Races"/>
    <x v="1"/>
    <x v="1"/>
    <n v="1"/>
    <n v="25"/>
    <s v="Within Time"/>
    <x v="20"/>
    <n v="7"/>
    <x v="0"/>
    <x v="3"/>
    <x v="1"/>
    <x v="0"/>
  </r>
  <r>
    <n v="348115757"/>
    <s v="L. Gregs"/>
    <x v="329"/>
    <s v="Oct"/>
    <n v="2023"/>
    <d v="1899-12-30T11:28:00"/>
    <x v="2"/>
    <x v="0"/>
    <n v="50"/>
    <x v="2"/>
    <s v="Two or More Races"/>
    <x v="1"/>
    <x v="1"/>
    <n v="2"/>
    <n v="50"/>
    <s v="Delay"/>
    <x v="18"/>
    <n v="11"/>
    <x v="0"/>
    <x v="1"/>
    <x v="2"/>
    <x v="1"/>
  </r>
  <r>
    <n v="548952382"/>
    <s v="U. Kopelman"/>
    <x v="455"/>
    <s v="Jul"/>
    <n v="2024"/>
    <d v="1899-12-30T05:47:00"/>
    <x v="1"/>
    <x v="0"/>
    <n v="14"/>
    <x v="4"/>
    <s v="Two or More Races"/>
    <x v="1"/>
    <x v="1"/>
    <n v="3"/>
    <n v="48"/>
    <s v="Delay"/>
    <x v="0"/>
    <n v="5"/>
    <x v="3"/>
    <x v="0"/>
    <x v="2"/>
    <x v="0"/>
  </r>
  <r>
    <n v="876140295"/>
    <s v="E. Bellhouse"/>
    <x v="214"/>
    <s v="Feb"/>
    <n v="2024"/>
    <d v="1899-12-30T20:53:00"/>
    <x v="2"/>
    <x v="0"/>
    <n v="21"/>
    <x v="3"/>
    <s v="Two or More Races"/>
    <x v="1"/>
    <x v="1"/>
    <n v="4"/>
    <n v="36"/>
    <s v="Delay"/>
    <x v="21"/>
    <n v="20"/>
    <x v="1"/>
    <x v="1"/>
    <x v="0"/>
    <x v="1"/>
  </r>
  <r>
    <n v="744880950"/>
    <s v="W. Grove"/>
    <x v="519"/>
    <s v="Nov"/>
    <n v="2023"/>
    <d v="1899-12-30T02:37:00"/>
    <x v="2"/>
    <x v="0"/>
    <n v="79"/>
    <x v="5"/>
    <s v="Two or More Races"/>
    <x v="1"/>
    <x v="1"/>
    <n v="4"/>
    <n v="38"/>
    <s v="Delay"/>
    <x v="17"/>
    <n v="2"/>
    <x v="3"/>
    <x v="1"/>
    <x v="0"/>
    <x v="1"/>
  </r>
  <r>
    <n v="880694561"/>
    <s v="F. Felgate"/>
    <x v="471"/>
    <s v="Jun"/>
    <n v="2023"/>
    <d v="1899-12-30T02:07:00"/>
    <x v="3"/>
    <x v="0"/>
    <n v="40"/>
    <x v="6"/>
    <s v="Two or More Races"/>
    <x v="1"/>
    <x v="1"/>
    <n v="5"/>
    <n v="15"/>
    <s v="Within Time"/>
    <x v="25"/>
    <n v="2"/>
    <x v="3"/>
    <x v="0"/>
    <x v="1"/>
    <x v="0"/>
  </r>
  <r>
    <n v="682630450"/>
    <s v="G. Classen"/>
    <x v="493"/>
    <s v="Sep"/>
    <n v="2024"/>
    <d v="1899-12-30T11:11:00"/>
    <x v="4"/>
    <x v="0"/>
    <n v="78"/>
    <x v="5"/>
    <s v="Two or More Races"/>
    <x v="1"/>
    <x v="1"/>
    <n v="6"/>
    <n v="49"/>
    <s v="Delay"/>
    <x v="12"/>
    <n v="11"/>
    <x v="0"/>
    <x v="2"/>
    <x v="2"/>
    <x v="2"/>
  </r>
  <r>
    <n v="301727069"/>
    <s v="M. Mathou"/>
    <x v="498"/>
    <s v="Jun"/>
    <n v="2023"/>
    <d v="1899-12-30T12:34:00"/>
    <x v="0"/>
    <x v="0"/>
    <n v="41"/>
    <x v="6"/>
    <s v="Two or More Races"/>
    <x v="1"/>
    <x v="1"/>
    <n v="7"/>
    <n v="18"/>
    <s v="Within Time"/>
    <x v="28"/>
    <n v="12"/>
    <x v="2"/>
    <x v="0"/>
    <x v="1"/>
    <x v="2"/>
  </r>
  <r>
    <n v="611166180"/>
    <s v="R. Berriman"/>
    <x v="323"/>
    <s v="Jun"/>
    <n v="2024"/>
    <d v="1899-12-30T07:46:00"/>
    <x v="4"/>
    <x v="0"/>
    <n v="25"/>
    <x v="3"/>
    <s v="Two or More Races"/>
    <x v="1"/>
    <x v="1"/>
    <n v="9"/>
    <n v="42"/>
    <s v="Delay"/>
    <x v="15"/>
    <n v="7"/>
    <x v="0"/>
    <x v="2"/>
    <x v="0"/>
    <x v="2"/>
  </r>
  <r>
    <n v="618769696"/>
    <s v="I. Rummins"/>
    <x v="351"/>
    <s v="Oct"/>
    <n v="2024"/>
    <d v="1899-12-30T22:10:00"/>
    <x v="0"/>
    <x v="0"/>
    <n v="7"/>
    <x v="4"/>
    <s v="Two or More Races"/>
    <x v="1"/>
    <x v="1"/>
    <n v="10"/>
    <n v="15"/>
    <s v="Within Time"/>
    <x v="12"/>
    <n v="22"/>
    <x v="1"/>
    <x v="2"/>
    <x v="1"/>
    <x v="2"/>
  </r>
  <r>
    <n v="712602372"/>
    <s v="B. Ballam"/>
    <x v="404"/>
    <s v="Nov"/>
    <n v="2023"/>
    <d v="1899-12-30T17:41:00"/>
    <x v="2"/>
    <x v="0"/>
    <n v="14"/>
    <x v="4"/>
    <s v="Two or More Races"/>
    <x v="5"/>
    <x v="1"/>
    <m/>
    <n v="45"/>
    <s v="Delay"/>
    <x v="3"/>
    <n v="17"/>
    <x v="2"/>
    <x v="2"/>
    <x v="0"/>
    <x v="2"/>
  </r>
  <r>
    <n v="569402069"/>
    <s v="K. Drakes"/>
    <x v="13"/>
    <s v="Jun"/>
    <n v="2023"/>
    <d v="1899-12-30T07:54:00"/>
    <x v="3"/>
    <x v="0"/>
    <n v="19"/>
    <x v="3"/>
    <s v="Two or More Races"/>
    <x v="5"/>
    <x v="1"/>
    <m/>
    <n v="32"/>
    <s v="Delay"/>
    <x v="10"/>
    <n v="7"/>
    <x v="0"/>
    <x v="2"/>
    <x v="0"/>
    <x v="2"/>
  </r>
  <r>
    <n v="688307138"/>
    <s v="L. Zanini"/>
    <x v="496"/>
    <s v="Dec"/>
    <n v="2023"/>
    <d v="1899-12-30T02:43:00"/>
    <x v="1"/>
    <x v="0"/>
    <n v="58"/>
    <x v="2"/>
    <s v="Two or More Races"/>
    <x v="5"/>
    <x v="1"/>
    <m/>
    <n v="46"/>
    <s v="Delay"/>
    <x v="30"/>
    <n v="2"/>
    <x v="3"/>
    <x v="3"/>
    <x v="2"/>
    <x v="1"/>
  </r>
  <r>
    <n v="844615242"/>
    <s v="Q. Berkelay"/>
    <x v="371"/>
    <s v="Jul"/>
    <n v="2023"/>
    <d v="1899-12-30T20:49:00"/>
    <x v="6"/>
    <x v="0"/>
    <n v="78"/>
    <x v="5"/>
    <s v="Two or More Races"/>
    <x v="5"/>
    <x v="1"/>
    <m/>
    <n v="23"/>
    <s v="Within Time"/>
    <x v="6"/>
    <n v="20"/>
    <x v="1"/>
    <x v="3"/>
    <x v="1"/>
    <x v="0"/>
  </r>
  <r>
    <n v="123435587"/>
    <s v="S. Chrystal"/>
    <x v="351"/>
    <s v="Oct"/>
    <n v="2024"/>
    <d v="1899-12-30T09:34:00"/>
    <x v="0"/>
    <x v="0"/>
    <n v="26"/>
    <x v="3"/>
    <s v="Two or More Races"/>
    <x v="5"/>
    <x v="1"/>
    <m/>
    <n v="36"/>
    <s v="Delay"/>
    <x v="12"/>
    <n v="9"/>
    <x v="0"/>
    <x v="2"/>
    <x v="0"/>
    <x v="2"/>
  </r>
  <r>
    <n v="434608489"/>
    <s v="V. Whittall"/>
    <x v="436"/>
    <s v="Aug"/>
    <n v="2023"/>
    <d v="1899-12-30T15:45:00"/>
    <x v="5"/>
    <x v="0"/>
    <n v="47"/>
    <x v="2"/>
    <s v="Two or More Races"/>
    <x v="5"/>
    <x v="1"/>
    <m/>
    <n v="23"/>
    <s v="Within Time"/>
    <x v="25"/>
    <n v="15"/>
    <x v="2"/>
    <x v="0"/>
    <x v="1"/>
    <x v="0"/>
  </r>
  <r>
    <n v="658771140"/>
    <s v="V. Aspinal"/>
    <x v="499"/>
    <s v="Sep"/>
    <n v="2024"/>
    <d v="1899-12-30T09:48:00"/>
    <x v="6"/>
    <x v="0"/>
    <n v="22"/>
    <x v="3"/>
    <s v="Two or More Races"/>
    <x v="5"/>
    <x v="1"/>
    <n v="3"/>
    <n v="58"/>
    <s v="Delay"/>
    <x v="15"/>
    <n v="9"/>
    <x v="0"/>
    <x v="2"/>
    <x v="2"/>
    <x v="2"/>
  </r>
  <r>
    <n v="139050602"/>
    <s v="A. Algar"/>
    <x v="274"/>
    <s v="Dec"/>
    <n v="2023"/>
    <d v="1899-12-30T15:09:00"/>
    <x v="1"/>
    <x v="0"/>
    <n v="68"/>
    <x v="0"/>
    <s v="Two or More Races"/>
    <x v="0"/>
    <x v="1"/>
    <m/>
    <n v="15"/>
    <s v="Within Time"/>
    <x v="12"/>
    <n v="15"/>
    <x v="2"/>
    <x v="2"/>
    <x v="1"/>
    <x v="2"/>
  </r>
  <r>
    <n v="606094086"/>
    <s v="A. Sullly"/>
    <x v="297"/>
    <s v="Jun"/>
    <n v="2024"/>
    <d v="1899-12-30T03:45:00"/>
    <x v="4"/>
    <x v="0"/>
    <n v="78"/>
    <x v="5"/>
    <s v="Two or More Races"/>
    <x v="0"/>
    <x v="1"/>
    <m/>
    <n v="24"/>
    <s v="Within Time"/>
    <x v="24"/>
    <n v="3"/>
    <x v="3"/>
    <x v="1"/>
    <x v="1"/>
    <x v="1"/>
  </r>
  <r>
    <n v="849880586"/>
    <s v="A. Carbry"/>
    <x v="541"/>
    <s v="Jun"/>
    <n v="2023"/>
    <d v="1899-12-30T12:45:00"/>
    <x v="2"/>
    <x v="0"/>
    <n v="34"/>
    <x v="6"/>
    <s v="Two or More Races"/>
    <x v="0"/>
    <x v="1"/>
    <m/>
    <n v="33"/>
    <s v="Delay"/>
    <x v="4"/>
    <n v="12"/>
    <x v="2"/>
    <x v="2"/>
    <x v="0"/>
    <x v="2"/>
  </r>
  <r>
    <n v="116343247"/>
    <s v="A. Rainsbury"/>
    <x v="253"/>
    <s v="May"/>
    <n v="2023"/>
    <d v="1899-12-30T14:13:00"/>
    <x v="2"/>
    <x v="0"/>
    <n v="10"/>
    <x v="4"/>
    <s v="Two or More Races"/>
    <x v="0"/>
    <x v="1"/>
    <m/>
    <n v="50"/>
    <s v="Delay"/>
    <x v="6"/>
    <n v="14"/>
    <x v="2"/>
    <x v="3"/>
    <x v="2"/>
    <x v="0"/>
  </r>
  <r>
    <n v="766685079"/>
    <s v="A. Waterdrinker"/>
    <x v="477"/>
    <s v="Sep"/>
    <n v="2024"/>
    <d v="1899-12-30T20:13:00"/>
    <x v="6"/>
    <x v="0"/>
    <n v="33"/>
    <x v="6"/>
    <s v="Two or More Races"/>
    <x v="0"/>
    <x v="1"/>
    <m/>
    <n v="51"/>
    <s v="Delay"/>
    <x v="24"/>
    <n v="20"/>
    <x v="1"/>
    <x v="1"/>
    <x v="2"/>
    <x v="1"/>
  </r>
  <r>
    <n v="537665031"/>
    <s v="A. McLaren"/>
    <x v="344"/>
    <s v="Sep"/>
    <n v="2024"/>
    <d v="1899-12-30T06:21:00"/>
    <x v="5"/>
    <x v="0"/>
    <n v="51"/>
    <x v="2"/>
    <s v="Two or More Races"/>
    <x v="0"/>
    <x v="1"/>
    <m/>
    <n v="59"/>
    <s v="Delay"/>
    <x v="27"/>
    <n v="6"/>
    <x v="0"/>
    <x v="3"/>
    <x v="2"/>
    <x v="0"/>
  </r>
  <r>
    <n v="317215070"/>
    <s v="B. Kimble"/>
    <x v="288"/>
    <s v="Jul"/>
    <n v="2024"/>
    <d v="1899-12-30T06:26:00"/>
    <x v="0"/>
    <x v="0"/>
    <n v="70"/>
    <x v="5"/>
    <s v="Two or More Races"/>
    <x v="0"/>
    <x v="1"/>
    <m/>
    <n v="20"/>
    <s v="Within Time"/>
    <x v="15"/>
    <n v="6"/>
    <x v="0"/>
    <x v="2"/>
    <x v="1"/>
    <x v="2"/>
  </r>
  <r>
    <n v="464436789"/>
    <s v="B. Philippard"/>
    <x v="422"/>
    <s v="Feb"/>
    <n v="2024"/>
    <d v="1899-12-30T15:15:00"/>
    <x v="1"/>
    <x v="0"/>
    <n v="57"/>
    <x v="2"/>
    <s v="Two or More Races"/>
    <x v="0"/>
    <x v="1"/>
    <m/>
    <n v="39"/>
    <s v="Delay"/>
    <x v="8"/>
    <n v="15"/>
    <x v="2"/>
    <x v="3"/>
    <x v="0"/>
    <x v="1"/>
  </r>
  <r>
    <n v="378110910"/>
    <s v="C. De Ferrari"/>
    <x v="421"/>
    <s v="Jul"/>
    <n v="2024"/>
    <d v="1899-12-30T15:11:00"/>
    <x v="6"/>
    <x v="0"/>
    <n v="46"/>
    <x v="2"/>
    <s v="Two or More Races"/>
    <x v="0"/>
    <x v="1"/>
    <m/>
    <n v="15"/>
    <s v="Within Time"/>
    <x v="17"/>
    <n v="15"/>
    <x v="2"/>
    <x v="1"/>
    <x v="1"/>
    <x v="1"/>
  </r>
  <r>
    <n v="573445218"/>
    <s v="C. Cottam"/>
    <x v="159"/>
    <s v="Jul"/>
    <n v="2023"/>
    <d v="1899-12-30T12:42:00"/>
    <x v="1"/>
    <x v="0"/>
    <n v="33"/>
    <x v="6"/>
    <s v="Two or More Races"/>
    <x v="0"/>
    <x v="1"/>
    <m/>
    <n v="17"/>
    <s v="Within Time"/>
    <x v="13"/>
    <n v="12"/>
    <x v="2"/>
    <x v="2"/>
    <x v="1"/>
    <x v="2"/>
  </r>
  <r>
    <n v="734446625"/>
    <s v="C. O'Halloran"/>
    <x v="129"/>
    <s v="Feb"/>
    <n v="2024"/>
    <d v="1899-12-30T14:03:00"/>
    <x v="6"/>
    <x v="0"/>
    <n v="32"/>
    <x v="6"/>
    <s v="Two or More Races"/>
    <x v="0"/>
    <x v="1"/>
    <m/>
    <n v="18"/>
    <s v="Within Time"/>
    <x v="23"/>
    <n v="14"/>
    <x v="2"/>
    <x v="2"/>
    <x v="1"/>
    <x v="2"/>
  </r>
  <r>
    <n v="263800452"/>
    <s v="C. Dermott"/>
    <x v="173"/>
    <s v="Feb"/>
    <n v="2024"/>
    <d v="1899-12-30T06:08:00"/>
    <x v="6"/>
    <x v="0"/>
    <n v="29"/>
    <x v="3"/>
    <s v="Two or More Races"/>
    <x v="0"/>
    <x v="1"/>
    <m/>
    <n v="20"/>
    <s v="Within Time"/>
    <x v="0"/>
    <n v="6"/>
    <x v="0"/>
    <x v="0"/>
    <x v="1"/>
    <x v="0"/>
  </r>
  <r>
    <n v="448300204"/>
    <s v="C. Minelli"/>
    <x v="337"/>
    <s v="Oct"/>
    <n v="2024"/>
    <d v="1899-12-30T13:46:00"/>
    <x v="2"/>
    <x v="0"/>
    <n v="41"/>
    <x v="6"/>
    <s v="Two or More Races"/>
    <x v="0"/>
    <x v="1"/>
    <m/>
    <n v="21"/>
    <s v="Within Time"/>
    <x v="24"/>
    <n v="13"/>
    <x v="2"/>
    <x v="1"/>
    <x v="1"/>
    <x v="1"/>
  </r>
  <r>
    <n v="148830205"/>
    <s v="C. Binestead"/>
    <x v="138"/>
    <s v="Oct"/>
    <n v="2024"/>
    <d v="1899-12-30T22:29:00"/>
    <x v="5"/>
    <x v="0"/>
    <n v="60"/>
    <x v="0"/>
    <s v="Two or More Races"/>
    <x v="0"/>
    <x v="1"/>
    <m/>
    <n v="21"/>
    <s v="Within Time"/>
    <x v="25"/>
    <n v="22"/>
    <x v="1"/>
    <x v="0"/>
    <x v="1"/>
    <x v="0"/>
  </r>
  <r>
    <n v="647977958"/>
    <s v="C. Gail"/>
    <x v="250"/>
    <s v="Aug"/>
    <n v="2024"/>
    <d v="1899-12-30T01:37:00"/>
    <x v="2"/>
    <x v="0"/>
    <n v="39"/>
    <x v="6"/>
    <s v="Two or More Races"/>
    <x v="0"/>
    <x v="1"/>
    <m/>
    <n v="22"/>
    <s v="Within Time"/>
    <x v="4"/>
    <n v="1"/>
    <x v="3"/>
    <x v="2"/>
    <x v="1"/>
    <x v="2"/>
  </r>
  <r>
    <n v="435863142"/>
    <s v="C. Knocker"/>
    <x v="15"/>
    <s v="Sep"/>
    <n v="2023"/>
    <d v="1899-12-30T16:10:00"/>
    <x v="6"/>
    <x v="0"/>
    <n v="72"/>
    <x v="5"/>
    <s v="Two or More Races"/>
    <x v="0"/>
    <x v="1"/>
    <m/>
    <n v="26"/>
    <s v="Within Time"/>
    <x v="5"/>
    <n v="16"/>
    <x v="2"/>
    <x v="0"/>
    <x v="1"/>
    <x v="0"/>
  </r>
  <r>
    <n v="578516902"/>
    <s v="C. Gisburn"/>
    <x v="451"/>
    <s v="Sep"/>
    <n v="2023"/>
    <d v="1899-12-30T00:43:00"/>
    <x v="4"/>
    <x v="0"/>
    <n v="73"/>
    <x v="5"/>
    <s v="Two or More Races"/>
    <x v="0"/>
    <x v="1"/>
    <m/>
    <n v="26"/>
    <s v="Within Time"/>
    <x v="10"/>
    <n v="0"/>
    <x v="3"/>
    <x v="2"/>
    <x v="1"/>
    <x v="2"/>
  </r>
  <r>
    <n v="465581592"/>
    <s v="C. Dufaire"/>
    <x v="332"/>
    <s v="Mar"/>
    <n v="2024"/>
    <d v="1899-12-30T07:51:00"/>
    <x v="6"/>
    <x v="0"/>
    <n v="56"/>
    <x v="2"/>
    <s v="Two or More Races"/>
    <x v="0"/>
    <x v="1"/>
    <m/>
    <n v="41"/>
    <s v="Delay"/>
    <x v="9"/>
    <n v="7"/>
    <x v="0"/>
    <x v="3"/>
    <x v="0"/>
    <x v="0"/>
  </r>
  <r>
    <n v="363491560"/>
    <s v="C. Dunford"/>
    <x v="260"/>
    <s v="Feb"/>
    <n v="2024"/>
    <d v="1899-12-30T08:02:00"/>
    <x v="1"/>
    <x v="0"/>
    <n v="23"/>
    <x v="3"/>
    <s v="Two or More Races"/>
    <x v="0"/>
    <x v="1"/>
    <m/>
    <n v="50"/>
    <s v="Delay"/>
    <x v="15"/>
    <n v="8"/>
    <x v="0"/>
    <x v="2"/>
    <x v="2"/>
    <x v="2"/>
  </r>
  <r>
    <n v="301027877"/>
    <s v="C. Murrells"/>
    <x v="327"/>
    <s v="Nov"/>
    <n v="2023"/>
    <d v="1899-12-30T18:20:00"/>
    <x v="3"/>
    <x v="0"/>
    <n v="65"/>
    <x v="0"/>
    <s v="Two or More Races"/>
    <x v="0"/>
    <x v="1"/>
    <m/>
    <n v="55"/>
    <s v="Delay"/>
    <x v="7"/>
    <n v="18"/>
    <x v="1"/>
    <x v="2"/>
    <x v="2"/>
    <x v="2"/>
  </r>
  <r>
    <n v="264286782"/>
    <s v="C. Widdowson"/>
    <x v="239"/>
    <s v="Jan"/>
    <n v="2024"/>
    <d v="1899-12-30T09:46:00"/>
    <x v="2"/>
    <x v="0"/>
    <n v="42"/>
    <x v="6"/>
    <s v="Two or More Races"/>
    <x v="0"/>
    <x v="1"/>
    <m/>
    <n v="57"/>
    <s v="Delay"/>
    <x v="25"/>
    <n v="9"/>
    <x v="0"/>
    <x v="0"/>
    <x v="2"/>
    <x v="0"/>
  </r>
  <r>
    <n v="240405984"/>
    <s v="D. Stinton"/>
    <x v="379"/>
    <s v="Mar"/>
    <n v="2024"/>
    <d v="1899-12-30T09:41:00"/>
    <x v="3"/>
    <x v="0"/>
    <n v="55"/>
    <x v="2"/>
    <s v="Two or More Races"/>
    <x v="0"/>
    <x v="1"/>
    <m/>
    <n v="11"/>
    <s v="Within Time"/>
    <x v="24"/>
    <n v="9"/>
    <x v="0"/>
    <x v="1"/>
    <x v="1"/>
    <x v="1"/>
  </r>
  <r>
    <n v="550231722"/>
    <s v="D. Vamplers"/>
    <x v="80"/>
    <s v="Oct"/>
    <n v="2024"/>
    <d v="1899-12-30T12:33:00"/>
    <x v="2"/>
    <x v="0"/>
    <n v="19"/>
    <x v="3"/>
    <s v="Two or More Races"/>
    <x v="0"/>
    <x v="1"/>
    <m/>
    <n v="20"/>
    <s v="Within Time"/>
    <x v="8"/>
    <n v="12"/>
    <x v="2"/>
    <x v="3"/>
    <x v="1"/>
    <x v="1"/>
  </r>
  <r>
    <n v="571799300"/>
    <s v="D. Ree"/>
    <x v="407"/>
    <s v="Oct"/>
    <n v="2023"/>
    <d v="1899-12-30T00:19:00"/>
    <x v="6"/>
    <x v="0"/>
    <n v="43"/>
    <x v="6"/>
    <s v="Two or More Races"/>
    <x v="0"/>
    <x v="1"/>
    <m/>
    <n v="24"/>
    <s v="Within Time"/>
    <x v="8"/>
    <n v="0"/>
    <x v="3"/>
    <x v="3"/>
    <x v="1"/>
    <x v="1"/>
  </r>
  <r>
    <n v="460051165"/>
    <s v="D. Winfrey"/>
    <x v="392"/>
    <s v="Mar"/>
    <n v="2024"/>
    <d v="1899-12-30T21:23:00"/>
    <x v="2"/>
    <x v="0"/>
    <n v="68"/>
    <x v="0"/>
    <s v="Two or More Races"/>
    <x v="0"/>
    <x v="1"/>
    <m/>
    <n v="27"/>
    <s v="Within Time"/>
    <x v="20"/>
    <n v="21"/>
    <x v="1"/>
    <x v="3"/>
    <x v="1"/>
    <x v="0"/>
  </r>
  <r>
    <n v="694033604"/>
    <s v="D. Stollsteimer"/>
    <x v="212"/>
    <s v="May"/>
    <n v="2023"/>
    <d v="1899-12-30T01:48:00"/>
    <x v="5"/>
    <x v="0"/>
    <n v="13"/>
    <x v="4"/>
    <s v="Two or More Races"/>
    <x v="0"/>
    <x v="1"/>
    <m/>
    <n v="33"/>
    <s v="Delay"/>
    <x v="5"/>
    <n v="1"/>
    <x v="3"/>
    <x v="0"/>
    <x v="0"/>
    <x v="0"/>
  </r>
  <r>
    <n v="322277439"/>
    <s v="D. Johansen"/>
    <x v="125"/>
    <s v="Aug"/>
    <n v="2024"/>
    <d v="1899-12-30T11:56:00"/>
    <x v="1"/>
    <x v="0"/>
    <n v="22"/>
    <x v="3"/>
    <s v="Two or More Races"/>
    <x v="0"/>
    <x v="1"/>
    <m/>
    <n v="34"/>
    <s v="Delay"/>
    <x v="14"/>
    <n v="11"/>
    <x v="0"/>
    <x v="0"/>
    <x v="0"/>
    <x v="0"/>
  </r>
  <r>
    <n v="337268445"/>
    <s v="D. Prinn"/>
    <x v="495"/>
    <s v="Jun"/>
    <n v="2023"/>
    <d v="1899-12-30T03:06:00"/>
    <x v="5"/>
    <x v="0"/>
    <n v="25"/>
    <x v="3"/>
    <s v="Two or More Races"/>
    <x v="0"/>
    <x v="1"/>
    <m/>
    <n v="45"/>
    <s v="Delay"/>
    <x v="3"/>
    <n v="3"/>
    <x v="3"/>
    <x v="2"/>
    <x v="0"/>
    <x v="2"/>
  </r>
  <r>
    <n v="658645564"/>
    <s v="D. Dearman"/>
    <x v="68"/>
    <s v="Jan"/>
    <n v="2024"/>
    <d v="1899-12-30T13:00:00"/>
    <x v="1"/>
    <x v="0"/>
    <n v="18"/>
    <x v="3"/>
    <s v="Two or More Races"/>
    <x v="0"/>
    <x v="1"/>
    <m/>
    <n v="53"/>
    <s v="Delay"/>
    <x v="22"/>
    <n v="13"/>
    <x v="2"/>
    <x v="1"/>
    <x v="2"/>
    <x v="1"/>
  </r>
  <r>
    <n v="674636347"/>
    <s v="D. Lamort"/>
    <x v="332"/>
    <s v="Mar"/>
    <n v="2024"/>
    <d v="1899-12-30T18:53:00"/>
    <x v="6"/>
    <x v="0"/>
    <n v="75"/>
    <x v="5"/>
    <s v="Two or More Races"/>
    <x v="0"/>
    <x v="1"/>
    <m/>
    <n v="53"/>
    <s v="Delay"/>
    <x v="9"/>
    <n v="18"/>
    <x v="1"/>
    <x v="3"/>
    <x v="2"/>
    <x v="0"/>
  </r>
  <r>
    <n v="390657711"/>
    <s v="E. Strass"/>
    <x v="356"/>
    <s v="Mar"/>
    <n v="2024"/>
    <d v="1899-12-30T23:42:00"/>
    <x v="6"/>
    <x v="0"/>
    <n v="9"/>
    <x v="4"/>
    <s v="Two or More Races"/>
    <x v="0"/>
    <x v="1"/>
    <m/>
    <n v="11"/>
    <s v="Within Time"/>
    <x v="5"/>
    <n v="23"/>
    <x v="1"/>
    <x v="0"/>
    <x v="1"/>
    <x v="0"/>
  </r>
  <r>
    <n v="168450851"/>
    <s v="E. Gallico"/>
    <x v="499"/>
    <s v="Sep"/>
    <n v="2024"/>
    <d v="1899-12-30T22:47:00"/>
    <x v="6"/>
    <x v="0"/>
    <n v="75"/>
    <x v="5"/>
    <s v="Two or More Races"/>
    <x v="0"/>
    <x v="1"/>
    <m/>
    <n v="14"/>
    <s v="Within Time"/>
    <x v="15"/>
    <n v="22"/>
    <x v="1"/>
    <x v="2"/>
    <x v="1"/>
    <x v="2"/>
  </r>
  <r>
    <n v="358685495"/>
    <s v="E. Mildmott"/>
    <x v="430"/>
    <s v="Aug"/>
    <n v="2023"/>
    <d v="1899-12-30T22:18:00"/>
    <x v="5"/>
    <x v="0"/>
    <n v="67"/>
    <x v="0"/>
    <s v="Two or More Races"/>
    <x v="0"/>
    <x v="1"/>
    <m/>
    <n v="16"/>
    <s v="Within Time"/>
    <x v="2"/>
    <n v="22"/>
    <x v="1"/>
    <x v="1"/>
    <x v="1"/>
    <x v="1"/>
  </r>
  <r>
    <n v="143338385"/>
    <s v="E. Slipper"/>
    <x v="189"/>
    <s v="Nov"/>
    <n v="2023"/>
    <d v="1899-12-30T21:38:00"/>
    <x v="2"/>
    <x v="0"/>
    <n v="28"/>
    <x v="3"/>
    <s v="Two or More Races"/>
    <x v="0"/>
    <x v="1"/>
    <m/>
    <n v="22"/>
    <s v="Within Time"/>
    <x v="12"/>
    <n v="21"/>
    <x v="1"/>
    <x v="2"/>
    <x v="1"/>
    <x v="2"/>
  </r>
  <r>
    <n v="417949904"/>
    <s v="E. Bastistini"/>
    <x v="291"/>
    <s v="Jun"/>
    <n v="2023"/>
    <d v="1899-12-30T15:07:00"/>
    <x v="0"/>
    <x v="0"/>
    <n v="41"/>
    <x v="6"/>
    <s v="Two or More Races"/>
    <x v="0"/>
    <x v="1"/>
    <m/>
    <n v="31"/>
    <s v="Delay"/>
    <x v="26"/>
    <n v="15"/>
    <x v="2"/>
    <x v="2"/>
    <x v="0"/>
    <x v="2"/>
  </r>
  <r>
    <n v="359700645"/>
    <s v="E. Morena"/>
    <x v="521"/>
    <s v="Apr"/>
    <n v="2023"/>
    <d v="1899-12-30T13:28:00"/>
    <x v="6"/>
    <x v="0"/>
    <n v="8"/>
    <x v="4"/>
    <s v="Two or More Races"/>
    <x v="0"/>
    <x v="1"/>
    <m/>
    <n v="56"/>
    <s v="Delay"/>
    <x v="10"/>
    <n v="13"/>
    <x v="2"/>
    <x v="2"/>
    <x v="2"/>
    <x v="2"/>
  </r>
  <r>
    <n v="290328209"/>
    <s v="F. Cubuzzi"/>
    <x v="278"/>
    <s v="Jan"/>
    <n v="2024"/>
    <d v="1899-12-30T00:47:00"/>
    <x v="1"/>
    <x v="0"/>
    <n v="66"/>
    <x v="0"/>
    <s v="Two or More Races"/>
    <x v="0"/>
    <x v="1"/>
    <m/>
    <n v="15"/>
    <s v="Within Time"/>
    <x v="27"/>
    <n v="0"/>
    <x v="3"/>
    <x v="3"/>
    <x v="1"/>
    <x v="0"/>
  </r>
  <r>
    <n v="525873056"/>
    <s v="F. Scholtis"/>
    <x v="90"/>
    <s v="Aug"/>
    <n v="2023"/>
    <d v="1899-12-30T15:38:00"/>
    <x v="3"/>
    <x v="0"/>
    <n v="4"/>
    <x v="1"/>
    <s v="Two or More Races"/>
    <x v="0"/>
    <x v="1"/>
    <m/>
    <n v="16"/>
    <s v="Within Time"/>
    <x v="27"/>
    <n v="15"/>
    <x v="2"/>
    <x v="3"/>
    <x v="1"/>
    <x v="0"/>
  </r>
  <r>
    <n v="114109575"/>
    <s v="F. Kraft"/>
    <x v="474"/>
    <s v="Jul"/>
    <n v="2023"/>
    <d v="1899-12-30T17:52:00"/>
    <x v="3"/>
    <x v="0"/>
    <n v="44"/>
    <x v="6"/>
    <s v="Two or More Races"/>
    <x v="0"/>
    <x v="1"/>
    <m/>
    <n v="17"/>
    <s v="Within Time"/>
    <x v="30"/>
    <n v="17"/>
    <x v="2"/>
    <x v="3"/>
    <x v="1"/>
    <x v="1"/>
  </r>
  <r>
    <n v="410249616"/>
    <s v="F. Busen"/>
    <x v="458"/>
    <s v="Mar"/>
    <n v="2024"/>
    <d v="1899-12-30T13:31:00"/>
    <x v="4"/>
    <x v="0"/>
    <n v="54"/>
    <x v="2"/>
    <s v="Two or More Races"/>
    <x v="0"/>
    <x v="1"/>
    <m/>
    <n v="47"/>
    <s v="Delay"/>
    <x v="2"/>
    <n v="13"/>
    <x v="2"/>
    <x v="1"/>
    <x v="2"/>
    <x v="1"/>
  </r>
  <r>
    <n v="501516876"/>
    <s v="F. Pablo"/>
    <x v="405"/>
    <s v="Jun"/>
    <n v="2023"/>
    <d v="1899-12-30T19:27:00"/>
    <x v="2"/>
    <x v="0"/>
    <n v="10"/>
    <x v="4"/>
    <s v="Two or More Races"/>
    <x v="0"/>
    <x v="1"/>
    <m/>
    <n v="60"/>
    <s v="Delay"/>
    <x v="19"/>
    <n v="19"/>
    <x v="1"/>
    <x v="3"/>
    <x v="2"/>
    <x v="1"/>
  </r>
  <r>
    <n v="267223909"/>
    <s v="G. Giannotti"/>
    <x v="545"/>
    <s v="Dec"/>
    <n v="2023"/>
    <d v="1899-12-30T14:31:00"/>
    <x v="0"/>
    <x v="0"/>
    <n v="65"/>
    <x v="0"/>
    <s v="Two or More Races"/>
    <x v="0"/>
    <x v="1"/>
    <m/>
    <n v="15"/>
    <s v="Within Time"/>
    <x v="27"/>
    <n v="14"/>
    <x v="2"/>
    <x v="3"/>
    <x v="1"/>
    <x v="0"/>
  </r>
  <r>
    <n v="659621017"/>
    <s v="G. Ginnety"/>
    <x v="411"/>
    <s v="Sep"/>
    <n v="2023"/>
    <d v="1899-12-30T03:22:00"/>
    <x v="3"/>
    <x v="0"/>
    <n v="16"/>
    <x v="3"/>
    <s v="Two or More Races"/>
    <x v="0"/>
    <x v="1"/>
    <m/>
    <n v="29"/>
    <s v="Within Time"/>
    <x v="8"/>
    <n v="3"/>
    <x v="3"/>
    <x v="3"/>
    <x v="1"/>
    <x v="1"/>
  </r>
  <r>
    <n v="728953842"/>
    <s v="G. Pelcheur"/>
    <x v="93"/>
    <s v="Mar"/>
    <n v="2024"/>
    <d v="1899-12-30T23:44:00"/>
    <x v="3"/>
    <x v="0"/>
    <n v="21"/>
    <x v="3"/>
    <s v="Two or More Races"/>
    <x v="0"/>
    <x v="1"/>
    <m/>
    <n v="34"/>
    <s v="Delay"/>
    <x v="15"/>
    <n v="23"/>
    <x v="1"/>
    <x v="2"/>
    <x v="0"/>
    <x v="2"/>
  </r>
  <r>
    <n v="527925108"/>
    <s v="G. Fassmann"/>
    <x v="462"/>
    <s v="May"/>
    <n v="2024"/>
    <d v="1899-12-30T21:49:00"/>
    <x v="6"/>
    <x v="0"/>
    <n v="73"/>
    <x v="5"/>
    <s v="Two or More Races"/>
    <x v="0"/>
    <x v="1"/>
    <m/>
    <n v="42"/>
    <s v="Delay"/>
    <x v="26"/>
    <n v="21"/>
    <x v="1"/>
    <x v="2"/>
    <x v="0"/>
    <x v="2"/>
  </r>
  <r>
    <n v="459171766"/>
    <s v="G. Keepin"/>
    <x v="377"/>
    <s v="Jun"/>
    <n v="2024"/>
    <d v="1899-12-30T06:57:00"/>
    <x v="6"/>
    <x v="0"/>
    <n v="52"/>
    <x v="2"/>
    <s v="Two or More Races"/>
    <x v="0"/>
    <x v="1"/>
    <m/>
    <n v="60"/>
    <s v="Delay"/>
    <x v="2"/>
    <n v="6"/>
    <x v="0"/>
    <x v="1"/>
    <x v="2"/>
    <x v="1"/>
  </r>
  <r>
    <n v="182569406"/>
    <s v="H. Alvaro"/>
    <x v="388"/>
    <s v="Mar"/>
    <n v="2024"/>
    <d v="1899-12-30T10:31:00"/>
    <x v="3"/>
    <x v="0"/>
    <n v="44"/>
    <x v="6"/>
    <s v="Two or More Races"/>
    <x v="0"/>
    <x v="1"/>
    <m/>
    <n v="18"/>
    <s v="Within Time"/>
    <x v="29"/>
    <n v="10"/>
    <x v="0"/>
    <x v="2"/>
    <x v="1"/>
    <x v="2"/>
  </r>
  <r>
    <n v="781169719"/>
    <s v="H. Breslin"/>
    <x v="345"/>
    <s v="Apr"/>
    <n v="2023"/>
    <d v="1899-12-30T16:27:00"/>
    <x v="2"/>
    <x v="0"/>
    <n v="78"/>
    <x v="5"/>
    <s v="Two or More Races"/>
    <x v="0"/>
    <x v="1"/>
    <m/>
    <n v="19"/>
    <s v="Within Time"/>
    <x v="22"/>
    <n v="16"/>
    <x v="2"/>
    <x v="1"/>
    <x v="1"/>
    <x v="1"/>
  </r>
  <r>
    <n v="308198528"/>
    <s v="H. Mintram"/>
    <x v="438"/>
    <s v="Sep"/>
    <n v="2024"/>
    <d v="1899-12-30T12:03:00"/>
    <x v="2"/>
    <x v="0"/>
    <n v="51"/>
    <x v="2"/>
    <s v="Two or More Races"/>
    <x v="0"/>
    <x v="1"/>
    <m/>
    <n v="43"/>
    <s v="Delay"/>
    <x v="7"/>
    <n v="12"/>
    <x v="2"/>
    <x v="2"/>
    <x v="0"/>
    <x v="2"/>
  </r>
  <r>
    <n v="316774231"/>
    <s v="H. Callan"/>
    <x v="382"/>
    <s v="May"/>
    <n v="2023"/>
    <d v="1899-12-30T00:29:00"/>
    <x v="0"/>
    <x v="0"/>
    <n v="58"/>
    <x v="2"/>
    <s v="Two or More Races"/>
    <x v="0"/>
    <x v="1"/>
    <m/>
    <n v="51"/>
    <s v="Delay"/>
    <x v="8"/>
    <n v="0"/>
    <x v="3"/>
    <x v="3"/>
    <x v="2"/>
    <x v="1"/>
  </r>
  <r>
    <n v="407587271"/>
    <s v="H. Hillyatt"/>
    <x v="260"/>
    <s v="Feb"/>
    <n v="2024"/>
    <d v="1899-12-30T17:39:00"/>
    <x v="1"/>
    <x v="0"/>
    <n v="51"/>
    <x v="2"/>
    <s v="Two or More Races"/>
    <x v="0"/>
    <x v="1"/>
    <m/>
    <n v="56"/>
    <s v="Delay"/>
    <x v="15"/>
    <n v="17"/>
    <x v="2"/>
    <x v="2"/>
    <x v="2"/>
    <x v="2"/>
  </r>
  <r>
    <n v="474069276"/>
    <s v="H. Imlach"/>
    <x v="294"/>
    <s v="Aug"/>
    <n v="2023"/>
    <d v="1899-12-30T17:30:00"/>
    <x v="1"/>
    <x v="0"/>
    <n v="51"/>
    <x v="2"/>
    <s v="Two or More Races"/>
    <x v="0"/>
    <x v="1"/>
    <m/>
    <n v="58"/>
    <s v="Delay"/>
    <x v="18"/>
    <n v="17"/>
    <x v="2"/>
    <x v="1"/>
    <x v="2"/>
    <x v="1"/>
  </r>
  <r>
    <n v="532565183"/>
    <s v="H. Verrick"/>
    <x v="367"/>
    <s v="Nov"/>
    <n v="2023"/>
    <d v="1899-12-30T03:59:00"/>
    <x v="1"/>
    <x v="0"/>
    <n v="5"/>
    <x v="4"/>
    <s v="Two or More Races"/>
    <x v="0"/>
    <x v="1"/>
    <m/>
    <n v="60"/>
    <s v="Delay"/>
    <x v="6"/>
    <n v="3"/>
    <x v="3"/>
    <x v="3"/>
    <x v="2"/>
    <x v="0"/>
  </r>
  <r>
    <n v="178575719"/>
    <s v="I. Frain"/>
    <x v="555"/>
    <s v="Feb"/>
    <n v="2024"/>
    <d v="1899-12-30T01:15:00"/>
    <x v="4"/>
    <x v="0"/>
    <n v="39"/>
    <x v="6"/>
    <s v="Two or More Races"/>
    <x v="0"/>
    <x v="1"/>
    <m/>
    <n v="15"/>
    <s v="Within Time"/>
    <x v="7"/>
    <n v="1"/>
    <x v="3"/>
    <x v="2"/>
    <x v="1"/>
    <x v="2"/>
  </r>
  <r>
    <n v="723644013"/>
    <s v="I. Finnie"/>
    <x v="65"/>
    <s v="Sep"/>
    <n v="2023"/>
    <d v="1899-12-30T02:18:00"/>
    <x v="6"/>
    <x v="0"/>
    <n v="17"/>
    <x v="3"/>
    <s v="Two or More Races"/>
    <x v="0"/>
    <x v="1"/>
    <m/>
    <n v="27"/>
    <s v="Within Time"/>
    <x v="18"/>
    <n v="2"/>
    <x v="3"/>
    <x v="1"/>
    <x v="1"/>
    <x v="1"/>
  </r>
  <r>
    <n v="467342716"/>
    <s v="I. Eddisford"/>
    <x v="291"/>
    <s v="Jun"/>
    <n v="2023"/>
    <d v="1899-12-30T06:10:00"/>
    <x v="0"/>
    <x v="0"/>
    <n v="33"/>
    <x v="6"/>
    <s v="Two or More Races"/>
    <x v="0"/>
    <x v="1"/>
    <m/>
    <n v="28"/>
    <s v="Within Time"/>
    <x v="26"/>
    <n v="6"/>
    <x v="0"/>
    <x v="2"/>
    <x v="1"/>
    <x v="2"/>
  </r>
  <r>
    <n v="517262449"/>
    <s v="I. Verling"/>
    <x v="52"/>
    <s v="Jun"/>
    <n v="2024"/>
    <d v="1899-12-30T05:05:00"/>
    <x v="3"/>
    <x v="0"/>
    <n v="48"/>
    <x v="2"/>
    <s v="Two or More Races"/>
    <x v="0"/>
    <x v="1"/>
    <m/>
    <n v="29"/>
    <s v="Within Time"/>
    <x v="11"/>
    <n v="5"/>
    <x v="3"/>
    <x v="0"/>
    <x v="1"/>
    <x v="0"/>
  </r>
  <r>
    <n v="435259744"/>
    <s v="I. Cullrford"/>
    <x v="338"/>
    <s v="Jan"/>
    <n v="2024"/>
    <d v="1899-12-30T19:26:00"/>
    <x v="1"/>
    <x v="0"/>
    <n v="8"/>
    <x v="4"/>
    <s v="Two or More Races"/>
    <x v="0"/>
    <x v="1"/>
    <m/>
    <n v="33"/>
    <s v="Delay"/>
    <x v="23"/>
    <n v="19"/>
    <x v="1"/>
    <x v="2"/>
    <x v="0"/>
    <x v="2"/>
  </r>
  <r>
    <n v="351527426"/>
    <s v="I. Timpany"/>
    <x v="261"/>
    <s v="Aug"/>
    <n v="2023"/>
    <d v="1899-12-30T07:37:00"/>
    <x v="6"/>
    <x v="0"/>
    <n v="22"/>
    <x v="3"/>
    <s v="Two or More Races"/>
    <x v="0"/>
    <x v="1"/>
    <m/>
    <n v="33"/>
    <s v="Delay"/>
    <x v="1"/>
    <n v="7"/>
    <x v="0"/>
    <x v="0"/>
    <x v="0"/>
    <x v="0"/>
  </r>
  <r>
    <n v="448289888"/>
    <s v="I. Brimfield"/>
    <x v="14"/>
    <s v="May"/>
    <n v="2023"/>
    <d v="1899-12-30T22:00:00"/>
    <x v="2"/>
    <x v="0"/>
    <n v="68"/>
    <x v="0"/>
    <s v="Two or More Races"/>
    <x v="0"/>
    <x v="1"/>
    <m/>
    <n v="36"/>
    <s v="Delay"/>
    <x v="2"/>
    <n v="22"/>
    <x v="1"/>
    <x v="1"/>
    <x v="0"/>
    <x v="1"/>
  </r>
  <r>
    <n v="333305642"/>
    <s v="J. Roset"/>
    <x v="348"/>
    <s v="May"/>
    <n v="2024"/>
    <d v="1899-12-30T11:54:00"/>
    <x v="2"/>
    <x v="0"/>
    <n v="20"/>
    <x v="3"/>
    <s v="Two or More Races"/>
    <x v="0"/>
    <x v="1"/>
    <m/>
    <n v="10"/>
    <s v="Within Time"/>
    <x v="11"/>
    <n v="11"/>
    <x v="0"/>
    <x v="0"/>
    <x v="1"/>
    <x v="0"/>
  </r>
  <r>
    <n v="767855226"/>
    <s v="J. Zoppo"/>
    <x v="371"/>
    <s v="Jul"/>
    <n v="2023"/>
    <d v="1899-12-30T15:07:00"/>
    <x v="6"/>
    <x v="0"/>
    <n v="11"/>
    <x v="4"/>
    <s v="Two or More Races"/>
    <x v="0"/>
    <x v="1"/>
    <m/>
    <n v="15"/>
    <s v="Within Time"/>
    <x v="6"/>
    <n v="15"/>
    <x v="2"/>
    <x v="3"/>
    <x v="1"/>
    <x v="0"/>
  </r>
  <r>
    <n v="818929253"/>
    <s v="J. Bastide"/>
    <x v="546"/>
    <s v="Mar"/>
    <n v="2024"/>
    <d v="1899-12-30T17:22:00"/>
    <x v="0"/>
    <x v="0"/>
    <n v="68"/>
    <x v="0"/>
    <s v="Two or More Races"/>
    <x v="0"/>
    <x v="1"/>
    <m/>
    <n v="36"/>
    <s v="Delay"/>
    <x v="27"/>
    <n v="17"/>
    <x v="2"/>
    <x v="3"/>
    <x v="0"/>
    <x v="0"/>
  </r>
  <r>
    <n v="151894367"/>
    <s v="J. Acheson"/>
    <x v="418"/>
    <s v="Aug"/>
    <n v="2024"/>
    <d v="1899-12-30T00:08:00"/>
    <x v="4"/>
    <x v="0"/>
    <n v="9"/>
    <x v="4"/>
    <s v="Two or More Races"/>
    <x v="0"/>
    <x v="1"/>
    <m/>
    <n v="44"/>
    <s v="Delay"/>
    <x v="7"/>
    <n v="0"/>
    <x v="3"/>
    <x v="2"/>
    <x v="0"/>
    <x v="2"/>
  </r>
  <r>
    <n v="860937338"/>
    <s v="J. Bradmore"/>
    <x v="357"/>
    <s v="Sep"/>
    <n v="2024"/>
    <d v="1899-12-30T22:39:00"/>
    <x v="6"/>
    <x v="0"/>
    <n v="74"/>
    <x v="5"/>
    <s v="Two or More Races"/>
    <x v="0"/>
    <x v="1"/>
    <m/>
    <n v="55"/>
    <s v="Delay"/>
    <x v="14"/>
    <n v="22"/>
    <x v="1"/>
    <x v="0"/>
    <x v="2"/>
    <x v="0"/>
  </r>
  <r>
    <n v="653946889"/>
    <s v="K. Greenroad"/>
    <x v="456"/>
    <s v="Apr"/>
    <n v="2024"/>
    <d v="1899-12-30T15:00:00"/>
    <x v="6"/>
    <x v="0"/>
    <n v="13"/>
    <x v="4"/>
    <s v="Two or More Races"/>
    <x v="0"/>
    <x v="1"/>
    <m/>
    <n v="22"/>
    <s v="Within Time"/>
    <x v="3"/>
    <n v="15"/>
    <x v="2"/>
    <x v="2"/>
    <x v="1"/>
    <x v="2"/>
  </r>
  <r>
    <n v="856298774"/>
    <s v="K. Dench"/>
    <x v="537"/>
    <s v="Dec"/>
    <n v="2023"/>
    <d v="1899-12-30T15:44:00"/>
    <x v="3"/>
    <x v="0"/>
    <n v="77"/>
    <x v="5"/>
    <s v="Two or More Races"/>
    <x v="0"/>
    <x v="1"/>
    <m/>
    <n v="48"/>
    <s v="Delay"/>
    <x v="29"/>
    <n v="15"/>
    <x v="2"/>
    <x v="2"/>
    <x v="2"/>
    <x v="2"/>
  </r>
  <r>
    <n v="645561978"/>
    <s v="K. Trounson"/>
    <x v="335"/>
    <s v="Dec"/>
    <n v="2023"/>
    <d v="1899-12-30T15:00:00"/>
    <x v="5"/>
    <x v="0"/>
    <n v="17"/>
    <x v="3"/>
    <s v="Two or More Races"/>
    <x v="0"/>
    <x v="1"/>
    <m/>
    <n v="50"/>
    <s v="Delay"/>
    <x v="21"/>
    <n v="15"/>
    <x v="2"/>
    <x v="1"/>
    <x v="2"/>
    <x v="1"/>
  </r>
  <r>
    <n v="219432280"/>
    <s v="L. Gyppes"/>
    <x v="120"/>
    <s v="Jul"/>
    <n v="2024"/>
    <d v="1899-12-30T17:31:00"/>
    <x v="6"/>
    <x v="0"/>
    <n v="41"/>
    <x v="6"/>
    <s v="Two or More Races"/>
    <x v="0"/>
    <x v="1"/>
    <m/>
    <n v="12"/>
    <s v="Within Time"/>
    <x v="11"/>
    <n v="17"/>
    <x v="2"/>
    <x v="0"/>
    <x v="1"/>
    <x v="0"/>
  </r>
  <r>
    <n v="807346476"/>
    <s v="L. Fender"/>
    <x v="346"/>
    <s v="Aug"/>
    <n v="2023"/>
    <d v="1899-12-30T12:18:00"/>
    <x v="2"/>
    <x v="0"/>
    <n v="55"/>
    <x v="2"/>
    <s v="Two or More Races"/>
    <x v="0"/>
    <x v="1"/>
    <m/>
    <n v="15"/>
    <s v="Within Time"/>
    <x v="8"/>
    <n v="12"/>
    <x v="2"/>
    <x v="3"/>
    <x v="1"/>
    <x v="1"/>
  </r>
  <r>
    <n v="589778568"/>
    <s v="L. Posthill"/>
    <x v="50"/>
    <s v="Apr"/>
    <n v="2024"/>
    <d v="1899-12-30T08:42:00"/>
    <x v="4"/>
    <x v="0"/>
    <n v="2"/>
    <x v="1"/>
    <s v="Two or More Races"/>
    <x v="0"/>
    <x v="1"/>
    <m/>
    <n v="29"/>
    <s v="Within Time"/>
    <x v="13"/>
    <n v="8"/>
    <x v="0"/>
    <x v="2"/>
    <x v="1"/>
    <x v="2"/>
  </r>
  <r>
    <n v="334165444"/>
    <s v="L. Mayward"/>
    <x v="343"/>
    <s v="Sep"/>
    <n v="2023"/>
    <d v="1899-12-30T23:16:00"/>
    <x v="1"/>
    <x v="0"/>
    <n v="59"/>
    <x v="2"/>
    <s v="Two or More Races"/>
    <x v="0"/>
    <x v="1"/>
    <m/>
    <n v="41"/>
    <s v="Delay"/>
    <x v="12"/>
    <n v="23"/>
    <x v="1"/>
    <x v="2"/>
    <x v="0"/>
    <x v="2"/>
  </r>
  <r>
    <n v="730277143"/>
    <s v="L. Collomosse"/>
    <x v="334"/>
    <s v="Jun"/>
    <n v="2024"/>
    <d v="1899-12-30T01:56:00"/>
    <x v="5"/>
    <x v="0"/>
    <n v="39"/>
    <x v="6"/>
    <s v="Two or More Races"/>
    <x v="0"/>
    <x v="1"/>
    <m/>
    <n v="53"/>
    <s v="Delay"/>
    <x v="28"/>
    <n v="1"/>
    <x v="3"/>
    <x v="0"/>
    <x v="2"/>
    <x v="2"/>
  </r>
  <r>
    <n v="652594953"/>
    <s v="M. Hoggin"/>
    <x v="38"/>
    <s v="Mar"/>
    <n v="2024"/>
    <d v="1899-12-30T16:00:00"/>
    <x v="1"/>
    <x v="0"/>
    <n v="54"/>
    <x v="2"/>
    <s v="Two or More Races"/>
    <x v="0"/>
    <x v="1"/>
    <m/>
    <n v="16"/>
    <s v="Within Time"/>
    <x v="3"/>
    <n v="16"/>
    <x v="2"/>
    <x v="2"/>
    <x v="1"/>
    <x v="2"/>
  </r>
  <r>
    <n v="608636550"/>
    <s v="M. Beswick"/>
    <x v="471"/>
    <s v="Jun"/>
    <n v="2023"/>
    <d v="1899-12-30T12:21:00"/>
    <x v="3"/>
    <x v="0"/>
    <n v="12"/>
    <x v="4"/>
    <s v="Two or More Races"/>
    <x v="0"/>
    <x v="1"/>
    <m/>
    <n v="23"/>
    <s v="Within Time"/>
    <x v="25"/>
    <n v="12"/>
    <x v="2"/>
    <x v="0"/>
    <x v="1"/>
    <x v="0"/>
  </r>
  <r>
    <n v="777799434"/>
    <s v="M. Gillespie"/>
    <x v="202"/>
    <s v="Apr"/>
    <n v="2023"/>
    <d v="1899-12-30T01:06:00"/>
    <x v="1"/>
    <x v="0"/>
    <n v="55"/>
    <x v="2"/>
    <s v="Two or More Races"/>
    <x v="0"/>
    <x v="1"/>
    <m/>
    <n v="25"/>
    <s v="Within Time"/>
    <x v="13"/>
    <n v="1"/>
    <x v="3"/>
    <x v="2"/>
    <x v="1"/>
    <x v="2"/>
  </r>
  <r>
    <n v="373464972"/>
    <s v="M. de Mullett"/>
    <x v="5"/>
    <s v="Apr"/>
    <n v="2023"/>
    <d v="1899-12-30T04:54:00"/>
    <x v="2"/>
    <x v="0"/>
    <n v="18"/>
    <x v="3"/>
    <s v="Two or More Races"/>
    <x v="0"/>
    <x v="1"/>
    <m/>
    <n v="28"/>
    <s v="Within Time"/>
    <x v="0"/>
    <n v="4"/>
    <x v="3"/>
    <x v="0"/>
    <x v="1"/>
    <x v="0"/>
  </r>
  <r>
    <n v="372988410"/>
    <s v="M. Giles"/>
    <x v="491"/>
    <s v="Dec"/>
    <n v="2023"/>
    <d v="1899-12-30T02:32:00"/>
    <x v="6"/>
    <x v="0"/>
    <n v="11"/>
    <x v="4"/>
    <s v="Two or More Races"/>
    <x v="0"/>
    <x v="1"/>
    <m/>
    <n v="40"/>
    <s v="Delay"/>
    <x v="9"/>
    <n v="2"/>
    <x v="3"/>
    <x v="3"/>
    <x v="0"/>
    <x v="0"/>
  </r>
  <r>
    <n v="471874670"/>
    <s v="M. Creighton"/>
    <x v="379"/>
    <s v="Mar"/>
    <n v="2024"/>
    <d v="1899-12-30T20:30:00"/>
    <x v="3"/>
    <x v="0"/>
    <n v="51"/>
    <x v="2"/>
    <s v="Two or More Races"/>
    <x v="0"/>
    <x v="1"/>
    <m/>
    <n v="44"/>
    <s v="Delay"/>
    <x v="24"/>
    <n v="20"/>
    <x v="1"/>
    <x v="1"/>
    <x v="0"/>
    <x v="1"/>
  </r>
  <r>
    <n v="740855462"/>
    <s v="M. Mathonnet"/>
    <x v="386"/>
    <s v="Jun"/>
    <n v="2023"/>
    <d v="1899-12-30T23:52:00"/>
    <x v="1"/>
    <x v="0"/>
    <n v="24"/>
    <x v="3"/>
    <s v="Two or More Races"/>
    <x v="0"/>
    <x v="1"/>
    <m/>
    <n v="47"/>
    <s v="Delay"/>
    <x v="14"/>
    <n v="23"/>
    <x v="1"/>
    <x v="0"/>
    <x v="2"/>
    <x v="0"/>
  </r>
  <r>
    <n v="748190239"/>
    <s v="M. Lared"/>
    <x v="50"/>
    <s v="Apr"/>
    <n v="2024"/>
    <d v="1899-12-30T04:05:00"/>
    <x v="4"/>
    <x v="0"/>
    <n v="3"/>
    <x v="1"/>
    <s v="Two or More Races"/>
    <x v="0"/>
    <x v="1"/>
    <m/>
    <n v="54"/>
    <s v="Delay"/>
    <x v="13"/>
    <n v="4"/>
    <x v="3"/>
    <x v="2"/>
    <x v="2"/>
    <x v="2"/>
  </r>
  <r>
    <n v="306246121"/>
    <s v="M. Cocks"/>
    <x v="26"/>
    <s v="Mar"/>
    <n v="2024"/>
    <d v="1899-12-30T00:06:00"/>
    <x v="4"/>
    <x v="0"/>
    <n v="68"/>
    <x v="0"/>
    <s v="Two or More Races"/>
    <x v="0"/>
    <x v="1"/>
    <m/>
    <n v="54"/>
    <s v="Delay"/>
    <x v="6"/>
    <n v="0"/>
    <x v="3"/>
    <x v="3"/>
    <x v="2"/>
    <x v="0"/>
  </r>
  <r>
    <n v="378230641"/>
    <s v="M. Bradbury"/>
    <x v="494"/>
    <s v="Jan"/>
    <n v="2024"/>
    <d v="1899-12-30T02:22:00"/>
    <x v="2"/>
    <x v="0"/>
    <n v="11"/>
    <x v="4"/>
    <s v="Two or More Races"/>
    <x v="0"/>
    <x v="1"/>
    <m/>
    <n v="58"/>
    <s v="Delay"/>
    <x v="10"/>
    <n v="2"/>
    <x v="3"/>
    <x v="2"/>
    <x v="2"/>
    <x v="2"/>
  </r>
  <r>
    <n v="201023198"/>
    <s v="N. Trump"/>
    <x v="514"/>
    <s v="Apr"/>
    <n v="2024"/>
    <d v="1899-12-30T21:39:00"/>
    <x v="3"/>
    <x v="0"/>
    <n v="78"/>
    <x v="5"/>
    <s v="Two or More Races"/>
    <x v="0"/>
    <x v="1"/>
    <m/>
    <n v="16"/>
    <s v="Within Time"/>
    <x v="26"/>
    <n v="21"/>
    <x v="1"/>
    <x v="2"/>
    <x v="1"/>
    <x v="2"/>
  </r>
  <r>
    <n v="477579877"/>
    <s v="N. Trevor"/>
    <x v="511"/>
    <s v="Apr"/>
    <n v="2023"/>
    <d v="1899-12-30T14:09:00"/>
    <x v="0"/>
    <x v="0"/>
    <n v="19"/>
    <x v="3"/>
    <s v="Two or More Races"/>
    <x v="0"/>
    <x v="1"/>
    <m/>
    <n v="17"/>
    <s v="Within Time"/>
    <x v="7"/>
    <n v="14"/>
    <x v="2"/>
    <x v="2"/>
    <x v="1"/>
    <x v="2"/>
  </r>
  <r>
    <n v="663450284"/>
    <s v="N. Brick"/>
    <x v="87"/>
    <s v="Oct"/>
    <n v="2023"/>
    <d v="1899-12-30T15:07:00"/>
    <x v="0"/>
    <x v="0"/>
    <n v="22"/>
    <x v="3"/>
    <s v="Two or More Races"/>
    <x v="0"/>
    <x v="1"/>
    <m/>
    <n v="40"/>
    <s v="Delay"/>
    <x v="2"/>
    <n v="15"/>
    <x v="2"/>
    <x v="1"/>
    <x v="0"/>
    <x v="1"/>
  </r>
  <r>
    <n v="340307357"/>
    <s v="N. Gribbin"/>
    <x v="88"/>
    <s v="Sep"/>
    <n v="2024"/>
    <d v="1899-12-30T17:59:00"/>
    <x v="5"/>
    <x v="0"/>
    <n v="39"/>
    <x v="6"/>
    <s v="Two or More Races"/>
    <x v="0"/>
    <x v="1"/>
    <m/>
    <n v="53"/>
    <s v="Delay"/>
    <x v="22"/>
    <n v="17"/>
    <x v="2"/>
    <x v="1"/>
    <x v="2"/>
    <x v="1"/>
  </r>
  <r>
    <n v="615537741"/>
    <s v="N. Benoit"/>
    <x v="55"/>
    <s v="Aug"/>
    <n v="2023"/>
    <d v="1899-12-30T22:27:00"/>
    <x v="6"/>
    <x v="0"/>
    <n v="5"/>
    <x v="4"/>
    <s v="Two or More Races"/>
    <x v="0"/>
    <x v="1"/>
    <m/>
    <n v="56"/>
    <s v="Delay"/>
    <x v="19"/>
    <n v="22"/>
    <x v="1"/>
    <x v="3"/>
    <x v="2"/>
    <x v="1"/>
  </r>
  <r>
    <n v="354850711"/>
    <s v="N. Cornelleau"/>
    <x v="374"/>
    <s v="Dec"/>
    <n v="2023"/>
    <d v="1899-12-30T04:16:00"/>
    <x v="4"/>
    <x v="0"/>
    <n v="58"/>
    <x v="2"/>
    <s v="Two or More Races"/>
    <x v="0"/>
    <x v="1"/>
    <m/>
    <n v="58"/>
    <s v="Delay"/>
    <x v="6"/>
    <n v="4"/>
    <x v="3"/>
    <x v="3"/>
    <x v="2"/>
    <x v="0"/>
  </r>
  <r>
    <n v="516868847"/>
    <s v="O. Knappitt"/>
    <x v="77"/>
    <s v="Nov"/>
    <n v="2023"/>
    <d v="1899-12-30T10:52:00"/>
    <x v="3"/>
    <x v="0"/>
    <n v="24"/>
    <x v="3"/>
    <s v="Two or More Races"/>
    <x v="0"/>
    <x v="1"/>
    <m/>
    <n v="10"/>
    <s v="Within Time"/>
    <x v="5"/>
    <n v="10"/>
    <x v="0"/>
    <x v="0"/>
    <x v="1"/>
    <x v="0"/>
  </r>
  <r>
    <n v="260500772"/>
    <s v="O. Coston"/>
    <x v="98"/>
    <s v="Oct"/>
    <n v="2024"/>
    <d v="1899-12-30T21:07:00"/>
    <x v="1"/>
    <x v="0"/>
    <n v="1"/>
    <x v="1"/>
    <s v="Two or More Races"/>
    <x v="0"/>
    <x v="1"/>
    <m/>
    <n v="19"/>
    <s v="Within Time"/>
    <x v="9"/>
    <n v="21"/>
    <x v="1"/>
    <x v="3"/>
    <x v="1"/>
    <x v="0"/>
  </r>
  <r>
    <n v="152954374"/>
    <s v="O. Parncutt"/>
    <x v="382"/>
    <s v="May"/>
    <n v="2023"/>
    <d v="1899-12-30T21:34:00"/>
    <x v="0"/>
    <x v="0"/>
    <n v="39"/>
    <x v="6"/>
    <s v="Two or More Races"/>
    <x v="0"/>
    <x v="1"/>
    <m/>
    <n v="36"/>
    <s v="Delay"/>
    <x v="8"/>
    <n v="21"/>
    <x v="1"/>
    <x v="3"/>
    <x v="0"/>
    <x v="1"/>
  </r>
  <r>
    <n v="512176454"/>
    <s v="O. Measor"/>
    <x v="122"/>
    <s v="Mar"/>
    <n v="2024"/>
    <d v="1899-12-30T17:23:00"/>
    <x v="4"/>
    <x v="0"/>
    <n v="21"/>
    <x v="3"/>
    <s v="Two or More Races"/>
    <x v="0"/>
    <x v="1"/>
    <m/>
    <n v="39"/>
    <s v="Delay"/>
    <x v="10"/>
    <n v="17"/>
    <x v="2"/>
    <x v="2"/>
    <x v="0"/>
    <x v="2"/>
  </r>
  <r>
    <n v="540909866"/>
    <s v="O. Blumsom"/>
    <x v="36"/>
    <s v="Oct"/>
    <n v="2023"/>
    <d v="1899-12-30T20:24:00"/>
    <x v="2"/>
    <x v="0"/>
    <n v="44"/>
    <x v="6"/>
    <s v="Two or More Races"/>
    <x v="0"/>
    <x v="1"/>
    <m/>
    <n v="58"/>
    <s v="Delay"/>
    <x v="9"/>
    <n v="20"/>
    <x v="1"/>
    <x v="3"/>
    <x v="2"/>
    <x v="0"/>
  </r>
  <r>
    <n v="486615733"/>
    <s v="P. Brand-Hardy"/>
    <x v="311"/>
    <s v="May"/>
    <n v="2024"/>
    <d v="1899-12-30T19:17:00"/>
    <x v="6"/>
    <x v="0"/>
    <n v="8"/>
    <x v="4"/>
    <s v="Two or More Races"/>
    <x v="0"/>
    <x v="1"/>
    <m/>
    <n v="33"/>
    <s v="Delay"/>
    <x v="28"/>
    <n v="19"/>
    <x v="1"/>
    <x v="0"/>
    <x v="0"/>
    <x v="2"/>
  </r>
  <r>
    <n v="505449196"/>
    <s v="P. Nisot"/>
    <x v="183"/>
    <s v="Aug"/>
    <n v="2023"/>
    <d v="1899-12-30T08:58:00"/>
    <x v="6"/>
    <x v="0"/>
    <n v="27"/>
    <x v="3"/>
    <s v="Two or More Races"/>
    <x v="0"/>
    <x v="1"/>
    <m/>
    <n v="48"/>
    <s v="Delay"/>
    <x v="21"/>
    <n v="8"/>
    <x v="0"/>
    <x v="1"/>
    <x v="2"/>
    <x v="1"/>
  </r>
  <r>
    <n v="667252596"/>
    <s v="P. Medcraft"/>
    <x v="420"/>
    <s v="Jun"/>
    <n v="2023"/>
    <d v="1899-12-30T22:41:00"/>
    <x v="1"/>
    <x v="0"/>
    <n v="4"/>
    <x v="1"/>
    <s v="Two or More Races"/>
    <x v="0"/>
    <x v="1"/>
    <m/>
    <n v="49"/>
    <s v="Delay"/>
    <x v="8"/>
    <n v="22"/>
    <x v="1"/>
    <x v="3"/>
    <x v="2"/>
    <x v="1"/>
  </r>
  <r>
    <n v="207514043"/>
    <s v="P. Fuke"/>
    <x v="59"/>
    <s v="Sep"/>
    <n v="2023"/>
    <d v="1899-12-30T13:33:00"/>
    <x v="1"/>
    <x v="0"/>
    <n v="34"/>
    <x v="6"/>
    <s v="Two or More Races"/>
    <x v="0"/>
    <x v="1"/>
    <m/>
    <n v="53"/>
    <s v="Delay"/>
    <x v="3"/>
    <n v="13"/>
    <x v="2"/>
    <x v="2"/>
    <x v="2"/>
    <x v="2"/>
  </r>
  <r>
    <n v="844344827"/>
    <s v="Q. Talby"/>
    <x v="223"/>
    <s v="Aug"/>
    <n v="2024"/>
    <d v="1899-12-30T08:41:00"/>
    <x v="5"/>
    <x v="0"/>
    <n v="77"/>
    <x v="5"/>
    <s v="Two or More Races"/>
    <x v="0"/>
    <x v="1"/>
    <m/>
    <n v="20"/>
    <s v="Within Time"/>
    <x v="12"/>
    <n v="8"/>
    <x v="0"/>
    <x v="2"/>
    <x v="1"/>
    <x v="2"/>
  </r>
  <r>
    <n v="108473243"/>
    <s v="Q. Geikie"/>
    <x v="430"/>
    <s v="Aug"/>
    <n v="2023"/>
    <d v="1899-12-30T19:45:00"/>
    <x v="5"/>
    <x v="0"/>
    <n v="32"/>
    <x v="6"/>
    <s v="Two or More Races"/>
    <x v="0"/>
    <x v="1"/>
    <m/>
    <n v="25"/>
    <s v="Within Time"/>
    <x v="2"/>
    <n v="19"/>
    <x v="1"/>
    <x v="1"/>
    <x v="1"/>
    <x v="1"/>
  </r>
  <r>
    <n v="200136377"/>
    <s v="Q. Berryman"/>
    <x v="33"/>
    <s v="Jul"/>
    <n v="2024"/>
    <d v="1899-12-30T17:23:00"/>
    <x v="5"/>
    <x v="0"/>
    <n v="66"/>
    <x v="0"/>
    <s v="Two or More Races"/>
    <x v="0"/>
    <x v="1"/>
    <m/>
    <n v="25"/>
    <s v="Within Time"/>
    <x v="9"/>
    <n v="17"/>
    <x v="2"/>
    <x v="3"/>
    <x v="1"/>
    <x v="0"/>
  </r>
  <r>
    <n v="869061488"/>
    <s v="Q. Angel"/>
    <x v="14"/>
    <s v="May"/>
    <n v="2023"/>
    <d v="1899-12-30T15:38:00"/>
    <x v="2"/>
    <x v="0"/>
    <n v="8"/>
    <x v="4"/>
    <s v="Two or More Races"/>
    <x v="0"/>
    <x v="1"/>
    <m/>
    <n v="27"/>
    <s v="Within Time"/>
    <x v="2"/>
    <n v="15"/>
    <x v="2"/>
    <x v="1"/>
    <x v="1"/>
    <x v="1"/>
  </r>
  <r>
    <n v="139350163"/>
    <s v="Q. Kynoch"/>
    <x v="63"/>
    <s v="May"/>
    <n v="2024"/>
    <d v="1899-12-30T05:14:00"/>
    <x v="1"/>
    <x v="0"/>
    <n v="53"/>
    <x v="2"/>
    <s v="Two or More Races"/>
    <x v="0"/>
    <x v="1"/>
    <m/>
    <n v="43"/>
    <s v="Delay"/>
    <x v="6"/>
    <n v="5"/>
    <x v="3"/>
    <x v="3"/>
    <x v="0"/>
    <x v="0"/>
  </r>
  <r>
    <n v="688419049"/>
    <s v="Q. Westwell"/>
    <x v="358"/>
    <s v="Jan"/>
    <n v="2024"/>
    <d v="1899-12-30T22:14:00"/>
    <x v="5"/>
    <x v="0"/>
    <n v="17"/>
    <x v="3"/>
    <s v="Two or More Races"/>
    <x v="0"/>
    <x v="1"/>
    <m/>
    <n v="48"/>
    <s v="Delay"/>
    <x v="18"/>
    <n v="22"/>
    <x v="1"/>
    <x v="1"/>
    <x v="2"/>
    <x v="1"/>
  </r>
  <r>
    <n v="541448484"/>
    <s v="Q. Almond"/>
    <x v="244"/>
    <s v="Jan"/>
    <n v="2024"/>
    <d v="1899-12-30T10:05:00"/>
    <x v="6"/>
    <x v="0"/>
    <n v="8"/>
    <x v="4"/>
    <s v="Two or More Races"/>
    <x v="0"/>
    <x v="1"/>
    <m/>
    <n v="53"/>
    <s v="Delay"/>
    <x v="3"/>
    <n v="10"/>
    <x v="0"/>
    <x v="2"/>
    <x v="2"/>
    <x v="2"/>
  </r>
  <r>
    <n v="625893309"/>
    <s v="R. Tschiersch"/>
    <x v="44"/>
    <s v="Sep"/>
    <n v="2024"/>
    <d v="1899-12-30T02:46:00"/>
    <x v="3"/>
    <x v="0"/>
    <n v="4"/>
    <x v="1"/>
    <s v="Two or More Races"/>
    <x v="0"/>
    <x v="1"/>
    <m/>
    <n v="34"/>
    <s v="Delay"/>
    <x v="19"/>
    <n v="2"/>
    <x v="3"/>
    <x v="3"/>
    <x v="0"/>
    <x v="1"/>
  </r>
  <r>
    <n v="200753420"/>
    <s v="R. Greaser"/>
    <x v="213"/>
    <s v="Jun"/>
    <n v="2023"/>
    <d v="1899-12-30T12:00:00"/>
    <x v="4"/>
    <x v="0"/>
    <n v="32"/>
    <x v="6"/>
    <s v="Two or More Races"/>
    <x v="0"/>
    <x v="1"/>
    <m/>
    <n v="34"/>
    <s v="Delay"/>
    <x v="7"/>
    <n v="12"/>
    <x v="2"/>
    <x v="2"/>
    <x v="0"/>
    <x v="2"/>
  </r>
  <r>
    <n v="650970593"/>
    <s v="R. Rosten"/>
    <x v="121"/>
    <s v="Jun"/>
    <n v="2024"/>
    <d v="1899-12-30T08:18:00"/>
    <x v="3"/>
    <x v="0"/>
    <n v="9"/>
    <x v="4"/>
    <s v="Two or More Races"/>
    <x v="0"/>
    <x v="1"/>
    <m/>
    <n v="57"/>
    <s v="Delay"/>
    <x v="12"/>
    <n v="8"/>
    <x v="0"/>
    <x v="2"/>
    <x v="2"/>
    <x v="2"/>
  </r>
  <r>
    <n v="745519971"/>
    <s v="S. Melmeth"/>
    <x v="567"/>
    <s v="Mar"/>
    <n v="2024"/>
    <d v="1899-12-30T09:57:00"/>
    <x v="1"/>
    <x v="0"/>
    <n v="6"/>
    <x v="4"/>
    <s v="Two or More Races"/>
    <x v="0"/>
    <x v="1"/>
    <m/>
    <n v="11"/>
    <s v="Within Time"/>
    <x v="12"/>
    <n v="9"/>
    <x v="0"/>
    <x v="2"/>
    <x v="1"/>
    <x v="2"/>
  </r>
  <r>
    <n v="545410302"/>
    <s v="S. Jills"/>
    <x v="331"/>
    <s v="Jul"/>
    <n v="2023"/>
    <d v="1899-12-30T02:47:00"/>
    <x v="1"/>
    <x v="0"/>
    <n v="17"/>
    <x v="3"/>
    <s v="Two or More Races"/>
    <x v="0"/>
    <x v="1"/>
    <m/>
    <n v="14"/>
    <s v="Within Time"/>
    <x v="21"/>
    <n v="2"/>
    <x v="3"/>
    <x v="1"/>
    <x v="1"/>
    <x v="1"/>
  </r>
  <r>
    <n v="835921138"/>
    <s v="S. Kibel"/>
    <x v="28"/>
    <s v="Apr"/>
    <n v="2024"/>
    <d v="1899-12-30T18:08:00"/>
    <x v="6"/>
    <x v="0"/>
    <n v="20"/>
    <x v="3"/>
    <s v="Two or More Races"/>
    <x v="0"/>
    <x v="1"/>
    <m/>
    <n v="16"/>
    <s v="Within Time"/>
    <x v="17"/>
    <n v="18"/>
    <x v="1"/>
    <x v="1"/>
    <x v="1"/>
    <x v="1"/>
  </r>
  <r>
    <n v="380361654"/>
    <s v="S. William"/>
    <x v="445"/>
    <s v="Feb"/>
    <n v="2024"/>
    <d v="1899-12-30T22:13:00"/>
    <x v="5"/>
    <x v="0"/>
    <n v="70"/>
    <x v="5"/>
    <s v="Two or More Races"/>
    <x v="0"/>
    <x v="1"/>
    <m/>
    <n v="19"/>
    <s v="Within Time"/>
    <x v="3"/>
    <n v="22"/>
    <x v="1"/>
    <x v="2"/>
    <x v="1"/>
    <x v="2"/>
  </r>
  <r>
    <n v="440928721"/>
    <s v="S. Ebbens"/>
    <x v="294"/>
    <s v="Aug"/>
    <n v="2023"/>
    <d v="1899-12-30T13:53:00"/>
    <x v="1"/>
    <x v="0"/>
    <n v="1"/>
    <x v="1"/>
    <s v="Two or More Races"/>
    <x v="0"/>
    <x v="1"/>
    <m/>
    <n v="36"/>
    <s v="Delay"/>
    <x v="18"/>
    <n v="13"/>
    <x v="2"/>
    <x v="1"/>
    <x v="0"/>
    <x v="1"/>
  </r>
  <r>
    <n v="131975369"/>
    <s v="S. De Bischof"/>
    <x v="99"/>
    <s v="Aug"/>
    <n v="2024"/>
    <d v="1899-12-30T07:04:00"/>
    <x v="2"/>
    <x v="0"/>
    <n v="58"/>
    <x v="2"/>
    <s v="Two or More Races"/>
    <x v="0"/>
    <x v="1"/>
    <m/>
    <n v="40"/>
    <s v="Delay"/>
    <x v="1"/>
    <n v="7"/>
    <x v="0"/>
    <x v="0"/>
    <x v="0"/>
    <x v="0"/>
  </r>
  <r>
    <n v="521733836"/>
    <s v="S. Yuill"/>
    <x v="66"/>
    <s v="Jul"/>
    <n v="2023"/>
    <d v="1899-12-30T06:09:00"/>
    <x v="4"/>
    <x v="0"/>
    <n v="49"/>
    <x v="2"/>
    <s v="Two or More Races"/>
    <x v="0"/>
    <x v="1"/>
    <m/>
    <n v="52"/>
    <s v="Delay"/>
    <x v="24"/>
    <n v="6"/>
    <x v="0"/>
    <x v="1"/>
    <x v="2"/>
    <x v="1"/>
  </r>
  <r>
    <n v="432346666"/>
    <s v="S. Mapson"/>
    <x v="150"/>
    <s v="Feb"/>
    <n v="2024"/>
    <d v="1899-12-30T14:23:00"/>
    <x v="2"/>
    <x v="0"/>
    <n v="62"/>
    <x v="0"/>
    <s v="Two or More Races"/>
    <x v="0"/>
    <x v="1"/>
    <m/>
    <n v="56"/>
    <s v="Delay"/>
    <x v="4"/>
    <n v="14"/>
    <x v="2"/>
    <x v="2"/>
    <x v="2"/>
    <x v="2"/>
  </r>
  <r>
    <n v="505836268"/>
    <s v="S. Press"/>
    <x v="79"/>
    <s v="Oct"/>
    <n v="2024"/>
    <d v="1899-12-30T07:44:00"/>
    <x v="5"/>
    <x v="0"/>
    <n v="47"/>
    <x v="2"/>
    <s v="Two or More Races"/>
    <x v="0"/>
    <x v="1"/>
    <m/>
    <n v="60"/>
    <s v="Delay"/>
    <x v="10"/>
    <n v="7"/>
    <x v="0"/>
    <x v="2"/>
    <x v="2"/>
    <x v="2"/>
  </r>
  <r>
    <n v="507052603"/>
    <s v="S. Byllam"/>
    <x v="325"/>
    <s v="Mar"/>
    <n v="2024"/>
    <d v="1899-12-30T04:58:00"/>
    <x v="4"/>
    <x v="0"/>
    <n v="54"/>
    <x v="2"/>
    <s v="Two or More Races"/>
    <x v="0"/>
    <x v="1"/>
    <m/>
    <n v="60"/>
    <s v="Delay"/>
    <x v="25"/>
    <n v="4"/>
    <x v="3"/>
    <x v="0"/>
    <x v="2"/>
    <x v="0"/>
  </r>
  <r>
    <n v="735925480"/>
    <s v="S. Cradey"/>
    <x v="287"/>
    <s v="Sep"/>
    <n v="2024"/>
    <d v="1899-12-30T05:50:00"/>
    <x v="3"/>
    <x v="0"/>
    <n v="70"/>
    <x v="5"/>
    <s v="Two or More Races"/>
    <x v="0"/>
    <x v="1"/>
    <m/>
    <n v="60"/>
    <s v="Delay"/>
    <x v="1"/>
    <n v="5"/>
    <x v="3"/>
    <x v="0"/>
    <x v="2"/>
    <x v="0"/>
  </r>
  <r>
    <n v="168406071"/>
    <s v="T. McDowell"/>
    <x v="375"/>
    <s v="Sep"/>
    <n v="2023"/>
    <d v="1899-12-30T08:44:00"/>
    <x v="0"/>
    <x v="0"/>
    <n v="22"/>
    <x v="3"/>
    <s v="Two or More Races"/>
    <x v="0"/>
    <x v="1"/>
    <m/>
    <n v="14"/>
    <s v="Within Time"/>
    <x v="23"/>
    <n v="8"/>
    <x v="0"/>
    <x v="2"/>
    <x v="1"/>
    <x v="2"/>
  </r>
  <r>
    <n v="620220920"/>
    <s v="T. Hursey"/>
    <x v="546"/>
    <s v="Mar"/>
    <n v="2024"/>
    <d v="1899-12-30T06:28:00"/>
    <x v="0"/>
    <x v="0"/>
    <n v="38"/>
    <x v="6"/>
    <s v="Two or More Races"/>
    <x v="0"/>
    <x v="1"/>
    <m/>
    <n v="34"/>
    <s v="Delay"/>
    <x v="27"/>
    <n v="6"/>
    <x v="0"/>
    <x v="3"/>
    <x v="0"/>
    <x v="0"/>
  </r>
  <r>
    <n v="465751783"/>
    <s v="T. Gronauer"/>
    <x v="139"/>
    <s v="Dec"/>
    <n v="2023"/>
    <d v="1899-12-30T02:08:00"/>
    <x v="5"/>
    <x v="0"/>
    <n v="27"/>
    <x v="3"/>
    <s v="Two or More Races"/>
    <x v="0"/>
    <x v="1"/>
    <m/>
    <n v="38"/>
    <s v="Delay"/>
    <x v="13"/>
    <n v="2"/>
    <x v="3"/>
    <x v="2"/>
    <x v="0"/>
    <x v="2"/>
  </r>
  <r>
    <n v="424089152"/>
    <s v="U. Pharaoh"/>
    <x v="455"/>
    <s v="Jul"/>
    <n v="2024"/>
    <d v="1899-12-30T11:20:00"/>
    <x v="1"/>
    <x v="0"/>
    <n v="34"/>
    <x v="6"/>
    <s v="Two or More Races"/>
    <x v="0"/>
    <x v="1"/>
    <m/>
    <n v="10"/>
    <s v="Within Time"/>
    <x v="0"/>
    <n v="11"/>
    <x v="0"/>
    <x v="0"/>
    <x v="1"/>
    <x v="0"/>
  </r>
  <r>
    <n v="794847228"/>
    <s v="U. Greed"/>
    <x v="206"/>
    <s v="Jul"/>
    <n v="2024"/>
    <d v="1899-12-30T18:23:00"/>
    <x v="2"/>
    <x v="0"/>
    <n v="48"/>
    <x v="2"/>
    <s v="Two or More Races"/>
    <x v="0"/>
    <x v="1"/>
    <m/>
    <n v="22"/>
    <s v="Within Time"/>
    <x v="6"/>
    <n v="18"/>
    <x v="1"/>
    <x v="3"/>
    <x v="1"/>
    <x v="0"/>
  </r>
  <r>
    <n v="869643032"/>
    <s v="U. Karus"/>
    <x v="128"/>
    <s v="Aug"/>
    <n v="2023"/>
    <d v="1899-12-30T12:17:00"/>
    <x v="5"/>
    <x v="0"/>
    <n v="16"/>
    <x v="3"/>
    <s v="Two or More Races"/>
    <x v="0"/>
    <x v="1"/>
    <m/>
    <n v="27"/>
    <s v="Within Time"/>
    <x v="6"/>
    <n v="12"/>
    <x v="2"/>
    <x v="3"/>
    <x v="1"/>
    <x v="0"/>
  </r>
  <r>
    <n v="407350875"/>
    <s v="U. Saines"/>
    <x v="482"/>
    <s v="Aug"/>
    <n v="2024"/>
    <d v="1899-12-30T12:21:00"/>
    <x v="0"/>
    <x v="0"/>
    <n v="44"/>
    <x v="6"/>
    <s v="Two or More Races"/>
    <x v="0"/>
    <x v="1"/>
    <m/>
    <n v="41"/>
    <s v="Delay"/>
    <x v="20"/>
    <n v="12"/>
    <x v="2"/>
    <x v="3"/>
    <x v="0"/>
    <x v="0"/>
  </r>
  <r>
    <n v="695662594"/>
    <s v="U. Puddicombe"/>
    <x v="381"/>
    <s v="Nov"/>
    <n v="2023"/>
    <d v="1899-12-30T11:06:00"/>
    <x v="5"/>
    <x v="0"/>
    <n v="75"/>
    <x v="5"/>
    <s v="Two or More Races"/>
    <x v="0"/>
    <x v="1"/>
    <m/>
    <n v="44"/>
    <s v="Delay"/>
    <x v="24"/>
    <n v="11"/>
    <x v="0"/>
    <x v="1"/>
    <x v="0"/>
    <x v="1"/>
  </r>
  <r>
    <n v="467259553"/>
    <s v="V. Bisp"/>
    <x v="65"/>
    <s v="Sep"/>
    <n v="2023"/>
    <d v="1899-12-30T02:25:00"/>
    <x v="6"/>
    <x v="0"/>
    <n v="32"/>
    <x v="6"/>
    <s v="Two or More Races"/>
    <x v="0"/>
    <x v="1"/>
    <m/>
    <n v="12"/>
    <s v="Within Time"/>
    <x v="18"/>
    <n v="2"/>
    <x v="3"/>
    <x v="1"/>
    <x v="1"/>
    <x v="1"/>
  </r>
  <r>
    <n v="587693886"/>
    <s v="V. Wombwell"/>
    <x v="577"/>
    <s v="Jan"/>
    <n v="2024"/>
    <d v="1899-12-30T23:58:00"/>
    <x v="0"/>
    <x v="0"/>
    <n v="62"/>
    <x v="0"/>
    <s v="Two or More Races"/>
    <x v="0"/>
    <x v="1"/>
    <m/>
    <n v="12"/>
    <s v="Within Time"/>
    <x v="8"/>
    <n v="23"/>
    <x v="1"/>
    <x v="3"/>
    <x v="1"/>
    <x v="1"/>
  </r>
  <r>
    <n v="463535459"/>
    <s v="V. Josskoviz"/>
    <x v="336"/>
    <s v="Jul"/>
    <n v="2023"/>
    <d v="1899-12-30T06:10:00"/>
    <x v="5"/>
    <x v="0"/>
    <n v="66"/>
    <x v="0"/>
    <s v="Two or More Races"/>
    <x v="0"/>
    <x v="1"/>
    <m/>
    <n v="23"/>
    <s v="Within Time"/>
    <x v="26"/>
    <n v="6"/>
    <x v="0"/>
    <x v="2"/>
    <x v="1"/>
    <x v="2"/>
  </r>
  <r>
    <n v="433054611"/>
    <s v="V. Barmadier"/>
    <x v="555"/>
    <s v="Feb"/>
    <n v="2024"/>
    <d v="1899-12-30T13:58:00"/>
    <x v="4"/>
    <x v="0"/>
    <n v="57"/>
    <x v="2"/>
    <s v="Two or More Races"/>
    <x v="0"/>
    <x v="1"/>
    <m/>
    <n v="34"/>
    <s v="Delay"/>
    <x v="7"/>
    <n v="13"/>
    <x v="2"/>
    <x v="2"/>
    <x v="0"/>
    <x v="2"/>
  </r>
  <r>
    <n v="785879452"/>
    <s v="V. Gentle"/>
    <x v="264"/>
    <s v="Jun"/>
    <n v="2023"/>
    <d v="1899-12-30T14:54:00"/>
    <x v="1"/>
    <x v="0"/>
    <n v="17"/>
    <x v="3"/>
    <s v="Two or More Races"/>
    <x v="0"/>
    <x v="1"/>
    <m/>
    <n v="40"/>
    <s v="Delay"/>
    <x v="24"/>
    <n v="14"/>
    <x v="2"/>
    <x v="1"/>
    <x v="0"/>
    <x v="1"/>
  </r>
  <r>
    <n v="643127293"/>
    <s v="V. Hancorn"/>
    <x v="80"/>
    <s v="Oct"/>
    <n v="2024"/>
    <d v="1899-12-30T08:50:00"/>
    <x v="2"/>
    <x v="0"/>
    <n v="6"/>
    <x v="4"/>
    <s v="Two or More Races"/>
    <x v="0"/>
    <x v="1"/>
    <m/>
    <n v="42"/>
    <s v="Delay"/>
    <x v="8"/>
    <n v="8"/>
    <x v="0"/>
    <x v="3"/>
    <x v="0"/>
    <x v="1"/>
  </r>
  <r>
    <n v="852265911"/>
    <s v="V. Foxwell"/>
    <x v="209"/>
    <s v="Apr"/>
    <n v="2023"/>
    <d v="1899-12-30T22:06:00"/>
    <x v="3"/>
    <x v="0"/>
    <n v="62"/>
    <x v="0"/>
    <s v="Two or More Races"/>
    <x v="0"/>
    <x v="1"/>
    <m/>
    <n v="47"/>
    <s v="Delay"/>
    <x v="30"/>
    <n v="22"/>
    <x v="1"/>
    <x v="3"/>
    <x v="2"/>
    <x v="1"/>
  </r>
  <r>
    <n v="268428258"/>
    <s v="W. Hurtic"/>
    <x v="95"/>
    <s v="Sep"/>
    <n v="2024"/>
    <d v="1899-12-30T02:27:00"/>
    <x v="3"/>
    <x v="0"/>
    <n v="10"/>
    <x v="4"/>
    <s v="Two or More Races"/>
    <x v="0"/>
    <x v="1"/>
    <m/>
    <n v="24"/>
    <s v="Within Time"/>
    <x v="4"/>
    <n v="2"/>
    <x v="3"/>
    <x v="2"/>
    <x v="1"/>
    <x v="2"/>
  </r>
  <r>
    <n v="436580592"/>
    <s v="W. Thay"/>
    <x v="508"/>
    <s v="Mar"/>
    <n v="2024"/>
    <d v="1899-12-30T07:57:00"/>
    <x v="2"/>
    <x v="0"/>
    <n v="20"/>
    <x v="3"/>
    <s v="Two or More Races"/>
    <x v="0"/>
    <x v="1"/>
    <m/>
    <n v="31"/>
    <s v="Delay"/>
    <x v="28"/>
    <n v="7"/>
    <x v="0"/>
    <x v="0"/>
    <x v="0"/>
    <x v="2"/>
  </r>
  <r>
    <n v="613661124"/>
    <s v="W. Donovin"/>
    <x v="289"/>
    <s v="Aug"/>
    <n v="2024"/>
    <d v="1899-12-30T05:52:00"/>
    <x v="6"/>
    <x v="0"/>
    <n v="7"/>
    <x v="4"/>
    <s v="Two or More Races"/>
    <x v="0"/>
    <x v="1"/>
    <m/>
    <n v="40"/>
    <s v="Delay"/>
    <x v="0"/>
    <n v="5"/>
    <x v="3"/>
    <x v="0"/>
    <x v="0"/>
    <x v="0"/>
  </r>
  <r>
    <n v="177468112"/>
    <s v="W. McNerlin"/>
    <x v="138"/>
    <s v="Oct"/>
    <n v="2024"/>
    <d v="1899-12-30T07:32:00"/>
    <x v="5"/>
    <x v="0"/>
    <n v="40"/>
    <x v="6"/>
    <s v="Two or More Races"/>
    <x v="0"/>
    <x v="1"/>
    <m/>
    <n v="43"/>
    <s v="Delay"/>
    <x v="25"/>
    <n v="7"/>
    <x v="0"/>
    <x v="0"/>
    <x v="0"/>
    <x v="0"/>
  </r>
  <r>
    <n v="833938772"/>
    <s v="X. Selwyne"/>
    <x v="27"/>
    <s v="Jul"/>
    <n v="2024"/>
    <d v="1899-12-30T00:07:00"/>
    <x v="3"/>
    <x v="0"/>
    <n v="46"/>
    <x v="2"/>
    <s v="Two or More Races"/>
    <x v="0"/>
    <x v="1"/>
    <m/>
    <n v="17"/>
    <s v="Within Time"/>
    <x v="16"/>
    <n v="0"/>
    <x v="3"/>
    <x v="1"/>
    <x v="1"/>
    <x v="1"/>
  </r>
  <r>
    <n v="889960217"/>
    <s v="X. Fishbourne"/>
    <x v="9"/>
    <s v="Oct"/>
    <n v="2024"/>
    <d v="1899-12-30T05:25:00"/>
    <x v="5"/>
    <x v="0"/>
    <n v="40"/>
    <x v="6"/>
    <s v="Two or More Races"/>
    <x v="0"/>
    <x v="1"/>
    <m/>
    <n v="38"/>
    <s v="Delay"/>
    <x v="6"/>
    <n v="5"/>
    <x v="3"/>
    <x v="3"/>
    <x v="0"/>
    <x v="0"/>
  </r>
  <r>
    <n v="400452411"/>
    <s v="X. Balden"/>
    <x v="209"/>
    <s v="Apr"/>
    <n v="2023"/>
    <d v="1899-12-30T08:34:00"/>
    <x v="3"/>
    <x v="0"/>
    <n v="34"/>
    <x v="6"/>
    <s v="Two or More Races"/>
    <x v="0"/>
    <x v="1"/>
    <m/>
    <n v="43"/>
    <s v="Delay"/>
    <x v="30"/>
    <n v="8"/>
    <x v="0"/>
    <x v="3"/>
    <x v="0"/>
    <x v="1"/>
  </r>
  <r>
    <n v="140497915"/>
    <s v="X. Stiegar"/>
    <x v="6"/>
    <s v="Aug"/>
    <n v="2023"/>
    <d v="1899-12-30T21:21:00"/>
    <x v="0"/>
    <x v="0"/>
    <n v="16"/>
    <x v="3"/>
    <s v="Two or More Races"/>
    <x v="0"/>
    <x v="1"/>
    <m/>
    <n v="49"/>
    <s v="Delay"/>
    <x v="3"/>
    <n v="21"/>
    <x v="1"/>
    <x v="2"/>
    <x v="2"/>
    <x v="2"/>
  </r>
  <r>
    <n v="792554914"/>
    <s v="X. Lytell"/>
    <x v="555"/>
    <s v="Feb"/>
    <n v="2024"/>
    <d v="1899-12-30T11:55:00"/>
    <x v="4"/>
    <x v="0"/>
    <n v="41"/>
    <x v="6"/>
    <s v="Two or More Races"/>
    <x v="0"/>
    <x v="1"/>
    <m/>
    <n v="60"/>
    <s v="Delay"/>
    <x v="7"/>
    <n v="11"/>
    <x v="0"/>
    <x v="2"/>
    <x v="2"/>
    <x v="2"/>
  </r>
  <r>
    <n v="708494528"/>
    <s v="Y. Dillicate"/>
    <x v="208"/>
    <s v="Feb"/>
    <n v="2024"/>
    <d v="1899-12-30T07:22:00"/>
    <x v="6"/>
    <x v="0"/>
    <n v="31"/>
    <x v="6"/>
    <s v="Two or More Races"/>
    <x v="0"/>
    <x v="1"/>
    <m/>
    <n v="10"/>
    <s v="Within Time"/>
    <x v="22"/>
    <n v="7"/>
    <x v="0"/>
    <x v="1"/>
    <x v="1"/>
    <x v="1"/>
  </r>
  <r>
    <n v="713128133"/>
    <s v="Y. Comusso"/>
    <x v="388"/>
    <s v="Mar"/>
    <n v="2024"/>
    <d v="1899-12-30T16:44:00"/>
    <x v="3"/>
    <x v="0"/>
    <n v="37"/>
    <x v="6"/>
    <s v="Two or More Races"/>
    <x v="0"/>
    <x v="1"/>
    <m/>
    <n v="10"/>
    <s v="Within Time"/>
    <x v="29"/>
    <n v="16"/>
    <x v="2"/>
    <x v="2"/>
    <x v="1"/>
    <x v="2"/>
  </r>
  <r>
    <n v="611073371"/>
    <s v="Y. Dallin"/>
    <x v="376"/>
    <s v="Oct"/>
    <n v="2024"/>
    <d v="1899-12-30T10:19:00"/>
    <x v="5"/>
    <x v="0"/>
    <n v="69"/>
    <x v="0"/>
    <s v="Two or More Races"/>
    <x v="0"/>
    <x v="1"/>
    <m/>
    <n v="30"/>
    <s v="Delay"/>
    <x v="2"/>
    <n v="10"/>
    <x v="0"/>
    <x v="1"/>
    <x v="1"/>
    <x v="1"/>
  </r>
  <r>
    <n v="776467862"/>
    <s v="Y. Guilfoyle"/>
    <x v="325"/>
    <s v="Mar"/>
    <n v="2024"/>
    <d v="1899-12-30T06:44:00"/>
    <x v="4"/>
    <x v="0"/>
    <n v="31"/>
    <x v="6"/>
    <s v="Two or More Races"/>
    <x v="0"/>
    <x v="1"/>
    <m/>
    <n v="31"/>
    <s v="Delay"/>
    <x v="25"/>
    <n v="6"/>
    <x v="0"/>
    <x v="0"/>
    <x v="0"/>
    <x v="0"/>
  </r>
  <r>
    <n v="437120284"/>
    <s v="Y. Tandy"/>
    <x v="439"/>
    <s v="May"/>
    <n v="2023"/>
    <d v="1899-12-30T08:53:00"/>
    <x v="6"/>
    <x v="0"/>
    <n v="53"/>
    <x v="2"/>
    <s v="Two or More Races"/>
    <x v="0"/>
    <x v="1"/>
    <m/>
    <n v="31"/>
    <s v="Delay"/>
    <x v="30"/>
    <n v="8"/>
    <x v="0"/>
    <x v="3"/>
    <x v="0"/>
    <x v="1"/>
  </r>
  <r>
    <n v="478393852"/>
    <s v="Y. Filippucci"/>
    <x v="514"/>
    <s v="Apr"/>
    <n v="2024"/>
    <d v="1899-12-30T15:19:00"/>
    <x v="3"/>
    <x v="0"/>
    <n v="70"/>
    <x v="5"/>
    <s v="Two or More Races"/>
    <x v="0"/>
    <x v="1"/>
    <m/>
    <n v="39"/>
    <s v="Delay"/>
    <x v="26"/>
    <n v="15"/>
    <x v="2"/>
    <x v="2"/>
    <x v="0"/>
    <x v="2"/>
  </r>
  <r>
    <n v="179331012"/>
    <s v="Y. Stockings"/>
    <x v="118"/>
    <s v="Aug"/>
    <n v="2024"/>
    <d v="1899-12-30T07:45:00"/>
    <x v="5"/>
    <x v="0"/>
    <n v="1"/>
    <x v="1"/>
    <s v="Two or More Races"/>
    <x v="0"/>
    <x v="1"/>
    <m/>
    <n v="40"/>
    <s v="Delay"/>
    <x v="3"/>
    <n v="7"/>
    <x v="0"/>
    <x v="2"/>
    <x v="0"/>
    <x v="2"/>
  </r>
  <r>
    <n v="181086985"/>
    <s v="Y. Laverock"/>
    <x v="321"/>
    <s v="Jan"/>
    <n v="2024"/>
    <d v="1899-12-30T03:27:00"/>
    <x v="3"/>
    <x v="0"/>
    <n v="28"/>
    <x v="3"/>
    <s v="Two or More Races"/>
    <x v="0"/>
    <x v="1"/>
    <m/>
    <n v="44"/>
    <s v="Delay"/>
    <x v="28"/>
    <n v="3"/>
    <x v="3"/>
    <x v="0"/>
    <x v="0"/>
    <x v="2"/>
  </r>
  <r>
    <n v="475868257"/>
    <s v="Y. Annwyl"/>
    <x v="293"/>
    <s v="Oct"/>
    <n v="2024"/>
    <d v="1899-12-30T08:33:00"/>
    <x v="3"/>
    <x v="0"/>
    <n v="12"/>
    <x v="4"/>
    <s v="Two or More Races"/>
    <x v="0"/>
    <x v="1"/>
    <m/>
    <n v="47"/>
    <s v="Delay"/>
    <x v="27"/>
    <n v="8"/>
    <x v="0"/>
    <x v="3"/>
    <x v="2"/>
    <x v="0"/>
  </r>
  <r>
    <n v="284834586"/>
    <s v="Y. Stanistreet"/>
    <x v="233"/>
    <s v="Jan"/>
    <n v="2024"/>
    <d v="1899-12-30T19:38:00"/>
    <x v="5"/>
    <x v="0"/>
    <n v="26"/>
    <x v="3"/>
    <s v="Two or More Races"/>
    <x v="0"/>
    <x v="1"/>
    <m/>
    <n v="50"/>
    <s v="Delay"/>
    <x v="9"/>
    <n v="19"/>
    <x v="1"/>
    <x v="3"/>
    <x v="2"/>
    <x v="0"/>
  </r>
  <r>
    <n v="503777043"/>
    <s v="Y. Knoble"/>
    <x v="152"/>
    <s v="Jul"/>
    <n v="2023"/>
    <d v="1899-12-30T18:32:00"/>
    <x v="1"/>
    <x v="0"/>
    <n v="11"/>
    <x v="4"/>
    <s v="Two or More Races"/>
    <x v="0"/>
    <x v="1"/>
    <m/>
    <n v="58"/>
    <s v="Delay"/>
    <x v="19"/>
    <n v="18"/>
    <x v="1"/>
    <x v="3"/>
    <x v="2"/>
    <x v="1"/>
  </r>
  <r>
    <n v="789740963"/>
    <s v="Z. Hark"/>
    <x v="403"/>
    <s v="Oct"/>
    <n v="2024"/>
    <d v="1899-12-30T12:49:00"/>
    <x v="3"/>
    <x v="0"/>
    <n v="1"/>
    <x v="1"/>
    <s v="Two or More Races"/>
    <x v="0"/>
    <x v="1"/>
    <m/>
    <n v="22"/>
    <s v="Within Time"/>
    <x v="0"/>
    <n v="12"/>
    <x v="2"/>
    <x v="0"/>
    <x v="1"/>
    <x v="0"/>
  </r>
  <r>
    <n v="383797807"/>
    <s v="Z. Rounds"/>
    <x v="164"/>
    <s v="Jul"/>
    <n v="2024"/>
    <d v="1899-12-30T17:49:00"/>
    <x v="0"/>
    <x v="0"/>
    <n v="11"/>
    <x v="4"/>
    <s v="Two or More Races"/>
    <x v="0"/>
    <x v="1"/>
    <m/>
    <n v="29"/>
    <s v="Within Time"/>
    <x v="29"/>
    <n v="17"/>
    <x v="2"/>
    <x v="2"/>
    <x v="1"/>
    <x v="2"/>
  </r>
  <r>
    <n v="761639036"/>
    <s v="Z. Gouldthorpe"/>
    <x v="92"/>
    <s v="May"/>
    <n v="2024"/>
    <d v="1899-12-30T16:00:00"/>
    <x v="4"/>
    <x v="0"/>
    <n v="6"/>
    <x v="4"/>
    <s v="Two or More Races"/>
    <x v="0"/>
    <x v="1"/>
    <m/>
    <n v="51"/>
    <s v="Delay"/>
    <x v="27"/>
    <n v="16"/>
    <x v="2"/>
    <x v="3"/>
    <x v="2"/>
    <x v="0"/>
  </r>
  <r>
    <n v="206493654"/>
    <s v="Z. Ingarfill"/>
    <x v="255"/>
    <s v="May"/>
    <n v="2023"/>
    <d v="1899-12-30T01:34:00"/>
    <x v="5"/>
    <x v="0"/>
    <n v="16"/>
    <x v="3"/>
    <s v="Two or More Races"/>
    <x v="0"/>
    <x v="1"/>
    <m/>
    <n v="55"/>
    <s v="Delay"/>
    <x v="7"/>
    <n v="1"/>
    <x v="3"/>
    <x v="2"/>
    <x v="2"/>
    <x v="2"/>
  </r>
  <r>
    <n v="694367479"/>
    <s v="Z. Souch"/>
    <x v="353"/>
    <s v="Jul"/>
    <n v="2023"/>
    <d v="1899-12-30T00:19:00"/>
    <x v="2"/>
    <x v="0"/>
    <n v="75"/>
    <x v="5"/>
    <s v="Two or More Races"/>
    <x v="0"/>
    <x v="1"/>
    <m/>
    <n v="55"/>
    <s v="Delay"/>
    <x v="27"/>
    <n v="0"/>
    <x v="3"/>
    <x v="3"/>
    <x v="2"/>
    <x v="0"/>
  </r>
  <r>
    <n v="453220526"/>
    <s v="Z. Banaszczyk"/>
    <x v="415"/>
    <s v="Aug"/>
    <n v="2024"/>
    <d v="1899-12-30T19:31:00"/>
    <x v="2"/>
    <x v="0"/>
    <n v="78"/>
    <x v="5"/>
    <s v="Two or More Races"/>
    <x v="0"/>
    <x v="1"/>
    <m/>
    <n v="55"/>
    <s v="Delay"/>
    <x v="13"/>
    <n v="19"/>
    <x v="1"/>
    <x v="2"/>
    <x v="2"/>
    <x v="2"/>
  </r>
  <r>
    <n v="473655369"/>
    <s v="N. Loader"/>
    <x v="383"/>
    <s v="Oct"/>
    <n v="2023"/>
    <d v="1899-12-30T04:20:00"/>
    <x v="4"/>
    <x v="0"/>
    <n v="54"/>
    <x v="2"/>
    <s v="Two or More Races"/>
    <x v="0"/>
    <x v="1"/>
    <n v="0"/>
    <n v="26"/>
    <s v="Within Time"/>
    <x v="17"/>
    <n v="4"/>
    <x v="3"/>
    <x v="1"/>
    <x v="1"/>
    <x v="1"/>
  </r>
  <r>
    <n v="383992729"/>
    <s v="P. Waymont"/>
    <x v="26"/>
    <s v="Mar"/>
    <n v="2024"/>
    <d v="1899-12-30T08:36:00"/>
    <x v="4"/>
    <x v="0"/>
    <n v="77"/>
    <x v="5"/>
    <s v="Two or More Races"/>
    <x v="0"/>
    <x v="1"/>
    <n v="0"/>
    <n v="43"/>
    <s v="Delay"/>
    <x v="6"/>
    <n v="8"/>
    <x v="0"/>
    <x v="3"/>
    <x v="0"/>
    <x v="0"/>
  </r>
  <r>
    <n v="785678305"/>
    <s v="S. Bowler"/>
    <x v="303"/>
    <s v="Mar"/>
    <n v="2024"/>
    <d v="1899-12-30T02:26:00"/>
    <x v="1"/>
    <x v="0"/>
    <n v="2"/>
    <x v="1"/>
    <s v="Two or More Races"/>
    <x v="0"/>
    <x v="1"/>
    <n v="0"/>
    <n v="29"/>
    <s v="Within Time"/>
    <x v="30"/>
    <n v="2"/>
    <x v="3"/>
    <x v="3"/>
    <x v="1"/>
    <x v="1"/>
  </r>
  <r>
    <n v="569719134"/>
    <s v="S. Dottrell"/>
    <x v="291"/>
    <s v="Jun"/>
    <n v="2023"/>
    <d v="1899-12-30T06:57:00"/>
    <x v="0"/>
    <x v="0"/>
    <n v="2"/>
    <x v="1"/>
    <s v="Two or More Races"/>
    <x v="0"/>
    <x v="1"/>
    <n v="0"/>
    <n v="60"/>
    <s v="Delay"/>
    <x v="26"/>
    <n v="6"/>
    <x v="0"/>
    <x v="2"/>
    <x v="2"/>
    <x v="2"/>
  </r>
  <r>
    <n v="880923850"/>
    <s v="A. Lyne"/>
    <x v="53"/>
    <s v="Jan"/>
    <n v="2024"/>
    <d v="1899-12-30T05:56:00"/>
    <x v="3"/>
    <x v="0"/>
    <n v="38"/>
    <x v="6"/>
    <s v="Two or More Races"/>
    <x v="0"/>
    <x v="1"/>
    <n v="1"/>
    <n v="37"/>
    <s v="Delay"/>
    <x v="20"/>
    <n v="5"/>
    <x v="3"/>
    <x v="3"/>
    <x v="0"/>
    <x v="0"/>
  </r>
  <r>
    <n v="116728706"/>
    <s v="B. Martinson"/>
    <x v="86"/>
    <s v="Jul"/>
    <n v="2024"/>
    <d v="1899-12-30T23:11:00"/>
    <x v="4"/>
    <x v="0"/>
    <n v="73"/>
    <x v="5"/>
    <s v="Two or More Races"/>
    <x v="0"/>
    <x v="1"/>
    <n v="1"/>
    <n v="20"/>
    <s v="Within Time"/>
    <x v="19"/>
    <n v="23"/>
    <x v="1"/>
    <x v="3"/>
    <x v="1"/>
    <x v="1"/>
  </r>
  <r>
    <n v="284293382"/>
    <s v="J. Drew-Clifton"/>
    <x v="186"/>
    <s v="Jun"/>
    <n v="2023"/>
    <d v="1899-12-30T19:33:00"/>
    <x v="4"/>
    <x v="0"/>
    <n v="25"/>
    <x v="3"/>
    <s v="Two or More Races"/>
    <x v="0"/>
    <x v="1"/>
    <n v="1"/>
    <n v="35"/>
    <s v="Delay"/>
    <x v="18"/>
    <n v="19"/>
    <x v="1"/>
    <x v="1"/>
    <x v="0"/>
    <x v="1"/>
  </r>
  <r>
    <n v="780418910"/>
    <s v="N. Storton"/>
    <x v="87"/>
    <s v="Oct"/>
    <n v="2023"/>
    <d v="1899-12-30T13:54:00"/>
    <x v="0"/>
    <x v="0"/>
    <n v="18"/>
    <x v="3"/>
    <s v="Two or More Races"/>
    <x v="0"/>
    <x v="1"/>
    <n v="1"/>
    <n v="15"/>
    <s v="Within Time"/>
    <x v="2"/>
    <n v="13"/>
    <x v="2"/>
    <x v="1"/>
    <x v="1"/>
    <x v="1"/>
  </r>
  <r>
    <n v="480891845"/>
    <s v="O. Purcer"/>
    <x v="424"/>
    <s v="Feb"/>
    <n v="2024"/>
    <d v="1899-12-30T05:28:00"/>
    <x v="0"/>
    <x v="0"/>
    <n v="77"/>
    <x v="5"/>
    <s v="Two or More Races"/>
    <x v="0"/>
    <x v="1"/>
    <n v="1"/>
    <n v="12"/>
    <s v="Within Time"/>
    <x v="20"/>
    <n v="5"/>
    <x v="3"/>
    <x v="3"/>
    <x v="1"/>
    <x v="0"/>
  </r>
  <r>
    <n v="615951605"/>
    <s v="A. Dulwich"/>
    <x v="147"/>
    <s v="Dec"/>
    <n v="2023"/>
    <d v="1899-12-30T23:57:00"/>
    <x v="5"/>
    <x v="0"/>
    <n v="48"/>
    <x v="2"/>
    <s v="Two or More Races"/>
    <x v="0"/>
    <x v="1"/>
    <n v="3"/>
    <n v="37"/>
    <s v="Delay"/>
    <x v="4"/>
    <n v="23"/>
    <x v="1"/>
    <x v="2"/>
    <x v="0"/>
    <x v="2"/>
  </r>
  <r>
    <n v="669656281"/>
    <s v="H. Phillip"/>
    <x v="416"/>
    <s v="Jun"/>
    <n v="2023"/>
    <d v="1899-12-30T22:07:00"/>
    <x v="4"/>
    <x v="0"/>
    <n v="9"/>
    <x v="4"/>
    <s v="Two or More Races"/>
    <x v="0"/>
    <x v="1"/>
    <n v="3"/>
    <n v="13"/>
    <s v="Within Time"/>
    <x v="9"/>
    <n v="22"/>
    <x v="1"/>
    <x v="3"/>
    <x v="1"/>
    <x v="0"/>
  </r>
  <r>
    <n v="202249835"/>
    <s v="U. Delnevo"/>
    <x v="105"/>
    <s v="Jun"/>
    <n v="2024"/>
    <d v="1899-12-30T05:38:00"/>
    <x v="4"/>
    <x v="0"/>
    <n v="55"/>
    <x v="2"/>
    <s v="Two or More Races"/>
    <x v="0"/>
    <x v="1"/>
    <n v="3"/>
    <n v="39"/>
    <s v="Delay"/>
    <x v="8"/>
    <n v="5"/>
    <x v="3"/>
    <x v="3"/>
    <x v="0"/>
    <x v="1"/>
  </r>
  <r>
    <n v="463200140"/>
    <s v="V. Devereux"/>
    <x v="564"/>
    <s v="Jun"/>
    <n v="2024"/>
    <d v="1899-12-30T13:50:00"/>
    <x v="3"/>
    <x v="0"/>
    <n v="28"/>
    <x v="3"/>
    <s v="Two or More Races"/>
    <x v="0"/>
    <x v="1"/>
    <n v="3"/>
    <n v="44"/>
    <s v="Delay"/>
    <x v="30"/>
    <n v="13"/>
    <x v="2"/>
    <x v="3"/>
    <x v="0"/>
    <x v="1"/>
  </r>
  <r>
    <n v="482710293"/>
    <s v="M. Crudge"/>
    <x v="291"/>
    <s v="Jun"/>
    <n v="2023"/>
    <d v="1899-12-30T23:10:00"/>
    <x v="0"/>
    <x v="0"/>
    <n v="10"/>
    <x v="4"/>
    <s v="Two or More Races"/>
    <x v="0"/>
    <x v="1"/>
    <n v="4"/>
    <n v="45"/>
    <s v="Delay"/>
    <x v="26"/>
    <n v="23"/>
    <x v="1"/>
    <x v="2"/>
    <x v="0"/>
    <x v="2"/>
  </r>
  <r>
    <n v="660023659"/>
    <s v="N. Danilchik"/>
    <x v="222"/>
    <s v="Jan"/>
    <n v="2024"/>
    <d v="1899-12-30T14:10:00"/>
    <x v="2"/>
    <x v="0"/>
    <n v="60"/>
    <x v="0"/>
    <s v="Two or More Races"/>
    <x v="0"/>
    <x v="1"/>
    <n v="4"/>
    <n v="27"/>
    <s v="Within Time"/>
    <x v="6"/>
    <n v="14"/>
    <x v="2"/>
    <x v="3"/>
    <x v="1"/>
    <x v="0"/>
  </r>
  <r>
    <n v="205985561"/>
    <s v="V. Mazzilli"/>
    <x v="473"/>
    <s v="Sep"/>
    <n v="2023"/>
    <d v="1899-12-30T14:33:00"/>
    <x v="5"/>
    <x v="0"/>
    <n v="26"/>
    <x v="3"/>
    <s v="Two or More Races"/>
    <x v="0"/>
    <x v="1"/>
    <n v="4"/>
    <n v="56"/>
    <s v="Delay"/>
    <x v="13"/>
    <n v="14"/>
    <x v="2"/>
    <x v="2"/>
    <x v="2"/>
    <x v="2"/>
  </r>
  <r>
    <n v="481537133"/>
    <s v="X. Willoughey"/>
    <x v="282"/>
    <s v="Jun"/>
    <n v="2024"/>
    <d v="1899-12-30T07:28:00"/>
    <x v="6"/>
    <x v="0"/>
    <n v="4"/>
    <x v="1"/>
    <s v="Two or More Races"/>
    <x v="0"/>
    <x v="1"/>
    <n v="4"/>
    <n v="18"/>
    <s v="Within Time"/>
    <x v="6"/>
    <n v="7"/>
    <x v="0"/>
    <x v="3"/>
    <x v="1"/>
    <x v="0"/>
  </r>
  <r>
    <n v="854986409"/>
    <s v="C. Tidbold"/>
    <x v="441"/>
    <s v="Apr"/>
    <n v="2024"/>
    <d v="1899-12-30T14:38:00"/>
    <x v="1"/>
    <x v="0"/>
    <n v="56"/>
    <x v="2"/>
    <s v="Two or More Races"/>
    <x v="0"/>
    <x v="1"/>
    <n v="5"/>
    <n v="30"/>
    <s v="Delay"/>
    <x v="23"/>
    <n v="14"/>
    <x v="2"/>
    <x v="2"/>
    <x v="1"/>
    <x v="2"/>
  </r>
  <r>
    <n v="716308175"/>
    <s v="K. Marchello"/>
    <x v="509"/>
    <s v="Jun"/>
    <n v="2023"/>
    <d v="1899-12-30T09:39:00"/>
    <x v="1"/>
    <x v="0"/>
    <n v="49"/>
    <x v="2"/>
    <s v="Two or More Races"/>
    <x v="0"/>
    <x v="1"/>
    <n v="5"/>
    <n v="51"/>
    <s v="Delay"/>
    <x v="15"/>
    <n v="9"/>
    <x v="0"/>
    <x v="2"/>
    <x v="2"/>
    <x v="2"/>
  </r>
  <r>
    <n v="821224619"/>
    <s v="W. Lalor"/>
    <x v="495"/>
    <s v="Jun"/>
    <n v="2023"/>
    <d v="1899-12-30T22:59:00"/>
    <x v="5"/>
    <x v="0"/>
    <n v="58"/>
    <x v="2"/>
    <s v="Two or More Races"/>
    <x v="0"/>
    <x v="1"/>
    <n v="5"/>
    <n v="11"/>
    <s v="Within Time"/>
    <x v="3"/>
    <n v="22"/>
    <x v="1"/>
    <x v="2"/>
    <x v="1"/>
    <x v="2"/>
  </r>
  <r>
    <n v="863567331"/>
    <s v="C. Sharper"/>
    <x v="297"/>
    <s v="Jun"/>
    <n v="2024"/>
    <d v="1899-12-30T22:03:00"/>
    <x v="4"/>
    <x v="0"/>
    <n v="79"/>
    <x v="5"/>
    <s v="Two or More Races"/>
    <x v="0"/>
    <x v="1"/>
    <n v="6"/>
    <n v="58"/>
    <s v="Delay"/>
    <x v="24"/>
    <n v="22"/>
    <x v="1"/>
    <x v="1"/>
    <x v="2"/>
    <x v="1"/>
  </r>
  <r>
    <n v="279582148"/>
    <s v="L. Beeble"/>
    <x v="83"/>
    <s v="Aug"/>
    <n v="2024"/>
    <d v="1899-12-30T08:06:00"/>
    <x v="1"/>
    <x v="0"/>
    <n v="36"/>
    <x v="6"/>
    <s v="Two or More Races"/>
    <x v="0"/>
    <x v="1"/>
    <n v="6"/>
    <n v="22"/>
    <s v="Within Time"/>
    <x v="29"/>
    <n v="8"/>
    <x v="0"/>
    <x v="2"/>
    <x v="1"/>
    <x v="2"/>
  </r>
  <r>
    <n v="199685630"/>
    <s v="L. McIlharga"/>
    <x v="99"/>
    <s v="Aug"/>
    <n v="2024"/>
    <d v="1899-12-30T10:43:00"/>
    <x v="2"/>
    <x v="0"/>
    <n v="60"/>
    <x v="0"/>
    <s v="Two or More Races"/>
    <x v="0"/>
    <x v="1"/>
    <n v="6"/>
    <n v="42"/>
    <s v="Delay"/>
    <x v="1"/>
    <n v="10"/>
    <x v="0"/>
    <x v="0"/>
    <x v="0"/>
    <x v="0"/>
  </r>
  <r>
    <n v="870588114"/>
    <s v="M. Works"/>
    <x v="437"/>
    <s v="Jun"/>
    <n v="2024"/>
    <d v="1899-12-30T16:18:00"/>
    <x v="5"/>
    <x v="0"/>
    <n v="49"/>
    <x v="2"/>
    <s v="Two or More Races"/>
    <x v="0"/>
    <x v="1"/>
    <n v="6"/>
    <n v="13"/>
    <s v="Within Time"/>
    <x v="26"/>
    <n v="16"/>
    <x v="2"/>
    <x v="2"/>
    <x v="1"/>
    <x v="2"/>
  </r>
  <r>
    <n v="301262921"/>
    <s v="N. Orfeur"/>
    <x v="342"/>
    <s v="Jun"/>
    <n v="2023"/>
    <d v="1899-12-30T14:26:00"/>
    <x v="3"/>
    <x v="0"/>
    <n v="25"/>
    <x v="3"/>
    <s v="Two or More Races"/>
    <x v="0"/>
    <x v="1"/>
    <n v="6"/>
    <n v="27"/>
    <s v="Within Time"/>
    <x v="2"/>
    <n v="14"/>
    <x v="2"/>
    <x v="1"/>
    <x v="1"/>
    <x v="1"/>
  </r>
  <r>
    <n v="589782886"/>
    <s v="R. Spafford"/>
    <x v="326"/>
    <s v="Dec"/>
    <n v="2023"/>
    <d v="1899-12-30T02:53:00"/>
    <x v="5"/>
    <x v="0"/>
    <n v="69"/>
    <x v="0"/>
    <s v="Two or More Races"/>
    <x v="0"/>
    <x v="1"/>
    <n v="6"/>
    <n v="41"/>
    <s v="Delay"/>
    <x v="1"/>
    <n v="2"/>
    <x v="3"/>
    <x v="0"/>
    <x v="0"/>
    <x v="0"/>
  </r>
  <r>
    <n v="500494724"/>
    <s v="X. Lipprose"/>
    <x v="1"/>
    <s v="Jun"/>
    <n v="2024"/>
    <d v="1899-12-30T23:16:00"/>
    <x v="1"/>
    <x v="0"/>
    <n v="49"/>
    <x v="2"/>
    <s v="Two or More Races"/>
    <x v="0"/>
    <x v="1"/>
    <n v="6"/>
    <n v="24"/>
    <s v="Within Time"/>
    <x v="1"/>
    <n v="23"/>
    <x v="1"/>
    <x v="0"/>
    <x v="1"/>
    <x v="0"/>
  </r>
  <r>
    <n v="778116117"/>
    <s v="I. Bulward"/>
    <x v="444"/>
    <s v="Jul"/>
    <n v="2023"/>
    <d v="1899-12-30T16:51:00"/>
    <x v="4"/>
    <x v="0"/>
    <n v="70"/>
    <x v="5"/>
    <s v="Two or More Races"/>
    <x v="0"/>
    <x v="1"/>
    <n v="7"/>
    <n v="55"/>
    <s v="Delay"/>
    <x v="14"/>
    <n v="16"/>
    <x v="2"/>
    <x v="0"/>
    <x v="2"/>
    <x v="0"/>
  </r>
  <r>
    <n v="661572793"/>
    <s v="W. Clinnick"/>
    <x v="152"/>
    <s v="Jul"/>
    <n v="2023"/>
    <d v="1899-12-30T00:24:00"/>
    <x v="1"/>
    <x v="0"/>
    <n v="35"/>
    <x v="6"/>
    <s v="Two or More Races"/>
    <x v="0"/>
    <x v="1"/>
    <n v="7"/>
    <n v="27"/>
    <s v="Within Time"/>
    <x v="19"/>
    <n v="0"/>
    <x v="3"/>
    <x v="3"/>
    <x v="1"/>
    <x v="1"/>
  </r>
  <r>
    <n v="781764333"/>
    <s v="A. Frisdick"/>
    <x v="134"/>
    <s v="Apr"/>
    <n v="2023"/>
    <d v="1899-12-30T03:28:00"/>
    <x v="3"/>
    <x v="0"/>
    <n v="25"/>
    <x v="3"/>
    <s v="Two or More Races"/>
    <x v="0"/>
    <x v="1"/>
    <n v="8"/>
    <n v="53"/>
    <s v="Delay"/>
    <x v="12"/>
    <n v="3"/>
    <x v="3"/>
    <x v="2"/>
    <x v="2"/>
    <x v="2"/>
  </r>
  <r>
    <n v="668634361"/>
    <s v="E. Pearde"/>
    <x v="271"/>
    <s v="Jul"/>
    <n v="2023"/>
    <d v="1899-12-30T06:54:00"/>
    <x v="5"/>
    <x v="0"/>
    <n v="24"/>
    <x v="3"/>
    <s v="Two or More Races"/>
    <x v="0"/>
    <x v="1"/>
    <n v="8"/>
    <n v="27"/>
    <s v="Within Time"/>
    <x v="28"/>
    <n v="6"/>
    <x v="0"/>
    <x v="0"/>
    <x v="1"/>
    <x v="2"/>
  </r>
  <r>
    <n v="364596845"/>
    <s v="M. Stopps"/>
    <x v="141"/>
    <s v="Jul"/>
    <n v="2024"/>
    <d v="1899-12-30T05:43:00"/>
    <x v="5"/>
    <x v="0"/>
    <n v="60"/>
    <x v="0"/>
    <s v="Two or More Races"/>
    <x v="0"/>
    <x v="1"/>
    <n v="8"/>
    <n v="15"/>
    <s v="Within Time"/>
    <x v="5"/>
    <n v="5"/>
    <x v="3"/>
    <x v="0"/>
    <x v="1"/>
    <x v="0"/>
  </r>
  <r>
    <n v="723805184"/>
    <s v="Q. Cranstone"/>
    <x v="108"/>
    <s v="Nov"/>
    <n v="2023"/>
    <d v="1899-12-30T02:35:00"/>
    <x v="2"/>
    <x v="0"/>
    <n v="60"/>
    <x v="0"/>
    <s v="Two or More Races"/>
    <x v="0"/>
    <x v="1"/>
    <n v="8"/>
    <n v="20"/>
    <s v="Within Time"/>
    <x v="30"/>
    <n v="2"/>
    <x v="3"/>
    <x v="3"/>
    <x v="1"/>
    <x v="1"/>
  </r>
  <r>
    <n v="676374447"/>
    <s v="R. Jiras"/>
    <x v="523"/>
    <s v="Apr"/>
    <n v="2024"/>
    <d v="1899-12-30T20:09:00"/>
    <x v="2"/>
    <x v="0"/>
    <n v="51"/>
    <x v="2"/>
    <s v="Two or More Races"/>
    <x v="0"/>
    <x v="1"/>
    <n v="8"/>
    <n v="54"/>
    <s v="Delay"/>
    <x v="2"/>
    <n v="20"/>
    <x v="1"/>
    <x v="1"/>
    <x v="2"/>
    <x v="1"/>
  </r>
  <r>
    <n v="155977139"/>
    <s v="V. Baseggio"/>
    <x v="387"/>
    <s v="Apr"/>
    <n v="2024"/>
    <d v="1899-12-30T16:30:00"/>
    <x v="0"/>
    <x v="0"/>
    <n v="33"/>
    <x v="6"/>
    <s v="Two or More Races"/>
    <x v="0"/>
    <x v="1"/>
    <n v="8"/>
    <n v="47"/>
    <s v="Delay"/>
    <x v="15"/>
    <n v="16"/>
    <x v="2"/>
    <x v="2"/>
    <x v="2"/>
    <x v="2"/>
  </r>
  <r>
    <n v="236168116"/>
    <s v="X. Ert"/>
    <x v="343"/>
    <s v="Sep"/>
    <n v="2023"/>
    <d v="1899-12-30T15:16:00"/>
    <x v="1"/>
    <x v="0"/>
    <n v="41"/>
    <x v="6"/>
    <s v="Two or More Races"/>
    <x v="0"/>
    <x v="1"/>
    <n v="8"/>
    <n v="20"/>
    <s v="Within Time"/>
    <x v="12"/>
    <n v="15"/>
    <x v="2"/>
    <x v="2"/>
    <x v="1"/>
    <x v="2"/>
  </r>
  <r>
    <n v="501366469"/>
    <s v="Z. Gandar"/>
    <x v="387"/>
    <s v="Apr"/>
    <n v="2024"/>
    <d v="1899-12-30T11:15:00"/>
    <x v="0"/>
    <x v="0"/>
    <n v="22"/>
    <x v="3"/>
    <s v="Two or More Races"/>
    <x v="0"/>
    <x v="1"/>
    <n v="8"/>
    <n v="19"/>
    <s v="Within Time"/>
    <x v="15"/>
    <n v="11"/>
    <x v="0"/>
    <x v="2"/>
    <x v="1"/>
    <x v="2"/>
  </r>
  <r>
    <n v="852575816"/>
    <s v="D. Sphinxe"/>
    <x v="373"/>
    <s v="Mar"/>
    <n v="2024"/>
    <d v="1899-12-30T23:43:00"/>
    <x v="2"/>
    <x v="0"/>
    <n v="14"/>
    <x v="4"/>
    <s v="Two or More Races"/>
    <x v="0"/>
    <x v="1"/>
    <n v="9"/>
    <n v="10"/>
    <s v="Within Time"/>
    <x v="26"/>
    <n v="23"/>
    <x v="1"/>
    <x v="2"/>
    <x v="1"/>
    <x v="2"/>
  </r>
  <r>
    <n v="633048648"/>
    <s v="M. Paolino"/>
    <x v="227"/>
    <s v="Sep"/>
    <n v="2023"/>
    <d v="1899-12-30T05:57:00"/>
    <x v="5"/>
    <x v="0"/>
    <n v="74"/>
    <x v="5"/>
    <s v="Two or More Races"/>
    <x v="0"/>
    <x v="1"/>
    <n v="9"/>
    <n v="59"/>
    <s v="Delay"/>
    <x v="4"/>
    <n v="5"/>
    <x v="3"/>
    <x v="2"/>
    <x v="2"/>
    <x v="2"/>
  </r>
  <r>
    <n v="156857175"/>
    <s v="S. Bumby"/>
    <x v="348"/>
    <s v="May"/>
    <n v="2024"/>
    <d v="1899-12-30T17:24:00"/>
    <x v="2"/>
    <x v="0"/>
    <n v="41"/>
    <x v="6"/>
    <s v="Two or More Races"/>
    <x v="0"/>
    <x v="1"/>
    <n v="9"/>
    <n v="51"/>
    <s v="Delay"/>
    <x v="11"/>
    <n v="17"/>
    <x v="2"/>
    <x v="0"/>
    <x v="2"/>
    <x v="0"/>
  </r>
  <r>
    <n v="638947394"/>
    <s v="D. MacTeague"/>
    <x v="189"/>
    <s v="Nov"/>
    <n v="2023"/>
    <d v="1899-12-30T15:49:00"/>
    <x v="2"/>
    <x v="0"/>
    <n v="37"/>
    <x v="6"/>
    <s v="Two or More Races"/>
    <x v="0"/>
    <x v="1"/>
    <n v="10"/>
    <n v="45"/>
    <s v="Delay"/>
    <x v="12"/>
    <n v="15"/>
    <x v="2"/>
    <x v="2"/>
    <x v="0"/>
    <x v="2"/>
  </r>
  <r>
    <n v="840810704"/>
    <s v="Q. McGinlay"/>
    <x v="493"/>
    <s v="Sep"/>
    <n v="2024"/>
    <d v="1899-12-30T05:08:00"/>
    <x v="4"/>
    <x v="0"/>
    <n v="13"/>
    <x v="4"/>
    <s v="Two or More Races"/>
    <x v="0"/>
    <x v="1"/>
    <n v="10"/>
    <n v="27"/>
    <s v="Within Time"/>
    <x v="12"/>
    <n v="5"/>
    <x v="3"/>
    <x v="2"/>
    <x v="1"/>
    <x v="2"/>
  </r>
  <r>
    <n v="591322487"/>
    <s v="U. Kitchingman"/>
    <x v="508"/>
    <s v="Mar"/>
    <n v="2024"/>
    <d v="1899-12-30T01:07:00"/>
    <x v="2"/>
    <x v="0"/>
    <n v="65"/>
    <x v="0"/>
    <s v="Two or More Races"/>
    <x v="0"/>
    <x v="1"/>
    <n v="10"/>
    <n v="48"/>
    <s v="Delay"/>
    <x v="28"/>
    <n v="1"/>
    <x v="3"/>
    <x v="0"/>
    <x v="2"/>
    <x v="2"/>
  </r>
  <r>
    <n v="894147789"/>
    <s v="X. Renzo"/>
    <x v="487"/>
    <s v="Mar"/>
    <n v="2024"/>
    <d v="1899-12-30T17:06:00"/>
    <x v="0"/>
    <x v="0"/>
    <n v="61"/>
    <x v="0"/>
    <s v="Two or More Races"/>
    <x v="0"/>
    <x v="1"/>
    <n v="10"/>
    <n v="20"/>
    <s v="Within Time"/>
    <x v="22"/>
    <n v="17"/>
    <x v="2"/>
    <x v="1"/>
    <x v="1"/>
    <x v="1"/>
  </r>
  <r>
    <n v="357695446"/>
    <s v="A. Huetson"/>
    <x v="398"/>
    <s v="Jan"/>
    <n v="2024"/>
    <d v="1899-12-30T05:57:00"/>
    <x v="0"/>
    <x v="0"/>
    <n v="41"/>
    <x v="6"/>
    <s v="Two or More Races"/>
    <x v="2"/>
    <x v="1"/>
    <m/>
    <n v="57"/>
    <s v="Delay"/>
    <x v="24"/>
    <n v="5"/>
    <x v="3"/>
    <x v="1"/>
    <x v="2"/>
    <x v="1"/>
  </r>
  <r>
    <n v="769781792"/>
    <s v="B. Mordie"/>
    <x v="219"/>
    <s v="Aug"/>
    <n v="2023"/>
    <d v="1899-12-30T06:20:00"/>
    <x v="6"/>
    <x v="0"/>
    <n v="33"/>
    <x v="6"/>
    <s v="Two or More Races"/>
    <x v="2"/>
    <x v="1"/>
    <m/>
    <n v="24"/>
    <s v="Within Time"/>
    <x v="4"/>
    <n v="6"/>
    <x v="0"/>
    <x v="2"/>
    <x v="1"/>
    <x v="2"/>
  </r>
  <r>
    <n v="160368458"/>
    <s v="B. Fredi"/>
    <x v="323"/>
    <s v="Jun"/>
    <n v="2024"/>
    <d v="1899-12-30T23:36:00"/>
    <x v="4"/>
    <x v="0"/>
    <n v="49"/>
    <x v="2"/>
    <s v="Two or More Races"/>
    <x v="2"/>
    <x v="1"/>
    <m/>
    <n v="60"/>
    <s v="Delay"/>
    <x v="15"/>
    <n v="23"/>
    <x v="1"/>
    <x v="2"/>
    <x v="2"/>
    <x v="2"/>
  </r>
  <r>
    <n v="615296442"/>
    <s v="E. Statersfield"/>
    <x v="133"/>
    <s v="Jun"/>
    <n v="2024"/>
    <d v="1899-12-30T22:49:00"/>
    <x v="4"/>
    <x v="0"/>
    <n v="8"/>
    <x v="4"/>
    <s v="Two or More Races"/>
    <x v="2"/>
    <x v="1"/>
    <m/>
    <n v="25"/>
    <s v="Within Time"/>
    <x v="14"/>
    <n v="22"/>
    <x v="1"/>
    <x v="0"/>
    <x v="1"/>
    <x v="0"/>
  </r>
  <r>
    <n v="822884417"/>
    <s v="E. Bertenshaw"/>
    <x v="366"/>
    <s v="Feb"/>
    <n v="2024"/>
    <d v="1899-12-30T01:40:00"/>
    <x v="4"/>
    <x v="0"/>
    <n v="33"/>
    <x v="6"/>
    <s v="Two or More Races"/>
    <x v="2"/>
    <x v="1"/>
    <m/>
    <n v="35"/>
    <s v="Delay"/>
    <x v="18"/>
    <n v="1"/>
    <x v="3"/>
    <x v="1"/>
    <x v="0"/>
    <x v="1"/>
  </r>
  <r>
    <n v="182695382"/>
    <s v="F. Lott"/>
    <x v="4"/>
    <s v="Sep"/>
    <n v="2024"/>
    <d v="1899-12-30T02:17:00"/>
    <x v="0"/>
    <x v="0"/>
    <n v="21"/>
    <x v="3"/>
    <s v="Two or More Races"/>
    <x v="2"/>
    <x v="1"/>
    <m/>
    <n v="12"/>
    <s v="Within Time"/>
    <x v="2"/>
    <n v="2"/>
    <x v="3"/>
    <x v="1"/>
    <x v="1"/>
    <x v="1"/>
  </r>
  <r>
    <n v="129103775"/>
    <s v="G. Blaydon"/>
    <x v="60"/>
    <s v="Jun"/>
    <n v="2023"/>
    <d v="1899-12-30T13:44:00"/>
    <x v="2"/>
    <x v="0"/>
    <n v="11"/>
    <x v="4"/>
    <s v="Two or More Races"/>
    <x v="2"/>
    <x v="1"/>
    <m/>
    <n v="20"/>
    <s v="Within Time"/>
    <x v="13"/>
    <n v="13"/>
    <x v="2"/>
    <x v="2"/>
    <x v="1"/>
    <x v="2"/>
  </r>
  <r>
    <n v="691511570"/>
    <s v="G. Yitzhak"/>
    <x v="375"/>
    <s v="Sep"/>
    <n v="2023"/>
    <d v="1899-12-30T10:09:00"/>
    <x v="0"/>
    <x v="0"/>
    <n v="44"/>
    <x v="6"/>
    <s v="Two or More Races"/>
    <x v="2"/>
    <x v="1"/>
    <m/>
    <n v="35"/>
    <s v="Delay"/>
    <x v="23"/>
    <n v="10"/>
    <x v="0"/>
    <x v="2"/>
    <x v="0"/>
    <x v="2"/>
  </r>
  <r>
    <n v="270647975"/>
    <s v="G. Gunston"/>
    <x v="27"/>
    <s v="Jul"/>
    <n v="2024"/>
    <d v="1899-12-30T18:36:00"/>
    <x v="3"/>
    <x v="0"/>
    <n v="11"/>
    <x v="4"/>
    <s v="Two or More Races"/>
    <x v="2"/>
    <x v="1"/>
    <m/>
    <n v="40"/>
    <s v="Delay"/>
    <x v="16"/>
    <n v="18"/>
    <x v="1"/>
    <x v="1"/>
    <x v="0"/>
    <x v="1"/>
  </r>
  <r>
    <n v="818079151"/>
    <s v="G. Trengrouse"/>
    <x v="289"/>
    <s v="Aug"/>
    <n v="2024"/>
    <d v="1899-12-30T17:49:00"/>
    <x v="6"/>
    <x v="0"/>
    <n v="15"/>
    <x v="3"/>
    <s v="Two or More Races"/>
    <x v="2"/>
    <x v="1"/>
    <m/>
    <n v="42"/>
    <s v="Delay"/>
    <x v="0"/>
    <n v="17"/>
    <x v="2"/>
    <x v="0"/>
    <x v="0"/>
    <x v="0"/>
  </r>
  <r>
    <n v="118250553"/>
    <s v="I. Titta"/>
    <x v="154"/>
    <s v="Nov"/>
    <n v="2023"/>
    <d v="1899-12-30T05:42:00"/>
    <x v="0"/>
    <x v="0"/>
    <n v="3"/>
    <x v="1"/>
    <s v="Two or More Races"/>
    <x v="2"/>
    <x v="1"/>
    <m/>
    <n v="50"/>
    <s v="Delay"/>
    <x v="4"/>
    <n v="5"/>
    <x v="3"/>
    <x v="2"/>
    <x v="2"/>
    <x v="2"/>
  </r>
  <r>
    <n v="555221922"/>
    <s v="J. Layne"/>
    <x v="542"/>
    <s v="May"/>
    <n v="2023"/>
    <d v="1899-12-30T07:33:00"/>
    <x v="0"/>
    <x v="0"/>
    <n v="4"/>
    <x v="1"/>
    <s v="Two or More Races"/>
    <x v="2"/>
    <x v="1"/>
    <m/>
    <n v="19"/>
    <s v="Within Time"/>
    <x v="29"/>
    <n v="7"/>
    <x v="0"/>
    <x v="2"/>
    <x v="1"/>
    <x v="2"/>
  </r>
  <r>
    <n v="534626569"/>
    <s v="K. Gaudon"/>
    <x v="194"/>
    <s v="Sep"/>
    <n v="2023"/>
    <d v="1899-12-30T05:04:00"/>
    <x v="5"/>
    <x v="0"/>
    <n v="13"/>
    <x v="4"/>
    <s v="Two or More Races"/>
    <x v="2"/>
    <x v="1"/>
    <m/>
    <n v="24"/>
    <s v="Within Time"/>
    <x v="1"/>
    <n v="5"/>
    <x v="3"/>
    <x v="0"/>
    <x v="1"/>
    <x v="0"/>
  </r>
  <r>
    <n v="372372243"/>
    <s v="L. Berendsen"/>
    <x v="561"/>
    <s v="Sep"/>
    <n v="2024"/>
    <d v="1899-12-30T11:05:00"/>
    <x v="3"/>
    <x v="0"/>
    <n v="22"/>
    <x v="3"/>
    <s v="Two or More Races"/>
    <x v="2"/>
    <x v="1"/>
    <m/>
    <n v="20"/>
    <s v="Within Time"/>
    <x v="13"/>
    <n v="11"/>
    <x v="0"/>
    <x v="2"/>
    <x v="1"/>
    <x v="2"/>
  </r>
  <r>
    <n v="327244976"/>
    <s v="L. Kearns"/>
    <x v="563"/>
    <s v="Jul"/>
    <n v="2023"/>
    <d v="1899-12-30T23:26:00"/>
    <x v="0"/>
    <x v="0"/>
    <n v="39"/>
    <x v="6"/>
    <s v="Two or More Races"/>
    <x v="2"/>
    <x v="1"/>
    <m/>
    <n v="24"/>
    <s v="Within Time"/>
    <x v="9"/>
    <n v="23"/>
    <x v="1"/>
    <x v="3"/>
    <x v="1"/>
    <x v="0"/>
  </r>
  <r>
    <n v="172889711"/>
    <s v="L. Fricke"/>
    <x v="233"/>
    <s v="Jan"/>
    <n v="2024"/>
    <d v="1899-12-30T21:21:00"/>
    <x v="5"/>
    <x v="0"/>
    <n v="61"/>
    <x v="0"/>
    <s v="Two or More Races"/>
    <x v="2"/>
    <x v="1"/>
    <m/>
    <n v="37"/>
    <s v="Delay"/>
    <x v="9"/>
    <n v="21"/>
    <x v="1"/>
    <x v="3"/>
    <x v="0"/>
    <x v="0"/>
  </r>
  <r>
    <n v="854708374"/>
    <s v="M. Gumary"/>
    <x v="540"/>
    <s v="Aug"/>
    <n v="2023"/>
    <d v="1899-12-30T20:50:00"/>
    <x v="2"/>
    <x v="0"/>
    <n v="13"/>
    <x v="4"/>
    <s v="Two or More Races"/>
    <x v="2"/>
    <x v="1"/>
    <m/>
    <n v="50"/>
    <s v="Delay"/>
    <x v="14"/>
    <n v="20"/>
    <x v="1"/>
    <x v="0"/>
    <x v="2"/>
    <x v="0"/>
  </r>
  <r>
    <n v="886465748"/>
    <s v="O. Conneely"/>
    <x v="442"/>
    <s v="Aug"/>
    <n v="2023"/>
    <d v="1899-12-30T22:54:00"/>
    <x v="0"/>
    <x v="0"/>
    <n v="19"/>
    <x v="3"/>
    <s v="Two or More Races"/>
    <x v="2"/>
    <x v="1"/>
    <m/>
    <n v="45"/>
    <s v="Delay"/>
    <x v="11"/>
    <n v="22"/>
    <x v="1"/>
    <x v="0"/>
    <x v="0"/>
    <x v="0"/>
  </r>
  <r>
    <n v="402855587"/>
    <s v="P. Biggen"/>
    <x v="278"/>
    <s v="Jan"/>
    <n v="2024"/>
    <d v="1899-12-30T04:08:00"/>
    <x v="1"/>
    <x v="0"/>
    <n v="26"/>
    <x v="3"/>
    <s v="Two or More Races"/>
    <x v="2"/>
    <x v="1"/>
    <m/>
    <n v="42"/>
    <s v="Delay"/>
    <x v="27"/>
    <n v="4"/>
    <x v="3"/>
    <x v="3"/>
    <x v="0"/>
    <x v="0"/>
  </r>
  <r>
    <n v="140924110"/>
    <s v="R. Woolger"/>
    <x v="474"/>
    <s v="Jul"/>
    <n v="2023"/>
    <d v="1899-12-30T02:15:00"/>
    <x v="3"/>
    <x v="0"/>
    <n v="45"/>
    <x v="2"/>
    <s v="Two or More Races"/>
    <x v="2"/>
    <x v="1"/>
    <m/>
    <n v="12"/>
    <s v="Within Time"/>
    <x v="30"/>
    <n v="2"/>
    <x v="3"/>
    <x v="3"/>
    <x v="1"/>
    <x v="1"/>
  </r>
  <r>
    <n v="690034668"/>
    <s v="T. Stonard"/>
    <x v="167"/>
    <s v="Aug"/>
    <n v="2024"/>
    <d v="1899-12-30T01:27:00"/>
    <x v="1"/>
    <x v="0"/>
    <n v="61"/>
    <x v="0"/>
    <s v="Two or More Races"/>
    <x v="2"/>
    <x v="1"/>
    <m/>
    <n v="18"/>
    <s v="Within Time"/>
    <x v="24"/>
    <n v="1"/>
    <x v="3"/>
    <x v="1"/>
    <x v="1"/>
    <x v="1"/>
  </r>
  <r>
    <n v="793254580"/>
    <s v="T. Chellenham"/>
    <x v="321"/>
    <s v="Jan"/>
    <n v="2024"/>
    <d v="1899-12-30T15:36:00"/>
    <x v="3"/>
    <x v="0"/>
    <n v="78"/>
    <x v="5"/>
    <s v="Two or More Races"/>
    <x v="2"/>
    <x v="1"/>
    <m/>
    <n v="23"/>
    <s v="Within Time"/>
    <x v="28"/>
    <n v="15"/>
    <x v="2"/>
    <x v="0"/>
    <x v="1"/>
    <x v="2"/>
  </r>
  <r>
    <n v="679238667"/>
    <s v="T. Southernwood"/>
    <x v="155"/>
    <s v="Mar"/>
    <n v="2024"/>
    <d v="1899-12-30T06:32:00"/>
    <x v="0"/>
    <x v="0"/>
    <n v="67"/>
    <x v="0"/>
    <s v="Two or More Races"/>
    <x v="2"/>
    <x v="1"/>
    <m/>
    <n v="58"/>
    <s v="Delay"/>
    <x v="23"/>
    <n v="6"/>
    <x v="0"/>
    <x v="2"/>
    <x v="2"/>
    <x v="2"/>
  </r>
  <r>
    <n v="458911637"/>
    <s v="V. Shrimpton"/>
    <x v="338"/>
    <s v="Jan"/>
    <n v="2024"/>
    <d v="1899-12-30T00:58:00"/>
    <x v="1"/>
    <x v="0"/>
    <n v="30"/>
    <x v="6"/>
    <s v="Two or More Races"/>
    <x v="2"/>
    <x v="1"/>
    <m/>
    <n v="15"/>
    <s v="Within Time"/>
    <x v="23"/>
    <n v="0"/>
    <x v="3"/>
    <x v="2"/>
    <x v="1"/>
    <x v="2"/>
  </r>
  <r>
    <n v="293258403"/>
    <s v="W. Renn"/>
    <x v="329"/>
    <s v="Oct"/>
    <n v="2023"/>
    <d v="1899-12-30T17:47:00"/>
    <x v="2"/>
    <x v="0"/>
    <n v="25"/>
    <x v="3"/>
    <s v="Two or More Races"/>
    <x v="2"/>
    <x v="1"/>
    <m/>
    <n v="49"/>
    <s v="Delay"/>
    <x v="18"/>
    <n v="17"/>
    <x v="2"/>
    <x v="1"/>
    <x v="2"/>
    <x v="1"/>
  </r>
  <r>
    <n v="651859191"/>
    <s v="W. Counihan"/>
    <x v="20"/>
    <s v="May"/>
    <n v="2023"/>
    <d v="1899-12-30T20:44:00"/>
    <x v="4"/>
    <x v="0"/>
    <n v="50"/>
    <x v="2"/>
    <s v="Two or More Races"/>
    <x v="2"/>
    <x v="1"/>
    <m/>
    <n v="56"/>
    <s v="Delay"/>
    <x v="13"/>
    <n v="20"/>
    <x v="1"/>
    <x v="2"/>
    <x v="2"/>
    <x v="2"/>
  </r>
  <r>
    <n v="866832347"/>
    <s v="X. Ruff"/>
    <x v="500"/>
    <s v="Nov"/>
    <n v="2023"/>
    <d v="1899-12-30T10:53:00"/>
    <x v="0"/>
    <x v="0"/>
    <n v="46"/>
    <x v="2"/>
    <s v="Two or More Races"/>
    <x v="2"/>
    <x v="1"/>
    <m/>
    <n v="12"/>
    <s v="Within Time"/>
    <x v="21"/>
    <n v="10"/>
    <x v="0"/>
    <x v="1"/>
    <x v="1"/>
    <x v="1"/>
  </r>
  <r>
    <n v="394042226"/>
    <s v="X. Fargie"/>
    <x v="469"/>
    <s v="Jul"/>
    <n v="2024"/>
    <d v="1899-12-30T22:16:00"/>
    <x v="6"/>
    <x v="0"/>
    <n v="7"/>
    <x v="4"/>
    <s v="Two or More Races"/>
    <x v="2"/>
    <x v="1"/>
    <m/>
    <n v="27"/>
    <s v="Within Time"/>
    <x v="12"/>
    <n v="22"/>
    <x v="1"/>
    <x v="2"/>
    <x v="1"/>
    <x v="2"/>
  </r>
  <r>
    <n v="431193103"/>
    <s v="Z. Verrick"/>
    <x v="97"/>
    <s v="Jul"/>
    <n v="2024"/>
    <d v="1899-12-30T23:09:00"/>
    <x v="6"/>
    <x v="0"/>
    <n v="17"/>
    <x v="3"/>
    <s v="Two or More Races"/>
    <x v="2"/>
    <x v="1"/>
    <m/>
    <n v="17"/>
    <s v="Within Time"/>
    <x v="30"/>
    <n v="23"/>
    <x v="1"/>
    <x v="3"/>
    <x v="1"/>
    <x v="1"/>
  </r>
  <r>
    <n v="475976923"/>
    <s v="Z. Aliman"/>
    <x v="566"/>
    <s v="Sep"/>
    <n v="2023"/>
    <d v="1899-12-30T00:03:00"/>
    <x v="2"/>
    <x v="0"/>
    <n v="45"/>
    <x v="2"/>
    <s v="Two or More Races"/>
    <x v="2"/>
    <x v="1"/>
    <m/>
    <n v="39"/>
    <s v="Delay"/>
    <x v="16"/>
    <n v="0"/>
    <x v="3"/>
    <x v="1"/>
    <x v="0"/>
    <x v="1"/>
  </r>
  <r>
    <n v="713891201"/>
    <s v="P. Ringer"/>
    <x v="305"/>
    <s v="Dec"/>
    <n v="2023"/>
    <d v="1899-12-30T16:00:00"/>
    <x v="4"/>
    <x v="0"/>
    <n v="31"/>
    <x v="6"/>
    <s v="Two or More Races"/>
    <x v="2"/>
    <x v="1"/>
    <n v="0"/>
    <n v="26"/>
    <s v="Within Time"/>
    <x v="25"/>
    <n v="16"/>
    <x v="2"/>
    <x v="0"/>
    <x v="1"/>
    <x v="0"/>
  </r>
  <r>
    <n v="496613003"/>
    <s v="O. Hayter"/>
    <x v="438"/>
    <s v="Sep"/>
    <n v="2024"/>
    <d v="1899-12-30T10:01:00"/>
    <x v="2"/>
    <x v="0"/>
    <n v="39"/>
    <x v="6"/>
    <s v="Two or More Races"/>
    <x v="2"/>
    <x v="1"/>
    <n v="2"/>
    <n v="21"/>
    <s v="Within Time"/>
    <x v="7"/>
    <n v="10"/>
    <x v="0"/>
    <x v="2"/>
    <x v="1"/>
    <x v="2"/>
  </r>
  <r>
    <n v="589735235"/>
    <s v="V. Evenden"/>
    <x v="269"/>
    <s v="Oct"/>
    <n v="2023"/>
    <d v="1899-12-30T17:11:00"/>
    <x v="4"/>
    <x v="0"/>
    <n v="23"/>
    <x v="3"/>
    <s v="Two or More Races"/>
    <x v="2"/>
    <x v="1"/>
    <n v="2"/>
    <n v="16"/>
    <s v="Within Time"/>
    <x v="12"/>
    <n v="17"/>
    <x v="2"/>
    <x v="2"/>
    <x v="1"/>
    <x v="2"/>
  </r>
  <r>
    <n v="660544475"/>
    <s v="U. Duffill"/>
    <x v="504"/>
    <s v="May"/>
    <n v="2023"/>
    <d v="1899-12-30T06:00:00"/>
    <x v="6"/>
    <x v="0"/>
    <n v="34"/>
    <x v="6"/>
    <s v="Two or More Races"/>
    <x v="2"/>
    <x v="1"/>
    <n v="5"/>
    <n v="45"/>
    <s v="Delay"/>
    <x v="17"/>
    <n v="6"/>
    <x v="0"/>
    <x v="1"/>
    <x v="0"/>
    <x v="1"/>
  </r>
  <r>
    <n v="651535303"/>
    <s v="Y. Deary"/>
    <x v="268"/>
    <s v="Oct"/>
    <n v="2023"/>
    <d v="1899-12-30T09:54:00"/>
    <x v="5"/>
    <x v="0"/>
    <n v="65"/>
    <x v="0"/>
    <s v="Two or More Races"/>
    <x v="2"/>
    <x v="1"/>
    <n v="5"/>
    <n v="25"/>
    <s v="Within Time"/>
    <x v="27"/>
    <n v="9"/>
    <x v="0"/>
    <x v="3"/>
    <x v="1"/>
    <x v="0"/>
  </r>
  <r>
    <n v="839147913"/>
    <s v="K. Liddiard"/>
    <x v="294"/>
    <s v="Aug"/>
    <n v="2023"/>
    <d v="1899-12-30T18:58:00"/>
    <x v="1"/>
    <x v="0"/>
    <n v="53"/>
    <x v="2"/>
    <s v="Two or More Races"/>
    <x v="2"/>
    <x v="1"/>
    <n v="7"/>
    <n v="35"/>
    <s v="Delay"/>
    <x v="18"/>
    <n v="18"/>
    <x v="1"/>
    <x v="1"/>
    <x v="0"/>
    <x v="1"/>
  </r>
  <r>
    <n v="464935592"/>
    <s v="P. Caslane"/>
    <x v="567"/>
    <s v="Mar"/>
    <n v="2024"/>
    <d v="1899-12-30T10:13:00"/>
    <x v="1"/>
    <x v="0"/>
    <n v="33"/>
    <x v="6"/>
    <s v="Two or More Races"/>
    <x v="2"/>
    <x v="1"/>
    <n v="7"/>
    <n v="19"/>
    <s v="Within Time"/>
    <x v="12"/>
    <n v="10"/>
    <x v="0"/>
    <x v="2"/>
    <x v="1"/>
    <x v="2"/>
  </r>
  <r>
    <n v="408381483"/>
    <s v="R. Canfer"/>
    <x v="305"/>
    <s v="Dec"/>
    <n v="2023"/>
    <d v="1899-12-30T20:16:00"/>
    <x v="4"/>
    <x v="0"/>
    <n v="66"/>
    <x v="0"/>
    <s v="Two or More Races"/>
    <x v="2"/>
    <x v="1"/>
    <n v="7"/>
    <n v="39"/>
    <s v="Delay"/>
    <x v="25"/>
    <n v="20"/>
    <x v="1"/>
    <x v="0"/>
    <x v="0"/>
    <x v="0"/>
  </r>
  <r>
    <n v="752046939"/>
    <s v="P. Ballintyne"/>
    <x v="25"/>
    <s v="Dec"/>
    <n v="2023"/>
    <d v="1899-12-30T20:06:00"/>
    <x v="1"/>
    <x v="0"/>
    <n v="64"/>
    <x v="0"/>
    <s v="Two or More Races"/>
    <x v="2"/>
    <x v="1"/>
    <n v="8"/>
    <n v="11"/>
    <s v="Within Time"/>
    <x v="11"/>
    <n v="20"/>
    <x v="1"/>
    <x v="0"/>
    <x v="1"/>
    <x v="0"/>
  </r>
  <r>
    <n v="776203570"/>
    <s v="H. Grigoliis"/>
    <x v="578"/>
    <s v="Jul"/>
    <n v="2023"/>
    <d v="1899-12-30T02:13:00"/>
    <x v="2"/>
    <x v="0"/>
    <n v="76"/>
    <x v="5"/>
    <s v="Two or More Races"/>
    <x v="2"/>
    <x v="1"/>
    <n v="9"/>
    <n v="44"/>
    <s v="Delay"/>
    <x v="23"/>
    <n v="2"/>
    <x v="3"/>
    <x v="2"/>
    <x v="0"/>
    <x v="2"/>
  </r>
  <r>
    <n v="785599671"/>
    <s v="U. Mapston"/>
    <x v="142"/>
    <s v="Feb"/>
    <n v="2024"/>
    <d v="1899-12-30T18:52:00"/>
    <x v="2"/>
    <x v="0"/>
    <n v="35"/>
    <x v="6"/>
    <s v="Two or More Races"/>
    <x v="2"/>
    <x v="1"/>
    <n v="9"/>
    <n v="42"/>
    <s v="Delay"/>
    <x v="19"/>
    <n v="18"/>
    <x v="1"/>
    <x v="3"/>
    <x v="0"/>
    <x v="1"/>
  </r>
  <r>
    <n v="494291509"/>
    <s v="V. Dawdary"/>
    <x v="223"/>
    <s v="Aug"/>
    <n v="2024"/>
    <d v="1899-12-30T02:12:00"/>
    <x v="5"/>
    <x v="0"/>
    <n v="36"/>
    <x v="6"/>
    <s v="Two or More Races"/>
    <x v="2"/>
    <x v="1"/>
    <n v="9"/>
    <n v="23"/>
    <s v="Within Time"/>
    <x v="12"/>
    <n v="2"/>
    <x v="3"/>
    <x v="2"/>
    <x v="1"/>
    <x v="2"/>
  </r>
  <r>
    <n v="344306145"/>
    <s v="Q. Hardaker"/>
    <x v="31"/>
    <s v="Jan"/>
    <n v="2024"/>
    <d v="1899-12-30T18:39:00"/>
    <x v="4"/>
    <x v="0"/>
    <n v="64"/>
    <x v="0"/>
    <s v="Two or More Races"/>
    <x v="2"/>
    <x v="1"/>
    <n v="10"/>
    <n v="21"/>
    <s v="Within Time"/>
    <x v="19"/>
    <n v="18"/>
    <x v="1"/>
    <x v="3"/>
    <x v="1"/>
    <x v="1"/>
  </r>
  <r>
    <n v="514505992"/>
    <s v="Q. Toffler"/>
    <x v="364"/>
    <s v="Sep"/>
    <n v="2023"/>
    <d v="1899-12-30T13:45:00"/>
    <x v="1"/>
    <x v="0"/>
    <n v="9"/>
    <x v="4"/>
    <s v="Two or More Races"/>
    <x v="2"/>
    <x v="1"/>
    <n v="10"/>
    <n v="41"/>
    <s v="Delay"/>
    <x v="11"/>
    <n v="13"/>
    <x v="2"/>
    <x v="0"/>
    <x v="0"/>
    <x v="0"/>
  </r>
  <r>
    <n v="225314539"/>
    <s v="W. Wisby"/>
    <x v="118"/>
    <s v="Aug"/>
    <n v="2024"/>
    <d v="1899-12-30T16:34:00"/>
    <x v="5"/>
    <x v="0"/>
    <n v="56"/>
    <x v="2"/>
    <s v="Two or More Races"/>
    <x v="2"/>
    <x v="1"/>
    <n v="10"/>
    <n v="60"/>
    <s v="Delay"/>
    <x v="3"/>
    <n v="16"/>
    <x v="2"/>
    <x v="2"/>
    <x v="2"/>
    <x v="2"/>
  </r>
  <r>
    <n v="878880557"/>
    <s v="L. Krzysztof"/>
    <x v="541"/>
    <s v="Jun"/>
    <n v="2023"/>
    <d v="1899-12-30T16:39:00"/>
    <x v="2"/>
    <x v="0"/>
    <n v="66"/>
    <x v="0"/>
    <s v="Two or More Races"/>
    <x v="4"/>
    <x v="1"/>
    <m/>
    <n v="22"/>
    <s v="Within Time"/>
    <x v="4"/>
    <n v="16"/>
    <x v="2"/>
    <x v="2"/>
    <x v="1"/>
    <x v="2"/>
  </r>
  <r>
    <n v="675286083"/>
    <s v="P. Straine"/>
    <x v="281"/>
    <s v="Jan"/>
    <n v="2024"/>
    <d v="1899-12-30T05:36:00"/>
    <x v="2"/>
    <x v="0"/>
    <n v="33"/>
    <x v="6"/>
    <s v="Two or More Races"/>
    <x v="4"/>
    <x v="1"/>
    <m/>
    <n v="60"/>
    <s v="Delay"/>
    <x v="2"/>
    <n v="5"/>
    <x v="3"/>
    <x v="1"/>
    <x v="2"/>
    <x v="1"/>
  </r>
  <r>
    <n v="508013723"/>
    <s v="T. Baudasso"/>
    <x v="322"/>
    <s v="May"/>
    <n v="2023"/>
    <d v="1899-12-30T09:59:00"/>
    <x v="6"/>
    <x v="0"/>
    <n v="42"/>
    <x v="6"/>
    <s v="Two or More Races"/>
    <x v="4"/>
    <x v="1"/>
    <m/>
    <n v="35"/>
    <s v="Delay"/>
    <x v="11"/>
    <n v="9"/>
    <x v="0"/>
    <x v="0"/>
    <x v="0"/>
    <x v="0"/>
  </r>
  <r>
    <n v="406914923"/>
    <s v="W. Moules"/>
    <x v="112"/>
    <s v="Apr"/>
    <n v="2023"/>
    <d v="1899-12-30T15:29:00"/>
    <x v="0"/>
    <x v="0"/>
    <n v="63"/>
    <x v="0"/>
    <s v="Two or More Races"/>
    <x v="4"/>
    <x v="1"/>
    <m/>
    <n v="14"/>
    <s v="Within Time"/>
    <x v="5"/>
    <n v="15"/>
    <x v="2"/>
    <x v="0"/>
    <x v="1"/>
    <x v="0"/>
  </r>
  <r>
    <n v="115797016"/>
    <s v="W. Fraser"/>
    <x v="332"/>
    <s v="Mar"/>
    <n v="2024"/>
    <d v="1899-12-30T11:53:00"/>
    <x v="6"/>
    <x v="0"/>
    <n v="24"/>
    <x v="3"/>
    <s v="Two or More Races"/>
    <x v="4"/>
    <x v="1"/>
    <m/>
    <n v="57"/>
    <s v="Delay"/>
    <x v="9"/>
    <n v="11"/>
    <x v="0"/>
    <x v="3"/>
    <x v="2"/>
    <x v="0"/>
  </r>
  <r>
    <n v="408316363"/>
    <s v="A. Stowe"/>
    <x v="354"/>
    <s v="Apr"/>
    <n v="2023"/>
    <d v="1899-12-30T23:14:00"/>
    <x v="2"/>
    <x v="0"/>
    <n v="42"/>
    <x v="6"/>
    <s v="Two or More Races"/>
    <x v="4"/>
    <x v="1"/>
    <n v="6"/>
    <n v="20"/>
    <s v="Within Time"/>
    <x v="27"/>
    <n v="23"/>
    <x v="1"/>
    <x v="3"/>
    <x v="1"/>
    <x v="0"/>
  </r>
  <r>
    <n v="227483082"/>
    <s v="G. Frantz"/>
    <x v="165"/>
    <s v="Oct"/>
    <n v="2023"/>
    <d v="1899-12-30T17:44:00"/>
    <x v="4"/>
    <x v="0"/>
    <n v="29"/>
    <x v="3"/>
    <s v="Two or More Races"/>
    <x v="4"/>
    <x v="1"/>
    <n v="8"/>
    <n v="15"/>
    <s v="Within Time"/>
    <x v="3"/>
    <n v="17"/>
    <x v="2"/>
    <x v="2"/>
    <x v="1"/>
    <x v="2"/>
  </r>
  <r>
    <n v="141294628"/>
    <s v="G. Nisius"/>
    <x v="148"/>
    <s v="May"/>
    <n v="2024"/>
    <d v="1899-12-30T08:54:00"/>
    <x v="1"/>
    <x v="0"/>
    <n v="10"/>
    <x v="4"/>
    <s v="Two or More Races"/>
    <x v="7"/>
    <x v="1"/>
    <m/>
    <n v="55"/>
    <s v="Delay"/>
    <x v="25"/>
    <n v="8"/>
    <x v="0"/>
    <x v="0"/>
    <x v="2"/>
    <x v="0"/>
  </r>
  <r>
    <n v="526881708"/>
    <s v="V. Vakhlov"/>
    <x v="92"/>
    <s v="May"/>
    <n v="2024"/>
    <d v="1899-12-30T02:37:00"/>
    <x v="4"/>
    <x v="0"/>
    <n v="51"/>
    <x v="2"/>
    <s v="Two or More Races"/>
    <x v="7"/>
    <x v="1"/>
    <m/>
    <n v="33"/>
    <s v="Delay"/>
    <x v="27"/>
    <n v="2"/>
    <x v="3"/>
    <x v="3"/>
    <x v="0"/>
    <x v="0"/>
  </r>
  <r>
    <n v="501279080"/>
    <s v="A. Wyard"/>
    <x v="160"/>
    <s v="Apr"/>
    <n v="2023"/>
    <d v="1899-12-30T04:56:00"/>
    <x v="4"/>
    <x v="0"/>
    <n v="39"/>
    <x v="6"/>
    <s v="White"/>
    <x v="6"/>
    <x v="1"/>
    <m/>
    <n v="48"/>
    <s v="Delay"/>
    <x v="15"/>
    <n v="4"/>
    <x v="3"/>
    <x v="2"/>
    <x v="2"/>
    <x v="2"/>
  </r>
  <r>
    <n v="433307441"/>
    <s v="E. Binham"/>
    <x v="532"/>
    <s v="Jun"/>
    <n v="2024"/>
    <d v="1899-12-30T10:43:00"/>
    <x v="5"/>
    <x v="0"/>
    <n v="37"/>
    <x v="6"/>
    <s v="White"/>
    <x v="6"/>
    <x v="1"/>
    <m/>
    <n v="12"/>
    <s v="Within Time"/>
    <x v="16"/>
    <n v="10"/>
    <x v="0"/>
    <x v="1"/>
    <x v="1"/>
    <x v="1"/>
  </r>
  <r>
    <n v="526815714"/>
    <s v="F. Congrave"/>
    <x v="163"/>
    <s v="Apr"/>
    <n v="2023"/>
    <d v="1899-12-30T23:11:00"/>
    <x v="1"/>
    <x v="0"/>
    <n v="4"/>
    <x v="1"/>
    <s v="White"/>
    <x v="6"/>
    <x v="1"/>
    <m/>
    <n v="12"/>
    <s v="Within Time"/>
    <x v="1"/>
    <n v="23"/>
    <x v="1"/>
    <x v="0"/>
    <x v="1"/>
    <x v="0"/>
  </r>
  <r>
    <n v="887829940"/>
    <s v="J. Sealy"/>
    <x v="41"/>
    <s v="Aug"/>
    <n v="2024"/>
    <d v="1899-12-30T20:56:00"/>
    <x v="1"/>
    <x v="0"/>
    <n v="60"/>
    <x v="0"/>
    <s v="White"/>
    <x v="6"/>
    <x v="1"/>
    <m/>
    <n v="21"/>
    <s v="Within Time"/>
    <x v="8"/>
    <n v="20"/>
    <x v="1"/>
    <x v="3"/>
    <x v="1"/>
    <x v="1"/>
  </r>
  <r>
    <n v="783670223"/>
    <s v="L. Gullane"/>
    <x v="236"/>
    <s v="Nov"/>
    <n v="2023"/>
    <d v="1899-12-30T01:43:00"/>
    <x v="1"/>
    <x v="0"/>
    <n v="30"/>
    <x v="6"/>
    <s v="White"/>
    <x v="6"/>
    <x v="1"/>
    <m/>
    <n v="56"/>
    <s v="Delay"/>
    <x v="25"/>
    <n v="1"/>
    <x v="3"/>
    <x v="0"/>
    <x v="2"/>
    <x v="0"/>
  </r>
  <r>
    <n v="705010507"/>
    <s v="L. Arthurs"/>
    <x v="353"/>
    <s v="Jul"/>
    <n v="2023"/>
    <d v="1899-12-30T02:59:00"/>
    <x v="2"/>
    <x v="0"/>
    <n v="5"/>
    <x v="4"/>
    <s v="White"/>
    <x v="6"/>
    <x v="1"/>
    <m/>
    <n v="58"/>
    <s v="Delay"/>
    <x v="27"/>
    <n v="2"/>
    <x v="3"/>
    <x v="3"/>
    <x v="2"/>
    <x v="0"/>
  </r>
  <r>
    <n v="115322532"/>
    <s v="P. Bowker"/>
    <x v="229"/>
    <s v="Feb"/>
    <n v="2024"/>
    <d v="1899-12-30T21:45:00"/>
    <x v="5"/>
    <x v="0"/>
    <n v="31"/>
    <x v="6"/>
    <s v="White"/>
    <x v="6"/>
    <x v="1"/>
    <m/>
    <n v="29"/>
    <s v="Within Time"/>
    <x v="11"/>
    <n v="21"/>
    <x v="1"/>
    <x v="0"/>
    <x v="1"/>
    <x v="0"/>
  </r>
  <r>
    <n v="205084156"/>
    <s v="Q. Tschirasche"/>
    <x v="53"/>
    <s v="Jan"/>
    <n v="2024"/>
    <d v="1899-12-30T08:29:00"/>
    <x v="3"/>
    <x v="0"/>
    <n v="20"/>
    <x v="3"/>
    <s v="White"/>
    <x v="6"/>
    <x v="1"/>
    <m/>
    <n v="30"/>
    <s v="Delay"/>
    <x v="20"/>
    <n v="8"/>
    <x v="0"/>
    <x v="3"/>
    <x v="1"/>
    <x v="0"/>
  </r>
  <r>
    <n v="310361997"/>
    <s v="S. Rennicks"/>
    <x v="31"/>
    <s v="Jan"/>
    <n v="2024"/>
    <d v="1899-12-30T19:56:00"/>
    <x v="4"/>
    <x v="0"/>
    <n v="69"/>
    <x v="0"/>
    <s v="White"/>
    <x v="6"/>
    <x v="1"/>
    <m/>
    <n v="34"/>
    <s v="Delay"/>
    <x v="19"/>
    <n v="19"/>
    <x v="1"/>
    <x v="3"/>
    <x v="0"/>
    <x v="1"/>
  </r>
  <r>
    <n v="432483598"/>
    <s v="V. Georgins"/>
    <x v="352"/>
    <s v="Oct"/>
    <n v="2023"/>
    <d v="1899-12-30T22:45:00"/>
    <x v="0"/>
    <x v="0"/>
    <n v="77"/>
    <x v="5"/>
    <s v="White"/>
    <x v="6"/>
    <x v="1"/>
    <m/>
    <n v="46"/>
    <s v="Delay"/>
    <x v="25"/>
    <n v="22"/>
    <x v="1"/>
    <x v="0"/>
    <x v="2"/>
    <x v="0"/>
  </r>
  <r>
    <n v="843672984"/>
    <s v="F. Maplestone"/>
    <x v="441"/>
    <s v="Apr"/>
    <n v="2024"/>
    <d v="1899-12-30T18:21:00"/>
    <x v="1"/>
    <x v="0"/>
    <n v="28"/>
    <x v="3"/>
    <s v="White"/>
    <x v="6"/>
    <x v="1"/>
    <n v="0"/>
    <n v="58"/>
    <s v="Delay"/>
    <x v="23"/>
    <n v="18"/>
    <x v="1"/>
    <x v="2"/>
    <x v="2"/>
    <x v="2"/>
  </r>
  <r>
    <n v="183153162"/>
    <s v="H. Finby"/>
    <x v="343"/>
    <s v="Sep"/>
    <n v="2023"/>
    <d v="1899-12-30T08:36:00"/>
    <x v="1"/>
    <x v="0"/>
    <n v="75"/>
    <x v="5"/>
    <s v="White"/>
    <x v="6"/>
    <x v="1"/>
    <n v="5"/>
    <n v="23"/>
    <s v="Within Time"/>
    <x v="12"/>
    <n v="8"/>
    <x v="0"/>
    <x v="2"/>
    <x v="1"/>
    <x v="2"/>
  </r>
  <r>
    <n v="635587242"/>
    <s v="W. Lancley"/>
    <x v="415"/>
    <s v="Aug"/>
    <n v="2024"/>
    <d v="1899-12-30T09:47:00"/>
    <x v="2"/>
    <x v="0"/>
    <n v="23"/>
    <x v="3"/>
    <s v="White"/>
    <x v="6"/>
    <x v="1"/>
    <n v="6"/>
    <n v="45"/>
    <s v="Delay"/>
    <x v="13"/>
    <n v="9"/>
    <x v="0"/>
    <x v="2"/>
    <x v="0"/>
    <x v="2"/>
  </r>
  <r>
    <n v="243387373"/>
    <s v="B. Pool"/>
    <x v="265"/>
    <s v="Aug"/>
    <n v="2024"/>
    <d v="1899-12-30T07:17:00"/>
    <x v="3"/>
    <x v="0"/>
    <n v="27"/>
    <x v="3"/>
    <s v="White"/>
    <x v="6"/>
    <x v="1"/>
    <n v="7"/>
    <n v="38"/>
    <s v="Delay"/>
    <x v="10"/>
    <n v="7"/>
    <x v="0"/>
    <x v="2"/>
    <x v="0"/>
    <x v="2"/>
  </r>
  <r>
    <n v="304650090"/>
    <s v="M. Caddens"/>
    <x v="358"/>
    <s v="Jan"/>
    <n v="2024"/>
    <d v="1899-12-30T23:08:00"/>
    <x v="5"/>
    <x v="0"/>
    <n v="57"/>
    <x v="2"/>
    <s v="White"/>
    <x v="6"/>
    <x v="1"/>
    <n v="7"/>
    <n v="17"/>
    <s v="Within Time"/>
    <x v="18"/>
    <n v="23"/>
    <x v="1"/>
    <x v="1"/>
    <x v="1"/>
    <x v="1"/>
  </r>
  <r>
    <n v="281925130"/>
    <s v="I. Bendix"/>
    <x v="58"/>
    <s v="Sep"/>
    <n v="2023"/>
    <d v="1899-12-30T09:10:00"/>
    <x v="0"/>
    <x v="0"/>
    <n v="53"/>
    <x v="2"/>
    <s v="White"/>
    <x v="3"/>
    <x v="1"/>
    <m/>
    <n v="27"/>
    <s v="Within Time"/>
    <x v="27"/>
    <n v="9"/>
    <x v="0"/>
    <x v="3"/>
    <x v="1"/>
    <x v="0"/>
  </r>
  <r>
    <n v="374865785"/>
    <s v="L. MacKim"/>
    <x v="20"/>
    <s v="May"/>
    <n v="2023"/>
    <d v="1899-12-30T23:09:00"/>
    <x v="4"/>
    <x v="0"/>
    <n v="42"/>
    <x v="6"/>
    <s v="White"/>
    <x v="3"/>
    <x v="1"/>
    <m/>
    <n v="51"/>
    <s v="Delay"/>
    <x v="13"/>
    <n v="23"/>
    <x v="1"/>
    <x v="2"/>
    <x v="2"/>
    <x v="2"/>
  </r>
  <r>
    <n v="264563045"/>
    <s v="N. Sulley"/>
    <x v="245"/>
    <s v="Nov"/>
    <n v="2023"/>
    <d v="1899-12-30T08:08:00"/>
    <x v="5"/>
    <x v="0"/>
    <n v="45"/>
    <x v="2"/>
    <s v="White"/>
    <x v="3"/>
    <x v="1"/>
    <m/>
    <n v="58"/>
    <s v="Delay"/>
    <x v="8"/>
    <n v="8"/>
    <x v="0"/>
    <x v="3"/>
    <x v="2"/>
    <x v="1"/>
  </r>
  <r>
    <n v="270422156"/>
    <s v="Z. Chrippes"/>
    <x v="344"/>
    <s v="Sep"/>
    <n v="2024"/>
    <d v="1899-12-30T04:19:00"/>
    <x v="5"/>
    <x v="0"/>
    <n v="32"/>
    <x v="6"/>
    <s v="White"/>
    <x v="3"/>
    <x v="1"/>
    <n v="1"/>
    <n v="24"/>
    <s v="Within Time"/>
    <x v="27"/>
    <n v="4"/>
    <x v="3"/>
    <x v="3"/>
    <x v="1"/>
    <x v="0"/>
  </r>
  <r>
    <n v="326797662"/>
    <s v="T. Overal"/>
    <x v="517"/>
    <s v="Jul"/>
    <n v="2023"/>
    <d v="1899-12-30T03:30:00"/>
    <x v="3"/>
    <x v="0"/>
    <n v="48"/>
    <x v="2"/>
    <s v="White"/>
    <x v="3"/>
    <x v="1"/>
    <n v="4"/>
    <n v="14"/>
    <s v="Within Time"/>
    <x v="17"/>
    <n v="3"/>
    <x v="3"/>
    <x v="1"/>
    <x v="1"/>
    <x v="1"/>
  </r>
  <r>
    <n v="377928039"/>
    <s v="G. Vogelein"/>
    <x v="565"/>
    <s v="Feb"/>
    <n v="2024"/>
    <d v="1899-12-30T14:08:00"/>
    <x v="5"/>
    <x v="0"/>
    <n v="61"/>
    <x v="0"/>
    <s v="White"/>
    <x v="3"/>
    <x v="1"/>
    <n v="8"/>
    <n v="58"/>
    <s v="Delay"/>
    <x v="17"/>
    <n v="14"/>
    <x v="2"/>
    <x v="1"/>
    <x v="2"/>
    <x v="1"/>
  </r>
  <r>
    <n v="873791304"/>
    <s v="A. Eickhoff"/>
    <x v="233"/>
    <s v="Jan"/>
    <n v="2024"/>
    <d v="1899-12-30T10:07:00"/>
    <x v="5"/>
    <x v="0"/>
    <n v="38"/>
    <x v="6"/>
    <s v="White"/>
    <x v="1"/>
    <x v="1"/>
    <m/>
    <n v="23"/>
    <s v="Within Time"/>
    <x v="9"/>
    <n v="10"/>
    <x v="0"/>
    <x v="3"/>
    <x v="1"/>
    <x v="0"/>
  </r>
  <r>
    <n v="881534471"/>
    <s v="A. Jacks"/>
    <x v="235"/>
    <s v="Jul"/>
    <n v="2024"/>
    <d v="1899-12-30T13:40:00"/>
    <x v="6"/>
    <x v="0"/>
    <n v="50"/>
    <x v="2"/>
    <s v="White"/>
    <x v="1"/>
    <x v="1"/>
    <m/>
    <n v="41"/>
    <s v="Delay"/>
    <x v="3"/>
    <n v="13"/>
    <x v="2"/>
    <x v="2"/>
    <x v="0"/>
    <x v="2"/>
  </r>
  <r>
    <n v="417599693"/>
    <s v="A. Gillani"/>
    <x v="174"/>
    <s v="Oct"/>
    <n v="2023"/>
    <d v="1899-12-30T01:38:00"/>
    <x v="4"/>
    <x v="0"/>
    <n v="69"/>
    <x v="0"/>
    <s v="White"/>
    <x v="1"/>
    <x v="1"/>
    <m/>
    <n v="42"/>
    <s v="Delay"/>
    <x v="11"/>
    <n v="1"/>
    <x v="3"/>
    <x v="0"/>
    <x v="0"/>
    <x v="0"/>
  </r>
  <r>
    <n v="276214303"/>
    <s v="B. Penwell"/>
    <x v="578"/>
    <s v="Jul"/>
    <n v="2023"/>
    <d v="1899-12-30T06:38:00"/>
    <x v="2"/>
    <x v="0"/>
    <n v="9"/>
    <x v="4"/>
    <s v="White"/>
    <x v="1"/>
    <x v="1"/>
    <m/>
    <n v="15"/>
    <s v="Within Time"/>
    <x v="23"/>
    <n v="6"/>
    <x v="0"/>
    <x v="2"/>
    <x v="1"/>
    <x v="2"/>
  </r>
  <r>
    <n v="897700488"/>
    <s v="B. Bowmer"/>
    <x v="406"/>
    <s v="Oct"/>
    <n v="2023"/>
    <d v="1899-12-30T19:52:00"/>
    <x v="4"/>
    <x v="0"/>
    <n v="1"/>
    <x v="1"/>
    <s v="White"/>
    <x v="1"/>
    <x v="1"/>
    <m/>
    <n v="26"/>
    <s v="Within Time"/>
    <x v="30"/>
    <n v="19"/>
    <x v="1"/>
    <x v="3"/>
    <x v="1"/>
    <x v="1"/>
  </r>
  <r>
    <n v="862705127"/>
    <s v="B. Prandini"/>
    <x v="317"/>
    <s v="Nov"/>
    <n v="2023"/>
    <d v="1899-12-30T11:09:00"/>
    <x v="1"/>
    <x v="0"/>
    <n v="52"/>
    <x v="2"/>
    <s v="White"/>
    <x v="1"/>
    <x v="1"/>
    <m/>
    <n v="47"/>
    <s v="Delay"/>
    <x v="10"/>
    <n v="11"/>
    <x v="0"/>
    <x v="2"/>
    <x v="2"/>
    <x v="2"/>
  </r>
  <r>
    <n v="792527007"/>
    <s v="B. Creasey"/>
    <x v="496"/>
    <s v="Dec"/>
    <n v="2023"/>
    <d v="1899-12-30T01:06:00"/>
    <x v="1"/>
    <x v="0"/>
    <n v="19"/>
    <x v="3"/>
    <s v="White"/>
    <x v="1"/>
    <x v="1"/>
    <m/>
    <n v="53"/>
    <s v="Delay"/>
    <x v="30"/>
    <n v="1"/>
    <x v="3"/>
    <x v="3"/>
    <x v="2"/>
    <x v="1"/>
  </r>
  <r>
    <n v="808325113"/>
    <s v="C. Ginni"/>
    <x v="127"/>
    <s v="Oct"/>
    <n v="2024"/>
    <d v="1899-12-30T18:20:00"/>
    <x v="3"/>
    <x v="0"/>
    <n v="57"/>
    <x v="2"/>
    <s v="White"/>
    <x v="1"/>
    <x v="1"/>
    <m/>
    <n v="27"/>
    <s v="Within Time"/>
    <x v="22"/>
    <n v="18"/>
    <x v="1"/>
    <x v="1"/>
    <x v="1"/>
    <x v="1"/>
  </r>
  <r>
    <n v="331628519"/>
    <s v="C. Embra"/>
    <x v="118"/>
    <s v="Aug"/>
    <n v="2024"/>
    <d v="1899-12-30T09:12:00"/>
    <x v="5"/>
    <x v="0"/>
    <n v="61"/>
    <x v="0"/>
    <s v="White"/>
    <x v="1"/>
    <x v="1"/>
    <m/>
    <n v="28"/>
    <s v="Within Time"/>
    <x v="3"/>
    <n v="9"/>
    <x v="0"/>
    <x v="2"/>
    <x v="1"/>
    <x v="2"/>
  </r>
  <r>
    <n v="133116007"/>
    <s v="C. Shervil"/>
    <x v="142"/>
    <s v="Feb"/>
    <n v="2024"/>
    <d v="1899-12-30T10:40:00"/>
    <x v="2"/>
    <x v="0"/>
    <n v="7"/>
    <x v="4"/>
    <s v="White"/>
    <x v="1"/>
    <x v="1"/>
    <m/>
    <n v="29"/>
    <s v="Within Time"/>
    <x v="19"/>
    <n v="10"/>
    <x v="0"/>
    <x v="3"/>
    <x v="1"/>
    <x v="1"/>
  </r>
  <r>
    <n v="427860695"/>
    <s v="D. Littlewood"/>
    <x v="25"/>
    <s v="Dec"/>
    <n v="2023"/>
    <d v="1899-12-30T05:04:00"/>
    <x v="1"/>
    <x v="0"/>
    <n v="64"/>
    <x v="0"/>
    <s v="White"/>
    <x v="1"/>
    <x v="1"/>
    <m/>
    <n v="17"/>
    <s v="Within Time"/>
    <x v="11"/>
    <n v="5"/>
    <x v="3"/>
    <x v="0"/>
    <x v="1"/>
    <x v="0"/>
  </r>
  <r>
    <n v="454133336"/>
    <s v="D. Ubank"/>
    <x v="491"/>
    <s v="Dec"/>
    <n v="2023"/>
    <d v="1899-12-30T23:17:00"/>
    <x v="6"/>
    <x v="0"/>
    <n v="57"/>
    <x v="2"/>
    <s v="White"/>
    <x v="1"/>
    <x v="1"/>
    <m/>
    <n v="31"/>
    <s v="Delay"/>
    <x v="9"/>
    <n v="23"/>
    <x v="1"/>
    <x v="3"/>
    <x v="0"/>
    <x v="0"/>
  </r>
  <r>
    <n v="641366818"/>
    <s v="D. Haszard"/>
    <x v="14"/>
    <s v="May"/>
    <n v="2023"/>
    <d v="1899-12-30T12:43:00"/>
    <x v="2"/>
    <x v="0"/>
    <n v="67"/>
    <x v="0"/>
    <s v="White"/>
    <x v="1"/>
    <x v="1"/>
    <m/>
    <n v="38"/>
    <s v="Delay"/>
    <x v="2"/>
    <n v="12"/>
    <x v="2"/>
    <x v="1"/>
    <x v="0"/>
    <x v="1"/>
  </r>
  <r>
    <n v="665833965"/>
    <s v="D. Oloshin"/>
    <x v="306"/>
    <s v="Sep"/>
    <n v="2023"/>
    <d v="1899-12-30T04:14:00"/>
    <x v="1"/>
    <x v="0"/>
    <n v="36"/>
    <x v="6"/>
    <s v="White"/>
    <x v="1"/>
    <x v="1"/>
    <m/>
    <n v="49"/>
    <s v="Delay"/>
    <x v="17"/>
    <n v="4"/>
    <x v="3"/>
    <x v="1"/>
    <x v="2"/>
    <x v="1"/>
  </r>
  <r>
    <n v="163308422"/>
    <s v="E. Birdwhistell"/>
    <x v="159"/>
    <s v="Jul"/>
    <n v="2023"/>
    <d v="1899-12-30T11:39:00"/>
    <x v="1"/>
    <x v="0"/>
    <n v="17"/>
    <x v="3"/>
    <s v="White"/>
    <x v="1"/>
    <x v="1"/>
    <m/>
    <n v="31"/>
    <s v="Delay"/>
    <x v="13"/>
    <n v="11"/>
    <x v="0"/>
    <x v="2"/>
    <x v="0"/>
    <x v="2"/>
  </r>
  <r>
    <n v="456695853"/>
    <s v="E. Goodfellowe"/>
    <x v="143"/>
    <s v="Jun"/>
    <n v="2023"/>
    <d v="1899-12-30T06:00:00"/>
    <x v="6"/>
    <x v="0"/>
    <n v="72"/>
    <x v="5"/>
    <s v="White"/>
    <x v="1"/>
    <x v="1"/>
    <m/>
    <n v="34"/>
    <s v="Delay"/>
    <x v="22"/>
    <n v="6"/>
    <x v="0"/>
    <x v="1"/>
    <x v="0"/>
    <x v="1"/>
  </r>
  <r>
    <n v="467757746"/>
    <s v="E. Lowsely"/>
    <x v="48"/>
    <s v="Oct"/>
    <n v="2024"/>
    <d v="1899-12-30T00:15:00"/>
    <x v="2"/>
    <x v="0"/>
    <n v="33"/>
    <x v="6"/>
    <s v="White"/>
    <x v="1"/>
    <x v="1"/>
    <m/>
    <n v="50"/>
    <s v="Delay"/>
    <x v="15"/>
    <n v="0"/>
    <x v="3"/>
    <x v="2"/>
    <x v="2"/>
    <x v="2"/>
  </r>
  <r>
    <n v="875690558"/>
    <s v="E. Terrington"/>
    <x v="35"/>
    <s v="Jul"/>
    <n v="2023"/>
    <d v="1899-12-30T22:41:00"/>
    <x v="2"/>
    <x v="0"/>
    <n v="52"/>
    <x v="2"/>
    <s v="White"/>
    <x v="1"/>
    <x v="1"/>
    <m/>
    <n v="50"/>
    <s v="Delay"/>
    <x v="22"/>
    <n v="22"/>
    <x v="1"/>
    <x v="1"/>
    <x v="2"/>
    <x v="1"/>
  </r>
  <r>
    <n v="634993068"/>
    <s v="E. Colbridge"/>
    <x v="309"/>
    <s v="Jul"/>
    <n v="2024"/>
    <d v="1899-12-30T14:16:00"/>
    <x v="3"/>
    <x v="0"/>
    <n v="10"/>
    <x v="4"/>
    <s v="White"/>
    <x v="1"/>
    <x v="1"/>
    <m/>
    <n v="57"/>
    <s v="Delay"/>
    <x v="26"/>
    <n v="14"/>
    <x v="2"/>
    <x v="2"/>
    <x v="2"/>
    <x v="2"/>
  </r>
  <r>
    <n v="755459567"/>
    <s v="F. Chainey"/>
    <x v="353"/>
    <s v="Jul"/>
    <n v="2023"/>
    <d v="1899-12-30T15:11:00"/>
    <x v="2"/>
    <x v="0"/>
    <n v="48"/>
    <x v="2"/>
    <s v="White"/>
    <x v="1"/>
    <x v="1"/>
    <m/>
    <n v="26"/>
    <s v="Within Time"/>
    <x v="27"/>
    <n v="15"/>
    <x v="2"/>
    <x v="3"/>
    <x v="1"/>
    <x v="0"/>
  </r>
  <r>
    <n v="866624550"/>
    <s v="F. McBayne"/>
    <x v="466"/>
    <s v="Jan"/>
    <n v="2024"/>
    <d v="1899-12-30T08:19:00"/>
    <x v="5"/>
    <x v="0"/>
    <n v="7"/>
    <x v="4"/>
    <s v="White"/>
    <x v="1"/>
    <x v="1"/>
    <m/>
    <n v="28"/>
    <s v="Within Time"/>
    <x v="5"/>
    <n v="8"/>
    <x v="0"/>
    <x v="0"/>
    <x v="1"/>
    <x v="0"/>
  </r>
  <r>
    <n v="769219746"/>
    <s v="G. Lightbourn"/>
    <x v="300"/>
    <s v="Dec"/>
    <n v="2023"/>
    <d v="1899-12-30T08:02:00"/>
    <x v="3"/>
    <x v="0"/>
    <n v="9"/>
    <x v="4"/>
    <s v="White"/>
    <x v="1"/>
    <x v="1"/>
    <m/>
    <n v="43"/>
    <s v="Delay"/>
    <x v="15"/>
    <n v="8"/>
    <x v="0"/>
    <x v="2"/>
    <x v="0"/>
    <x v="2"/>
  </r>
  <r>
    <n v="438203934"/>
    <s v="G. Hablet"/>
    <x v="247"/>
    <s v="Jun"/>
    <n v="2023"/>
    <d v="1899-12-30T09:14:00"/>
    <x v="2"/>
    <x v="0"/>
    <n v="47"/>
    <x v="2"/>
    <s v="White"/>
    <x v="1"/>
    <x v="1"/>
    <m/>
    <n v="51"/>
    <s v="Delay"/>
    <x v="1"/>
    <n v="9"/>
    <x v="0"/>
    <x v="0"/>
    <x v="2"/>
    <x v="0"/>
  </r>
  <r>
    <n v="177676738"/>
    <s v="H. Massy"/>
    <x v="11"/>
    <s v="Mar"/>
    <n v="2024"/>
    <d v="1899-12-30T04:36:00"/>
    <x v="3"/>
    <x v="0"/>
    <n v="69"/>
    <x v="0"/>
    <s v="White"/>
    <x v="1"/>
    <x v="1"/>
    <m/>
    <n v="34"/>
    <s v="Delay"/>
    <x v="8"/>
    <n v="4"/>
    <x v="3"/>
    <x v="3"/>
    <x v="0"/>
    <x v="1"/>
  </r>
  <r>
    <n v="689183885"/>
    <s v="H. Timperley"/>
    <x v="326"/>
    <s v="Dec"/>
    <n v="2023"/>
    <d v="1899-12-30T05:28:00"/>
    <x v="5"/>
    <x v="0"/>
    <n v="59"/>
    <x v="2"/>
    <s v="White"/>
    <x v="1"/>
    <x v="1"/>
    <m/>
    <n v="57"/>
    <s v="Delay"/>
    <x v="1"/>
    <n v="5"/>
    <x v="3"/>
    <x v="0"/>
    <x v="2"/>
    <x v="0"/>
  </r>
  <r>
    <n v="808423073"/>
    <s v="J. Todari"/>
    <x v="178"/>
    <s v="Apr"/>
    <n v="2024"/>
    <d v="1899-12-30T16:30:00"/>
    <x v="1"/>
    <x v="0"/>
    <n v="65"/>
    <x v="0"/>
    <s v="White"/>
    <x v="1"/>
    <x v="1"/>
    <m/>
    <n v="12"/>
    <s v="Within Time"/>
    <x v="0"/>
    <n v="16"/>
    <x v="2"/>
    <x v="0"/>
    <x v="1"/>
    <x v="0"/>
  </r>
  <r>
    <n v="686062832"/>
    <s v="J. Ghilardi"/>
    <x v="142"/>
    <s v="Feb"/>
    <n v="2024"/>
    <d v="1899-12-30T03:13:00"/>
    <x v="2"/>
    <x v="0"/>
    <n v="57"/>
    <x v="2"/>
    <s v="White"/>
    <x v="1"/>
    <x v="1"/>
    <m/>
    <n v="38"/>
    <s v="Delay"/>
    <x v="19"/>
    <n v="3"/>
    <x v="3"/>
    <x v="3"/>
    <x v="0"/>
    <x v="1"/>
  </r>
  <r>
    <n v="340911652"/>
    <s v="J. Vivien"/>
    <x v="179"/>
    <s v="Jun"/>
    <n v="2023"/>
    <d v="1899-12-30T11:42:00"/>
    <x v="6"/>
    <x v="0"/>
    <n v="66"/>
    <x v="0"/>
    <s v="White"/>
    <x v="1"/>
    <x v="1"/>
    <m/>
    <n v="45"/>
    <s v="Delay"/>
    <x v="23"/>
    <n v="11"/>
    <x v="0"/>
    <x v="2"/>
    <x v="0"/>
    <x v="2"/>
  </r>
  <r>
    <n v="682327258"/>
    <s v="J. Knightsbridge"/>
    <x v="43"/>
    <s v="Apr"/>
    <n v="2023"/>
    <d v="1899-12-30T04:26:00"/>
    <x v="6"/>
    <x v="0"/>
    <n v="28"/>
    <x v="3"/>
    <s v="White"/>
    <x v="1"/>
    <x v="1"/>
    <m/>
    <n v="46"/>
    <s v="Delay"/>
    <x v="25"/>
    <n v="4"/>
    <x v="3"/>
    <x v="0"/>
    <x v="2"/>
    <x v="0"/>
  </r>
  <r>
    <n v="669399157"/>
    <s v="J. Boustred"/>
    <x v="104"/>
    <s v="Aug"/>
    <n v="2024"/>
    <d v="1899-12-30T22:13:00"/>
    <x v="6"/>
    <x v="0"/>
    <n v="51"/>
    <x v="2"/>
    <s v="White"/>
    <x v="1"/>
    <x v="1"/>
    <m/>
    <n v="58"/>
    <s v="Delay"/>
    <x v="22"/>
    <n v="22"/>
    <x v="1"/>
    <x v="1"/>
    <x v="2"/>
    <x v="1"/>
  </r>
  <r>
    <n v="721801480"/>
    <s v="K. Golsby"/>
    <x v="25"/>
    <s v="Dec"/>
    <n v="2023"/>
    <d v="1899-12-30T13:41:00"/>
    <x v="1"/>
    <x v="0"/>
    <n v="70"/>
    <x v="5"/>
    <s v="White"/>
    <x v="1"/>
    <x v="1"/>
    <m/>
    <n v="27"/>
    <s v="Within Time"/>
    <x v="11"/>
    <n v="13"/>
    <x v="2"/>
    <x v="0"/>
    <x v="1"/>
    <x v="0"/>
  </r>
  <r>
    <n v="845515919"/>
    <s v="L. Hercock"/>
    <x v="99"/>
    <s v="Aug"/>
    <n v="2024"/>
    <d v="1899-12-30T18:19:00"/>
    <x v="2"/>
    <x v="0"/>
    <n v="7"/>
    <x v="4"/>
    <s v="White"/>
    <x v="1"/>
    <x v="1"/>
    <m/>
    <n v="35"/>
    <s v="Delay"/>
    <x v="1"/>
    <n v="18"/>
    <x v="1"/>
    <x v="0"/>
    <x v="0"/>
    <x v="0"/>
  </r>
  <r>
    <n v="280402482"/>
    <s v="M. Wolseley"/>
    <x v="347"/>
    <s v="Oct"/>
    <n v="2024"/>
    <d v="1899-12-30T18:58:00"/>
    <x v="6"/>
    <x v="0"/>
    <n v="50"/>
    <x v="2"/>
    <s v="White"/>
    <x v="1"/>
    <x v="1"/>
    <m/>
    <n v="22"/>
    <s v="Within Time"/>
    <x v="21"/>
    <n v="18"/>
    <x v="1"/>
    <x v="1"/>
    <x v="1"/>
    <x v="1"/>
  </r>
  <r>
    <n v="500687748"/>
    <s v="M. Elmhirst"/>
    <x v="130"/>
    <s v="Jun"/>
    <n v="2024"/>
    <d v="1899-12-30T22:22:00"/>
    <x v="0"/>
    <x v="0"/>
    <n v="5"/>
    <x v="4"/>
    <s v="White"/>
    <x v="1"/>
    <x v="1"/>
    <m/>
    <n v="25"/>
    <s v="Within Time"/>
    <x v="18"/>
    <n v="22"/>
    <x v="1"/>
    <x v="1"/>
    <x v="1"/>
    <x v="1"/>
  </r>
  <r>
    <n v="443732447"/>
    <s v="M. Bradock"/>
    <x v="199"/>
    <s v="Dec"/>
    <n v="2023"/>
    <d v="1899-12-30T20:03:00"/>
    <x v="1"/>
    <x v="0"/>
    <n v="21"/>
    <x v="3"/>
    <s v="White"/>
    <x v="1"/>
    <x v="1"/>
    <m/>
    <n v="27"/>
    <s v="Within Time"/>
    <x v="17"/>
    <n v="20"/>
    <x v="1"/>
    <x v="1"/>
    <x v="1"/>
    <x v="1"/>
  </r>
  <r>
    <n v="295992730"/>
    <s v="M. Ingolotti"/>
    <x v="513"/>
    <s v="Jun"/>
    <n v="2023"/>
    <d v="1899-12-30T08:42:00"/>
    <x v="2"/>
    <x v="0"/>
    <n v="66"/>
    <x v="0"/>
    <s v="White"/>
    <x v="1"/>
    <x v="1"/>
    <m/>
    <n v="31"/>
    <s v="Delay"/>
    <x v="21"/>
    <n v="8"/>
    <x v="0"/>
    <x v="1"/>
    <x v="0"/>
    <x v="1"/>
  </r>
  <r>
    <n v="656951748"/>
    <s v="M. Surgison"/>
    <x v="212"/>
    <s v="May"/>
    <n v="2023"/>
    <d v="1899-12-30T19:59:00"/>
    <x v="5"/>
    <x v="0"/>
    <n v="43"/>
    <x v="6"/>
    <s v="White"/>
    <x v="1"/>
    <x v="1"/>
    <m/>
    <n v="55"/>
    <s v="Delay"/>
    <x v="5"/>
    <n v="19"/>
    <x v="1"/>
    <x v="0"/>
    <x v="2"/>
    <x v="0"/>
  </r>
  <r>
    <n v="208788201"/>
    <s v="M. Kitchiner"/>
    <x v="384"/>
    <s v="May"/>
    <n v="2024"/>
    <d v="1899-12-30T01:55:00"/>
    <x v="5"/>
    <x v="0"/>
    <n v="59"/>
    <x v="2"/>
    <s v="White"/>
    <x v="1"/>
    <x v="1"/>
    <m/>
    <n v="60"/>
    <s v="Delay"/>
    <x v="29"/>
    <n v="1"/>
    <x v="3"/>
    <x v="2"/>
    <x v="2"/>
    <x v="2"/>
  </r>
  <r>
    <n v="582073138"/>
    <s v="N. Bowshire"/>
    <x v="507"/>
    <s v="Sep"/>
    <n v="2023"/>
    <d v="1899-12-30T16:48:00"/>
    <x v="0"/>
    <x v="0"/>
    <n v="38"/>
    <x v="6"/>
    <s v="White"/>
    <x v="1"/>
    <x v="1"/>
    <m/>
    <n v="50"/>
    <s v="Delay"/>
    <x v="0"/>
    <n v="16"/>
    <x v="2"/>
    <x v="0"/>
    <x v="2"/>
    <x v="0"/>
  </r>
  <r>
    <n v="872597286"/>
    <s v="O. Fairlaw"/>
    <x v="76"/>
    <s v="Jun"/>
    <n v="2024"/>
    <d v="1899-12-30T06:00:00"/>
    <x v="1"/>
    <x v="0"/>
    <n v="23"/>
    <x v="3"/>
    <s v="White"/>
    <x v="1"/>
    <x v="1"/>
    <m/>
    <n v="11"/>
    <s v="Within Time"/>
    <x v="4"/>
    <n v="6"/>
    <x v="0"/>
    <x v="2"/>
    <x v="1"/>
    <x v="2"/>
  </r>
  <r>
    <n v="195157594"/>
    <s v="P. Smallshaw"/>
    <x v="333"/>
    <s v="Jul"/>
    <n v="2023"/>
    <d v="1899-12-30T20:16:00"/>
    <x v="3"/>
    <x v="0"/>
    <n v="28"/>
    <x v="3"/>
    <s v="White"/>
    <x v="1"/>
    <x v="1"/>
    <m/>
    <n v="44"/>
    <s v="Delay"/>
    <x v="12"/>
    <n v="20"/>
    <x v="1"/>
    <x v="2"/>
    <x v="0"/>
    <x v="2"/>
  </r>
  <r>
    <n v="618261175"/>
    <s v="P. Leyman"/>
    <x v="438"/>
    <s v="Sep"/>
    <n v="2024"/>
    <d v="1899-12-30T04:32:00"/>
    <x v="2"/>
    <x v="0"/>
    <n v="26"/>
    <x v="3"/>
    <s v="White"/>
    <x v="1"/>
    <x v="1"/>
    <m/>
    <n v="53"/>
    <s v="Delay"/>
    <x v="7"/>
    <n v="4"/>
    <x v="3"/>
    <x v="2"/>
    <x v="2"/>
    <x v="2"/>
  </r>
  <r>
    <n v="137636654"/>
    <s v="Q. Logue"/>
    <x v="399"/>
    <s v="Apr"/>
    <n v="2024"/>
    <d v="1899-12-30T09:23:00"/>
    <x v="1"/>
    <x v="0"/>
    <n v="33"/>
    <x v="6"/>
    <s v="White"/>
    <x v="1"/>
    <x v="1"/>
    <m/>
    <n v="12"/>
    <s v="Within Time"/>
    <x v="27"/>
    <n v="9"/>
    <x v="0"/>
    <x v="3"/>
    <x v="1"/>
    <x v="0"/>
  </r>
  <r>
    <n v="177318738"/>
    <s v="Q. Scogin"/>
    <x v="375"/>
    <s v="Sep"/>
    <n v="2023"/>
    <d v="1899-12-30T07:36:00"/>
    <x v="0"/>
    <x v="0"/>
    <n v="38"/>
    <x v="6"/>
    <s v="White"/>
    <x v="1"/>
    <x v="1"/>
    <m/>
    <n v="36"/>
    <s v="Delay"/>
    <x v="23"/>
    <n v="7"/>
    <x v="0"/>
    <x v="2"/>
    <x v="0"/>
    <x v="2"/>
  </r>
  <r>
    <n v="318758375"/>
    <s v="Q. Mesnard"/>
    <x v="218"/>
    <s v="Jun"/>
    <n v="2024"/>
    <d v="1899-12-30T09:52:00"/>
    <x v="0"/>
    <x v="0"/>
    <n v="51"/>
    <x v="2"/>
    <s v="White"/>
    <x v="1"/>
    <x v="1"/>
    <m/>
    <n v="37"/>
    <s v="Delay"/>
    <x v="9"/>
    <n v="9"/>
    <x v="0"/>
    <x v="3"/>
    <x v="0"/>
    <x v="0"/>
  </r>
  <r>
    <n v="724812611"/>
    <s v="R. Ollcott"/>
    <x v="94"/>
    <s v="Sep"/>
    <n v="2024"/>
    <d v="1899-12-30T09:23:00"/>
    <x v="1"/>
    <x v="0"/>
    <n v="66"/>
    <x v="0"/>
    <s v="White"/>
    <x v="1"/>
    <x v="1"/>
    <m/>
    <n v="25"/>
    <s v="Within Time"/>
    <x v="20"/>
    <n v="9"/>
    <x v="0"/>
    <x v="3"/>
    <x v="1"/>
    <x v="0"/>
  </r>
  <r>
    <n v="679417943"/>
    <s v="R. Richten"/>
    <x v="39"/>
    <s v="Apr"/>
    <n v="2023"/>
    <d v="1899-12-30T00:22:00"/>
    <x v="1"/>
    <x v="0"/>
    <n v="68"/>
    <x v="0"/>
    <s v="White"/>
    <x v="1"/>
    <x v="1"/>
    <m/>
    <n v="33"/>
    <s v="Delay"/>
    <x v="19"/>
    <n v="0"/>
    <x v="3"/>
    <x v="3"/>
    <x v="0"/>
    <x v="1"/>
  </r>
  <r>
    <n v="738012456"/>
    <s v="R. Portam"/>
    <x v="62"/>
    <s v="Oct"/>
    <n v="2024"/>
    <d v="1899-12-30T01:08:00"/>
    <x v="6"/>
    <x v="0"/>
    <n v="1"/>
    <x v="1"/>
    <s v="White"/>
    <x v="1"/>
    <x v="1"/>
    <m/>
    <n v="49"/>
    <s v="Delay"/>
    <x v="19"/>
    <n v="1"/>
    <x v="3"/>
    <x v="3"/>
    <x v="2"/>
    <x v="1"/>
  </r>
  <r>
    <n v="533115273"/>
    <s v="R. Giacopello"/>
    <x v="345"/>
    <s v="Apr"/>
    <n v="2023"/>
    <d v="1899-12-30T14:55:00"/>
    <x v="2"/>
    <x v="0"/>
    <n v="11"/>
    <x v="4"/>
    <s v="White"/>
    <x v="1"/>
    <x v="1"/>
    <m/>
    <n v="51"/>
    <s v="Delay"/>
    <x v="22"/>
    <n v="14"/>
    <x v="2"/>
    <x v="1"/>
    <x v="2"/>
    <x v="1"/>
  </r>
  <r>
    <n v="890404074"/>
    <s v="R. Akam"/>
    <x v="561"/>
    <s v="Sep"/>
    <n v="2024"/>
    <d v="1899-12-30T02:44:00"/>
    <x v="3"/>
    <x v="0"/>
    <n v="26"/>
    <x v="3"/>
    <s v="White"/>
    <x v="1"/>
    <x v="1"/>
    <m/>
    <n v="57"/>
    <s v="Delay"/>
    <x v="13"/>
    <n v="2"/>
    <x v="3"/>
    <x v="2"/>
    <x v="2"/>
    <x v="2"/>
  </r>
  <r>
    <n v="886564454"/>
    <s v="T. Gatteridge"/>
    <x v="487"/>
    <s v="Mar"/>
    <n v="2024"/>
    <d v="1899-12-30T10:50:00"/>
    <x v="0"/>
    <x v="0"/>
    <n v="34"/>
    <x v="6"/>
    <s v="White"/>
    <x v="1"/>
    <x v="1"/>
    <m/>
    <n v="21"/>
    <s v="Within Time"/>
    <x v="22"/>
    <n v="10"/>
    <x v="0"/>
    <x v="1"/>
    <x v="1"/>
    <x v="1"/>
  </r>
  <r>
    <n v="559967506"/>
    <s v="T. Serle"/>
    <x v="47"/>
    <s v="Sep"/>
    <n v="2024"/>
    <d v="1899-12-30T23:37:00"/>
    <x v="0"/>
    <x v="0"/>
    <n v="17"/>
    <x v="3"/>
    <s v="White"/>
    <x v="1"/>
    <x v="1"/>
    <m/>
    <n v="22"/>
    <s v="Within Time"/>
    <x v="10"/>
    <n v="23"/>
    <x v="1"/>
    <x v="2"/>
    <x v="1"/>
    <x v="2"/>
  </r>
  <r>
    <n v="343445828"/>
    <s v="T. Sykora"/>
    <x v="509"/>
    <s v="Jun"/>
    <n v="2023"/>
    <d v="1899-12-30T06:09:00"/>
    <x v="1"/>
    <x v="0"/>
    <n v="39"/>
    <x v="6"/>
    <s v="White"/>
    <x v="1"/>
    <x v="1"/>
    <m/>
    <n v="37"/>
    <s v="Delay"/>
    <x v="15"/>
    <n v="6"/>
    <x v="0"/>
    <x v="2"/>
    <x v="0"/>
    <x v="2"/>
  </r>
  <r>
    <n v="498711583"/>
    <s v="U. Haken"/>
    <x v="295"/>
    <s v="Oct"/>
    <n v="2023"/>
    <d v="1899-12-30T20:06:00"/>
    <x v="3"/>
    <x v="0"/>
    <n v="18"/>
    <x v="3"/>
    <s v="White"/>
    <x v="1"/>
    <x v="1"/>
    <m/>
    <n v="13"/>
    <s v="Within Time"/>
    <x v="1"/>
    <n v="20"/>
    <x v="1"/>
    <x v="0"/>
    <x v="1"/>
    <x v="0"/>
  </r>
  <r>
    <n v="273386262"/>
    <s v="U. Heyburn"/>
    <x v="523"/>
    <s v="Apr"/>
    <n v="2024"/>
    <d v="1899-12-30T13:03:00"/>
    <x v="2"/>
    <x v="0"/>
    <n v="11"/>
    <x v="4"/>
    <s v="White"/>
    <x v="1"/>
    <x v="1"/>
    <m/>
    <n v="26"/>
    <s v="Within Time"/>
    <x v="2"/>
    <n v="13"/>
    <x v="2"/>
    <x v="1"/>
    <x v="1"/>
    <x v="1"/>
  </r>
  <r>
    <n v="448094952"/>
    <s v="U. Tease"/>
    <x v="485"/>
    <s v="Jun"/>
    <n v="2024"/>
    <d v="1899-12-30T13:24:00"/>
    <x v="6"/>
    <x v="0"/>
    <n v="74"/>
    <x v="5"/>
    <s v="White"/>
    <x v="1"/>
    <x v="1"/>
    <m/>
    <n v="46"/>
    <s v="Delay"/>
    <x v="25"/>
    <n v="13"/>
    <x v="2"/>
    <x v="0"/>
    <x v="2"/>
    <x v="0"/>
  </r>
  <r>
    <n v="426755201"/>
    <s v="V. Beckitt"/>
    <x v="558"/>
    <s v="Oct"/>
    <n v="2023"/>
    <d v="1899-12-30T07:07:00"/>
    <x v="3"/>
    <x v="0"/>
    <n v="1"/>
    <x v="1"/>
    <s v="White"/>
    <x v="1"/>
    <x v="1"/>
    <m/>
    <n v="11"/>
    <s v="Within Time"/>
    <x v="19"/>
    <n v="7"/>
    <x v="0"/>
    <x v="3"/>
    <x v="1"/>
    <x v="1"/>
  </r>
  <r>
    <n v="232099829"/>
    <s v="V. Kinzel"/>
    <x v="344"/>
    <s v="Sep"/>
    <n v="2024"/>
    <d v="1899-12-30T13:37:00"/>
    <x v="5"/>
    <x v="0"/>
    <n v="12"/>
    <x v="4"/>
    <s v="White"/>
    <x v="1"/>
    <x v="1"/>
    <m/>
    <n v="16"/>
    <s v="Within Time"/>
    <x v="27"/>
    <n v="13"/>
    <x v="2"/>
    <x v="3"/>
    <x v="1"/>
    <x v="0"/>
  </r>
  <r>
    <n v="706289466"/>
    <s v="V. Pyke"/>
    <x v="169"/>
    <s v="Jul"/>
    <n v="2023"/>
    <d v="1899-12-30T05:01:00"/>
    <x v="6"/>
    <x v="0"/>
    <n v="60"/>
    <x v="0"/>
    <s v="White"/>
    <x v="1"/>
    <x v="1"/>
    <m/>
    <n v="34"/>
    <s v="Delay"/>
    <x v="25"/>
    <n v="5"/>
    <x v="3"/>
    <x v="0"/>
    <x v="0"/>
    <x v="0"/>
  </r>
  <r>
    <n v="654950119"/>
    <s v="W. Joselin"/>
    <x v="104"/>
    <s v="Aug"/>
    <n v="2024"/>
    <d v="1899-12-30T09:57:00"/>
    <x v="6"/>
    <x v="0"/>
    <n v="15"/>
    <x v="3"/>
    <s v="White"/>
    <x v="1"/>
    <x v="1"/>
    <m/>
    <n v="19"/>
    <s v="Within Time"/>
    <x v="22"/>
    <n v="9"/>
    <x v="0"/>
    <x v="1"/>
    <x v="1"/>
    <x v="1"/>
  </r>
  <r>
    <n v="265676171"/>
    <s v="W. Tompkinson"/>
    <x v="41"/>
    <s v="Aug"/>
    <n v="2024"/>
    <d v="1899-12-30T18:37:00"/>
    <x v="1"/>
    <x v="0"/>
    <n v="53"/>
    <x v="2"/>
    <s v="White"/>
    <x v="1"/>
    <x v="1"/>
    <m/>
    <n v="19"/>
    <s v="Within Time"/>
    <x v="8"/>
    <n v="18"/>
    <x v="1"/>
    <x v="3"/>
    <x v="1"/>
    <x v="1"/>
  </r>
  <r>
    <n v="708382408"/>
    <s v="W. Bust"/>
    <x v="72"/>
    <s v="Jun"/>
    <n v="2024"/>
    <d v="1899-12-30T20:24:00"/>
    <x v="2"/>
    <x v="0"/>
    <n v="75"/>
    <x v="5"/>
    <s v="White"/>
    <x v="1"/>
    <x v="1"/>
    <m/>
    <n v="52"/>
    <s v="Delay"/>
    <x v="27"/>
    <n v="20"/>
    <x v="1"/>
    <x v="3"/>
    <x v="2"/>
    <x v="0"/>
  </r>
  <r>
    <n v="452234397"/>
    <s v="X. Wallwood"/>
    <x v="284"/>
    <s v="Sep"/>
    <n v="2023"/>
    <d v="1899-12-30T07:23:00"/>
    <x v="5"/>
    <x v="0"/>
    <n v="43"/>
    <x v="6"/>
    <s v="White"/>
    <x v="1"/>
    <x v="1"/>
    <m/>
    <n v="12"/>
    <s v="Within Time"/>
    <x v="19"/>
    <n v="7"/>
    <x v="0"/>
    <x v="3"/>
    <x v="1"/>
    <x v="1"/>
  </r>
  <r>
    <n v="264879312"/>
    <s v="Y. Goady"/>
    <x v="527"/>
    <s v="Jul"/>
    <n v="2023"/>
    <d v="1899-12-30T14:43:00"/>
    <x v="4"/>
    <x v="0"/>
    <n v="3"/>
    <x v="1"/>
    <s v="White"/>
    <x v="1"/>
    <x v="1"/>
    <m/>
    <n v="17"/>
    <s v="Within Time"/>
    <x v="8"/>
    <n v="14"/>
    <x v="2"/>
    <x v="3"/>
    <x v="1"/>
    <x v="1"/>
  </r>
  <r>
    <n v="241311101"/>
    <s v="Z. O'Hartnett"/>
    <x v="482"/>
    <s v="Aug"/>
    <n v="2024"/>
    <d v="1899-12-30T07:40:00"/>
    <x v="0"/>
    <x v="0"/>
    <n v="25"/>
    <x v="3"/>
    <s v="White"/>
    <x v="1"/>
    <x v="1"/>
    <m/>
    <n v="12"/>
    <s v="Within Time"/>
    <x v="20"/>
    <n v="7"/>
    <x v="0"/>
    <x v="3"/>
    <x v="1"/>
    <x v="0"/>
  </r>
  <r>
    <n v="257762460"/>
    <s v="Z. Center"/>
    <x v="156"/>
    <s v="Aug"/>
    <n v="2023"/>
    <d v="1899-12-30T06:55:00"/>
    <x v="3"/>
    <x v="0"/>
    <n v="61"/>
    <x v="0"/>
    <s v="White"/>
    <x v="1"/>
    <x v="1"/>
    <m/>
    <n v="21"/>
    <s v="Within Time"/>
    <x v="23"/>
    <n v="6"/>
    <x v="0"/>
    <x v="2"/>
    <x v="1"/>
    <x v="2"/>
  </r>
  <r>
    <n v="884788447"/>
    <s v="Z. Falck"/>
    <x v="444"/>
    <s v="Jul"/>
    <n v="2023"/>
    <d v="1899-12-30T18:34:00"/>
    <x v="4"/>
    <x v="0"/>
    <n v="21"/>
    <x v="3"/>
    <s v="White"/>
    <x v="1"/>
    <x v="1"/>
    <m/>
    <n v="24"/>
    <s v="Within Time"/>
    <x v="14"/>
    <n v="18"/>
    <x v="1"/>
    <x v="0"/>
    <x v="1"/>
    <x v="0"/>
  </r>
  <r>
    <n v="482494853"/>
    <s v="Z. Reaman"/>
    <x v="405"/>
    <s v="Jun"/>
    <n v="2023"/>
    <d v="1899-12-30T08:18:00"/>
    <x v="2"/>
    <x v="0"/>
    <n v="16"/>
    <x v="3"/>
    <s v="White"/>
    <x v="1"/>
    <x v="1"/>
    <m/>
    <n v="51"/>
    <s v="Delay"/>
    <x v="19"/>
    <n v="8"/>
    <x v="0"/>
    <x v="3"/>
    <x v="2"/>
    <x v="1"/>
  </r>
  <r>
    <n v="242097129"/>
    <s v="Z. Mertsching"/>
    <x v="429"/>
    <s v="Aug"/>
    <n v="2023"/>
    <d v="1899-12-30T23:15:00"/>
    <x v="1"/>
    <x v="0"/>
    <n v="36"/>
    <x v="6"/>
    <s v="White"/>
    <x v="1"/>
    <x v="1"/>
    <m/>
    <n v="55"/>
    <s v="Delay"/>
    <x v="5"/>
    <n v="23"/>
    <x v="1"/>
    <x v="0"/>
    <x v="2"/>
    <x v="0"/>
  </r>
  <r>
    <n v="598117544"/>
    <s v="X. Kuhnel"/>
    <x v="376"/>
    <s v="Oct"/>
    <n v="2024"/>
    <d v="1899-12-30T11:04:00"/>
    <x v="5"/>
    <x v="0"/>
    <n v="29"/>
    <x v="3"/>
    <s v="White"/>
    <x v="1"/>
    <x v="1"/>
    <n v="0"/>
    <n v="30"/>
    <s v="Delay"/>
    <x v="2"/>
    <n v="11"/>
    <x v="0"/>
    <x v="1"/>
    <x v="1"/>
    <x v="1"/>
  </r>
  <r>
    <n v="197065889"/>
    <s v="O. Stillert"/>
    <x v="207"/>
    <s v="Apr"/>
    <n v="2024"/>
    <d v="1899-12-30T17:58:00"/>
    <x v="6"/>
    <x v="0"/>
    <n v="76"/>
    <x v="5"/>
    <s v="White"/>
    <x v="1"/>
    <x v="1"/>
    <n v="2"/>
    <n v="10"/>
    <s v="Within Time"/>
    <x v="11"/>
    <n v="17"/>
    <x v="2"/>
    <x v="0"/>
    <x v="1"/>
    <x v="0"/>
  </r>
  <r>
    <n v="858630712"/>
    <s v="P. Scawen"/>
    <x v="114"/>
    <s v="Oct"/>
    <n v="2024"/>
    <d v="1899-12-30T17:30:00"/>
    <x v="4"/>
    <x v="0"/>
    <n v="5"/>
    <x v="4"/>
    <s v="White"/>
    <x v="1"/>
    <x v="1"/>
    <n v="2"/>
    <n v="43"/>
    <s v="Delay"/>
    <x v="28"/>
    <n v="17"/>
    <x v="2"/>
    <x v="0"/>
    <x v="0"/>
    <x v="2"/>
  </r>
  <r>
    <n v="736490121"/>
    <s v="Q. Bedborough"/>
    <x v="174"/>
    <s v="Oct"/>
    <n v="2023"/>
    <d v="1899-12-30T02:36:00"/>
    <x v="4"/>
    <x v="0"/>
    <n v="19"/>
    <x v="3"/>
    <s v="White"/>
    <x v="1"/>
    <x v="1"/>
    <n v="3"/>
    <n v="13"/>
    <s v="Within Time"/>
    <x v="11"/>
    <n v="2"/>
    <x v="3"/>
    <x v="0"/>
    <x v="1"/>
    <x v="0"/>
  </r>
  <r>
    <n v="728029993"/>
    <s v="U. Cappell"/>
    <x v="180"/>
    <s v="Apr"/>
    <n v="2023"/>
    <d v="1899-12-30T21:27:00"/>
    <x v="2"/>
    <x v="0"/>
    <n v="43"/>
    <x v="6"/>
    <s v="White"/>
    <x v="1"/>
    <x v="1"/>
    <n v="3"/>
    <n v="23"/>
    <s v="Within Time"/>
    <x v="23"/>
    <n v="21"/>
    <x v="1"/>
    <x v="2"/>
    <x v="1"/>
    <x v="2"/>
  </r>
  <r>
    <n v="782244159"/>
    <s v="X. Jaffra"/>
    <x v="326"/>
    <s v="Dec"/>
    <n v="2023"/>
    <d v="1899-12-30T19:36:00"/>
    <x v="5"/>
    <x v="0"/>
    <n v="50"/>
    <x v="2"/>
    <s v="White"/>
    <x v="1"/>
    <x v="1"/>
    <n v="3"/>
    <n v="11"/>
    <s v="Within Time"/>
    <x v="1"/>
    <n v="19"/>
    <x v="1"/>
    <x v="0"/>
    <x v="1"/>
    <x v="0"/>
  </r>
  <r>
    <n v="518175917"/>
    <s v="Y. Leathes"/>
    <x v="534"/>
    <s v="Mar"/>
    <n v="2024"/>
    <d v="1899-12-30T14:48:00"/>
    <x v="5"/>
    <x v="0"/>
    <n v="75"/>
    <x v="5"/>
    <s v="White"/>
    <x v="1"/>
    <x v="1"/>
    <n v="3"/>
    <n v="43"/>
    <s v="Delay"/>
    <x v="1"/>
    <n v="14"/>
    <x v="2"/>
    <x v="0"/>
    <x v="0"/>
    <x v="0"/>
  </r>
  <r>
    <n v="128488963"/>
    <s v="I. Varker"/>
    <x v="241"/>
    <s v="Sep"/>
    <n v="2024"/>
    <d v="1899-12-30T03:50:00"/>
    <x v="5"/>
    <x v="0"/>
    <n v="5"/>
    <x v="4"/>
    <s v="White"/>
    <x v="1"/>
    <x v="1"/>
    <n v="4"/>
    <n v="12"/>
    <s v="Within Time"/>
    <x v="23"/>
    <n v="3"/>
    <x v="3"/>
    <x v="2"/>
    <x v="1"/>
    <x v="2"/>
  </r>
  <r>
    <n v="194485045"/>
    <s v="L. Dobrowski"/>
    <x v="78"/>
    <s v="Sep"/>
    <n v="2024"/>
    <d v="1899-12-30T08:27:00"/>
    <x v="0"/>
    <x v="0"/>
    <n v="6"/>
    <x v="4"/>
    <s v="White"/>
    <x v="1"/>
    <x v="1"/>
    <n v="4"/>
    <n v="13"/>
    <s v="Within Time"/>
    <x v="25"/>
    <n v="8"/>
    <x v="0"/>
    <x v="0"/>
    <x v="1"/>
    <x v="0"/>
  </r>
  <r>
    <n v="120125049"/>
    <s v="O. Myers"/>
    <x v="311"/>
    <s v="May"/>
    <n v="2024"/>
    <d v="1899-12-30T08:48:00"/>
    <x v="6"/>
    <x v="0"/>
    <n v="40"/>
    <x v="6"/>
    <s v="White"/>
    <x v="1"/>
    <x v="1"/>
    <n v="4"/>
    <n v="40"/>
    <s v="Delay"/>
    <x v="28"/>
    <n v="8"/>
    <x v="0"/>
    <x v="0"/>
    <x v="0"/>
    <x v="2"/>
  </r>
  <r>
    <n v="278500744"/>
    <s v="V. McNellis"/>
    <x v="92"/>
    <s v="May"/>
    <n v="2024"/>
    <d v="1899-12-30T14:58:00"/>
    <x v="4"/>
    <x v="0"/>
    <n v="48"/>
    <x v="2"/>
    <s v="White"/>
    <x v="1"/>
    <x v="1"/>
    <n v="4"/>
    <n v="12"/>
    <s v="Within Time"/>
    <x v="27"/>
    <n v="14"/>
    <x v="2"/>
    <x v="3"/>
    <x v="1"/>
    <x v="0"/>
  </r>
  <r>
    <n v="829824394"/>
    <s v="C. MacGowing"/>
    <x v="67"/>
    <s v="May"/>
    <n v="2024"/>
    <d v="1899-12-30T13:26:00"/>
    <x v="0"/>
    <x v="0"/>
    <n v="46"/>
    <x v="2"/>
    <s v="White"/>
    <x v="1"/>
    <x v="1"/>
    <n v="5"/>
    <n v="48"/>
    <s v="Delay"/>
    <x v="19"/>
    <n v="13"/>
    <x v="2"/>
    <x v="3"/>
    <x v="2"/>
    <x v="1"/>
  </r>
  <r>
    <n v="247100203"/>
    <s v="F. Elmhirst"/>
    <x v="119"/>
    <s v="Jan"/>
    <n v="2024"/>
    <d v="1899-12-30T03:16:00"/>
    <x v="4"/>
    <x v="0"/>
    <n v="7"/>
    <x v="4"/>
    <s v="White"/>
    <x v="1"/>
    <x v="1"/>
    <n v="5"/>
    <n v="23"/>
    <s v="Within Time"/>
    <x v="1"/>
    <n v="3"/>
    <x v="3"/>
    <x v="0"/>
    <x v="1"/>
    <x v="0"/>
  </r>
  <r>
    <n v="375693471"/>
    <s v="I. Verrico"/>
    <x v="532"/>
    <s v="Jun"/>
    <n v="2024"/>
    <d v="1899-12-30T08:47:00"/>
    <x v="5"/>
    <x v="0"/>
    <n v="21"/>
    <x v="3"/>
    <s v="White"/>
    <x v="1"/>
    <x v="1"/>
    <n v="5"/>
    <n v="47"/>
    <s v="Delay"/>
    <x v="16"/>
    <n v="8"/>
    <x v="0"/>
    <x v="1"/>
    <x v="2"/>
    <x v="1"/>
  </r>
  <r>
    <n v="400717034"/>
    <s v="P. Carrick"/>
    <x v="314"/>
    <s v="Sep"/>
    <n v="2024"/>
    <d v="1899-12-30T05:13:00"/>
    <x v="2"/>
    <x v="0"/>
    <n v="46"/>
    <x v="2"/>
    <s v="White"/>
    <x v="1"/>
    <x v="1"/>
    <n v="5"/>
    <n v="14"/>
    <s v="Within Time"/>
    <x v="5"/>
    <n v="5"/>
    <x v="3"/>
    <x v="0"/>
    <x v="1"/>
    <x v="0"/>
  </r>
  <r>
    <n v="349178032"/>
    <s v="J. Milton-White"/>
    <x v="557"/>
    <s v="Feb"/>
    <n v="2024"/>
    <d v="1899-12-30T03:55:00"/>
    <x v="4"/>
    <x v="0"/>
    <n v="70"/>
    <x v="5"/>
    <s v="White"/>
    <x v="1"/>
    <x v="1"/>
    <n v="6"/>
    <n v="51"/>
    <s v="Delay"/>
    <x v="9"/>
    <n v="3"/>
    <x v="3"/>
    <x v="3"/>
    <x v="2"/>
    <x v="0"/>
  </r>
  <r>
    <n v="248686775"/>
    <s v="W. Matlock"/>
    <x v="358"/>
    <s v="Jan"/>
    <n v="2024"/>
    <d v="1899-12-30T01:44:00"/>
    <x v="5"/>
    <x v="0"/>
    <n v="37"/>
    <x v="6"/>
    <s v="White"/>
    <x v="1"/>
    <x v="1"/>
    <n v="6"/>
    <n v="14"/>
    <s v="Within Time"/>
    <x v="18"/>
    <n v="1"/>
    <x v="3"/>
    <x v="1"/>
    <x v="1"/>
    <x v="1"/>
  </r>
  <r>
    <n v="872567401"/>
    <s v="Y. Armfield"/>
    <x v="338"/>
    <s v="Jan"/>
    <n v="2024"/>
    <d v="1899-12-30T07:54:00"/>
    <x v="1"/>
    <x v="0"/>
    <n v="53"/>
    <x v="2"/>
    <s v="White"/>
    <x v="1"/>
    <x v="1"/>
    <n v="6"/>
    <n v="57"/>
    <s v="Delay"/>
    <x v="23"/>
    <n v="7"/>
    <x v="0"/>
    <x v="2"/>
    <x v="2"/>
    <x v="2"/>
  </r>
  <r>
    <n v="877127269"/>
    <s v="G. Churchill"/>
    <x v="545"/>
    <s v="Dec"/>
    <n v="2023"/>
    <d v="1899-12-30T07:45:00"/>
    <x v="0"/>
    <x v="0"/>
    <n v="33"/>
    <x v="6"/>
    <s v="White"/>
    <x v="1"/>
    <x v="1"/>
    <n v="7"/>
    <n v="17"/>
    <s v="Within Time"/>
    <x v="27"/>
    <n v="7"/>
    <x v="0"/>
    <x v="3"/>
    <x v="1"/>
    <x v="0"/>
  </r>
  <r>
    <n v="630703180"/>
    <s v="O. Hevey"/>
    <x v="209"/>
    <s v="Apr"/>
    <n v="2023"/>
    <d v="1899-12-30T13:35:00"/>
    <x v="3"/>
    <x v="0"/>
    <n v="39"/>
    <x v="6"/>
    <s v="White"/>
    <x v="1"/>
    <x v="1"/>
    <n v="7"/>
    <n v="36"/>
    <s v="Delay"/>
    <x v="30"/>
    <n v="13"/>
    <x v="2"/>
    <x v="3"/>
    <x v="0"/>
    <x v="1"/>
  </r>
  <r>
    <n v="191388114"/>
    <s v="O. Romaines"/>
    <x v="33"/>
    <s v="Jul"/>
    <n v="2024"/>
    <d v="1899-12-30T13:31:00"/>
    <x v="5"/>
    <x v="0"/>
    <n v="52"/>
    <x v="2"/>
    <s v="White"/>
    <x v="1"/>
    <x v="1"/>
    <n v="7"/>
    <n v="50"/>
    <s v="Delay"/>
    <x v="9"/>
    <n v="13"/>
    <x v="2"/>
    <x v="3"/>
    <x v="2"/>
    <x v="0"/>
  </r>
  <r>
    <n v="101357039"/>
    <s v="T. Ganter"/>
    <x v="142"/>
    <s v="Feb"/>
    <n v="2024"/>
    <d v="1899-12-30T22:15:00"/>
    <x v="2"/>
    <x v="0"/>
    <n v="26"/>
    <x v="3"/>
    <s v="White"/>
    <x v="1"/>
    <x v="1"/>
    <n v="7"/>
    <n v="56"/>
    <s v="Delay"/>
    <x v="19"/>
    <n v="22"/>
    <x v="1"/>
    <x v="3"/>
    <x v="2"/>
    <x v="1"/>
  </r>
  <r>
    <n v="894473029"/>
    <s v="L. McNeachtain"/>
    <x v="385"/>
    <s v="Apr"/>
    <n v="2023"/>
    <d v="1899-12-30T16:23:00"/>
    <x v="4"/>
    <x v="0"/>
    <n v="29"/>
    <x v="3"/>
    <s v="White"/>
    <x v="1"/>
    <x v="1"/>
    <n v="8"/>
    <n v="48"/>
    <s v="Delay"/>
    <x v="8"/>
    <n v="16"/>
    <x v="2"/>
    <x v="3"/>
    <x v="2"/>
    <x v="1"/>
  </r>
  <r>
    <n v="104232977"/>
    <s v="O. Eslie"/>
    <x v="100"/>
    <s v="Jul"/>
    <n v="2024"/>
    <d v="1899-12-30T18:56:00"/>
    <x v="4"/>
    <x v="0"/>
    <n v="11"/>
    <x v="4"/>
    <s v="White"/>
    <x v="1"/>
    <x v="1"/>
    <n v="8"/>
    <n v="29"/>
    <s v="Within Time"/>
    <x v="4"/>
    <n v="18"/>
    <x v="1"/>
    <x v="2"/>
    <x v="1"/>
    <x v="2"/>
  </r>
  <r>
    <n v="282308388"/>
    <s v="E. Ulyat"/>
    <x v="49"/>
    <s v="Oct"/>
    <n v="2024"/>
    <d v="1899-12-30T23:18:00"/>
    <x v="6"/>
    <x v="0"/>
    <n v="56"/>
    <x v="2"/>
    <s v="White"/>
    <x v="1"/>
    <x v="1"/>
    <n v="9"/>
    <n v="44"/>
    <s v="Delay"/>
    <x v="1"/>
    <n v="23"/>
    <x v="1"/>
    <x v="0"/>
    <x v="0"/>
    <x v="0"/>
  </r>
  <r>
    <n v="326647528"/>
    <s v="Q. Maskall"/>
    <x v="349"/>
    <s v="Apr"/>
    <n v="2023"/>
    <d v="1899-12-30T13:38:00"/>
    <x v="3"/>
    <x v="0"/>
    <n v="40"/>
    <x v="6"/>
    <s v="White"/>
    <x v="1"/>
    <x v="1"/>
    <n v="9"/>
    <n v="15"/>
    <s v="Within Time"/>
    <x v="11"/>
    <n v="13"/>
    <x v="2"/>
    <x v="0"/>
    <x v="1"/>
    <x v="0"/>
  </r>
  <r>
    <n v="864152003"/>
    <s v="X. Exley"/>
    <x v="81"/>
    <s v="Oct"/>
    <n v="2024"/>
    <d v="1899-12-30T00:57:00"/>
    <x v="4"/>
    <x v="0"/>
    <n v="53"/>
    <x v="2"/>
    <s v="White"/>
    <x v="1"/>
    <x v="1"/>
    <n v="9"/>
    <n v="44"/>
    <s v="Delay"/>
    <x v="20"/>
    <n v="0"/>
    <x v="3"/>
    <x v="3"/>
    <x v="0"/>
    <x v="0"/>
  </r>
  <r>
    <n v="181738685"/>
    <s v="C. Seeking"/>
    <x v="447"/>
    <s v="May"/>
    <n v="2024"/>
    <d v="1899-12-30T18:07:00"/>
    <x v="3"/>
    <x v="0"/>
    <n v="14"/>
    <x v="4"/>
    <s v="White"/>
    <x v="1"/>
    <x v="1"/>
    <n v="10"/>
    <n v="53"/>
    <s v="Delay"/>
    <x v="9"/>
    <n v="18"/>
    <x v="1"/>
    <x v="3"/>
    <x v="2"/>
    <x v="0"/>
  </r>
  <r>
    <n v="230083256"/>
    <s v="Q. Spaice"/>
    <x v="371"/>
    <s v="Jul"/>
    <n v="2023"/>
    <d v="1899-12-30T09:11:00"/>
    <x v="6"/>
    <x v="0"/>
    <n v="35"/>
    <x v="6"/>
    <s v="White"/>
    <x v="1"/>
    <x v="1"/>
    <n v="10"/>
    <n v="35"/>
    <s v="Delay"/>
    <x v="6"/>
    <n v="9"/>
    <x v="0"/>
    <x v="3"/>
    <x v="0"/>
    <x v="0"/>
  </r>
  <r>
    <n v="158666113"/>
    <s v="S. Lemmanbie"/>
    <x v="357"/>
    <s v="Sep"/>
    <n v="2024"/>
    <d v="1899-12-30T11:08:00"/>
    <x v="6"/>
    <x v="0"/>
    <n v="9"/>
    <x v="4"/>
    <s v="White"/>
    <x v="1"/>
    <x v="1"/>
    <n v="10"/>
    <n v="42"/>
    <s v="Delay"/>
    <x v="14"/>
    <n v="11"/>
    <x v="0"/>
    <x v="0"/>
    <x v="0"/>
    <x v="0"/>
  </r>
  <r>
    <n v="722824175"/>
    <s v="H. Guess"/>
    <x v="360"/>
    <s v="Aug"/>
    <n v="2024"/>
    <d v="1899-12-30T06:59:00"/>
    <x v="6"/>
    <x v="0"/>
    <n v="49"/>
    <x v="2"/>
    <s v="White"/>
    <x v="5"/>
    <x v="1"/>
    <m/>
    <n v="16"/>
    <s v="Within Time"/>
    <x v="27"/>
    <n v="6"/>
    <x v="0"/>
    <x v="3"/>
    <x v="1"/>
    <x v="0"/>
  </r>
  <r>
    <n v="185302557"/>
    <s v="J. Riddel"/>
    <x v="270"/>
    <s v="Aug"/>
    <n v="2024"/>
    <d v="1899-12-30T01:31:00"/>
    <x v="2"/>
    <x v="0"/>
    <n v="59"/>
    <x v="2"/>
    <s v="White"/>
    <x v="5"/>
    <x v="1"/>
    <m/>
    <n v="36"/>
    <s v="Delay"/>
    <x v="19"/>
    <n v="1"/>
    <x v="3"/>
    <x v="3"/>
    <x v="0"/>
    <x v="1"/>
  </r>
  <r>
    <n v="471400310"/>
    <s v="J. Fawckner"/>
    <x v="193"/>
    <s v="Sep"/>
    <n v="2024"/>
    <d v="1899-12-30T07:41:00"/>
    <x v="3"/>
    <x v="0"/>
    <n v="1"/>
    <x v="1"/>
    <s v="White"/>
    <x v="5"/>
    <x v="1"/>
    <m/>
    <n v="46"/>
    <s v="Delay"/>
    <x v="21"/>
    <n v="7"/>
    <x v="0"/>
    <x v="1"/>
    <x v="2"/>
    <x v="1"/>
  </r>
  <r>
    <n v="479727618"/>
    <s v="P. Caswill"/>
    <x v="159"/>
    <s v="Jul"/>
    <n v="2023"/>
    <d v="1899-12-30T23:20:00"/>
    <x v="1"/>
    <x v="0"/>
    <n v="76"/>
    <x v="5"/>
    <s v="White"/>
    <x v="5"/>
    <x v="1"/>
    <m/>
    <n v="60"/>
    <s v="Delay"/>
    <x v="13"/>
    <n v="23"/>
    <x v="1"/>
    <x v="2"/>
    <x v="2"/>
    <x v="2"/>
  </r>
  <r>
    <n v="400767705"/>
    <s v="Y. Battleson"/>
    <x v="107"/>
    <s v="Jan"/>
    <n v="2024"/>
    <d v="1899-12-30T07:14:00"/>
    <x v="4"/>
    <x v="0"/>
    <n v="18"/>
    <x v="3"/>
    <s v="White"/>
    <x v="5"/>
    <x v="1"/>
    <m/>
    <n v="18"/>
    <s v="Within Time"/>
    <x v="4"/>
    <n v="7"/>
    <x v="0"/>
    <x v="2"/>
    <x v="1"/>
    <x v="2"/>
  </r>
  <r>
    <n v="899181079"/>
    <s v="Z. Skeemer"/>
    <x v="31"/>
    <s v="Jan"/>
    <n v="2024"/>
    <d v="1899-12-30T05:08:00"/>
    <x v="4"/>
    <x v="0"/>
    <n v="25"/>
    <x v="3"/>
    <s v="White"/>
    <x v="5"/>
    <x v="1"/>
    <m/>
    <n v="48"/>
    <s v="Delay"/>
    <x v="19"/>
    <n v="5"/>
    <x v="3"/>
    <x v="3"/>
    <x v="2"/>
    <x v="1"/>
  </r>
  <r>
    <n v="218349028"/>
    <s v="W. Lujan"/>
    <x v="83"/>
    <s v="Aug"/>
    <n v="2024"/>
    <d v="1899-12-30T19:03:00"/>
    <x v="1"/>
    <x v="0"/>
    <n v="52"/>
    <x v="2"/>
    <s v="White"/>
    <x v="5"/>
    <x v="1"/>
    <n v="1"/>
    <n v="33"/>
    <s v="Delay"/>
    <x v="29"/>
    <n v="19"/>
    <x v="1"/>
    <x v="2"/>
    <x v="0"/>
    <x v="2"/>
  </r>
  <r>
    <n v="754362288"/>
    <s v="T. Marchment"/>
    <x v="576"/>
    <s v="May"/>
    <n v="2023"/>
    <d v="1899-12-30T04:43:00"/>
    <x v="1"/>
    <x v="0"/>
    <n v="30"/>
    <x v="6"/>
    <s v="White"/>
    <x v="5"/>
    <x v="1"/>
    <n v="4"/>
    <n v="60"/>
    <s v="Delay"/>
    <x v="27"/>
    <n v="4"/>
    <x v="3"/>
    <x v="3"/>
    <x v="2"/>
    <x v="0"/>
  </r>
  <r>
    <n v="380814560"/>
    <s v="E. Jorio"/>
    <x v="497"/>
    <s v="Sep"/>
    <n v="2023"/>
    <d v="1899-12-30T05:38:00"/>
    <x v="0"/>
    <x v="0"/>
    <n v="41"/>
    <x v="6"/>
    <s v="White"/>
    <x v="5"/>
    <x v="1"/>
    <n v="9"/>
    <n v="27"/>
    <s v="Within Time"/>
    <x v="22"/>
    <n v="5"/>
    <x v="3"/>
    <x v="1"/>
    <x v="1"/>
    <x v="1"/>
  </r>
  <r>
    <n v="373520135"/>
    <s v="F. Farman"/>
    <x v="499"/>
    <s v="Sep"/>
    <n v="2024"/>
    <d v="1899-12-30T05:18:00"/>
    <x v="6"/>
    <x v="0"/>
    <n v="10"/>
    <x v="4"/>
    <s v="White"/>
    <x v="5"/>
    <x v="1"/>
    <n v="9"/>
    <n v="32"/>
    <s v="Delay"/>
    <x v="15"/>
    <n v="5"/>
    <x v="3"/>
    <x v="2"/>
    <x v="0"/>
    <x v="2"/>
  </r>
  <r>
    <n v="247927347"/>
    <s v="A. Winslade"/>
    <x v="79"/>
    <s v="Oct"/>
    <n v="2024"/>
    <d v="1899-12-30T19:56:00"/>
    <x v="5"/>
    <x v="0"/>
    <n v="78"/>
    <x v="5"/>
    <s v="White"/>
    <x v="0"/>
    <x v="1"/>
    <m/>
    <n v="16"/>
    <s v="Within Time"/>
    <x v="10"/>
    <n v="19"/>
    <x v="1"/>
    <x v="2"/>
    <x v="1"/>
    <x v="2"/>
  </r>
  <r>
    <n v="346225485"/>
    <s v="A. Roland"/>
    <x v="533"/>
    <s v="Oct"/>
    <n v="2023"/>
    <d v="1899-12-30T08:37:00"/>
    <x v="5"/>
    <x v="0"/>
    <n v="44"/>
    <x v="6"/>
    <s v="White"/>
    <x v="0"/>
    <x v="1"/>
    <m/>
    <n v="28"/>
    <s v="Within Time"/>
    <x v="22"/>
    <n v="8"/>
    <x v="0"/>
    <x v="1"/>
    <x v="1"/>
    <x v="1"/>
  </r>
  <r>
    <n v="523280782"/>
    <s v="A. Van Zon"/>
    <x v="471"/>
    <s v="Jun"/>
    <n v="2023"/>
    <d v="1899-12-30T14:03:00"/>
    <x v="3"/>
    <x v="0"/>
    <n v="43"/>
    <x v="6"/>
    <s v="White"/>
    <x v="0"/>
    <x v="1"/>
    <m/>
    <n v="35"/>
    <s v="Delay"/>
    <x v="25"/>
    <n v="14"/>
    <x v="2"/>
    <x v="0"/>
    <x v="0"/>
    <x v="0"/>
  </r>
  <r>
    <n v="700761641"/>
    <s v="A. Albert"/>
    <x v="113"/>
    <s v="Sep"/>
    <n v="2024"/>
    <d v="1899-12-30T19:28:00"/>
    <x v="5"/>
    <x v="0"/>
    <n v="5"/>
    <x v="4"/>
    <s v="White"/>
    <x v="0"/>
    <x v="1"/>
    <m/>
    <n v="40"/>
    <s v="Delay"/>
    <x v="0"/>
    <n v="19"/>
    <x v="1"/>
    <x v="0"/>
    <x v="0"/>
    <x v="0"/>
  </r>
  <r>
    <n v="119605805"/>
    <s v="A. Windas"/>
    <x v="261"/>
    <s v="Aug"/>
    <n v="2023"/>
    <d v="1899-12-30T14:27:00"/>
    <x v="6"/>
    <x v="0"/>
    <n v="18"/>
    <x v="3"/>
    <s v="White"/>
    <x v="0"/>
    <x v="1"/>
    <m/>
    <n v="48"/>
    <s v="Delay"/>
    <x v="1"/>
    <n v="14"/>
    <x v="2"/>
    <x v="0"/>
    <x v="2"/>
    <x v="0"/>
  </r>
  <r>
    <n v="453395194"/>
    <s v="B. Daughtry"/>
    <x v="51"/>
    <s v="Mar"/>
    <n v="2024"/>
    <d v="1899-12-30T16:53:00"/>
    <x v="6"/>
    <x v="0"/>
    <n v="19"/>
    <x v="3"/>
    <s v="White"/>
    <x v="0"/>
    <x v="1"/>
    <m/>
    <n v="13"/>
    <s v="Within Time"/>
    <x v="18"/>
    <n v="16"/>
    <x v="2"/>
    <x v="1"/>
    <x v="1"/>
    <x v="1"/>
  </r>
  <r>
    <n v="627072664"/>
    <s v="B. Redhills"/>
    <x v="468"/>
    <s v="Jun"/>
    <n v="2023"/>
    <d v="1899-12-30T04:09:00"/>
    <x v="0"/>
    <x v="0"/>
    <n v="18"/>
    <x v="3"/>
    <s v="White"/>
    <x v="0"/>
    <x v="1"/>
    <m/>
    <n v="14"/>
    <s v="Within Time"/>
    <x v="16"/>
    <n v="4"/>
    <x v="3"/>
    <x v="1"/>
    <x v="1"/>
    <x v="1"/>
  </r>
  <r>
    <n v="586197401"/>
    <s v="B. Kieran"/>
    <x v="281"/>
    <s v="Jan"/>
    <n v="2024"/>
    <d v="1899-12-30T23:29:00"/>
    <x v="2"/>
    <x v="0"/>
    <n v="25"/>
    <x v="3"/>
    <s v="White"/>
    <x v="0"/>
    <x v="1"/>
    <m/>
    <n v="15"/>
    <s v="Within Time"/>
    <x v="2"/>
    <n v="23"/>
    <x v="1"/>
    <x v="1"/>
    <x v="1"/>
    <x v="1"/>
  </r>
  <r>
    <n v="351719604"/>
    <s v="B. Kearney"/>
    <x v="9"/>
    <s v="Oct"/>
    <n v="2024"/>
    <d v="1899-12-30T06:52:00"/>
    <x v="5"/>
    <x v="0"/>
    <n v="75"/>
    <x v="5"/>
    <s v="White"/>
    <x v="0"/>
    <x v="1"/>
    <m/>
    <n v="15"/>
    <s v="Within Time"/>
    <x v="6"/>
    <n v="6"/>
    <x v="0"/>
    <x v="3"/>
    <x v="1"/>
    <x v="0"/>
  </r>
  <r>
    <n v="885135256"/>
    <s v="B. Baselli"/>
    <x v="402"/>
    <s v="Dec"/>
    <n v="2023"/>
    <d v="1899-12-30T11:24:00"/>
    <x v="4"/>
    <x v="0"/>
    <n v="52"/>
    <x v="2"/>
    <s v="White"/>
    <x v="0"/>
    <x v="1"/>
    <m/>
    <n v="29"/>
    <s v="Within Time"/>
    <x v="10"/>
    <n v="11"/>
    <x v="0"/>
    <x v="2"/>
    <x v="1"/>
    <x v="2"/>
  </r>
  <r>
    <n v="575401753"/>
    <s v="B. Stelli"/>
    <x v="304"/>
    <s v="Oct"/>
    <n v="2023"/>
    <d v="1899-12-30T01:36:00"/>
    <x v="1"/>
    <x v="0"/>
    <n v="42"/>
    <x v="6"/>
    <s v="White"/>
    <x v="0"/>
    <x v="1"/>
    <m/>
    <n v="43"/>
    <s v="Delay"/>
    <x v="16"/>
    <n v="1"/>
    <x v="3"/>
    <x v="1"/>
    <x v="0"/>
    <x v="1"/>
  </r>
  <r>
    <n v="465153314"/>
    <s v="B. Grigorescu"/>
    <x v="247"/>
    <s v="Jun"/>
    <n v="2023"/>
    <d v="1899-12-30T22:38:00"/>
    <x v="2"/>
    <x v="0"/>
    <n v="13"/>
    <x v="4"/>
    <s v="White"/>
    <x v="0"/>
    <x v="1"/>
    <m/>
    <n v="45"/>
    <s v="Delay"/>
    <x v="1"/>
    <n v="22"/>
    <x v="1"/>
    <x v="0"/>
    <x v="0"/>
    <x v="0"/>
  </r>
  <r>
    <n v="108354145"/>
    <s v="B. Brychan"/>
    <x v="211"/>
    <s v="May"/>
    <n v="2023"/>
    <d v="1899-12-30T10:04:00"/>
    <x v="4"/>
    <x v="0"/>
    <n v="79"/>
    <x v="5"/>
    <s v="White"/>
    <x v="0"/>
    <x v="1"/>
    <m/>
    <n v="48"/>
    <s v="Delay"/>
    <x v="21"/>
    <n v="10"/>
    <x v="0"/>
    <x v="1"/>
    <x v="2"/>
    <x v="1"/>
  </r>
  <r>
    <n v="203865462"/>
    <s v="B. Rival"/>
    <x v="305"/>
    <s v="Dec"/>
    <n v="2023"/>
    <d v="1899-12-30T13:16:00"/>
    <x v="4"/>
    <x v="0"/>
    <n v="16"/>
    <x v="3"/>
    <s v="White"/>
    <x v="0"/>
    <x v="1"/>
    <m/>
    <n v="50"/>
    <s v="Delay"/>
    <x v="25"/>
    <n v="13"/>
    <x v="2"/>
    <x v="0"/>
    <x v="2"/>
    <x v="0"/>
  </r>
  <r>
    <n v="686809830"/>
    <s v="C. Lande"/>
    <x v="121"/>
    <s v="Jun"/>
    <n v="2024"/>
    <d v="1899-12-30T12:25:00"/>
    <x v="3"/>
    <x v="0"/>
    <n v="37"/>
    <x v="6"/>
    <s v="White"/>
    <x v="0"/>
    <x v="1"/>
    <m/>
    <n v="22"/>
    <s v="Within Time"/>
    <x v="12"/>
    <n v="12"/>
    <x v="2"/>
    <x v="2"/>
    <x v="1"/>
    <x v="2"/>
  </r>
  <r>
    <n v="589259796"/>
    <s v="C. Powling"/>
    <x v="229"/>
    <s v="Feb"/>
    <n v="2024"/>
    <d v="1899-12-30T05:06:00"/>
    <x v="5"/>
    <x v="0"/>
    <n v="22"/>
    <x v="3"/>
    <s v="White"/>
    <x v="0"/>
    <x v="1"/>
    <m/>
    <n v="23"/>
    <s v="Within Time"/>
    <x v="11"/>
    <n v="5"/>
    <x v="3"/>
    <x v="0"/>
    <x v="1"/>
    <x v="0"/>
  </r>
  <r>
    <n v="643176227"/>
    <s v="C. Dummett"/>
    <x v="560"/>
    <s v="Apr"/>
    <n v="2024"/>
    <d v="1899-12-30T03:26:00"/>
    <x v="0"/>
    <x v="0"/>
    <n v="44"/>
    <x v="6"/>
    <s v="White"/>
    <x v="0"/>
    <x v="1"/>
    <m/>
    <n v="24"/>
    <s v="Within Time"/>
    <x v="8"/>
    <n v="3"/>
    <x v="3"/>
    <x v="3"/>
    <x v="1"/>
    <x v="1"/>
  </r>
  <r>
    <n v="349868933"/>
    <s v="C. Witham"/>
    <x v="510"/>
    <s v="Aug"/>
    <n v="2023"/>
    <d v="1899-12-30T13:03:00"/>
    <x v="0"/>
    <x v="0"/>
    <n v="46"/>
    <x v="2"/>
    <s v="White"/>
    <x v="0"/>
    <x v="1"/>
    <m/>
    <n v="30"/>
    <s v="Delay"/>
    <x v="17"/>
    <n v="13"/>
    <x v="2"/>
    <x v="1"/>
    <x v="1"/>
    <x v="1"/>
  </r>
  <r>
    <n v="123982462"/>
    <s v="C. Brittain"/>
    <x v="64"/>
    <s v="Mar"/>
    <n v="2024"/>
    <d v="1899-12-30T07:00:00"/>
    <x v="5"/>
    <x v="0"/>
    <n v="65"/>
    <x v="0"/>
    <s v="White"/>
    <x v="0"/>
    <x v="1"/>
    <m/>
    <n v="33"/>
    <s v="Delay"/>
    <x v="13"/>
    <n v="7"/>
    <x v="0"/>
    <x v="2"/>
    <x v="0"/>
    <x v="2"/>
  </r>
  <r>
    <n v="508489648"/>
    <s v="C. Rogliero"/>
    <x v="132"/>
    <s v="Jan"/>
    <n v="2024"/>
    <d v="1899-12-30T04:55:00"/>
    <x v="3"/>
    <x v="0"/>
    <n v="10"/>
    <x v="4"/>
    <s v="White"/>
    <x v="0"/>
    <x v="1"/>
    <m/>
    <n v="39"/>
    <s v="Delay"/>
    <x v="16"/>
    <n v="4"/>
    <x v="3"/>
    <x v="1"/>
    <x v="0"/>
    <x v="1"/>
  </r>
  <r>
    <n v="590506357"/>
    <s v="C. Garraway"/>
    <x v="422"/>
    <s v="Feb"/>
    <n v="2024"/>
    <d v="1899-12-30T12:55:00"/>
    <x v="1"/>
    <x v="0"/>
    <n v="75"/>
    <x v="5"/>
    <s v="White"/>
    <x v="0"/>
    <x v="1"/>
    <m/>
    <n v="39"/>
    <s v="Delay"/>
    <x v="8"/>
    <n v="12"/>
    <x v="2"/>
    <x v="3"/>
    <x v="0"/>
    <x v="1"/>
  </r>
  <r>
    <n v="766925908"/>
    <s v="C. Kimblin"/>
    <x v="477"/>
    <s v="Sep"/>
    <n v="2024"/>
    <d v="1899-12-30T00:20:00"/>
    <x v="6"/>
    <x v="0"/>
    <n v="16"/>
    <x v="3"/>
    <s v="White"/>
    <x v="0"/>
    <x v="1"/>
    <m/>
    <n v="46"/>
    <s v="Delay"/>
    <x v="24"/>
    <n v="0"/>
    <x v="3"/>
    <x v="1"/>
    <x v="2"/>
    <x v="1"/>
  </r>
  <r>
    <n v="783748530"/>
    <s v="C. Jeffrey"/>
    <x v="416"/>
    <s v="Jun"/>
    <n v="2023"/>
    <d v="1899-12-30T19:47:00"/>
    <x v="4"/>
    <x v="0"/>
    <n v="46"/>
    <x v="2"/>
    <s v="White"/>
    <x v="0"/>
    <x v="1"/>
    <m/>
    <n v="58"/>
    <s v="Delay"/>
    <x v="9"/>
    <n v="19"/>
    <x v="1"/>
    <x v="3"/>
    <x v="2"/>
    <x v="0"/>
  </r>
  <r>
    <n v="150495439"/>
    <s v="C. Swalough"/>
    <x v="424"/>
    <s v="Feb"/>
    <n v="2024"/>
    <d v="1899-12-30T10:45:00"/>
    <x v="0"/>
    <x v="0"/>
    <n v="57"/>
    <x v="2"/>
    <s v="White"/>
    <x v="0"/>
    <x v="1"/>
    <m/>
    <n v="58"/>
    <s v="Delay"/>
    <x v="20"/>
    <n v="10"/>
    <x v="0"/>
    <x v="3"/>
    <x v="2"/>
    <x v="0"/>
  </r>
  <r>
    <n v="677875615"/>
    <s v="C. Dyshart"/>
    <x v="327"/>
    <s v="Nov"/>
    <n v="2023"/>
    <d v="1899-12-30T23:16:00"/>
    <x v="3"/>
    <x v="0"/>
    <n v="67"/>
    <x v="0"/>
    <s v="White"/>
    <x v="0"/>
    <x v="1"/>
    <m/>
    <n v="58"/>
    <s v="Delay"/>
    <x v="7"/>
    <n v="23"/>
    <x v="1"/>
    <x v="2"/>
    <x v="2"/>
    <x v="2"/>
  </r>
  <r>
    <n v="356339826"/>
    <s v="D. Depka"/>
    <x v="116"/>
    <s v="Apr"/>
    <n v="2024"/>
    <d v="1899-12-30T13:24:00"/>
    <x v="0"/>
    <x v="0"/>
    <n v="29"/>
    <x v="3"/>
    <s v="White"/>
    <x v="0"/>
    <x v="1"/>
    <m/>
    <n v="15"/>
    <s v="Within Time"/>
    <x v="24"/>
    <n v="13"/>
    <x v="2"/>
    <x v="1"/>
    <x v="1"/>
    <x v="1"/>
  </r>
  <r>
    <n v="242481026"/>
    <s v="D. Royce"/>
    <x v="300"/>
    <s v="Dec"/>
    <n v="2023"/>
    <d v="1899-12-30T16:33:00"/>
    <x v="3"/>
    <x v="0"/>
    <n v="58"/>
    <x v="2"/>
    <s v="White"/>
    <x v="0"/>
    <x v="1"/>
    <m/>
    <n v="15"/>
    <s v="Within Time"/>
    <x v="15"/>
    <n v="16"/>
    <x v="2"/>
    <x v="2"/>
    <x v="1"/>
    <x v="2"/>
  </r>
  <r>
    <n v="882031099"/>
    <s v="D. Seager"/>
    <x v="355"/>
    <s v="Jun"/>
    <n v="2023"/>
    <d v="1899-12-30T15:56:00"/>
    <x v="0"/>
    <x v="0"/>
    <n v="65"/>
    <x v="0"/>
    <s v="White"/>
    <x v="0"/>
    <x v="1"/>
    <m/>
    <n v="19"/>
    <s v="Within Time"/>
    <x v="20"/>
    <n v="15"/>
    <x v="2"/>
    <x v="3"/>
    <x v="1"/>
    <x v="0"/>
  </r>
  <r>
    <n v="667927386"/>
    <s v="D. Tradewell"/>
    <x v="147"/>
    <s v="Dec"/>
    <n v="2023"/>
    <d v="1899-12-30T20:15:00"/>
    <x v="5"/>
    <x v="0"/>
    <n v="49"/>
    <x v="2"/>
    <s v="White"/>
    <x v="0"/>
    <x v="1"/>
    <m/>
    <n v="20"/>
    <s v="Within Time"/>
    <x v="4"/>
    <n v="20"/>
    <x v="1"/>
    <x v="2"/>
    <x v="1"/>
    <x v="2"/>
  </r>
  <r>
    <n v="235045200"/>
    <s v="D. Easthope"/>
    <x v="560"/>
    <s v="Apr"/>
    <n v="2024"/>
    <d v="1899-12-30T14:45:00"/>
    <x v="0"/>
    <x v="0"/>
    <n v="8"/>
    <x v="4"/>
    <s v="White"/>
    <x v="0"/>
    <x v="1"/>
    <m/>
    <n v="23"/>
    <s v="Within Time"/>
    <x v="8"/>
    <n v="14"/>
    <x v="2"/>
    <x v="3"/>
    <x v="1"/>
    <x v="1"/>
  </r>
  <r>
    <n v="695671022"/>
    <s v="D. Novis"/>
    <x v="60"/>
    <s v="Jun"/>
    <n v="2023"/>
    <d v="1899-12-30T04:31:00"/>
    <x v="2"/>
    <x v="0"/>
    <n v="26"/>
    <x v="3"/>
    <s v="White"/>
    <x v="0"/>
    <x v="1"/>
    <m/>
    <n v="31"/>
    <s v="Delay"/>
    <x v="13"/>
    <n v="4"/>
    <x v="3"/>
    <x v="2"/>
    <x v="0"/>
    <x v="2"/>
  </r>
  <r>
    <n v="877635604"/>
    <s v="D. Pinke"/>
    <x v="164"/>
    <s v="Jul"/>
    <n v="2024"/>
    <d v="1899-12-30T06:43:00"/>
    <x v="0"/>
    <x v="0"/>
    <n v="50"/>
    <x v="2"/>
    <s v="White"/>
    <x v="0"/>
    <x v="1"/>
    <m/>
    <n v="40"/>
    <s v="Delay"/>
    <x v="29"/>
    <n v="6"/>
    <x v="0"/>
    <x v="2"/>
    <x v="0"/>
    <x v="2"/>
  </r>
  <r>
    <n v="375275578"/>
    <s v="D. Grimston"/>
    <x v="576"/>
    <s v="May"/>
    <n v="2023"/>
    <d v="1899-12-30T02:14:00"/>
    <x v="1"/>
    <x v="0"/>
    <n v="45"/>
    <x v="2"/>
    <s v="White"/>
    <x v="0"/>
    <x v="1"/>
    <m/>
    <n v="48"/>
    <s v="Delay"/>
    <x v="27"/>
    <n v="2"/>
    <x v="3"/>
    <x v="3"/>
    <x v="2"/>
    <x v="0"/>
  </r>
  <r>
    <n v="884624452"/>
    <s v="D. Tschiersch"/>
    <x v="483"/>
    <s v="Jan"/>
    <n v="2024"/>
    <d v="1899-12-30T09:57:00"/>
    <x v="0"/>
    <x v="0"/>
    <n v="41"/>
    <x v="6"/>
    <s v="White"/>
    <x v="0"/>
    <x v="1"/>
    <m/>
    <n v="58"/>
    <s v="Delay"/>
    <x v="29"/>
    <n v="9"/>
    <x v="0"/>
    <x v="2"/>
    <x v="2"/>
    <x v="2"/>
  </r>
  <r>
    <n v="741127327"/>
    <s v="E. Simonelli"/>
    <x v="147"/>
    <s v="Dec"/>
    <n v="2023"/>
    <d v="1899-12-30T10:52:00"/>
    <x v="5"/>
    <x v="0"/>
    <n v="60"/>
    <x v="0"/>
    <s v="White"/>
    <x v="0"/>
    <x v="1"/>
    <m/>
    <n v="10"/>
    <s v="Within Time"/>
    <x v="4"/>
    <n v="10"/>
    <x v="0"/>
    <x v="2"/>
    <x v="1"/>
    <x v="2"/>
  </r>
  <r>
    <n v="860058907"/>
    <s v="E. St Clair"/>
    <x v="572"/>
    <s v="Jan"/>
    <n v="2024"/>
    <d v="1899-12-30T23:57:00"/>
    <x v="4"/>
    <x v="0"/>
    <n v="37"/>
    <x v="6"/>
    <s v="White"/>
    <x v="0"/>
    <x v="1"/>
    <m/>
    <n v="14"/>
    <s v="Within Time"/>
    <x v="21"/>
    <n v="23"/>
    <x v="1"/>
    <x v="1"/>
    <x v="1"/>
    <x v="1"/>
  </r>
  <r>
    <n v="784338181"/>
    <s v="E. Le - Count"/>
    <x v="433"/>
    <s v="Jan"/>
    <n v="2024"/>
    <d v="1899-12-30T19:36:00"/>
    <x v="3"/>
    <x v="0"/>
    <n v="43"/>
    <x v="6"/>
    <s v="White"/>
    <x v="0"/>
    <x v="1"/>
    <m/>
    <n v="16"/>
    <s v="Within Time"/>
    <x v="26"/>
    <n v="19"/>
    <x v="1"/>
    <x v="2"/>
    <x v="1"/>
    <x v="2"/>
  </r>
  <r>
    <n v="529520949"/>
    <s v="E. Gut"/>
    <x v="481"/>
    <s v="Jun"/>
    <n v="2024"/>
    <d v="1899-12-30T07:21:00"/>
    <x v="6"/>
    <x v="0"/>
    <n v="67"/>
    <x v="0"/>
    <s v="White"/>
    <x v="0"/>
    <x v="1"/>
    <m/>
    <n v="19"/>
    <s v="Within Time"/>
    <x v="10"/>
    <n v="7"/>
    <x v="0"/>
    <x v="2"/>
    <x v="1"/>
    <x v="2"/>
  </r>
  <r>
    <n v="244741250"/>
    <s v="E. Syrett"/>
    <x v="292"/>
    <s v="Feb"/>
    <n v="2024"/>
    <d v="1899-12-30T20:43:00"/>
    <x v="1"/>
    <x v="0"/>
    <n v="37"/>
    <x v="6"/>
    <s v="White"/>
    <x v="0"/>
    <x v="1"/>
    <m/>
    <n v="22"/>
    <s v="Within Time"/>
    <x v="14"/>
    <n v="20"/>
    <x v="1"/>
    <x v="0"/>
    <x v="1"/>
    <x v="0"/>
  </r>
  <r>
    <n v="520299827"/>
    <s v="E. Keepin"/>
    <x v="490"/>
    <s v="May"/>
    <n v="2023"/>
    <d v="1899-12-30T19:11:00"/>
    <x v="4"/>
    <x v="0"/>
    <n v="21"/>
    <x v="3"/>
    <s v="White"/>
    <x v="0"/>
    <x v="1"/>
    <m/>
    <n v="23"/>
    <s v="Within Time"/>
    <x v="1"/>
    <n v="19"/>
    <x v="1"/>
    <x v="0"/>
    <x v="1"/>
    <x v="0"/>
  </r>
  <r>
    <n v="388446892"/>
    <s v="E. Burbury"/>
    <x v="18"/>
    <s v="Nov"/>
    <n v="2023"/>
    <d v="1899-12-30T20:48:00"/>
    <x v="2"/>
    <x v="0"/>
    <n v="1"/>
    <x v="1"/>
    <s v="White"/>
    <x v="0"/>
    <x v="1"/>
    <m/>
    <n v="24"/>
    <s v="Within Time"/>
    <x v="11"/>
    <n v="20"/>
    <x v="1"/>
    <x v="0"/>
    <x v="1"/>
    <x v="0"/>
  </r>
  <r>
    <n v="220946602"/>
    <s v="E. Abbison"/>
    <x v="236"/>
    <s v="Nov"/>
    <n v="2023"/>
    <d v="1899-12-30T22:57:00"/>
    <x v="1"/>
    <x v="0"/>
    <n v="44"/>
    <x v="6"/>
    <s v="White"/>
    <x v="0"/>
    <x v="1"/>
    <m/>
    <n v="28"/>
    <s v="Within Time"/>
    <x v="25"/>
    <n v="22"/>
    <x v="1"/>
    <x v="0"/>
    <x v="1"/>
    <x v="0"/>
  </r>
  <r>
    <n v="480765508"/>
    <s v="E. Mapledorum"/>
    <x v="168"/>
    <s v="May"/>
    <n v="2024"/>
    <d v="1899-12-30T07:38:00"/>
    <x v="6"/>
    <x v="0"/>
    <n v="70"/>
    <x v="5"/>
    <s v="White"/>
    <x v="0"/>
    <x v="1"/>
    <m/>
    <n v="30"/>
    <s v="Delay"/>
    <x v="16"/>
    <n v="7"/>
    <x v="0"/>
    <x v="1"/>
    <x v="1"/>
    <x v="1"/>
  </r>
  <r>
    <n v="744750386"/>
    <s v="E. Pessel"/>
    <x v="485"/>
    <s v="Jun"/>
    <n v="2024"/>
    <d v="1899-12-30T19:29:00"/>
    <x v="6"/>
    <x v="0"/>
    <n v="22"/>
    <x v="3"/>
    <s v="White"/>
    <x v="0"/>
    <x v="1"/>
    <m/>
    <n v="34"/>
    <s v="Delay"/>
    <x v="25"/>
    <n v="19"/>
    <x v="1"/>
    <x v="0"/>
    <x v="0"/>
    <x v="0"/>
  </r>
  <r>
    <n v="627825172"/>
    <s v="E. Blackaller"/>
    <x v="106"/>
    <s v="Oct"/>
    <n v="2024"/>
    <d v="1899-12-30T14:02:00"/>
    <x v="0"/>
    <x v="0"/>
    <n v="31"/>
    <x v="6"/>
    <s v="White"/>
    <x v="0"/>
    <x v="1"/>
    <m/>
    <n v="37"/>
    <s v="Delay"/>
    <x v="3"/>
    <n v="14"/>
    <x v="2"/>
    <x v="2"/>
    <x v="0"/>
    <x v="2"/>
  </r>
  <r>
    <n v="106769218"/>
    <s v="E. Ruggiero"/>
    <x v="259"/>
    <s v="Feb"/>
    <n v="2024"/>
    <d v="1899-12-30T17:56:00"/>
    <x v="0"/>
    <x v="0"/>
    <n v="20"/>
    <x v="3"/>
    <s v="White"/>
    <x v="0"/>
    <x v="1"/>
    <m/>
    <n v="40"/>
    <s v="Delay"/>
    <x v="26"/>
    <n v="17"/>
    <x v="2"/>
    <x v="2"/>
    <x v="0"/>
    <x v="2"/>
  </r>
  <r>
    <n v="211829691"/>
    <s v="E. Yerson"/>
    <x v="229"/>
    <s v="Feb"/>
    <n v="2024"/>
    <d v="1899-12-30T21:05:00"/>
    <x v="5"/>
    <x v="0"/>
    <n v="19"/>
    <x v="3"/>
    <s v="White"/>
    <x v="0"/>
    <x v="1"/>
    <m/>
    <n v="42"/>
    <s v="Delay"/>
    <x v="11"/>
    <n v="21"/>
    <x v="1"/>
    <x v="0"/>
    <x v="0"/>
    <x v="0"/>
  </r>
  <r>
    <n v="802138458"/>
    <s v="E. Knyvett"/>
    <x v="7"/>
    <s v="Jul"/>
    <n v="2023"/>
    <d v="1899-12-30T05:47:00"/>
    <x v="1"/>
    <x v="0"/>
    <n v="67"/>
    <x v="0"/>
    <s v="White"/>
    <x v="0"/>
    <x v="1"/>
    <m/>
    <n v="45"/>
    <s v="Delay"/>
    <x v="4"/>
    <n v="5"/>
    <x v="3"/>
    <x v="2"/>
    <x v="0"/>
    <x v="2"/>
  </r>
  <r>
    <n v="655552632"/>
    <s v="E. Vlasyuk"/>
    <x v="463"/>
    <s v="Aug"/>
    <n v="2023"/>
    <d v="1899-12-30T04:52:00"/>
    <x v="3"/>
    <x v="0"/>
    <n v="56"/>
    <x v="2"/>
    <s v="White"/>
    <x v="0"/>
    <x v="1"/>
    <m/>
    <n v="48"/>
    <s v="Delay"/>
    <x v="22"/>
    <n v="4"/>
    <x v="3"/>
    <x v="1"/>
    <x v="2"/>
    <x v="1"/>
  </r>
  <r>
    <n v="871782945"/>
    <s v="F. Claworth"/>
    <x v="20"/>
    <s v="May"/>
    <n v="2023"/>
    <d v="1899-12-30T05:40:00"/>
    <x v="4"/>
    <x v="0"/>
    <n v="56"/>
    <x v="2"/>
    <s v="White"/>
    <x v="0"/>
    <x v="1"/>
    <m/>
    <n v="20"/>
    <s v="Within Time"/>
    <x v="13"/>
    <n v="5"/>
    <x v="3"/>
    <x v="2"/>
    <x v="1"/>
    <x v="2"/>
  </r>
  <r>
    <n v="673823180"/>
    <s v="F. Judron"/>
    <x v="192"/>
    <s v="Feb"/>
    <n v="2024"/>
    <d v="1899-12-30T23:30:00"/>
    <x v="3"/>
    <x v="0"/>
    <n v="17"/>
    <x v="3"/>
    <s v="White"/>
    <x v="0"/>
    <x v="1"/>
    <m/>
    <n v="23"/>
    <s v="Within Time"/>
    <x v="25"/>
    <n v="23"/>
    <x v="1"/>
    <x v="0"/>
    <x v="1"/>
    <x v="0"/>
  </r>
  <r>
    <n v="128391496"/>
    <s v="F. Cawsby"/>
    <x v="86"/>
    <s v="Jul"/>
    <n v="2024"/>
    <d v="1899-12-30T03:53:00"/>
    <x v="4"/>
    <x v="0"/>
    <n v="6"/>
    <x v="4"/>
    <s v="White"/>
    <x v="0"/>
    <x v="1"/>
    <m/>
    <n v="30"/>
    <s v="Delay"/>
    <x v="19"/>
    <n v="3"/>
    <x v="3"/>
    <x v="3"/>
    <x v="1"/>
    <x v="1"/>
  </r>
  <r>
    <n v="790313127"/>
    <s v="F. Paoloni"/>
    <x v="376"/>
    <s v="Oct"/>
    <n v="2024"/>
    <d v="1899-12-30T03:34:00"/>
    <x v="5"/>
    <x v="0"/>
    <n v="55"/>
    <x v="2"/>
    <s v="White"/>
    <x v="0"/>
    <x v="1"/>
    <m/>
    <n v="31"/>
    <s v="Delay"/>
    <x v="2"/>
    <n v="3"/>
    <x v="3"/>
    <x v="1"/>
    <x v="0"/>
    <x v="1"/>
  </r>
  <r>
    <n v="506688909"/>
    <s v="F. Hundall"/>
    <x v="201"/>
    <s v="Jul"/>
    <n v="2024"/>
    <d v="1899-12-30T15:24:00"/>
    <x v="1"/>
    <x v="0"/>
    <n v="21"/>
    <x v="3"/>
    <s v="White"/>
    <x v="0"/>
    <x v="1"/>
    <m/>
    <n v="35"/>
    <s v="Delay"/>
    <x v="27"/>
    <n v="15"/>
    <x v="2"/>
    <x v="3"/>
    <x v="0"/>
    <x v="0"/>
  </r>
  <r>
    <n v="533353293"/>
    <s v="F. Jovicic"/>
    <x v="516"/>
    <s v="Jun"/>
    <n v="2024"/>
    <d v="1899-12-30T14:30:00"/>
    <x v="3"/>
    <x v="0"/>
    <n v="79"/>
    <x v="5"/>
    <s v="White"/>
    <x v="0"/>
    <x v="1"/>
    <m/>
    <n v="36"/>
    <s v="Delay"/>
    <x v="3"/>
    <n v="14"/>
    <x v="2"/>
    <x v="2"/>
    <x v="0"/>
    <x v="2"/>
  </r>
  <r>
    <n v="398178931"/>
    <s v="F. Gregh"/>
    <x v="290"/>
    <s v="May"/>
    <n v="2023"/>
    <d v="1899-12-30T09:45:00"/>
    <x v="2"/>
    <x v="0"/>
    <n v="71"/>
    <x v="5"/>
    <s v="White"/>
    <x v="0"/>
    <x v="1"/>
    <m/>
    <n v="41"/>
    <s v="Delay"/>
    <x v="10"/>
    <n v="9"/>
    <x v="0"/>
    <x v="2"/>
    <x v="0"/>
    <x v="2"/>
  </r>
  <r>
    <n v="172618782"/>
    <s v="F. Rochewell"/>
    <x v="225"/>
    <s v="May"/>
    <n v="2024"/>
    <d v="1899-12-30T07:19:00"/>
    <x v="5"/>
    <x v="0"/>
    <n v="9"/>
    <x v="4"/>
    <s v="White"/>
    <x v="0"/>
    <x v="1"/>
    <m/>
    <n v="50"/>
    <s v="Delay"/>
    <x v="14"/>
    <n v="7"/>
    <x v="0"/>
    <x v="0"/>
    <x v="2"/>
    <x v="0"/>
  </r>
  <r>
    <n v="378902956"/>
    <s v="F. Stollhofer"/>
    <x v="311"/>
    <s v="May"/>
    <n v="2024"/>
    <d v="1899-12-30T15:24:00"/>
    <x v="6"/>
    <x v="0"/>
    <n v="2"/>
    <x v="1"/>
    <s v="White"/>
    <x v="0"/>
    <x v="1"/>
    <m/>
    <n v="52"/>
    <s v="Delay"/>
    <x v="28"/>
    <n v="15"/>
    <x v="2"/>
    <x v="0"/>
    <x v="2"/>
    <x v="2"/>
  </r>
  <r>
    <n v="700434239"/>
    <s v="F. Spencelayh"/>
    <x v="310"/>
    <s v="Aug"/>
    <n v="2024"/>
    <d v="1899-12-30T08:31:00"/>
    <x v="4"/>
    <x v="0"/>
    <n v="78"/>
    <x v="5"/>
    <s v="White"/>
    <x v="0"/>
    <x v="1"/>
    <m/>
    <n v="52"/>
    <s v="Delay"/>
    <x v="9"/>
    <n v="8"/>
    <x v="0"/>
    <x v="3"/>
    <x v="2"/>
    <x v="0"/>
  </r>
  <r>
    <n v="619233246"/>
    <s v="F. Tuffield"/>
    <x v="370"/>
    <s v="Jan"/>
    <n v="2024"/>
    <d v="1899-12-30T03:19:00"/>
    <x v="6"/>
    <x v="0"/>
    <n v="18"/>
    <x v="3"/>
    <s v="White"/>
    <x v="0"/>
    <x v="1"/>
    <m/>
    <n v="60"/>
    <s v="Delay"/>
    <x v="30"/>
    <n v="3"/>
    <x v="3"/>
    <x v="3"/>
    <x v="2"/>
    <x v="1"/>
  </r>
  <r>
    <n v="121980821"/>
    <s v="G. Reams"/>
    <x v="236"/>
    <s v="Nov"/>
    <n v="2023"/>
    <d v="1899-12-30T11:08:00"/>
    <x v="1"/>
    <x v="0"/>
    <n v="38"/>
    <x v="6"/>
    <s v="White"/>
    <x v="0"/>
    <x v="1"/>
    <m/>
    <n v="14"/>
    <s v="Within Time"/>
    <x v="25"/>
    <n v="11"/>
    <x v="0"/>
    <x v="0"/>
    <x v="1"/>
    <x v="0"/>
  </r>
  <r>
    <n v="601358375"/>
    <s v="G. Autrie"/>
    <x v="554"/>
    <s v="Jul"/>
    <n v="2023"/>
    <d v="1899-12-30T17:38:00"/>
    <x v="0"/>
    <x v="0"/>
    <n v="42"/>
    <x v="6"/>
    <s v="White"/>
    <x v="0"/>
    <x v="1"/>
    <m/>
    <n v="16"/>
    <s v="Within Time"/>
    <x v="18"/>
    <n v="17"/>
    <x v="2"/>
    <x v="1"/>
    <x v="1"/>
    <x v="1"/>
  </r>
  <r>
    <n v="844169098"/>
    <s v="G. Geraldo"/>
    <x v="189"/>
    <s v="Nov"/>
    <n v="2023"/>
    <d v="1899-12-30T20:15:00"/>
    <x v="2"/>
    <x v="0"/>
    <n v="48"/>
    <x v="2"/>
    <s v="White"/>
    <x v="0"/>
    <x v="1"/>
    <m/>
    <n v="26"/>
    <s v="Within Time"/>
    <x v="12"/>
    <n v="20"/>
    <x v="1"/>
    <x v="2"/>
    <x v="1"/>
    <x v="2"/>
  </r>
  <r>
    <n v="230893177"/>
    <s v="G. McGreil"/>
    <x v="267"/>
    <s v="May"/>
    <n v="2023"/>
    <d v="1899-12-30T16:40:00"/>
    <x v="1"/>
    <x v="0"/>
    <n v="54"/>
    <x v="2"/>
    <s v="White"/>
    <x v="0"/>
    <x v="1"/>
    <m/>
    <n v="36"/>
    <s v="Delay"/>
    <x v="22"/>
    <n v="16"/>
    <x v="2"/>
    <x v="1"/>
    <x v="0"/>
    <x v="1"/>
  </r>
  <r>
    <n v="344560209"/>
    <s v="G. Yeaman"/>
    <x v="9"/>
    <s v="Oct"/>
    <n v="2024"/>
    <d v="1899-12-30T07:36:00"/>
    <x v="5"/>
    <x v="0"/>
    <n v="1"/>
    <x v="1"/>
    <s v="White"/>
    <x v="0"/>
    <x v="1"/>
    <m/>
    <n v="41"/>
    <s v="Delay"/>
    <x v="6"/>
    <n v="7"/>
    <x v="0"/>
    <x v="3"/>
    <x v="0"/>
    <x v="0"/>
  </r>
  <r>
    <n v="597137907"/>
    <s v="G. Maughan"/>
    <x v="468"/>
    <s v="Jun"/>
    <n v="2023"/>
    <d v="1899-12-30T10:36:00"/>
    <x v="0"/>
    <x v="0"/>
    <n v="22"/>
    <x v="3"/>
    <s v="White"/>
    <x v="0"/>
    <x v="1"/>
    <m/>
    <n v="43"/>
    <s v="Delay"/>
    <x v="16"/>
    <n v="10"/>
    <x v="0"/>
    <x v="1"/>
    <x v="0"/>
    <x v="1"/>
  </r>
  <r>
    <n v="743745565"/>
    <s v="G. Pattullo"/>
    <x v="16"/>
    <s v="May"/>
    <n v="2024"/>
    <d v="1899-12-30T23:59:00"/>
    <x v="1"/>
    <x v="0"/>
    <n v="3"/>
    <x v="1"/>
    <s v="White"/>
    <x v="0"/>
    <x v="1"/>
    <m/>
    <n v="45"/>
    <s v="Delay"/>
    <x v="10"/>
    <n v="23"/>
    <x v="1"/>
    <x v="2"/>
    <x v="0"/>
    <x v="2"/>
  </r>
  <r>
    <n v="892854985"/>
    <s v="G. Poppy"/>
    <x v="144"/>
    <s v="Apr"/>
    <n v="2024"/>
    <d v="1899-12-30T04:58:00"/>
    <x v="4"/>
    <x v="0"/>
    <n v="36"/>
    <x v="6"/>
    <s v="White"/>
    <x v="0"/>
    <x v="1"/>
    <m/>
    <n v="51"/>
    <s v="Delay"/>
    <x v="1"/>
    <n v="4"/>
    <x v="3"/>
    <x v="0"/>
    <x v="2"/>
    <x v="0"/>
  </r>
  <r>
    <n v="732071102"/>
    <s v="G. Meckiff"/>
    <x v="47"/>
    <s v="Sep"/>
    <n v="2024"/>
    <d v="1899-12-30T15:20:00"/>
    <x v="0"/>
    <x v="0"/>
    <n v="2"/>
    <x v="1"/>
    <s v="White"/>
    <x v="0"/>
    <x v="1"/>
    <m/>
    <n v="55"/>
    <s v="Delay"/>
    <x v="10"/>
    <n v="15"/>
    <x v="2"/>
    <x v="2"/>
    <x v="2"/>
    <x v="2"/>
  </r>
  <r>
    <n v="427917040"/>
    <s v="G. Lorant"/>
    <x v="548"/>
    <s v="Oct"/>
    <n v="2024"/>
    <d v="1899-12-30T03:51:00"/>
    <x v="1"/>
    <x v="0"/>
    <n v="48"/>
    <x v="2"/>
    <s v="White"/>
    <x v="0"/>
    <x v="1"/>
    <m/>
    <n v="55"/>
    <s v="Delay"/>
    <x v="5"/>
    <n v="3"/>
    <x v="3"/>
    <x v="0"/>
    <x v="2"/>
    <x v="0"/>
  </r>
  <r>
    <n v="753135672"/>
    <s v="H. Troyes"/>
    <x v="463"/>
    <s v="Aug"/>
    <n v="2023"/>
    <d v="1899-12-30T11:29:00"/>
    <x v="3"/>
    <x v="0"/>
    <n v="2"/>
    <x v="1"/>
    <s v="White"/>
    <x v="0"/>
    <x v="1"/>
    <m/>
    <n v="15"/>
    <s v="Within Time"/>
    <x v="22"/>
    <n v="11"/>
    <x v="0"/>
    <x v="1"/>
    <x v="1"/>
    <x v="1"/>
  </r>
  <r>
    <n v="447738414"/>
    <s v="H. Poulsen"/>
    <x v="128"/>
    <s v="Aug"/>
    <n v="2023"/>
    <d v="1899-12-30T12:37:00"/>
    <x v="5"/>
    <x v="0"/>
    <n v="11"/>
    <x v="4"/>
    <s v="White"/>
    <x v="0"/>
    <x v="1"/>
    <m/>
    <n v="18"/>
    <s v="Within Time"/>
    <x v="6"/>
    <n v="12"/>
    <x v="2"/>
    <x v="3"/>
    <x v="1"/>
    <x v="0"/>
  </r>
  <r>
    <n v="748508530"/>
    <s v="H. Piele"/>
    <x v="251"/>
    <s v="Jul"/>
    <n v="2024"/>
    <d v="1899-12-30T15:21:00"/>
    <x v="3"/>
    <x v="0"/>
    <n v="10"/>
    <x v="4"/>
    <s v="White"/>
    <x v="0"/>
    <x v="1"/>
    <m/>
    <n v="26"/>
    <s v="Within Time"/>
    <x v="28"/>
    <n v="15"/>
    <x v="2"/>
    <x v="0"/>
    <x v="1"/>
    <x v="2"/>
  </r>
  <r>
    <n v="678077445"/>
    <s v="H. Rixon"/>
    <x v="560"/>
    <s v="Apr"/>
    <n v="2024"/>
    <d v="1899-12-30T21:03:00"/>
    <x v="0"/>
    <x v="0"/>
    <n v="45"/>
    <x v="2"/>
    <s v="White"/>
    <x v="0"/>
    <x v="1"/>
    <m/>
    <n v="30"/>
    <s v="Delay"/>
    <x v="8"/>
    <n v="21"/>
    <x v="1"/>
    <x v="3"/>
    <x v="1"/>
    <x v="1"/>
  </r>
  <r>
    <n v="828467426"/>
    <s v="H. Stairmond"/>
    <x v="309"/>
    <s v="Jul"/>
    <n v="2024"/>
    <d v="1899-12-30T08:31:00"/>
    <x v="3"/>
    <x v="0"/>
    <n v="75"/>
    <x v="5"/>
    <s v="White"/>
    <x v="0"/>
    <x v="1"/>
    <m/>
    <n v="39"/>
    <s v="Delay"/>
    <x v="26"/>
    <n v="8"/>
    <x v="0"/>
    <x v="2"/>
    <x v="0"/>
    <x v="2"/>
  </r>
  <r>
    <n v="793249525"/>
    <s v="H. Flint"/>
    <x v="100"/>
    <s v="Jul"/>
    <n v="2024"/>
    <d v="1899-12-30T10:55:00"/>
    <x v="4"/>
    <x v="0"/>
    <n v="65"/>
    <x v="0"/>
    <s v="White"/>
    <x v="0"/>
    <x v="1"/>
    <m/>
    <n v="42"/>
    <s v="Delay"/>
    <x v="4"/>
    <n v="10"/>
    <x v="0"/>
    <x v="2"/>
    <x v="0"/>
    <x v="2"/>
  </r>
  <r>
    <n v="839619068"/>
    <s v="H. Vondrach"/>
    <x v="434"/>
    <s v="Jun"/>
    <n v="2023"/>
    <d v="1899-12-30T02:47:00"/>
    <x v="5"/>
    <x v="0"/>
    <n v="9"/>
    <x v="4"/>
    <s v="White"/>
    <x v="0"/>
    <x v="1"/>
    <m/>
    <n v="48"/>
    <s v="Delay"/>
    <x v="30"/>
    <n v="2"/>
    <x v="3"/>
    <x v="3"/>
    <x v="2"/>
    <x v="1"/>
  </r>
  <r>
    <n v="584521321"/>
    <s v="H. Winchester"/>
    <x v="67"/>
    <s v="May"/>
    <n v="2024"/>
    <d v="1899-12-30T07:25:00"/>
    <x v="0"/>
    <x v="0"/>
    <n v="21"/>
    <x v="3"/>
    <s v="White"/>
    <x v="0"/>
    <x v="1"/>
    <m/>
    <n v="53"/>
    <s v="Delay"/>
    <x v="19"/>
    <n v="7"/>
    <x v="0"/>
    <x v="3"/>
    <x v="2"/>
    <x v="1"/>
  </r>
  <r>
    <n v="480673848"/>
    <s v="H. Gauden"/>
    <x v="444"/>
    <s v="Jul"/>
    <n v="2023"/>
    <d v="1899-12-30T17:28:00"/>
    <x v="4"/>
    <x v="0"/>
    <n v="59"/>
    <x v="2"/>
    <s v="White"/>
    <x v="0"/>
    <x v="1"/>
    <m/>
    <n v="57"/>
    <s v="Delay"/>
    <x v="14"/>
    <n v="17"/>
    <x v="2"/>
    <x v="0"/>
    <x v="2"/>
    <x v="0"/>
  </r>
  <r>
    <n v="162538400"/>
    <s v="I. Wolstenholme"/>
    <x v="259"/>
    <s v="Feb"/>
    <n v="2024"/>
    <d v="1899-12-30T12:31:00"/>
    <x v="0"/>
    <x v="0"/>
    <n v="56"/>
    <x v="2"/>
    <s v="White"/>
    <x v="0"/>
    <x v="1"/>
    <m/>
    <n v="12"/>
    <s v="Within Time"/>
    <x v="26"/>
    <n v="12"/>
    <x v="2"/>
    <x v="2"/>
    <x v="1"/>
    <x v="2"/>
  </r>
  <r>
    <n v="307736789"/>
    <s v="I. Bryer"/>
    <x v="139"/>
    <s v="Dec"/>
    <n v="2023"/>
    <d v="1899-12-30T02:24:00"/>
    <x v="5"/>
    <x v="0"/>
    <n v="38"/>
    <x v="6"/>
    <s v="White"/>
    <x v="0"/>
    <x v="1"/>
    <m/>
    <n v="14"/>
    <s v="Within Time"/>
    <x v="13"/>
    <n v="2"/>
    <x v="3"/>
    <x v="2"/>
    <x v="1"/>
    <x v="2"/>
  </r>
  <r>
    <n v="877344992"/>
    <s v="I. Guidotti"/>
    <x v="522"/>
    <s v="Jul"/>
    <n v="2024"/>
    <d v="1899-12-30T18:41:00"/>
    <x v="5"/>
    <x v="0"/>
    <n v="17"/>
    <x v="3"/>
    <s v="White"/>
    <x v="0"/>
    <x v="1"/>
    <m/>
    <n v="15"/>
    <s v="Within Time"/>
    <x v="18"/>
    <n v="18"/>
    <x v="1"/>
    <x v="1"/>
    <x v="1"/>
    <x v="1"/>
  </r>
  <r>
    <n v="835353059"/>
    <s v="I. Mailey"/>
    <x v="423"/>
    <s v="May"/>
    <n v="2024"/>
    <d v="1899-12-30T11:13:00"/>
    <x v="5"/>
    <x v="0"/>
    <n v="60"/>
    <x v="0"/>
    <s v="White"/>
    <x v="0"/>
    <x v="1"/>
    <m/>
    <n v="15"/>
    <s v="Within Time"/>
    <x v="8"/>
    <n v="11"/>
    <x v="0"/>
    <x v="3"/>
    <x v="1"/>
    <x v="1"/>
  </r>
  <r>
    <n v="199160670"/>
    <s v="I. Grolle"/>
    <x v="492"/>
    <s v="Oct"/>
    <n v="2024"/>
    <d v="1899-12-30T23:30:00"/>
    <x v="1"/>
    <x v="0"/>
    <n v="55"/>
    <x v="2"/>
    <s v="White"/>
    <x v="0"/>
    <x v="1"/>
    <m/>
    <n v="18"/>
    <s v="Within Time"/>
    <x v="7"/>
    <n v="23"/>
    <x v="1"/>
    <x v="2"/>
    <x v="1"/>
    <x v="2"/>
  </r>
  <r>
    <n v="310857566"/>
    <s v="I. Lovstrom"/>
    <x v="226"/>
    <s v="Sep"/>
    <n v="2023"/>
    <d v="1899-12-30T22:44:00"/>
    <x v="6"/>
    <x v="0"/>
    <n v="20"/>
    <x v="3"/>
    <s v="White"/>
    <x v="0"/>
    <x v="1"/>
    <m/>
    <n v="22"/>
    <s v="Within Time"/>
    <x v="7"/>
    <n v="22"/>
    <x v="1"/>
    <x v="2"/>
    <x v="1"/>
    <x v="2"/>
  </r>
  <r>
    <n v="221552575"/>
    <s v="I. Harcarse"/>
    <x v="62"/>
    <s v="Oct"/>
    <n v="2024"/>
    <d v="1899-12-30T15:04:00"/>
    <x v="6"/>
    <x v="0"/>
    <n v="54"/>
    <x v="2"/>
    <s v="White"/>
    <x v="0"/>
    <x v="1"/>
    <m/>
    <n v="23"/>
    <s v="Within Time"/>
    <x v="19"/>
    <n v="15"/>
    <x v="2"/>
    <x v="3"/>
    <x v="1"/>
    <x v="1"/>
  </r>
  <r>
    <n v="633194670"/>
    <s v="I. Sultan"/>
    <x v="226"/>
    <s v="Sep"/>
    <n v="2023"/>
    <d v="1899-12-30T00:13:00"/>
    <x v="6"/>
    <x v="0"/>
    <n v="47"/>
    <x v="2"/>
    <s v="White"/>
    <x v="0"/>
    <x v="1"/>
    <m/>
    <n v="24"/>
    <s v="Within Time"/>
    <x v="7"/>
    <n v="0"/>
    <x v="3"/>
    <x v="2"/>
    <x v="1"/>
    <x v="2"/>
  </r>
  <r>
    <n v="815951401"/>
    <s v="I. Manicomb"/>
    <x v="404"/>
    <s v="Nov"/>
    <n v="2023"/>
    <d v="1899-12-30T20:39:00"/>
    <x v="2"/>
    <x v="0"/>
    <n v="36"/>
    <x v="6"/>
    <s v="White"/>
    <x v="0"/>
    <x v="1"/>
    <m/>
    <n v="39"/>
    <s v="Delay"/>
    <x v="3"/>
    <n v="20"/>
    <x v="1"/>
    <x v="2"/>
    <x v="0"/>
    <x v="2"/>
  </r>
  <r>
    <n v="198020384"/>
    <s v="I. Cline"/>
    <x v="576"/>
    <s v="May"/>
    <n v="2023"/>
    <d v="1899-12-30T20:12:00"/>
    <x v="1"/>
    <x v="0"/>
    <n v="40"/>
    <x v="6"/>
    <s v="White"/>
    <x v="0"/>
    <x v="1"/>
    <m/>
    <n v="48"/>
    <s v="Delay"/>
    <x v="27"/>
    <n v="20"/>
    <x v="1"/>
    <x v="3"/>
    <x v="2"/>
    <x v="0"/>
  </r>
  <r>
    <n v="705645728"/>
    <s v="I. Showell"/>
    <x v="97"/>
    <s v="Jul"/>
    <n v="2024"/>
    <d v="1899-12-30T00:52:00"/>
    <x v="6"/>
    <x v="0"/>
    <n v="47"/>
    <x v="2"/>
    <s v="White"/>
    <x v="0"/>
    <x v="1"/>
    <m/>
    <n v="49"/>
    <s v="Delay"/>
    <x v="30"/>
    <n v="0"/>
    <x v="3"/>
    <x v="3"/>
    <x v="2"/>
    <x v="1"/>
  </r>
  <r>
    <n v="203339606"/>
    <s v="I. Lenglet"/>
    <x v="121"/>
    <s v="Jun"/>
    <n v="2024"/>
    <d v="1899-12-30T05:31:00"/>
    <x v="3"/>
    <x v="0"/>
    <n v="18"/>
    <x v="3"/>
    <s v="White"/>
    <x v="0"/>
    <x v="1"/>
    <m/>
    <n v="51"/>
    <s v="Delay"/>
    <x v="12"/>
    <n v="5"/>
    <x v="3"/>
    <x v="2"/>
    <x v="2"/>
    <x v="2"/>
  </r>
  <r>
    <n v="411205425"/>
    <s v="I. Garlic"/>
    <x v="409"/>
    <s v="Aug"/>
    <n v="2024"/>
    <d v="1899-12-30T14:01:00"/>
    <x v="5"/>
    <x v="0"/>
    <n v="37"/>
    <x v="6"/>
    <s v="White"/>
    <x v="0"/>
    <x v="1"/>
    <m/>
    <n v="55"/>
    <s v="Delay"/>
    <x v="11"/>
    <n v="14"/>
    <x v="2"/>
    <x v="0"/>
    <x v="2"/>
    <x v="0"/>
  </r>
  <r>
    <n v="436347449"/>
    <s v="I. Wapplington"/>
    <x v="205"/>
    <s v="May"/>
    <n v="2024"/>
    <d v="1899-12-30T14:25:00"/>
    <x v="0"/>
    <x v="0"/>
    <n v="42"/>
    <x v="6"/>
    <s v="White"/>
    <x v="0"/>
    <x v="1"/>
    <m/>
    <n v="55"/>
    <s v="Delay"/>
    <x v="4"/>
    <n v="14"/>
    <x v="2"/>
    <x v="2"/>
    <x v="2"/>
    <x v="2"/>
  </r>
  <r>
    <n v="704787583"/>
    <s v="J. Chasen"/>
    <x v="17"/>
    <s v="Sep"/>
    <n v="2023"/>
    <d v="1899-12-30T17:41:00"/>
    <x v="4"/>
    <x v="0"/>
    <n v="13"/>
    <x v="4"/>
    <s v="White"/>
    <x v="0"/>
    <x v="1"/>
    <m/>
    <n v="12"/>
    <s v="Within Time"/>
    <x v="2"/>
    <n v="17"/>
    <x v="2"/>
    <x v="1"/>
    <x v="1"/>
    <x v="1"/>
  </r>
  <r>
    <n v="157579919"/>
    <s v="J. Wrightham"/>
    <x v="552"/>
    <s v="Nov"/>
    <n v="2023"/>
    <d v="1899-12-30T09:50:00"/>
    <x v="0"/>
    <x v="0"/>
    <n v="65"/>
    <x v="0"/>
    <s v="White"/>
    <x v="0"/>
    <x v="1"/>
    <m/>
    <n v="16"/>
    <s v="Within Time"/>
    <x v="1"/>
    <n v="9"/>
    <x v="0"/>
    <x v="0"/>
    <x v="1"/>
    <x v="0"/>
  </r>
  <r>
    <n v="499770693"/>
    <s v="J. Hirsthouse"/>
    <x v="517"/>
    <s v="Jul"/>
    <n v="2023"/>
    <d v="1899-12-30T04:51:00"/>
    <x v="3"/>
    <x v="0"/>
    <n v="26"/>
    <x v="3"/>
    <s v="White"/>
    <x v="0"/>
    <x v="1"/>
    <m/>
    <n v="21"/>
    <s v="Within Time"/>
    <x v="17"/>
    <n v="4"/>
    <x v="3"/>
    <x v="1"/>
    <x v="1"/>
    <x v="1"/>
  </r>
  <r>
    <n v="829185991"/>
    <s v="J. Storms"/>
    <x v="336"/>
    <s v="Jul"/>
    <n v="2023"/>
    <d v="1899-12-30T01:50:00"/>
    <x v="5"/>
    <x v="0"/>
    <n v="19"/>
    <x v="3"/>
    <s v="White"/>
    <x v="0"/>
    <x v="1"/>
    <m/>
    <n v="27"/>
    <s v="Within Time"/>
    <x v="26"/>
    <n v="1"/>
    <x v="3"/>
    <x v="2"/>
    <x v="1"/>
    <x v="2"/>
  </r>
  <r>
    <n v="763504006"/>
    <s v="J. McReedy"/>
    <x v="220"/>
    <s v="Feb"/>
    <n v="2024"/>
    <d v="1899-12-30T23:50:00"/>
    <x v="2"/>
    <x v="0"/>
    <n v="5"/>
    <x v="4"/>
    <s v="White"/>
    <x v="0"/>
    <x v="1"/>
    <m/>
    <n v="33"/>
    <s v="Delay"/>
    <x v="13"/>
    <n v="23"/>
    <x v="1"/>
    <x v="2"/>
    <x v="0"/>
    <x v="2"/>
  </r>
  <r>
    <n v="211793733"/>
    <s v="J. Keatch"/>
    <x v="73"/>
    <s v="Jun"/>
    <n v="2023"/>
    <d v="1899-12-30T07:23:00"/>
    <x v="5"/>
    <x v="0"/>
    <n v="38"/>
    <x v="6"/>
    <s v="White"/>
    <x v="0"/>
    <x v="1"/>
    <m/>
    <n v="47"/>
    <s v="Delay"/>
    <x v="17"/>
    <n v="7"/>
    <x v="0"/>
    <x v="1"/>
    <x v="2"/>
    <x v="1"/>
  </r>
  <r>
    <n v="777087046"/>
    <s v="J. Follan"/>
    <x v="518"/>
    <s v="Apr"/>
    <n v="2023"/>
    <d v="1899-12-30T04:31:00"/>
    <x v="0"/>
    <x v="0"/>
    <n v="15"/>
    <x v="3"/>
    <s v="White"/>
    <x v="0"/>
    <x v="1"/>
    <m/>
    <n v="55"/>
    <s v="Delay"/>
    <x v="18"/>
    <n v="4"/>
    <x v="3"/>
    <x v="1"/>
    <x v="2"/>
    <x v="1"/>
  </r>
  <r>
    <n v="185017702"/>
    <s v="J. Foltin"/>
    <x v="505"/>
    <s v="Aug"/>
    <n v="2023"/>
    <d v="1899-12-30T19:29:00"/>
    <x v="2"/>
    <x v="0"/>
    <n v="68"/>
    <x v="0"/>
    <s v="White"/>
    <x v="0"/>
    <x v="1"/>
    <m/>
    <n v="56"/>
    <s v="Delay"/>
    <x v="24"/>
    <n v="19"/>
    <x v="1"/>
    <x v="1"/>
    <x v="2"/>
    <x v="1"/>
  </r>
  <r>
    <n v="667612991"/>
    <s v="J. Lamborn"/>
    <x v="265"/>
    <s v="Aug"/>
    <n v="2024"/>
    <d v="1899-12-30T07:14:00"/>
    <x v="3"/>
    <x v="0"/>
    <n v="35"/>
    <x v="6"/>
    <s v="White"/>
    <x v="0"/>
    <x v="1"/>
    <m/>
    <n v="60"/>
    <s v="Delay"/>
    <x v="10"/>
    <n v="7"/>
    <x v="0"/>
    <x v="2"/>
    <x v="2"/>
    <x v="2"/>
  </r>
  <r>
    <n v="664885435"/>
    <s v="K. Lewington"/>
    <x v="432"/>
    <s v="Nov"/>
    <n v="2023"/>
    <d v="1899-12-30T01:58:00"/>
    <x v="5"/>
    <x v="0"/>
    <n v="58"/>
    <x v="2"/>
    <s v="White"/>
    <x v="0"/>
    <x v="1"/>
    <m/>
    <n v="13"/>
    <s v="Within Time"/>
    <x v="15"/>
    <n v="1"/>
    <x v="3"/>
    <x v="2"/>
    <x v="1"/>
    <x v="2"/>
  </r>
  <r>
    <n v="455937898"/>
    <s v="K. MacNeilly"/>
    <x v="321"/>
    <s v="Jan"/>
    <n v="2024"/>
    <d v="1899-12-30T10:23:00"/>
    <x v="3"/>
    <x v="0"/>
    <n v="18"/>
    <x v="3"/>
    <s v="White"/>
    <x v="0"/>
    <x v="1"/>
    <m/>
    <n v="20"/>
    <s v="Within Time"/>
    <x v="28"/>
    <n v="10"/>
    <x v="0"/>
    <x v="0"/>
    <x v="1"/>
    <x v="2"/>
  </r>
  <r>
    <n v="121863543"/>
    <s v="K. Elliker"/>
    <x v="289"/>
    <s v="Aug"/>
    <n v="2024"/>
    <d v="1899-12-30T17:42:00"/>
    <x v="6"/>
    <x v="0"/>
    <n v="32"/>
    <x v="6"/>
    <s v="White"/>
    <x v="0"/>
    <x v="1"/>
    <m/>
    <n v="22"/>
    <s v="Within Time"/>
    <x v="0"/>
    <n v="17"/>
    <x v="2"/>
    <x v="0"/>
    <x v="1"/>
    <x v="0"/>
  </r>
  <r>
    <n v="476320713"/>
    <s v="K. Bunhill"/>
    <x v="203"/>
    <s v="Apr"/>
    <n v="2023"/>
    <d v="1899-12-30T13:07:00"/>
    <x v="3"/>
    <x v="0"/>
    <n v="68"/>
    <x v="0"/>
    <s v="White"/>
    <x v="0"/>
    <x v="1"/>
    <m/>
    <n v="24"/>
    <s v="Within Time"/>
    <x v="17"/>
    <n v="13"/>
    <x v="2"/>
    <x v="1"/>
    <x v="1"/>
    <x v="1"/>
  </r>
  <r>
    <n v="298361790"/>
    <s v="K. Scole"/>
    <x v="372"/>
    <s v="Jun"/>
    <n v="2023"/>
    <d v="1899-12-30T00:07:00"/>
    <x v="4"/>
    <x v="0"/>
    <n v="28"/>
    <x v="3"/>
    <s v="White"/>
    <x v="0"/>
    <x v="1"/>
    <m/>
    <n v="39"/>
    <s v="Delay"/>
    <x v="5"/>
    <n v="0"/>
    <x v="3"/>
    <x v="0"/>
    <x v="0"/>
    <x v="0"/>
  </r>
  <r>
    <n v="789294257"/>
    <s v="K. Latour"/>
    <x v="530"/>
    <s v="Apr"/>
    <n v="2024"/>
    <d v="1899-12-30T01:25:00"/>
    <x v="3"/>
    <x v="0"/>
    <n v="63"/>
    <x v="0"/>
    <s v="White"/>
    <x v="0"/>
    <x v="1"/>
    <m/>
    <n v="39"/>
    <s v="Delay"/>
    <x v="16"/>
    <n v="1"/>
    <x v="3"/>
    <x v="1"/>
    <x v="0"/>
    <x v="1"/>
  </r>
  <r>
    <n v="536783429"/>
    <s v="K. Isaac"/>
    <x v="218"/>
    <s v="Jun"/>
    <n v="2024"/>
    <d v="1899-12-30T23:24:00"/>
    <x v="0"/>
    <x v="0"/>
    <n v="72"/>
    <x v="5"/>
    <s v="White"/>
    <x v="0"/>
    <x v="1"/>
    <m/>
    <n v="39"/>
    <s v="Delay"/>
    <x v="9"/>
    <n v="23"/>
    <x v="1"/>
    <x v="3"/>
    <x v="0"/>
    <x v="0"/>
  </r>
  <r>
    <n v="172026722"/>
    <s v="K. O'Siaghail"/>
    <x v="294"/>
    <s v="Aug"/>
    <n v="2023"/>
    <d v="1899-12-30T05:10:00"/>
    <x v="1"/>
    <x v="0"/>
    <n v="57"/>
    <x v="2"/>
    <s v="White"/>
    <x v="0"/>
    <x v="1"/>
    <m/>
    <n v="40"/>
    <s v="Delay"/>
    <x v="18"/>
    <n v="5"/>
    <x v="3"/>
    <x v="1"/>
    <x v="0"/>
    <x v="1"/>
  </r>
  <r>
    <n v="759146508"/>
    <s v="K. Alabone"/>
    <x v="290"/>
    <s v="May"/>
    <n v="2023"/>
    <d v="1899-12-30T01:04:00"/>
    <x v="2"/>
    <x v="0"/>
    <n v="37"/>
    <x v="6"/>
    <s v="White"/>
    <x v="0"/>
    <x v="1"/>
    <m/>
    <n v="46"/>
    <s v="Delay"/>
    <x v="10"/>
    <n v="1"/>
    <x v="3"/>
    <x v="2"/>
    <x v="2"/>
    <x v="2"/>
  </r>
  <r>
    <n v="182526741"/>
    <s v="K. L'Hommee"/>
    <x v="226"/>
    <s v="Sep"/>
    <n v="2023"/>
    <d v="1899-12-30T13:51:00"/>
    <x v="6"/>
    <x v="0"/>
    <n v="79"/>
    <x v="5"/>
    <s v="White"/>
    <x v="0"/>
    <x v="1"/>
    <m/>
    <n v="56"/>
    <s v="Delay"/>
    <x v="7"/>
    <n v="13"/>
    <x v="2"/>
    <x v="2"/>
    <x v="2"/>
    <x v="2"/>
  </r>
  <r>
    <n v="771980838"/>
    <s v="L. Weinmann"/>
    <x v="236"/>
    <s v="Nov"/>
    <n v="2023"/>
    <d v="1899-12-30T12:52:00"/>
    <x v="1"/>
    <x v="0"/>
    <n v="77"/>
    <x v="5"/>
    <s v="White"/>
    <x v="0"/>
    <x v="1"/>
    <m/>
    <n v="24"/>
    <s v="Within Time"/>
    <x v="25"/>
    <n v="12"/>
    <x v="2"/>
    <x v="0"/>
    <x v="1"/>
    <x v="0"/>
  </r>
  <r>
    <n v="476796068"/>
    <s v="L. Brosi"/>
    <x v="223"/>
    <s v="Aug"/>
    <n v="2024"/>
    <d v="1899-12-30T01:52:00"/>
    <x v="5"/>
    <x v="0"/>
    <n v="76"/>
    <x v="5"/>
    <s v="White"/>
    <x v="0"/>
    <x v="1"/>
    <m/>
    <n v="25"/>
    <s v="Within Time"/>
    <x v="12"/>
    <n v="1"/>
    <x v="3"/>
    <x v="2"/>
    <x v="1"/>
    <x v="2"/>
  </r>
  <r>
    <n v="102476709"/>
    <s v="L. Lovick"/>
    <x v="386"/>
    <s v="Jun"/>
    <n v="2023"/>
    <d v="1899-12-30T10:05:00"/>
    <x v="1"/>
    <x v="0"/>
    <n v="66"/>
    <x v="0"/>
    <s v="White"/>
    <x v="0"/>
    <x v="1"/>
    <m/>
    <n v="27"/>
    <s v="Within Time"/>
    <x v="14"/>
    <n v="10"/>
    <x v="0"/>
    <x v="0"/>
    <x v="1"/>
    <x v="0"/>
  </r>
  <r>
    <n v="262400374"/>
    <s v="L. Stetlye"/>
    <x v="192"/>
    <s v="Feb"/>
    <n v="2024"/>
    <d v="1899-12-30T15:53:00"/>
    <x v="3"/>
    <x v="0"/>
    <n v="58"/>
    <x v="2"/>
    <s v="White"/>
    <x v="0"/>
    <x v="1"/>
    <m/>
    <n v="36"/>
    <s v="Delay"/>
    <x v="25"/>
    <n v="15"/>
    <x v="2"/>
    <x v="0"/>
    <x v="0"/>
    <x v="0"/>
  </r>
  <r>
    <n v="336570982"/>
    <s v="L. Fulcher"/>
    <x v="108"/>
    <s v="Nov"/>
    <n v="2023"/>
    <d v="1899-12-30T21:15:00"/>
    <x v="2"/>
    <x v="0"/>
    <n v="25"/>
    <x v="3"/>
    <s v="White"/>
    <x v="0"/>
    <x v="1"/>
    <m/>
    <n v="37"/>
    <s v="Delay"/>
    <x v="30"/>
    <n v="21"/>
    <x v="1"/>
    <x v="3"/>
    <x v="0"/>
    <x v="1"/>
  </r>
  <r>
    <n v="843429690"/>
    <s v="L. Mariner"/>
    <x v="262"/>
    <s v="Jun"/>
    <n v="2023"/>
    <d v="1899-12-30T06:23:00"/>
    <x v="3"/>
    <x v="0"/>
    <n v="32"/>
    <x v="6"/>
    <s v="White"/>
    <x v="0"/>
    <x v="1"/>
    <m/>
    <n v="50"/>
    <s v="Delay"/>
    <x v="6"/>
    <n v="6"/>
    <x v="0"/>
    <x v="3"/>
    <x v="2"/>
    <x v="0"/>
  </r>
  <r>
    <n v="652783085"/>
    <s v="M. D'Abbot-Doyle"/>
    <x v="305"/>
    <s v="Dec"/>
    <n v="2023"/>
    <d v="1899-12-30T10:37:00"/>
    <x v="4"/>
    <x v="0"/>
    <n v="67"/>
    <x v="0"/>
    <s v="White"/>
    <x v="0"/>
    <x v="1"/>
    <m/>
    <n v="21"/>
    <s v="Within Time"/>
    <x v="25"/>
    <n v="10"/>
    <x v="0"/>
    <x v="0"/>
    <x v="1"/>
    <x v="0"/>
  </r>
  <r>
    <n v="792704015"/>
    <s v="M. Robinett"/>
    <x v="518"/>
    <s v="Apr"/>
    <n v="2023"/>
    <d v="1899-12-30T18:06:00"/>
    <x v="0"/>
    <x v="0"/>
    <n v="64"/>
    <x v="0"/>
    <s v="White"/>
    <x v="0"/>
    <x v="1"/>
    <m/>
    <n v="28"/>
    <s v="Within Time"/>
    <x v="18"/>
    <n v="18"/>
    <x v="1"/>
    <x v="1"/>
    <x v="1"/>
    <x v="1"/>
  </r>
  <r>
    <n v="202145092"/>
    <s v="M. Daout"/>
    <x v="53"/>
    <s v="Jan"/>
    <n v="2024"/>
    <d v="1899-12-30T04:05:00"/>
    <x v="3"/>
    <x v="0"/>
    <n v="48"/>
    <x v="2"/>
    <s v="White"/>
    <x v="0"/>
    <x v="1"/>
    <m/>
    <n v="33"/>
    <s v="Delay"/>
    <x v="20"/>
    <n v="4"/>
    <x v="3"/>
    <x v="3"/>
    <x v="0"/>
    <x v="0"/>
  </r>
  <r>
    <n v="231369685"/>
    <s v="M. Loche"/>
    <x v="398"/>
    <s v="Jan"/>
    <n v="2024"/>
    <d v="1899-12-30T12:20:00"/>
    <x v="0"/>
    <x v="0"/>
    <n v="16"/>
    <x v="3"/>
    <s v="White"/>
    <x v="0"/>
    <x v="1"/>
    <m/>
    <n v="34"/>
    <s v="Delay"/>
    <x v="24"/>
    <n v="12"/>
    <x v="2"/>
    <x v="1"/>
    <x v="0"/>
    <x v="1"/>
  </r>
  <r>
    <n v="481427852"/>
    <s v="M. Tibbles"/>
    <x v="396"/>
    <s v="Aug"/>
    <n v="2024"/>
    <d v="1899-12-30T23:22:00"/>
    <x v="3"/>
    <x v="0"/>
    <n v="64"/>
    <x v="0"/>
    <s v="White"/>
    <x v="0"/>
    <x v="1"/>
    <m/>
    <n v="34"/>
    <s v="Delay"/>
    <x v="2"/>
    <n v="23"/>
    <x v="1"/>
    <x v="1"/>
    <x v="0"/>
    <x v="1"/>
  </r>
  <r>
    <n v="397691401"/>
    <s v="M. Reggiani"/>
    <x v="144"/>
    <s v="Apr"/>
    <n v="2024"/>
    <d v="1899-12-30T19:17:00"/>
    <x v="4"/>
    <x v="0"/>
    <n v="3"/>
    <x v="1"/>
    <s v="White"/>
    <x v="0"/>
    <x v="1"/>
    <m/>
    <n v="35"/>
    <s v="Delay"/>
    <x v="1"/>
    <n v="19"/>
    <x v="1"/>
    <x v="0"/>
    <x v="0"/>
    <x v="0"/>
  </r>
  <r>
    <n v="413162095"/>
    <s v="M. Daborne"/>
    <x v="112"/>
    <s v="Apr"/>
    <n v="2023"/>
    <d v="1899-12-30T09:32:00"/>
    <x v="0"/>
    <x v="0"/>
    <n v="76"/>
    <x v="5"/>
    <s v="White"/>
    <x v="0"/>
    <x v="1"/>
    <m/>
    <n v="35"/>
    <s v="Delay"/>
    <x v="5"/>
    <n v="9"/>
    <x v="0"/>
    <x v="0"/>
    <x v="0"/>
    <x v="0"/>
  </r>
  <r>
    <n v="218209820"/>
    <s v="M. Fredi"/>
    <x v="311"/>
    <s v="May"/>
    <n v="2024"/>
    <d v="1899-12-30T02:42:00"/>
    <x v="6"/>
    <x v="0"/>
    <n v="78"/>
    <x v="5"/>
    <s v="White"/>
    <x v="0"/>
    <x v="1"/>
    <m/>
    <n v="35"/>
    <s v="Delay"/>
    <x v="28"/>
    <n v="2"/>
    <x v="3"/>
    <x v="0"/>
    <x v="0"/>
    <x v="2"/>
  </r>
  <r>
    <n v="717694042"/>
    <s v="M. Roon"/>
    <x v="31"/>
    <s v="Jan"/>
    <n v="2024"/>
    <d v="1899-12-30T20:39:00"/>
    <x v="4"/>
    <x v="0"/>
    <n v="30"/>
    <x v="6"/>
    <s v="White"/>
    <x v="0"/>
    <x v="1"/>
    <m/>
    <n v="39"/>
    <s v="Delay"/>
    <x v="19"/>
    <n v="20"/>
    <x v="1"/>
    <x v="3"/>
    <x v="0"/>
    <x v="1"/>
  </r>
  <r>
    <n v="711654874"/>
    <s v="M. Holsey"/>
    <x v="122"/>
    <s v="Mar"/>
    <n v="2024"/>
    <d v="1899-12-30T17:56:00"/>
    <x v="4"/>
    <x v="0"/>
    <n v="40"/>
    <x v="6"/>
    <s v="White"/>
    <x v="0"/>
    <x v="1"/>
    <m/>
    <n v="39"/>
    <s v="Delay"/>
    <x v="10"/>
    <n v="17"/>
    <x v="2"/>
    <x v="2"/>
    <x v="0"/>
    <x v="2"/>
  </r>
  <r>
    <n v="460566642"/>
    <s v="M. Carlyon"/>
    <x v="16"/>
    <s v="May"/>
    <n v="2024"/>
    <d v="1899-12-30T23:50:00"/>
    <x v="1"/>
    <x v="0"/>
    <n v="69"/>
    <x v="0"/>
    <s v="White"/>
    <x v="0"/>
    <x v="1"/>
    <m/>
    <n v="39"/>
    <s v="Delay"/>
    <x v="10"/>
    <n v="23"/>
    <x v="1"/>
    <x v="2"/>
    <x v="0"/>
    <x v="2"/>
  </r>
  <r>
    <n v="211342381"/>
    <s v="M. Szymonowicz"/>
    <x v="561"/>
    <s v="Sep"/>
    <n v="2024"/>
    <d v="1899-12-30T20:23:00"/>
    <x v="3"/>
    <x v="0"/>
    <n v="64"/>
    <x v="0"/>
    <s v="White"/>
    <x v="0"/>
    <x v="1"/>
    <m/>
    <n v="40"/>
    <s v="Delay"/>
    <x v="13"/>
    <n v="20"/>
    <x v="1"/>
    <x v="2"/>
    <x v="0"/>
    <x v="2"/>
  </r>
  <r>
    <n v="662337487"/>
    <s v="M. Fancy"/>
    <x v="548"/>
    <s v="Oct"/>
    <n v="2024"/>
    <d v="1899-12-30T08:48:00"/>
    <x v="1"/>
    <x v="0"/>
    <n v="56"/>
    <x v="2"/>
    <s v="White"/>
    <x v="0"/>
    <x v="1"/>
    <m/>
    <n v="47"/>
    <s v="Delay"/>
    <x v="5"/>
    <n v="8"/>
    <x v="0"/>
    <x v="0"/>
    <x v="2"/>
    <x v="0"/>
  </r>
  <r>
    <n v="518040690"/>
    <s v="M. Tabourier"/>
    <x v="464"/>
    <s v="May"/>
    <n v="2023"/>
    <d v="1899-12-30T05:01:00"/>
    <x v="6"/>
    <x v="0"/>
    <n v="25"/>
    <x v="3"/>
    <s v="White"/>
    <x v="0"/>
    <x v="1"/>
    <m/>
    <n v="50"/>
    <s v="Delay"/>
    <x v="3"/>
    <n v="5"/>
    <x v="3"/>
    <x v="2"/>
    <x v="2"/>
    <x v="2"/>
  </r>
  <r>
    <n v="399429314"/>
    <s v="M. Heape"/>
    <x v="262"/>
    <s v="Jun"/>
    <n v="2023"/>
    <d v="1899-12-30T06:08:00"/>
    <x v="3"/>
    <x v="0"/>
    <n v="36"/>
    <x v="6"/>
    <s v="White"/>
    <x v="0"/>
    <x v="1"/>
    <m/>
    <n v="51"/>
    <s v="Delay"/>
    <x v="6"/>
    <n v="6"/>
    <x v="0"/>
    <x v="3"/>
    <x v="2"/>
    <x v="0"/>
  </r>
  <r>
    <n v="196084706"/>
    <s v="M. Wroughton"/>
    <x v="279"/>
    <s v="May"/>
    <n v="2023"/>
    <d v="1899-12-30T16:12:00"/>
    <x v="3"/>
    <x v="0"/>
    <n v="42"/>
    <x v="6"/>
    <s v="White"/>
    <x v="0"/>
    <x v="1"/>
    <m/>
    <n v="54"/>
    <s v="Delay"/>
    <x v="26"/>
    <n v="16"/>
    <x v="2"/>
    <x v="2"/>
    <x v="2"/>
    <x v="2"/>
  </r>
  <r>
    <n v="627608441"/>
    <s v="M. Wyche"/>
    <x v="469"/>
    <s v="Jul"/>
    <n v="2024"/>
    <d v="1899-12-30T09:53:00"/>
    <x v="6"/>
    <x v="0"/>
    <n v="20"/>
    <x v="3"/>
    <s v="White"/>
    <x v="0"/>
    <x v="1"/>
    <m/>
    <n v="58"/>
    <s v="Delay"/>
    <x v="12"/>
    <n v="9"/>
    <x v="0"/>
    <x v="2"/>
    <x v="2"/>
    <x v="2"/>
  </r>
  <r>
    <n v="176524519"/>
    <s v="N. Shilleto"/>
    <x v="349"/>
    <s v="Apr"/>
    <n v="2023"/>
    <d v="1899-12-30T13:02:00"/>
    <x v="3"/>
    <x v="0"/>
    <n v="11"/>
    <x v="4"/>
    <s v="White"/>
    <x v="0"/>
    <x v="1"/>
    <m/>
    <n v="11"/>
    <s v="Within Time"/>
    <x v="11"/>
    <n v="13"/>
    <x v="2"/>
    <x v="0"/>
    <x v="1"/>
    <x v="0"/>
  </r>
  <r>
    <n v="847742228"/>
    <s v="N. Jan"/>
    <x v="29"/>
    <s v="Aug"/>
    <n v="2024"/>
    <d v="1899-12-30T01:16:00"/>
    <x v="4"/>
    <x v="0"/>
    <n v="50"/>
    <x v="2"/>
    <s v="White"/>
    <x v="0"/>
    <x v="1"/>
    <m/>
    <n v="13"/>
    <s v="Within Time"/>
    <x v="18"/>
    <n v="1"/>
    <x v="3"/>
    <x v="1"/>
    <x v="1"/>
    <x v="1"/>
  </r>
  <r>
    <n v="142531650"/>
    <s v="N. Deport"/>
    <x v="337"/>
    <s v="Oct"/>
    <n v="2024"/>
    <d v="1899-12-30T13:20:00"/>
    <x v="2"/>
    <x v="0"/>
    <n v="3"/>
    <x v="1"/>
    <s v="White"/>
    <x v="0"/>
    <x v="1"/>
    <m/>
    <n v="25"/>
    <s v="Within Time"/>
    <x v="24"/>
    <n v="13"/>
    <x v="2"/>
    <x v="1"/>
    <x v="1"/>
    <x v="1"/>
  </r>
  <r>
    <n v="581175457"/>
    <s v="N. Spridgeon"/>
    <x v="27"/>
    <s v="Jul"/>
    <n v="2024"/>
    <d v="1899-12-30T12:05:00"/>
    <x v="3"/>
    <x v="0"/>
    <n v="74"/>
    <x v="5"/>
    <s v="White"/>
    <x v="0"/>
    <x v="1"/>
    <m/>
    <n v="27"/>
    <s v="Within Time"/>
    <x v="16"/>
    <n v="12"/>
    <x v="2"/>
    <x v="1"/>
    <x v="1"/>
    <x v="1"/>
  </r>
  <r>
    <n v="849612255"/>
    <s v="N. Firmager"/>
    <x v="563"/>
    <s v="Jul"/>
    <n v="2023"/>
    <d v="1899-12-30T20:12:00"/>
    <x v="0"/>
    <x v="0"/>
    <n v="49"/>
    <x v="2"/>
    <s v="White"/>
    <x v="0"/>
    <x v="1"/>
    <m/>
    <n v="28"/>
    <s v="Within Time"/>
    <x v="9"/>
    <n v="20"/>
    <x v="1"/>
    <x v="3"/>
    <x v="1"/>
    <x v="0"/>
  </r>
  <r>
    <n v="648455096"/>
    <s v="N. Lydon"/>
    <x v="406"/>
    <s v="Oct"/>
    <n v="2023"/>
    <d v="1899-12-30T19:27:00"/>
    <x v="4"/>
    <x v="0"/>
    <n v="27"/>
    <x v="3"/>
    <s v="White"/>
    <x v="0"/>
    <x v="1"/>
    <m/>
    <n v="40"/>
    <s v="Delay"/>
    <x v="30"/>
    <n v="19"/>
    <x v="1"/>
    <x v="3"/>
    <x v="0"/>
    <x v="1"/>
  </r>
  <r>
    <n v="536305746"/>
    <s v="N. Grealey"/>
    <x v="103"/>
    <s v="Jul"/>
    <n v="2023"/>
    <d v="1899-12-30T11:48:00"/>
    <x v="0"/>
    <x v="0"/>
    <n v="49"/>
    <x v="2"/>
    <s v="White"/>
    <x v="0"/>
    <x v="1"/>
    <m/>
    <n v="43"/>
    <s v="Delay"/>
    <x v="7"/>
    <n v="11"/>
    <x v="0"/>
    <x v="2"/>
    <x v="0"/>
    <x v="2"/>
  </r>
  <r>
    <n v="189234255"/>
    <s v="N. Reichelt"/>
    <x v="18"/>
    <s v="Nov"/>
    <n v="2023"/>
    <d v="1899-12-30T21:18:00"/>
    <x v="2"/>
    <x v="0"/>
    <n v="59"/>
    <x v="2"/>
    <s v="White"/>
    <x v="0"/>
    <x v="1"/>
    <m/>
    <n v="44"/>
    <s v="Delay"/>
    <x v="11"/>
    <n v="21"/>
    <x v="1"/>
    <x v="0"/>
    <x v="0"/>
    <x v="0"/>
  </r>
  <r>
    <n v="296963525"/>
    <s v="N. Bertelmot"/>
    <x v="360"/>
    <s v="Aug"/>
    <n v="2024"/>
    <d v="1899-12-30T00:10:00"/>
    <x v="6"/>
    <x v="0"/>
    <n v="41"/>
    <x v="6"/>
    <s v="White"/>
    <x v="0"/>
    <x v="1"/>
    <m/>
    <n v="50"/>
    <s v="Delay"/>
    <x v="27"/>
    <n v="0"/>
    <x v="3"/>
    <x v="3"/>
    <x v="2"/>
    <x v="0"/>
  </r>
  <r>
    <n v="173319553"/>
    <s v="N. Napleton"/>
    <x v="108"/>
    <s v="Nov"/>
    <n v="2023"/>
    <d v="1899-12-30T12:12:00"/>
    <x v="2"/>
    <x v="0"/>
    <n v="74"/>
    <x v="5"/>
    <s v="White"/>
    <x v="0"/>
    <x v="1"/>
    <m/>
    <n v="59"/>
    <s v="Delay"/>
    <x v="30"/>
    <n v="12"/>
    <x v="2"/>
    <x v="3"/>
    <x v="2"/>
    <x v="1"/>
  </r>
  <r>
    <n v="205337598"/>
    <s v="O. Penwright"/>
    <x v="442"/>
    <s v="Aug"/>
    <n v="2023"/>
    <d v="1899-12-30T12:05:00"/>
    <x v="0"/>
    <x v="0"/>
    <n v="19"/>
    <x v="3"/>
    <s v="White"/>
    <x v="0"/>
    <x v="1"/>
    <m/>
    <n v="15"/>
    <s v="Within Time"/>
    <x v="11"/>
    <n v="12"/>
    <x v="2"/>
    <x v="0"/>
    <x v="1"/>
    <x v="0"/>
  </r>
  <r>
    <n v="567167814"/>
    <s v="O. Badrock"/>
    <x v="517"/>
    <s v="Jul"/>
    <n v="2023"/>
    <d v="1899-12-30T00:24:00"/>
    <x v="3"/>
    <x v="0"/>
    <n v="78"/>
    <x v="5"/>
    <s v="White"/>
    <x v="0"/>
    <x v="1"/>
    <m/>
    <n v="21"/>
    <s v="Within Time"/>
    <x v="17"/>
    <n v="0"/>
    <x v="3"/>
    <x v="1"/>
    <x v="1"/>
    <x v="1"/>
  </r>
  <r>
    <n v="234834671"/>
    <s v="O. Kubera"/>
    <x v="346"/>
    <s v="Aug"/>
    <n v="2023"/>
    <d v="1899-12-30T07:04:00"/>
    <x v="2"/>
    <x v="0"/>
    <n v="52"/>
    <x v="2"/>
    <s v="White"/>
    <x v="0"/>
    <x v="1"/>
    <m/>
    <n v="23"/>
    <s v="Within Time"/>
    <x v="8"/>
    <n v="7"/>
    <x v="0"/>
    <x v="3"/>
    <x v="1"/>
    <x v="1"/>
  </r>
  <r>
    <n v="717805643"/>
    <s v="O. Sculley"/>
    <x v="386"/>
    <s v="Jun"/>
    <n v="2023"/>
    <d v="1899-12-30T18:25:00"/>
    <x v="1"/>
    <x v="0"/>
    <n v="29"/>
    <x v="3"/>
    <s v="White"/>
    <x v="0"/>
    <x v="1"/>
    <m/>
    <n v="35"/>
    <s v="Delay"/>
    <x v="14"/>
    <n v="18"/>
    <x v="1"/>
    <x v="0"/>
    <x v="0"/>
    <x v="0"/>
  </r>
  <r>
    <n v="774502972"/>
    <s v="O. Nyles"/>
    <x v="308"/>
    <s v="May"/>
    <n v="2023"/>
    <d v="1899-12-30T23:58:00"/>
    <x v="4"/>
    <x v="0"/>
    <n v="45"/>
    <x v="2"/>
    <s v="White"/>
    <x v="0"/>
    <x v="1"/>
    <m/>
    <n v="39"/>
    <s v="Delay"/>
    <x v="4"/>
    <n v="23"/>
    <x v="1"/>
    <x v="2"/>
    <x v="0"/>
    <x v="2"/>
  </r>
  <r>
    <n v="295486682"/>
    <s v="O. Agar"/>
    <x v="14"/>
    <s v="May"/>
    <n v="2023"/>
    <d v="1899-12-30T01:54:00"/>
    <x v="2"/>
    <x v="0"/>
    <n v="62"/>
    <x v="0"/>
    <s v="White"/>
    <x v="0"/>
    <x v="1"/>
    <m/>
    <n v="45"/>
    <s v="Delay"/>
    <x v="2"/>
    <n v="1"/>
    <x v="3"/>
    <x v="1"/>
    <x v="0"/>
    <x v="1"/>
  </r>
  <r>
    <n v="155229624"/>
    <s v="O. Snodden"/>
    <x v="527"/>
    <s v="Jul"/>
    <n v="2023"/>
    <d v="1899-12-30T03:13:00"/>
    <x v="4"/>
    <x v="0"/>
    <n v="69"/>
    <x v="0"/>
    <s v="White"/>
    <x v="0"/>
    <x v="1"/>
    <m/>
    <n v="47"/>
    <s v="Delay"/>
    <x v="8"/>
    <n v="3"/>
    <x v="3"/>
    <x v="3"/>
    <x v="2"/>
    <x v="1"/>
  </r>
  <r>
    <n v="107223380"/>
    <s v="O. Cottrill"/>
    <x v="309"/>
    <s v="Jul"/>
    <n v="2024"/>
    <d v="1899-12-30T11:59:00"/>
    <x v="3"/>
    <x v="0"/>
    <n v="20"/>
    <x v="3"/>
    <s v="White"/>
    <x v="0"/>
    <x v="1"/>
    <m/>
    <n v="52"/>
    <s v="Delay"/>
    <x v="26"/>
    <n v="11"/>
    <x v="0"/>
    <x v="2"/>
    <x v="2"/>
    <x v="2"/>
  </r>
  <r>
    <n v="327924166"/>
    <s v="O. Helleckas"/>
    <x v="398"/>
    <s v="Jan"/>
    <n v="2024"/>
    <d v="1899-12-30T13:56:00"/>
    <x v="0"/>
    <x v="0"/>
    <n v="62"/>
    <x v="0"/>
    <s v="White"/>
    <x v="0"/>
    <x v="1"/>
    <m/>
    <n v="57"/>
    <s v="Delay"/>
    <x v="24"/>
    <n v="13"/>
    <x v="2"/>
    <x v="1"/>
    <x v="2"/>
    <x v="1"/>
  </r>
  <r>
    <n v="255334780"/>
    <s v="O. Clemmey"/>
    <x v="176"/>
    <s v="Apr"/>
    <n v="2023"/>
    <d v="1899-12-30T07:09:00"/>
    <x v="3"/>
    <x v="0"/>
    <n v="8"/>
    <x v="4"/>
    <s v="White"/>
    <x v="0"/>
    <x v="1"/>
    <m/>
    <n v="59"/>
    <s v="Delay"/>
    <x v="3"/>
    <n v="7"/>
    <x v="0"/>
    <x v="2"/>
    <x v="2"/>
    <x v="2"/>
  </r>
  <r>
    <n v="140298809"/>
    <s v="O. Burris"/>
    <x v="137"/>
    <s v="Dec"/>
    <n v="2023"/>
    <d v="1899-12-30T02:24:00"/>
    <x v="3"/>
    <x v="0"/>
    <n v="32"/>
    <x v="6"/>
    <s v="White"/>
    <x v="0"/>
    <x v="1"/>
    <m/>
    <n v="59"/>
    <s v="Delay"/>
    <x v="24"/>
    <n v="2"/>
    <x v="3"/>
    <x v="1"/>
    <x v="2"/>
    <x v="1"/>
  </r>
  <r>
    <n v="227408894"/>
    <s v="P. Smogur"/>
    <x v="251"/>
    <s v="Jul"/>
    <n v="2024"/>
    <d v="1899-12-30T02:28:00"/>
    <x v="3"/>
    <x v="0"/>
    <n v="66"/>
    <x v="0"/>
    <s v="White"/>
    <x v="0"/>
    <x v="1"/>
    <m/>
    <n v="10"/>
    <s v="Within Time"/>
    <x v="28"/>
    <n v="2"/>
    <x v="3"/>
    <x v="0"/>
    <x v="1"/>
    <x v="2"/>
  </r>
  <r>
    <n v="144345997"/>
    <s v="P. Mamwell"/>
    <x v="408"/>
    <s v="Jul"/>
    <n v="2024"/>
    <d v="1899-12-30T12:37:00"/>
    <x v="1"/>
    <x v="0"/>
    <n v="41"/>
    <x v="6"/>
    <s v="White"/>
    <x v="0"/>
    <x v="1"/>
    <m/>
    <n v="13"/>
    <s v="Within Time"/>
    <x v="23"/>
    <n v="12"/>
    <x v="2"/>
    <x v="2"/>
    <x v="1"/>
    <x v="2"/>
  </r>
  <r>
    <n v="632259926"/>
    <s v="P. Bugby"/>
    <x v="450"/>
    <s v="Aug"/>
    <n v="2024"/>
    <d v="1899-12-30T06:21:00"/>
    <x v="3"/>
    <x v="0"/>
    <n v="25"/>
    <x v="3"/>
    <s v="White"/>
    <x v="0"/>
    <x v="1"/>
    <m/>
    <n v="14"/>
    <s v="Within Time"/>
    <x v="6"/>
    <n v="6"/>
    <x v="0"/>
    <x v="3"/>
    <x v="1"/>
    <x v="0"/>
  </r>
  <r>
    <n v="727812340"/>
    <s v="P. Capron"/>
    <x v="125"/>
    <s v="Aug"/>
    <n v="2024"/>
    <d v="1899-12-30T06:33:00"/>
    <x v="1"/>
    <x v="0"/>
    <n v="68"/>
    <x v="0"/>
    <s v="White"/>
    <x v="0"/>
    <x v="1"/>
    <m/>
    <n v="20"/>
    <s v="Within Time"/>
    <x v="14"/>
    <n v="6"/>
    <x v="0"/>
    <x v="0"/>
    <x v="1"/>
    <x v="0"/>
  </r>
  <r>
    <n v="360193301"/>
    <s v="P. Oaker"/>
    <x v="423"/>
    <s v="May"/>
    <n v="2024"/>
    <d v="1899-12-30T11:20:00"/>
    <x v="5"/>
    <x v="0"/>
    <n v="3"/>
    <x v="1"/>
    <s v="White"/>
    <x v="0"/>
    <x v="1"/>
    <m/>
    <n v="27"/>
    <s v="Within Time"/>
    <x v="8"/>
    <n v="11"/>
    <x v="0"/>
    <x v="3"/>
    <x v="1"/>
    <x v="1"/>
  </r>
  <r>
    <n v="468027614"/>
    <s v="P. Dmisek"/>
    <x v="537"/>
    <s v="Dec"/>
    <n v="2023"/>
    <d v="1899-12-30T21:08:00"/>
    <x v="3"/>
    <x v="0"/>
    <n v="56"/>
    <x v="2"/>
    <s v="White"/>
    <x v="0"/>
    <x v="1"/>
    <m/>
    <n v="32"/>
    <s v="Delay"/>
    <x v="29"/>
    <n v="21"/>
    <x v="1"/>
    <x v="2"/>
    <x v="0"/>
    <x v="2"/>
  </r>
  <r>
    <n v="392489061"/>
    <s v="P. Akeherst"/>
    <x v="278"/>
    <s v="Jan"/>
    <n v="2024"/>
    <d v="1899-12-30T07:38:00"/>
    <x v="1"/>
    <x v="0"/>
    <n v="4"/>
    <x v="1"/>
    <s v="White"/>
    <x v="0"/>
    <x v="1"/>
    <m/>
    <n v="41"/>
    <s v="Delay"/>
    <x v="27"/>
    <n v="7"/>
    <x v="0"/>
    <x v="3"/>
    <x v="0"/>
    <x v="0"/>
  </r>
  <r>
    <n v="518940881"/>
    <s v="P. Cromblehome"/>
    <x v="229"/>
    <s v="Feb"/>
    <n v="2024"/>
    <d v="1899-12-30T03:30:00"/>
    <x v="5"/>
    <x v="0"/>
    <n v="61"/>
    <x v="0"/>
    <s v="White"/>
    <x v="0"/>
    <x v="1"/>
    <m/>
    <n v="56"/>
    <s v="Delay"/>
    <x v="11"/>
    <n v="3"/>
    <x v="3"/>
    <x v="0"/>
    <x v="2"/>
    <x v="0"/>
  </r>
  <r>
    <n v="632795714"/>
    <s v="P. Pinor"/>
    <x v="22"/>
    <s v="Jan"/>
    <n v="2024"/>
    <d v="1899-12-30T17:40:00"/>
    <x v="5"/>
    <x v="0"/>
    <n v="39"/>
    <x v="6"/>
    <s v="White"/>
    <x v="0"/>
    <x v="1"/>
    <m/>
    <n v="60"/>
    <s v="Delay"/>
    <x v="7"/>
    <n v="17"/>
    <x v="2"/>
    <x v="2"/>
    <x v="2"/>
    <x v="2"/>
  </r>
  <r>
    <n v="244511815"/>
    <s v="Q. Wigg"/>
    <x v="56"/>
    <s v="Aug"/>
    <n v="2024"/>
    <d v="1899-12-30T11:19:00"/>
    <x v="0"/>
    <x v="0"/>
    <n v="69"/>
    <x v="0"/>
    <s v="White"/>
    <x v="0"/>
    <x v="1"/>
    <m/>
    <n v="16"/>
    <s v="Within Time"/>
    <x v="26"/>
    <n v="11"/>
    <x v="0"/>
    <x v="2"/>
    <x v="1"/>
    <x v="2"/>
  </r>
  <r>
    <n v="883852880"/>
    <s v="Q. Straniero"/>
    <x v="348"/>
    <s v="May"/>
    <n v="2024"/>
    <d v="1899-12-30T09:43:00"/>
    <x v="2"/>
    <x v="0"/>
    <n v="53"/>
    <x v="2"/>
    <s v="White"/>
    <x v="0"/>
    <x v="1"/>
    <m/>
    <n v="19"/>
    <s v="Within Time"/>
    <x v="11"/>
    <n v="9"/>
    <x v="0"/>
    <x v="0"/>
    <x v="1"/>
    <x v="0"/>
  </r>
  <r>
    <n v="318211279"/>
    <s v="Q. Costley"/>
    <x v="207"/>
    <s v="Apr"/>
    <n v="2024"/>
    <d v="1899-12-30T08:00:00"/>
    <x v="6"/>
    <x v="0"/>
    <n v="58"/>
    <x v="2"/>
    <s v="White"/>
    <x v="0"/>
    <x v="1"/>
    <m/>
    <n v="26"/>
    <s v="Within Time"/>
    <x v="11"/>
    <n v="8"/>
    <x v="0"/>
    <x v="0"/>
    <x v="1"/>
    <x v="0"/>
  </r>
  <r>
    <n v="462934459"/>
    <s v="Q. O'Henehan"/>
    <x v="348"/>
    <s v="May"/>
    <n v="2024"/>
    <d v="1899-12-30T19:15:00"/>
    <x v="2"/>
    <x v="0"/>
    <n v="66"/>
    <x v="0"/>
    <s v="White"/>
    <x v="0"/>
    <x v="1"/>
    <m/>
    <n v="28"/>
    <s v="Within Time"/>
    <x v="11"/>
    <n v="19"/>
    <x v="1"/>
    <x v="0"/>
    <x v="1"/>
    <x v="0"/>
  </r>
  <r>
    <n v="288474512"/>
    <s v="Q. Quene"/>
    <x v="452"/>
    <s v="Jan"/>
    <n v="2024"/>
    <d v="1899-12-30T21:04:00"/>
    <x v="6"/>
    <x v="0"/>
    <n v="56"/>
    <x v="2"/>
    <s v="White"/>
    <x v="0"/>
    <x v="1"/>
    <m/>
    <n v="39"/>
    <s v="Delay"/>
    <x v="17"/>
    <n v="21"/>
    <x v="1"/>
    <x v="1"/>
    <x v="0"/>
    <x v="1"/>
  </r>
  <r>
    <n v="403569380"/>
    <s v="Q. Orr"/>
    <x v="198"/>
    <s v="May"/>
    <n v="2024"/>
    <d v="1899-12-30T00:53:00"/>
    <x v="5"/>
    <x v="0"/>
    <n v="60"/>
    <x v="0"/>
    <s v="White"/>
    <x v="0"/>
    <x v="1"/>
    <m/>
    <n v="44"/>
    <s v="Delay"/>
    <x v="24"/>
    <n v="0"/>
    <x v="3"/>
    <x v="1"/>
    <x v="0"/>
    <x v="1"/>
  </r>
  <r>
    <n v="322856482"/>
    <s v="Q. Mithun"/>
    <x v="151"/>
    <s v="Jun"/>
    <n v="2023"/>
    <d v="1899-12-30T12:55:00"/>
    <x v="6"/>
    <x v="0"/>
    <n v="66"/>
    <x v="0"/>
    <s v="White"/>
    <x v="0"/>
    <x v="1"/>
    <m/>
    <n v="46"/>
    <s v="Delay"/>
    <x v="0"/>
    <n v="12"/>
    <x v="2"/>
    <x v="0"/>
    <x v="2"/>
    <x v="0"/>
  </r>
  <r>
    <n v="284787721"/>
    <s v="Q. Louis"/>
    <x v="190"/>
    <s v="Sep"/>
    <n v="2024"/>
    <d v="1899-12-30T05:26:00"/>
    <x v="1"/>
    <x v="0"/>
    <n v="37"/>
    <x v="6"/>
    <s v="White"/>
    <x v="0"/>
    <x v="1"/>
    <m/>
    <n v="52"/>
    <s v="Delay"/>
    <x v="26"/>
    <n v="5"/>
    <x v="3"/>
    <x v="2"/>
    <x v="2"/>
    <x v="2"/>
  </r>
  <r>
    <n v="487704415"/>
    <s v="Q. Stenbridge"/>
    <x v="452"/>
    <s v="Jan"/>
    <n v="2024"/>
    <d v="1899-12-30T03:05:00"/>
    <x v="6"/>
    <x v="0"/>
    <n v="2"/>
    <x v="1"/>
    <s v="White"/>
    <x v="0"/>
    <x v="1"/>
    <m/>
    <n v="58"/>
    <s v="Delay"/>
    <x v="17"/>
    <n v="3"/>
    <x v="3"/>
    <x v="1"/>
    <x v="2"/>
    <x v="1"/>
  </r>
  <r>
    <n v="439451934"/>
    <s v="Q. Repper"/>
    <x v="400"/>
    <s v="Oct"/>
    <n v="2024"/>
    <d v="1899-12-30T05:57:00"/>
    <x v="2"/>
    <x v="0"/>
    <n v="5"/>
    <x v="4"/>
    <s v="White"/>
    <x v="0"/>
    <x v="1"/>
    <m/>
    <n v="58"/>
    <s v="Delay"/>
    <x v="14"/>
    <n v="5"/>
    <x v="3"/>
    <x v="0"/>
    <x v="2"/>
    <x v="0"/>
  </r>
  <r>
    <n v="183238555"/>
    <s v="R. Priestnall"/>
    <x v="516"/>
    <s v="Jun"/>
    <n v="2024"/>
    <d v="1899-12-30T16:35:00"/>
    <x v="3"/>
    <x v="0"/>
    <n v="77"/>
    <x v="5"/>
    <s v="White"/>
    <x v="0"/>
    <x v="1"/>
    <m/>
    <n v="10"/>
    <s v="Within Time"/>
    <x v="3"/>
    <n v="16"/>
    <x v="2"/>
    <x v="2"/>
    <x v="1"/>
    <x v="2"/>
  </r>
  <r>
    <n v="704529351"/>
    <s v="R. Stoddart"/>
    <x v="409"/>
    <s v="Aug"/>
    <n v="2024"/>
    <d v="1899-12-30T02:11:00"/>
    <x v="5"/>
    <x v="0"/>
    <n v="16"/>
    <x v="3"/>
    <s v="White"/>
    <x v="0"/>
    <x v="1"/>
    <m/>
    <n v="20"/>
    <s v="Within Time"/>
    <x v="11"/>
    <n v="2"/>
    <x v="3"/>
    <x v="0"/>
    <x v="1"/>
    <x v="0"/>
  </r>
  <r>
    <n v="822133323"/>
    <s v="R. Ashbolt"/>
    <x v="251"/>
    <s v="Jul"/>
    <n v="2024"/>
    <d v="1899-12-30T20:22:00"/>
    <x v="3"/>
    <x v="0"/>
    <n v="14"/>
    <x v="4"/>
    <s v="White"/>
    <x v="0"/>
    <x v="1"/>
    <m/>
    <n v="32"/>
    <s v="Delay"/>
    <x v="28"/>
    <n v="20"/>
    <x v="1"/>
    <x v="0"/>
    <x v="0"/>
    <x v="2"/>
  </r>
  <r>
    <n v="790494037"/>
    <s v="R. Kelemen"/>
    <x v="95"/>
    <s v="Sep"/>
    <n v="2024"/>
    <d v="1899-12-30T12:31:00"/>
    <x v="3"/>
    <x v="0"/>
    <n v="73"/>
    <x v="5"/>
    <s v="White"/>
    <x v="0"/>
    <x v="1"/>
    <m/>
    <n v="33"/>
    <s v="Delay"/>
    <x v="4"/>
    <n v="12"/>
    <x v="2"/>
    <x v="2"/>
    <x v="0"/>
    <x v="2"/>
  </r>
  <r>
    <n v="662048561"/>
    <s v="R. Bendixen"/>
    <x v="165"/>
    <s v="Oct"/>
    <n v="2023"/>
    <d v="1899-12-30T16:48:00"/>
    <x v="4"/>
    <x v="0"/>
    <n v="73"/>
    <x v="5"/>
    <s v="White"/>
    <x v="0"/>
    <x v="1"/>
    <m/>
    <n v="40"/>
    <s v="Delay"/>
    <x v="3"/>
    <n v="16"/>
    <x v="2"/>
    <x v="2"/>
    <x v="0"/>
    <x v="2"/>
  </r>
  <r>
    <n v="304569824"/>
    <s v="R. Tanfield"/>
    <x v="33"/>
    <s v="Jul"/>
    <n v="2024"/>
    <d v="1899-12-30T08:24:00"/>
    <x v="5"/>
    <x v="0"/>
    <n v="34"/>
    <x v="6"/>
    <s v="White"/>
    <x v="0"/>
    <x v="1"/>
    <m/>
    <n v="54"/>
    <s v="Delay"/>
    <x v="9"/>
    <n v="8"/>
    <x v="0"/>
    <x v="3"/>
    <x v="2"/>
    <x v="0"/>
  </r>
  <r>
    <n v="848918634"/>
    <s v="R. O'Noland"/>
    <x v="344"/>
    <s v="Sep"/>
    <n v="2024"/>
    <d v="1899-12-30T07:38:00"/>
    <x v="5"/>
    <x v="0"/>
    <n v="8"/>
    <x v="4"/>
    <s v="White"/>
    <x v="0"/>
    <x v="1"/>
    <m/>
    <n v="58"/>
    <s v="Delay"/>
    <x v="27"/>
    <n v="7"/>
    <x v="0"/>
    <x v="3"/>
    <x v="2"/>
    <x v="0"/>
  </r>
  <r>
    <n v="867810165"/>
    <s v="R. Bricket"/>
    <x v="220"/>
    <s v="Feb"/>
    <n v="2024"/>
    <d v="1899-12-30T06:30:00"/>
    <x v="2"/>
    <x v="0"/>
    <n v="47"/>
    <x v="2"/>
    <s v="White"/>
    <x v="0"/>
    <x v="1"/>
    <m/>
    <n v="58"/>
    <s v="Delay"/>
    <x v="13"/>
    <n v="6"/>
    <x v="0"/>
    <x v="2"/>
    <x v="2"/>
    <x v="2"/>
  </r>
  <r>
    <n v="719674238"/>
    <s v="S. Bruck"/>
    <x v="492"/>
    <s v="Oct"/>
    <n v="2024"/>
    <d v="1899-12-30T14:18:00"/>
    <x v="1"/>
    <x v="0"/>
    <n v="7"/>
    <x v="4"/>
    <s v="White"/>
    <x v="0"/>
    <x v="1"/>
    <m/>
    <n v="10"/>
    <s v="Within Time"/>
    <x v="7"/>
    <n v="14"/>
    <x v="2"/>
    <x v="2"/>
    <x v="1"/>
    <x v="2"/>
  </r>
  <r>
    <n v="591019686"/>
    <s v="S. Agutter"/>
    <x v="470"/>
    <s v="Nov"/>
    <n v="2023"/>
    <d v="1899-12-30T07:34:00"/>
    <x v="0"/>
    <x v="0"/>
    <n v="76"/>
    <x v="5"/>
    <s v="White"/>
    <x v="0"/>
    <x v="1"/>
    <m/>
    <n v="11"/>
    <s v="Within Time"/>
    <x v="19"/>
    <n v="7"/>
    <x v="0"/>
    <x v="3"/>
    <x v="1"/>
    <x v="1"/>
  </r>
  <r>
    <n v="725198534"/>
    <s v="S. Giacometti"/>
    <x v="334"/>
    <s v="Jun"/>
    <n v="2024"/>
    <d v="1899-12-30T21:12:00"/>
    <x v="5"/>
    <x v="0"/>
    <n v="44"/>
    <x v="6"/>
    <s v="White"/>
    <x v="0"/>
    <x v="1"/>
    <m/>
    <n v="12"/>
    <s v="Within Time"/>
    <x v="28"/>
    <n v="21"/>
    <x v="1"/>
    <x v="0"/>
    <x v="1"/>
    <x v="2"/>
  </r>
  <r>
    <n v="166503397"/>
    <s v="S. Hebblewaite"/>
    <x v="363"/>
    <s v="Sep"/>
    <n v="2024"/>
    <d v="1899-12-30T09:47:00"/>
    <x v="4"/>
    <x v="0"/>
    <n v="43"/>
    <x v="6"/>
    <s v="White"/>
    <x v="0"/>
    <x v="1"/>
    <m/>
    <n v="15"/>
    <s v="Within Time"/>
    <x v="30"/>
    <n v="9"/>
    <x v="0"/>
    <x v="3"/>
    <x v="1"/>
    <x v="1"/>
  </r>
  <r>
    <n v="195475384"/>
    <s v="S. Saltrese"/>
    <x v="116"/>
    <s v="Apr"/>
    <n v="2024"/>
    <d v="1899-12-30T04:49:00"/>
    <x v="0"/>
    <x v="0"/>
    <n v="34"/>
    <x v="6"/>
    <s v="White"/>
    <x v="0"/>
    <x v="1"/>
    <m/>
    <n v="20"/>
    <s v="Within Time"/>
    <x v="24"/>
    <n v="4"/>
    <x v="3"/>
    <x v="1"/>
    <x v="1"/>
    <x v="1"/>
  </r>
  <r>
    <n v="577118469"/>
    <s v="S. Atyea"/>
    <x v="480"/>
    <s v="Dec"/>
    <n v="2023"/>
    <d v="1899-12-30T09:11:00"/>
    <x v="6"/>
    <x v="0"/>
    <n v="55"/>
    <x v="2"/>
    <s v="White"/>
    <x v="0"/>
    <x v="1"/>
    <m/>
    <n v="33"/>
    <s v="Delay"/>
    <x v="5"/>
    <n v="9"/>
    <x v="0"/>
    <x v="0"/>
    <x v="0"/>
    <x v="0"/>
  </r>
  <r>
    <n v="826516666"/>
    <s v="S. Eddisford"/>
    <x v="224"/>
    <s v="May"/>
    <n v="2024"/>
    <d v="1899-12-30T17:08:00"/>
    <x v="2"/>
    <x v="0"/>
    <n v="51"/>
    <x v="2"/>
    <s v="White"/>
    <x v="0"/>
    <x v="1"/>
    <m/>
    <n v="43"/>
    <s v="Delay"/>
    <x v="30"/>
    <n v="17"/>
    <x v="2"/>
    <x v="3"/>
    <x v="0"/>
    <x v="1"/>
  </r>
  <r>
    <n v="688612082"/>
    <s v="S. Kenan"/>
    <x v="421"/>
    <s v="Jul"/>
    <n v="2024"/>
    <d v="1899-12-30T05:57:00"/>
    <x v="6"/>
    <x v="0"/>
    <n v="23"/>
    <x v="3"/>
    <s v="White"/>
    <x v="0"/>
    <x v="1"/>
    <m/>
    <n v="44"/>
    <s v="Delay"/>
    <x v="17"/>
    <n v="5"/>
    <x v="3"/>
    <x v="1"/>
    <x v="0"/>
    <x v="1"/>
  </r>
  <r>
    <n v="690771528"/>
    <s v="S. Brendish"/>
    <x v="541"/>
    <s v="Jun"/>
    <n v="2023"/>
    <d v="1899-12-30T14:06:00"/>
    <x v="2"/>
    <x v="0"/>
    <n v="61"/>
    <x v="0"/>
    <s v="White"/>
    <x v="0"/>
    <x v="1"/>
    <m/>
    <n v="46"/>
    <s v="Delay"/>
    <x v="4"/>
    <n v="14"/>
    <x v="2"/>
    <x v="2"/>
    <x v="2"/>
    <x v="2"/>
  </r>
  <r>
    <n v="783125617"/>
    <s v="S. Dawidsohn"/>
    <x v="412"/>
    <s v="Jan"/>
    <n v="2024"/>
    <d v="1899-12-30T13:14:00"/>
    <x v="6"/>
    <x v="0"/>
    <n v="71"/>
    <x v="5"/>
    <s v="White"/>
    <x v="0"/>
    <x v="1"/>
    <m/>
    <n v="47"/>
    <s v="Delay"/>
    <x v="12"/>
    <n v="13"/>
    <x v="2"/>
    <x v="2"/>
    <x v="2"/>
    <x v="2"/>
  </r>
  <r>
    <n v="239185713"/>
    <s v="S. Scorrer"/>
    <x v="120"/>
    <s v="Jul"/>
    <n v="2024"/>
    <d v="1899-12-30T16:42:00"/>
    <x v="6"/>
    <x v="0"/>
    <n v="76"/>
    <x v="5"/>
    <s v="White"/>
    <x v="0"/>
    <x v="1"/>
    <m/>
    <n v="50"/>
    <s v="Delay"/>
    <x v="11"/>
    <n v="16"/>
    <x v="2"/>
    <x v="0"/>
    <x v="2"/>
    <x v="0"/>
  </r>
  <r>
    <n v="803801729"/>
    <s v="S. Jukes"/>
    <x v="57"/>
    <s v="Aug"/>
    <n v="2023"/>
    <d v="1899-12-30T23:17:00"/>
    <x v="4"/>
    <x v="0"/>
    <n v="36"/>
    <x v="6"/>
    <s v="White"/>
    <x v="0"/>
    <x v="1"/>
    <m/>
    <n v="51"/>
    <s v="Delay"/>
    <x v="20"/>
    <n v="23"/>
    <x v="1"/>
    <x v="3"/>
    <x v="2"/>
    <x v="0"/>
  </r>
  <r>
    <n v="355487016"/>
    <s v="S. Chue"/>
    <x v="85"/>
    <s v="Aug"/>
    <n v="2023"/>
    <d v="1899-12-30T01:41:00"/>
    <x v="1"/>
    <x v="0"/>
    <n v="15"/>
    <x v="3"/>
    <s v="White"/>
    <x v="0"/>
    <x v="1"/>
    <m/>
    <n v="53"/>
    <s v="Delay"/>
    <x v="7"/>
    <n v="1"/>
    <x v="3"/>
    <x v="2"/>
    <x v="2"/>
    <x v="2"/>
  </r>
  <r>
    <n v="599282215"/>
    <s v="S. Houseman"/>
    <x v="173"/>
    <s v="Feb"/>
    <n v="2024"/>
    <d v="1899-12-30T04:50:00"/>
    <x v="6"/>
    <x v="0"/>
    <n v="11"/>
    <x v="4"/>
    <s v="White"/>
    <x v="0"/>
    <x v="1"/>
    <m/>
    <n v="55"/>
    <s v="Delay"/>
    <x v="0"/>
    <n v="4"/>
    <x v="3"/>
    <x v="0"/>
    <x v="2"/>
    <x v="0"/>
  </r>
  <r>
    <n v="798166239"/>
    <s v="T. Geggus"/>
    <x v="144"/>
    <s v="Apr"/>
    <n v="2024"/>
    <d v="1899-12-30T19:39:00"/>
    <x v="4"/>
    <x v="0"/>
    <n v="49"/>
    <x v="2"/>
    <s v="White"/>
    <x v="0"/>
    <x v="1"/>
    <m/>
    <n v="10"/>
    <s v="Within Time"/>
    <x v="1"/>
    <n v="19"/>
    <x v="1"/>
    <x v="0"/>
    <x v="1"/>
    <x v="0"/>
  </r>
  <r>
    <n v="852950715"/>
    <s v="T. Antrim"/>
    <x v="314"/>
    <s v="Sep"/>
    <n v="2024"/>
    <d v="1899-12-30T22:37:00"/>
    <x v="2"/>
    <x v="0"/>
    <n v="38"/>
    <x v="6"/>
    <s v="White"/>
    <x v="0"/>
    <x v="1"/>
    <m/>
    <n v="12"/>
    <s v="Within Time"/>
    <x v="5"/>
    <n v="22"/>
    <x v="1"/>
    <x v="0"/>
    <x v="1"/>
    <x v="0"/>
  </r>
  <r>
    <n v="879072777"/>
    <s v="T. McReynolds"/>
    <x v="260"/>
    <s v="Feb"/>
    <n v="2024"/>
    <d v="1899-12-30T05:49:00"/>
    <x v="1"/>
    <x v="0"/>
    <n v="32"/>
    <x v="6"/>
    <s v="White"/>
    <x v="0"/>
    <x v="1"/>
    <m/>
    <n v="14"/>
    <s v="Within Time"/>
    <x v="15"/>
    <n v="5"/>
    <x v="3"/>
    <x v="2"/>
    <x v="1"/>
    <x v="2"/>
  </r>
  <r>
    <n v="295293253"/>
    <s v="T. Tuffield"/>
    <x v="469"/>
    <s v="Jul"/>
    <n v="2024"/>
    <d v="1899-12-30T08:43:00"/>
    <x v="6"/>
    <x v="0"/>
    <n v="4"/>
    <x v="1"/>
    <s v="White"/>
    <x v="0"/>
    <x v="1"/>
    <m/>
    <n v="15"/>
    <s v="Within Time"/>
    <x v="12"/>
    <n v="8"/>
    <x v="0"/>
    <x v="2"/>
    <x v="1"/>
    <x v="2"/>
  </r>
  <r>
    <n v="245931809"/>
    <s v="T. McGurn"/>
    <x v="533"/>
    <s v="Oct"/>
    <n v="2023"/>
    <d v="1899-12-30T00:16:00"/>
    <x v="5"/>
    <x v="0"/>
    <n v="20"/>
    <x v="3"/>
    <s v="White"/>
    <x v="0"/>
    <x v="1"/>
    <m/>
    <n v="15"/>
    <s v="Within Time"/>
    <x v="22"/>
    <n v="0"/>
    <x v="3"/>
    <x v="1"/>
    <x v="1"/>
    <x v="1"/>
  </r>
  <r>
    <n v="323130778"/>
    <s v="T. O'Luney"/>
    <x v="406"/>
    <s v="Oct"/>
    <n v="2023"/>
    <d v="1899-12-30T11:56:00"/>
    <x v="4"/>
    <x v="0"/>
    <n v="79"/>
    <x v="5"/>
    <s v="White"/>
    <x v="0"/>
    <x v="1"/>
    <m/>
    <n v="22"/>
    <s v="Within Time"/>
    <x v="30"/>
    <n v="11"/>
    <x v="0"/>
    <x v="3"/>
    <x v="1"/>
    <x v="1"/>
  </r>
  <r>
    <n v="292430162"/>
    <s v="T. Mose"/>
    <x v="202"/>
    <s v="Apr"/>
    <n v="2023"/>
    <d v="1899-12-30T13:50:00"/>
    <x v="1"/>
    <x v="0"/>
    <n v="55"/>
    <x v="2"/>
    <s v="White"/>
    <x v="0"/>
    <x v="1"/>
    <m/>
    <n v="28"/>
    <s v="Within Time"/>
    <x v="13"/>
    <n v="13"/>
    <x v="2"/>
    <x v="2"/>
    <x v="1"/>
    <x v="2"/>
  </r>
  <r>
    <n v="449110502"/>
    <s v="T. Kemsley"/>
    <x v="274"/>
    <s v="Dec"/>
    <n v="2023"/>
    <d v="1899-12-30T22:09:00"/>
    <x v="1"/>
    <x v="0"/>
    <n v="39"/>
    <x v="6"/>
    <s v="White"/>
    <x v="0"/>
    <x v="1"/>
    <m/>
    <n v="35"/>
    <s v="Delay"/>
    <x v="12"/>
    <n v="22"/>
    <x v="1"/>
    <x v="2"/>
    <x v="0"/>
    <x v="2"/>
  </r>
  <r>
    <n v="825284860"/>
    <s v="T. Darnborough"/>
    <x v="37"/>
    <s v="May"/>
    <n v="2023"/>
    <d v="1899-12-30T03:51:00"/>
    <x v="1"/>
    <x v="0"/>
    <n v="29"/>
    <x v="3"/>
    <s v="White"/>
    <x v="0"/>
    <x v="1"/>
    <m/>
    <n v="36"/>
    <s v="Delay"/>
    <x v="23"/>
    <n v="3"/>
    <x v="3"/>
    <x v="2"/>
    <x v="0"/>
    <x v="2"/>
  </r>
  <r>
    <n v="771937381"/>
    <s v="T. Beddow"/>
    <x v="145"/>
    <s v="May"/>
    <n v="2023"/>
    <d v="1899-12-30T18:43:00"/>
    <x v="3"/>
    <x v="0"/>
    <n v="53"/>
    <x v="2"/>
    <s v="White"/>
    <x v="0"/>
    <x v="1"/>
    <m/>
    <n v="36"/>
    <s v="Delay"/>
    <x v="28"/>
    <n v="18"/>
    <x v="1"/>
    <x v="0"/>
    <x v="0"/>
    <x v="2"/>
  </r>
  <r>
    <n v="153475777"/>
    <s v="T. Gardner"/>
    <x v="341"/>
    <s v="Apr"/>
    <n v="2024"/>
    <d v="1899-12-30T05:10:00"/>
    <x v="2"/>
    <x v="0"/>
    <n v="20"/>
    <x v="3"/>
    <s v="White"/>
    <x v="0"/>
    <x v="1"/>
    <m/>
    <n v="49"/>
    <s v="Delay"/>
    <x v="6"/>
    <n v="5"/>
    <x v="3"/>
    <x v="3"/>
    <x v="2"/>
    <x v="0"/>
  </r>
  <r>
    <n v="533960679"/>
    <s v="T. Sagg"/>
    <x v="29"/>
    <s v="Aug"/>
    <n v="2024"/>
    <d v="1899-12-30T03:51:00"/>
    <x v="4"/>
    <x v="0"/>
    <n v="17"/>
    <x v="3"/>
    <s v="White"/>
    <x v="0"/>
    <x v="1"/>
    <m/>
    <n v="54"/>
    <s v="Delay"/>
    <x v="18"/>
    <n v="3"/>
    <x v="3"/>
    <x v="1"/>
    <x v="2"/>
    <x v="1"/>
  </r>
  <r>
    <n v="630724041"/>
    <s v="T. Huygens"/>
    <x v="69"/>
    <s v="Mar"/>
    <n v="2024"/>
    <d v="1899-12-30T18:55:00"/>
    <x v="2"/>
    <x v="0"/>
    <n v="51"/>
    <x v="2"/>
    <s v="White"/>
    <x v="0"/>
    <x v="1"/>
    <m/>
    <n v="57"/>
    <s v="Delay"/>
    <x v="16"/>
    <n v="18"/>
    <x v="1"/>
    <x v="1"/>
    <x v="2"/>
    <x v="1"/>
  </r>
  <r>
    <n v="441256841"/>
    <s v="U. Dummett"/>
    <x v="357"/>
    <s v="Sep"/>
    <n v="2024"/>
    <d v="1899-12-30T14:40:00"/>
    <x v="6"/>
    <x v="0"/>
    <n v="9"/>
    <x v="4"/>
    <s v="White"/>
    <x v="0"/>
    <x v="1"/>
    <m/>
    <n v="11"/>
    <s v="Within Time"/>
    <x v="14"/>
    <n v="14"/>
    <x v="2"/>
    <x v="0"/>
    <x v="1"/>
    <x v="0"/>
  </r>
  <r>
    <n v="272797769"/>
    <s v="U. Blow"/>
    <x v="37"/>
    <s v="May"/>
    <n v="2023"/>
    <d v="1899-12-30T15:23:00"/>
    <x v="1"/>
    <x v="0"/>
    <n v="48"/>
    <x v="2"/>
    <s v="White"/>
    <x v="0"/>
    <x v="1"/>
    <m/>
    <n v="11"/>
    <s v="Within Time"/>
    <x v="23"/>
    <n v="15"/>
    <x v="2"/>
    <x v="2"/>
    <x v="1"/>
    <x v="2"/>
  </r>
  <r>
    <n v="251610833"/>
    <s v="U. Grastye"/>
    <x v="504"/>
    <s v="May"/>
    <n v="2023"/>
    <d v="1899-12-30T17:28:00"/>
    <x v="6"/>
    <x v="0"/>
    <n v="29"/>
    <x v="3"/>
    <s v="White"/>
    <x v="0"/>
    <x v="1"/>
    <m/>
    <n v="12"/>
    <s v="Within Time"/>
    <x v="17"/>
    <n v="17"/>
    <x v="2"/>
    <x v="1"/>
    <x v="1"/>
    <x v="1"/>
  </r>
  <r>
    <n v="145731016"/>
    <s v="U. McGinnell"/>
    <x v="223"/>
    <s v="Aug"/>
    <n v="2024"/>
    <d v="1899-12-30T01:43:00"/>
    <x v="5"/>
    <x v="0"/>
    <n v="20"/>
    <x v="3"/>
    <s v="White"/>
    <x v="0"/>
    <x v="1"/>
    <m/>
    <n v="19"/>
    <s v="Within Time"/>
    <x v="12"/>
    <n v="1"/>
    <x v="3"/>
    <x v="2"/>
    <x v="1"/>
    <x v="2"/>
  </r>
  <r>
    <n v="304402890"/>
    <s v="U. Grattage"/>
    <x v="516"/>
    <s v="Jun"/>
    <n v="2024"/>
    <d v="1899-12-30T22:31:00"/>
    <x v="3"/>
    <x v="0"/>
    <n v="23"/>
    <x v="3"/>
    <s v="White"/>
    <x v="0"/>
    <x v="1"/>
    <m/>
    <n v="19"/>
    <s v="Within Time"/>
    <x v="3"/>
    <n v="22"/>
    <x v="1"/>
    <x v="2"/>
    <x v="1"/>
    <x v="2"/>
  </r>
  <r>
    <n v="399141417"/>
    <s v="U. Drought"/>
    <x v="192"/>
    <s v="Feb"/>
    <n v="2024"/>
    <d v="1899-12-30T14:05:00"/>
    <x v="3"/>
    <x v="0"/>
    <n v="58"/>
    <x v="2"/>
    <s v="White"/>
    <x v="0"/>
    <x v="1"/>
    <m/>
    <n v="21"/>
    <s v="Within Time"/>
    <x v="25"/>
    <n v="14"/>
    <x v="2"/>
    <x v="0"/>
    <x v="1"/>
    <x v="0"/>
  </r>
  <r>
    <n v="704489992"/>
    <s v="U. Handley"/>
    <x v="223"/>
    <s v="Aug"/>
    <n v="2024"/>
    <d v="1899-12-30T03:21:00"/>
    <x v="5"/>
    <x v="0"/>
    <n v="15"/>
    <x v="3"/>
    <s v="White"/>
    <x v="0"/>
    <x v="1"/>
    <m/>
    <n v="24"/>
    <s v="Within Time"/>
    <x v="12"/>
    <n v="3"/>
    <x v="3"/>
    <x v="2"/>
    <x v="1"/>
    <x v="2"/>
  </r>
  <r>
    <n v="772415673"/>
    <s v="U. Saltwell"/>
    <x v="188"/>
    <s v="Aug"/>
    <n v="2023"/>
    <d v="1899-12-30T19:04:00"/>
    <x v="4"/>
    <x v="0"/>
    <n v="51"/>
    <x v="2"/>
    <s v="White"/>
    <x v="0"/>
    <x v="1"/>
    <m/>
    <n v="30"/>
    <s v="Delay"/>
    <x v="26"/>
    <n v="19"/>
    <x v="1"/>
    <x v="2"/>
    <x v="1"/>
    <x v="2"/>
  </r>
  <r>
    <n v="784568762"/>
    <s v="U. Howard - Gater"/>
    <x v="351"/>
    <s v="Oct"/>
    <n v="2024"/>
    <d v="1899-12-30T19:50:00"/>
    <x v="0"/>
    <x v="0"/>
    <n v="7"/>
    <x v="4"/>
    <s v="White"/>
    <x v="0"/>
    <x v="1"/>
    <m/>
    <n v="31"/>
    <s v="Delay"/>
    <x v="12"/>
    <n v="19"/>
    <x v="1"/>
    <x v="2"/>
    <x v="0"/>
    <x v="2"/>
  </r>
  <r>
    <n v="163690005"/>
    <s v="U. Kalinsky"/>
    <x v="76"/>
    <s v="Jun"/>
    <n v="2024"/>
    <d v="1899-12-30T00:19:00"/>
    <x v="1"/>
    <x v="0"/>
    <n v="18"/>
    <x v="3"/>
    <s v="White"/>
    <x v="0"/>
    <x v="1"/>
    <m/>
    <n v="36"/>
    <s v="Delay"/>
    <x v="4"/>
    <n v="0"/>
    <x v="3"/>
    <x v="2"/>
    <x v="0"/>
    <x v="2"/>
  </r>
  <r>
    <n v="559895498"/>
    <s v="U. Holmyard"/>
    <x v="199"/>
    <s v="Dec"/>
    <n v="2023"/>
    <d v="1899-12-30T04:39:00"/>
    <x v="1"/>
    <x v="0"/>
    <n v="39"/>
    <x v="6"/>
    <s v="White"/>
    <x v="0"/>
    <x v="1"/>
    <m/>
    <n v="37"/>
    <s v="Delay"/>
    <x v="17"/>
    <n v="4"/>
    <x v="3"/>
    <x v="1"/>
    <x v="0"/>
    <x v="1"/>
  </r>
  <r>
    <n v="610499067"/>
    <s v="U. Heady"/>
    <x v="71"/>
    <s v="Jul"/>
    <n v="2023"/>
    <d v="1899-12-30T21:09:00"/>
    <x v="0"/>
    <x v="0"/>
    <n v="54"/>
    <x v="2"/>
    <s v="White"/>
    <x v="0"/>
    <x v="1"/>
    <m/>
    <n v="49"/>
    <s v="Delay"/>
    <x v="5"/>
    <n v="21"/>
    <x v="1"/>
    <x v="0"/>
    <x v="2"/>
    <x v="0"/>
  </r>
  <r>
    <n v="382290136"/>
    <s v="U. Pacey"/>
    <x v="428"/>
    <s v="Aug"/>
    <n v="2024"/>
    <d v="1899-12-30T15:22:00"/>
    <x v="2"/>
    <x v="0"/>
    <n v="66"/>
    <x v="0"/>
    <s v="White"/>
    <x v="0"/>
    <x v="1"/>
    <m/>
    <n v="54"/>
    <s v="Delay"/>
    <x v="21"/>
    <n v="15"/>
    <x v="2"/>
    <x v="1"/>
    <x v="2"/>
    <x v="1"/>
  </r>
  <r>
    <n v="766801138"/>
    <s v="U. Monckman"/>
    <x v="527"/>
    <s v="Jul"/>
    <n v="2023"/>
    <d v="1899-12-30T13:50:00"/>
    <x v="4"/>
    <x v="0"/>
    <n v="43"/>
    <x v="6"/>
    <s v="White"/>
    <x v="0"/>
    <x v="1"/>
    <m/>
    <n v="58"/>
    <s v="Delay"/>
    <x v="8"/>
    <n v="13"/>
    <x v="2"/>
    <x v="3"/>
    <x v="2"/>
    <x v="1"/>
  </r>
  <r>
    <n v="557585294"/>
    <s v="U. Mullane"/>
    <x v="416"/>
    <s v="Jun"/>
    <n v="2023"/>
    <d v="1899-12-30T02:49:00"/>
    <x v="4"/>
    <x v="0"/>
    <n v="77"/>
    <x v="5"/>
    <s v="White"/>
    <x v="0"/>
    <x v="1"/>
    <m/>
    <n v="59"/>
    <s v="Delay"/>
    <x v="9"/>
    <n v="2"/>
    <x v="3"/>
    <x v="3"/>
    <x v="2"/>
    <x v="0"/>
  </r>
  <r>
    <n v="675046457"/>
    <s v="V. Izod"/>
    <x v="51"/>
    <s v="Mar"/>
    <n v="2024"/>
    <d v="1899-12-30T14:04:00"/>
    <x v="6"/>
    <x v="0"/>
    <n v="51"/>
    <x v="2"/>
    <s v="White"/>
    <x v="0"/>
    <x v="1"/>
    <m/>
    <n v="20"/>
    <s v="Within Time"/>
    <x v="18"/>
    <n v="14"/>
    <x v="2"/>
    <x v="1"/>
    <x v="1"/>
    <x v="1"/>
  </r>
  <r>
    <n v="436490280"/>
    <s v="V. Gladdifh"/>
    <x v="487"/>
    <s v="Mar"/>
    <n v="2024"/>
    <d v="1899-12-30T16:10:00"/>
    <x v="0"/>
    <x v="0"/>
    <n v="4"/>
    <x v="1"/>
    <s v="White"/>
    <x v="0"/>
    <x v="1"/>
    <m/>
    <n v="21"/>
    <s v="Within Time"/>
    <x v="22"/>
    <n v="16"/>
    <x v="2"/>
    <x v="1"/>
    <x v="1"/>
    <x v="1"/>
  </r>
  <r>
    <n v="400060553"/>
    <s v="V. Mourant"/>
    <x v="12"/>
    <s v="Nov"/>
    <n v="2023"/>
    <d v="1899-12-30T08:14:00"/>
    <x v="3"/>
    <x v="0"/>
    <n v="66"/>
    <x v="0"/>
    <s v="White"/>
    <x v="0"/>
    <x v="1"/>
    <m/>
    <n v="22"/>
    <s v="Within Time"/>
    <x v="9"/>
    <n v="8"/>
    <x v="0"/>
    <x v="3"/>
    <x v="1"/>
    <x v="0"/>
  </r>
  <r>
    <n v="219341593"/>
    <s v="V. Pyvis"/>
    <x v="281"/>
    <s v="Jan"/>
    <n v="2024"/>
    <d v="1899-12-30T08:08:00"/>
    <x v="2"/>
    <x v="0"/>
    <n v="61"/>
    <x v="0"/>
    <s v="White"/>
    <x v="0"/>
    <x v="1"/>
    <m/>
    <n v="25"/>
    <s v="Within Time"/>
    <x v="2"/>
    <n v="8"/>
    <x v="0"/>
    <x v="1"/>
    <x v="1"/>
    <x v="1"/>
  </r>
  <r>
    <n v="314498117"/>
    <s v="V. Joss"/>
    <x v="341"/>
    <s v="Apr"/>
    <n v="2024"/>
    <d v="1899-12-30T04:37:00"/>
    <x v="2"/>
    <x v="0"/>
    <n v="18"/>
    <x v="3"/>
    <s v="White"/>
    <x v="0"/>
    <x v="1"/>
    <m/>
    <n v="26"/>
    <s v="Within Time"/>
    <x v="6"/>
    <n v="4"/>
    <x v="3"/>
    <x v="3"/>
    <x v="1"/>
    <x v="0"/>
  </r>
  <r>
    <n v="252137326"/>
    <s v="V. Clemintoni"/>
    <x v="213"/>
    <s v="Jun"/>
    <n v="2023"/>
    <d v="1899-12-30T08:45:00"/>
    <x v="4"/>
    <x v="0"/>
    <n v="15"/>
    <x v="3"/>
    <s v="White"/>
    <x v="0"/>
    <x v="1"/>
    <m/>
    <n v="30"/>
    <s v="Delay"/>
    <x v="7"/>
    <n v="8"/>
    <x v="0"/>
    <x v="2"/>
    <x v="1"/>
    <x v="2"/>
  </r>
  <r>
    <n v="162069717"/>
    <s v="V. Brabon"/>
    <x v="201"/>
    <s v="Jul"/>
    <n v="2024"/>
    <d v="1899-12-30T17:03:00"/>
    <x v="1"/>
    <x v="0"/>
    <n v="18"/>
    <x v="3"/>
    <s v="White"/>
    <x v="0"/>
    <x v="1"/>
    <m/>
    <n v="31"/>
    <s v="Delay"/>
    <x v="27"/>
    <n v="17"/>
    <x v="2"/>
    <x v="3"/>
    <x v="0"/>
    <x v="0"/>
  </r>
  <r>
    <n v="858267075"/>
    <s v="V. Gedge"/>
    <x v="132"/>
    <s v="Jan"/>
    <n v="2024"/>
    <d v="1899-12-30T14:26:00"/>
    <x v="3"/>
    <x v="0"/>
    <n v="14"/>
    <x v="4"/>
    <s v="White"/>
    <x v="0"/>
    <x v="1"/>
    <m/>
    <n v="34"/>
    <s v="Delay"/>
    <x v="16"/>
    <n v="14"/>
    <x v="2"/>
    <x v="1"/>
    <x v="0"/>
    <x v="1"/>
  </r>
  <r>
    <n v="609943506"/>
    <s v="V. Dexter"/>
    <x v="433"/>
    <s v="Jan"/>
    <n v="2024"/>
    <d v="1899-12-30T14:12:00"/>
    <x v="3"/>
    <x v="0"/>
    <n v="35"/>
    <x v="6"/>
    <s v="White"/>
    <x v="0"/>
    <x v="1"/>
    <m/>
    <n v="38"/>
    <s v="Delay"/>
    <x v="26"/>
    <n v="14"/>
    <x v="2"/>
    <x v="2"/>
    <x v="0"/>
    <x v="2"/>
  </r>
  <r>
    <n v="599497187"/>
    <s v="V. Ayars"/>
    <x v="95"/>
    <s v="Sep"/>
    <n v="2024"/>
    <d v="1899-12-30T05:00:00"/>
    <x v="3"/>
    <x v="0"/>
    <n v="49"/>
    <x v="2"/>
    <s v="White"/>
    <x v="0"/>
    <x v="1"/>
    <m/>
    <n v="42"/>
    <s v="Delay"/>
    <x v="4"/>
    <n v="5"/>
    <x v="3"/>
    <x v="2"/>
    <x v="0"/>
    <x v="2"/>
  </r>
  <r>
    <n v="321165497"/>
    <s v="W. Armin"/>
    <x v="19"/>
    <s v="Jun"/>
    <n v="2023"/>
    <d v="1899-12-30T09:33:00"/>
    <x v="5"/>
    <x v="0"/>
    <n v="74"/>
    <x v="5"/>
    <s v="White"/>
    <x v="0"/>
    <x v="1"/>
    <m/>
    <n v="12"/>
    <s v="Within Time"/>
    <x v="12"/>
    <n v="9"/>
    <x v="0"/>
    <x v="2"/>
    <x v="1"/>
    <x v="2"/>
  </r>
  <r>
    <n v="885035752"/>
    <s v="W. Boast"/>
    <x v="542"/>
    <s v="May"/>
    <n v="2023"/>
    <d v="1899-12-30T15:54:00"/>
    <x v="0"/>
    <x v="0"/>
    <n v="36"/>
    <x v="6"/>
    <s v="White"/>
    <x v="0"/>
    <x v="1"/>
    <m/>
    <n v="13"/>
    <s v="Within Time"/>
    <x v="29"/>
    <n v="15"/>
    <x v="2"/>
    <x v="2"/>
    <x v="1"/>
    <x v="2"/>
  </r>
  <r>
    <n v="438207959"/>
    <s v="W. Glisenan"/>
    <x v="213"/>
    <s v="Jun"/>
    <n v="2023"/>
    <d v="1899-12-30T07:57:00"/>
    <x v="4"/>
    <x v="0"/>
    <n v="62"/>
    <x v="0"/>
    <s v="White"/>
    <x v="0"/>
    <x v="1"/>
    <m/>
    <n v="20"/>
    <s v="Within Time"/>
    <x v="7"/>
    <n v="7"/>
    <x v="0"/>
    <x v="2"/>
    <x v="1"/>
    <x v="2"/>
  </r>
  <r>
    <n v="343518410"/>
    <s v="W. Silverlock"/>
    <x v="153"/>
    <s v="Sep"/>
    <n v="2023"/>
    <d v="1899-12-30T18:02:00"/>
    <x v="2"/>
    <x v="0"/>
    <n v="36"/>
    <x v="6"/>
    <s v="White"/>
    <x v="0"/>
    <x v="1"/>
    <m/>
    <n v="28"/>
    <s v="Within Time"/>
    <x v="28"/>
    <n v="18"/>
    <x v="1"/>
    <x v="0"/>
    <x v="1"/>
    <x v="2"/>
  </r>
  <r>
    <n v="459589413"/>
    <s v="W. Allsworth"/>
    <x v="193"/>
    <s v="Sep"/>
    <n v="2024"/>
    <d v="1899-12-30T01:51:00"/>
    <x v="3"/>
    <x v="0"/>
    <n v="20"/>
    <x v="3"/>
    <s v="White"/>
    <x v="0"/>
    <x v="1"/>
    <m/>
    <n v="29"/>
    <s v="Within Time"/>
    <x v="21"/>
    <n v="1"/>
    <x v="3"/>
    <x v="1"/>
    <x v="1"/>
    <x v="1"/>
  </r>
  <r>
    <n v="881896019"/>
    <s v="W. Grieger"/>
    <x v="10"/>
    <s v="Jul"/>
    <n v="2024"/>
    <d v="1899-12-30T01:48:00"/>
    <x v="5"/>
    <x v="0"/>
    <n v="49"/>
    <x v="2"/>
    <s v="White"/>
    <x v="0"/>
    <x v="1"/>
    <m/>
    <n v="35"/>
    <s v="Delay"/>
    <x v="7"/>
    <n v="1"/>
    <x v="3"/>
    <x v="2"/>
    <x v="0"/>
    <x v="2"/>
  </r>
  <r>
    <n v="143315826"/>
    <s v="W. Posnette"/>
    <x v="202"/>
    <s v="Apr"/>
    <n v="2023"/>
    <d v="1899-12-30T00:44:00"/>
    <x v="1"/>
    <x v="0"/>
    <n v="44"/>
    <x v="6"/>
    <s v="White"/>
    <x v="0"/>
    <x v="1"/>
    <m/>
    <n v="37"/>
    <s v="Delay"/>
    <x v="13"/>
    <n v="0"/>
    <x v="3"/>
    <x v="2"/>
    <x v="0"/>
    <x v="2"/>
  </r>
  <r>
    <n v="221484216"/>
    <s v="W. Tomasino"/>
    <x v="178"/>
    <s v="Apr"/>
    <n v="2024"/>
    <d v="1899-12-30T08:16:00"/>
    <x v="1"/>
    <x v="0"/>
    <n v="54"/>
    <x v="2"/>
    <s v="White"/>
    <x v="0"/>
    <x v="1"/>
    <m/>
    <n v="47"/>
    <s v="Delay"/>
    <x v="0"/>
    <n v="8"/>
    <x v="0"/>
    <x v="0"/>
    <x v="2"/>
    <x v="0"/>
  </r>
  <r>
    <n v="391778971"/>
    <s v="W. Laxon"/>
    <x v="281"/>
    <s v="Jan"/>
    <n v="2024"/>
    <d v="1899-12-30T16:22:00"/>
    <x v="2"/>
    <x v="0"/>
    <n v="5"/>
    <x v="4"/>
    <s v="White"/>
    <x v="0"/>
    <x v="1"/>
    <m/>
    <n v="48"/>
    <s v="Delay"/>
    <x v="2"/>
    <n v="16"/>
    <x v="2"/>
    <x v="1"/>
    <x v="2"/>
    <x v="1"/>
  </r>
  <r>
    <n v="260144032"/>
    <s v="W. Rustan"/>
    <x v="42"/>
    <s v="Oct"/>
    <n v="2023"/>
    <d v="1899-12-30T16:46:00"/>
    <x v="0"/>
    <x v="0"/>
    <n v="53"/>
    <x v="2"/>
    <s v="White"/>
    <x v="0"/>
    <x v="1"/>
    <m/>
    <n v="51"/>
    <s v="Delay"/>
    <x v="6"/>
    <n v="16"/>
    <x v="2"/>
    <x v="3"/>
    <x v="2"/>
    <x v="0"/>
  </r>
  <r>
    <n v="300761975"/>
    <s v="W. Tooby"/>
    <x v="64"/>
    <s v="Mar"/>
    <n v="2024"/>
    <d v="1899-12-30T18:01:00"/>
    <x v="5"/>
    <x v="0"/>
    <n v="19"/>
    <x v="3"/>
    <s v="White"/>
    <x v="0"/>
    <x v="1"/>
    <m/>
    <n v="54"/>
    <s v="Delay"/>
    <x v="13"/>
    <n v="18"/>
    <x v="1"/>
    <x v="2"/>
    <x v="2"/>
    <x v="2"/>
  </r>
  <r>
    <n v="177269806"/>
    <s v="X. MacGibbon"/>
    <x v="319"/>
    <s v="Oct"/>
    <n v="2024"/>
    <d v="1899-12-30T08:49:00"/>
    <x v="0"/>
    <x v="0"/>
    <n v="65"/>
    <x v="0"/>
    <s v="White"/>
    <x v="0"/>
    <x v="1"/>
    <m/>
    <n v="16"/>
    <s v="Within Time"/>
    <x v="30"/>
    <n v="8"/>
    <x v="0"/>
    <x v="3"/>
    <x v="1"/>
    <x v="1"/>
  </r>
  <r>
    <n v="747138438"/>
    <s v="X. East"/>
    <x v="198"/>
    <s v="May"/>
    <n v="2024"/>
    <d v="1899-12-30T11:40:00"/>
    <x v="5"/>
    <x v="0"/>
    <n v="34"/>
    <x v="6"/>
    <s v="White"/>
    <x v="0"/>
    <x v="1"/>
    <m/>
    <n v="22"/>
    <s v="Within Time"/>
    <x v="24"/>
    <n v="11"/>
    <x v="0"/>
    <x v="1"/>
    <x v="1"/>
    <x v="1"/>
  </r>
  <r>
    <n v="104112614"/>
    <s v="X. Jarville"/>
    <x v="147"/>
    <s v="Dec"/>
    <n v="2023"/>
    <d v="1899-12-30T07:04:00"/>
    <x v="5"/>
    <x v="0"/>
    <n v="27"/>
    <x v="3"/>
    <s v="White"/>
    <x v="0"/>
    <x v="1"/>
    <m/>
    <n v="24"/>
    <s v="Within Time"/>
    <x v="4"/>
    <n v="7"/>
    <x v="0"/>
    <x v="2"/>
    <x v="1"/>
    <x v="2"/>
  </r>
  <r>
    <n v="671251372"/>
    <s v="X. Lednor"/>
    <x v="426"/>
    <s v="Nov"/>
    <n v="2023"/>
    <d v="1899-12-30T07:37:00"/>
    <x v="3"/>
    <x v="0"/>
    <n v="70"/>
    <x v="5"/>
    <s v="White"/>
    <x v="0"/>
    <x v="1"/>
    <m/>
    <n v="36"/>
    <s v="Delay"/>
    <x v="18"/>
    <n v="7"/>
    <x v="0"/>
    <x v="1"/>
    <x v="0"/>
    <x v="1"/>
  </r>
  <r>
    <n v="299654092"/>
    <s v="X. Chatto"/>
    <x v="438"/>
    <s v="Sep"/>
    <n v="2024"/>
    <d v="1899-12-30T01:41:00"/>
    <x v="2"/>
    <x v="0"/>
    <n v="12"/>
    <x v="4"/>
    <s v="White"/>
    <x v="0"/>
    <x v="1"/>
    <m/>
    <n v="50"/>
    <s v="Delay"/>
    <x v="7"/>
    <n v="1"/>
    <x v="3"/>
    <x v="2"/>
    <x v="2"/>
    <x v="2"/>
  </r>
  <r>
    <n v="608382277"/>
    <s v="X. Habershon"/>
    <x v="11"/>
    <s v="Mar"/>
    <n v="2024"/>
    <d v="1899-12-30T22:23:00"/>
    <x v="3"/>
    <x v="0"/>
    <n v="63"/>
    <x v="0"/>
    <s v="White"/>
    <x v="0"/>
    <x v="1"/>
    <m/>
    <n v="60"/>
    <s v="Delay"/>
    <x v="8"/>
    <n v="22"/>
    <x v="1"/>
    <x v="3"/>
    <x v="2"/>
    <x v="1"/>
  </r>
  <r>
    <n v="112972791"/>
    <s v="Y. Raund"/>
    <x v="172"/>
    <s v="Aug"/>
    <n v="2024"/>
    <d v="1899-12-30T06:26:00"/>
    <x v="1"/>
    <x v="0"/>
    <n v="32"/>
    <x v="6"/>
    <s v="White"/>
    <x v="0"/>
    <x v="1"/>
    <m/>
    <n v="18"/>
    <s v="Within Time"/>
    <x v="15"/>
    <n v="6"/>
    <x v="0"/>
    <x v="2"/>
    <x v="1"/>
    <x v="2"/>
  </r>
  <r>
    <n v="872863128"/>
    <s v="Y. Hodinton"/>
    <x v="402"/>
    <s v="Dec"/>
    <n v="2023"/>
    <d v="1899-12-30T18:29:00"/>
    <x v="4"/>
    <x v="0"/>
    <n v="17"/>
    <x v="3"/>
    <s v="White"/>
    <x v="0"/>
    <x v="1"/>
    <m/>
    <n v="20"/>
    <s v="Within Time"/>
    <x v="10"/>
    <n v="18"/>
    <x v="1"/>
    <x v="2"/>
    <x v="1"/>
    <x v="2"/>
  </r>
  <r>
    <n v="287140375"/>
    <s v="Y. McGinney"/>
    <x v="414"/>
    <s v="May"/>
    <n v="2024"/>
    <d v="1899-12-30T04:37:00"/>
    <x v="2"/>
    <x v="0"/>
    <n v="26"/>
    <x v="3"/>
    <s v="White"/>
    <x v="0"/>
    <x v="1"/>
    <m/>
    <n v="23"/>
    <s v="Within Time"/>
    <x v="17"/>
    <n v="4"/>
    <x v="3"/>
    <x v="1"/>
    <x v="1"/>
    <x v="1"/>
  </r>
  <r>
    <n v="812085257"/>
    <s v="Y. Phippin"/>
    <x v="537"/>
    <s v="Dec"/>
    <n v="2023"/>
    <d v="1899-12-30T19:31:00"/>
    <x v="3"/>
    <x v="0"/>
    <n v="12"/>
    <x v="4"/>
    <s v="White"/>
    <x v="0"/>
    <x v="1"/>
    <m/>
    <n v="38"/>
    <s v="Delay"/>
    <x v="29"/>
    <n v="19"/>
    <x v="1"/>
    <x v="2"/>
    <x v="0"/>
    <x v="2"/>
  </r>
  <r>
    <n v="379935865"/>
    <s v="Y. McPhillips"/>
    <x v="275"/>
    <s v="Dec"/>
    <n v="2023"/>
    <d v="1899-12-30T13:32:00"/>
    <x v="2"/>
    <x v="0"/>
    <n v="50"/>
    <x v="2"/>
    <s v="White"/>
    <x v="0"/>
    <x v="1"/>
    <m/>
    <n v="38"/>
    <s v="Delay"/>
    <x v="26"/>
    <n v="13"/>
    <x v="2"/>
    <x v="2"/>
    <x v="0"/>
    <x v="2"/>
  </r>
  <r>
    <n v="280978515"/>
    <s v="Y. Tradewell"/>
    <x v="167"/>
    <s v="Aug"/>
    <n v="2024"/>
    <d v="1899-12-30T16:48:00"/>
    <x v="1"/>
    <x v="0"/>
    <n v="23"/>
    <x v="3"/>
    <s v="White"/>
    <x v="0"/>
    <x v="1"/>
    <m/>
    <n v="49"/>
    <s v="Delay"/>
    <x v="24"/>
    <n v="16"/>
    <x v="2"/>
    <x v="1"/>
    <x v="2"/>
    <x v="1"/>
  </r>
  <r>
    <n v="393277025"/>
    <s v="Y. MacCarroll"/>
    <x v="565"/>
    <s v="Feb"/>
    <n v="2024"/>
    <d v="1899-12-30T19:05:00"/>
    <x v="5"/>
    <x v="0"/>
    <n v="28"/>
    <x v="3"/>
    <s v="White"/>
    <x v="0"/>
    <x v="1"/>
    <m/>
    <n v="49"/>
    <s v="Delay"/>
    <x v="17"/>
    <n v="19"/>
    <x v="1"/>
    <x v="1"/>
    <x v="2"/>
    <x v="1"/>
  </r>
  <r>
    <n v="631018401"/>
    <s v="Y. Ferbrache"/>
    <x v="316"/>
    <s v="Sep"/>
    <n v="2024"/>
    <d v="1899-12-30T10:52:00"/>
    <x v="0"/>
    <x v="0"/>
    <n v="52"/>
    <x v="2"/>
    <s v="White"/>
    <x v="0"/>
    <x v="1"/>
    <m/>
    <n v="58"/>
    <s v="Delay"/>
    <x v="6"/>
    <n v="10"/>
    <x v="0"/>
    <x v="3"/>
    <x v="2"/>
    <x v="0"/>
  </r>
  <r>
    <n v="481733813"/>
    <s v="Z. Allone"/>
    <x v="273"/>
    <s v="Sep"/>
    <n v="2023"/>
    <d v="1899-12-30T17:33:00"/>
    <x v="3"/>
    <x v="0"/>
    <n v="59"/>
    <x v="2"/>
    <s v="White"/>
    <x v="0"/>
    <x v="1"/>
    <m/>
    <n v="16"/>
    <s v="Within Time"/>
    <x v="15"/>
    <n v="17"/>
    <x v="2"/>
    <x v="2"/>
    <x v="1"/>
    <x v="2"/>
  </r>
  <r>
    <n v="538635200"/>
    <s v="Z. Warland"/>
    <x v="48"/>
    <s v="Oct"/>
    <n v="2024"/>
    <d v="1899-12-30T02:27:00"/>
    <x v="2"/>
    <x v="0"/>
    <n v="37"/>
    <x v="6"/>
    <s v="White"/>
    <x v="0"/>
    <x v="1"/>
    <m/>
    <n v="18"/>
    <s v="Within Time"/>
    <x v="15"/>
    <n v="2"/>
    <x v="3"/>
    <x v="2"/>
    <x v="1"/>
    <x v="2"/>
  </r>
  <r>
    <n v="709723840"/>
    <s v="Z. Simoncello"/>
    <x v="339"/>
    <s v="Feb"/>
    <n v="2024"/>
    <d v="1899-12-30T19:22:00"/>
    <x v="3"/>
    <x v="0"/>
    <n v="48"/>
    <x v="2"/>
    <s v="White"/>
    <x v="0"/>
    <x v="1"/>
    <m/>
    <n v="41"/>
    <s v="Delay"/>
    <x v="10"/>
    <n v="19"/>
    <x v="1"/>
    <x v="2"/>
    <x v="0"/>
    <x v="2"/>
  </r>
  <r>
    <n v="677604398"/>
    <s v="Z. Vasyunin"/>
    <x v="107"/>
    <s v="Jan"/>
    <n v="2024"/>
    <d v="1899-12-30T00:46:00"/>
    <x v="4"/>
    <x v="0"/>
    <n v="52"/>
    <x v="2"/>
    <s v="White"/>
    <x v="0"/>
    <x v="1"/>
    <m/>
    <n v="48"/>
    <s v="Delay"/>
    <x v="4"/>
    <n v="0"/>
    <x v="3"/>
    <x v="2"/>
    <x v="2"/>
    <x v="2"/>
  </r>
  <r>
    <n v="549538725"/>
    <s v="Z. Klimshuk"/>
    <x v="475"/>
    <s v="Apr"/>
    <n v="2023"/>
    <d v="1899-12-30T10:51:00"/>
    <x v="1"/>
    <x v="0"/>
    <n v="15"/>
    <x v="3"/>
    <s v="White"/>
    <x v="0"/>
    <x v="1"/>
    <m/>
    <n v="52"/>
    <s v="Delay"/>
    <x v="4"/>
    <n v="10"/>
    <x v="0"/>
    <x v="2"/>
    <x v="2"/>
    <x v="2"/>
  </r>
  <r>
    <n v="593973404"/>
    <s v="Z. Berndsen"/>
    <x v="456"/>
    <s v="Apr"/>
    <n v="2024"/>
    <d v="1899-12-30T09:01:00"/>
    <x v="6"/>
    <x v="0"/>
    <n v="37"/>
    <x v="6"/>
    <s v="White"/>
    <x v="0"/>
    <x v="1"/>
    <m/>
    <n v="57"/>
    <s v="Delay"/>
    <x v="3"/>
    <n v="9"/>
    <x v="0"/>
    <x v="2"/>
    <x v="2"/>
    <x v="2"/>
  </r>
  <r>
    <n v="370150510"/>
    <s v="G. Orniz"/>
    <x v="518"/>
    <s v="Apr"/>
    <n v="2023"/>
    <d v="1899-12-30T09:04:00"/>
    <x v="0"/>
    <x v="0"/>
    <n v="23"/>
    <x v="3"/>
    <s v="White"/>
    <x v="0"/>
    <x v="1"/>
    <n v="0"/>
    <n v="26"/>
    <s v="Within Time"/>
    <x v="18"/>
    <n v="9"/>
    <x v="0"/>
    <x v="1"/>
    <x v="1"/>
    <x v="1"/>
  </r>
  <r>
    <n v="160143746"/>
    <s v="J. Heales"/>
    <x v="421"/>
    <s v="Jul"/>
    <n v="2024"/>
    <d v="1899-12-30T22:36:00"/>
    <x v="6"/>
    <x v="0"/>
    <n v="16"/>
    <x v="3"/>
    <s v="White"/>
    <x v="0"/>
    <x v="1"/>
    <n v="0"/>
    <n v="24"/>
    <s v="Within Time"/>
    <x v="17"/>
    <n v="22"/>
    <x v="1"/>
    <x v="1"/>
    <x v="1"/>
    <x v="1"/>
  </r>
  <r>
    <n v="884397616"/>
    <s v="K. Keighley"/>
    <x v="50"/>
    <s v="Apr"/>
    <n v="2024"/>
    <d v="1899-12-30T20:31:00"/>
    <x v="4"/>
    <x v="0"/>
    <n v="72"/>
    <x v="5"/>
    <s v="White"/>
    <x v="0"/>
    <x v="1"/>
    <n v="0"/>
    <n v="55"/>
    <s v="Delay"/>
    <x v="13"/>
    <n v="20"/>
    <x v="1"/>
    <x v="2"/>
    <x v="2"/>
    <x v="2"/>
  </r>
  <r>
    <n v="222822788"/>
    <s v="L. Giannazzo"/>
    <x v="8"/>
    <s v="Feb"/>
    <n v="2024"/>
    <d v="1899-12-30T13:37:00"/>
    <x v="4"/>
    <x v="0"/>
    <n v="10"/>
    <x v="4"/>
    <s v="White"/>
    <x v="0"/>
    <x v="1"/>
    <n v="0"/>
    <n v="24"/>
    <s v="Within Time"/>
    <x v="5"/>
    <n v="13"/>
    <x v="2"/>
    <x v="0"/>
    <x v="1"/>
    <x v="0"/>
  </r>
  <r>
    <n v="853377420"/>
    <s v="P. Bramelt"/>
    <x v="216"/>
    <s v="Jul"/>
    <n v="2024"/>
    <d v="1899-12-30T05:04:00"/>
    <x v="0"/>
    <x v="0"/>
    <n v="12"/>
    <x v="4"/>
    <s v="White"/>
    <x v="0"/>
    <x v="1"/>
    <n v="0"/>
    <n v="41"/>
    <s v="Delay"/>
    <x v="14"/>
    <n v="5"/>
    <x v="3"/>
    <x v="0"/>
    <x v="0"/>
    <x v="0"/>
  </r>
  <r>
    <n v="269622200"/>
    <s v="W. Barzen"/>
    <x v="452"/>
    <s v="Jan"/>
    <n v="2024"/>
    <d v="1899-12-30T03:22:00"/>
    <x v="6"/>
    <x v="0"/>
    <n v="17"/>
    <x v="3"/>
    <s v="White"/>
    <x v="0"/>
    <x v="1"/>
    <n v="0"/>
    <n v="51"/>
    <s v="Delay"/>
    <x v="17"/>
    <n v="3"/>
    <x v="3"/>
    <x v="1"/>
    <x v="2"/>
    <x v="1"/>
  </r>
  <r>
    <n v="372462168"/>
    <s v="B. Deane"/>
    <x v="145"/>
    <s v="May"/>
    <n v="2023"/>
    <d v="1899-12-30T15:58:00"/>
    <x v="3"/>
    <x v="0"/>
    <n v="51"/>
    <x v="2"/>
    <s v="White"/>
    <x v="0"/>
    <x v="1"/>
    <n v="1"/>
    <n v="39"/>
    <s v="Delay"/>
    <x v="28"/>
    <n v="15"/>
    <x v="2"/>
    <x v="0"/>
    <x v="0"/>
    <x v="2"/>
  </r>
  <r>
    <n v="287500289"/>
    <s v="E. Whitland"/>
    <x v="427"/>
    <s v="Aug"/>
    <n v="2023"/>
    <d v="1899-12-30T07:33:00"/>
    <x v="5"/>
    <x v="0"/>
    <n v="17"/>
    <x v="3"/>
    <s v="White"/>
    <x v="0"/>
    <x v="1"/>
    <n v="1"/>
    <n v="55"/>
    <s v="Delay"/>
    <x v="10"/>
    <n v="7"/>
    <x v="0"/>
    <x v="2"/>
    <x v="2"/>
    <x v="2"/>
  </r>
  <r>
    <n v="380366893"/>
    <s v="F. Yanson"/>
    <x v="146"/>
    <s v="Dec"/>
    <n v="2023"/>
    <d v="1899-12-30T04:25:00"/>
    <x v="3"/>
    <x v="0"/>
    <n v="22"/>
    <x v="3"/>
    <s v="White"/>
    <x v="0"/>
    <x v="1"/>
    <n v="1"/>
    <n v="52"/>
    <s v="Delay"/>
    <x v="14"/>
    <n v="4"/>
    <x v="3"/>
    <x v="0"/>
    <x v="2"/>
    <x v="0"/>
  </r>
  <r>
    <n v="422116911"/>
    <s v="G. Honeyghan"/>
    <x v="394"/>
    <s v="May"/>
    <n v="2024"/>
    <d v="1899-12-30T00:23:00"/>
    <x v="4"/>
    <x v="0"/>
    <n v="8"/>
    <x v="4"/>
    <s v="White"/>
    <x v="0"/>
    <x v="1"/>
    <n v="1"/>
    <n v="47"/>
    <s v="Delay"/>
    <x v="22"/>
    <n v="0"/>
    <x v="3"/>
    <x v="1"/>
    <x v="2"/>
    <x v="1"/>
  </r>
  <r>
    <n v="410349359"/>
    <s v="G. Francescotti"/>
    <x v="334"/>
    <s v="Jun"/>
    <n v="2024"/>
    <d v="1899-12-30T10:26:00"/>
    <x v="5"/>
    <x v="0"/>
    <n v="28"/>
    <x v="3"/>
    <s v="White"/>
    <x v="0"/>
    <x v="1"/>
    <n v="1"/>
    <n v="56"/>
    <s v="Delay"/>
    <x v="28"/>
    <n v="10"/>
    <x v="0"/>
    <x v="0"/>
    <x v="2"/>
    <x v="2"/>
  </r>
  <r>
    <n v="368862432"/>
    <s v="L. Pearsall"/>
    <x v="378"/>
    <s v="Aug"/>
    <n v="2023"/>
    <d v="1899-12-30T04:52:00"/>
    <x v="4"/>
    <x v="0"/>
    <n v="25"/>
    <x v="3"/>
    <s v="White"/>
    <x v="0"/>
    <x v="1"/>
    <n v="1"/>
    <n v="33"/>
    <s v="Delay"/>
    <x v="28"/>
    <n v="4"/>
    <x v="3"/>
    <x v="0"/>
    <x v="0"/>
    <x v="2"/>
  </r>
  <r>
    <n v="280205879"/>
    <s v="L. Diggle"/>
    <x v="13"/>
    <s v="Jun"/>
    <n v="2023"/>
    <d v="1899-12-30T22:24:00"/>
    <x v="3"/>
    <x v="0"/>
    <n v="30"/>
    <x v="6"/>
    <s v="White"/>
    <x v="0"/>
    <x v="1"/>
    <n v="1"/>
    <n v="39"/>
    <s v="Delay"/>
    <x v="10"/>
    <n v="22"/>
    <x v="1"/>
    <x v="2"/>
    <x v="0"/>
    <x v="2"/>
  </r>
  <r>
    <n v="731055462"/>
    <s v="L. Barwack"/>
    <x v="472"/>
    <s v="Oct"/>
    <n v="2023"/>
    <d v="1899-12-30T01:00:00"/>
    <x v="2"/>
    <x v="0"/>
    <n v="53"/>
    <x v="2"/>
    <s v="White"/>
    <x v="0"/>
    <x v="1"/>
    <n v="1"/>
    <n v="40"/>
    <s v="Delay"/>
    <x v="5"/>
    <n v="1"/>
    <x v="3"/>
    <x v="0"/>
    <x v="0"/>
    <x v="0"/>
  </r>
  <r>
    <n v="641355949"/>
    <s v="Q. Tuffey"/>
    <x v="310"/>
    <s v="Aug"/>
    <n v="2024"/>
    <d v="1899-12-30T03:13:00"/>
    <x v="4"/>
    <x v="0"/>
    <n v="53"/>
    <x v="2"/>
    <s v="White"/>
    <x v="0"/>
    <x v="1"/>
    <n v="1"/>
    <n v="38"/>
    <s v="Delay"/>
    <x v="9"/>
    <n v="3"/>
    <x v="3"/>
    <x v="3"/>
    <x v="0"/>
    <x v="0"/>
  </r>
  <r>
    <n v="521400167"/>
    <s v="V. Pluvier"/>
    <x v="147"/>
    <s v="Dec"/>
    <n v="2023"/>
    <d v="1899-12-30T18:57:00"/>
    <x v="5"/>
    <x v="0"/>
    <n v="19"/>
    <x v="3"/>
    <s v="White"/>
    <x v="0"/>
    <x v="1"/>
    <n v="1"/>
    <n v="58"/>
    <s v="Delay"/>
    <x v="4"/>
    <n v="18"/>
    <x v="1"/>
    <x v="2"/>
    <x v="2"/>
    <x v="2"/>
  </r>
  <r>
    <n v="755904647"/>
    <s v="B. Gwilliam"/>
    <x v="521"/>
    <s v="Apr"/>
    <n v="2023"/>
    <d v="1899-12-30T23:01:00"/>
    <x v="6"/>
    <x v="0"/>
    <n v="67"/>
    <x v="0"/>
    <s v="White"/>
    <x v="0"/>
    <x v="1"/>
    <n v="2"/>
    <n v="29"/>
    <s v="Within Time"/>
    <x v="10"/>
    <n v="23"/>
    <x v="1"/>
    <x v="2"/>
    <x v="1"/>
    <x v="2"/>
  </r>
  <r>
    <n v="672149431"/>
    <s v="C. Kent"/>
    <x v="125"/>
    <s v="Aug"/>
    <n v="2024"/>
    <d v="1899-12-30T23:48:00"/>
    <x v="1"/>
    <x v="0"/>
    <n v="5"/>
    <x v="4"/>
    <s v="White"/>
    <x v="0"/>
    <x v="1"/>
    <n v="2"/>
    <n v="33"/>
    <s v="Delay"/>
    <x v="14"/>
    <n v="23"/>
    <x v="1"/>
    <x v="0"/>
    <x v="0"/>
    <x v="0"/>
  </r>
  <r>
    <n v="575804899"/>
    <s v="C. Todaro"/>
    <x v="422"/>
    <s v="Feb"/>
    <n v="2024"/>
    <d v="1899-12-30T00:52:00"/>
    <x v="1"/>
    <x v="0"/>
    <n v="76"/>
    <x v="5"/>
    <s v="White"/>
    <x v="0"/>
    <x v="1"/>
    <n v="2"/>
    <n v="45"/>
    <s v="Delay"/>
    <x v="8"/>
    <n v="0"/>
    <x v="3"/>
    <x v="3"/>
    <x v="0"/>
    <x v="1"/>
  </r>
  <r>
    <n v="755440318"/>
    <s v="F. Bracco"/>
    <x v="191"/>
    <s v="Jun"/>
    <n v="2024"/>
    <d v="1899-12-30T06:55:00"/>
    <x v="3"/>
    <x v="0"/>
    <n v="58"/>
    <x v="2"/>
    <s v="White"/>
    <x v="0"/>
    <x v="1"/>
    <n v="2"/>
    <n v="18"/>
    <s v="Within Time"/>
    <x v="17"/>
    <n v="6"/>
    <x v="0"/>
    <x v="1"/>
    <x v="1"/>
    <x v="1"/>
  </r>
  <r>
    <n v="189583826"/>
    <s v="G. Alekseev"/>
    <x v="554"/>
    <s v="Jul"/>
    <n v="2023"/>
    <d v="1899-12-30T15:07:00"/>
    <x v="0"/>
    <x v="0"/>
    <n v="78"/>
    <x v="5"/>
    <s v="White"/>
    <x v="0"/>
    <x v="1"/>
    <n v="2"/>
    <n v="10"/>
    <s v="Within Time"/>
    <x v="18"/>
    <n v="15"/>
    <x v="2"/>
    <x v="1"/>
    <x v="1"/>
    <x v="1"/>
  </r>
  <r>
    <n v="177860072"/>
    <s v="I. Moen"/>
    <x v="502"/>
    <s v="Sep"/>
    <n v="2023"/>
    <d v="1899-12-30T16:05:00"/>
    <x v="2"/>
    <x v="0"/>
    <n v="63"/>
    <x v="0"/>
    <s v="White"/>
    <x v="0"/>
    <x v="1"/>
    <n v="2"/>
    <n v="13"/>
    <s v="Within Time"/>
    <x v="26"/>
    <n v="16"/>
    <x v="2"/>
    <x v="2"/>
    <x v="1"/>
    <x v="2"/>
  </r>
  <r>
    <n v="209666033"/>
    <s v="I. D'Alessandro"/>
    <x v="554"/>
    <s v="Jul"/>
    <n v="2023"/>
    <d v="1899-12-30T12:30:00"/>
    <x v="0"/>
    <x v="0"/>
    <n v="50"/>
    <x v="2"/>
    <s v="White"/>
    <x v="0"/>
    <x v="1"/>
    <n v="2"/>
    <n v="15"/>
    <s v="Within Time"/>
    <x v="18"/>
    <n v="12"/>
    <x v="2"/>
    <x v="1"/>
    <x v="1"/>
    <x v="1"/>
  </r>
  <r>
    <n v="767961062"/>
    <s v="M. Navarijo"/>
    <x v="171"/>
    <s v="Jul"/>
    <n v="2023"/>
    <d v="1899-12-30T18:53:00"/>
    <x v="5"/>
    <x v="0"/>
    <n v="27"/>
    <x v="3"/>
    <s v="White"/>
    <x v="0"/>
    <x v="1"/>
    <n v="2"/>
    <n v="55"/>
    <s v="Delay"/>
    <x v="20"/>
    <n v="18"/>
    <x v="1"/>
    <x v="3"/>
    <x v="2"/>
    <x v="0"/>
  </r>
  <r>
    <n v="249651599"/>
    <s v="O. Laurenceau"/>
    <x v="204"/>
    <s v="May"/>
    <n v="2023"/>
    <d v="1899-12-30T13:29:00"/>
    <x v="5"/>
    <x v="0"/>
    <n v="49"/>
    <x v="2"/>
    <s v="White"/>
    <x v="0"/>
    <x v="1"/>
    <n v="2"/>
    <n v="55"/>
    <s v="Delay"/>
    <x v="9"/>
    <n v="13"/>
    <x v="2"/>
    <x v="3"/>
    <x v="2"/>
    <x v="0"/>
  </r>
  <r>
    <n v="120372360"/>
    <s v="Q. Carbett"/>
    <x v="66"/>
    <s v="Jul"/>
    <n v="2023"/>
    <d v="1899-12-30T16:08:00"/>
    <x v="4"/>
    <x v="0"/>
    <n v="65"/>
    <x v="0"/>
    <s v="White"/>
    <x v="0"/>
    <x v="1"/>
    <n v="2"/>
    <n v="44"/>
    <s v="Delay"/>
    <x v="24"/>
    <n v="16"/>
    <x v="2"/>
    <x v="1"/>
    <x v="0"/>
    <x v="1"/>
  </r>
  <r>
    <n v="414997136"/>
    <s v="R. Tirrey"/>
    <x v="328"/>
    <s v="Apr"/>
    <n v="2023"/>
    <d v="1899-12-30T16:15:00"/>
    <x v="6"/>
    <x v="0"/>
    <n v="51"/>
    <x v="2"/>
    <s v="White"/>
    <x v="0"/>
    <x v="1"/>
    <n v="2"/>
    <n v="53"/>
    <s v="Delay"/>
    <x v="6"/>
    <n v="16"/>
    <x v="2"/>
    <x v="3"/>
    <x v="2"/>
    <x v="0"/>
  </r>
  <r>
    <n v="283497447"/>
    <s v="V. Rudledge"/>
    <x v="29"/>
    <s v="Aug"/>
    <n v="2024"/>
    <d v="1899-12-30T06:00:00"/>
    <x v="4"/>
    <x v="0"/>
    <n v="31"/>
    <x v="6"/>
    <s v="White"/>
    <x v="0"/>
    <x v="1"/>
    <n v="2"/>
    <n v="10"/>
    <s v="Within Time"/>
    <x v="18"/>
    <n v="6"/>
    <x v="0"/>
    <x v="1"/>
    <x v="1"/>
    <x v="1"/>
  </r>
  <r>
    <n v="384160821"/>
    <s v="V. James"/>
    <x v="459"/>
    <s v="Sep"/>
    <n v="2024"/>
    <d v="1899-12-30T11:53:00"/>
    <x v="4"/>
    <x v="0"/>
    <n v="13"/>
    <x v="4"/>
    <s v="White"/>
    <x v="0"/>
    <x v="1"/>
    <n v="2"/>
    <n v="45"/>
    <s v="Delay"/>
    <x v="17"/>
    <n v="11"/>
    <x v="0"/>
    <x v="1"/>
    <x v="0"/>
    <x v="1"/>
  </r>
  <r>
    <n v="346759980"/>
    <s v="W. Tussaine"/>
    <x v="62"/>
    <s v="Oct"/>
    <n v="2024"/>
    <d v="1899-12-30T07:08:00"/>
    <x v="6"/>
    <x v="0"/>
    <n v="26"/>
    <x v="3"/>
    <s v="White"/>
    <x v="0"/>
    <x v="1"/>
    <n v="2"/>
    <n v="34"/>
    <s v="Delay"/>
    <x v="19"/>
    <n v="7"/>
    <x v="0"/>
    <x v="3"/>
    <x v="0"/>
    <x v="1"/>
  </r>
  <r>
    <n v="731532021"/>
    <s v="B. Shah"/>
    <x v="544"/>
    <s v="May"/>
    <n v="2023"/>
    <d v="1899-12-30T19:19:00"/>
    <x v="5"/>
    <x v="0"/>
    <n v="13"/>
    <x v="4"/>
    <s v="White"/>
    <x v="0"/>
    <x v="1"/>
    <n v="3"/>
    <n v="20"/>
    <s v="Within Time"/>
    <x v="18"/>
    <n v="19"/>
    <x v="1"/>
    <x v="1"/>
    <x v="1"/>
    <x v="1"/>
  </r>
  <r>
    <n v="609386576"/>
    <s v="B. Harnes"/>
    <x v="434"/>
    <s v="Jun"/>
    <n v="2023"/>
    <d v="1899-12-30T08:06:00"/>
    <x v="5"/>
    <x v="0"/>
    <n v="66"/>
    <x v="0"/>
    <s v="White"/>
    <x v="0"/>
    <x v="1"/>
    <n v="3"/>
    <n v="23"/>
    <s v="Within Time"/>
    <x v="30"/>
    <n v="8"/>
    <x v="0"/>
    <x v="3"/>
    <x v="1"/>
    <x v="1"/>
  </r>
  <r>
    <n v="328998282"/>
    <s v="R. Hitscher"/>
    <x v="559"/>
    <s v="Jul"/>
    <n v="2024"/>
    <d v="1899-12-30T09:19:00"/>
    <x v="0"/>
    <x v="0"/>
    <n v="29"/>
    <x v="3"/>
    <s v="White"/>
    <x v="0"/>
    <x v="1"/>
    <n v="3"/>
    <n v="49"/>
    <s v="Delay"/>
    <x v="24"/>
    <n v="9"/>
    <x v="0"/>
    <x v="1"/>
    <x v="2"/>
    <x v="1"/>
  </r>
  <r>
    <n v="705688729"/>
    <s v="V. Isoldi"/>
    <x v="81"/>
    <s v="Oct"/>
    <n v="2024"/>
    <d v="1899-12-30T00:55:00"/>
    <x v="4"/>
    <x v="0"/>
    <n v="15"/>
    <x v="3"/>
    <s v="White"/>
    <x v="0"/>
    <x v="1"/>
    <n v="3"/>
    <n v="28"/>
    <s v="Within Time"/>
    <x v="20"/>
    <n v="0"/>
    <x v="3"/>
    <x v="3"/>
    <x v="1"/>
    <x v="0"/>
  </r>
  <r>
    <n v="687644420"/>
    <s v="W. Mundall"/>
    <x v="502"/>
    <s v="Sep"/>
    <n v="2023"/>
    <d v="1899-12-30T06:47:00"/>
    <x v="2"/>
    <x v="0"/>
    <n v="13"/>
    <x v="4"/>
    <s v="White"/>
    <x v="0"/>
    <x v="1"/>
    <n v="3"/>
    <n v="54"/>
    <s v="Delay"/>
    <x v="26"/>
    <n v="6"/>
    <x v="0"/>
    <x v="2"/>
    <x v="2"/>
    <x v="2"/>
  </r>
  <r>
    <n v="739655265"/>
    <s v="Y. Blakeman"/>
    <x v="346"/>
    <s v="Aug"/>
    <n v="2023"/>
    <d v="1899-12-30T11:21:00"/>
    <x v="2"/>
    <x v="0"/>
    <n v="12"/>
    <x v="4"/>
    <s v="White"/>
    <x v="0"/>
    <x v="1"/>
    <n v="3"/>
    <n v="26"/>
    <s v="Within Time"/>
    <x v="8"/>
    <n v="11"/>
    <x v="0"/>
    <x v="3"/>
    <x v="1"/>
    <x v="1"/>
  </r>
  <r>
    <n v="100819769"/>
    <s v="Y. Moncaster"/>
    <x v="303"/>
    <s v="Mar"/>
    <n v="2024"/>
    <d v="1899-12-30T19:26:00"/>
    <x v="1"/>
    <x v="0"/>
    <n v="28"/>
    <x v="3"/>
    <s v="White"/>
    <x v="0"/>
    <x v="1"/>
    <n v="3"/>
    <n v="59"/>
    <s v="Delay"/>
    <x v="30"/>
    <n v="19"/>
    <x v="1"/>
    <x v="3"/>
    <x v="2"/>
    <x v="1"/>
  </r>
  <r>
    <n v="234471462"/>
    <s v="C. Trainer"/>
    <x v="412"/>
    <s v="Jan"/>
    <n v="2024"/>
    <d v="1899-12-30T16:53:00"/>
    <x v="6"/>
    <x v="0"/>
    <n v="7"/>
    <x v="4"/>
    <s v="White"/>
    <x v="0"/>
    <x v="1"/>
    <n v="4"/>
    <n v="46"/>
    <s v="Delay"/>
    <x v="12"/>
    <n v="16"/>
    <x v="2"/>
    <x v="2"/>
    <x v="2"/>
    <x v="2"/>
  </r>
  <r>
    <n v="875153130"/>
    <s v="H. Jebb"/>
    <x v="61"/>
    <s v="Oct"/>
    <n v="2023"/>
    <d v="1899-12-30T09:11:00"/>
    <x v="5"/>
    <x v="0"/>
    <n v="29"/>
    <x v="3"/>
    <s v="White"/>
    <x v="0"/>
    <x v="1"/>
    <n v="4"/>
    <n v="23"/>
    <s v="Within Time"/>
    <x v="0"/>
    <n v="9"/>
    <x v="0"/>
    <x v="0"/>
    <x v="1"/>
    <x v="0"/>
  </r>
  <r>
    <n v="182465147"/>
    <s v="I. Simson"/>
    <x v="103"/>
    <s v="Jul"/>
    <n v="2023"/>
    <d v="1899-12-30T06:38:00"/>
    <x v="0"/>
    <x v="0"/>
    <n v="7"/>
    <x v="4"/>
    <s v="White"/>
    <x v="0"/>
    <x v="1"/>
    <n v="4"/>
    <n v="30"/>
    <s v="Delay"/>
    <x v="7"/>
    <n v="6"/>
    <x v="0"/>
    <x v="2"/>
    <x v="1"/>
    <x v="2"/>
  </r>
  <r>
    <n v="414055287"/>
    <s v="I. Satterley"/>
    <x v="402"/>
    <s v="Dec"/>
    <n v="2023"/>
    <d v="1899-12-30T10:50:00"/>
    <x v="4"/>
    <x v="0"/>
    <n v="57"/>
    <x v="2"/>
    <s v="White"/>
    <x v="0"/>
    <x v="1"/>
    <n v="4"/>
    <n v="31"/>
    <s v="Delay"/>
    <x v="10"/>
    <n v="10"/>
    <x v="0"/>
    <x v="2"/>
    <x v="0"/>
    <x v="2"/>
  </r>
  <r>
    <n v="167909984"/>
    <s v="J. Clohissy"/>
    <x v="94"/>
    <s v="Sep"/>
    <n v="2024"/>
    <d v="1899-12-30T20:33:00"/>
    <x v="1"/>
    <x v="0"/>
    <n v="41"/>
    <x v="6"/>
    <s v="White"/>
    <x v="0"/>
    <x v="1"/>
    <n v="4"/>
    <n v="51"/>
    <s v="Delay"/>
    <x v="20"/>
    <n v="20"/>
    <x v="1"/>
    <x v="3"/>
    <x v="2"/>
    <x v="0"/>
  </r>
  <r>
    <n v="795557654"/>
    <s v="O. Garlick"/>
    <x v="433"/>
    <s v="Jan"/>
    <n v="2024"/>
    <d v="1899-12-30T19:52:00"/>
    <x v="3"/>
    <x v="0"/>
    <n v="79"/>
    <x v="5"/>
    <s v="White"/>
    <x v="0"/>
    <x v="1"/>
    <n v="4"/>
    <n v="10"/>
    <s v="Within Time"/>
    <x v="26"/>
    <n v="19"/>
    <x v="1"/>
    <x v="2"/>
    <x v="1"/>
    <x v="2"/>
  </r>
  <r>
    <n v="206754960"/>
    <s v="P. Meadley"/>
    <x v="416"/>
    <s v="Jun"/>
    <n v="2023"/>
    <d v="1899-12-30T22:57:00"/>
    <x v="4"/>
    <x v="0"/>
    <n v="53"/>
    <x v="2"/>
    <s v="White"/>
    <x v="0"/>
    <x v="1"/>
    <n v="4"/>
    <n v="14"/>
    <s v="Within Time"/>
    <x v="9"/>
    <n v="22"/>
    <x v="1"/>
    <x v="3"/>
    <x v="1"/>
    <x v="0"/>
  </r>
  <r>
    <n v="706148158"/>
    <s v="Q. Higford"/>
    <x v="165"/>
    <s v="Oct"/>
    <n v="2023"/>
    <d v="1899-12-30T10:02:00"/>
    <x v="4"/>
    <x v="0"/>
    <n v="18"/>
    <x v="3"/>
    <s v="White"/>
    <x v="0"/>
    <x v="1"/>
    <n v="4"/>
    <n v="35"/>
    <s v="Delay"/>
    <x v="3"/>
    <n v="10"/>
    <x v="0"/>
    <x v="2"/>
    <x v="0"/>
    <x v="2"/>
  </r>
  <r>
    <n v="763769073"/>
    <s v="D. Ralph"/>
    <x v="124"/>
    <s v="Nov"/>
    <n v="2023"/>
    <d v="1899-12-30T03:32:00"/>
    <x v="6"/>
    <x v="0"/>
    <n v="63"/>
    <x v="0"/>
    <s v="White"/>
    <x v="0"/>
    <x v="1"/>
    <n v="5"/>
    <n v="14"/>
    <s v="Within Time"/>
    <x v="28"/>
    <n v="3"/>
    <x v="3"/>
    <x v="0"/>
    <x v="1"/>
    <x v="2"/>
  </r>
  <r>
    <n v="250432257"/>
    <s v="H. McBlain"/>
    <x v="268"/>
    <s v="Oct"/>
    <n v="2023"/>
    <d v="1899-12-30T12:53:00"/>
    <x v="5"/>
    <x v="0"/>
    <n v="27"/>
    <x v="3"/>
    <s v="White"/>
    <x v="0"/>
    <x v="1"/>
    <n v="5"/>
    <n v="12"/>
    <s v="Within Time"/>
    <x v="27"/>
    <n v="12"/>
    <x v="2"/>
    <x v="3"/>
    <x v="1"/>
    <x v="0"/>
  </r>
  <r>
    <n v="120588955"/>
    <s v="N. Grayling"/>
    <x v="58"/>
    <s v="Sep"/>
    <n v="2023"/>
    <d v="1899-12-30T05:30:00"/>
    <x v="0"/>
    <x v="0"/>
    <n v="69"/>
    <x v="0"/>
    <s v="White"/>
    <x v="0"/>
    <x v="1"/>
    <n v="5"/>
    <n v="10"/>
    <s v="Within Time"/>
    <x v="27"/>
    <n v="5"/>
    <x v="3"/>
    <x v="3"/>
    <x v="1"/>
    <x v="0"/>
  </r>
  <r>
    <n v="721460379"/>
    <s v="N. Roots"/>
    <x v="501"/>
    <s v="Sep"/>
    <n v="2024"/>
    <d v="1899-12-30T01:53:00"/>
    <x v="4"/>
    <x v="0"/>
    <n v="15"/>
    <x v="3"/>
    <s v="White"/>
    <x v="0"/>
    <x v="1"/>
    <n v="5"/>
    <n v="43"/>
    <s v="Delay"/>
    <x v="11"/>
    <n v="1"/>
    <x v="3"/>
    <x v="0"/>
    <x v="0"/>
    <x v="0"/>
  </r>
  <r>
    <n v="807690903"/>
    <s v="T. Cocker"/>
    <x v="361"/>
    <s v="Sep"/>
    <n v="2023"/>
    <d v="1899-12-30T01:54:00"/>
    <x v="5"/>
    <x v="0"/>
    <n v="68"/>
    <x v="0"/>
    <s v="White"/>
    <x v="0"/>
    <x v="1"/>
    <n v="5"/>
    <n v="15"/>
    <s v="Within Time"/>
    <x v="21"/>
    <n v="1"/>
    <x v="3"/>
    <x v="1"/>
    <x v="1"/>
    <x v="1"/>
  </r>
  <r>
    <n v="566741481"/>
    <s v="V. Clare"/>
    <x v="511"/>
    <s v="Apr"/>
    <n v="2023"/>
    <d v="1899-12-30T12:11:00"/>
    <x v="0"/>
    <x v="0"/>
    <n v="6"/>
    <x v="4"/>
    <s v="White"/>
    <x v="0"/>
    <x v="1"/>
    <n v="5"/>
    <n v="10"/>
    <s v="Within Time"/>
    <x v="7"/>
    <n v="12"/>
    <x v="2"/>
    <x v="2"/>
    <x v="1"/>
    <x v="2"/>
  </r>
  <r>
    <n v="387018943"/>
    <s v="X. Gadson"/>
    <x v="263"/>
    <s v="Aug"/>
    <n v="2023"/>
    <d v="1899-12-30T08:40:00"/>
    <x v="3"/>
    <x v="0"/>
    <n v="24"/>
    <x v="3"/>
    <s v="White"/>
    <x v="0"/>
    <x v="1"/>
    <n v="5"/>
    <n v="21"/>
    <s v="Within Time"/>
    <x v="0"/>
    <n v="8"/>
    <x v="0"/>
    <x v="0"/>
    <x v="1"/>
    <x v="0"/>
  </r>
  <r>
    <n v="107666733"/>
    <s v="Y. Padula"/>
    <x v="112"/>
    <s v="Apr"/>
    <n v="2023"/>
    <d v="1899-12-30T07:51:00"/>
    <x v="0"/>
    <x v="0"/>
    <n v="78"/>
    <x v="5"/>
    <s v="White"/>
    <x v="0"/>
    <x v="1"/>
    <n v="5"/>
    <n v="35"/>
    <s v="Delay"/>
    <x v="5"/>
    <n v="7"/>
    <x v="0"/>
    <x v="0"/>
    <x v="0"/>
    <x v="0"/>
  </r>
  <r>
    <n v="443647889"/>
    <s v="C. Ashdown"/>
    <x v="391"/>
    <s v="Feb"/>
    <n v="2024"/>
    <d v="1899-12-30T16:57:00"/>
    <x v="0"/>
    <x v="0"/>
    <n v="40"/>
    <x v="6"/>
    <s v="White"/>
    <x v="0"/>
    <x v="1"/>
    <n v="6"/>
    <n v="34"/>
    <s v="Delay"/>
    <x v="16"/>
    <n v="16"/>
    <x v="2"/>
    <x v="1"/>
    <x v="0"/>
    <x v="1"/>
  </r>
  <r>
    <n v="759482045"/>
    <s v="K. Kerbey"/>
    <x v="411"/>
    <s v="Sep"/>
    <n v="2023"/>
    <d v="1899-12-30T06:13:00"/>
    <x v="3"/>
    <x v="0"/>
    <n v="50"/>
    <x v="2"/>
    <s v="White"/>
    <x v="0"/>
    <x v="1"/>
    <n v="6"/>
    <n v="22"/>
    <s v="Within Time"/>
    <x v="8"/>
    <n v="6"/>
    <x v="0"/>
    <x v="3"/>
    <x v="1"/>
    <x v="1"/>
  </r>
  <r>
    <n v="431263182"/>
    <s v="R. Baughan"/>
    <x v="48"/>
    <s v="Oct"/>
    <n v="2024"/>
    <d v="1899-12-30T19:23:00"/>
    <x v="2"/>
    <x v="0"/>
    <n v="6"/>
    <x v="4"/>
    <s v="White"/>
    <x v="0"/>
    <x v="1"/>
    <n v="6"/>
    <n v="14"/>
    <s v="Within Time"/>
    <x v="15"/>
    <n v="19"/>
    <x v="1"/>
    <x v="2"/>
    <x v="1"/>
    <x v="2"/>
  </r>
  <r>
    <n v="412118092"/>
    <s v="S. Reid"/>
    <x v="144"/>
    <s v="Apr"/>
    <n v="2024"/>
    <d v="1899-12-30T05:04:00"/>
    <x v="4"/>
    <x v="0"/>
    <n v="41"/>
    <x v="6"/>
    <s v="White"/>
    <x v="0"/>
    <x v="1"/>
    <n v="6"/>
    <n v="51"/>
    <s v="Delay"/>
    <x v="1"/>
    <n v="5"/>
    <x v="3"/>
    <x v="0"/>
    <x v="2"/>
    <x v="0"/>
  </r>
  <r>
    <n v="501472075"/>
    <s v="W. Dutson"/>
    <x v="183"/>
    <s v="Aug"/>
    <n v="2023"/>
    <d v="1899-12-30T09:42:00"/>
    <x v="6"/>
    <x v="0"/>
    <n v="51"/>
    <x v="2"/>
    <s v="White"/>
    <x v="0"/>
    <x v="1"/>
    <n v="6"/>
    <n v="20"/>
    <s v="Within Time"/>
    <x v="21"/>
    <n v="9"/>
    <x v="0"/>
    <x v="1"/>
    <x v="1"/>
    <x v="1"/>
  </r>
  <r>
    <n v="471568796"/>
    <s v="O. Giovannardi"/>
    <x v="25"/>
    <s v="Dec"/>
    <n v="2023"/>
    <d v="1899-12-30T04:22:00"/>
    <x v="1"/>
    <x v="0"/>
    <n v="46"/>
    <x v="2"/>
    <s v="White"/>
    <x v="0"/>
    <x v="1"/>
    <n v="7"/>
    <n v="49"/>
    <s v="Delay"/>
    <x v="11"/>
    <n v="4"/>
    <x v="3"/>
    <x v="0"/>
    <x v="2"/>
    <x v="0"/>
  </r>
  <r>
    <n v="484795250"/>
    <s v="S. Joslow"/>
    <x v="501"/>
    <s v="Sep"/>
    <n v="2024"/>
    <d v="1899-12-30T11:57:00"/>
    <x v="4"/>
    <x v="0"/>
    <n v="31"/>
    <x v="6"/>
    <s v="White"/>
    <x v="0"/>
    <x v="1"/>
    <n v="7"/>
    <n v="35"/>
    <s v="Delay"/>
    <x v="11"/>
    <n v="11"/>
    <x v="0"/>
    <x v="0"/>
    <x v="0"/>
    <x v="0"/>
  </r>
  <r>
    <n v="240819498"/>
    <s v="T. Dodell"/>
    <x v="45"/>
    <s v="May"/>
    <n v="2024"/>
    <d v="1899-12-30T03:00:00"/>
    <x v="3"/>
    <x v="0"/>
    <n v="76"/>
    <x v="5"/>
    <s v="White"/>
    <x v="0"/>
    <x v="1"/>
    <n v="7"/>
    <n v="26"/>
    <s v="Within Time"/>
    <x v="7"/>
    <n v="3"/>
    <x v="3"/>
    <x v="2"/>
    <x v="1"/>
    <x v="2"/>
  </r>
  <r>
    <n v="162276936"/>
    <s v="Z. Strood"/>
    <x v="41"/>
    <s v="Aug"/>
    <n v="2024"/>
    <d v="1899-12-30T02:24:00"/>
    <x v="1"/>
    <x v="0"/>
    <n v="50"/>
    <x v="2"/>
    <s v="White"/>
    <x v="0"/>
    <x v="1"/>
    <n v="7"/>
    <n v="12"/>
    <s v="Within Time"/>
    <x v="8"/>
    <n v="2"/>
    <x v="3"/>
    <x v="3"/>
    <x v="1"/>
    <x v="1"/>
  </r>
  <r>
    <n v="442417832"/>
    <s v="A. Nesey"/>
    <x v="543"/>
    <s v="Apr"/>
    <n v="2023"/>
    <d v="1899-12-30T06:09:00"/>
    <x v="5"/>
    <x v="0"/>
    <n v="10"/>
    <x v="4"/>
    <s v="White"/>
    <x v="0"/>
    <x v="1"/>
    <n v="8"/>
    <n v="17"/>
    <s v="Within Time"/>
    <x v="16"/>
    <n v="6"/>
    <x v="0"/>
    <x v="1"/>
    <x v="1"/>
    <x v="1"/>
  </r>
  <r>
    <n v="516493296"/>
    <s v="I. Whitney"/>
    <x v="59"/>
    <s v="Sep"/>
    <n v="2023"/>
    <d v="1899-12-30T13:00:00"/>
    <x v="1"/>
    <x v="0"/>
    <n v="7"/>
    <x v="4"/>
    <s v="White"/>
    <x v="0"/>
    <x v="1"/>
    <n v="8"/>
    <n v="19"/>
    <s v="Within Time"/>
    <x v="3"/>
    <n v="13"/>
    <x v="2"/>
    <x v="2"/>
    <x v="1"/>
    <x v="2"/>
  </r>
  <r>
    <n v="175480991"/>
    <s v="I. Safell"/>
    <x v="141"/>
    <s v="Jul"/>
    <n v="2024"/>
    <d v="1899-12-30T16:43:00"/>
    <x v="5"/>
    <x v="0"/>
    <n v="11"/>
    <x v="4"/>
    <s v="White"/>
    <x v="0"/>
    <x v="1"/>
    <n v="8"/>
    <n v="46"/>
    <s v="Delay"/>
    <x v="5"/>
    <n v="16"/>
    <x v="2"/>
    <x v="0"/>
    <x v="2"/>
    <x v="0"/>
  </r>
  <r>
    <n v="619909286"/>
    <s v="O. Mateiko"/>
    <x v="350"/>
    <s v="Mar"/>
    <n v="2024"/>
    <d v="1899-12-30T16:02:00"/>
    <x v="5"/>
    <x v="0"/>
    <n v="67"/>
    <x v="0"/>
    <s v="White"/>
    <x v="0"/>
    <x v="1"/>
    <n v="8"/>
    <n v="15"/>
    <s v="Within Time"/>
    <x v="19"/>
    <n v="16"/>
    <x v="2"/>
    <x v="3"/>
    <x v="1"/>
    <x v="1"/>
  </r>
  <r>
    <n v="528295097"/>
    <s v="O. Bolmann"/>
    <x v="129"/>
    <s v="Feb"/>
    <n v="2024"/>
    <d v="1899-12-30T03:34:00"/>
    <x v="6"/>
    <x v="0"/>
    <n v="67"/>
    <x v="0"/>
    <s v="White"/>
    <x v="0"/>
    <x v="1"/>
    <n v="8"/>
    <n v="47"/>
    <s v="Delay"/>
    <x v="23"/>
    <n v="3"/>
    <x v="3"/>
    <x v="2"/>
    <x v="2"/>
    <x v="2"/>
  </r>
  <r>
    <n v="726384364"/>
    <s v="Q. Pickthall"/>
    <x v="433"/>
    <s v="Jan"/>
    <n v="2024"/>
    <d v="1899-12-30T08:54:00"/>
    <x v="3"/>
    <x v="0"/>
    <n v="46"/>
    <x v="2"/>
    <s v="White"/>
    <x v="0"/>
    <x v="1"/>
    <n v="8"/>
    <n v="26"/>
    <s v="Within Time"/>
    <x v="26"/>
    <n v="8"/>
    <x v="0"/>
    <x v="2"/>
    <x v="1"/>
    <x v="2"/>
  </r>
  <r>
    <n v="145190752"/>
    <s v="U. Cunah"/>
    <x v="56"/>
    <s v="Aug"/>
    <n v="2024"/>
    <d v="1899-12-30T20:37:00"/>
    <x v="0"/>
    <x v="0"/>
    <n v="76"/>
    <x v="5"/>
    <s v="White"/>
    <x v="0"/>
    <x v="1"/>
    <n v="8"/>
    <n v="14"/>
    <s v="Within Time"/>
    <x v="26"/>
    <n v="20"/>
    <x v="1"/>
    <x v="2"/>
    <x v="1"/>
    <x v="2"/>
  </r>
  <r>
    <n v="517787068"/>
    <s v="U. Larvin"/>
    <x v="551"/>
    <s v="Jul"/>
    <n v="2024"/>
    <d v="1899-12-30T02:03:00"/>
    <x v="4"/>
    <x v="0"/>
    <n v="7"/>
    <x v="4"/>
    <s v="White"/>
    <x v="0"/>
    <x v="1"/>
    <n v="8"/>
    <n v="47"/>
    <s v="Delay"/>
    <x v="13"/>
    <n v="2"/>
    <x v="3"/>
    <x v="2"/>
    <x v="2"/>
    <x v="2"/>
  </r>
  <r>
    <n v="863459504"/>
    <s v="W. Hame"/>
    <x v="404"/>
    <s v="Nov"/>
    <n v="2023"/>
    <d v="1899-12-30T08:29:00"/>
    <x v="2"/>
    <x v="0"/>
    <n v="44"/>
    <x v="6"/>
    <s v="White"/>
    <x v="0"/>
    <x v="1"/>
    <n v="8"/>
    <n v="51"/>
    <s v="Delay"/>
    <x v="3"/>
    <n v="8"/>
    <x v="0"/>
    <x v="2"/>
    <x v="2"/>
    <x v="2"/>
  </r>
  <r>
    <n v="579190372"/>
    <s v="Y. Leibold"/>
    <x v="258"/>
    <s v="Apr"/>
    <n v="2024"/>
    <d v="1899-12-30T13:50:00"/>
    <x v="2"/>
    <x v="0"/>
    <n v="39"/>
    <x v="6"/>
    <s v="White"/>
    <x v="0"/>
    <x v="1"/>
    <n v="8"/>
    <n v="35"/>
    <s v="Delay"/>
    <x v="25"/>
    <n v="13"/>
    <x v="2"/>
    <x v="0"/>
    <x v="0"/>
    <x v="0"/>
  </r>
  <r>
    <n v="126502838"/>
    <s v="C. Klulik"/>
    <x v="245"/>
    <s v="Nov"/>
    <n v="2023"/>
    <d v="1899-12-30T13:34:00"/>
    <x v="5"/>
    <x v="0"/>
    <n v="2"/>
    <x v="1"/>
    <s v="White"/>
    <x v="0"/>
    <x v="1"/>
    <n v="9"/>
    <n v="14"/>
    <s v="Within Time"/>
    <x v="8"/>
    <n v="13"/>
    <x v="2"/>
    <x v="3"/>
    <x v="1"/>
    <x v="1"/>
  </r>
  <r>
    <n v="785524020"/>
    <s v="C. Heintsch"/>
    <x v="213"/>
    <s v="Jun"/>
    <n v="2023"/>
    <d v="1899-12-30T11:10:00"/>
    <x v="4"/>
    <x v="0"/>
    <n v="45"/>
    <x v="2"/>
    <s v="White"/>
    <x v="0"/>
    <x v="1"/>
    <n v="9"/>
    <n v="57"/>
    <s v="Delay"/>
    <x v="7"/>
    <n v="11"/>
    <x v="0"/>
    <x v="2"/>
    <x v="2"/>
    <x v="2"/>
  </r>
  <r>
    <n v="188258373"/>
    <s v="C. Hellicar"/>
    <x v="86"/>
    <s v="Jul"/>
    <n v="2024"/>
    <d v="1899-12-30T13:17:00"/>
    <x v="4"/>
    <x v="0"/>
    <n v="47"/>
    <x v="2"/>
    <s v="White"/>
    <x v="0"/>
    <x v="1"/>
    <n v="9"/>
    <n v="59"/>
    <s v="Delay"/>
    <x v="19"/>
    <n v="13"/>
    <x v="2"/>
    <x v="3"/>
    <x v="2"/>
    <x v="1"/>
  </r>
  <r>
    <n v="394038280"/>
    <s v="F. Allport"/>
    <x v="136"/>
    <s v="Oct"/>
    <n v="2023"/>
    <d v="1899-12-30T04:16:00"/>
    <x v="5"/>
    <x v="0"/>
    <n v="63"/>
    <x v="0"/>
    <s v="White"/>
    <x v="0"/>
    <x v="1"/>
    <n v="9"/>
    <n v="47"/>
    <s v="Delay"/>
    <x v="23"/>
    <n v="4"/>
    <x v="3"/>
    <x v="2"/>
    <x v="2"/>
    <x v="2"/>
  </r>
  <r>
    <n v="498092825"/>
    <s v="I. Watmore"/>
    <x v="377"/>
    <s v="Jun"/>
    <n v="2024"/>
    <d v="1899-12-30T23:48:00"/>
    <x v="6"/>
    <x v="0"/>
    <n v="43"/>
    <x v="6"/>
    <s v="White"/>
    <x v="0"/>
    <x v="1"/>
    <n v="9"/>
    <n v="12"/>
    <s v="Within Time"/>
    <x v="2"/>
    <n v="23"/>
    <x v="1"/>
    <x v="1"/>
    <x v="1"/>
    <x v="1"/>
  </r>
  <r>
    <n v="296681456"/>
    <s v="K. Abbati"/>
    <x v="557"/>
    <s v="Feb"/>
    <n v="2024"/>
    <d v="1899-12-30T19:08:00"/>
    <x v="4"/>
    <x v="0"/>
    <n v="48"/>
    <x v="2"/>
    <s v="White"/>
    <x v="0"/>
    <x v="1"/>
    <n v="9"/>
    <n v="26"/>
    <s v="Within Time"/>
    <x v="9"/>
    <n v="19"/>
    <x v="1"/>
    <x v="3"/>
    <x v="1"/>
    <x v="0"/>
  </r>
  <r>
    <n v="667430137"/>
    <s v="L. Self"/>
    <x v="161"/>
    <s v="Apr"/>
    <n v="2024"/>
    <d v="1899-12-30T20:21:00"/>
    <x v="5"/>
    <x v="0"/>
    <n v="79"/>
    <x v="5"/>
    <s v="White"/>
    <x v="0"/>
    <x v="1"/>
    <n v="9"/>
    <n v="42"/>
    <s v="Delay"/>
    <x v="5"/>
    <n v="20"/>
    <x v="1"/>
    <x v="0"/>
    <x v="0"/>
    <x v="0"/>
  </r>
  <r>
    <n v="169606555"/>
    <s v="N. Giral"/>
    <x v="445"/>
    <s v="Feb"/>
    <n v="2024"/>
    <d v="1899-12-30T21:54:00"/>
    <x v="5"/>
    <x v="0"/>
    <n v="57"/>
    <x v="2"/>
    <s v="White"/>
    <x v="0"/>
    <x v="1"/>
    <n v="9"/>
    <n v="59"/>
    <s v="Delay"/>
    <x v="3"/>
    <n v="21"/>
    <x v="1"/>
    <x v="2"/>
    <x v="2"/>
    <x v="2"/>
  </r>
  <r>
    <n v="417694255"/>
    <s v="S. Prene"/>
    <x v="71"/>
    <s v="Jul"/>
    <n v="2023"/>
    <d v="1899-12-30T01:25:00"/>
    <x v="0"/>
    <x v="0"/>
    <n v="64"/>
    <x v="0"/>
    <s v="White"/>
    <x v="0"/>
    <x v="1"/>
    <n v="9"/>
    <n v="16"/>
    <s v="Within Time"/>
    <x v="5"/>
    <n v="1"/>
    <x v="3"/>
    <x v="0"/>
    <x v="1"/>
    <x v="0"/>
  </r>
  <r>
    <n v="649443448"/>
    <s v="Z. Worsall"/>
    <x v="197"/>
    <s v="Oct"/>
    <n v="2023"/>
    <d v="1899-12-30T13:35:00"/>
    <x v="1"/>
    <x v="0"/>
    <n v="36"/>
    <x v="6"/>
    <s v="White"/>
    <x v="0"/>
    <x v="1"/>
    <n v="9"/>
    <n v="25"/>
    <s v="Within Time"/>
    <x v="28"/>
    <n v="13"/>
    <x v="2"/>
    <x v="0"/>
    <x v="1"/>
    <x v="2"/>
  </r>
  <r>
    <n v="307891652"/>
    <s v="D. Eglese"/>
    <x v="282"/>
    <s v="Jun"/>
    <n v="2024"/>
    <d v="1899-12-30T01:55:00"/>
    <x v="6"/>
    <x v="0"/>
    <n v="3"/>
    <x v="1"/>
    <s v="White"/>
    <x v="0"/>
    <x v="1"/>
    <n v="10"/>
    <n v="54"/>
    <s v="Delay"/>
    <x v="6"/>
    <n v="1"/>
    <x v="3"/>
    <x v="3"/>
    <x v="2"/>
    <x v="0"/>
  </r>
  <r>
    <n v="780448461"/>
    <s v="K. Caudelier"/>
    <x v="462"/>
    <s v="May"/>
    <n v="2024"/>
    <d v="1899-12-30T11:08:00"/>
    <x v="6"/>
    <x v="0"/>
    <n v="79"/>
    <x v="5"/>
    <s v="White"/>
    <x v="0"/>
    <x v="1"/>
    <n v="10"/>
    <n v="11"/>
    <s v="Within Time"/>
    <x v="26"/>
    <n v="11"/>
    <x v="0"/>
    <x v="2"/>
    <x v="1"/>
    <x v="2"/>
  </r>
  <r>
    <n v="428302009"/>
    <s v="K. Spurriar"/>
    <x v="373"/>
    <s v="Mar"/>
    <n v="2024"/>
    <d v="1899-12-30T13:01:00"/>
    <x v="2"/>
    <x v="0"/>
    <n v="62"/>
    <x v="0"/>
    <s v="White"/>
    <x v="0"/>
    <x v="1"/>
    <n v="10"/>
    <n v="19"/>
    <s v="Within Time"/>
    <x v="26"/>
    <n v="13"/>
    <x v="2"/>
    <x v="2"/>
    <x v="1"/>
    <x v="2"/>
  </r>
  <r>
    <n v="818184154"/>
    <s v="K. Gosnold"/>
    <x v="323"/>
    <s v="Jun"/>
    <n v="2024"/>
    <d v="1899-12-30T16:04:00"/>
    <x v="4"/>
    <x v="0"/>
    <n v="75"/>
    <x v="5"/>
    <s v="White"/>
    <x v="0"/>
    <x v="1"/>
    <n v="10"/>
    <n v="45"/>
    <s v="Delay"/>
    <x v="15"/>
    <n v="16"/>
    <x v="2"/>
    <x v="2"/>
    <x v="0"/>
    <x v="2"/>
  </r>
  <r>
    <n v="723693853"/>
    <s v="L. Dungate"/>
    <x v="312"/>
    <s v="Oct"/>
    <n v="2023"/>
    <d v="1899-12-30T09:32:00"/>
    <x v="1"/>
    <x v="0"/>
    <n v="28"/>
    <x v="3"/>
    <s v="White"/>
    <x v="0"/>
    <x v="1"/>
    <n v="10"/>
    <n v="59"/>
    <s v="Delay"/>
    <x v="20"/>
    <n v="9"/>
    <x v="0"/>
    <x v="3"/>
    <x v="2"/>
    <x v="0"/>
  </r>
  <r>
    <n v="150727421"/>
    <s v="M. Lister"/>
    <x v="198"/>
    <s v="May"/>
    <n v="2024"/>
    <d v="1899-12-30T03:05:00"/>
    <x v="5"/>
    <x v="0"/>
    <n v="23"/>
    <x v="3"/>
    <s v="White"/>
    <x v="0"/>
    <x v="1"/>
    <n v="10"/>
    <n v="53"/>
    <s v="Delay"/>
    <x v="24"/>
    <n v="3"/>
    <x v="3"/>
    <x v="1"/>
    <x v="2"/>
    <x v="1"/>
  </r>
  <r>
    <n v="529555610"/>
    <s v="M. Taffs"/>
    <x v="479"/>
    <s v="Sep"/>
    <n v="2023"/>
    <d v="1899-12-30T09:20:00"/>
    <x v="4"/>
    <x v="0"/>
    <n v="67"/>
    <x v="0"/>
    <s v="White"/>
    <x v="0"/>
    <x v="1"/>
    <n v="10"/>
    <n v="59"/>
    <s v="Delay"/>
    <x v="25"/>
    <n v="9"/>
    <x v="0"/>
    <x v="0"/>
    <x v="2"/>
    <x v="0"/>
  </r>
  <r>
    <n v="128427299"/>
    <s v="Q. Denidge"/>
    <x v="291"/>
    <s v="Jun"/>
    <n v="2023"/>
    <d v="1899-12-30T03:17:00"/>
    <x v="0"/>
    <x v="0"/>
    <n v="16"/>
    <x v="3"/>
    <s v="White"/>
    <x v="0"/>
    <x v="1"/>
    <n v="10"/>
    <n v="58"/>
    <s v="Delay"/>
    <x v="26"/>
    <n v="3"/>
    <x v="3"/>
    <x v="2"/>
    <x v="2"/>
    <x v="2"/>
  </r>
  <r>
    <n v="779250290"/>
    <s v="V. Pratten"/>
    <x v="339"/>
    <s v="Feb"/>
    <n v="2024"/>
    <d v="1899-12-30T10:22:00"/>
    <x v="3"/>
    <x v="0"/>
    <n v="70"/>
    <x v="5"/>
    <s v="White"/>
    <x v="0"/>
    <x v="1"/>
    <n v="10"/>
    <n v="29"/>
    <s v="Within Time"/>
    <x v="10"/>
    <n v="10"/>
    <x v="0"/>
    <x v="2"/>
    <x v="1"/>
    <x v="2"/>
  </r>
  <r>
    <n v="243852527"/>
    <s v="W. Grummitt"/>
    <x v="21"/>
    <s v="Nov"/>
    <n v="2023"/>
    <d v="1899-12-30T07:36:00"/>
    <x v="5"/>
    <x v="0"/>
    <n v="12"/>
    <x v="4"/>
    <s v="White"/>
    <x v="0"/>
    <x v="1"/>
    <n v="10"/>
    <n v="41"/>
    <s v="Delay"/>
    <x v="14"/>
    <n v="7"/>
    <x v="0"/>
    <x v="0"/>
    <x v="0"/>
    <x v="0"/>
  </r>
  <r>
    <n v="778047220"/>
    <s v="Y. Hutfield"/>
    <x v="322"/>
    <s v="May"/>
    <n v="2023"/>
    <d v="1899-12-30T11:31:00"/>
    <x v="6"/>
    <x v="0"/>
    <n v="56"/>
    <x v="2"/>
    <s v="White"/>
    <x v="0"/>
    <x v="1"/>
    <n v="10"/>
    <n v="12"/>
    <s v="Within Time"/>
    <x v="11"/>
    <n v="11"/>
    <x v="0"/>
    <x v="0"/>
    <x v="1"/>
    <x v="0"/>
  </r>
  <r>
    <n v="648869843"/>
    <s v="Z. Boyington"/>
    <x v="535"/>
    <s v="Apr"/>
    <n v="2024"/>
    <d v="1899-12-30T11:14:00"/>
    <x v="5"/>
    <x v="0"/>
    <n v="50"/>
    <x v="2"/>
    <s v="White"/>
    <x v="0"/>
    <x v="1"/>
    <n v="10"/>
    <n v="30"/>
    <s v="Delay"/>
    <x v="9"/>
    <n v="11"/>
    <x v="0"/>
    <x v="3"/>
    <x v="1"/>
    <x v="0"/>
  </r>
  <r>
    <n v="116944270"/>
    <s v="Z. Twiddle"/>
    <x v="177"/>
    <s v="Dec"/>
    <n v="2023"/>
    <d v="1899-12-30T05:42:00"/>
    <x v="0"/>
    <x v="0"/>
    <n v="35"/>
    <x v="6"/>
    <s v="White"/>
    <x v="0"/>
    <x v="1"/>
    <n v="10"/>
    <n v="44"/>
    <s v="Delay"/>
    <x v="0"/>
    <n v="5"/>
    <x v="3"/>
    <x v="0"/>
    <x v="0"/>
    <x v="0"/>
  </r>
  <r>
    <n v="450095808"/>
    <s v="A. Saladine"/>
    <x v="41"/>
    <s v="Aug"/>
    <n v="2024"/>
    <d v="1899-12-30T22:43:00"/>
    <x v="1"/>
    <x v="0"/>
    <n v="3"/>
    <x v="1"/>
    <s v="White"/>
    <x v="2"/>
    <x v="1"/>
    <m/>
    <n v="31"/>
    <s v="Delay"/>
    <x v="8"/>
    <n v="22"/>
    <x v="1"/>
    <x v="3"/>
    <x v="0"/>
    <x v="1"/>
  </r>
  <r>
    <n v="744523785"/>
    <s v="A. Josuweit"/>
    <x v="141"/>
    <s v="Jul"/>
    <n v="2024"/>
    <d v="1899-12-30T08:58:00"/>
    <x v="5"/>
    <x v="0"/>
    <n v="60"/>
    <x v="0"/>
    <s v="White"/>
    <x v="2"/>
    <x v="1"/>
    <m/>
    <n v="47"/>
    <s v="Delay"/>
    <x v="5"/>
    <n v="8"/>
    <x v="0"/>
    <x v="0"/>
    <x v="2"/>
    <x v="0"/>
  </r>
  <r>
    <n v="744011240"/>
    <s v="C. Jindrich"/>
    <x v="202"/>
    <s v="Apr"/>
    <n v="2023"/>
    <d v="1899-12-30T18:46:00"/>
    <x v="1"/>
    <x v="0"/>
    <n v="68"/>
    <x v="0"/>
    <s v="White"/>
    <x v="2"/>
    <x v="1"/>
    <m/>
    <n v="12"/>
    <s v="Within Time"/>
    <x v="13"/>
    <n v="18"/>
    <x v="1"/>
    <x v="2"/>
    <x v="1"/>
    <x v="2"/>
  </r>
  <r>
    <n v="570148462"/>
    <s v="C. Meeland"/>
    <x v="339"/>
    <s v="Feb"/>
    <n v="2024"/>
    <d v="1899-12-30T05:46:00"/>
    <x v="3"/>
    <x v="0"/>
    <n v="24"/>
    <x v="3"/>
    <s v="White"/>
    <x v="2"/>
    <x v="1"/>
    <m/>
    <n v="20"/>
    <s v="Within Time"/>
    <x v="10"/>
    <n v="5"/>
    <x v="3"/>
    <x v="2"/>
    <x v="1"/>
    <x v="2"/>
  </r>
  <r>
    <n v="325511348"/>
    <s v="C. Wiltsher"/>
    <x v="367"/>
    <s v="Nov"/>
    <n v="2023"/>
    <d v="1899-12-30T00:10:00"/>
    <x v="1"/>
    <x v="0"/>
    <n v="33"/>
    <x v="6"/>
    <s v="White"/>
    <x v="2"/>
    <x v="1"/>
    <m/>
    <n v="37"/>
    <s v="Delay"/>
    <x v="6"/>
    <n v="0"/>
    <x v="3"/>
    <x v="3"/>
    <x v="0"/>
    <x v="0"/>
  </r>
  <r>
    <n v="401658779"/>
    <s v="D. Timms"/>
    <x v="403"/>
    <s v="Oct"/>
    <n v="2024"/>
    <d v="1899-12-30T12:24:00"/>
    <x v="3"/>
    <x v="0"/>
    <n v="58"/>
    <x v="2"/>
    <s v="White"/>
    <x v="2"/>
    <x v="1"/>
    <m/>
    <n v="21"/>
    <s v="Within Time"/>
    <x v="0"/>
    <n v="12"/>
    <x v="2"/>
    <x v="0"/>
    <x v="1"/>
    <x v="0"/>
  </r>
  <r>
    <n v="271808403"/>
    <s v="D. Riddoch"/>
    <x v="384"/>
    <s v="May"/>
    <n v="2024"/>
    <d v="1899-12-30T03:11:00"/>
    <x v="5"/>
    <x v="0"/>
    <n v="27"/>
    <x v="3"/>
    <s v="White"/>
    <x v="2"/>
    <x v="1"/>
    <m/>
    <n v="33"/>
    <s v="Delay"/>
    <x v="29"/>
    <n v="3"/>
    <x v="3"/>
    <x v="2"/>
    <x v="0"/>
    <x v="2"/>
  </r>
  <r>
    <n v="804041122"/>
    <s v="E. Humpatch"/>
    <x v="391"/>
    <s v="Feb"/>
    <n v="2024"/>
    <d v="1899-12-30T12:12:00"/>
    <x v="0"/>
    <x v="0"/>
    <n v="79"/>
    <x v="5"/>
    <s v="White"/>
    <x v="2"/>
    <x v="1"/>
    <m/>
    <n v="12"/>
    <s v="Within Time"/>
    <x v="16"/>
    <n v="12"/>
    <x v="2"/>
    <x v="1"/>
    <x v="1"/>
    <x v="1"/>
  </r>
  <r>
    <n v="171108865"/>
    <s v="E. Dugue"/>
    <x v="99"/>
    <s v="Aug"/>
    <n v="2024"/>
    <d v="1899-12-30T22:19:00"/>
    <x v="2"/>
    <x v="0"/>
    <n v="73"/>
    <x v="5"/>
    <s v="White"/>
    <x v="2"/>
    <x v="1"/>
    <m/>
    <n v="38"/>
    <s v="Delay"/>
    <x v="1"/>
    <n v="22"/>
    <x v="1"/>
    <x v="0"/>
    <x v="0"/>
    <x v="0"/>
  </r>
  <r>
    <n v="402605865"/>
    <s v="E. Lovart"/>
    <x v="458"/>
    <s v="Mar"/>
    <n v="2024"/>
    <d v="1899-12-30T11:09:00"/>
    <x v="4"/>
    <x v="0"/>
    <n v="57"/>
    <x v="2"/>
    <s v="White"/>
    <x v="2"/>
    <x v="1"/>
    <m/>
    <n v="56"/>
    <s v="Delay"/>
    <x v="2"/>
    <n v="11"/>
    <x v="0"/>
    <x v="1"/>
    <x v="2"/>
    <x v="1"/>
  </r>
  <r>
    <n v="631012994"/>
    <s v="H. Guinan"/>
    <x v="9"/>
    <s v="Oct"/>
    <n v="2024"/>
    <d v="1899-12-30T18:53:00"/>
    <x v="5"/>
    <x v="0"/>
    <n v="67"/>
    <x v="0"/>
    <s v="White"/>
    <x v="2"/>
    <x v="1"/>
    <m/>
    <n v="20"/>
    <s v="Within Time"/>
    <x v="6"/>
    <n v="18"/>
    <x v="1"/>
    <x v="3"/>
    <x v="1"/>
    <x v="0"/>
  </r>
  <r>
    <n v="155924223"/>
    <s v="I. Sheppey"/>
    <x v="301"/>
    <s v="May"/>
    <n v="2023"/>
    <d v="1899-12-30T20:05:00"/>
    <x v="6"/>
    <x v="0"/>
    <n v="1"/>
    <x v="1"/>
    <s v="White"/>
    <x v="2"/>
    <x v="1"/>
    <m/>
    <n v="14"/>
    <s v="Within Time"/>
    <x v="12"/>
    <n v="20"/>
    <x v="1"/>
    <x v="2"/>
    <x v="1"/>
    <x v="2"/>
  </r>
  <r>
    <n v="803555052"/>
    <s v="I. Vinick"/>
    <x v="77"/>
    <s v="Nov"/>
    <n v="2023"/>
    <d v="1899-12-30T11:32:00"/>
    <x v="3"/>
    <x v="0"/>
    <n v="77"/>
    <x v="5"/>
    <s v="White"/>
    <x v="2"/>
    <x v="1"/>
    <m/>
    <n v="45"/>
    <s v="Delay"/>
    <x v="5"/>
    <n v="11"/>
    <x v="0"/>
    <x v="0"/>
    <x v="0"/>
    <x v="0"/>
  </r>
  <r>
    <n v="260704444"/>
    <s v="I. Temprell"/>
    <x v="577"/>
    <s v="Jan"/>
    <n v="2024"/>
    <d v="1899-12-30T13:57:00"/>
    <x v="0"/>
    <x v="0"/>
    <n v="46"/>
    <x v="2"/>
    <s v="White"/>
    <x v="2"/>
    <x v="1"/>
    <m/>
    <n v="47"/>
    <s v="Delay"/>
    <x v="8"/>
    <n v="13"/>
    <x v="2"/>
    <x v="3"/>
    <x v="2"/>
    <x v="1"/>
  </r>
  <r>
    <n v="741915044"/>
    <s v="I. Dallan"/>
    <x v="15"/>
    <s v="Sep"/>
    <n v="2023"/>
    <d v="1899-12-30T03:40:00"/>
    <x v="6"/>
    <x v="0"/>
    <n v="5"/>
    <x v="4"/>
    <s v="White"/>
    <x v="2"/>
    <x v="1"/>
    <m/>
    <n v="57"/>
    <s v="Delay"/>
    <x v="5"/>
    <n v="3"/>
    <x v="3"/>
    <x v="0"/>
    <x v="2"/>
    <x v="0"/>
  </r>
  <r>
    <n v="313714006"/>
    <s v="I. Lamputt"/>
    <x v="223"/>
    <s v="Aug"/>
    <n v="2024"/>
    <d v="1899-12-30T12:06:00"/>
    <x v="5"/>
    <x v="0"/>
    <n v="21"/>
    <x v="3"/>
    <s v="White"/>
    <x v="2"/>
    <x v="1"/>
    <m/>
    <n v="58"/>
    <s v="Delay"/>
    <x v="12"/>
    <n v="12"/>
    <x v="2"/>
    <x v="2"/>
    <x v="2"/>
    <x v="2"/>
  </r>
  <r>
    <n v="865281195"/>
    <s v="I. Elcy"/>
    <x v="224"/>
    <s v="May"/>
    <n v="2024"/>
    <d v="1899-12-30T01:41:00"/>
    <x v="2"/>
    <x v="0"/>
    <n v="66"/>
    <x v="0"/>
    <s v="White"/>
    <x v="2"/>
    <x v="1"/>
    <m/>
    <n v="59"/>
    <s v="Delay"/>
    <x v="30"/>
    <n v="1"/>
    <x v="3"/>
    <x v="3"/>
    <x v="2"/>
    <x v="1"/>
  </r>
  <r>
    <n v="670470693"/>
    <s v="I. Stockoe"/>
    <x v="273"/>
    <s v="Sep"/>
    <n v="2023"/>
    <d v="1899-12-30T03:29:00"/>
    <x v="3"/>
    <x v="0"/>
    <n v="60"/>
    <x v="0"/>
    <s v="White"/>
    <x v="2"/>
    <x v="1"/>
    <m/>
    <n v="60"/>
    <s v="Delay"/>
    <x v="15"/>
    <n v="3"/>
    <x v="3"/>
    <x v="2"/>
    <x v="2"/>
    <x v="2"/>
  </r>
  <r>
    <n v="544201544"/>
    <s v="K. Leyrroyd"/>
    <x v="115"/>
    <s v="Oct"/>
    <n v="2024"/>
    <d v="1899-12-30T15:41:00"/>
    <x v="6"/>
    <x v="0"/>
    <n v="31"/>
    <x v="6"/>
    <s v="White"/>
    <x v="2"/>
    <x v="1"/>
    <m/>
    <n v="17"/>
    <s v="Within Time"/>
    <x v="13"/>
    <n v="15"/>
    <x v="2"/>
    <x v="2"/>
    <x v="1"/>
    <x v="2"/>
  </r>
  <r>
    <n v="767803235"/>
    <s v="K. Jenk"/>
    <x v="388"/>
    <s v="Mar"/>
    <n v="2024"/>
    <d v="1899-12-30T15:56:00"/>
    <x v="3"/>
    <x v="0"/>
    <n v="53"/>
    <x v="2"/>
    <s v="White"/>
    <x v="2"/>
    <x v="1"/>
    <m/>
    <n v="56"/>
    <s v="Delay"/>
    <x v="29"/>
    <n v="15"/>
    <x v="2"/>
    <x v="2"/>
    <x v="2"/>
    <x v="2"/>
  </r>
  <r>
    <n v="302689742"/>
    <s v="L. Penylton"/>
    <x v="278"/>
    <s v="Jan"/>
    <n v="2024"/>
    <d v="1899-12-30T11:39:00"/>
    <x v="1"/>
    <x v="0"/>
    <n v="33"/>
    <x v="6"/>
    <s v="White"/>
    <x v="2"/>
    <x v="1"/>
    <m/>
    <n v="32"/>
    <s v="Delay"/>
    <x v="27"/>
    <n v="11"/>
    <x v="0"/>
    <x v="3"/>
    <x v="0"/>
    <x v="0"/>
  </r>
  <r>
    <n v="612696427"/>
    <s v="M. Stockings"/>
    <x v="242"/>
    <s v="May"/>
    <n v="2024"/>
    <d v="1899-12-30T02:25:00"/>
    <x v="0"/>
    <x v="0"/>
    <n v="38"/>
    <x v="6"/>
    <s v="White"/>
    <x v="2"/>
    <x v="1"/>
    <m/>
    <n v="38"/>
    <s v="Delay"/>
    <x v="13"/>
    <n v="2"/>
    <x v="3"/>
    <x v="2"/>
    <x v="0"/>
    <x v="2"/>
  </r>
  <r>
    <n v="454423319"/>
    <s v="O. Kneaphsey"/>
    <x v="535"/>
    <s v="Apr"/>
    <n v="2024"/>
    <d v="1899-12-30T15:04:00"/>
    <x v="5"/>
    <x v="0"/>
    <n v="27"/>
    <x v="3"/>
    <s v="White"/>
    <x v="2"/>
    <x v="1"/>
    <m/>
    <n v="21"/>
    <s v="Within Time"/>
    <x v="9"/>
    <n v="15"/>
    <x v="2"/>
    <x v="3"/>
    <x v="1"/>
    <x v="0"/>
  </r>
  <r>
    <n v="873580383"/>
    <s v="O. Hiley"/>
    <x v="326"/>
    <s v="Dec"/>
    <n v="2023"/>
    <d v="1899-12-30T11:08:00"/>
    <x v="5"/>
    <x v="0"/>
    <n v="57"/>
    <x v="2"/>
    <s v="White"/>
    <x v="2"/>
    <x v="1"/>
    <m/>
    <n v="23"/>
    <s v="Within Time"/>
    <x v="1"/>
    <n v="11"/>
    <x v="0"/>
    <x v="0"/>
    <x v="1"/>
    <x v="0"/>
  </r>
  <r>
    <n v="721253053"/>
    <s v="O. Saffill"/>
    <x v="292"/>
    <s v="Feb"/>
    <n v="2024"/>
    <d v="1899-12-30T21:50:00"/>
    <x v="1"/>
    <x v="0"/>
    <n v="31"/>
    <x v="6"/>
    <s v="White"/>
    <x v="2"/>
    <x v="1"/>
    <m/>
    <n v="49"/>
    <s v="Delay"/>
    <x v="14"/>
    <n v="21"/>
    <x v="1"/>
    <x v="0"/>
    <x v="2"/>
    <x v="0"/>
  </r>
  <r>
    <n v="514160437"/>
    <s v="O. Wiggin"/>
    <x v="544"/>
    <s v="May"/>
    <n v="2023"/>
    <d v="1899-12-30T18:02:00"/>
    <x v="5"/>
    <x v="0"/>
    <n v="36"/>
    <x v="6"/>
    <s v="White"/>
    <x v="2"/>
    <x v="1"/>
    <m/>
    <n v="59"/>
    <s v="Delay"/>
    <x v="18"/>
    <n v="18"/>
    <x v="1"/>
    <x v="1"/>
    <x v="2"/>
    <x v="1"/>
  </r>
  <r>
    <n v="236116588"/>
    <s v="P. Kibbye"/>
    <x v="177"/>
    <s v="Dec"/>
    <n v="2023"/>
    <d v="1899-12-30T18:44:00"/>
    <x v="0"/>
    <x v="0"/>
    <n v="9"/>
    <x v="4"/>
    <s v="White"/>
    <x v="2"/>
    <x v="1"/>
    <m/>
    <n v="17"/>
    <s v="Within Time"/>
    <x v="0"/>
    <n v="18"/>
    <x v="1"/>
    <x v="0"/>
    <x v="1"/>
    <x v="0"/>
  </r>
  <r>
    <n v="383960966"/>
    <s v="Q. Archbutt"/>
    <x v="256"/>
    <s v="May"/>
    <n v="2023"/>
    <d v="1899-12-30T02:21:00"/>
    <x v="3"/>
    <x v="0"/>
    <n v="19"/>
    <x v="3"/>
    <s v="White"/>
    <x v="2"/>
    <x v="1"/>
    <m/>
    <n v="34"/>
    <s v="Delay"/>
    <x v="20"/>
    <n v="2"/>
    <x v="3"/>
    <x v="3"/>
    <x v="0"/>
    <x v="0"/>
  </r>
  <r>
    <n v="554452268"/>
    <s v="Q. Manoelli"/>
    <x v="366"/>
    <s v="Feb"/>
    <n v="2024"/>
    <d v="1899-12-30T16:46:00"/>
    <x v="4"/>
    <x v="0"/>
    <n v="71"/>
    <x v="5"/>
    <s v="White"/>
    <x v="2"/>
    <x v="1"/>
    <m/>
    <n v="47"/>
    <s v="Delay"/>
    <x v="18"/>
    <n v="16"/>
    <x v="2"/>
    <x v="1"/>
    <x v="2"/>
    <x v="1"/>
  </r>
  <r>
    <n v="113259451"/>
    <s v="R. Craigie"/>
    <x v="406"/>
    <s v="Oct"/>
    <n v="2023"/>
    <d v="1899-12-30T06:06:00"/>
    <x v="4"/>
    <x v="0"/>
    <n v="70"/>
    <x v="5"/>
    <s v="White"/>
    <x v="2"/>
    <x v="1"/>
    <m/>
    <n v="12"/>
    <s v="Within Time"/>
    <x v="30"/>
    <n v="6"/>
    <x v="0"/>
    <x v="3"/>
    <x v="1"/>
    <x v="1"/>
  </r>
  <r>
    <n v="730548361"/>
    <s v="R. O'Lennachain"/>
    <x v="572"/>
    <s v="Jan"/>
    <n v="2024"/>
    <d v="1899-12-30T13:00:00"/>
    <x v="4"/>
    <x v="0"/>
    <n v="59"/>
    <x v="2"/>
    <s v="White"/>
    <x v="2"/>
    <x v="1"/>
    <m/>
    <n v="45"/>
    <s v="Delay"/>
    <x v="21"/>
    <n v="13"/>
    <x v="2"/>
    <x v="1"/>
    <x v="0"/>
    <x v="1"/>
  </r>
  <r>
    <n v="374468007"/>
    <s v="R. McLugish"/>
    <x v="577"/>
    <s v="Jan"/>
    <n v="2024"/>
    <d v="1899-12-30T17:18:00"/>
    <x v="0"/>
    <x v="0"/>
    <n v="11"/>
    <x v="4"/>
    <s v="White"/>
    <x v="2"/>
    <x v="1"/>
    <m/>
    <n v="60"/>
    <s v="Delay"/>
    <x v="8"/>
    <n v="17"/>
    <x v="2"/>
    <x v="3"/>
    <x v="2"/>
    <x v="1"/>
  </r>
  <r>
    <n v="529581742"/>
    <s v="S. Sellman"/>
    <x v="24"/>
    <s v="Apr"/>
    <n v="2023"/>
    <d v="1899-12-30T01:56:00"/>
    <x v="0"/>
    <x v="0"/>
    <n v="26"/>
    <x v="3"/>
    <s v="White"/>
    <x v="2"/>
    <x v="1"/>
    <m/>
    <n v="16"/>
    <s v="Within Time"/>
    <x v="9"/>
    <n v="1"/>
    <x v="3"/>
    <x v="3"/>
    <x v="1"/>
    <x v="0"/>
  </r>
  <r>
    <n v="195719241"/>
    <s v="S. Parke"/>
    <x v="442"/>
    <s v="Aug"/>
    <n v="2023"/>
    <d v="1899-12-30T07:41:00"/>
    <x v="0"/>
    <x v="0"/>
    <n v="67"/>
    <x v="0"/>
    <s v="White"/>
    <x v="2"/>
    <x v="1"/>
    <m/>
    <n v="17"/>
    <s v="Within Time"/>
    <x v="11"/>
    <n v="7"/>
    <x v="0"/>
    <x v="0"/>
    <x v="1"/>
    <x v="0"/>
  </r>
  <r>
    <n v="303876258"/>
    <s v="S. Sandom"/>
    <x v="515"/>
    <s v="Oct"/>
    <n v="2023"/>
    <d v="1899-12-30T17:38:00"/>
    <x v="6"/>
    <x v="0"/>
    <n v="31"/>
    <x v="6"/>
    <s v="White"/>
    <x v="2"/>
    <x v="1"/>
    <m/>
    <n v="36"/>
    <s v="Delay"/>
    <x v="29"/>
    <n v="17"/>
    <x v="2"/>
    <x v="2"/>
    <x v="0"/>
    <x v="2"/>
  </r>
  <r>
    <n v="627117847"/>
    <s v="T. Smithies"/>
    <x v="561"/>
    <s v="Sep"/>
    <n v="2024"/>
    <d v="1899-12-30T09:36:00"/>
    <x v="3"/>
    <x v="0"/>
    <n v="59"/>
    <x v="2"/>
    <s v="White"/>
    <x v="2"/>
    <x v="1"/>
    <m/>
    <n v="13"/>
    <s v="Within Time"/>
    <x v="13"/>
    <n v="9"/>
    <x v="0"/>
    <x v="2"/>
    <x v="1"/>
    <x v="2"/>
  </r>
  <r>
    <n v="654493579"/>
    <s v="T. Alessandrucci"/>
    <x v="445"/>
    <s v="Feb"/>
    <n v="2024"/>
    <d v="1899-12-30T23:38:00"/>
    <x v="5"/>
    <x v="0"/>
    <n v="15"/>
    <x v="3"/>
    <s v="White"/>
    <x v="2"/>
    <x v="1"/>
    <m/>
    <n v="38"/>
    <s v="Delay"/>
    <x v="3"/>
    <n v="23"/>
    <x v="1"/>
    <x v="2"/>
    <x v="0"/>
    <x v="2"/>
  </r>
  <r>
    <n v="337015340"/>
    <s v="T. Dicken"/>
    <x v="274"/>
    <s v="Dec"/>
    <n v="2023"/>
    <d v="1899-12-30T06:20:00"/>
    <x v="1"/>
    <x v="0"/>
    <n v="45"/>
    <x v="2"/>
    <s v="White"/>
    <x v="2"/>
    <x v="1"/>
    <m/>
    <n v="49"/>
    <s v="Delay"/>
    <x v="12"/>
    <n v="6"/>
    <x v="0"/>
    <x v="2"/>
    <x v="2"/>
    <x v="2"/>
  </r>
  <r>
    <n v="128673156"/>
    <s v="V. Kellington"/>
    <x v="406"/>
    <s v="Oct"/>
    <n v="2023"/>
    <d v="1899-12-30T14:34:00"/>
    <x v="4"/>
    <x v="0"/>
    <n v="77"/>
    <x v="5"/>
    <s v="White"/>
    <x v="2"/>
    <x v="1"/>
    <m/>
    <n v="19"/>
    <s v="Within Time"/>
    <x v="30"/>
    <n v="14"/>
    <x v="2"/>
    <x v="3"/>
    <x v="1"/>
    <x v="1"/>
  </r>
  <r>
    <n v="128720119"/>
    <s v="V. Irce"/>
    <x v="251"/>
    <s v="Jul"/>
    <n v="2024"/>
    <d v="1899-12-30T06:09:00"/>
    <x v="3"/>
    <x v="0"/>
    <n v="51"/>
    <x v="2"/>
    <s v="White"/>
    <x v="2"/>
    <x v="1"/>
    <m/>
    <n v="27"/>
    <s v="Within Time"/>
    <x v="28"/>
    <n v="6"/>
    <x v="0"/>
    <x v="0"/>
    <x v="1"/>
    <x v="2"/>
  </r>
  <r>
    <n v="303931485"/>
    <s v="V. Erdes"/>
    <x v="472"/>
    <s v="Oct"/>
    <n v="2023"/>
    <d v="1899-12-30T16:57:00"/>
    <x v="2"/>
    <x v="0"/>
    <n v="13"/>
    <x v="4"/>
    <s v="White"/>
    <x v="2"/>
    <x v="1"/>
    <m/>
    <n v="28"/>
    <s v="Within Time"/>
    <x v="5"/>
    <n v="16"/>
    <x v="2"/>
    <x v="0"/>
    <x v="1"/>
    <x v="0"/>
  </r>
  <r>
    <n v="888264566"/>
    <s v="X. Jerzyk"/>
    <x v="21"/>
    <s v="Nov"/>
    <n v="2023"/>
    <d v="1899-12-30T00:23:00"/>
    <x v="5"/>
    <x v="0"/>
    <n v="37"/>
    <x v="6"/>
    <s v="White"/>
    <x v="2"/>
    <x v="1"/>
    <m/>
    <n v="16"/>
    <s v="Within Time"/>
    <x v="14"/>
    <n v="0"/>
    <x v="3"/>
    <x v="0"/>
    <x v="1"/>
    <x v="0"/>
  </r>
  <r>
    <n v="689340657"/>
    <s v="X. Furmonger"/>
    <x v="560"/>
    <s v="Apr"/>
    <n v="2024"/>
    <d v="1899-12-30T18:43:00"/>
    <x v="0"/>
    <x v="0"/>
    <n v="61"/>
    <x v="0"/>
    <s v="White"/>
    <x v="2"/>
    <x v="1"/>
    <m/>
    <n v="21"/>
    <s v="Within Time"/>
    <x v="8"/>
    <n v="18"/>
    <x v="1"/>
    <x v="3"/>
    <x v="1"/>
    <x v="1"/>
  </r>
  <r>
    <n v="831254717"/>
    <s v="X. McGriffin"/>
    <x v="33"/>
    <s v="Jul"/>
    <n v="2024"/>
    <d v="1899-12-30T09:35:00"/>
    <x v="5"/>
    <x v="0"/>
    <n v="31"/>
    <x v="6"/>
    <s v="White"/>
    <x v="2"/>
    <x v="1"/>
    <m/>
    <n v="58"/>
    <s v="Delay"/>
    <x v="9"/>
    <n v="9"/>
    <x v="0"/>
    <x v="3"/>
    <x v="2"/>
    <x v="0"/>
  </r>
  <r>
    <n v="899657826"/>
    <s v="Y. Allan"/>
    <x v="262"/>
    <s v="Jun"/>
    <n v="2023"/>
    <d v="1899-12-30T23:39:00"/>
    <x v="3"/>
    <x v="0"/>
    <n v="26"/>
    <x v="3"/>
    <s v="White"/>
    <x v="2"/>
    <x v="1"/>
    <m/>
    <n v="42"/>
    <s v="Delay"/>
    <x v="6"/>
    <n v="23"/>
    <x v="1"/>
    <x v="3"/>
    <x v="0"/>
    <x v="0"/>
  </r>
  <r>
    <n v="853936417"/>
    <s v="Y. O'Feeney"/>
    <x v="470"/>
    <s v="Nov"/>
    <n v="2023"/>
    <d v="1899-12-30T06:32:00"/>
    <x v="0"/>
    <x v="0"/>
    <n v="76"/>
    <x v="5"/>
    <s v="White"/>
    <x v="2"/>
    <x v="1"/>
    <m/>
    <n v="49"/>
    <s v="Delay"/>
    <x v="19"/>
    <n v="6"/>
    <x v="0"/>
    <x v="3"/>
    <x v="2"/>
    <x v="1"/>
  </r>
  <r>
    <n v="297746777"/>
    <s v="Z. Bartolomeu"/>
    <x v="121"/>
    <s v="Jun"/>
    <n v="2024"/>
    <d v="1899-12-30T14:19:00"/>
    <x v="3"/>
    <x v="0"/>
    <n v="33"/>
    <x v="6"/>
    <s v="White"/>
    <x v="2"/>
    <x v="1"/>
    <m/>
    <n v="21"/>
    <s v="Within Time"/>
    <x v="12"/>
    <n v="14"/>
    <x v="2"/>
    <x v="2"/>
    <x v="1"/>
    <x v="2"/>
  </r>
  <r>
    <n v="341431062"/>
    <s v="Z. Fishlock"/>
    <x v="155"/>
    <s v="Mar"/>
    <n v="2024"/>
    <d v="1899-12-30T12:39:00"/>
    <x v="0"/>
    <x v="0"/>
    <n v="11"/>
    <x v="4"/>
    <s v="White"/>
    <x v="2"/>
    <x v="1"/>
    <m/>
    <n v="35"/>
    <s v="Delay"/>
    <x v="23"/>
    <n v="12"/>
    <x v="2"/>
    <x v="2"/>
    <x v="0"/>
    <x v="2"/>
  </r>
  <r>
    <n v="537289473"/>
    <s v="Z. Losel"/>
    <x v="126"/>
    <s v="May"/>
    <n v="2023"/>
    <d v="1899-12-30T23:05:00"/>
    <x v="2"/>
    <x v="0"/>
    <n v="33"/>
    <x v="6"/>
    <s v="White"/>
    <x v="2"/>
    <x v="1"/>
    <m/>
    <n v="48"/>
    <s v="Delay"/>
    <x v="25"/>
    <n v="23"/>
    <x v="1"/>
    <x v="0"/>
    <x v="2"/>
    <x v="0"/>
  </r>
  <r>
    <n v="503189280"/>
    <s v="X. Brightman"/>
    <x v="361"/>
    <s v="Sep"/>
    <n v="2023"/>
    <d v="1899-12-30T15:53:00"/>
    <x v="5"/>
    <x v="0"/>
    <n v="35"/>
    <x v="6"/>
    <s v="White"/>
    <x v="2"/>
    <x v="1"/>
    <n v="0"/>
    <n v="28"/>
    <s v="Within Time"/>
    <x v="21"/>
    <n v="15"/>
    <x v="2"/>
    <x v="1"/>
    <x v="1"/>
    <x v="1"/>
  </r>
  <r>
    <n v="866675375"/>
    <s v="Q. Duffield"/>
    <x v="403"/>
    <s v="Oct"/>
    <n v="2024"/>
    <d v="1899-12-30T15:20:00"/>
    <x v="3"/>
    <x v="0"/>
    <n v="27"/>
    <x v="3"/>
    <s v="White"/>
    <x v="2"/>
    <x v="1"/>
    <n v="1"/>
    <n v="58"/>
    <s v="Delay"/>
    <x v="0"/>
    <n v="15"/>
    <x v="2"/>
    <x v="0"/>
    <x v="2"/>
    <x v="0"/>
  </r>
  <r>
    <n v="670841971"/>
    <s v="U. Goodsell"/>
    <x v="359"/>
    <s v="Sep"/>
    <n v="2024"/>
    <d v="1899-12-30T18:11:00"/>
    <x v="1"/>
    <x v="0"/>
    <n v="67"/>
    <x v="0"/>
    <s v="White"/>
    <x v="2"/>
    <x v="1"/>
    <n v="1"/>
    <n v="16"/>
    <s v="Within Time"/>
    <x v="16"/>
    <n v="18"/>
    <x v="1"/>
    <x v="1"/>
    <x v="1"/>
    <x v="1"/>
  </r>
  <r>
    <n v="231435762"/>
    <s v="X. Northam"/>
    <x v="64"/>
    <s v="Mar"/>
    <n v="2024"/>
    <d v="1899-12-30T23:43:00"/>
    <x v="5"/>
    <x v="0"/>
    <n v="74"/>
    <x v="5"/>
    <s v="White"/>
    <x v="2"/>
    <x v="1"/>
    <n v="1"/>
    <n v="45"/>
    <s v="Delay"/>
    <x v="13"/>
    <n v="23"/>
    <x v="1"/>
    <x v="2"/>
    <x v="0"/>
    <x v="2"/>
  </r>
  <r>
    <n v="289706054"/>
    <s v="R. Edworthie"/>
    <x v="190"/>
    <s v="Sep"/>
    <n v="2024"/>
    <d v="1899-12-30T16:44:00"/>
    <x v="1"/>
    <x v="0"/>
    <n v="32"/>
    <x v="6"/>
    <s v="White"/>
    <x v="2"/>
    <x v="1"/>
    <n v="2"/>
    <n v="22"/>
    <s v="Within Time"/>
    <x v="26"/>
    <n v="16"/>
    <x v="2"/>
    <x v="2"/>
    <x v="1"/>
    <x v="2"/>
  </r>
  <r>
    <n v="624820024"/>
    <s v="R. Gensavage"/>
    <x v="148"/>
    <s v="May"/>
    <n v="2024"/>
    <d v="1899-12-30T01:08:00"/>
    <x v="1"/>
    <x v="0"/>
    <n v="52"/>
    <x v="2"/>
    <s v="White"/>
    <x v="2"/>
    <x v="1"/>
    <n v="2"/>
    <n v="27"/>
    <s v="Within Time"/>
    <x v="25"/>
    <n v="1"/>
    <x v="3"/>
    <x v="0"/>
    <x v="1"/>
    <x v="0"/>
  </r>
  <r>
    <n v="317195775"/>
    <s v="C. Fossett"/>
    <x v="113"/>
    <s v="Sep"/>
    <n v="2024"/>
    <d v="1899-12-30T06:12:00"/>
    <x v="5"/>
    <x v="0"/>
    <n v="39"/>
    <x v="6"/>
    <s v="White"/>
    <x v="2"/>
    <x v="1"/>
    <n v="3"/>
    <n v="32"/>
    <s v="Delay"/>
    <x v="0"/>
    <n v="6"/>
    <x v="0"/>
    <x v="0"/>
    <x v="0"/>
    <x v="0"/>
  </r>
  <r>
    <n v="279672224"/>
    <s v="H. Gainsboro"/>
    <x v="138"/>
    <s v="Oct"/>
    <n v="2024"/>
    <d v="1899-12-30T00:08:00"/>
    <x v="5"/>
    <x v="0"/>
    <n v="30"/>
    <x v="6"/>
    <s v="White"/>
    <x v="2"/>
    <x v="1"/>
    <n v="4"/>
    <n v="14"/>
    <s v="Within Time"/>
    <x v="25"/>
    <n v="0"/>
    <x v="3"/>
    <x v="0"/>
    <x v="1"/>
    <x v="0"/>
  </r>
  <r>
    <n v="409261045"/>
    <s v="C. Gannicott"/>
    <x v="471"/>
    <s v="Jun"/>
    <n v="2023"/>
    <d v="1899-12-30T02:17:00"/>
    <x v="3"/>
    <x v="0"/>
    <n v="58"/>
    <x v="2"/>
    <s v="White"/>
    <x v="2"/>
    <x v="1"/>
    <n v="5"/>
    <n v="46"/>
    <s v="Delay"/>
    <x v="25"/>
    <n v="2"/>
    <x v="3"/>
    <x v="0"/>
    <x v="2"/>
    <x v="0"/>
  </r>
  <r>
    <n v="538563650"/>
    <s v="R. Dobell"/>
    <x v="338"/>
    <s v="Jan"/>
    <n v="2024"/>
    <d v="1899-12-30T04:21:00"/>
    <x v="1"/>
    <x v="0"/>
    <n v="26"/>
    <x v="3"/>
    <s v="White"/>
    <x v="2"/>
    <x v="1"/>
    <n v="6"/>
    <n v="57"/>
    <s v="Delay"/>
    <x v="23"/>
    <n v="4"/>
    <x v="3"/>
    <x v="2"/>
    <x v="2"/>
    <x v="2"/>
  </r>
  <r>
    <n v="405651693"/>
    <s v="A. Kobke"/>
    <x v="505"/>
    <s v="Aug"/>
    <n v="2023"/>
    <d v="1899-12-30T01:05:00"/>
    <x v="2"/>
    <x v="0"/>
    <n v="24"/>
    <x v="3"/>
    <s v="White"/>
    <x v="2"/>
    <x v="1"/>
    <n v="7"/>
    <n v="59"/>
    <s v="Delay"/>
    <x v="24"/>
    <n v="1"/>
    <x v="3"/>
    <x v="1"/>
    <x v="2"/>
    <x v="1"/>
  </r>
  <r>
    <n v="683716277"/>
    <s v="I. Batistelli"/>
    <x v="524"/>
    <s v="Oct"/>
    <n v="2024"/>
    <d v="1899-12-30T08:29:00"/>
    <x v="4"/>
    <x v="0"/>
    <n v="67"/>
    <x v="0"/>
    <s v="White"/>
    <x v="2"/>
    <x v="1"/>
    <n v="7"/>
    <n v="43"/>
    <s v="Delay"/>
    <x v="26"/>
    <n v="8"/>
    <x v="0"/>
    <x v="2"/>
    <x v="0"/>
    <x v="2"/>
  </r>
  <r>
    <n v="662302417"/>
    <s v="L. O' Ronan"/>
    <x v="476"/>
    <s v="Oct"/>
    <n v="2023"/>
    <d v="1899-12-30T06:50:00"/>
    <x v="2"/>
    <x v="0"/>
    <n v="10"/>
    <x v="4"/>
    <s v="White"/>
    <x v="2"/>
    <x v="1"/>
    <n v="7"/>
    <n v="49"/>
    <s v="Delay"/>
    <x v="7"/>
    <n v="6"/>
    <x v="0"/>
    <x v="2"/>
    <x v="2"/>
    <x v="2"/>
  </r>
  <r>
    <n v="229277861"/>
    <s v="Q. Attwater"/>
    <x v="114"/>
    <s v="Oct"/>
    <n v="2024"/>
    <d v="1899-12-30T19:51:00"/>
    <x v="4"/>
    <x v="0"/>
    <n v="41"/>
    <x v="6"/>
    <s v="White"/>
    <x v="2"/>
    <x v="1"/>
    <n v="7"/>
    <n v="10"/>
    <s v="Within Time"/>
    <x v="28"/>
    <n v="19"/>
    <x v="1"/>
    <x v="0"/>
    <x v="1"/>
    <x v="2"/>
  </r>
  <r>
    <n v="754197780"/>
    <s v="Q. Gregorio"/>
    <x v="236"/>
    <s v="Nov"/>
    <n v="2023"/>
    <d v="1899-12-30T04:14:00"/>
    <x v="1"/>
    <x v="0"/>
    <n v="1"/>
    <x v="1"/>
    <s v="White"/>
    <x v="2"/>
    <x v="1"/>
    <n v="7"/>
    <n v="51"/>
    <s v="Delay"/>
    <x v="25"/>
    <n v="4"/>
    <x v="3"/>
    <x v="0"/>
    <x v="2"/>
    <x v="0"/>
  </r>
  <r>
    <n v="513789014"/>
    <s v="Y. Clapshaw"/>
    <x v="518"/>
    <s v="Apr"/>
    <n v="2023"/>
    <d v="1899-12-30T16:47:00"/>
    <x v="0"/>
    <x v="0"/>
    <n v="5"/>
    <x v="4"/>
    <s v="White"/>
    <x v="2"/>
    <x v="1"/>
    <n v="7"/>
    <n v="56"/>
    <s v="Delay"/>
    <x v="18"/>
    <n v="16"/>
    <x v="2"/>
    <x v="1"/>
    <x v="2"/>
    <x v="1"/>
  </r>
  <r>
    <n v="613643858"/>
    <s v="I. Well"/>
    <x v="0"/>
    <s v="Mar"/>
    <n v="2024"/>
    <d v="1899-12-30T13:16:00"/>
    <x v="0"/>
    <x v="0"/>
    <n v="54"/>
    <x v="2"/>
    <s v="White"/>
    <x v="2"/>
    <x v="1"/>
    <n v="8"/>
    <n v="21"/>
    <s v="Within Time"/>
    <x v="0"/>
    <n v="13"/>
    <x v="2"/>
    <x v="0"/>
    <x v="1"/>
    <x v="0"/>
  </r>
  <r>
    <n v="279740305"/>
    <s v="L. Rotte"/>
    <x v="431"/>
    <s v="Oct"/>
    <n v="2024"/>
    <d v="1899-12-30T08:22:00"/>
    <x v="0"/>
    <x v="0"/>
    <n v="2"/>
    <x v="1"/>
    <s v="White"/>
    <x v="2"/>
    <x v="1"/>
    <n v="8"/>
    <n v="16"/>
    <s v="Within Time"/>
    <x v="17"/>
    <n v="8"/>
    <x v="0"/>
    <x v="1"/>
    <x v="1"/>
    <x v="1"/>
  </r>
  <r>
    <n v="439321631"/>
    <s v="L. Quinton"/>
    <x v="24"/>
    <s v="Apr"/>
    <n v="2023"/>
    <d v="1899-12-30T15:25:00"/>
    <x v="0"/>
    <x v="0"/>
    <n v="16"/>
    <x v="3"/>
    <s v="White"/>
    <x v="2"/>
    <x v="1"/>
    <n v="8"/>
    <n v="42"/>
    <s v="Delay"/>
    <x v="9"/>
    <n v="15"/>
    <x v="2"/>
    <x v="3"/>
    <x v="0"/>
    <x v="0"/>
  </r>
  <r>
    <n v="879365037"/>
    <s v="E. Venable"/>
    <x v="434"/>
    <s v="Jun"/>
    <n v="2023"/>
    <d v="1899-12-30T06:14:00"/>
    <x v="5"/>
    <x v="0"/>
    <n v="65"/>
    <x v="0"/>
    <s v="White"/>
    <x v="2"/>
    <x v="1"/>
    <n v="10"/>
    <n v="33"/>
    <s v="Delay"/>
    <x v="30"/>
    <n v="6"/>
    <x v="0"/>
    <x v="3"/>
    <x v="0"/>
    <x v="1"/>
  </r>
  <r>
    <n v="100671276"/>
    <s v="S. Hallbird"/>
    <x v="381"/>
    <s v="Nov"/>
    <n v="2023"/>
    <d v="1899-12-30T08:26:00"/>
    <x v="5"/>
    <x v="0"/>
    <n v="55"/>
    <x v="2"/>
    <s v="White"/>
    <x v="2"/>
    <x v="1"/>
    <n v="10"/>
    <n v="11"/>
    <s v="Within Time"/>
    <x v="24"/>
    <n v="8"/>
    <x v="0"/>
    <x v="1"/>
    <x v="1"/>
    <x v="1"/>
  </r>
  <r>
    <n v="464347283"/>
    <s v="C. Bullocke"/>
    <x v="558"/>
    <s v="Oct"/>
    <n v="2023"/>
    <d v="1899-12-30T07:14:00"/>
    <x v="3"/>
    <x v="0"/>
    <n v="34"/>
    <x v="6"/>
    <s v="White"/>
    <x v="4"/>
    <x v="1"/>
    <m/>
    <n v="58"/>
    <s v="Delay"/>
    <x v="19"/>
    <n v="7"/>
    <x v="0"/>
    <x v="3"/>
    <x v="2"/>
    <x v="1"/>
  </r>
  <r>
    <n v="639253650"/>
    <s v="J. Feavearyear"/>
    <x v="264"/>
    <s v="Jun"/>
    <n v="2023"/>
    <d v="1899-12-30T09:01:00"/>
    <x v="1"/>
    <x v="0"/>
    <n v="74"/>
    <x v="5"/>
    <s v="White"/>
    <x v="4"/>
    <x v="1"/>
    <m/>
    <n v="45"/>
    <s v="Delay"/>
    <x v="24"/>
    <n v="9"/>
    <x v="0"/>
    <x v="1"/>
    <x v="0"/>
    <x v="1"/>
  </r>
  <r>
    <n v="199162312"/>
    <s v="L. Dohmer"/>
    <x v="400"/>
    <s v="Oct"/>
    <n v="2024"/>
    <d v="1899-12-30T14:30:00"/>
    <x v="2"/>
    <x v="0"/>
    <n v="51"/>
    <x v="2"/>
    <s v="White"/>
    <x v="4"/>
    <x v="1"/>
    <m/>
    <n v="18"/>
    <s v="Within Time"/>
    <x v="14"/>
    <n v="14"/>
    <x v="2"/>
    <x v="0"/>
    <x v="1"/>
    <x v="0"/>
  </r>
  <r>
    <n v="389789698"/>
    <s v="L. Lambkin"/>
    <x v="509"/>
    <s v="Jun"/>
    <n v="2023"/>
    <d v="1899-12-30T13:44:00"/>
    <x v="1"/>
    <x v="0"/>
    <n v="11"/>
    <x v="4"/>
    <s v="White"/>
    <x v="4"/>
    <x v="1"/>
    <m/>
    <n v="42"/>
    <s v="Delay"/>
    <x v="15"/>
    <n v="13"/>
    <x v="2"/>
    <x v="2"/>
    <x v="0"/>
    <x v="2"/>
  </r>
  <r>
    <n v="226441067"/>
    <s v="L. Antoniutti"/>
    <x v="341"/>
    <s v="Apr"/>
    <n v="2024"/>
    <d v="1899-12-30T23:03:00"/>
    <x v="2"/>
    <x v="0"/>
    <n v="15"/>
    <x v="3"/>
    <s v="White"/>
    <x v="4"/>
    <x v="1"/>
    <m/>
    <n v="49"/>
    <s v="Delay"/>
    <x v="6"/>
    <n v="23"/>
    <x v="1"/>
    <x v="3"/>
    <x v="2"/>
    <x v="0"/>
  </r>
  <r>
    <n v="208738872"/>
    <s v="L. Gerran"/>
    <x v="555"/>
    <s v="Feb"/>
    <n v="2024"/>
    <d v="1899-12-30T04:42:00"/>
    <x v="4"/>
    <x v="0"/>
    <n v="60"/>
    <x v="0"/>
    <s v="White"/>
    <x v="4"/>
    <x v="1"/>
    <m/>
    <n v="59"/>
    <s v="Delay"/>
    <x v="7"/>
    <n v="4"/>
    <x v="3"/>
    <x v="2"/>
    <x v="2"/>
    <x v="2"/>
  </r>
  <r>
    <n v="234453966"/>
    <s v="M. Treweek"/>
    <x v="577"/>
    <s v="Jan"/>
    <n v="2024"/>
    <d v="1899-12-30T12:09:00"/>
    <x v="0"/>
    <x v="0"/>
    <n v="14"/>
    <x v="4"/>
    <s v="White"/>
    <x v="4"/>
    <x v="1"/>
    <m/>
    <n v="16"/>
    <s v="Within Time"/>
    <x v="8"/>
    <n v="12"/>
    <x v="2"/>
    <x v="3"/>
    <x v="1"/>
    <x v="1"/>
  </r>
  <r>
    <n v="418189350"/>
    <s v="R. Whitehorne"/>
    <x v="242"/>
    <s v="May"/>
    <n v="2024"/>
    <d v="1899-12-30T21:20:00"/>
    <x v="0"/>
    <x v="0"/>
    <n v="38"/>
    <x v="6"/>
    <s v="White"/>
    <x v="4"/>
    <x v="1"/>
    <m/>
    <n v="15"/>
    <s v="Within Time"/>
    <x v="13"/>
    <n v="21"/>
    <x v="1"/>
    <x v="2"/>
    <x v="1"/>
    <x v="2"/>
  </r>
  <r>
    <n v="385871090"/>
    <s v="R. Reuben"/>
    <x v="398"/>
    <s v="Jan"/>
    <n v="2024"/>
    <d v="1899-12-30T23:33:00"/>
    <x v="0"/>
    <x v="0"/>
    <n v="44"/>
    <x v="6"/>
    <s v="White"/>
    <x v="4"/>
    <x v="1"/>
    <m/>
    <n v="48"/>
    <s v="Delay"/>
    <x v="24"/>
    <n v="23"/>
    <x v="1"/>
    <x v="1"/>
    <x v="2"/>
    <x v="1"/>
  </r>
  <r>
    <n v="289595485"/>
    <s v="S. Dominelli"/>
    <x v="493"/>
    <s v="Sep"/>
    <n v="2024"/>
    <d v="1899-12-30T01:45:00"/>
    <x v="4"/>
    <x v="0"/>
    <n v="14"/>
    <x v="4"/>
    <s v="White"/>
    <x v="4"/>
    <x v="1"/>
    <m/>
    <n v="30"/>
    <s v="Delay"/>
    <x v="12"/>
    <n v="1"/>
    <x v="3"/>
    <x v="2"/>
    <x v="1"/>
    <x v="2"/>
  </r>
  <r>
    <n v="244015218"/>
    <s v="T. Southwick"/>
    <x v="423"/>
    <s v="May"/>
    <n v="2024"/>
    <d v="1899-12-30T06:13:00"/>
    <x v="5"/>
    <x v="0"/>
    <n v="15"/>
    <x v="3"/>
    <s v="White"/>
    <x v="4"/>
    <x v="1"/>
    <m/>
    <n v="60"/>
    <s v="Delay"/>
    <x v="8"/>
    <n v="6"/>
    <x v="0"/>
    <x v="3"/>
    <x v="2"/>
    <x v="1"/>
  </r>
  <r>
    <n v="437121504"/>
    <s v="V. Ceillier"/>
    <x v="284"/>
    <s v="Sep"/>
    <n v="2023"/>
    <d v="1899-12-30T11:24:00"/>
    <x v="5"/>
    <x v="0"/>
    <n v="16"/>
    <x v="3"/>
    <s v="White"/>
    <x v="4"/>
    <x v="1"/>
    <m/>
    <n v="56"/>
    <s v="Delay"/>
    <x v="19"/>
    <n v="11"/>
    <x v="0"/>
    <x v="3"/>
    <x v="2"/>
    <x v="1"/>
  </r>
  <r>
    <n v="281800574"/>
    <s v="Y. Pawelczyk"/>
    <x v="459"/>
    <s v="Sep"/>
    <n v="2024"/>
    <d v="1899-12-30T00:01:00"/>
    <x v="4"/>
    <x v="0"/>
    <n v="24"/>
    <x v="3"/>
    <s v="White"/>
    <x v="4"/>
    <x v="1"/>
    <m/>
    <n v="54"/>
    <s v="Delay"/>
    <x v="17"/>
    <n v="0"/>
    <x v="3"/>
    <x v="1"/>
    <x v="2"/>
    <x v="1"/>
  </r>
  <r>
    <n v="167319013"/>
    <s v="R. Laxe"/>
    <x v="479"/>
    <s v="Sep"/>
    <n v="2023"/>
    <d v="1899-12-30T10:51:00"/>
    <x v="4"/>
    <x v="0"/>
    <n v="13"/>
    <x v="4"/>
    <s v="White"/>
    <x v="4"/>
    <x v="1"/>
    <n v="1"/>
    <n v="39"/>
    <s v="Delay"/>
    <x v="25"/>
    <n v="10"/>
    <x v="0"/>
    <x v="0"/>
    <x v="0"/>
    <x v="0"/>
  </r>
  <r>
    <n v="259095907"/>
    <s v="U. Kimbrough"/>
    <x v="504"/>
    <s v="May"/>
    <n v="2023"/>
    <d v="1899-12-30T21:01:00"/>
    <x v="6"/>
    <x v="0"/>
    <n v="79"/>
    <x v="5"/>
    <s v="White"/>
    <x v="4"/>
    <x v="1"/>
    <n v="1"/>
    <n v="56"/>
    <s v="Delay"/>
    <x v="17"/>
    <n v="21"/>
    <x v="1"/>
    <x v="1"/>
    <x v="2"/>
    <x v="1"/>
  </r>
  <r>
    <n v="404075929"/>
    <s v="J. Rawdall"/>
    <x v="189"/>
    <s v="Nov"/>
    <n v="2023"/>
    <d v="1899-12-30T17:06:00"/>
    <x v="2"/>
    <x v="0"/>
    <n v="37"/>
    <x v="6"/>
    <s v="White"/>
    <x v="4"/>
    <x v="1"/>
    <n v="2"/>
    <n v="49"/>
    <s v="Delay"/>
    <x v="12"/>
    <n v="17"/>
    <x v="2"/>
    <x v="2"/>
    <x v="2"/>
    <x v="2"/>
  </r>
  <r>
    <n v="365999238"/>
    <s v="N. Delbergue"/>
    <x v="424"/>
    <s v="Feb"/>
    <n v="2024"/>
    <d v="1899-12-30T23:02:00"/>
    <x v="0"/>
    <x v="0"/>
    <n v="42"/>
    <x v="6"/>
    <s v="White"/>
    <x v="4"/>
    <x v="1"/>
    <n v="4"/>
    <n v="39"/>
    <s v="Delay"/>
    <x v="20"/>
    <n v="23"/>
    <x v="1"/>
    <x v="3"/>
    <x v="0"/>
    <x v="0"/>
  </r>
  <r>
    <n v="135964722"/>
    <s v="V. Ganderton"/>
    <x v="31"/>
    <s v="Jan"/>
    <n v="2024"/>
    <d v="1899-12-30T18:29:00"/>
    <x v="4"/>
    <x v="0"/>
    <n v="78"/>
    <x v="5"/>
    <s v="White"/>
    <x v="4"/>
    <x v="1"/>
    <n v="4"/>
    <n v="49"/>
    <s v="Delay"/>
    <x v="19"/>
    <n v="18"/>
    <x v="1"/>
    <x v="3"/>
    <x v="2"/>
    <x v="1"/>
  </r>
  <r>
    <n v="382234466"/>
    <s v="A. Longridge"/>
    <x v="313"/>
    <s v="Jul"/>
    <n v="2024"/>
    <d v="1899-12-30T13:08:00"/>
    <x v="2"/>
    <x v="0"/>
    <n v="21"/>
    <x v="3"/>
    <s v="White"/>
    <x v="4"/>
    <x v="1"/>
    <n v="5"/>
    <n v="22"/>
    <s v="Within Time"/>
    <x v="10"/>
    <n v="13"/>
    <x v="2"/>
    <x v="2"/>
    <x v="1"/>
    <x v="2"/>
  </r>
  <r>
    <n v="815341721"/>
    <s v="B. Balwin"/>
    <x v="433"/>
    <s v="Jan"/>
    <n v="2024"/>
    <d v="1899-12-30T11:40:00"/>
    <x v="3"/>
    <x v="0"/>
    <n v="54"/>
    <x v="2"/>
    <s v="White"/>
    <x v="4"/>
    <x v="1"/>
    <n v="6"/>
    <n v="23"/>
    <s v="Within Time"/>
    <x v="26"/>
    <n v="11"/>
    <x v="0"/>
    <x v="2"/>
    <x v="1"/>
    <x v="2"/>
  </r>
  <r>
    <n v="496402289"/>
    <s v="Y. Peiser"/>
    <x v="309"/>
    <s v="Jul"/>
    <n v="2024"/>
    <d v="1899-12-30T18:05:00"/>
    <x v="3"/>
    <x v="0"/>
    <n v="8"/>
    <x v="4"/>
    <s v="White"/>
    <x v="4"/>
    <x v="1"/>
    <n v="6"/>
    <n v="27"/>
    <s v="Within Time"/>
    <x v="26"/>
    <n v="18"/>
    <x v="1"/>
    <x v="2"/>
    <x v="1"/>
    <x v="2"/>
  </r>
  <r>
    <n v="448608500"/>
    <s v="O. Josofovitz"/>
    <x v="47"/>
    <s v="Sep"/>
    <n v="2024"/>
    <d v="1899-12-30T15:23:00"/>
    <x v="0"/>
    <x v="0"/>
    <n v="52"/>
    <x v="2"/>
    <s v="White"/>
    <x v="4"/>
    <x v="1"/>
    <n v="7"/>
    <n v="35"/>
    <s v="Delay"/>
    <x v="10"/>
    <n v="15"/>
    <x v="2"/>
    <x v="2"/>
    <x v="0"/>
    <x v="2"/>
  </r>
  <r>
    <n v="534842695"/>
    <s v="T. Edinborough"/>
    <x v="408"/>
    <s v="Jul"/>
    <n v="2024"/>
    <d v="1899-12-30T04:12:00"/>
    <x v="1"/>
    <x v="0"/>
    <n v="54"/>
    <x v="2"/>
    <s v="White"/>
    <x v="4"/>
    <x v="1"/>
    <n v="7"/>
    <n v="34"/>
    <s v="Delay"/>
    <x v="23"/>
    <n v="4"/>
    <x v="3"/>
    <x v="2"/>
    <x v="0"/>
    <x v="2"/>
  </r>
  <r>
    <n v="743655099"/>
    <s v="M. Peschmann"/>
    <x v="192"/>
    <s v="Feb"/>
    <n v="2024"/>
    <d v="1899-12-30T11:35:00"/>
    <x v="3"/>
    <x v="0"/>
    <n v="30"/>
    <x v="6"/>
    <s v="White"/>
    <x v="4"/>
    <x v="1"/>
    <n v="8"/>
    <n v="58"/>
    <s v="Delay"/>
    <x v="25"/>
    <n v="11"/>
    <x v="0"/>
    <x v="0"/>
    <x v="2"/>
    <x v="0"/>
  </r>
  <r>
    <n v="258201592"/>
    <s v="M. de Bullion"/>
    <x v="248"/>
    <s v="Apr"/>
    <n v="2023"/>
    <d v="1899-12-30T17:59:00"/>
    <x v="5"/>
    <x v="0"/>
    <n v="2"/>
    <x v="1"/>
    <s v="White"/>
    <x v="4"/>
    <x v="1"/>
    <n v="10"/>
    <n v="56"/>
    <s v="Delay"/>
    <x v="26"/>
    <n v="17"/>
    <x v="2"/>
    <x v="2"/>
    <x v="2"/>
    <x v="2"/>
  </r>
  <r>
    <n v="636681107"/>
    <s v="I. Dannell"/>
    <x v="155"/>
    <s v="Mar"/>
    <n v="2024"/>
    <d v="1899-12-30T01:01:00"/>
    <x v="0"/>
    <x v="0"/>
    <n v="11"/>
    <x v="4"/>
    <s v="White"/>
    <x v="7"/>
    <x v="1"/>
    <m/>
    <n v="49"/>
    <s v="Delay"/>
    <x v="23"/>
    <n v="1"/>
    <x v="3"/>
    <x v="2"/>
    <x v="2"/>
    <x v="2"/>
  </r>
  <r>
    <n v="772167370"/>
    <s v="P. Minette"/>
    <x v="120"/>
    <s v="Jul"/>
    <n v="2024"/>
    <d v="1899-12-30T13:44:00"/>
    <x v="6"/>
    <x v="0"/>
    <n v="72"/>
    <x v="5"/>
    <s v="White"/>
    <x v="7"/>
    <x v="1"/>
    <m/>
    <n v="40"/>
    <s v="Delay"/>
    <x v="11"/>
    <n v="13"/>
    <x v="2"/>
    <x v="0"/>
    <x v="0"/>
    <x v="0"/>
  </r>
  <r>
    <n v="406358082"/>
    <s v="U. Caze"/>
    <x v="140"/>
    <s v="Aug"/>
    <n v="2023"/>
    <d v="1899-12-30T14:53:00"/>
    <x v="6"/>
    <x v="0"/>
    <n v="4"/>
    <x v="1"/>
    <s v="White"/>
    <x v="7"/>
    <x v="1"/>
    <n v="4"/>
    <n v="44"/>
    <s v="Delay"/>
    <x v="13"/>
    <n v="14"/>
    <x v="2"/>
    <x v="2"/>
    <x v="0"/>
    <x v="2"/>
  </r>
  <r>
    <n v="821257925"/>
    <s v="Y. Donovan"/>
    <x v="118"/>
    <s v="Aug"/>
    <n v="2024"/>
    <d v="1899-12-30T14:32:00"/>
    <x v="5"/>
    <x v="0"/>
    <n v="73"/>
    <x v="5"/>
    <s v="African American"/>
    <x v="0"/>
    <x v="1"/>
    <m/>
    <n v="30"/>
    <s v="Delay"/>
    <x v="3"/>
    <n v="14"/>
    <x v="2"/>
    <x v="2"/>
    <x v="1"/>
    <x v="2"/>
  </r>
  <r>
    <n v="313214953"/>
    <s v="J. Spradbrow"/>
    <x v="56"/>
    <s v="Aug"/>
    <n v="2024"/>
    <d v="1899-12-30T17:38:00"/>
    <x v="0"/>
    <x v="0"/>
    <n v="42"/>
    <x v="6"/>
    <s v="Asian"/>
    <x v="1"/>
    <x v="1"/>
    <m/>
    <n v="43"/>
    <s v="Delay"/>
    <x v="26"/>
    <n v="17"/>
    <x v="2"/>
    <x v="2"/>
    <x v="0"/>
    <x v="2"/>
  </r>
  <r>
    <n v="226923412"/>
    <s v="G. Antoniak"/>
    <x v="437"/>
    <s v="Jun"/>
    <n v="2024"/>
    <d v="1899-12-30T23:12:00"/>
    <x v="5"/>
    <x v="0"/>
    <n v="19"/>
    <x v="3"/>
    <s v="Asian"/>
    <x v="0"/>
    <x v="1"/>
    <m/>
    <n v="49"/>
    <s v="Delay"/>
    <x v="26"/>
    <n v="23"/>
    <x v="1"/>
    <x v="2"/>
    <x v="2"/>
    <x v="2"/>
  </r>
  <r>
    <n v="412853832"/>
    <s v="V. Riccardo"/>
    <x v="348"/>
    <s v="May"/>
    <n v="2024"/>
    <d v="1899-12-30T17:06:00"/>
    <x v="2"/>
    <x v="0"/>
    <n v="14"/>
    <x v="4"/>
    <s v="Asian"/>
    <x v="0"/>
    <x v="1"/>
    <m/>
    <n v="36"/>
    <s v="Delay"/>
    <x v="11"/>
    <n v="17"/>
    <x v="2"/>
    <x v="0"/>
    <x v="0"/>
    <x v="0"/>
  </r>
  <r>
    <n v="708912439"/>
    <s v="S. Renals"/>
    <x v="362"/>
    <s v="May"/>
    <n v="2024"/>
    <d v="1899-12-30T23:43:00"/>
    <x v="6"/>
    <x v="0"/>
    <n v="73"/>
    <x v="5"/>
    <s v="Declined to Identify"/>
    <x v="1"/>
    <x v="1"/>
    <n v="1"/>
    <n v="38"/>
    <s v="Delay"/>
    <x v="20"/>
    <n v="23"/>
    <x v="1"/>
    <x v="3"/>
    <x v="0"/>
    <x v="0"/>
  </r>
  <r>
    <n v="249479666"/>
    <s v="Y. Greep"/>
    <x v="117"/>
    <s v="Mar"/>
    <n v="2024"/>
    <d v="1899-12-30T08:50:00"/>
    <x v="5"/>
    <x v="0"/>
    <n v="35"/>
    <x v="6"/>
    <s v="White"/>
    <x v="1"/>
    <x v="1"/>
    <m/>
    <n v="39"/>
    <s v="Delay"/>
    <x v="21"/>
    <n v="8"/>
    <x v="0"/>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CC2961-F395-44BB-8895-31DBB66E03A0}"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2:P34" firstHeaderRow="1" firstDataRow="1" firstDataCol="1"/>
  <pivotFields count="25">
    <pivotField dataField="1" showAll="0"/>
    <pivotField showAll="0"/>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32">
        <item x="21"/>
        <item x="17"/>
        <item x="24"/>
        <item x="2"/>
        <item x="18"/>
        <item x="22"/>
        <item x="16"/>
        <item x="19"/>
        <item x="30"/>
        <item x="8"/>
        <item x="6"/>
        <item x="9"/>
        <item x="27"/>
        <item x="20"/>
        <item x="1"/>
        <item x="11"/>
        <item x="14"/>
        <item x="25"/>
        <item x="5"/>
        <item x="0"/>
        <item x="28"/>
        <item x="13"/>
        <item x="3"/>
        <item x="15"/>
        <item x="10"/>
        <item x="7"/>
        <item x="23"/>
        <item x="26"/>
        <item x="4"/>
        <item x="12"/>
        <item x="29"/>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6"/>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16"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C745B1-81C1-4F12-A402-8B276067E3C5}"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K36" firstHeaderRow="1" firstDataRow="3" firstDataCol="1"/>
  <pivotFields count="25">
    <pivotField dataField="1" showAll="0"/>
    <pivotField showAll="0"/>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showAll="0"/>
    <pivotField showAll="0"/>
    <pivotField numFmtId="164" showAll="0"/>
    <pivotField showAll="0"/>
    <pivotField showAll="0"/>
    <pivotField showAll="0"/>
    <pivotField showAll="0"/>
    <pivotField showAll="0"/>
    <pivotField showAll="0"/>
    <pivotField axis="axisCol" showAll="0">
      <items count="3">
        <item x="1"/>
        <item x="0"/>
        <item t="default"/>
      </items>
    </pivotField>
    <pivotField dataField="1" showAll="0"/>
    <pivotField dataField="1" showAll="0"/>
    <pivotField showAll="0"/>
    <pivotField axis="axisRow" showAll="0">
      <items count="32">
        <item x="21"/>
        <item x="17"/>
        <item x="24"/>
        <item x="2"/>
        <item x="18"/>
        <item x="22"/>
        <item x="16"/>
        <item x="19"/>
        <item x="30"/>
        <item x="8"/>
        <item x="6"/>
        <item x="9"/>
        <item x="27"/>
        <item x="20"/>
        <item x="1"/>
        <item x="11"/>
        <item x="14"/>
        <item x="25"/>
        <item x="5"/>
        <item x="0"/>
        <item x="28"/>
        <item x="13"/>
        <item x="3"/>
        <item x="15"/>
        <item x="10"/>
        <item x="7"/>
        <item x="23"/>
        <item x="26"/>
        <item x="4"/>
        <item x="12"/>
        <item x="29"/>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6"/>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12"/>
    <field x="-2"/>
  </colFields>
  <colItems count="9">
    <i>
      <x/>
      <x/>
    </i>
    <i r="1" i="1">
      <x v="1"/>
    </i>
    <i r="1" i="2">
      <x v="2"/>
    </i>
    <i>
      <x v="1"/>
      <x/>
    </i>
    <i r="1" i="1">
      <x v="1"/>
    </i>
    <i r="1" i="2">
      <x v="2"/>
    </i>
    <i t="grand">
      <x/>
    </i>
    <i t="grand" i="1">
      <x/>
    </i>
    <i t="grand" i="2">
      <x/>
    </i>
  </colItems>
  <dataFields count="3">
    <dataField name="Count of Patient Id" fld="0" subtotal="count" baseField="16" baseItem="0"/>
    <dataField name="Average of Patient Satisfaction Score" fld="13" subtotal="average" baseField="16" baseItem="15" numFmtId="1"/>
    <dataField name="Average of Patient Wait time" fld="14" subtotal="average" baseField="16" baseItem="15"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D7AC48-3414-4D5A-8546-824FD4F86D21}"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7:P46" firstHeaderRow="1" firstDataRow="1" firstDataCol="1"/>
  <pivotFields count="25">
    <pivotField dataField="1" showAll="0"/>
    <pivotField showAll="0"/>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showAll="0"/>
    <pivotField showAll="0"/>
    <pivotField numFmtId="164" showAll="0"/>
    <pivotField showAll="0"/>
    <pivotField showAll="0"/>
    <pivotField showAll="0"/>
    <pivotField showAll="0"/>
    <pivotField showAll="0"/>
    <pivotField axis="axisRow" showAll="0">
      <items count="10">
        <item x="6"/>
        <item x="3"/>
        <item x="1"/>
        <item x="5"/>
        <item x="0"/>
        <item m="1" x="8"/>
        <item x="2"/>
        <item x="4"/>
        <item x="7"/>
        <item t="default"/>
      </items>
    </pivotField>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1"/>
  </rowFields>
  <rowItems count="9">
    <i>
      <x/>
    </i>
    <i>
      <x v="1"/>
    </i>
    <i>
      <x v="2"/>
    </i>
    <i>
      <x v="3"/>
    </i>
    <i>
      <x v="4"/>
    </i>
    <i>
      <x v="6"/>
    </i>
    <i>
      <x v="7"/>
    </i>
    <i>
      <x v="8"/>
    </i>
    <i t="grand">
      <x/>
    </i>
  </rowItems>
  <colItems count="1">
    <i/>
  </colItems>
  <dataFields count="1">
    <dataField name="Count of Patient Id"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AEB545-B6AC-4730-8C3C-5726FCD1FD64}"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43:J51" firstHeaderRow="1" firstDataRow="1" firstDataCol="1"/>
  <pivotFields count="25">
    <pivotField dataField="1" showAll="0"/>
    <pivotField showAll="0"/>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showAll="0"/>
    <pivotField showAll="0"/>
    <pivotField numFmtId="164" showAll="0"/>
    <pivotField showAll="0"/>
    <pivotField showAll="0"/>
    <pivotField showAll="0"/>
    <pivotField axis="axisRow" showAll="0">
      <items count="8">
        <item x="1"/>
        <item x="3"/>
        <item x="6"/>
        <item x="2"/>
        <item x="4"/>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9"/>
  </rowFields>
  <rowItems count="8">
    <i>
      <x/>
    </i>
    <i>
      <x v="1"/>
    </i>
    <i>
      <x v="2"/>
    </i>
    <i>
      <x v="3"/>
    </i>
    <i>
      <x v="4"/>
    </i>
    <i>
      <x v="5"/>
    </i>
    <i>
      <x v="6"/>
    </i>
    <i t="grand">
      <x/>
    </i>
  </rowItems>
  <colItems count="1">
    <i/>
  </colItems>
  <dataFields count="1">
    <dataField name="Count of Patient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517319-BC39-477E-99AA-E9F6D003EF1A}"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43:G46" firstHeaderRow="1" firstDataRow="1" firstDataCol="1"/>
  <pivotFields count="25">
    <pivotField dataField="1" showAll="0"/>
    <pivotField showAll="0"/>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showAll="0"/>
    <pivotField showAll="0"/>
    <pivotField numFmtId="164"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7"/>
  </rowFields>
  <rowItems count="3">
    <i>
      <x/>
    </i>
    <i>
      <x v="1"/>
    </i>
    <i t="grand">
      <x/>
    </i>
  </rowItems>
  <colItems count="1">
    <i/>
  </colItems>
  <dataFields count="1">
    <dataField name="Count of Patient Id" fld="0" subtotal="count" baseField="7"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7" count="1" selected="0">
            <x v="0"/>
          </reference>
        </references>
      </pivotArea>
    </chartFormat>
    <chartFormat chart="3"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38B006-7852-43DA-8E2A-1C47FE87B38C}"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42:D46" firstHeaderRow="1" firstDataRow="1" firstDataCol="1"/>
  <pivotFields count="25">
    <pivotField dataField="1" showAll="0"/>
    <pivotField showAll="0"/>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m="1" x="6"/>
        <item x="2"/>
        <item m="1" x="4"/>
        <item m="1" x="3"/>
        <item m="1" x="5"/>
        <item x="1"/>
        <item x="0"/>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0"/>
  </rowFields>
  <rowItems count="4">
    <i>
      <x v="1"/>
    </i>
    <i>
      <x v="5"/>
    </i>
    <i>
      <x v="6"/>
    </i>
    <i t="grand">
      <x/>
    </i>
  </rowItems>
  <colItems count="1">
    <i/>
  </colItems>
  <dataFields count="1">
    <dataField name="Count of Patient Id" fld="0" subtotal="count" baseField="20" baseItem="1"/>
  </dataFields>
  <chartFormats count="5">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0" count="1" selected="0">
            <x v="1"/>
          </reference>
        </references>
      </pivotArea>
    </chartFormat>
    <chartFormat chart="3" format="7">
      <pivotArea type="data" outline="0" fieldPosition="0">
        <references count="2">
          <reference field="4294967294" count="1" selected="0">
            <x v="0"/>
          </reference>
          <reference field="20" count="1" selected="0">
            <x v="3"/>
          </reference>
        </references>
      </pivotArea>
    </chartFormat>
    <chartFormat chart="3" format="8">
      <pivotArea type="data" outline="0" fieldPosition="0">
        <references count="2">
          <reference field="4294967294" count="1" selected="0">
            <x v="0"/>
          </reference>
          <reference field="20" count="1" selected="0">
            <x v="5"/>
          </reference>
        </references>
      </pivotArea>
    </chartFormat>
    <chartFormat chart="3" format="9">
      <pivotArea type="data" outline="0" fieldPosition="0">
        <references count="2">
          <reference field="4294967294" count="1" selected="0">
            <x v="0"/>
          </reference>
          <reference field="2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9A0974-E3E6-4C42-9917-51B1A98C06F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8:C22" firstHeaderRow="1" firstDataRow="1" firstDataCol="1"/>
  <pivotFields count="25">
    <pivotField dataField="1" showAll="0"/>
    <pivotField showAll="0"/>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m="1" x="6"/>
        <item x="2"/>
        <item m="1" x="4"/>
        <item m="1" x="3"/>
        <item m="1" x="5"/>
        <item x="1"/>
        <item x="0"/>
        <item t="default"/>
      </items>
    </pivotField>
    <pivotField showAll="0"/>
    <pivotField showAll="0" defaultSubtotal="0"/>
    <pivotField showAll="0" defaultSubtotal="0"/>
    <pivotField showAll="0" defaultSubtotal="0">
      <items count="4">
        <item x="0"/>
        <item x="1"/>
        <item x="2"/>
        <item x="3"/>
      </items>
    </pivotField>
  </pivotFields>
  <rowFields count="1">
    <field x="20"/>
  </rowFields>
  <rowItems count="4">
    <i>
      <x v="1"/>
    </i>
    <i>
      <x v="5"/>
    </i>
    <i>
      <x v="6"/>
    </i>
    <i t="grand">
      <x/>
    </i>
  </rowItems>
  <colItems count="1">
    <i/>
  </colItems>
  <dataFields count="1">
    <dataField name="Count of Patient Id" fld="0" subtotal="count" baseField="20" baseItem="1"/>
  </dataFields>
  <formats count="10">
    <format dxfId="47">
      <pivotArea type="all" dataOnly="0" outline="0" fieldPosition="0"/>
    </format>
    <format dxfId="46">
      <pivotArea outline="0" collapsedLevelsAreSubtotals="1" fieldPosition="0"/>
    </format>
    <format dxfId="45">
      <pivotArea field="20" type="button" dataOnly="0" labelOnly="1" outline="0" axis="axisRow" fieldPosition="0"/>
    </format>
    <format dxfId="44">
      <pivotArea dataOnly="0" labelOnly="1" fieldPosition="0">
        <references count="1">
          <reference field="20" count="0"/>
        </references>
      </pivotArea>
    </format>
    <format dxfId="43">
      <pivotArea dataOnly="0" labelOnly="1" grandRow="1" outline="0" fieldPosition="0"/>
    </format>
    <format dxfId="42">
      <pivotArea dataOnly="0" labelOnly="1" outline="0" axis="axisValues" fieldPosition="0"/>
    </format>
    <format dxfId="41">
      <pivotArea field="20" type="button" dataOnly="0" labelOnly="1" outline="0" axis="axisRow" fieldPosition="0"/>
    </format>
    <format dxfId="40">
      <pivotArea dataOnly="0" labelOnly="1" outline="0" axis="axisValues" fieldPosition="0"/>
    </format>
    <format dxfId="39">
      <pivotArea grandRow="1" outline="0" collapsedLevelsAreSubtotals="1" fieldPosition="0"/>
    </format>
    <format dxfId="38">
      <pivotArea dataOnly="0" labelOnly="1" grandRow="1" outline="0"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5"/>
          </reference>
        </references>
      </pivotArea>
    </chartFormat>
    <chartFormat chart="0" format="2">
      <pivotArea type="data" outline="0" fieldPosition="0">
        <references count="2">
          <reference field="4294967294" count="1" selected="0">
            <x v="0"/>
          </reference>
          <reference field="20" count="1" selected="0">
            <x v="3"/>
          </reference>
        </references>
      </pivotArea>
    </chartFormat>
    <chartFormat chart="0" format="3">
      <pivotArea type="data" outline="0" fieldPosition="0">
        <references count="2">
          <reference field="4294967294" count="1" selected="0">
            <x v="0"/>
          </reference>
          <reference field="20" count="1" selected="0">
            <x v="1"/>
          </reference>
        </references>
      </pivotArea>
    </chartFormat>
    <chartFormat chart="0" format="4">
      <pivotArea type="data" outline="0" fieldPosition="0">
        <references count="2">
          <reference field="4294967294" count="1" selected="0">
            <x v="0"/>
          </reference>
          <reference field="2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9D1463-B556-4085-8D56-0F4319EE172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29:D33" firstHeaderRow="1" firstDataRow="1" firstDataCol="1"/>
  <pivotFields count="25">
    <pivotField dataField="1" showAll="0"/>
    <pivotField showAll="0"/>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0"/>
        <item x="2"/>
        <item t="default"/>
      </items>
    </pivotField>
    <pivotField showAll="0" defaultSubtotal="0"/>
    <pivotField showAll="0" defaultSubtotal="0"/>
    <pivotField showAll="0" defaultSubtotal="0">
      <items count="4">
        <item x="0"/>
        <item x="1"/>
        <item x="2"/>
        <item x="3"/>
      </items>
    </pivotField>
  </pivotFields>
  <rowFields count="1">
    <field x="21"/>
  </rowFields>
  <rowItems count="4">
    <i>
      <x/>
    </i>
    <i>
      <x v="1"/>
    </i>
    <i>
      <x v="2"/>
    </i>
    <i t="grand">
      <x/>
    </i>
  </rowItems>
  <colItems count="1">
    <i/>
  </colItems>
  <dataFields count="1">
    <dataField name="Count of Patient Id" fld="0" subtotal="count" baseField="21" baseItem="0"/>
  </dataFields>
  <formats count="3">
    <format dxfId="24">
      <pivotArea field="21" type="button" dataOnly="0" labelOnly="1" outline="0" axis="axisRow" fieldPosition="0"/>
    </format>
    <format dxfId="23">
      <pivotArea dataOnly="0" labelOnly="1" outline="0" axis="axisValues" fieldPosition="0"/>
    </format>
    <format dxfId="22">
      <pivotArea dataOnly="0" grandRow="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3E5D76-26E1-48F1-998D-076A230FBED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2:F26" firstHeaderRow="1" firstDataRow="2" firstDataCol="1"/>
  <pivotFields count="25">
    <pivotField dataField="1" showAll="0"/>
    <pivotField showAll="0"/>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showAll="0"/>
    <pivotField showAll="0"/>
    <pivotField numFmtId="164"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2"/>
  </rowFields>
  <rowItems count="13">
    <i>
      <x v="1"/>
    </i>
    <i>
      <x v="2"/>
    </i>
    <i>
      <x v="3"/>
    </i>
    <i>
      <x v="4"/>
    </i>
    <i>
      <x v="5"/>
    </i>
    <i>
      <x v="6"/>
    </i>
    <i>
      <x v="7"/>
    </i>
    <i>
      <x v="8"/>
    </i>
    <i>
      <x v="9"/>
    </i>
    <i>
      <x v="10"/>
    </i>
    <i>
      <x v="11"/>
    </i>
    <i>
      <x v="12"/>
    </i>
    <i t="grand">
      <x/>
    </i>
  </rowItems>
  <colFields count="1">
    <field x="12"/>
  </colFields>
  <colItems count="3">
    <i>
      <x/>
    </i>
    <i>
      <x v="1"/>
    </i>
    <i t="grand">
      <x/>
    </i>
  </colItems>
  <dataFields count="1">
    <dataField name="Count of Patient Id" fld="0" subtotal="count" baseField="0" baseItem="0"/>
  </dataFields>
  <formats count="13">
    <format dxfId="37">
      <pivotArea type="origin" dataOnly="0" labelOnly="1" outline="0" fieldPosition="0"/>
    </format>
    <format dxfId="36">
      <pivotArea field="12" type="button" dataOnly="0" labelOnly="1" outline="0" axis="axisCol" fieldPosition="0"/>
    </format>
    <format dxfId="35">
      <pivotArea type="topRight" dataOnly="0" labelOnly="1" outline="0" fieldPosition="0"/>
    </format>
    <format dxfId="34">
      <pivotArea field="22" type="button" dataOnly="0" labelOnly="1" outline="0" axis="axisRow" fieldPosition="0"/>
    </format>
    <format dxfId="33">
      <pivotArea dataOnly="0" labelOnly="1" fieldPosition="0">
        <references count="1">
          <reference field="12" count="0"/>
        </references>
      </pivotArea>
    </format>
    <format dxfId="32">
      <pivotArea dataOnly="0" labelOnly="1" grandCol="1" outline="0" fieldPosition="0"/>
    </format>
    <format dxfId="31">
      <pivotArea type="origin" dataOnly="0" labelOnly="1" outline="0" fieldPosition="0"/>
    </format>
    <format dxfId="30">
      <pivotArea field="12" type="button" dataOnly="0" labelOnly="1" outline="0" axis="axisCol" fieldPosition="0"/>
    </format>
    <format dxfId="29">
      <pivotArea type="topRight" dataOnly="0" labelOnly="1" outline="0" fieldPosition="0"/>
    </format>
    <format dxfId="28">
      <pivotArea field="22" type="button" dataOnly="0" labelOnly="1" outline="0" axis="axisRow" fieldPosition="0"/>
    </format>
    <format dxfId="27">
      <pivotArea dataOnly="0" labelOnly="1" fieldPosition="0">
        <references count="1">
          <reference field="12" count="0"/>
        </references>
      </pivotArea>
    </format>
    <format dxfId="26">
      <pivotArea dataOnly="0" labelOnly="1" grandCol="1" outline="0" fieldPosition="0"/>
    </format>
    <format dxfId="25">
      <pivotArea dataOnly="0" grandRow="1" fieldPosition="0"/>
    </format>
  </formats>
  <chartFormats count="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1E09CF-DC91-4D43-B458-55DAED93DAF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7:C32" firstHeaderRow="1" firstDataRow="1" firstDataCol="1"/>
  <pivotFields count="25">
    <pivotField dataField="1" showAll="0"/>
    <pivotField showAll="0"/>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9"/>
  </rowFields>
  <rowItems count="5">
    <i>
      <x/>
    </i>
    <i>
      <x v="1"/>
    </i>
    <i>
      <x v="2"/>
    </i>
    <i>
      <x v="3"/>
    </i>
    <i t="grand">
      <x/>
    </i>
  </rowItems>
  <colItems count="1">
    <i/>
  </colItems>
  <dataFields count="1">
    <dataField name="Count of Patient Id" fld="0" subtotal="count" baseField="19" baseItem="0"/>
  </dataFields>
  <formats count="3">
    <format dxfId="18">
      <pivotArea field="19" type="button" dataOnly="0" labelOnly="1" outline="0" axis="axisRow" fieldPosition="0"/>
    </format>
    <format dxfId="17">
      <pivotArea dataOnly="0" labelOnly="1" outline="0" axis="axisValues" fieldPosition="0"/>
    </format>
    <format dxfId="16">
      <pivotArea dataOnly="0" grandRow="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1935DB-18BE-412B-AE0A-09F701DCD50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4:C22" firstHeaderRow="1" firstDataRow="1" firstDataCol="1"/>
  <pivotFields count="25">
    <pivotField dataField="1" showAll="0"/>
    <pivotField showAll="0"/>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showAll="0"/>
    <pivotField showAll="0"/>
    <pivotField numFmtId="164" showAll="0"/>
    <pivotField axis="axisRow" showAll="0">
      <items count="8">
        <item x="3"/>
        <item x="4"/>
        <item x="6"/>
        <item x="0"/>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8">
    <i>
      <x/>
    </i>
    <i>
      <x v="1"/>
    </i>
    <i>
      <x v="2"/>
    </i>
    <i>
      <x v="3"/>
    </i>
    <i>
      <x v="4"/>
    </i>
    <i>
      <x v="5"/>
    </i>
    <i>
      <x v="6"/>
    </i>
    <i t="grand">
      <x/>
    </i>
  </rowItems>
  <colItems count="1">
    <i/>
  </colItems>
  <dataFields count="1">
    <dataField name="Count of Patient Id" fld="0" subtotal="count" baseField="6" baseItem="0"/>
  </dataFields>
  <formats count="3">
    <format dxfId="21">
      <pivotArea field="6" type="button" dataOnly="0" labelOnly="1" outline="0" axis="axisRow" fieldPosition="0"/>
    </format>
    <format dxfId="20">
      <pivotArea dataOnly="0" labelOnly="1" outline="0" axis="axisValues" fieldPosition="0"/>
    </format>
    <format dxfId="19">
      <pivotArea dataOnly="0" grandRow="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826D68-F75A-422A-87A1-0B3CAE9AFB8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2:C47" firstHeaderRow="1" firstDataRow="1" firstDataCol="1"/>
  <pivotFields count="25">
    <pivotField dataField="1" showAll="0"/>
    <pivotField showAll="0"/>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8"/>
  </rowFields>
  <rowItems count="5">
    <i>
      <x/>
    </i>
    <i>
      <x v="1"/>
    </i>
    <i>
      <x v="2"/>
    </i>
    <i>
      <x v="3"/>
    </i>
    <i t="grand">
      <x/>
    </i>
  </rowItems>
  <colItems count="1">
    <i/>
  </colItems>
  <dataFields count="1">
    <dataField name="Count of Patient Id" fld="0" subtotal="count" baseField="18" baseItem="0"/>
  </dataFields>
  <formats count="6">
    <format dxfId="5">
      <pivotArea type="all" dataOnly="0" outline="0" fieldPosition="0"/>
    </format>
    <format dxfId="4">
      <pivotArea outline="0" collapsedLevelsAreSubtotals="1" fieldPosition="0"/>
    </format>
    <format dxfId="3">
      <pivotArea field="18" type="button" dataOnly="0" labelOnly="1" outline="0" axis="axisRow" fieldPosition="0"/>
    </format>
    <format dxfId="2">
      <pivotArea dataOnly="0" labelOnly="1" fieldPosition="0">
        <references count="1">
          <reference field="18" count="0"/>
        </references>
      </pivotArea>
    </format>
    <format dxfId="1">
      <pivotArea dataOnly="0" labelOnly="1" grandRow="1" outline="0" fieldPosition="0"/>
    </format>
    <format dxfId="0">
      <pivotArea dataOnly="0" labelOnly="1" outline="0" axis="axisValues" fieldPosition="0"/>
    </format>
  </format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8" count="1" selected="0">
            <x v="0"/>
          </reference>
        </references>
      </pivotArea>
    </chartFormat>
    <chartFormat chart="1" format="2">
      <pivotArea type="data" outline="0" fieldPosition="0">
        <references count="2">
          <reference field="4294967294" count="1" selected="0">
            <x v="0"/>
          </reference>
          <reference field="18" count="1" selected="0">
            <x v="1"/>
          </reference>
        </references>
      </pivotArea>
    </chartFormat>
    <chartFormat chart="1" format="3">
      <pivotArea type="data" outline="0" fieldPosition="0">
        <references count="2">
          <reference field="4294967294" count="1" selected="0">
            <x v="0"/>
          </reference>
          <reference field="18" count="1" selected="0">
            <x v="2"/>
          </reference>
        </references>
      </pivotArea>
    </chartFormat>
    <chartFormat chart="1" format="4">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99E667-7E05-4A8F-8D5F-605213B13315}"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B6:E39" firstHeaderRow="1" firstDataRow="2" firstDataCol="1"/>
  <pivotFields count="25">
    <pivotField dataField="1" showAll="0"/>
    <pivotField showAll="0"/>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showAll="0"/>
    <pivotField showAll="0"/>
    <pivotField numFmtId="164"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axis="axisRow" showAll="0">
      <items count="32">
        <item x="21"/>
        <item x="17"/>
        <item x="24"/>
        <item x="2"/>
        <item x="18"/>
        <item x="22"/>
        <item x="16"/>
        <item x="19"/>
        <item x="30"/>
        <item x="8"/>
        <item x="6"/>
        <item x="9"/>
        <item x="27"/>
        <item x="20"/>
        <item x="1"/>
        <item x="11"/>
        <item x="14"/>
        <item x="25"/>
        <item x="5"/>
        <item x="0"/>
        <item x="28"/>
        <item x="13"/>
        <item x="3"/>
        <item x="15"/>
        <item x="10"/>
        <item x="7"/>
        <item x="23"/>
        <item x="26"/>
        <item x="4"/>
        <item x="12"/>
        <item x="29"/>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6"/>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2"/>
  </colFields>
  <colItems count="3">
    <i>
      <x/>
    </i>
    <i>
      <x v="1"/>
    </i>
    <i t="grand">
      <x/>
    </i>
  </colItems>
  <dataFields count="1">
    <dataField name="Count of Patient Id" fld="0" subtotal="count" baseField="16" baseItem="0"/>
  </dataFields>
  <formats count="10">
    <format dxfId="15">
      <pivotArea type="all" dataOnly="0" outline="0" fieldPosition="0"/>
    </format>
    <format dxfId="14">
      <pivotArea outline="0" collapsedLevelsAreSubtotals="1" fieldPosition="0"/>
    </format>
    <format dxfId="13">
      <pivotArea type="origin" dataOnly="0" labelOnly="1" outline="0" fieldPosition="0"/>
    </format>
    <format dxfId="12">
      <pivotArea field="12" type="button" dataOnly="0" labelOnly="1" outline="0" axis="axisCol" fieldPosition="0"/>
    </format>
    <format dxfId="11">
      <pivotArea type="topRight" dataOnly="0" labelOnly="1" outline="0" fieldPosition="0"/>
    </format>
    <format dxfId="10">
      <pivotArea field="16" type="button" dataOnly="0" labelOnly="1" outline="0" axis="axisRow" fieldPosition="0"/>
    </format>
    <format dxfId="9">
      <pivotArea dataOnly="0" labelOnly="1" fieldPosition="0">
        <references count="1">
          <reference field="16" count="0"/>
        </references>
      </pivotArea>
    </format>
    <format dxfId="8">
      <pivotArea dataOnly="0" labelOnly="1" grandRow="1" outline="0" fieldPosition="0"/>
    </format>
    <format dxfId="7">
      <pivotArea dataOnly="0" labelOnly="1" fieldPosition="0">
        <references count="1">
          <reference field="12" count="0"/>
        </references>
      </pivotArea>
    </format>
    <format dxfId="6">
      <pivotArea dataOnly="0" labelOnly="1" grandCol="1" outline="0" fieldPosition="0"/>
    </format>
  </formats>
  <chartFormats count="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C3A7937-4EE2-4913-ACAF-D44A9A08D712}" autoFormatId="16" applyNumberFormats="0" applyBorderFormats="0" applyFontFormats="0" applyPatternFormats="0" applyAlignmentFormats="0" applyWidthHeightFormats="0">
  <queryTableRefresh nextId="39" unboundColumnsRight="1">
    <queryTableFields count="22">
      <queryTableField id="1" name="Patient Id" tableColumnId="1"/>
      <queryTableField id="12" name="Full Name" tableColumnId="12"/>
      <queryTableField id="21" name="Patient Admission Date" tableColumnId="2"/>
      <queryTableField id="34" dataBound="0" tableColumnId="21"/>
      <queryTableField id="35" dataBound="0" tableColumnId="22"/>
      <queryTableField id="22" name="Patient Admission Time" tableColumnId="3"/>
      <queryTableField id="32" dataBound="0" tableColumnId="19"/>
      <queryTableField id="4" name="Patient Gender" tableColumnId="4"/>
      <queryTableField id="5" name="Patient Age" tableColumnId="5"/>
      <queryTableField id="16" name="Age group" tableColumnId="11"/>
      <queryTableField id="6" name="Patient Race" tableColumnId="6"/>
      <queryTableField id="7" name="Department Referral" tableColumnId="7"/>
      <queryTableField id="8" name="Patient Admission Flag" tableColumnId="8"/>
      <queryTableField id="9" name="Patient Satisfaction Score" tableColumnId="9"/>
      <queryTableField id="17" name="Patient Wait time" tableColumnId="13"/>
      <queryTableField id="23" name="Within time or delay" tableColumnId="10"/>
      <queryTableField id="20" name="Day" tableColumnId="16"/>
      <queryTableField id="30" name="Hour" tableColumnId="17"/>
      <queryTableField id="31" name="Time slot" tableColumnId="18"/>
      <queryTableField id="33" name="Week Slot" tableColumnId="20"/>
      <queryTableField id="38" name="Wait Time slot" tableColumnId="25"/>
      <queryTableField id="29" dataBound="0" tableColumnId="14"/>
    </queryTableFields>
    <queryTableDeletedFields count="1">
      <deletedField name="Ag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atient_Admission_Date" xr10:uid="{6A67FF7A-6A8C-4B36-9926-05C22FEFAF87}" sourceName="Months (Patient Admission Date)">
  <pivotTables>
    <pivotTable tabId="86" name="PivotTable11"/>
  </pivotTables>
  <data>
    <tabular pivotCacheId="1529274975">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atient_Admission_Date" xr10:uid="{E132A783-DD19-4996-83BA-AEEC096FA5BF}" sourceName="Years (Patient Admission Date)">
  <pivotTables>
    <pivotTable tabId="86" name="PivotTable11"/>
  </pivotTables>
  <data>
    <tabular pivotCacheId="1529274975">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atient_Admission_Date2" xr10:uid="{35E267D4-070E-4C9D-BBE0-6810888FC97D}" sourceName="Months (Patient Admission Date)">
  <pivotTables>
    <pivotTable tabId="87" name="PivotTable12"/>
    <pivotTable tabId="87" name="PivotTable13"/>
  </pivotTables>
  <data>
    <tabular pivotCacheId="1529274975">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atient_Admission_Date2" xr10:uid="{2C01DD18-0E08-4184-B6FE-95AC8266117C}" sourceName="Years (Patient Admission Date)">
  <pivotTables>
    <pivotTable tabId="87" name="PivotTable12"/>
    <pivotTable tabId="87" name="PivotTable13"/>
  </pivotTables>
  <data>
    <tabular pivotCacheId="1529274975">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Slot" xr10:uid="{65E311CB-20E7-4E8B-9983-755EB9E7E14F}" sourceName="Week Slot">
  <pivotTables>
    <pivotTable tabId="87" name="PivotTable13"/>
    <pivotTable tabId="87" name="PivotTable12"/>
  </pivotTables>
  <data>
    <tabular pivotCacheId="1529274975">
      <items count="4">
        <i x="1" s="1"/>
        <i x="3"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atient_Admission_Date1" xr10:uid="{415050CF-BBBE-44F1-9BAB-595F85308331}" sourceName="Months (Patient Admission Date)">
  <pivotTables>
    <pivotTable tabId="88" name="PivotTable15"/>
    <pivotTable tabId="88" name="PivotTable16"/>
  </pivotTables>
  <data>
    <tabular pivotCacheId="1529274975">
      <items count="14">
        <i x="1" s="1"/>
        <i x="2" s="1"/>
        <i x="3" s="1"/>
        <i x="4" s="1"/>
        <i x="5" s="1"/>
        <i x="6" s="1"/>
        <i x="7" s="1"/>
        <i x="8" s="1"/>
        <i x="9" s="1"/>
        <i x="10" s="1"/>
        <i x="11" s="1"/>
        <i x="12" s="1"/>
        <i x="0" s="1" nd="1"/>
        <i x="13"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atient_Admission_Date1" xr10:uid="{A138A38B-4CE6-4214-AE58-FF595A65313C}" sourceName="Years (Patient Admission Date)">
  <pivotTables>
    <pivotTable tabId="88" name="PivotTable15"/>
  </pivotTables>
  <data>
    <tabular pivotCacheId="1529274975">
      <items count="4">
        <i x="1" s="1"/>
        <i x="2" s="1"/>
        <i x="0" s="1" nd="1"/>
        <i x="3"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atient_Admission_Date3" xr10:uid="{225898D9-76AD-44B0-8BCE-54471E5EC643}" sourceName="Months (Patient Admission Date)">
  <pivotTables>
    <pivotTable tabId="93" name="PivotTable25"/>
    <pivotTable tabId="93" name="PivotTable26"/>
    <pivotTable tabId="93" name="PivotTable27"/>
    <pivotTable tabId="93" name="PivotTable28"/>
    <pivotTable tabId="93" name="PivotTable29"/>
    <pivotTable tabId="93" name="PivotTable31"/>
  </pivotTables>
  <data>
    <tabular pivotCacheId="1529274975">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atient_Admission_Date3" xr10:uid="{BF1E3D27-3880-4749-AE25-364ACEC0F90D}" sourceName="Years (Patient Admission Date)">
  <pivotTables>
    <pivotTable tabId="93" name="PivotTable25"/>
    <pivotTable tabId="93" name="PivotTable26"/>
    <pivotTable tabId="93" name="PivotTable27"/>
    <pivotTable tabId="93" name="PivotTable28"/>
    <pivotTable tabId="93" name="PivotTable29"/>
    <pivotTable tabId="93" name="PivotTable31"/>
  </pivotTables>
  <data>
    <tabular pivotCacheId="1529274975">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Patient Admission Date) 3" xr10:uid="{BF192DDF-22F9-41EF-B2C1-A2083203DE64}" cache="Slicer_Months__Patient_Admission_Date3" caption="Months" style="SlicerStyleDark3" rowHeight="234950"/>
  <slicer name="Years (Patient Admission Date) 3" xr10:uid="{80B145BD-514D-4168-9D93-2620902843DB}" cache="Slicer_Years__Patient_Admission_Date3" caption="Years"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Patient Admission Date)" xr10:uid="{C8FD2102-1DE8-4578-B4BA-6A3AE43707D3}" cache="Slicer_Months__Patient_Admission_Date" caption="Months (Patient Admission Date)" style="SlicerStyleOther2" rowHeight="234950"/>
  <slicer name="Years (Patient Admission Date)" xr10:uid="{DB66B2B3-5E42-4390-B5F3-6481D6706916}" cache="Slicer_Years__Patient_Admission_Date" caption="Years (Patient Admission Date)" style="SlicerStyleOther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Patient Admission Date) 2" xr10:uid="{8721F987-12FC-4097-83E4-7A06403DC464}" cache="Slicer_Months__Patient_Admission_Date2" caption="Months" style="SlicerStyleLight6" rowHeight="234950"/>
  <slicer name="Years (Patient Admission Date) 2" xr10:uid="{A06ACD78-6AD1-422C-91A5-932CFD335C48}" cache="Slicer_Years__Patient_Admission_Date2" caption="Years" style="SlicerStyleLight6" rowHeight="234950"/>
  <slicer name="Week Slot" xr10:uid="{A1B9A30A-5264-4820-9BA5-ED0981679D06}" cache="Slicer_Week_Slot" caption="Week Slot" style="SlicerStyleLight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Patient Admission Date) 1" xr10:uid="{7507EEDD-ABB0-4E55-B88D-E8A505FA6DB7}" cache="Slicer_Months__Patient_Admission_Date1" caption="Months " style="SlicerStyleLight1" rowHeight="234950"/>
  <slicer name="Years (Patient Admission Date) 1" xr10:uid="{4D1DAA40-8344-49F2-8635-268AFC71F261}" cache="Slicer_Years__Patient_Admission_Date1" caption="Years" style="SlicerStyleLight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164F57-18C2-49B7-ACC2-BD98A2B23459}" name="Hospital_Emergency_Room_Data" displayName="Hospital_Emergency_Room_Data" ref="A1:V9217" tableType="queryTable" totalsRowShown="0">
  <autoFilter ref="A1:V9217" xr:uid="{70164F57-18C2-49B7-ACC2-BD98A2B23459}"/>
  <tableColumns count="22">
    <tableColumn id="1" xr3:uid="{1B26E3F5-FA2F-4D1A-B684-6C833E2844E0}" uniqueName="1" name="Patient Id" queryTableFieldId="1" dataDxfId="60"/>
    <tableColumn id="12" xr3:uid="{D4E1ED65-C8A7-4396-BCCB-312953F2B083}" uniqueName="12" name="Full Name" queryTableFieldId="12"/>
    <tableColumn id="2" xr3:uid="{E34F00BB-6F7A-4998-B77C-AEDBFEC58226}" uniqueName="2" name="Patient Admission Date" queryTableFieldId="21" dataDxfId="59"/>
    <tableColumn id="21" xr3:uid="{FBB210AB-A0F9-4468-858E-F5E501283C5B}" uniqueName="21" name="Month" queryTableFieldId="34" dataDxfId="58">
      <calculatedColumnFormula>TEXT(Hospital_Emergency_Room_Data[[#This Row],[Patient Admission Date]],"mmm")</calculatedColumnFormula>
    </tableColumn>
    <tableColumn id="22" xr3:uid="{117B82BB-9642-4630-91C0-A3887FAF9225}" uniqueName="22" name="Year" queryTableFieldId="35" dataDxfId="57">
      <calculatedColumnFormula>YEAR(Hospital_Emergency_Room_Data[[#This Row],[Patient Admission Date]])</calculatedColumnFormula>
    </tableColumn>
    <tableColumn id="3" xr3:uid="{C37E9FBB-2AF2-4E56-9601-8AC75DBA6915}" uniqueName="3" name="Patient Admission Time" queryTableFieldId="22" dataDxfId="56"/>
    <tableColumn id="19" xr3:uid="{AFC85673-D85D-4E7D-8357-BAA94C7C80C4}" uniqueName="19" name="Week Name" queryTableFieldId="32" dataDxfId="55">
      <calculatedColumnFormula>TEXT(Hospital_Emergency_Room_Data[[#This Row],[Patient Admission Date]],"dddd")</calculatedColumnFormula>
    </tableColumn>
    <tableColumn id="4" xr3:uid="{D0BAFE95-E7A4-4988-9BA3-7EF6C490190D}" uniqueName="4" name="Patient Gender" queryTableFieldId="4" dataDxfId="54"/>
    <tableColumn id="5" xr3:uid="{A828B19F-6035-4059-B538-183AE0CC3E0E}" uniqueName="5" name="Patient Age" queryTableFieldId="5"/>
    <tableColumn id="11" xr3:uid="{734732EE-D9EC-49C7-8D30-7BBEE216D4EF}" uniqueName="11" name="Age group" queryTableFieldId="16" dataDxfId="53"/>
    <tableColumn id="6" xr3:uid="{012D34C8-F0E8-48DB-919C-CF682A4EF931}" uniqueName="6" name="Patient Race" queryTableFieldId="6" dataDxfId="52"/>
    <tableColumn id="7" xr3:uid="{C37B62A3-0BC9-43DE-98C7-365B67007807}" uniqueName="7" name="Department Referral" queryTableFieldId="7" dataDxfId="51"/>
    <tableColumn id="8" xr3:uid="{3B9A10C6-1C33-4BA7-8DEA-79FE0A638A90}" uniqueName="8" name="Patient Admission Flag" queryTableFieldId="8" dataDxfId="50"/>
    <tableColumn id="9" xr3:uid="{544997AE-A9F0-469C-8006-014318E7D05A}" uniqueName="9" name="Patient Satisfaction Score" queryTableFieldId="9" dataDxfId="49"/>
    <tableColumn id="13" xr3:uid="{0023B85C-6DDC-4041-A237-D8B2E2D21FFF}" uniqueName="13" name="Patient Wait time" queryTableFieldId="17"/>
    <tableColumn id="10" xr3:uid="{31786312-A4A9-41A0-97A9-3830AADD3687}" uniqueName="10" name="Within time or delay" queryTableFieldId="23"/>
    <tableColumn id="16" xr3:uid="{C63DA4FF-83FE-4C4B-AC81-BB3D7DB31450}" uniqueName="16" name="Day" queryTableFieldId="20"/>
    <tableColumn id="17" xr3:uid="{C82D7A30-8CEA-4FAC-9614-7931882C7ADB}" uniqueName="17" name="Hour" queryTableFieldId="30"/>
    <tableColumn id="18" xr3:uid="{D3207FA1-294D-4636-979C-A8F044C4ABAC}" uniqueName="18" name="Time slot" queryTableFieldId="31"/>
    <tableColumn id="20" xr3:uid="{9E1D66FC-E7F5-452B-9B09-DFB376D8BB57}" uniqueName="20" name="Week Slot" queryTableFieldId="33"/>
    <tableColumn id="25" xr3:uid="{C840313F-A446-4E56-82E5-590AE801ABC6}" uniqueName="25" name="Wait Time slot" queryTableFieldId="38"/>
    <tableColumn id="14" xr3:uid="{FCF840CF-F72F-4A0D-95F3-F1BB05B401C6}" uniqueName="14" name="Monthly Period" queryTableFieldId="29" dataDxfId="48">
      <calculatedColumnFormula array="1">_xlfn.IFS(Hospital_Emergency_Room_Data[[#This Row],[Day]]&lt;=10,"Start(1-10)",Hospital_Emergency_Room_Data[[#This Row],[Day]]&lt;=20,"Middle(11-20)",Hospital_Emergency_Room_Data[[#This Row],[Day]]&gt;20,"End(21-30)")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5D60A-7832-4935-9922-66EF2545E32E}">
  <dimension ref="A1:V9217"/>
  <sheetViews>
    <sheetView zoomScale="53" workbookViewId="0">
      <selection activeCell="Z24" sqref="Z24"/>
    </sheetView>
  </sheetViews>
  <sheetFormatPr defaultRowHeight="14.4"/>
  <cols>
    <col min="1" max="1" width="15.21875" bestFit="1" customWidth="1"/>
    <col min="2" max="2" width="24.6640625" bestFit="1" customWidth="1"/>
    <col min="3" max="3" width="29.88671875" bestFit="1" customWidth="1"/>
    <col min="4" max="4" width="11.88671875" bestFit="1" customWidth="1"/>
    <col min="5" max="5" width="10.33203125" bestFit="1" customWidth="1"/>
    <col min="6" max="6" width="30.109375" bestFit="1" customWidth="1"/>
    <col min="7" max="7" width="17.6640625" bestFit="1" customWidth="1"/>
    <col min="8" max="8" width="21.109375" bestFit="1" customWidth="1"/>
    <col min="9" max="9" width="17.33203125" bestFit="1" customWidth="1"/>
    <col min="10" max="10" width="16" style="5" bestFit="1" customWidth="1"/>
    <col min="11" max="11" width="32.44140625" bestFit="1" customWidth="1"/>
    <col min="12" max="12" width="26.5546875" bestFit="1" customWidth="1"/>
    <col min="13" max="13" width="29.6640625" bestFit="1" customWidth="1"/>
    <col min="14" max="14" width="32.77734375" style="5" bestFit="1" customWidth="1"/>
    <col min="15" max="15" width="23" bestFit="1" customWidth="1"/>
    <col min="16" max="16" width="26.109375" bestFit="1" customWidth="1"/>
    <col min="17" max="17" width="9.33203125" bestFit="1" customWidth="1"/>
    <col min="18" max="18" width="10.33203125" bestFit="1" customWidth="1"/>
    <col min="19" max="19" width="14.77734375" bestFit="1" customWidth="1"/>
    <col min="20" max="20" width="15.88671875" bestFit="1" customWidth="1"/>
    <col min="21" max="21" width="22.5546875" bestFit="1" customWidth="1"/>
    <col min="22" max="22" width="21.109375" bestFit="1" customWidth="1"/>
    <col min="23" max="23" width="22.88671875" bestFit="1" customWidth="1"/>
    <col min="24" max="24" width="17.33203125" bestFit="1" customWidth="1"/>
    <col min="25" max="25" width="11.88671875" bestFit="1" customWidth="1"/>
    <col min="26" max="26" width="18.77734375" bestFit="1" customWidth="1"/>
    <col min="27" max="27" width="6.44140625" bestFit="1" customWidth="1"/>
    <col min="28" max="28" width="11.88671875" bestFit="1" customWidth="1"/>
    <col min="29" max="29" width="19.77734375" bestFit="1" customWidth="1"/>
    <col min="30" max="30" width="7.88671875" bestFit="1" customWidth="1"/>
  </cols>
  <sheetData>
    <row r="1" spans="1:22">
      <c r="A1" t="s">
        <v>0</v>
      </c>
      <c r="B1" t="s">
        <v>7</v>
      </c>
      <c r="C1" t="s">
        <v>9229</v>
      </c>
      <c r="D1" t="s">
        <v>9274</v>
      </c>
      <c r="E1" t="s">
        <v>9275</v>
      </c>
      <c r="F1" t="s">
        <v>9230</v>
      </c>
      <c r="G1" t="s">
        <v>9260</v>
      </c>
      <c r="H1" t="s">
        <v>1</v>
      </c>
      <c r="I1" t="s">
        <v>2</v>
      </c>
      <c r="J1" s="7" t="s">
        <v>9216</v>
      </c>
      <c r="K1" t="s">
        <v>3</v>
      </c>
      <c r="L1" t="s">
        <v>4</v>
      </c>
      <c r="M1" t="s">
        <v>5</v>
      </c>
      <c r="N1" s="6" t="s">
        <v>6</v>
      </c>
      <c r="O1" t="s">
        <v>9224</v>
      </c>
      <c r="P1" t="s">
        <v>9231</v>
      </c>
      <c r="Q1" t="s">
        <v>9215</v>
      </c>
      <c r="R1" t="s">
        <v>9253</v>
      </c>
      <c r="S1" t="s">
        <v>9254</v>
      </c>
      <c r="T1" t="s">
        <v>9261</v>
      </c>
      <c r="U1" t="s">
        <v>9279</v>
      </c>
      <c r="V1" t="s">
        <v>9249</v>
      </c>
    </row>
    <row r="2" spans="1:22">
      <c r="A2">
        <v>145395406</v>
      </c>
      <c r="B2" t="s">
        <v>9</v>
      </c>
      <c r="C2" s="1">
        <v>45371</v>
      </c>
      <c r="D2" t="str">
        <f>TEXT(Hospital_Emergency_Room_Data[[#This Row],[Patient Admission Date]],"mmm")</f>
        <v>Mar</v>
      </c>
      <c r="E2">
        <f>YEAR(Hospital_Emergency_Room_Data[[#This Row],[Patient Admission Date]])</f>
        <v>2024</v>
      </c>
      <c r="F2" s="2">
        <v>0.3659722222222222</v>
      </c>
      <c r="G2" s="8" t="str">
        <f>TEXT(Hospital_Emergency_Room_Data[[#This Row],[Patient Admission Date]],"dddd")</f>
        <v>Wednesday</v>
      </c>
      <c r="H2" t="s">
        <v>9208</v>
      </c>
      <c r="I2">
        <v>69</v>
      </c>
      <c r="J2" s="5" t="s">
        <v>9217</v>
      </c>
      <c r="K2" t="s">
        <v>8</v>
      </c>
      <c r="L2" t="s">
        <v>9281</v>
      </c>
      <c r="M2" t="s">
        <v>9209</v>
      </c>
      <c r="N2">
        <v>10</v>
      </c>
      <c r="O2">
        <v>39</v>
      </c>
      <c r="P2" t="s">
        <v>9225</v>
      </c>
      <c r="Q2">
        <v>20</v>
      </c>
      <c r="R2">
        <v>8</v>
      </c>
      <c r="S2" t="s">
        <v>9255</v>
      </c>
      <c r="T2" t="s">
        <v>9262</v>
      </c>
      <c r="U2" t="s">
        <v>9300</v>
      </c>
      <c r="V2" t="str" cm="1">
        <f t="array" ref="V2">_xlfn.IFS(Hospital_Emergency_Room_Data[[#This Row],[Day]]&lt;=10,"Start(1-10)",Hospital_Emergency_Room_Data[[#This Row],[Day]]&lt;=20,"Middle(11-20)",Hospital_Emergency_Room_Data[[#This Row],[Day]]&gt;20,"End(21-30)")</f>
        <v>Middle(11-20)</v>
      </c>
    </row>
    <row r="3" spans="1:22">
      <c r="A3">
        <v>316343057</v>
      </c>
      <c r="B3" t="s">
        <v>11</v>
      </c>
      <c r="C3" s="1">
        <v>45458</v>
      </c>
      <c r="D3" t="str">
        <f>TEXT(Hospital_Emergency_Room_Data[[#This Row],[Patient Admission Date]],"mmm")</f>
        <v>Jun</v>
      </c>
      <c r="E3">
        <f>YEAR(Hospital_Emergency_Room_Data[[#This Row],[Patient Admission Date]])</f>
        <v>2024</v>
      </c>
      <c r="F3" s="2">
        <v>0.47847222222222224</v>
      </c>
      <c r="G3" s="8" t="str">
        <f>TEXT(Hospital_Emergency_Room_Data[[#This Row],[Patient Admission Date]],"dddd")</f>
        <v>Saturday</v>
      </c>
      <c r="H3" t="s">
        <v>9208</v>
      </c>
      <c r="I3">
        <v>4</v>
      </c>
      <c r="J3" s="5" t="s">
        <v>9218</v>
      </c>
      <c r="K3" t="s">
        <v>10</v>
      </c>
      <c r="L3" t="s">
        <v>9281</v>
      </c>
      <c r="M3" t="s">
        <v>9210</v>
      </c>
      <c r="O3">
        <v>27</v>
      </c>
      <c r="P3" t="s">
        <v>9226</v>
      </c>
      <c r="Q3">
        <v>15</v>
      </c>
      <c r="R3">
        <v>11</v>
      </c>
      <c r="S3" t="s">
        <v>9255</v>
      </c>
      <c r="T3" t="s">
        <v>9262</v>
      </c>
      <c r="U3" t="s">
        <v>9282</v>
      </c>
      <c r="V3" t="str" cm="1">
        <f t="array" ref="V3">_xlfn.IFS(Hospital_Emergency_Room_Data[[#This Row],[Day]]&lt;=10,"Start(1-10)",Hospital_Emergency_Room_Data[[#This Row],[Day]]&lt;=20,"Middle(11-20)",Hospital_Emergency_Room_Data[[#This Row],[Day]]&gt;20,"End(21-30)")</f>
        <v>Middle(11-20)</v>
      </c>
    </row>
    <row r="4" spans="1:22">
      <c r="A4">
        <v>897463852</v>
      </c>
      <c r="B4" t="s">
        <v>14</v>
      </c>
      <c r="C4" s="1">
        <v>45463</v>
      </c>
      <c r="D4" t="str">
        <f>TEXT(Hospital_Emergency_Room_Data[[#This Row],[Patient Admission Date]],"mmm")</f>
        <v>Jun</v>
      </c>
      <c r="E4">
        <f>YEAR(Hospital_Emergency_Room_Data[[#This Row],[Patient Admission Date]])</f>
        <v>2024</v>
      </c>
      <c r="F4" s="2">
        <v>0.3840277777777778</v>
      </c>
      <c r="G4" s="8" t="str">
        <f>TEXT(Hospital_Emergency_Room_Data[[#This Row],[Patient Admission Date]],"dddd")</f>
        <v>Thursday</v>
      </c>
      <c r="H4" t="s">
        <v>41</v>
      </c>
      <c r="I4">
        <v>56</v>
      </c>
      <c r="J4" s="5" t="s">
        <v>9219</v>
      </c>
      <c r="K4" t="s">
        <v>12</v>
      </c>
      <c r="L4" t="s">
        <v>13</v>
      </c>
      <c r="M4" t="s">
        <v>9210</v>
      </c>
      <c r="N4">
        <v>9</v>
      </c>
      <c r="O4">
        <v>55</v>
      </c>
      <c r="P4" t="s">
        <v>9225</v>
      </c>
      <c r="Q4">
        <v>20</v>
      </c>
      <c r="R4">
        <v>9</v>
      </c>
      <c r="S4" t="s">
        <v>9255</v>
      </c>
      <c r="T4" t="s">
        <v>9262</v>
      </c>
      <c r="U4" t="s">
        <v>9283</v>
      </c>
      <c r="V4" t="str" cm="1">
        <f t="array" ref="V4">_xlfn.IFS(Hospital_Emergency_Room_Data[[#This Row],[Day]]&lt;=10,"Start(1-10)",Hospital_Emergency_Room_Data[[#This Row],[Day]]&lt;=20,"Middle(11-20)",Hospital_Emergency_Room_Data[[#This Row],[Day]]&gt;20,"End(21-30)")</f>
        <v>Middle(11-20)</v>
      </c>
    </row>
    <row r="5" spans="1:22">
      <c r="A5">
        <v>358319711</v>
      </c>
      <c r="B5" t="s">
        <v>15</v>
      </c>
      <c r="C5" s="1">
        <v>45326</v>
      </c>
      <c r="D5" t="str">
        <f>TEXT(Hospital_Emergency_Room_Data[[#This Row],[Patient Admission Date]],"mmm")</f>
        <v>Feb</v>
      </c>
      <c r="E5">
        <f>YEAR(Hospital_Emergency_Room_Data[[#This Row],[Patient Admission Date]])</f>
        <v>2024</v>
      </c>
      <c r="F5" s="2">
        <v>0.94027777777777777</v>
      </c>
      <c r="G5" s="8" t="str">
        <f>TEXT(Hospital_Emergency_Room_Data[[#This Row],[Patient Admission Date]],"dddd")</f>
        <v>Sunday</v>
      </c>
      <c r="H5" t="s">
        <v>41</v>
      </c>
      <c r="I5">
        <v>24</v>
      </c>
      <c r="J5" s="5" t="s">
        <v>9220</v>
      </c>
      <c r="K5" t="s">
        <v>10</v>
      </c>
      <c r="L5" t="s">
        <v>13</v>
      </c>
      <c r="M5" t="s">
        <v>9210</v>
      </c>
      <c r="N5">
        <v>8</v>
      </c>
      <c r="O5">
        <v>31</v>
      </c>
      <c r="P5" t="s">
        <v>9225</v>
      </c>
      <c r="Q5">
        <v>4</v>
      </c>
      <c r="R5">
        <v>22</v>
      </c>
      <c r="S5" t="s">
        <v>9256</v>
      </c>
      <c r="T5" t="s">
        <v>9263</v>
      </c>
      <c r="U5" t="s">
        <v>9300</v>
      </c>
      <c r="V5" t="str" cm="1">
        <f t="array" ref="V5">_xlfn.IFS(Hospital_Emergency_Room_Data[[#This Row],[Day]]&lt;=10,"Start(1-10)",Hospital_Emergency_Room_Data[[#This Row],[Day]]&lt;=20,"Middle(11-20)",Hospital_Emergency_Room_Data[[#This Row],[Day]]&gt;20,"End(21-30)")</f>
        <v>Start(1-10)</v>
      </c>
    </row>
    <row r="6" spans="1:22">
      <c r="A6">
        <v>289260537</v>
      </c>
      <c r="B6" t="s">
        <v>17</v>
      </c>
      <c r="C6" s="1">
        <v>45539</v>
      </c>
      <c r="D6" t="str">
        <f>TEXT(Hospital_Emergency_Room_Data[[#This Row],[Patient Admission Date]],"mmm")</f>
        <v>Sep</v>
      </c>
      <c r="E6">
        <f>YEAR(Hospital_Emergency_Room_Data[[#This Row],[Patient Admission Date]])</f>
        <v>2024</v>
      </c>
      <c r="F6" s="2">
        <v>0.7416666666666667</v>
      </c>
      <c r="G6" s="8" t="str">
        <f>TEXT(Hospital_Emergency_Room_Data[[#This Row],[Patient Admission Date]],"dddd")</f>
        <v>Wednesday</v>
      </c>
      <c r="H6" t="s">
        <v>9208</v>
      </c>
      <c r="I6">
        <v>5</v>
      </c>
      <c r="J6" s="5" t="s">
        <v>9221</v>
      </c>
      <c r="K6" t="s">
        <v>12</v>
      </c>
      <c r="L6" t="s">
        <v>16</v>
      </c>
      <c r="M6" t="s">
        <v>9209</v>
      </c>
      <c r="O6">
        <v>10</v>
      </c>
      <c r="P6" t="s">
        <v>9226</v>
      </c>
      <c r="Q6">
        <v>4</v>
      </c>
      <c r="R6">
        <v>17</v>
      </c>
      <c r="S6" t="s">
        <v>9257</v>
      </c>
      <c r="T6" t="s">
        <v>9263</v>
      </c>
      <c r="U6" t="s">
        <v>9282</v>
      </c>
      <c r="V6" t="str" cm="1">
        <f t="array" ref="V6">_xlfn.IFS(Hospital_Emergency_Room_Data[[#This Row],[Day]]&lt;=10,"Start(1-10)",Hospital_Emergency_Room_Data[[#This Row],[Day]]&lt;=20,"Middle(11-20)",Hospital_Emergency_Room_Data[[#This Row],[Day]]&gt;20,"End(21-30)")</f>
        <v>Start(1-10)</v>
      </c>
    </row>
    <row r="7" spans="1:22">
      <c r="A7">
        <v>255512877</v>
      </c>
      <c r="B7" t="s">
        <v>19</v>
      </c>
      <c r="C7" s="1">
        <v>45036</v>
      </c>
      <c r="D7" t="str">
        <f>TEXT(Hospital_Emergency_Room_Data[[#This Row],[Patient Admission Date]],"mmm")</f>
        <v>Apr</v>
      </c>
      <c r="E7">
        <f>YEAR(Hospital_Emergency_Room_Data[[#This Row],[Patient Admission Date]])</f>
        <v>2023</v>
      </c>
      <c r="F7" s="2">
        <v>9.0277777777777769E-3</v>
      </c>
      <c r="G7" s="8" t="str">
        <f>TEXT(Hospital_Emergency_Room_Data[[#This Row],[Patient Admission Date]],"dddd")</f>
        <v>Thursday</v>
      </c>
      <c r="H7" t="s">
        <v>9208</v>
      </c>
      <c r="I7">
        <v>58</v>
      </c>
      <c r="J7" s="5" t="s">
        <v>9219</v>
      </c>
      <c r="K7" t="s">
        <v>18</v>
      </c>
      <c r="L7" t="s">
        <v>9281</v>
      </c>
      <c r="M7" t="s">
        <v>9209</v>
      </c>
      <c r="O7">
        <v>59</v>
      </c>
      <c r="P7" t="s">
        <v>9225</v>
      </c>
      <c r="Q7">
        <v>20</v>
      </c>
      <c r="R7">
        <v>0</v>
      </c>
      <c r="S7" t="s">
        <v>9258</v>
      </c>
      <c r="T7" t="s">
        <v>9262</v>
      </c>
      <c r="U7" t="s">
        <v>9283</v>
      </c>
      <c r="V7" t="str" cm="1">
        <f t="array" ref="V7">_xlfn.IFS(Hospital_Emergency_Room_Data[[#This Row],[Day]]&lt;=10,"Start(1-10)",Hospital_Emergency_Room_Data[[#This Row],[Day]]&lt;=20,"Middle(11-20)",Hospital_Emergency_Room_Data[[#This Row],[Day]]&gt;20,"End(21-30)")</f>
        <v>Middle(11-20)</v>
      </c>
    </row>
    <row r="8" spans="1:22">
      <c r="A8">
        <v>465970990</v>
      </c>
      <c r="B8" t="s">
        <v>20</v>
      </c>
      <c r="C8" s="1">
        <v>45161</v>
      </c>
      <c r="D8" t="str">
        <f>TEXT(Hospital_Emergency_Room_Data[[#This Row],[Patient Admission Date]],"mmm")</f>
        <v>Aug</v>
      </c>
      <c r="E8">
        <f>YEAR(Hospital_Emergency_Room_Data[[#This Row],[Patient Admission Date]])</f>
        <v>2023</v>
      </c>
      <c r="F8" s="2">
        <v>0.35138888888888886</v>
      </c>
      <c r="G8" s="8" t="str">
        <f>TEXT(Hospital_Emergency_Room_Data[[#This Row],[Patient Admission Date]],"dddd")</f>
        <v>Wednesday</v>
      </c>
      <c r="H8" t="s">
        <v>41</v>
      </c>
      <c r="I8">
        <v>68</v>
      </c>
      <c r="J8" s="5" t="s">
        <v>9217</v>
      </c>
      <c r="K8" t="s">
        <v>8</v>
      </c>
      <c r="L8" t="s">
        <v>9281</v>
      </c>
      <c r="M8" t="s">
        <v>9210</v>
      </c>
      <c r="O8">
        <v>43</v>
      </c>
      <c r="P8" t="s">
        <v>9225</v>
      </c>
      <c r="Q8">
        <v>23</v>
      </c>
      <c r="R8">
        <v>8</v>
      </c>
      <c r="S8" t="s">
        <v>9255</v>
      </c>
      <c r="T8" t="s">
        <v>9264</v>
      </c>
      <c r="U8" t="s">
        <v>9300</v>
      </c>
      <c r="V8" t="str" cm="1">
        <f t="array" ref="V8">_xlfn.IFS(Hospital_Emergency_Room_Data[[#This Row],[Day]]&lt;=10,"Start(1-10)",Hospital_Emergency_Room_Data[[#This Row],[Day]]&lt;=20,"Middle(11-20)",Hospital_Emergency_Room_Data[[#This Row],[Day]]&gt;20,"End(21-30)")</f>
        <v>End(21-30)</v>
      </c>
    </row>
    <row r="9" spans="1:22">
      <c r="A9">
        <v>157317520</v>
      </c>
      <c r="B9" t="s">
        <v>22</v>
      </c>
      <c r="C9" s="1">
        <v>45136</v>
      </c>
      <c r="D9" t="str">
        <f>TEXT(Hospital_Emergency_Room_Data[[#This Row],[Patient Admission Date]],"mmm")</f>
        <v>Jul</v>
      </c>
      <c r="E9">
        <f>YEAR(Hospital_Emergency_Room_Data[[#This Row],[Patient Admission Date]])</f>
        <v>2023</v>
      </c>
      <c r="F9" s="2">
        <v>0.70625000000000004</v>
      </c>
      <c r="G9" s="8" t="str">
        <f>TEXT(Hospital_Emergency_Room_Data[[#This Row],[Patient Admission Date]],"dddd")</f>
        <v>Saturday</v>
      </c>
      <c r="H9" t="s">
        <v>41</v>
      </c>
      <c r="I9">
        <v>47</v>
      </c>
      <c r="J9" s="5" t="s">
        <v>9219</v>
      </c>
      <c r="K9" t="s">
        <v>21</v>
      </c>
      <c r="L9" t="s">
        <v>9281</v>
      </c>
      <c r="M9" t="s">
        <v>9210</v>
      </c>
      <c r="O9">
        <v>23</v>
      </c>
      <c r="P9" t="s">
        <v>9226</v>
      </c>
      <c r="Q9">
        <v>29</v>
      </c>
      <c r="R9">
        <v>16</v>
      </c>
      <c r="S9" t="s">
        <v>9257</v>
      </c>
      <c r="T9" t="s">
        <v>9264</v>
      </c>
      <c r="U9" t="s">
        <v>9282</v>
      </c>
      <c r="V9" t="str" cm="1">
        <f t="array" ref="V9">_xlfn.IFS(Hospital_Emergency_Room_Data[[#This Row],[Day]]&lt;=10,"Start(1-10)",Hospital_Emergency_Room_Data[[#This Row],[Day]]&lt;=20,"Middle(11-20)",Hospital_Emergency_Room_Data[[#This Row],[Day]]&gt;20,"End(21-30)")</f>
        <v>End(21-30)</v>
      </c>
    </row>
    <row r="10" spans="1:22">
      <c r="A10">
        <v>432345614</v>
      </c>
      <c r="B10" t="s">
        <v>23</v>
      </c>
      <c r="C10" s="1">
        <v>45341</v>
      </c>
      <c r="D10" t="str">
        <f>TEXT(Hospital_Emergency_Room_Data[[#This Row],[Patient Admission Date]],"mmm")</f>
        <v>Feb</v>
      </c>
      <c r="E10">
        <f>YEAR(Hospital_Emergency_Room_Data[[#This Row],[Patient Admission Date]])</f>
        <v>2024</v>
      </c>
      <c r="F10" s="2">
        <v>0.28749999999999998</v>
      </c>
      <c r="G10" s="8" t="str">
        <f>TEXT(Hospital_Emergency_Room_Data[[#This Row],[Patient Admission Date]],"dddd")</f>
        <v>Monday</v>
      </c>
      <c r="H10" t="s">
        <v>41</v>
      </c>
      <c r="I10">
        <v>79</v>
      </c>
      <c r="J10" s="5" t="s">
        <v>9222</v>
      </c>
      <c r="K10" t="s">
        <v>8</v>
      </c>
      <c r="L10" t="s">
        <v>9281</v>
      </c>
      <c r="M10" t="s">
        <v>9209</v>
      </c>
      <c r="N10">
        <v>1</v>
      </c>
      <c r="O10">
        <v>42</v>
      </c>
      <c r="P10" t="s">
        <v>9225</v>
      </c>
      <c r="Q10">
        <v>19</v>
      </c>
      <c r="R10">
        <v>6</v>
      </c>
      <c r="S10" t="s">
        <v>9255</v>
      </c>
      <c r="T10" t="s">
        <v>9262</v>
      </c>
      <c r="U10" t="s">
        <v>9300</v>
      </c>
      <c r="V10" t="str" cm="1">
        <f t="array" ref="V10">_xlfn.IFS(Hospital_Emergency_Room_Data[[#This Row],[Day]]&lt;=10,"Start(1-10)",Hospital_Emergency_Room_Data[[#This Row],[Day]]&lt;=20,"Middle(11-20)",Hospital_Emergency_Room_Data[[#This Row],[Day]]&gt;20,"End(21-30)")</f>
        <v>Middle(11-20)</v>
      </c>
    </row>
    <row r="11" spans="1:22">
      <c r="A11">
        <v>609178678</v>
      </c>
      <c r="B11" t="s">
        <v>24</v>
      </c>
      <c r="C11" s="1">
        <v>45576</v>
      </c>
      <c r="D11" t="str">
        <f>TEXT(Hospital_Emergency_Room_Data[[#This Row],[Patient Admission Date]],"mmm")</f>
        <v>Oct</v>
      </c>
      <c r="E11">
        <f>YEAR(Hospital_Emergency_Room_Data[[#This Row],[Patient Admission Date]])</f>
        <v>2024</v>
      </c>
      <c r="F11" s="2">
        <v>0.22569444444444445</v>
      </c>
      <c r="G11" s="8" t="str">
        <f>TEXT(Hospital_Emergency_Room_Data[[#This Row],[Patient Admission Date]],"dddd")</f>
        <v>Friday</v>
      </c>
      <c r="H11" t="s">
        <v>9208</v>
      </c>
      <c r="I11">
        <v>62</v>
      </c>
      <c r="J11" s="5" t="s">
        <v>9217</v>
      </c>
      <c r="K11" t="s">
        <v>12</v>
      </c>
      <c r="L11" t="s">
        <v>9281</v>
      </c>
      <c r="M11" t="s">
        <v>9209</v>
      </c>
      <c r="O11">
        <v>51</v>
      </c>
      <c r="P11" t="s">
        <v>9225</v>
      </c>
      <c r="Q11">
        <v>11</v>
      </c>
      <c r="R11">
        <v>5</v>
      </c>
      <c r="S11" t="s">
        <v>9258</v>
      </c>
      <c r="T11" t="s">
        <v>9265</v>
      </c>
      <c r="U11" t="s">
        <v>9283</v>
      </c>
      <c r="V11" t="str" cm="1">
        <f t="array" ref="V11">_xlfn.IFS(Hospital_Emergency_Room_Data[[#This Row],[Day]]&lt;=10,"Start(1-10)",Hospital_Emergency_Room_Data[[#This Row],[Day]]&lt;=20,"Middle(11-20)",Hospital_Emergency_Room_Data[[#This Row],[Day]]&gt;20,"End(21-30)")</f>
        <v>Middle(11-20)</v>
      </c>
    </row>
    <row r="12" spans="1:22">
      <c r="A12">
        <v>497146812</v>
      </c>
      <c r="B12" t="s">
        <v>26</v>
      </c>
      <c r="C12" s="1">
        <v>45499</v>
      </c>
      <c r="D12" t="str">
        <f>TEXT(Hospital_Emergency_Room_Data[[#This Row],[Patient Admission Date]],"mmm")</f>
        <v>Jul</v>
      </c>
      <c r="E12">
        <f>YEAR(Hospital_Emergency_Room_Data[[#This Row],[Patient Admission Date]])</f>
        <v>2024</v>
      </c>
      <c r="F12" s="2">
        <v>7.2916666666666671E-2</v>
      </c>
      <c r="G12" s="8" t="str">
        <f>TEXT(Hospital_Emergency_Room_Data[[#This Row],[Patient Admission Date]],"dddd")</f>
        <v>Friday</v>
      </c>
      <c r="H12" t="s">
        <v>41</v>
      </c>
      <c r="I12">
        <v>73</v>
      </c>
      <c r="J12" s="5" t="s">
        <v>9222</v>
      </c>
      <c r="K12" t="s">
        <v>8</v>
      </c>
      <c r="L12" t="s">
        <v>25</v>
      </c>
      <c r="M12" t="s">
        <v>9210</v>
      </c>
      <c r="O12">
        <v>34</v>
      </c>
      <c r="P12" t="s">
        <v>9225</v>
      </c>
      <c r="Q12">
        <v>26</v>
      </c>
      <c r="R12">
        <v>1</v>
      </c>
      <c r="S12" t="s">
        <v>9258</v>
      </c>
      <c r="T12" t="s">
        <v>9264</v>
      </c>
      <c r="U12" t="s">
        <v>9300</v>
      </c>
      <c r="V12" t="str" cm="1">
        <f t="array" ref="V12">_xlfn.IFS(Hospital_Emergency_Room_Data[[#This Row],[Day]]&lt;=10,"Start(1-10)",Hospital_Emergency_Room_Data[[#This Row],[Day]]&lt;=20,"Middle(11-20)",Hospital_Emergency_Room_Data[[#This Row],[Day]]&gt;20,"End(21-30)")</f>
        <v>End(21-30)</v>
      </c>
    </row>
    <row r="13" spans="1:22">
      <c r="A13">
        <v>393389502</v>
      </c>
      <c r="B13" t="s">
        <v>27</v>
      </c>
      <c r="C13" s="1">
        <v>45361</v>
      </c>
      <c r="D13" t="str">
        <f>TEXT(Hospital_Emergency_Room_Data[[#This Row],[Patient Admission Date]],"mmm")</f>
        <v>Mar</v>
      </c>
      <c r="E13">
        <f>YEAR(Hospital_Emergency_Room_Data[[#This Row],[Patient Admission Date]])</f>
        <v>2024</v>
      </c>
      <c r="F13" s="2">
        <v>0.91805555555555551</v>
      </c>
      <c r="G13" s="8" t="str">
        <f>TEXT(Hospital_Emergency_Room_Data[[#This Row],[Patient Admission Date]],"dddd")</f>
        <v>Sunday</v>
      </c>
      <c r="H13" t="s">
        <v>41</v>
      </c>
      <c r="I13">
        <v>16</v>
      </c>
      <c r="J13" s="5" t="s">
        <v>9220</v>
      </c>
      <c r="K13" t="s">
        <v>8</v>
      </c>
      <c r="L13" t="s">
        <v>16</v>
      </c>
      <c r="M13" t="s">
        <v>9209</v>
      </c>
      <c r="O13">
        <v>39</v>
      </c>
      <c r="P13" t="s">
        <v>9225</v>
      </c>
      <c r="Q13">
        <v>10</v>
      </c>
      <c r="R13">
        <v>22</v>
      </c>
      <c r="S13" t="s">
        <v>9256</v>
      </c>
      <c r="T13" t="s">
        <v>9265</v>
      </c>
      <c r="U13" t="s">
        <v>9300</v>
      </c>
      <c r="V13" t="str" cm="1">
        <f t="array" ref="V13">_xlfn.IFS(Hospital_Emergency_Room_Data[[#This Row],[Day]]&lt;=10,"Start(1-10)",Hospital_Emergency_Room_Data[[#This Row],[Day]]&lt;=20,"Middle(11-20)",Hospital_Emergency_Room_Data[[#This Row],[Day]]&gt;20,"End(21-30)")</f>
        <v>Start(1-10)</v>
      </c>
    </row>
    <row r="14" spans="1:22">
      <c r="A14">
        <v>288056370</v>
      </c>
      <c r="B14" t="s">
        <v>28</v>
      </c>
      <c r="C14" s="1">
        <v>45242</v>
      </c>
      <c r="D14" t="str">
        <f>TEXT(Hospital_Emergency_Room_Data[[#This Row],[Patient Admission Date]],"mmm")</f>
        <v>Nov</v>
      </c>
      <c r="E14">
        <f>YEAR(Hospital_Emergency_Room_Data[[#This Row],[Patient Admission Date]])</f>
        <v>2023</v>
      </c>
      <c r="F14" s="2">
        <v>0.66666666666666663</v>
      </c>
      <c r="G14" s="8" t="str">
        <f>TEXT(Hospital_Emergency_Room_Data[[#This Row],[Patient Admission Date]],"dddd")</f>
        <v>Sunday</v>
      </c>
      <c r="H14" t="s">
        <v>41</v>
      </c>
      <c r="I14">
        <v>16</v>
      </c>
      <c r="J14" s="5" t="s">
        <v>9220</v>
      </c>
      <c r="K14" t="s">
        <v>10</v>
      </c>
      <c r="L14" t="s">
        <v>13</v>
      </c>
      <c r="M14" t="s">
        <v>9210</v>
      </c>
      <c r="O14">
        <v>53</v>
      </c>
      <c r="P14" t="s">
        <v>9225</v>
      </c>
      <c r="Q14">
        <v>12</v>
      </c>
      <c r="R14">
        <v>16</v>
      </c>
      <c r="S14" t="s">
        <v>9257</v>
      </c>
      <c r="T14" t="s">
        <v>9265</v>
      </c>
      <c r="U14" t="s">
        <v>9283</v>
      </c>
      <c r="V14" t="str" cm="1">
        <f t="array" ref="V14">_xlfn.IFS(Hospital_Emergency_Room_Data[[#This Row],[Day]]&lt;=10,"Start(1-10)",Hospital_Emergency_Room_Data[[#This Row],[Day]]&lt;=20,"Middle(11-20)",Hospital_Emergency_Room_Data[[#This Row],[Day]]&gt;20,"End(21-30)")</f>
        <v>Middle(11-20)</v>
      </c>
    </row>
    <row r="15" spans="1:22">
      <c r="A15">
        <v>784549931</v>
      </c>
      <c r="B15" t="s">
        <v>30</v>
      </c>
      <c r="C15" s="1">
        <v>45102</v>
      </c>
      <c r="D15" t="str">
        <f>TEXT(Hospital_Emergency_Room_Data[[#This Row],[Patient Admission Date]],"mmm")</f>
        <v>Jun</v>
      </c>
      <c r="E15">
        <f>YEAR(Hospital_Emergency_Room_Data[[#This Row],[Patient Admission Date]])</f>
        <v>2023</v>
      </c>
      <c r="F15" s="2">
        <v>0.40277777777777779</v>
      </c>
      <c r="G15" s="8" t="str">
        <f>TEXT(Hospital_Emergency_Room_Data[[#This Row],[Patient Admission Date]],"dddd")</f>
        <v>Sunday</v>
      </c>
      <c r="H15" t="s">
        <v>9208</v>
      </c>
      <c r="I15">
        <v>46</v>
      </c>
      <c r="J15" s="5" t="s">
        <v>9219</v>
      </c>
      <c r="K15" t="s">
        <v>29</v>
      </c>
      <c r="L15" t="s">
        <v>9281</v>
      </c>
      <c r="M15" t="s">
        <v>9209</v>
      </c>
      <c r="O15">
        <v>45</v>
      </c>
      <c r="P15" t="s">
        <v>9225</v>
      </c>
      <c r="Q15">
        <v>25</v>
      </c>
      <c r="R15">
        <v>9</v>
      </c>
      <c r="S15" t="s">
        <v>9255</v>
      </c>
      <c r="T15" t="s">
        <v>9264</v>
      </c>
      <c r="U15" t="s">
        <v>9300</v>
      </c>
      <c r="V15" t="str" cm="1">
        <f t="array" ref="V15">_xlfn.IFS(Hospital_Emergency_Room_Data[[#This Row],[Day]]&lt;=10,"Start(1-10)",Hospital_Emergency_Room_Data[[#This Row],[Day]]&lt;=20,"Middle(11-20)",Hospital_Emergency_Room_Data[[#This Row],[Day]]&gt;20,"End(21-30)")</f>
        <v>End(21-30)</v>
      </c>
    </row>
    <row r="16" spans="1:22">
      <c r="A16">
        <v>662216522</v>
      </c>
      <c r="B16" t="s">
        <v>31</v>
      </c>
      <c r="C16" s="1">
        <v>45050</v>
      </c>
      <c r="D16" t="str">
        <f>TEXT(Hospital_Emergency_Room_Data[[#This Row],[Patient Admission Date]],"mmm")</f>
        <v>May</v>
      </c>
      <c r="E16">
        <f>YEAR(Hospital_Emergency_Room_Data[[#This Row],[Patient Admission Date]])</f>
        <v>2023</v>
      </c>
      <c r="F16" s="2">
        <v>0.55277777777777781</v>
      </c>
      <c r="G16" s="8" t="str">
        <f>TEXT(Hospital_Emergency_Room_Data[[#This Row],[Patient Admission Date]],"dddd")</f>
        <v>Thursday</v>
      </c>
      <c r="H16" t="s">
        <v>9208</v>
      </c>
      <c r="I16">
        <v>69</v>
      </c>
      <c r="J16" s="5" t="s">
        <v>9217</v>
      </c>
      <c r="K16" t="s">
        <v>8</v>
      </c>
      <c r="L16" t="s">
        <v>9281</v>
      </c>
      <c r="M16" t="s">
        <v>9210</v>
      </c>
      <c r="O16">
        <v>49</v>
      </c>
      <c r="P16" t="s">
        <v>9225</v>
      </c>
      <c r="Q16">
        <v>4</v>
      </c>
      <c r="R16">
        <v>13</v>
      </c>
      <c r="S16" t="s">
        <v>9257</v>
      </c>
      <c r="T16" t="s">
        <v>9263</v>
      </c>
      <c r="U16" t="s">
        <v>9283</v>
      </c>
      <c r="V16" t="str" cm="1">
        <f t="array" ref="V16">_xlfn.IFS(Hospital_Emergency_Room_Data[[#This Row],[Day]]&lt;=10,"Start(1-10)",Hospital_Emergency_Room_Data[[#This Row],[Day]]&lt;=20,"Middle(11-20)",Hospital_Emergency_Room_Data[[#This Row],[Day]]&gt;20,"End(21-30)")</f>
        <v>Start(1-10)</v>
      </c>
    </row>
    <row r="17" spans="1:22">
      <c r="A17">
        <v>628731801</v>
      </c>
      <c r="B17" t="s">
        <v>33</v>
      </c>
      <c r="C17" s="1">
        <v>45188</v>
      </c>
      <c r="D17" t="str">
        <f>TEXT(Hospital_Emergency_Room_Data[[#This Row],[Patient Admission Date]],"mmm")</f>
        <v>Sep</v>
      </c>
      <c r="E17">
        <f>YEAR(Hospital_Emergency_Room_Data[[#This Row],[Patient Admission Date]])</f>
        <v>2023</v>
      </c>
      <c r="F17" s="2">
        <v>7.8472222222222221E-2</v>
      </c>
      <c r="G17" s="8" t="str">
        <f>TEXT(Hospital_Emergency_Room_Data[[#This Row],[Patient Admission Date]],"dddd")</f>
        <v>Tuesday</v>
      </c>
      <c r="H17" t="s">
        <v>9208</v>
      </c>
      <c r="I17">
        <v>37</v>
      </c>
      <c r="J17" s="5" t="s">
        <v>9223</v>
      </c>
      <c r="K17" t="s">
        <v>32</v>
      </c>
      <c r="L17" t="s">
        <v>9281</v>
      </c>
      <c r="M17" t="s">
        <v>9210</v>
      </c>
      <c r="O17">
        <v>57</v>
      </c>
      <c r="P17" t="s">
        <v>9225</v>
      </c>
      <c r="Q17">
        <v>19</v>
      </c>
      <c r="R17">
        <v>1</v>
      </c>
      <c r="S17" t="s">
        <v>9258</v>
      </c>
      <c r="T17" t="s">
        <v>9262</v>
      </c>
      <c r="U17" t="s">
        <v>9283</v>
      </c>
      <c r="V17" t="str" cm="1">
        <f t="array" ref="V17">_xlfn.IFS(Hospital_Emergency_Room_Data[[#This Row],[Day]]&lt;=10,"Start(1-10)",Hospital_Emergency_Room_Data[[#This Row],[Day]]&lt;=20,"Middle(11-20)",Hospital_Emergency_Room_Data[[#This Row],[Day]]&gt;20,"End(21-30)")</f>
        <v>Middle(11-20)</v>
      </c>
    </row>
    <row r="18" spans="1:22">
      <c r="A18">
        <v>370192271</v>
      </c>
      <c r="B18" t="s">
        <v>34</v>
      </c>
      <c r="C18" s="1">
        <v>45437</v>
      </c>
      <c r="D18" t="str">
        <f>TEXT(Hospital_Emergency_Room_Data[[#This Row],[Patient Admission Date]],"mmm")</f>
        <v>May</v>
      </c>
      <c r="E18">
        <f>YEAR(Hospital_Emergency_Room_Data[[#This Row],[Patient Admission Date]])</f>
        <v>2024</v>
      </c>
      <c r="F18" s="2">
        <v>0.9243055555555556</v>
      </c>
      <c r="G18" s="8" t="str">
        <f>TEXT(Hospital_Emergency_Room_Data[[#This Row],[Patient Admission Date]],"dddd")</f>
        <v>Saturday</v>
      </c>
      <c r="H18" t="s">
        <v>41</v>
      </c>
      <c r="I18">
        <v>50</v>
      </c>
      <c r="J18" s="5" t="s">
        <v>9219</v>
      </c>
      <c r="K18" t="s">
        <v>18</v>
      </c>
      <c r="L18" t="s">
        <v>13</v>
      </c>
      <c r="M18" t="s">
        <v>9209</v>
      </c>
      <c r="O18">
        <v>35</v>
      </c>
      <c r="P18" t="s">
        <v>9225</v>
      </c>
      <c r="Q18">
        <v>25</v>
      </c>
      <c r="R18">
        <v>22</v>
      </c>
      <c r="S18" t="s">
        <v>9256</v>
      </c>
      <c r="T18" t="s">
        <v>9264</v>
      </c>
      <c r="U18" t="s">
        <v>9300</v>
      </c>
      <c r="V18" t="str" cm="1">
        <f t="array" ref="V18">_xlfn.IFS(Hospital_Emergency_Room_Data[[#This Row],[Day]]&lt;=10,"Start(1-10)",Hospital_Emergency_Room_Data[[#This Row],[Day]]&lt;=20,"Middle(11-20)",Hospital_Emergency_Room_Data[[#This Row],[Day]]&gt;20,"End(21-30)")</f>
        <v>End(21-30)</v>
      </c>
    </row>
    <row r="19" spans="1:22">
      <c r="A19">
        <v>458988860</v>
      </c>
      <c r="B19" t="s">
        <v>35</v>
      </c>
      <c r="C19" s="1">
        <v>45102</v>
      </c>
      <c r="D19" t="str">
        <f>TEXT(Hospital_Emergency_Room_Data[[#This Row],[Patient Admission Date]],"mmm")</f>
        <v>Jun</v>
      </c>
      <c r="E19">
        <f>YEAR(Hospital_Emergency_Room_Data[[#This Row],[Patient Admission Date]])</f>
        <v>2023</v>
      </c>
      <c r="F19" s="2">
        <v>0.79097222222222219</v>
      </c>
      <c r="G19" s="8" t="str">
        <f>TEXT(Hospital_Emergency_Room_Data[[#This Row],[Patient Admission Date]],"dddd")</f>
        <v>Sunday</v>
      </c>
      <c r="H19" t="s">
        <v>9208</v>
      </c>
      <c r="I19">
        <v>37</v>
      </c>
      <c r="J19" s="5" t="s">
        <v>9223</v>
      </c>
      <c r="K19" t="s">
        <v>32</v>
      </c>
      <c r="L19" t="s">
        <v>9281</v>
      </c>
      <c r="M19" t="s">
        <v>9209</v>
      </c>
      <c r="O19">
        <v>55</v>
      </c>
      <c r="P19" t="s">
        <v>9225</v>
      </c>
      <c r="Q19">
        <v>25</v>
      </c>
      <c r="R19">
        <v>18</v>
      </c>
      <c r="S19" t="s">
        <v>9256</v>
      </c>
      <c r="T19" t="s">
        <v>9264</v>
      </c>
      <c r="U19" t="s">
        <v>9283</v>
      </c>
      <c r="V19" t="str" cm="1">
        <f t="array" ref="V19">_xlfn.IFS(Hospital_Emergency_Room_Data[[#This Row],[Day]]&lt;=10,"Start(1-10)",Hospital_Emergency_Room_Data[[#This Row],[Day]]&lt;=20,"Middle(11-20)",Hospital_Emergency_Room_Data[[#This Row],[Day]]&gt;20,"End(21-30)")</f>
        <v>End(21-30)</v>
      </c>
    </row>
    <row r="20" spans="1:22">
      <c r="A20">
        <v>728312493</v>
      </c>
      <c r="B20" t="s">
        <v>37</v>
      </c>
      <c r="C20" s="1">
        <v>45173</v>
      </c>
      <c r="D20" t="str">
        <f>TEXT(Hospital_Emergency_Room_Data[[#This Row],[Patient Admission Date]],"mmm")</f>
        <v>Sep</v>
      </c>
      <c r="E20">
        <f>YEAR(Hospital_Emergency_Room_Data[[#This Row],[Patient Admission Date]])</f>
        <v>2023</v>
      </c>
      <c r="F20" s="2">
        <v>0.67708333333333337</v>
      </c>
      <c r="G20" s="8" t="str">
        <f>TEXT(Hospital_Emergency_Room_Data[[#This Row],[Patient Admission Date]],"dddd")</f>
        <v>Monday</v>
      </c>
      <c r="H20" t="s">
        <v>41</v>
      </c>
      <c r="I20">
        <v>70</v>
      </c>
      <c r="J20" s="5" t="s">
        <v>9222</v>
      </c>
      <c r="K20" t="s">
        <v>18</v>
      </c>
      <c r="L20" t="s">
        <v>36</v>
      </c>
      <c r="M20" t="s">
        <v>9210</v>
      </c>
      <c r="O20">
        <v>50</v>
      </c>
      <c r="P20" t="s">
        <v>9225</v>
      </c>
      <c r="Q20">
        <v>4</v>
      </c>
      <c r="R20">
        <v>16</v>
      </c>
      <c r="S20" t="s">
        <v>9257</v>
      </c>
      <c r="T20" t="s">
        <v>9263</v>
      </c>
      <c r="U20" t="s">
        <v>9283</v>
      </c>
      <c r="V20" t="str" cm="1">
        <f t="array" ref="V20">_xlfn.IFS(Hospital_Emergency_Room_Data[[#This Row],[Day]]&lt;=10,"Start(1-10)",Hospital_Emergency_Room_Data[[#This Row],[Day]]&lt;=20,"Middle(11-20)",Hospital_Emergency_Room_Data[[#This Row],[Day]]&gt;20,"End(21-30)")</f>
        <v>Start(1-10)</v>
      </c>
    </row>
    <row r="21" spans="1:22">
      <c r="A21">
        <v>823345523</v>
      </c>
      <c r="B21" t="s">
        <v>38</v>
      </c>
      <c r="C21" s="1">
        <v>45246</v>
      </c>
      <c r="D21" t="str">
        <f>TEXT(Hospital_Emergency_Room_Data[[#This Row],[Patient Admission Date]],"mmm")</f>
        <v>Nov</v>
      </c>
      <c r="E21">
        <f>YEAR(Hospital_Emergency_Room_Data[[#This Row],[Patient Admission Date]])</f>
        <v>2023</v>
      </c>
      <c r="F21" s="2">
        <v>0.99027777777777781</v>
      </c>
      <c r="G21" s="8" t="str">
        <f>TEXT(Hospital_Emergency_Room_Data[[#This Row],[Patient Admission Date]],"dddd")</f>
        <v>Thursday</v>
      </c>
      <c r="H21" t="s">
        <v>9208</v>
      </c>
      <c r="I21">
        <v>55</v>
      </c>
      <c r="J21" s="5" t="s">
        <v>9219</v>
      </c>
      <c r="K21" t="s">
        <v>18</v>
      </c>
      <c r="L21" t="s">
        <v>9281</v>
      </c>
      <c r="M21" t="s">
        <v>9210</v>
      </c>
      <c r="N21">
        <v>2</v>
      </c>
      <c r="O21">
        <v>40</v>
      </c>
      <c r="P21" t="s">
        <v>9225</v>
      </c>
      <c r="Q21">
        <v>16</v>
      </c>
      <c r="R21">
        <v>23</v>
      </c>
      <c r="S21" t="s">
        <v>9256</v>
      </c>
      <c r="T21" t="s">
        <v>9262</v>
      </c>
      <c r="U21" t="s">
        <v>9300</v>
      </c>
      <c r="V21" t="str" cm="1">
        <f t="array" ref="V21">_xlfn.IFS(Hospital_Emergency_Room_Data[[#This Row],[Day]]&lt;=10,"Start(1-10)",Hospital_Emergency_Room_Data[[#This Row],[Day]]&lt;=20,"Middle(11-20)",Hospital_Emergency_Room_Data[[#This Row],[Day]]&gt;20,"End(21-30)")</f>
        <v>Middle(11-20)</v>
      </c>
    </row>
    <row r="22" spans="1:22">
      <c r="A22">
        <v>621707472</v>
      </c>
      <c r="B22" t="s">
        <v>39</v>
      </c>
      <c r="C22" s="1">
        <v>45107</v>
      </c>
      <c r="D22" t="str">
        <f>TEXT(Hospital_Emergency_Room_Data[[#This Row],[Patient Admission Date]],"mmm")</f>
        <v>Jun</v>
      </c>
      <c r="E22">
        <f>YEAR(Hospital_Emergency_Room_Data[[#This Row],[Patient Admission Date]])</f>
        <v>2023</v>
      </c>
      <c r="F22" s="2">
        <v>0.22361111111111112</v>
      </c>
      <c r="G22" s="8" t="str">
        <f>TEXT(Hospital_Emergency_Room_Data[[#This Row],[Patient Admission Date]],"dddd")</f>
        <v>Friday</v>
      </c>
      <c r="H22" t="s">
        <v>41</v>
      </c>
      <c r="I22">
        <v>63</v>
      </c>
      <c r="J22" s="5" t="s">
        <v>9217</v>
      </c>
      <c r="K22" t="s">
        <v>10</v>
      </c>
      <c r="L22" t="s">
        <v>9281</v>
      </c>
      <c r="M22" t="s">
        <v>9210</v>
      </c>
      <c r="O22">
        <v>25</v>
      </c>
      <c r="P22" t="s">
        <v>9226</v>
      </c>
      <c r="Q22">
        <v>30</v>
      </c>
      <c r="R22">
        <v>5</v>
      </c>
      <c r="S22" t="s">
        <v>9258</v>
      </c>
      <c r="T22" t="s">
        <v>9264</v>
      </c>
      <c r="U22" t="s">
        <v>9282</v>
      </c>
      <c r="V22" t="str" cm="1">
        <f t="array" ref="V22">_xlfn.IFS(Hospital_Emergency_Room_Data[[#This Row],[Day]]&lt;=10,"Start(1-10)",Hospital_Emergency_Room_Data[[#This Row],[Day]]&lt;=20,"Middle(11-20)",Hospital_Emergency_Room_Data[[#This Row],[Day]]&gt;20,"End(21-30)")</f>
        <v>End(21-30)</v>
      </c>
    </row>
    <row r="23" spans="1:22">
      <c r="A23">
        <v>344367156</v>
      </c>
      <c r="B23" t="s">
        <v>40</v>
      </c>
      <c r="C23" s="1">
        <v>45068</v>
      </c>
      <c r="D23" t="str">
        <f>TEXT(Hospital_Emergency_Room_Data[[#This Row],[Patient Admission Date]],"mmm")</f>
        <v>May</v>
      </c>
      <c r="E23">
        <f>YEAR(Hospital_Emergency_Room_Data[[#This Row],[Patient Admission Date]])</f>
        <v>2023</v>
      </c>
      <c r="F23" s="2">
        <v>0.7</v>
      </c>
      <c r="G23" s="8" t="str">
        <f>TEXT(Hospital_Emergency_Room_Data[[#This Row],[Patient Admission Date]],"dddd")</f>
        <v>Monday</v>
      </c>
      <c r="H23" t="s">
        <v>41</v>
      </c>
      <c r="I23">
        <v>44</v>
      </c>
      <c r="J23" s="5" t="s">
        <v>9223</v>
      </c>
      <c r="K23" t="s">
        <v>18</v>
      </c>
      <c r="L23" t="s">
        <v>9281</v>
      </c>
      <c r="M23" t="s">
        <v>9209</v>
      </c>
      <c r="N23">
        <v>2</v>
      </c>
      <c r="O23">
        <v>51</v>
      </c>
      <c r="P23" t="s">
        <v>9225</v>
      </c>
      <c r="Q23">
        <v>22</v>
      </c>
      <c r="R23">
        <v>16</v>
      </c>
      <c r="S23" t="s">
        <v>9257</v>
      </c>
      <c r="T23" t="s">
        <v>9264</v>
      </c>
      <c r="U23" t="s">
        <v>9283</v>
      </c>
      <c r="V23" t="str" cm="1">
        <f t="array" ref="V23">_xlfn.IFS(Hospital_Emergency_Room_Data[[#This Row],[Day]]&lt;=10,"Start(1-10)",Hospital_Emergency_Room_Data[[#This Row],[Day]]&lt;=20,"Middle(11-20)",Hospital_Emergency_Room_Data[[#This Row],[Day]]&gt;20,"End(21-30)")</f>
        <v>End(21-30)</v>
      </c>
    </row>
    <row r="24" spans="1:22">
      <c r="A24">
        <v>455213671</v>
      </c>
      <c r="B24" t="s">
        <v>42</v>
      </c>
      <c r="C24" s="1">
        <v>45247</v>
      </c>
      <c r="D24" t="str">
        <f>TEXT(Hospital_Emergency_Room_Data[[#This Row],[Patient Admission Date]],"mmm")</f>
        <v>Nov</v>
      </c>
      <c r="E24">
        <f>YEAR(Hospital_Emergency_Room_Data[[#This Row],[Patient Admission Date]])</f>
        <v>2023</v>
      </c>
      <c r="F24" s="2">
        <v>0.30833333333333335</v>
      </c>
      <c r="G24" s="8" t="str">
        <f>TEXT(Hospital_Emergency_Room_Data[[#This Row],[Patient Admission Date]],"dddd")</f>
        <v>Friday</v>
      </c>
      <c r="H24" t="s">
        <v>41</v>
      </c>
      <c r="I24">
        <v>11</v>
      </c>
      <c r="J24" s="5" t="s">
        <v>9221</v>
      </c>
      <c r="K24" t="s">
        <v>32</v>
      </c>
      <c r="L24" t="s">
        <v>9281</v>
      </c>
      <c r="M24" t="s">
        <v>9209</v>
      </c>
      <c r="N24">
        <v>4</v>
      </c>
      <c r="O24">
        <v>30</v>
      </c>
      <c r="P24" t="s">
        <v>9225</v>
      </c>
      <c r="Q24">
        <v>17</v>
      </c>
      <c r="R24">
        <v>7</v>
      </c>
      <c r="S24" t="s">
        <v>9255</v>
      </c>
      <c r="T24" t="s">
        <v>9262</v>
      </c>
      <c r="U24" t="s">
        <v>9282</v>
      </c>
      <c r="V24" t="str" cm="1">
        <f t="array" ref="V24">_xlfn.IFS(Hospital_Emergency_Room_Data[[#This Row],[Day]]&lt;=10,"Start(1-10)",Hospital_Emergency_Room_Data[[#This Row],[Day]]&lt;=20,"Middle(11-20)",Hospital_Emergency_Room_Data[[#This Row],[Day]]&gt;20,"End(21-30)")</f>
        <v>Middle(11-20)</v>
      </c>
    </row>
    <row r="25" spans="1:22">
      <c r="A25">
        <v>259100339</v>
      </c>
      <c r="B25" t="s">
        <v>43</v>
      </c>
      <c r="C25" s="1">
        <v>45317</v>
      </c>
      <c r="D25" t="str">
        <f>TEXT(Hospital_Emergency_Room_Data[[#This Row],[Patient Admission Date]],"mmm")</f>
        <v>Jan</v>
      </c>
      <c r="E25">
        <f>YEAR(Hospital_Emergency_Room_Data[[#This Row],[Patient Admission Date]])</f>
        <v>2024</v>
      </c>
      <c r="F25" s="2">
        <v>0.24861111111111112</v>
      </c>
      <c r="G25" s="8" t="str">
        <f>TEXT(Hospital_Emergency_Room_Data[[#This Row],[Patient Admission Date]],"dddd")</f>
        <v>Friday</v>
      </c>
      <c r="H25" t="s">
        <v>9208</v>
      </c>
      <c r="I25">
        <v>8</v>
      </c>
      <c r="J25" s="5" t="s">
        <v>9221</v>
      </c>
      <c r="K25" t="s">
        <v>18</v>
      </c>
      <c r="L25" t="s">
        <v>13</v>
      </c>
      <c r="M25" t="s">
        <v>9209</v>
      </c>
      <c r="O25">
        <v>16</v>
      </c>
      <c r="P25" t="s">
        <v>9226</v>
      </c>
      <c r="Q25">
        <v>26</v>
      </c>
      <c r="R25">
        <v>5</v>
      </c>
      <c r="S25" t="s">
        <v>9258</v>
      </c>
      <c r="T25" t="s">
        <v>9264</v>
      </c>
      <c r="U25" t="s">
        <v>9282</v>
      </c>
      <c r="V25" t="str" cm="1">
        <f t="array" ref="V25">_xlfn.IFS(Hospital_Emergency_Room_Data[[#This Row],[Day]]&lt;=10,"Start(1-10)",Hospital_Emergency_Room_Data[[#This Row],[Day]]&lt;=20,"Middle(11-20)",Hospital_Emergency_Room_Data[[#This Row],[Day]]&gt;20,"End(21-30)")</f>
        <v>End(21-30)</v>
      </c>
    </row>
    <row r="26" spans="1:22">
      <c r="A26">
        <v>720542625</v>
      </c>
      <c r="B26" t="s">
        <v>44</v>
      </c>
      <c r="C26" s="1">
        <v>45070</v>
      </c>
      <c r="D26" t="str">
        <f>TEXT(Hospital_Emergency_Room_Data[[#This Row],[Patient Admission Date]],"mmm")</f>
        <v>May</v>
      </c>
      <c r="E26">
        <f>YEAR(Hospital_Emergency_Room_Data[[#This Row],[Patient Admission Date]])</f>
        <v>2023</v>
      </c>
      <c r="F26" s="2">
        <v>0.61250000000000004</v>
      </c>
      <c r="G26" s="8" t="str">
        <f>TEXT(Hospital_Emergency_Room_Data[[#This Row],[Patient Admission Date]],"dddd")</f>
        <v>Wednesday</v>
      </c>
      <c r="H26" t="s">
        <v>41</v>
      </c>
      <c r="I26">
        <v>4</v>
      </c>
      <c r="J26" s="5" t="s">
        <v>9218</v>
      </c>
      <c r="K26" t="s">
        <v>10</v>
      </c>
      <c r="L26" t="s">
        <v>9281</v>
      </c>
      <c r="M26" t="s">
        <v>9210</v>
      </c>
      <c r="O26">
        <v>23</v>
      </c>
      <c r="P26" t="s">
        <v>9226</v>
      </c>
      <c r="Q26">
        <v>24</v>
      </c>
      <c r="R26">
        <v>14</v>
      </c>
      <c r="S26" t="s">
        <v>9257</v>
      </c>
      <c r="T26" t="s">
        <v>9264</v>
      </c>
      <c r="U26" t="s">
        <v>9282</v>
      </c>
      <c r="V26" t="str" cm="1">
        <f t="array" ref="V26">_xlfn.IFS(Hospital_Emergency_Room_Data[[#This Row],[Day]]&lt;=10,"Start(1-10)",Hospital_Emergency_Room_Data[[#This Row],[Day]]&lt;=20,"Middle(11-20)",Hospital_Emergency_Room_Data[[#This Row],[Day]]&gt;20,"End(21-30)")</f>
        <v>End(21-30)</v>
      </c>
    </row>
    <row r="27" spans="1:22">
      <c r="A27">
        <v>661927059</v>
      </c>
      <c r="B27" t="s">
        <v>45</v>
      </c>
      <c r="C27" s="1">
        <v>45028</v>
      </c>
      <c r="D27" t="str">
        <f>TEXT(Hospital_Emergency_Room_Data[[#This Row],[Patient Admission Date]],"mmm")</f>
        <v>Apr</v>
      </c>
      <c r="E27">
        <f>YEAR(Hospital_Emergency_Room_Data[[#This Row],[Patient Admission Date]])</f>
        <v>2023</v>
      </c>
      <c r="F27" s="2">
        <v>0.87638888888888888</v>
      </c>
      <c r="G27" s="8" t="str">
        <f>TEXT(Hospital_Emergency_Room_Data[[#This Row],[Patient Admission Date]],"dddd")</f>
        <v>Wednesday</v>
      </c>
      <c r="H27" t="s">
        <v>9208</v>
      </c>
      <c r="I27">
        <v>42</v>
      </c>
      <c r="J27" s="5" t="s">
        <v>9223</v>
      </c>
      <c r="K27" t="s">
        <v>12</v>
      </c>
      <c r="L27" t="s">
        <v>9281</v>
      </c>
      <c r="M27" t="s">
        <v>9209</v>
      </c>
      <c r="N27">
        <v>0</v>
      </c>
      <c r="O27">
        <v>51</v>
      </c>
      <c r="P27" t="s">
        <v>9225</v>
      </c>
      <c r="Q27">
        <v>12</v>
      </c>
      <c r="R27">
        <v>21</v>
      </c>
      <c r="S27" t="s">
        <v>9256</v>
      </c>
      <c r="T27" t="s">
        <v>9265</v>
      </c>
      <c r="U27" t="s">
        <v>9283</v>
      </c>
      <c r="V27" t="str" cm="1">
        <f t="array" ref="V27">_xlfn.IFS(Hospital_Emergency_Room_Data[[#This Row],[Day]]&lt;=10,"Start(1-10)",Hospital_Emergency_Room_Data[[#This Row],[Day]]&lt;=20,"Middle(11-20)",Hospital_Emergency_Room_Data[[#This Row],[Day]]&gt;20,"End(21-30)")</f>
        <v>Middle(11-20)</v>
      </c>
    </row>
    <row r="28" spans="1:22">
      <c r="A28">
        <v>598533927</v>
      </c>
      <c r="B28" t="s">
        <v>46</v>
      </c>
      <c r="C28" s="1">
        <v>45539</v>
      </c>
      <c r="D28" t="str">
        <f>TEXT(Hospital_Emergency_Room_Data[[#This Row],[Patient Admission Date]],"mmm")</f>
        <v>Sep</v>
      </c>
      <c r="E28">
        <f>YEAR(Hospital_Emergency_Room_Data[[#This Row],[Patient Admission Date]])</f>
        <v>2024</v>
      </c>
      <c r="F28" s="2">
        <v>0.10416666666666667</v>
      </c>
      <c r="G28" s="8" t="str">
        <f>TEXT(Hospital_Emergency_Room_Data[[#This Row],[Patient Admission Date]],"dddd")</f>
        <v>Wednesday</v>
      </c>
      <c r="H28" t="s">
        <v>41</v>
      </c>
      <c r="I28">
        <v>68</v>
      </c>
      <c r="J28" s="5" t="s">
        <v>9217</v>
      </c>
      <c r="K28" t="s">
        <v>12</v>
      </c>
      <c r="L28" t="s">
        <v>9281</v>
      </c>
      <c r="M28" t="s">
        <v>9209</v>
      </c>
      <c r="O28">
        <v>58</v>
      </c>
      <c r="P28" t="s">
        <v>9225</v>
      </c>
      <c r="Q28">
        <v>4</v>
      </c>
      <c r="R28">
        <v>2</v>
      </c>
      <c r="S28" t="s">
        <v>9258</v>
      </c>
      <c r="T28" t="s">
        <v>9263</v>
      </c>
      <c r="U28" t="s">
        <v>9283</v>
      </c>
      <c r="V28" t="str" cm="1">
        <f t="array" ref="V28">_xlfn.IFS(Hospital_Emergency_Room_Data[[#This Row],[Day]]&lt;=10,"Start(1-10)",Hospital_Emergency_Room_Data[[#This Row],[Day]]&lt;=20,"Middle(11-20)",Hospital_Emergency_Room_Data[[#This Row],[Day]]&gt;20,"End(21-30)")</f>
        <v>Start(1-10)</v>
      </c>
    </row>
    <row r="29" spans="1:22">
      <c r="A29">
        <v>715745338</v>
      </c>
      <c r="B29" t="s">
        <v>47</v>
      </c>
      <c r="C29" s="1">
        <v>45276</v>
      </c>
      <c r="D29" t="str">
        <f>TEXT(Hospital_Emergency_Room_Data[[#This Row],[Patient Admission Date]],"mmm")</f>
        <v>Dec</v>
      </c>
      <c r="E29">
        <f>YEAR(Hospital_Emergency_Room_Data[[#This Row],[Patient Admission Date]])</f>
        <v>2023</v>
      </c>
      <c r="F29" s="2">
        <v>0.54305555555555551</v>
      </c>
      <c r="G29" s="8" t="str">
        <f>TEXT(Hospital_Emergency_Room_Data[[#This Row],[Patient Admission Date]],"dddd")</f>
        <v>Saturday</v>
      </c>
      <c r="H29" t="s">
        <v>9208</v>
      </c>
      <c r="I29">
        <v>22</v>
      </c>
      <c r="J29" s="5" t="s">
        <v>9220</v>
      </c>
      <c r="K29" t="s">
        <v>29</v>
      </c>
      <c r="L29" t="s">
        <v>13</v>
      </c>
      <c r="M29" t="s">
        <v>9209</v>
      </c>
      <c r="O29">
        <v>25</v>
      </c>
      <c r="P29" t="s">
        <v>9226</v>
      </c>
      <c r="Q29">
        <v>16</v>
      </c>
      <c r="R29">
        <v>13</v>
      </c>
      <c r="S29" t="s">
        <v>9257</v>
      </c>
      <c r="T29" t="s">
        <v>9262</v>
      </c>
      <c r="U29" t="s">
        <v>9282</v>
      </c>
      <c r="V29" t="str" cm="1">
        <f t="array" ref="V29">_xlfn.IFS(Hospital_Emergency_Room_Data[[#This Row],[Day]]&lt;=10,"Start(1-10)",Hospital_Emergency_Room_Data[[#This Row],[Day]]&lt;=20,"Middle(11-20)",Hospital_Emergency_Room_Data[[#This Row],[Day]]&gt;20,"End(21-30)")</f>
        <v>Middle(11-20)</v>
      </c>
    </row>
    <row r="30" spans="1:22">
      <c r="A30">
        <v>669742146</v>
      </c>
      <c r="B30" t="s">
        <v>48</v>
      </c>
      <c r="C30" s="1">
        <v>45362</v>
      </c>
      <c r="D30" t="str">
        <f>TEXT(Hospital_Emergency_Room_Data[[#This Row],[Patient Admission Date]],"mmm")</f>
        <v>Mar</v>
      </c>
      <c r="E30">
        <f>YEAR(Hospital_Emergency_Room_Data[[#This Row],[Patient Admission Date]])</f>
        <v>2024</v>
      </c>
      <c r="F30" s="2">
        <v>0.71250000000000002</v>
      </c>
      <c r="G30" s="8" t="str">
        <f>TEXT(Hospital_Emergency_Room_Data[[#This Row],[Patient Admission Date]],"dddd")</f>
        <v>Monday</v>
      </c>
      <c r="H30" t="s">
        <v>41</v>
      </c>
      <c r="I30">
        <v>58</v>
      </c>
      <c r="J30" s="5" t="s">
        <v>9219</v>
      </c>
      <c r="K30" t="s">
        <v>32</v>
      </c>
      <c r="L30" t="s">
        <v>16</v>
      </c>
      <c r="M30" t="s">
        <v>9209</v>
      </c>
      <c r="O30">
        <v>55</v>
      </c>
      <c r="P30" t="s">
        <v>9225</v>
      </c>
      <c r="Q30">
        <v>11</v>
      </c>
      <c r="R30">
        <v>17</v>
      </c>
      <c r="S30" t="s">
        <v>9257</v>
      </c>
      <c r="T30" t="s">
        <v>9265</v>
      </c>
      <c r="U30" t="s">
        <v>9283</v>
      </c>
      <c r="V30" t="str" cm="1">
        <f t="array" ref="V30">_xlfn.IFS(Hospital_Emergency_Room_Data[[#This Row],[Day]]&lt;=10,"Start(1-10)",Hospital_Emergency_Room_Data[[#This Row],[Day]]&lt;=20,"Middle(11-20)",Hospital_Emergency_Room_Data[[#This Row],[Day]]&gt;20,"End(21-30)")</f>
        <v>Middle(11-20)</v>
      </c>
    </row>
    <row r="31" spans="1:22">
      <c r="A31">
        <v>693382084</v>
      </c>
      <c r="B31" t="s">
        <v>49</v>
      </c>
      <c r="C31" s="1">
        <v>45480</v>
      </c>
      <c r="D31" t="str">
        <f>TEXT(Hospital_Emergency_Room_Data[[#This Row],[Patient Admission Date]],"mmm")</f>
        <v>Jul</v>
      </c>
      <c r="E31">
        <f>YEAR(Hospital_Emergency_Room_Data[[#This Row],[Patient Admission Date]])</f>
        <v>2024</v>
      </c>
      <c r="F31" s="2">
        <v>0.62361111111111112</v>
      </c>
      <c r="G31" s="8" t="str">
        <f>TEXT(Hospital_Emergency_Room_Data[[#This Row],[Patient Admission Date]],"dddd")</f>
        <v>Sunday</v>
      </c>
      <c r="H31" t="s">
        <v>41</v>
      </c>
      <c r="I31">
        <v>72</v>
      </c>
      <c r="J31" s="5" t="s">
        <v>9222</v>
      </c>
      <c r="K31" t="s">
        <v>12</v>
      </c>
      <c r="L31" t="s">
        <v>9281</v>
      </c>
      <c r="M31" t="s">
        <v>9210</v>
      </c>
      <c r="O31">
        <v>37</v>
      </c>
      <c r="P31" t="s">
        <v>9225</v>
      </c>
      <c r="Q31">
        <v>7</v>
      </c>
      <c r="R31">
        <v>14</v>
      </c>
      <c r="S31" t="s">
        <v>9257</v>
      </c>
      <c r="T31" t="s">
        <v>9263</v>
      </c>
      <c r="U31" t="s">
        <v>9300</v>
      </c>
      <c r="V31" t="str" cm="1">
        <f t="array" ref="V31">_xlfn.IFS(Hospital_Emergency_Room_Data[[#This Row],[Day]]&lt;=10,"Start(1-10)",Hospital_Emergency_Room_Data[[#This Row],[Day]]&lt;=20,"Middle(11-20)",Hospital_Emergency_Room_Data[[#This Row],[Day]]&gt;20,"End(21-30)")</f>
        <v>Start(1-10)</v>
      </c>
    </row>
    <row r="32" spans="1:22">
      <c r="A32">
        <v>548939953</v>
      </c>
      <c r="B32" t="s">
        <v>51</v>
      </c>
      <c r="C32" s="1">
        <v>45384</v>
      </c>
      <c r="D32" t="str">
        <f>TEXT(Hospital_Emergency_Room_Data[[#This Row],[Patient Admission Date]],"mmm")</f>
        <v>Apr</v>
      </c>
      <c r="E32">
        <f>YEAR(Hospital_Emergency_Room_Data[[#This Row],[Patient Admission Date]])</f>
        <v>2024</v>
      </c>
      <c r="F32" s="2">
        <v>0.55486111111111114</v>
      </c>
      <c r="G32" s="8" t="str">
        <f>TEXT(Hospital_Emergency_Room_Data[[#This Row],[Patient Admission Date]],"dddd")</f>
        <v>Tuesday</v>
      </c>
      <c r="H32" t="s">
        <v>41</v>
      </c>
      <c r="I32">
        <v>73</v>
      </c>
      <c r="J32" s="5" t="s">
        <v>9222</v>
      </c>
      <c r="K32" t="s">
        <v>21</v>
      </c>
      <c r="L32" t="s">
        <v>50</v>
      </c>
      <c r="M32" t="s">
        <v>9209</v>
      </c>
      <c r="O32">
        <v>46</v>
      </c>
      <c r="P32" t="s">
        <v>9225</v>
      </c>
      <c r="Q32">
        <v>2</v>
      </c>
      <c r="R32">
        <v>13</v>
      </c>
      <c r="S32" t="s">
        <v>9257</v>
      </c>
      <c r="T32" t="s">
        <v>9263</v>
      </c>
      <c r="U32" t="s">
        <v>9283</v>
      </c>
      <c r="V32" t="str" cm="1">
        <f t="array" ref="V32">_xlfn.IFS(Hospital_Emergency_Room_Data[[#This Row],[Day]]&lt;=10,"Start(1-10)",Hospital_Emergency_Room_Data[[#This Row],[Day]]&lt;=20,"Middle(11-20)",Hospital_Emergency_Room_Data[[#This Row],[Day]]&gt;20,"End(21-30)")</f>
        <v>Start(1-10)</v>
      </c>
    </row>
    <row r="33" spans="1:22">
      <c r="A33">
        <v>334764005</v>
      </c>
      <c r="B33" t="s">
        <v>52</v>
      </c>
      <c r="C33" s="1">
        <v>45107</v>
      </c>
      <c r="D33" t="str">
        <f>TEXT(Hospital_Emergency_Room_Data[[#This Row],[Patient Admission Date]],"mmm")</f>
        <v>Jun</v>
      </c>
      <c r="E33">
        <f>YEAR(Hospital_Emergency_Room_Data[[#This Row],[Patient Admission Date]])</f>
        <v>2023</v>
      </c>
      <c r="F33" s="2">
        <v>0.94305555555555554</v>
      </c>
      <c r="G33" s="8" t="str">
        <f>TEXT(Hospital_Emergency_Room_Data[[#This Row],[Patient Admission Date]],"dddd")</f>
        <v>Friday</v>
      </c>
      <c r="H33" t="s">
        <v>9208</v>
      </c>
      <c r="I33">
        <v>35</v>
      </c>
      <c r="J33" s="5" t="s">
        <v>9223</v>
      </c>
      <c r="K33" t="s">
        <v>8</v>
      </c>
      <c r="L33" t="s">
        <v>16</v>
      </c>
      <c r="M33" t="s">
        <v>9210</v>
      </c>
      <c r="O33">
        <v>40</v>
      </c>
      <c r="P33" t="s">
        <v>9225</v>
      </c>
      <c r="Q33">
        <v>30</v>
      </c>
      <c r="R33">
        <v>22</v>
      </c>
      <c r="S33" t="s">
        <v>9256</v>
      </c>
      <c r="T33" t="s">
        <v>9264</v>
      </c>
      <c r="U33" t="s">
        <v>9300</v>
      </c>
      <c r="V33" t="str" cm="1">
        <f t="array" ref="V33">_xlfn.IFS(Hospital_Emergency_Room_Data[[#This Row],[Day]]&lt;=10,"Start(1-10)",Hospital_Emergency_Room_Data[[#This Row],[Day]]&lt;=20,"Middle(11-20)",Hospital_Emergency_Room_Data[[#This Row],[Day]]&gt;20,"End(21-30)")</f>
        <v>End(21-30)</v>
      </c>
    </row>
    <row r="34" spans="1:22">
      <c r="A34">
        <v>846667490</v>
      </c>
      <c r="B34" t="s">
        <v>53</v>
      </c>
      <c r="C34" s="1">
        <v>45509</v>
      </c>
      <c r="D34" t="str">
        <f>TEXT(Hospital_Emergency_Room_Data[[#This Row],[Patient Admission Date]],"mmm")</f>
        <v>Aug</v>
      </c>
      <c r="E34">
        <f>YEAR(Hospital_Emergency_Room_Data[[#This Row],[Patient Admission Date]])</f>
        <v>2024</v>
      </c>
      <c r="F34" s="2">
        <v>0.63680555555555551</v>
      </c>
      <c r="G34" s="8" t="str">
        <f>TEXT(Hospital_Emergency_Room_Data[[#This Row],[Patient Admission Date]],"dddd")</f>
        <v>Monday</v>
      </c>
      <c r="H34" t="s">
        <v>9208</v>
      </c>
      <c r="I34">
        <v>48</v>
      </c>
      <c r="J34" s="5" t="s">
        <v>9219</v>
      </c>
      <c r="K34" t="s">
        <v>8</v>
      </c>
      <c r="L34" t="s">
        <v>9281</v>
      </c>
      <c r="M34" t="s">
        <v>9209</v>
      </c>
      <c r="O34">
        <v>53</v>
      </c>
      <c r="P34" t="s">
        <v>9225</v>
      </c>
      <c r="Q34">
        <v>5</v>
      </c>
      <c r="R34">
        <v>15</v>
      </c>
      <c r="S34" t="s">
        <v>9257</v>
      </c>
      <c r="T34" t="s">
        <v>9263</v>
      </c>
      <c r="U34" t="s">
        <v>9283</v>
      </c>
      <c r="V34" t="str" cm="1">
        <f t="array" ref="V34">_xlfn.IFS(Hospital_Emergency_Room_Data[[#This Row],[Day]]&lt;=10,"Start(1-10)",Hospital_Emergency_Room_Data[[#This Row],[Day]]&lt;=20,"Middle(11-20)",Hospital_Emergency_Room_Data[[#This Row],[Day]]&gt;20,"End(21-30)")</f>
        <v>Start(1-10)</v>
      </c>
    </row>
    <row r="35" spans="1:22">
      <c r="A35">
        <v>278496531</v>
      </c>
      <c r="B35" t="s">
        <v>54</v>
      </c>
      <c r="C35" s="1">
        <v>45509</v>
      </c>
      <c r="D35" t="str">
        <f>TEXT(Hospital_Emergency_Room_Data[[#This Row],[Patient Admission Date]],"mmm")</f>
        <v>Aug</v>
      </c>
      <c r="E35">
        <f>YEAR(Hospital_Emergency_Room_Data[[#This Row],[Patient Admission Date]])</f>
        <v>2024</v>
      </c>
      <c r="F35" s="2">
        <v>6.458333333333334E-2</v>
      </c>
      <c r="G35" s="8" t="str">
        <f>TEXT(Hospital_Emergency_Room_Data[[#This Row],[Patient Admission Date]],"dddd")</f>
        <v>Monday</v>
      </c>
      <c r="H35" t="s">
        <v>41</v>
      </c>
      <c r="I35">
        <v>74</v>
      </c>
      <c r="J35" s="5" t="s">
        <v>9222</v>
      </c>
      <c r="K35" t="s">
        <v>8</v>
      </c>
      <c r="L35" t="s">
        <v>36</v>
      </c>
      <c r="M35" t="s">
        <v>9209</v>
      </c>
      <c r="N35">
        <v>0</v>
      </c>
      <c r="O35">
        <v>20</v>
      </c>
      <c r="P35" t="s">
        <v>9226</v>
      </c>
      <c r="Q35">
        <v>5</v>
      </c>
      <c r="R35">
        <v>1</v>
      </c>
      <c r="S35" t="s">
        <v>9258</v>
      </c>
      <c r="T35" t="s">
        <v>9263</v>
      </c>
      <c r="U35" t="s">
        <v>9282</v>
      </c>
      <c r="V35" t="str" cm="1">
        <f t="array" ref="V35">_xlfn.IFS(Hospital_Emergency_Room_Data[[#This Row],[Day]]&lt;=10,"Start(1-10)",Hospital_Emergency_Room_Data[[#This Row],[Day]]&lt;=20,"Middle(11-20)",Hospital_Emergency_Room_Data[[#This Row],[Day]]&gt;20,"End(21-30)")</f>
        <v>Start(1-10)</v>
      </c>
    </row>
    <row r="36" spans="1:22">
      <c r="A36">
        <v>600623412</v>
      </c>
      <c r="B36" t="s">
        <v>55</v>
      </c>
      <c r="C36" s="1">
        <v>45307</v>
      </c>
      <c r="D36" t="str">
        <f>TEXT(Hospital_Emergency_Room_Data[[#This Row],[Patient Admission Date]],"mmm")</f>
        <v>Jan</v>
      </c>
      <c r="E36">
        <f>YEAR(Hospital_Emergency_Room_Data[[#This Row],[Patient Admission Date]])</f>
        <v>2024</v>
      </c>
      <c r="F36" s="2">
        <v>0.83680555555555558</v>
      </c>
      <c r="G36" s="8" t="str">
        <f>TEXT(Hospital_Emergency_Room_Data[[#This Row],[Patient Admission Date]],"dddd")</f>
        <v>Tuesday</v>
      </c>
      <c r="H36" t="s">
        <v>9208</v>
      </c>
      <c r="I36">
        <v>14</v>
      </c>
      <c r="J36" s="5" t="s">
        <v>9221</v>
      </c>
      <c r="K36" t="s">
        <v>21</v>
      </c>
      <c r="L36" t="s">
        <v>9281</v>
      </c>
      <c r="M36" t="s">
        <v>9210</v>
      </c>
      <c r="O36">
        <v>52</v>
      </c>
      <c r="P36" t="s">
        <v>9225</v>
      </c>
      <c r="Q36">
        <v>16</v>
      </c>
      <c r="R36">
        <v>20</v>
      </c>
      <c r="S36" t="s">
        <v>9256</v>
      </c>
      <c r="T36" t="s">
        <v>9262</v>
      </c>
      <c r="U36" t="s">
        <v>9283</v>
      </c>
      <c r="V36" t="str" cm="1">
        <f t="array" ref="V36">_xlfn.IFS(Hospital_Emergency_Room_Data[[#This Row],[Day]]&lt;=10,"Start(1-10)",Hospital_Emergency_Room_Data[[#This Row],[Day]]&lt;=20,"Middle(11-20)",Hospital_Emergency_Room_Data[[#This Row],[Day]]&gt;20,"End(21-30)")</f>
        <v>Middle(11-20)</v>
      </c>
    </row>
    <row r="37" spans="1:22">
      <c r="A37">
        <v>745629973</v>
      </c>
      <c r="B37" t="s">
        <v>56</v>
      </c>
      <c r="C37" s="1">
        <v>45299</v>
      </c>
      <c r="D37" t="str">
        <f>TEXT(Hospital_Emergency_Room_Data[[#This Row],[Patient Admission Date]],"mmm")</f>
        <v>Jan</v>
      </c>
      <c r="E37">
        <f>YEAR(Hospital_Emergency_Room_Data[[#This Row],[Patient Admission Date]])</f>
        <v>2024</v>
      </c>
      <c r="F37" s="2">
        <v>0.99652777777777779</v>
      </c>
      <c r="G37" s="8" t="str">
        <f>TEXT(Hospital_Emergency_Room_Data[[#This Row],[Patient Admission Date]],"dddd")</f>
        <v>Monday</v>
      </c>
      <c r="H37" t="s">
        <v>41</v>
      </c>
      <c r="I37">
        <v>37</v>
      </c>
      <c r="J37" s="5" t="s">
        <v>9223</v>
      </c>
      <c r="K37" t="s">
        <v>32</v>
      </c>
      <c r="L37" t="s">
        <v>9281</v>
      </c>
      <c r="M37" t="s">
        <v>9210</v>
      </c>
      <c r="O37">
        <v>49</v>
      </c>
      <c r="P37" t="s">
        <v>9225</v>
      </c>
      <c r="Q37">
        <v>8</v>
      </c>
      <c r="R37">
        <v>23</v>
      </c>
      <c r="S37" t="s">
        <v>9256</v>
      </c>
      <c r="T37" t="s">
        <v>9265</v>
      </c>
      <c r="U37" t="s">
        <v>9283</v>
      </c>
      <c r="V37" t="str" cm="1">
        <f t="array" ref="V37">_xlfn.IFS(Hospital_Emergency_Room_Data[[#This Row],[Day]]&lt;=10,"Start(1-10)",Hospital_Emergency_Room_Data[[#This Row],[Day]]&lt;=20,"Middle(11-20)",Hospital_Emergency_Room_Data[[#This Row],[Day]]&gt;20,"End(21-30)")</f>
        <v>Start(1-10)</v>
      </c>
    </row>
    <row r="38" spans="1:22">
      <c r="A38">
        <v>384705840</v>
      </c>
      <c r="B38" t="s">
        <v>57</v>
      </c>
      <c r="C38" s="1">
        <v>45274</v>
      </c>
      <c r="D38" t="str">
        <f>TEXT(Hospital_Emergency_Room_Data[[#This Row],[Patient Admission Date]],"mmm")</f>
        <v>Dec</v>
      </c>
      <c r="E38">
        <f>YEAR(Hospital_Emergency_Room_Data[[#This Row],[Patient Admission Date]])</f>
        <v>2023</v>
      </c>
      <c r="F38" s="2">
        <v>0.89027777777777772</v>
      </c>
      <c r="G38" s="8" t="str">
        <f>TEXT(Hospital_Emergency_Room_Data[[#This Row],[Patient Admission Date]],"dddd")</f>
        <v>Thursday</v>
      </c>
      <c r="H38" t="s">
        <v>9208</v>
      </c>
      <c r="I38">
        <v>25</v>
      </c>
      <c r="J38" s="5" t="s">
        <v>9220</v>
      </c>
      <c r="K38" t="s">
        <v>12</v>
      </c>
      <c r="L38" t="s">
        <v>9281</v>
      </c>
      <c r="M38" t="s">
        <v>9209</v>
      </c>
      <c r="O38">
        <v>10</v>
      </c>
      <c r="P38" t="s">
        <v>9226</v>
      </c>
      <c r="Q38">
        <v>14</v>
      </c>
      <c r="R38">
        <v>21</v>
      </c>
      <c r="S38" t="s">
        <v>9256</v>
      </c>
      <c r="T38" t="s">
        <v>9265</v>
      </c>
      <c r="U38" t="s">
        <v>9282</v>
      </c>
      <c r="V38" t="str" cm="1">
        <f t="array" ref="V38">_xlfn.IFS(Hospital_Emergency_Room_Data[[#This Row],[Day]]&lt;=10,"Start(1-10)",Hospital_Emergency_Room_Data[[#This Row],[Day]]&lt;=20,"Middle(11-20)",Hospital_Emergency_Room_Data[[#This Row],[Day]]&gt;20,"End(21-30)")</f>
        <v>Middle(11-20)</v>
      </c>
    </row>
    <row r="39" spans="1:22">
      <c r="A39">
        <v>285410221</v>
      </c>
      <c r="B39" t="s">
        <v>58</v>
      </c>
      <c r="C39" s="1">
        <v>45485</v>
      </c>
      <c r="D39" t="str">
        <f>TEXT(Hospital_Emergency_Room_Data[[#This Row],[Patient Admission Date]],"mmm")</f>
        <v>Jul</v>
      </c>
      <c r="E39">
        <f>YEAR(Hospital_Emergency_Room_Data[[#This Row],[Patient Admission Date]])</f>
        <v>2024</v>
      </c>
      <c r="F39" s="2">
        <v>0.55000000000000004</v>
      </c>
      <c r="G39" s="8" t="str">
        <f>TEXT(Hospital_Emergency_Room_Data[[#This Row],[Patient Admission Date]],"dddd")</f>
        <v>Friday</v>
      </c>
      <c r="H39" t="s">
        <v>9208</v>
      </c>
      <c r="I39">
        <v>39</v>
      </c>
      <c r="J39" s="5" t="s">
        <v>9223</v>
      </c>
      <c r="K39" t="s">
        <v>21</v>
      </c>
      <c r="L39" t="s">
        <v>16</v>
      </c>
      <c r="M39" t="s">
        <v>9209</v>
      </c>
      <c r="O39">
        <v>52</v>
      </c>
      <c r="P39" t="s">
        <v>9225</v>
      </c>
      <c r="Q39">
        <v>12</v>
      </c>
      <c r="R39">
        <v>13</v>
      </c>
      <c r="S39" t="s">
        <v>9257</v>
      </c>
      <c r="T39" t="s">
        <v>9265</v>
      </c>
      <c r="U39" t="s">
        <v>9283</v>
      </c>
      <c r="V39" t="str" cm="1">
        <f t="array" ref="V39">_xlfn.IFS(Hospital_Emergency_Room_Data[[#This Row],[Day]]&lt;=10,"Start(1-10)",Hospital_Emergency_Room_Data[[#This Row],[Day]]&lt;=20,"Middle(11-20)",Hospital_Emergency_Room_Data[[#This Row],[Day]]&gt;20,"End(21-30)")</f>
        <v>Middle(11-20)</v>
      </c>
    </row>
    <row r="40" spans="1:22">
      <c r="A40">
        <v>124733676</v>
      </c>
      <c r="B40" t="s">
        <v>59</v>
      </c>
      <c r="C40" s="1">
        <v>45444</v>
      </c>
      <c r="D40" t="str">
        <f>TEXT(Hospital_Emergency_Room_Data[[#This Row],[Patient Admission Date]],"mmm")</f>
        <v>Jun</v>
      </c>
      <c r="E40">
        <f>YEAR(Hospital_Emergency_Room_Data[[#This Row],[Patient Admission Date]])</f>
        <v>2024</v>
      </c>
      <c r="F40" s="2">
        <v>0.44027777777777777</v>
      </c>
      <c r="G40" s="8" t="str">
        <f>TEXT(Hospital_Emergency_Room_Data[[#This Row],[Patient Admission Date]],"dddd")</f>
        <v>Saturday</v>
      </c>
      <c r="H40" t="s">
        <v>9208</v>
      </c>
      <c r="I40">
        <v>48</v>
      </c>
      <c r="J40" s="5" t="s">
        <v>9219</v>
      </c>
      <c r="K40" t="s">
        <v>32</v>
      </c>
      <c r="L40" t="s">
        <v>9281</v>
      </c>
      <c r="M40" t="s">
        <v>9209</v>
      </c>
      <c r="O40">
        <v>35</v>
      </c>
      <c r="P40" t="s">
        <v>9225</v>
      </c>
      <c r="Q40">
        <v>1</v>
      </c>
      <c r="R40">
        <v>10</v>
      </c>
      <c r="S40" t="s">
        <v>9255</v>
      </c>
      <c r="T40" t="s">
        <v>9263</v>
      </c>
      <c r="U40" t="s">
        <v>9300</v>
      </c>
      <c r="V40" t="str" cm="1">
        <f t="array" ref="V40">_xlfn.IFS(Hospital_Emergency_Room_Data[[#This Row],[Day]]&lt;=10,"Start(1-10)",Hospital_Emergency_Room_Data[[#This Row],[Day]]&lt;=20,"Middle(11-20)",Hospital_Emergency_Room_Data[[#This Row],[Day]]&gt;20,"End(21-30)")</f>
        <v>Start(1-10)</v>
      </c>
    </row>
    <row r="41" spans="1:22">
      <c r="A41">
        <v>878550051</v>
      </c>
      <c r="B41" t="s">
        <v>60</v>
      </c>
      <c r="C41" s="1">
        <v>45113</v>
      </c>
      <c r="D41" t="str">
        <f>TEXT(Hospital_Emergency_Room_Data[[#This Row],[Patient Admission Date]],"mmm")</f>
        <v>Jul</v>
      </c>
      <c r="E41">
        <f>YEAR(Hospital_Emergency_Room_Data[[#This Row],[Patient Admission Date]])</f>
        <v>2023</v>
      </c>
      <c r="F41" s="2">
        <v>0.82430555555555551</v>
      </c>
      <c r="G41" s="8" t="str">
        <f>TEXT(Hospital_Emergency_Room_Data[[#This Row],[Patient Admission Date]],"dddd")</f>
        <v>Thursday</v>
      </c>
      <c r="H41" t="s">
        <v>41</v>
      </c>
      <c r="I41">
        <v>22</v>
      </c>
      <c r="J41" s="5" t="s">
        <v>9220</v>
      </c>
      <c r="K41" t="s">
        <v>12</v>
      </c>
      <c r="L41" t="s">
        <v>13</v>
      </c>
      <c r="M41" t="s">
        <v>9209</v>
      </c>
      <c r="O41">
        <v>16</v>
      </c>
      <c r="P41" t="s">
        <v>9226</v>
      </c>
      <c r="Q41">
        <v>6</v>
      </c>
      <c r="R41">
        <v>19</v>
      </c>
      <c r="S41" t="s">
        <v>9256</v>
      </c>
      <c r="T41" t="s">
        <v>9263</v>
      </c>
      <c r="U41" t="s">
        <v>9282</v>
      </c>
      <c r="V41" t="str" cm="1">
        <f t="array" ref="V41">_xlfn.IFS(Hospital_Emergency_Room_Data[[#This Row],[Day]]&lt;=10,"Start(1-10)",Hospital_Emergency_Room_Data[[#This Row],[Day]]&lt;=20,"Middle(11-20)",Hospital_Emergency_Room_Data[[#This Row],[Day]]&gt;20,"End(21-30)")</f>
        <v>Start(1-10)</v>
      </c>
    </row>
    <row r="42" spans="1:22">
      <c r="A42">
        <v>206254281</v>
      </c>
      <c r="B42" t="s">
        <v>61</v>
      </c>
      <c r="C42" s="1">
        <v>45458</v>
      </c>
      <c r="D42" t="str">
        <f>TEXT(Hospital_Emergency_Room_Data[[#This Row],[Patient Admission Date]],"mmm")</f>
        <v>Jun</v>
      </c>
      <c r="E42">
        <f>YEAR(Hospital_Emergency_Room_Data[[#This Row],[Patient Admission Date]])</f>
        <v>2024</v>
      </c>
      <c r="F42" s="2">
        <v>0.56944444444444442</v>
      </c>
      <c r="G42" s="8" t="str">
        <f>TEXT(Hospital_Emergency_Room_Data[[#This Row],[Patient Admission Date]],"dddd")</f>
        <v>Saturday</v>
      </c>
      <c r="H42" t="s">
        <v>41</v>
      </c>
      <c r="I42">
        <v>72</v>
      </c>
      <c r="J42" s="5" t="s">
        <v>9222</v>
      </c>
      <c r="K42" t="s">
        <v>32</v>
      </c>
      <c r="L42" t="s">
        <v>9281</v>
      </c>
      <c r="M42" t="s">
        <v>9210</v>
      </c>
      <c r="N42">
        <v>7</v>
      </c>
      <c r="O42">
        <v>33</v>
      </c>
      <c r="P42" t="s">
        <v>9225</v>
      </c>
      <c r="Q42">
        <v>15</v>
      </c>
      <c r="R42">
        <v>13</v>
      </c>
      <c r="S42" t="s">
        <v>9257</v>
      </c>
      <c r="T42" t="s">
        <v>9262</v>
      </c>
      <c r="U42" t="s">
        <v>9300</v>
      </c>
      <c r="V42" t="str" cm="1">
        <f t="array" ref="V42">_xlfn.IFS(Hospital_Emergency_Room_Data[[#This Row],[Day]]&lt;=10,"Start(1-10)",Hospital_Emergency_Room_Data[[#This Row],[Day]]&lt;=20,"Middle(11-20)",Hospital_Emergency_Room_Data[[#This Row],[Day]]&gt;20,"End(21-30)")</f>
        <v>Middle(11-20)</v>
      </c>
    </row>
    <row r="43" spans="1:22">
      <c r="A43">
        <v>472285842</v>
      </c>
      <c r="B43" t="s">
        <v>62</v>
      </c>
      <c r="C43" s="1">
        <v>45211</v>
      </c>
      <c r="D43" t="str">
        <f>TEXT(Hospital_Emergency_Room_Data[[#This Row],[Patient Admission Date]],"mmm")</f>
        <v>Oct</v>
      </c>
      <c r="E43">
        <f>YEAR(Hospital_Emergency_Room_Data[[#This Row],[Patient Admission Date]])</f>
        <v>2023</v>
      </c>
      <c r="F43" s="2">
        <v>0.62708333333333333</v>
      </c>
      <c r="G43" s="8" t="str">
        <f>TEXT(Hospital_Emergency_Room_Data[[#This Row],[Patient Admission Date]],"dddd")</f>
        <v>Thursday</v>
      </c>
      <c r="H43" t="s">
        <v>41</v>
      </c>
      <c r="I43">
        <v>41</v>
      </c>
      <c r="J43" s="5" t="s">
        <v>9223</v>
      </c>
      <c r="K43" t="s">
        <v>29</v>
      </c>
      <c r="L43" t="s">
        <v>9281</v>
      </c>
      <c r="M43" t="s">
        <v>9209</v>
      </c>
      <c r="O43">
        <v>16</v>
      </c>
      <c r="P43" t="s">
        <v>9226</v>
      </c>
      <c r="Q43">
        <v>12</v>
      </c>
      <c r="R43">
        <v>15</v>
      </c>
      <c r="S43" t="s">
        <v>9257</v>
      </c>
      <c r="T43" t="s">
        <v>9265</v>
      </c>
      <c r="U43" t="s">
        <v>9282</v>
      </c>
      <c r="V43" t="str" cm="1">
        <f t="array" ref="V43">_xlfn.IFS(Hospital_Emergency_Room_Data[[#This Row],[Day]]&lt;=10,"Start(1-10)",Hospital_Emergency_Room_Data[[#This Row],[Day]]&lt;=20,"Middle(11-20)",Hospital_Emergency_Room_Data[[#This Row],[Day]]&gt;20,"End(21-30)")</f>
        <v>Middle(11-20)</v>
      </c>
    </row>
    <row r="44" spans="1:22">
      <c r="A44">
        <v>553278559</v>
      </c>
      <c r="B44" t="s">
        <v>63</v>
      </c>
      <c r="C44" s="1">
        <v>45073</v>
      </c>
      <c r="D44" t="str">
        <f>TEXT(Hospital_Emergency_Room_Data[[#This Row],[Patient Admission Date]],"mmm")</f>
        <v>May</v>
      </c>
      <c r="E44">
        <f>YEAR(Hospital_Emergency_Room_Data[[#This Row],[Patient Admission Date]])</f>
        <v>2023</v>
      </c>
      <c r="F44" s="2">
        <v>0.2590277777777778</v>
      </c>
      <c r="G44" s="8" t="str">
        <f>TEXT(Hospital_Emergency_Room_Data[[#This Row],[Patient Admission Date]],"dddd")</f>
        <v>Saturday</v>
      </c>
      <c r="H44" t="s">
        <v>41</v>
      </c>
      <c r="I44">
        <v>8</v>
      </c>
      <c r="J44" s="5" t="s">
        <v>9221</v>
      </c>
      <c r="K44" t="s">
        <v>12</v>
      </c>
      <c r="L44" t="s">
        <v>13</v>
      </c>
      <c r="M44" t="s">
        <v>9209</v>
      </c>
      <c r="O44">
        <v>59</v>
      </c>
      <c r="P44" t="s">
        <v>9225</v>
      </c>
      <c r="Q44">
        <v>27</v>
      </c>
      <c r="R44">
        <v>6</v>
      </c>
      <c r="S44" t="s">
        <v>9255</v>
      </c>
      <c r="T44" t="s">
        <v>9264</v>
      </c>
      <c r="U44" t="s">
        <v>9283</v>
      </c>
      <c r="V44" t="str" cm="1">
        <f t="array" ref="V44">_xlfn.IFS(Hospital_Emergency_Room_Data[[#This Row],[Day]]&lt;=10,"Start(1-10)",Hospital_Emergency_Room_Data[[#This Row],[Day]]&lt;=20,"Middle(11-20)",Hospital_Emergency_Room_Data[[#This Row],[Day]]&gt;20,"End(21-30)")</f>
        <v>End(21-30)</v>
      </c>
    </row>
    <row r="45" spans="1:22">
      <c r="A45">
        <v>319839008</v>
      </c>
      <c r="B45" t="s">
        <v>64</v>
      </c>
      <c r="C45" s="1">
        <v>45374</v>
      </c>
      <c r="D45" t="str">
        <f>TEXT(Hospital_Emergency_Room_Data[[#This Row],[Patient Admission Date]],"mmm")</f>
        <v>Mar</v>
      </c>
      <c r="E45">
        <f>YEAR(Hospital_Emergency_Room_Data[[#This Row],[Patient Admission Date]])</f>
        <v>2024</v>
      </c>
      <c r="F45" s="2">
        <v>0.57152777777777775</v>
      </c>
      <c r="G45" s="8" t="str">
        <f>TEXT(Hospital_Emergency_Room_Data[[#This Row],[Patient Admission Date]],"dddd")</f>
        <v>Saturday</v>
      </c>
      <c r="H45" t="s">
        <v>41</v>
      </c>
      <c r="I45">
        <v>70</v>
      </c>
      <c r="J45" s="5" t="s">
        <v>9222</v>
      </c>
      <c r="K45" t="s">
        <v>10</v>
      </c>
      <c r="L45" t="s">
        <v>9281</v>
      </c>
      <c r="M45" t="s">
        <v>9210</v>
      </c>
      <c r="O45">
        <v>39</v>
      </c>
      <c r="P45" t="s">
        <v>9225</v>
      </c>
      <c r="Q45">
        <v>23</v>
      </c>
      <c r="R45">
        <v>13</v>
      </c>
      <c r="S45" t="s">
        <v>9257</v>
      </c>
      <c r="T45" t="s">
        <v>9264</v>
      </c>
      <c r="U45" t="s">
        <v>9300</v>
      </c>
      <c r="V45" t="str" cm="1">
        <f t="array" ref="V45">_xlfn.IFS(Hospital_Emergency_Room_Data[[#This Row],[Day]]&lt;=10,"Start(1-10)",Hospital_Emergency_Room_Data[[#This Row],[Day]]&lt;=20,"Middle(11-20)",Hospital_Emergency_Room_Data[[#This Row],[Day]]&gt;20,"End(21-30)")</f>
        <v>End(21-30)</v>
      </c>
    </row>
    <row r="46" spans="1:22">
      <c r="A46">
        <v>434165502</v>
      </c>
      <c r="B46" t="s">
        <v>65</v>
      </c>
      <c r="C46" s="1">
        <v>45024</v>
      </c>
      <c r="D46" t="str">
        <f>TEXT(Hospital_Emergency_Room_Data[[#This Row],[Patient Admission Date]],"mmm")</f>
        <v>Apr</v>
      </c>
      <c r="E46">
        <f>YEAR(Hospital_Emergency_Room_Data[[#This Row],[Patient Admission Date]])</f>
        <v>2023</v>
      </c>
      <c r="F46" s="2">
        <v>0.54097222222222219</v>
      </c>
      <c r="G46" s="8" t="str">
        <f>TEXT(Hospital_Emergency_Room_Data[[#This Row],[Patient Admission Date]],"dddd")</f>
        <v>Saturday</v>
      </c>
      <c r="H46" t="s">
        <v>41</v>
      </c>
      <c r="I46">
        <v>50</v>
      </c>
      <c r="J46" s="5" t="s">
        <v>9219</v>
      </c>
      <c r="K46" t="s">
        <v>8</v>
      </c>
      <c r="L46" t="s">
        <v>9281</v>
      </c>
      <c r="M46" t="s">
        <v>9210</v>
      </c>
      <c r="O46">
        <v>37</v>
      </c>
      <c r="P46" t="s">
        <v>9225</v>
      </c>
      <c r="Q46">
        <v>8</v>
      </c>
      <c r="R46">
        <v>12</v>
      </c>
      <c r="S46" t="s">
        <v>9257</v>
      </c>
      <c r="T46" t="s">
        <v>9265</v>
      </c>
      <c r="U46" t="s">
        <v>9300</v>
      </c>
      <c r="V46" t="str" cm="1">
        <f t="array" ref="V46">_xlfn.IFS(Hospital_Emergency_Room_Data[[#This Row],[Day]]&lt;=10,"Start(1-10)",Hospital_Emergency_Room_Data[[#This Row],[Day]]&lt;=20,"Middle(11-20)",Hospital_Emergency_Room_Data[[#This Row],[Day]]&gt;20,"End(21-30)")</f>
        <v>Start(1-10)</v>
      </c>
    </row>
    <row r="47" spans="1:22">
      <c r="A47">
        <v>672892190</v>
      </c>
      <c r="B47" t="s">
        <v>66</v>
      </c>
      <c r="C47" s="1">
        <v>45172</v>
      </c>
      <c r="D47" t="str">
        <f>TEXT(Hospital_Emergency_Room_Data[[#This Row],[Patient Admission Date]],"mmm")</f>
        <v>Sep</v>
      </c>
      <c r="E47">
        <f>YEAR(Hospital_Emergency_Room_Data[[#This Row],[Patient Admission Date]])</f>
        <v>2023</v>
      </c>
      <c r="F47" s="2">
        <v>0.77708333333333335</v>
      </c>
      <c r="G47" s="8" t="str">
        <f>TEXT(Hospital_Emergency_Room_Data[[#This Row],[Patient Admission Date]],"dddd")</f>
        <v>Sunday</v>
      </c>
      <c r="H47" t="s">
        <v>41</v>
      </c>
      <c r="I47">
        <v>33</v>
      </c>
      <c r="J47" s="5" t="s">
        <v>9223</v>
      </c>
      <c r="K47" t="s">
        <v>32</v>
      </c>
      <c r="L47" t="s">
        <v>9281</v>
      </c>
      <c r="M47" t="s">
        <v>9210</v>
      </c>
      <c r="N47">
        <v>3</v>
      </c>
      <c r="O47">
        <v>16</v>
      </c>
      <c r="P47" t="s">
        <v>9226</v>
      </c>
      <c r="Q47">
        <v>3</v>
      </c>
      <c r="R47">
        <v>18</v>
      </c>
      <c r="S47" t="s">
        <v>9256</v>
      </c>
      <c r="T47" t="s">
        <v>9263</v>
      </c>
      <c r="U47" t="s">
        <v>9282</v>
      </c>
      <c r="V47" t="str" cm="1">
        <f t="array" ref="V47">_xlfn.IFS(Hospital_Emergency_Room_Data[[#This Row],[Day]]&lt;=10,"Start(1-10)",Hospital_Emergency_Room_Data[[#This Row],[Day]]&lt;=20,"Middle(11-20)",Hospital_Emergency_Room_Data[[#This Row],[Day]]&gt;20,"End(21-30)")</f>
        <v>Start(1-10)</v>
      </c>
    </row>
    <row r="48" spans="1:22">
      <c r="A48">
        <v>135054896</v>
      </c>
      <c r="B48" t="s">
        <v>67</v>
      </c>
      <c r="C48" s="1">
        <v>45136</v>
      </c>
      <c r="D48" t="str">
        <f>TEXT(Hospital_Emergency_Room_Data[[#This Row],[Patient Admission Date]],"mmm")</f>
        <v>Jul</v>
      </c>
      <c r="E48">
        <f>YEAR(Hospital_Emergency_Room_Data[[#This Row],[Patient Admission Date]])</f>
        <v>2023</v>
      </c>
      <c r="F48" s="2">
        <v>0.73402777777777772</v>
      </c>
      <c r="G48" s="8" t="str">
        <f>TEXT(Hospital_Emergency_Room_Data[[#This Row],[Patient Admission Date]],"dddd")</f>
        <v>Saturday</v>
      </c>
      <c r="H48" t="s">
        <v>9208</v>
      </c>
      <c r="I48">
        <v>17</v>
      </c>
      <c r="J48" s="5" t="s">
        <v>9220</v>
      </c>
      <c r="K48" t="s">
        <v>21</v>
      </c>
      <c r="L48" t="s">
        <v>9281</v>
      </c>
      <c r="M48" t="s">
        <v>9209</v>
      </c>
      <c r="O48">
        <v>56</v>
      </c>
      <c r="P48" t="s">
        <v>9225</v>
      </c>
      <c r="Q48">
        <v>29</v>
      </c>
      <c r="R48">
        <v>17</v>
      </c>
      <c r="S48" t="s">
        <v>9257</v>
      </c>
      <c r="T48" t="s">
        <v>9264</v>
      </c>
      <c r="U48" t="s">
        <v>9283</v>
      </c>
      <c r="V48" t="str" cm="1">
        <f t="array" ref="V48">_xlfn.IFS(Hospital_Emergency_Room_Data[[#This Row],[Day]]&lt;=10,"Start(1-10)",Hospital_Emergency_Room_Data[[#This Row],[Day]]&lt;=20,"Middle(11-20)",Hospital_Emergency_Room_Data[[#This Row],[Day]]&gt;20,"End(21-30)")</f>
        <v>End(21-30)</v>
      </c>
    </row>
    <row r="49" spans="1:22">
      <c r="A49">
        <v>760334176</v>
      </c>
      <c r="B49" t="s">
        <v>68</v>
      </c>
      <c r="C49" s="1">
        <v>45514</v>
      </c>
      <c r="D49" t="str">
        <f>TEXT(Hospital_Emergency_Room_Data[[#This Row],[Patient Admission Date]],"mmm")</f>
        <v>Aug</v>
      </c>
      <c r="E49">
        <f>YEAR(Hospital_Emergency_Room_Data[[#This Row],[Patient Admission Date]])</f>
        <v>2024</v>
      </c>
      <c r="F49" s="2">
        <v>0.10972222222222222</v>
      </c>
      <c r="G49" s="8" t="str">
        <f>TEXT(Hospital_Emergency_Room_Data[[#This Row],[Patient Admission Date]],"dddd")</f>
        <v>Saturday</v>
      </c>
      <c r="H49" t="s">
        <v>41</v>
      </c>
      <c r="I49">
        <v>45</v>
      </c>
      <c r="J49" s="5" t="s">
        <v>9219</v>
      </c>
      <c r="K49" t="s">
        <v>8</v>
      </c>
      <c r="L49" t="s">
        <v>16</v>
      </c>
      <c r="M49" t="s">
        <v>9209</v>
      </c>
      <c r="O49">
        <v>57</v>
      </c>
      <c r="P49" t="s">
        <v>9225</v>
      </c>
      <c r="Q49">
        <v>10</v>
      </c>
      <c r="R49">
        <v>2</v>
      </c>
      <c r="S49" t="s">
        <v>9258</v>
      </c>
      <c r="T49" t="s">
        <v>9265</v>
      </c>
      <c r="U49" t="s">
        <v>9283</v>
      </c>
      <c r="V49" t="str" cm="1">
        <f t="array" ref="V49">_xlfn.IFS(Hospital_Emergency_Room_Data[[#This Row],[Day]]&lt;=10,"Start(1-10)",Hospital_Emergency_Room_Data[[#This Row],[Day]]&lt;=20,"Middle(11-20)",Hospital_Emergency_Room_Data[[#This Row],[Day]]&gt;20,"End(21-30)")</f>
        <v>Start(1-10)</v>
      </c>
    </row>
    <row r="50" spans="1:22">
      <c r="A50">
        <v>624719493</v>
      </c>
      <c r="B50" t="s">
        <v>69</v>
      </c>
      <c r="C50" s="1">
        <v>45210</v>
      </c>
      <c r="D50" t="str">
        <f>TEXT(Hospital_Emergency_Room_Data[[#This Row],[Patient Admission Date]],"mmm")</f>
        <v>Oct</v>
      </c>
      <c r="E50">
        <f>YEAR(Hospital_Emergency_Room_Data[[#This Row],[Patient Admission Date]])</f>
        <v>2023</v>
      </c>
      <c r="F50" s="2">
        <v>8.0555555555555561E-2</v>
      </c>
      <c r="G50" s="8" t="str">
        <f>TEXT(Hospital_Emergency_Room_Data[[#This Row],[Patient Admission Date]],"dddd")</f>
        <v>Wednesday</v>
      </c>
      <c r="H50" t="s">
        <v>41</v>
      </c>
      <c r="I50">
        <v>53</v>
      </c>
      <c r="J50" s="5" t="s">
        <v>9219</v>
      </c>
      <c r="K50" t="s">
        <v>8</v>
      </c>
      <c r="L50" t="s">
        <v>9281</v>
      </c>
      <c r="M50" t="s">
        <v>9209</v>
      </c>
      <c r="O50">
        <v>21</v>
      </c>
      <c r="P50" t="s">
        <v>9226</v>
      </c>
      <c r="Q50">
        <v>11</v>
      </c>
      <c r="R50">
        <v>1</v>
      </c>
      <c r="S50" t="s">
        <v>9258</v>
      </c>
      <c r="T50" t="s">
        <v>9265</v>
      </c>
      <c r="U50" t="s">
        <v>9282</v>
      </c>
      <c r="V50" t="str" cm="1">
        <f t="array" ref="V50">_xlfn.IFS(Hospital_Emergency_Room_Data[[#This Row],[Day]]&lt;=10,"Start(1-10)",Hospital_Emergency_Room_Data[[#This Row],[Day]]&lt;=20,"Middle(11-20)",Hospital_Emergency_Room_Data[[#This Row],[Day]]&gt;20,"End(21-30)")</f>
        <v>Middle(11-20)</v>
      </c>
    </row>
    <row r="51" spans="1:22">
      <c r="A51">
        <v>479428894</v>
      </c>
      <c r="B51" t="s">
        <v>70</v>
      </c>
      <c r="C51" s="1">
        <v>45034</v>
      </c>
      <c r="D51" t="str">
        <f>TEXT(Hospital_Emergency_Room_Data[[#This Row],[Patient Admission Date]],"mmm")</f>
        <v>Apr</v>
      </c>
      <c r="E51">
        <f>YEAR(Hospital_Emergency_Room_Data[[#This Row],[Patient Admission Date]])</f>
        <v>2023</v>
      </c>
      <c r="F51" s="2">
        <v>0.94861111111111107</v>
      </c>
      <c r="G51" s="8" t="str">
        <f>TEXT(Hospital_Emergency_Room_Data[[#This Row],[Patient Admission Date]],"dddd")</f>
        <v>Tuesday</v>
      </c>
      <c r="H51" t="s">
        <v>41</v>
      </c>
      <c r="I51">
        <v>15</v>
      </c>
      <c r="J51" s="5" t="s">
        <v>9220</v>
      </c>
      <c r="K51" t="s">
        <v>8</v>
      </c>
      <c r="L51" t="s">
        <v>9281</v>
      </c>
      <c r="M51" t="s">
        <v>9209</v>
      </c>
      <c r="O51">
        <v>29</v>
      </c>
      <c r="P51" t="s">
        <v>9226</v>
      </c>
      <c r="Q51">
        <v>18</v>
      </c>
      <c r="R51">
        <v>22</v>
      </c>
      <c r="S51" t="s">
        <v>9256</v>
      </c>
      <c r="T51" t="s">
        <v>9262</v>
      </c>
      <c r="U51" t="s">
        <v>9282</v>
      </c>
      <c r="V51" t="str" cm="1">
        <f t="array" ref="V51">_xlfn.IFS(Hospital_Emergency_Room_Data[[#This Row],[Day]]&lt;=10,"Start(1-10)",Hospital_Emergency_Room_Data[[#This Row],[Day]]&lt;=20,"Middle(11-20)",Hospital_Emergency_Room_Data[[#This Row],[Day]]&gt;20,"End(21-30)")</f>
        <v>Middle(11-20)</v>
      </c>
    </row>
    <row r="52" spans="1:22">
      <c r="A52">
        <v>324754743</v>
      </c>
      <c r="B52" t="s">
        <v>71</v>
      </c>
      <c r="C52" s="1">
        <v>45543</v>
      </c>
      <c r="D52" t="str">
        <f>TEXT(Hospital_Emergency_Room_Data[[#This Row],[Patient Admission Date]],"mmm")</f>
        <v>Sep</v>
      </c>
      <c r="E52">
        <f>YEAR(Hospital_Emergency_Room_Data[[#This Row],[Patient Admission Date]])</f>
        <v>2024</v>
      </c>
      <c r="F52" s="2">
        <v>0.43472222222222223</v>
      </c>
      <c r="G52" s="8" t="str">
        <f>TEXT(Hospital_Emergency_Room_Data[[#This Row],[Patient Admission Date]],"dddd")</f>
        <v>Sunday</v>
      </c>
      <c r="H52" t="s">
        <v>9208</v>
      </c>
      <c r="I52">
        <v>48</v>
      </c>
      <c r="J52" s="5" t="s">
        <v>9219</v>
      </c>
      <c r="K52" t="s">
        <v>29</v>
      </c>
      <c r="L52" t="s">
        <v>9281</v>
      </c>
      <c r="M52" t="s">
        <v>9209</v>
      </c>
      <c r="O52">
        <v>13</v>
      </c>
      <c r="P52" t="s">
        <v>9226</v>
      </c>
      <c r="Q52">
        <v>8</v>
      </c>
      <c r="R52">
        <v>10</v>
      </c>
      <c r="S52" t="s">
        <v>9255</v>
      </c>
      <c r="T52" t="s">
        <v>9265</v>
      </c>
      <c r="U52" t="s">
        <v>9282</v>
      </c>
      <c r="V52" t="str" cm="1">
        <f t="array" ref="V52">_xlfn.IFS(Hospital_Emergency_Room_Data[[#This Row],[Day]]&lt;=10,"Start(1-10)",Hospital_Emergency_Room_Data[[#This Row],[Day]]&lt;=20,"Middle(11-20)",Hospital_Emergency_Room_Data[[#This Row],[Day]]&gt;20,"End(21-30)")</f>
        <v>Start(1-10)</v>
      </c>
    </row>
    <row r="53" spans="1:22">
      <c r="A53">
        <v>207154815</v>
      </c>
      <c r="B53" t="s">
        <v>72</v>
      </c>
      <c r="C53" s="1">
        <v>45438</v>
      </c>
      <c r="D53" t="str">
        <f>TEXT(Hospital_Emergency_Room_Data[[#This Row],[Patient Admission Date]],"mmm")</f>
        <v>May</v>
      </c>
      <c r="E53">
        <f>YEAR(Hospital_Emergency_Room_Data[[#This Row],[Patient Admission Date]])</f>
        <v>2024</v>
      </c>
      <c r="F53" s="2">
        <v>0.28541666666666665</v>
      </c>
      <c r="G53" s="8" t="str">
        <f>TEXT(Hospital_Emergency_Room_Data[[#This Row],[Patient Admission Date]],"dddd")</f>
        <v>Sunday</v>
      </c>
      <c r="H53" t="s">
        <v>41</v>
      </c>
      <c r="I53">
        <v>20</v>
      </c>
      <c r="J53" s="5" t="s">
        <v>9220</v>
      </c>
      <c r="K53" t="s">
        <v>18</v>
      </c>
      <c r="L53" t="s">
        <v>9281</v>
      </c>
      <c r="M53" t="s">
        <v>9210</v>
      </c>
      <c r="O53">
        <v>53</v>
      </c>
      <c r="P53" t="s">
        <v>9225</v>
      </c>
      <c r="Q53">
        <v>26</v>
      </c>
      <c r="R53">
        <v>6</v>
      </c>
      <c r="S53" t="s">
        <v>9255</v>
      </c>
      <c r="T53" t="s">
        <v>9264</v>
      </c>
      <c r="U53" t="s">
        <v>9283</v>
      </c>
      <c r="V53" t="str" cm="1">
        <f t="array" ref="V53">_xlfn.IFS(Hospital_Emergency_Room_Data[[#This Row],[Day]]&lt;=10,"Start(1-10)",Hospital_Emergency_Room_Data[[#This Row],[Day]]&lt;=20,"Middle(11-20)",Hospital_Emergency_Room_Data[[#This Row],[Day]]&gt;20,"End(21-30)")</f>
        <v>End(21-30)</v>
      </c>
    </row>
    <row r="54" spans="1:22">
      <c r="A54">
        <v>407451728</v>
      </c>
      <c r="B54" t="s">
        <v>73</v>
      </c>
      <c r="C54" s="1">
        <v>45427</v>
      </c>
      <c r="D54" t="str">
        <f>TEXT(Hospital_Emergency_Room_Data[[#This Row],[Patient Admission Date]],"mmm")</f>
        <v>May</v>
      </c>
      <c r="E54">
        <f>YEAR(Hospital_Emergency_Room_Data[[#This Row],[Patient Admission Date]])</f>
        <v>2024</v>
      </c>
      <c r="F54" s="2">
        <v>0.88194444444444442</v>
      </c>
      <c r="G54" s="8" t="str">
        <f>TEXT(Hospital_Emergency_Room_Data[[#This Row],[Patient Admission Date]],"dddd")</f>
        <v>Wednesday</v>
      </c>
      <c r="H54" t="s">
        <v>9208</v>
      </c>
      <c r="I54">
        <v>45</v>
      </c>
      <c r="J54" s="5" t="s">
        <v>9219</v>
      </c>
      <c r="K54" t="s">
        <v>18</v>
      </c>
      <c r="L54" t="s">
        <v>9281</v>
      </c>
      <c r="M54" t="s">
        <v>9209</v>
      </c>
      <c r="O54">
        <v>37</v>
      </c>
      <c r="P54" t="s">
        <v>9225</v>
      </c>
      <c r="Q54">
        <v>15</v>
      </c>
      <c r="R54">
        <v>21</v>
      </c>
      <c r="S54" t="s">
        <v>9256</v>
      </c>
      <c r="T54" t="s">
        <v>9262</v>
      </c>
      <c r="U54" t="s">
        <v>9300</v>
      </c>
      <c r="V54" t="str" cm="1">
        <f t="array" ref="V54">_xlfn.IFS(Hospital_Emergency_Room_Data[[#This Row],[Day]]&lt;=10,"Start(1-10)",Hospital_Emergency_Room_Data[[#This Row],[Day]]&lt;=20,"Middle(11-20)",Hospital_Emergency_Room_Data[[#This Row],[Day]]&gt;20,"End(21-30)")</f>
        <v>Middle(11-20)</v>
      </c>
    </row>
    <row r="55" spans="1:22">
      <c r="A55">
        <v>354759525</v>
      </c>
      <c r="B55" t="s">
        <v>74</v>
      </c>
      <c r="C55" s="1">
        <v>45560</v>
      </c>
      <c r="D55" t="str">
        <f>TEXT(Hospital_Emergency_Room_Data[[#This Row],[Patient Admission Date]],"mmm")</f>
        <v>Sep</v>
      </c>
      <c r="E55">
        <f>YEAR(Hospital_Emergency_Room_Data[[#This Row],[Patient Admission Date]])</f>
        <v>2024</v>
      </c>
      <c r="F55" s="2">
        <v>0.6743055555555556</v>
      </c>
      <c r="G55" s="8" t="str">
        <f>TEXT(Hospital_Emergency_Room_Data[[#This Row],[Patient Admission Date]],"dddd")</f>
        <v>Wednesday</v>
      </c>
      <c r="H55" t="s">
        <v>41</v>
      </c>
      <c r="I55">
        <v>76</v>
      </c>
      <c r="J55" s="5" t="s">
        <v>9222</v>
      </c>
      <c r="K55" t="s">
        <v>12</v>
      </c>
      <c r="L55" t="s">
        <v>13</v>
      </c>
      <c r="M55" t="s">
        <v>9210</v>
      </c>
      <c r="O55">
        <v>19</v>
      </c>
      <c r="P55" t="s">
        <v>9226</v>
      </c>
      <c r="Q55">
        <v>25</v>
      </c>
      <c r="R55">
        <v>16</v>
      </c>
      <c r="S55" t="s">
        <v>9257</v>
      </c>
      <c r="T55" t="s">
        <v>9264</v>
      </c>
      <c r="U55" t="s">
        <v>9282</v>
      </c>
      <c r="V55" t="str" cm="1">
        <f t="array" ref="V55">_xlfn.IFS(Hospital_Emergency_Room_Data[[#This Row],[Day]]&lt;=10,"Start(1-10)",Hospital_Emergency_Room_Data[[#This Row],[Day]]&lt;=20,"Middle(11-20)",Hospital_Emergency_Room_Data[[#This Row],[Day]]&gt;20,"End(21-30)")</f>
        <v>End(21-30)</v>
      </c>
    </row>
    <row r="56" spans="1:22">
      <c r="A56">
        <v>298722588</v>
      </c>
      <c r="B56" t="s">
        <v>75</v>
      </c>
      <c r="C56" s="1">
        <v>45589</v>
      </c>
      <c r="D56" t="str">
        <f>TEXT(Hospital_Emergency_Room_Data[[#This Row],[Patient Admission Date]],"mmm")</f>
        <v>Oct</v>
      </c>
      <c r="E56">
        <f>YEAR(Hospital_Emergency_Room_Data[[#This Row],[Patient Admission Date]])</f>
        <v>2024</v>
      </c>
      <c r="F56" s="2">
        <v>0.20347222222222222</v>
      </c>
      <c r="G56" s="8" t="str">
        <f>TEXT(Hospital_Emergency_Room_Data[[#This Row],[Patient Admission Date]],"dddd")</f>
        <v>Thursday</v>
      </c>
      <c r="H56" t="s">
        <v>9208</v>
      </c>
      <c r="I56">
        <v>74</v>
      </c>
      <c r="J56" s="5" t="s">
        <v>9222</v>
      </c>
      <c r="K56" t="s">
        <v>21</v>
      </c>
      <c r="L56" t="s">
        <v>13</v>
      </c>
      <c r="M56" t="s">
        <v>9210</v>
      </c>
      <c r="N56">
        <v>9</v>
      </c>
      <c r="O56">
        <v>48</v>
      </c>
      <c r="P56" t="s">
        <v>9225</v>
      </c>
      <c r="Q56">
        <v>24</v>
      </c>
      <c r="R56">
        <v>4</v>
      </c>
      <c r="S56" t="s">
        <v>9258</v>
      </c>
      <c r="T56" t="s">
        <v>9264</v>
      </c>
      <c r="U56" t="s">
        <v>9283</v>
      </c>
      <c r="V56" t="str" cm="1">
        <f t="array" ref="V56">_xlfn.IFS(Hospital_Emergency_Room_Data[[#This Row],[Day]]&lt;=10,"Start(1-10)",Hospital_Emergency_Room_Data[[#This Row],[Day]]&lt;=20,"Middle(11-20)",Hospital_Emergency_Room_Data[[#This Row],[Day]]&gt;20,"End(21-30)")</f>
        <v>End(21-30)</v>
      </c>
    </row>
    <row r="57" spans="1:22">
      <c r="A57">
        <v>794743955</v>
      </c>
      <c r="B57" t="s">
        <v>76</v>
      </c>
      <c r="C57" s="1">
        <v>45580</v>
      </c>
      <c r="D57" t="str">
        <f>TEXT(Hospital_Emergency_Room_Data[[#This Row],[Patient Admission Date]],"mmm")</f>
        <v>Oct</v>
      </c>
      <c r="E57">
        <f>YEAR(Hospital_Emergency_Room_Data[[#This Row],[Patient Admission Date]])</f>
        <v>2024</v>
      </c>
      <c r="F57" s="2">
        <v>0.44513888888888886</v>
      </c>
      <c r="G57" s="8" t="str">
        <f>TEXT(Hospital_Emergency_Room_Data[[#This Row],[Patient Admission Date]],"dddd")</f>
        <v>Tuesday</v>
      </c>
      <c r="H57" t="s">
        <v>9208</v>
      </c>
      <c r="I57">
        <v>15</v>
      </c>
      <c r="J57" s="5" t="s">
        <v>9220</v>
      </c>
      <c r="K57" t="s">
        <v>32</v>
      </c>
      <c r="L57" t="s">
        <v>9281</v>
      </c>
      <c r="M57" t="s">
        <v>9210</v>
      </c>
      <c r="O57">
        <v>57</v>
      </c>
      <c r="P57" t="s">
        <v>9225</v>
      </c>
      <c r="Q57">
        <v>15</v>
      </c>
      <c r="R57">
        <v>10</v>
      </c>
      <c r="S57" t="s">
        <v>9255</v>
      </c>
      <c r="T57" t="s">
        <v>9262</v>
      </c>
      <c r="U57" t="s">
        <v>9283</v>
      </c>
      <c r="V57" t="str" cm="1">
        <f t="array" ref="V57">_xlfn.IFS(Hospital_Emergency_Room_Data[[#This Row],[Day]]&lt;=10,"Start(1-10)",Hospital_Emergency_Room_Data[[#This Row],[Day]]&lt;=20,"Middle(11-20)",Hospital_Emergency_Room_Data[[#This Row],[Day]]&gt;20,"End(21-30)")</f>
        <v>Middle(11-20)</v>
      </c>
    </row>
    <row r="58" spans="1:22">
      <c r="A58">
        <v>213044901</v>
      </c>
      <c r="B58" t="s">
        <v>77</v>
      </c>
      <c r="C58" s="1">
        <v>45404</v>
      </c>
      <c r="D58" t="str">
        <f>TEXT(Hospital_Emergency_Room_Data[[#This Row],[Patient Admission Date]],"mmm")</f>
        <v>Apr</v>
      </c>
      <c r="E58">
        <f>YEAR(Hospital_Emergency_Room_Data[[#This Row],[Patient Admission Date]])</f>
        <v>2024</v>
      </c>
      <c r="F58" s="2">
        <v>0.2076388888888889</v>
      </c>
      <c r="G58" s="8" t="str">
        <f>TEXT(Hospital_Emergency_Room_Data[[#This Row],[Patient Admission Date]],"dddd")</f>
        <v>Monday</v>
      </c>
      <c r="H58" t="s">
        <v>9208</v>
      </c>
      <c r="I58">
        <v>21</v>
      </c>
      <c r="J58" s="5" t="s">
        <v>9220</v>
      </c>
      <c r="K58" t="s">
        <v>18</v>
      </c>
      <c r="L58" t="s">
        <v>9281</v>
      </c>
      <c r="M58" t="s">
        <v>9210</v>
      </c>
      <c r="O58">
        <v>13</v>
      </c>
      <c r="P58" t="s">
        <v>9226</v>
      </c>
      <c r="Q58">
        <v>22</v>
      </c>
      <c r="R58">
        <v>4</v>
      </c>
      <c r="S58" t="s">
        <v>9258</v>
      </c>
      <c r="T58" t="s">
        <v>9264</v>
      </c>
      <c r="U58" t="s">
        <v>9282</v>
      </c>
      <c r="V58" t="str" cm="1">
        <f t="array" ref="V58">_xlfn.IFS(Hospital_Emergency_Room_Data[[#This Row],[Day]]&lt;=10,"Start(1-10)",Hospital_Emergency_Room_Data[[#This Row],[Day]]&lt;=20,"Middle(11-20)",Hospital_Emergency_Room_Data[[#This Row],[Day]]&gt;20,"End(21-30)")</f>
        <v>End(21-30)</v>
      </c>
    </row>
    <row r="59" spans="1:22">
      <c r="A59">
        <v>683465079</v>
      </c>
      <c r="B59" t="s">
        <v>78</v>
      </c>
      <c r="C59" s="1">
        <v>45356</v>
      </c>
      <c r="D59" t="str">
        <f>TEXT(Hospital_Emergency_Room_Data[[#This Row],[Patient Admission Date]],"mmm")</f>
        <v>Mar</v>
      </c>
      <c r="E59">
        <f>YEAR(Hospital_Emergency_Room_Data[[#This Row],[Patient Admission Date]])</f>
        <v>2024</v>
      </c>
      <c r="F59" s="2">
        <v>0.58402777777777781</v>
      </c>
      <c r="G59" s="8" t="str">
        <f>TEXT(Hospital_Emergency_Room_Data[[#This Row],[Patient Admission Date]],"dddd")</f>
        <v>Tuesday</v>
      </c>
      <c r="H59" t="s">
        <v>9208</v>
      </c>
      <c r="I59">
        <v>47</v>
      </c>
      <c r="J59" s="5" t="s">
        <v>9219</v>
      </c>
      <c r="K59" t="s">
        <v>32</v>
      </c>
      <c r="L59" t="s">
        <v>13</v>
      </c>
      <c r="M59" t="s">
        <v>9209</v>
      </c>
      <c r="O59">
        <v>45</v>
      </c>
      <c r="P59" t="s">
        <v>9225</v>
      </c>
      <c r="Q59">
        <v>5</v>
      </c>
      <c r="R59">
        <v>14</v>
      </c>
      <c r="S59" t="s">
        <v>9257</v>
      </c>
      <c r="T59" t="s">
        <v>9263</v>
      </c>
      <c r="U59" t="s">
        <v>9300</v>
      </c>
      <c r="V59" t="str" cm="1">
        <f t="array" ref="V59">_xlfn.IFS(Hospital_Emergency_Room_Data[[#This Row],[Day]]&lt;=10,"Start(1-10)",Hospital_Emergency_Room_Data[[#This Row],[Day]]&lt;=20,"Middle(11-20)",Hospital_Emergency_Room_Data[[#This Row],[Day]]&gt;20,"End(21-30)")</f>
        <v>Start(1-10)</v>
      </c>
    </row>
    <row r="60" spans="1:22">
      <c r="A60">
        <v>843560384</v>
      </c>
      <c r="B60" t="s">
        <v>79</v>
      </c>
      <c r="C60" s="1">
        <v>45459</v>
      </c>
      <c r="D60" t="str">
        <f>TEXT(Hospital_Emergency_Room_Data[[#This Row],[Patient Admission Date]],"mmm")</f>
        <v>Jun</v>
      </c>
      <c r="E60">
        <f>YEAR(Hospital_Emergency_Room_Data[[#This Row],[Patient Admission Date]])</f>
        <v>2024</v>
      </c>
      <c r="F60" s="2">
        <v>0.70833333333333337</v>
      </c>
      <c r="G60" s="8" t="str">
        <f>TEXT(Hospital_Emergency_Room_Data[[#This Row],[Patient Admission Date]],"dddd")</f>
        <v>Sunday</v>
      </c>
      <c r="H60" t="s">
        <v>9208</v>
      </c>
      <c r="I60">
        <v>60</v>
      </c>
      <c r="J60" s="5" t="s">
        <v>9217</v>
      </c>
      <c r="K60" t="s">
        <v>18</v>
      </c>
      <c r="L60" t="s">
        <v>9281</v>
      </c>
      <c r="M60" t="s">
        <v>9210</v>
      </c>
      <c r="O60">
        <v>41</v>
      </c>
      <c r="P60" t="s">
        <v>9225</v>
      </c>
      <c r="Q60">
        <v>16</v>
      </c>
      <c r="R60">
        <v>17</v>
      </c>
      <c r="S60" t="s">
        <v>9257</v>
      </c>
      <c r="T60" t="s">
        <v>9262</v>
      </c>
      <c r="U60" t="s">
        <v>9300</v>
      </c>
      <c r="V60" t="str" cm="1">
        <f t="array" ref="V60">_xlfn.IFS(Hospital_Emergency_Room_Data[[#This Row],[Day]]&lt;=10,"Start(1-10)",Hospital_Emergency_Room_Data[[#This Row],[Day]]&lt;=20,"Middle(11-20)",Hospital_Emergency_Room_Data[[#This Row],[Day]]&gt;20,"End(21-30)")</f>
        <v>Middle(11-20)</v>
      </c>
    </row>
    <row r="61" spans="1:22">
      <c r="A61">
        <v>882391200</v>
      </c>
      <c r="B61" t="s">
        <v>80</v>
      </c>
      <c r="C61" s="1">
        <v>45188</v>
      </c>
      <c r="D61" t="str">
        <f>TEXT(Hospital_Emergency_Room_Data[[#This Row],[Patient Admission Date]],"mmm")</f>
        <v>Sep</v>
      </c>
      <c r="E61">
        <f>YEAR(Hospital_Emergency_Room_Data[[#This Row],[Patient Admission Date]])</f>
        <v>2023</v>
      </c>
      <c r="F61" s="2">
        <v>0.22152777777777777</v>
      </c>
      <c r="G61" s="8" t="str">
        <f>TEXT(Hospital_Emergency_Room_Data[[#This Row],[Patient Admission Date]],"dddd")</f>
        <v>Tuesday</v>
      </c>
      <c r="H61" t="s">
        <v>9208</v>
      </c>
      <c r="I61">
        <v>10</v>
      </c>
      <c r="J61" s="5" t="s">
        <v>9221</v>
      </c>
      <c r="K61" t="s">
        <v>21</v>
      </c>
      <c r="L61" t="s">
        <v>16</v>
      </c>
      <c r="M61" t="s">
        <v>9209</v>
      </c>
      <c r="O61">
        <v>55</v>
      </c>
      <c r="P61" t="s">
        <v>9225</v>
      </c>
      <c r="Q61">
        <v>19</v>
      </c>
      <c r="R61">
        <v>5</v>
      </c>
      <c r="S61" t="s">
        <v>9258</v>
      </c>
      <c r="T61" t="s">
        <v>9262</v>
      </c>
      <c r="U61" t="s">
        <v>9283</v>
      </c>
      <c r="V61" t="str" cm="1">
        <f t="array" ref="V61">_xlfn.IFS(Hospital_Emergency_Room_Data[[#This Row],[Day]]&lt;=10,"Start(1-10)",Hospital_Emergency_Room_Data[[#This Row],[Day]]&lt;=20,"Middle(11-20)",Hospital_Emergency_Room_Data[[#This Row],[Day]]&gt;20,"End(21-30)")</f>
        <v>Middle(11-20)</v>
      </c>
    </row>
    <row r="62" spans="1:22">
      <c r="A62">
        <v>697903233</v>
      </c>
      <c r="B62" t="s">
        <v>81</v>
      </c>
      <c r="C62" s="1">
        <v>45374</v>
      </c>
      <c r="D62" t="str">
        <f>TEXT(Hospital_Emergency_Room_Data[[#This Row],[Patient Admission Date]],"mmm")</f>
        <v>Mar</v>
      </c>
      <c r="E62">
        <f>YEAR(Hospital_Emergency_Room_Data[[#This Row],[Patient Admission Date]])</f>
        <v>2024</v>
      </c>
      <c r="F62" s="2">
        <v>0.46736111111111112</v>
      </c>
      <c r="G62" s="8" t="str">
        <f>TEXT(Hospital_Emergency_Room_Data[[#This Row],[Patient Admission Date]],"dddd")</f>
        <v>Saturday</v>
      </c>
      <c r="H62" t="s">
        <v>9208</v>
      </c>
      <c r="I62">
        <v>54</v>
      </c>
      <c r="J62" s="5" t="s">
        <v>9219</v>
      </c>
      <c r="K62" t="s">
        <v>21</v>
      </c>
      <c r="L62" t="s">
        <v>9281</v>
      </c>
      <c r="M62" t="s">
        <v>9209</v>
      </c>
      <c r="N62">
        <v>10</v>
      </c>
      <c r="O62">
        <v>58</v>
      </c>
      <c r="P62" t="s">
        <v>9225</v>
      </c>
      <c r="Q62">
        <v>23</v>
      </c>
      <c r="R62">
        <v>11</v>
      </c>
      <c r="S62" t="s">
        <v>9255</v>
      </c>
      <c r="T62" t="s">
        <v>9264</v>
      </c>
      <c r="U62" t="s">
        <v>9283</v>
      </c>
      <c r="V62" t="str" cm="1">
        <f t="array" ref="V62">_xlfn.IFS(Hospital_Emergency_Room_Data[[#This Row],[Day]]&lt;=10,"Start(1-10)",Hospital_Emergency_Room_Data[[#This Row],[Day]]&lt;=20,"Middle(11-20)",Hospital_Emergency_Room_Data[[#This Row],[Day]]&gt;20,"End(21-30)")</f>
        <v>End(21-30)</v>
      </c>
    </row>
    <row r="63" spans="1:22">
      <c r="A63">
        <v>481990791</v>
      </c>
      <c r="B63" t="s">
        <v>82</v>
      </c>
      <c r="C63" s="1">
        <v>45305</v>
      </c>
      <c r="D63" t="str">
        <f>TEXT(Hospital_Emergency_Room_Data[[#This Row],[Patient Admission Date]],"mmm")</f>
        <v>Jan</v>
      </c>
      <c r="E63">
        <f>YEAR(Hospital_Emergency_Room_Data[[#This Row],[Patient Admission Date]])</f>
        <v>2024</v>
      </c>
      <c r="F63" s="2">
        <v>0.25486111111111109</v>
      </c>
      <c r="G63" s="8" t="str">
        <f>TEXT(Hospital_Emergency_Room_Data[[#This Row],[Patient Admission Date]],"dddd")</f>
        <v>Sunday</v>
      </c>
      <c r="H63" t="s">
        <v>41</v>
      </c>
      <c r="I63">
        <v>15</v>
      </c>
      <c r="J63" s="5" t="s">
        <v>9220</v>
      </c>
      <c r="K63" t="s">
        <v>8</v>
      </c>
      <c r="L63" t="s">
        <v>9281</v>
      </c>
      <c r="M63" t="s">
        <v>9210</v>
      </c>
      <c r="N63">
        <v>7</v>
      </c>
      <c r="O63">
        <v>12</v>
      </c>
      <c r="P63" t="s">
        <v>9226</v>
      </c>
      <c r="Q63">
        <v>14</v>
      </c>
      <c r="R63">
        <v>6</v>
      </c>
      <c r="S63" t="s">
        <v>9255</v>
      </c>
      <c r="T63" t="s">
        <v>9265</v>
      </c>
      <c r="U63" t="s">
        <v>9282</v>
      </c>
      <c r="V63" t="str" cm="1">
        <f t="array" ref="V63">_xlfn.IFS(Hospital_Emergency_Room_Data[[#This Row],[Day]]&lt;=10,"Start(1-10)",Hospital_Emergency_Room_Data[[#This Row],[Day]]&lt;=20,"Middle(11-20)",Hospital_Emergency_Room_Data[[#This Row],[Day]]&gt;20,"End(21-30)")</f>
        <v>Middle(11-20)</v>
      </c>
    </row>
    <row r="64" spans="1:22">
      <c r="A64">
        <v>218420736</v>
      </c>
      <c r="B64" t="s">
        <v>83</v>
      </c>
      <c r="C64" s="1">
        <v>45408</v>
      </c>
      <c r="D64" t="str">
        <f>TEXT(Hospital_Emergency_Room_Data[[#This Row],[Patient Admission Date]],"mmm")</f>
        <v>Apr</v>
      </c>
      <c r="E64">
        <f>YEAR(Hospital_Emergency_Room_Data[[#This Row],[Patient Admission Date]])</f>
        <v>2024</v>
      </c>
      <c r="F64" s="2">
        <v>0.38819444444444445</v>
      </c>
      <c r="G64" s="8" t="str">
        <f>TEXT(Hospital_Emergency_Room_Data[[#This Row],[Patient Admission Date]],"dddd")</f>
        <v>Friday</v>
      </c>
      <c r="H64" t="s">
        <v>9208</v>
      </c>
      <c r="I64">
        <v>55</v>
      </c>
      <c r="J64" s="5" t="s">
        <v>9219</v>
      </c>
      <c r="K64" t="s">
        <v>32</v>
      </c>
      <c r="L64" t="s">
        <v>13</v>
      </c>
      <c r="M64" t="s">
        <v>9210</v>
      </c>
      <c r="O64">
        <v>30</v>
      </c>
      <c r="P64" t="s">
        <v>9225</v>
      </c>
      <c r="Q64">
        <v>26</v>
      </c>
      <c r="R64">
        <v>9</v>
      </c>
      <c r="S64" t="s">
        <v>9255</v>
      </c>
      <c r="T64" t="s">
        <v>9264</v>
      </c>
      <c r="U64" t="s">
        <v>9282</v>
      </c>
      <c r="V64" t="str" cm="1">
        <f t="array" ref="V64">_xlfn.IFS(Hospital_Emergency_Room_Data[[#This Row],[Day]]&lt;=10,"Start(1-10)",Hospital_Emergency_Room_Data[[#This Row],[Day]]&lt;=20,"Middle(11-20)",Hospital_Emergency_Room_Data[[#This Row],[Day]]&gt;20,"End(21-30)")</f>
        <v>End(21-30)</v>
      </c>
    </row>
    <row r="65" spans="1:22">
      <c r="A65">
        <v>111194529</v>
      </c>
      <c r="B65" t="s">
        <v>84</v>
      </c>
      <c r="C65" s="1">
        <v>45146</v>
      </c>
      <c r="D65" t="str">
        <f>TEXT(Hospital_Emergency_Room_Data[[#This Row],[Patient Admission Date]],"mmm")</f>
        <v>Aug</v>
      </c>
      <c r="E65">
        <f>YEAR(Hospital_Emergency_Room_Data[[#This Row],[Patient Admission Date]])</f>
        <v>2023</v>
      </c>
      <c r="F65" s="2">
        <v>0.47430555555555554</v>
      </c>
      <c r="G65" s="8" t="str">
        <f>TEXT(Hospital_Emergency_Room_Data[[#This Row],[Patient Admission Date]],"dddd")</f>
        <v>Tuesday</v>
      </c>
      <c r="H65" t="s">
        <v>9208</v>
      </c>
      <c r="I65">
        <v>11</v>
      </c>
      <c r="J65" s="5" t="s">
        <v>9221</v>
      </c>
      <c r="K65" t="s">
        <v>8</v>
      </c>
      <c r="L65" t="s">
        <v>13</v>
      </c>
      <c r="M65" t="s">
        <v>9209</v>
      </c>
      <c r="O65">
        <v>48</v>
      </c>
      <c r="P65" t="s">
        <v>9225</v>
      </c>
      <c r="Q65">
        <v>8</v>
      </c>
      <c r="R65">
        <v>11</v>
      </c>
      <c r="S65" t="s">
        <v>9255</v>
      </c>
      <c r="T65" t="s">
        <v>9265</v>
      </c>
      <c r="U65" t="s">
        <v>9283</v>
      </c>
      <c r="V65" t="str" cm="1">
        <f t="array" ref="V65">_xlfn.IFS(Hospital_Emergency_Room_Data[[#This Row],[Day]]&lt;=10,"Start(1-10)",Hospital_Emergency_Room_Data[[#This Row],[Day]]&lt;=20,"Middle(11-20)",Hospital_Emergency_Room_Data[[#This Row],[Day]]&gt;20,"End(21-30)")</f>
        <v>Start(1-10)</v>
      </c>
    </row>
    <row r="66" spans="1:22">
      <c r="A66">
        <v>490740642</v>
      </c>
      <c r="B66" t="s">
        <v>85</v>
      </c>
      <c r="C66" s="1">
        <v>45532</v>
      </c>
      <c r="D66" t="str">
        <f>TEXT(Hospital_Emergency_Room_Data[[#This Row],[Patient Admission Date]],"mmm")</f>
        <v>Aug</v>
      </c>
      <c r="E66">
        <f>YEAR(Hospital_Emergency_Room_Data[[#This Row],[Patient Admission Date]])</f>
        <v>2024</v>
      </c>
      <c r="F66" s="2">
        <v>0.94444444444444442</v>
      </c>
      <c r="G66" s="8" t="str">
        <f>TEXT(Hospital_Emergency_Room_Data[[#This Row],[Patient Admission Date]],"dddd")</f>
        <v>Wednesday</v>
      </c>
      <c r="H66" t="s">
        <v>9208</v>
      </c>
      <c r="I66">
        <v>7</v>
      </c>
      <c r="J66" s="5" t="s">
        <v>9221</v>
      </c>
      <c r="K66" t="s">
        <v>18</v>
      </c>
      <c r="L66" t="s">
        <v>9281</v>
      </c>
      <c r="M66" t="s">
        <v>9209</v>
      </c>
      <c r="O66">
        <v>31</v>
      </c>
      <c r="P66" t="s">
        <v>9225</v>
      </c>
      <c r="Q66">
        <v>28</v>
      </c>
      <c r="R66">
        <v>22</v>
      </c>
      <c r="S66" t="s">
        <v>9256</v>
      </c>
      <c r="T66" t="s">
        <v>9264</v>
      </c>
      <c r="U66" t="s">
        <v>9300</v>
      </c>
      <c r="V66" t="str" cm="1">
        <f t="array" ref="V66">_xlfn.IFS(Hospital_Emergency_Room_Data[[#This Row],[Day]]&lt;=10,"Start(1-10)",Hospital_Emergency_Room_Data[[#This Row],[Day]]&lt;=20,"Middle(11-20)",Hospital_Emergency_Room_Data[[#This Row],[Day]]&gt;20,"End(21-30)")</f>
        <v>End(21-30)</v>
      </c>
    </row>
    <row r="67" spans="1:22">
      <c r="A67">
        <v>498998689</v>
      </c>
      <c r="B67" t="s">
        <v>86</v>
      </c>
      <c r="C67" s="1">
        <v>45152</v>
      </c>
      <c r="D67" t="str">
        <f>TEXT(Hospital_Emergency_Room_Data[[#This Row],[Patient Admission Date]],"mmm")</f>
        <v>Aug</v>
      </c>
      <c r="E67">
        <f>YEAR(Hospital_Emergency_Room_Data[[#This Row],[Patient Admission Date]])</f>
        <v>2023</v>
      </c>
      <c r="F67" s="2">
        <v>0.47361111111111109</v>
      </c>
      <c r="G67" s="8" t="str">
        <f>TEXT(Hospital_Emergency_Room_Data[[#This Row],[Patient Admission Date]],"dddd")</f>
        <v>Monday</v>
      </c>
      <c r="H67" t="s">
        <v>9208</v>
      </c>
      <c r="I67">
        <v>49</v>
      </c>
      <c r="J67" s="5" t="s">
        <v>9219</v>
      </c>
      <c r="K67" t="s">
        <v>29</v>
      </c>
      <c r="L67" t="s">
        <v>9281</v>
      </c>
      <c r="M67" t="s">
        <v>9210</v>
      </c>
      <c r="O67">
        <v>18</v>
      </c>
      <c r="P67" t="s">
        <v>9226</v>
      </c>
      <c r="Q67">
        <v>14</v>
      </c>
      <c r="R67">
        <v>11</v>
      </c>
      <c r="S67" t="s">
        <v>9255</v>
      </c>
      <c r="T67" t="s">
        <v>9265</v>
      </c>
      <c r="U67" t="s">
        <v>9282</v>
      </c>
      <c r="V67" t="str" cm="1">
        <f t="array" ref="V67">_xlfn.IFS(Hospital_Emergency_Room_Data[[#This Row],[Day]]&lt;=10,"Start(1-10)",Hospital_Emergency_Room_Data[[#This Row],[Day]]&lt;=20,"Middle(11-20)",Hospital_Emergency_Room_Data[[#This Row],[Day]]&gt;20,"End(21-30)")</f>
        <v>Middle(11-20)</v>
      </c>
    </row>
    <row r="68" spans="1:22">
      <c r="A68">
        <v>705012168</v>
      </c>
      <c r="B68" t="s">
        <v>87</v>
      </c>
      <c r="C68" s="1">
        <v>45182</v>
      </c>
      <c r="D68" t="str">
        <f>TEXT(Hospital_Emergency_Room_Data[[#This Row],[Patient Admission Date]],"mmm")</f>
        <v>Sep</v>
      </c>
      <c r="E68">
        <f>YEAR(Hospital_Emergency_Room_Data[[#This Row],[Patient Admission Date]])</f>
        <v>2023</v>
      </c>
      <c r="F68" s="2">
        <v>0.87152777777777779</v>
      </c>
      <c r="G68" s="8" t="str">
        <f>TEXT(Hospital_Emergency_Room_Data[[#This Row],[Patient Admission Date]],"dddd")</f>
        <v>Wednesday</v>
      </c>
      <c r="H68" t="s">
        <v>41</v>
      </c>
      <c r="I68">
        <v>70</v>
      </c>
      <c r="J68" s="5" t="s">
        <v>9222</v>
      </c>
      <c r="K68" t="s">
        <v>12</v>
      </c>
      <c r="L68" t="s">
        <v>13</v>
      </c>
      <c r="M68" t="s">
        <v>9210</v>
      </c>
      <c r="O68">
        <v>55</v>
      </c>
      <c r="P68" t="s">
        <v>9225</v>
      </c>
      <c r="Q68">
        <v>13</v>
      </c>
      <c r="R68">
        <v>20</v>
      </c>
      <c r="S68" t="s">
        <v>9256</v>
      </c>
      <c r="T68" t="s">
        <v>9265</v>
      </c>
      <c r="U68" t="s">
        <v>9283</v>
      </c>
      <c r="V68" t="str" cm="1">
        <f t="array" ref="V68">_xlfn.IFS(Hospital_Emergency_Room_Data[[#This Row],[Day]]&lt;=10,"Start(1-10)",Hospital_Emergency_Room_Data[[#This Row],[Day]]&lt;=20,"Middle(11-20)",Hospital_Emergency_Room_Data[[#This Row],[Day]]&gt;20,"End(21-30)")</f>
        <v>Middle(11-20)</v>
      </c>
    </row>
    <row r="69" spans="1:22">
      <c r="A69">
        <v>119285124</v>
      </c>
      <c r="B69" t="s">
        <v>88</v>
      </c>
      <c r="C69" s="1">
        <v>45034</v>
      </c>
      <c r="D69" t="str">
        <f>TEXT(Hospital_Emergency_Room_Data[[#This Row],[Patient Admission Date]],"mmm")</f>
        <v>Apr</v>
      </c>
      <c r="E69">
        <f>YEAR(Hospital_Emergency_Room_Data[[#This Row],[Patient Admission Date]])</f>
        <v>2023</v>
      </c>
      <c r="F69" s="2">
        <v>0.62291666666666667</v>
      </c>
      <c r="G69" s="8" t="str">
        <f>TEXT(Hospital_Emergency_Room_Data[[#This Row],[Patient Admission Date]],"dddd")</f>
        <v>Tuesday</v>
      </c>
      <c r="H69" t="s">
        <v>41</v>
      </c>
      <c r="I69">
        <v>16</v>
      </c>
      <c r="J69" s="5" t="s">
        <v>9220</v>
      </c>
      <c r="K69" t="s">
        <v>18</v>
      </c>
      <c r="L69" t="s">
        <v>13</v>
      </c>
      <c r="M69" t="s">
        <v>9210</v>
      </c>
      <c r="O69">
        <v>51</v>
      </c>
      <c r="P69" t="s">
        <v>9225</v>
      </c>
      <c r="Q69">
        <v>18</v>
      </c>
      <c r="R69">
        <v>14</v>
      </c>
      <c r="S69" t="s">
        <v>9257</v>
      </c>
      <c r="T69" t="s">
        <v>9262</v>
      </c>
      <c r="U69" t="s">
        <v>9283</v>
      </c>
      <c r="V69" t="str" cm="1">
        <f t="array" ref="V69">_xlfn.IFS(Hospital_Emergency_Room_Data[[#This Row],[Day]]&lt;=10,"Start(1-10)",Hospital_Emergency_Room_Data[[#This Row],[Day]]&lt;=20,"Middle(11-20)",Hospital_Emergency_Room_Data[[#This Row],[Day]]&gt;20,"End(21-30)")</f>
        <v>Middle(11-20)</v>
      </c>
    </row>
    <row r="70" spans="1:22">
      <c r="A70">
        <v>509882899</v>
      </c>
      <c r="B70" t="s">
        <v>89</v>
      </c>
      <c r="C70" s="1">
        <v>45192</v>
      </c>
      <c r="D70" t="str">
        <f>TEXT(Hospital_Emergency_Room_Data[[#This Row],[Patient Admission Date]],"mmm")</f>
        <v>Sep</v>
      </c>
      <c r="E70">
        <f>YEAR(Hospital_Emergency_Room_Data[[#This Row],[Patient Admission Date]])</f>
        <v>2023</v>
      </c>
      <c r="F70" s="2">
        <v>0.99375000000000002</v>
      </c>
      <c r="G70" s="8" t="str">
        <f>TEXT(Hospital_Emergency_Room_Data[[#This Row],[Patient Admission Date]],"dddd")</f>
        <v>Saturday</v>
      </c>
      <c r="H70" t="s">
        <v>9208</v>
      </c>
      <c r="I70">
        <v>14</v>
      </c>
      <c r="J70" s="5" t="s">
        <v>9221</v>
      </c>
      <c r="K70" t="s">
        <v>21</v>
      </c>
      <c r="L70" t="s">
        <v>16</v>
      </c>
      <c r="M70" t="s">
        <v>9210</v>
      </c>
      <c r="N70">
        <v>4</v>
      </c>
      <c r="O70">
        <v>23</v>
      </c>
      <c r="P70" t="s">
        <v>9226</v>
      </c>
      <c r="Q70">
        <v>23</v>
      </c>
      <c r="R70">
        <v>23</v>
      </c>
      <c r="S70" t="s">
        <v>9256</v>
      </c>
      <c r="T70" t="s">
        <v>9264</v>
      </c>
      <c r="U70" t="s">
        <v>9282</v>
      </c>
      <c r="V70" t="str" cm="1">
        <f t="array" ref="V70">_xlfn.IFS(Hospital_Emergency_Room_Data[[#This Row],[Day]]&lt;=10,"Start(1-10)",Hospital_Emergency_Room_Data[[#This Row],[Day]]&lt;=20,"Middle(11-20)",Hospital_Emergency_Room_Data[[#This Row],[Day]]&gt;20,"End(21-30)")</f>
        <v>End(21-30)</v>
      </c>
    </row>
    <row r="71" spans="1:22">
      <c r="A71">
        <v>258482258</v>
      </c>
      <c r="B71" t="s">
        <v>90</v>
      </c>
      <c r="C71" s="1">
        <v>45099</v>
      </c>
      <c r="D71" t="str">
        <f>TEXT(Hospital_Emergency_Room_Data[[#This Row],[Patient Admission Date]],"mmm")</f>
        <v>Jun</v>
      </c>
      <c r="E71">
        <f>YEAR(Hospital_Emergency_Room_Data[[#This Row],[Patient Admission Date]])</f>
        <v>2023</v>
      </c>
      <c r="F71" s="2">
        <v>0.98124999999999996</v>
      </c>
      <c r="G71" s="8" t="str">
        <f>TEXT(Hospital_Emergency_Room_Data[[#This Row],[Patient Admission Date]],"dddd")</f>
        <v>Thursday</v>
      </c>
      <c r="H71" t="s">
        <v>9208</v>
      </c>
      <c r="I71">
        <v>41</v>
      </c>
      <c r="J71" s="5" t="s">
        <v>9223</v>
      </c>
      <c r="K71" t="s">
        <v>12</v>
      </c>
      <c r="L71" t="s">
        <v>9281</v>
      </c>
      <c r="M71" t="s">
        <v>9209</v>
      </c>
      <c r="N71">
        <v>4</v>
      </c>
      <c r="O71">
        <v>46</v>
      </c>
      <c r="P71" t="s">
        <v>9225</v>
      </c>
      <c r="Q71">
        <v>22</v>
      </c>
      <c r="R71">
        <v>23</v>
      </c>
      <c r="S71" t="s">
        <v>9256</v>
      </c>
      <c r="T71" t="s">
        <v>9264</v>
      </c>
      <c r="U71" t="s">
        <v>9283</v>
      </c>
      <c r="V71" t="str" cm="1">
        <f t="array" ref="V71">_xlfn.IFS(Hospital_Emergency_Room_Data[[#This Row],[Day]]&lt;=10,"Start(1-10)",Hospital_Emergency_Room_Data[[#This Row],[Day]]&lt;=20,"Middle(11-20)",Hospital_Emergency_Room_Data[[#This Row],[Day]]&gt;20,"End(21-30)")</f>
        <v>End(21-30)</v>
      </c>
    </row>
    <row r="72" spans="1:22">
      <c r="A72">
        <v>369335075</v>
      </c>
      <c r="B72" t="s">
        <v>91</v>
      </c>
      <c r="C72" s="1">
        <v>45219</v>
      </c>
      <c r="D72" t="str">
        <f>TEXT(Hospital_Emergency_Room_Data[[#This Row],[Patient Admission Date]],"mmm")</f>
        <v>Oct</v>
      </c>
      <c r="E72">
        <f>YEAR(Hospital_Emergency_Room_Data[[#This Row],[Patient Admission Date]])</f>
        <v>2023</v>
      </c>
      <c r="F72" s="2">
        <v>3.3333333333333333E-2</v>
      </c>
      <c r="G72" s="8" t="str">
        <f>TEXT(Hospital_Emergency_Room_Data[[#This Row],[Patient Admission Date]],"dddd")</f>
        <v>Friday</v>
      </c>
      <c r="H72" t="s">
        <v>9208</v>
      </c>
      <c r="I72">
        <v>8</v>
      </c>
      <c r="J72" s="5" t="s">
        <v>9221</v>
      </c>
      <c r="K72" t="s">
        <v>12</v>
      </c>
      <c r="L72" t="s">
        <v>9281</v>
      </c>
      <c r="M72" t="s">
        <v>9209</v>
      </c>
      <c r="O72">
        <v>37</v>
      </c>
      <c r="P72" t="s">
        <v>9225</v>
      </c>
      <c r="Q72">
        <v>20</v>
      </c>
      <c r="R72">
        <v>0</v>
      </c>
      <c r="S72" t="s">
        <v>9258</v>
      </c>
      <c r="T72" t="s">
        <v>9262</v>
      </c>
      <c r="U72" t="s">
        <v>9300</v>
      </c>
      <c r="V72" t="str" cm="1">
        <f t="array" ref="V72">_xlfn.IFS(Hospital_Emergency_Room_Data[[#This Row],[Day]]&lt;=10,"Start(1-10)",Hospital_Emergency_Room_Data[[#This Row],[Day]]&lt;=20,"Middle(11-20)",Hospital_Emergency_Room_Data[[#This Row],[Day]]&gt;20,"End(21-30)")</f>
        <v>Middle(11-20)</v>
      </c>
    </row>
    <row r="73" spans="1:22">
      <c r="A73">
        <v>643903414</v>
      </c>
      <c r="B73" t="s">
        <v>92</v>
      </c>
      <c r="C73" s="1">
        <v>45573</v>
      </c>
      <c r="D73" t="str">
        <f>TEXT(Hospital_Emergency_Room_Data[[#This Row],[Patient Admission Date]],"mmm")</f>
        <v>Oct</v>
      </c>
      <c r="E73">
        <f>YEAR(Hospital_Emergency_Room_Data[[#This Row],[Patient Admission Date]])</f>
        <v>2024</v>
      </c>
      <c r="F73" s="2">
        <v>0.66041666666666665</v>
      </c>
      <c r="G73" s="8" t="str">
        <f>TEXT(Hospital_Emergency_Room_Data[[#This Row],[Patient Admission Date]],"dddd")</f>
        <v>Tuesday</v>
      </c>
      <c r="H73" t="s">
        <v>9208</v>
      </c>
      <c r="I73">
        <v>64</v>
      </c>
      <c r="J73" s="5" t="s">
        <v>9217</v>
      </c>
      <c r="K73" t="s">
        <v>29</v>
      </c>
      <c r="L73" t="s">
        <v>9281</v>
      </c>
      <c r="M73" t="s">
        <v>9209</v>
      </c>
      <c r="O73">
        <v>59</v>
      </c>
      <c r="P73" t="s">
        <v>9225</v>
      </c>
      <c r="Q73">
        <v>8</v>
      </c>
      <c r="R73">
        <v>15</v>
      </c>
      <c r="S73" t="s">
        <v>9257</v>
      </c>
      <c r="T73" t="s">
        <v>9265</v>
      </c>
      <c r="U73" t="s">
        <v>9283</v>
      </c>
      <c r="V73" t="str" cm="1">
        <f t="array" ref="V73">_xlfn.IFS(Hospital_Emergency_Room_Data[[#This Row],[Day]]&lt;=10,"Start(1-10)",Hospital_Emergency_Room_Data[[#This Row],[Day]]&lt;=20,"Middle(11-20)",Hospital_Emergency_Room_Data[[#This Row],[Day]]&gt;20,"End(21-30)")</f>
        <v>Start(1-10)</v>
      </c>
    </row>
    <row r="74" spans="1:22">
      <c r="A74">
        <v>412296293</v>
      </c>
      <c r="B74" t="s">
        <v>93</v>
      </c>
      <c r="C74" s="1">
        <v>45423</v>
      </c>
      <c r="D74" t="str">
        <f>TEXT(Hospital_Emergency_Room_Data[[#This Row],[Patient Admission Date]],"mmm")</f>
        <v>May</v>
      </c>
      <c r="E74">
        <f>YEAR(Hospital_Emergency_Room_Data[[#This Row],[Patient Admission Date]])</f>
        <v>2024</v>
      </c>
      <c r="F74" s="2">
        <v>0.66111111111111109</v>
      </c>
      <c r="G74" s="8" t="str">
        <f>TEXT(Hospital_Emergency_Room_Data[[#This Row],[Patient Admission Date]],"dddd")</f>
        <v>Saturday</v>
      </c>
      <c r="H74" t="s">
        <v>41</v>
      </c>
      <c r="I74">
        <v>76</v>
      </c>
      <c r="J74" s="5" t="s">
        <v>9222</v>
      </c>
      <c r="K74" t="s">
        <v>21</v>
      </c>
      <c r="L74" t="s">
        <v>25</v>
      </c>
      <c r="M74" t="s">
        <v>9210</v>
      </c>
      <c r="O74">
        <v>34</v>
      </c>
      <c r="P74" t="s">
        <v>9225</v>
      </c>
      <c r="Q74">
        <v>11</v>
      </c>
      <c r="R74">
        <v>15</v>
      </c>
      <c r="S74" t="s">
        <v>9257</v>
      </c>
      <c r="T74" t="s">
        <v>9265</v>
      </c>
      <c r="U74" t="s">
        <v>9300</v>
      </c>
      <c r="V74" t="str" cm="1">
        <f t="array" ref="V74">_xlfn.IFS(Hospital_Emergency_Room_Data[[#This Row],[Day]]&lt;=10,"Start(1-10)",Hospital_Emergency_Room_Data[[#This Row],[Day]]&lt;=20,"Middle(11-20)",Hospital_Emergency_Room_Data[[#This Row],[Day]]&gt;20,"End(21-30)")</f>
        <v>Middle(11-20)</v>
      </c>
    </row>
    <row r="75" spans="1:22">
      <c r="A75">
        <v>844819989</v>
      </c>
      <c r="B75" t="s">
        <v>94</v>
      </c>
      <c r="C75" s="1">
        <v>45373</v>
      </c>
      <c r="D75" t="str">
        <f>TEXT(Hospital_Emergency_Room_Data[[#This Row],[Patient Admission Date]],"mmm")</f>
        <v>Mar</v>
      </c>
      <c r="E75">
        <f>YEAR(Hospital_Emergency_Room_Data[[#This Row],[Patient Admission Date]])</f>
        <v>2024</v>
      </c>
      <c r="F75" s="2">
        <v>0.11666666666666667</v>
      </c>
      <c r="G75" s="8" t="str">
        <f>TEXT(Hospital_Emergency_Room_Data[[#This Row],[Patient Admission Date]],"dddd")</f>
        <v>Friday</v>
      </c>
      <c r="H75" t="s">
        <v>41</v>
      </c>
      <c r="I75">
        <v>17</v>
      </c>
      <c r="J75" s="5" t="s">
        <v>9220</v>
      </c>
      <c r="K75" t="s">
        <v>12</v>
      </c>
      <c r="L75" t="s">
        <v>13</v>
      </c>
      <c r="M75" t="s">
        <v>9210</v>
      </c>
      <c r="O75">
        <v>27</v>
      </c>
      <c r="P75" t="s">
        <v>9226</v>
      </c>
      <c r="Q75">
        <v>22</v>
      </c>
      <c r="R75">
        <v>2</v>
      </c>
      <c r="S75" t="s">
        <v>9258</v>
      </c>
      <c r="T75" t="s">
        <v>9264</v>
      </c>
      <c r="U75" t="s">
        <v>9282</v>
      </c>
      <c r="V75" t="str" cm="1">
        <f t="array" ref="V75">_xlfn.IFS(Hospital_Emergency_Room_Data[[#This Row],[Day]]&lt;=10,"Start(1-10)",Hospital_Emergency_Room_Data[[#This Row],[Day]]&lt;=20,"Middle(11-20)",Hospital_Emergency_Room_Data[[#This Row],[Day]]&gt;20,"End(21-30)")</f>
        <v>End(21-30)</v>
      </c>
    </row>
    <row r="76" spans="1:22">
      <c r="A76">
        <v>839138580</v>
      </c>
      <c r="B76" t="s">
        <v>95</v>
      </c>
      <c r="C76" s="1">
        <v>45174</v>
      </c>
      <c r="D76" t="str">
        <f>TEXT(Hospital_Emergency_Room_Data[[#This Row],[Patient Admission Date]],"mmm")</f>
        <v>Sep</v>
      </c>
      <c r="E76">
        <f>YEAR(Hospital_Emergency_Room_Data[[#This Row],[Patient Admission Date]])</f>
        <v>2023</v>
      </c>
      <c r="F76" s="2">
        <v>0.42916666666666664</v>
      </c>
      <c r="G76" s="8" t="str">
        <f>TEXT(Hospital_Emergency_Room_Data[[#This Row],[Patient Admission Date]],"dddd")</f>
        <v>Tuesday</v>
      </c>
      <c r="H76" t="s">
        <v>9208</v>
      </c>
      <c r="I76">
        <v>38</v>
      </c>
      <c r="J76" s="5" t="s">
        <v>9223</v>
      </c>
      <c r="K76" t="s">
        <v>21</v>
      </c>
      <c r="L76" t="s">
        <v>9281</v>
      </c>
      <c r="M76" t="s">
        <v>9209</v>
      </c>
      <c r="O76">
        <v>55</v>
      </c>
      <c r="P76" t="s">
        <v>9225</v>
      </c>
      <c r="Q76">
        <v>5</v>
      </c>
      <c r="R76">
        <v>10</v>
      </c>
      <c r="S76" t="s">
        <v>9255</v>
      </c>
      <c r="T76" t="s">
        <v>9263</v>
      </c>
      <c r="U76" t="s">
        <v>9283</v>
      </c>
      <c r="V76" t="str" cm="1">
        <f t="array" ref="V76">_xlfn.IFS(Hospital_Emergency_Room_Data[[#This Row],[Day]]&lt;=10,"Start(1-10)",Hospital_Emergency_Room_Data[[#This Row],[Day]]&lt;=20,"Middle(11-20)",Hospital_Emergency_Room_Data[[#This Row],[Day]]&gt;20,"End(21-30)")</f>
        <v>Start(1-10)</v>
      </c>
    </row>
    <row r="77" spans="1:22">
      <c r="A77">
        <v>367529587</v>
      </c>
      <c r="B77" t="s">
        <v>97</v>
      </c>
      <c r="C77" s="1">
        <v>45110</v>
      </c>
      <c r="D77" t="str">
        <f>TEXT(Hospital_Emergency_Room_Data[[#This Row],[Patient Admission Date]],"mmm")</f>
        <v>Jul</v>
      </c>
      <c r="E77">
        <f>YEAR(Hospital_Emergency_Room_Data[[#This Row],[Patient Admission Date]])</f>
        <v>2023</v>
      </c>
      <c r="F77" s="2">
        <v>0.8520833333333333</v>
      </c>
      <c r="G77" s="8" t="str">
        <f>TEXT(Hospital_Emergency_Room_Data[[#This Row],[Patient Admission Date]],"dddd")</f>
        <v>Monday</v>
      </c>
      <c r="H77" t="s">
        <v>41</v>
      </c>
      <c r="I77">
        <v>75</v>
      </c>
      <c r="J77" s="5" t="s">
        <v>9222</v>
      </c>
      <c r="K77" t="s">
        <v>8</v>
      </c>
      <c r="L77" t="s">
        <v>96</v>
      </c>
      <c r="M77" t="s">
        <v>9210</v>
      </c>
      <c r="O77">
        <v>34</v>
      </c>
      <c r="P77" t="s">
        <v>9225</v>
      </c>
      <c r="Q77">
        <v>3</v>
      </c>
      <c r="R77">
        <v>20</v>
      </c>
      <c r="S77" t="s">
        <v>9256</v>
      </c>
      <c r="T77" t="s">
        <v>9263</v>
      </c>
      <c r="U77" t="s">
        <v>9300</v>
      </c>
      <c r="V77" t="str" cm="1">
        <f t="array" ref="V77">_xlfn.IFS(Hospital_Emergency_Room_Data[[#This Row],[Day]]&lt;=10,"Start(1-10)",Hospital_Emergency_Room_Data[[#This Row],[Day]]&lt;=20,"Middle(11-20)",Hospital_Emergency_Room_Data[[#This Row],[Day]]&gt;20,"End(21-30)")</f>
        <v>Start(1-10)</v>
      </c>
    </row>
    <row r="78" spans="1:22">
      <c r="A78">
        <v>621856677</v>
      </c>
      <c r="B78" t="s">
        <v>98</v>
      </c>
      <c r="C78" s="1">
        <v>45420</v>
      </c>
      <c r="D78" t="str">
        <f>TEXT(Hospital_Emergency_Room_Data[[#This Row],[Patient Admission Date]],"mmm")</f>
        <v>May</v>
      </c>
      <c r="E78">
        <f>YEAR(Hospital_Emergency_Room_Data[[#This Row],[Patient Admission Date]])</f>
        <v>2024</v>
      </c>
      <c r="F78" s="2">
        <v>0.75208333333333333</v>
      </c>
      <c r="G78" s="8" t="str">
        <f>TEXT(Hospital_Emergency_Room_Data[[#This Row],[Patient Admission Date]],"dddd")</f>
        <v>Wednesday</v>
      </c>
      <c r="H78" t="s">
        <v>9208</v>
      </c>
      <c r="I78">
        <v>77</v>
      </c>
      <c r="J78" s="5" t="s">
        <v>9222</v>
      </c>
      <c r="K78" t="s">
        <v>10</v>
      </c>
      <c r="L78" t="s">
        <v>13</v>
      </c>
      <c r="M78" t="s">
        <v>9209</v>
      </c>
      <c r="N78">
        <v>0</v>
      </c>
      <c r="O78">
        <v>17</v>
      </c>
      <c r="P78" t="s">
        <v>9226</v>
      </c>
      <c r="Q78">
        <v>8</v>
      </c>
      <c r="R78">
        <v>18</v>
      </c>
      <c r="S78" t="s">
        <v>9256</v>
      </c>
      <c r="T78" t="s">
        <v>9265</v>
      </c>
      <c r="U78" t="s">
        <v>9282</v>
      </c>
      <c r="V78" t="str" cm="1">
        <f t="array" ref="V78">_xlfn.IFS(Hospital_Emergency_Room_Data[[#This Row],[Day]]&lt;=10,"Start(1-10)",Hospital_Emergency_Room_Data[[#This Row],[Day]]&lt;=20,"Middle(11-20)",Hospital_Emergency_Room_Data[[#This Row],[Day]]&gt;20,"End(21-30)")</f>
        <v>Start(1-10)</v>
      </c>
    </row>
    <row r="79" spans="1:22">
      <c r="A79">
        <v>563012494</v>
      </c>
      <c r="B79" t="s">
        <v>99</v>
      </c>
      <c r="C79" s="1">
        <v>45297</v>
      </c>
      <c r="D79" t="str">
        <f>TEXT(Hospital_Emergency_Room_Data[[#This Row],[Patient Admission Date]],"mmm")</f>
        <v>Jan</v>
      </c>
      <c r="E79">
        <f>YEAR(Hospital_Emergency_Room_Data[[#This Row],[Patient Admission Date]])</f>
        <v>2024</v>
      </c>
      <c r="F79" s="2">
        <v>0.86111111111111116</v>
      </c>
      <c r="G79" s="8" t="str">
        <f>TEXT(Hospital_Emergency_Room_Data[[#This Row],[Patient Admission Date]],"dddd")</f>
        <v>Saturday</v>
      </c>
      <c r="H79" t="s">
        <v>9208</v>
      </c>
      <c r="I79">
        <v>34</v>
      </c>
      <c r="J79" s="5" t="s">
        <v>9223</v>
      </c>
      <c r="K79" t="s">
        <v>18</v>
      </c>
      <c r="L79" t="s">
        <v>9281</v>
      </c>
      <c r="M79" t="s">
        <v>9210</v>
      </c>
      <c r="O79">
        <v>40</v>
      </c>
      <c r="P79" t="s">
        <v>9225</v>
      </c>
      <c r="Q79">
        <v>6</v>
      </c>
      <c r="R79">
        <v>20</v>
      </c>
      <c r="S79" t="s">
        <v>9256</v>
      </c>
      <c r="T79" t="s">
        <v>9263</v>
      </c>
      <c r="U79" t="s">
        <v>9300</v>
      </c>
      <c r="V79" t="str" cm="1">
        <f t="array" ref="V79">_xlfn.IFS(Hospital_Emergency_Room_Data[[#This Row],[Day]]&lt;=10,"Start(1-10)",Hospital_Emergency_Room_Data[[#This Row],[Day]]&lt;=20,"Middle(11-20)",Hospital_Emergency_Room_Data[[#This Row],[Day]]&gt;20,"End(21-30)")</f>
        <v>Start(1-10)</v>
      </c>
    </row>
    <row r="80" spans="1:22">
      <c r="A80">
        <v>570113903</v>
      </c>
      <c r="B80" t="s">
        <v>100</v>
      </c>
      <c r="C80" s="1">
        <v>45358</v>
      </c>
      <c r="D80" t="str">
        <f>TEXT(Hospital_Emergency_Room_Data[[#This Row],[Patient Admission Date]],"mmm")</f>
        <v>Mar</v>
      </c>
      <c r="E80">
        <f>YEAR(Hospital_Emergency_Room_Data[[#This Row],[Patient Admission Date]])</f>
        <v>2024</v>
      </c>
      <c r="F80" s="2">
        <v>0.41666666666666669</v>
      </c>
      <c r="G80" s="8" t="str">
        <f>TEXT(Hospital_Emergency_Room_Data[[#This Row],[Patient Admission Date]],"dddd")</f>
        <v>Thursday</v>
      </c>
      <c r="H80" t="s">
        <v>41</v>
      </c>
      <c r="I80">
        <v>26</v>
      </c>
      <c r="J80" s="5" t="s">
        <v>9220</v>
      </c>
      <c r="K80" t="s">
        <v>18</v>
      </c>
      <c r="L80" t="s">
        <v>96</v>
      </c>
      <c r="M80" t="s">
        <v>9210</v>
      </c>
      <c r="N80">
        <v>1</v>
      </c>
      <c r="O80">
        <v>16</v>
      </c>
      <c r="P80" t="s">
        <v>9226</v>
      </c>
      <c r="Q80">
        <v>7</v>
      </c>
      <c r="R80">
        <v>10</v>
      </c>
      <c r="S80" t="s">
        <v>9255</v>
      </c>
      <c r="T80" t="s">
        <v>9263</v>
      </c>
      <c r="U80" t="s">
        <v>9282</v>
      </c>
      <c r="V80" t="str" cm="1">
        <f t="array" ref="V80">_xlfn.IFS(Hospital_Emergency_Room_Data[[#This Row],[Day]]&lt;=10,"Start(1-10)",Hospital_Emergency_Room_Data[[#This Row],[Day]]&lt;=20,"Middle(11-20)",Hospital_Emergency_Room_Data[[#This Row],[Day]]&gt;20,"End(21-30)")</f>
        <v>Start(1-10)</v>
      </c>
    </row>
    <row r="81" spans="1:22">
      <c r="A81">
        <v>292458684</v>
      </c>
      <c r="B81" t="s">
        <v>101</v>
      </c>
      <c r="C81" s="1">
        <v>45033</v>
      </c>
      <c r="D81" t="str">
        <f>TEXT(Hospital_Emergency_Room_Data[[#This Row],[Patient Admission Date]],"mmm")</f>
        <v>Apr</v>
      </c>
      <c r="E81">
        <f>YEAR(Hospital_Emergency_Room_Data[[#This Row],[Patient Admission Date]])</f>
        <v>2023</v>
      </c>
      <c r="F81" s="2">
        <v>0.48402777777777778</v>
      </c>
      <c r="G81" s="8" t="str">
        <f>TEXT(Hospital_Emergency_Room_Data[[#This Row],[Patient Admission Date]],"dddd")</f>
        <v>Monday</v>
      </c>
      <c r="H81" t="s">
        <v>41</v>
      </c>
      <c r="I81">
        <v>51</v>
      </c>
      <c r="J81" s="5" t="s">
        <v>9219</v>
      </c>
      <c r="K81" t="s">
        <v>8</v>
      </c>
      <c r="L81" t="s">
        <v>13</v>
      </c>
      <c r="M81" t="s">
        <v>9210</v>
      </c>
      <c r="N81">
        <v>6</v>
      </c>
      <c r="O81">
        <v>25</v>
      </c>
      <c r="P81" t="s">
        <v>9226</v>
      </c>
      <c r="Q81">
        <v>17</v>
      </c>
      <c r="R81">
        <v>11</v>
      </c>
      <c r="S81" t="s">
        <v>9255</v>
      </c>
      <c r="T81" t="s">
        <v>9262</v>
      </c>
      <c r="U81" t="s">
        <v>9282</v>
      </c>
      <c r="V81" t="str" cm="1">
        <f t="array" ref="V81">_xlfn.IFS(Hospital_Emergency_Room_Data[[#This Row],[Day]]&lt;=10,"Start(1-10)",Hospital_Emergency_Room_Data[[#This Row],[Day]]&lt;=20,"Middle(11-20)",Hospital_Emergency_Room_Data[[#This Row],[Day]]&gt;20,"End(21-30)")</f>
        <v>Middle(11-20)</v>
      </c>
    </row>
    <row r="82" spans="1:22">
      <c r="A82">
        <v>721193123</v>
      </c>
      <c r="B82" t="s">
        <v>102</v>
      </c>
      <c r="C82" s="1">
        <v>45126</v>
      </c>
      <c r="D82" t="str">
        <f>TEXT(Hospital_Emergency_Room_Data[[#This Row],[Patient Admission Date]],"mmm")</f>
        <v>Jul</v>
      </c>
      <c r="E82">
        <f>YEAR(Hospital_Emergency_Room_Data[[#This Row],[Patient Admission Date]])</f>
        <v>2023</v>
      </c>
      <c r="F82" s="2">
        <v>0.14097222222222222</v>
      </c>
      <c r="G82" s="8" t="str">
        <f>TEXT(Hospital_Emergency_Room_Data[[#This Row],[Patient Admission Date]],"dddd")</f>
        <v>Wednesday</v>
      </c>
      <c r="H82" t="s">
        <v>41</v>
      </c>
      <c r="I82">
        <v>9</v>
      </c>
      <c r="J82" s="5" t="s">
        <v>9221</v>
      </c>
      <c r="K82" t="s">
        <v>12</v>
      </c>
      <c r="L82" t="s">
        <v>9281</v>
      </c>
      <c r="M82" t="s">
        <v>9209</v>
      </c>
      <c r="O82">
        <v>23</v>
      </c>
      <c r="P82" t="s">
        <v>9226</v>
      </c>
      <c r="Q82">
        <v>19</v>
      </c>
      <c r="R82">
        <v>3</v>
      </c>
      <c r="S82" t="s">
        <v>9258</v>
      </c>
      <c r="T82" t="s">
        <v>9262</v>
      </c>
      <c r="U82" t="s">
        <v>9282</v>
      </c>
      <c r="V82" t="str" cm="1">
        <f t="array" ref="V82">_xlfn.IFS(Hospital_Emergency_Room_Data[[#This Row],[Day]]&lt;=10,"Start(1-10)",Hospital_Emergency_Room_Data[[#This Row],[Day]]&lt;=20,"Middle(11-20)",Hospital_Emergency_Room_Data[[#This Row],[Day]]&gt;20,"End(21-30)")</f>
        <v>Middle(11-20)</v>
      </c>
    </row>
    <row r="83" spans="1:22">
      <c r="A83">
        <v>652339813</v>
      </c>
      <c r="B83" t="s">
        <v>103</v>
      </c>
      <c r="C83" s="1">
        <v>45458</v>
      </c>
      <c r="D83" t="str">
        <f>TEXT(Hospital_Emergency_Room_Data[[#This Row],[Patient Admission Date]],"mmm")</f>
        <v>Jun</v>
      </c>
      <c r="E83">
        <f>YEAR(Hospital_Emergency_Room_Data[[#This Row],[Patient Admission Date]])</f>
        <v>2024</v>
      </c>
      <c r="F83" s="2">
        <v>0.15694444444444444</v>
      </c>
      <c r="G83" s="8" t="str">
        <f>TEXT(Hospital_Emergency_Room_Data[[#This Row],[Patient Admission Date]],"dddd")</f>
        <v>Saturday</v>
      </c>
      <c r="H83" t="s">
        <v>41</v>
      </c>
      <c r="I83">
        <v>71</v>
      </c>
      <c r="J83" s="5" t="s">
        <v>9222</v>
      </c>
      <c r="K83" t="s">
        <v>21</v>
      </c>
      <c r="L83" t="s">
        <v>9281</v>
      </c>
      <c r="M83" t="s">
        <v>9210</v>
      </c>
      <c r="O83">
        <v>51</v>
      </c>
      <c r="P83" t="s">
        <v>9225</v>
      </c>
      <c r="Q83">
        <v>15</v>
      </c>
      <c r="R83">
        <v>3</v>
      </c>
      <c r="S83" t="s">
        <v>9258</v>
      </c>
      <c r="T83" t="s">
        <v>9262</v>
      </c>
      <c r="U83" t="s">
        <v>9283</v>
      </c>
      <c r="V83" t="str" cm="1">
        <f t="array" ref="V83">_xlfn.IFS(Hospital_Emergency_Room_Data[[#This Row],[Day]]&lt;=10,"Start(1-10)",Hospital_Emergency_Room_Data[[#This Row],[Day]]&lt;=20,"Middle(11-20)",Hospital_Emergency_Room_Data[[#This Row],[Day]]&gt;20,"End(21-30)")</f>
        <v>Middle(11-20)</v>
      </c>
    </row>
    <row r="84" spans="1:22">
      <c r="A84">
        <v>809146629</v>
      </c>
      <c r="B84" t="s">
        <v>104</v>
      </c>
      <c r="C84" s="1">
        <v>45247</v>
      </c>
      <c r="D84" t="str">
        <f>TEXT(Hospital_Emergency_Room_Data[[#This Row],[Patient Admission Date]],"mmm")</f>
        <v>Nov</v>
      </c>
      <c r="E84">
        <f>YEAR(Hospital_Emergency_Room_Data[[#This Row],[Patient Admission Date]])</f>
        <v>2023</v>
      </c>
      <c r="F84" s="2">
        <v>0.26597222222222222</v>
      </c>
      <c r="G84" s="8" t="str">
        <f>TEXT(Hospital_Emergency_Room_Data[[#This Row],[Patient Admission Date]],"dddd")</f>
        <v>Friday</v>
      </c>
      <c r="H84" t="s">
        <v>9208</v>
      </c>
      <c r="I84">
        <v>51</v>
      </c>
      <c r="J84" s="5" t="s">
        <v>9219</v>
      </c>
      <c r="K84" t="s">
        <v>12</v>
      </c>
      <c r="L84" t="s">
        <v>9281</v>
      </c>
      <c r="M84" t="s">
        <v>9209</v>
      </c>
      <c r="O84">
        <v>33</v>
      </c>
      <c r="P84" t="s">
        <v>9225</v>
      </c>
      <c r="Q84">
        <v>17</v>
      </c>
      <c r="R84">
        <v>6</v>
      </c>
      <c r="S84" t="s">
        <v>9255</v>
      </c>
      <c r="T84" t="s">
        <v>9262</v>
      </c>
      <c r="U84" t="s">
        <v>9300</v>
      </c>
      <c r="V84" t="str" cm="1">
        <f t="array" ref="V84">_xlfn.IFS(Hospital_Emergency_Room_Data[[#This Row],[Day]]&lt;=10,"Start(1-10)",Hospital_Emergency_Room_Data[[#This Row],[Day]]&lt;=20,"Middle(11-20)",Hospital_Emergency_Room_Data[[#This Row],[Day]]&gt;20,"End(21-30)")</f>
        <v>Middle(11-20)</v>
      </c>
    </row>
    <row r="85" spans="1:22">
      <c r="A85">
        <v>304723326</v>
      </c>
      <c r="B85" t="s">
        <v>105</v>
      </c>
      <c r="C85" s="1">
        <v>45456</v>
      </c>
      <c r="D85" t="str">
        <f>TEXT(Hospital_Emergency_Room_Data[[#This Row],[Patient Admission Date]],"mmm")</f>
        <v>Jun</v>
      </c>
      <c r="E85">
        <f>YEAR(Hospital_Emergency_Room_Data[[#This Row],[Patient Admission Date]])</f>
        <v>2024</v>
      </c>
      <c r="F85" s="2">
        <v>0.84375</v>
      </c>
      <c r="G85" s="8" t="str">
        <f>TEXT(Hospital_Emergency_Room_Data[[#This Row],[Patient Admission Date]],"dddd")</f>
        <v>Thursday</v>
      </c>
      <c r="H85" t="s">
        <v>41</v>
      </c>
      <c r="I85">
        <v>73</v>
      </c>
      <c r="J85" s="5" t="s">
        <v>9222</v>
      </c>
      <c r="K85" t="s">
        <v>18</v>
      </c>
      <c r="L85" t="s">
        <v>25</v>
      </c>
      <c r="M85" t="s">
        <v>9209</v>
      </c>
      <c r="N85">
        <v>0</v>
      </c>
      <c r="O85">
        <v>10</v>
      </c>
      <c r="P85" t="s">
        <v>9226</v>
      </c>
      <c r="Q85">
        <v>13</v>
      </c>
      <c r="R85">
        <v>20</v>
      </c>
      <c r="S85" t="s">
        <v>9256</v>
      </c>
      <c r="T85" t="s">
        <v>9265</v>
      </c>
      <c r="U85" t="s">
        <v>9282</v>
      </c>
      <c r="V85" t="str" cm="1">
        <f t="array" ref="V85">_xlfn.IFS(Hospital_Emergency_Room_Data[[#This Row],[Day]]&lt;=10,"Start(1-10)",Hospital_Emergency_Room_Data[[#This Row],[Day]]&lt;=20,"Middle(11-20)",Hospital_Emergency_Room_Data[[#This Row],[Day]]&gt;20,"End(21-30)")</f>
        <v>Middle(11-20)</v>
      </c>
    </row>
    <row r="86" spans="1:22">
      <c r="A86">
        <v>231207799</v>
      </c>
      <c r="B86" t="s">
        <v>106</v>
      </c>
      <c r="C86" s="1">
        <v>45079</v>
      </c>
      <c r="D86" t="str">
        <f>TEXT(Hospital_Emergency_Room_Data[[#This Row],[Patient Admission Date]],"mmm")</f>
        <v>Jun</v>
      </c>
      <c r="E86">
        <f>YEAR(Hospital_Emergency_Room_Data[[#This Row],[Patient Admission Date]])</f>
        <v>2023</v>
      </c>
      <c r="F86" s="2">
        <v>0.32222222222222224</v>
      </c>
      <c r="G86" s="8" t="str">
        <f>TEXT(Hospital_Emergency_Room_Data[[#This Row],[Patient Admission Date]],"dddd")</f>
        <v>Friday</v>
      </c>
      <c r="H86" t="s">
        <v>41</v>
      </c>
      <c r="I86">
        <v>46</v>
      </c>
      <c r="J86" s="5" t="s">
        <v>9219</v>
      </c>
      <c r="K86" t="s">
        <v>8</v>
      </c>
      <c r="L86" t="s">
        <v>36</v>
      </c>
      <c r="M86" t="s">
        <v>9209</v>
      </c>
      <c r="N86">
        <v>5</v>
      </c>
      <c r="O86">
        <v>50</v>
      </c>
      <c r="P86" t="s">
        <v>9225</v>
      </c>
      <c r="Q86">
        <v>2</v>
      </c>
      <c r="R86">
        <v>7</v>
      </c>
      <c r="S86" t="s">
        <v>9255</v>
      </c>
      <c r="T86" t="s">
        <v>9263</v>
      </c>
      <c r="U86" t="s">
        <v>9283</v>
      </c>
      <c r="V86" t="str" cm="1">
        <f t="array" ref="V86">_xlfn.IFS(Hospital_Emergency_Room_Data[[#This Row],[Day]]&lt;=10,"Start(1-10)",Hospital_Emergency_Room_Data[[#This Row],[Day]]&lt;=20,"Middle(11-20)",Hospital_Emergency_Room_Data[[#This Row],[Day]]&gt;20,"End(21-30)")</f>
        <v>Start(1-10)</v>
      </c>
    </row>
    <row r="87" spans="1:22">
      <c r="A87">
        <v>597410817</v>
      </c>
      <c r="B87" t="s">
        <v>107</v>
      </c>
      <c r="C87" s="1">
        <v>45033</v>
      </c>
      <c r="D87" t="str">
        <f>TEXT(Hospital_Emergency_Room_Data[[#This Row],[Patient Admission Date]],"mmm")</f>
        <v>Apr</v>
      </c>
      <c r="E87">
        <f>YEAR(Hospital_Emergency_Room_Data[[#This Row],[Patient Admission Date]])</f>
        <v>2023</v>
      </c>
      <c r="F87" s="2">
        <v>0.33541666666666664</v>
      </c>
      <c r="G87" s="8" t="str">
        <f>TEXT(Hospital_Emergency_Room_Data[[#This Row],[Patient Admission Date]],"dddd")</f>
        <v>Monday</v>
      </c>
      <c r="H87" t="s">
        <v>41</v>
      </c>
      <c r="I87">
        <v>13</v>
      </c>
      <c r="J87" s="5" t="s">
        <v>9221</v>
      </c>
      <c r="K87" t="s">
        <v>8</v>
      </c>
      <c r="L87" t="s">
        <v>9281</v>
      </c>
      <c r="M87" t="s">
        <v>9210</v>
      </c>
      <c r="N87">
        <v>1</v>
      </c>
      <c r="O87">
        <v>32</v>
      </c>
      <c r="P87" t="s">
        <v>9225</v>
      </c>
      <c r="Q87">
        <v>17</v>
      </c>
      <c r="R87">
        <v>8</v>
      </c>
      <c r="S87" t="s">
        <v>9255</v>
      </c>
      <c r="T87" t="s">
        <v>9262</v>
      </c>
      <c r="U87" t="s">
        <v>9300</v>
      </c>
      <c r="V87" t="str" cm="1">
        <f t="array" ref="V87">_xlfn.IFS(Hospital_Emergency_Room_Data[[#This Row],[Day]]&lt;=10,"Start(1-10)",Hospital_Emergency_Room_Data[[#This Row],[Day]]&lt;=20,"Middle(11-20)",Hospital_Emergency_Room_Data[[#This Row],[Day]]&gt;20,"End(21-30)")</f>
        <v>Middle(11-20)</v>
      </c>
    </row>
    <row r="88" spans="1:22">
      <c r="A88">
        <v>496239655</v>
      </c>
      <c r="B88" t="s">
        <v>108</v>
      </c>
      <c r="C88" s="1">
        <v>45210</v>
      </c>
      <c r="D88" t="str">
        <f>TEXT(Hospital_Emergency_Room_Data[[#This Row],[Patient Admission Date]],"mmm")</f>
        <v>Oct</v>
      </c>
      <c r="E88">
        <f>YEAR(Hospital_Emergency_Room_Data[[#This Row],[Patient Admission Date]])</f>
        <v>2023</v>
      </c>
      <c r="F88" s="2">
        <v>0.14166666666666666</v>
      </c>
      <c r="G88" s="8" t="str">
        <f>TEXT(Hospital_Emergency_Room_Data[[#This Row],[Patient Admission Date]],"dddd")</f>
        <v>Wednesday</v>
      </c>
      <c r="H88" t="s">
        <v>41</v>
      </c>
      <c r="I88">
        <v>15</v>
      </c>
      <c r="J88" s="5" t="s">
        <v>9220</v>
      </c>
      <c r="K88" t="s">
        <v>32</v>
      </c>
      <c r="L88" t="s">
        <v>13</v>
      </c>
      <c r="M88" t="s">
        <v>9210</v>
      </c>
      <c r="N88">
        <v>9</v>
      </c>
      <c r="O88">
        <v>15</v>
      </c>
      <c r="P88" t="s">
        <v>9226</v>
      </c>
      <c r="Q88">
        <v>11</v>
      </c>
      <c r="R88">
        <v>3</v>
      </c>
      <c r="S88" t="s">
        <v>9258</v>
      </c>
      <c r="T88" t="s">
        <v>9265</v>
      </c>
      <c r="U88" t="s">
        <v>9282</v>
      </c>
      <c r="V88" t="str" cm="1">
        <f t="array" ref="V88">_xlfn.IFS(Hospital_Emergency_Room_Data[[#This Row],[Day]]&lt;=10,"Start(1-10)",Hospital_Emergency_Room_Data[[#This Row],[Day]]&lt;=20,"Middle(11-20)",Hospital_Emergency_Room_Data[[#This Row],[Day]]&gt;20,"End(21-30)")</f>
        <v>Middle(11-20)</v>
      </c>
    </row>
    <row r="89" spans="1:22">
      <c r="A89">
        <v>636906357</v>
      </c>
      <c r="B89" t="s">
        <v>109</v>
      </c>
      <c r="C89" s="1">
        <v>45216</v>
      </c>
      <c r="D89" t="str">
        <f>TEXT(Hospital_Emergency_Room_Data[[#This Row],[Patient Admission Date]],"mmm")</f>
        <v>Oct</v>
      </c>
      <c r="E89">
        <f>YEAR(Hospital_Emergency_Room_Data[[#This Row],[Patient Admission Date]])</f>
        <v>2023</v>
      </c>
      <c r="F89" s="2">
        <v>0.56111111111111112</v>
      </c>
      <c r="G89" s="8" t="str">
        <f>TEXT(Hospital_Emergency_Room_Data[[#This Row],[Patient Admission Date]],"dddd")</f>
        <v>Tuesday</v>
      </c>
      <c r="H89" t="s">
        <v>9208</v>
      </c>
      <c r="I89">
        <v>57</v>
      </c>
      <c r="J89" s="5" t="s">
        <v>9219</v>
      </c>
      <c r="K89" t="s">
        <v>8</v>
      </c>
      <c r="L89" t="s">
        <v>13</v>
      </c>
      <c r="M89" t="s">
        <v>9210</v>
      </c>
      <c r="N89">
        <v>2</v>
      </c>
      <c r="O89">
        <v>35</v>
      </c>
      <c r="P89" t="s">
        <v>9225</v>
      </c>
      <c r="Q89">
        <v>17</v>
      </c>
      <c r="R89">
        <v>13</v>
      </c>
      <c r="S89" t="s">
        <v>9257</v>
      </c>
      <c r="T89" t="s">
        <v>9262</v>
      </c>
      <c r="U89" t="s">
        <v>9300</v>
      </c>
      <c r="V89" t="str" cm="1">
        <f t="array" ref="V89">_xlfn.IFS(Hospital_Emergency_Room_Data[[#This Row],[Day]]&lt;=10,"Start(1-10)",Hospital_Emergency_Room_Data[[#This Row],[Day]]&lt;=20,"Middle(11-20)",Hospital_Emergency_Room_Data[[#This Row],[Day]]&gt;20,"End(21-30)")</f>
        <v>Middle(11-20)</v>
      </c>
    </row>
    <row r="90" spans="1:22">
      <c r="A90">
        <v>300342747</v>
      </c>
      <c r="B90" t="s">
        <v>110</v>
      </c>
      <c r="C90" s="1">
        <v>45270</v>
      </c>
      <c r="D90" t="str">
        <f>TEXT(Hospital_Emergency_Room_Data[[#This Row],[Patient Admission Date]],"mmm")</f>
        <v>Dec</v>
      </c>
      <c r="E90">
        <f>YEAR(Hospital_Emergency_Room_Data[[#This Row],[Patient Admission Date]])</f>
        <v>2023</v>
      </c>
      <c r="F90" s="2">
        <v>0.8833333333333333</v>
      </c>
      <c r="G90" s="8" t="str">
        <f>TEXT(Hospital_Emergency_Room_Data[[#This Row],[Patient Admission Date]],"dddd")</f>
        <v>Sunday</v>
      </c>
      <c r="H90" t="s">
        <v>9208</v>
      </c>
      <c r="I90">
        <v>16</v>
      </c>
      <c r="J90" s="5" t="s">
        <v>9220</v>
      </c>
      <c r="K90" t="s">
        <v>29</v>
      </c>
      <c r="L90" t="s">
        <v>9281</v>
      </c>
      <c r="M90" t="s">
        <v>9210</v>
      </c>
      <c r="N90">
        <v>4</v>
      </c>
      <c r="O90">
        <v>34</v>
      </c>
      <c r="P90" t="s">
        <v>9225</v>
      </c>
      <c r="Q90">
        <v>10</v>
      </c>
      <c r="R90">
        <v>21</v>
      </c>
      <c r="S90" t="s">
        <v>9256</v>
      </c>
      <c r="T90" t="s">
        <v>9265</v>
      </c>
      <c r="U90" t="s">
        <v>9300</v>
      </c>
      <c r="V90" t="str" cm="1">
        <f t="array" ref="V90">_xlfn.IFS(Hospital_Emergency_Room_Data[[#This Row],[Day]]&lt;=10,"Start(1-10)",Hospital_Emergency_Room_Data[[#This Row],[Day]]&lt;=20,"Middle(11-20)",Hospital_Emergency_Room_Data[[#This Row],[Day]]&gt;20,"End(21-30)")</f>
        <v>Start(1-10)</v>
      </c>
    </row>
    <row r="91" spans="1:22">
      <c r="A91">
        <v>178521500</v>
      </c>
      <c r="B91" t="s">
        <v>111</v>
      </c>
      <c r="C91" s="1">
        <v>45472</v>
      </c>
      <c r="D91" t="str">
        <f>TEXT(Hospital_Emergency_Room_Data[[#This Row],[Patient Admission Date]],"mmm")</f>
        <v>Jun</v>
      </c>
      <c r="E91">
        <f>YEAR(Hospital_Emergency_Room_Data[[#This Row],[Patient Admission Date]])</f>
        <v>2024</v>
      </c>
      <c r="F91" s="2">
        <v>0.6020833333333333</v>
      </c>
      <c r="G91" s="8" t="str">
        <f>TEXT(Hospital_Emergency_Room_Data[[#This Row],[Patient Admission Date]],"dddd")</f>
        <v>Saturday</v>
      </c>
      <c r="H91" t="s">
        <v>9208</v>
      </c>
      <c r="I91">
        <v>4</v>
      </c>
      <c r="J91" s="5" t="s">
        <v>9218</v>
      </c>
      <c r="K91" t="s">
        <v>8</v>
      </c>
      <c r="L91" t="s">
        <v>16</v>
      </c>
      <c r="M91" t="s">
        <v>9209</v>
      </c>
      <c r="O91">
        <v>59</v>
      </c>
      <c r="P91" t="s">
        <v>9225</v>
      </c>
      <c r="Q91">
        <v>29</v>
      </c>
      <c r="R91">
        <v>14</v>
      </c>
      <c r="S91" t="s">
        <v>9257</v>
      </c>
      <c r="T91" t="s">
        <v>9264</v>
      </c>
      <c r="U91" t="s">
        <v>9283</v>
      </c>
      <c r="V91" t="str" cm="1">
        <f t="array" ref="V91">_xlfn.IFS(Hospital_Emergency_Room_Data[[#This Row],[Day]]&lt;=10,"Start(1-10)",Hospital_Emergency_Room_Data[[#This Row],[Day]]&lt;=20,"Middle(11-20)",Hospital_Emergency_Room_Data[[#This Row],[Day]]&gt;20,"End(21-30)")</f>
        <v>End(21-30)</v>
      </c>
    </row>
    <row r="92" spans="1:22">
      <c r="A92">
        <v>521841782</v>
      </c>
      <c r="B92" t="s">
        <v>112</v>
      </c>
      <c r="C92" s="1">
        <v>45249</v>
      </c>
      <c r="D92" t="str">
        <f>TEXT(Hospital_Emergency_Room_Data[[#This Row],[Patient Admission Date]],"mmm")</f>
        <v>Nov</v>
      </c>
      <c r="E92">
        <f>YEAR(Hospital_Emergency_Room_Data[[#This Row],[Patient Admission Date]])</f>
        <v>2023</v>
      </c>
      <c r="F92" s="2">
        <v>0.82222222222222219</v>
      </c>
      <c r="G92" s="8" t="str">
        <f>TEXT(Hospital_Emergency_Room_Data[[#This Row],[Patient Admission Date]],"dddd")</f>
        <v>Sunday</v>
      </c>
      <c r="H92" t="s">
        <v>41</v>
      </c>
      <c r="I92">
        <v>32</v>
      </c>
      <c r="J92" s="5" t="s">
        <v>9223</v>
      </c>
      <c r="K92" t="s">
        <v>12</v>
      </c>
      <c r="L92" t="s">
        <v>9281</v>
      </c>
      <c r="M92" t="s">
        <v>9209</v>
      </c>
      <c r="N92">
        <v>7</v>
      </c>
      <c r="O92">
        <v>14</v>
      </c>
      <c r="P92" t="s">
        <v>9226</v>
      </c>
      <c r="Q92">
        <v>19</v>
      </c>
      <c r="R92">
        <v>19</v>
      </c>
      <c r="S92" t="s">
        <v>9256</v>
      </c>
      <c r="T92" t="s">
        <v>9262</v>
      </c>
      <c r="U92" t="s">
        <v>9282</v>
      </c>
      <c r="V92" t="str" cm="1">
        <f t="array" ref="V92">_xlfn.IFS(Hospital_Emergency_Room_Data[[#This Row],[Day]]&lt;=10,"Start(1-10)",Hospital_Emergency_Room_Data[[#This Row],[Day]]&lt;=20,"Middle(11-20)",Hospital_Emergency_Room_Data[[#This Row],[Day]]&gt;20,"End(21-30)")</f>
        <v>Middle(11-20)</v>
      </c>
    </row>
    <row r="93" spans="1:22">
      <c r="A93">
        <v>818268196</v>
      </c>
      <c r="B93" t="s">
        <v>113</v>
      </c>
      <c r="C93" s="1">
        <v>45553</v>
      </c>
      <c r="D93" t="str">
        <f>TEXT(Hospital_Emergency_Room_Data[[#This Row],[Patient Admission Date]],"mmm")</f>
        <v>Sep</v>
      </c>
      <c r="E93">
        <f>YEAR(Hospital_Emergency_Room_Data[[#This Row],[Patient Admission Date]])</f>
        <v>2024</v>
      </c>
      <c r="F93" s="2">
        <v>0.74236111111111114</v>
      </c>
      <c r="G93" s="8" t="str">
        <f>TEXT(Hospital_Emergency_Room_Data[[#This Row],[Patient Admission Date]],"dddd")</f>
        <v>Wednesday</v>
      </c>
      <c r="H93" t="s">
        <v>9208</v>
      </c>
      <c r="I93">
        <v>26</v>
      </c>
      <c r="J93" s="5" t="s">
        <v>9220</v>
      </c>
      <c r="K93" t="s">
        <v>12</v>
      </c>
      <c r="L93" t="s">
        <v>16</v>
      </c>
      <c r="M93" t="s">
        <v>9210</v>
      </c>
      <c r="N93">
        <v>8</v>
      </c>
      <c r="O93">
        <v>38</v>
      </c>
      <c r="P93" t="s">
        <v>9225</v>
      </c>
      <c r="Q93">
        <v>18</v>
      </c>
      <c r="R93">
        <v>17</v>
      </c>
      <c r="S93" t="s">
        <v>9257</v>
      </c>
      <c r="T93" t="s">
        <v>9262</v>
      </c>
      <c r="U93" t="s">
        <v>9300</v>
      </c>
      <c r="V93" t="str" cm="1">
        <f t="array" ref="V93">_xlfn.IFS(Hospital_Emergency_Room_Data[[#This Row],[Day]]&lt;=10,"Start(1-10)",Hospital_Emergency_Room_Data[[#This Row],[Day]]&lt;=20,"Middle(11-20)",Hospital_Emergency_Room_Data[[#This Row],[Day]]&gt;20,"End(21-30)")</f>
        <v>Middle(11-20)</v>
      </c>
    </row>
    <row r="94" spans="1:22">
      <c r="A94">
        <v>808115508</v>
      </c>
      <c r="B94" t="s">
        <v>114</v>
      </c>
      <c r="C94" s="1">
        <v>45590</v>
      </c>
      <c r="D94" t="str">
        <f>TEXT(Hospital_Emergency_Room_Data[[#This Row],[Patient Admission Date]],"mmm")</f>
        <v>Oct</v>
      </c>
      <c r="E94">
        <f>YEAR(Hospital_Emergency_Room_Data[[#This Row],[Patient Admission Date]])</f>
        <v>2024</v>
      </c>
      <c r="F94" s="2">
        <v>0.43958333333333333</v>
      </c>
      <c r="G94" s="8" t="str">
        <f>TEXT(Hospital_Emergency_Room_Data[[#This Row],[Patient Admission Date]],"dddd")</f>
        <v>Friday</v>
      </c>
      <c r="H94" t="s">
        <v>41</v>
      </c>
      <c r="I94">
        <v>9</v>
      </c>
      <c r="J94" s="5" t="s">
        <v>9221</v>
      </c>
      <c r="K94" t="s">
        <v>32</v>
      </c>
      <c r="L94" t="s">
        <v>50</v>
      </c>
      <c r="M94" t="s">
        <v>9210</v>
      </c>
      <c r="O94">
        <v>37</v>
      </c>
      <c r="P94" t="s">
        <v>9225</v>
      </c>
      <c r="Q94">
        <v>25</v>
      </c>
      <c r="R94">
        <v>10</v>
      </c>
      <c r="S94" t="s">
        <v>9255</v>
      </c>
      <c r="T94" t="s">
        <v>9264</v>
      </c>
      <c r="U94" t="s">
        <v>9300</v>
      </c>
      <c r="V94" t="str" cm="1">
        <f t="array" ref="V94">_xlfn.IFS(Hospital_Emergency_Room_Data[[#This Row],[Day]]&lt;=10,"Start(1-10)",Hospital_Emergency_Room_Data[[#This Row],[Day]]&lt;=20,"Middle(11-20)",Hospital_Emergency_Room_Data[[#This Row],[Day]]&gt;20,"End(21-30)")</f>
        <v>End(21-30)</v>
      </c>
    </row>
    <row r="95" spans="1:22">
      <c r="A95">
        <v>439252191</v>
      </c>
      <c r="B95" t="s">
        <v>115</v>
      </c>
      <c r="C95" s="1">
        <v>45575</v>
      </c>
      <c r="D95" t="str">
        <f>TEXT(Hospital_Emergency_Room_Data[[#This Row],[Patient Admission Date]],"mmm")</f>
        <v>Oct</v>
      </c>
      <c r="E95">
        <f>YEAR(Hospital_Emergency_Room_Data[[#This Row],[Patient Admission Date]])</f>
        <v>2024</v>
      </c>
      <c r="F95" s="2">
        <v>0.18680555555555556</v>
      </c>
      <c r="G95" s="8" t="str">
        <f>TEXT(Hospital_Emergency_Room_Data[[#This Row],[Patient Admission Date]],"dddd")</f>
        <v>Thursday</v>
      </c>
      <c r="H95" t="s">
        <v>41</v>
      </c>
      <c r="I95">
        <v>10</v>
      </c>
      <c r="J95" s="5" t="s">
        <v>9221</v>
      </c>
      <c r="K95" t="s">
        <v>8</v>
      </c>
      <c r="L95" t="s">
        <v>13</v>
      </c>
      <c r="M95" t="s">
        <v>9210</v>
      </c>
      <c r="O95">
        <v>26</v>
      </c>
      <c r="P95" t="s">
        <v>9226</v>
      </c>
      <c r="Q95">
        <v>10</v>
      </c>
      <c r="R95">
        <v>4</v>
      </c>
      <c r="S95" t="s">
        <v>9258</v>
      </c>
      <c r="T95" t="s">
        <v>9265</v>
      </c>
      <c r="U95" t="s">
        <v>9282</v>
      </c>
      <c r="V95" t="str" cm="1">
        <f t="array" ref="V95">_xlfn.IFS(Hospital_Emergency_Room_Data[[#This Row],[Day]]&lt;=10,"Start(1-10)",Hospital_Emergency_Room_Data[[#This Row],[Day]]&lt;=20,"Middle(11-20)",Hospital_Emergency_Room_Data[[#This Row],[Day]]&gt;20,"End(21-30)")</f>
        <v>Start(1-10)</v>
      </c>
    </row>
    <row r="96" spans="1:22">
      <c r="A96">
        <v>186285457</v>
      </c>
      <c r="B96" t="s">
        <v>116</v>
      </c>
      <c r="C96" s="1">
        <v>45579</v>
      </c>
      <c r="D96" t="str">
        <f>TEXT(Hospital_Emergency_Room_Data[[#This Row],[Patient Admission Date]],"mmm")</f>
        <v>Oct</v>
      </c>
      <c r="E96">
        <f>YEAR(Hospital_Emergency_Room_Data[[#This Row],[Patient Admission Date]])</f>
        <v>2024</v>
      </c>
      <c r="F96" s="2">
        <v>0.25208333333333333</v>
      </c>
      <c r="G96" s="8" t="str">
        <f>TEXT(Hospital_Emergency_Room_Data[[#This Row],[Patient Admission Date]],"dddd")</f>
        <v>Monday</v>
      </c>
      <c r="H96" t="s">
        <v>41</v>
      </c>
      <c r="I96">
        <v>24</v>
      </c>
      <c r="J96" s="5" t="s">
        <v>9220</v>
      </c>
      <c r="K96" t="s">
        <v>21</v>
      </c>
      <c r="L96" t="s">
        <v>13</v>
      </c>
      <c r="M96" t="s">
        <v>9210</v>
      </c>
      <c r="O96">
        <v>11</v>
      </c>
      <c r="P96" t="s">
        <v>9226</v>
      </c>
      <c r="Q96">
        <v>14</v>
      </c>
      <c r="R96">
        <v>6</v>
      </c>
      <c r="S96" t="s">
        <v>9255</v>
      </c>
      <c r="T96" t="s">
        <v>9265</v>
      </c>
      <c r="U96" t="s">
        <v>9282</v>
      </c>
      <c r="V96" t="str" cm="1">
        <f t="array" ref="V96">_xlfn.IFS(Hospital_Emergency_Room_Data[[#This Row],[Day]]&lt;=10,"Start(1-10)",Hospital_Emergency_Room_Data[[#This Row],[Day]]&lt;=20,"Middle(11-20)",Hospital_Emergency_Room_Data[[#This Row],[Day]]&gt;20,"End(21-30)")</f>
        <v>Middle(11-20)</v>
      </c>
    </row>
    <row r="97" spans="1:22">
      <c r="A97">
        <v>854613541</v>
      </c>
      <c r="B97" t="s">
        <v>117</v>
      </c>
      <c r="C97" s="1">
        <v>45525</v>
      </c>
      <c r="D97" t="str">
        <f>TEXT(Hospital_Emergency_Room_Data[[#This Row],[Patient Admission Date]],"mmm")</f>
        <v>Aug</v>
      </c>
      <c r="E97">
        <f>YEAR(Hospital_Emergency_Room_Data[[#This Row],[Patient Admission Date]])</f>
        <v>2024</v>
      </c>
      <c r="F97" s="2">
        <v>4.2361111111111113E-2</v>
      </c>
      <c r="G97" s="8" t="str">
        <f>TEXT(Hospital_Emergency_Room_Data[[#This Row],[Patient Admission Date]],"dddd")</f>
        <v>Wednesday</v>
      </c>
      <c r="H97" t="s">
        <v>9208</v>
      </c>
      <c r="I97">
        <v>27</v>
      </c>
      <c r="J97" s="5" t="s">
        <v>9220</v>
      </c>
      <c r="K97" t="s">
        <v>8</v>
      </c>
      <c r="L97" t="s">
        <v>9281</v>
      </c>
      <c r="M97" t="s">
        <v>9209</v>
      </c>
      <c r="O97">
        <v>11</v>
      </c>
      <c r="P97" t="s">
        <v>9226</v>
      </c>
      <c r="Q97">
        <v>21</v>
      </c>
      <c r="R97">
        <v>1</v>
      </c>
      <c r="S97" t="s">
        <v>9258</v>
      </c>
      <c r="T97" t="s">
        <v>9262</v>
      </c>
      <c r="U97" t="s">
        <v>9282</v>
      </c>
      <c r="V97" t="str" cm="1">
        <f t="array" ref="V97">_xlfn.IFS(Hospital_Emergency_Room_Data[[#This Row],[Day]]&lt;=10,"Start(1-10)",Hospital_Emergency_Room_Data[[#This Row],[Day]]&lt;=20,"Middle(11-20)",Hospital_Emergency_Room_Data[[#This Row],[Day]]&gt;20,"End(21-30)")</f>
        <v>End(21-30)</v>
      </c>
    </row>
    <row r="98" spans="1:22">
      <c r="A98">
        <v>368534901</v>
      </c>
      <c r="B98" t="s">
        <v>118</v>
      </c>
      <c r="C98" s="1">
        <v>45535</v>
      </c>
      <c r="D98" t="str">
        <f>TEXT(Hospital_Emergency_Room_Data[[#This Row],[Patient Admission Date]],"mmm")</f>
        <v>Aug</v>
      </c>
      <c r="E98">
        <f>YEAR(Hospital_Emergency_Room_Data[[#This Row],[Patient Admission Date]])</f>
        <v>2024</v>
      </c>
      <c r="F98" s="2">
        <v>0.27638888888888891</v>
      </c>
      <c r="G98" s="8" t="str">
        <f>TEXT(Hospital_Emergency_Room_Data[[#This Row],[Patient Admission Date]],"dddd")</f>
        <v>Saturday</v>
      </c>
      <c r="H98" t="s">
        <v>9208</v>
      </c>
      <c r="I98">
        <v>26</v>
      </c>
      <c r="J98" s="5" t="s">
        <v>9220</v>
      </c>
      <c r="K98" t="s">
        <v>8</v>
      </c>
      <c r="L98" t="s">
        <v>9281</v>
      </c>
      <c r="M98" t="s">
        <v>9209</v>
      </c>
      <c r="N98">
        <v>7</v>
      </c>
      <c r="O98">
        <v>59</v>
      </c>
      <c r="P98" t="s">
        <v>9225</v>
      </c>
      <c r="Q98">
        <v>31</v>
      </c>
      <c r="R98">
        <v>6</v>
      </c>
      <c r="S98" t="s">
        <v>9255</v>
      </c>
      <c r="T98" t="s">
        <v>9264</v>
      </c>
      <c r="U98" t="s">
        <v>9283</v>
      </c>
      <c r="V98" t="str" cm="1">
        <f t="array" ref="V98">_xlfn.IFS(Hospital_Emergency_Room_Data[[#This Row],[Day]]&lt;=10,"Start(1-10)",Hospital_Emergency_Room_Data[[#This Row],[Day]]&lt;=20,"Middle(11-20)",Hospital_Emergency_Room_Data[[#This Row],[Day]]&gt;20,"End(21-30)")</f>
        <v>End(21-30)</v>
      </c>
    </row>
    <row r="99" spans="1:22">
      <c r="A99">
        <v>826271762</v>
      </c>
      <c r="B99" t="s">
        <v>119</v>
      </c>
      <c r="C99" s="1">
        <v>45511</v>
      </c>
      <c r="D99" t="str">
        <f>TEXT(Hospital_Emergency_Room_Data[[#This Row],[Patient Admission Date]],"mmm")</f>
        <v>Aug</v>
      </c>
      <c r="E99">
        <f>YEAR(Hospital_Emergency_Room_Data[[#This Row],[Patient Admission Date]])</f>
        <v>2024</v>
      </c>
      <c r="F99" s="2">
        <v>0.56458333333333333</v>
      </c>
      <c r="G99" s="8" t="str">
        <f>TEXT(Hospital_Emergency_Room_Data[[#This Row],[Patient Admission Date]],"dddd")</f>
        <v>Wednesday</v>
      </c>
      <c r="H99" t="s">
        <v>9208</v>
      </c>
      <c r="I99">
        <v>79</v>
      </c>
      <c r="J99" s="5" t="s">
        <v>9222</v>
      </c>
      <c r="K99" t="s">
        <v>12</v>
      </c>
      <c r="L99" t="s">
        <v>9281</v>
      </c>
      <c r="M99" t="s">
        <v>9209</v>
      </c>
      <c r="O99">
        <v>29</v>
      </c>
      <c r="P99" t="s">
        <v>9226</v>
      </c>
      <c r="Q99">
        <v>7</v>
      </c>
      <c r="R99">
        <v>13</v>
      </c>
      <c r="S99" t="s">
        <v>9257</v>
      </c>
      <c r="T99" t="s">
        <v>9263</v>
      </c>
      <c r="U99" t="s">
        <v>9282</v>
      </c>
      <c r="V99" t="str" cm="1">
        <f t="array" ref="V99">_xlfn.IFS(Hospital_Emergency_Room_Data[[#This Row],[Day]]&lt;=10,"Start(1-10)",Hospital_Emergency_Room_Data[[#This Row],[Day]]&lt;=20,"Middle(11-20)",Hospital_Emergency_Room_Data[[#This Row],[Day]]&gt;20,"End(21-30)")</f>
        <v>Start(1-10)</v>
      </c>
    </row>
    <row r="100" spans="1:22">
      <c r="A100">
        <v>335732892</v>
      </c>
      <c r="B100" t="s">
        <v>120</v>
      </c>
      <c r="C100" s="1">
        <v>45164</v>
      </c>
      <c r="D100" t="str">
        <f>TEXT(Hospital_Emergency_Room_Data[[#This Row],[Patient Admission Date]],"mmm")</f>
        <v>Aug</v>
      </c>
      <c r="E100">
        <f>YEAR(Hospital_Emergency_Room_Data[[#This Row],[Patient Admission Date]])</f>
        <v>2023</v>
      </c>
      <c r="F100" s="2">
        <v>0.35555555555555557</v>
      </c>
      <c r="G100" s="8" t="str">
        <f>TEXT(Hospital_Emergency_Room_Data[[#This Row],[Patient Admission Date]],"dddd")</f>
        <v>Saturday</v>
      </c>
      <c r="H100" t="s">
        <v>9208</v>
      </c>
      <c r="I100">
        <v>15</v>
      </c>
      <c r="J100" s="5" t="s">
        <v>9220</v>
      </c>
      <c r="K100" t="s">
        <v>18</v>
      </c>
      <c r="L100" t="s">
        <v>13</v>
      </c>
      <c r="M100" t="s">
        <v>9210</v>
      </c>
      <c r="N100">
        <v>2</v>
      </c>
      <c r="O100">
        <v>56</v>
      </c>
      <c r="P100" t="s">
        <v>9225</v>
      </c>
      <c r="Q100">
        <v>26</v>
      </c>
      <c r="R100">
        <v>8</v>
      </c>
      <c r="S100" t="s">
        <v>9255</v>
      </c>
      <c r="T100" t="s">
        <v>9264</v>
      </c>
      <c r="U100" t="s">
        <v>9283</v>
      </c>
      <c r="V100" t="str" cm="1">
        <f t="array" ref="V100">_xlfn.IFS(Hospital_Emergency_Room_Data[[#This Row],[Day]]&lt;=10,"Start(1-10)",Hospital_Emergency_Room_Data[[#This Row],[Day]]&lt;=20,"Middle(11-20)",Hospital_Emergency_Room_Data[[#This Row],[Day]]&gt;20,"End(21-30)")</f>
        <v>End(21-30)</v>
      </c>
    </row>
    <row r="101" spans="1:22">
      <c r="A101">
        <v>331092284</v>
      </c>
      <c r="B101" t="s">
        <v>121</v>
      </c>
      <c r="C101" s="1">
        <v>45481</v>
      </c>
      <c r="D101" t="str">
        <f>TEXT(Hospital_Emergency_Room_Data[[#This Row],[Patient Admission Date]],"mmm")</f>
        <v>Jul</v>
      </c>
      <c r="E101">
        <f>YEAR(Hospital_Emergency_Room_Data[[#This Row],[Patient Admission Date]])</f>
        <v>2024</v>
      </c>
      <c r="F101" s="2">
        <v>0.72013888888888888</v>
      </c>
      <c r="G101" s="8" t="str">
        <f>TEXT(Hospital_Emergency_Room_Data[[#This Row],[Patient Admission Date]],"dddd")</f>
        <v>Monday</v>
      </c>
      <c r="H101" t="s">
        <v>9208</v>
      </c>
      <c r="I101">
        <v>43</v>
      </c>
      <c r="J101" s="5" t="s">
        <v>9223</v>
      </c>
      <c r="K101" t="s">
        <v>12</v>
      </c>
      <c r="L101" t="s">
        <v>9281</v>
      </c>
      <c r="M101" t="s">
        <v>9209</v>
      </c>
      <c r="N101">
        <v>0</v>
      </c>
      <c r="O101">
        <v>47</v>
      </c>
      <c r="P101" t="s">
        <v>9225</v>
      </c>
      <c r="Q101">
        <v>8</v>
      </c>
      <c r="R101">
        <v>17</v>
      </c>
      <c r="S101" t="s">
        <v>9257</v>
      </c>
      <c r="T101" t="s">
        <v>9265</v>
      </c>
      <c r="U101" t="s">
        <v>9283</v>
      </c>
      <c r="V101" t="str" cm="1">
        <f t="array" ref="V101">_xlfn.IFS(Hospital_Emergency_Room_Data[[#This Row],[Day]]&lt;=10,"Start(1-10)",Hospital_Emergency_Room_Data[[#This Row],[Day]]&lt;=20,"Middle(11-20)",Hospital_Emergency_Room_Data[[#This Row],[Day]]&gt;20,"End(21-30)")</f>
        <v>Start(1-10)</v>
      </c>
    </row>
    <row r="102" spans="1:22">
      <c r="A102">
        <v>888461367</v>
      </c>
      <c r="B102" t="s">
        <v>122</v>
      </c>
      <c r="C102" s="1">
        <v>45203</v>
      </c>
      <c r="D102" t="str">
        <f>TEXT(Hospital_Emergency_Room_Data[[#This Row],[Patient Admission Date]],"mmm")</f>
        <v>Oct</v>
      </c>
      <c r="E102">
        <f>YEAR(Hospital_Emergency_Room_Data[[#This Row],[Patient Admission Date]])</f>
        <v>2023</v>
      </c>
      <c r="F102" s="2">
        <v>0.49027777777777776</v>
      </c>
      <c r="G102" s="8" t="str">
        <f>TEXT(Hospital_Emergency_Room_Data[[#This Row],[Patient Admission Date]],"dddd")</f>
        <v>Wednesday</v>
      </c>
      <c r="H102" t="s">
        <v>41</v>
      </c>
      <c r="I102">
        <v>14</v>
      </c>
      <c r="J102" s="5" t="s">
        <v>9221</v>
      </c>
      <c r="K102" t="s">
        <v>12</v>
      </c>
      <c r="L102" t="s">
        <v>9281</v>
      </c>
      <c r="M102" t="s">
        <v>9209</v>
      </c>
      <c r="O102">
        <v>19</v>
      </c>
      <c r="P102" t="s">
        <v>9226</v>
      </c>
      <c r="Q102">
        <v>4</v>
      </c>
      <c r="R102">
        <v>11</v>
      </c>
      <c r="S102" t="s">
        <v>9255</v>
      </c>
      <c r="T102" t="s">
        <v>9263</v>
      </c>
      <c r="U102" t="s">
        <v>9282</v>
      </c>
      <c r="V102" t="str" cm="1">
        <f t="array" ref="V102">_xlfn.IFS(Hospital_Emergency_Room_Data[[#This Row],[Day]]&lt;=10,"Start(1-10)",Hospital_Emergency_Room_Data[[#This Row],[Day]]&lt;=20,"Middle(11-20)",Hospital_Emergency_Room_Data[[#This Row],[Day]]&gt;20,"End(21-30)")</f>
        <v>Start(1-10)</v>
      </c>
    </row>
    <row r="103" spans="1:22">
      <c r="A103">
        <v>577174945</v>
      </c>
      <c r="B103" t="s">
        <v>123</v>
      </c>
      <c r="C103" s="1">
        <v>45541</v>
      </c>
      <c r="D103" t="str">
        <f>TEXT(Hospital_Emergency_Room_Data[[#This Row],[Patient Admission Date]],"mmm")</f>
        <v>Sep</v>
      </c>
      <c r="E103">
        <f>YEAR(Hospital_Emergency_Room_Data[[#This Row],[Patient Admission Date]])</f>
        <v>2024</v>
      </c>
      <c r="F103" s="2">
        <v>0.91527777777777775</v>
      </c>
      <c r="G103" s="8" t="str">
        <f>TEXT(Hospital_Emergency_Room_Data[[#This Row],[Patient Admission Date]],"dddd")</f>
        <v>Friday</v>
      </c>
      <c r="H103" t="s">
        <v>9208</v>
      </c>
      <c r="I103">
        <v>59</v>
      </c>
      <c r="J103" s="5" t="s">
        <v>9219</v>
      </c>
      <c r="K103" t="s">
        <v>8</v>
      </c>
      <c r="L103" t="s">
        <v>13</v>
      </c>
      <c r="M103" t="s">
        <v>9209</v>
      </c>
      <c r="O103">
        <v>34</v>
      </c>
      <c r="P103" t="s">
        <v>9225</v>
      </c>
      <c r="Q103">
        <v>6</v>
      </c>
      <c r="R103">
        <v>21</v>
      </c>
      <c r="S103" t="s">
        <v>9256</v>
      </c>
      <c r="T103" t="s">
        <v>9263</v>
      </c>
      <c r="U103" t="s">
        <v>9300</v>
      </c>
      <c r="V103" t="str" cm="1">
        <f t="array" ref="V103">_xlfn.IFS(Hospital_Emergency_Room_Data[[#This Row],[Day]]&lt;=10,"Start(1-10)",Hospital_Emergency_Room_Data[[#This Row],[Day]]&lt;=20,"Middle(11-20)",Hospital_Emergency_Room_Data[[#This Row],[Day]]&gt;20,"End(21-30)")</f>
        <v>Start(1-10)</v>
      </c>
    </row>
    <row r="104" spans="1:22">
      <c r="A104">
        <v>113606899</v>
      </c>
      <c r="B104" t="s">
        <v>124</v>
      </c>
      <c r="C104" s="1">
        <v>45480</v>
      </c>
      <c r="D104" t="str">
        <f>TEXT(Hospital_Emergency_Room_Data[[#This Row],[Patient Admission Date]],"mmm")</f>
        <v>Jul</v>
      </c>
      <c r="E104">
        <f>YEAR(Hospital_Emergency_Room_Data[[#This Row],[Patient Admission Date]])</f>
        <v>2024</v>
      </c>
      <c r="F104" s="2">
        <v>0.30277777777777776</v>
      </c>
      <c r="G104" s="8" t="str">
        <f>TEXT(Hospital_Emergency_Room_Data[[#This Row],[Patient Admission Date]],"dddd")</f>
        <v>Sunday</v>
      </c>
      <c r="H104" t="s">
        <v>9208</v>
      </c>
      <c r="I104">
        <v>58</v>
      </c>
      <c r="J104" s="5" t="s">
        <v>9219</v>
      </c>
      <c r="K104" t="s">
        <v>32</v>
      </c>
      <c r="L104" t="s">
        <v>9281</v>
      </c>
      <c r="M104" t="s">
        <v>9210</v>
      </c>
      <c r="O104">
        <v>36</v>
      </c>
      <c r="P104" t="s">
        <v>9225</v>
      </c>
      <c r="Q104">
        <v>7</v>
      </c>
      <c r="R104">
        <v>7</v>
      </c>
      <c r="S104" t="s">
        <v>9255</v>
      </c>
      <c r="T104" t="s">
        <v>9263</v>
      </c>
      <c r="U104" t="s">
        <v>9300</v>
      </c>
      <c r="V104" t="str" cm="1">
        <f t="array" ref="V104">_xlfn.IFS(Hospital_Emergency_Room_Data[[#This Row],[Day]]&lt;=10,"Start(1-10)",Hospital_Emergency_Room_Data[[#This Row],[Day]]&lt;=20,"Middle(11-20)",Hospital_Emergency_Room_Data[[#This Row],[Day]]&gt;20,"End(21-30)")</f>
        <v>Start(1-10)</v>
      </c>
    </row>
    <row r="105" spans="1:22">
      <c r="A105">
        <v>646672143</v>
      </c>
      <c r="B105" t="s">
        <v>125</v>
      </c>
      <c r="C105" s="1">
        <v>45150</v>
      </c>
      <c r="D105" t="str">
        <f>TEXT(Hospital_Emergency_Room_Data[[#This Row],[Patient Admission Date]],"mmm")</f>
        <v>Aug</v>
      </c>
      <c r="E105">
        <f>YEAR(Hospital_Emergency_Room_Data[[#This Row],[Patient Admission Date]])</f>
        <v>2023</v>
      </c>
      <c r="F105" s="2">
        <v>9.7222222222222224E-2</v>
      </c>
      <c r="G105" s="8" t="str">
        <f>TEXT(Hospital_Emergency_Room_Data[[#This Row],[Patient Admission Date]],"dddd")</f>
        <v>Saturday</v>
      </c>
      <c r="H105" t="s">
        <v>9208</v>
      </c>
      <c r="I105">
        <v>25</v>
      </c>
      <c r="J105" s="5" t="s">
        <v>9220</v>
      </c>
      <c r="K105" t="s">
        <v>21</v>
      </c>
      <c r="L105" t="s">
        <v>9281</v>
      </c>
      <c r="M105" t="s">
        <v>9209</v>
      </c>
      <c r="O105">
        <v>59</v>
      </c>
      <c r="P105" t="s">
        <v>9225</v>
      </c>
      <c r="Q105">
        <v>12</v>
      </c>
      <c r="R105">
        <v>2</v>
      </c>
      <c r="S105" t="s">
        <v>9258</v>
      </c>
      <c r="T105" t="s">
        <v>9265</v>
      </c>
      <c r="U105" t="s">
        <v>9283</v>
      </c>
      <c r="V105" t="str" cm="1">
        <f t="array" ref="V105">_xlfn.IFS(Hospital_Emergency_Room_Data[[#This Row],[Day]]&lt;=10,"Start(1-10)",Hospital_Emergency_Room_Data[[#This Row],[Day]]&lt;=20,"Middle(11-20)",Hospital_Emergency_Room_Data[[#This Row],[Day]]&gt;20,"End(21-30)")</f>
        <v>Middle(11-20)</v>
      </c>
    </row>
    <row r="106" spans="1:22">
      <c r="A106">
        <v>148470490</v>
      </c>
      <c r="B106" t="s">
        <v>126</v>
      </c>
      <c r="C106" s="1">
        <v>45151</v>
      </c>
      <c r="D106" t="str">
        <f>TEXT(Hospital_Emergency_Room_Data[[#This Row],[Patient Admission Date]],"mmm")</f>
        <v>Aug</v>
      </c>
      <c r="E106">
        <f>YEAR(Hospital_Emergency_Room_Data[[#This Row],[Patient Admission Date]])</f>
        <v>2023</v>
      </c>
      <c r="F106" s="2">
        <v>0.92777777777777781</v>
      </c>
      <c r="G106" s="8" t="str">
        <f>TEXT(Hospital_Emergency_Room_Data[[#This Row],[Patient Admission Date]],"dddd")</f>
        <v>Sunday</v>
      </c>
      <c r="H106" t="s">
        <v>9208</v>
      </c>
      <c r="I106">
        <v>64</v>
      </c>
      <c r="J106" s="5" t="s">
        <v>9217</v>
      </c>
      <c r="K106" t="s">
        <v>10</v>
      </c>
      <c r="L106" t="s">
        <v>13</v>
      </c>
      <c r="M106" t="s">
        <v>9210</v>
      </c>
      <c r="O106">
        <v>42</v>
      </c>
      <c r="P106" t="s">
        <v>9225</v>
      </c>
      <c r="Q106">
        <v>13</v>
      </c>
      <c r="R106">
        <v>22</v>
      </c>
      <c r="S106" t="s">
        <v>9256</v>
      </c>
      <c r="T106" t="s">
        <v>9265</v>
      </c>
      <c r="U106" t="s">
        <v>9300</v>
      </c>
      <c r="V106" t="str" cm="1">
        <f t="array" ref="V106">_xlfn.IFS(Hospital_Emergency_Room_Data[[#This Row],[Day]]&lt;=10,"Start(1-10)",Hospital_Emergency_Room_Data[[#This Row],[Day]]&lt;=20,"Middle(11-20)",Hospital_Emergency_Room_Data[[#This Row],[Day]]&gt;20,"End(21-30)")</f>
        <v>Middle(11-20)</v>
      </c>
    </row>
    <row r="107" spans="1:22">
      <c r="A107">
        <v>345870533</v>
      </c>
      <c r="B107" t="s">
        <v>127</v>
      </c>
      <c r="C107" s="1">
        <v>45132</v>
      </c>
      <c r="D107" t="str">
        <f>TEXT(Hospital_Emergency_Room_Data[[#This Row],[Patient Admission Date]],"mmm")</f>
        <v>Jul</v>
      </c>
      <c r="E107">
        <f>YEAR(Hospital_Emergency_Room_Data[[#This Row],[Patient Admission Date]])</f>
        <v>2023</v>
      </c>
      <c r="F107" s="2">
        <v>0.48819444444444443</v>
      </c>
      <c r="G107" s="8" t="str">
        <f>TEXT(Hospital_Emergency_Room_Data[[#This Row],[Patient Admission Date]],"dddd")</f>
        <v>Tuesday</v>
      </c>
      <c r="H107" t="s">
        <v>9208</v>
      </c>
      <c r="I107">
        <v>20</v>
      </c>
      <c r="J107" s="5" t="s">
        <v>9220</v>
      </c>
      <c r="K107" t="s">
        <v>32</v>
      </c>
      <c r="L107" t="s">
        <v>9281</v>
      </c>
      <c r="M107" t="s">
        <v>9210</v>
      </c>
      <c r="O107">
        <v>34</v>
      </c>
      <c r="P107" t="s">
        <v>9225</v>
      </c>
      <c r="Q107">
        <v>25</v>
      </c>
      <c r="R107">
        <v>11</v>
      </c>
      <c r="S107" t="s">
        <v>9255</v>
      </c>
      <c r="T107" t="s">
        <v>9264</v>
      </c>
      <c r="U107" t="s">
        <v>9300</v>
      </c>
      <c r="V107" t="str" cm="1">
        <f t="array" ref="V107">_xlfn.IFS(Hospital_Emergency_Room_Data[[#This Row],[Day]]&lt;=10,"Start(1-10)",Hospital_Emergency_Room_Data[[#This Row],[Day]]&lt;=20,"Middle(11-20)",Hospital_Emergency_Room_Data[[#This Row],[Day]]&gt;20,"End(21-30)")</f>
        <v>End(21-30)</v>
      </c>
    </row>
    <row r="108" spans="1:22">
      <c r="A108">
        <v>603149459</v>
      </c>
      <c r="B108" t="s">
        <v>128</v>
      </c>
      <c r="C108" s="1">
        <v>45425</v>
      </c>
      <c r="D108" t="str">
        <f>TEXT(Hospital_Emergency_Room_Data[[#This Row],[Patient Admission Date]],"mmm")</f>
        <v>May</v>
      </c>
      <c r="E108">
        <f>YEAR(Hospital_Emergency_Room_Data[[#This Row],[Patient Admission Date]])</f>
        <v>2024</v>
      </c>
      <c r="F108" s="2">
        <v>0.60763888888888884</v>
      </c>
      <c r="G108" s="8" t="str">
        <f>TEXT(Hospital_Emergency_Room_Data[[#This Row],[Patient Admission Date]],"dddd")</f>
        <v>Monday</v>
      </c>
      <c r="H108" t="s">
        <v>9208</v>
      </c>
      <c r="I108">
        <v>69</v>
      </c>
      <c r="J108" s="5" t="s">
        <v>9217</v>
      </c>
      <c r="K108" t="s">
        <v>8</v>
      </c>
      <c r="L108" t="s">
        <v>13</v>
      </c>
      <c r="M108" t="s">
        <v>9209</v>
      </c>
      <c r="O108">
        <v>55</v>
      </c>
      <c r="P108" t="s">
        <v>9225</v>
      </c>
      <c r="Q108">
        <v>13</v>
      </c>
      <c r="R108">
        <v>14</v>
      </c>
      <c r="S108" t="s">
        <v>9257</v>
      </c>
      <c r="T108" t="s">
        <v>9265</v>
      </c>
      <c r="U108" t="s">
        <v>9283</v>
      </c>
      <c r="V108" t="str" cm="1">
        <f t="array" ref="V108">_xlfn.IFS(Hospital_Emergency_Room_Data[[#This Row],[Day]]&lt;=10,"Start(1-10)",Hospital_Emergency_Room_Data[[#This Row],[Day]]&lt;=20,"Middle(11-20)",Hospital_Emergency_Room_Data[[#This Row],[Day]]&gt;20,"End(21-30)")</f>
        <v>Middle(11-20)</v>
      </c>
    </row>
    <row r="109" spans="1:22">
      <c r="A109">
        <v>628789167</v>
      </c>
      <c r="B109" t="s">
        <v>129</v>
      </c>
      <c r="C109" s="1">
        <v>45375</v>
      </c>
      <c r="D109" t="str">
        <f>TEXT(Hospital_Emergency_Room_Data[[#This Row],[Patient Admission Date]],"mmm")</f>
        <v>Mar</v>
      </c>
      <c r="E109">
        <f>YEAR(Hospital_Emergency_Room_Data[[#This Row],[Patient Admission Date]])</f>
        <v>2024</v>
      </c>
      <c r="F109" s="2">
        <v>0.78888888888888886</v>
      </c>
      <c r="G109" s="8" t="str">
        <f>TEXT(Hospital_Emergency_Room_Data[[#This Row],[Patient Admission Date]],"dddd")</f>
        <v>Sunday</v>
      </c>
      <c r="H109" t="s">
        <v>9208</v>
      </c>
      <c r="I109">
        <v>26</v>
      </c>
      <c r="J109" s="5" t="s">
        <v>9220</v>
      </c>
      <c r="K109" t="s">
        <v>8</v>
      </c>
      <c r="L109" t="s">
        <v>9281</v>
      </c>
      <c r="M109" t="s">
        <v>9209</v>
      </c>
      <c r="O109">
        <v>57</v>
      </c>
      <c r="P109" t="s">
        <v>9225</v>
      </c>
      <c r="Q109">
        <v>24</v>
      </c>
      <c r="R109">
        <v>18</v>
      </c>
      <c r="S109" t="s">
        <v>9256</v>
      </c>
      <c r="T109" t="s">
        <v>9264</v>
      </c>
      <c r="U109" t="s">
        <v>9283</v>
      </c>
      <c r="V109" t="str" cm="1">
        <f t="array" ref="V109">_xlfn.IFS(Hospital_Emergency_Room_Data[[#This Row],[Day]]&lt;=10,"Start(1-10)",Hospital_Emergency_Room_Data[[#This Row],[Day]]&lt;=20,"Middle(11-20)",Hospital_Emergency_Room_Data[[#This Row],[Day]]&gt;20,"End(21-30)")</f>
        <v>End(21-30)</v>
      </c>
    </row>
    <row r="110" spans="1:22">
      <c r="A110">
        <v>814600292</v>
      </c>
      <c r="B110" t="s">
        <v>130</v>
      </c>
      <c r="C110" s="1">
        <v>45549</v>
      </c>
      <c r="D110" t="str">
        <f>TEXT(Hospital_Emergency_Room_Data[[#This Row],[Patient Admission Date]],"mmm")</f>
        <v>Sep</v>
      </c>
      <c r="E110">
        <f>YEAR(Hospital_Emergency_Room_Data[[#This Row],[Patient Admission Date]])</f>
        <v>2024</v>
      </c>
      <c r="F110" s="2">
        <v>0.44930555555555557</v>
      </c>
      <c r="G110" s="8" t="str">
        <f>TEXT(Hospital_Emergency_Room_Data[[#This Row],[Patient Admission Date]],"dddd")</f>
        <v>Saturday</v>
      </c>
      <c r="H110" t="s">
        <v>9208</v>
      </c>
      <c r="I110">
        <v>16</v>
      </c>
      <c r="J110" s="5" t="s">
        <v>9220</v>
      </c>
      <c r="K110" t="s">
        <v>12</v>
      </c>
      <c r="L110" t="s">
        <v>9281</v>
      </c>
      <c r="M110" t="s">
        <v>9210</v>
      </c>
      <c r="O110">
        <v>11</v>
      </c>
      <c r="P110" t="s">
        <v>9226</v>
      </c>
      <c r="Q110">
        <v>14</v>
      </c>
      <c r="R110">
        <v>10</v>
      </c>
      <c r="S110" t="s">
        <v>9255</v>
      </c>
      <c r="T110" t="s">
        <v>9265</v>
      </c>
      <c r="U110" t="s">
        <v>9282</v>
      </c>
      <c r="V110" t="str" cm="1">
        <f t="array" ref="V110">_xlfn.IFS(Hospital_Emergency_Room_Data[[#This Row],[Day]]&lt;=10,"Start(1-10)",Hospital_Emergency_Room_Data[[#This Row],[Day]]&lt;=20,"Middle(11-20)",Hospital_Emergency_Room_Data[[#This Row],[Day]]&gt;20,"End(21-30)")</f>
        <v>Middle(11-20)</v>
      </c>
    </row>
    <row r="111" spans="1:22">
      <c r="A111">
        <v>306670367</v>
      </c>
      <c r="B111" t="s">
        <v>131</v>
      </c>
      <c r="C111" s="1">
        <v>45219</v>
      </c>
      <c r="D111" t="str">
        <f>TEXT(Hospital_Emergency_Room_Data[[#This Row],[Patient Admission Date]],"mmm")</f>
        <v>Oct</v>
      </c>
      <c r="E111">
        <f>YEAR(Hospital_Emergency_Room_Data[[#This Row],[Patient Admission Date]])</f>
        <v>2023</v>
      </c>
      <c r="F111" s="2">
        <v>0.82777777777777772</v>
      </c>
      <c r="G111" s="8" t="str">
        <f>TEXT(Hospital_Emergency_Room_Data[[#This Row],[Patient Admission Date]],"dddd")</f>
        <v>Friday</v>
      </c>
      <c r="H111" t="s">
        <v>9208</v>
      </c>
      <c r="I111">
        <v>45</v>
      </c>
      <c r="J111" s="5" t="s">
        <v>9219</v>
      </c>
      <c r="K111" t="s">
        <v>8</v>
      </c>
      <c r="L111" t="s">
        <v>13</v>
      </c>
      <c r="M111" t="s">
        <v>9210</v>
      </c>
      <c r="N111">
        <v>1</v>
      </c>
      <c r="O111">
        <v>42</v>
      </c>
      <c r="P111" t="s">
        <v>9225</v>
      </c>
      <c r="Q111">
        <v>20</v>
      </c>
      <c r="R111">
        <v>19</v>
      </c>
      <c r="S111" t="s">
        <v>9256</v>
      </c>
      <c r="T111" t="s">
        <v>9262</v>
      </c>
      <c r="U111" t="s">
        <v>9300</v>
      </c>
      <c r="V111" t="str" cm="1">
        <f t="array" ref="V111">_xlfn.IFS(Hospital_Emergency_Room_Data[[#This Row],[Day]]&lt;=10,"Start(1-10)",Hospital_Emergency_Room_Data[[#This Row],[Day]]&lt;=20,"Middle(11-20)",Hospital_Emergency_Room_Data[[#This Row],[Day]]&gt;20,"End(21-30)")</f>
        <v>Middle(11-20)</v>
      </c>
    </row>
    <row r="112" spans="1:22">
      <c r="A112">
        <v>658829991</v>
      </c>
      <c r="B112" t="s">
        <v>132</v>
      </c>
      <c r="C112" s="1">
        <v>45564</v>
      </c>
      <c r="D112" t="str">
        <f>TEXT(Hospital_Emergency_Room_Data[[#This Row],[Patient Admission Date]],"mmm")</f>
        <v>Sep</v>
      </c>
      <c r="E112">
        <f>YEAR(Hospital_Emergency_Room_Data[[#This Row],[Patient Admission Date]])</f>
        <v>2024</v>
      </c>
      <c r="F112" s="2">
        <v>0.17083333333333334</v>
      </c>
      <c r="G112" s="8" t="str">
        <f>TEXT(Hospital_Emergency_Room_Data[[#This Row],[Patient Admission Date]],"dddd")</f>
        <v>Sunday</v>
      </c>
      <c r="H112" t="s">
        <v>9208</v>
      </c>
      <c r="I112">
        <v>7</v>
      </c>
      <c r="J112" s="5" t="s">
        <v>9221</v>
      </c>
      <c r="K112" t="s">
        <v>29</v>
      </c>
      <c r="L112" t="s">
        <v>16</v>
      </c>
      <c r="M112" t="s">
        <v>9210</v>
      </c>
      <c r="N112">
        <v>9</v>
      </c>
      <c r="O112">
        <v>45</v>
      </c>
      <c r="P112" t="s">
        <v>9225</v>
      </c>
      <c r="Q112">
        <v>29</v>
      </c>
      <c r="R112">
        <v>4</v>
      </c>
      <c r="S112" t="s">
        <v>9258</v>
      </c>
      <c r="T112" t="s">
        <v>9264</v>
      </c>
      <c r="U112" t="s">
        <v>9300</v>
      </c>
      <c r="V112" t="str" cm="1">
        <f t="array" ref="V112">_xlfn.IFS(Hospital_Emergency_Room_Data[[#This Row],[Day]]&lt;=10,"Start(1-10)",Hospital_Emergency_Room_Data[[#This Row],[Day]]&lt;=20,"Middle(11-20)",Hospital_Emergency_Room_Data[[#This Row],[Day]]&gt;20,"End(21-30)")</f>
        <v>End(21-30)</v>
      </c>
    </row>
    <row r="113" spans="1:22">
      <c r="A113">
        <v>770827913</v>
      </c>
      <c r="B113" t="s">
        <v>133</v>
      </c>
      <c r="C113" s="1">
        <v>45391</v>
      </c>
      <c r="D113" t="str">
        <f>TEXT(Hospital_Emergency_Room_Data[[#This Row],[Patient Admission Date]],"mmm")</f>
        <v>Apr</v>
      </c>
      <c r="E113">
        <f>YEAR(Hospital_Emergency_Room_Data[[#This Row],[Patient Admission Date]])</f>
        <v>2024</v>
      </c>
      <c r="F113" s="2">
        <v>0.54861111111111116</v>
      </c>
      <c r="G113" s="8" t="str">
        <f>TEXT(Hospital_Emergency_Room_Data[[#This Row],[Patient Admission Date]],"dddd")</f>
        <v>Tuesday</v>
      </c>
      <c r="H113" t="s">
        <v>9208</v>
      </c>
      <c r="I113">
        <v>66</v>
      </c>
      <c r="J113" s="5" t="s">
        <v>9217</v>
      </c>
      <c r="K113" t="s">
        <v>8</v>
      </c>
      <c r="L113" t="s">
        <v>13</v>
      </c>
      <c r="M113" t="s">
        <v>9209</v>
      </c>
      <c r="O113">
        <v>45</v>
      </c>
      <c r="P113" t="s">
        <v>9225</v>
      </c>
      <c r="Q113">
        <v>9</v>
      </c>
      <c r="R113">
        <v>13</v>
      </c>
      <c r="S113" t="s">
        <v>9257</v>
      </c>
      <c r="T113" t="s">
        <v>9265</v>
      </c>
      <c r="U113" t="s">
        <v>9300</v>
      </c>
      <c r="V113" t="str" cm="1">
        <f t="array" ref="V113">_xlfn.IFS(Hospital_Emergency_Room_Data[[#This Row],[Day]]&lt;=10,"Start(1-10)",Hospital_Emergency_Room_Data[[#This Row],[Day]]&lt;=20,"Middle(11-20)",Hospital_Emergency_Room_Data[[#This Row],[Day]]&gt;20,"End(21-30)")</f>
        <v>Start(1-10)</v>
      </c>
    </row>
    <row r="114" spans="1:22">
      <c r="A114">
        <v>659643380</v>
      </c>
      <c r="B114" t="s">
        <v>134</v>
      </c>
      <c r="C114" s="1">
        <v>45482</v>
      </c>
      <c r="D114" t="str">
        <f>TEXT(Hospital_Emergency_Room_Data[[#This Row],[Patient Admission Date]],"mmm")</f>
        <v>Jul</v>
      </c>
      <c r="E114">
        <f>YEAR(Hospital_Emergency_Room_Data[[#This Row],[Patient Admission Date]])</f>
        <v>2024</v>
      </c>
      <c r="F114" s="2">
        <v>0.18958333333333333</v>
      </c>
      <c r="G114" s="8" t="str">
        <f>TEXT(Hospital_Emergency_Room_Data[[#This Row],[Patient Admission Date]],"dddd")</f>
        <v>Tuesday</v>
      </c>
      <c r="H114" t="s">
        <v>41</v>
      </c>
      <c r="I114">
        <v>61</v>
      </c>
      <c r="J114" s="5" t="s">
        <v>9217</v>
      </c>
      <c r="K114" t="s">
        <v>18</v>
      </c>
      <c r="L114" t="s">
        <v>13</v>
      </c>
      <c r="M114" t="s">
        <v>9209</v>
      </c>
      <c r="O114">
        <v>58</v>
      </c>
      <c r="P114" t="s">
        <v>9225</v>
      </c>
      <c r="Q114">
        <v>9</v>
      </c>
      <c r="R114">
        <v>4</v>
      </c>
      <c r="S114" t="s">
        <v>9258</v>
      </c>
      <c r="T114" t="s">
        <v>9265</v>
      </c>
      <c r="U114" t="s">
        <v>9283</v>
      </c>
      <c r="V114" t="str" cm="1">
        <f t="array" ref="V114">_xlfn.IFS(Hospital_Emergency_Room_Data[[#This Row],[Day]]&lt;=10,"Start(1-10)",Hospital_Emergency_Room_Data[[#This Row],[Day]]&lt;=20,"Middle(11-20)",Hospital_Emergency_Room_Data[[#This Row],[Day]]&gt;20,"End(21-30)")</f>
        <v>Start(1-10)</v>
      </c>
    </row>
    <row r="115" spans="1:22">
      <c r="A115">
        <v>195519264</v>
      </c>
      <c r="B115" t="s">
        <v>135</v>
      </c>
      <c r="C115" s="1">
        <v>45577</v>
      </c>
      <c r="D115" t="str">
        <f>TEXT(Hospital_Emergency_Room_Data[[#This Row],[Patient Admission Date]],"mmm")</f>
        <v>Oct</v>
      </c>
      <c r="E115">
        <f>YEAR(Hospital_Emergency_Room_Data[[#This Row],[Patient Admission Date]])</f>
        <v>2024</v>
      </c>
      <c r="F115" s="2">
        <v>4.7222222222222221E-2</v>
      </c>
      <c r="G115" s="8" t="str">
        <f>TEXT(Hospital_Emergency_Room_Data[[#This Row],[Patient Admission Date]],"dddd")</f>
        <v>Saturday</v>
      </c>
      <c r="H115" t="s">
        <v>41</v>
      </c>
      <c r="I115">
        <v>47</v>
      </c>
      <c r="J115" s="5" t="s">
        <v>9219</v>
      </c>
      <c r="K115" t="s">
        <v>8</v>
      </c>
      <c r="L115" t="s">
        <v>36</v>
      </c>
      <c r="M115" t="s">
        <v>9210</v>
      </c>
      <c r="O115">
        <v>40</v>
      </c>
      <c r="P115" t="s">
        <v>9225</v>
      </c>
      <c r="Q115">
        <v>12</v>
      </c>
      <c r="R115">
        <v>1</v>
      </c>
      <c r="S115" t="s">
        <v>9258</v>
      </c>
      <c r="T115" t="s">
        <v>9265</v>
      </c>
      <c r="U115" t="s">
        <v>9300</v>
      </c>
      <c r="V115" t="str" cm="1">
        <f t="array" ref="V115">_xlfn.IFS(Hospital_Emergency_Room_Data[[#This Row],[Day]]&lt;=10,"Start(1-10)",Hospital_Emergency_Room_Data[[#This Row],[Day]]&lt;=20,"Middle(11-20)",Hospital_Emergency_Room_Data[[#This Row],[Day]]&gt;20,"End(21-30)")</f>
        <v>Middle(11-20)</v>
      </c>
    </row>
    <row r="116" spans="1:22">
      <c r="A116">
        <v>240683060</v>
      </c>
      <c r="B116" t="s">
        <v>136</v>
      </c>
      <c r="C116" s="1">
        <v>45028</v>
      </c>
      <c r="D116" t="str">
        <f>TEXT(Hospital_Emergency_Room_Data[[#This Row],[Patient Admission Date]],"mmm")</f>
        <v>Apr</v>
      </c>
      <c r="E116">
        <f>YEAR(Hospital_Emergency_Room_Data[[#This Row],[Patient Admission Date]])</f>
        <v>2023</v>
      </c>
      <c r="F116" s="2">
        <v>8.4027777777777785E-2</v>
      </c>
      <c r="G116" s="8" t="str">
        <f>TEXT(Hospital_Emergency_Room_Data[[#This Row],[Patient Admission Date]],"dddd")</f>
        <v>Wednesday</v>
      </c>
      <c r="H116" t="s">
        <v>9208</v>
      </c>
      <c r="I116">
        <v>66</v>
      </c>
      <c r="J116" s="5" t="s">
        <v>9217</v>
      </c>
      <c r="K116" t="s">
        <v>8</v>
      </c>
      <c r="L116" t="s">
        <v>13</v>
      </c>
      <c r="M116" t="s">
        <v>9209</v>
      </c>
      <c r="O116">
        <v>29</v>
      </c>
      <c r="P116" t="s">
        <v>9226</v>
      </c>
      <c r="Q116">
        <v>12</v>
      </c>
      <c r="R116">
        <v>2</v>
      </c>
      <c r="S116" t="s">
        <v>9258</v>
      </c>
      <c r="T116" t="s">
        <v>9265</v>
      </c>
      <c r="U116" t="s">
        <v>9282</v>
      </c>
      <c r="V116" t="str" cm="1">
        <f t="array" ref="V116">_xlfn.IFS(Hospital_Emergency_Room_Data[[#This Row],[Day]]&lt;=10,"Start(1-10)",Hospital_Emergency_Room_Data[[#This Row],[Day]]&lt;=20,"Middle(11-20)",Hospital_Emergency_Room_Data[[#This Row],[Day]]&gt;20,"End(21-30)")</f>
        <v>Middle(11-20)</v>
      </c>
    </row>
    <row r="117" spans="1:22">
      <c r="A117">
        <v>866261903</v>
      </c>
      <c r="B117" t="s">
        <v>137</v>
      </c>
      <c r="C117" s="1">
        <v>45519</v>
      </c>
      <c r="D117" t="str">
        <f>TEXT(Hospital_Emergency_Room_Data[[#This Row],[Patient Admission Date]],"mmm")</f>
        <v>Aug</v>
      </c>
      <c r="E117">
        <f>YEAR(Hospital_Emergency_Room_Data[[#This Row],[Patient Admission Date]])</f>
        <v>2024</v>
      </c>
      <c r="F117" s="2">
        <v>0.54652777777777772</v>
      </c>
      <c r="G117" s="8" t="str">
        <f>TEXT(Hospital_Emergency_Room_Data[[#This Row],[Patient Admission Date]],"dddd")</f>
        <v>Thursday</v>
      </c>
      <c r="H117" t="s">
        <v>9208</v>
      </c>
      <c r="I117">
        <v>8</v>
      </c>
      <c r="J117" s="5" t="s">
        <v>9221</v>
      </c>
      <c r="K117" t="s">
        <v>18</v>
      </c>
      <c r="L117" t="s">
        <v>16</v>
      </c>
      <c r="M117" t="s">
        <v>9209</v>
      </c>
      <c r="N117">
        <v>3</v>
      </c>
      <c r="O117">
        <v>24</v>
      </c>
      <c r="P117" t="s">
        <v>9226</v>
      </c>
      <c r="Q117">
        <v>15</v>
      </c>
      <c r="R117">
        <v>13</v>
      </c>
      <c r="S117" t="s">
        <v>9257</v>
      </c>
      <c r="T117" t="s">
        <v>9262</v>
      </c>
      <c r="U117" t="s">
        <v>9282</v>
      </c>
      <c r="V117" t="str" cm="1">
        <f t="array" ref="V117">_xlfn.IFS(Hospital_Emergency_Room_Data[[#This Row],[Day]]&lt;=10,"Start(1-10)",Hospital_Emergency_Room_Data[[#This Row],[Day]]&lt;=20,"Middle(11-20)",Hospital_Emergency_Room_Data[[#This Row],[Day]]&gt;20,"End(21-30)")</f>
        <v>Middle(11-20)</v>
      </c>
    </row>
    <row r="118" spans="1:22">
      <c r="A118">
        <v>275361151</v>
      </c>
      <c r="B118" t="s">
        <v>138</v>
      </c>
      <c r="C118" s="1">
        <v>45502</v>
      </c>
      <c r="D118" t="str">
        <f>TEXT(Hospital_Emergency_Room_Data[[#This Row],[Patient Admission Date]],"mmm")</f>
        <v>Jul</v>
      </c>
      <c r="E118">
        <f>YEAR(Hospital_Emergency_Room_Data[[#This Row],[Patient Admission Date]])</f>
        <v>2024</v>
      </c>
      <c r="F118" s="2">
        <v>0.8569444444444444</v>
      </c>
      <c r="G118" s="8" t="str">
        <f>TEXT(Hospital_Emergency_Room_Data[[#This Row],[Patient Admission Date]],"dddd")</f>
        <v>Monday</v>
      </c>
      <c r="H118" t="s">
        <v>41</v>
      </c>
      <c r="I118">
        <v>9</v>
      </c>
      <c r="J118" s="5" t="s">
        <v>9221</v>
      </c>
      <c r="K118" t="s">
        <v>8</v>
      </c>
      <c r="L118" t="s">
        <v>9281</v>
      </c>
      <c r="M118" t="s">
        <v>9209</v>
      </c>
      <c r="O118">
        <v>21</v>
      </c>
      <c r="P118" t="s">
        <v>9226</v>
      </c>
      <c r="Q118">
        <v>29</v>
      </c>
      <c r="R118">
        <v>20</v>
      </c>
      <c r="S118" t="s">
        <v>9256</v>
      </c>
      <c r="T118" t="s">
        <v>9264</v>
      </c>
      <c r="U118" t="s">
        <v>9282</v>
      </c>
      <c r="V118" t="str" cm="1">
        <f t="array" ref="V118">_xlfn.IFS(Hospital_Emergency_Room_Data[[#This Row],[Day]]&lt;=10,"Start(1-10)",Hospital_Emergency_Room_Data[[#This Row],[Day]]&lt;=20,"Middle(11-20)",Hospital_Emergency_Room_Data[[#This Row],[Day]]&gt;20,"End(21-30)")</f>
        <v>End(21-30)</v>
      </c>
    </row>
    <row r="119" spans="1:22">
      <c r="A119">
        <v>314593768</v>
      </c>
      <c r="B119" t="s">
        <v>139</v>
      </c>
      <c r="C119" s="1">
        <v>45470</v>
      </c>
      <c r="D119" t="str">
        <f>TEXT(Hospital_Emergency_Room_Data[[#This Row],[Patient Admission Date]],"mmm")</f>
        <v>Jun</v>
      </c>
      <c r="E119">
        <f>YEAR(Hospital_Emergency_Room_Data[[#This Row],[Patient Admission Date]])</f>
        <v>2024</v>
      </c>
      <c r="F119" s="2">
        <v>0.68333333333333335</v>
      </c>
      <c r="G119" s="8" t="str">
        <f>TEXT(Hospital_Emergency_Room_Data[[#This Row],[Patient Admission Date]],"dddd")</f>
        <v>Thursday</v>
      </c>
      <c r="H119" t="s">
        <v>41</v>
      </c>
      <c r="I119">
        <v>24</v>
      </c>
      <c r="J119" s="5" t="s">
        <v>9220</v>
      </c>
      <c r="K119" t="s">
        <v>32</v>
      </c>
      <c r="L119" t="s">
        <v>13</v>
      </c>
      <c r="M119" t="s">
        <v>9210</v>
      </c>
      <c r="O119">
        <v>31</v>
      </c>
      <c r="P119" t="s">
        <v>9225</v>
      </c>
      <c r="Q119">
        <v>27</v>
      </c>
      <c r="R119">
        <v>16</v>
      </c>
      <c r="S119" t="s">
        <v>9257</v>
      </c>
      <c r="T119" t="s">
        <v>9264</v>
      </c>
      <c r="U119" t="s">
        <v>9300</v>
      </c>
      <c r="V119" t="str" cm="1">
        <f t="array" ref="V119">_xlfn.IFS(Hospital_Emergency_Room_Data[[#This Row],[Day]]&lt;=10,"Start(1-10)",Hospital_Emergency_Room_Data[[#This Row],[Day]]&lt;=20,"Middle(11-20)",Hospital_Emergency_Room_Data[[#This Row],[Day]]&gt;20,"End(21-30)")</f>
        <v>End(21-30)</v>
      </c>
    </row>
    <row r="120" spans="1:22">
      <c r="A120">
        <v>310269113</v>
      </c>
      <c r="B120" t="s">
        <v>141</v>
      </c>
      <c r="C120" s="1">
        <v>45506</v>
      </c>
      <c r="D120" t="str">
        <f>TEXT(Hospital_Emergency_Room_Data[[#This Row],[Patient Admission Date]],"mmm")</f>
        <v>Aug</v>
      </c>
      <c r="E120">
        <f>YEAR(Hospital_Emergency_Room_Data[[#This Row],[Patient Admission Date]])</f>
        <v>2024</v>
      </c>
      <c r="F120" s="2">
        <v>0.1736111111111111</v>
      </c>
      <c r="G120" s="8" t="str">
        <f>TEXT(Hospital_Emergency_Room_Data[[#This Row],[Patient Admission Date]],"dddd")</f>
        <v>Friday</v>
      </c>
      <c r="H120" t="s">
        <v>41</v>
      </c>
      <c r="I120">
        <v>16</v>
      </c>
      <c r="J120" s="5" t="s">
        <v>9220</v>
      </c>
      <c r="K120" t="s">
        <v>12</v>
      </c>
      <c r="L120" t="s">
        <v>140</v>
      </c>
      <c r="M120" t="s">
        <v>9209</v>
      </c>
      <c r="O120">
        <v>11</v>
      </c>
      <c r="P120" t="s">
        <v>9226</v>
      </c>
      <c r="Q120">
        <v>2</v>
      </c>
      <c r="R120">
        <v>4</v>
      </c>
      <c r="S120" t="s">
        <v>9258</v>
      </c>
      <c r="T120" t="s">
        <v>9263</v>
      </c>
      <c r="U120" t="s">
        <v>9282</v>
      </c>
      <c r="V120" t="str" cm="1">
        <f t="array" ref="V120">_xlfn.IFS(Hospital_Emergency_Room_Data[[#This Row],[Day]]&lt;=10,"Start(1-10)",Hospital_Emergency_Room_Data[[#This Row],[Day]]&lt;=20,"Middle(11-20)",Hospital_Emergency_Room_Data[[#This Row],[Day]]&gt;20,"End(21-30)")</f>
        <v>Start(1-10)</v>
      </c>
    </row>
    <row r="121" spans="1:22">
      <c r="A121">
        <v>698471909</v>
      </c>
      <c r="B121" t="s">
        <v>142</v>
      </c>
      <c r="C121" s="1">
        <v>45133</v>
      </c>
      <c r="D121" t="str">
        <f>TEXT(Hospital_Emergency_Room_Data[[#This Row],[Patient Admission Date]],"mmm")</f>
        <v>Jul</v>
      </c>
      <c r="E121">
        <f>YEAR(Hospital_Emergency_Room_Data[[#This Row],[Patient Admission Date]])</f>
        <v>2023</v>
      </c>
      <c r="F121" s="2">
        <v>0.11736111111111111</v>
      </c>
      <c r="G121" s="8" t="str">
        <f>TEXT(Hospital_Emergency_Room_Data[[#This Row],[Patient Admission Date]],"dddd")</f>
        <v>Wednesday</v>
      </c>
      <c r="H121" t="s">
        <v>9208</v>
      </c>
      <c r="I121">
        <v>47</v>
      </c>
      <c r="J121" s="5" t="s">
        <v>9219</v>
      </c>
      <c r="K121" t="s">
        <v>21</v>
      </c>
      <c r="L121" t="s">
        <v>16</v>
      </c>
      <c r="M121" t="s">
        <v>9209</v>
      </c>
      <c r="O121">
        <v>41</v>
      </c>
      <c r="P121" t="s">
        <v>9225</v>
      </c>
      <c r="Q121">
        <v>26</v>
      </c>
      <c r="R121">
        <v>2</v>
      </c>
      <c r="S121" t="s">
        <v>9258</v>
      </c>
      <c r="T121" t="s">
        <v>9264</v>
      </c>
      <c r="U121" t="s">
        <v>9300</v>
      </c>
      <c r="V121" t="str" cm="1">
        <f t="array" ref="V121">_xlfn.IFS(Hospital_Emergency_Room_Data[[#This Row],[Day]]&lt;=10,"Start(1-10)",Hospital_Emergency_Room_Data[[#This Row],[Day]]&lt;=20,"Middle(11-20)",Hospital_Emergency_Room_Data[[#This Row],[Day]]&gt;20,"End(21-30)")</f>
        <v>End(21-30)</v>
      </c>
    </row>
    <row r="122" spans="1:22">
      <c r="A122">
        <v>378025523</v>
      </c>
      <c r="B122" t="s">
        <v>143</v>
      </c>
      <c r="C122" s="1">
        <v>45510</v>
      </c>
      <c r="D122" t="str">
        <f>TEXT(Hospital_Emergency_Room_Data[[#This Row],[Patient Admission Date]],"mmm")</f>
        <v>Aug</v>
      </c>
      <c r="E122">
        <f>YEAR(Hospital_Emergency_Room_Data[[#This Row],[Patient Admission Date]])</f>
        <v>2024</v>
      </c>
      <c r="F122" s="2">
        <v>0.77083333333333337</v>
      </c>
      <c r="G122" s="8" t="str">
        <f>TEXT(Hospital_Emergency_Room_Data[[#This Row],[Patient Admission Date]],"dddd")</f>
        <v>Tuesday</v>
      </c>
      <c r="H122" t="s">
        <v>9208</v>
      </c>
      <c r="I122">
        <v>23</v>
      </c>
      <c r="J122" s="5" t="s">
        <v>9220</v>
      </c>
      <c r="K122" t="s">
        <v>12</v>
      </c>
      <c r="L122" t="s">
        <v>9281</v>
      </c>
      <c r="M122" t="s">
        <v>9210</v>
      </c>
      <c r="N122">
        <v>0</v>
      </c>
      <c r="O122">
        <v>23</v>
      </c>
      <c r="P122" t="s">
        <v>9226</v>
      </c>
      <c r="Q122">
        <v>6</v>
      </c>
      <c r="R122">
        <v>18</v>
      </c>
      <c r="S122" t="s">
        <v>9256</v>
      </c>
      <c r="T122" t="s">
        <v>9263</v>
      </c>
      <c r="U122" t="s">
        <v>9282</v>
      </c>
      <c r="V122" t="str" cm="1">
        <f t="array" ref="V122">_xlfn.IFS(Hospital_Emergency_Room_Data[[#This Row],[Day]]&lt;=10,"Start(1-10)",Hospital_Emergency_Room_Data[[#This Row],[Day]]&lt;=20,"Middle(11-20)",Hospital_Emergency_Room_Data[[#This Row],[Day]]&gt;20,"End(21-30)")</f>
        <v>Start(1-10)</v>
      </c>
    </row>
    <row r="123" spans="1:22">
      <c r="A123">
        <v>769874732</v>
      </c>
      <c r="B123" t="s">
        <v>144</v>
      </c>
      <c r="C123" s="1">
        <v>45317</v>
      </c>
      <c r="D123" t="str">
        <f>TEXT(Hospital_Emergency_Room_Data[[#This Row],[Patient Admission Date]],"mmm")</f>
        <v>Jan</v>
      </c>
      <c r="E123">
        <f>YEAR(Hospital_Emergency_Room_Data[[#This Row],[Patient Admission Date]])</f>
        <v>2024</v>
      </c>
      <c r="F123" s="2">
        <v>0.26597222222222222</v>
      </c>
      <c r="G123" s="8" t="str">
        <f>TEXT(Hospital_Emergency_Room_Data[[#This Row],[Patient Admission Date]],"dddd")</f>
        <v>Friday</v>
      </c>
      <c r="H123" t="s">
        <v>41</v>
      </c>
      <c r="I123">
        <v>51</v>
      </c>
      <c r="J123" s="5" t="s">
        <v>9219</v>
      </c>
      <c r="K123" t="s">
        <v>12</v>
      </c>
      <c r="L123" t="s">
        <v>50</v>
      </c>
      <c r="M123" t="s">
        <v>9210</v>
      </c>
      <c r="O123">
        <v>52</v>
      </c>
      <c r="P123" t="s">
        <v>9225</v>
      </c>
      <c r="Q123">
        <v>26</v>
      </c>
      <c r="R123">
        <v>6</v>
      </c>
      <c r="S123" t="s">
        <v>9255</v>
      </c>
      <c r="T123" t="s">
        <v>9264</v>
      </c>
      <c r="U123" t="s">
        <v>9283</v>
      </c>
      <c r="V123" t="str" cm="1">
        <f t="array" ref="V123">_xlfn.IFS(Hospital_Emergency_Room_Data[[#This Row],[Day]]&lt;=10,"Start(1-10)",Hospital_Emergency_Room_Data[[#This Row],[Day]]&lt;=20,"Middle(11-20)",Hospital_Emergency_Room_Data[[#This Row],[Day]]&gt;20,"End(21-30)")</f>
        <v>End(21-30)</v>
      </c>
    </row>
    <row r="124" spans="1:22">
      <c r="A124">
        <v>120719392</v>
      </c>
      <c r="B124" t="s">
        <v>145</v>
      </c>
      <c r="C124" s="1">
        <v>45453</v>
      </c>
      <c r="D124" t="str">
        <f>TEXT(Hospital_Emergency_Room_Data[[#This Row],[Patient Admission Date]],"mmm")</f>
        <v>Jun</v>
      </c>
      <c r="E124">
        <f>YEAR(Hospital_Emergency_Room_Data[[#This Row],[Patient Admission Date]])</f>
        <v>2024</v>
      </c>
      <c r="F124" s="2">
        <v>0.40555555555555556</v>
      </c>
      <c r="G124" s="8" t="str">
        <f>TEXT(Hospital_Emergency_Room_Data[[#This Row],[Patient Admission Date]],"dddd")</f>
        <v>Monday</v>
      </c>
      <c r="H124" t="s">
        <v>9208</v>
      </c>
      <c r="I124">
        <v>26</v>
      </c>
      <c r="J124" s="5" t="s">
        <v>9220</v>
      </c>
      <c r="K124" t="s">
        <v>8</v>
      </c>
      <c r="L124" t="s">
        <v>16</v>
      </c>
      <c r="M124" t="s">
        <v>9210</v>
      </c>
      <c r="O124">
        <v>53</v>
      </c>
      <c r="P124" t="s">
        <v>9225</v>
      </c>
      <c r="Q124">
        <v>10</v>
      </c>
      <c r="R124">
        <v>9</v>
      </c>
      <c r="S124" t="s">
        <v>9255</v>
      </c>
      <c r="T124" t="s">
        <v>9265</v>
      </c>
      <c r="U124" t="s">
        <v>9283</v>
      </c>
      <c r="V124" t="str" cm="1">
        <f t="array" ref="V124">_xlfn.IFS(Hospital_Emergency_Room_Data[[#This Row],[Day]]&lt;=10,"Start(1-10)",Hospital_Emergency_Room_Data[[#This Row],[Day]]&lt;=20,"Middle(11-20)",Hospital_Emergency_Room_Data[[#This Row],[Day]]&gt;20,"End(21-30)")</f>
        <v>Start(1-10)</v>
      </c>
    </row>
    <row r="125" spans="1:22">
      <c r="A125">
        <v>200223513</v>
      </c>
      <c r="B125" t="s">
        <v>146</v>
      </c>
      <c r="C125" s="1">
        <v>45509</v>
      </c>
      <c r="D125" t="str">
        <f>TEXT(Hospital_Emergency_Room_Data[[#This Row],[Patient Admission Date]],"mmm")</f>
        <v>Aug</v>
      </c>
      <c r="E125">
        <f>YEAR(Hospital_Emergency_Room_Data[[#This Row],[Patient Admission Date]])</f>
        <v>2024</v>
      </c>
      <c r="F125" s="2">
        <v>9.5138888888888884E-2</v>
      </c>
      <c r="G125" s="8" t="str">
        <f>TEXT(Hospital_Emergency_Room_Data[[#This Row],[Patient Admission Date]],"dddd")</f>
        <v>Monday</v>
      </c>
      <c r="H125" t="s">
        <v>9208</v>
      </c>
      <c r="I125">
        <v>32</v>
      </c>
      <c r="J125" s="5" t="s">
        <v>9223</v>
      </c>
      <c r="K125" t="s">
        <v>32</v>
      </c>
      <c r="L125" t="s">
        <v>9281</v>
      </c>
      <c r="M125" t="s">
        <v>9209</v>
      </c>
      <c r="N125">
        <v>8</v>
      </c>
      <c r="O125">
        <v>15</v>
      </c>
      <c r="P125" t="s">
        <v>9226</v>
      </c>
      <c r="Q125">
        <v>5</v>
      </c>
      <c r="R125">
        <v>2</v>
      </c>
      <c r="S125" t="s">
        <v>9258</v>
      </c>
      <c r="T125" t="s">
        <v>9263</v>
      </c>
      <c r="U125" t="s">
        <v>9282</v>
      </c>
      <c r="V125" t="str" cm="1">
        <f t="array" ref="V125">_xlfn.IFS(Hospital_Emergency_Room_Data[[#This Row],[Day]]&lt;=10,"Start(1-10)",Hospital_Emergency_Room_Data[[#This Row],[Day]]&lt;=20,"Middle(11-20)",Hospital_Emergency_Room_Data[[#This Row],[Day]]&gt;20,"End(21-30)")</f>
        <v>Start(1-10)</v>
      </c>
    </row>
    <row r="126" spans="1:22">
      <c r="A126">
        <v>415953806</v>
      </c>
      <c r="B126" t="s">
        <v>147</v>
      </c>
      <c r="C126" s="1">
        <v>45588</v>
      </c>
      <c r="D126" t="str">
        <f>TEXT(Hospital_Emergency_Room_Data[[#This Row],[Patient Admission Date]],"mmm")</f>
        <v>Oct</v>
      </c>
      <c r="E126">
        <f>YEAR(Hospital_Emergency_Room_Data[[#This Row],[Patient Admission Date]])</f>
        <v>2024</v>
      </c>
      <c r="F126" s="2">
        <v>0.83402777777777781</v>
      </c>
      <c r="G126" s="8" t="str">
        <f>TEXT(Hospital_Emergency_Room_Data[[#This Row],[Patient Admission Date]],"dddd")</f>
        <v>Wednesday</v>
      </c>
      <c r="H126" t="s">
        <v>41</v>
      </c>
      <c r="I126">
        <v>76</v>
      </c>
      <c r="J126" s="5" t="s">
        <v>9222</v>
      </c>
      <c r="K126" t="s">
        <v>12</v>
      </c>
      <c r="L126" t="s">
        <v>9281</v>
      </c>
      <c r="M126" t="s">
        <v>9210</v>
      </c>
      <c r="O126">
        <v>49</v>
      </c>
      <c r="P126" t="s">
        <v>9225</v>
      </c>
      <c r="Q126">
        <v>23</v>
      </c>
      <c r="R126">
        <v>20</v>
      </c>
      <c r="S126" t="s">
        <v>9256</v>
      </c>
      <c r="T126" t="s">
        <v>9264</v>
      </c>
      <c r="U126" t="s">
        <v>9283</v>
      </c>
      <c r="V126" t="str" cm="1">
        <f t="array" ref="V126">_xlfn.IFS(Hospital_Emergency_Room_Data[[#This Row],[Day]]&lt;=10,"Start(1-10)",Hospital_Emergency_Room_Data[[#This Row],[Day]]&lt;=20,"Middle(11-20)",Hospital_Emergency_Room_Data[[#This Row],[Day]]&gt;20,"End(21-30)")</f>
        <v>End(21-30)</v>
      </c>
    </row>
    <row r="127" spans="1:22">
      <c r="A127">
        <v>635962790</v>
      </c>
      <c r="B127" t="s">
        <v>148</v>
      </c>
      <c r="C127" s="1">
        <v>45320</v>
      </c>
      <c r="D127" t="str">
        <f>TEXT(Hospital_Emergency_Room_Data[[#This Row],[Patient Admission Date]],"mmm")</f>
        <v>Jan</v>
      </c>
      <c r="E127">
        <f>YEAR(Hospital_Emergency_Room_Data[[#This Row],[Patient Admission Date]])</f>
        <v>2024</v>
      </c>
      <c r="F127" s="2">
        <v>0.47499999999999998</v>
      </c>
      <c r="G127" s="8" t="str">
        <f>TEXT(Hospital_Emergency_Room_Data[[#This Row],[Patient Admission Date]],"dddd")</f>
        <v>Monday</v>
      </c>
      <c r="H127" t="s">
        <v>41</v>
      </c>
      <c r="I127">
        <v>6</v>
      </c>
      <c r="J127" s="5" t="s">
        <v>9221</v>
      </c>
      <c r="K127" t="s">
        <v>12</v>
      </c>
      <c r="L127" t="s">
        <v>9281</v>
      </c>
      <c r="M127" t="s">
        <v>9210</v>
      </c>
      <c r="N127">
        <v>9</v>
      </c>
      <c r="O127">
        <v>23</v>
      </c>
      <c r="P127" t="s">
        <v>9226</v>
      </c>
      <c r="Q127">
        <v>29</v>
      </c>
      <c r="R127">
        <v>11</v>
      </c>
      <c r="S127" t="s">
        <v>9255</v>
      </c>
      <c r="T127" t="s">
        <v>9264</v>
      </c>
      <c r="U127" t="s">
        <v>9282</v>
      </c>
      <c r="V127" t="str" cm="1">
        <f t="array" ref="V127">_xlfn.IFS(Hospital_Emergency_Room_Data[[#This Row],[Day]]&lt;=10,"Start(1-10)",Hospital_Emergency_Room_Data[[#This Row],[Day]]&lt;=20,"Middle(11-20)",Hospital_Emergency_Room_Data[[#This Row],[Day]]&gt;20,"End(21-30)")</f>
        <v>End(21-30)</v>
      </c>
    </row>
    <row r="128" spans="1:22">
      <c r="A128">
        <v>229852969</v>
      </c>
      <c r="B128" t="s">
        <v>149</v>
      </c>
      <c r="C128" s="1">
        <v>45239</v>
      </c>
      <c r="D128" t="str">
        <f>TEXT(Hospital_Emergency_Room_Data[[#This Row],[Patient Admission Date]],"mmm")</f>
        <v>Nov</v>
      </c>
      <c r="E128">
        <f>YEAR(Hospital_Emergency_Room_Data[[#This Row],[Patient Admission Date]])</f>
        <v>2023</v>
      </c>
      <c r="F128" s="2">
        <v>0.41944444444444445</v>
      </c>
      <c r="G128" s="8" t="str">
        <f>TEXT(Hospital_Emergency_Room_Data[[#This Row],[Patient Admission Date]],"dddd")</f>
        <v>Thursday</v>
      </c>
      <c r="H128" t="s">
        <v>41</v>
      </c>
      <c r="I128">
        <v>17</v>
      </c>
      <c r="J128" s="5" t="s">
        <v>9220</v>
      </c>
      <c r="K128" t="s">
        <v>21</v>
      </c>
      <c r="L128" t="s">
        <v>13</v>
      </c>
      <c r="M128" t="s">
        <v>9210</v>
      </c>
      <c r="O128">
        <v>58</v>
      </c>
      <c r="P128" t="s">
        <v>9225</v>
      </c>
      <c r="Q128">
        <v>9</v>
      </c>
      <c r="R128">
        <v>10</v>
      </c>
      <c r="S128" t="s">
        <v>9255</v>
      </c>
      <c r="T128" t="s">
        <v>9265</v>
      </c>
      <c r="U128" t="s">
        <v>9283</v>
      </c>
      <c r="V128" t="str" cm="1">
        <f t="array" ref="V128">_xlfn.IFS(Hospital_Emergency_Room_Data[[#This Row],[Day]]&lt;=10,"Start(1-10)",Hospital_Emergency_Room_Data[[#This Row],[Day]]&lt;=20,"Middle(11-20)",Hospital_Emergency_Room_Data[[#This Row],[Day]]&gt;20,"End(21-30)")</f>
        <v>Start(1-10)</v>
      </c>
    </row>
    <row r="129" spans="1:22">
      <c r="A129">
        <v>341843922</v>
      </c>
      <c r="B129" t="s">
        <v>150</v>
      </c>
      <c r="C129" s="1">
        <v>45146</v>
      </c>
      <c r="D129" t="str">
        <f>TEXT(Hospital_Emergency_Room_Data[[#This Row],[Patient Admission Date]],"mmm")</f>
        <v>Aug</v>
      </c>
      <c r="E129">
        <f>YEAR(Hospital_Emergency_Room_Data[[#This Row],[Patient Admission Date]])</f>
        <v>2023</v>
      </c>
      <c r="F129" s="2">
        <v>0.40486111111111112</v>
      </c>
      <c r="G129" s="8" t="str">
        <f>TEXT(Hospital_Emergency_Room_Data[[#This Row],[Patient Admission Date]],"dddd")</f>
        <v>Tuesday</v>
      </c>
      <c r="H129" t="s">
        <v>41</v>
      </c>
      <c r="I129">
        <v>10</v>
      </c>
      <c r="J129" s="5" t="s">
        <v>9221</v>
      </c>
      <c r="K129" t="s">
        <v>8</v>
      </c>
      <c r="L129" t="s">
        <v>9281</v>
      </c>
      <c r="M129" t="s">
        <v>9209</v>
      </c>
      <c r="O129">
        <v>40</v>
      </c>
      <c r="P129" t="s">
        <v>9225</v>
      </c>
      <c r="Q129">
        <v>8</v>
      </c>
      <c r="R129">
        <v>9</v>
      </c>
      <c r="S129" t="s">
        <v>9255</v>
      </c>
      <c r="T129" t="s">
        <v>9265</v>
      </c>
      <c r="U129" t="s">
        <v>9300</v>
      </c>
      <c r="V129" t="str" cm="1">
        <f t="array" ref="V129">_xlfn.IFS(Hospital_Emergency_Room_Data[[#This Row],[Day]]&lt;=10,"Start(1-10)",Hospital_Emergency_Room_Data[[#This Row],[Day]]&lt;=20,"Middle(11-20)",Hospital_Emergency_Room_Data[[#This Row],[Day]]&gt;20,"End(21-30)")</f>
        <v>Start(1-10)</v>
      </c>
    </row>
    <row r="130" spans="1:22">
      <c r="A130">
        <v>442290481</v>
      </c>
      <c r="B130" t="s">
        <v>151</v>
      </c>
      <c r="C130" s="1">
        <v>45138</v>
      </c>
      <c r="D130" t="str">
        <f>TEXT(Hospital_Emergency_Room_Data[[#This Row],[Patient Admission Date]],"mmm")</f>
        <v>Jul</v>
      </c>
      <c r="E130">
        <f>YEAR(Hospital_Emergency_Room_Data[[#This Row],[Patient Admission Date]])</f>
        <v>2023</v>
      </c>
      <c r="F130" s="2">
        <v>5.486111111111111E-2</v>
      </c>
      <c r="G130" s="8" t="str">
        <f>TEXT(Hospital_Emergency_Room_Data[[#This Row],[Patient Admission Date]],"dddd")</f>
        <v>Monday</v>
      </c>
      <c r="H130" t="s">
        <v>41</v>
      </c>
      <c r="I130">
        <v>55</v>
      </c>
      <c r="J130" s="5" t="s">
        <v>9219</v>
      </c>
      <c r="K130" t="s">
        <v>32</v>
      </c>
      <c r="L130" t="s">
        <v>36</v>
      </c>
      <c r="M130" t="s">
        <v>9210</v>
      </c>
      <c r="O130">
        <v>47</v>
      </c>
      <c r="P130" t="s">
        <v>9225</v>
      </c>
      <c r="Q130">
        <v>31</v>
      </c>
      <c r="R130">
        <v>1</v>
      </c>
      <c r="S130" t="s">
        <v>9258</v>
      </c>
      <c r="T130" t="s">
        <v>9264</v>
      </c>
      <c r="U130" t="s">
        <v>9283</v>
      </c>
      <c r="V130" t="str" cm="1">
        <f t="array" ref="V130">_xlfn.IFS(Hospital_Emergency_Room_Data[[#This Row],[Day]]&lt;=10,"Start(1-10)",Hospital_Emergency_Room_Data[[#This Row],[Day]]&lt;=20,"Middle(11-20)",Hospital_Emergency_Room_Data[[#This Row],[Day]]&gt;20,"End(21-30)")</f>
        <v>End(21-30)</v>
      </c>
    </row>
    <row r="131" spans="1:22">
      <c r="A131">
        <v>340370758</v>
      </c>
      <c r="B131" t="s">
        <v>152</v>
      </c>
      <c r="C131" s="1">
        <v>45281</v>
      </c>
      <c r="D131" t="str">
        <f>TEXT(Hospital_Emergency_Room_Data[[#This Row],[Patient Admission Date]],"mmm")</f>
        <v>Dec</v>
      </c>
      <c r="E131">
        <f>YEAR(Hospital_Emergency_Room_Data[[#This Row],[Patient Admission Date]])</f>
        <v>2023</v>
      </c>
      <c r="F131" s="2">
        <v>0.60972222222222228</v>
      </c>
      <c r="G131" s="8" t="str">
        <f>TEXT(Hospital_Emergency_Room_Data[[#This Row],[Patient Admission Date]],"dddd")</f>
        <v>Thursday</v>
      </c>
      <c r="H131" t="s">
        <v>41</v>
      </c>
      <c r="I131">
        <v>73</v>
      </c>
      <c r="J131" s="5" t="s">
        <v>9222</v>
      </c>
      <c r="K131" t="s">
        <v>8</v>
      </c>
      <c r="L131" t="s">
        <v>9281</v>
      </c>
      <c r="M131" t="s">
        <v>9209</v>
      </c>
      <c r="O131">
        <v>29</v>
      </c>
      <c r="P131" t="s">
        <v>9226</v>
      </c>
      <c r="Q131">
        <v>21</v>
      </c>
      <c r="R131">
        <v>14</v>
      </c>
      <c r="S131" t="s">
        <v>9257</v>
      </c>
      <c r="T131" t="s">
        <v>9262</v>
      </c>
      <c r="U131" t="s">
        <v>9282</v>
      </c>
      <c r="V131" t="str" cm="1">
        <f t="array" ref="V131">_xlfn.IFS(Hospital_Emergency_Room_Data[[#This Row],[Day]]&lt;=10,"Start(1-10)",Hospital_Emergency_Room_Data[[#This Row],[Day]]&lt;=20,"Middle(11-20)",Hospital_Emergency_Room_Data[[#This Row],[Day]]&gt;20,"End(21-30)")</f>
        <v>End(21-30)</v>
      </c>
    </row>
    <row r="132" spans="1:22">
      <c r="A132">
        <v>260547458</v>
      </c>
      <c r="B132" t="s">
        <v>153</v>
      </c>
      <c r="C132" s="1">
        <v>45458</v>
      </c>
      <c r="D132" t="str">
        <f>TEXT(Hospital_Emergency_Room_Data[[#This Row],[Patient Admission Date]],"mmm")</f>
        <v>Jun</v>
      </c>
      <c r="E132">
        <f>YEAR(Hospital_Emergency_Room_Data[[#This Row],[Patient Admission Date]])</f>
        <v>2024</v>
      </c>
      <c r="F132" s="2">
        <v>0.44444444444444442</v>
      </c>
      <c r="G132" s="8" t="str">
        <f>TEXT(Hospital_Emergency_Room_Data[[#This Row],[Patient Admission Date]],"dddd")</f>
        <v>Saturday</v>
      </c>
      <c r="H132" t="s">
        <v>41</v>
      </c>
      <c r="I132">
        <v>29</v>
      </c>
      <c r="J132" s="5" t="s">
        <v>9220</v>
      </c>
      <c r="K132" t="s">
        <v>18</v>
      </c>
      <c r="L132" t="s">
        <v>13</v>
      </c>
      <c r="M132" t="s">
        <v>9209</v>
      </c>
      <c r="O132">
        <v>50</v>
      </c>
      <c r="P132" t="s">
        <v>9225</v>
      </c>
      <c r="Q132">
        <v>15</v>
      </c>
      <c r="R132">
        <v>10</v>
      </c>
      <c r="S132" t="s">
        <v>9255</v>
      </c>
      <c r="T132" t="s">
        <v>9262</v>
      </c>
      <c r="U132" t="s">
        <v>9283</v>
      </c>
      <c r="V132" t="str" cm="1">
        <f t="array" ref="V132">_xlfn.IFS(Hospital_Emergency_Room_Data[[#This Row],[Day]]&lt;=10,"Start(1-10)",Hospital_Emergency_Room_Data[[#This Row],[Day]]&lt;=20,"Middle(11-20)",Hospital_Emergency_Room_Data[[#This Row],[Day]]&gt;20,"End(21-30)")</f>
        <v>Middle(11-20)</v>
      </c>
    </row>
    <row r="133" spans="1:22">
      <c r="A133">
        <v>421277766</v>
      </c>
      <c r="B133" t="s">
        <v>154</v>
      </c>
      <c r="C133" s="1">
        <v>45131</v>
      </c>
      <c r="D133" t="str">
        <f>TEXT(Hospital_Emergency_Room_Data[[#This Row],[Patient Admission Date]],"mmm")</f>
        <v>Jul</v>
      </c>
      <c r="E133">
        <f>YEAR(Hospital_Emergency_Room_Data[[#This Row],[Patient Admission Date]])</f>
        <v>2023</v>
      </c>
      <c r="F133" s="2">
        <v>0.54166666666666663</v>
      </c>
      <c r="G133" s="8" t="str">
        <f>TEXT(Hospital_Emergency_Room_Data[[#This Row],[Patient Admission Date]],"dddd")</f>
        <v>Monday</v>
      </c>
      <c r="H133" t="s">
        <v>9208</v>
      </c>
      <c r="I133">
        <v>51</v>
      </c>
      <c r="J133" s="5" t="s">
        <v>9219</v>
      </c>
      <c r="K133" t="s">
        <v>8</v>
      </c>
      <c r="L133" t="s">
        <v>13</v>
      </c>
      <c r="M133" t="s">
        <v>9210</v>
      </c>
      <c r="O133">
        <v>22</v>
      </c>
      <c r="P133" t="s">
        <v>9226</v>
      </c>
      <c r="Q133">
        <v>24</v>
      </c>
      <c r="R133">
        <v>13</v>
      </c>
      <c r="S133" t="s">
        <v>9257</v>
      </c>
      <c r="T133" t="s">
        <v>9264</v>
      </c>
      <c r="U133" t="s">
        <v>9282</v>
      </c>
      <c r="V133" t="str" cm="1">
        <f t="array" ref="V133">_xlfn.IFS(Hospital_Emergency_Room_Data[[#This Row],[Day]]&lt;=10,"Start(1-10)",Hospital_Emergency_Room_Data[[#This Row],[Day]]&lt;=20,"Middle(11-20)",Hospital_Emergency_Room_Data[[#This Row],[Day]]&gt;20,"End(21-30)")</f>
        <v>End(21-30)</v>
      </c>
    </row>
    <row r="134" spans="1:22">
      <c r="A134">
        <v>194487359</v>
      </c>
      <c r="B134" t="s">
        <v>155</v>
      </c>
      <c r="C134" s="1">
        <v>45035</v>
      </c>
      <c r="D134" t="str">
        <f>TEXT(Hospital_Emergency_Room_Data[[#This Row],[Patient Admission Date]],"mmm")</f>
        <v>Apr</v>
      </c>
      <c r="E134">
        <f>YEAR(Hospital_Emergency_Room_Data[[#This Row],[Patient Admission Date]])</f>
        <v>2023</v>
      </c>
      <c r="F134" s="2">
        <v>0.20833333333333334</v>
      </c>
      <c r="G134" s="8" t="str">
        <f>TEXT(Hospital_Emergency_Room_Data[[#This Row],[Patient Admission Date]],"dddd")</f>
        <v>Wednesday</v>
      </c>
      <c r="H134" t="s">
        <v>9208</v>
      </c>
      <c r="I134">
        <v>60</v>
      </c>
      <c r="J134" s="5" t="s">
        <v>9217</v>
      </c>
      <c r="K134" t="s">
        <v>8</v>
      </c>
      <c r="L134" t="s">
        <v>16</v>
      </c>
      <c r="M134" t="s">
        <v>9209</v>
      </c>
      <c r="O134">
        <v>38</v>
      </c>
      <c r="P134" t="s">
        <v>9225</v>
      </c>
      <c r="Q134">
        <v>19</v>
      </c>
      <c r="R134">
        <v>5</v>
      </c>
      <c r="S134" t="s">
        <v>9258</v>
      </c>
      <c r="T134" t="s">
        <v>9262</v>
      </c>
      <c r="U134" t="s">
        <v>9300</v>
      </c>
      <c r="V134" t="str" cm="1">
        <f t="array" ref="V134">_xlfn.IFS(Hospital_Emergency_Room_Data[[#This Row],[Day]]&lt;=10,"Start(1-10)",Hospital_Emergency_Room_Data[[#This Row],[Day]]&lt;=20,"Middle(11-20)",Hospital_Emergency_Room_Data[[#This Row],[Day]]&gt;20,"End(21-30)")</f>
        <v>Middle(11-20)</v>
      </c>
    </row>
    <row r="135" spans="1:22">
      <c r="A135">
        <v>145050045</v>
      </c>
      <c r="B135" t="s">
        <v>156</v>
      </c>
      <c r="C135" s="1">
        <v>45590</v>
      </c>
      <c r="D135" t="str">
        <f>TEXT(Hospital_Emergency_Room_Data[[#This Row],[Patient Admission Date]],"mmm")</f>
        <v>Oct</v>
      </c>
      <c r="E135">
        <f>YEAR(Hospital_Emergency_Room_Data[[#This Row],[Patient Admission Date]])</f>
        <v>2024</v>
      </c>
      <c r="F135" s="2">
        <v>0.66041666666666665</v>
      </c>
      <c r="G135" s="8" t="str">
        <f>TEXT(Hospital_Emergency_Room_Data[[#This Row],[Patient Admission Date]],"dddd")</f>
        <v>Friday</v>
      </c>
      <c r="H135" t="s">
        <v>41</v>
      </c>
      <c r="I135">
        <v>38</v>
      </c>
      <c r="J135" s="5" t="s">
        <v>9223</v>
      </c>
      <c r="K135" t="s">
        <v>12</v>
      </c>
      <c r="L135" t="s">
        <v>13</v>
      </c>
      <c r="M135" t="s">
        <v>9209</v>
      </c>
      <c r="N135">
        <v>5</v>
      </c>
      <c r="O135">
        <v>15</v>
      </c>
      <c r="P135" t="s">
        <v>9226</v>
      </c>
      <c r="Q135">
        <v>25</v>
      </c>
      <c r="R135">
        <v>15</v>
      </c>
      <c r="S135" t="s">
        <v>9257</v>
      </c>
      <c r="T135" t="s">
        <v>9264</v>
      </c>
      <c r="U135" t="s">
        <v>9282</v>
      </c>
      <c r="V135" t="str" cm="1">
        <f t="array" ref="V135">_xlfn.IFS(Hospital_Emergency_Room_Data[[#This Row],[Day]]&lt;=10,"Start(1-10)",Hospital_Emergency_Room_Data[[#This Row],[Day]]&lt;=20,"Middle(11-20)",Hospital_Emergency_Room_Data[[#This Row],[Day]]&gt;20,"End(21-30)")</f>
        <v>End(21-30)</v>
      </c>
    </row>
    <row r="136" spans="1:22">
      <c r="A136">
        <v>497866002</v>
      </c>
      <c r="B136" t="s">
        <v>157</v>
      </c>
      <c r="C136" s="1">
        <v>45555</v>
      </c>
      <c r="D136" t="str">
        <f>TEXT(Hospital_Emergency_Room_Data[[#This Row],[Patient Admission Date]],"mmm")</f>
        <v>Sep</v>
      </c>
      <c r="E136">
        <f>YEAR(Hospital_Emergency_Room_Data[[#This Row],[Patient Admission Date]])</f>
        <v>2024</v>
      </c>
      <c r="F136" s="2">
        <v>0.50763888888888886</v>
      </c>
      <c r="G136" s="8" t="str">
        <f>TEXT(Hospital_Emergency_Room_Data[[#This Row],[Patient Admission Date]],"dddd")</f>
        <v>Friday</v>
      </c>
      <c r="H136" t="s">
        <v>9208</v>
      </c>
      <c r="I136">
        <v>72</v>
      </c>
      <c r="J136" s="5" t="s">
        <v>9222</v>
      </c>
      <c r="K136" t="s">
        <v>8</v>
      </c>
      <c r="L136" t="s">
        <v>9281</v>
      </c>
      <c r="M136" t="s">
        <v>9210</v>
      </c>
      <c r="O136">
        <v>33</v>
      </c>
      <c r="P136" t="s">
        <v>9225</v>
      </c>
      <c r="Q136">
        <v>20</v>
      </c>
      <c r="R136">
        <v>12</v>
      </c>
      <c r="S136" t="s">
        <v>9257</v>
      </c>
      <c r="T136" t="s">
        <v>9262</v>
      </c>
      <c r="U136" t="s">
        <v>9300</v>
      </c>
      <c r="V136" t="str" cm="1">
        <f t="array" ref="V136">_xlfn.IFS(Hospital_Emergency_Room_Data[[#This Row],[Day]]&lt;=10,"Start(1-10)",Hospital_Emergency_Room_Data[[#This Row],[Day]]&lt;=20,"Middle(11-20)",Hospital_Emergency_Room_Data[[#This Row],[Day]]&gt;20,"End(21-30)")</f>
        <v>Middle(11-20)</v>
      </c>
    </row>
    <row r="137" spans="1:22">
      <c r="A137">
        <v>659676667</v>
      </c>
      <c r="B137" t="s">
        <v>158</v>
      </c>
      <c r="C137" s="1">
        <v>45586</v>
      </c>
      <c r="D137" t="str">
        <f>TEXT(Hospital_Emergency_Room_Data[[#This Row],[Patient Admission Date]],"mmm")</f>
        <v>Oct</v>
      </c>
      <c r="E137">
        <f>YEAR(Hospital_Emergency_Room_Data[[#This Row],[Patient Admission Date]])</f>
        <v>2024</v>
      </c>
      <c r="F137" s="2">
        <v>0.58333333333333337</v>
      </c>
      <c r="G137" s="8" t="str">
        <f>TEXT(Hospital_Emergency_Room_Data[[#This Row],[Patient Admission Date]],"dddd")</f>
        <v>Monday</v>
      </c>
      <c r="H137" t="s">
        <v>41</v>
      </c>
      <c r="I137">
        <v>72</v>
      </c>
      <c r="J137" s="5" t="s">
        <v>9222</v>
      </c>
      <c r="K137" t="s">
        <v>8</v>
      </c>
      <c r="L137" t="s">
        <v>9281</v>
      </c>
      <c r="M137" t="s">
        <v>9210</v>
      </c>
      <c r="O137">
        <v>52</v>
      </c>
      <c r="P137" t="s">
        <v>9225</v>
      </c>
      <c r="Q137">
        <v>21</v>
      </c>
      <c r="R137">
        <v>14</v>
      </c>
      <c r="S137" t="s">
        <v>9257</v>
      </c>
      <c r="T137" t="s">
        <v>9262</v>
      </c>
      <c r="U137" t="s">
        <v>9283</v>
      </c>
      <c r="V137" t="str" cm="1">
        <f t="array" ref="V137">_xlfn.IFS(Hospital_Emergency_Room_Data[[#This Row],[Day]]&lt;=10,"Start(1-10)",Hospital_Emergency_Room_Data[[#This Row],[Day]]&lt;=20,"Middle(11-20)",Hospital_Emergency_Room_Data[[#This Row],[Day]]&gt;20,"End(21-30)")</f>
        <v>End(21-30)</v>
      </c>
    </row>
    <row r="138" spans="1:22">
      <c r="A138">
        <v>544699655</v>
      </c>
      <c r="B138" t="s">
        <v>159</v>
      </c>
      <c r="C138" s="1">
        <v>45246</v>
      </c>
      <c r="D138" t="str">
        <f>TEXT(Hospital_Emergency_Room_Data[[#This Row],[Patient Admission Date]],"mmm")</f>
        <v>Nov</v>
      </c>
      <c r="E138">
        <f>YEAR(Hospital_Emergency_Room_Data[[#This Row],[Patient Admission Date]])</f>
        <v>2023</v>
      </c>
      <c r="F138" s="2">
        <v>0.33750000000000002</v>
      </c>
      <c r="G138" s="8" t="str">
        <f>TEXT(Hospital_Emergency_Room_Data[[#This Row],[Patient Admission Date]],"dddd")</f>
        <v>Thursday</v>
      </c>
      <c r="H138" t="s">
        <v>9208</v>
      </c>
      <c r="I138">
        <v>75</v>
      </c>
      <c r="J138" s="5" t="s">
        <v>9222</v>
      </c>
      <c r="K138" t="s">
        <v>18</v>
      </c>
      <c r="L138" t="s">
        <v>9281</v>
      </c>
      <c r="M138" t="s">
        <v>9209</v>
      </c>
      <c r="O138">
        <v>48</v>
      </c>
      <c r="P138" t="s">
        <v>9225</v>
      </c>
      <c r="Q138">
        <v>16</v>
      </c>
      <c r="R138">
        <v>8</v>
      </c>
      <c r="S138" t="s">
        <v>9255</v>
      </c>
      <c r="T138" t="s">
        <v>9262</v>
      </c>
      <c r="U138" t="s">
        <v>9283</v>
      </c>
      <c r="V138" t="str" cm="1">
        <f t="array" ref="V138">_xlfn.IFS(Hospital_Emergency_Room_Data[[#This Row],[Day]]&lt;=10,"Start(1-10)",Hospital_Emergency_Room_Data[[#This Row],[Day]]&lt;=20,"Middle(11-20)",Hospital_Emergency_Room_Data[[#This Row],[Day]]&gt;20,"End(21-30)")</f>
        <v>Middle(11-20)</v>
      </c>
    </row>
    <row r="139" spans="1:22">
      <c r="A139">
        <v>887868057</v>
      </c>
      <c r="B139" t="s">
        <v>160</v>
      </c>
      <c r="C139" s="1">
        <v>45373</v>
      </c>
      <c r="D139" t="str">
        <f>TEXT(Hospital_Emergency_Room_Data[[#This Row],[Patient Admission Date]],"mmm")</f>
        <v>Mar</v>
      </c>
      <c r="E139">
        <f>YEAR(Hospital_Emergency_Room_Data[[#This Row],[Patient Admission Date]])</f>
        <v>2024</v>
      </c>
      <c r="F139" s="2">
        <v>0.56111111111111112</v>
      </c>
      <c r="G139" s="8" t="str">
        <f>TEXT(Hospital_Emergency_Room_Data[[#This Row],[Patient Admission Date]],"dddd")</f>
        <v>Friday</v>
      </c>
      <c r="H139" t="s">
        <v>41</v>
      </c>
      <c r="I139">
        <v>16</v>
      </c>
      <c r="J139" s="5" t="s">
        <v>9220</v>
      </c>
      <c r="K139" t="s">
        <v>18</v>
      </c>
      <c r="L139" t="s">
        <v>9281</v>
      </c>
      <c r="M139" t="s">
        <v>9210</v>
      </c>
      <c r="O139">
        <v>14</v>
      </c>
      <c r="P139" t="s">
        <v>9226</v>
      </c>
      <c r="Q139">
        <v>22</v>
      </c>
      <c r="R139">
        <v>13</v>
      </c>
      <c r="S139" t="s">
        <v>9257</v>
      </c>
      <c r="T139" t="s">
        <v>9264</v>
      </c>
      <c r="U139" t="s">
        <v>9282</v>
      </c>
      <c r="V139" t="str" cm="1">
        <f t="array" ref="V139">_xlfn.IFS(Hospital_Emergency_Room_Data[[#This Row],[Day]]&lt;=10,"Start(1-10)",Hospital_Emergency_Room_Data[[#This Row],[Day]]&lt;=20,"Middle(11-20)",Hospital_Emergency_Room_Data[[#This Row],[Day]]&gt;20,"End(21-30)")</f>
        <v>End(21-30)</v>
      </c>
    </row>
    <row r="140" spans="1:22">
      <c r="A140">
        <v>795386179</v>
      </c>
      <c r="B140" t="s">
        <v>161</v>
      </c>
      <c r="C140" s="1">
        <v>45358</v>
      </c>
      <c r="D140" t="str">
        <f>TEXT(Hospital_Emergency_Room_Data[[#This Row],[Patient Admission Date]],"mmm")</f>
        <v>Mar</v>
      </c>
      <c r="E140">
        <f>YEAR(Hospital_Emergency_Room_Data[[#This Row],[Patient Admission Date]])</f>
        <v>2024</v>
      </c>
      <c r="F140" s="2">
        <v>0.4909722222222222</v>
      </c>
      <c r="G140" s="8" t="str">
        <f>TEXT(Hospital_Emergency_Room_Data[[#This Row],[Patient Admission Date]],"dddd")</f>
        <v>Thursday</v>
      </c>
      <c r="H140" t="s">
        <v>9208</v>
      </c>
      <c r="I140">
        <v>8</v>
      </c>
      <c r="J140" s="5" t="s">
        <v>9221</v>
      </c>
      <c r="K140" t="s">
        <v>10</v>
      </c>
      <c r="L140" t="s">
        <v>9281</v>
      </c>
      <c r="M140" t="s">
        <v>9209</v>
      </c>
      <c r="N140">
        <v>10</v>
      </c>
      <c r="O140">
        <v>25</v>
      </c>
      <c r="P140" t="s">
        <v>9226</v>
      </c>
      <c r="Q140">
        <v>7</v>
      </c>
      <c r="R140">
        <v>11</v>
      </c>
      <c r="S140" t="s">
        <v>9255</v>
      </c>
      <c r="T140" t="s">
        <v>9263</v>
      </c>
      <c r="U140" t="s">
        <v>9282</v>
      </c>
      <c r="V140" t="str" cm="1">
        <f t="array" ref="V140">_xlfn.IFS(Hospital_Emergency_Room_Data[[#This Row],[Day]]&lt;=10,"Start(1-10)",Hospital_Emergency_Room_Data[[#This Row],[Day]]&lt;=20,"Middle(11-20)",Hospital_Emergency_Room_Data[[#This Row],[Day]]&gt;20,"End(21-30)")</f>
        <v>Start(1-10)</v>
      </c>
    </row>
    <row r="141" spans="1:22">
      <c r="A141">
        <v>706663236</v>
      </c>
      <c r="B141" t="s">
        <v>162</v>
      </c>
      <c r="C141" s="1">
        <v>45587</v>
      </c>
      <c r="D141" t="str">
        <f>TEXT(Hospital_Emergency_Room_Data[[#This Row],[Patient Admission Date]],"mmm")</f>
        <v>Oct</v>
      </c>
      <c r="E141">
        <f>YEAR(Hospital_Emergency_Room_Data[[#This Row],[Patient Admission Date]])</f>
        <v>2024</v>
      </c>
      <c r="F141" s="2">
        <v>0.3215277777777778</v>
      </c>
      <c r="G141" s="8" t="str">
        <f>TEXT(Hospital_Emergency_Room_Data[[#This Row],[Patient Admission Date]],"dddd")</f>
        <v>Tuesday</v>
      </c>
      <c r="H141" t="s">
        <v>9208</v>
      </c>
      <c r="I141">
        <v>71</v>
      </c>
      <c r="J141" s="5" t="s">
        <v>9222</v>
      </c>
      <c r="K141" t="s">
        <v>21</v>
      </c>
      <c r="L141" t="s">
        <v>13</v>
      </c>
      <c r="M141" t="s">
        <v>9209</v>
      </c>
      <c r="O141">
        <v>25</v>
      </c>
      <c r="P141" t="s">
        <v>9226</v>
      </c>
      <c r="Q141">
        <v>22</v>
      </c>
      <c r="R141">
        <v>7</v>
      </c>
      <c r="S141" t="s">
        <v>9255</v>
      </c>
      <c r="T141" t="s">
        <v>9264</v>
      </c>
      <c r="U141" t="s">
        <v>9282</v>
      </c>
      <c r="V141" t="str" cm="1">
        <f t="array" ref="V141">_xlfn.IFS(Hospital_Emergency_Room_Data[[#This Row],[Day]]&lt;=10,"Start(1-10)",Hospital_Emergency_Room_Data[[#This Row],[Day]]&lt;=20,"Middle(11-20)",Hospital_Emergency_Room_Data[[#This Row],[Day]]&gt;20,"End(21-30)")</f>
        <v>End(21-30)</v>
      </c>
    </row>
    <row r="142" spans="1:22">
      <c r="A142">
        <v>562983699</v>
      </c>
      <c r="B142" t="s">
        <v>163</v>
      </c>
      <c r="C142" s="1">
        <v>45385</v>
      </c>
      <c r="D142" t="str">
        <f>TEXT(Hospital_Emergency_Room_Data[[#This Row],[Patient Admission Date]],"mmm")</f>
        <v>Apr</v>
      </c>
      <c r="E142">
        <f>YEAR(Hospital_Emergency_Room_Data[[#This Row],[Patient Admission Date]])</f>
        <v>2024</v>
      </c>
      <c r="F142" s="2">
        <v>0.14583333333333334</v>
      </c>
      <c r="G142" s="8" t="str">
        <f>TEXT(Hospital_Emergency_Room_Data[[#This Row],[Patient Admission Date]],"dddd")</f>
        <v>Wednesday</v>
      </c>
      <c r="H142" t="s">
        <v>9208</v>
      </c>
      <c r="I142">
        <v>28</v>
      </c>
      <c r="J142" s="5" t="s">
        <v>9220</v>
      </c>
      <c r="K142" t="s">
        <v>8</v>
      </c>
      <c r="L142" t="s">
        <v>13</v>
      </c>
      <c r="M142" t="s">
        <v>9209</v>
      </c>
      <c r="N142">
        <v>4</v>
      </c>
      <c r="O142">
        <v>25</v>
      </c>
      <c r="P142" t="s">
        <v>9226</v>
      </c>
      <c r="Q142">
        <v>3</v>
      </c>
      <c r="R142">
        <v>3</v>
      </c>
      <c r="S142" t="s">
        <v>9258</v>
      </c>
      <c r="T142" t="s">
        <v>9263</v>
      </c>
      <c r="U142" t="s">
        <v>9282</v>
      </c>
      <c r="V142" t="str" cm="1">
        <f t="array" ref="V142">_xlfn.IFS(Hospital_Emergency_Room_Data[[#This Row],[Day]]&lt;=10,"Start(1-10)",Hospital_Emergency_Room_Data[[#This Row],[Day]]&lt;=20,"Middle(11-20)",Hospital_Emergency_Room_Data[[#This Row],[Day]]&gt;20,"End(21-30)")</f>
        <v>Start(1-10)</v>
      </c>
    </row>
    <row r="143" spans="1:22">
      <c r="A143">
        <v>180358890</v>
      </c>
      <c r="B143" t="s">
        <v>164</v>
      </c>
      <c r="C143" s="1">
        <v>45352</v>
      </c>
      <c r="D143" t="str">
        <f>TEXT(Hospital_Emergency_Room_Data[[#This Row],[Patient Admission Date]],"mmm")</f>
        <v>Mar</v>
      </c>
      <c r="E143">
        <f>YEAR(Hospital_Emergency_Room_Data[[#This Row],[Patient Admission Date]])</f>
        <v>2024</v>
      </c>
      <c r="F143" s="2">
        <v>0.37361111111111112</v>
      </c>
      <c r="G143" s="8" t="str">
        <f>TEXT(Hospital_Emergency_Room_Data[[#This Row],[Patient Admission Date]],"dddd")</f>
        <v>Friday</v>
      </c>
      <c r="H143" t="s">
        <v>41</v>
      </c>
      <c r="I143">
        <v>22</v>
      </c>
      <c r="J143" s="5" t="s">
        <v>9220</v>
      </c>
      <c r="K143" t="s">
        <v>32</v>
      </c>
      <c r="L143" t="s">
        <v>9281</v>
      </c>
      <c r="M143" t="s">
        <v>9209</v>
      </c>
      <c r="N143">
        <v>8</v>
      </c>
      <c r="O143">
        <v>31</v>
      </c>
      <c r="P143" t="s">
        <v>9225</v>
      </c>
      <c r="Q143">
        <v>1</v>
      </c>
      <c r="R143">
        <v>8</v>
      </c>
      <c r="S143" t="s">
        <v>9255</v>
      </c>
      <c r="T143" t="s">
        <v>9263</v>
      </c>
      <c r="U143" t="s">
        <v>9300</v>
      </c>
      <c r="V143" t="str" cm="1">
        <f t="array" ref="V143">_xlfn.IFS(Hospital_Emergency_Room_Data[[#This Row],[Day]]&lt;=10,"Start(1-10)",Hospital_Emergency_Room_Data[[#This Row],[Day]]&lt;=20,"Middle(11-20)",Hospital_Emergency_Room_Data[[#This Row],[Day]]&gt;20,"End(21-30)")</f>
        <v>Start(1-10)</v>
      </c>
    </row>
    <row r="144" spans="1:22">
      <c r="A144">
        <v>359985533</v>
      </c>
      <c r="B144" t="s">
        <v>165</v>
      </c>
      <c r="C144" s="1">
        <v>45527</v>
      </c>
      <c r="D144" t="str">
        <f>TEXT(Hospital_Emergency_Room_Data[[#This Row],[Patient Admission Date]],"mmm")</f>
        <v>Aug</v>
      </c>
      <c r="E144">
        <f>YEAR(Hospital_Emergency_Room_Data[[#This Row],[Patient Admission Date]])</f>
        <v>2024</v>
      </c>
      <c r="F144" s="2">
        <v>0.99236111111111114</v>
      </c>
      <c r="G144" s="8" t="str">
        <f>TEXT(Hospital_Emergency_Room_Data[[#This Row],[Patient Admission Date]],"dddd")</f>
        <v>Friday</v>
      </c>
      <c r="H144" t="s">
        <v>41</v>
      </c>
      <c r="I144">
        <v>16</v>
      </c>
      <c r="J144" s="5" t="s">
        <v>9220</v>
      </c>
      <c r="K144" t="s">
        <v>21</v>
      </c>
      <c r="L144" t="s">
        <v>9281</v>
      </c>
      <c r="M144" t="s">
        <v>9210</v>
      </c>
      <c r="O144">
        <v>58</v>
      </c>
      <c r="P144" t="s">
        <v>9225</v>
      </c>
      <c r="Q144">
        <v>23</v>
      </c>
      <c r="R144">
        <v>23</v>
      </c>
      <c r="S144" t="s">
        <v>9256</v>
      </c>
      <c r="T144" t="s">
        <v>9264</v>
      </c>
      <c r="U144" t="s">
        <v>9283</v>
      </c>
      <c r="V144" t="str" cm="1">
        <f t="array" ref="V144">_xlfn.IFS(Hospital_Emergency_Room_Data[[#This Row],[Day]]&lt;=10,"Start(1-10)",Hospital_Emergency_Room_Data[[#This Row],[Day]]&lt;=20,"Middle(11-20)",Hospital_Emergency_Room_Data[[#This Row],[Day]]&gt;20,"End(21-30)")</f>
        <v>End(21-30)</v>
      </c>
    </row>
    <row r="145" spans="1:22">
      <c r="A145">
        <v>790279833</v>
      </c>
      <c r="B145" t="s">
        <v>166</v>
      </c>
      <c r="C145" s="1">
        <v>45306</v>
      </c>
      <c r="D145" t="str">
        <f>TEXT(Hospital_Emergency_Room_Data[[#This Row],[Patient Admission Date]],"mmm")</f>
        <v>Jan</v>
      </c>
      <c r="E145">
        <f>YEAR(Hospital_Emergency_Room_Data[[#This Row],[Patient Admission Date]])</f>
        <v>2024</v>
      </c>
      <c r="F145" s="2">
        <v>0.46527777777777779</v>
      </c>
      <c r="G145" s="8" t="str">
        <f>TEXT(Hospital_Emergency_Room_Data[[#This Row],[Patient Admission Date]],"dddd")</f>
        <v>Monday</v>
      </c>
      <c r="H145" t="s">
        <v>41</v>
      </c>
      <c r="I145">
        <v>29</v>
      </c>
      <c r="J145" s="5" t="s">
        <v>9220</v>
      </c>
      <c r="K145" t="s">
        <v>12</v>
      </c>
      <c r="L145" t="s">
        <v>9281</v>
      </c>
      <c r="M145" t="s">
        <v>9209</v>
      </c>
      <c r="O145">
        <v>14</v>
      </c>
      <c r="P145" t="s">
        <v>9226</v>
      </c>
      <c r="Q145">
        <v>15</v>
      </c>
      <c r="R145">
        <v>11</v>
      </c>
      <c r="S145" t="s">
        <v>9255</v>
      </c>
      <c r="T145" t="s">
        <v>9262</v>
      </c>
      <c r="U145" t="s">
        <v>9282</v>
      </c>
      <c r="V145" t="str" cm="1">
        <f t="array" ref="V145">_xlfn.IFS(Hospital_Emergency_Room_Data[[#This Row],[Day]]&lt;=10,"Start(1-10)",Hospital_Emergency_Room_Data[[#This Row],[Day]]&lt;=20,"Middle(11-20)",Hospital_Emergency_Room_Data[[#This Row],[Day]]&gt;20,"End(21-30)")</f>
        <v>Middle(11-20)</v>
      </c>
    </row>
    <row r="146" spans="1:22">
      <c r="A146">
        <v>432405889</v>
      </c>
      <c r="B146" t="s">
        <v>167</v>
      </c>
      <c r="C146" s="1">
        <v>45489</v>
      </c>
      <c r="D146" t="str">
        <f>TEXT(Hospital_Emergency_Room_Data[[#This Row],[Patient Admission Date]],"mmm")</f>
        <v>Jul</v>
      </c>
      <c r="E146">
        <f>YEAR(Hospital_Emergency_Room_Data[[#This Row],[Patient Admission Date]])</f>
        <v>2024</v>
      </c>
      <c r="F146" s="2">
        <v>0.51944444444444449</v>
      </c>
      <c r="G146" s="8" t="str">
        <f>TEXT(Hospital_Emergency_Room_Data[[#This Row],[Patient Admission Date]],"dddd")</f>
        <v>Tuesday</v>
      </c>
      <c r="H146" t="s">
        <v>9208</v>
      </c>
      <c r="I146">
        <v>19</v>
      </c>
      <c r="J146" s="5" t="s">
        <v>9220</v>
      </c>
      <c r="K146" t="s">
        <v>8</v>
      </c>
      <c r="L146" t="s">
        <v>9281</v>
      </c>
      <c r="M146" t="s">
        <v>9210</v>
      </c>
      <c r="O146">
        <v>26</v>
      </c>
      <c r="P146" t="s">
        <v>9226</v>
      </c>
      <c r="Q146">
        <v>16</v>
      </c>
      <c r="R146">
        <v>12</v>
      </c>
      <c r="S146" t="s">
        <v>9257</v>
      </c>
      <c r="T146" t="s">
        <v>9262</v>
      </c>
      <c r="U146" t="s">
        <v>9282</v>
      </c>
      <c r="V146" t="str" cm="1">
        <f t="array" ref="V146">_xlfn.IFS(Hospital_Emergency_Room_Data[[#This Row],[Day]]&lt;=10,"Start(1-10)",Hospital_Emergency_Room_Data[[#This Row],[Day]]&lt;=20,"Middle(11-20)",Hospital_Emergency_Room_Data[[#This Row],[Day]]&gt;20,"End(21-30)")</f>
        <v>Middle(11-20)</v>
      </c>
    </row>
    <row r="147" spans="1:22">
      <c r="A147">
        <v>236996309</v>
      </c>
      <c r="B147" t="s">
        <v>168</v>
      </c>
      <c r="C147" s="1">
        <v>45473</v>
      </c>
      <c r="D147" t="str">
        <f>TEXT(Hospital_Emergency_Room_Data[[#This Row],[Patient Admission Date]],"mmm")</f>
        <v>Jun</v>
      </c>
      <c r="E147">
        <f>YEAR(Hospital_Emergency_Room_Data[[#This Row],[Patient Admission Date]])</f>
        <v>2024</v>
      </c>
      <c r="F147" s="2">
        <v>0.14652777777777778</v>
      </c>
      <c r="G147" s="8" t="str">
        <f>TEXT(Hospital_Emergency_Room_Data[[#This Row],[Patient Admission Date]],"dddd")</f>
        <v>Sunday</v>
      </c>
      <c r="H147" t="s">
        <v>41</v>
      </c>
      <c r="I147">
        <v>60</v>
      </c>
      <c r="J147" s="5" t="s">
        <v>9217</v>
      </c>
      <c r="K147" t="s">
        <v>10</v>
      </c>
      <c r="L147" t="s">
        <v>13</v>
      </c>
      <c r="M147" t="s">
        <v>9209</v>
      </c>
      <c r="N147">
        <v>4</v>
      </c>
      <c r="O147">
        <v>18</v>
      </c>
      <c r="P147" t="s">
        <v>9226</v>
      </c>
      <c r="Q147">
        <v>30</v>
      </c>
      <c r="R147">
        <v>3</v>
      </c>
      <c r="S147" t="s">
        <v>9258</v>
      </c>
      <c r="T147" t="s">
        <v>9264</v>
      </c>
      <c r="U147" t="s">
        <v>9282</v>
      </c>
      <c r="V147" t="str" cm="1">
        <f t="array" ref="V147">_xlfn.IFS(Hospital_Emergency_Room_Data[[#This Row],[Day]]&lt;=10,"Start(1-10)",Hospital_Emergency_Room_Data[[#This Row],[Day]]&lt;=20,"Middle(11-20)",Hospital_Emergency_Room_Data[[#This Row],[Day]]&gt;20,"End(21-30)")</f>
        <v>End(21-30)</v>
      </c>
    </row>
    <row r="148" spans="1:22">
      <c r="A148">
        <v>662905190</v>
      </c>
      <c r="B148" t="s">
        <v>169</v>
      </c>
      <c r="C148" s="1">
        <v>45376</v>
      </c>
      <c r="D148" t="str">
        <f>TEXT(Hospital_Emergency_Room_Data[[#This Row],[Patient Admission Date]],"mmm")</f>
        <v>Mar</v>
      </c>
      <c r="E148">
        <f>YEAR(Hospital_Emergency_Room_Data[[#This Row],[Patient Admission Date]])</f>
        <v>2024</v>
      </c>
      <c r="F148" s="2">
        <v>0.63611111111111107</v>
      </c>
      <c r="G148" s="8" t="str">
        <f>TEXT(Hospital_Emergency_Room_Data[[#This Row],[Patient Admission Date]],"dddd")</f>
        <v>Monday</v>
      </c>
      <c r="H148" t="s">
        <v>9208</v>
      </c>
      <c r="I148">
        <v>71</v>
      </c>
      <c r="J148" s="5" t="s">
        <v>9222</v>
      </c>
      <c r="K148" t="s">
        <v>18</v>
      </c>
      <c r="L148" t="s">
        <v>13</v>
      </c>
      <c r="M148" t="s">
        <v>9209</v>
      </c>
      <c r="O148">
        <v>46</v>
      </c>
      <c r="P148" t="s">
        <v>9225</v>
      </c>
      <c r="Q148">
        <v>25</v>
      </c>
      <c r="R148">
        <v>15</v>
      </c>
      <c r="S148" t="s">
        <v>9257</v>
      </c>
      <c r="T148" t="s">
        <v>9264</v>
      </c>
      <c r="U148" t="s">
        <v>9283</v>
      </c>
      <c r="V148" t="str" cm="1">
        <f t="array" ref="V148">_xlfn.IFS(Hospital_Emergency_Room_Data[[#This Row],[Day]]&lt;=10,"Start(1-10)",Hospital_Emergency_Room_Data[[#This Row],[Day]]&lt;=20,"Middle(11-20)",Hospital_Emergency_Room_Data[[#This Row],[Day]]&gt;20,"End(21-30)")</f>
        <v>End(21-30)</v>
      </c>
    </row>
    <row r="149" spans="1:22">
      <c r="A149">
        <v>770084969</v>
      </c>
      <c r="B149" t="s">
        <v>170</v>
      </c>
      <c r="C149" s="1">
        <v>45417</v>
      </c>
      <c r="D149" t="str">
        <f>TEXT(Hospital_Emergency_Room_Data[[#This Row],[Patient Admission Date]],"mmm")</f>
        <v>May</v>
      </c>
      <c r="E149">
        <f>YEAR(Hospital_Emergency_Room_Data[[#This Row],[Patient Admission Date]])</f>
        <v>2024</v>
      </c>
      <c r="F149" s="2">
        <v>0.37291666666666667</v>
      </c>
      <c r="G149" s="8" t="str">
        <f>TEXT(Hospital_Emergency_Room_Data[[#This Row],[Patient Admission Date]],"dddd")</f>
        <v>Sunday</v>
      </c>
      <c r="H149" t="s">
        <v>9208</v>
      </c>
      <c r="I149">
        <v>77</v>
      </c>
      <c r="J149" s="5" t="s">
        <v>9222</v>
      </c>
      <c r="K149" t="s">
        <v>8</v>
      </c>
      <c r="L149" t="s">
        <v>16</v>
      </c>
      <c r="M149" t="s">
        <v>9209</v>
      </c>
      <c r="O149">
        <v>26</v>
      </c>
      <c r="P149" t="s">
        <v>9226</v>
      </c>
      <c r="Q149">
        <v>5</v>
      </c>
      <c r="R149">
        <v>8</v>
      </c>
      <c r="S149" t="s">
        <v>9255</v>
      </c>
      <c r="T149" t="s">
        <v>9263</v>
      </c>
      <c r="U149" t="s">
        <v>9282</v>
      </c>
      <c r="V149" t="str" cm="1">
        <f t="array" ref="V149">_xlfn.IFS(Hospital_Emergency_Room_Data[[#This Row],[Day]]&lt;=10,"Start(1-10)",Hospital_Emergency_Room_Data[[#This Row],[Day]]&lt;=20,"Middle(11-20)",Hospital_Emergency_Room_Data[[#This Row],[Day]]&gt;20,"End(21-30)")</f>
        <v>Start(1-10)</v>
      </c>
    </row>
    <row r="150" spans="1:22">
      <c r="A150">
        <v>893185714</v>
      </c>
      <c r="B150" t="s">
        <v>171</v>
      </c>
      <c r="C150" s="1">
        <v>45251</v>
      </c>
      <c r="D150" t="str">
        <f>TEXT(Hospital_Emergency_Room_Data[[#This Row],[Patient Admission Date]],"mmm")</f>
        <v>Nov</v>
      </c>
      <c r="E150">
        <f>YEAR(Hospital_Emergency_Room_Data[[#This Row],[Patient Admission Date]])</f>
        <v>2023</v>
      </c>
      <c r="F150" s="2">
        <v>0.6118055555555556</v>
      </c>
      <c r="G150" s="8" t="str">
        <f>TEXT(Hospital_Emergency_Room_Data[[#This Row],[Patient Admission Date]],"dddd")</f>
        <v>Tuesday</v>
      </c>
      <c r="H150" t="s">
        <v>41</v>
      </c>
      <c r="I150">
        <v>49</v>
      </c>
      <c r="J150" s="5" t="s">
        <v>9219</v>
      </c>
      <c r="K150" t="s">
        <v>18</v>
      </c>
      <c r="L150" t="s">
        <v>9281</v>
      </c>
      <c r="M150" t="s">
        <v>9210</v>
      </c>
      <c r="O150">
        <v>48</v>
      </c>
      <c r="P150" t="s">
        <v>9225</v>
      </c>
      <c r="Q150">
        <v>21</v>
      </c>
      <c r="R150">
        <v>14</v>
      </c>
      <c r="S150" t="s">
        <v>9257</v>
      </c>
      <c r="T150" t="s">
        <v>9262</v>
      </c>
      <c r="U150" t="s">
        <v>9283</v>
      </c>
      <c r="V150" t="str" cm="1">
        <f t="array" ref="V150">_xlfn.IFS(Hospital_Emergency_Room_Data[[#This Row],[Day]]&lt;=10,"Start(1-10)",Hospital_Emergency_Room_Data[[#This Row],[Day]]&lt;=20,"Middle(11-20)",Hospital_Emergency_Room_Data[[#This Row],[Day]]&gt;20,"End(21-30)")</f>
        <v>End(21-30)</v>
      </c>
    </row>
    <row r="151" spans="1:22">
      <c r="A151">
        <v>190912664</v>
      </c>
      <c r="B151" t="s">
        <v>172</v>
      </c>
      <c r="C151" s="1">
        <v>45521</v>
      </c>
      <c r="D151" t="str">
        <f>TEXT(Hospital_Emergency_Room_Data[[#This Row],[Patient Admission Date]],"mmm")</f>
        <v>Aug</v>
      </c>
      <c r="E151">
        <f>YEAR(Hospital_Emergency_Room_Data[[#This Row],[Patient Admission Date]])</f>
        <v>2024</v>
      </c>
      <c r="F151" s="2">
        <v>0.49513888888888891</v>
      </c>
      <c r="G151" s="8" t="str">
        <f>TEXT(Hospital_Emergency_Room_Data[[#This Row],[Patient Admission Date]],"dddd")</f>
        <v>Saturday</v>
      </c>
      <c r="H151" t="s">
        <v>41</v>
      </c>
      <c r="I151">
        <v>14</v>
      </c>
      <c r="J151" s="5" t="s">
        <v>9221</v>
      </c>
      <c r="K151" t="s">
        <v>29</v>
      </c>
      <c r="L151" t="s">
        <v>9281</v>
      </c>
      <c r="M151" t="s">
        <v>9210</v>
      </c>
      <c r="O151">
        <v>20</v>
      </c>
      <c r="P151" t="s">
        <v>9226</v>
      </c>
      <c r="Q151">
        <v>17</v>
      </c>
      <c r="R151">
        <v>11</v>
      </c>
      <c r="S151" t="s">
        <v>9255</v>
      </c>
      <c r="T151" t="s">
        <v>9262</v>
      </c>
      <c r="U151" t="s">
        <v>9282</v>
      </c>
      <c r="V151" t="str" cm="1">
        <f t="array" ref="V151">_xlfn.IFS(Hospital_Emergency_Room_Data[[#This Row],[Day]]&lt;=10,"Start(1-10)",Hospital_Emergency_Room_Data[[#This Row],[Day]]&lt;=20,"Middle(11-20)",Hospital_Emergency_Room_Data[[#This Row],[Day]]&gt;20,"End(21-30)")</f>
        <v>Middle(11-20)</v>
      </c>
    </row>
    <row r="152" spans="1:22">
      <c r="A152">
        <v>213463828</v>
      </c>
      <c r="B152" t="s">
        <v>173</v>
      </c>
      <c r="C152" s="1">
        <v>45064</v>
      </c>
      <c r="D152" t="str">
        <f>TEXT(Hospital_Emergency_Room_Data[[#This Row],[Patient Admission Date]],"mmm")</f>
        <v>May</v>
      </c>
      <c r="E152">
        <f>YEAR(Hospital_Emergency_Room_Data[[#This Row],[Patient Admission Date]])</f>
        <v>2023</v>
      </c>
      <c r="F152" s="2">
        <v>0.64930555555555558</v>
      </c>
      <c r="G152" s="8" t="str">
        <f>TEXT(Hospital_Emergency_Room_Data[[#This Row],[Patient Admission Date]],"dddd")</f>
        <v>Thursday</v>
      </c>
      <c r="H152" t="s">
        <v>9208</v>
      </c>
      <c r="I152">
        <v>6</v>
      </c>
      <c r="J152" s="5" t="s">
        <v>9221</v>
      </c>
      <c r="K152" t="s">
        <v>18</v>
      </c>
      <c r="L152" t="s">
        <v>16</v>
      </c>
      <c r="M152" t="s">
        <v>9209</v>
      </c>
      <c r="O152">
        <v>11</v>
      </c>
      <c r="P152" t="s">
        <v>9226</v>
      </c>
      <c r="Q152">
        <v>18</v>
      </c>
      <c r="R152">
        <v>15</v>
      </c>
      <c r="S152" t="s">
        <v>9257</v>
      </c>
      <c r="T152" t="s">
        <v>9262</v>
      </c>
      <c r="U152" t="s">
        <v>9282</v>
      </c>
      <c r="V152" t="str" cm="1">
        <f t="array" ref="V152">_xlfn.IFS(Hospital_Emergency_Room_Data[[#This Row],[Day]]&lt;=10,"Start(1-10)",Hospital_Emergency_Room_Data[[#This Row],[Day]]&lt;=20,"Middle(11-20)",Hospital_Emergency_Room_Data[[#This Row],[Day]]&gt;20,"End(21-30)")</f>
        <v>Middle(11-20)</v>
      </c>
    </row>
    <row r="153" spans="1:22">
      <c r="A153">
        <v>808752972</v>
      </c>
      <c r="B153" t="s">
        <v>174</v>
      </c>
      <c r="C153" s="1">
        <v>45571</v>
      </c>
      <c r="D153" t="str">
        <f>TEXT(Hospital_Emergency_Room_Data[[#This Row],[Patient Admission Date]],"mmm")</f>
        <v>Oct</v>
      </c>
      <c r="E153">
        <f>YEAR(Hospital_Emergency_Room_Data[[#This Row],[Patient Admission Date]])</f>
        <v>2024</v>
      </c>
      <c r="F153" s="2">
        <v>0.22500000000000001</v>
      </c>
      <c r="G153" s="8" t="str">
        <f>TEXT(Hospital_Emergency_Room_Data[[#This Row],[Patient Admission Date]],"dddd")</f>
        <v>Sunday</v>
      </c>
      <c r="H153" t="s">
        <v>9208</v>
      </c>
      <c r="I153">
        <v>6</v>
      </c>
      <c r="J153" s="5" t="s">
        <v>9221</v>
      </c>
      <c r="K153" t="s">
        <v>32</v>
      </c>
      <c r="L153" t="s">
        <v>9281</v>
      </c>
      <c r="M153" t="s">
        <v>9209</v>
      </c>
      <c r="O153">
        <v>36</v>
      </c>
      <c r="P153" t="s">
        <v>9225</v>
      </c>
      <c r="Q153">
        <v>6</v>
      </c>
      <c r="R153">
        <v>5</v>
      </c>
      <c r="S153" t="s">
        <v>9258</v>
      </c>
      <c r="T153" t="s">
        <v>9263</v>
      </c>
      <c r="U153" t="s">
        <v>9300</v>
      </c>
      <c r="V153" t="str" cm="1">
        <f t="array" ref="V153">_xlfn.IFS(Hospital_Emergency_Room_Data[[#This Row],[Day]]&lt;=10,"Start(1-10)",Hospital_Emergency_Room_Data[[#This Row],[Day]]&lt;=20,"Middle(11-20)",Hospital_Emergency_Room_Data[[#This Row],[Day]]&gt;20,"End(21-30)")</f>
        <v>Start(1-10)</v>
      </c>
    </row>
    <row r="154" spans="1:22">
      <c r="A154">
        <v>496693161</v>
      </c>
      <c r="B154" t="s">
        <v>175</v>
      </c>
      <c r="C154" s="1">
        <v>45149</v>
      </c>
      <c r="D154" t="str">
        <f>TEXT(Hospital_Emergency_Room_Data[[#This Row],[Patient Admission Date]],"mmm")</f>
        <v>Aug</v>
      </c>
      <c r="E154">
        <f>YEAR(Hospital_Emergency_Room_Data[[#This Row],[Patient Admission Date]])</f>
        <v>2023</v>
      </c>
      <c r="F154" s="2">
        <v>5.6944444444444443E-2</v>
      </c>
      <c r="G154" s="8" t="str">
        <f>TEXT(Hospital_Emergency_Room_Data[[#This Row],[Patient Admission Date]],"dddd")</f>
        <v>Friday</v>
      </c>
      <c r="H154" t="s">
        <v>41</v>
      </c>
      <c r="I154">
        <v>48</v>
      </c>
      <c r="J154" s="5" t="s">
        <v>9219</v>
      </c>
      <c r="K154" t="s">
        <v>32</v>
      </c>
      <c r="L154" t="s">
        <v>9281</v>
      </c>
      <c r="M154" t="s">
        <v>9209</v>
      </c>
      <c r="O154">
        <v>49</v>
      </c>
      <c r="P154" t="s">
        <v>9225</v>
      </c>
      <c r="Q154">
        <v>11</v>
      </c>
      <c r="R154">
        <v>1</v>
      </c>
      <c r="S154" t="s">
        <v>9258</v>
      </c>
      <c r="T154" t="s">
        <v>9265</v>
      </c>
      <c r="U154" t="s">
        <v>9283</v>
      </c>
      <c r="V154" t="str" cm="1">
        <f t="array" ref="V154">_xlfn.IFS(Hospital_Emergency_Room_Data[[#This Row],[Day]]&lt;=10,"Start(1-10)",Hospital_Emergency_Room_Data[[#This Row],[Day]]&lt;=20,"Middle(11-20)",Hospital_Emergency_Room_Data[[#This Row],[Day]]&gt;20,"End(21-30)")</f>
        <v>Middle(11-20)</v>
      </c>
    </row>
    <row r="155" spans="1:22">
      <c r="A155">
        <v>239370566</v>
      </c>
      <c r="B155" t="s">
        <v>176</v>
      </c>
      <c r="C155" s="1">
        <v>45349</v>
      </c>
      <c r="D155" t="str">
        <f>TEXT(Hospital_Emergency_Room_Data[[#This Row],[Patient Admission Date]],"mmm")</f>
        <v>Feb</v>
      </c>
      <c r="E155">
        <f>YEAR(Hospital_Emergency_Room_Data[[#This Row],[Patient Admission Date]])</f>
        <v>2024</v>
      </c>
      <c r="F155" s="2">
        <v>0.7104166666666667</v>
      </c>
      <c r="G155" s="8" t="str">
        <f>TEXT(Hospital_Emergency_Room_Data[[#This Row],[Patient Admission Date]],"dddd")</f>
        <v>Tuesday</v>
      </c>
      <c r="H155" t="s">
        <v>9208</v>
      </c>
      <c r="I155">
        <v>10</v>
      </c>
      <c r="J155" s="5" t="s">
        <v>9221</v>
      </c>
      <c r="K155" t="s">
        <v>8</v>
      </c>
      <c r="L155" t="s">
        <v>9281</v>
      </c>
      <c r="M155" t="s">
        <v>9209</v>
      </c>
      <c r="O155">
        <v>17</v>
      </c>
      <c r="P155" t="s">
        <v>9226</v>
      </c>
      <c r="Q155">
        <v>27</v>
      </c>
      <c r="R155">
        <v>17</v>
      </c>
      <c r="S155" t="s">
        <v>9257</v>
      </c>
      <c r="T155" t="s">
        <v>9264</v>
      </c>
      <c r="U155" t="s">
        <v>9282</v>
      </c>
      <c r="V155" t="str" cm="1">
        <f t="array" ref="V155">_xlfn.IFS(Hospital_Emergency_Room_Data[[#This Row],[Day]]&lt;=10,"Start(1-10)",Hospital_Emergency_Room_Data[[#This Row],[Day]]&lt;=20,"Middle(11-20)",Hospital_Emergency_Room_Data[[#This Row],[Day]]&gt;20,"End(21-30)")</f>
        <v>End(21-30)</v>
      </c>
    </row>
    <row r="156" spans="1:22">
      <c r="A156">
        <v>469306816</v>
      </c>
      <c r="B156" t="s">
        <v>177</v>
      </c>
      <c r="C156" s="1">
        <v>45573</v>
      </c>
      <c r="D156" t="str">
        <f>TEXT(Hospital_Emergency_Room_Data[[#This Row],[Patient Admission Date]],"mmm")</f>
        <v>Oct</v>
      </c>
      <c r="E156">
        <f>YEAR(Hospital_Emergency_Room_Data[[#This Row],[Patient Admission Date]])</f>
        <v>2024</v>
      </c>
      <c r="F156" s="2">
        <v>4.1666666666666664E-2</v>
      </c>
      <c r="G156" s="8" t="str">
        <f>TEXT(Hospital_Emergency_Room_Data[[#This Row],[Patient Admission Date]],"dddd")</f>
        <v>Tuesday</v>
      </c>
      <c r="H156" t="s">
        <v>9208</v>
      </c>
      <c r="I156">
        <v>34</v>
      </c>
      <c r="J156" s="5" t="s">
        <v>9223</v>
      </c>
      <c r="K156" t="s">
        <v>12</v>
      </c>
      <c r="L156" t="s">
        <v>9281</v>
      </c>
      <c r="M156" t="s">
        <v>9209</v>
      </c>
      <c r="O156">
        <v>26</v>
      </c>
      <c r="P156" t="s">
        <v>9226</v>
      </c>
      <c r="Q156">
        <v>8</v>
      </c>
      <c r="R156">
        <v>1</v>
      </c>
      <c r="S156" t="s">
        <v>9258</v>
      </c>
      <c r="T156" t="s">
        <v>9265</v>
      </c>
      <c r="U156" t="s">
        <v>9282</v>
      </c>
      <c r="V156" t="str" cm="1">
        <f t="array" ref="V156">_xlfn.IFS(Hospital_Emergency_Room_Data[[#This Row],[Day]]&lt;=10,"Start(1-10)",Hospital_Emergency_Room_Data[[#This Row],[Day]]&lt;=20,"Middle(11-20)",Hospital_Emergency_Room_Data[[#This Row],[Day]]&gt;20,"End(21-30)")</f>
        <v>Start(1-10)</v>
      </c>
    </row>
    <row r="157" spans="1:22">
      <c r="A157">
        <v>502543350</v>
      </c>
      <c r="B157" t="s">
        <v>178</v>
      </c>
      <c r="C157" s="1">
        <v>45305</v>
      </c>
      <c r="D157" t="str">
        <f>TEXT(Hospital_Emergency_Room_Data[[#This Row],[Patient Admission Date]],"mmm")</f>
        <v>Jan</v>
      </c>
      <c r="E157">
        <f>YEAR(Hospital_Emergency_Room_Data[[#This Row],[Patient Admission Date]])</f>
        <v>2024</v>
      </c>
      <c r="F157" s="2">
        <v>0.63402777777777775</v>
      </c>
      <c r="G157" s="8" t="str">
        <f>TEXT(Hospital_Emergency_Room_Data[[#This Row],[Patient Admission Date]],"dddd")</f>
        <v>Sunday</v>
      </c>
      <c r="H157" t="s">
        <v>41</v>
      </c>
      <c r="I157">
        <v>42</v>
      </c>
      <c r="J157" s="5" t="s">
        <v>9223</v>
      </c>
      <c r="K157" t="s">
        <v>12</v>
      </c>
      <c r="L157" t="s">
        <v>9281</v>
      </c>
      <c r="M157" t="s">
        <v>9209</v>
      </c>
      <c r="O157">
        <v>55</v>
      </c>
      <c r="P157" t="s">
        <v>9225</v>
      </c>
      <c r="Q157">
        <v>14</v>
      </c>
      <c r="R157">
        <v>15</v>
      </c>
      <c r="S157" t="s">
        <v>9257</v>
      </c>
      <c r="T157" t="s">
        <v>9265</v>
      </c>
      <c r="U157" t="s">
        <v>9283</v>
      </c>
      <c r="V157" t="str" cm="1">
        <f t="array" ref="V157">_xlfn.IFS(Hospital_Emergency_Room_Data[[#This Row],[Day]]&lt;=10,"Start(1-10)",Hospital_Emergency_Room_Data[[#This Row],[Day]]&lt;=20,"Middle(11-20)",Hospital_Emergency_Room_Data[[#This Row],[Day]]&gt;20,"End(21-30)")</f>
        <v>Middle(11-20)</v>
      </c>
    </row>
    <row r="158" spans="1:22">
      <c r="A158">
        <v>876702288</v>
      </c>
      <c r="B158" t="s">
        <v>179</v>
      </c>
      <c r="C158" s="1">
        <v>45448</v>
      </c>
      <c r="D158" t="str">
        <f>TEXT(Hospital_Emergency_Room_Data[[#This Row],[Patient Admission Date]],"mmm")</f>
        <v>Jun</v>
      </c>
      <c r="E158">
        <f>YEAR(Hospital_Emergency_Room_Data[[#This Row],[Patient Admission Date]])</f>
        <v>2024</v>
      </c>
      <c r="F158" s="2">
        <v>0.44374999999999998</v>
      </c>
      <c r="G158" s="8" t="str">
        <f>TEXT(Hospital_Emergency_Room_Data[[#This Row],[Patient Admission Date]],"dddd")</f>
        <v>Wednesday</v>
      </c>
      <c r="H158" t="s">
        <v>41</v>
      </c>
      <c r="I158">
        <v>3</v>
      </c>
      <c r="J158" s="5" t="s">
        <v>9218</v>
      </c>
      <c r="K158" t="s">
        <v>12</v>
      </c>
      <c r="L158" t="s">
        <v>25</v>
      </c>
      <c r="M158" t="s">
        <v>9210</v>
      </c>
      <c r="N158">
        <v>7</v>
      </c>
      <c r="O158">
        <v>31</v>
      </c>
      <c r="P158" t="s">
        <v>9225</v>
      </c>
      <c r="Q158">
        <v>5</v>
      </c>
      <c r="R158">
        <v>10</v>
      </c>
      <c r="S158" t="s">
        <v>9255</v>
      </c>
      <c r="T158" t="s">
        <v>9263</v>
      </c>
      <c r="U158" t="s">
        <v>9300</v>
      </c>
      <c r="V158" t="str" cm="1">
        <f t="array" ref="V158">_xlfn.IFS(Hospital_Emergency_Room_Data[[#This Row],[Day]]&lt;=10,"Start(1-10)",Hospital_Emergency_Room_Data[[#This Row],[Day]]&lt;=20,"Middle(11-20)",Hospital_Emergency_Room_Data[[#This Row],[Day]]&gt;20,"End(21-30)")</f>
        <v>Start(1-10)</v>
      </c>
    </row>
    <row r="159" spans="1:22">
      <c r="A159">
        <v>767424576</v>
      </c>
      <c r="B159" t="s">
        <v>180</v>
      </c>
      <c r="C159" s="1">
        <v>45099</v>
      </c>
      <c r="D159" t="str">
        <f>TEXT(Hospital_Emergency_Room_Data[[#This Row],[Patient Admission Date]],"mmm")</f>
        <v>Jun</v>
      </c>
      <c r="E159">
        <f>YEAR(Hospital_Emergency_Room_Data[[#This Row],[Patient Admission Date]])</f>
        <v>2023</v>
      </c>
      <c r="F159" s="2">
        <v>0.76388888888888884</v>
      </c>
      <c r="G159" s="8" t="str">
        <f>TEXT(Hospital_Emergency_Room_Data[[#This Row],[Patient Admission Date]],"dddd")</f>
        <v>Thursday</v>
      </c>
      <c r="H159" t="s">
        <v>9208</v>
      </c>
      <c r="I159">
        <v>22</v>
      </c>
      <c r="J159" s="5" t="s">
        <v>9220</v>
      </c>
      <c r="K159" t="s">
        <v>12</v>
      </c>
      <c r="L159" t="s">
        <v>16</v>
      </c>
      <c r="M159" t="s">
        <v>9209</v>
      </c>
      <c r="O159">
        <v>22</v>
      </c>
      <c r="P159" t="s">
        <v>9226</v>
      </c>
      <c r="Q159">
        <v>22</v>
      </c>
      <c r="R159">
        <v>18</v>
      </c>
      <c r="S159" t="s">
        <v>9256</v>
      </c>
      <c r="T159" t="s">
        <v>9264</v>
      </c>
      <c r="U159" t="s">
        <v>9282</v>
      </c>
      <c r="V159" t="str" cm="1">
        <f t="array" ref="V159">_xlfn.IFS(Hospital_Emergency_Room_Data[[#This Row],[Day]]&lt;=10,"Start(1-10)",Hospital_Emergency_Room_Data[[#This Row],[Day]]&lt;=20,"Middle(11-20)",Hospital_Emergency_Room_Data[[#This Row],[Day]]&gt;20,"End(21-30)")</f>
        <v>End(21-30)</v>
      </c>
    </row>
    <row r="160" spans="1:22">
      <c r="A160">
        <v>251388325</v>
      </c>
      <c r="B160" t="s">
        <v>181</v>
      </c>
      <c r="C160" s="1">
        <v>45436</v>
      </c>
      <c r="D160" t="str">
        <f>TEXT(Hospital_Emergency_Room_Data[[#This Row],[Patient Admission Date]],"mmm")</f>
        <v>May</v>
      </c>
      <c r="E160">
        <f>YEAR(Hospital_Emergency_Room_Data[[#This Row],[Patient Admission Date]])</f>
        <v>2024</v>
      </c>
      <c r="F160" s="2">
        <v>0.61805555555555558</v>
      </c>
      <c r="G160" s="8" t="str">
        <f>TEXT(Hospital_Emergency_Room_Data[[#This Row],[Patient Admission Date]],"dddd")</f>
        <v>Friday</v>
      </c>
      <c r="H160" t="s">
        <v>41</v>
      </c>
      <c r="I160">
        <v>37</v>
      </c>
      <c r="J160" s="5" t="s">
        <v>9223</v>
      </c>
      <c r="K160" t="s">
        <v>8</v>
      </c>
      <c r="L160" t="s">
        <v>9281</v>
      </c>
      <c r="M160" t="s">
        <v>9210</v>
      </c>
      <c r="O160">
        <v>53</v>
      </c>
      <c r="P160" t="s">
        <v>9225</v>
      </c>
      <c r="Q160">
        <v>24</v>
      </c>
      <c r="R160">
        <v>14</v>
      </c>
      <c r="S160" t="s">
        <v>9257</v>
      </c>
      <c r="T160" t="s">
        <v>9264</v>
      </c>
      <c r="U160" t="s">
        <v>9283</v>
      </c>
      <c r="V160" t="str" cm="1">
        <f t="array" ref="V160">_xlfn.IFS(Hospital_Emergency_Room_Data[[#This Row],[Day]]&lt;=10,"Start(1-10)",Hospital_Emergency_Room_Data[[#This Row],[Day]]&lt;=20,"Middle(11-20)",Hospital_Emergency_Room_Data[[#This Row],[Day]]&gt;20,"End(21-30)")</f>
        <v>End(21-30)</v>
      </c>
    </row>
    <row r="161" spans="1:22">
      <c r="A161">
        <v>708719586</v>
      </c>
      <c r="B161" t="s">
        <v>182</v>
      </c>
      <c r="C161" s="1">
        <v>45298</v>
      </c>
      <c r="D161" t="str">
        <f>TEXT(Hospital_Emergency_Room_Data[[#This Row],[Patient Admission Date]],"mmm")</f>
        <v>Jan</v>
      </c>
      <c r="E161">
        <f>YEAR(Hospital_Emergency_Room_Data[[#This Row],[Patient Admission Date]])</f>
        <v>2024</v>
      </c>
      <c r="F161" s="2">
        <v>0.90208333333333335</v>
      </c>
      <c r="G161" s="8" t="str">
        <f>TEXT(Hospital_Emergency_Room_Data[[#This Row],[Patient Admission Date]],"dddd")</f>
        <v>Sunday</v>
      </c>
      <c r="H161" t="s">
        <v>9208</v>
      </c>
      <c r="I161">
        <v>29</v>
      </c>
      <c r="J161" s="5" t="s">
        <v>9220</v>
      </c>
      <c r="K161" t="s">
        <v>10</v>
      </c>
      <c r="L161" t="s">
        <v>9281</v>
      </c>
      <c r="M161" t="s">
        <v>9209</v>
      </c>
      <c r="N161">
        <v>3</v>
      </c>
      <c r="O161">
        <v>29</v>
      </c>
      <c r="P161" t="s">
        <v>9226</v>
      </c>
      <c r="Q161">
        <v>7</v>
      </c>
      <c r="R161">
        <v>21</v>
      </c>
      <c r="S161" t="s">
        <v>9256</v>
      </c>
      <c r="T161" t="s">
        <v>9263</v>
      </c>
      <c r="U161" t="s">
        <v>9282</v>
      </c>
      <c r="V161" t="str" cm="1">
        <f t="array" ref="V161">_xlfn.IFS(Hospital_Emergency_Room_Data[[#This Row],[Day]]&lt;=10,"Start(1-10)",Hospital_Emergency_Room_Data[[#This Row],[Day]]&lt;=20,"Middle(11-20)",Hospital_Emergency_Room_Data[[#This Row],[Day]]&gt;20,"End(21-30)")</f>
        <v>Start(1-10)</v>
      </c>
    </row>
    <row r="162" spans="1:22">
      <c r="A162">
        <v>215507038</v>
      </c>
      <c r="B162" t="s">
        <v>183</v>
      </c>
      <c r="C162" s="1">
        <v>45460</v>
      </c>
      <c r="D162" t="str">
        <f>TEXT(Hospital_Emergency_Room_Data[[#This Row],[Patient Admission Date]],"mmm")</f>
        <v>Jun</v>
      </c>
      <c r="E162">
        <f>YEAR(Hospital_Emergency_Room_Data[[#This Row],[Patient Admission Date]])</f>
        <v>2024</v>
      </c>
      <c r="F162" s="2">
        <v>0.11736111111111111</v>
      </c>
      <c r="G162" s="8" t="str">
        <f>TEXT(Hospital_Emergency_Room_Data[[#This Row],[Patient Admission Date]],"dddd")</f>
        <v>Monday</v>
      </c>
      <c r="H162" t="s">
        <v>9208</v>
      </c>
      <c r="I162">
        <v>34</v>
      </c>
      <c r="J162" s="5" t="s">
        <v>9223</v>
      </c>
      <c r="K162" t="s">
        <v>10</v>
      </c>
      <c r="L162" t="s">
        <v>13</v>
      </c>
      <c r="M162" t="s">
        <v>9209</v>
      </c>
      <c r="O162">
        <v>59</v>
      </c>
      <c r="P162" t="s">
        <v>9225</v>
      </c>
      <c r="Q162">
        <v>17</v>
      </c>
      <c r="R162">
        <v>2</v>
      </c>
      <c r="S162" t="s">
        <v>9258</v>
      </c>
      <c r="T162" t="s">
        <v>9262</v>
      </c>
      <c r="U162" t="s">
        <v>9283</v>
      </c>
      <c r="V162" t="str" cm="1">
        <f t="array" ref="V162">_xlfn.IFS(Hospital_Emergency_Room_Data[[#This Row],[Day]]&lt;=10,"Start(1-10)",Hospital_Emergency_Room_Data[[#This Row],[Day]]&lt;=20,"Middle(11-20)",Hospital_Emergency_Room_Data[[#This Row],[Day]]&gt;20,"End(21-30)")</f>
        <v>Middle(11-20)</v>
      </c>
    </row>
    <row r="163" spans="1:22">
      <c r="A163">
        <v>210584747</v>
      </c>
      <c r="B163" t="s">
        <v>184</v>
      </c>
      <c r="C163" s="1">
        <v>45046</v>
      </c>
      <c r="D163" t="str">
        <f>TEXT(Hospital_Emergency_Room_Data[[#This Row],[Patient Admission Date]],"mmm")</f>
        <v>Apr</v>
      </c>
      <c r="E163">
        <f>YEAR(Hospital_Emergency_Room_Data[[#This Row],[Patient Admission Date]])</f>
        <v>2023</v>
      </c>
      <c r="F163" s="2">
        <v>0.40069444444444446</v>
      </c>
      <c r="G163" s="8" t="str">
        <f>TEXT(Hospital_Emergency_Room_Data[[#This Row],[Patient Admission Date]],"dddd")</f>
        <v>Sunday</v>
      </c>
      <c r="H163" t="s">
        <v>9208</v>
      </c>
      <c r="I163">
        <v>43</v>
      </c>
      <c r="J163" s="5" t="s">
        <v>9223</v>
      </c>
      <c r="K163" t="s">
        <v>8</v>
      </c>
      <c r="L163" t="s">
        <v>9281</v>
      </c>
      <c r="M163" t="s">
        <v>9209</v>
      </c>
      <c r="N163">
        <v>8</v>
      </c>
      <c r="O163">
        <v>50</v>
      </c>
      <c r="P163" t="s">
        <v>9225</v>
      </c>
      <c r="Q163">
        <v>30</v>
      </c>
      <c r="R163">
        <v>9</v>
      </c>
      <c r="S163" t="s">
        <v>9255</v>
      </c>
      <c r="T163" t="s">
        <v>9264</v>
      </c>
      <c r="U163" t="s">
        <v>9283</v>
      </c>
      <c r="V163" t="str" cm="1">
        <f t="array" ref="V163">_xlfn.IFS(Hospital_Emergency_Room_Data[[#This Row],[Day]]&lt;=10,"Start(1-10)",Hospital_Emergency_Room_Data[[#This Row],[Day]]&lt;=20,"Middle(11-20)",Hospital_Emergency_Room_Data[[#This Row],[Day]]&gt;20,"End(21-30)")</f>
        <v>End(21-30)</v>
      </c>
    </row>
    <row r="164" spans="1:22">
      <c r="A164">
        <v>854453713</v>
      </c>
      <c r="B164" t="s">
        <v>185</v>
      </c>
      <c r="C164" s="1">
        <v>45474</v>
      </c>
      <c r="D164" t="str">
        <f>TEXT(Hospital_Emergency_Room_Data[[#This Row],[Patient Admission Date]],"mmm")</f>
        <v>Jul</v>
      </c>
      <c r="E164">
        <f>YEAR(Hospital_Emergency_Room_Data[[#This Row],[Patient Admission Date]])</f>
        <v>2024</v>
      </c>
      <c r="F164" s="2">
        <v>0.6791666666666667</v>
      </c>
      <c r="G164" s="8" t="str">
        <f>TEXT(Hospital_Emergency_Room_Data[[#This Row],[Patient Admission Date]],"dddd")</f>
        <v>Monday</v>
      </c>
      <c r="H164" t="s">
        <v>41</v>
      </c>
      <c r="I164">
        <v>39</v>
      </c>
      <c r="J164" s="5" t="s">
        <v>9223</v>
      </c>
      <c r="K164" t="s">
        <v>21</v>
      </c>
      <c r="L164" t="s">
        <v>16</v>
      </c>
      <c r="M164" t="s">
        <v>9210</v>
      </c>
      <c r="N164">
        <v>5</v>
      </c>
      <c r="O164">
        <v>16</v>
      </c>
      <c r="P164" t="s">
        <v>9226</v>
      </c>
      <c r="Q164">
        <v>1</v>
      </c>
      <c r="R164">
        <v>16</v>
      </c>
      <c r="S164" t="s">
        <v>9257</v>
      </c>
      <c r="T164" t="s">
        <v>9263</v>
      </c>
      <c r="U164" t="s">
        <v>9282</v>
      </c>
      <c r="V164" t="str" cm="1">
        <f t="array" ref="V164">_xlfn.IFS(Hospital_Emergency_Room_Data[[#This Row],[Day]]&lt;=10,"Start(1-10)",Hospital_Emergency_Room_Data[[#This Row],[Day]]&lt;=20,"Middle(11-20)",Hospital_Emergency_Room_Data[[#This Row],[Day]]&gt;20,"End(21-30)")</f>
        <v>Start(1-10)</v>
      </c>
    </row>
    <row r="165" spans="1:22">
      <c r="A165">
        <v>574653712</v>
      </c>
      <c r="B165" t="s">
        <v>186</v>
      </c>
      <c r="C165" s="1">
        <v>45459</v>
      </c>
      <c r="D165" t="str">
        <f>TEXT(Hospital_Emergency_Room_Data[[#This Row],[Patient Admission Date]],"mmm")</f>
        <v>Jun</v>
      </c>
      <c r="E165">
        <f>YEAR(Hospital_Emergency_Room_Data[[#This Row],[Patient Admission Date]])</f>
        <v>2024</v>
      </c>
      <c r="F165" s="2">
        <v>0.77638888888888891</v>
      </c>
      <c r="G165" s="8" t="str">
        <f>TEXT(Hospital_Emergency_Room_Data[[#This Row],[Patient Admission Date]],"dddd")</f>
        <v>Sunday</v>
      </c>
      <c r="H165" t="s">
        <v>41</v>
      </c>
      <c r="I165">
        <v>25</v>
      </c>
      <c r="J165" s="5" t="s">
        <v>9220</v>
      </c>
      <c r="K165" t="s">
        <v>21</v>
      </c>
      <c r="L165" t="s">
        <v>9281</v>
      </c>
      <c r="M165" t="s">
        <v>9210</v>
      </c>
      <c r="O165">
        <v>42</v>
      </c>
      <c r="P165" t="s">
        <v>9225</v>
      </c>
      <c r="Q165">
        <v>16</v>
      </c>
      <c r="R165">
        <v>18</v>
      </c>
      <c r="S165" t="s">
        <v>9256</v>
      </c>
      <c r="T165" t="s">
        <v>9262</v>
      </c>
      <c r="U165" t="s">
        <v>9300</v>
      </c>
      <c r="V165" t="str" cm="1">
        <f t="array" ref="V165">_xlfn.IFS(Hospital_Emergency_Room_Data[[#This Row],[Day]]&lt;=10,"Start(1-10)",Hospital_Emergency_Room_Data[[#This Row],[Day]]&lt;=20,"Middle(11-20)",Hospital_Emergency_Room_Data[[#This Row],[Day]]&gt;20,"End(21-30)")</f>
        <v>Middle(11-20)</v>
      </c>
    </row>
    <row r="166" spans="1:22">
      <c r="A166">
        <v>270553429</v>
      </c>
      <c r="B166" t="s">
        <v>187</v>
      </c>
      <c r="C166" s="1">
        <v>45226</v>
      </c>
      <c r="D166" t="str">
        <f>TEXT(Hospital_Emergency_Room_Data[[#This Row],[Patient Admission Date]],"mmm")</f>
        <v>Oct</v>
      </c>
      <c r="E166">
        <f>YEAR(Hospital_Emergency_Room_Data[[#This Row],[Patient Admission Date]])</f>
        <v>2023</v>
      </c>
      <c r="F166" s="2">
        <v>4.1666666666666666E-3</v>
      </c>
      <c r="G166" s="8" t="str">
        <f>TEXT(Hospital_Emergency_Room_Data[[#This Row],[Patient Admission Date]],"dddd")</f>
        <v>Friday</v>
      </c>
      <c r="H166" t="s">
        <v>9208</v>
      </c>
      <c r="I166">
        <v>27</v>
      </c>
      <c r="J166" s="5" t="s">
        <v>9220</v>
      </c>
      <c r="K166" t="s">
        <v>29</v>
      </c>
      <c r="L166" t="s">
        <v>16</v>
      </c>
      <c r="M166" t="s">
        <v>9209</v>
      </c>
      <c r="O166">
        <v>59</v>
      </c>
      <c r="P166" t="s">
        <v>9225</v>
      </c>
      <c r="Q166">
        <v>27</v>
      </c>
      <c r="R166">
        <v>0</v>
      </c>
      <c r="S166" t="s">
        <v>9258</v>
      </c>
      <c r="T166" t="s">
        <v>9264</v>
      </c>
      <c r="U166" t="s">
        <v>9283</v>
      </c>
      <c r="V166" t="str" cm="1">
        <f t="array" ref="V166">_xlfn.IFS(Hospital_Emergency_Room_Data[[#This Row],[Day]]&lt;=10,"Start(1-10)",Hospital_Emergency_Room_Data[[#This Row],[Day]]&lt;=20,"Middle(11-20)",Hospital_Emergency_Room_Data[[#This Row],[Day]]&gt;20,"End(21-30)")</f>
        <v>End(21-30)</v>
      </c>
    </row>
    <row r="167" spans="1:22">
      <c r="A167">
        <v>676032440</v>
      </c>
      <c r="B167" t="s">
        <v>188</v>
      </c>
      <c r="C167" s="1">
        <v>45073</v>
      </c>
      <c r="D167" t="str">
        <f>TEXT(Hospital_Emergency_Room_Data[[#This Row],[Patient Admission Date]],"mmm")</f>
        <v>May</v>
      </c>
      <c r="E167">
        <f>YEAR(Hospital_Emergency_Room_Data[[#This Row],[Patient Admission Date]])</f>
        <v>2023</v>
      </c>
      <c r="F167" s="2">
        <v>0.85138888888888886</v>
      </c>
      <c r="G167" s="8" t="str">
        <f>TEXT(Hospital_Emergency_Room_Data[[#This Row],[Patient Admission Date]],"dddd")</f>
        <v>Saturday</v>
      </c>
      <c r="H167" t="s">
        <v>41</v>
      </c>
      <c r="I167">
        <v>13</v>
      </c>
      <c r="J167" s="5" t="s">
        <v>9221</v>
      </c>
      <c r="K167" t="s">
        <v>18</v>
      </c>
      <c r="L167" t="s">
        <v>9281</v>
      </c>
      <c r="M167" t="s">
        <v>9209</v>
      </c>
      <c r="O167">
        <v>11</v>
      </c>
      <c r="P167" t="s">
        <v>9226</v>
      </c>
      <c r="Q167">
        <v>27</v>
      </c>
      <c r="R167">
        <v>20</v>
      </c>
      <c r="S167" t="s">
        <v>9256</v>
      </c>
      <c r="T167" t="s">
        <v>9264</v>
      </c>
      <c r="U167" t="s">
        <v>9282</v>
      </c>
      <c r="V167" t="str" cm="1">
        <f t="array" ref="V167">_xlfn.IFS(Hospital_Emergency_Room_Data[[#This Row],[Day]]&lt;=10,"Start(1-10)",Hospital_Emergency_Room_Data[[#This Row],[Day]]&lt;=20,"Middle(11-20)",Hospital_Emergency_Room_Data[[#This Row],[Day]]&gt;20,"End(21-30)")</f>
        <v>End(21-30)</v>
      </c>
    </row>
    <row r="168" spans="1:22">
      <c r="A168">
        <v>719636159</v>
      </c>
      <c r="B168" t="s">
        <v>189</v>
      </c>
      <c r="C168" s="1">
        <v>45151</v>
      </c>
      <c r="D168" t="str">
        <f>TEXT(Hospital_Emergency_Room_Data[[#This Row],[Patient Admission Date]],"mmm")</f>
        <v>Aug</v>
      </c>
      <c r="E168">
        <f>YEAR(Hospital_Emergency_Room_Data[[#This Row],[Patient Admission Date]])</f>
        <v>2023</v>
      </c>
      <c r="F168" s="2">
        <v>0.58125000000000004</v>
      </c>
      <c r="G168" s="8" t="str">
        <f>TEXT(Hospital_Emergency_Room_Data[[#This Row],[Patient Admission Date]],"dddd")</f>
        <v>Sunday</v>
      </c>
      <c r="H168" t="s">
        <v>41</v>
      </c>
      <c r="I168">
        <v>54</v>
      </c>
      <c r="J168" s="5" t="s">
        <v>9219</v>
      </c>
      <c r="K168" t="s">
        <v>21</v>
      </c>
      <c r="L168" t="s">
        <v>9281</v>
      </c>
      <c r="M168" t="s">
        <v>9210</v>
      </c>
      <c r="O168">
        <v>46</v>
      </c>
      <c r="P168" t="s">
        <v>9225</v>
      </c>
      <c r="Q168">
        <v>13</v>
      </c>
      <c r="R168">
        <v>13</v>
      </c>
      <c r="S168" t="s">
        <v>9257</v>
      </c>
      <c r="T168" t="s">
        <v>9265</v>
      </c>
      <c r="U168" t="s">
        <v>9283</v>
      </c>
      <c r="V168" t="str" cm="1">
        <f t="array" ref="V168">_xlfn.IFS(Hospital_Emergency_Room_Data[[#This Row],[Day]]&lt;=10,"Start(1-10)",Hospital_Emergency_Room_Data[[#This Row],[Day]]&lt;=20,"Middle(11-20)",Hospital_Emergency_Room_Data[[#This Row],[Day]]&gt;20,"End(21-30)")</f>
        <v>Middle(11-20)</v>
      </c>
    </row>
    <row r="169" spans="1:22">
      <c r="A169">
        <v>634418155</v>
      </c>
      <c r="B169" t="s">
        <v>190</v>
      </c>
      <c r="C169" s="1">
        <v>45263</v>
      </c>
      <c r="D169" t="str">
        <f>TEXT(Hospital_Emergency_Room_Data[[#This Row],[Patient Admission Date]],"mmm")</f>
        <v>Dec</v>
      </c>
      <c r="E169">
        <f>YEAR(Hospital_Emergency_Room_Data[[#This Row],[Patient Admission Date]])</f>
        <v>2023</v>
      </c>
      <c r="F169" s="2">
        <v>0.95833333333333337</v>
      </c>
      <c r="G169" s="8" t="str">
        <f>TEXT(Hospital_Emergency_Room_Data[[#This Row],[Patient Admission Date]],"dddd")</f>
        <v>Sunday</v>
      </c>
      <c r="H169" t="s">
        <v>9208</v>
      </c>
      <c r="I169">
        <v>39</v>
      </c>
      <c r="J169" s="5" t="s">
        <v>9223</v>
      </c>
      <c r="K169" t="s">
        <v>12</v>
      </c>
      <c r="L169" t="s">
        <v>13</v>
      </c>
      <c r="M169" t="s">
        <v>9210</v>
      </c>
      <c r="N169">
        <v>0</v>
      </c>
      <c r="O169">
        <v>54</v>
      </c>
      <c r="P169" t="s">
        <v>9225</v>
      </c>
      <c r="Q169">
        <v>3</v>
      </c>
      <c r="R169">
        <v>23</v>
      </c>
      <c r="S169" t="s">
        <v>9256</v>
      </c>
      <c r="T169" t="s">
        <v>9263</v>
      </c>
      <c r="U169" t="s">
        <v>9283</v>
      </c>
      <c r="V169" t="str" cm="1">
        <f t="array" ref="V169">_xlfn.IFS(Hospital_Emergency_Room_Data[[#This Row],[Day]]&lt;=10,"Start(1-10)",Hospital_Emergency_Room_Data[[#This Row],[Day]]&lt;=20,"Middle(11-20)",Hospital_Emergency_Room_Data[[#This Row],[Day]]&gt;20,"End(21-30)")</f>
        <v>Start(1-10)</v>
      </c>
    </row>
    <row r="170" spans="1:22">
      <c r="A170">
        <v>554841081</v>
      </c>
      <c r="B170" t="s">
        <v>191</v>
      </c>
      <c r="C170" s="1">
        <v>45583</v>
      </c>
      <c r="D170" t="str">
        <f>TEXT(Hospital_Emergency_Room_Data[[#This Row],[Patient Admission Date]],"mmm")</f>
        <v>Oct</v>
      </c>
      <c r="E170">
        <f>YEAR(Hospital_Emergency_Room_Data[[#This Row],[Patient Admission Date]])</f>
        <v>2024</v>
      </c>
      <c r="F170" s="2">
        <v>0.30208333333333331</v>
      </c>
      <c r="G170" s="8" t="str">
        <f>TEXT(Hospital_Emergency_Room_Data[[#This Row],[Patient Admission Date]],"dddd")</f>
        <v>Friday</v>
      </c>
      <c r="H170" t="s">
        <v>9208</v>
      </c>
      <c r="I170">
        <v>27</v>
      </c>
      <c r="J170" s="5" t="s">
        <v>9220</v>
      </c>
      <c r="K170" t="s">
        <v>29</v>
      </c>
      <c r="L170" t="s">
        <v>9281</v>
      </c>
      <c r="M170" t="s">
        <v>9210</v>
      </c>
      <c r="O170">
        <v>58</v>
      </c>
      <c r="P170" t="s">
        <v>9225</v>
      </c>
      <c r="Q170">
        <v>18</v>
      </c>
      <c r="R170">
        <v>7</v>
      </c>
      <c r="S170" t="s">
        <v>9255</v>
      </c>
      <c r="T170" t="s">
        <v>9262</v>
      </c>
      <c r="U170" t="s">
        <v>9283</v>
      </c>
      <c r="V170" t="str" cm="1">
        <f t="array" ref="V170">_xlfn.IFS(Hospital_Emergency_Room_Data[[#This Row],[Day]]&lt;=10,"Start(1-10)",Hospital_Emergency_Room_Data[[#This Row],[Day]]&lt;=20,"Middle(11-20)",Hospital_Emergency_Room_Data[[#This Row],[Day]]&gt;20,"End(21-30)")</f>
        <v>Middle(11-20)</v>
      </c>
    </row>
    <row r="171" spans="1:22">
      <c r="A171">
        <v>260112849</v>
      </c>
      <c r="B171" t="s">
        <v>192</v>
      </c>
      <c r="C171" s="1">
        <v>45219</v>
      </c>
      <c r="D171" t="str">
        <f>TEXT(Hospital_Emergency_Room_Data[[#This Row],[Patient Admission Date]],"mmm")</f>
        <v>Oct</v>
      </c>
      <c r="E171">
        <f>YEAR(Hospital_Emergency_Room_Data[[#This Row],[Patient Admission Date]])</f>
        <v>2023</v>
      </c>
      <c r="F171" s="2">
        <v>1.3194444444444444E-2</v>
      </c>
      <c r="G171" s="8" t="str">
        <f>TEXT(Hospital_Emergency_Room_Data[[#This Row],[Patient Admission Date]],"dddd")</f>
        <v>Friday</v>
      </c>
      <c r="H171" t="s">
        <v>41</v>
      </c>
      <c r="I171">
        <v>66</v>
      </c>
      <c r="J171" s="5" t="s">
        <v>9217</v>
      </c>
      <c r="K171" t="s">
        <v>21</v>
      </c>
      <c r="L171" t="s">
        <v>13</v>
      </c>
      <c r="M171" t="s">
        <v>9209</v>
      </c>
      <c r="N171">
        <v>2</v>
      </c>
      <c r="O171">
        <v>39</v>
      </c>
      <c r="P171" t="s">
        <v>9225</v>
      </c>
      <c r="Q171">
        <v>20</v>
      </c>
      <c r="R171">
        <v>0</v>
      </c>
      <c r="S171" t="s">
        <v>9258</v>
      </c>
      <c r="T171" t="s">
        <v>9262</v>
      </c>
      <c r="U171" t="s">
        <v>9300</v>
      </c>
      <c r="V171" t="str" cm="1">
        <f t="array" ref="V171">_xlfn.IFS(Hospital_Emergency_Room_Data[[#This Row],[Day]]&lt;=10,"Start(1-10)",Hospital_Emergency_Room_Data[[#This Row],[Day]]&lt;=20,"Middle(11-20)",Hospital_Emergency_Room_Data[[#This Row],[Day]]&gt;20,"End(21-30)")</f>
        <v>Middle(11-20)</v>
      </c>
    </row>
    <row r="172" spans="1:22">
      <c r="A172">
        <v>205601987</v>
      </c>
      <c r="B172" t="s">
        <v>193</v>
      </c>
      <c r="C172" s="1">
        <v>45282</v>
      </c>
      <c r="D172" t="str">
        <f>TEXT(Hospital_Emergency_Room_Data[[#This Row],[Patient Admission Date]],"mmm")</f>
        <v>Dec</v>
      </c>
      <c r="E172">
        <f>YEAR(Hospital_Emergency_Room_Data[[#This Row],[Patient Admission Date]])</f>
        <v>2023</v>
      </c>
      <c r="F172" s="2">
        <v>0.93402777777777779</v>
      </c>
      <c r="G172" s="8" t="str">
        <f>TEXT(Hospital_Emergency_Room_Data[[#This Row],[Patient Admission Date]],"dddd")</f>
        <v>Friday</v>
      </c>
      <c r="H172" t="s">
        <v>9208</v>
      </c>
      <c r="I172">
        <v>32</v>
      </c>
      <c r="J172" s="5" t="s">
        <v>9223</v>
      </c>
      <c r="K172" t="s">
        <v>12</v>
      </c>
      <c r="L172" t="s">
        <v>9281</v>
      </c>
      <c r="M172" t="s">
        <v>9210</v>
      </c>
      <c r="O172">
        <v>23</v>
      </c>
      <c r="P172" t="s">
        <v>9226</v>
      </c>
      <c r="Q172">
        <v>22</v>
      </c>
      <c r="R172">
        <v>22</v>
      </c>
      <c r="S172" t="s">
        <v>9256</v>
      </c>
      <c r="T172" t="s">
        <v>9264</v>
      </c>
      <c r="U172" t="s">
        <v>9282</v>
      </c>
      <c r="V172" t="str" cm="1">
        <f t="array" ref="V172">_xlfn.IFS(Hospital_Emergency_Room_Data[[#This Row],[Day]]&lt;=10,"Start(1-10)",Hospital_Emergency_Room_Data[[#This Row],[Day]]&lt;=20,"Middle(11-20)",Hospital_Emergency_Room_Data[[#This Row],[Day]]&gt;20,"End(21-30)")</f>
        <v>End(21-30)</v>
      </c>
    </row>
    <row r="173" spans="1:22">
      <c r="A173">
        <v>607914614</v>
      </c>
      <c r="B173" t="s">
        <v>194</v>
      </c>
      <c r="C173" s="1">
        <v>45160</v>
      </c>
      <c r="D173" t="str">
        <f>TEXT(Hospital_Emergency_Room_Data[[#This Row],[Patient Admission Date]],"mmm")</f>
        <v>Aug</v>
      </c>
      <c r="E173">
        <f>YEAR(Hospital_Emergency_Room_Data[[#This Row],[Patient Admission Date]])</f>
        <v>2023</v>
      </c>
      <c r="F173" s="2">
        <v>5.2083333333333336E-2</v>
      </c>
      <c r="G173" s="8" t="str">
        <f>TEXT(Hospital_Emergency_Room_Data[[#This Row],[Patient Admission Date]],"dddd")</f>
        <v>Tuesday</v>
      </c>
      <c r="H173" t="s">
        <v>41</v>
      </c>
      <c r="I173">
        <v>12</v>
      </c>
      <c r="J173" s="5" t="s">
        <v>9221</v>
      </c>
      <c r="K173" t="s">
        <v>18</v>
      </c>
      <c r="L173" t="s">
        <v>9281</v>
      </c>
      <c r="M173" t="s">
        <v>9209</v>
      </c>
      <c r="N173">
        <v>7</v>
      </c>
      <c r="O173">
        <v>34</v>
      </c>
      <c r="P173" t="s">
        <v>9225</v>
      </c>
      <c r="Q173">
        <v>22</v>
      </c>
      <c r="R173">
        <v>1</v>
      </c>
      <c r="S173" t="s">
        <v>9258</v>
      </c>
      <c r="T173" t="s">
        <v>9264</v>
      </c>
      <c r="U173" t="s">
        <v>9300</v>
      </c>
      <c r="V173" t="str" cm="1">
        <f t="array" ref="V173">_xlfn.IFS(Hospital_Emergency_Room_Data[[#This Row],[Day]]&lt;=10,"Start(1-10)",Hospital_Emergency_Room_Data[[#This Row],[Day]]&lt;=20,"Middle(11-20)",Hospital_Emergency_Room_Data[[#This Row],[Day]]&gt;20,"End(21-30)")</f>
        <v>End(21-30)</v>
      </c>
    </row>
    <row r="174" spans="1:22">
      <c r="A174">
        <v>575641293</v>
      </c>
      <c r="B174" t="s">
        <v>195</v>
      </c>
      <c r="C174" s="1">
        <v>45492</v>
      </c>
      <c r="D174" t="str">
        <f>TEXT(Hospital_Emergency_Room_Data[[#This Row],[Patient Admission Date]],"mmm")</f>
        <v>Jul</v>
      </c>
      <c r="E174">
        <f>YEAR(Hospital_Emergency_Room_Data[[#This Row],[Patient Admission Date]])</f>
        <v>2024</v>
      </c>
      <c r="F174" s="2">
        <v>0.89583333333333337</v>
      </c>
      <c r="G174" s="8" t="str">
        <f>TEXT(Hospital_Emergency_Room_Data[[#This Row],[Patient Admission Date]],"dddd")</f>
        <v>Friday</v>
      </c>
      <c r="H174" t="s">
        <v>41</v>
      </c>
      <c r="I174">
        <v>55</v>
      </c>
      <c r="J174" s="5" t="s">
        <v>9219</v>
      </c>
      <c r="K174" t="s">
        <v>21</v>
      </c>
      <c r="L174" t="s">
        <v>13</v>
      </c>
      <c r="M174" t="s">
        <v>9210</v>
      </c>
      <c r="N174">
        <v>9</v>
      </c>
      <c r="O174">
        <v>25</v>
      </c>
      <c r="P174" t="s">
        <v>9226</v>
      </c>
      <c r="Q174">
        <v>19</v>
      </c>
      <c r="R174">
        <v>21</v>
      </c>
      <c r="S174" t="s">
        <v>9256</v>
      </c>
      <c r="T174" t="s">
        <v>9262</v>
      </c>
      <c r="U174" t="s">
        <v>9282</v>
      </c>
      <c r="V174" t="str" cm="1">
        <f t="array" ref="V174">_xlfn.IFS(Hospital_Emergency_Room_Data[[#This Row],[Day]]&lt;=10,"Start(1-10)",Hospital_Emergency_Room_Data[[#This Row],[Day]]&lt;=20,"Middle(11-20)",Hospital_Emergency_Room_Data[[#This Row],[Day]]&gt;20,"End(21-30)")</f>
        <v>Middle(11-20)</v>
      </c>
    </row>
    <row r="175" spans="1:22">
      <c r="A175">
        <v>710504562</v>
      </c>
      <c r="B175" t="s">
        <v>196</v>
      </c>
      <c r="C175" s="1">
        <v>45330</v>
      </c>
      <c r="D175" t="str">
        <f>TEXT(Hospital_Emergency_Room_Data[[#This Row],[Patient Admission Date]],"mmm")</f>
        <v>Feb</v>
      </c>
      <c r="E175">
        <f>YEAR(Hospital_Emergency_Room_Data[[#This Row],[Patient Admission Date]])</f>
        <v>2024</v>
      </c>
      <c r="F175" s="2">
        <v>0.72499999999999998</v>
      </c>
      <c r="G175" s="8" t="str">
        <f>TEXT(Hospital_Emergency_Room_Data[[#This Row],[Patient Admission Date]],"dddd")</f>
        <v>Thursday</v>
      </c>
      <c r="H175" t="s">
        <v>41</v>
      </c>
      <c r="I175">
        <v>47</v>
      </c>
      <c r="J175" s="5" t="s">
        <v>9219</v>
      </c>
      <c r="K175" t="s">
        <v>18</v>
      </c>
      <c r="L175" t="s">
        <v>9281</v>
      </c>
      <c r="M175" t="s">
        <v>9210</v>
      </c>
      <c r="O175">
        <v>29</v>
      </c>
      <c r="P175" t="s">
        <v>9226</v>
      </c>
      <c r="Q175">
        <v>8</v>
      </c>
      <c r="R175">
        <v>17</v>
      </c>
      <c r="S175" t="s">
        <v>9257</v>
      </c>
      <c r="T175" t="s">
        <v>9265</v>
      </c>
      <c r="U175" t="s">
        <v>9282</v>
      </c>
      <c r="V175" t="str" cm="1">
        <f t="array" ref="V175">_xlfn.IFS(Hospital_Emergency_Room_Data[[#This Row],[Day]]&lt;=10,"Start(1-10)",Hospital_Emergency_Room_Data[[#This Row],[Day]]&lt;=20,"Middle(11-20)",Hospital_Emergency_Room_Data[[#This Row],[Day]]&gt;20,"End(21-30)")</f>
        <v>Start(1-10)</v>
      </c>
    </row>
    <row r="176" spans="1:22">
      <c r="A176">
        <v>257204587</v>
      </c>
      <c r="B176" t="s">
        <v>197</v>
      </c>
      <c r="C176" s="1">
        <v>45083</v>
      </c>
      <c r="D176" t="str">
        <f>TEXT(Hospital_Emergency_Room_Data[[#This Row],[Patient Admission Date]],"mmm")</f>
        <v>Jun</v>
      </c>
      <c r="E176">
        <f>YEAR(Hospital_Emergency_Room_Data[[#This Row],[Patient Admission Date]])</f>
        <v>2023</v>
      </c>
      <c r="F176" s="2">
        <v>4.2361111111111113E-2</v>
      </c>
      <c r="G176" s="8" t="str">
        <f>TEXT(Hospital_Emergency_Room_Data[[#This Row],[Patient Admission Date]],"dddd")</f>
        <v>Tuesday</v>
      </c>
      <c r="H176" t="s">
        <v>9208</v>
      </c>
      <c r="I176">
        <v>61</v>
      </c>
      <c r="J176" s="5" t="s">
        <v>9217</v>
      </c>
      <c r="K176" t="s">
        <v>18</v>
      </c>
      <c r="L176" t="s">
        <v>96</v>
      </c>
      <c r="M176" t="s">
        <v>9210</v>
      </c>
      <c r="O176">
        <v>19</v>
      </c>
      <c r="P176" t="s">
        <v>9226</v>
      </c>
      <c r="Q176">
        <v>6</v>
      </c>
      <c r="R176">
        <v>1</v>
      </c>
      <c r="S176" t="s">
        <v>9258</v>
      </c>
      <c r="T176" t="s">
        <v>9263</v>
      </c>
      <c r="U176" t="s">
        <v>9282</v>
      </c>
      <c r="V176" t="str" cm="1">
        <f t="array" ref="V176">_xlfn.IFS(Hospital_Emergency_Room_Data[[#This Row],[Day]]&lt;=10,"Start(1-10)",Hospital_Emergency_Room_Data[[#This Row],[Day]]&lt;=20,"Middle(11-20)",Hospital_Emergency_Room_Data[[#This Row],[Day]]&gt;20,"End(21-30)")</f>
        <v>Start(1-10)</v>
      </c>
    </row>
    <row r="177" spans="1:22">
      <c r="A177">
        <v>352674305</v>
      </c>
      <c r="B177" t="s">
        <v>198</v>
      </c>
      <c r="C177" s="1">
        <v>45397</v>
      </c>
      <c r="D177" t="str">
        <f>TEXT(Hospital_Emergency_Room_Data[[#This Row],[Patient Admission Date]],"mmm")</f>
        <v>Apr</v>
      </c>
      <c r="E177">
        <f>YEAR(Hospital_Emergency_Room_Data[[#This Row],[Patient Admission Date]])</f>
        <v>2024</v>
      </c>
      <c r="F177" s="2">
        <v>0.3</v>
      </c>
      <c r="G177" s="8" t="str">
        <f>TEXT(Hospital_Emergency_Room_Data[[#This Row],[Patient Admission Date]],"dddd")</f>
        <v>Monday</v>
      </c>
      <c r="H177" t="s">
        <v>9208</v>
      </c>
      <c r="I177">
        <v>71</v>
      </c>
      <c r="J177" s="5" t="s">
        <v>9222</v>
      </c>
      <c r="K177" t="s">
        <v>12</v>
      </c>
      <c r="L177" t="s">
        <v>9281</v>
      </c>
      <c r="M177" t="s">
        <v>9210</v>
      </c>
      <c r="O177">
        <v>37</v>
      </c>
      <c r="P177" t="s">
        <v>9225</v>
      </c>
      <c r="Q177">
        <v>15</v>
      </c>
      <c r="R177">
        <v>7</v>
      </c>
      <c r="S177" t="s">
        <v>9255</v>
      </c>
      <c r="T177" t="s">
        <v>9262</v>
      </c>
      <c r="U177" t="s">
        <v>9300</v>
      </c>
      <c r="V177" t="str" cm="1">
        <f t="array" ref="V177">_xlfn.IFS(Hospital_Emergency_Room_Data[[#This Row],[Day]]&lt;=10,"Start(1-10)",Hospital_Emergency_Room_Data[[#This Row],[Day]]&lt;=20,"Middle(11-20)",Hospital_Emergency_Room_Data[[#This Row],[Day]]&gt;20,"End(21-30)")</f>
        <v>Middle(11-20)</v>
      </c>
    </row>
    <row r="178" spans="1:22">
      <c r="A178">
        <v>146694652</v>
      </c>
      <c r="B178" t="s">
        <v>199</v>
      </c>
      <c r="C178" s="1">
        <v>45067</v>
      </c>
      <c r="D178" t="str">
        <f>TEXT(Hospital_Emergency_Room_Data[[#This Row],[Patient Admission Date]],"mmm")</f>
        <v>May</v>
      </c>
      <c r="E178">
        <f>YEAR(Hospital_Emergency_Room_Data[[#This Row],[Patient Admission Date]])</f>
        <v>2023</v>
      </c>
      <c r="F178" s="2">
        <v>0.25138888888888888</v>
      </c>
      <c r="G178" s="8" t="str">
        <f>TEXT(Hospital_Emergency_Room_Data[[#This Row],[Patient Admission Date]],"dddd")</f>
        <v>Sunday</v>
      </c>
      <c r="H178" t="s">
        <v>41</v>
      </c>
      <c r="I178">
        <v>34</v>
      </c>
      <c r="J178" s="5" t="s">
        <v>9223</v>
      </c>
      <c r="K178" t="s">
        <v>8</v>
      </c>
      <c r="L178" t="s">
        <v>9281</v>
      </c>
      <c r="M178" t="s">
        <v>9210</v>
      </c>
      <c r="O178">
        <v>28</v>
      </c>
      <c r="P178" t="s">
        <v>9226</v>
      </c>
      <c r="Q178">
        <v>21</v>
      </c>
      <c r="R178">
        <v>6</v>
      </c>
      <c r="S178" t="s">
        <v>9255</v>
      </c>
      <c r="T178" t="s">
        <v>9262</v>
      </c>
      <c r="U178" t="s">
        <v>9282</v>
      </c>
      <c r="V178" t="str" cm="1">
        <f t="array" ref="V178">_xlfn.IFS(Hospital_Emergency_Room_Data[[#This Row],[Day]]&lt;=10,"Start(1-10)",Hospital_Emergency_Room_Data[[#This Row],[Day]]&lt;=20,"Middle(11-20)",Hospital_Emergency_Room_Data[[#This Row],[Day]]&gt;20,"End(21-30)")</f>
        <v>End(21-30)</v>
      </c>
    </row>
    <row r="179" spans="1:22">
      <c r="A179">
        <v>802595463</v>
      </c>
      <c r="B179" t="s">
        <v>200</v>
      </c>
      <c r="C179" s="1">
        <v>45277</v>
      </c>
      <c r="D179" t="str">
        <f>TEXT(Hospital_Emergency_Room_Data[[#This Row],[Patient Admission Date]],"mmm")</f>
        <v>Dec</v>
      </c>
      <c r="E179">
        <f>YEAR(Hospital_Emergency_Room_Data[[#This Row],[Patient Admission Date]])</f>
        <v>2023</v>
      </c>
      <c r="F179" s="2">
        <v>0.27083333333333331</v>
      </c>
      <c r="G179" s="8" t="str">
        <f>TEXT(Hospital_Emergency_Room_Data[[#This Row],[Patient Admission Date]],"dddd")</f>
        <v>Sunday</v>
      </c>
      <c r="H179" t="s">
        <v>41</v>
      </c>
      <c r="I179">
        <v>24</v>
      </c>
      <c r="J179" s="5" t="s">
        <v>9220</v>
      </c>
      <c r="K179" t="s">
        <v>12</v>
      </c>
      <c r="L179" t="s">
        <v>9281</v>
      </c>
      <c r="M179" t="s">
        <v>9210</v>
      </c>
      <c r="N179">
        <v>4</v>
      </c>
      <c r="O179">
        <v>32</v>
      </c>
      <c r="P179" t="s">
        <v>9225</v>
      </c>
      <c r="Q179">
        <v>17</v>
      </c>
      <c r="R179">
        <v>6</v>
      </c>
      <c r="S179" t="s">
        <v>9255</v>
      </c>
      <c r="T179" t="s">
        <v>9262</v>
      </c>
      <c r="U179" t="s">
        <v>9300</v>
      </c>
      <c r="V179" t="str" cm="1">
        <f t="array" ref="V179">_xlfn.IFS(Hospital_Emergency_Room_Data[[#This Row],[Day]]&lt;=10,"Start(1-10)",Hospital_Emergency_Room_Data[[#This Row],[Day]]&lt;=20,"Middle(11-20)",Hospital_Emergency_Room_Data[[#This Row],[Day]]&gt;20,"End(21-30)")</f>
        <v>Middle(11-20)</v>
      </c>
    </row>
    <row r="180" spans="1:22">
      <c r="A180">
        <v>469844163</v>
      </c>
      <c r="B180" t="s">
        <v>201</v>
      </c>
      <c r="C180" s="1">
        <v>45289</v>
      </c>
      <c r="D180" t="str">
        <f>TEXT(Hospital_Emergency_Room_Data[[#This Row],[Patient Admission Date]],"mmm")</f>
        <v>Dec</v>
      </c>
      <c r="E180">
        <f>YEAR(Hospital_Emergency_Room_Data[[#This Row],[Patient Admission Date]])</f>
        <v>2023</v>
      </c>
      <c r="F180" s="2">
        <v>6.1805555555555558E-2</v>
      </c>
      <c r="G180" s="8" t="str">
        <f>TEXT(Hospital_Emergency_Room_Data[[#This Row],[Patient Admission Date]],"dddd")</f>
        <v>Friday</v>
      </c>
      <c r="H180" t="s">
        <v>41</v>
      </c>
      <c r="I180">
        <v>47</v>
      </c>
      <c r="J180" s="5" t="s">
        <v>9219</v>
      </c>
      <c r="K180" t="s">
        <v>21</v>
      </c>
      <c r="L180" t="s">
        <v>9281</v>
      </c>
      <c r="M180" t="s">
        <v>9209</v>
      </c>
      <c r="O180">
        <v>19</v>
      </c>
      <c r="P180" t="s">
        <v>9226</v>
      </c>
      <c r="Q180">
        <v>29</v>
      </c>
      <c r="R180">
        <v>1</v>
      </c>
      <c r="S180" t="s">
        <v>9258</v>
      </c>
      <c r="T180" t="s">
        <v>9264</v>
      </c>
      <c r="U180" t="s">
        <v>9282</v>
      </c>
      <c r="V180" t="str" cm="1">
        <f t="array" ref="V180">_xlfn.IFS(Hospital_Emergency_Room_Data[[#This Row],[Day]]&lt;=10,"Start(1-10)",Hospital_Emergency_Room_Data[[#This Row],[Day]]&lt;=20,"Middle(11-20)",Hospital_Emergency_Room_Data[[#This Row],[Day]]&gt;20,"End(21-30)")</f>
        <v>End(21-30)</v>
      </c>
    </row>
    <row r="181" spans="1:22">
      <c r="A181">
        <v>189094142</v>
      </c>
      <c r="B181" t="s">
        <v>202</v>
      </c>
      <c r="C181" s="1">
        <v>45430</v>
      </c>
      <c r="D181" t="str">
        <f>TEXT(Hospital_Emergency_Room_Data[[#This Row],[Patient Admission Date]],"mmm")</f>
        <v>May</v>
      </c>
      <c r="E181">
        <f>YEAR(Hospital_Emergency_Room_Data[[#This Row],[Patient Admission Date]])</f>
        <v>2024</v>
      </c>
      <c r="F181" s="2">
        <v>0.47083333333333333</v>
      </c>
      <c r="G181" s="8" t="str">
        <f>TEXT(Hospital_Emergency_Room_Data[[#This Row],[Patient Admission Date]],"dddd")</f>
        <v>Saturday</v>
      </c>
      <c r="H181" t="s">
        <v>9208</v>
      </c>
      <c r="I181">
        <v>51</v>
      </c>
      <c r="J181" s="5" t="s">
        <v>9219</v>
      </c>
      <c r="K181" t="s">
        <v>32</v>
      </c>
      <c r="L181" t="s">
        <v>13</v>
      </c>
      <c r="M181" t="s">
        <v>9210</v>
      </c>
      <c r="N181">
        <v>6</v>
      </c>
      <c r="O181">
        <v>48</v>
      </c>
      <c r="P181" t="s">
        <v>9225</v>
      </c>
      <c r="Q181">
        <v>18</v>
      </c>
      <c r="R181">
        <v>11</v>
      </c>
      <c r="S181" t="s">
        <v>9255</v>
      </c>
      <c r="T181" t="s">
        <v>9262</v>
      </c>
      <c r="U181" t="s">
        <v>9283</v>
      </c>
      <c r="V181" t="str" cm="1">
        <f t="array" ref="V181">_xlfn.IFS(Hospital_Emergency_Room_Data[[#This Row],[Day]]&lt;=10,"Start(1-10)",Hospital_Emergency_Room_Data[[#This Row],[Day]]&lt;=20,"Middle(11-20)",Hospital_Emergency_Room_Data[[#This Row],[Day]]&gt;20,"End(21-30)")</f>
        <v>Middle(11-20)</v>
      </c>
    </row>
    <row r="182" spans="1:22">
      <c r="A182">
        <v>636295268</v>
      </c>
      <c r="B182" t="s">
        <v>203</v>
      </c>
      <c r="C182" s="1">
        <v>45432</v>
      </c>
      <c r="D182" t="str">
        <f>TEXT(Hospital_Emergency_Room_Data[[#This Row],[Patient Admission Date]],"mmm")</f>
        <v>May</v>
      </c>
      <c r="E182">
        <f>YEAR(Hospital_Emergency_Room_Data[[#This Row],[Patient Admission Date]])</f>
        <v>2024</v>
      </c>
      <c r="F182" s="2">
        <v>0.64513888888888893</v>
      </c>
      <c r="G182" s="8" t="str">
        <f>TEXT(Hospital_Emergency_Room_Data[[#This Row],[Patient Admission Date]],"dddd")</f>
        <v>Monday</v>
      </c>
      <c r="H182" t="s">
        <v>41</v>
      </c>
      <c r="I182">
        <v>19</v>
      </c>
      <c r="J182" s="5" t="s">
        <v>9220</v>
      </c>
      <c r="K182" t="s">
        <v>21</v>
      </c>
      <c r="L182" t="s">
        <v>13</v>
      </c>
      <c r="M182" t="s">
        <v>9210</v>
      </c>
      <c r="O182">
        <v>30</v>
      </c>
      <c r="P182" t="s">
        <v>9225</v>
      </c>
      <c r="Q182">
        <v>20</v>
      </c>
      <c r="R182">
        <v>15</v>
      </c>
      <c r="S182" t="s">
        <v>9257</v>
      </c>
      <c r="T182" t="s">
        <v>9262</v>
      </c>
      <c r="U182" t="s">
        <v>9282</v>
      </c>
      <c r="V182" t="str" cm="1">
        <f t="array" ref="V182">_xlfn.IFS(Hospital_Emergency_Room_Data[[#This Row],[Day]]&lt;=10,"Start(1-10)",Hospital_Emergency_Room_Data[[#This Row],[Day]]&lt;=20,"Middle(11-20)",Hospital_Emergency_Room_Data[[#This Row],[Day]]&gt;20,"End(21-30)")</f>
        <v>Middle(11-20)</v>
      </c>
    </row>
    <row r="183" spans="1:22">
      <c r="A183">
        <v>658200202</v>
      </c>
      <c r="B183" t="s">
        <v>204</v>
      </c>
      <c r="C183" s="1">
        <v>45351</v>
      </c>
      <c r="D183" t="str">
        <f>TEXT(Hospital_Emergency_Room_Data[[#This Row],[Patient Admission Date]],"mmm")</f>
        <v>Feb</v>
      </c>
      <c r="E183">
        <f>YEAR(Hospital_Emergency_Room_Data[[#This Row],[Patient Admission Date]])</f>
        <v>2024</v>
      </c>
      <c r="F183" s="2">
        <v>0.91805555555555551</v>
      </c>
      <c r="G183" s="8" t="str">
        <f>TEXT(Hospital_Emergency_Room_Data[[#This Row],[Patient Admission Date]],"dddd")</f>
        <v>Thursday</v>
      </c>
      <c r="H183" t="s">
        <v>41</v>
      </c>
      <c r="I183">
        <v>50</v>
      </c>
      <c r="J183" s="5" t="s">
        <v>9219</v>
      </c>
      <c r="K183" t="s">
        <v>32</v>
      </c>
      <c r="L183" t="s">
        <v>9281</v>
      </c>
      <c r="M183" t="s">
        <v>9209</v>
      </c>
      <c r="O183">
        <v>34</v>
      </c>
      <c r="P183" t="s">
        <v>9225</v>
      </c>
      <c r="Q183">
        <v>29</v>
      </c>
      <c r="R183">
        <v>22</v>
      </c>
      <c r="S183" t="s">
        <v>9256</v>
      </c>
      <c r="T183" t="s">
        <v>9264</v>
      </c>
      <c r="U183" t="s">
        <v>9300</v>
      </c>
      <c r="V183" t="str" cm="1">
        <f t="array" ref="V183">_xlfn.IFS(Hospital_Emergency_Room_Data[[#This Row],[Day]]&lt;=10,"Start(1-10)",Hospital_Emergency_Room_Data[[#This Row],[Day]]&lt;=20,"Middle(11-20)",Hospital_Emergency_Room_Data[[#This Row],[Day]]&gt;20,"End(21-30)")</f>
        <v>End(21-30)</v>
      </c>
    </row>
    <row r="184" spans="1:22">
      <c r="A184">
        <v>846588376</v>
      </c>
      <c r="B184" t="s">
        <v>205</v>
      </c>
      <c r="C184" s="1">
        <v>45097</v>
      </c>
      <c r="D184" t="str">
        <f>TEXT(Hospital_Emergency_Room_Data[[#This Row],[Patient Admission Date]],"mmm")</f>
        <v>Jun</v>
      </c>
      <c r="E184">
        <f>YEAR(Hospital_Emergency_Room_Data[[#This Row],[Patient Admission Date]])</f>
        <v>2023</v>
      </c>
      <c r="F184" s="2">
        <v>0.49375000000000002</v>
      </c>
      <c r="G184" s="8" t="str">
        <f>TEXT(Hospital_Emergency_Room_Data[[#This Row],[Patient Admission Date]],"dddd")</f>
        <v>Tuesday</v>
      </c>
      <c r="H184" t="s">
        <v>41</v>
      </c>
      <c r="I184">
        <v>8</v>
      </c>
      <c r="J184" s="5" t="s">
        <v>9221</v>
      </c>
      <c r="K184" t="s">
        <v>8</v>
      </c>
      <c r="L184" t="s">
        <v>9281</v>
      </c>
      <c r="M184" t="s">
        <v>9210</v>
      </c>
      <c r="N184">
        <v>0</v>
      </c>
      <c r="O184">
        <v>59</v>
      </c>
      <c r="P184" t="s">
        <v>9225</v>
      </c>
      <c r="Q184">
        <v>20</v>
      </c>
      <c r="R184">
        <v>11</v>
      </c>
      <c r="S184" t="s">
        <v>9255</v>
      </c>
      <c r="T184" t="s">
        <v>9262</v>
      </c>
      <c r="U184" t="s">
        <v>9283</v>
      </c>
      <c r="V184" t="str" cm="1">
        <f t="array" ref="V184">_xlfn.IFS(Hospital_Emergency_Room_Data[[#This Row],[Day]]&lt;=10,"Start(1-10)",Hospital_Emergency_Room_Data[[#This Row],[Day]]&lt;=20,"Middle(11-20)",Hospital_Emergency_Room_Data[[#This Row],[Day]]&gt;20,"End(21-30)")</f>
        <v>Middle(11-20)</v>
      </c>
    </row>
    <row r="185" spans="1:22">
      <c r="A185">
        <v>278016800</v>
      </c>
      <c r="B185" t="s">
        <v>206</v>
      </c>
      <c r="C185" s="1">
        <v>45115</v>
      </c>
      <c r="D185" t="str">
        <f>TEXT(Hospital_Emergency_Room_Data[[#This Row],[Patient Admission Date]],"mmm")</f>
        <v>Jul</v>
      </c>
      <c r="E185">
        <f>YEAR(Hospital_Emergency_Room_Data[[#This Row],[Patient Admission Date]])</f>
        <v>2023</v>
      </c>
      <c r="F185" s="2">
        <v>0.73750000000000004</v>
      </c>
      <c r="G185" s="8" t="str">
        <f>TEXT(Hospital_Emergency_Room_Data[[#This Row],[Patient Admission Date]],"dddd")</f>
        <v>Saturday</v>
      </c>
      <c r="H185" t="s">
        <v>9208</v>
      </c>
      <c r="I185">
        <v>66</v>
      </c>
      <c r="J185" s="5" t="s">
        <v>9217</v>
      </c>
      <c r="K185" t="s">
        <v>18</v>
      </c>
      <c r="L185" t="s">
        <v>9281</v>
      </c>
      <c r="M185" t="s">
        <v>9210</v>
      </c>
      <c r="O185">
        <v>42</v>
      </c>
      <c r="P185" t="s">
        <v>9225</v>
      </c>
      <c r="Q185">
        <v>8</v>
      </c>
      <c r="R185">
        <v>17</v>
      </c>
      <c r="S185" t="s">
        <v>9257</v>
      </c>
      <c r="T185" t="s">
        <v>9265</v>
      </c>
      <c r="U185" t="s">
        <v>9300</v>
      </c>
      <c r="V185" t="str" cm="1">
        <f t="array" ref="V185">_xlfn.IFS(Hospital_Emergency_Room_Data[[#This Row],[Day]]&lt;=10,"Start(1-10)",Hospital_Emergency_Room_Data[[#This Row],[Day]]&lt;=20,"Middle(11-20)",Hospital_Emergency_Room_Data[[#This Row],[Day]]&gt;20,"End(21-30)")</f>
        <v>Start(1-10)</v>
      </c>
    </row>
    <row r="186" spans="1:22">
      <c r="A186">
        <v>403482643</v>
      </c>
      <c r="B186" t="s">
        <v>207</v>
      </c>
      <c r="C186" s="1">
        <v>45190</v>
      </c>
      <c r="D186" t="str">
        <f>TEXT(Hospital_Emergency_Room_Data[[#This Row],[Patient Admission Date]],"mmm")</f>
        <v>Sep</v>
      </c>
      <c r="E186">
        <f>YEAR(Hospital_Emergency_Room_Data[[#This Row],[Patient Admission Date]])</f>
        <v>2023</v>
      </c>
      <c r="F186" s="2">
        <v>0.30138888888888887</v>
      </c>
      <c r="G186" s="8" t="str">
        <f>TEXT(Hospital_Emergency_Room_Data[[#This Row],[Patient Admission Date]],"dddd")</f>
        <v>Thursday</v>
      </c>
      <c r="H186" t="s">
        <v>41</v>
      </c>
      <c r="I186">
        <v>62</v>
      </c>
      <c r="J186" s="5" t="s">
        <v>9217</v>
      </c>
      <c r="K186" t="s">
        <v>12</v>
      </c>
      <c r="L186" t="s">
        <v>13</v>
      </c>
      <c r="M186" t="s">
        <v>9209</v>
      </c>
      <c r="O186">
        <v>40</v>
      </c>
      <c r="P186" t="s">
        <v>9225</v>
      </c>
      <c r="Q186">
        <v>21</v>
      </c>
      <c r="R186">
        <v>7</v>
      </c>
      <c r="S186" t="s">
        <v>9255</v>
      </c>
      <c r="T186" t="s">
        <v>9262</v>
      </c>
      <c r="U186" t="s">
        <v>9300</v>
      </c>
      <c r="V186" t="str" cm="1">
        <f t="array" ref="V186">_xlfn.IFS(Hospital_Emergency_Room_Data[[#This Row],[Day]]&lt;=10,"Start(1-10)",Hospital_Emergency_Room_Data[[#This Row],[Day]]&lt;=20,"Middle(11-20)",Hospital_Emergency_Room_Data[[#This Row],[Day]]&gt;20,"End(21-30)")</f>
        <v>End(21-30)</v>
      </c>
    </row>
    <row r="187" spans="1:22">
      <c r="A187">
        <v>574053924</v>
      </c>
      <c r="B187" t="s">
        <v>208</v>
      </c>
      <c r="C187" s="1">
        <v>45282</v>
      </c>
      <c r="D187" t="str">
        <f>TEXT(Hospital_Emergency_Room_Data[[#This Row],[Patient Admission Date]],"mmm")</f>
        <v>Dec</v>
      </c>
      <c r="E187">
        <f>YEAR(Hospital_Emergency_Room_Data[[#This Row],[Patient Admission Date]])</f>
        <v>2023</v>
      </c>
      <c r="F187" s="2">
        <v>0.9868055555555556</v>
      </c>
      <c r="G187" s="8" t="str">
        <f>TEXT(Hospital_Emergency_Room_Data[[#This Row],[Patient Admission Date]],"dddd")</f>
        <v>Friday</v>
      </c>
      <c r="H187" t="s">
        <v>41</v>
      </c>
      <c r="I187">
        <v>28</v>
      </c>
      <c r="J187" s="5" t="s">
        <v>9220</v>
      </c>
      <c r="K187" t="s">
        <v>32</v>
      </c>
      <c r="L187" t="s">
        <v>96</v>
      </c>
      <c r="M187" t="s">
        <v>9209</v>
      </c>
      <c r="N187">
        <v>1</v>
      </c>
      <c r="O187">
        <v>17</v>
      </c>
      <c r="P187" t="s">
        <v>9226</v>
      </c>
      <c r="Q187">
        <v>22</v>
      </c>
      <c r="R187">
        <v>23</v>
      </c>
      <c r="S187" t="s">
        <v>9256</v>
      </c>
      <c r="T187" t="s">
        <v>9264</v>
      </c>
      <c r="U187" t="s">
        <v>9282</v>
      </c>
      <c r="V187" t="str" cm="1">
        <f t="array" ref="V187">_xlfn.IFS(Hospital_Emergency_Room_Data[[#This Row],[Day]]&lt;=10,"Start(1-10)",Hospital_Emergency_Room_Data[[#This Row],[Day]]&lt;=20,"Middle(11-20)",Hospital_Emergency_Room_Data[[#This Row],[Day]]&gt;20,"End(21-30)")</f>
        <v>End(21-30)</v>
      </c>
    </row>
    <row r="188" spans="1:22">
      <c r="A188">
        <v>606559151</v>
      </c>
      <c r="B188" t="s">
        <v>209</v>
      </c>
      <c r="C188" s="1">
        <v>45270</v>
      </c>
      <c r="D188" t="str">
        <f>TEXT(Hospital_Emergency_Room_Data[[#This Row],[Patient Admission Date]],"mmm")</f>
        <v>Dec</v>
      </c>
      <c r="E188">
        <f>YEAR(Hospital_Emergency_Room_Data[[#This Row],[Patient Admission Date]])</f>
        <v>2023</v>
      </c>
      <c r="F188" s="2">
        <v>0.25138888888888888</v>
      </c>
      <c r="G188" s="8" t="str">
        <f>TEXT(Hospital_Emergency_Room_Data[[#This Row],[Patient Admission Date]],"dddd")</f>
        <v>Sunday</v>
      </c>
      <c r="H188" t="s">
        <v>41</v>
      </c>
      <c r="I188">
        <v>59</v>
      </c>
      <c r="J188" s="5" t="s">
        <v>9219</v>
      </c>
      <c r="K188" t="s">
        <v>21</v>
      </c>
      <c r="L188" t="s">
        <v>96</v>
      </c>
      <c r="M188" t="s">
        <v>9209</v>
      </c>
      <c r="O188">
        <v>54</v>
      </c>
      <c r="P188" t="s">
        <v>9225</v>
      </c>
      <c r="Q188">
        <v>10</v>
      </c>
      <c r="R188">
        <v>6</v>
      </c>
      <c r="S188" t="s">
        <v>9255</v>
      </c>
      <c r="T188" t="s">
        <v>9265</v>
      </c>
      <c r="U188" t="s">
        <v>9283</v>
      </c>
      <c r="V188" t="str" cm="1">
        <f t="array" ref="V188">_xlfn.IFS(Hospital_Emergency_Room_Data[[#This Row],[Day]]&lt;=10,"Start(1-10)",Hospital_Emergency_Room_Data[[#This Row],[Day]]&lt;=20,"Middle(11-20)",Hospital_Emergency_Room_Data[[#This Row],[Day]]&gt;20,"End(21-30)")</f>
        <v>Start(1-10)</v>
      </c>
    </row>
    <row r="189" spans="1:22">
      <c r="A189">
        <v>389275303</v>
      </c>
      <c r="B189" t="s">
        <v>210</v>
      </c>
      <c r="C189" s="1">
        <v>45259</v>
      </c>
      <c r="D189" t="str">
        <f>TEXT(Hospital_Emergency_Room_Data[[#This Row],[Patient Admission Date]],"mmm")</f>
        <v>Nov</v>
      </c>
      <c r="E189">
        <f>YEAR(Hospital_Emergency_Room_Data[[#This Row],[Patient Admission Date]])</f>
        <v>2023</v>
      </c>
      <c r="F189" s="2">
        <v>0.29305555555555557</v>
      </c>
      <c r="G189" s="8" t="str">
        <f>TEXT(Hospital_Emergency_Room_Data[[#This Row],[Patient Admission Date]],"dddd")</f>
        <v>Wednesday</v>
      </c>
      <c r="H189" t="s">
        <v>9208</v>
      </c>
      <c r="I189">
        <v>20</v>
      </c>
      <c r="J189" s="5" t="s">
        <v>9220</v>
      </c>
      <c r="K189" t="s">
        <v>8</v>
      </c>
      <c r="L189" t="s">
        <v>9281</v>
      </c>
      <c r="M189" t="s">
        <v>9210</v>
      </c>
      <c r="O189">
        <v>56</v>
      </c>
      <c r="P189" t="s">
        <v>9225</v>
      </c>
      <c r="Q189">
        <v>29</v>
      </c>
      <c r="R189">
        <v>7</v>
      </c>
      <c r="S189" t="s">
        <v>9255</v>
      </c>
      <c r="T189" t="s">
        <v>9264</v>
      </c>
      <c r="U189" t="s">
        <v>9283</v>
      </c>
      <c r="V189" t="str" cm="1">
        <f t="array" ref="V189">_xlfn.IFS(Hospital_Emergency_Room_Data[[#This Row],[Day]]&lt;=10,"Start(1-10)",Hospital_Emergency_Room_Data[[#This Row],[Day]]&lt;=20,"Middle(11-20)",Hospital_Emergency_Room_Data[[#This Row],[Day]]&gt;20,"End(21-30)")</f>
        <v>End(21-30)</v>
      </c>
    </row>
    <row r="190" spans="1:22">
      <c r="A190">
        <v>335849373</v>
      </c>
      <c r="B190" t="s">
        <v>211</v>
      </c>
      <c r="C190" s="1">
        <v>45378</v>
      </c>
      <c r="D190" t="str">
        <f>TEXT(Hospital_Emergency_Room_Data[[#This Row],[Patient Admission Date]],"mmm")</f>
        <v>Mar</v>
      </c>
      <c r="E190">
        <f>YEAR(Hospital_Emergency_Room_Data[[#This Row],[Patient Admission Date]])</f>
        <v>2024</v>
      </c>
      <c r="F190" s="2">
        <v>0.48680555555555555</v>
      </c>
      <c r="G190" s="8" t="str">
        <f>TEXT(Hospital_Emergency_Room_Data[[#This Row],[Patient Admission Date]],"dddd")</f>
        <v>Wednesday</v>
      </c>
      <c r="H190" t="s">
        <v>9208</v>
      </c>
      <c r="I190">
        <v>8</v>
      </c>
      <c r="J190" s="5" t="s">
        <v>9221</v>
      </c>
      <c r="K190" t="s">
        <v>12</v>
      </c>
      <c r="L190" t="s">
        <v>9281</v>
      </c>
      <c r="M190" t="s">
        <v>9209</v>
      </c>
      <c r="O190">
        <v>29</v>
      </c>
      <c r="P190" t="s">
        <v>9226</v>
      </c>
      <c r="Q190">
        <v>27</v>
      </c>
      <c r="R190">
        <v>11</v>
      </c>
      <c r="S190" t="s">
        <v>9255</v>
      </c>
      <c r="T190" t="s">
        <v>9264</v>
      </c>
      <c r="U190" t="s">
        <v>9282</v>
      </c>
      <c r="V190" t="str" cm="1">
        <f t="array" ref="V190">_xlfn.IFS(Hospital_Emergency_Room_Data[[#This Row],[Day]]&lt;=10,"Start(1-10)",Hospital_Emergency_Room_Data[[#This Row],[Day]]&lt;=20,"Middle(11-20)",Hospital_Emergency_Room_Data[[#This Row],[Day]]&gt;20,"End(21-30)")</f>
        <v>End(21-30)</v>
      </c>
    </row>
    <row r="191" spans="1:22">
      <c r="A191">
        <v>117024931</v>
      </c>
      <c r="B191" t="s">
        <v>212</v>
      </c>
      <c r="C191" s="1">
        <v>45165</v>
      </c>
      <c r="D191" t="str">
        <f>TEXT(Hospital_Emergency_Room_Data[[#This Row],[Patient Admission Date]],"mmm")</f>
        <v>Aug</v>
      </c>
      <c r="E191">
        <f>YEAR(Hospital_Emergency_Room_Data[[#This Row],[Patient Admission Date]])</f>
        <v>2023</v>
      </c>
      <c r="F191" s="2">
        <v>0.67777777777777781</v>
      </c>
      <c r="G191" s="8" t="str">
        <f>TEXT(Hospital_Emergency_Room_Data[[#This Row],[Patient Admission Date]],"dddd")</f>
        <v>Sunday</v>
      </c>
      <c r="H191" t="s">
        <v>9208</v>
      </c>
      <c r="I191">
        <v>4</v>
      </c>
      <c r="J191" s="5" t="s">
        <v>9218</v>
      </c>
      <c r="K191" t="s">
        <v>8</v>
      </c>
      <c r="L191" t="s">
        <v>13</v>
      </c>
      <c r="M191" t="s">
        <v>9209</v>
      </c>
      <c r="O191">
        <v>53</v>
      </c>
      <c r="P191" t="s">
        <v>9225</v>
      </c>
      <c r="Q191">
        <v>27</v>
      </c>
      <c r="R191">
        <v>16</v>
      </c>
      <c r="S191" t="s">
        <v>9257</v>
      </c>
      <c r="T191" t="s">
        <v>9264</v>
      </c>
      <c r="U191" t="s">
        <v>9283</v>
      </c>
      <c r="V191" t="str" cm="1">
        <f t="array" ref="V191">_xlfn.IFS(Hospital_Emergency_Room_Data[[#This Row],[Day]]&lt;=10,"Start(1-10)",Hospital_Emergency_Room_Data[[#This Row],[Day]]&lt;=20,"Middle(11-20)",Hospital_Emergency_Room_Data[[#This Row],[Day]]&gt;20,"End(21-30)")</f>
        <v>End(21-30)</v>
      </c>
    </row>
    <row r="192" spans="1:22">
      <c r="A192">
        <v>400487366</v>
      </c>
      <c r="B192" t="s">
        <v>213</v>
      </c>
      <c r="C192" s="1">
        <v>45423</v>
      </c>
      <c r="D192" t="str">
        <f>TEXT(Hospital_Emergency_Room_Data[[#This Row],[Patient Admission Date]],"mmm")</f>
        <v>May</v>
      </c>
      <c r="E192">
        <f>YEAR(Hospital_Emergency_Room_Data[[#This Row],[Patient Admission Date]])</f>
        <v>2024</v>
      </c>
      <c r="F192" s="2">
        <v>0.14791666666666667</v>
      </c>
      <c r="G192" s="8" t="str">
        <f>TEXT(Hospital_Emergency_Room_Data[[#This Row],[Patient Admission Date]],"dddd")</f>
        <v>Saturday</v>
      </c>
      <c r="H192" t="s">
        <v>41</v>
      </c>
      <c r="I192">
        <v>64</v>
      </c>
      <c r="J192" s="5" t="s">
        <v>9217</v>
      </c>
      <c r="K192" t="s">
        <v>12</v>
      </c>
      <c r="L192" t="s">
        <v>9281</v>
      </c>
      <c r="M192" t="s">
        <v>9210</v>
      </c>
      <c r="N192">
        <v>9</v>
      </c>
      <c r="O192">
        <v>32</v>
      </c>
      <c r="P192" t="s">
        <v>9225</v>
      </c>
      <c r="Q192">
        <v>11</v>
      </c>
      <c r="R192">
        <v>3</v>
      </c>
      <c r="S192" t="s">
        <v>9258</v>
      </c>
      <c r="T192" t="s">
        <v>9265</v>
      </c>
      <c r="U192" t="s">
        <v>9300</v>
      </c>
      <c r="V192" t="str" cm="1">
        <f t="array" ref="V192">_xlfn.IFS(Hospital_Emergency_Room_Data[[#This Row],[Day]]&lt;=10,"Start(1-10)",Hospital_Emergency_Room_Data[[#This Row],[Day]]&lt;=20,"Middle(11-20)",Hospital_Emergency_Room_Data[[#This Row],[Day]]&gt;20,"End(21-30)")</f>
        <v>Middle(11-20)</v>
      </c>
    </row>
    <row r="193" spans="1:22">
      <c r="A193">
        <v>514752742</v>
      </c>
      <c r="B193" t="s">
        <v>214</v>
      </c>
      <c r="C193" s="1">
        <v>45315</v>
      </c>
      <c r="D193" t="str">
        <f>TEXT(Hospital_Emergency_Room_Data[[#This Row],[Patient Admission Date]],"mmm")</f>
        <v>Jan</v>
      </c>
      <c r="E193">
        <f>YEAR(Hospital_Emergency_Room_Data[[#This Row],[Patient Admission Date]])</f>
        <v>2024</v>
      </c>
      <c r="F193" s="2">
        <v>0.5756944444444444</v>
      </c>
      <c r="G193" s="8" t="str">
        <f>TEXT(Hospital_Emergency_Room_Data[[#This Row],[Patient Admission Date]],"dddd")</f>
        <v>Wednesday</v>
      </c>
      <c r="H193" t="s">
        <v>41</v>
      </c>
      <c r="I193">
        <v>29</v>
      </c>
      <c r="J193" s="5" t="s">
        <v>9220</v>
      </c>
      <c r="K193" t="s">
        <v>8</v>
      </c>
      <c r="L193" t="s">
        <v>16</v>
      </c>
      <c r="M193" t="s">
        <v>9209</v>
      </c>
      <c r="O193">
        <v>41</v>
      </c>
      <c r="P193" t="s">
        <v>9225</v>
      </c>
      <c r="Q193">
        <v>24</v>
      </c>
      <c r="R193">
        <v>13</v>
      </c>
      <c r="S193" t="s">
        <v>9257</v>
      </c>
      <c r="T193" t="s">
        <v>9264</v>
      </c>
      <c r="U193" t="s">
        <v>9300</v>
      </c>
      <c r="V193" t="str" cm="1">
        <f t="array" ref="V193">_xlfn.IFS(Hospital_Emergency_Room_Data[[#This Row],[Day]]&lt;=10,"Start(1-10)",Hospital_Emergency_Room_Data[[#This Row],[Day]]&lt;=20,"Middle(11-20)",Hospital_Emergency_Room_Data[[#This Row],[Day]]&gt;20,"End(21-30)")</f>
        <v>End(21-30)</v>
      </c>
    </row>
    <row r="194" spans="1:22">
      <c r="A194">
        <v>781400701</v>
      </c>
      <c r="B194" t="s">
        <v>215</v>
      </c>
      <c r="C194" s="1">
        <v>45353</v>
      </c>
      <c r="D194" t="str">
        <f>TEXT(Hospital_Emergency_Room_Data[[#This Row],[Patient Admission Date]],"mmm")</f>
        <v>Mar</v>
      </c>
      <c r="E194">
        <f>YEAR(Hospital_Emergency_Room_Data[[#This Row],[Patient Admission Date]])</f>
        <v>2024</v>
      </c>
      <c r="F194" s="2">
        <v>0.80277777777777781</v>
      </c>
      <c r="G194" s="8" t="str">
        <f>TEXT(Hospital_Emergency_Room_Data[[#This Row],[Patient Admission Date]],"dddd")</f>
        <v>Saturday</v>
      </c>
      <c r="H194" t="s">
        <v>9208</v>
      </c>
      <c r="I194">
        <v>26</v>
      </c>
      <c r="J194" s="5" t="s">
        <v>9220</v>
      </c>
      <c r="K194" t="s">
        <v>32</v>
      </c>
      <c r="L194" t="s">
        <v>9281</v>
      </c>
      <c r="M194" t="s">
        <v>9209</v>
      </c>
      <c r="O194">
        <v>55</v>
      </c>
      <c r="P194" t="s">
        <v>9225</v>
      </c>
      <c r="Q194">
        <v>2</v>
      </c>
      <c r="R194">
        <v>19</v>
      </c>
      <c r="S194" t="s">
        <v>9256</v>
      </c>
      <c r="T194" t="s">
        <v>9263</v>
      </c>
      <c r="U194" t="s">
        <v>9283</v>
      </c>
      <c r="V194" t="str" cm="1">
        <f t="array" ref="V194">_xlfn.IFS(Hospital_Emergency_Room_Data[[#This Row],[Day]]&lt;=10,"Start(1-10)",Hospital_Emergency_Room_Data[[#This Row],[Day]]&lt;=20,"Middle(11-20)",Hospital_Emergency_Room_Data[[#This Row],[Day]]&gt;20,"End(21-30)")</f>
        <v>Start(1-10)</v>
      </c>
    </row>
    <row r="195" spans="1:22">
      <c r="A195">
        <v>444034235</v>
      </c>
      <c r="B195" t="s">
        <v>216</v>
      </c>
      <c r="C195" s="1">
        <v>45129</v>
      </c>
      <c r="D195" t="str">
        <f>TEXT(Hospital_Emergency_Room_Data[[#This Row],[Patient Admission Date]],"mmm")</f>
        <v>Jul</v>
      </c>
      <c r="E195">
        <f>YEAR(Hospital_Emergency_Room_Data[[#This Row],[Patient Admission Date]])</f>
        <v>2023</v>
      </c>
      <c r="F195" s="2">
        <v>0.10347222222222222</v>
      </c>
      <c r="G195" s="8" t="str">
        <f>TEXT(Hospital_Emergency_Room_Data[[#This Row],[Patient Admission Date]],"dddd")</f>
        <v>Saturday</v>
      </c>
      <c r="H195" t="s">
        <v>41</v>
      </c>
      <c r="I195">
        <v>29</v>
      </c>
      <c r="J195" s="5" t="s">
        <v>9220</v>
      </c>
      <c r="K195" t="s">
        <v>12</v>
      </c>
      <c r="L195" t="s">
        <v>13</v>
      </c>
      <c r="M195" t="s">
        <v>9209</v>
      </c>
      <c r="O195">
        <v>12</v>
      </c>
      <c r="P195" t="s">
        <v>9226</v>
      </c>
      <c r="Q195">
        <v>22</v>
      </c>
      <c r="R195">
        <v>2</v>
      </c>
      <c r="S195" t="s">
        <v>9258</v>
      </c>
      <c r="T195" t="s">
        <v>9264</v>
      </c>
      <c r="U195" t="s">
        <v>9282</v>
      </c>
      <c r="V195" t="str" cm="1">
        <f t="array" ref="V195">_xlfn.IFS(Hospital_Emergency_Room_Data[[#This Row],[Day]]&lt;=10,"Start(1-10)",Hospital_Emergency_Room_Data[[#This Row],[Day]]&lt;=20,"Middle(11-20)",Hospital_Emergency_Room_Data[[#This Row],[Day]]&gt;20,"End(21-30)")</f>
        <v>End(21-30)</v>
      </c>
    </row>
    <row r="196" spans="1:22">
      <c r="A196">
        <v>892258683</v>
      </c>
      <c r="B196" t="s">
        <v>217</v>
      </c>
      <c r="C196" s="1">
        <v>45519</v>
      </c>
      <c r="D196" t="str">
        <f>TEXT(Hospital_Emergency_Room_Data[[#This Row],[Patient Admission Date]],"mmm")</f>
        <v>Aug</v>
      </c>
      <c r="E196">
        <f>YEAR(Hospital_Emergency_Room_Data[[#This Row],[Patient Admission Date]])</f>
        <v>2024</v>
      </c>
      <c r="F196" s="2">
        <v>0.29236111111111113</v>
      </c>
      <c r="G196" s="8" t="str">
        <f>TEXT(Hospital_Emergency_Room_Data[[#This Row],[Patient Admission Date]],"dddd")</f>
        <v>Thursday</v>
      </c>
      <c r="H196" t="s">
        <v>9208</v>
      </c>
      <c r="I196">
        <v>14</v>
      </c>
      <c r="J196" s="5" t="s">
        <v>9221</v>
      </c>
      <c r="K196" t="s">
        <v>12</v>
      </c>
      <c r="L196" t="s">
        <v>13</v>
      </c>
      <c r="M196" t="s">
        <v>9209</v>
      </c>
      <c r="N196">
        <v>7</v>
      </c>
      <c r="O196">
        <v>60</v>
      </c>
      <c r="P196" t="s">
        <v>9225</v>
      </c>
      <c r="Q196">
        <v>15</v>
      </c>
      <c r="R196">
        <v>7</v>
      </c>
      <c r="S196" t="s">
        <v>9255</v>
      </c>
      <c r="T196" t="s">
        <v>9262</v>
      </c>
      <c r="U196" t="s">
        <v>9283</v>
      </c>
      <c r="V196" t="str" cm="1">
        <f t="array" ref="V196">_xlfn.IFS(Hospital_Emergency_Room_Data[[#This Row],[Day]]&lt;=10,"Start(1-10)",Hospital_Emergency_Room_Data[[#This Row],[Day]]&lt;=20,"Middle(11-20)",Hospital_Emergency_Room_Data[[#This Row],[Day]]&gt;20,"End(21-30)")</f>
        <v>Middle(11-20)</v>
      </c>
    </row>
    <row r="197" spans="1:22">
      <c r="A197">
        <v>160141320</v>
      </c>
      <c r="B197" t="s">
        <v>218</v>
      </c>
      <c r="C197" s="1">
        <v>45040</v>
      </c>
      <c r="D197" t="str">
        <f>TEXT(Hospital_Emergency_Room_Data[[#This Row],[Patient Admission Date]],"mmm")</f>
        <v>Apr</v>
      </c>
      <c r="E197">
        <f>YEAR(Hospital_Emergency_Room_Data[[#This Row],[Patient Admission Date]])</f>
        <v>2023</v>
      </c>
      <c r="F197" s="2">
        <v>0.9506944444444444</v>
      </c>
      <c r="G197" s="8" t="str">
        <f>TEXT(Hospital_Emergency_Room_Data[[#This Row],[Patient Admission Date]],"dddd")</f>
        <v>Monday</v>
      </c>
      <c r="H197" t="s">
        <v>9208</v>
      </c>
      <c r="I197">
        <v>73</v>
      </c>
      <c r="J197" s="5" t="s">
        <v>9222</v>
      </c>
      <c r="K197" t="s">
        <v>8</v>
      </c>
      <c r="L197" t="s">
        <v>9281</v>
      </c>
      <c r="M197" t="s">
        <v>9209</v>
      </c>
      <c r="N197">
        <v>3</v>
      </c>
      <c r="O197">
        <v>31</v>
      </c>
      <c r="P197" t="s">
        <v>9225</v>
      </c>
      <c r="Q197">
        <v>24</v>
      </c>
      <c r="R197">
        <v>22</v>
      </c>
      <c r="S197" t="s">
        <v>9256</v>
      </c>
      <c r="T197" t="s">
        <v>9264</v>
      </c>
      <c r="U197" t="s">
        <v>9300</v>
      </c>
      <c r="V197" t="str" cm="1">
        <f t="array" ref="V197">_xlfn.IFS(Hospital_Emergency_Room_Data[[#This Row],[Day]]&lt;=10,"Start(1-10)",Hospital_Emergency_Room_Data[[#This Row],[Day]]&lt;=20,"Middle(11-20)",Hospital_Emergency_Room_Data[[#This Row],[Day]]&gt;20,"End(21-30)")</f>
        <v>End(21-30)</v>
      </c>
    </row>
    <row r="198" spans="1:22">
      <c r="A198">
        <v>198356734</v>
      </c>
      <c r="B198" t="s">
        <v>219</v>
      </c>
      <c r="C198" s="1">
        <v>45401</v>
      </c>
      <c r="D198" t="str">
        <f>TEXT(Hospital_Emergency_Room_Data[[#This Row],[Patient Admission Date]],"mmm")</f>
        <v>Apr</v>
      </c>
      <c r="E198">
        <f>YEAR(Hospital_Emergency_Room_Data[[#This Row],[Patient Admission Date]])</f>
        <v>2024</v>
      </c>
      <c r="F198" s="2">
        <v>0.72361111111111109</v>
      </c>
      <c r="G198" s="8" t="str">
        <f>TEXT(Hospital_Emergency_Room_Data[[#This Row],[Patient Admission Date]],"dddd")</f>
        <v>Friday</v>
      </c>
      <c r="H198" t="s">
        <v>9208</v>
      </c>
      <c r="I198">
        <v>49</v>
      </c>
      <c r="J198" s="5" t="s">
        <v>9219</v>
      </c>
      <c r="K198" t="s">
        <v>8</v>
      </c>
      <c r="L198" t="s">
        <v>9281</v>
      </c>
      <c r="M198" t="s">
        <v>9210</v>
      </c>
      <c r="O198">
        <v>38</v>
      </c>
      <c r="P198" t="s">
        <v>9225</v>
      </c>
      <c r="Q198">
        <v>19</v>
      </c>
      <c r="R198">
        <v>17</v>
      </c>
      <c r="S198" t="s">
        <v>9257</v>
      </c>
      <c r="T198" t="s">
        <v>9262</v>
      </c>
      <c r="U198" t="s">
        <v>9300</v>
      </c>
      <c r="V198" t="str" cm="1">
        <f t="array" ref="V198">_xlfn.IFS(Hospital_Emergency_Room_Data[[#This Row],[Day]]&lt;=10,"Start(1-10)",Hospital_Emergency_Room_Data[[#This Row],[Day]]&lt;=20,"Middle(11-20)",Hospital_Emergency_Room_Data[[#This Row],[Day]]&gt;20,"End(21-30)")</f>
        <v>Middle(11-20)</v>
      </c>
    </row>
    <row r="199" spans="1:22">
      <c r="A199">
        <v>428147095</v>
      </c>
      <c r="B199" t="s">
        <v>220</v>
      </c>
      <c r="C199" s="1">
        <v>45479</v>
      </c>
      <c r="D199" t="str">
        <f>TEXT(Hospital_Emergency_Room_Data[[#This Row],[Patient Admission Date]],"mmm")</f>
        <v>Jul</v>
      </c>
      <c r="E199">
        <f>YEAR(Hospital_Emergency_Room_Data[[#This Row],[Patient Admission Date]])</f>
        <v>2024</v>
      </c>
      <c r="F199" s="2">
        <v>7.3611111111111113E-2</v>
      </c>
      <c r="G199" s="8" t="str">
        <f>TEXT(Hospital_Emergency_Room_Data[[#This Row],[Patient Admission Date]],"dddd")</f>
        <v>Saturday</v>
      </c>
      <c r="H199" t="s">
        <v>41</v>
      </c>
      <c r="I199">
        <v>39</v>
      </c>
      <c r="J199" s="5" t="s">
        <v>9223</v>
      </c>
      <c r="K199" t="s">
        <v>12</v>
      </c>
      <c r="L199" t="s">
        <v>36</v>
      </c>
      <c r="M199" t="s">
        <v>9210</v>
      </c>
      <c r="O199">
        <v>37</v>
      </c>
      <c r="P199" t="s">
        <v>9225</v>
      </c>
      <c r="Q199">
        <v>6</v>
      </c>
      <c r="R199">
        <v>1</v>
      </c>
      <c r="S199" t="s">
        <v>9258</v>
      </c>
      <c r="T199" t="s">
        <v>9263</v>
      </c>
      <c r="U199" t="s">
        <v>9300</v>
      </c>
      <c r="V199" t="str" cm="1">
        <f t="array" ref="V199">_xlfn.IFS(Hospital_Emergency_Room_Data[[#This Row],[Day]]&lt;=10,"Start(1-10)",Hospital_Emergency_Room_Data[[#This Row],[Day]]&lt;=20,"Middle(11-20)",Hospital_Emergency_Room_Data[[#This Row],[Day]]&gt;20,"End(21-30)")</f>
        <v>Start(1-10)</v>
      </c>
    </row>
    <row r="200" spans="1:22">
      <c r="A200">
        <v>132481247</v>
      </c>
      <c r="B200" t="s">
        <v>221</v>
      </c>
      <c r="C200" s="1">
        <v>45031</v>
      </c>
      <c r="D200" t="str">
        <f>TEXT(Hospital_Emergency_Room_Data[[#This Row],[Patient Admission Date]],"mmm")</f>
        <v>Apr</v>
      </c>
      <c r="E200">
        <f>YEAR(Hospital_Emergency_Room_Data[[#This Row],[Patient Admission Date]])</f>
        <v>2023</v>
      </c>
      <c r="F200" s="2">
        <v>0.77777777777777779</v>
      </c>
      <c r="G200" s="8" t="str">
        <f>TEXT(Hospital_Emergency_Room_Data[[#This Row],[Patient Admission Date]],"dddd")</f>
        <v>Saturday</v>
      </c>
      <c r="H200" t="s">
        <v>41</v>
      </c>
      <c r="I200">
        <v>58</v>
      </c>
      <c r="J200" s="5" t="s">
        <v>9219</v>
      </c>
      <c r="K200" t="s">
        <v>18</v>
      </c>
      <c r="L200" t="s">
        <v>9281</v>
      </c>
      <c r="M200" t="s">
        <v>9209</v>
      </c>
      <c r="O200">
        <v>50</v>
      </c>
      <c r="P200" t="s">
        <v>9225</v>
      </c>
      <c r="Q200">
        <v>15</v>
      </c>
      <c r="R200">
        <v>18</v>
      </c>
      <c r="S200" t="s">
        <v>9256</v>
      </c>
      <c r="T200" t="s">
        <v>9262</v>
      </c>
      <c r="U200" t="s">
        <v>9283</v>
      </c>
      <c r="V200" t="str" cm="1">
        <f t="array" ref="V200">_xlfn.IFS(Hospital_Emergency_Room_Data[[#This Row],[Day]]&lt;=10,"Start(1-10)",Hospital_Emergency_Room_Data[[#This Row],[Day]]&lt;=20,"Middle(11-20)",Hospital_Emergency_Room_Data[[#This Row],[Day]]&gt;20,"End(21-30)")</f>
        <v>Middle(11-20)</v>
      </c>
    </row>
    <row r="201" spans="1:22">
      <c r="A201">
        <v>411118513</v>
      </c>
      <c r="B201" t="s">
        <v>222</v>
      </c>
      <c r="C201" s="1">
        <v>45504</v>
      </c>
      <c r="D201" t="str">
        <f>TEXT(Hospital_Emergency_Room_Data[[#This Row],[Patient Admission Date]],"mmm")</f>
        <v>Jul</v>
      </c>
      <c r="E201">
        <f>YEAR(Hospital_Emergency_Room_Data[[#This Row],[Patient Admission Date]])</f>
        <v>2024</v>
      </c>
      <c r="F201" s="2">
        <v>0.25069444444444444</v>
      </c>
      <c r="G201" s="8" t="str">
        <f>TEXT(Hospital_Emergency_Room_Data[[#This Row],[Patient Admission Date]],"dddd")</f>
        <v>Wednesday</v>
      </c>
      <c r="H201" t="s">
        <v>9208</v>
      </c>
      <c r="I201">
        <v>57</v>
      </c>
      <c r="J201" s="5" t="s">
        <v>9219</v>
      </c>
      <c r="K201" t="s">
        <v>21</v>
      </c>
      <c r="L201" t="s">
        <v>9281</v>
      </c>
      <c r="M201" t="s">
        <v>9209</v>
      </c>
      <c r="O201">
        <v>34</v>
      </c>
      <c r="P201" t="s">
        <v>9225</v>
      </c>
      <c r="Q201">
        <v>31</v>
      </c>
      <c r="R201">
        <v>6</v>
      </c>
      <c r="S201" t="s">
        <v>9255</v>
      </c>
      <c r="T201" t="s">
        <v>9264</v>
      </c>
      <c r="U201" t="s">
        <v>9300</v>
      </c>
      <c r="V201" t="str" cm="1">
        <f t="array" ref="V201">_xlfn.IFS(Hospital_Emergency_Room_Data[[#This Row],[Day]]&lt;=10,"Start(1-10)",Hospital_Emergency_Room_Data[[#This Row],[Day]]&lt;=20,"Middle(11-20)",Hospital_Emergency_Room_Data[[#This Row],[Day]]&gt;20,"End(21-30)")</f>
        <v>End(21-30)</v>
      </c>
    </row>
    <row r="202" spans="1:22">
      <c r="A202">
        <v>176144067</v>
      </c>
      <c r="B202" t="s">
        <v>223</v>
      </c>
      <c r="C202" s="1">
        <v>45132</v>
      </c>
      <c r="D202" t="str">
        <f>TEXT(Hospital_Emergency_Room_Data[[#This Row],[Patient Admission Date]],"mmm")</f>
        <v>Jul</v>
      </c>
      <c r="E202">
        <f>YEAR(Hospital_Emergency_Room_Data[[#This Row],[Patient Admission Date]])</f>
        <v>2023</v>
      </c>
      <c r="F202" s="2">
        <v>0.24374999999999999</v>
      </c>
      <c r="G202" s="8" t="str">
        <f>TEXT(Hospital_Emergency_Room_Data[[#This Row],[Patient Admission Date]],"dddd")</f>
        <v>Tuesday</v>
      </c>
      <c r="H202" t="s">
        <v>9208</v>
      </c>
      <c r="I202">
        <v>4</v>
      </c>
      <c r="J202" s="5" t="s">
        <v>9218</v>
      </c>
      <c r="K202" t="s">
        <v>32</v>
      </c>
      <c r="L202" t="s">
        <v>9281</v>
      </c>
      <c r="M202" t="s">
        <v>9209</v>
      </c>
      <c r="N202">
        <v>2</v>
      </c>
      <c r="O202">
        <v>38</v>
      </c>
      <c r="P202" t="s">
        <v>9225</v>
      </c>
      <c r="Q202">
        <v>25</v>
      </c>
      <c r="R202">
        <v>5</v>
      </c>
      <c r="S202" t="s">
        <v>9258</v>
      </c>
      <c r="T202" t="s">
        <v>9264</v>
      </c>
      <c r="U202" t="s">
        <v>9300</v>
      </c>
      <c r="V202" t="str" cm="1">
        <f t="array" ref="V202">_xlfn.IFS(Hospital_Emergency_Room_Data[[#This Row],[Day]]&lt;=10,"Start(1-10)",Hospital_Emergency_Room_Data[[#This Row],[Day]]&lt;=20,"Middle(11-20)",Hospital_Emergency_Room_Data[[#This Row],[Day]]&gt;20,"End(21-30)")</f>
        <v>End(21-30)</v>
      </c>
    </row>
    <row r="203" spans="1:22">
      <c r="A203">
        <v>318271087</v>
      </c>
      <c r="B203" t="s">
        <v>224</v>
      </c>
      <c r="C203" s="1">
        <v>45222</v>
      </c>
      <c r="D203" t="str">
        <f>TEXT(Hospital_Emergency_Room_Data[[#This Row],[Patient Admission Date]],"mmm")</f>
        <v>Oct</v>
      </c>
      <c r="E203">
        <f>YEAR(Hospital_Emergency_Room_Data[[#This Row],[Patient Admission Date]])</f>
        <v>2023</v>
      </c>
      <c r="F203" s="2">
        <v>0.56666666666666665</v>
      </c>
      <c r="G203" s="8" t="str">
        <f>TEXT(Hospital_Emergency_Room_Data[[#This Row],[Patient Admission Date]],"dddd")</f>
        <v>Monday</v>
      </c>
      <c r="H203" t="s">
        <v>41</v>
      </c>
      <c r="I203">
        <v>74</v>
      </c>
      <c r="J203" s="5" t="s">
        <v>9222</v>
      </c>
      <c r="K203" t="s">
        <v>12</v>
      </c>
      <c r="L203" t="s">
        <v>9281</v>
      </c>
      <c r="M203" t="s">
        <v>9209</v>
      </c>
      <c r="O203">
        <v>24</v>
      </c>
      <c r="P203" t="s">
        <v>9226</v>
      </c>
      <c r="Q203">
        <v>23</v>
      </c>
      <c r="R203">
        <v>13</v>
      </c>
      <c r="S203" t="s">
        <v>9257</v>
      </c>
      <c r="T203" t="s">
        <v>9264</v>
      </c>
      <c r="U203" t="s">
        <v>9282</v>
      </c>
      <c r="V203" t="str" cm="1">
        <f t="array" ref="V203">_xlfn.IFS(Hospital_Emergency_Room_Data[[#This Row],[Day]]&lt;=10,"Start(1-10)",Hospital_Emergency_Room_Data[[#This Row],[Day]]&lt;=20,"Middle(11-20)",Hospital_Emergency_Room_Data[[#This Row],[Day]]&gt;20,"End(21-30)")</f>
        <v>End(21-30)</v>
      </c>
    </row>
    <row r="204" spans="1:22">
      <c r="A204">
        <v>254347286</v>
      </c>
      <c r="B204" t="s">
        <v>225</v>
      </c>
      <c r="C204" s="1">
        <v>45514</v>
      </c>
      <c r="D204" t="str">
        <f>TEXT(Hospital_Emergency_Room_Data[[#This Row],[Patient Admission Date]],"mmm")</f>
        <v>Aug</v>
      </c>
      <c r="E204">
        <f>YEAR(Hospital_Emergency_Room_Data[[#This Row],[Patient Admission Date]])</f>
        <v>2024</v>
      </c>
      <c r="F204" s="2">
        <v>0.55000000000000004</v>
      </c>
      <c r="G204" s="8" t="str">
        <f>TEXT(Hospital_Emergency_Room_Data[[#This Row],[Patient Admission Date]],"dddd")</f>
        <v>Saturday</v>
      </c>
      <c r="H204" t="s">
        <v>41</v>
      </c>
      <c r="I204">
        <v>34</v>
      </c>
      <c r="J204" s="5" t="s">
        <v>9223</v>
      </c>
      <c r="K204" t="s">
        <v>8</v>
      </c>
      <c r="L204" t="s">
        <v>9281</v>
      </c>
      <c r="M204" t="s">
        <v>9209</v>
      </c>
      <c r="O204">
        <v>38</v>
      </c>
      <c r="P204" t="s">
        <v>9225</v>
      </c>
      <c r="Q204">
        <v>10</v>
      </c>
      <c r="R204">
        <v>13</v>
      </c>
      <c r="S204" t="s">
        <v>9257</v>
      </c>
      <c r="T204" t="s">
        <v>9265</v>
      </c>
      <c r="U204" t="s">
        <v>9300</v>
      </c>
      <c r="V204" t="str" cm="1">
        <f t="array" ref="V204">_xlfn.IFS(Hospital_Emergency_Room_Data[[#This Row],[Day]]&lt;=10,"Start(1-10)",Hospital_Emergency_Room_Data[[#This Row],[Day]]&lt;=20,"Middle(11-20)",Hospital_Emergency_Room_Data[[#This Row],[Day]]&gt;20,"End(21-30)")</f>
        <v>Start(1-10)</v>
      </c>
    </row>
    <row r="205" spans="1:22">
      <c r="A205">
        <v>278843772</v>
      </c>
      <c r="B205" t="s">
        <v>226</v>
      </c>
      <c r="C205" s="1">
        <v>45066</v>
      </c>
      <c r="D205" t="str">
        <f>TEXT(Hospital_Emergency_Room_Data[[#This Row],[Patient Admission Date]],"mmm")</f>
        <v>May</v>
      </c>
      <c r="E205">
        <f>YEAR(Hospital_Emergency_Room_Data[[#This Row],[Patient Admission Date]])</f>
        <v>2023</v>
      </c>
      <c r="F205" s="2">
        <v>0.25694444444444442</v>
      </c>
      <c r="G205" s="8" t="str">
        <f>TEXT(Hospital_Emergency_Room_Data[[#This Row],[Patient Admission Date]],"dddd")</f>
        <v>Saturday</v>
      </c>
      <c r="H205" t="s">
        <v>41</v>
      </c>
      <c r="I205">
        <v>9</v>
      </c>
      <c r="J205" s="5" t="s">
        <v>9221</v>
      </c>
      <c r="K205" t="s">
        <v>21</v>
      </c>
      <c r="L205" t="s">
        <v>9281</v>
      </c>
      <c r="M205" t="s">
        <v>9210</v>
      </c>
      <c r="O205">
        <v>26</v>
      </c>
      <c r="P205" t="s">
        <v>9226</v>
      </c>
      <c r="Q205">
        <v>20</v>
      </c>
      <c r="R205">
        <v>6</v>
      </c>
      <c r="S205" t="s">
        <v>9255</v>
      </c>
      <c r="T205" t="s">
        <v>9262</v>
      </c>
      <c r="U205" t="s">
        <v>9282</v>
      </c>
      <c r="V205" t="str" cm="1">
        <f t="array" ref="V205">_xlfn.IFS(Hospital_Emergency_Room_Data[[#This Row],[Day]]&lt;=10,"Start(1-10)",Hospital_Emergency_Room_Data[[#This Row],[Day]]&lt;=20,"Middle(11-20)",Hospital_Emergency_Room_Data[[#This Row],[Day]]&gt;20,"End(21-30)")</f>
        <v>Middle(11-20)</v>
      </c>
    </row>
    <row r="206" spans="1:22">
      <c r="A206">
        <v>689355574</v>
      </c>
      <c r="B206" t="s">
        <v>227</v>
      </c>
      <c r="C206" s="1">
        <v>45507</v>
      </c>
      <c r="D206" t="str">
        <f>TEXT(Hospital_Emergency_Room_Data[[#This Row],[Patient Admission Date]],"mmm")</f>
        <v>Aug</v>
      </c>
      <c r="E206">
        <f>YEAR(Hospital_Emergency_Room_Data[[#This Row],[Patient Admission Date]])</f>
        <v>2024</v>
      </c>
      <c r="F206" s="2">
        <v>0.15694444444444444</v>
      </c>
      <c r="G206" s="8" t="str">
        <f>TEXT(Hospital_Emergency_Room_Data[[#This Row],[Patient Admission Date]],"dddd")</f>
        <v>Saturday</v>
      </c>
      <c r="H206" t="s">
        <v>9208</v>
      </c>
      <c r="I206">
        <v>65</v>
      </c>
      <c r="J206" s="5" t="s">
        <v>9217</v>
      </c>
      <c r="K206" t="s">
        <v>8</v>
      </c>
      <c r="L206" t="s">
        <v>13</v>
      </c>
      <c r="M206" t="s">
        <v>9209</v>
      </c>
      <c r="N206">
        <v>3</v>
      </c>
      <c r="O206">
        <v>40</v>
      </c>
      <c r="P206" t="s">
        <v>9225</v>
      </c>
      <c r="Q206">
        <v>3</v>
      </c>
      <c r="R206">
        <v>3</v>
      </c>
      <c r="S206" t="s">
        <v>9258</v>
      </c>
      <c r="T206" t="s">
        <v>9263</v>
      </c>
      <c r="U206" t="s">
        <v>9300</v>
      </c>
      <c r="V206" t="str" cm="1">
        <f t="array" ref="V206">_xlfn.IFS(Hospital_Emergency_Room_Data[[#This Row],[Day]]&lt;=10,"Start(1-10)",Hospital_Emergency_Room_Data[[#This Row],[Day]]&lt;=20,"Middle(11-20)",Hospital_Emergency_Room_Data[[#This Row],[Day]]&gt;20,"End(21-30)")</f>
        <v>Start(1-10)</v>
      </c>
    </row>
    <row r="207" spans="1:22">
      <c r="A207">
        <v>783656030</v>
      </c>
      <c r="B207" t="s">
        <v>228</v>
      </c>
      <c r="C207" s="1">
        <v>45419</v>
      </c>
      <c r="D207" t="str">
        <f>TEXT(Hospital_Emergency_Room_Data[[#This Row],[Patient Admission Date]],"mmm")</f>
        <v>May</v>
      </c>
      <c r="E207">
        <f>YEAR(Hospital_Emergency_Room_Data[[#This Row],[Patient Admission Date]])</f>
        <v>2024</v>
      </c>
      <c r="F207" s="2">
        <v>0.8930555555555556</v>
      </c>
      <c r="G207" s="8" t="str">
        <f>TEXT(Hospital_Emergency_Room_Data[[#This Row],[Patient Admission Date]],"dddd")</f>
        <v>Tuesday</v>
      </c>
      <c r="H207" t="s">
        <v>41</v>
      </c>
      <c r="I207">
        <v>30</v>
      </c>
      <c r="J207" s="5" t="s">
        <v>9223</v>
      </c>
      <c r="K207" t="s">
        <v>21</v>
      </c>
      <c r="L207" t="s">
        <v>9281</v>
      </c>
      <c r="M207" t="s">
        <v>9210</v>
      </c>
      <c r="O207">
        <v>54</v>
      </c>
      <c r="P207" t="s">
        <v>9225</v>
      </c>
      <c r="Q207">
        <v>7</v>
      </c>
      <c r="R207">
        <v>21</v>
      </c>
      <c r="S207" t="s">
        <v>9256</v>
      </c>
      <c r="T207" t="s">
        <v>9263</v>
      </c>
      <c r="U207" t="s">
        <v>9283</v>
      </c>
      <c r="V207" t="str" cm="1">
        <f t="array" ref="V207">_xlfn.IFS(Hospital_Emergency_Room_Data[[#This Row],[Day]]&lt;=10,"Start(1-10)",Hospital_Emergency_Room_Data[[#This Row],[Day]]&lt;=20,"Middle(11-20)",Hospital_Emergency_Room_Data[[#This Row],[Day]]&gt;20,"End(21-30)")</f>
        <v>Start(1-10)</v>
      </c>
    </row>
    <row r="208" spans="1:22">
      <c r="A208">
        <v>551809262</v>
      </c>
      <c r="B208" t="s">
        <v>229</v>
      </c>
      <c r="C208" s="1">
        <v>45420</v>
      </c>
      <c r="D208" t="str">
        <f>TEXT(Hospital_Emergency_Room_Data[[#This Row],[Patient Admission Date]],"mmm")</f>
        <v>May</v>
      </c>
      <c r="E208">
        <f>YEAR(Hospital_Emergency_Room_Data[[#This Row],[Patient Admission Date]])</f>
        <v>2024</v>
      </c>
      <c r="F208" s="2">
        <v>0.69861111111111107</v>
      </c>
      <c r="G208" s="8" t="str">
        <f>TEXT(Hospital_Emergency_Room_Data[[#This Row],[Patient Admission Date]],"dddd")</f>
        <v>Wednesday</v>
      </c>
      <c r="H208" t="s">
        <v>41</v>
      </c>
      <c r="I208">
        <v>8</v>
      </c>
      <c r="J208" s="5" t="s">
        <v>9221</v>
      </c>
      <c r="K208" t="s">
        <v>29</v>
      </c>
      <c r="L208" t="s">
        <v>9281</v>
      </c>
      <c r="M208" t="s">
        <v>9210</v>
      </c>
      <c r="O208">
        <v>38</v>
      </c>
      <c r="P208" t="s">
        <v>9225</v>
      </c>
      <c r="Q208">
        <v>8</v>
      </c>
      <c r="R208">
        <v>16</v>
      </c>
      <c r="S208" t="s">
        <v>9257</v>
      </c>
      <c r="T208" t="s">
        <v>9265</v>
      </c>
      <c r="U208" t="s">
        <v>9300</v>
      </c>
      <c r="V208" t="str" cm="1">
        <f t="array" ref="V208">_xlfn.IFS(Hospital_Emergency_Room_Data[[#This Row],[Day]]&lt;=10,"Start(1-10)",Hospital_Emergency_Room_Data[[#This Row],[Day]]&lt;=20,"Middle(11-20)",Hospital_Emergency_Room_Data[[#This Row],[Day]]&gt;20,"End(21-30)")</f>
        <v>Start(1-10)</v>
      </c>
    </row>
    <row r="209" spans="1:22">
      <c r="A209">
        <v>541017660</v>
      </c>
      <c r="B209" t="s">
        <v>230</v>
      </c>
      <c r="C209" s="1">
        <v>45125</v>
      </c>
      <c r="D209" t="str">
        <f>TEXT(Hospital_Emergency_Room_Data[[#This Row],[Patient Admission Date]],"mmm")</f>
        <v>Jul</v>
      </c>
      <c r="E209">
        <f>YEAR(Hospital_Emergency_Room_Data[[#This Row],[Patient Admission Date]])</f>
        <v>2023</v>
      </c>
      <c r="F209" s="2">
        <v>0.16527777777777777</v>
      </c>
      <c r="G209" s="8" t="str">
        <f>TEXT(Hospital_Emergency_Room_Data[[#This Row],[Patient Admission Date]],"dddd")</f>
        <v>Tuesday</v>
      </c>
      <c r="H209" t="s">
        <v>9208</v>
      </c>
      <c r="I209">
        <v>56</v>
      </c>
      <c r="J209" s="5" t="s">
        <v>9219</v>
      </c>
      <c r="K209" t="s">
        <v>18</v>
      </c>
      <c r="L209" t="s">
        <v>13</v>
      </c>
      <c r="M209" t="s">
        <v>9209</v>
      </c>
      <c r="O209">
        <v>50</v>
      </c>
      <c r="P209" t="s">
        <v>9225</v>
      </c>
      <c r="Q209">
        <v>18</v>
      </c>
      <c r="R209">
        <v>3</v>
      </c>
      <c r="S209" t="s">
        <v>9258</v>
      </c>
      <c r="T209" t="s">
        <v>9262</v>
      </c>
      <c r="U209" t="s">
        <v>9283</v>
      </c>
      <c r="V209" t="str" cm="1">
        <f t="array" ref="V209">_xlfn.IFS(Hospital_Emergency_Room_Data[[#This Row],[Day]]&lt;=10,"Start(1-10)",Hospital_Emergency_Room_Data[[#This Row],[Day]]&lt;=20,"Middle(11-20)",Hospital_Emergency_Room_Data[[#This Row],[Day]]&gt;20,"End(21-30)")</f>
        <v>Middle(11-20)</v>
      </c>
    </row>
    <row r="210" spans="1:22">
      <c r="A210">
        <v>799442163</v>
      </c>
      <c r="B210" t="s">
        <v>231</v>
      </c>
      <c r="C210" s="1">
        <v>45399</v>
      </c>
      <c r="D210" t="str">
        <f>TEXT(Hospital_Emergency_Room_Data[[#This Row],[Patient Admission Date]],"mmm")</f>
        <v>Apr</v>
      </c>
      <c r="E210">
        <f>YEAR(Hospital_Emergency_Room_Data[[#This Row],[Patient Admission Date]])</f>
        <v>2024</v>
      </c>
      <c r="F210" s="2">
        <v>0.4284722222222222</v>
      </c>
      <c r="G210" s="8" t="str">
        <f>TEXT(Hospital_Emergency_Room_Data[[#This Row],[Patient Admission Date]],"dddd")</f>
        <v>Wednesday</v>
      </c>
      <c r="H210" t="s">
        <v>41</v>
      </c>
      <c r="I210">
        <v>7</v>
      </c>
      <c r="J210" s="5" t="s">
        <v>9221</v>
      </c>
      <c r="K210" t="s">
        <v>8</v>
      </c>
      <c r="L210" t="s">
        <v>36</v>
      </c>
      <c r="M210" t="s">
        <v>9209</v>
      </c>
      <c r="O210">
        <v>53</v>
      </c>
      <c r="P210" t="s">
        <v>9225</v>
      </c>
      <c r="Q210">
        <v>17</v>
      </c>
      <c r="R210">
        <v>10</v>
      </c>
      <c r="S210" t="s">
        <v>9255</v>
      </c>
      <c r="T210" t="s">
        <v>9262</v>
      </c>
      <c r="U210" t="s">
        <v>9283</v>
      </c>
      <c r="V210" t="str" cm="1">
        <f t="array" ref="V210">_xlfn.IFS(Hospital_Emergency_Room_Data[[#This Row],[Day]]&lt;=10,"Start(1-10)",Hospital_Emergency_Room_Data[[#This Row],[Day]]&lt;=20,"Middle(11-20)",Hospital_Emergency_Room_Data[[#This Row],[Day]]&gt;20,"End(21-30)")</f>
        <v>Middle(11-20)</v>
      </c>
    </row>
    <row r="211" spans="1:22">
      <c r="A211">
        <v>645054509</v>
      </c>
      <c r="B211" t="s">
        <v>232</v>
      </c>
      <c r="C211" s="1">
        <v>45121</v>
      </c>
      <c r="D211" t="str">
        <f>TEXT(Hospital_Emergency_Room_Data[[#This Row],[Patient Admission Date]],"mmm")</f>
        <v>Jul</v>
      </c>
      <c r="E211">
        <f>YEAR(Hospital_Emergency_Room_Data[[#This Row],[Patient Admission Date]])</f>
        <v>2023</v>
      </c>
      <c r="F211" s="2">
        <v>8.3333333333333332E-3</v>
      </c>
      <c r="G211" s="8" t="str">
        <f>TEXT(Hospital_Emergency_Room_Data[[#This Row],[Patient Admission Date]],"dddd")</f>
        <v>Friday</v>
      </c>
      <c r="H211" t="s">
        <v>9208</v>
      </c>
      <c r="I211">
        <v>4</v>
      </c>
      <c r="J211" s="5" t="s">
        <v>9218</v>
      </c>
      <c r="K211" t="s">
        <v>8</v>
      </c>
      <c r="L211" t="s">
        <v>9281</v>
      </c>
      <c r="M211" t="s">
        <v>9209</v>
      </c>
      <c r="N211">
        <v>7</v>
      </c>
      <c r="O211">
        <v>56</v>
      </c>
      <c r="P211" t="s">
        <v>9225</v>
      </c>
      <c r="Q211">
        <v>14</v>
      </c>
      <c r="R211">
        <v>0</v>
      </c>
      <c r="S211" t="s">
        <v>9258</v>
      </c>
      <c r="T211" t="s">
        <v>9265</v>
      </c>
      <c r="U211" t="s">
        <v>9283</v>
      </c>
      <c r="V211" t="str" cm="1">
        <f t="array" ref="V211">_xlfn.IFS(Hospital_Emergency_Room_Data[[#This Row],[Day]]&lt;=10,"Start(1-10)",Hospital_Emergency_Room_Data[[#This Row],[Day]]&lt;=20,"Middle(11-20)",Hospital_Emergency_Room_Data[[#This Row],[Day]]&gt;20,"End(21-30)")</f>
        <v>Middle(11-20)</v>
      </c>
    </row>
    <row r="212" spans="1:22">
      <c r="A212">
        <v>890839216</v>
      </c>
      <c r="B212" t="s">
        <v>233</v>
      </c>
      <c r="C212" s="1">
        <v>45528</v>
      </c>
      <c r="D212" t="str">
        <f>TEXT(Hospital_Emergency_Room_Data[[#This Row],[Patient Admission Date]],"mmm")</f>
        <v>Aug</v>
      </c>
      <c r="E212">
        <f>YEAR(Hospital_Emergency_Room_Data[[#This Row],[Patient Admission Date]])</f>
        <v>2024</v>
      </c>
      <c r="F212" s="2">
        <v>0.63124999999999998</v>
      </c>
      <c r="G212" s="8" t="str">
        <f>TEXT(Hospital_Emergency_Room_Data[[#This Row],[Patient Admission Date]],"dddd")</f>
        <v>Saturday</v>
      </c>
      <c r="H212" t="s">
        <v>41</v>
      </c>
      <c r="I212">
        <v>59</v>
      </c>
      <c r="J212" s="5" t="s">
        <v>9219</v>
      </c>
      <c r="K212" t="s">
        <v>29</v>
      </c>
      <c r="L212" t="s">
        <v>9281</v>
      </c>
      <c r="M212" t="s">
        <v>9209</v>
      </c>
      <c r="O212">
        <v>53</v>
      </c>
      <c r="P212" t="s">
        <v>9225</v>
      </c>
      <c r="Q212">
        <v>24</v>
      </c>
      <c r="R212">
        <v>15</v>
      </c>
      <c r="S212" t="s">
        <v>9257</v>
      </c>
      <c r="T212" t="s">
        <v>9264</v>
      </c>
      <c r="U212" t="s">
        <v>9283</v>
      </c>
      <c r="V212" t="str" cm="1">
        <f t="array" ref="V212">_xlfn.IFS(Hospital_Emergency_Room_Data[[#This Row],[Day]]&lt;=10,"Start(1-10)",Hospital_Emergency_Room_Data[[#This Row],[Day]]&lt;=20,"Middle(11-20)",Hospital_Emergency_Room_Data[[#This Row],[Day]]&gt;20,"End(21-30)")</f>
        <v>End(21-30)</v>
      </c>
    </row>
    <row r="213" spans="1:22">
      <c r="A213">
        <v>354256792</v>
      </c>
      <c r="B213" t="s">
        <v>234</v>
      </c>
      <c r="C213" s="1">
        <v>45342</v>
      </c>
      <c r="D213" t="str">
        <f>TEXT(Hospital_Emergency_Room_Data[[#This Row],[Patient Admission Date]],"mmm")</f>
        <v>Feb</v>
      </c>
      <c r="E213">
        <f>YEAR(Hospital_Emergency_Room_Data[[#This Row],[Patient Admission Date]])</f>
        <v>2024</v>
      </c>
      <c r="F213" s="2">
        <v>0.40694444444444444</v>
      </c>
      <c r="G213" s="8" t="str">
        <f>TEXT(Hospital_Emergency_Room_Data[[#This Row],[Patient Admission Date]],"dddd")</f>
        <v>Tuesday</v>
      </c>
      <c r="H213" t="s">
        <v>9208</v>
      </c>
      <c r="I213">
        <v>7</v>
      </c>
      <c r="J213" s="5" t="s">
        <v>9221</v>
      </c>
      <c r="K213" t="s">
        <v>21</v>
      </c>
      <c r="L213" t="s">
        <v>36</v>
      </c>
      <c r="M213" t="s">
        <v>9209</v>
      </c>
      <c r="N213">
        <v>8</v>
      </c>
      <c r="O213">
        <v>29</v>
      </c>
      <c r="P213" t="s">
        <v>9226</v>
      </c>
      <c r="Q213">
        <v>20</v>
      </c>
      <c r="R213">
        <v>9</v>
      </c>
      <c r="S213" t="s">
        <v>9255</v>
      </c>
      <c r="T213" t="s">
        <v>9262</v>
      </c>
      <c r="U213" t="s">
        <v>9282</v>
      </c>
      <c r="V213" t="str" cm="1">
        <f t="array" ref="V213">_xlfn.IFS(Hospital_Emergency_Room_Data[[#This Row],[Day]]&lt;=10,"Start(1-10)",Hospital_Emergency_Room_Data[[#This Row],[Day]]&lt;=20,"Middle(11-20)",Hospital_Emergency_Room_Data[[#This Row],[Day]]&gt;20,"End(21-30)")</f>
        <v>Middle(11-20)</v>
      </c>
    </row>
    <row r="214" spans="1:22">
      <c r="A214">
        <v>112443497</v>
      </c>
      <c r="B214" t="s">
        <v>235</v>
      </c>
      <c r="C214" s="1">
        <v>45174</v>
      </c>
      <c r="D214" t="str">
        <f>TEXT(Hospital_Emergency_Room_Data[[#This Row],[Patient Admission Date]],"mmm")</f>
        <v>Sep</v>
      </c>
      <c r="E214">
        <f>YEAR(Hospital_Emergency_Room_Data[[#This Row],[Patient Admission Date]])</f>
        <v>2023</v>
      </c>
      <c r="F214" s="2">
        <v>0.86319444444444449</v>
      </c>
      <c r="G214" s="8" t="str">
        <f>TEXT(Hospital_Emergency_Room_Data[[#This Row],[Patient Admission Date]],"dddd")</f>
        <v>Tuesday</v>
      </c>
      <c r="H214" t="s">
        <v>41</v>
      </c>
      <c r="I214">
        <v>9</v>
      </c>
      <c r="J214" s="5" t="s">
        <v>9221</v>
      </c>
      <c r="K214" t="s">
        <v>21</v>
      </c>
      <c r="L214" t="s">
        <v>13</v>
      </c>
      <c r="M214" t="s">
        <v>9210</v>
      </c>
      <c r="O214">
        <v>42</v>
      </c>
      <c r="P214" t="s">
        <v>9225</v>
      </c>
      <c r="Q214">
        <v>5</v>
      </c>
      <c r="R214">
        <v>20</v>
      </c>
      <c r="S214" t="s">
        <v>9256</v>
      </c>
      <c r="T214" t="s">
        <v>9263</v>
      </c>
      <c r="U214" t="s">
        <v>9300</v>
      </c>
      <c r="V214" t="str" cm="1">
        <f t="array" ref="V214">_xlfn.IFS(Hospital_Emergency_Room_Data[[#This Row],[Day]]&lt;=10,"Start(1-10)",Hospital_Emergency_Room_Data[[#This Row],[Day]]&lt;=20,"Middle(11-20)",Hospital_Emergency_Room_Data[[#This Row],[Day]]&gt;20,"End(21-30)")</f>
        <v>Start(1-10)</v>
      </c>
    </row>
    <row r="215" spans="1:22">
      <c r="A215">
        <v>274808104</v>
      </c>
      <c r="B215" t="s">
        <v>236</v>
      </c>
      <c r="C215" s="1">
        <v>45215</v>
      </c>
      <c r="D215" t="str">
        <f>TEXT(Hospital_Emergency_Room_Data[[#This Row],[Patient Admission Date]],"mmm")</f>
        <v>Oct</v>
      </c>
      <c r="E215">
        <f>YEAR(Hospital_Emergency_Room_Data[[#This Row],[Patient Admission Date]])</f>
        <v>2023</v>
      </c>
      <c r="F215" s="2">
        <v>0.49236111111111114</v>
      </c>
      <c r="G215" s="8" t="str">
        <f>TEXT(Hospital_Emergency_Room_Data[[#This Row],[Patient Admission Date]],"dddd")</f>
        <v>Monday</v>
      </c>
      <c r="H215" t="s">
        <v>9208</v>
      </c>
      <c r="I215">
        <v>44</v>
      </c>
      <c r="J215" s="5" t="s">
        <v>9223</v>
      </c>
      <c r="K215" t="s">
        <v>12</v>
      </c>
      <c r="L215" t="s">
        <v>9281</v>
      </c>
      <c r="M215" t="s">
        <v>9209</v>
      </c>
      <c r="O215">
        <v>12</v>
      </c>
      <c r="P215" t="s">
        <v>9226</v>
      </c>
      <c r="Q215">
        <v>16</v>
      </c>
      <c r="R215">
        <v>11</v>
      </c>
      <c r="S215" t="s">
        <v>9255</v>
      </c>
      <c r="T215" t="s">
        <v>9262</v>
      </c>
      <c r="U215" t="s">
        <v>9282</v>
      </c>
      <c r="V215" t="str" cm="1">
        <f t="array" ref="V215">_xlfn.IFS(Hospital_Emergency_Room_Data[[#This Row],[Day]]&lt;=10,"Start(1-10)",Hospital_Emergency_Room_Data[[#This Row],[Day]]&lt;=20,"Middle(11-20)",Hospital_Emergency_Room_Data[[#This Row],[Day]]&gt;20,"End(21-30)")</f>
        <v>Middle(11-20)</v>
      </c>
    </row>
    <row r="216" spans="1:22">
      <c r="A216">
        <v>427827478</v>
      </c>
      <c r="B216" t="s">
        <v>237</v>
      </c>
      <c r="C216" s="1">
        <v>45031</v>
      </c>
      <c r="D216" t="str">
        <f>TEXT(Hospital_Emergency_Room_Data[[#This Row],[Patient Admission Date]],"mmm")</f>
        <v>Apr</v>
      </c>
      <c r="E216">
        <f>YEAR(Hospital_Emergency_Room_Data[[#This Row],[Patient Admission Date]])</f>
        <v>2023</v>
      </c>
      <c r="F216" s="2">
        <v>0.69305555555555554</v>
      </c>
      <c r="G216" s="8" t="str">
        <f>TEXT(Hospital_Emergency_Room_Data[[#This Row],[Patient Admission Date]],"dddd")</f>
        <v>Saturday</v>
      </c>
      <c r="H216" t="s">
        <v>9208</v>
      </c>
      <c r="I216">
        <v>53</v>
      </c>
      <c r="J216" s="5" t="s">
        <v>9219</v>
      </c>
      <c r="K216" t="s">
        <v>8</v>
      </c>
      <c r="L216" t="s">
        <v>9281</v>
      </c>
      <c r="M216" t="s">
        <v>9209</v>
      </c>
      <c r="O216">
        <v>39</v>
      </c>
      <c r="P216" t="s">
        <v>9225</v>
      </c>
      <c r="Q216">
        <v>15</v>
      </c>
      <c r="R216">
        <v>16</v>
      </c>
      <c r="S216" t="s">
        <v>9257</v>
      </c>
      <c r="T216" t="s">
        <v>9262</v>
      </c>
      <c r="U216" t="s">
        <v>9300</v>
      </c>
      <c r="V216" t="str" cm="1">
        <f t="array" ref="V216">_xlfn.IFS(Hospital_Emergency_Room_Data[[#This Row],[Day]]&lt;=10,"Start(1-10)",Hospital_Emergency_Room_Data[[#This Row],[Day]]&lt;=20,"Middle(11-20)",Hospital_Emergency_Room_Data[[#This Row],[Day]]&gt;20,"End(21-30)")</f>
        <v>Middle(11-20)</v>
      </c>
    </row>
    <row r="217" spans="1:22">
      <c r="A217">
        <v>496434865</v>
      </c>
      <c r="B217" t="s">
        <v>238</v>
      </c>
      <c r="C217" s="1">
        <v>45211</v>
      </c>
      <c r="D217" t="str">
        <f>TEXT(Hospital_Emergency_Room_Data[[#This Row],[Patient Admission Date]],"mmm")</f>
        <v>Oct</v>
      </c>
      <c r="E217">
        <f>YEAR(Hospital_Emergency_Room_Data[[#This Row],[Patient Admission Date]])</f>
        <v>2023</v>
      </c>
      <c r="F217" s="2">
        <v>0.28819444444444442</v>
      </c>
      <c r="G217" s="8" t="str">
        <f>TEXT(Hospital_Emergency_Room_Data[[#This Row],[Patient Admission Date]],"dddd")</f>
        <v>Thursday</v>
      </c>
      <c r="H217" t="s">
        <v>9208</v>
      </c>
      <c r="I217">
        <v>22</v>
      </c>
      <c r="J217" s="5" t="s">
        <v>9220</v>
      </c>
      <c r="K217" t="s">
        <v>18</v>
      </c>
      <c r="L217" t="s">
        <v>9281</v>
      </c>
      <c r="M217" t="s">
        <v>9210</v>
      </c>
      <c r="N217">
        <v>0</v>
      </c>
      <c r="O217">
        <v>59</v>
      </c>
      <c r="P217" t="s">
        <v>9225</v>
      </c>
      <c r="Q217">
        <v>12</v>
      </c>
      <c r="R217">
        <v>6</v>
      </c>
      <c r="S217" t="s">
        <v>9255</v>
      </c>
      <c r="T217" t="s">
        <v>9265</v>
      </c>
      <c r="U217" t="s">
        <v>9283</v>
      </c>
      <c r="V217" t="str" cm="1">
        <f t="array" ref="V217">_xlfn.IFS(Hospital_Emergency_Room_Data[[#This Row],[Day]]&lt;=10,"Start(1-10)",Hospital_Emergency_Room_Data[[#This Row],[Day]]&lt;=20,"Middle(11-20)",Hospital_Emergency_Room_Data[[#This Row],[Day]]&gt;20,"End(21-30)")</f>
        <v>Middle(11-20)</v>
      </c>
    </row>
    <row r="218" spans="1:22">
      <c r="A218">
        <v>520322321</v>
      </c>
      <c r="B218" t="s">
        <v>239</v>
      </c>
      <c r="C218" s="1">
        <v>45586</v>
      </c>
      <c r="D218" t="str">
        <f>TEXT(Hospital_Emergency_Room_Data[[#This Row],[Patient Admission Date]],"mmm")</f>
        <v>Oct</v>
      </c>
      <c r="E218">
        <f>YEAR(Hospital_Emergency_Room_Data[[#This Row],[Patient Admission Date]])</f>
        <v>2024</v>
      </c>
      <c r="F218" s="2">
        <v>0.50347222222222221</v>
      </c>
      <c r="G218" s="8" t="str">
        <f>TEXT(Hospital_Emergency_Room_Data[[#This Row],[Patient Admission Date]],"dddd")</f>
        <v>Monday</v>
      </c>
      <c r="H218" t="s">
        <v>41</v>
      </c>
      <c r="I218">
        <v>35</v>
      </c>
      <c r="J218" s="5" t="s">
        <v>9223</v>
      </c>
      <c r="K218" t="s">
        <v>21</v>
      </c>
      <c r="L218" t="s">
        <v>16</v>
      </c>
      <c r="M218" t="s">
        <v>9209</v>
      </c>
      <c r="N218">
        <v>4</v>
      </c>
      <c r="O218">
        <v>13</v>
      </c>
      <c r="P218" t="s">
        <v>9226</v>
      </c>
      <c r="Q218">
        <v>21</v>
      </c>
      <c r="R218">
        <v>12</v>
      </c>
      <c r="S218" t="s">
        <v>9257</v>
      </c>
      <c r="T218" t="s">
        <v>9262</v>
      </c>
      <c r="U218" t="s">
        <v>9282</v>
      </c>
      <c r="V218" t="str" cm="1">
        <f t="array" ref="V218">_xlfn.IFS(Hospital_Emergency_Room_Data[[#This Row],[Day]]&lt;=10,"Start(1-10)",Hospital_Emergency_Room_Data[[#This Row],[Day]]&lt;=20,"Middle(11-20)",Hospital_Emergency_Room_Data[[#This Row],[Day]]&gt;20,"End(21-30)")</f>
        <v>End(21-30)</v>
      </c>
    </row>
    <row r="219" spans="1:22">
      <c r="A219">
        <v>112973102</v>
      </c>
      <c r="B219" t="s">
        <v>240</v>
      </c>
      <c r="C219" s="1">
        <v>45575</v>
      </c>
      <c r="D219" t="str">
        <f>TEXT(Hospital_Emergency_Room_Data[[#This Row],[Patient Admission Date]],"mmm")</f>
        <v>Oct</v>
      </c>
      <c r="E219">
        <f>YEAR(Hospital_Emergency_Room_Data[[#This Row],[Patient Admission Date]])</f>
        <v>2024</v>
      </c>
      <c r="F219" s="2">
        <v>0.93541666666666667</v>
      </c>
      <c r="G219" s="8" t="str">
        <f>TEXT(Hospital_Emergency_Room_Data[[#This Row],[Patient Admission Date]],"dddd")</f>
        <v>Thursday</v>
      </c>
      <c r="H219" t="s">
        <v>9208</v>
      </c>
      <c r="I219">
        <v>66</v>
      </c>
      <c r="J219" s="5" t="s">
        <v>9217</v>
      </c>
      <c r="K219" t="s">
        <v>32</v>
      </c>
      <c r="L219" t="s">
        <v>9281</v>
      </c>
      <c r="M219" t="s">
        <v>9210</v>
      </c>
      <c r="O219">
        <v>43</v>
      </c>
      <c r="P219" t="s">
        <v>9225</v>
      </c>
      <c r="Q219">
        <v>10</v>
      </c>
      <c r="R219">
        <v>22</v>
      </c>
      <c r="S219" t="s">
        <v>9256</v>
      </c>
      <c r="T219" t="s">
        <v>9265</v>
      </c>
      <c r="U219" t="s">
        <v>9300</v>
      </c>
      <c r="V219" t="str" cm="1">
        <f t="array" ref="V219">_xlfn.IFS(Hospital_Emergency_Room_Data[[#This Row],[Day]]&lt;=10,"Start(1-10)",Hospital_Emergency_Room_Data[[#This Row],[Day]]&lt;=20,"Middle(11-20)",Hospital_Emergency_Room_Data[[#This Row],[Day]]&gt;20,"End(21-30)")</f>
        <v>Start(1-10)</v>
      </c>
    </row>
    <row r="220" spans="1:22">
      <c r="A220">
        <v>535116522</v>
      </c>
      <c r="B220" t="s">
        <v>241</v>
      </c>
      <c r="C220" s="1">
        <v>45234</v>
      </c>
      <c r="D220" t="str">
        <f>TEXT(Hospital_Emergency_Room_Data[[#This Row],[Patient Admission Date]],"mmm")</f>
        <v>Nov</v>
      </c>
      <c r="E220">
        <f>YEAR(Hospital_Emergency_Room_Data[[#This Row],[Patient Admission Date]])</f>
        <v>2023</v>
      </c>
      <c r="F220" s="2">
        <v>0.82291666666666663</v>
      </c>
      <c r="G220" s="8" t="str">
        <f>TEXT(Hospital_Emergency_Room_Data[[#This Row],[Patient Admission Date]],"dddd")</f>
        <v>Saturday</v>
      </c>
      <c r="H220" t="s">
        <v>41</v>
      </c>
      <c r="I220">
        <v>16</v>
      </c>
      <c r="J220" s="5" t="s">
        <v>9220</v>
      </c>
      <c r="K220" t="s">
        <v>21</v>
      </c>
      <c r="L220" t="s">
        <v>36</v>
      </c>
      <c r="M220" t="s">
        <v>9209</v>
      </c>
      <c r="O220">
        <v>17</v>
      </c>
      <c r="P220" t="s">
        <v>9226</v>
      </c>
      <c r="Q220">
        <v>4</v>
      </c>
      <c r="R220">
        <v>19</v>
      </c>
      <c r="S220" t="s">
        <v>9256</v>
      </c>
      <c r="T220" t="s">
        <v>9263</v>
      </c>
      <c r="U220" t="s">
        <v>9282</v>
      </c>
      <c r="V220" t="str" cm="1">
        <f t="array" ref="V220">_xlfn.IFS(Hospital_Emergency_Room_Data[[#This Row],[Day]]&lt;=10,"Start(1-10)",Hospital_Emergency_Room_Data[[#This Row],[Day]]&lt;=20,"Middle(11-20)",Hospital_Emergency_Room_Data[[#This Row],[Day]]&gt;20,"End(21-30)")</f>
        <v>Start(1-10)</v>
      </c>
    </row>
    <row r="221" spans="1:22">
      <c r="A221">
        <v>794765261</v>
      </c>
      <c r="B221" t="s">
        <v>242</v>
      </c>
      <c r="C221" s="1">
        <v>45039</v>
      </c>
      <c r="D221" t="str">
        <f>TEXT(Hospital_Emergency_Room_Data[[#This Row],[Patient Admission Date]],"mmm")</f>
        <v>Apr</v>
      </c>
      <c r="E221">
        <f>YEAR(Hospital_Emergency_Room_Data[[#This Row],[Patient Admission Date]])</f>
        <v>2023</v>
      </c>
      <c r="F221" s="2">
        <v>0.80069444444444449</v>
      </c>
      <c r="G221" s="8" t="str">
        <f>TEXT(Hospital_Emergency_Room_Data[[#This Row],[Patient Admission Date]],"dddd")</f>
        <v>Sunday</v>
      </c>
      <c r="H221" t="s">
        <v>41</v>
      </c>
      <c r="I221">
        <v>28</v>
      </c>
      <c r="J221" s="5" t="s">
        <v>9220</v>
      </c>
      <c r="K221" t="s">
        <v>8</v>
      </c>
      <c r="L221" t="s">
        <v>13</v>
      </c>
      <c r="M221" t="s">
        <v>9210</v>
      </c>
      <c r="N221">
        <v>8</v>
      </c>
      <c r="O221">
        <v>39</v>
      </c>
      <c r="P221" t="s">
        <v>9225</v>
      </c>
      <c r="Q221">
        <v>23</v>
      </c>
      <c r="R221">
        <v>19</v>
      </c>
      <c r="S221" t="s">
        <v>9256</v>
      </c>
      <c r="T221" t="s">
        <v>9264</v>
      </c>
      <c r="U221" t="s">
        <v>9300</v>
      </c>
      <c r="V221" t="str" cm="1">
        <f t="array" ref="V221">_xlfn.IFS(Hospital_Emergency_Room_Data[[#This Row],[Day]]&lt;=10,"Start(1-10)",Hospital_Emergency_Room_Data[[#This Row],[Day]]&lt;=20,"Middle(11-20)",Hospital_Emergency_Room_Data[[#This Row],[Day]]&gt;20,"End(21-30)")</f>
        <v>End(21-30)</v>
      </c>
    </row>
    <row r="222" spans="1:22">
      <c r="A222">
        <v>638433145</v>
      </c>
      <c r="B222" t="s">
        <v>243</v>
      </c>
      <c r="C222" s="1">
        <v>45280</v>
      </c>
      <c r="D222" t="str">
        <f>TEXT(Hospital_Emergency_Room_Data[[#This Row],[Patient Admission Date]],"mmm")</f>
        <v>Dec</v>
      </c>
      <c r="E222">
        <f>YEAR(Hospital_Emergency_Room_Data[[#This Row],[Patient Admission Date]])</f>
        <v>2023</v>
      </c>
      <c r="F222" s="2">
        <v>3.8194444444444448E-2</v>
      </c>
      <c r="G222" s="8" t="str">
        <f>TEXT(Hospital_Emergency_Room_Data[[#This Row],[Patient Admission Date]],"dddd")</f>
        <v>Wednesday</v>
      </c>
      <c r="H222" t="s">
        <v>9208</v>
      </c>
      <c r="I222">
        <v>39</v>
      </c>
      <c r="J222" s="5" t="s">
        <v>9223</v>
      </c>
      <c r="K222" t="s">
        <v>12</v>
      </c>
      <c r="L222" t="s">
        <v>96</v>
      </c>
      <c r="M222" t="s">
        <v>9209</v>
      </c>
      <c r="O222">
        <v>29</v>
      </c>
      <c r="P222" t="s">
        <v>9226</v>
      </c>
      <c r="Q222">
        <v>20</v>
      </c>
      <c r="R222">
        <v>0</v>
      </c>
      <c r="S222" t="s">
        <v>9258</v>
      </c>
      <c r="T222" t="s">
        <v>9262</v>
      </c>
      <c r="U222" t="s">
        <v>9282</v>
      </c>
      <c r="V222" t="str" cm="1">
        <f t="array" ref="V222">_xlfn.IFS(Hospital_Emergency_Room_Data[[#This Row],[Day]]&lt;=10,"Start(1-10)",Hospital_Emergency_Room_Data[[#This Row],[Day]]&lt;=20,"Middle(11-20)",Hospital_Emergency_Room_Data[[#This Row],[Day]]&gt;20,"End(21-30)")</f>
        <v>Middle(11-20)</v>
      </c>
    </row>
    <row r="223" spans="1:22">
      <c r="A223">
        <v>459361115</v>
      </c>
      <c r="B223" t="s">
        <v>244</v>
      </c>
      <c r="C223" s="1">
        <v>45509</v>
      </c>
      <c r="D223" t="str">
        <f>TEXT(Hospital_Emergency_Room_Data[[#This Row],[Patient Admission Date]],"mmm")</f>
        <v>Aug</v>
      </c>
      <c r="E223">
        <f>YEAR(Hospital_Emergency_Room_Data[[#This Row],[Patient Admission Date]])</f>
        <v>2024</v>
      </c>
      <c r="F223" s="2">
        <v>0.21805555555555556</v>
      </c>
      <c r="G223" s="8" t="str">
        <f>TEXT(Hospital_Emergency_Room_Data[[#This Row],[Patient Admission Date]],"dddd")</f>
        <v>Monday</v>
      </c>
      <c r="H223" t="s">
        <v>41</v>
      </c>
      <c r="I223">
        <v>38</v>
      </c>
      <c r="J223" s="5" t="s">
        <v>9223</v>
      </c>
      <c r="K223" t="s">
        <v>32</v>
      </c>
      <c r="L223" t="s">
        <v>9281</v>
      </c>
      <c r="M223" t="s">
        <v>9209</v>
      </c>
      <c r="O223">
        <v>57</v>
      </c>
      <c r="P223" t="s">
        <v>9225</v>
      </c>
      <c r="Q223">
        <v>5</v>
      </c>
      <c r="R223">
        <v>5</v>
      </c>
      <c r="S223" t="s">
        <v>9258</v>
      </c>
      <c r="T223" t="s">
        <v>9263</v>
      </c>
      <c r="U223" t="s">
        <v>9283</v>
      </c>
      <c r="V223" t="str" cm="1">
        <f t="array" ref="V223">_xlfn.IFS(Hospital_Emergency_Room_Data[[#This Row],[Day]]&lt;=10,"Start(1-10)",Hospital_Emergency_Room_Data[[#This Row],[Day]]&lt;=20,"Middle(11-20)",Hospital_Emergency_Room_Data[[#This Row],[Day]]&gt;20,"End(21-30)")</f>
        <v>Start(1-10)</v>
      </c>
    </row>
    <row r="224" spans="1:22">
      <c r="A224">
        <v>175557298</v>
      </c>
      <c r="B224" t="s">
        <v>245</v>
      </c>
      <c r="C224" s="1">
        <v>45402</v>
      </c>
      <c r="D224" t="str">
        <f>TEXT(Hospital_Emergency_Room_Data[[#This Row],[Patient Admission Date]],"mmm")</f>
        <v>Apr</v>
      </c>
      <c r="E224">
        <f>YEAR(Hospital_Emergency_Room_Data[[#This Row],[Patient Admission Date]])</f>
        <v>2024</v>
      </c>
      <c r="F224" s="2">
        <v>0.8666666666666667</v>
      </c>
      <c r="G224" s="8" t="str">
        <f>TEXT(Hospital_Emergency_Room_Data[[#This Row],[Patient Admission Date]],"dddd")</f>
        <v>Saturday</v>
      </c>
      <c r="H224" t="s">
        <v>9208</v>
      </c>
      <c r="I224">
        <v>56</v>
      </c>
      <c r="J224" s="5" t="s">
        <v>9219</v>
      </c>
      <c r="K224" t="s">
        <v>12</v>
      </c>
      <c r="L224" t="s">
        <v>13</v>
      </c>
      <c r="M224" t="s">
        <v>9209</v>
      </c>
      <c r="N224">
        <v>3</v>
      </c>
      <c r="O224">
        <v>13</v>
      </c>
      <c r="P224" t="s">
        <v>9226</v>
      </c>
      <c r="Q224">
        <v>20</v>
      </c>
      <c r="R224">
        <v>20</v>
      </c>
      <c r="S224" t="s">
        <v>9256</v>
      </c>
      <c r="T224" t="s">
        <v>9262</v>
      </c>
      <c r="U224" t="s">
        <v>9282</v>
      </c>
      <c r="V224" t="str" cm="1">
        <f t="array" ref="V224">_xlfn.IFS(Hospital_Emergency_Room_Data[[#This Row],[Day]]&lt;=10,"Start(1-10)",Hospital_Emergency_Room_Data[[#This Row],[Day]]&lt;=20,"Middle(11-20)",Hospital_Emergency_Room_Data[[#This Row],[Day]]&gt;20,"End(21-30)")</f>
        <v>Middle(11-20)</v>
      </c>
    </row>
    <row r="225" spans="1:22">
      <c r="A225">
        <v>193599441</v>
      </c>
      <c r="B225" t="s">
        <v>246</v>
      </c>
      <c r="C225" s="1">
        <v>45099</v>
      </c>
      <c r="D225" t="str">
        <f>TEXT(Hospital_Emergency_Room_Data[[#This Row],[Patient Admission Date]],"mmm")</f>
        <v>Jun</v>
      </c>
      <c r="E225">
        <f>YEAR(Hospital_Emergency_Room_Data[[#This Row],[Patient Admission Date]])</f>
        <v>2023</v>
      </c>
      <c r="F225" s="2">
        <v>0.36319444444444443</v>
      </c>
      <c r="G225" s="8" t="str">
        <f>TEXT(Hospital_Emergency_Room_Data[[#This Row],[Patient Admission Date]],"dddd")</f>
        <v>Thursday</v>
      </c>
      <c r="H225" t="s">
        <v>9208</v>
      </c>
      <c r="I225">
        <v>37</v>
      </c>
      <c r="J225" s="5" t="s">
        <v>9223</v>
      </c>
      <c r="K225" t="s">
        <v>18</v>
      </c>
      <c r="L225" t="s">
        <v>9281</v>
      </c>
      <c r="M225" t="s">
        <v>9209</v>
      </c>
      <c r="O225">
        <v>50</v>
      </c>
      <c r="P225" t="s">
        <v>9225</v>
      </c>
      <c r="Q225">
        <v>22</v>
      </c>
      <c r="R225">
        <v>8</v>
      </c>
      <c r="S225" t="s">
        <v>9255</v>
      </c>
      <c r="T225" t="s">
        <v>9264</v>
      </c>
      <c r="U225" t="s">
        <v>9283</v>
      </c>
      <c r="V225" t="str" cm="1">
        <f t="array" ref="V225">_xlfn.IFS(Hospital_Emergency_Room_Data[[#This Row],[Day]]&lt;=10,"Start(1-10)",Hospital_Emergency_Room_Data[[#This Row],[Day]]&lt;=20,"Middle(11-20)",Hospital_Emergency_Room_Data[[#This Row],[Day]]&gt;20,"End(21-30)")</f>
        <v>End(21-30)</v>
      </c>
    </row>
    <row r="226" spans="1:22">
      <c r="A226">
        <v>849837668</v>
      </c>
      <c r="B226" t="s">
        <v>247</v>
      </c>
      <c r="C226" s="1">
        <v>45104</v>
      </c>
      <c r="D226" t="str">
        <f>TEXT(Hospital_Emergency_Room_Data[[#This Row],[Patient Admission Date]],"mmm")</f>
        <v>Jun</v>
      </c>
      <c r="E226">
        <f>YEAR(Hospital_Emergency_Room_Data[[#This Row],[Patient Admission Date]])</f>
        <v>2023</v>
      </c>
      <c r="F226" s="2">
        <v>0.22777777777777777</v>
      </c>
      <c r="G226" s="8" t="str">
        <f>TEXT(Hospital_Emergency_Room_Data[[#This Row],[Patient Admission Date]],"dddd")</f>
        <v>Tuesday</v>
      </c>
      <c r="H226" t="s">
        <v>41</v>
      </c>
      <c r="I226">
        <v>5</v>
      </c>
      <c r="J226" s="5" t="s">
        <v>9221</v>
      </c>
      <c r="K226" t="s">
        <v>8</v>
      </c>
      <c r="L226" t="s">
        <v>9281</v>
      </c>
      <c r="M226" t="s">
        <v>9209</v>
      </c>
      <c r="O226">
        <v>43</v>
      </c>
      <c r="P226" t="s">
        <v>9225</v>
      </c>
      <c r="Q226">
        <v>27</v>
      </c>
      <c r="R226">
        <v>5</v>
      </c>
      <c r="S226" t="s">
        <v>9258</v>
      </c>
      <c r="T226" t="s">
        <v>9264</v>
      </c>
      <c r="U226" t="s">
        <v>9300</v>
      </c>
      <c r="V226" t="str" cm="1">
        <f t="array" ref="V226">_xlfn.IFS(Hospital_Emergency_Room_Data[[#This Row],[Day]]&lt;=10,"Start(1-10)",Hospital_Emergency_Room_Data[[#This Row],[Day]]&lt;=20,"Middle(11-20)",Hospital_Emergency_Room_Data[[#This Row],[Day]]&gt;20,"End(21-30)")</f>
        <v>End(21-30)</v>
      </c>
    </row>
    <row r="227" spans="1:22">
      <c r="A227">
        <v>274302230</v>
      </c>
      <c r="B227" t="s">
        <v>248</v>
      </c>
      <c r="C227" s="1">
        <v>45399</v>
      </c>
      <c r="D227" t="str">
        <f>TEXT(Hospital_Emergency_Room_Data[[#This Row],[Patient Admission Date]],"mmm")</f>
        <v>Apr</v>
      </c>
      <c r="E227">
        <f>YEAR(Hospital_Emergency_Room_Data[[#This Row],[Patient Admission Date]])</f>
        <v>2024</v>
      </c>
      <c r="F227" s="2">
        <v>0.51111111111111107</v>
      </c>
      <c r="G227" s="8" t="str">
        <f>TEXT(Hospital_Emergency_Room_Data[[#This Row],[Patient Admission Date]],"dddd")</f>
        <v>Wednesday</v>
      </c>
      <c r="H227" t="s">
        <v>9208</v>
      </c>
      <c r="I227">
        <v>24</v>
      </c>
      <c r="J227" s="5" t="s">
        <v>9220</v>
      </c>
      <c r="K227" t="s">
        <v>12</v>
      </c>
      <c r="L227" t="s">
        <v>9281</v>
      </c>
      <c r="M227" t="s">
        <v>9210</v>
      </c>
      <c r="O227">
        <v>42</v>
      </c>
      <c r="P227" t="s">
        <v>9225</v>
      </c>
      <c r="Q227">
        <v>17</v>
      </c>
      <c r="R227">
        <v>12</v>
      </c>
      <c r="S227" t="s">
        <v>9257</v>
      </c>
      <c r="T227" t="s">
        <v>9262</v>
      </c>
      <c r="U227" t="s">
        <v>9300</v>
      </c>
      <c r="V227" t="str" cm="1">
        <f t="array" ref="V227">_xlfn.IFS(Hospital_Emergency_Room_Data[[#This Row],[Day]]&lt;=10,"Start(1-10)",Hospital_Emergency_Room_Data[[#This Row],[Day]]&lt;=20,"Middle(11-20)",Hospital_Emergency_Room_Data[[#This Row],[Day]]&gt;20,"End(21-30)")</f>
        <v>Middle(11-20)</v>
      </c>
    </row>
    <row r="228" spans="1:22">
      <c r="A228">
        <v>242373166</v>
      </c>
      <c r="B228" t="s">
        <v>249</v>
      </c>
      <c r="C228" s="1">
        <v>45043</v>
      </c>
      <c r="D228" t="str">
        <f>TEXT(Hospital_Emergency_Room_Data[[#This Row],[Patient Admission Date]],"mmm")</f>
        <v>Apr</v>
      </c>
      <c r="E228">
        <f>YEAR(Hospital_Emergency_Room_Data[[#This Row],[Patient Admission Date]])</f>
        <v>2023</v>
      </c>
      <c r="F228" s="2">
        <v>0.65555555555555556</v>
      </c>
      <c r="G228" s="8" t="str">
        <f>TEXT(Hospital_Emergency_Room_Data[[#This Row],[Patient Admission Date]],"dddd")</f>
        <v>Thursday</v>
      </c>
      <c r="H228" t="s">
        <v>9208</v>
      </c>
      <c r="I228">
        <v>10</v>
      </c>
      <c r="J228" s="5" t="s">
        <v>9221</v>
      </c>
      <c r="K228" t="s">
        <v>8</v>
      </c>
      <c r="L228" t="s">
        <v>9281</v>
      </c>
      <c r="M228" t="s">
        <v>9210</v>
      </c>
      <c r="N228">
        <v>0</v>
      </c>
      <c r="O228">
        <v>55</v>
      </c>
      <c r="P228" t="s">
        <v>9225</v>
      </c>
      <c r="Q228">
        <v>27</v>
      </c>
      <c r="R228">
        <v>15</v>
      </c>
      <c r="S228" t="s">
        <v>9257</v>
      </c>
      <c r="T228" t="s">
        <v>9264</v>
      </c>
      <c r="U228" t="s">
        <v>9283</v>
      </c>
      <c r="V228" t="str" cm="1">
        <f t="array" ref="V228">_xlfn.IFS(Hospital_Emergency_Room_Data[[#This Row],[Day]]&lt;=10,"Start(1-10)",Hospital_Emergency_Room_Data[[#This Row],[Day]]&lt;=20,"Middle(11-20)",Hospital_Emergency_Room_Data[[#This Row],[Day]]&gt;20,"End(21-30)")</f>
        <v>End(21-30)</v>
      </c>
    </row>
    <row r="229" spans="1:22">
      <c r="A229">
        <v>875623505</v>
      </c>
      <c r="B229" t="s">
        <v>250</v>
      </c>
      <c r="C229" s="1">
        <v>45277</v>
      </c>
      <c r="D229" t="str">
        <f>TEXT(Hospital_Emergency_Room_Data[[#This Row],[Patient Admission Date]],"mmm")</f>
        <v>Dec</v>
      </c>
      <c r="E229">
        <f>YEAR(Hospital_Emergency_Room_Data[[#This Row],[Patient Admission Date]])</f>
        <v>2023</v>
      </c>
      <c r="F229" s="2">
        <v>0.83611111111111114</v>
      </c>
      <c r="G229" s="8" t="str">
        <f>TEXT(Hospital_Emergency_Room_Data[[#This Row],[Patient Admission Date]],"dddd")</f>
        <v>Sunday</v>
      </c>
      <c r="H229" t="s">
        <v>9208</v>
      </c>
      <c r="I229">
        <v>7</v>
      </c>
      <c r="J229" s="5" t="s">
        <v>9221</v>
      </c>
      <c r="K229" t="s">
        <v>10</v>
      </c>
      <c r="L229" t="s">
        <v>9281</v>
      </c>
      <c r="M229" t="s">
        <v>9209</v>
      </c>
      <c r="O229">
        <v>47</v>
      </c>
      <c r="P229" t="s">
        <v>9225</v>
      </c>
      <c r="Q229">
        <v>17</v>
      </c>
      <c r="R229">
        <v>20</v>
      </c>
      <c r="S229" t="s">
        <v>9256</v>
      </c>
      <c r="T229" t="s">
        <v>9262</v>
      </c>
      <c r="U229" t="s">
        <v>9283</v>
      </c>
      <c r="V229" t="str" cm="1">
        <f t="array" ref="V229">_xlfn.IFS(Hospital_Emergency_Room_Data[[#This Row],[Day]]&lt;=10,"Start(1-10)",Hospital_Emergency_Room_Data[[#This Row],[Day]]&lt;=20,"Middle(11-20)",Hospital_Emergency_Room_Data[[#This Row],[Day]]&gt;20,"End(21-30)")</f>
        <v>Middle(11-20)</v>
      </c>
    </row>
    <row r="230" spans="1:22">
      <c r="A230">
        <v>661567551</v>
      </c>
      <c r="B230" t="s">
        <v>251</v>
      </c>
      <c r="C230" s="1">
        <v>45034</v>
      </c>
      <c r="D230" t="str">
        <f>TEXT(Hospital_Emergency_Room_Data[[#This Row],[Patient Admission Date]],"mmm")</f>
        <v>Apr</v>
      </c>
      <c r="E230">
        <f>YEAR(Hospital_Emergency_Room_Data[[#This Row],[Patient Admission Date]])</f>
        <v>2023</v>
      </c>
      <c r="F230" s="2">
        <v>0.41319444444444442</v>
      </c>
      <c r="G230" s="8" t="str">
        <f>TEXT(Hospital_Emergency_Room_Data[[#This Row],[Patient Admission Date]],"dddd")</f>
        <v>Tuesday</v>
      </c>
      <c r="H230" t="s">
        <v>9208</v>
      </c>
      <c r="I230">
        <v>33</v>
      </c>
      <c r="J230" s="5" t="s">
        <v>9223</v>
      </c>
      <c r="K230" t="s">
        <v>18</v>
      </c>
      <c r="L230" t="s">
        <v>36</v>
      </c>
      <c r="M230" t="s">
        <v>9210</v>
      </c>
      <c r="O230">
        <v>52</v>
      </c>
      <c r="P230" t="s">
        <v>9225</v>
      </c>
      <c r="Q230">
        <v>18</v>
      </c>
      <c r="R230">
        <v>9</v>
      </c>
      <c r="S230" t="s">
        <v>9255</v>
      </c>
      <c r="T230" t="s">
        <v>9262</v>
      </c>
      <c r="U230" t="s">
        <v>9283</v>
      </c>
      <c r="V230" t="str" cm="1">
        <f t="array" ref="V230">_xlfn.IFS(Hospital_Emergency_Room_Data[[#This Row],[Day]]&lt;=10,"Start(1-10)",Hospital_Emergency_Room_Data[[#This Row],[Day]]&lt;=20,"Middle(11-20)",Hospital_Emergency_Room_Data[[#This Row],[Day]]&gt;20,"End(21-30)")</f>
        <v>Middle(11-20)</v>
      </c>
    </row>
    <row r="231" spans="1:22">
      <c r="A231">
        <v>528576645</v>
      </c>
      <c r="B231" t="s">
        <v>252</v>
      </c>
      <c r="C231" s="1">
        <v>45066</v>
      </c>
      <c r="D231" t="str">
        <f>TEXT(Hospital_Emergency_Room_Data[[#This Row],[Patient Admission Date]],"mmm")</f>
        <v>May</v>
      </c>
      <c r="E231">
        <f>YEAR(Hospital_Emergency_Room_Data[[#This Row],[Patient Admission Date]])</f>
        <v>2023</v>
      </c>
      <c r="F231" s="2">
        <v>0.51875000000000004</v>
      </c>
      <c r="G231" s="8" t="str">
        <f>TEXT(Hospital_Emergency_Room_Data[[#This Row],[Patient Admission Date]],"dddd")</f>
        <v>Saturday</v>
      </c>
      <c r="H231" t="s">
        <v>41</v>
      </c>
      <c r="I231">
        <v>44</v>
      </c>
      <c r="J231" s="5" t="s">
        <v>9223</v>
      </c>
      <c r="K231" t="s">
        <v>18</v>
      </c>
      <c r="L231" t="s">
        <v>9281</v>
      </c>
      <c r="M231" t="s">
        <v>9209</v>
      </c>
      <c r="N231">
        <v>4</v>
      </c>
      <c r="O231">
        <v>60</v>
      </c>
      <c r="P231" t="s">
        <v>9225</v>
      </c>
      <c r="Q231">
        <v>20</v>
      </c>
      <c r="R231">
        <v>12</v>
      </c>
      <c r="S231" t="s">
        <v>9257</v>
      </c>
      <c r="T231" t="s">
        <v>9262</v>
      </c>
      <c r="U231" t="s">
        <v>9283</v>
      </c>
      <c r="V231" t="str" cm="1">
        <f t="array" ref="V231">_xlfn.IFS(Hospital_Emergency_Room_Data[[#This Row],[Day]]&lt;=10,"Start(1-10)",Hospital_Emergency_Room_Data[[#This Row],[Day]]&lt;=20,"Middle(11-20)",Hospital_Emergency_Room_Data[[#This Row],[Day]]&gt;20,"End(21-30)")</f>
        <v>Middle(11-20)</v>
      </c>
    </row>
    <row r="232" spans="1:22">
      <c r="A232">
        <v>715451813</v>
      </c>
      <c r="B232" t="s">
        <v>253</v>
      </c>
      <c r="C232" s="1">
        <v>45145</v>
      </c>
      <c r="D232" t="str">
        <f>TEXT(Hospital_Emergency_Room_Data[[#This Row],[Patient Admission Date]],"mmm")</f>
        <v>Aug</v>
      </c>
      <c r="E232">
        <f>YEAR(Hospital_Emergency_Room_Data[[#This Row],[Patient Admission Date]])</f>
        <v>2023</v>
      </c>
      <c r="F232" s="2">
        <v>0.11527777777777778</v>
      </c>
      <c r="G232" s="8" t="str">
        <f>TEXT(Hospital_Emergency_Room_Data[[#This Row],[Patient Admission Date]],"dddd")</f>
        <v>Monday</v>
      </c>
      <c r="H232" t="s">
        <v>41</v>
      </c>
      <c r="I232">
        <v>48</v>
      </c>
      <c r="J232" s="5" t="s">
        <v>9219</v>
      </c>
      <c r="K232" t="s">
        <v>12</v>
      </c>
      <c r="L232" t="s">
        <v>9281</v>
      </c>
      <c r="M232" t="s">
        <v>9209</v>
      </c>
      <c r="O232">
        <v>31</v>
      </c>
      <c r="P232" t="s">
        <v>9225</v>
      </c>
      <c r="Q232">
        <v>7</v>
      </c>
      <c r="R232">
        <v>2</v>
      </c>
      <c r="S232" t="s">
        <v>9258</v>
      </c>
      <c r="T232" t="s">
        <v>9263</v>
      </c>
      <c r="U232" t="s">
        <v>9300</v>
      </c>
      <c r="V232" t="str" cm="1">
        <f t="array" ref="V232">_xlfn.IFS(Hospital_Emergency_Room_Data[[#This Row],[Day]]&lt;=10,"Start(1-10)",Hospital_Emergency_Room_Data[[#This Row],[Day]]&lt;=20,"Middle(11-20)",Hospital_Emergency_Room_Data[[#This Row],[Day]]&gt;20,"End(21-30)")</f>
        <v>Start(1-10)</v>
      </c>
    </row>
    <row r="233" spans="1:22">
      <c r="A233">
        <v>457452849</v>
      </c>
      <c r="B233" t="s">
        <v>254</v>
      </c>
      <c r="C233" s="1">
        <v>45281</v>
      </c>
      <c r="D233" t="str">
        <f>TEXT(Hospital_Emergency_Room_Data[[#This Row],[Patient Admission Date]],"mmm")</f>
        <v>Dec</v>
      </c>
      <c r="E233">
        <f>YEAR(Hospital_Emergency_Room_Data[[#This Row],[Patient Admission Date]])</f>
        <v>2023</v>
      </c>
      <c r="F233" s="2">
        <v>0.30555555555555558</v>
      </c>
      <c r="G233" s="8" t="str">
        <f>TEXT(Hospital_Emergency_Room_Data[[#This Row],[Patient Admission Date]],"dddd")</f>
        <v>Thursday</v>
      </c>
      <c r="H233" t="s">
        <v>9208</v>
      </c>
      <c r="I233">
        <v>8</v>
      </c>
      <c r="J233" s="5" t="s">
        <v>9221</v>
      </c>
      <c r="K233" t="s">
        <v>29</v>
      </c>
      <c r="L233" t="s">
        <v>9281</v>
      </c>
      <c r="M233" t="s">
        <v>9210</v>
      </c>
      <c r="O233">
        <v>41</v>
      </c>
      <c r="P233" t="s">
        <v>9225</v>
      </c>
      <c r="Q233">
        <v>21</v>
      </c>
      <c r="R233">
        <v>7</v>
      </c>
      <c r="S233" t="s">
        <v>9255</v>
      </c>
      <c r="T233" t="s">
        <v>9262</v>
      </c>
      <c r="U233" t="s">
        <v>9300</v>
      </c>
      <c r="V233" t="str" cm="1">
        <f t="array" ref="V233">_xlfn.IFS(Hospital_Emergency_Room_Data[[#This Row],[Day]]&lt;=10,"Start(1-10)",Hospital_Emergency_Room_Data[[#This Row],[Day]]&lt;=20,"Middle(11-20)",Hospital_Emergency_Room_Data[[#This Row],[Day]]&gt;20,"End(21-30)")</f>
        <v>End(21-30)</v>
      </c>
    </row>
    <row r="234" spans="1:22">
      <c r="A234">
        <v>692493211</v>
      </c>
      <c r="B234" t="s">
        <v>255</v>
      </c>
      <c r="C234" s="1">
        <v>45168</v>
      </c>
      <c r="D234" t="str">
        <f>TEXT(Hospital_Emergency_Room_Data[[#This Row],[Patient Admission Date]],"mmm")</f>
        <v>Aug</v>
      </c>
      <c r="E234">
        <f>YEAR(Hospital_Emergency_Room_Data[[#This Row],[Patient Admission Date]])</f>
        <v>2023</v>
      </c>
      <c r="F234" s="2">
        <v>0.9819444444444444</v>
      </c>
      <c r="G234" s="8" t="str">
        <f>TEXT(Hospital_Emergency_Room_Data[[#This Row],[Patient Admission Date]],"dddd")</f>
        <v>Wednesday</v>
      </c>
      <c r="H234" t="s">
        <v>9208</v>
      </c>
      <c r="I234">
        <v>69</v>
      </c>
      <c r="J234" s="5" t="s">
        <v>9217</v>
      </c>
      <c r="K234" t="s">
        <v>12</v>
      </c>
      <c r="L234" t="s">
        <v>9281</v>
      </c>
      <c r="M234" t="s">
        <v>9209</v>
      </c>
      <c r="N234">
        <v>4</v>
      </c>
      <c r="O234">
        <v>38</v>
      </c>
      <c r="P234" t="s">
        <v>9225</v>
      </c>
      <c r="Q234">
        <v>30</v>
      </c>
      <c r="R234">
        <v>23</v>
      </c>
      <c r="S234" t="s">
        <v>9256</v>
      </c>
      <c r="T234" t="s">
        <v>9264</v>
      </c>
      <c r="U234" t="s">
        <v>9300</v>
      </c>
      <c r="V234" t="str" cm="1">
        <f t="array" ref="V234">_xlfn.IFS(Hospital_Emergency_Room_Data[[#This Row],[Day]]&lt;=10,"Start(1-10)",Hospital_Emergency_Room_Data[[#This Row],[Day]]&lt;=20,"Middle(11-20)",Hospital_Emergency_Room_Data[[#This Row],[Day]]&gt;20,"End(21-30)")</f>
        <v>End(21-30)</v>
      </c>
    </row>
    <row r="235" spans="1:22">
      <c r="A235">
        <v>621486458</v>
      </c>
      <c r="B235" t="s">
        <v>256</v>
      </c>
      <c r="C235" s="1">
        <v>45139</v>
      </c>
      <c r="D235" t="str">
        <f>TEXT(Hospital_Emergency_Room_Data[[#This Row],[Patient Admission Date]],"mmm")</f>
        <v>Aug</v>
      </c>
      <c r="E235">
        <f>YEAR(Hospital_Emergency_Room_Data[[#This Row],[Patient Admission Date]])</f>
        <v>2023</v>
      </c>
      <c r="F235" s="2">
        <v>0.40833333333333333</v>
      </c>
      <c r="G235" s="8" t="str">
        <f>TEXT(Hospital_Emergency_Room_Data[[#This Row],[Patient Admission Date]],"dddd")</f>
        <v>Tuesday</v>
      </c>
      <c r="H235" t="s">
        <v>41</v>
      </c>
      <c r="I235">
        <v>38</v>
      </c>
      <c r="J235" s="5" t="s">
        <v>9223</v>
      </c>
      <c r="K235" t="s">
        <v>12</v>
      </c>
      <c r="L235" t="s">
        <v>9281</v>
      </c>
      <c r="M235" t="s">
        <v>9209</v>
      </c>
      <c r="O235">
        <v>54</v>
      </c>
      <c r="P235" t="s">
        <v>9225</v>
      </c>
      <c r="Q235">
        <v>1</v>
      </c>
      <c r="R235">
        <v>9</v>
      </c>
      <c r="S235" t="s">
        <v>9255</v>
      </c>
      <c r="T235" t="s">
        <v>9263</v>
      </c>
      <c r="U235" t="s">
        <v>9283</v>
      </c>
      <c r="V235" t="str" cm="1">
        <f t="array" ref="V235">_xlfn.IFS(Hospital_Emergency_Room_Data[[#This Row],[Day]]&lt;=10,"Start(1-10)",Hospital_Emergency_Room_Data[[#This Row],[Day]]&lt;=20,"Middle(11-20)",Hospital_Emergency_Room_Data[[#This Row],[Day]]&gt;20,"End(21-30)")</f>
        <v>Start(1-10)</v>
      </c>
    </row>
    <row r="236" spans="1:22">
      <c r="A236">
        <v>691129990</v>
      </c>
      <c r="B236" t="s">
        <v>257</v>
      </c>
      <c r="C236" s="1">
        <v>45431</v>
      </c>
      <c r="D236" t="str">
        <f>TEXT(Hospital_Emergency_Room_Data[[#This Row],[Patient Admission Date]],"mmm")</f>
        <v>May</v>
      </c>
      <c r="E236">
        <f>YEAR(Hospital_Emergency_Room_Data[[#This Row],[Patient Admission Date]])</f>
        <v>2024</v>
      </c>
      <c r="F236" s="2">
        <v>0.28888888888888886</v>
      </c>
      <c r="G236" s="8" t="str">
        <f>TEXT(Hospital_Emergency_Room_Data[[#This Row],[Patient Admission Date]],"dddd")</f>
        <v>Sunday</v>
      </c>
      <c r="H236" t="s">
        <v>41</v>
      </c>
      <c r="I236">
        <v>33</v>
      </c>
      <c r="J236" s="5" t="s">
        <v>9223</v>
      </c>
      <c r="K236" t="s">
        <v>8</v>
      </c>
      <c r="L236" t="s">
        <v>25</v>
      </c>
      <c r="M236" t="s">
        <v>9209</v>
      </c>
      <c r="O236">
        <v>22</v>
      </c>
      <c r="P236" t="s">
        <v>9226</v>
      </c>
      <c r="Q236">
        <v>19</v>
      </c>
      <c r="R236">
        <v>6</v>
      </c>
      <c r="S236" t="s">
        <v>9255</v>
      </c>
      <c r="T236" t="s">
        <v>9262</v>
      </c>
      <c r="U236" t="s">
        <v>9282</v>
      </c>
      <c r="V236" t="str" cm="1">
        <f t="array" ref="V236">_xlfn.IFS(Hospital_Emergency_Room_Data[[#This Row],[Day]]&lt;=10,"Start(1-10)",Hospital_Emergency_Room_Data[[#This Row],[Day]]&lt;=20,"Middle(11-20)",Hospital_Emergency_Room_Data[[#This Row],[Day]]&gt;20,"End(21-30)")</f>
        <v>Middle(11-20)</v>
      </c>
    </row>
    <row r="237" spans="1:22">
      <c r="A237">
        <v>888705454</v>
      </c>
      <c r="B237" t="s">
        <v>258</v>
      </c>
      <c r="C237" s="1">
        <v>45465</v>
      </c>
      <c r="D237" t="str">
        <f>TEXT(Hospital_Emergency_Room_Data[[#This Row],[Patient Admission Date]],"mmm")</f>
        <v>Jun</v>
      </c>
      <c r="E237">
        <f>YEAR(Hospital_Emergency_Room_Data[[#This Row],[Patient Admission Date]])</f>
        <v>2024</v>
      </c>
      <c r="F237" s="2">
        <v>0.22291666666666668</v>
      </c>
      <c r="G237" s="8" t="str">
        <f>TEXT(Hospital_Emergency_Room_Data[[#This Row],[Patient Admission Date]],"dddd")</f>
        <v>Saturday</v>
      </c>
      <c r="H237" t="s">
        <v>41</v>
      </c>
      <c r="I237">
        <v>16</v>
      </c>
      <c r="J237" s="5" t="s">
        <v>9220</v>
      </c>
      <c r="K237" t="s">
        <v>12</v>
      </c>
      <c r="L237" t="s">
        <v>9281</v>
      </c>
      <c r="M237" t="s">
        <v>9210</v>
      </c>
      <c r="O237">
        <v>41</v>
      </c>
      <c r="P237" t="s">
        <v>9225</v>
      </c>
      <c r="Q237">
        <v>22</v>
      </c>
      <c r="R237">
        <v>5</v>
      </c>
      <c r="S237" t="s">
        <v>9258</v>
      </c>
      <c r="T237" t="s">
        <v>9264</v>
      </c>
      <c r="U237" t="s">
        <v>9300</v>
      </c>
      <c r="V237" t="str" cm="1">
        <f t="array" ref="V237">_xlfn.IFS(Hospital_Emergency_Room_Data[[#This Row],[Day]]&lt;=10,"Start(1-10)",Hospital_Emergency_Room_Data[[#This Row],[Day]]&lt;=20,"Middle(11-20)",Hospital_Emergency_Room_Data[[#This Row],[Day]]&gt;20,"End(21-30)")</f>
        <v>End(21-30)</v>
      </c>
    </row>
    <row r="238" spans="1:22">
      <c r="A238">
        <v>323305176</v>
      </c>
      <c r="B238" t="s">
        <v>259</v>
      </c>
      <c r="C238" s="1">
        <v>45482</v>
      </c>
      <c r="D238" t="str">
        <f>TEXT(Hospital_Emergency_Room_Data[[#This Row],[Patient Admission Date]],"mmm")</f>
        <v>Jul</v>
      </c>
      <c r="E238">
        <f>YEAR(Hospital_Emergency_Room_Data[[#This Row],[Patient Admission Date]])</f>
        <v>2024</v>
      </c>
      <c r="F238" s="2">
        <v>0.90208333333333335</v>
      </c>
      <c r="G238" s="8" t="str">
        <f>TEXT(Hospital_Emergency_Room_Data[[#This Row],[Patient Admission Date]],"dddd")</f>
        <v>Tuesday</v>
      </c>
      <c r="H238" t="s">
        <v>9208</v>
      </c>
      <c r="I238">
        <v>54</v>
      </c>
      <c r="J238" s="5" t="s">
        <v>9219</v>
      </c>
      <c r="K238" t="s">
        <v>8</v>
      </c>
      <c r="L238" t="s">
        <v>9281</v>
      </c>
      <c r="M238" t="s">
        <v>9210</v>
      </c>
      <c r="N238">
        <v>7</v>
      </c>
      <c r="O238">
        <v>56</v>
      </c>
      <c r="P238" t="s">
        <v>9225</v>
      </c>
      <c r="Q238">
        <v>9</v>
      </c>
      <c r="R238">
        <v>21</v>
      </c>
      <c r="S238" t="s">
        <v>9256</v>
      </c>
      <c r="T238" t="s">
        <v>9265</v>
      </c>
      <c r="U238" t="s">
        <v>9283</v>
      </c>
      <c r="V238" t="str" cm="1">
        <f t="array" ref="V238">_xlfn.IFS(Hospital_Emergency_Room_Data[[#This Row],[Day]]&lt;=10,"Start(1-10)",Hospital_Emergency_Room_Data[[#This Row],[Day]]&lt;=20,"Middle(11-20)",Hospital_Emergency_Room_Data[[#This Row],[Day]]&gt;20,"End(21-30)")</f>
        <v>Start(1-10)</v>
      </c>
    </row>
    <row r="239" spans="1:22">
      <c r="A239">
        <v>452961280</v>
      </c>
      <c r="B239" t="s">
        <v>260</v>
      </c>
      <c r="C239" s="1">
        <v>45576</v>
      </c>
      <c r="D239" t="str">
        <f>TEXT(Hospital_Emergency_Room_Data[[#This Row],[Patient Admission Date]],"mmm")</f>
        <v>Oct</v>
      </c>
      <c r="E239">
        <f>YEAR(Hospital_Emergency_Room_Data[[#This Row],[Patient Admission Date]])</f>
        <v>2024</v>
      </c>
      <c r="F239" s="2">
        <v>0.82847222222222228</v>
      </c>
      <c r="G239" s="8" t="str">
        <f>TEXT(Hospital_Emergency_Room_Data[[#This Row],[Patient Admission Date]],"dddd")</f>
        <v>Friday</v>
      </c>
      <c r="H239" t="s">
        <v>41</v>
      </c>
      <c r="I239">
        <v>33</v>
      </c>
      <c r="J239" s="5" t="s">
        <v>9223</v>
      </c>
      <c r="K239" t="s">
        <v>12</v>
      </c>
      <c r="L239" t="s">
        <v>9281</v>
      </c>
      <c r="M239" t="s">
        <v>9210</v>
      </c>
      <c r="O239">
        <v>39</v>
      </c>
      <c r="P239" t="s">
        <v>9225</v>
      </c>
      <c r="Q239">
        <v>11</v>
      </c>
      <c r="R239">
        <v>19</v>
      </c>
      <c r="S239" t="s">
        <v>9256</v>
      </c>
      <c r="T239" t="s">
        <v>9265</v>
      </c>
      <c r="U239" t="s">
        <v>9300</v>
      </c>
      <c r="V239" t="str" cm="1">
        <f t="array" ref="V239">_xlfn.IFS(Hospital_Emergency_Room_Data[[#This Row],[Day]]&lt;=10,"Start(1-10)",Hospital_Emergency_Room_Data[[#This Row],[Day]]&lt;=20,"Middle(11-20)",Hospital_Emergency_Room_Data[[#This Row],[Day]]&gt;20,"End(21-30)")</f>
        <v>Middle(11-20)</v>
      </c>
    </row>
    <row r="240" spans="1:22">
      <c r="A240">
        <v>763874222</v>
      </c>
      <c r="B240" t="s">
        <v>261</v>
      </c>
      <c r="C240" s="1">
        <v>45082</v>
      </c>
      <c r="D240" t="str">
        <f>TEXT(Hospital_Emergency_Room_Data[[#This Row],[Patient Admission Date]],"mmm")</f>
        <v>Jun</v>
      </c>
      <c r="E240">
        <f>YEAR(Hospital_Emergency_Room_Data[[#This Row],[Patient Admission Date]])</f>
        <v>2023</v>
      </c>
      <c r="F240" s="2">
        <v>0.53055555555555556</v>
      </c>
      <c r="G240" s="8" t="str">
        <f>TEXT(Hospital_Emergency_Room_Data[[#This Row],[Patient Admission Date]],"dddd")</f>
        <v>Monday</v>
      </c>
      <c r="H240" t="s">
        <v>41</v>
      </c>
      <c r="I240">
        <v>73</v>
      </c>
      <c r="J240" s="5" t="s">
        <v>9222</v>
      </c>
      <c r="K240" t="s">
        <v>12</v>
      </c>
      <c r="L240" t="s">
        <v>16</v>
      </c>
      <c r="M240" t="s">
        <v>9209</v>
      </c>
      <c r="N240">
        <v>8</v>
      </c>
      <c r="O240">
        <v>11</v>
      </c>
      <c r="P240" t="s">
        <v>9226</v>
      </c>
      <c r="Q240">
        <v>5</v>
      </c>
      <c r="R240">
        <v>12</v>
      </c>
      <c r="S240" t="s">
        <v>9257</v>
      </c>
      <c r="T240" t="s">
        <v>9263</v>
      </c>
      <c r="U240" t="s">
        <v>9282</v>
      </c>
      <c r="V240" t="str" cm="1">
        <f t="array" ref="V240">_xlfn.IFS(Hospital_Emergency_Room_Data[[#This Row],[Day]]&lt;=10,"Start(1-10)",Hospital_Emergency_Room_Data[[#This Row],[Day]]&lt;=20,"Middle(11-20)",Hospital_Emergency_Room_Data[[#This Row],[Day]]&gt;20,"End(21-30)")</f>
        <v>Start(1-10)</v>
      </c>
    </row>
    <row r="241" spans="1:22">
      <c r="A241">
        <v>728155341</v>
      </c>
      <c r="B241" t="s">
        <v>262</v>
      </c>
      <c r="C241" s="1">
        <v>45227</v>
      </c>
      <c r="D241" t="str">
        <f>TEXT(Hospital_Emergency_Room_Data[[#This Row],[Patient Admission Date]],"mmm")</f>
        <v>Oct</v>
      </c>
      <c r="E241">
        <f>YEAR(Hospital_Emergency_Room_Data[[#This Row],[Patient Admission Date]])</f>
        <v>2023</v>
      </c>
      <c r="F241" s="2">
        <v>0.625</v>
      </c>
      <c r="G241" s="8" t="str">
        <f>TEXT(Hospital_Emergency_Room_Data[[#This Row],[Patient Admission Date]],"dddd")</f>
        <v>Saturday</v>
      </c>
      <c r="H241" t="s">
        <v>9208</v>
      </c>
      <c r="I241">
        <v>12</v>
      </c>
      <c r="J241" s="5" t="s">
        <v>9221</v>
      </c>
      <c r="K241" t="s">
        <v>18</v>
      </c>
      <c r="L241" t="s">
        <v>9281</v>
      </c>
      <c r="M241" t="s">
        <v>9209</v>
      </c>
      <c r="O241">
        <v>17</v>
      </c>
      <c r="P241" t="s">
        <v>9226</v>
      </c>
      <c r="Q241">
        <v>28</v>
      </c>
      <c r="R241">
        <v>15</v>
      </c>
      <c r="S241" t="s">
        <v>9257</v>
      </c>
      <c r="T241" t="s">
        <v>9264</v>
      </c>
      <c r="U241" t="s">
        <v>9282</v>
      </c>
      <c r="V241" t="str" cm="1">
        <f t="array" ref="V241">_xlfn.IFS(Hospital_Emergency_Room_Data[[#This Row],[Day]]&lt;=10,"Start(1-10)",Hospital_Emergency_Room_Data[[#This Row],[Day]]&lt;=20,"Middle(11-20)",Hospital_Emergency_Room_Data[[#This Row],[Day]]&gt;20,"End(21-30)")</f>
        <v>End(21-30)</v>
      </c>
    </row>
    <row r="242" spans="1:22">
      <c r="A242">
        <v>166202794</v>
      </c>
      <c r="B242" t="s">
        <v>263</v>
      </c>
      <c r="C242" s="1">
        <v>45166</v>
      </c>
      <c r="D242" t="str">
        <f>TEXT(Hospital_Emergency_Room_Data[[#This Row],[Patient Admission Date]],"mmm")</f>
        <v>Aug</v>
      </c>
      <c r="E242">
        <f>YEAR(Hospital_Emergency_Room_Data[[#This Row],[Patient Admission Date]])</f>
        <v>2023</v>
      </c>
      <c r="F242" s="2">
        <v>0.40277777777777779</v>
      </c>
      <c r="G242" s="8" t="str">
        <f>TEXT(Hospital_Emergency_Room_Data[[#This Row],[Patient Admission Date]],"dddd")</f>
        <v>Monday</v>
      </c>
      <c r="H242" t="s">
        <v>9208</v>
      </c>
      <c r="I242">
        <v>68</v>
      </c>
      <c r="J242" s="5" t="s">
        <v>9217</v>
      </c>
      <c r="K242" t="s">
        <v>8</v>
      </c>
      <c r="L242" t="s">
        <v>9281</v>
      </c>
      <c r="M242" t="s">
        <v>9210</v>
      </c>
      <c r="O242">
        <v>44</v>
      </c>
      <c r="P242" t="s">
        <v>9225</v>
      </c>
      <c r="Q242">
        <v>28</v>
      </c>
      <c r="R242">
        <v>9</v>
      </c>
      <c r="S242" t="s">
        <v>9255</v>
      </c>
      <c r="T242" t="s">
        <v>9264</v>
      </c>
      <c r="U242" t="s">
        <v>9300</v>
      </c>
      <c r="V242" t="str" cm="1">
        <f t="array" ref="V242">_xlfn.IFS(Hospital_Emergency_Room_Data[[#This Row],[Day]]&lt;=10,"Start(1-10)",Hospital_Emergency_Room_Data[[#This Row],[Day]]&lt;=20,"Middle(11-20)",Hospital_Emergency_Room_Data[[#This Row],[Day]]&gt;20,"End(21-30)")</f>
        <v>End(21-30)</v>
      </c>
    </row>
    <row r="243" spans="1:22">
      <c r="A243">
        <v>501781934</v>
      </c>
      <c r="B243" t="s">
        <v>264</v>
      </c>
      <c r="C243" s="1">
        <v>45260</v>
      </c>
      <c r="D243" t="str">
        <f>TEXT(Hospital_Emergency_Room_Data[[#This Row],[Patient Admission Date]],"mmm")</f>
        <v>Nov</v>
      </c>
      <c r="E243">
        <f>YEAR(Hospital_Emergency_Room_Data[[#This Row],[Patient Admission Date]])</f>
        <v>2023</v>
      </c>
      <c r="F243" s="2">
        <v>0.42499999999999999</v>
      </c>
      <c r="G243" s="8" t="str">
        <f>TEXT(Hospital_Emergency_Room_Data[[#This Row],[Patient Admission Date]],"dddd")</f>
        <v>Thursday</v>
      </c>
      <c r="H243" t="s">
        <v>41</v>
      </c>
      <c r="I243">
        <v>16</v>
      </c>
      <c r="J243" s="5" t="s">
        <v>9220</v>
      </c>
      <c r="K243" t="s">
        <v>12</v>
      </c>
      <c r="L243" t="s">
        <v>9281</v>
      </c>
      <c r="M243" t="s">
        <v>9210</v>
      </c>
      <c r="O243">
        <v>36</v>
      </c>
      <c r="P243" t="s">
        <v>9225</v>
      </c>
      <c r="Q243">
        <v>30</v>
      </c>
      <c r="R243">
        <v>10</v>
      </c>
      <c r="S243" t="s">
        <v>9255</v>
      </c>
      <c r="T243" t="s">
        <v>9264</v>
      </c>
      <c r="U243" t="s">
        <v>9300</v>
      </c>
      <c r="V243" t="str" cm="1">
        <f t="array" ref="V243">_xlfn.IFS(Hospital_Emergency_Room_Data[[#This Row],[Day]]&lt;=10,"Start(1-10)",Hospital_Emergency_Room_Data[[#This Row],[Day]]&lt;=20,"Middle(11-20)",Hospital_Emergency_Room_Data[[#This Row],[Day]]&gt;20,"End(21-30)")</f>
        <v>End(21-30)</v>
      </c>
    </row>
    <row r="244" spans="1:22">
      <c r="A244">
        <v>167172338</v>
      </c>
      <c r="B244" t="s">
        <v>265</v>
      </c>
      <c r="C244" s="1">
        <v>45563</v>
      </c>
      <c r="D244" t="str">
        <f>TEXT(Hospital_Emergency_Room_Data[[#This Row],[Patient Admission Date]],"mmm")</f>
        <v>Sep</v>
      </c>
      <c r="E244">
        <f>YEAR(Hospital_Emergency_Room_Data[[#This Row],[Patient Admission Date]])</f>
        <v>2024</v>
      </c>
      <c r="F244" s="2">
        <v>7.8472222222222221E-2</v>
      </c>
      <c r="G244" s="8" t="str">
        <f>TEXT(Hospital_Emergency_Room_Data[[#This Row],[Patient Admission Date]],"dddd")</f>
        <v>Saturday</v>
      </c>
      <c r="H244" t="s">
        <v>9208</v>
      </c>
      <c r="I244">
        <v>48</v>
      </c>
      <c r="J244" s="5" t="s">
        <v>9219</v>
      </c>
      <c r="K244" t="s">
        <v>10</v>
      </c>
      <c r="L244" t="s">
        <v>9281</v>
      </c>
      <c r="M244" t="s">
        <v>9210</v>
      </c>
      <c r="O244">
        <v>44</v>
      </c>
      <c r="P244" t="s">
        <v>9225</v>
      </c>
      <c r="Q244">
        <v>28</v>
      </c>
      <c r="R244">
        <v>1</v>
      </c>
      <c r="S244" t="s">
        <v>9258</v>
      </c>
      <c r="T244" t="s">
        <v>9264</v>
      </c>
      <c r="U244" t="s">
        <v>9300</v>
      </c>
      <c r="V244" t="str" cm="1">
        <f t="array" ref="V244">_xlfn.IFS(Hospital_Emergency_Room_Data[[#This Row],[Day]]&lt;=10,"Start(1-10)",Hospital_Emergency_Room_Data[[#This Row],[Day]]&lt;=20,"Middle(11-20)",Hospital_Emergency_Room_Data[[#This Row],[Day]]&gt;20,"End(21-30)")</f>
        <v>End(21-30)</v>
      </c>
    </row>
    <row r="245" spans="1:22">
      <c r="A245">
        <v>288918881</v>
      </c>
      <c r="B245" t="s">
        <v>266</v>
      </c>
      <c r="C245" s="1">
        <v>45131</v>
      </c>
      <c r="D245" t="str">
        <f>TEXT(Hospital_Emergency_Room_Data[[#This Row],[Patient Admission Date]],"mmm")</f>
        <v>Jul</v>
      </c>
      <c r="E245">
        <f>YEAR(Hospital_Emergency_Room_Data[[#This Row],[Patient Admission Date]])</f>
        <v>2023</v>
      </c>
      <c r="F245" s="2">
        <v>7.013888888888889E-2</v>
      </c>
      <c r="G245" s="8" t="str">
        <f>TEXT(Hospital_Emergency_Room_Data[[#This Row],[Patient Admission Date]],"dddd")</f>
        <v>Monday</v>
      </c>
      <c r="H245" t="s">
        <v>41</v>
      </c>
      <c r="I245">
        <v>42</v>
      </c>
      <c r="J245" s="5" t="s">
        <v>9223</v>
      </c>
      <c r="K245" t="s">
        <v>8</v>
      </c>
      <c r="L245" t="s">
        <v>13</v>
      </c>
      <c r="M245" t="s">
        <v>9209</v>
      </c>
      <c r="O245">
        <v>20</v>
      </c>
      <c r="P245" t="s">
        <v>9226</v>
      </c>
      <c r="Q245">
        <v>24</v>
      </c>
      <c r="R245">
        <v>1</v>
      </c>
      <c r="S245" t="s">
        <v>9258</v>
      </c>
      <c r="T245" t="s">
        <v>9264</v>
      </c>
      <c r="U245" t="s">
        <v>9282</v>
      </c>
      <c r="V245" t="str" cm="1">
        <f t="array" ref="V245">_xlfn.IFS(Hospital_Emergency_Room_Data[[#This Row],[Day]]&lt;=10,"Start(1-10)",Hospital_Emergency_Room_Data[[#This Row],[Day]]&lt;=20,"Middle(11-20)",Hospital_Emergency_Room_Data[[#This Row],[Day]]&gt;20,"End(21-30)")</f>
        <v>End(21-30)</v>
      </c>
    </row>
    <row r="246" spans="1:22">
      <c r="A246">
        <v>156041460</v>
      </c>
      <c r="B246" t="s">
        <v>267</v>
      </c>
      <c r="C246" s="1">
        <v>45444</v>
      </c>
      <c r="D246" t="str">
        <f>TEXT(Hospital_Emergency_Room_Data[[#This Row],[Patient Admission Date]],"mmm")</f>
        <v>Jun</v>
      </c>
      <c r="E246">
        <f>YEAR(Hospital_Emergency_Room_Data[[#This Row],[Patient Admission Date]])</f>
        <v>2024</v>
      </c>
      <c r="F246" s="2">
        <v>0.99652777777777779</v>
      </c>
      <c r="G246" s="8" t="str">
        <f>TEXT(Hospital_Emergency_Room_Data[[#This Row],[Patient Admission Date]],"dddd")</f>
        <v>Saturday</v>
      </c>
      <c r="H246" t="s">
        <v>9208</v>
      </c>
      <c r="I246">
        <v>21</v>
      </c>
      <c r="J246" s="5" t="s">
        <v>9220</v>
      </c>
      <c r="K246" t="s">
        <v>12</v>
      </c>
      <c r="L246" t="s">
        <v>9281</v>
      </c>
      <c r="M246" t="s">
        <v>9209</v>
      </c>
      <c r="N246">
        <v>10</v>
      </c>
      <c r="O246">
        <v>22</v>
      </c>
      <c r="P246" t="s">
        <v>9226</v>
      </c>
      <c r="Q246">
        <v>1</v>
      </c>
      <c r="R246">
        <v>23</v>
      </c>
      <c r="S246" t="s">
        <v>9256</v>
      </c>
      <c r="T246" t="s">
        <v>9263</v>
      </c>
      <c r="U246" t="s">
        <v>9282</v>
      </c>
      <c r="V246" t="str" cm="1">
        <f t="array" ref="V246">_xlfn.IFS(Hospital_Emergency_Room_Data[[#This Row],[Day]]&lt;=10,"Start(1-10)",Hospital_Emergency_Room_Data[[#This Row],[Day]]&lt;=20,"Middle(11-20)",Hospital_Emergency_Room_Data[[#This Row],[Day]]&gt;20,"End(21-30)")</f>
        <v>Start(1-10)</v>
      </c>
    </row>
    <row r="247" spans="1:22">
      <c r="A247">
        <v>404617141</v>
      </c>
      <c r="B247" t="s">
        <v>268</v>
      </c>
      <c r="C247" s="1">
        <v>45320</v>
      </c>
      <c r="D247" t="str">
        <f>TEXT(Hospital_Emergency_Room_Data[[#This Row],[Patient Admission Date]],"mmm")</f>
        <v>Jan</v>
      </c>
      <c r="E247">
        <f>YEAR(Hospital_Emergency_Room_Data[[#This Row],[Patient Admission Date]])</f>
        <v>2024</v>
      </c>
      <c r="F247" s="2">
        <v>0.32916666666666666</v>
      </c>
      <c r="G247" s="8" t="str">
        <f>TEXT(Hospital_Emergency_Room_Data[[#This Row],[Patient Admission Date]],"dddd")</f>
        <v>Monday</v>
      </c>
      <c r="H247" t="s">
        <v>41</v>
      </c>
      <c r="I247">
        <v>46</v>
      </c>
      <c r="J247" s="5" t="s">
        <v>9219</v>
      </c>
      <c r="K247" t="s">
        <v>10</v>
      </c>
      <c r="L247" t="s">
        <v>16</v>
      </c>
      <c r="M247" t="s">
        <v>9210</v>
      </c>
      <c r="O247">
        <v>47</v>
      </c>
      <c r="P247" t="s">
        <v>9225</v>
      </c>
      <c r="Q247">
        <v>29</v>
      </c>
      <c r="R247">
        <v>7</v>
      </c>
      <c r="S247" t="s">
        <v>9255</v>
      </c>
      <c r="T247" t="s">
        <v>9264</v>
      </c>
      <c r="U247" t="s">
        <v>9283</v>
      </c>
      <c r="V247" t="str" cm="1">
        <f t="array" ref="V247">_xlfn.IFS(Hospital_Emergency_Room_Data[[#This Row],[Day]]&lt;=10,"Start(1-10)",Hospital_Emergency_Room_Data[[#This Row],[Day]]&lt;=20,"Middle(11-20)",Hospital_Emergency_Room_Data[[#This Row],[Day]]&gt;20,"End(21-30)")</f>
        <v>End(21-30)</v>
      </c>
    </row>
    <row r="248" spans="1:22">
      <c r="A248">
        <v>310752760</v>
      </c>
      <c r="B248" t="s">
        <v>269</v>
      </c>
      <c r="C248" s="1">
        <v>45445</v>
      </c>
      <c r="D248" t="str">
        <f>TEXT(Hospital_Emergency_Room_Data[[#This Row],[Patient Admission Date]],"mmm")</f>
        <v>Jun</v>
      </c>
      <c r="E248">
        <f>YEAR(Hospital_Emergency_Room_Data[[#This Row],[Patient Admission Date]])</f>
        <v>2024</v>
      </c>
      <c r="F248" s="2">
        <v>0.24444444444444444</v>
      </c>
      <c r="G248" s="8" t="str">
        <f>TEXT(Hospital_Emergency_Room_Data[[#This Row],[Patient Admission Date]],"dddd")</f>
        <v>Sunday</v>
      </c>
      <c r="H248" t="s">
        <v>9208</v>
      </c>
      <c r="I248">
        <v>78</v>
      </c>
      <c r="J248" s="5" t="s">
        <v>9222</v>
      </c>
      <c r="K248" t="s">
        <v>29</v>
      </c>
      <c r="L248" t="s">
        <v>13</v>
      </c>
      <c r="M248" t="s">
        <v>9209</v>
      </c>
      <c r="N248">
        <v>7</v>
      </c>
      <c r="O248">
        <v>59</v>
      </c>
      <c r="P248" t="s">
        <v>9225</v>
      </c>
      <c r="Q248">
        <v>2</v>
      </c>
      <c r="R248">
        <v>5</v>
      </c>
      <c r="S248" t="s">
        <v>9258</v>
      </c>
      <c r="T248" t="s">
        <v>9263</v>
      </c>
      <c r="U248" t="s">
        <v>9283</v>
      </c>
      <c r="V248" t="str" cm="1">
        <f t="array" ref="V248">_xlfn.IFS(Hospital_Emergency_Room_Data[[#This Row],[Day]]&lt;=10,"Start(1-10)",Hospital_Emergency_Room_Data[[#This Row],[Day]]&lt;=20,"Middle(11-20)",Hospital_Emergency_Room_Data[[#This Row],[Day]]&gt;20,"End(21-30)")</f>
        <v>Start(1-10)</v>
      </c>
    </row>
    <row r="249" spans="1:22">
      <c r="A249">
        <v>797107600</v>
      </c>
      <c r="B249" t="s">
        <v>270</v>
      </c>
      <c r="C249" s="1">
        <v>45340</v>
      </c>
      <c r="D249" t="str">
        <f>TEXT(Hospital_Emergency_Room_Data[[#This Row],[Patient Admission Date]],"mmm")</f>
        <v>Feb</v>
      </c>
      <c r="E249">
        <f>YEAR(Hospital_Emergency_Room_Data[[#This Row],[Patient Admission Date]])</f>
        <v>2024</v>
      </c>
      <c r="F249" s="2">
        <v>0.48680555555555555</v>
      </c>
      <c r="G249" s="8" t="str">
        <f>TEXT(Hospital_Emergency_Room_Data[[#This Row],[Patient Admission Date]],"dddd")</f>
        <v>Sunday</v>
      </c>
      <c r="H249" t="s">
        <v>9208</v>
      </c>
      <c r="I249">
        <v>1</v>
      </c>
      <c r="J249" s="5" t="s">
        <v>9218</v>
      </c>
      <c r="K249" t="s">
        <v>21</v>
      </c>
      <c r="L249" t="s">
        <v>9281</v>
      </c>
      <c r="M249" t="s">
        <v>9209</v>
      </c>
      <c r="N249">
        <v>9</v>
      </c>
      <c r="O249">
        <v>28</v>
      </c>
      <c r="P249" t="s">
        <v>9226</v>
      </c>
      <c r="Q249">
        <v>18</v>
      </c>
      <c r="R249">
        <v>11</v>
      </c>
      <c r="S249" t="s">
        <v>9255</v>
      </c>
      <c r="T249" t="s">
        <v>9262</v>
      </c>
      <c r="U249" t="s">
        <v>9282</v>
      </c>
      <c r="V249" t="str" cm="1">
        <f t="array" ref="V249">_xlfn.IFS(Hospital_Emergency_Room_Data[[#This Row],[Day]]&lt;=10,"Start(1-10)",Hospital_Emergency_Room_Data[[#This Row],[Day]]&lt;=20,"Middle(11-20)",Hospital_Emergency_Room_Data[[#This Row],[Day]]&gt;20,"End(21-30)")</f>
        <v>Middle(11-20)</v>
      </c>
    </row>
    <row r="250" spans="1:22">
      <c r="A250">
        <v>110779670</v>
      </c>
      <c r="B250" t="s">
        <v>271</v>
      </c>
      <c r="C250" s="1">
        <v>45270</v>
      </c>
      <c r="D250" t="str">
        <f>TEXT(Hospital_Emergency_Room_Data[[#This Row],[Patient Admission Date]],"mmm")</f>
        <v>Dec</v>
      </c>
      <c r="E250">
        <f>YEAR(Hospital_Emergency_Room_Data[[#This Row],[Patient Admission Date]])</f>
        <v>2023</v>
      </c>
      <c r="F250" s="2">
        <v>0.19375000000000001</v>
      </c>
      <c r="G250" s="8" t="str">
        <f>TEXT(Hospital_Emergency_Room_Data[[#This Row],[Patient Admission Date]],"dddd")</f>
        <v>Sunday</v>
      </c>
      <c r="H250" t="s">
        <v>9208</v>
      </c>
      <c r="I250">
        <v>36</v>
      </c>
      <c r="J250" s="5" t="s">
        <v>9223</v>
      </c>
      <c r="K250" t="s">
        <v>12</v>
      </c>
      <c r="L250" t="s">
        <v>16</v>
      </c>
      <c r="M250" t="s">
        <v>9210</v>
      </c>
      <c r="O250">
        <v>42</v>
      </c>
      <c r="P250" t="s">
        <v>9225</v>
      </c>
      <c r="Q250">
        <v>10</v>
      </c>
      <c r="R250">
        <v>4</v>
      </c>
      <c r="S250" t="s">
        <v>9258</v>
      </c>
      <c r="T250" t="s">
        <v>9265</v>
      </c>
      <c r="U250" t="s">
        <v>9300</v>
      </c>
      <c r="V250" t="str" cm="1">
        <f t="array" ref="V250">_xlfn.IFS(Hospital_Emergency_Room_Data[[#This Row],[Day]]&lt;=10,"Start(1-10)",Hospital_Emergency_Room_Data[[#This Row],[Day]]&lt;=20,"Middle(11-20)",Hospital_Emergency_Room_Data[[#This Row],[Day]]&gt;20,"End(21-30)")</f>
        <v>Start(1-10)</v>
      </c>
    </row>
    <row r="251" spans="1:22">
      <c r="A251">
        <v>556925924</v>
      </c>
      <c r="B251" t="s">
        <v>272</v>
      </c>
      <c r="C251" s="1">
        <v>45536</v>
      </c>
      <c r="D251" t="str">
        <f>TEXT(Hospital_Emergency_Room_Data[[#This Row],[Patient Admission Date]],"mmm")</f>
        <v>Sep</v>
      </c>
      <c r="E251">
        <f>YEAR(Hospital_Emergency_Room_Data[[#This Row],[Patient Admission Date]])</f>
        <v>2024</v>
      </c>
      <c r="F251" s="2">
        <v>0.56805555555555554</v>
      </c>
      <c r="G251" s="8" t="str">
        <f>TEXT(Hospital_Emergency_Room_Data[[#This Row],[Patient Admission Date]],"dddd")</f>
        <v>Sunday</v>
      </c>
      <c r="H251" t="s">
        <v>41</v>
      </c>
      <c r="I251">
        <v>37</v>
      </c>
      <c r="J251" s="5" t="s">
        <v>9223</v>
      </c>
      <c r="K251" t="s">
        <v>32</v>
      </c>
      <c r="L251" t="s">
        <v>9281</v>
      </c>
      <c r="M251" t="s">
        <v>9209</v>
      </c>
      <c r="O251">
        <v>52</v>
      </c>
      <c r="P251" t="s">
        <v>9225</v>
      </c>
      <c r="Q251">
        <v>1</v>
      </c>
      <c r="R251">
        <v>13</v>
      </c>
      <c r="S251" t="s">
        <v>9257</v>
      </c>
      <c r="T251" t="s">
        <v>9263</v>
      </c>
      <c r="U251" t="s">
        <v>9283</v>
      </c>
      <c r="V251" t="str" cm="1">
        <f t="array" ref="V251">_xlfn.IFS(Hospital_Emergency_Room_Data[[#This Row],[Day]]&lt;=10,"Start(1-10)",Hospital_Emergency_Room_Data[[#This Row],[Day]]&lt;=20,"Middle(11-20)",Hospital_Emergency_Room_Data[[#This Row],[Day]]&gt;20,"End(21-30)")</f>
        <v>Start(1-10)</v>
      </c>
    </row>
    <row r="252" spans="1:22">
      <c r="A252">
        <v>298107060</v>
      </c>
      <c r="B252" t="s">
        <v>273</v>
      </c>
      <c r="C252" s="1">
        <v>45184</v>
      </c>
      <c r="D252" t="str">
        <f>TEXT(Hospital_Emergency_Room_Data[[#This Row],[Patient Admission Date]],"mmm")</f>
        <v>Sep</v>
      </c>
      <c r="E252">
        <f>YEAR(Hospital_Emergency_Room_Data[[#This Row],[Patient Admission Date]])</f>
        <v>2023</v>
      </c>
      <c r="F252" s="2">
        <v>0.54791666666666672</v>
      </c>
      <c r="G252" s="8" t="str">
        <f>TEXT(Hospital_Emergency_Room_Data[[#This Row],[Patient Admission Date]],"dddd")</f>
        <v>Friday</v>
      </c>
      <c r="H252" t="s">
        <v>41</v>
      </c>
      <c r="I252">
        <v>34</v>
      </c>
      <c r="J252" s="5" t="s">
        <v>9223</v>
      </c>
      <c r="K252" t="s">
        <v>12</v>
      </c>
      <c r="L252" t="s">
        <v>16</v>
      </c>
      <c r="M252" t="s">
        <v>9210</v>
      </c>
      <c r="O252">
        <v>15</v>
      </c>
      <c r="P252" t="s">
        <v>9226</v>
      </c>
      <c r="Q252">
        <v>15</v>
      </c>
      <c r="R252">
        <v>13</v>
      </c>
      <c r="S252" t="s">
        <v>9257</v>
      </c>
      <c r="T252" t="s">
        <v>9262</v>
      </c>
      <c r="U252" t="s">
        <v>9282</v>
      </c>
      <c r="V252" t="str" cm="1">
        <f t="array" ref="V252">_xlfn.IFS(Hospital_Emergency_Room_Data[[#This Row],[Day]]&lt;=10,"Start(1-10)",Hospital_Emergency_Room_Data[[#This Row],[Day]]&lt;=20,"Middle(11-20)",Hospital_Emergency_Room_Data[[#This Row],[Day]]&gt;20,"End(21-30)")</f>
        <v>Middle(11-20)</v>
      </c>
    </row>
    <row r="253" spans="1:22">
      <c r="A253">
        <v>490078452</v>
      </c>
      <c r="B253" t="s">
        <v>274</v>
      </c>
      <c r="C253" s="1">
        <v>45063</v>
      </c>
      <c r="D253" t="str">
        <f>TEXT(Hospital_Emergency_Room_Data[[#This Row],[Patient Admission Date]],"mmm")</f>
        <v>May</v>
      </c>
      <c r="E253">
        <f>YEAR(Hospital_Emergency_Room_Data[[#This Row],[Patient Admission Date]])</f>
        <v>2023</v>
      </c>
      <c r="F253" s="2">
        <v>0.29305555555555557</v>
      </c>
      <c r="G253" s="8" t="str">
        <f>TEXT(Hospital_Emergency_Room_Data[[#This Row],[Patient Admission Date]],"dddd")</f>
        <v>Wednesday</v>
      </c>
      <c r="H253" t="s">
        <v>9208</v>
      </c>
      <c r="I253">
        <v>1</v>
      </c>
      <c r="J253" s="5" t="s">
        <v>9218</v>
      </c>
      <c r="K253" t="s">
        <v>21</v>
      </c>
      <c r="L253" t="s">
        <v>9281</v>
      </c>
      <c r="M253" t="s">
        <v>9209</v>
      </c>
      <c r="N253">
        <v>10</v>
      </c>
      <c r="O253">
        <v>48</v>
      </c>
      <c r="P253" t="s">
        <v>9225</v>
      </c>
      <c r="Q253">
        <v>17</v>
      </c>
      <c r="R253">
        <v>7</v>
      </c>
      <c r="S253" t="s">
        <v>9255</v>
      </c>
      <c r="T253" t="s">
        <v>9262</v>
      </c>
      <c r="U253" t="s">
        <v>9283</v>
      </c>
      <c r="V253" t="str" cm="1">
        <f t="array" ref="V253">_xlfn.IFS(Hospital_Emergency_Room_Data[[#This Row],[Day]]&lt;=10,"Start(1-10)",Hospital_Emergency_Room_Data[[#This Row],[Day]]&lt;=20,"Middle(11-20)",Hospital_Emergency_Room_Data[[#This Row],[Day]]&gt;20,"End(21-30)")</f>
        <v>Middle(11-20)</v>
      </c>
    </row>
    <row r="254" spans="1:22">
      <c r="A254">
        <v>172886642</v>
      </c>
      <c r="B254" t="s">
        <v>275</v>
      </c>
      <c r="C254" s="1">
        <v>45482</v>
      </c>
      <c r="D254" t="str">
        <f>TEXT(Hospital_Emergency_Room_Data[[#This Row],[Patient Admission Date]],"mmm")</f>
        <v>Jul</v>
      </c>
      <c r="E254">
        <f>YEAR(Hospital_Emergency_Room_Data[[#This Row],[Patient Admission Date]])</f>
        <v>2024</v>
      </c>
      <c r="F254" s="2">
        <v>0.48819444444444443</v>
      </c>
      <c r="G254" s="8" t="str">
        <f>TEXT(Hospital_Emergency_Room_Data[[#This Row],[Patient Admission Date]],"dddd")</f>
        <v>Tuesday</v>
      </c>
      <c r="H254" t="s">
        <v>9208</v>
      </c>
      <c r="I254">
        <v>53</v>
      </c>
      <c r="J254" s="5" t="s">
        <v>9219</v>
      </c>
      <c r="K254" t="s">
        <v>12</v>
      </c>
      <c r="L254" t="s">
        <v>13</v>
      </c>
      <c r="M254" t="s">
        <v>9210</v>
      </c>
      <c r="N254">
        <v>8</v>
      </c>
      <c r="O254">
        <v>42</v>
      </c>
      <c r="P254" t="s">
        <v>9225</v>
      </c>
      <c r="Q254">
        <v>9</v>
      </c>
      <c r="R254">
        <v>11</v>
      </c>
      <c r="S254" t="s">
        <v>9255</v>
      </c>
      <c r="T254" t="s">
        <v>9265</v>
      </c>
      <c r="U254" t="s">
        <v>9300</v>
      </c>
      <c r="V254" t="str" cm="1">
        <f t="array" ref="V254">_xlfn.IFS(Hospital_Emergency_Room_Data[[#This Row],[Day]]&lt;=10,"Start(1-10)",Hospital_Emergency_Room_Data[[#This Row],[Day]]&lt;=20,"Middle(11-20)",Hospital_Emergency_Room_Data[[#This Row],[Day]]&gt;20,"End(21-30)")</f>
        <v>Start(1-10)</v>
      </c>
    </row>
    <row r="255" spans="1:22">
      <c r="A255">
        <v>864612647</v>
      </c>
      <c r="B255" t="s">
        <v>276</v>
      </c>
      <c r="C255" s="1">
        <v>45545</v>
      </c>
      <c r="D255" t="str">
        <f>TEXT(Hospital_Emergency_Room_Data[[#This Row],[Patient Admission Date]],"mmm")</f>
        <v>Sep</v>
      </c>
      <c r="E255">
        <f>YEAR(Hospital_Emergency_Room_Data[[#This Row],[Patient Admission Date]])</f>
        <v>2024</v>
      </c>
      <c r="F255" s="2">
        <v>0.86458333333333337</v>
      </c>
      <c r="G255" s="8" t="str">
        <f>TEXT(Hospital_Emergency_Room_Data[[#This Row],[Patient Admission Date]],"dddd")</f>
        <v>Tuesday</v>
      </c>
      <c r="H255" t="s">
        <v>9208</v>
      </c>
      <c r="I255">
        <v>35</v>
      </c>
      <c r="J255" s="5" t="s">
        <v>9223</v>
      </c>
      <c r="K255" t="s">
        <v>21</v>
      </c>
      <c r="L255" t="s">
        <v>16</v>
      </c>
      <c r="M255" t="s">
        <v>9210</v>
      </c>
      <c r="N255">
        <v>5</v>
      </c>
      <c r="O255">
        <v>16</v>
      </c>
      <c r="P255" t="s">
        <v>9226</v>
      </c>
      <c r="Q255">
        <v>10</v>
      </c>
      <c r="R255">
        <v>20</v>
      </c>
      <c r="S255" t="s">
        <v>9256</v>
      </c>
      <c r="T255" t="s">
        <v>9265</v>
      </c>
      <c r="U255" t="s">
        <v>9282</v>
      </c>
      <c r="V255" t="str" cm="1">
        <f t="array" ref="V255">_xlfn.IFS(Hospital_Emergency_Room_Data[[#This Row],[Day]]&lt;=10,"Start(1-10)",Hospital_Emergency_Room_Data[[#This Row],[Day]]&lt;=20,"Middle(11-20)",Hospital_Emergency_Room_Data[[#This Row],[Day]]&gt;20,"End(21-30)")</f>
        <v>Start(1-10)</v>
      </c>
    </row>
    <row r="256" spans="1:22">
      <c r="A256">
        <v>131716388</v>
      </c>
      <c r="B256" t="s">
        <v>277</v>
      </c>
      <c r="C256" s="1">
        <v>45220</v>
      </c>
      <c r="D256" t="str">
        <f>TEXT(Hospital_Emergency_Room_Data[[#This Row],[Patient Admission Date]],"mmm")</f>
        <v>Oct</v>
      </c>
      <c r="E256">
        <f>YEAR(Hospital_Emergency_Room_Data[[#This Row],[Patient Admission Date]])</f>
        <v>2023</v>
      </c>
      <c r="F256" s="2">
        <v>0.77916666666666667</v>
      </c>
      <c r="G256" s="8" t="str">
        <f>TEXT(Hospital_Emergency_Room_Data[[#This Row],[Patient Admission Date]],"dddd")</f>
        <v>Saturday</v>
      </c>
      <c r="H256" t="s">
        <v>9208</v>
      </c>
      <c r="I256">
        <v>60</v>
      </c>
      <c r="J256" s="5" t="s">
        <v>9217</v>
      </c>
      <c r="K256" t="s">
        <v>8</v>
      </c>
      <c r="L256" t="s">
        <v>16</v>
      </c>
      <c r="M256" t="s">
        <v>9209</v>
      </c>
      <c r="O256">
        <v>16</v>
      </c>
      <c r="P256" t="s">
        <v>9226</v>
      </c>
      <c r="Q256">
        <v>21</v>
      </c>
      <c r="R256">
        <v>18</v>
      </c>
      <c r="S256" t="s">
        <v>9256</v>
      </c>
      <c r="T256" t="s">
        <v>9262</v>
      </c>
      <c r="U256" t="s">
        <v>9282</v>
      </c>
      <c r="V256" t="str" cm="1">
        <f t="array" ref="V256">_xlfn.IFS(Hospital_Emergency_Room_Data[[#This Row],[Day]]&lt;=10,"Start(1-10)",Hospital_Emergency_Room_Data[[#This Row],[Day]]&lt;=20,"Middle(11-20)",Hospital_Emergency_Room_Data[[#This Row],[Day]]&gt;20,"End(21-30)")</f>
        <v>End(21-30)</v>
      </c>
    </row>
    <row r="257" spans="1:22">
      <c r="A257">
        <v>462373053</v>
      </c>
      <c r="B257" t="s">
        <v>278</v>
      </c>
      <c r="C257" s="1">
        <v>45415</v>
      </c>
      <c r="D257" t="str">
        <f>TEXT(Hospital_Emergency_Room_Data[[#This Row],[Patient Admission Date]],"mmm")</f>
        <v>May</v>
      </c>
      <c r="E257">
        <f>YEAR(Hospital_Emergency_Room_Data[[#This Row],[Patient Admission Date]])</f>
        <v>2024</v>
      </c>
      <c r="F257" s="2">
        <v>0.67638888888888893</v>
      </c>
      <c r="G257" s="8" t="str">
        <f>TEXT(Hospital_Emergency_Room_Data[[#This Row],[Patient Admission Date]],"dddd")</f>
        <v>Friday</v>
      </c>
      <c r="H257" t="s">
        <v>9208</v>
      </c>
      <c r="I257">
        <v>41</v>
      </c>
      <c r="J257" s="5" t="s">
        <v>9223</v>
      </c>
      <c r="K257" t="s">
        <v>32</v>
      </c>
      <c r="L257" t="s">
        <v>9281</v>
      </c>
      <c r="M257" t="s">
        <v>9210</v>
      </c>
      <c r="O257">
        <v>23</v>
      </c>
      <c r="P257" t="s">
        <v>9226</v>
      </c>
      <c r="Q257">
        <v>3</v>
      </c>
      <c r="R257">
        <v>16</v>
      </c>
      <c r="S257" t="s">
        <v>9257</v>
      </c>
      <c r="T257" t="s">
        <v>9263</v>
      </c>
      <c r="U257" t="s">
        <v>9282</v>
      </c>
      <c r="V257" t="str" cm="1">
        <f t="array" ref="V257">_xlfn.IFS(Hospital_Emergency_Room_Data[[#This Row],[Day]]&lt;=10,"Start(1-10)",Hospital_Emergency_Room_Data[[#This Row],[Day]]&lt;=20,"Middle(11-20)",Hospital_Emergency_Room_Data[[#This Row],[Day]]&gt;20,"End(21-30)")</f>
        <v>Start(1-10)</v>
      </c>
    </row>
    <row r="258" spans="1:22">
      <c r="A258">
        <v>353112559</v>
      </c>
      <c r="B258" t="s">
        <v>279</v>
      </c>
      <c r="C258" s="1">
        <v>45262</v>
      </c>
      <c r="D258" t="str">
        <f>TEXT(Hospital_Emergency_Room_Data[[#This Row],[Patient Admission Date]],"mmm")</f>
        <v>Dec</v>
      </c>
      <c r="E258">
        <f>YEAR(Hospital_Emergency_Room_Data[[#This Row],[Patient Admission Date]])</f>
        <v>2023</v>
      </c>
      <c r="F258" s="2">
        <v>0.85972222222222228</v>
      </c>
      <c r="G258" s="8" t="str">
        <f>TEXT(Hospital_Emergency_Room_Data[[#This Row],[Patient Admission Date]],"dddd")</f>
        <v>Saturday</v>
      </c>
      <c r="H258" t="s">
        <v>41</v>
      </c>
      <c r="I258">
        <v>49</v>
      </c>
      <c r="J258" s="5" t="s">
        <v>9219</v>
      </c>
      <c r="K258" t="s">
        <v>18</v>
      </c>
      <c r="L258" t="s">
        <v>9281</v>
      </c>
      <c r="M258" t="s">
        <v>9209</v>
      </c>
      <c r="N258">
        <v>10</v>
      </c>
      <c r="O258">
        <v>15</v>
      </c>
      <c r="P258" t="s">
        <v>9226</v>
      </c>
      <c r="Q258">
        <v>2</v>
      </c>
      <c r="R258">
        <v>20</v>
      </c>
      <c r="S258" t="s">
        <v>9256</v>
      </c>
      <c r="T258" t="s">
        <v>9263</v>
      </c>
      <c r="U258" t="s">
        <v>9282</v>
      </c>
      <c r="V258" t="str" cm="1">
        <f t="array" ref="V258">_xlfn.IFS(Hospital_Emergency_Room_Data[[#This Row],[Day]]&lt;=10,"Start(1-10)",Hospital_Emergency_Room_Data[[#This Row],[Day]]&lt;=20,"Middle(11-20)",Hospital_Emergency_Room_Data[[#This Row],[Day]]&gt;20,"End(21-30)")</f>
        <v>Start(1-10)</v>
      </c>
    </row>
    <row r="259" spans="1:22">
      <c r="A259">
        <v>130624906</v>
      </c>
      <c r="B259" t="s">
        <v>280</v>
      </c>
      <c r="C259" s="1">
        <v>45037</v>
      </c>
      <c r="D259" t="str">
        <f>TEXT(Hospital_Emergency_Room_Data[[#This Row],[Patient Admission Date]],"mmm")</f>
        <v>Apr</v>
      </c>
      <c r="E259">
        <f>YEAR(Hospital_Emergency_Room_Data[[#This Row],[Patient Admission Date]])</f>
        <v>2023</v>
      </c>
      <c r="F259" s="2">
        <v>0.11388888888888889</v>
      </c>
      <c r="G259" s="8" t="str">
        <f>TEXT(Hospital_Emergency_Room_Data[[#This Row],[Patient Admission Date]],"dddd")</f>
        <v>Friday</v>
      </c>
      <c r="H259" t="s">
        <v>41</v>
      </c>
      <c r="I259">
        <v>50</v>
      </c>
      <c r="J259" s="5" t="s">
        <v>9219</v>
      </c>
      <c r="K259" t="s">
        <v>8</v>
      </c>
      <c r="L259" t="s">
        <v>9281</v>
      </c>
      <c r="M259" t="s">
        <v>9209</v>
      </c>
      <c r="O259">
        <v>15</v>
      </c>
      <c r="P259" t="s">
        <v>9226</v>
      </c>
      <c r="Q259">
        <v>21</v>
      </c>
      <c r="R259">
        <v>2</v>
      </c>
      <c r="S259" t="s">
        <v>9258</v>
      </c>
      <c r="T259" t="s">
        <v>9262</v>
      </c>
      <c r="U259" t="s">
        <v>9282</v>
      </c>
      <c r="V259" t="str" cm="1">
        <f t="array" ref="V259">_xlfn.IFS(Hospital_Emergency_Room_Data[[#This Row],[Day]]&lt;=10,"Start(1-10)",Hospital_Emergency_Room_Data[[#This Row],[Day]]&lt;=20,"Middle(11-20)",Hospital_Emergency_Room_Data[[#This Row],[Day]]&gt;20,"End(21-30)")</f>
        <v>End(21-30)</v>
      </c>
    </row>
    <row r="260" spans="1:22">
      <c r="A260">
        <v>306598935</v>
      </c>
      <c r="B260" t="s">
        <v>281</v>
      </c>
      <c r="C260" s="1">
        <v>45486</v>
      </c>
      <c r="D260" t="str">
        <f>TEXT(Hospital_Emergency_Room_Data[[#This Row],[Patient Admission Date]],"mmm")</f>
        <v>Jul</v>
      </c>
      <c r="E260">
        <f>YEAR(Hospital_Emergency_Room_Data[[#This Row],[Patient Admission Date]])</f>
        <v>2024</v>
      </c>
      <c r="F260" s="2">
        <v>0.2013888888888889</v>
      </c>
      <c r="G260" s="8" t="str">
        <f>TEXT(Hospital_Emergency_Room_Data[[#This Row],[Patient Admission Date]],"dddd")</f>
        <v>Saturday</v>
      </c>
      <c r="H260" t="s">
        <v>9208</v>
      </c>
      <c r="I260">
        <v>44</v>
      </c>
      <c r="J260" s="5" t="s">
        <v>9223</v>
      </c>
      <c r="K260" t="s">
        <v>10</v>
      </c>
      <c r="L260" t="s">
        <v>96</v>
      </c>
      <c r="M260" t="s">
        <v>9210</v>
      </c>
      <c r="O260">
        <v>39</v>
      </c>
      <c r="P260" t="s">
        <v>9225</v>
      </c>
      <c r="Q260">
        <v>13</v>
      </c>
      <c r="R260">
        <v>4</v>
      </c>
      <c r="S260" t="s">
        <v>9258</v>
      </c>
      <c r="T260" t="s">
        <v>9265</v>
      </c>
      <c r="U260" t="s">
        <v>9300</v>
      </c>
      <c r="V260" t="str" cm="1">
        <f t="array" ref="V260">_xlfn.IFS(Hospital_Emergency_Room_Data[[#This Row],[Day]]&lt;=10,"Start(1-10)",Hospital_Emergency_Room_Data[[#This Row],[Day]]&lt;=20,"Middle(11-20)",Hospital_Emergency_Room_Data[[#This Row],[Day]]&gt;20,"End(21-30)")</f>
        <v>Middle(11-20)</v>
      </c>
    </row>
    <row r="261" spans="1:22">
      <c r="A261">
        <v>249323203</v>
      </c>
      <c r="B261" t="s">
        <v>282</v>
      </c>
      <c r="C261" s="1">
        <v>45038</v>
      </c>
      <c r="D261" t="str">
        <f>TEXT(Hospital_Emergency_Room_Data[[#This Row],[Patient Admission Date]],"mmm")</f>
        <v>Apr</v>
      </c>
      <c r="E261">
        <f>YEAR(Hospital_Emergency_Room_Data[[#This Row],[Patient Admission Date]])</f>
        <v>2023</v>
      </c>
      <c r="F261" s="2">
        <v>0.52083333333333337</v>
      </c>
      <c r="G261" s="8" t="str">
        <f>TEXT(Hospital_Emergency_Room_Data[[#This Row],[Patient Admission Date]],"dddd")</f>
        <v>Saturday</v>
      </c>
      <c r="H261" t="s">
        <v>41</v>
      </c>
      <c r="I261">
        <v>50</v>
      </c>
      <c r="J261" s="5" t="s">
        <v>9219</v>
      </c>
      <c r="K261" t="s">
        <v>21</v>
      </c>
      <c r="L261" t="s">
        <v>9281</v>
      </c>
      <c r="M261" t="s">
        <v>9209</v>
      </c>
      <c r="O261">
        <v>24</v>
      </c>
      <c r="P261" t="s">
        <v>9226</v>
      </c>
      <c r="Q261">
        <v>22</v>
      </c>
      <c r="R261">
        <v>12</v>
      </c>
      <c r="S261" t="s">
        <v>9257</v>
      </c>
      <c r="T261" t="s">
        <v>9264</v>
      </c>
      <c r="U261" t="s">
        <v>9282</v>
      </c>
      <c r="V261" t="str" cm="1">
        <f t="array" ref="V261">_xlfn.IFS(Hospital_Emergency_Room_Data[[#This Row],[Day]]&lt;=10,"Start(1-10)",Hospital_Emergency_Room_Data[[#This Row],[Day]]&lt;=20,"Middle(11-20)",Hospital_Emergency_Room_Data[[#This Row],[Day]]&gt;20,"End(21-30)")</f>
        <v>End(21-30)</v>
      </c>
    </row>
    <row r="262" spans="1:22">
      <c r="A262">
        <v>262694482</v>
      </c>
      <c r="B262" t="s">
        <v>283</v>
      </c>
      <c r="C262" s="1">
        <v>45018</v>
      </c>
      <c r="D262" t="str">
        <f>TEXT(Hospital_Emergency_Room_Data[[#This Row],[Patient Admission Date]],"mmm")</f>
        <v>Apr</v>
      </c>
      <c r="E262">
        <f>YEAR(Hospital_Emergency_Room_Data[[#This Row],[Patient Admission Date]])</f>
        <v>2023</v>
      </c>
      <c r="F262" s="2">
        <v>0.21180555555555555</v>
      </c>
      <c r="G262" s="8" t="str">
        <f>TEXT(Hospital_Emergency_Room_Data[[#This Row],[Patient Admission Date]],"dddd")</f>
        <v>Sunday</v>
      </c>
      <c r="H262" t="s">
        <v>9208</v>
      </c>
      <c r="I262">
        <v>38</v>
      </c>
      <c r="J262" s="5" t="s">
        <v>9223</v>
      </c>
      <c r="K262" t="s">
        <v>32</v>
      </c>
      <c r="L262" t="s">
        <v>25</v>
      </c>
      <c r="M262" t="s">
        <v>9210</v>
      </c>
      <c r="O262">
        <v>14</v>
      </c>
      <c r="P262" t="s">
        <v>9226</v>
      </c>
      <c r="Q262">
        <v>2</v>
      </c>
      <c r="R262">
        <v>5</v>
      </c>
      <c r="S262" t="s">
        <v>9258</v>
      </c>
      <c r="T262" t="s">
        <v>9263</v>
      </c>
      <c r="U262" t="s">
        <v>9282</v>
      </c>
      <c r="V262" t="str" cm="1">
        <f t="array" ref="V262">_xlfn.IFS(Hospital_Emergency_Room_Data[[#This Row],[Day]]&lt;=10,"Start(1-10)",Hospital_Emergency_Room_Data[[#This Row],[Day]]&lt;=20,"Middle(11-20)",Hospital_Emergency_Room_Data[[#This Row],[Day]]&gt;20,"End(21-30)")</f>
        <v>Start(1-10)</v>
      </c>
    </row>
    <row r="263" spans="1:22">
      <c r="A263">
        <v>510695252</v>
      </c>
      <c r="B263" t="s">
        <v>284</v>
      </c>
      <c r="C263" s="1">
        <v>45058</v>
      </c>
      <c r="D263" t="str">
        <f>TEXT(Hospital_Emergency_Room_Data[[#This Row],[Patient Admission Date]],"mmm")</f>
        <v>May</v>
      </c>
      <c r="E263">
        <f>YEAR(Hospital_Emergency_Room_Data[[#This Row],[Patient Admission Date]])</f>
        <v>2023</v>
      </c>
      <c r="F263" s="2">
        <v>0.70277777777777772</v>
      </c>
      <c r="G263" s="8" t="str">
        <f>TEXT(Hospital_Emergency_Room_Data[[#This Row],[Patient Admission Date]],"dddd")</f>
        <v>Friday</v>
      </c>
      <c r="H263" t="s">
        <v>9208</v>
      </c>
      <c r="I263">
        <v>51</v>
      </c>
      <c r="J263" s="5" t="s">
        <v>9219</v>
      </c>
      <c r="K263" t="s">
        <v>8</v>
      </c>
      <c r="L263" t="s">
        <v>9281</v>
      </c>
      <c r="M263" t="s">
        <v>9210</v>
      </c>
      <c r="O263">
        <v>33</v>
      </c>
      <c r="P263" t="s">
        <v>9225</v>
      </c>
      <c r="Q263">
        <v>12</v>
      </c>
      <c r="R263">
        <v>16</v>
      </c>
      <c r="S263" t="s">
        <v>9257</v>
      </c>
      <c r="T263" t="s">
        <v>9265</v>
      </c>
      <c r="U263" t="s">
        <v>9300</v>
      </c>
      <c r="V263" t="str" cm="1">
        <f t="array" ref="V263">_xlfn.IFS(Hospital_Emergency_Room_Data[[#This Row],[Day]]&lt;=10,"Start(1-10)",Hospital_Emergency_Room_Data[[#This Row],[Day]]&lt;=20,"Middle(11-20)",Hospital_Emergency_Room_Data[[#This Row],[Day]]&gt;20,"End(21-30)")</f>
        <v>Middle(11-20)</v>
      </c>
    </row>
    <row r="264" spans="1:22">
      <c r="A264">
        <v>799212876</v>
      </c>
      <c r="B264" t="s">
        <v>285</v>
      </c>
      <c r="C264" s="1">
        <v>45441</v>
      </c>
      <c r="D264" t="str">
        <f>TEXT(Hospital_Emergency_Room_Data[[#This Row],[Patient Admission Date]],"mmm")</f>
        <v>May</v>
      </c>
      <c r="E264">
        <f>YEAR(Hospital_Emergency_Room_Data[[#This Row],[Patient Admission Date]])</f>
        <v>2024</v>
      </c>
      <c r="F264" s="2">
        <v>0.4513888888888889</v>
      </c>
      <c r="G264" s="8" t="str">
        <f>TEXT(Hospital_Emergency_Room_Data[[#This Row],[Patient Admission Date]],"dddd")</f>
        <v>Wednesday</v>
      </c>
      <c r="H264" t="s">
        <v>41</v>
      </c>
      <c r="I264">
        <v>19</v>
      </c>
      <c r="J264" s="5" t="s">
        <v>9220</v>
      </c>
      <c r="K264" t="s">
        <v>29</v>
      </c>
      <c r="L264" t="s">
        <v>9281</v>
      </c>
      <c r="M264" t="s">
        <v>9210</v>
      </c>
      <c r="O264">
        <v>39</v>
      </c>
      <c r="P264" t="s">
        <v>9225</v>
      </c>
      <c r="Q264">
        <v>29</v>
      </c>
      <c r="R264">
        <v>10</v>
      </c>
      <c r="S264" t="s">
        <v>9255</v>
      </c>
      <c r="T264" t="s">
        <v>9264</v>
      </c>
      <c r="U264" t="s">
        <v>9300</v>
      </c>
      <c r="V264" t="str" cm="1">
        <f t="array" ref="V264">_xlfn.IFS(Hospital_Emergency_Room_Data[[#This Row],[Day]]&lt;=10,"Start(1-10)",Hospital_Emergency_Room_Data[[#This Row],[Day]]&lt;=20,"Middle(11-20)",Hospital_Emergency_Room_Data[[#This Row],[Day]]&gt;20,"End(21-30)")</f>
        <v>End(21-30)</v>
      </c>
    </row>
    <row r="265" spans="1:22">
      <c r="A265">
        <v>373373790</v>
      </c>
      <c r="B265" t="s">
        <v>286</v>
      </c>
      <c r="C265" s="1">
        <v>45484</v>
      </c>
      <c r="D265" t="str">
        <f>TEXT(Hospital_Emergency_Room_Data[[#This Row],[Patient Admission Date]],"mmm")</f>
        <v>Jul</v>
      </c>
      <c r="E265">
        <f>YEAR(Hospital_Emergency_Room_Data[[#This Row],[Patient Admission Date]])</f>
        <v>2024</v>
      </c>
      <c r="F265" s="2">
        <v>0.96319444444444446</v>
      </c>
      <c r="G265" s="8" t="str">
        <f>TEXT(Hospital_Emergency_Room_Data[[#This Row],[Patient Admission Date]],"dddd")</f>
        <v>Thursday</v>
      </c>
      <c r="H265" t="s">
        <v>9208</v>
      </c>
      <c r="I265">
        <v>67</v>
      </c>
      <c r="J265" s="5" t="s">
        <v>9217</v>
      </c>
      <c r="K265" t="s">
        <v>21</v>
      </c>
      <c r="L265" t="s">
        <v>9281</v>
      </c>
      <c r="M265" t="s">
        <v>9209</v>
      </c>
      <c r="N265">
        <v>3</v>
      </c>
      <c r="O265">
        <v>56</v>
      </c>
      <c r="P265" t="s">
        <v>9225</v>
      </c>
      <c r="Q265">
        <v>11</v>
      </c>
      <c r="R265">
        <v>23</v>
      </c>
      <c r="S265" t="s">
        <v>9256</v>
      </c>
      <c r="T265" t="s">
        <v>9265</v>
      </c>
      <c r="U265" t="s">
        <v>9283</v>
      </c>
      <c r="V265" t="str" cm="1">
        <f t="array" ref="V265">_xlfn.IFS(Hospital_Emergency_Room_Data[[#This Row],[Day]]&lt;=10,"Start(1-10)",Hospital_Emergency_Room_Data[[#This Row],[Day]]&lt;=20,"Middle(11-20)",Hospital_Emergency_Room_Data[[#This Row],[Day]]&gt;20,"End(21-30)")</f>
        <v>Middle(11-20)</v>
      </c>
    </row>
    <row r="266" spans="1:22">
      <c r="A266">
        <v>421399248</v>
      </c>
      <c r="B266" t="s">
        <v>287</v>
      </c>
      <c r="C266" s="1">
        <v>45398</v>
      </c>
      <c r="D266" t="str">
        <f>TEXT(Hospital_Emergency_Room_Data[[#This Row],[Patient Admission Date]],"mmm")</f>
        <v>Apr</v>
      </c>
      <c r="E266">
        <f>YEAR(Hospital_Emergency_Room_Data[[#This Row],[Patient Admission Date]])</f>
        <v>2024</v>
      </c>
      <c r="F266" s="2">
        <v>0.21597222222222223</v>
      </c>
      <c r="G266" s="8" t="str">
        <f>TEXT(Hospital_Emergency_Room_Data[[#This Row],[Patient Admission Date]],"dddd")</f>
        <v>Tuesday</v>
      </c>
      <c r="H266" t="s">
        <v>9208</v>
      </c>
      <c r="I266">
        <v>13</v>
      </c>
      <c r="J266" s="5" t="s">
        <v>9221</v>
      </c>
      <c r="K266" t="s">
        <v>8</v>
      </c>
      <c r="L266" t="s">
        <v>25</v>
      </c>
      <c r="M266" t="s">
        <v>9209</v>
      </c>
      <c r="N266">
        <v>8</v>
      </c>
      <c r="O266">
        <v>33</v>
      </c>
      <c r="P266" t="s">
        <v>9225</v>
      </c>
      <c r="Q266">
        <v>16</v>
      </c>
      <c r="R266">
        <v>5</v>
      </c>
      <c r="S266" t="s">
        <v>9258</v>
      </c>
      <c r="T266" t="s">
        <v>9262</v>
      </c>
      <c r="U266" t="s">
        <v>9300</v>
      </c>
      <c r="V266" t="str" cm="1">
        <f t="array" ref="V266">_xlfn.IFS(Hospital_Emergency_Room_Data[[#This Row],[Day]]&lt;=10,"Start(1-10)",Hospital_Emergency_Room_Data[[#This Row],[Day]]&lt;=20,"Middle(11-20)",Hospital_Emergency_Room_Data[[#This Row],[Day]]&gt;20,"End(21-30)")</f>
        <v>Middle(11-20)</v>
      </c>
    </row>
    <row r="267" spans="1:22">
      <c r="A267">
        <v>373707925</v>
      </c>
      <c r="B267" t="s">
        <v>288</v>
      </c>
      <c r="C267" s="1">
        <v>45328</v>
      </c>
      <c r="D267" t="str">
        <f>TEXT(Hospital_Emergency_Room_Data[[#This Row],[Patient Admission Date]],"mmm")</f>
        <v>Feb</v>
      </c>
      <c r="E267">
        <f>YEAR(Hospital_Emergency_Room_Data[[#This Row],[Patient Admission Date]])</f>
        <v>2024</v>
      </c>
      <c r="F267" s="2">
        <v>0.74930555555555556</v>
      </c>
      <c r="G267" s="8" t="str">
        <f>TEXT(Hospital_Emergency_Room_Data[[#This Row],[Patient Admission Date]],"dddd")</f>
        <v>Tuesday</v>
      </c>
      <c r="H267" t="s">
        <v>9208</v>
      </c>
      <c r="I267">
        <v>16</v>
      </c>
      <c r="J267" s="5" t="s">
        <v>9220</v>
      </c>
      <c r="K267" t="s">
        <v>8</v>
      </c>
      <c r="L267" t="s">
        <v>16</v>
      </c>
      <c r="M267" t="s">
        <v>9210</v>
      </c>
      <c r="O267">
        <v>37</v>
      </c>
      <c r="P267" t="s">
        <v>9225</v>
      </c>
      <c r="Q267">
        <v>6</v>
      </c>
      <c r="R267">
        <v>17</v>
      </c>
      <c r="S267" t="s">
        <v>9257</v>
      </c>
      <c r="T267" t="s">
        <v>9263</v>
      </c>
      <c r="U267" t="s">
        <v>9300</v>
      </c>
      <c r="V267" t="str" cm="1">
        <f t="array" ref="V267">_xlfn.IFS(Hospital_Emergency_Room_Data[[#This Row],[Day]]&lt;=10,"Start(1-10)",Hospital_Emergency_Room_Data[[#This Row],[Day]]&lt;=20,"Middle(11-20)",Hospital_Emergency_Room_Data[[#This Row],[Day]]&gt;20,"End(21-30)")</f>
        <v>Start(1-10)</v>
      </c>
    </row>
    <row r="268" spans="1:22">
      <c r="A268">
        <v>610553526</v>
      </c>
      <c r="B268" t="s">
        <v>289</v>
      </c>
      <c r="C268" s="1">
        <v>45025</v>
      </c>
      <c r="D268" t="str">
        <f>TEXT(Hospital_Emergency_Room_Data[[#This Row],[Patient Admission Date]],"mmm")</f>
        <v>Apr</v>
      </c>
      <c r="E268">
        <f>YEAR(Hospital_Emergency_Room_Data[[#This Row],[Patient Admission Date]])</f>
        <v>2023</v>
      </c>
      <c r="F268" s="2">
        <v>4.6527777777777779E-2</v>
      </c>
      <c r="G268" s="8" t="str">
        <f>TEXT(Hospital_Emergency_Room_Data[[#This Row],[Patient Admission Date]],"dddd")</f>
        <v>Sunday</v>
      </c>
      <c r="H268" t="s">
        <v>9208</v>
      </c>
      <c r="I268">
        <v>29</v>
      </c>
      <c r="J268" s="5" t="s">
        <v>9220</v>
      </c>
      <c r="K268" t="s">
        <v>8</v>
      </c>
      <c r="L268" t="s">
        <v>36</v>
      </c>
      <c r="M268" t="s">
        <v>9210</v>
      </c>
      <c r="O268">
        <v>14</v>
      </c>
      <c r="P268" t="s">
        <v>9226</v>
      </c>
      <c r="Q268">
        <v>9</v>
      </c>
      <c r="R268">
        <v>1</v>
      </c>
      <c r="S268" t="s">
        <v>9258</v>
      </c>
      <c r="T268" t="s">
        <v>9265</v>
      </c>
      <c r="U268" t="s">
        <v>9282</v>
      </c>
      <c r="V268" t="str" cm="1">
        <f t="array" ref="V268">_xlfn.IFS(Hospital_Emergency_Room_Data[[#This Row],[Day]]&lt;=10,"Start(1-10)",Hospital_Emergency_Room_Data[[#This Row],[Day]]&lt;=20,"Middle(11-20)",Hospital_Emergency_Room_Data[[#This Row],[Day]]&gt;20,"End(21-30)")</f>
        <v>Start(1-10)</v>
      </c>
    </row>
    <row r="269" spans="1:22">
      <c r="A269">
        <v>525367812</v>
      </c>
      <c r="B269" t="s">
        <v>290</v>
      </c>
      <c r="C269" s="1">
        <v>45342</v>
      </c>
      <c r="D269" t="str">
        <f>TEXT(Hospital_Emergency_Room_Data[[#This Row],[Patient Admission Date]],"mmm")</f>
        <v>Feb</v>
      </c>
      <c r="E269">
        <f>YEAR(Hospital_Emergency_Room_Data[[#This Row],[Patient Admission Date]])</f>
        <v>2024</v>
      </c>
      <c r="F269" s="2">
        <v>0.94166666666666665</v>
      </c>
      <c r="G269" s="8" t="str">
        <f>TEXT(Hospital_Emergency_Room_Data[[#This Row],[Patient Admission Date]],"dddd")</f>
        <v>Tuesday</v>
      </c>
      <c r="H269" t="s">
        <v>9208</v>
      </c>
      <c r="I269">
        <v>58</v>
      </c>
      <c r="J269" s="5" t="s">
        <v>9219</v>
      </c>
      <c r="K269" t="s">
        <v>8</v>
      </c>
      <c r="L269" t="s">
        <v>13</v>
      </c>
      <c r="M269" t="s">
        <v>9209</v>
      </c>
      <c r="O269">
        <v>14</v>
      </c>
      <c r="P269" t="s">
        <v>9226</v>
      </c>
      <c r="Q269">
        <v>20</v>
      </c>
      <c r="R269">
        <v>22</v>
      </c>
      <c r="S269" t="s">
        <v>9256</v>
      </c>
      <c r="T269" t="s">
        <v>9262</v>
      </c>
      <c r="U269" t="s">
        <v>9282</v>
      </c>
      <c r="V269" t="str" cm="1">
        <f t="array" ref="V269">_xlfn.IFS(Hospital_Emergency_Room_Data[[#This Row],[Day]]&lt;=10,"Start(1-10)",Hospital_Emergency_Room_Data[[#This Row],[Day]]&lt;=20,"Middle(11-20)",Hospital_Emergency_Room_Data[[#This Row],[Day]]&gt;20,"End(21-30)")</f>
        <v>Middle(11-20)</v>
      </c>
    </row>
    <row r="270" spans="1:22">
      <c r="A270">
        <v>114167000</v>
      </c>
      <c r="B270" t="s">
        <v>291</v>
      </c>
      <c r="C270" s="1">
        <v>45237</v>
      </c>
      <c r="D270" t="str">
        <f>TEXT(Hospital_Emergency_Room_Data[[#This Row],[Patient Admission Date]],"mmm")</f>
        <v>Nov</v>
      </c>
      <c r="E270">
        <f>YEAR(Hospital_Emergency_Room_Data[[#This Row],[Patient Admission Date]])</f>
        <v>2023</v>
      </c>
      <c r="F270" s="2">
        <v>0.96597222222222223</v>
      </c>
      <c r="G270" s="8" t="str">
        <f>TEXT(Hospital_Emergency_Room_Data[[#This Row],[Patient Admission Date]],"dddd")</f>
        <v>Tuesday</v>
      </c>
      <c r="H270" t="s">
        <v>9208</v>
      </c>
      <c r="I270">
        <v>27</v>
      </c>
      <c r="J270" s="5" t="s">
        <v>9220</v>
      </c>
      <c r="K270" t="s">
        <v>12</v>
      </c>
      <c r="L270" t="s">
        <v>13</v>
      </c>
      <c r="M270" t="s">
        <v>9209</v>
      </c>
      <c r="O270">
        <v>45</v>
      </c>
      <c r="P270" t="s">
        <v>9225</v>
      </c>
      <c r="Q270">
        <v>7</v>
      </c>
      <c r="R270">
        <v>23</v>
      </c>
      <c r="S270" t="s">
        <v>9256</v>
      </c>
      <c r="T270" t="s">
        <v>9263</v>
      </c>
      <c r="U270" t="s">
        <v>9300</v>
      </c>
      <c r="V270" t="str" cm="1">
        <f t="array" ref="V270">_xlfn.IFS(Hospital_Emergency_Room_Data[[#This Row],[Day]]&lt;=10,"Start(1-10)",Hospital_Emergency_Room_Data[[#This Row],[Day]]&lt;=20,"Middle(11-20)",Hospital_Emergency_Room_Data[[#This Row],[Day]]&gt;20,"End(21-30)")</f>
        <v>Start(1-10)</v>
      </c>
    </row>
    <row r="271" spans="1:22">
      <c r="A271">
        <v>444834739</v>
      </c>
      <c r="B271" t="s">
        <v>292</v>
      </c>
      <c r="C271" s="1">
        <v>45047</v>
      </c>
      <c r="D271" t="str">
        <f>TEXT(Hospital_Emergency_Room_Data[[#This Row],[Patient Admission Date]],"mmm")</f>
        <v>May</v>
      </c>
      <c r="E271">
        <f>YEAR(Hospital_Emergency_Room_Data[[#This Row],[Patient Admission Date]])</f>
        <v>2023</v>
      </c>
      <c r="F271" s="2">
        <v>3.7499999999999999E-2</v>
      </c>
      <c r="G271" s="8" t="str">
        <f>TEXT(Hospital_Emergency_Room_Data[[#This Row],[Patient Admission Date]],"dddd")</f>
        <v>Monday</v>
      </c>
      <c r="H271" t="s">
        <v>41</v>
      </c>
      <c r="I271">
        <v>44</v>
      </c>
      <c r="J271" s="5" t="s">
        <v>9223</v>
      </c>
      <c r="K271" t="s">
        <v>8</v>
      </c>
      <c r="L271" t="s">
        <v>13</v>
      </c>
      <c r="M271" t="s">
        <v>9209</v>
      </c>
      <c r="O271">
        <v>30</v>
      </c>
      <c r="P271" t="s">
        <v>9225</v>
      </c>
      <c r="Q271">
        <v>1</v>
      </c>
      <c r="R271">
        <v>0</v>
      </c>
      <c r="S271" t="s">
        <v>9258</v>
      </c>
      <c r="T271" t="s">
        <v>9263</v>
      </c>
      <c r="U271" t="s">
        <v>9282</v>
      </c>
      <c r="V271" t="str" cm="1">
        <f t="array" ref="V271">_xlfn.IFS(Hospital_Emergency_Room_Data[[#This Row],[Day]]&lt;=10,"Start(1-10)",Hospital_Emergency_Room_Data[[#This Row],[Day]]&lt;=20,"Middle(11-20)",Hospital_Emergency_Room_Data[[#This Row],[Day]]&gt;20,"End(21-30)")</f>
        <v>Start(1-10)</v>
      </c>
    </row>
    <row r="272" spans="1:22">
      <c r="A272">
        <v>699998759</v>
      </c>
      <c r="B272" t="s">
        <v>293</v>
      </c>
      <c r="C272" s="1">
        <v>45065</v>
      </c>
      <c r="D272" t="str">
        <f>TEXT(Hospital_Emergency_Room_Data[[#This Row],[Patient Admission Date]],"mmm")</f>
        <v>May</v>
      </c>
      <c r="E272">
        <f>YEAR(Hospital_Emergency_Room_Data[[#This Row],[Patient Admission Date]])</f>
        <v>2023</v>
      </c>
      <c r="F272" s="2">
        <v>0.58680555555555558</v>
      </c>
      <c r="G272" s="8" t="str">
        <f>TEXT(Hospital_Emergency_Room_Data[[#This Row],[Patient Admission Date]],"dddd")</f>
        <v>Friday</v>
      </c>
      <c r="H272" t="s">
        <v>41</v>
      </c>
      <c r="I272">
        <v>27</v>
      </c>
      <c r="J272" s="5" t="s">
        <v>9220</v>
      </c>
      <c r="K272" t="s">
        <v>8</v>
      </c>
      <c r="L272" t="s">
        <v>9281</v>
      </c>
      <c r="M272" t="s">
        <v>9210</v>
      </c>
      <c r="O272">
        <v>31</v>
      </c>
      <c r="P272" t="s">
        <v>9225</v>
      </c>
      <c r="Q272">
        <v>19</v>
      </c>
      <c r="R272">
        <v>14</v>
      </c>
      <c r="S272" t="s">
        <v>9257</v>
      </c>
      <c r="T272" t="s">
        <v>9262</v>
      </c>
      <c r="U272" t="s">
        <v>9300</v>
      </c>
      <c r="V272" t="str" cm="1">
        <f t="array" ref="V272">_xlfn.IFS(Hospital_Emergency_Room_Data[[#This Row],[Day]]&lt;=10,"Start(1-10)",Hospital_Emergency_Room_Data[[#This Row],[Day]]&lt;=20,"Middle(11-20)",Hospital_Emergency_Room_Data[[#This Row],[Day]]&gt;20,"End(21-30)")</f>
        <v>Middle(11-20)</v>
      </c>
    </row>
    <row r="273" spans="1:22">
      <c r="A273">
        <v>476997972</v>
      </c>
      <c r="B273" t="s">
        <v>294</v>
      </c>
      <c r="C273" s="1">
        <v>45103</v>
      </c>
      <c r="D273" t="str">
        <f>TEXT(Hospital_Emergency_Room_Data[[#This Row],[Patient Admission Date]],"mmm")</f>
        <v>Jun</v>
      </c>
      <c r="E273">
        <f>YEAR(Hospital_Emergency_Room_Data[[#This Row],[Patient Admission Date]])</f>
        <v>2023</v>
      </c>
      <c r="F273" s="2">
        <v>0.38124999999999998</v>
      </c>
      <c r="G273" s="8" t="str">
        <f>TEXT(Hospital_Emergency_Room_Data[[#This Row],[Patient Admission Date]],"dddd")</f>
        <v>Monday</v>
      </c>
      <c r="H273" t="s">
        <v>41</v>
      </c>
      <c r="I273">
        <v>68</v>
      </c>
      <c r="J273" s="5" t="s">
        <v>9217</v>
      </c>
      <c r="K273" t="s">
        <v>12</v>
      </c>
      <c r="L273" t="s">
        <v>9281</v>
      </c>
      <c r="M273" t="s">
        <v>9210</v>
      </c>
      <c r="O273">
        <v>15</v>
      </c>
      <c r="P273" t="s">
        <v>9226</v>
      </c>
      <c r="Q273">
        <v>26</v>
      </c>
      <c r="R273">
        <v>9</v>
      </c>
      <c r="S273" t="s">
        <v>9255</v>
      </c>
      <c r="T273" t="s">
        <v>9264</v>
      </c>
      <c r="U273" t="s">
        <v>9282</v>
      </c>
      <c r="V273" t="str" cm="1">
        <f t="array" ref="V273">_xlfn.IFS(Hospital_Emergency_Room_Data[[#This Row],[Day]]&lt;=10,"Start(1-10)",Hospital_Emergency_Room_Data[[#This Row],[Day]]&lt;=20,"Middle(11-20)",Hospital_Emergency_Room_Data[[#This Row],[Day]]&gt;20,"End(21-30)")</f>
        <v>End(21-30)</v>
      </c>
    </row>
    <row r="274" spans="1:22">
      <c r="A274">
        <v>828490441</v>
      </c>
      <c r="B274" t="s">
        <v>295</v>
      </c>
      <c r="C274" s="1">
        <v>45323</v>
      </c>
      <c r="D274" t="str">
        <f>TEXT(Hospital_Emergency_Room_Data[[#This Row],[Patient Admission Date]],"mmm")</f>
        <v>Feb</v>
      </c>
      <c r="E274">
        <f>YEAR(Hospital_Emergency_Room_Data[[#This Row],[Patient Admission Date]])</f>
        <v>2024</v>
      </c>
      <c r="F274" s="2">
        <v>0.34236111111111112</v>
      </c>
      <c r="G274" s="8" t="str">
        <f>TEXT(Hospital_Emergency_Room_Data[[#This Row],[Patient Admission Date]],"dddd")</f>
        <v>Thursday</v>
      </c>
      <c r="H274" t="s">
        <v>9208</v>
      </c>
      <c r="I274">
        <v>19</v>
      </c>
      <c r="J274" s="5" t="s">
        <v>9220</v>
      </c>
      <c r="K274" t="s">
        <v>12</v>
      </c>
      <c r="L274" t="s">
        <v>9281</v>
      </c>
      <c r="M274" t="s">
        <v>9209</v>
      </c>
      <c r="O274">
        <v>38</v>
      </c>
      <c r="P274" t="s">
        <v>9225</v>
      </c>
      <c r="Q274">
        <v>1</v>
      </c>
      <c r="R274">
        <v>8</v>
      </c>
      <c r="S274" t="s">
        <v>9255</v>
      </c>
      <c r="T274" t="s">
        <v>9263</v>
      </c>
      <c r="U274" t="s">
        <v>9300</v>
      </c>
      <c r="V274" t="str" cm="1">
        <f t="array" ref="V274">_xlfn.IFS(Hospital_Emergency_Room_Data[[#This Row],[Day]]&lt;=10,"Start(1-10)",Hospital_Emergency_Room_Data[[#This Row],[Day]]&lt;=20,"Middle(11-20)",Hospital_Emergency_Room_Data[[#This Row],[Day]]&gt;20,"End(21-30)")</f>
        <v>Start(1-10)</v>
      </c>
    </row>
    <row r="275" spans="1:22">
      <c r="A275">
        <v>522314708</v>
      </c>
      <c r="B275" t="s">
        <v>296</v>
      </c>
      <c r="C275" s="1">
        <v>45499</v>
      </c>
      <c r="D275" t="str">
        <f>TEXT(Hospital_Emergency_Room_Data[[#This Row],[Patient Admission Date]],"mmm")</f>
        <v>Jul</v>
      </c>
      <c r="E275">
        <f>YEAR(Hospital_Emergency_Room_Data[[#This Row],[Patient Admission Date]])</f>
        <v>2024</v>
      </c>
      <c r="F275" s="2">
        <v>0.47916666666666669</v>
      </c>
      <c r="G275" s="8" t="str">
        <f>TEXT(Hospital_Emergency_Room_Data[[#This Row],[Patient Admission Date]],"dddd")</f>
        <v>Friday</v>
      </c>
      <c r="H275" t="s">
        <v>9208</v>
      </c>
      <c r="I275">
        <v>63</v>
      </c>
      <c r="J275" s="5" t="s">
        <v>9217</v>
      </c>
      <c r="K275" t="s">
        <v>29</v>
      </c>
      <c r="L275" t="s">
        <v>9281</v>
      </c>
      <c r="M275" t="s">
        <v>9210</v>
      </c>
      <c r="O275">
        <v>43</v>
      </c>
      <c r="P275" t="s">
        <v>9225</v>
      </c>
      <c r="Q275">
        <v>26</v>
      </c>
      <c r="R275">
        <v>11</v>
      </c>
      <c r="S275" t="s">
        <v>9255</v>
      </c>
      <c r="T275" t="s">
        <v>9264</v>
      </c>
      <c r="U275" t="s">
        <v>9300</v>
      </c>
      <c r="V275" t="str" cm="1">
        <f t="array" ref="V275">_xlfn.IFS(Hospital_Emergency_Room_Data[[#This Row],[Day]]&lt;=10,"Start(1-10)",Hospital_Emergency_Room_Data[[#This Row],[Day]]&lt;=20,"Middle(11-20)",Hospital_Emergency_Room_Data[[#This Row],[Day]]&gt;20,"End(21-30)")</f>
        <v>End(21-30)</v>
      </c>
    </row>
    <row r="276" spans="1:22">
      <c r="A276">
        <v>646173871</v>
      </c>
      <c r="B276" t="s">
        <v>297</v>
      </c>
      <c r="C276" s="1">
        <v>45138</v>
      </c>
      <c r="D276" t="str">
        <f>TEXT(Hospital_Emergency_Room_Data[[#This Row],[Patient Admission Date]],"mmm")</f>
        <v>Jul</v>
      </c>
      <c r="E276">
        <f>YEAR(Hospital_Emergency_Room_Data[[#This Row],[Patient Admission Date]])</f>
        <v>2023</v>
      </c>
      <c r="F276" s="2">
        <v>0.33541666666666664</v>
      </c>
      <c r="G276" s="8" t="str">
        <f>TEXT(Hospital_Emergency_Room_Data[[#This Row],[Patient Admission Date]],"dddd")</f>
        <v>Monday</v>
      </c>
      <c r="H276" t="s">
        <v>41</v>
      </c>
      <c r="I276">
        <v>26</v>
      </c>
      <c r="J276" s="5" t="s">
        <v>9220</v>
      </c>
      <c r="K276" t="s">
        <v>12</v>
      </c>
      <c r="L276" t="s">
        <v>9281</v>
      </c>
      <c r="M276" t="s">
        <v>9209</v>
      </c>
      <c r="N276">
        <v>7</v>
      </c>
      <c r="O276">
        <v>36</v>
      </c>
      <c r="P276" t="s">
        <v>9225</v>
      </c>
      <c r="Q276">
        <v>31</v>
      </c>
      <c r="R276">
        <v>8</v>
      </c>
      <c r="S276" t="s">
        <v>9255</v>
      </c>
      <c r="T276" t="s">
        <v>9264</v>
      </c>
      <c r="U276" t="s">
        <v>9300</v>
      </c>
      <c r="V276" t="str" cm="1">
        <f t="array" ref="V276">_xlfn.IFS(Hospital_Emergency_Room_Data[[#This Row],[Day]]&lt;=10,"Start(1-10)",Hospital_Emergency_Room_Data[[#This Row],[Day]]&lt;=20,"Middle(11-20)",Hospital_Emergency_Room_Data[[#This Row],[Day]]&gt;20,"End(21-30)")</f>
        <v>End(21-30)</v>
      </c>
    </row>
    <row r="277" spans="1:22">
      <c r="A277">
        <v>878367830</v>
      </c>
      <c r="B277" t="s">
        <v>298</v>
      </c>
      <c r="C277" s="1">
        <v>45102</v>
      </c>
      <c r="D277" t="str">
        <f>TEXT(Hospital_Emergency_Room_Data[[#This Row],[Patient Admission Date]],"mmm")</f>
        <v>Jun</v>
      </c>
      <c r="E277">
        <f>YEAR(Hospital_Emergency_Room_Data[[#This Row],[Patient Admission Date]])</f>
        <v>2023</v>
      </c>
      <c r="F277" s="2">
        <v>0.83680555555555558</v>
      </c>
      <c r="G277" s="8" t="str">
        <f>TEXT(Hospital_Emergency_Room_Data[[#This Row],[Patient Admission Date]],"dddd")</f>
        <v>Sunday</v>
      </c>
      <c r="H277" t="s">
        <v>9208</v>
      </c>
      <c r="I277">
        <v>19</v>
      </c>
      <c r="J277" s="5" t="s">
        <v>9220</v>
      </c>
      <c r="K277" t="s">
        <v>8</v>
      </c>
      <c r="L277" t="s">
        <v>36</v>
      </c>
      <c r="M277" t="s">
        <v>9209</v>
      </c>
      <c r="N277">
        <v>6</v>
      </c>
      <c r="O277">
        <v>50</v>
      </c>
      <c r="P277" t="s">
        <v>9225</v>
      </c>
      <c r="Q277">
        <v>25</v>
      </c>
      <c r="R277">
        <v>20</v>
      </c>
      <c r="S277" t="s">
        <v>9256</v>
      </c>
      <c r="T277" t="s">
        <v>9264</v>
      </c>
      <c r="U277" t="s">
        <v>9283</v>
      </c>
      <c r="V277" t="str" cm="1">
        <f t="array" ref="V277">_xlfn.IFS(Hospital_Emergency_Room_Data[[#This Row],[Day]]&lt;=10,"Start(1-10)",Hospital_Emergency_Room_Data[[#This Row],[Day]]&lt;=20,"Middle(11-20)",Hospital_Emergency_Room_Data[[#This Row],[Day]]&gt;20,"End(21-30)")</f>
        <v>End(21-30)</v>
      </c>
    </row>
    <row r="278" spans="1:22">
      <c r="A278">
        <v>524758060</v>
      </c>
      <c r="B278" t="s">
        <v>299</v>
      </c>
      <c r="C278" s="1">
        <v>45588</v>
      </c>
      <c r="D278" t="str">
        <f>TEXT(Hospital_Emergency_Room_Data[[#This Row],[Patient Admission Date]],"mmm")</f>
        <v>Oct</v>
      </c>
      <c r="E278">
        <f>YEAR(Hospital_Emergency_Room_Data[[#This Row],[Patient Admission Date]])</f>
        <v>2024</v>
      </c>
      <c r="F278" s="2">
        <v>0.46250000000000002</v>
      </c>
      <c r="G278" s="8" t="str">
        <f>TEXT(Hospital_Emergency_Room_Data[[#This Row],[Patient Admission Date]],"dddd")</f>
        <v>Wednesday</v>
      </c>
      <c r="H278" t="s">
        <v>41</v>
      </c>
      <c r="I278">
        <v>4</v>
      </c>
      <c r="J278" s="5" t="s">
        <v>9218</v>
      </c>
      <c r="K278" t="s">
        <v>8</v>
      </c>
      <c r="L278" t="s">
        <v>13</v>
      </c>
      <c r="M278" t="s">
        <v>9209</v>
      </c>
      <c r="O278">
        <v>39</v>
      </c>
      <c r="P278" t="s">
        <v>9225</v>
      </c>
      <c r="Q278">
        <v>23</v>
      </c>
      <c r="R278">
        <v>11</v>
      </c>
      <c r="S278" t="s">
        <v>9255</v>
      </c>
      <c r="T278" t="s">
        <v>9264</v>
      </c>
      <c r="U278" t="s">
        <v>9300</v>
      </c>
      <c r="V278" t="str" cm="1">
        <f t="array" ref="V278">_xlfn.IFS(Hospital_Emergency_Room_Data[[#This Row],[Day]]&lt;=10,"Start(1-10)",Hospital_Emergency_Room_Data[[#This Row],[Day]]&lt;=20,"Middle(11-20)",Hospital_Emergency_Room_Data[[#This Row],[Day]]&gt;20,"End(21-30)")</f>
        <v>End(21-30)</v>
      </c>
    </row>
    <row r="279" spans="1:22">
      <c r="A279">
        <v>181457803</v>
      </c>
      <c r="B279" t="s">
        <v>300</v>
      </c>
      <c r="C279" s="1">
        <v>45391</v>
      </c>
      <c r="D279" t="str">
        <f>TEXT(Hospital_Emergency_Room_Data[[#This Row],[Patient Admission Date]],"mmm")</f>
        <v>Apr</v>
      </c>
      <c r="E279">
        <f>YEAR(Hospital_Emergency_Room_Data[[#This Row],[Patient Admission Date]])</f>
        <v>2024</v>
      </c>
      <c r="F279" s="2">
        <v>8.3333333333333332E-3</v>
      </c>
      <c r="G279" s="8" t="str">
        <f>TEXT(Hospital_Emergency_Room_Data[[#This Row],[Patient Admission Date]],"dddd")</f>
        <v>Tuesday</v>
      </c>
      <c r="H279" t="s">
        <v>41</v>
      </c>
      <c r="I279">
        <v>21</v>
      </c>
      <c r="J279" s="5" t="s">
        <v>9220</v>
      </c>
      <c r="K279" t="s">
        <v>12</v>
      </c>
      <c r="L279" t="s">
        <v>9281</v>
      </c>
      <c r="M279" t="s">
        <v>9209</v>
      </c>
      <c r="O279">
        <v>23</v>
      </c>
      <c r="P279" t="s">
        <v>9226</v>
      </c>
      <c r="Q279">
        <v>9</v>
      </c>
      <c r="R279">
        <v>0</v>
      </c>
      <c r="S279" t="s">
        <v>9258</v>
      </c>
      <c r="T279" t="s">
        <v>9265</v>
      </c>
      <c r="U279" t="s">
        <v>9282</v>
      </c>
      <c r="V279" t="str" cm="1">
        <f t="array" ref="V279">_xlfn.IFS(Hospital_Emergency_Room_Data[[#This Row],[Day]]&lt;=10,"Start(1-10)",Hospital_Emergency_Room_Data[[#This Row],[Day]]&lt;=20,"Middle(11-20)",Hospital_Emergency_Room_Data[[#This Row],[Day]]&gt;20,"End(21-30)")</f>
        <v>Start(1-10)</v>
      </c>
    </row>
    <row r="280" spans="1:22">
      <c r="A280">
        <v>342045123</v>
      </c>
      <c r="B280" t="s">
        <v>301</v>
      </c>
      <c r="C280" s="1">
        <v>45487</v>
      </c>
      <c r="D280" t="str">
        <f>TEXT(Hospital_Emergency_Room_Data[[#This Row],[Patient Admission Date]],"mmm")</f>
        <v>Jul</v>
      </c>
      <c r="E280">
        <f>YEAR(Hospital_Emergency_Room_Data[[#This Row],[Patient Admission Date]])</f>
        <v>2024</v>
      </c>
      <c r="F280" s="2">
        <v>0.94236111111111109</v>
      </c>
      <c r="G280" s="8" t="str">
        <f>TEXT(Hospital_Emergency_Room_Data[[#This Row],[Patient Admission Date]],"dddd")</f>
        <v>Sunday</v>
      </c>
      <c r="H280" t="s">
        <v>41</v>
      </c>
      <c r="I280">
        <v>55</v>
      </c>
      <c r="J280" s="5" t="s">
        <v>9219</v>
      </c>
      <c r="K280" t="s">
        <v>12</v>
      </c>
      <c r="L280" t="s">
        <v>9281</v>
      </c>
      <c r="M280" t="s">
        <v>9210</v>
      </c>
      <c r="N280">
        <v>5</v>
      </c>
      <c r="O280">
        <v>55</v>
      </c>
      <c r="P280" t="s">
        <v>9225</v>
      </c>
      <c r="Q280">
        <v>14</v>
      </c>
      <c r="R280">
        <v>22</v>
      </c>
      <c r="S280" t="s">
        <v>9256</v>
      </c>
      <c r="T280" t="s">
        <v>9265</v>
      </c>
      <c r="U280" t="s">
        <v>9283</v>
      </c>
      <c r="V280" t="str" cm="1">
        <f t="array" ref="V280">_xlfn.IFS(Hospital_Emergency_Room_Data[[#This Row],[Day]]&lt;=10,"Start(1-10)",Hospital_Emergency_Room_Data[[#This Row],[Day]]&lt;=20,"Middle(11-20)",Hospital_Emergency_Room_Data[[#This Row],[Day]]&gt;20,"End(21-30)")</f>
        <v>Middle(11-20)</v>
      </c>
    </row>
    <row r="281" spans="1:22">
      <c r="A281">
        <v>628201693</v>
      </c>
      <c r="B281" t="s">
        <v>302</v>
      </c>
      <c r="C281" s="1">
        <v>45028</v>
      </c>
      <c r="D281" t="str">
        <f>TEXT(Hospital_Emergency_Room_Data[[#This Row],[Patient Admission Date]],"mmm")</f>
        <v>Apr</v>
      </c>
      <c r="E281">
        <f>YEAR(Hospital_Emergency_Room_Data[[#This Row],[Patient Admission Date]])</f>
        <v>2023</v>
      </c>
      <c r="F281" s="2">
        <v>0.29722222222222222</v>
      </c>
      <c r="G281" s="8" t="str">
        <f>TEXT(Hospital_Emergency_Room_Data[[#This Row],[Patient Admission Date]],"dddd")</f>
        <v>Wednesday</v>
      </c>
      <c r="H281" t="s">
        <v>41</v>
      </c>
      <c r="I281">
        <v>18</v>
      </c>
      <c r="J281" s="5" t="s">
        <v>9220</v>
      </c>
      <c r="K281" t="s">
        <v>8</v>
      </c>
      <c r="L281" t="s">
        <v>9281</v>
      </c>
      <c r="M281" t="s">
        <v>9209</v>
      </c>
      <c r="O281">
        <v>11</v>
      </c>
      <c r="P281" t="s">
        <v>9226</v>
      </c>
      <c r="Q281">
        <v>12</v>
      </c>
      <c r="R281">
        <v>7</v>
      </c>
      <c r="S281" t="s">
        <v>9255</v>
      </c>
      <c r="T281" t="s">
        <v>9265</v>
      </c>
      <c r="U281" t="s">
        <v>9282</v>
      </c>
      <c r="V281" t="str" cm="1">
        <f t="array" ref="V281">_xlfn.IFS(Hospital_Emergency_Room_Data[[#This Row],[Day]]&lt;=10,"Start(1-10)",Hospital_Emergency_Room_Data[[#This Row],[Day]]&lt;=20,"Middle(11-20)",Hospital_Emergency_Room_Data[[#This Row],[Day]]&gt;20,"End(21-30)")</f>
        <v>Middle(11-20)</v>
      </c>
    </row>
    <row r="282" spans="1:22">
      <c r="A282">
        <v>184211948</v>
      </c>
      <c r="B282" t="s">
        <v>303</v>
      </c>
      <c r="C282" s="1">
        <v>45490</v>
      </c>
      <c r="D282" t="str">
        <f>TEXT(Hospital_Emergency_Room_Data[[#This Row],[Patient Admission Date]],"mmm")</f>
        <v>Jul</v>
      </c>
      <c r="E282">
        <f>YEAR(Hospital_Emergency_Room_Data[[#This Row],[Patient Admission Date]])</f>
        <v>2024</v>
      </c>
      <c r="F282" s="2">
        <v>0.15277777777777779</v>
      </c>
      <c r="G282" s="8" t="str">
        <f>TEXT(Hospital_Emergency_Room_Data[[#This Row],[Patient Admission Date]],"dddd")</f>
        <v>Wednesday</v>
      </c>
      <c r="H282" t="s">
        <v>41</v>
      </c>
      <c r="I282">
        <v>50</v>
      </c>
      <c r="J282" s="5" t="s">
        <v>9219</v>
      </c>
      <c r="K282" t="s">
        <v>21</v>
      </c>
      <c r="L282" t="s">
        <v>13</v>
      </c>
      <c r="M282" t="s">
        <v>9210</v>
      </c>
      <c r="O282">
        <v>46</v>
      </c>
      <c r="P282" t="s">
        <v>9225</v>
      </c>
      <c r="Q282">
        <v>17</v>
      </c>
      <c r="R282">
        <v>3</v>
      </c>
      <c r="S282" t="s">
        <v>9258</v>
      </c>
      <c r="T282" t="s">
        <v>9262</v>
      </c>
      <c r="U282" t="s">
        <v>9283</v>
      </c>
      <c r="V282" t="str" cm="1">
        <f t="array" ref="V282">_xlfn.IFS(Hospital_Emergency_Room_Data[[#This Row],[Day]]&lt;=10,"Start(1-10)",Hospital_Emergency_Room_Data[[#This Row],[Day]]&lt;=20,"Middle(11-20)",Hospital_Emergency_Room_Data[[#This Row],[Day]]&gt;20,"End(21-30)")</f>
        <v>Middle(11-20)</v>
      </c>
    </row>
    <row r="283" spans="1:22">
      <c r="A283">
        <v>359443613</v>
      </c>
      <c r="B283" t="s">
        <v>304</v>
      </c>
      <c r="C283" s="1">
        <v>45377</v>
      </c>
      <c r="D283" t="str">
        <f>TEXT(Hospital_Emergency_Room_Data[[#This Row],[Patient Admission Date]],"mmm")</f>
        <v>Mar</v>
      </c>
      <c r="E283">
        <f>YEAR(Hospital_Emergency_Room_Data[[#This Row],[Patient Admission Date]])</f>
        <v>2024</v>
      </c>
      <c r="F283" s="2">
        <v>0.88958333333333328</v>
      </c>
      <c r="G283" s="8" t="str">
        <f>TEXT(Hospital_Emergency_Room_Data[[#This Row],[Patient Admission Date]],"dddd")</f>
        <v>Tuesday</v>
      </c>
      <c r="H283" t="s">
        <v>41</v>
      </c>
      <c r="I283">
        <v>20</v>
      </c>
      <c r="J283" s="5" t="s">
        <v>9220</v>
      </c>
      <c r="K283" t="s">
        <v>12</v>
      </c>
      <c r="L283" t="s">
        <v>9281</v>
      </c>
      <c r="M283" t="s">
        <v>9209</v>
      </c>
      <c r="O283">
        <v>43</v>
      </c>
      <c r="P283" t="s">
        <v>9225</v>
      </c>
      <c r="Q283">
        <v>26</v>
      </c>
      <c r="R283">
        <v>21</v>
      </c>
      <c r="S283" t="s">
        <v>9256</v>
      </c>
      <c r="T283" t="s">
        <v>9264</v>
      </c>
      <c r="U283" t="s">
        <v>9300</v>
      </c>
      <c r="V283" t="str" cm="1">
        <f t="array" ref="V283">_xlfn.IFS(Hospital_Emergency_Room_Data[[#This Row],[Day]]&lt;=10,"Start(1-10)",Hospital_Emergency_Room_Data[[#This Row],[Day]]&lt;=20,"Middle(11-20)",Hospital_Emergency_Room_Data[[#This Row],[Day]]&gt;20,"End(21-30)")</f>
        <v>End(21-30)</v>
      </c>
    </row>
    <row r="284" spans="1:22">
      <c r="A284">
        <v>280604794</v>
      </c>
      <c r="B284" t="s">
        <v>305</v>
      </c>
      <c r="C284" s="1">
        <v>45430</v>
      </c>
      <c r="D284" t="str">
        <f>TEXT(Hospital_Emergency_Room_Data[[#This Row],[Patient Admission Date]],"mmm")</f>
        <v>May</v>
      </c>
      <c r="E284">
        <f>YEAR(Hospital_Emergency_Room_Data[[#This Row],[Patient Admission Date]])</f>
        <v>2024</v>
      </c>
      <c r="F284" s="2">
        <v>0.50486111111111109</v>
      </c>
      <c r="G284" s="8" t="str">
        <f>TEXT(Hospital_Emergency_Room_Data[[#This Row],[Patient Admission Date]],"dddd")</f>
        <v>Saturday</v>
      </c>
      <c r="H284" t="s">
        <v>9208</v>
      </c>
      <c r="I284">
        <v>22</v>
      </c>
      <c r="J284" s="5" t="s">
        <v>9220</v>
      </c>
      <c r="K284" t="s">
        <v>18</v>
      </c>
      <c r="L284" t="s">
        <v>9281</v>
      </c>
      <c r="M284" t="s">
        <v>9209</v>
      </c>
      <c r="O284">
        <v>55</v>
      </c>
      <c r="P284" t="s">
        <v>9225</v>
      </c>
      <c r="Q284">
        <v>18</v>
      </c>
      <c r="R284">
        <v>12</v>
      </c>
      <c r="S284" t="s">
        <v>9257</v>
      </c>
      <c r="T284" t="s">
        <v>9262</v>
      </c>
      <c r="U284" t="s">
        <v>9283</v>
      </c>
      <c r="V284" t="str" cm="1">
        <f t="array" ref="V284">_xlfn.IFS(Hospital_Emergency_Room_Data[[#This Row],[Day]]&lt;=10,"Start(1-10)",Hospital_Emergency_Room_Data[[#This Row],[Day]]&lt;=20,"Middle(11-20)",Hospital_Emergency_Room_Data[[#This Row],[Day]]&gt;20,"End(21-30)")</f>
        <v>Middle(11-20)</v>
      </c>
    </row>
    <row r="285" spans="1:22">
      <c r="A285">
        <v>502811725</v>
      </c>
      <c r="B285" t="s">
        <v>306</v>
      </c>
      <c r="C285" s="1">
        <v>45590</v>
      </c>
      <c r="D285" t="str">
        <f>TEXT(Hospital_Emergency_Room_Data[[#This Row],[Patient Admission Date]],"mmm")</f>
        <v>Oct</v>
      </c>
      <c r="E285">
        <f>YEAR(Hospital_Emergency_Room_Data[[#This Row],[Patient Admission Date]])</f>
        <v>2024</v>
      </c>
      <c r="F285" s="2">
        <v>0.78263888888888888</v>
      </c>
      <c r="G285" s="8" t="str">
        <f>TEXT(Hospital_Emergency_Room_Data[[#This Row],[Patient Admission Date]],"dddd")</f>
        <v>Friday</v>
      </c>
      <c r="H285" t="s">
        <v>41</v>
      </c>
      <c r="I285">
        <v>13</v>
      </c>
      <c r="J285" s="5" t="s">
        <v>9221</v>
      </c>
      <c r="K285" t="s">
        <v>29</v>
      </c>
      <c r="L285" t="s">
        <v>9281</v>
      </c>
      <c r="M285" t="s">
        <v>9209</v>
      </c>
      <c r="N285">
        <v>8</v>
      </c>
      <c r="O285">
        <v>50</v>
      </c>
      <c r="P285" t="s">
        <v>9225</v>
      </c>
      <c r="Q285">
        <v>25</v>
      </c>
      <c r="R285">
        <v>18</v>
      </c>
      <c r="S285" t="s">
        <v>9256</v>
      </c>
      <c r="T285" t="s">
        <v>9264</v>
      </c>
      <c r="U285" t="s">
        <v>9283</v>
      </c>
      <c r="V285" t="str" cm="1">
        <f t="array" ref="V285">_xlfn.IFS(Hospital_Emergency_Room_Data[[#This Row],[Day]]&lt;=10,"Start(1-10)",Hospital_Emergency_Room_Data[[#This Row],[Day]]&lt;=20,"Middle(11-20)",Hospital_Emergency_Room_Data[[#This Row],[Day]]&gt;20,"End(21-30)")</f>
        <v>End(21-30)</v>
      </c>
    </row>
    <row r="286" spans="1:22">
      <c r="A286">
        <v>489438448</v>
      </c>
      <c r="B286" t="s">
        <v>307</v>
      </c>
      <c r="C286" s="1">
        <v>45455</v>
      </c>
      <c r="D286" t="str">
        <f>TEXT(Hospital_Emergency_Room_Data[[#This Row],[Patient Admission Date]],"mmm")</f>
        <v>Jun</v>
      </c>
      <c r="E286">
        <f>YEAR(Hospital_Emergency_Room_Data[[#This Row],[Patient Admission Date]])</f>
        <v>2024</v>
      </c>
      <c r="F286" s="2">
        <v>2.5694444444444443E-2</v>
      </c>
      <c r="G286" s="8" t="str">
        <f>TEXT(Hospital_Emergency_Room_Data[[#This Row],[Patient Admission Date]],"dddd")</f>
        <v>Wednesday</v>
      </c>
      <c r="H286" t="s">
        <v>9208</v>
      </c>
      <c r="I286">
        <v>10</v>
      </c>
      <c r="J286" s="5" t="s">
        <v>9221</v>
      </c>
      <c r="K286" t="s">
        <v>8</v>
      </c>
      <c r="L286" t="s">
        <v>9281</v>
      </c>
      <c r="M286" t="s">
        <v>9209</v>
      </c>
      <c r="O286">
        <v>21</v>
      </c>
      <c r="P286" t="s">
        <v>9226</v>
      </c>
      <c r="Q286">
        <v>12</v>
      </c>
      <c r="R286">
        <v>0</v>
      </c>
      <c r="S286" t="s">
        <v>9258</v>
      </c>
      <c r="T286" t="s">
        <v>9265</v>
      </c>
      <c r="U286" t="s">
        <v>9282</v>
      </c>
      <c r="V286" t="str" cm="1">
        <f t="array" ref="V286">_xlfn.IFS(Hospital_Emergency_Room_Data[[#This Row],[Day]]&lt;=10,"Start(1-10)",Hospital_Emergency_Room_Data[[#This Row],[Day]]&lt;=20,"Middle(11-20)",Hospital_Emergency_Room_Data[[#This Row],[Day]]&gt;20,"End(21-30)")</f>
        <v>Middle(11-20)</v>
      </c>
    </row>
    <row r="287" spans="1:22">
      <c r="A287">
        <v>834502690</v>
      </c>
      <c r="B287" t="s">
        <v>308</v>
      </c>
      <c r="C287" s="1">
        <v>45167</v>
      </c>
      <c r="D287" t="str">
        <f>TEXT(Hospital_Emergency_Room_Data[[#This Row],[Patient Admission Date]],"mmm")</f>
        <v>Aug</v>
      </c>
      <c r="E287">
        <f>YEAR(Hospital_Emergency_Room_Data[[#This Row],[Patient Admission Date]])</f>
        <v>2023</v>
      </c>
      <c r="F287" s="2">
        <v>0.3</v>
      </c>
      <c r="G287" s="8" t="str">
        <f>TEXT(Hospital_Emergency_Room_Data[[#This Row],[Patient Admission Date]],"dddd")</f>
        <v>Tuesday</v>
      </c>
      <c r="H287" t="s">
        <v>9208</v>
      </c>
      <c r="I287">
        <v>31</v>
      </c>
      <c r="J287" s="5" t="s">
        <v>9223</v>
      </c>
      <c r="K287" t="s">
        <v>12</v>
      </c>
      <c r="L287" t="s">
        <v>13</v>
      </c>
      <c r="M287" t="s">
        <v>9210</v>
      </c>
      <c r="O287">
        <v>42</v>
      </c>
      <c r="P287" t="s">
        <v>9225</v>
      </c>
      <c r="Q287">
        <v>29</v>
      </c>
      <c r="R287">
        <v>7</v>
      </c>
      <c r="S287" t="s">
        <v>9255</v>
      </c>
      <c r="T287" t="s">
        <v>9264</v>
      </c>
      <c r="U287" t="s">
        <v>9300</v>
      </c>
      <c r="V287" t="str" cm="1">
        <f t="array" ref="V287">_xlfn.IFS(Hospital_Emergency_Room_Data[[#This Row],[Day]]&lt;=10,"Start(1-10)",Hospital_Emergency_Room_Data[[#This Row],[Day]]&lt;=20,"Middle(11-20)",Hospital_Emergency_Room_Data[[#This Row],[Day]]&gt;20,"End(21-30)")</f>
        <v>End(21-30)</v>
      </c>
    </row>
    <row r="288" spans="1:22">
      <c r="A288">
        <v>264222247</v>
      </c>
      <c r="B288" t="s">
        <v>309</v>
      </c>
      <c r="C288" s="1">
        <v>45082</v>
      </c>
      <c r="D288" t="str">
        <f>TEXT(Hospital_Emergency_Room_Data[[#This Row],[Patient Admission Date]],"mmm")</f>
        <v>Jun</v>
      </c>
      <c r="E288">
        <f>YEAR(Hospital_Emergency_Room_Data[[#This Row],[Patient Admission Date]])</f>
        <v>2023</v>
      </c>
      <c r="F288" s="2">
        <v>0.4236111111111111</v>
      </c>
      <c r="G288" s="8" t="str">
        <f>TEXT(Hospital_Emergency_Room_Data[[#This Row],[Patient Admission Date]],"dddd")</f>
        <v>Monday</v>
      </c>
      <c r="H288" t="s">
        <v>41</v>
      </c>
      <c r="I288">
        <v>14</v>
      </c>
      <c r="J288" s="5" t="s">
        <v>9221</v>
      </c>
      <c r="K288" t="s">
        <v>21</v>
      </c>
      <c r="L288" t="s">
        <v>13</v>
      </c>
      <c r="M288" t="s">
        <v>9209</v>
      </c>
      <c r="N288">
        <v>8</v>
      </c>
      <c r="O288">
        <v>12</v>
      </c>
      <c r="P288" t="s">
        <v>9226</v>
      </c>
      <c r="Q288">
        <v>5</v>
      </c>
      <c r="R288">
        <v>10</v>
      </c>
      <c r="S288" t="s">
        <v>9255</v>
      </c>
      <c r="T288" t="s">
        <v>9263</v>
      </c>
      <c r="U288" t="s">
        <v>9282</v>
      </c>
      <c r="V288" t="str" cm="1">
        <f t="array" ref="V288">_xlfn.IFS(Hospital_Emergency_Room_Data[[#This Row],[Day]]&lt;=10,"Start(1-10)",Hospital_Emergency_Room_Data[[#This Row],[Day]]&lt;=20,"Middle(11-20)",Hospital_Emergency_Room_Data[[#This Row],[Day]]&gt;20,"End(21-30)")</f>
        <v>Start(1-10)</v>
      </c>
    </row>
    <row r="289" spans="1:22">
      <c r="A289">
        <v>825237126</v>
      </c>
      <c r="B289" t="s">
        <v>310</v>
      </c>
      <c r="C289" s="1">
        <v>45344</v>
      </c>
      <c r="D289" t="str">
        <f>TEXT(Hospital_Emergency_Room_Data[[#This Row],[Patient Admission Date]],"mmm")</f>
        <v>Feb</v>
      </c>
      <c r="E289">
        <f>YEAR(Hospital_Emergency_Room_Data[[#This Row],[Patient Admission Date]])</f>
        <v>2024</v>
      </c>
      <c r="F289" s="2">
        <v>0.45277777777777778</v>
      </c>
      <c r="G289" s="8" t="str">
        <f>TEXT(Hospital_Emergency_Room_Data[[#This Row],[Patient Admission Date]],"dddd")</f>
        <v>Thursday</v>
      </c>
      <c r="H289" t="s">
        <v>41</v>
      </c>
      <c r="I289">
        <v>42</v>
      </c>
      <c r="J289" s="5" t="s">
        <v>9223</v>
      </c>
      <c r="K289" t="s">
        <v>21</v>
      </c>
      <c r="L289" t="s">
        <v>25</v>
      </c>
      <c r="M289" t="s">
        <v>9209</v>
      </c>
      <c r="O289">
        <v>54</v>
      </c>
      <c r="P289" t="s">
        <v>9225</v>
      </c>
      <c r="Q289">
        <v>22</v>
      </c>
      <c r="R289">
        <v>10</v>
      </c>
      <c r="S289" t="s">
        <v>9255</v>
      </c>
      <c r="T289" t="s">
        <v>9264</v>
      </c>
      <c r="U289" t="s">
        <v>9283</v>
      </c>
      <c r="V289" t="str" cm="1">
        <f t="array" ref="V289">_xlfn.IFS(Hospital_Emergency_Room_Data[[#This Row],[Day]]&lt;=10,"Start(1-10)",Hospital_Emergency_Room_Data[[#This Row],[Day]]&lt;=20,"Middle(11-20)",Hospital_Emergency_Room_Data[[#This Row],[Day]]&gt;20,"End(21-30)")</f>
        <v>End(21-30)</v>
      </c>
    </row>
    <row r="290" spans="1:22">
      <c r="A290">
        <v>716807186</v>
      </c>
      <c r="B290" t="s">
        <v>311</v>
      </c>
      <c r="C290" s="1">
        <v>45417</v>
      </c>
      <c r="D290" t="str">
        <f>TEXT(Hospital_Emergency_Room_Data[[#This Row],[Patient Admission Date]],"mmm")</f>
        <v>May</v>
      </c>
      <c r="E290">
        <f>YEAR(Hospital_Emergency_Room_Data[[#This Row],[Patient Admission Date]])</f>
        <v>2024</v>
      </c>
      <c r="F290" s="2">
        <v>0.22638888888888889</v>
      </c>
      <c r="G290" s="8" t="str">
        <f>TEXT(Hospital_Emergency_Room_Data[[#This Row],[Patient Admission Date]],"dddd")</f>
        <v>Sunday</v>
      </c>
      <c r="H290" t="s">
        <v>9208</v>
      </c>
      <c r="I290">
        <v>29</v>
      </c>
      <c r="J290" s="5" t="s">
        <v>9220</v>
      </c>
      <c r="K290" t="s">
        <v>12</v>
      </c>
      <c r="L290" t="s">
        <v>9281</v>
      </c>
      <c r="M290" t="s">
        <v>9209</v>
      </c>
      <c r="O290">
        <v>60</v>
      </c>
      <c r="P290" t="s">
        <v>9225</v>
      </c>
      <c r="Q290">
        <v>5</v>
      </c>
      <c r="R290">
        <v>5</v>
      </c>
      <c r="S290" t="s">
        <v>9258</v>
      </c>
      <c r="T290" t="s">
        <v>9263</v>
      </c>
      <c r="U290" t="s">
        <v>9283</v>
      </c>
      <c r="V290" t="str" cm="1">
        <f t="array" ref="V290">_xlfn.IFS(Hospital_Emergency_Room_Data[[#This Row],[Day]]&lt;=10,"Start(1-10)",Hospital_Emergency_Room_Data[[#This Row],[Day]]&lt;=20,"Middle(11-20)",Hospital_Emergency_Room_Data[[#This Row],[Day]]&gt;20,"End(21-30)")</f>
        <v>Start(1-10)</v>
      </c>
    </row>
    <row r="291" spans="1:22">
      <c r="A291">
        <v>752354165</v>
      </c>
      <c r="B291" t="s">
        <v>312</v>
      </c>
      <c r="C291" s="1">
        <v>45413</v>
      </c>
      <c r="D291" t="str">
        <f>TEXT(Hospital_Emergency_Room_Data[[#This Row],[Patient Admission Date]],"mmm")</f>
        <v>May</v>
      </c>
      <c r="E291">
        <f>YEAR(Hospital_Emergency_Room_Data[[#This Row],[Patient Admission Date]])</f>
        <v>2024</v>
      </c>
      <c r="F291" s="2">
        <v>0.36319444444444443</v>
      </c>
      <c r="G291" s="8" t="str">
        <f>TEXT(Hospital_Emergency_Room_Data[[#This Row],[Patient Admission Date]],"dddd")</f>
        <v>Wednesday</v>
      </c>
      <c r="H291" t="s">
        <v>41</v>
      </c>
      <c r="I291">
        <v>22</v>
      </c>
      <c r="J291" s="5" t="s">
        <v>9220</v>
      </c>
      <c r="K291" t="s">
        <v>18</v>
      </c>
      <c r="L291" t="s">
        <v>9281</v>
      </c>
      <c r="M291" t="s">
        <v>9209</v>
      </c>
      <c r="O291">
        <v>54</v>
      </c>
      <c r="P291" t="s">
        <v>9225</v>
      </c>
      <c r="Q291">
        <v>1</v>
      </c>
      <c r="R291">
        <v>8</v>
      </c>
      <c r="S291" t="s">
        <v>9255</v>
      </c>
      <c r="T291" t="s">
        <v>9263</v>
      </c>
      <c r="U291" t="s">
        <v>9283</v>
      </c>
      <c r="V291" t="str" cm="1">
        <f t="array" ref="V291">_xlfn.IFS(Hospital_Emergency_Room_Data[[#This Row],[Day]]&lt;=10,"Start(1-10)",Hospital_Emergency_Room_Data[[#This Row],[Day]]&lt;=20,"Middle(11-20)",Hospital_Emergency_Room_Data[[#This Row],[Day]]&gt;20,"End(21-30)")</f>
        <v>Start(1-10)</v>
      </c>
    </row>
    <row r="292" spans="1:22">
      <c r="A292">
        <v>267105957</v>
      </c>
      <c r="B292" t="s">
        <v>313</v>
      </c>
      <c r="C292" s="1">
        <v>45302</v>
      </c>
      <c r="D292" t="str">
        <f>TEXT(Hospital_Emergency_Room_Data[[#This Row],[Patient Admission Date]],"mmm")</f>
        <v>Jan</v>
      </c>
      <c r="E292">
        <f>YEAR(Hospital_Emergency_Room_Data[[#This Row],[Patient Admission Date]])</f>
        <v>2024</v>
      </c>
      <c r="F292" s="2">
        <v>0.86736111111111114</v>
      </c>
      <c r="G292" s="8" t="str">
        <f>TEXT(Hospital_Emergency_Room_Data[[#This Row],[Patient Admission Date]],"dddd")</f>
        <v>Thursday</v>
      </c>
      <c r="H292" t="s">
        <v>41</v>
      </c>
      <c r="I292">
        <v>26</v>
      </c>
      <c r="J292" s="5" t="s">
        <v>9220</v>
      </c>
      <c r="K292" t="s">
        <v>18</v>
      </c>
      <c r="L292" t="s">
        <v>9281</v>
      </c>
      <c r="M292" t="s">
        <v>9210</v>
      </c>
      <c r="O292">
        <v>14</v>
      </c>
      <c r="P292" t="s">
        <v>9226</v>
      </c>
      <c r="Q292">
        <v>11</v>
      </c>
      <c r="R292">
        <v>20</v>
      </c>
      <c r="S292" t="s">
        <v>9256</v>
      </c>
      <c r="T292" t="s">
        <v>9265</v>
      </c>
      <c r="U292" t="s">
        <v>9282</v>
      </c>
      <c r="V292" t="str" cm="1">
        <f t="array" ref="V292">_xlfn.IFS(Hospital_Emergency_Room_Data[[#This Row],[Day]]&lt;=10,"Start(1-10)",Hospital_Emergency_Room_Data[[#This Row],[Day]]&lt;=20,"Middle(11-20)",Hospital_Emergency_Room_Data[[#This Row],[Day]]&gt;20,"End(21-30)")</f>
        <v>Middle(11-20)</v>
      </c>
    </row>
    <row r="293" spans="1:22">
      <c r="A293">
        <v>732276608</v>
      </c>
      <c r="B293" t="s">
        <v>314</v>
      </c>
      <c r="C293" s="1">
        <v>45487</v>
      </c>
      <c r="D293" t="str">
        <f>TEXT(Hospital_Emergency_Room_Data[[#This Row],[Patient Admission Date]],"mmm")</f>
        <v>Jul</v>
      </c>
      <c r="E293">
        <f>YEAR(Hospital_Emergency_Room_Data[[#This Row],[Patient Admission Date]])</f>
        <v>2024</v>
      </c>
      <c r="F293" s="2">
        <v>0.91527777777777775</v>
      </c>
      <c r="G293" s="8" t="str">
        <f>TEXT(Hospital_Emergency_Room_Data[[#This Row],[Patient Admission Date]],"dddd")</f>
        <v>Sunday</v>
      </c>
      <c r="H293" t="s">
        <v>9208</v>
      </c>
      <c r="I293">
        <v>32</v>
      </c>
      <c r="J293" s="5" t="s">
        <v>9223</v>
      </c>
      <c r="K293" t="s">
        <v>29</v>
      </c>
      <c r="L293" t="s">
        <v>9281</v>
      </c>
      <c r="M293" t="s">
        <v>9209</v>
      </c>
      <c r="O293">
        <v>17</v>
      </c>
      <c r="P293" t="s">
        <v>9226</v>
      </c>
      <c r="Q293">
        <v>14</v>
      </c>
      <c r="R293">
        <v>21</v>
      </c>
      <c r="S293" t="s">
        <v>9256</v>
      </c>
      <c r="T293" t="s">
        <v>9265</v>
      </c>
      <c r="U293" t="s">
        <v>9282</v>
      </c>
      <c r="V293" t="str" cm="1">
        <f t="array" ref="V293">_xlfn.IFS(Hospital_Emergency_Room_Data[[#This Row],[Day]]&lt;=10,"Start(1-10)",Hospital_Emergency_Room_Data[[#This Row],[Day]]&lt;=20,"Middle(11-20)",Hospital_Emergency_Room_Data[[#This Row],[Day]]&gt;20,"End(21-30)")</f>
        <v>Middle(11-20)</v>
      </c>
    </row>
    <row r="294" spans="1:22">
      <c r="A294">
        <v>548786274</v>
      </c>
      <c r="B294" t="s">
        <v>315</v>
      </c>
      <c r="C294" s="1">
        <v>45534</v>
      </c>
      <c r="D294" t="str">
        <f>TEXT(Hospital_Emergency_Room_Data[[#This Row],[Patient Admission Date]],"mmm")</f>
        <v>Aug</v>
      </c>
      <c r="E294">
        <f>YEAR(Hospital_Emergency_Room_Data[[#This Row],[Patient Admission Date]])</f>
        <v>2024</v>
      </c>
      <c r="F294" s="2">
        <v>0.30625000000000002</v>
      </c>
      <c r="G294" s="8" t="str">
        <f>TEXT(Hospital_Emergency_Room_Data[[#This Row],[Patient Admission Date]],"dddd")</f>
        <v>Friday</v>
      </c>
      <c r="H294" t="s">
        <v>9208</v>
      </c>
      <c r="I294">
        <v>70</v>
      </c>
      <c r="J294" s="5" t="s">
        <v>9222</v>
      </c>
      <c r="K294" t="s">
        <v>8</v>
      </c>
      <c r="L294" t="s">
        <v>9281</v>
      </c>
      <c r="M294" t="s">
        <v>9209</v>
      </c>
      <c r="O294">
        <v>57</v>
      </c>
      <c r="P294" t="s">
        <v>9225</v>
      </c>
      <c r="Q294">
        <v>30</v>
      </c>
      <c r="R294">
        <v>7</v>
      </c>
      <c r="S294" t="s">
        <v>9255</v>
      </c>
      <c r="T294" t="s">
        <v>9264</v>
      </c>
      <c r="U294" t="s">
        <v>9283</v>
      </c>
      <c r="V294" t="str" cm="1">
        <f t="array" ref="V294">_xlfn.IFS(Hospital_Emergency_Room_Data[[#This Row],[Day]]&lt;=10,"Start(1-10)",Hospital_Emergency_Room_Data[[#This Row],[Day]]&lt;=20,"Middle(11-20)",Hospital_Emergency_Room_Data[[#This Row],[Day]]&gt;20,"End(21-30)")</f>
        <v>End(21-30)</v>
      </c>
    </row>
    <row r="295" spans="1:22">
      <c r="A295">
        <v>255462640</v>
      </c>
      <c r="B295" t="s">
        <v>316</v>
      </c>
      <c r="C295" s="1">
        <v>45421</v>
      </c>
      <c r="D295" t="str">
        <f>TEXT(Hospital_Emergency_Room_Data[[#This Row],[Patient Admission Date]],"mmm")</f>
        <v>May</v>
      </c>
      <c r="E295">
        <f>YEAR(Hospital_Emergency_Room_Data[[#This Row],[Patient Admission Date]])</f>
        <v>2024</v>
      </c>
      <c r="F295" s="2">
        <v>7.7083333333333337E-2</v>
      </c>
      <c r="G295" s="8" t="str">
        <f>TEXT(Hospital_Emergency_Room_Data[[#This Row],[Patient Admission Date]],"dddd")</f>
        <v>Thursday</v>
      </c>
      <c r="H295" t="s">
        <v>41</v>
      </c>
      <c r="I295">
        <v>2</v>
      </c>
      <c r="J295" s="5" t="s">
        <v>9218</v>
      </c>
      <c r="K295" t="s">
        <v>21</v>
      </c>
      <c r="L295" t="s">
        <v>16</v>
      </c>
      <c r="M295" t="s">
        <v>9209</v>
      </c>
      <c r="N295">
        <v>0</v>
      </c>
      <c r="O295">
        <v>24</v>
      </c>
      <c r="P295" t="s">
        <v>9226</v>
      </c>
      <c r="Q295">
        <v>9</v>
      </c>
      <c r="R295">
        <v>1</v>
      </c>
      <c r="S295" t="s">
        <v>9258</v>
      </c>
      <c r="T295" t="s">
        <v>9265</v>
      </c>
      <c r="U295" t="s">
        <v>9282</v>
      </c>
      <c r="V295" t="str" cm="1">
        <f t="array" ref="V295">_xlfn.IFS(Hospital_Emergency_Room_Data[[#This Row],[Day]]&lt;=10,"Start(1-10)",Hospital_Emergency_Room_Data[[#This Row],[Day]]&lt;=20,"Middle(11-20)",Hospital_Emergency_Room_Data[[#This Row],[Day]]&gt;20,"End(21-30)")</f>
        <v>Start(1-10)</v>
      </c>
    </row>
    <row r="296" spans="1:22">
      <c r="A296">
        <v>744265135</v>
      </c>
      <c r="B296" t="s">
        <v>317</v>
      </c>
      <c r="C296" s="1">
        <v>45353</v>
      </c>
      <c r="D296" t="str">
        <f>TEXT(Hospital_Emergency_Room_Data[[#This Row],[Patient Admission Date]],"mmm")</f>
        <v>Mar</v>
      </c>
      <c r="E296">
        <f>YEAR(Hospital_Emergency_Room_Data[[#This Row],[Patient Admission Date]])</f>
        <v>2024</v>
      </c>
      <c r="F296" s="2">
        <v>0.67222222222222228</v>
      </c>
      <c r="G296" s="8" t="str">
        <f>TEXT(Hospital_Emergency_Room_Data[[#This Row],[Patient Admission Date]],"dddd")</f>
        <v>Saturday</v>
      </c>
      <c r="H296" t="s">
        <v>9208</v>
      </c>
      <c r="I296">
        <v>29</v>
      </c>
      <c r="J296" s="5" t="s">
        <v>9220</v>
      </c>
      <c r="K296" t="s">
        <v>8</v>
      </c>
      <c r="L296" t="s">
        <v>9281</v>
      </c>
      <c r="M296" t="s">
        <v>9210</v>
      </c>
      <c r="O296">
        <v>32</v>
      </c>
      <c r="P296" t="s">
        <v>9225</v>
      </c>
      <c r="Q296">
        <v>2</v>
      </c>
      <c r="R296">
        <v>16</v>
      </c>
      <c r="S296" t="s">
        <v>9257</v>
      </c>
      <c r="T296" t="s">
        <v>9263</v>
      </c>
      <c r="U296" t="s">
        <v>9300</v>
      </c>
      <c r="V296" t="str" cm="1">
        <f t="array" ref="V296">_xlfn.IFS(Hospital_Emergency_Room_Data[[#This Row],[Day]]&lt;=10,"Start(1-10)",Hospital_Emergency_Room_Data[[#This Row],[Day]]&lt;=20,"Middle(11-20)",Hospital_Emergency_Room_Data[[#This Row],[Day]]&gt;20,"End(21-30)")</f>
        <v>Start(1-10)</v>
      </c>
    </row>
    <row r="297" spans="1:22">
      <c r="A297">
        <v>852355869</v>
      </c>
      <c r="B297" t="s">
        <v>318</v>
      </c>
      <c r="C297" s="1">
        <v>45260</v>
      </c>
      <c r="D297" t="str">
        <f>TEXT(Hospital_Emergency_Room_Data[[#This Row],[Patient Admission Date]],"mmm")</f>
        <v>Nov</v>
      </c>
      <c r="E297">
        <f>YEAR(Hospital_Emergency_Room_Data[[#This Row],[Patient Admission Date]])</f>
        <v>2023</v>
      </c>
      <c r="F297" s="2">
        <v>0.59722222222222221</v>
      </c>
      <c r="G297" s="8" t="str">
        <f>TEXT(Hospital_Emergency_Room_Data[[#This Row],[Patient Admission Date]],"dddd")</f>
        <v>Thursday</v>
      </c>
      <c r="H297" t="s">
        <v>41</v>
      </c>
      <c r="I297">
        <v>15</v>
      </c>
      <c r="J297" s="5" t="s">
        <v>9220</v>
      </c>
      <c r="K297" t="s">
        <v>18</v>
      </c>
      <c r="L297" t="s">
        <v>96</v>
      </c>
      <c r="M297" t="s">
        <v>9209</v>
      </c>
      <c r="O297">
        <v>54</v>
      </c>
      <c r="P297" t="s">
        <v>9225</v>
      </c>
      <c r="Q297">
        <v>30</v>
      </c>
      <c r="R297">
        <v>14</v>
      </c>
      <c r="S297" t="s">
        <v>9257</v>
      </c>
      <c r="T297" t="s">
        <v>9264</v>
      </c>
      <c r="U297" t="s">
        <v>9283</v>
      </c>
      <c r="V297" t="str" cm="1">
        <f t="array" ref="V297">_xlfn.IFS(Hospital_Emergency_Room_Data[[#This Row],[Day]]&lt;=10,"Start(1-10)",Hospital_Emergency_Room_Data[[#This Row],[Day]]&lt;=20,"Middle(11-20)",Hospital_Emergency_Room_Data[[#This Row],[Day]]&gt;20,"End(21-30)")</f>
        <v>End(21-30)</v>
      </c>
    </row>
    <row r="298" spans="1:22">
      <c r="A298">
        <v>551359369</v>
      </c>
      <c r="B298" t="s">
        <v>319</v>
      </c>
      <c r="C298" s="1">
        <v>45352</v>
      </c>
      <c r="D298" t="str">
        <f>TEXT(Hospital_Emergency_Room_Data[[#This Row],[Patient Admission Date]],"mmm")</f>
        <v>Mar</v>
      </c>
      <c r="E298">
        <f>YEAR(Hospital_Emergency_Room_Data[[#This Row],[Patient Admission Date]])</f>
        <v>2024</v>
      </c>
      <c r="F298" s="2">
        <v>0.51111111111111107</v>
      </c>
      <c r="G298" s="8" t="str">
        <f>TEXT(Hospital_Emergency_Room_Data[[#This Row],[Patient Admission Date]],"dddd")</f>
        <v>Friday</v>
      </c>
      <c r="H298" t="s">
        <v>41</v>
      </c>
      <c r="I298">
        <v>9</v>
      </c>
      <c r="J298" s="5" t="s">
        <v>9221</v>
      </c>
      <c r="K298" t="s">
        <v>12</v>
      </c>
      <c r="L298" t="s">
        <v>13</v>
      </c>
      <c r="M298" t="s">
        <v>9209</v>
      </c>
      <c r="N298">
        <v>10</v>
      </c>
      <c r="O298">
        <v>47</v>
      </c>
      <c r="P298" t="s">
        <v>9225</v>
      </c>
      <c r="Q298">
        <v>1</v>
      </c>
      <c r="R298">
        <v>12</v>
      </c>
      <c r="S298" t="s">
        <v>9257</v>
      </c>
      <c r="T298" t="s">
        <v>9263</v>
      </c>
      <c r="U298" t="s">
        <v>9283</v>
      </c>
      <c r="V298" t="str" cm="1">
        <f t="array" ref="V298">_xlfn.IFS(Hospital_Emergency_Room_Data[[#This Row],[Day]]&lt;=10,"Start(1-10)",Hospital_Emergency_Room_Data[[#This Row],[Day]]&lt;=20,"Middle(11-20)",Hospital_Emergency_Room_Data[[#This Row],[Day]]&gt;20,"End(21-30)")</f>
        <v>Start(1-10)</v>
      </c>
    </row>
    <row r="299" spans="1:22">
      <c r="A299">
        <v>294075007</v>
      </c>
      <c r="B299" t="s">
        <v>320</v>
      </c>
      <c r="C299" s="1">
        <v>45161</v>
      </c>
      <c r="D299" t="str">
        <f>TEXT(Hospital_Emergency_Room_Data[[#This Row],[Patient Admission Date]],"mmm")</f>
        <v>Aug</v>
      </c>
      <c r="E299">
        <f>YEAR(Hospital_Emergency_Room_Data[[#This Row],[Patient Admission Date]])</f>
        <v>2023</v>
      </c>
      <c r="F299" s="2">
        <v>0.8520833333333333</v>
      </c>
      <c r="G299" s="8" t="str">
        <f>TEXT(Hospital_Emergency_Room_Data[[#This Row],[Patient Admission Date]],"dddd")</f>
        <v>Wednesday</v>
      </c>
      <c r="H299" t="s">
        <v>41</v>
      </c>
      <c r="I299">
        <v>75</v>
      </c>
      <c r="J299" s="5" t="s">
        <v>9222</v>
      </c>
      <c r="K299" t="s">
        <v>12</v>
      </c>
      <c r="L299" t="s">
        <v>13</v>
      </c>
      <c r="M299" t="s">
        <v>9209</v>
      </c>
      <c r="O299">
        <v>22</v>
      </c>
      <c r="P299" t="s">
        <v>9226</v>
      </c>
      <c r="Q299">
        <v>23</v>
      </c>
      <c r="R299">
        <v>20</v>
      </c>
      <c r="S299" t="s">
        <v>9256</v>
      </c>
      <c r="T299" t="s">
        <v>9264</v>
      </c>
      <c r="U299" t="s">
        <v>9282</v>
      </c>
      <c r="V299" t="str" cm="1">
        <f t="array" ref="V299">_xlfn.IFS(Hospital_Emergency_Room_Data[[#This Row],[Day]]&lt;=10,"Start(1-10)",Hospital_Emergency_Room_Data[[#This Row],[Day]]&lt;=20,"Middle(11-20)",Hospital_Emergency_Room_Data[[#This Row],[Day]]&gt;20,"End(21-30)")</f>
        <v>End(21-30)</v>
      </c>
    </row>
    <row r="300" spans="1:22">
      <c r="A300">
        <v>526032526</v>
      </c>
      <c r="B300" t="s">
        <v>321</v>
      </c>
      <c r="C300" s="1">
        <v>45082</v>
      </c>
      <c r="D300" t="str">
        <f>TEXT(Hospital_Emergency_Room_Data[[#This Row],[Patient Admission Date]],"mmm")</f>
        <v>Jun</v>
      </c>
      <c r="E300">
        <f>YEAR(Hospital_Emergency_Room_Data[[#This Row],[Patient Admission Date]])</f>
        <v>2023</v>
      </c>
      <c r="F300" s="2">
        <v>0.12222222222222222</v>
      </c>
      <c r="G300" s="8" t="str">
        <f>TEXT(Hospital_Emergency_Room_Data[[#This Row],[Patient Admission Date]],"dddd")</f>
        <v>Monday</v>
      </c>
      <c r="H300" t="s">
        <v>9208</v>
      </c>
      <c r="I300">
        <v>54</v>
      </c>
      <c r="J300" s="5" t="s">
        <v>9219</v>
      </c>
      <c r="K300" t="s">
        <v>12</v>
      </c>
      <c r="L300" t="s">
        <v>9281</v>
      </c>
      <c r="M300" t="s">
        <v>9209</v>
      </c>
      <c r="N300">
        <v>0</v>
      </c>
      <c r="O300">
        <v>59</v>
      </c>
      <c r="P300" t="s">
        <v>9225</v>
      </c>
      <c r="Q300">
        <v>5</v>
      </c>
      <c r="R300">
        <v>2</v>
      </c>
      <c r="S300" t="s">
        <v>9258</v>
      </c>
      <c r="T300" t="s">
        <v>9263</v>
      </c>
      <c r="U300" t="s">
        <v>9283</v>
      </c>
      <c r="V300" t="str" cm="1">
        <f t="array" ref="V300">_xlfn.IFS(Hospital_Emergency_Room_Data[[#This Row],[Day]]&lt;=10,"Start(1-10)",Hospital_Emergency_Room_Data[[#This Row],[Day]]&lt;=20,"Middle(11-20)",Hospital_Emergency_Room_Data[[#This Row],[Day]]&gt;20,"End(21-30)")</f>
        <v>Start(1-10)</v>
      </c>
    </row>
    <row r="301" spans="1:22">
      <c r="A301">
        <v>532607967</v>
      </c>
      <c r="B301" t="s">
        <v>322</v>
      </c>
      <c r="C301" s="1">
        <v>45429</v>
      </c>
      <c r="D301" t="str">
        <f>TEXT(Hospital_Emergency_Room_Data[[#This Row],[Patient Admission Date]],"mmm")</f>
        <v>May</v>
      </c>
      <c r="E301">
        <f>YEAR(Hospital_Emergency_Room_Data[[#This Row],[Patient Admission Date]])</f>
        <v>2024</v>
      </c>
      <c r="F301" s="2">
        <v>0.55763888888888891</v>
      </c>
      <c r="G301" s="8" t="str">
        <f>TEXT(Hospital_Emergency_Room_Data[[#This Row],[Patient Admission Date]],"dddd")</f>
        <v>Friday</v>
      </c>
      <c r="H301" t="s">
        <v>41</v>
      </c>
      <c r="I301">
        <v>63</v>
      </c>
      <c r="J301" s="5" t="s">
        <v>9217</v>
      </c>
      <c r="K301" t="s">
        <v>12</v>
      </c>
      <c r="L301" t="s">
        <v>9281</v>
      </c>
      <c r="M301" t="s">
        <v>9209</v>
      </c>
      <c r="O301">
        <v>40</v>
      </c>
      <c r="P301" t="s">
        <v>9225</v>
      </c>
      <c r="Q301">
        <v>17</v>
      </c>
      <c r="R301">
        <v>13</v>
      </c>
      <c r="S301" t="s">
        <v>9257</v>
      </c>
      <c r="T301" t="s">
        <v>9262</v>
      </c>
      <c r="U301" t="s">
        <v>9300</v>
      </c>
      <c r="V301" t="str" cm="1">
        <f t="array" ref="V301">_xlfn.IFS(Hospital_Emergency_Room_Data[[#This Row],[Day]]&lt;=10,"Start(1-10)",Hospital_Emergency_Room_Data[[#This Row],[Day]]&lt;=20,"Middle(11-20)",Hospital_Emergency_Room_Data[[#This Row],[Day]]&gt;20,"End(21-30)")</f>
        <v>Middle(11-20)</v>
      </c>
    </row>
    <row r="302" spans="1:22">
      <c r="A302">
        <v>603110846</v>
      </c>
      <c r="B302" t="s">
        <v>323</v>
      </c>
      <c r="C302" s="1">
        <v>45195</v>
      </c>
      <c r="D302" t="str">
        <f>TEXT(Hospital_Emergency_Room_Data[[#This Row],[Patient Admission Date]],"mmm")</f>
        <v>Sep</v>
      </c>
      <c r="E302">
        <f>YEAR(Hospital_Emergency_Room_Data[[#This Row],[Patient Admission Date]])</f>
        <v>2023</v>
      </c>
      <c r="F302" s="2">
        <v>4.791666666666667E-2</v>
      </c>
      <c r="G302" s="8" t="str">
        <f>TEXT(Hospital_Emergency_Room_Data[[#This Row],[Patient Admission Date]],"dddd")</f>
        <v>Tuesday</v>
      </c>
      <c r="H302" t="s">
        <v>41</v>
      </c>
      <c r="I302">
        <v>50</v>
      </c>
      <c r="J302" s="5" t="s">
        <v>9219</v>
      </c>
      <c r="K302" t="s">
        <v>8</v>
      </c>
      <c r="L302" t="s">
        <v>13</v>
      </c>
      <c r="M302" t="s">
        <v>9209</v>
      </c>
      <c r="O302">
        <v>28</v>
      </c>
      <c r="P302" t="s">
        <v>9226</v>
      </c>
      <c r="Q302">
        <v>26</v>
      </c>
      <c r="R302">
        <v>1</v>
      </c>
      <c r="S302" t="s">
        <v>9258</v>
      </c>
      <c r="T302" t="s">
        <v>9264</v>
      </c>
      <c r="U302" t="s">
        <v>9282</v>
      </c>
      <c r="V302" t="str" cm="1">
        <f t="array" ref="V302">_xlfn.IFS(Hospital_Emergency_Room_Data[[#This Row],[Day]]&lt;=10,"Start(1-10)",Hospital_Emergency_Room_Data[[#This Row],[Day]]&lt;=20,"Middle(11-20)",Hospital_Emergency_Room_Data[[#This Row],[Day]]&gt;20,"End(21-30)")</f>
        <v>End(21-30)</v>
      </c>
    </row>
    <row r="303" spans="1:22">
      <c r="A303">
        <v>867068022</v>
      </c>
      <c r="B303" t="s">
        <v>324</v>
      </c>
      <c r="C303" s="1">
        <v>45198</v>
      </c>
      <c r="D303" t="str">
        <f>TEXT(Hospital_Emergency_Room_Data[[#This Row],[Patient Admission Date]],"mmm")</f>
        <v>Sep</v>
      </c>
      <c r="E303">
        <f>YEAR(Hospital_Emergency_Room_Data[[#This Row],[Patient Admission Date]])</f>
        <v>2023</v>
      </c>
      <c r="F303" s="2">
        <v>0.55694444444444446</v>
      </c>
      <c r="G303" s="8" t="str">
        <f>TEXT(Hospital_Emergency_Room_Data[[#This Row],[Patient Admission Date]],"dddd")</f>
        <v>Friday</v>
      </c>
      <c r="H303" t="s">
        <v>9208</v>
      </c>
      <c r="I303">
        <v>34</v>
      </c>
      <c r="J303" s="5" t="s">
        <v>9223</v>
      </c>
      <c r="K303" t="s">
        <v>32</v>
      </c>
      <c r="L303" t="s">
        <v>140</v>
      </c>
      <c r="M303" t="s">
        <v>9210</v>
      </c>
      <c r="O303">
        <v>50</v>
      </c>
      <c r="P303" t="s">
        <v>9225</v>
      </c>
      <c r="Q303">
        <v>29</v>
      </c>
      <c r="R303">
        <v>13</v>
      </c>
      <c r="S303" t="s">
        <v>9257</v>
      </c>
      <c r="T303" t="s">
        <v>9264</v>
      </c>
      <c r="U303" t="s">
        <v>9283</v>
      </c>
      <c r="V303" t="str" cm="1">
        <f t="array" ref="V303">_xlfn.IFS(Hospital_Emergency_Room_Data[[#This Row],[Day]]&lt;=10,"Start(1-10)",Hospital_Emergency_Room_Data[[#This Row],[Day]]&lt;=20,"Middle(11-20)",Hospital_Emergency_Room_Data[[#This Row],[Day]]&gt;20,"End(21-30)")</f>
        <v>End(21-30)</v>
      </c>
    </row>
    <row r="304" spans="1:22">
      <c r="A304">
        <v>602040876</v>
      </c>
      <c r="B304" t="s">
        <v>325</v>
      </c>
      <c r="C304" s="1">
        <v>45145</v>
      </c>
      <c r="D304" t="str">
        <f>TEXT(Hospital_Emergency_Room_Data[[#This Row],[Patient Admission Date]],"mmm")</f>
        <v>Aug</v>
      </c>
      <c r="E304">
        <f>YEAR(Hospital_Emergency_Room_Data[[#This Row],[Patient Admission Date]])</f>
        <v>2023</v>
      </c>
      <c r="F304" s="2">
        <v>0.17499999999999999</v>
      </c>
      <c r="G304" s="8" t="str">
        <f>TEXT(Hospital_Emergency_Room_Data[[#This Row],[Patient Admission Date]],"dddd")</f>
        <v>Monday</v>
      </c>
      <c r="H304" t="s">
        <v>9208</v>
      </c>
      <c r="I304">
        <v>23</v>
      </c>
      <c r="J304" s="5" t="s">
        <v>9220</v>
      </c>
      <c r="K304" t="s">
        <v>8</v>
      </c>
      <c r="L304" t="s">
        <v>9281</v>
      </c>
      <c r="M304" t="s">
        <v>9210</v>
      </c>
      <c r="O304">
        <v>44</v>
      </c>
      <c r="P304" t="s">
        <v>9225</v>
      </c>
      <c r="Q304">
        <v>7</v>
      </c>
      <c r="R304">
        <v>4</v>
      </c>
      <c r="S304" t="s">
        <v>9258</v>
      </c>
      <c r="T304" t="s">
        <v>9263</v>
      </c>
      <c r="U304" t="s">
        <v>9300</v>
      </c>
      <c r="V304" t="str" cm="1">
        <f t="array" ref="V304">_xlfn.IFS(Hospital_Emergency_Room_Data[[#This Row],[Day]]&lt;=10,"Start(1-10)",Hospital_Emergency_Room_Data[[#This Row],[Day]]&lt;=20,"Middle(11-20)",Hospital_Emergency_Room_Data[[#This Row],[Day]]&gt;20,"End(21-30)")</f>
        <v>Start(1-10)</v>
      </c>
    </row>
    <row r="305" spans="1:22">
      <c r="A305">
        <v>712254902</v>
      </c>
      <c r="B305" t="s">
        <v>326</v>
      </c>
      <c r="C305" s="1">
        <v>45114</v>
      </c>
      <c r="D305" t="str">
        <f>TEXT(Hospital_Emergency_Room_Data[[#This Row],[Patient Admission Date]],"mmm")</f>
        <v>Jul</v>
      </c>
      <c r="E305">
        <f>YEAR(Hospital_Emergency_Room_Data[[#This Row],[Patient Admission Date]])</f>
        <v>2023</v>
      </c>
      <c r="F305" s="2">
        <v>0.13958333333333334</v>
      </c>
      <c r="G305" s="8" t="str">
        <f>TEXT(Hospital_Emergency_Room_Data[[#This Row],[Patient Admission Date]],"dddd")</f>
        <v>Friday</v>
      </c>
      <c r="H305" t="s">
        <v>9208</v>
      </c>
      <c r="I305">
        <v>6</v>
      </c>
      <c r="J305" s="5" t="s">
        <v>9221</v>
      </c>
      <c r="K305" t="s">
        <v>8</v>
      </c>
      <c r="L305" t="s">
        <v>9281</v>
      </c>
      <c r="M305" t="s">
        <v>9209</v>
      </c>
      <c r="N305">
        <v>2</v>
      </c>
      <c r="O305">
        <v>32</v>
      </c>
      <c r="P305" t="s">
        <v>9225</v>
      </c>
      <c r="Q305">
        <v>7</v>
      </c>
      <c r="R305">
        <v>3</v>
      </c>
      <c r="S305" t="s">
        <v>9258</v>
      </c>
      <c r="T305" t="s">
        <v>9263</v>
      </c>
      <c r="U305" t="s">
        <v>9300</v>
      </c>
      <c r="V305" t="str" cm="1">
        <f t="array" ref="V305">_xlfn.IFS(Hospital_Emergency_Room_Data[[#This Row],[Day]]&lt;=10,"Start(1-10)",Hospital_Emergency_Room_Data[[#This Row],[Day]]&lt;=20,"Middle(11-20)",Hospital_Emergency_Room_Data[[#This Row],[Day]]&gt;20,"End(21-30)")</f>
        <v>Start(1-10)</v>
      </c>
    </row>
    <row r="306" spans="1:22">
      <c r="A306">
        <v>201902001</v>
      </c>
      <c r="B306" t="s">
        <v>327</v>
      </c>
      <c r="C306" s="1">
        <v>45481</v>
      </c>
      <c r="D306" t="str">
        <f>TEXT(Hospital_Emergency_Room_Data[[#This Row],[Patient Admission Date]],"mmm")</f>
        <v>Jul</v>
      </c>
      <c r="E306">
        <f>YEAR(Hospital_Emergency_Room_Data[[#This Row],[Patient Admission Date]])</f>
        <v>2024</v>
      </c>
      <c r="F306" s="2">
        <v>0.82013888888888886</v>
      </c>
      <c r="G306" s="8" t="str">
        <f>TEXT(Hospital_Emergency_Room_Data[[#This Row],[Patient Admission Date]],"dddd")</f>
        <v>Monday</v>
      </c>
      <c r="H306" t="s">
        <v>9208</v>
      </c>
      <c r="I306">
        <v>30</v>
      </c>
      <c r="J306" s="5" t="s">
        <v>9223</v>
      </c>
      <c r="K306" t="s">
        <v>8</v>
      </c>
      <c r="L306" t="s">
        <v>13</v>
      </c>
      <c r="M306" t="s">
        <v>9209</v>
      </c>
      <c r="O306">
        <v>14</v>
      </c>
      <c r="P306" t="s">
        <v>9226</v>
      </c>
      <c r="Q306">
        <v>8</v>
      </c>
      <c r="R306">
        <v>19</v>
      </c>
      <c r="S306" t="s">
        <v>9256</v>
      </c>
      <c r="T306" t="s">
        <v>9265</v>
      </c>
      <c r="U306" t="s">
        <v>9282</v>
      </c>
      <c r="V306" t="str" cm="1">
        <f t="array" ref="V306">_xlfn.IFS(Hospital_Emergency_Room_Data[[#This Row],[Day]]&lt;=10,"Start(1-10)",Hospital_Emergency_Room_Data[[#This Row],[Day]]&lt;=20,"Middle(11-20)",Hospital_Emergency_Room_Data[[#This Row],[Day]]&gt;20,"End(21-30)")</f>
        <v>Start(1-10)</v>
      </c>
    </row>
    <row r="307" spans="1:22">
      <c r="A307">
        <v>374261067</v>
      </c>
      <c r="B307" t="s">
        <v>328</v>
      </c>
      <c r="C307" s="1">
        <v>45338</v>
      </c>
      <c r="D307" t="str">
        <f>TEXT(Hospital_Emergency_Room_Data[[#This Row],[Patient Admission Date]],"mmm")</f>
        <v>Feb</v>
      </c>
      <c r="E307">
        <f>YEAR(Hospital_Emergency_Room_Data[[#This Row],[Patient Admission Date]])</f>
        <v>2024</v>
      </c>
      <c r="F307" s="2">
        <v>0.65138888888888891</v>
      </c>
      <c r="G307" s="8" t="str">
        <f>TEXT(Hospital_Emergency_Room_Data[[#This Row],[Patient Admission Date]],"dddd")</f>
        <v>Friday</v>
      </c>
      <c r="H307" t="s">
        <v>9208</v>
      </c>
      <c r="I307">
        <v>12</v>
      </c>
      <c r="J307" s="5" t="s">
        <v>9221</v>
      </c>
      <c r="K307" t="s">
        <v>8</v>
      </c>
      <c r="L307" t="s">
        <v>9281</v>
      </c>
      <c r="M307" t="s">
        <v>9209</v>
      </c>
      <c r="O307">
        <v>40</v>
      </c>
      <c r="P307" t="s">
        <v>9225</v>
      </c>
      <c r="Q307">
        <v>16</v>
      </c>
      <c r="R307">
        <v>15</v>
      </c>
      <c r="S307" t="s">
        <v>9257</v>
      </c>
      <c r="T307" t="s">
        <v>9262</v>
      </c>
      <c r="U307" t="s">
        <v>9300</v>
      </c>
      <c r="V307" t="str" cm="1">
        <f t="array" ref="V307">_xlfn.IFS(Hospital_Emergency_Room_Data[[#This Row],[Day]]&lt;=10,"Start(1-10)",Hospital_Emergency_Room_Data[[#This Row],[Day]]&lt;=20,"Middle(11-20)",Hospital_Emergency_Room_Data[[#This Row],[Day]]&gt;20,"End(21-30)")</f>
        <v>Middle(11-20)</v>
      </c>
    </row>
    <row r="308" spans="1:22">
      <c r="A308">
        <v>825763394</v>
      </c>
      <c r="B308" t="s">
        <v>329</v>
      </c>
      <c r="C308" s="1">
        <v>45491</v>
      </c>
      <c r="D308" t="str">
        <f>TEXT(Hospital_Emergency_Room_Data[[#This Row],[Patient Admission Date]],"mmm")</f>
        <v>Jul</v>
      </c>
      <c r="E308">
        <f>YEAR(Hospital_Emergency_Room_Data[[#This Row],[Patient Admission Date]])</f>
        <v>2024</v>
      </c>
      <c r="F308" s="2">
        <v>0.93680555555555556</v>
      </c>
      <c r="G308" s="8" t="str">
        <f>TEXT(Hospital_Emergency_Room_Data[[#This Row],[Patient Admission Date]],"dddd")</f>
        <v>Thursday</v>
      </c>
      <c r="H308" t="s">
        <v>9208</v>
      </c>
      <c r="I308">
        <v>63</v>
      </c>
      <c r="J308" s="5" t="s">
        <v>9217</v>
      </c>
      <c r="K308" t="s">
        <v>8</v>
      </c>
      <c r="L308" t="s">
        <v>13</v>
      </c>
      <c r="M308" t="s">
        <v>9209</v>
      </c>
      <c r="N308">
        <v>0</v>
      </c>
      <c r="O308">
        <v>45</v>
      </c>
      <c r="P308" t="s">
        <v>9225</v>
      </c>
      <c r="Q308">
        <v>18</v>
      </c>
      <c r="R308">
        <v>22</v>
      </c>
      <c r="S308" t="s">
        <v>9256</v>
      </c>
      <c r="T308" t="s">
        <v>9262</v>
      </c>
      <c r="U308" t="s">
        <v>9300</v>
      </c>
      <c r="V308" t="str" cm="1">
        <f t="array" ref="V308">_xlfn.IFS(Hospital_Emergency_Room_Data[[#This Row],[Day]]&lt;=10,"Start(1-10)",Hospital_Emergency_Room_Data[[#This Row],[Day]]&lt;=20,"Middle(11-20)",Hospital_Emergency_Room_Data[[#This Row],[Day]]&gt;20,"End(21-30)")</f>
        <v>Middle(11-20)</v>
      </c>
    </row>
    <row r="309" spans="1:22">
      <c r="A309">
        <v>274629187</v>
      </c>
      <c r="B309" t="s">
        <v>330</v>
      </c>
      <c r="C309" s="1">
        <v>45028</v>
      </c>
      <c r="D309" t="str">
        <f>TEXT(Hospital_Emergency_Room_Data[[#This Row],[Patient Admission Date]],"mmm")</f>
        <v>Apr</v>
      </c>
      <c r="E309">
        <f>YEAR(Hospital_Emergency_Room_Data[[#This Row],[Patient Admission Date]])</f>
        <v>2023</v>
      </c>
      <c r="F309" s="2">
        <v>0.80902777777777779</v>
      </c>
      <c r="G309" s="8" t="str">
        <f>TEXT(Hospital_Emergency_Room_Data[[#This Row],[Patient Admission Date]],"dddd")</f>
        <v>Wednesday</v>
      </c>
      <c r="H309" t="s">
        <v>9208</v>
      </c>
      <c r="I309">
        <v>42</v>
      </c>
      <c r="J309" s="5" t="s">
        <v>9223</v>
      </c>
      <c r="K309" t="s">
        <v>8</v>
      </c>
      <c r="L309" t="s">
        <v>13</v>
      </c>
      <c r="M309" t="s">
        <v>9209</v>
      </c>
      <c r="O309">
        <v>27</v>
      </c>
      <c r="P309" t="s">
        <v>9226</v>
      </c>
      <c r="Q309">
        <v>12</v>
      </c>
      <c r="R309">
        <v>19</v>
      </c>
      <c r="S309" t="s">
        <v>9256</v>
      </c>
      <c r="T309" t="s">
        <v>9265</v>
      </c>
      <c r="U309" t="s">
        <v>9282</v>
      </c>
      <c r="V309" t="str" cm="1">
        <f t="array" ref="V309">_xlfn.IFS(Hospital_Emergency_Room_Data[[#This Row],[Day]]&lt;=10,"Start(1-10)",Hospital_Emergency_Room_Data[[#This Row],[Day]]&lt;=20,"Middle(11-20)",Hospital_Emergency_Room_Data[[#This Row],[Day]]&gt;20,"End(21-30)")</f>
        <v>Middle(11-20)</v>
      </c>
    </row>
    <row r="310" spans="1:22">
      <c r="A310">
        <v>169566778</v>
      </c>
      <c r="B310" t="s">
        <v>331</v>
      </c>
      <c r="C310" s="1">
        <v>45221</v>
      </c>
      <c r="D310" t="str">
        <f>TEXT(Hospital_Emergency_Room_Data[[#This Row],[Patient Admission Date]],"mmm")</f>
        <v>Oct</v>
      </c>
      <c r="E310">
        <f>YEAR(Hospital_Emergency_Room_Data[[#This Row],[Patient Admission Date]])</f>
        <v>2023</v>
      </c>
      <c r="F310" s="2">
        <v>0.6694444444444444</v>
      </c>
      <c r="G310" s="8" t="str">
        <f>TEXT(Hospital_Emergency_Room_Data[[#This Row],[Patient Admission Date]],"dddd")</f>
        <v>Sunday</v>
      </c>
      <c r="H310" t="s">
        <v>9208</v>
      </c>
      <c r="I310">
        <v>65</v>
      </c>
      <c r="J310" s="5" t="s">
        <v>9217</v>
      </c>
      <c r="K310" t="s">
        <v>8</v>
      </c>
      <c r="L310" t="s">
        <v>9281</v>
      </c>
      <c r="M310" t="s">
        <v>9209</v>
      </c>
      <c r="N310">
        <v>6</v>
      </c>
      <c r="O310">
        <v>27</v>
      </c>
      <c r="P310" t="s">
        <v>9226</v>
      </c>
      <c r="Q310">
        <v>22</v>
      </c>
      <c r="R310">
        <v>16</v>
      </c>
      <c r="S310" t="s">
        <v>9257</v>
      </c>
      <c r="T310" t="s">
        <v>9264</v>
      </c>
      <c r="U310" t="s">
        <v>9282</v>
      </c>
      <c r="V310" t="str" cm="1">
        <f t="array" ref="V310">_xlfn.IFS(Hospital_Emergency_Room_Data[[#This Row],[Day]]&lt;=10,"Start(1-10)",Hospital_Emergency_Room_Data[[#This Row],[Day]]&lt;=20,"Middle(11-20)",Hospital_Emergency_Room_Data[[#This Row],[Day]]&gt;20,"End(21-30)")</f>
        <v>End(21-30)</v>
      </c>
    </row>
    <row r="311" spans="1:22">
      <c r="A311">
        <v>294306567</v>
      </c>
      <c r="B311" t="s">
        <v>332</v>
      </c>
      <c r="C311" s="1">
        <v>45030</v>
      </c>
      <c r="D311" t="str">
        <f>TEXT(Hospital_Emergency_Room_Data[[#This Row],[Patient Admission Date]],"mmm")</f>
        <v>Apr</v>
      </c>
      <c r="E311">
        <f>YEAR(Hospital_Emergency_Room_Data[[#This Row],[Patient Admission Date]])</f>
        <v>2023</v>
      </c>
      <c r="F311" s="2">
        <v>0.84652777777777777</v>
      </c>
      <c r="G311" s="8" t="str">
        <f>TEXT(Hospital_Emergency_Room_Data[[#This Row],[Patient Admission Date]],"dddd")</f>
        <v>Friday</v>
      </c>
      <c r="H311" t="s">
        <v>9208</v>
      </c>
      <c r="I311">
        <v>21</v>
      </c>
      <c r="J311" s="5" t="s">
        <v>9220</v>
      </c>
      <c r="K311" t="s">
        <v>21</v>
      </c>
      <c r="L311" t="s">
        <v>9281</v>
      </c>
      <c r="M311" t="s">
        <v>9210</v>
      </c>
      <c r="O311">
        <v>42</v>
      </c>
      <c r="P311" t="s">
        <v>9225</v>
      </c>
      <c r="Q311">
        <v>14</v>
      </c>
      <c r="R311">
        <v>20</v>
      </c>
      <c r="S311" t="s">
        <v>9256</v>
      </c>
      <c r="T311" t="s">
        <v>9265</v>
      </c>
      <c r="U311" t="s">
        <v>9300</v>
      </c>
      <c r="V311" t="str" cm="1">
        <f t="array" ref="V311">_xlfn.IFS(Hospital_Emergency_Room_Data[[#This Row],[Day]]&lt;=10,"Start(1-10)",Hospital_Emergency_Room_Data[[#This Row],[Day]]&lt;=20,"Middle(11-20)",Hospital_Emergency_Room_Data[[#This Row],[Day]]&gt;20,"End(21-30)")</f>
        <v>Middle(11-20)</v>
      </c>
    </row>
    <row r="312" spans="1:22">
      <c r="A312">
        <v>694562971</v>
      </c>
      <c r="B312" t="s">
        <v>333</v>
      </c>
      <c r="C312" s="1">
        <v>45303</v>
      </c>
      <c r="D312" t="str">
        <f>TEXT(Hospital_Emergency_Room_Data[[#This Row],[Patient Admission Date]],"mmm")</f>
        <v>Jan</v>
      </c>
      <c r="E312">
        <f>YEAR(Hospital_Emergency_Room_Data[[#This Row],[Patient Admission Date]])</f>
        <v>2024</v>
      </c>
      <c r="F312" s="2">
        <v>0.90416666666666667</v>
      </c>
      <c r="G312" s="8" t="str">
        <f>TEXT(Hospital_Emergency_Room_Data[[#This Row],[Patient Admission Date]],"dddd")</f>
        <v>Friday</v>
      </c>
      <c r="H312" t="s">
        <v>9208</v>
      </c>
      <c r="I312">
        <v>1</v>
      </c>
      <c r="J312" s="5" t="s">
        <v>9218</v>
      </c>
      <c r="K312" t="s">
        <v>29</v>
      </c>
      <c r="L312" t="s">
        <v>9281</v>
      </c>
      <c r="M312" t="s">
        <v>9209</v>
      </c>
      <c r="N312">
        <v>7</v>
      </c>
      <c r="O312">
        <v>24</v>
      </c>
      <c r="P312" t="s">
        <v>9226</v>
      </c>
      <c r="Q312">
        <v>12</v>
      </c>
      <c r="R312">
        <v>21</v>
      </c>
      <c r="S312" t="s">
        <v>9256</v>
      </c>
      <c r="T312" t="s">
        <v>9265</v>
      </c>
      <c r="U312" t="s">
        <v>9282</v>
      </c>
      <c r="V312" t="str" cm="1">
        <f t="array" ref="V312">_xlfn.IFS(Hospital_Emergency_Room_Data[[#This Row],[Day]]&lt;=10,"Start(1-10)",Hospital_Emergency_Room_Data[[#This Row],[Day]]&lt;=20,"Middle(11-20)",Hospital_Emergency_Room_Data[[#This Row],[Day]]&gt;20,"End(21-30)")</f>
        <v>Middle(11-20)</v>
      </c>
    </row>
    <row r="313" spans="1:22">
      <c r="A313">
        <v>499950291</v>
      </c>
      <c r="B313" t="s">
        <v>334</v>
      </c>
      <c r="C313" s="1">
        <v>45130</v>
      </c>
      <c r="D313" t="str">
        <f>TEXT(Hospital_Emergency_Room_Data[[#This Row],[Patient Admission Date]],"mmm")</f>
        <v>Jul</v>
      </c>
      <c r="E313">
        <f>YEAR(Hospital_Emergency_Room_Data[[#This Row],[Patient Admission Date]])</f>
        <v>2023</v>
      </c>
      <c r="F313" s="2">
        <v>0.40138888888888891</v>
      </c>
      <c r="G313" s="8" t="str">
        <f>TEXT(Hospital_Emergency_Room_Data[[#This Row],[Patient Admission Date]],"dddd")</f>
        <v>Sunday</v>
      </c>
      <c r="H313" t="s">
        <v>41</v>
      </c>
      <c r="I313">
        <v>29</v>
      </c>
      <c r="J313" s="5" t="s">
        <v>9220</v>
      </c>
      <c r="K313" t="s">
        <v>29</v>
      </c>
      <c r="L313" t="s">
        <v>9281</v>
      </c>
      <c r="M313" t="s">
        <v>9210</v>
      </c>
      <c r="O313">
        <v>28</v>
      </c>
      <c r="P313" t="s">
        <v>9226</v>
      </c>
      <c r="Q313">
        <v>23</v>
      </c>
      <c r="R313">
        <v>9</v>
      </c>
      <c r="S313" t="s">
        <v>9255</v>
      </c>
      <c r="T313" t="s">
        <v>9264</v>
      </c>
      <c r="U313" t="s">
        <v>9282</v>
      </c>
      <c r="V313" t="str" cm="1">
        <f t="array" ref="V313">_xlfn.IFS(Hospital_Emergency_Room_Data[[#This Row],[Day]]&lt;=10,"Start(1-10)",Hospital_Emergency_Room_Data[[#This Row],[Day]]&lt;=20,"Middle(11-20)",Hospital_Emergency_Room_Data[[#This Row],[Day]]&gt;20,"End(21-30)")</f>
        <v>End(21-30)</v>
      </c>
    </row>
    <row r="314" spans="1:22">
      <c r="A314">
        <v>105081976</v>
      </c>
      <c r="B314" t="s">
        <v>335</v>
      </c>
      <c r="C314" s="1">
        <v>45496</v>
      </c>
      <c r="D314" t="str">
        <f>TEXT(Hospital_Emergency_Room_Data[[#This Row],[Patient Admission Date]],"mmm")</f>
        <v>Jul</v>
      </c>
      <c r="E314">
        <f>YEAR(Hospital_Emergency_Room_Data[[#This Row],[Patient Admission Date]])</f>
        <v>2024</v>
      </c>
      <c r="F314" s="2">
        <v>0.7006944444444444</v>
      </c>
      <c r="G314" s="8" t="str">
        <f>TEXT(Hospital_Emergency_Room_Data[[#This Row],[Patient Admission Date]],"dddd")</f>
        <v>Tuesday</v>
      </c>
      <c r="H314" t="s">
        <v>41</v>
      </c>
      <c r="I314">
        <v>16</v>
      </c>
      <c r="J314" s="5" t="s">
        <v>9220</v>
      </c>
      <c r="K314" t="s">
        <v>10</v>
      </c>
      <c r="L314" t="s">
        <v>36</v>
      </c>
      <c r="M314" t="s">
        <v>9210</v>
      </c>
      <c r="O314">
        <v>58</v>
      </c>
      <c r="P314" t="s">
        <v>9225</v>
      </c>
      <c r="Q314">
        <v>23</v>
      </c>
      <c r="R314">
        <v>16</v>
      </c>
      <c r="S314" t="s">
        <v>9257</v>
      </c>
      <c r="T314" t="s">
        <v>9264</v>
      </c>
      <c r="U314" t="s">
        <v>9283</v>
      </c>
      <c r="V314" t="str" cm="1">
        <f t="array" ref="V314">_xlfn.IFS(Hospital_Emergency_Room_Data[[#This Row],[Day]]&lt;=10,"Start(1-10)",Hospital_Emergency_Room_Data[[#This Row],[Day]]&lt;=20,"Middle(11-20)",Hospital_Emergency_Room_Data[[#This Row],[Day]]&gt;20,"End(21-30)")</f>
        <v>End(21-30)</v>
      </c>
    </row>
    <row r="315" spans="1:22">
      <c r="A315">
        <v>270904999</v>
      </c>
      <c r="B315" t="s">
        <v>336</v>
      </c>
      <c r="C315" s="1">
        <v>45481</v>
      </c>
      <c r="D315" t="str">
        <f>TEXT(Hospital_Emergency_Room_Data[[#This Row],[Patient Admission Date]],"mmm")</f>
        <v>Jul</v>
      </c>
      <c r="E315">
        <f>YEAR(Hospital_Emergency_Room_Data[[#This Row],[Patient Admission Date]])</f>
        <v>2024</v>
      </c>
      <c r="F315" s="2">
        <v>0.96666666666666667</v>
      </c>
      <c r="G315" s="8" t="str">
        <f>TEXT(Hospital_Emergency_Room_Data[[#This Row],[Patient Admission Date]],"dddd")</f>
        <v>Monday</v>
      </c>
      <c r="H315" t="s">
        <v>41</v>
      </c>
      <c r="I315">
        <v>38</v>
      </c>
      <c r="J315" s="5" t="s">
        <v>9223</v>
      </c>
      <c r="K315" t="s">
        <v>21</v>
      </c>
      <c r="L315" t="s">
        <v>9281</v>
      </c>
      <c r="M315" t="s">
        <v>9209</v>
      </c>
      <c r="O315">
        <v>48</v>
      </c>
      <c r="P315" t="s">
        <v>9225</v>
      </c>
      <c r="Q315">
        <v>8</v>
      </c>
      <c r="R315">
        <v>23</v>
      </c>
      <c r="S315" t="s">
        <v>9256</v>
      </c>
      <c r="T315" t="s">
        <v>9265</v>
      </c>
      <c r="U315" t="s">
        <v>9283</v>
      </c>
      <c r="V315" t="str" cm="1">
        <f t="array" ref="V315">_xlfn.IFS(Hospital_Emergency_Room_Data[[#This Row],[Day]]&lt;=10,"Start(1-10)",Hospital_Emergency_Room_Data[[#This Row],[Day]]&lt;=20,"Middle(11-20)",Hospital_Emergency_Room_Data[[#This Row],[Day]]&gt;20,"End(21-30)")</f>
        <v>Start(1-10)</v>
      </c>
    </row>
    <row r="316" spans="1:22">
      <c r="A316">
        <v>416455565</v>
      </c>
      <c r="B316" t="s">
        <v>337</v>
      </c>
      <c r="C316" s="1">
        <v>45248</v>
      </c>
      <c r="D316" t="str">
        <f>TEXT(Hospital_Emergency_Room_Data[[#This Row],[Patient Admission Date]],"mmm")</f>
        <v>Nov</v>
      </c>
      <c r="E316">
        <f>YEAR(Hospital_Emergency_Room_Data[[#This Row],[Patient Admission Date]])</f>
        <v>2023</v>
      </c>
      <c r="F316" s="2">
        <v>0.29236111111111113</v>
      </c>
      <c r="G316" s="8" t="str">
        <f>TEXT(Hospital_Emergency_Room_Data[[#This Row],[Patient Admission Date]],"dddd")</f>
        <v>Saturday</v>
      </c>
      <c r="H316" t="s">
        <v>41</v>
      </c>
      <c r="I316">
        <v>20</v>
      </c>
      <c r="J316" s="5" t="s">
        <v>9220</v>
      </c>
      <c r="K316" t="s">
        <v>8</v>
      </c>
      <c r="L316" t="s">
        <v>13</v>
      </c>
      <c r="M316" t="s">
        <v>9209</v>
      </c>
      <c r="O316">
        <v>40</v>
      </c>
      <c r="P316" t="s">
        <v>9225</v>
      </c>
      <c r="Q316">
        <v>18</v>
      </c>
      <c r="R316">
        <v>7</v>
      </c>
      <c r="S316" t="s">
        <v>9255</v>
      </c>
      <c r="T316" t="s">
        <v>9262</v>
      </c>
      <c r="U316" t="s">
        <v>9300</v>
      </c>
      <c r="V316" t="str" cm="1">
        <f t="array" ref="V316">_xlfn.IFS(Hospital_Emergency_Room_Data[[#This Row],[Day]]&lt;=10,"Start(1-10)",Hospital_Emergency_Room_Data[[#This Row],[Day]]&lt;=20,"Middle(11-20)",Hospital_Emergency_Room_Data[[#This Row],[Day]]&gt;20,"End(21-30)")</f>
        <v>Middle(11-20)</v>
      </c>
    </row>
    <row r="317" spans="1:22">
      <c r="A317">
        <v>253845746</v>
      </c>
      <c r="B317" t="s">
        <v>338</v>
      </c>
      <c r="C317" s="1">
        <v>45139</v>
      </c>
      <c r="D317" t="str">
        <f>TEXT(Hospital_Emergency_Room_Data[[#This Row],[Patient Admission Date]],"mmm")</f>
        <v>Aug</v>
      </c>
      <c r="E317">
        <f>YEAR(Hospital_Emergency_Room_Data[[#This Row],[Patient Admission Date]])</f>
        <v>2023</v>
      </c>
      <c r="F317" s="2">
        <v>0.3</v>
      </c>
      <c r="G317" s="8" t="str">
        <f>TEXT(Hospital_Emergency_Room_Data[[#This Row],[Patient Admission Date]],"dddd")</f>
        <v>Tuesday</v>
      </c>
      <c r="H317" t="s">
        <v>41</v>
      </c>
      <c r="I317">
        <v>22</v>
      </c>
      <c r="J317" s="5" t="s">
        <v>9220</v>
      </c>
      <c r="K317" t="s">
        <v>32</v>
      </c>
      <c r="L317" t="s">
        <v>9281</v>
      </c>
      <c r="M317" t="s">
        <v>9210</v>
      </c>
      <c r="O317">
        <v>29</v>
      </c>
      <c r="P317" t="s">
        <v>9226</v>
      </c>
      <c r="Q317">
        <v>1</v>
      </c>
      <c r="R317">
        <v>7</v>
      </c>
      <c r="S317" t="s">
        <v>9255</v>
      </c>
      <c r="T317" t="s">
        <v>9263</v>
      </c>
      <c r="U317" t="s">
        <v>9282</v>
      </c>
      <c r="V317" t="str" cm="1">
        <f t="array" ref="V317">_xlfn.IFS(Hospital_Emergency_Room_Data[[#This Row],[Day]]&lt;=10,"Start(1-10)",Hospital_Emergency_Room_Data[[#This Row],[Day]]&lt;=20,"Middle(11-20)",Hospital_Emergency_Room_Data[[#This Row],[Day]]&gt;20,"End(21-30)")</f>
        <v>Start(1-10)</v>
      </c>
    </row>
    <row r="318" spans="1:22">
      <c r="A318">
        <v>593362410</v>
      </c>
      <c r="B318" t="s">
        <v>339</v>
      </c>
      <c r="C318" s="1">
        <v>45458</v>
      </c>
      <c r="D318" t="str">
        <f>TEXT(Hospital_Emergency_Room_Data[[#This Row],[Patient Admission Date]],"mmm")</f>
        <v>Jun</v>
      </c>
      <c r="E318">
        <f>YEAR(Hospital_Emergency_Room_Data[[#This Row],[Patient Admission Date]])</f>
        <v>2024</v>
      </c>
      <c r="F318" s="2">
        <v>0.49375000000000002</v>
      </c>
      <c r="G318" s="8" t="str">
        <f>TEXT(Hospital_Emergency_Room_Data[[#This Row],[Patient Admission Date]],"dddd")</f>
        <v>Saturday</v>
      </c>
      <c r="H318" t="s">
        <v>41</v>
      </c>
      <c r="I318">
        <v>23</v>
      </c>
      <c r="J318" s="5" t="s">
        <v>9220</v>
      </c>
      <c r="K318" t="s">
        <v>18</v>
      </c>
      <c r="L318" t="s">
        <v>25</v>
      </c>
      <c r="M318" t="s">
        <v>9210</v>
      </c>
      <c r="N318">
        <v>8</v>
      </c>
      <c r="O318">
        <v>23</v>
      </c>
      <c r="P318" t="s">
        <v>9226</v>
      </c>
      <c r="Q318">
        <v>15</v>
      </c>
      <c r="R318">
        <v>11</v>
      </c>
      <c r="S318" t="s">
        <v>9255</v>
      </c>
      <c r="T318" t="s">
        <v>9262</v>
      </c>
      <c r="U318" t="s">
        <v>9282</v>
      </c>
      <c r="V318" t="str" cm="1">
        <f t="array" ref="V318">_xlfn.IFS(Hospital_Emergency_Room_Data[[#This Row],[Day]]&lt;=10,"Start(1-10)",Hospital_Emergency_Room_Data[[#This Row],[Day]]&lt;=20,"Middle(11-20)",Hospital_Emergency_Room_Data[[#This Row],[Day]]&gt;20,"End(21-30)")</f>
        <v>Middle(11-20)</v>
      </c>
    </row>
    <row r="319" spans="1:22">
      <c r="A319">
        <v>864785560</v>
      </c>
      <c r="B319" t="s">
        <v>340</v>
      </c>
      <c r="C319" s="1">
        <v>45431</v>
      </c>
      <c r="D319" t="str">
        <f>TEXT(Hospital_Emergency_Room_Data[[#This Row],[Patient Admission Date]],"mmm")</f>
        <v>May</v>
      </c>
      <c r="E319">
        <f>YEAR(Hospital_Emergency_Room_Data[[#This Row],[Patient Admission Date]])</f>
        <v>2024</v>
      </c>
      <c r="F319" s="2">
        <v>0.82222222222222219</v>
      </c>
      <c r="G319" s="8" t="str">
        <f>TEXT(Hospital_Emergency_Room_Data[[#This Row],[Patient Admission Date]],"dddd")</f>
        <v>Sunday</v>
      </c>
      <c r="H319" t="s">
        <v>9208</v>
      </c>
      <c r="I319">
        <v>14</v>
      </c>
      <c r="J319" s="5" t="s">
        <v>9221</v>
      </c>
      <c r="K319" t="s">
        <v>18</v>
      </c>
      <c r="L319" t="s">
        <v>36</v>
      </c>
      <c r="M319" t="s">
        <v>9209</v>
      </c>
      <c r="O319">
        <v>13</v>
      </c>
      <c r="P319" t="s">
        <v>9226</v>
      </c>
      <c r="Q319">
        <v>19</v>
      </c>
      <c r="R319">
        <v>19</v>
      </c>
      <c r="S319" t="s">
        <v>9256</v>
      </c>
      <c r="T319" t="s">
        <v>9262</v>
      </c>
      <c r="U319" t="s">
        <v>9282</v>
      </c>
      <c r="V319" t="str" cm="1">
        <f t="array" ref="V319">_xlfn.IFS(Hospital_Emergency_Room_Data[[#This Row],[Day]]&lt;=10,"Start(1-10)",Hospital_Emergency_Room_Data[[#This Row],[Day]]&lt;=20,"Middle(11-20)",Hospital_Emergency_Room_Data[[#This Row],[Day]]&gt;20,"End(21-30)")</f>
        <v>Middle(11-20)</v>
      </c>
    </row>
    <row r="320" spans="1:22">
      <c r="A320">
        <v>107253448</v>
      </c>
      <c r="B320" t="s">
        <v>341</v>
      </c>
      <c r="C320" s="1">
        <v>45509</v>
      </c>
      <c r="D320" t="str">
        <f>TEXT(Hospital_Emergency_Room_Data[[#This Row],[Patient Admission Date]],"mmm")</f>
        <v>Aug</v>
      </c>
      <c r="E320">
        <f>YEAR(Hospital_Emergency_Room_Data[[#This Row],[Patient Admission Date]])</f>
        <v>2024</v>
      </c>
      <c r="F320" s="2">
        <v>0.92569444444444449</v>
      </c>
      <c r="G320" s="8" t="str">
        <f>TEXT(Hospital_Emergency_Room_Data[[#This Row],[Patient Admission Date]],"dddd")</f>
        <v>Monday</v>
      </c>
      <c r="H320" t="s">
        <v>41</v>
      </c>
      <c r="I320">
        <v>72</v>
      </c>
      <c r="J320" s="5" t="s">
        <v>9222</v>
      </c>
      <c r="K320" t="s">
        <v>12</v>
      </c>
      <c r="L320" t="s">
        <v>9281</v>
      </c>
      <c r="M320" t="s">
        <v>9209</v>
      </c>
      <c r="O320">
        <v>21</v>
      </c>
      <c r="P320" t="s">
        <v>9226</v>
      </c>
      <c r="Q320">
        <v>5</v>
      </c>
      <c r="R320">
        <v>22</v>
      </c>
      <c r="S320" t="s">
        <v>9256</v>
      </c>
      <c r="T320" t="s">
        <v>9263</v>
      </c>
      <c r="U320" t="s">
        <v>9282</v>
      </c>
      <c r="V320" t="str" cm="1">
        <f t="array" ref="V320">_xlfn.IFS(Hospital_Emergency_Room_Data[[#This Row],[Day]]&lt;=10,"Start(1-10)",Hospital_Emergency_Room_Data[[#This Row],[Day]]&lt;=20,"Middle(11-20)",Hospital_Emergency_Room_Data[[#This Row],[Day]]&gt;20,"End(21-30)")</f>
        <v>Start(1-10)</v>
      </c>
    </row>
    <row r="321" spans="1:22">
      <c r="A321">
        <v>846587999</v>
      </c>
      <c r="B321" t="s">
        <v>342</v>
      </c>
      <c r="C321" s="1">
        <v>45442</v>
      </c>
      <c r="D321" t="str">
        <f>TEXT(Hospital_Emergency_Room_Data[[#This Row],[Patient Admission Date]],"mmm")</f>
        <v>May</v>
      </c>
      <c r="E321">
        <f>YEAR(Hospital_Emergency_Room_Data[[#This Row],[Patient Admission Date]])</f>
        <v>2024</v>
      </c>
      <c r="F321" s="2">
        <v>0.25972222222222224</v>
      </c>
      <c r="G321" s="8" t="str">
        <f>TEXT(Hospital_Emergency_Room_Data[[#This Row],[Patient Admission Date]],"dddd")</f>
        <v>Thursday</v>
      </c>
      <c r="H321" t="s">
        <v>9208</v>
      </c>
      <c r="I321">
        <v>27</v>
      </c>
      <c r="J321" s="5" t="s">
        <v>9220</v>
      </c>
      <c r="K321" t="s">
        <v>12</v>
      </c>
      <c r="L321" t="s">
        <v>9281</v>
      </c>
      <c r="M321" t="s">
        <v>9209</v>
      </c>
      <c r="N321">
        <v>8</v>
      </c>
      <c r="O321">
        <v>14</v>
      </c>
      <c r="P321" t="s">
        <v>9226</v>
      </c>
      <c r="Q321">
        <v>30</v>
      </c>
      <c r="R321">
        <v>6</v>
      </c>
      <c r="S321" t="s">
        <v>9255</v>
      </c>
      <c r="T321" t="s">
        <v>9264</v>
      </c>
      <c r="U321" t="s">
        <v>9282</v>
      </c>
      <c r="V321" t="str" cm="1">
        <f t="array" ref="V321">_xlfn.IFS(Hospital_Emergency_Room_Data[[#This Row],[Day]]&lt;=10,"Start(1-10)",Hospital_Emergency_Room_Data[[#This Row],[Day]]&lt;=20,"Middle(11-20)",Hospital_Emergency_Room_Data[[#This Row],[Day]]&gt;20,"End(21-30)")</f>
        <v>End(21-30)</v>
      </c>
    </row>
    <row r="322" spans="1:22">
      <c r="A322">
        <v>435776310</v>
      </c>
      <c r="B322" t="s">
        <v>343</v>
      </c>
      <c r="C322" s="1">
        <v>45462</v>
      </c>
      <c r="D322" t="str">
        <f>TEXT(Hospital_Emergency_Room_Data[[#This Row],[Patient Admission Date]],"mmm")</f>
        <v>Jun</v>
      </c>
      <c r="E322">
        <f>YEAR(Hospital_Emergency_Room_Data[[#This Row],[Patient Admission Date]])</f>
        <v>2024</v>
      </c>
      <c r="F322" s="2">
        <v>0.51180555555555551</v>
      </c>
      <c r="G322" s="8" t="str">
        <f>TEXT(Hospital_Emergency_Room_Data[[#This Row],[Patient Admission Date]],"dddd")</f>
        <v>Wednesday</v>
      </c>
      <c r="H322" t="s">
        <v>9208</v>
      </c>
      <c r="I322">
        <v>25</v>
      </c>
      <c r="J322" s="5" t="s">
        <v>9220</v>
      </c>
      <c r="K322" t="s">
        <v>21</v>
      </c>
      <c r="L322" t="s">
        <v>9281</v>
      </c>
      <c r="M322" t="s">
        <v>9210</v>
      </c>
      <c r="O322">
        <v>45</v>
      </c>
      <c r="P322" t="s">
        <v>9225</v>
      </c>
      <c r="Q322">
        <v>19</v>
      </c>
      <c r="R322">
        <v>12</v>
      </c>
      <c r="S322" t="s">
        <v>9257</v>
      </c>
      <c r="T322" t="s">
        <v>9262</v>
      </c>
      <c r="U322" t="s">
        <v>9300</v>
      </c>
      <c r="V322" t="str" cm="1">
        <f t="array" ref="V322">_xlfn.IFS(Hospital_Emergency_Room_Data[[#This Row],[Day]]&lt;=10,"Start(1-10)",Hospital_Emergency_Room_Data[[#This Row],[Day]]&lt;=20,"Middle(11-20)",Hospital_Emergency_Room_Data[[#This Row],[Day]]&gt;20,"End(21-30)")</f>
        <v>Middle(11-20)</v>
      </c>
    </row>
    <row r="323" spans="1:22">
      <c r="A323">
        <v>689474564</v>
      </c>
      <c r="B323" t="s">
        <v>344</v>
      </c>
      <c r="C323" s="1">
        <v>45309</v>
      </c>
      <c r="D323" t="str">
        <f>TEXT(Hospital_Emergency_Room_Data[[#This Row],[Patient Admission Date]],"mmm")</f>
        <v>Jan</v>
      </c>
      <c r="E323">
        <f>YEAR(Hospital_Emergency_Room_Data[[#This Row],[Patient Admission Date]])</f>
        <v>2024</v>
      </c>
      <c r="F323" s="2">
        <v>0.44513888888888886</v>
      </c>
      <c r="G323" s="8" t="str">
        <f>TEXT(Hospital_Emergency_Room_Data[[#This Row],[Patient Admission Date]],"dddd")</f>
        <v>Thursday</v>
      </c>
      <c r="H323" t="s">
        <v>41</v>
      </c>
      <c r="I323">
        <v>17</v>
      </c>
      <c r="J323" s="5" t="s">
        <v>9220</v>
      </c>
      <c r="K323" t="s">
        <v>8</v>
      </c>
      <c r="L323" t="s">
        <v>9281</v>
      </c>
      <c r="M323" t="s">
        <v>9209</v>
      </c>
      <c r="O323">
        <v>57</v>
      </c>
      <c r="P323" t="s">
        <v>9225</v>
      </c>
      <c r="Q323">
        <v>18</v>
      </c>
      <c r="R323">
        <v>10</v>
      </c>
      <c r="S323" t="s">
        <v>9255</v>
      </c>
      <c r="T323" t="s">
        <v>9262</v>
      </c>
      <c r="U323" t="s">
        <v>9283</v>
      </c>
      <c r="V323" t="str" cm="1">
        <f t="array" ref="V323">_xlfn.IFS(Hospital_Emergency_Room_Data[[#This Row],[Day]]&lt;=10,"Start(1-10)",Hospital_Emergency_Room_Data[[#This Row],[Day]]&lt;=20,"Middle(11-20)",Hospital_Emergency_Room_Data[[#This Row],[Day]]&gt;20,"End(21-30)")</f>
        <v>Middle(11-20)</v>
      </c>
    </row>
    <row r="324" spans="1:22">
      <c r="A324">
        <v>320850898</v>
      </c>
      <c r="B324" t="s">
        <v>345</v>
      </c>
      <c r="C324" s="1">
        <v>45338</v>
      </c>
      <c r="D324" t="str">
        <f>TEXT(Hospital_Emergency_Room_Data[[#This Row],[Patient Admission Date]],"mmm")</f>
        <v>Feb</v>
      </c>
      <c r="E324">
        <f>YEAR(Hospital_Emergency_Room_Data[[#This Row],[Patient Admission Date]])</f>
        <v>2024</v>
      </c>
      <c r="F324" s="2">
        <v>0.33680555555555558</v>
      </c>
      <c r="G324" s="8" t="str">
        <f>TEXT(Hospital_Emergency_Room_Data[[#This Row],[Patient Admission Date]],"dddd")</f>
        <v>Friday</v>
      </c>
      <c r="H324" t="s">
        <v>9208</v>
      </c>
      <c r="I324">
        <v>78</v>
      </c>
      <c r="J324" s="5" t="s">
        <v>9222</v>
      </c>
      <c r="K324" t="s">
        <v>10</v>
      </c>
      <c r="L324" t="s">
        <v>16</v>
      </c>
      <c r="M324" t="s">
        <v>9210</v>
      </c>
      <c r="N324">
        <v>1</v>
      </c>
      <c r="O324">
        <v>28</v>
      </c>
      <c r="P324" t="s">
        <v>9226</v>
      </c>
      <c r="Q324">
        <v>16</v>
      </c>
      <c r="R324">
        <v>8</v>
      </c>
      <c r="S324" t="s">
        <v>9255</v>
      </c>
      <c r="T324" t="s">
        <v>9262</v>
      </c>
      <c r="U324" t="s">
        <v>9282</v>
      </c>
      <c r="V324" t="str" cm="1">
        <f t="array" ref="V324">_xlfn.IFS(Hospital_Emergency_Room_Data[[#This Row],[Day]]&lt;=10,"Start(1-10)",Hospital_Emergency_Room_Data[[#This Row],[Day]]&lt;=20,"Middle(11-20)",Hospital_Emergency_Room_Data[[#This Row],[Day]]&gt;20,"End(21-30)")</f>
        <v>Middle(11-20)</v>
      </c>
    </row>
    <row r="325" spans="1:22">
      <c r="A325">
        <v>140302555</v>
      </c>
      <c r="B325" t="s">
        <v>346</v>
      </c>
      <c r="C325" s="1">
        <v>45338</v>
      </c>
      <c r="D325" t="str">
        <f>TEXT(Hospital_Emergency_Room_Data[[#This Row],[Patient Admission Date]],"mmm")</f>
        <v>Feb</v>
      </c>
      <c r="E325">
        <f>YEAR(Hospital_Emergency_Room_Data[[#This Row],[Patient Admission Date]])</f>
        <v>2024</v>
      </c>
      <c r="F325" s="2">
        <v>0.10069444444444445</v>
      </c>
      <c r="G325" s="8" t="str">
        <f>TEXT(Hospital_Emergency_Room_Data[[#This Row],[Patient Admission Date]],"dddd")</f>
        <v>Friday</v>
      </c>
      <c r="H325" t="s">
        <v>41</v>
      </c>
      <c r="I325">
        <v>19</v>
      </c>
      <c r="J325" s="5" t="s">
        <v>9220</v>
      </c>
      <c r="K325" t="s">
        <v>8</v>
      </c>
      <c r="L325" t="s">
        <v>50</v>
      </c>
      <c r="M325" t="s">
        <v>9209</v>
      </c>
      <c r="O325">
        <v>58</v>
      </c>
      <c r="P325" t="s">
        <v>9225</v>
      </c>
      <c r="Q325">
        <v>16</v>
      </c>
      <c r="R325">
        <v>2</v>
      </c>
      <c r="S325" t="s">
        <v>9258</v>
      </c>
      <c r="T325" t="s">
        <v>9262</v>
      </c>
      <c r="U325" t="s">
        <v>9283</v>
      </c>
      <c r="V325" t="str" cm="1">
        <f t="array" ref="V325">_xlfn.IFS(Hospital_Emergency_Room_Data[[#This Row],[Day]]&lt;=10,"Start(1-10)",Hospital_Emergency_Room_Data[[#This Row],[Day]]&lt;=20,"Middle(11-20)",Hospital_Emergency_Room_Data[[#This Row],[Day]]&gt;20,"End(21-30)")</f>
        <v>Middle(11-20)</v>
      </c>
    </row>
    <row r="326" spans="1:22">
      <c r="A326">
        <v>388342380</v>
      </c>
      <c r="B326" t="s">
        <v>347</v>
      </c>
      <c r="C326" s="1">
        <v>45333</v>
      </c>
      <c r="D326" t="str">
        <f>TEXT(Hospital_Emergency_Room_Data[[#This Row],[Patient Admission Date]],"mmm")</f>
        <v>Feb</v>
      </c>
      <c r="E326">
        <f>YEAR(Hospital_Emergency_Room_Data[[#This Row],[Patient Admission Date]])</f>
        <v>2024</v>
      </c>
      <c r="F326" s="2">
        <v>6.3888888888888884E-2</v>
      </c>
      <c r="G326" s="8" t="str">
        <f>TEXT(Hospital_Emergency_Room_Data[[#This Row],[Patient Admission Date]],"dddd")</f>
        <v>Sunday</v>
      </c>
      <c r="H326" t="s">
        <v>41</v>
      </c>
      <c r="I326">
        <v>46</v>
      </c>
      <c r="J326" s="5" t="s">
        <v>9219</v>
      </c>
      <c r="K326" t="s">
        <v>12</v>
      </c>
      <c r="L326" t="s">
        <v>16</v>
      </c>
      <c r="M326" t="s">
        <v>9210</v>
      </c>
      <c r="O326">
        <v>12</v>
      </c>
      <c r="P326" t="s">
        <v>9226</v>
      </c>
      <c r="Q326">
        <v>11</v>
      </c>
      <c r="R326">
        <v>1</v>
      </c>
      <c r="S326" t="s">
        <v>9258</v>
      </c>
      <c r="T326" t="s">
        <v>9265</v>
      </c>
      <c r="U326" t="s">
        <v>9282</v>
      </c>
      <c r="V326" t="str" cm="1">
        <f t="array" ref="V326">_xlfn.IFS(Hospital_Emergency_Room_Data[[#This Row],[Day]]&lt;=10,"Start(1-10)",Hospital_Emergency_Room_Data[[#This Row],[Day]]&lt;=20,"Middle(11-20)",Hospital_Emergency_Room_Data[[#This Row],[Day]]&gt;20,"End(21-30)")</f>
        <v>Middle(11-20)</v>
      </c>
    </row>
    <row r="327" spans="1:22">
      <c r="A327">
        <v>251729605</v>
      </c>
      <c r="B327" t="s">
        <v>348</v>
      </c>
      <c r="C327" s="1">
        <v>45315</v>
      </c>
      <c r="D327" t="str">
        <f>TEXT(Hospital_Emergency_Room_Data[[#This Row],[Patient Admission Date]],"mmm")</f>
        <v>Jan</v>
      </c>
      <c r="E327">
        <f>YEAR(Hospital_Emergency_Room_Data[[#This Row],[Patient Admission Date]])</f>
        <v>2024</v>
      </c>
      <c r="F327" s="2">
        <v>0.81111111111111112</v>
      </c>
      <c r="G327" s="8" t="str">
        <f>TEXT(Hospital_Emergency_Room_Data[[#This Row],[Patient Admission Date]],"dddd")</f>
        <v>Wednesday</v>
      </c>
      <c r="H327" t="s">
        <v>41</v>
      </c>
      <c r="I327">
        <v>35</v>
      </c>
      <c r="J327" s="5" t="s">
        <v>9223</v>
      </c>
      <c r="K327" t="s">
        <v>21</v>
      </c>
      <c r="L327" t="s">
        <v>16</v>
      </c>
      <c r="M327" t="s">
        <v>9209</v>
      </c>
      <c r="O327">
        <v>54</v>
      </c>
      <c r="P327" t="s">
        <v>9225</v>
      </c>
      <c r="Q327">
        <v>24</v>
      </c>
      <c r="R327">
        <v>19</v>
      </c>
      <c r="S327" t="s">
        <v>9256</v>
      </c>
      <c r="T327" t="s">
        <v>9264</v>
      </c>
      <c r="U327" t="s">
        <v>9283</v>
      </c>
      <c r="V327" t="str" cm="1">
        <f t="array" ref="V327">_xlfn.IFS(Hospital_Emergency_Room_Data[[#This Row],[Day]]&lt;=10,"Start(1-10)",Hospital_Emergency_Room_Data[[#This Row],[Day]]&lt;=20,"Middle(11-20)",Hospital_Emergency_Room_Data[[#This Row],[Day]]&gt;20,"End(21-30)")</f>
        <v>End(21-30)</v>
      </c>
    </row>
    <row r="328" spans="1:22">
      <c r="A328">
        <v>367682505</v>
      </c>
      <c r="B328" t="s">
        <v>349</v>
      </c>
      <c r="C328" s="1">
        <v>45562</v>
      </c>
      <c r="D328" t="str">
        <f>TEXT(Hospital_Emergency_Room_Data[[#This Row],[Patient Admission Date]],"mmm")</f>
        <v>Sep</v>
      </c>
      <c r="E328">
        <f>YEAR(Hospital_Emergency_Room_Data[[#This Row],[Patient Admission Date]])</f>
        <v>2024</v>
      </c>
      <c r="F328" s="2">
        <v>0.37916666666666665</v>
      </c>
      <c r="G328" s="8" t="str">
        <f>TEXT(Hospital_Emergency_Room_Data[[#This Row],[Patient Admission Date]],"dddd")</f>
        <v>Friday</v>
      </c>
      <c r="H328" t="s">
        <v>41</v>
      </c>
      <c r="I328">
        <v>6</v>
      </c>
      <c r="J328" s="5" t="s">
        <v>9221</v>
      </c>
      <c r="K328" t="s">
        <v>21</v>
      </c>
      <c r="L328" t="s">
        <v>9281</v>
      </c>
      <c r="M328" t="s">
        <v>9210</v>
      </c>
      <c r="O328">
        <v>40</v>
      </c>
      <c r="P328" t="s">
        <v>9225</v>
      </c>
      <c r="Q328">
        <v>27</v>
      </c>
      <c r="R328">
        <v>9</v>
      </c>
      <c r="S328" t="s">
        <v>9255</v>
      </c>
      <c r="T328" t="s">
        <v>9264</v>
      </c>
      <c r="U328" t="s">
        <v>9300</v>
      </c>
      <c r="V328" t="str" cm="1">
        <f t="array" ref="V328">_xlfn.IFS(Hospital_Emergency_Room_Data[[#This Row],[Day]]&lt;=10,"Start(1-10)",Hospital_Emergency_Room_Data[[#This Row],[Day]]&lt;=20,"Middle(11-20)",Hospital_Emergency_Room_Data[[#This Row],[Day]]&gt;20,"End(21-30)")</f>
        <v>End(21-30)</v>
      </c>
    </row>
    <row r="329" spans="1:22">
      <c r="A329">
        <v>782344167</v>
      </c>
      <c r="B329" t="s">
        <v>350</v>
      </c>
      <c r="C329" s="1">
        <v>45033</v>
      </c>
      <c r="D329" t="str">
        <f>TEXT(Hospital_Emergency_Room_Data[[#This Row],[Patient Admission Date]],"mmm")</f>
        <v>Apr</v>
      </c>
      <c r="E329">
        <f>YEAR(Hospital_Emergency_Room_Data[[#This Row],[Patient Admission Date]])</f>
        <v>2023</v>
      </c>
      <c r="F329" s="2">
        <v>0.37777777777777777</v>
      </c>
      <c r="G329" s="8" t="str">
        <f>TEXT(Hospital_Emergency_Room_Data[[#This Row],[Patient Admission Date]],"dddd")</f>
        <v>Monday</v>
      </c>
      <c r="H329" t="s">
        <v>41</v>
      </c>
      <c r="I329">
        <v>36</v>
      </c>
      <c r="J329" s="5" t="s">
        <v>9223</v>
      </c>
      <c r="K329" t="s">
        <v>8</v>
      </c>
      <c r="L329" t="s">
        <v>13</v>
      </c>
      <c r="M329" t="s">
        <v>9210</v>
      </c>
      <c r="N329">
        <v>9</v>
      </c>
      <c r="O329">
        <v>50</v>
      </c>
      <c r="P329" t="s">
        <v>9225</v>
      </c>
      <c r="Q329">
        <v>17</v>
      </c>
      <c r="R329">
        <v>9</v>
      </c>
      <c r="S329" t="s">
        <v>9255</v>
      </c>
      <c r="T329" t="s">
        <v>9262</v>
      </c>
      <c r="U329" t="s">
        <v>9283</v>
      </c>
      <c r="V329" t="str" cm="1">
        <f t="array" ref="V329">_xlfn.IFS(Hospital_Emergency_Room_Data[[#This Row],[Day]]&lt;=10,"Start(1-10)",Hospital_Emergency_Room_Data[[#This Row],[Day]]&lt;=20,"Middle(11-20)",Hospital_Emergency_Room_Data[[#This Row],[Day]]&gt;20,"End(21-30)")</f>
        <v>Middle(11-20)</v>
      </c>
    </row>
    <row r="330" spans="1:22">
      <c r="A330">
        <v>660862261</v>
      </c>
      <c r="B330" t="s">
        <v>351</v>
      </c>
      <c r="C330" s="1">
        <v>45299</v>
      </c>
      <c r="D330" t="str">
        <f>TEXT(Hospital_Emergency_Room_Data[[#This Row],[Patient Admission Date]],"mmm")</f>
        <v>Jan</v>
      </c>
      <c r="E330">
        <f>YEAR(Hospital_Emergency_Room_Data[[#This Row],[Patient Admission Date]])</f>
        <v>2024</v>
      </c>
      <c r="F330" s="2">
        <v>0.81805555555555554</v>
      </c>
      <c r="G330" s="8" t="str">
        <f>TEXT(Hospital_Emergency_Room_Data[[#This Row],[Patient Admission Date]],"dddd")</f>
        <v>Monday</v>
      </c>
      <c r="H330" t="s">
        <v>41</v>
      </c>
      <c r="I330">
        <v>27</v>
      </c>
      <c r="J330" s="5" t="s">
        <v>9220</v>
      </c>
      <c r="K330" t="s">
        <v>18</v>
      </c>
      <c r="L330" t="s">
        <v>9281</v>
      </c>
      <c r="M330" t="s">
        <v>9210</v>
      </c>
      <c r="O330">
        <v>55</v>
      </c>
      <c r="P330" t="s">
        <v>9225</v>
      </c>
      <c r="Q330">
        <v>8</v>
      </c>
      <c r="R330">
        <v>19</v>
      </c>
      <c r="S330" t="s">
        <v>9256</v>
      </c>
      <c r="T330" t="s">
        <v>9265</v>
      </c>
      <c r="U330" t="s">
        <v>9283</v>
      </c>
      <c r="V330" t="str" cm="1">
        <f t="array" ref="V330">_xlfn.IFS(Hospital_Emergency_Room_Data[[#This Row],[Day]]&lt;=10,"Start(1-10)",Hospital_Emergency_Room_Data[[#This Row],[Day]]&lt;=20,"Middle(11-20)",Hospital_Emergency_Room_Data[[#This Row],[Day]]&gt;20,"End(21-30)")</f>
        <v>Start(1-10)</v>
      </c>
    </row>
    <row r="331" spans="1:22">
      <c r="A331">
        <v>307957194</v>
      </c>
      <c r="B331" t="s">
        <v>352</v>
      </c>
      <c r="C331" s="1">
        <v>45562</v>
      </c>
      <c r="D331" t="str">
        <f>TEXT(Hospital_Emergency_Room_Data[[#This Row],[Patient Admission Date]],"mmm")</f>
        <v>Sep</v>
      </c>
      <c r="E331">
        <f>YEAR(Hospital_Emergency_Room_Data[[#This Row],[Patient Admission Date]])</f>
        <v>2024</v>
      </c>
      <c r="F331" s="2">
        <v>0.25763888888888886</v>
      </c>
      <c r="G331" s="8" t="str">
        <f>TEXT(Hospital_Emergency_Room_Data[[#This Row],[Patient Admission Date]],"dddd")</f>
        <v>Friday</v>
      </c>
      <c r="H331" t="s">
        <v>9208</v>
      </c>
      <c r="I331">
        <v>2</v>
      </c>
      <c r="J331" s="5" t="s">
        <v>9218</v>
      </c>
      <c r="K331" t="s">
        <v>12</v>
      </c>
      <c r="L331" t="s">
        <v>9281</v>
      </c>
      <c r="M331" t="s">
        <v>9210</v>
      </c>
      <c r="O331">
        <v>46</v>
      </c>
      <c r="P331" t="s">
        <v>9225</v>
      </c>
      <c r="Q331">
        <v>27</v>
      </c>
      <c r="R331">
        <v>6</v>
      </c>
      <c r="S331" t="s">
        <v>9255</v>
      </c>
      <c r="T331" t="s">
        <v>9264</v>
      </c>
      <c r="U331" t="s">
        <v>9283</v>
      </c>
      <c r="V331" t="str" cm="1">
        <f t="array" ref="V331">_xlfn.IFS(Hospital_Emergency_Room_Data[[#This Row],[Day]]&lt;=10,"Start(1-10)",Hospital_Emergency_Room_Data[[#This Row],[Day]]&lt;=20,"Middle(11-20)",Hospital_Emergency_Room_Data[[#This Row],[Day]]&gt;20,"End(21-30)")</f>
        <v>End(21-30)</v>
      </c>
    </row>
    <row r="332" spans="1:22">
      <c r="A332">
        <v>411324858</v>
      </c>
      <c r="B332" t="s">
        <v>353</v>
      </c>
      <c r="C332" s="1">
        <v>45222</v>
      </c>
      <c r="D332" t="str">
        <f>TEXT(Hospital_Emergency_Room_Data[[#This Row],[Patient Admission Date]],"mmm")</f>
        <v>Oct</v>
      </c>
      <c r="E332">
        <f>YEAR(Hospital_Emergency_Room_Data[[#This Row],[Patient Admission Date]])</f>
        <v>2023</v>
      </c>
      <c r="F332" s="2">
        <v>0.30694444444444446</v>
      </c>
      <c r="G332" s="8" t="str">
        <f>TEXT(Hospital_Emergency_Room_Data[[#This Row],[Patient Admission Date]],"dddd")</f>
        <v>Monday</v>
      </c>
      <c r="H332" t="s">
        <v>9208</v>
      </c>
      <c r="I332">
        <v>67</v>
      </c>
      <c r="J332" s="5" t="s">
        <v>9217</v>
      </c>
      <c r="K332" t="s">
        <v>18</v>
      </c>
      <c r="L332" t="s">
        <v>13</v>
      </c>
      <c r="M332" t="s">
        <v>9209</v>
      </c>
      <c r="N332">
        <v>7</v>
      </c>
      <c r="O332">
        <v>40</v>
      </c>
      <c r="P332" t="s">
        <v>9225</v>
      </c>
      <c r="Q332">
        <v>23</v>
      </c>
      <c r="R332">
        <v>7</v>
      </c>
      <c r="S332" t="s">
        <v>9255</v>
      </c>
      <c r="T332" t="s">
        <v>9264</v>
      </c>
      <c r="U332" t="s">
        <v>9300</v>
      </c>
      <c r="V332" t="str" cm="1">
        <f t="array" ref="V332">_xlfn.IFS(Hospital_Emergency_Room_Data[[#This Row],[Day]]&lt;=10,"Start(1-10)",Hospital_Emergency_Room_Data[[#This Row],[Day]]&lt;=20,"Middle(11-20)",Hospital_Emergency_Room_Data[[#This Row],[Day]]&gt;20,"End(21-30)")</f>
        <v>End(21-30)</v>
      </c>
    </row>
    <row r="333" spans="1:22">
      <c r="A333">
        <v>471834980</v>
      </c>
      <c r="B333" t="s">
        <v>354</v>
      </c>
      <c r="C333" s="1">
        <v>45173</v>
      </c>
      <c r="D333" t="str">
        <f>TEXT(Hospital_Emergency_Room_Data[[#This Row],[Patient Admission Date]],"mmm")</f>
        <v>Sep</v>
      </c>
      <c r="E333">
        <f>YEAR(Hospital_Emergency_Room_Data[[#This Row],[Patient Admission Date]])</f>
        <v>2023</v>
      </c>
      <c r="F333" s="2">
        <v>1.4583333333333334E-2</v>
      </c>
      <c r="G333" s="8" t="str">
        <f>TEXT(Hospital_Emergency_Room_Data[[#This Row],[Patient Admission Date]],"dddd")</f>
        <v>Monday</v>
      </c>
      <c r="H333" t="s">
        <v>9208</v>
      </c>
      <c r="I333">
        <v>53</v>
      </c>
      <c r="J333" s="5" t="s">
        <v>9219</v>
      </c>
      <c r="K333" t="s">
        <v>12</v>
      </c>
      <c r="L333" t="s">
        <v>9281</v>
      </c>
      <c r="M333" t="s">
        <v>9210</v>
      </c>
      <c r="N333">
        <v>2</v>
      </c>
      <c r="O333">
        <v>37</v>
      </c>
      <c r="P333" t="s">
        <v>9225</v>
      </c>
      <c r="Q333">
        <v>4</v>
      </c>
      <c r="R333">
        <v>0</v>
      </c>
      <c r="S333" t="s">
        <v>9258</v>
      </c>
      <c r="T333" t="s">
        <v>9263</v>
      </c>
      <c r="U333" t="s">
        <v>9300</v>
      </c>
      <c r="V333" t="str" cm="1">
        <f t="array" ref="V333">_xlfn.IFS(Hospital_Emergency_Room_Data[[#This Row],[Day]]&lt;=10,"Start(1-10)",Hospital_Emergency_Room_Data[[#This Row],[Day]]&lt;=20,"Middle(11-20)",Hospital_Emergency_Room_Data[[#This Row],[Day]]&gt;20,"End(21-30)")</f>
        <v>Start(1-10)</v>
      </c>
    </row>
    <row r="334" spans="1:22">
      <c r="A334">
        <v>506942779</v>
      </c>
      <c r="B334" t="s">
        <v>355</v>
      </c>
      <c r="C334" s="1">
        <v>45434</v>
      </c>
      <c r="D334" t="str">
        <f>TEXT(Hospital_Emergency_Room_Data[[#This Row],[Patient Admission Date]],"mmm")</f>
        <v>May</v>
      </c>
      <c r="E334">
        <f>YEAR(Hospital_Emergency_Room_Data[[#This Row],[Patient Admission Date]])</f>
        <v>2024</v>
      </c>
      <c r="F334" s="2">
        <v>0.40833333333333333</v>
      </c>
      <c r="G334" s="8" t="str">
        <f>TEXT(Hospital_Emergency_Room_Data[[#This Row],[Patient Admission Date]],"dddd")</f>
        <v>Wednesday</v>
      </c>
      <c r="H334" t="s">
        <v>41</v>
      </c>
      <c r="I334">
        <v>74</v>
      </c>
      <c r="J334" s="5" t="s">
        <v>9222</v>
      </c>
      <c r="K334" t="s">
        <v>8</v>
      </c>
      <c r="L334" t="s">
        <v>9281</v>
      </c>
      <c r="M334" t="s">
        <v>9209</v>
      </c>
      <c r="O334">
        <v>51</v>
      </c>
      <c r="P334" t="s">
        <v>9225</v>
      </c>
      <c r="Q334">
        <v>22</v>
      </c>
      <c r="R334">
        <v>9</v>
      </c>
      <c r="S334" t="s">
        <v>9255</v>
      </c>
      <c r="T334" t="s">
        <v>9264</v>
      </c>
      <c r="U334" t="s">
        <v>9283</v>
      </c>
      <c r="V334" t="str" cm="1">
        <f t="array" ref="V334">_xlfn.IFS(Hospital_Emergency_Room_Data[[#This Row],[Day]]&lt;=10,"Start(1-10)",Hospital_Emergency_Room_Data[[#This Row],[Day]]&lt;=20,"Middle(11-20)",Hospital_Emergency_Room_Data[[#This Row],[Day]]&gt;20,"End(21-30)")</f>
        <v>End(21-30)</v>
      </c>
    </row>
    <row r="335" spans="1:22">
      <c r="A335">
        <v>706094564</v>
      </c>
      <c r="B335" t="s">
        <v>356</v>
      </c>
      <c r="C335" s="1">
        <v>45451</v>
      </c>
      <c r="D335" t="str">
        <f>TEXT(Hospital_Emergency_Room_Data[[#This Row],[Patient Admission Date]],"mmm")</f>
        <v>Jun</v>
      </c>
      <c r="E335">
        <f>YEAR(Hospital_Emergency_Room_Data[[#This Row],[Patient Admission Date]])</f>
        <v>2024</v>
      </c>
      <c r="F335" s="2">
        <v>0.41736111111111113</v>
      </c>
      <c r="G335" s="8" t="str">
        <f>TEXT(Hospital_Emergency_Room_Data[[#This Row],[Patient Admission Date]],"dddd")</f>
        <v>Saturday</v>
      </c>
      <c r="H335" t="s">
        <v>9208</v>
      </c>
      <c r="I335">
        <v>26</v>
      </c>
      <c r="J335" s="5" t="s">
        <v>9220</v>
      </c>
      <c r="K335" t="s">
        <v>8</v>
      </c>
      <c r="L335" t="s">
        <v>9281</v>
      </c>
      <c r="M335" t="s">
        <v>9209</v>
      </c>
      <c r="O335">
        <v>19</v>
      </c>
      <c r="P335" t="s">
        <v>9226</v>
      </c>
      <c r="Q335">
        <v>8</v>
      </c>
      <c r="R335">
        <v>10</v>
      </c>
      <c r="S335" t="s">
        <v>9255</v>
      </c>
      <c r="T335" t="s">
        <v>9265</v>
      </c>
      <c r="U335" t="s">
        <v>9282</v>
      </c>
      <c r="V335" t="str" cm="1">
        <f t="array" ref="V335">_xlfn.IFS(Hospital_Emergency_Room_Data[[#This Row],[Day]]&lt;=10,"Start(1-10)",Hospital_Emergency_Room_Data[[#This Row],[Day]]&lt;=20,"Middle(11-20)",Hospital_Emergency_Room_Data[[#This Row],[Day]]&gt;20,"End(21-30)")</f>
        <v>Start(1-10)</v>
      </c>
    </row>
    <row r="336" spans="1:22">
      <c r="A336">
        <v>463179883</v>
      </c>
      <c r="B336" t="s">
        <v>357</v>
      </c>
      <c r="C336" s="1">
        <v>45314</v>
      </c>
      <c r="D336" t="str">
        <f>TEXT(Hospital_Emergency_Room_Data[[#This Row],[Patient Admission Date]],"mmm")</f>
        <v>Jan</v>
      </c>
      <c r="E336">
        <f>YEAR(Hospital_Emergency_Room_Data[[#This Row],[Patient Admission Date]])</f>
        <v>2024</v>
      </c>
      <c r="F336" s="2">
        <v>0.40347222222222223</v>
      </c>
      <c r="G336" s="8" t="str">
        <f>TEXT(Hospital_Emergency_Room_Data[[#This Row],[Patient Admission Date]],"dddd")</f>
        <v>Tuesday</v>
      </c>
      <c r="H336" t="s">
        <v>9208</v>
      </c>
      <c r="I336">
        <v>56</v>
      </c>
      <c r="J336" s="5" t="s">
        <v>9219</v>
      </c>
      <c r="K336" t="s">
        <v>29</v>
      </c>
      <c r="L336" t="s">
        <v>9281</v>
      </c>
      <c r="M336" t="s">
        <v>9210</v>
      </c>
      <c r="N336">
        <v>0</v>
      </c>
      <c r="O336">
        <v>18</v>
      </c>
      <c r="P336" t="s">
        <v>9226</v>
      </c>
      <c r="Q336">
        <v>23</v>
      </c>
      <c r="R336">
        <v>9</v>
      </c>
      <c r="S336" t="s">
        <v>9255</v>
      </c>
      <c r="T336" t="s">
        <v>9264</v>
      </c>
      <c r="U336" t="s">
        <v>9282</v>
      </c>
      <c r="V336" t="str" cm="1">
        <f t="array" ref="V336">_xlfn.IFS(Hospital_Emergency_Room_Data[[#This Row],[Day]]&lt;=10,"Start(1-10)",Hospital_Emergency_Room_Data[[#This Row],[Day]]&lt;=20,"Middle(11-20)",Hospital_Emergency_Room_Data[[#This Row],[Day]]&gt;20,"End(21-30)")</f>
        <v>End(21-30)</v>
      </c>
    </row>
    <row r="337" spans="1:22">
      <c r="A337">
        <v>740146005</v>
      </c>
      <c r="B337" t="s">
        <v>358</v>
      </c>
      <c r="C337" s="1">
        <v>45240</v>
      </c>
      <c r="D337" t="str">
        <f>TEXT(Hospital_Emergency_Room_Data[[#This Row],[Patient Admission Date]],"mmm")</f>
        <v>Nov</v>
      </c>
      <c r="E337">
        <f>YEAR(Hospital_Emergency_Room_Data[[#This Row],[Patient Admission Date]])</f>
        <v>2023</v>
      </c>
      <c r="F337" s="2">
        <v>0.26597222222222222</v>
      </c>
      <c r="G337" s="8" t="str">
        <f>TEXT(Hospital_Emergency_Room_Data[[#This Row],[Patient Admission Date]],"dddd")</f>
        <v>Friday</v>
      </c>
      <c r="H337" t="s">
        <v>9208</v>
      </c>
      <c r="I337">
        <v>9</v>
      </c>
      <c r="J337" s="5" t="s">
        <v>9221</v>
      </c>
      <c r="K337" t="s">
        <v>12</v>
      </c>
      <c r="L337" t="s">
        <v>9281</v>
      </c>
      <c r="M337" t="s">
        <v>9209</v>
      </c>
      <c r="N337">
        <v>0</v>
      </c>
      <c r="O337">
        <v>24</v>
      </c>
      <c r="P337" t="s">
        <v>9226</v>
      </c>
      <c r="Q337">
        <v>10</v>
      </c>
      <c r="R337">
        <v>6</v>
      </c>
      <c r="S337" t="s">
        <v>9255</v>
      </c>
      <c r="T337" t="s">
        <v>9265</v>
      </c>
      <c r="U337" t="s">
        <v>9282</v>
      </c>
      <c r="V337" t="str" cm="1">
        <f t="array" ref="V337">_xlfn.IFS(Hospital_Emergency_Room_Data[[#This Row],[Day]]&lt;=10,"Start(1-10)",Hospital_Emergency_Room_Data[[#This Row],[Day]]&lt;=20,"Middle(11-20)",Hospital_Emergency_Room_Data[[#This Row],[Day]]&gt;20,"End(21-30)")</f>
        <v>Start(1-10)</v>
      </c>
    </row>
    <row r="338" spans="1:22">
      <c r="A338">
        <v>501245548</v>
      </c>
      <c r="B338" t="s">
        <v>359</v>
      </c>
      <c r="C338" s="1">
        <v>45195</v>
      </c>
      <c r="D338" t="str">
        <f>TEXT(Hospital_Emergency_Room_Data[[#This Row],[Patient Admission Date]],"mmm")</f>
        <v>Sep</v>
      </c>
      <c r="E338">
        <f>YEAR(Hospital_Emergency_Room_Data[[#This Row],[Patient Admission Date]])</f>
        <v>2023</v>
      </c>
      <c r="F338" s="2">
        <v>0.1076388888888889</v>
      </c>
      <c r="G338" s="8" t="str">
        <f>TEXT(Hospital_Emergency_Room_Data[[#This Row],[Patient Admission Date]],"dddd")</f>
        <v>Tuesday</v>
      </c>
      <c r="H338" t="s">
        <v>41</v>
      </c>
      <c r="I338">
        <v>3</v>
      </c>
      <c r="J338" s="5" t="s">
        <v>9218</v>
      </c>
      <c r="K338" t="s">
        <v>12</v>
      </c>
      <c r="L338" t="s">
        <v>13</v>
      </c>
      <c r="M338" t="s">
        <v>9209</v>
      </c>
      <c r="N338">
        <v>4</v>
      </c>
      <c r="O338">
        <v>27</v>
      </c>
      <c r="P338" t="s">
        <v>9226</v>
      </c>
      <c r="Q338">
        <v>26</v>
      </c>
      <c r="R338">
        <v>2</v>
      </c>
      <c r="S338" t="s">
        <v>9258</v>
      </c>
      <c r="T338" t="s">
        <v>9264</v>
      </c>
      <c r="U338" t="s">
        <v>9282</v>
      </c>
      <c r="V338" t="str" cm="1">
        <f t="array" ref="V338">_xlfn.IFS(Hospital_Emergency_Room_Data[[#This Row],[Day]]&lt;=10,"Start(1-10)",Hospital_Emergency_Room_Data[[#This Row],[Day]]&lt;=20,"Middle(11-20)",Hospital_Emergency_Room_Data[[#This Row],[Day]]&gt;20,"End(21-30)")</f>
        <v>End(21-30)</v>
      </c>
    </row>
    <row r="339" spans="1:22">
      <c r="A339">
        <v>332449371</v>
      </c>
      <c r="B339" t="s">
        <v>360</v>
      </c>
      <c r="C339" s="1">
        <v>45054</v>
      </c>
      <c r="D339" t="str">
        <f>TEXT(Hospital_Emergency_Room_Data[[#This Row],[Patient Admission Date]],"mmm")</f>
        <v>May</v>
      </c>
      <c r="E339">
        <f>YEAR(Hospital_Emergency_Room_Data[[#This Row],[Patient Admission Date]])</f>
        <v>2023</v>
      </c>
      <c r="F339" s="2">
        <v>0.8354166666666667</v>
      </c>
      <c r="G339" s="8" t="str">
        <f>TEXT(Hospital_Emergency_Room_Data[[#This Row],[Patient Admission Date]],"dddd")</f>
        <v>Monday</v>
      </c>
      <c r="H339" t="s">
        <v>9208</v>
      </c>
      <c r="I339">
        <v>18</v>
      </c>
      <c r="J339" s="5" t="s">
        <v>9220</v>
      </c>
      <c r="K339" t="s">
        <v>12</v>
      </c>
      <c r="L339" t="s">
        <v>16</v>
      </c>
      <c r="M339" t="s">
        <v>9210</v>
      </c>
      <c r="O339">
        <v>36</v>
      </c>
      <c r="P339" t="s">
        <v>9225</v>
      </c>
      <c r="Q339">
        <v>8</v>
      </c>
      <c r="R339">
        <v>20</v>
      </c>
      <c r="S339" t="s">
        <v>9256</v>
      </c>
      <c r="T339" t="s">
        <v>9265</v>
      </c>
      <c r="U339" t="s">
        <v>9300</v>
      </c>
      <c r="V339" t="str" cm="1">
        <f t="array" ref="V339">_xlfn.IFS(Hospital_Emergency_Room_Data[[#This Row],[Day]]&lt;=10,"Start(1-10)",Hospital_Emergency_Room_Data[[#This Row],[Day]]&lt;=20,"Middle(11-20)",Hospital_Emergency_Room_Data[[#This Row],[Day]]&gt;20,"End(21-30)")</f>
        <v>Start(1-10)</v>
      </c>
    </row>
    <row r="340" spans="1:22">
      <c r="A340">
        <v>256954828</v>
      </c>
      <c r="B340" t="s">
        <v>361</v>
      </c>
      <c r="C340" s="1">
        <v>45092</v>
      </c>
      <c r="D340" t="str">
        <f>TEXT(Hospital_Emergency_Room_Data[[#This Row],[Patient Admission Date]],"mmm")</f>
        <v>Jun</v>
      </c>
      <c r="E340">
        <f>YEAR(Hospital_Emergency_Room_Data[[#This Row],[Patient Admission Date]])</f>
        <v>2023</v>
      </c>
      <c r="F340" s="2">
        <v>0.14444444444444443</v>
      </c>
      <c r="G340" s="8" t="str">
        <f>TEXT(Hospital_Emergency_Room_Data[[#This Row],[Patient Admission Date]],"dddd")</f>
        <v>Thursday</v>
      </c>
      <c r="H340" t="s">
        <v>41</v>
      </c>
      <c r="I340">
        <v>28</v>
      </c>
      <c r="J340" s="5" t="s">
        <v>9220</v>
      </c>
      <c r="K340" t="s">
        <v>8</v>
      </c>
      <c r="L340" t="s">
        <v>9281</v>
      </c>
      <c r="M340" t="s">
        <v>9209</v>
      </c>
      <c r="N340">
        <v>9</v>
      </c>
      <c r="O340">
        <v>37</v>
      </c>
      <c r="P340" t="s">
        <v>9225</v>
      </c>
      <c r="Q340">
        <v>15</v>
      </c>
      <c r="R340">
        <v>3</v>
      </c>
      <c r="S340" t="s">
        <v>9258</v>
      </c>
      <c r="T340" t="s">
        <v>9262</v>
      </c>
      <c r="U340" t="s">
        <v>9300</v>
      </c>
      <c r="V340" t="str" cm="1">
        <f t="array" ref="V340">_xlfn.IFS(Hospital_Emergency_Room_Data[[#This Row],[Day]]&lt;=10,"Start(1-10)",Hospital_Emergency_Room_Data[[#This Row],[Day]]&lt;=20,"Middle(11-20)",Hospital_Emergency_Room_Data[[#This Row],[Day]]&gt;20,"End(21-30)")</f>
        <v>Middle(11-20)</v>
      </c>
    </row>
    <row r="341" spans="1:22">
      <c r="A341">
        <v>715127760</v>
      </c>
      <c r="B341" t="s">
        <v>362</v>
      </c>
      <c r="C341" s="1">
        <v>45044</v>
      </c>
      <c r="D341" t="str">
        <f>TEXT(Hospital_Emergency_Room_Data[[#This Row],[Patient Admission Date]],"mmm")</f>
        <v>Apr</v>
      </c>
      <c r="E341">
        <f>YEAR(Hospital_Emergency_Room_Data[[#This Row],[Patient Admission Date]])</f>
        <v>2023</v>
      </c>
      <c r="F341" s="2">
        <v>0.62222222222222223</v>
      </c>
      <c r="G341" s="8" t="str">
        <f>TEXT(Hospital_Emergency_Room_Data[[#This Row],[Patient Admission Date]],"dddd")</f>
        <v>Friday</v>
      </c>
      <c r="H341" t="s">
        <v>9208</v>
      </c>
      <c r="I341">
        <v>49</v>
      </c>
      <c r="J341" s="5" t="s">
        <v>9219</v>
      </c>
      <c r="K341" t="s">
        <v>21</v>
      </c>
      <c r="L341" t="s">
        <v>13</v>
      </c>
      <c r="M341" t="s">
        <v>9210</v>
      </c>
      <c r="N341">
        <v>5</v>
      </c>
      <c r="O341">
        <v>43</v>
      </c>
      <c r="P341" t="s">
        <v>9225</v>
      </c>
      <c r="Q341">
        <v>28</v>
      </c>
      <c r="R341">
        <v>14</v>
      </c>
      <c r="S341" t="s">
        <v>9257</v>
      </c>
      <c r="T341" t="s">
        <v>9264</v>
      </c>
      <c r="U341" t="s">
        <v>9300</v>
      </c>
      <c r="V341" t="str" cm="1">
        <f t="array" ref="V341">_xlfn.IFS(Hospital_Emergency_Room_Data[[#This Row],[Day]]&lt;=10,"Start(1-10)",Hospital_Emergency_Room_Data[[#This Row],[Day]]&lt;=20,"Middle(11-20)",Hospital_Emergency_Room_Data[[#This Row],[Day]]&gt;20,"End(21-30)")</f>
        <v>End(21-30)</v>
      </c>
    </row>
    <row r="342" spans="1:22">
      <c r="A342">
        <v>498198616</v>
      </c>
      <c r="B342" t="s">
        <v>363</v>
      </c>
      <c r="C342" s="1">
        <v>45352</v>
      </c>
      <c r="D342" t="str">
        <f>TEXT(Hospital_Emergency_Room_Data[[#This Row],[Patient Admission Date]],"mmm")</f>
        <v>Mar</v>
      </c>
      <c r="E342">
        <f>YEAR(Hospital_Emergency_Room_Data[[#This Row],[Patient Admission Date]])</f>
        <v>2024</v>
      </c>
      <c r="F342" s="2">
        <v>0.9868055555555556</v>
      </c>
      <c r="G342" s="8" t="str">
        <f>TEXT(Hospital_Emergency_Room_Data[[#This Row],[Patient Admission Date]],"dddd")</f>
        <v>Friday</v>
      </c>
      <c r="H342" t="s">
        <v>9208</v>
      </c>
      <c r="I342">
        <v>30</v>
      </c>
      <c r="J342" s="5" t="s">
        <v>9223</v>
      </c>
      <c r="K342" t="s">
        <v>32</v>
      </c>
      <c r="L342" t="s">
        <v>96</v>
      </c>
      <c r="M342" t="s">
        <v>9210</v>
      </c>
      <c r="O342">
        <v>43</v>
      </c>
      <c r="P342" t="s">
        <v>9225</v>
      </c>
      <c r="Q342">
        <v>1</v>
      </c>
      <c r="R342">
        <v>23</v>
      </c>
      <c r="S342" t="s">
        <v>9256</v>
      </c>
      <c r="T342" t="s">
        <v>9263</v>
      </c>
      <c r="U342" t="s">
        <v>9300</v>
      </c>
      <c r="V342" t="str" cm="1">
        <f t="array" ref="V342">_xlfn.IFS(Hospital_Emergency_Room_Data[[#This Row],[Day]]&lt;=10,"Start(1-10)",Hospital_Emergency_Room_Data[[#This Row],[Day]]&lt;=20,"Middle(11-20)",Hospital_Emergency_Room_Data[[#This Row],[Day]]&gt;20,"End(21-30)")</f>
        <v>Start(1-10)</v>
      </c>
    </row>
    <row r="343" spans="1:22">
      <c r="A343">
        <v>160491316</v>
      </c>
      <c r="B343" t="s">
        <v>364</v>
      </c>
      <c r="C343" s="1">
        <v>45283</v>
      </c>
      <c r="D343" t="str">
        <f>TEXT(Hospital_Emergency_Room_Data[[#This Row],[Patient Admission Date]],"mmm")</f>
        <v>Dec</v>
      </c>
      <c r="E343">
        <f>YEAR(Hospital_Emergency_Room_Data[[#This Row],[Patient Admission Date]])</f>
        <v>2023</v>
      </c>
      <c r="F343" s="2">
        <v>2.361111111111111E-2</v>
      </c>
      <c r="G343" s="8" t="str">
        <f>TEXT(Hospital_Emergency_Room_Data[[#This Row],[Patient Admission Date]],"dddd")</f>
        <v>Saturday</v>
      </c>
      <c r="H343" t="s">
        <v>41</v>
      </c>
      <c r="I343">
        <v>32</v>
      </c>
      <c r="J343" s="5" t="s">
        <v>9223</v>
      </c>
      <c r="K343" t="s">
        <v>21</v>
      </c>
      <c r="L343" t="s">
        <v>13</v>
      </c>
      <c r="M343" t="s">
        <v>9209</v>
      </c>
      <c r="O343">
        <v>51</v>
      </c>
      <c r="P343" t="s">
        <v>9225</v>
      </c>
      <c r="Q343">
        <v>23</v>
      </c>
      <c r="R343">
        <v>0</v>
      </c>
      <c r="S343" t="s">
        <v>9258</v>
      </c>
      <c r="T343" t="s">
        <v>9264</v>
      </c>
      <c r="U343" t="s">
        <v>9283</v>
      </c>
      <c r="V343" t="str" cm="1">
        <f t="array" ref="V343">_xlfn.IFS(Hospital_Emergency_Room_Data[[#This Row],[Day]]&lt;=10,"Start(1-10)",Hospital_Emergency_Room_Data[[#This Row],[Day]]&lt;=20,"Middle(11-20)",Hospital_Emergency_Room_Data[[#This Row],[Day]]&gt;20,"End(21-30)")</f>
        <v>End(21-30)</v>
      </c>
    </row>
    <row r="344" spans="1:22">
      <c r="A344">
        <v>760591309</v>
      </c>
      <c r="B344" t="s">
        <v>365</v>
      </c>
      <c r="C344" s="1">
        <v>45533</v>
      </c>
      <c r="D344" t="str">
        <f>TEXT(Hospital_Emergency_Room_Data[[#This Row],[Patient Admission Date]],"mmm")</f>
        <v>Aug</v>
      </c>
      <c r="E344">
        <f>YEAR(Hospital_Emergency_Room_Data[[#This Row],[Patient Admission Date]])</f>
        <v>2024</v>
      </c>
      <c r="F344" s="2">
        <v>0.70486111111111116</v>
      </c>
      <c r="G344" s="8" t="str">
        <f>TEXT(Hospital_Emergency_Room_Data[[#This Row],[Patient Admission Date]],"dddd")</f>
        <v>Thursday</v>
      </c>
      <c r="H344" t="s">
        <v>9208</v>
      </c>
      <c r="I344">
        <v>52</v>
      </c>
      <c r="J344" s="5" t="s">
        <v>9219</v>
      </c>
      <c r="K344" t="s">
        <v>21</v>
      </c>
      <c r="L344" t="s">
        <v>13</v>
      </c>
      <c r="M344" t="s">
        <v>9210</v>
      </c>
      <c r="O344">
        <v>49</v>
      </c>
      <c r="P344" t="s">
        <v>9225</v>
      </c>
      <c r="Q344">
        <v>29</v>
      </c>
      <c r="R344">
        <v>16</v>
      </c>
      <c r="S344" t="s">
        <v>9257</v>
      </c>
      <c r="T344" t="s">
        <v>9264</v>
      </c>
      <c r="U344" t="s">
        <v>9283</v>
      </c>
      <c r="V344" t="str" cm="1">
        <f t="array" ref="V344">_xlfn.IFS(Hospital_Emergency_Room_Data[[#This Row],[Day]]&lt;=10,"Start(1-10)",Hospital_Emergency_Room_Data[[#This Row],[Day]]&lt;=20,"Middle(11-20)",Hospital_Emergency_Room_Data[[#This Row],[Day]]&gt;20,"End(21-30)")</f>
        <v>End(21-30)</v>
      </c>
    </row>
    <row r="345" spans="1:22">
      <c r="A345">
        <v>591837831</v>
      </c>
      <c r="B345" t="s">
        <v>366</v>
      </c>
      <c r="C345" s="1">
        <v>45063</v>
      </c>
      <c r="D345" t="str">
        <f>TEXT(Hospital_Emergency_Room_Data[[#This Row],[Patient Admission Date]],"mmm")</f>
        <v>May</v>
      </c>
      <c r="E345">
        <f>YEAR(Hospital_Emergency_Room_Data[[#This Row],[Patient Admission Date]])</f>
        <v>2023</v>
      </c>
      <c r="F345" s="2">
        <v>0.43194444444444446</v>
      </c>
      <c r="G345" s="8" t="str">
        <f>TEXT(Hospital_Emergency_Room_Data[[#This Row],[Patient Admission Date]],"dddd")</f>
        <v>Wednesday</v>
      </c>
      <c r="H345" t="s">
        <v>41</v>
      </c>
      <c r="I345">
        <v>62</v>
      </c>
      <c r="J345" s="5" t="s">
        <v>9217</v>
      </c>
      <c r="K345" t="s">
        <v>10</v>
      </c>
      <c r="L345" t="s">
        <v>9281</v>
      </c>
      <c r="M345" t="s">
        <v>9209</v>
      </c>
      <c r="N345">
        <v>8</v>
      </c>
      <c r="O345">
        <v>21</v>
      </c>
      <c r="P345" t="s">
        <v>9226</v>
      </c>
      <c r="Q345">
        <v>17</v>
      </c>
      <c r="R345">
        <v>10</v>
      </c>
      <c r="S345" t="s">
        <v>9255</v>
      </c>
      <c r="T345" t="s">
        <v>9262</v>
      </c>
      <c r="U345" t="s">
        <v>9282</v>
      </c>
      <c r="V345" t="str" cm="1">
        <f t="array" ref="V345">_xlfn.IFS(Hospital_Emergency_Room_Data[[#This Row],[Day]]&lt;=10,"Start(1-10)",Hospital_Emergency_Room_Data[[#This Row],[Day]]&lt;=20,"Middle(11-20)",Hospital_Emergency_Room_Data[[#This Row],[Day]]&gt;20,"End(21-30)")</f>
        <v>Middle(11-20)</v>
      </c>
    </row>
    <row r="346" spans="1:22">
      <c r="A346">
        <v>735590676</v>
      </c>
      <c r="B346" t="s">
        <v>367</v>
      </c>
      <c r="C346" s="1">
        <v>45494</v>
      </c>
      <c r="D346" t="str">
        <f>TEXT(Hospital_Emergency_Room_Data[[#This Row],[Patient Admission Date]],"mmm")</f>
        <v>Jul</v>
      </c>
      <c r="E346">
        <f>YEAR(Hospital_Emergency_Room_Data[[#This Row],[Patient Admission Date]])</f>
        <v>2024</v>
      </c>
      <c r="F346" s="2">
        <v>0.89513888888888893</v>
      </c>
      <c r="G346" s="8" t="str">
        <f>TEXT(Hospital_Emergency_Room_Data[[#This Row],[Patient Admission Date]],"dddd")</f>
        <v>Sunday</v>
      </c>
      <c r="H346" t="s">
        <v>9208</v>
      </c>
      <c r="I346">
        <v>49</v>
      </c>
      <c r="J346" s="5" t="s">
        <v>9219</v>
      </c>
      <c r="K346" t="s">
        <v>29</v>
      </c>
      <c r="L346" t="s">
        <v>9281</v>
      </c>
      <c r="M346" t="s">
        <v>9210</v>
      </c>
      <c r="O346">
        <v>34</v>
      </c>
      <c r="P346" t="s">
        <v>9225</v>
      </c>
      <c r="Q346">
        <v>21</v>
      </c>
      <c r="R346">
        <v>21</v>
      </c>
      <c r="S346" t="s">
        <v>9256</v>
      </c>
      <c r="T346" t="s">
        <v>9262</v>
      </c>
      <c r="U346" t="s">
        <v>9300</v>
      </c>
      <c r="V346" t="str" cm="1">
        <f t="array" ref="V346">_xlfn.IFS(Hospital_Emergency_Room_Data[[#This Row],[Day]]&lt;=10,"Start(1-10)",Hospital_Emergency_Room_Data[[#This Row],[Day]]&lt;=20,"Middle(11-20)",Hospital_Emergency_Room_Data[[#This Row],[Day]]&gt;20,"End(21-30)")</f>
        <v>End(21-30)</v>
      </c>
    </row>
    <row r="347" spans="1:22">
      <c r="A347">
        <v>343753388</v>
      </c>
      <c r="B347" t="s">
        <v>368</v>
      </c>
      <c r="C347" s="1">
        <v>45311</v>
      </c>
      <c r="D347" t="str">
        <f>TEXT(Hospital_Emergency_Room_Data[[#This Row],[Patient Admission Date]],"mmm")</f>
        <v>Jan</v>
      </c>
      <c r="E347">
        <f>YEAR(Hospital_Emergency_Room_Data[[#This Row],[Patient Admission Date]])</f>
        <v>2024</v>
      </c>
      <c r="F347" s="2">
        <v>0.49583333333333335</v>
      </c>
      <c r="G347" s="8" t="str">
        <f>TEXT(Hospital_Emergency_Room_Data[[#This Row],[Patient Admission Date]],"dddd")</f>
        <v>Saturday</v>
      </c>
      <c r="H347" t="s">
        <v>41</v>
      </c>
      <c r="I347">
        <v>40</v>
      </c>
      <c r="J347" s="5" t="s">
        <v>9223</v>
      </c>
      <c r="K347" t="s">
        <v>18</v>
      </c>
      <c r="L347" t="s">
        <v>9281</v>
      </c>
      <c r="M347" t="s">
        <v>9209</v>
      </c>
      <c r="O347">
        <v>32</v>
      </c>
      <c r="P347" t="s">
        <v>9225</v>
      </c>
      <c r="Q347">
        <v>20</v>
      </c>
      <c r="R347">
        <v>11</v>
      </c>
      <c r="S347" t="s">
        <v>9255</v>
      </c>
      <c r="T347" t="s">
        <v>9262</v>
      </c>
      <c r="U347" t="s">
        <v>9300</v>
      </c>
      <c r="V347" t="str" cm="1">
        <f t="array" ref="V347">_xlfn.IFS(Hospital_Emergency_Room_Data[[#This Row],[Day]]&lt;=10,"Start(1-10)",Hospital_Emergency_Room_Data[[#This Row],[Day]]&lt;=20,"Middle(11-20)",Hospital_Emergency_Room_Data[[#This Row],[Day]]&gt;20,"End(21-30)")</f>
        <v>Middle(11-20)</v>
      </c>
    </row>
    <row r="348" spans="1:22">
      <c r="A348">
        <v>331254113</v>
      </c>
      <c r="B348" t="s">
        <v>369</v>
      </c>
      <c r="C348" s="1">
        <v>45057</v>
      </c>
      <c r="D348" t="str">
        <f>TEXT(Hospital_Emergency_Room_Data[[#This Row],[Patient Admission Date]],"mmm")</f>
        <v>May</v>
      </c>
      <c r="E348">
        <f>YEAR(Hospital_Emergency_Room_Data[[#This Row],[Patient Admission Date]])</f>
        <v>2023</v>
      </c>
      <c r="F348" s="2">
        <v>1.3888888888888888E-2</v>
      </c>
      <c r="G348" s="8" t="str">
        <f>TEXT(Hospital_Emergency_Room_Data[[#This Row],[Patient Admission Date]],"dddd")</f>
        <v>Thursday</v>
      </c>
      <c r="H348" t="s">
        <v>9208</v>
      </c>
      <c r="I348">
        <v>28</v>
      </c>
      <c r="J348" s="5" t="s">
        <v>9220</v>
      </c>
      <c r="K348" t="s">
        <v>29</v>
      </c>
      <c r="L348" t="s">
        <v>9281</v>
      </c>
      <c r="M348" t="s">
        <v>9210</v>
      </c>
      <c r="O348">
        <v>14</v>
      </c>
      <c r="P348" t="s">
        <v>9226</v>
      </c>
      <c r="Q348">
        <v>11</v>
      </c>
      <c r="R348">
        <v>0</v>
      </c>
      <c r="S348" t="s">
        <v>9258</v>
      </c>
      <c r="T348" t="s">
        <v>9265</v>
      </c>
      <c r="U348" t="s">
        <v>9282</v>
      </c>
      <c r="V348" t="str" cm="1">
        <f t="array" ref="V348">_xlfn.IFS(Hospital_Emergency_Room_Data[[#This Row],[Day]]&lt;=10,"Start(1-10)",Hospital_Emergency_Room_Data[[#This Row],[Day]]&lt;=20,"Middle(11-20)",Hospital_Emergency_Room_Data[[#This Row],[Day]]&gt;20,"End(21-30)")</f>
        <v>Middle(11-20)</v>
      </c>
    </row>
    <row r="349" spans="1:22">
      <c r="A349">
        <v>107196298</v>
      </c>
      <c r="B349" t="s">
        <v>370</v>
      </c>
      <c r="C349" s="1">
        <v>45519</v>
      </c>
      <c r="D349" t="str">
        <f>TEXT(Hospital_Emergency_Room_Data[[#This Row],[Patient Admission Date]],"mmm")</f>
        <v>Aug</v>
      </c>
      <c r="E349">
        <f>YEAR(Hospital_Emergency_Room_Data[[#This Row],[Patient Admission Date]])</f>
        <v>2024</v>
      </c>
      <c r="F349" s="2">
        <v>0.74305555555555558</v>
      </c>
      <c r="G349" s="8" t="str">
        <f>TEXT(Hospital_Emergency_Room_Data[[#This Row],[Patient Admission Date]],"dddd")</f>
        <v>Thursday</v>
      </c>
      <c r="H349" t="s">
        <v>9208</v>
      </c>
      <c r="I349">
        <v>28</v>
      </c>
      <c r="J349" s="5" t="s">
        <v>9220</v>
      </c>
      <c r="K349" t="s">
        <v>18</v>
      </c>
      <c r="L349" t="s">
        <v>16</v>
      </c>
      <c r="M349" t="s">
        <v>9209</v>
      </c>
      <c r="O349">
        <v>10</v>
      </c>
      <c r="P349" t="s">
        <v>9226</v>
      </c>
      <c r="Q349">
        <v>15</v>
      </c>
      <c r="R349">
        <v>17</v>
      </c>
      <c r="S349" t="s">
        <v>9257</v>
      </c>
      <c r="T349" t="s">
        <v>9262</v>
      </c>
      <c r="U349" t="s">
        <v>9282</v>
      </c>
      <c r="V349" t="str" cm="1">
        <f t="array" ref="V349">_xlfn.IFS(Hospital_Emergency_Room_Data[[#This Row],[Day]]&lt;=10,"Start(1-10)",Hospital_Emergency_Room_Data[[#This Row],[Day]]&lt;=20,"Middle(11-20)",Hospital_Emergency_Room_Data[[#This Row],[Day]]&gt;20,"End(21-30)")</f>
        <v>Middle(11-20)</v>
      </c>
    </row>
    <row r="350" spans="1:22">
      <c r="A350">
        <v>568760444</v>
      </c>
      <c r="B350" t="s">
        <v>371</v>
      </c>
      <c r="C350" s="1">
        <v>45313</v>
      </c>
      <c r="D350" t="str">
        <f>TEXT(Hospital_Emergency_Room_Data[[#This Row],[Patient Admission Date]],"mmm")</f>
        <v>Jan</v>
      </c>
      <c r="E350">
        <f>YEAR(Hospital_Emergency_Room_Data[[#This Row],[Patient Admission Date]])</f>
        <v>2024</v>
      </c>
      <c r="F350" s="2">
        <v>0.69652777777777775</v>
      </c>
      <c r="G350" s="8" t="str">
        <f>TEXT(Hospital_Emergency_Room_Data[[#This Row],[Patient Admission Date]],"dddd")</f>
        <v>Monday</v>
      </c>
      <c r="H350" t="s">
        <v>41</v>
      </c>
      <c r="I350">
        <v>74</v>
      </c>
      <c r="J350" s="5" t="s">
        <v>9222</v>
      </c>
      <c r="K350" t="s">
        <v>21</v>
      </c>
      <c r="L350" t="s">
        <v>13</v>
      </c>
      <c r="M350" t="s">
        <v>9209</v>
      </c>
      <c r="O350">
        <v>18</v>
      </c>
      <c r="P350" t="s">
        <v>9226</v>
      </c>
      <c r="Q350">
        <v>22</v>
      </c>
      <c r="R350">
        <v>16</v>
      </c>
      <c r="S350" t="s">
        <v>9257</v>
      </c>
      <c r="T350" t="s">
        <v>9264</v>
      </c>
      <c r="U350" t="s">
        <v>9282</v>
      </c>
      <c r="V350" t="str" cm="1">
        <f t="array" ref="V350">_xlfn.IFS(Hospital_Emergency_Room_Data[[#This Row],[Day]]&lt;=10,"Start(1-10)",Hospital_Emergency_Room_Data[[#This Row],[Day]]&lt;=20,"Middle(11-20)",Hospital_Emergency_Room_Data[[#This Row],[Day]]&gt;20,"End(21-30)")</f>
        <v>End(21-30)</v>
      </c>
    </row>
    <row r="351" spans="1:22">
      <c r="A351">
        <v>516651574</v>
      </c>
      <c r="B351" t="s">
        <v>372</v>
      </c>
      <c r="C351" s="1">
        <v>45307</v>
      </c>
      <c r="D351" t="str">
        <f>TEXT(Hospital_Emergency_Room_Data[[#This Row],[Patient Admission Date]],"mmm")</f>
        <v>Jan</v>
      </c>
      <c r="E351">
        <f>YEAR(Hospital_Emergency_Room_Data[[#This Row],[Patient Admission Date]])</f>
        <v>2024</v>
      </c>
      <c r="F351" s="2">
        <v>0.45416666666666666</v>
      </c>
      <c r="G351" s="8" t="str">
        <f>TEXT(Hospital_Emergency_Room_Data[[#This Row],[Patient Admission Date]],"dddd")</f>
        <v>Tuesday</v>
      </c>
      <c r="H351" t="s">
        <v>41</v>
      </c>
      <c r="I351">
        <v>50</v>
      </c>
      <c r="J351" s="5" t="s">
        <v>9219</v>
      </c>
      <c r="K351" t="s">
        <v>32</v>
      </c>
      <c r="L351" t="s">
        <v>9281</v>
      </c>
      <c r="M351" t="s">
        <v>9210</v>
      </c>
      <c r="N351">
        <v>7</v>
      </c>
      <c r="O351">
        <v>35</v>
      </c>
      <c r="P351" t="s">
        <v>9225</v>
      </c>
      <c r="Q351">
        <v>16</v>
      </c>
      <c r="R351">
        <v>10</v>
      </c>
      <c r="S351" t="s">
        <v>9255</v>
      </c>
      <c r="T351" t="s">
        <v>9262</v>
      </c>
      <c r="U351" t="s">
        <v>9300</v>
      </c>
      <c r="V351" t="str" cm="1">
        <f t="array" ref="V351">_xlfn.IFS(Hospital_Emergency_Room_Data[[#This Row],[Day]]&lt;=10,"Start(1-10)",Hospital_Emergency_Room_Data[[#This Row],[Day]]&lt;=20,"Middle(11-20)",Hospital_Emergency_Room_Data[[#This Row],[Day]]&gt;20,"End(21-30)")</f>
        <v>Middle(11-20)</v>
      </c>
    </row>
    <row r="352" spans="1:22">
      <c r="A352">
        <v>190997486</v>
      </c>
      <c r="B352" t="s">
        <v>373</v>
      </c>
      <c r="C352" s="1">
        <v>45072</v>
      </c>
      <c r="D352" t="str">
        <f>TEXT(Hospital_Emergency_Room_Data[[#This Row],[Patient Admission Date]],"mmm")</f>
        <v>May</v>
      </c>
      <c r="E352">
        <f>YEAR(Hospital_Emergency_Room_Data[[#This Row],[Patient Admission Date]])</f>
        <v>2023</v>
      </c>
      <c r="F352" s="2">
        <v>0.41319444444444442</v>
      </c>
      <c r="G352" s="8" t="str">
        <f>TEXT(Hospital_Emergency_Room_Data[[#This Row],[Patient Admission Date]],"dddd")</f>
        <v>Friday</v>
      </c>
      <c r="H352" t="s">
        <v>41</v>
      </c>
      <c r="I352">
        <v>78</v>
      </c>
      <c r="J352" s="5" t="s">
        <v>9222</v>
      </c>
      <c r="K352" t="s">
        <v>8</v>
      </c>
      <c r="L352" t="s">
        <v>9281</v>
      </c>
      <c r="M352" t="s">
        <v>9210</v>
      </c>
      <c r="O352">
        <v>22</v>
      </c>
      <c r="P352" t="s">
        <v>9226</v>
      </c>
      <c r="Q352">
        <v>26</v>
      </c>
      <c r="R352">
        <v>9</v>
      </c>
      <c r="S352" t="s">
        <v>9255</v>
      </c>
      <c r="T352" t="s">
        <v>9264</v>
      </c>
      <c r="U352" t="s">
        <v>9282</v>
      </c>
      <c r="V352" t="str" cm="1">
        <f t="array" ref="V352">_xlfn.IFS(Hospital_Emergency_Room_Data[[#This Row],[Day]]&lt;=10,"Start(1-10)",Hospital_Emergency_Room_Data[[#This Row],[Day]]&lt;=20,"Middle(11-20)",Hospital_Emergency_Room_Data[[#This Row],[Day]]&gt;20,"End(21-30)")</f>
        <v>End(21-30)</v>
      </c>
    </row>
    <row r="353" spans="1:22">
      <c r="A353">
        <v>302113266</v>
      </c>
      <c r="B353" t="s">
        <v>374</v>
      </c>
      <c r="C353" s="1">
        <v>45060</v>
      </c>
      <c r="D353" t="str">
        <f>TEXT(Hospital_Emergency_Room_Data[[#This Row],[Patient Admission Date]],"mmm")</f>
        <v>May</v>
      </c>
      <c r="E353">
        <f>YEAR(Hospital_Emergency_Room_Data[[#This Row],[Patient Admission Date]])</f>
        <v>2023</v>
      </c>
      <c r="F353" s="2">
        <v>0.78749999999999998</v>
      </c>
      <c r="G353" s="8" t="str">
        <f>TEXT(Hospital_Emergency_Room_Data[[#This Row],[Patient Admission Date]],"dddd")</f>
        <v>Sunday</v>
      </c>
      <c r="H353" t="s">
        <v>41</v>
      </c>
      <c r="I353">
        <v>24</v>
      </c>
      <c r="J353" s="5" t="s">
        <v>9220</v>
      </c>
      <c r="K353" t="s">
        <v>8</v>
      </c>
      <c r="L353" t="s">
        <v>13</v>
      </c>
      <c r="M353" t="s">
        <v>9209</v>
      </c>
      <c r="O353">
        <v>30</v>
      </c>
      <c r="P353" t="s">
        <v>9225</v>
      </c>
      <c r="Q353">
        <v>14</v>
      </c>
      <c r="R353">
        <v>18</v>
      </c>
      <c r="S353" t="s">
        <v>9256</v>
      </c>
      <c r="T353" t="s">
        <v>9265</v>
      </c>
      <c r="U353" t="s">
        <v>9282</v>
      </c>
      <c r="V353" t="str" cm="1">
        <f t="array" ref="V353">_xlfn.IFS(Hospital_Emergency_Room_Data[[#This Row],[Day]]&lt;=10,"Start(1-10)",Hospital_Emergency_Room_Data[[#This Row],[Day]]&lt;=20,"Middle(11-20)",Hospital_Emergency_Room_Data[[#This Row],[Day]]&gt;20,"End(21-30)")</f>
        <v>Middle(11-20)</v>
      </c>
    </row>
    <row r="354" spans="1:22">
      <c r="A354">
        <v>233244968</v>
      </c>
      <c r="B354" t="s">
        <v>375</v>
      </c>
      <c r="C354" s="1">
        <v>45556</v>
      </c>
      <c r="D354" t="str">
        <f>TEXT(Hospital_Emergency_Room_Data[[#This Row],[Patient Admission Date]],"mmm")</f>
        <v>Sep</v>
      </c>
      <c r="E354">
        <f>YEAR(Hospital_Emergency_Room_Data[[#This Row],[Patient Admission Date]])</f>
        <v>2024</v>
      </c>
      <c r="F354" s="2">
        <v>0.87430555555555556</v>
      </c>
      <c r="G354" s="8" t="str">
        <f>TEXT(Hospital_Emergency_Room_Data[[#This Row],[Patient Admission Date]],"dddd")</f>
        <v>Saturday</v>
      </c>
      <c r="H354" t="s">
        <v>9208</v>
      </c>
      <c r="I354">
        <v>49</v>
      </c>
      <c r="J354" s="5" t="s">
        <v>9219</v>
      </c>
      <c r="K354" t="s">
        <v>18</v>
      </c>
      <c r="L354" t="s">
        <v>9281</v>
      </c>
      <c r="M354" t="s">
        <v>9210</v>
      </c>
      <c r="O354">
        <v>56</v>
      </c>
      <c r="P354" t="s">
        <v>9225</v>
      </c>
      <c r="Q354">
        <v>21</v>
      </c>
      <c r="R354">
        <v>20</v>
      </c>
      <c r="S354" t="s">
        <v>9256</v>
      </c>
      <c r="T354" t="s">
        <v>9262</v>
      </c>
      <c r="U354" t="s">
        <v>9283</v>
      </c>
      <c r="V354" t="str" cm="1">
        <f t="array" ref="V354">_xlfn.IFS(Hospital_Emergency_Room_Data[[#This Row],[Day]]&lt;=10,"Start(1-10)",Hospital_Emergency_Room_Data[[#This Row],[Day]]&lt;=20,"Middle(11-20)",Hospital_Emergency_Room_Data[[#This Row],[Day]]&gt;20,"End(21-30)")</f>
        <v>End(21-30)</v>
      </c>
    </row>
    <row r="355" spans="1:22">
      <c r="A355">
        <v>718409446</v>
      </c>
      <c r="B355" t="s">
        <v>376</v>
      </c>
      <c r="C355" s="1">
        <v>45504</v>
      </c>
      <c r="D355" t="str">
        <f>TEXT(Hospital_Emergency_Room_Data[[#This Row],[Patient Admission Date]],"mmm")</f>
        <v>Jul</v>
      </c>
      <c r="E355">
        <f>YEAR(Hospital_Emergency_Room_Data[[#This Row],[Patient Admission Date]])</f>
        <v>2024</v>
      </c>
      <c r="F355" s="2">
        <v>0.64027777777777772</v>
      </c>
      <c r="G355" s="8" t="str">
        <f>TEXT(Hospital_Emergency_Room_Data[[#This Row],[Patient Admission Date]],"dddd")</f>
        <v>Wednesday</v>
      </c>
      <c r="H355" t="s">
        <v>41</v>
      </c>
      <c r="I355">
        <v>31</v>
      </c>
      <c r="J355" s="5" t="s">
        <v>9223</v>
      </c>
      <c r="K355" t="s">
        <v>21</v>
      </c>
      <c r="L355" t="s">
        <v>16</v>
      </c>
      <c r="M355" t="s">
        <v>9209</v>
      </c>
      <c r="N355">
        <v>1</v>
      </c>
      <c r="O355">
        <v>55</v>
      </c>
      <c r="P355" t="s">
        <v>9225</v>
      </c>
      <c r="Q355">
        <v>31</v>
      </c>
      <c r="R355">
        <v>15</v>
      </c>
      <c r="S355" t="s">
        <v>9257</v>
      </c>
      <c r="T355" t="s">
        <v>9264</v>
      </c>
      <c r="U355" t="s">
        <v>9283</v>
      </c>
      <c r="V355" t="str" cm="1">
        <f t="array" ref="V355">_xlfn.IFS(Hospital_Emergency_Room_Data[[#This Row],[Day]]&lt;=10,"Start(1-10)",Hospital_Emergency_Room_Data[[#This Row],[Day]]&lt;=20,"Middle(11-20)",Hospital_Emergency_Room_Data[[#This Row],[Day]]&gt;20,"End(21-30)")</f>
        <v>End(21-30)</v>
      </c>
    </row>
    <row r="356" spans="1:22">
      <c r="A356">
        <v>245028824</v>
      </c>
      <c r="B356" t="s">
        <v>377</v>
      </c>
      <c r="C356" s="1">
        <v>45400</v>
      </c>
      <c r="D356" t="str">
        <f>TEXT(Hospital_Emergency_Room_Data[[#This Row],[Patient Admission Date]],"mmm")</f>
        <v>Apr</v>
      </c>
      <c r="E356">
        <f>YEAR(Hospital_Emergency_Room_Data[[#This Row],[Patient Admission Date]])</f>
        <v>2024</v>
      </c>
      <c r="F356" s="2">
        <v>0.85069444444444442</v>
      </c>
      <c r="G356" s="8" t="str">
        <f>TEXT(Hospital_Emergency_Room_Data[[#This Row],[Patient Admission Date]],"dddd")</f>
        <v>Thursday</v>
      </c>
      <c r="H356" t="s">
        <v>9208</v>
      </c>
      <c r="I356">
        <v>12</v>
      </c>
      <c r="J356" s="5" t="s">
        <v>9221</v>
      </c>
      <c r="K356" t="s">
        <v>8</v>
      </c>
      <c r="L356" t="s">
        <v>13</v>
      </c>
      <c r="M356" t="s">
        <v>9209</v>
      </c>
      <c r="N356">
        <v>6</v>
      </c>
      <c r="O356">
        <v>50</v>
      </c>
      <c r="P356" t="s">
        <v>9225</v>
      </c>
      <c r="Q356">
        <v>18</v>
      </c>
      <c r="R356">
        <v>20</v>
      </c>
      <c r="S356" t="s">
        <v>9256</v>
      </c>
      <c r="T356" t="s">
        <v>9262</v>
      </c>
      <c r="U356" t="s">
        <v>9283</v>
      </c>
      <c r="V356" t="str" cm="1">
        <f t="array" ref="V356">_xlfn.IFS(Hospital_Emergency_Room_Data[[#This Row],[Day]]&lt;=10,"Start(1-10)",Hospital_Emergency_Room_Data[[#This Row],[Day]]&lt;=20,"Middle(11-20)",Hospital_Emergency_Room_Data[[#This Row],[Day]]&gt;20,"End(21-30)")</f>
        <v>Middle(11-20)</v>
      </c>
    </row>
    <row r="357" spans="1:22">
      <c r="A357">
        <v>706581402</v>
      </c>
      <c r="B357" t="s">
        <v>378</v>
      </c>
      <c r="C357" s="1">
        <v>45350</v>
      </c>
      <c r="D357" t="str">
        <f>TEXT(Hospital_Emergency_Room_Data[[#This Row],[Patient Admission Date]],"mmm")</f>
        <v>Feb</v>
      </c>
      <c r="E357">
        <f>YEAR(Hospital_Emergency_Room_Data[[#This Row],[Patient Admission Date]])</f>
        <v>2024</v>
      </c>
      <c r="F357" s="2">
        <v>0.39444444444444443</v>
      </c>
      <c r="G357" s="8" t="str">
        <f>TEXT(Hospital_Emergency_Room_Data[[#This Row],[Patient Admission Date]],"dddd")</f>
        <v>Wednesday</v>
      </c>
      <c r="H357" t="s">
        <v>9208</v>
      </c>
      <c r="I357">
        <v>66</v>
      </c>
      <c r="J357" s="5" t="s">
        <v>9217</v>
      </c>
      <c r="K357" t="s">
        <v>18</v>
      </c>
      <c r="L357" t="s">
        <v>13</v>
      </c>
      <c r="M357" t="s">
        <v>9209</v>
      </c>
      <c r="O357">
        <v>50</v>
      </c>
      <c r="P357" t="s">
        <v>9225</v>
      </c>
      <c r="Q357">
        <v>28</v>
      </c>
      <c r="R357">
        <v>9</v>
      </c>
      <c r="S357" t="s">
        <v>9255</v>
      </c>
      <c r="T357" t="s">
        <v>9264</v>
      </c>
      <c r="U357" t="s">
        <v>9283</v>
      </c>
      <c r="V357" t="str" cm="1">
        <f t="array" ref="V357">_xlfn.IFS(Hospital_Emergency_Room_Data[[#This Row],[Day]]&lt;=10,"Start(1-10)",Hospital_Emergency_Room_Data[[#This Row],[Day]]&lt;=20,"Middle(11-20)",Hospital_Emergency_Room_Data[[#This Row],[Day]]&gt;20,"End(21-30)")</f>
        <v>End(21-30)</v>
      </c>
    </row>
    <row r="358" spans="1:22">
      <c r="A358">
        <v>618673994</v>
      </c>
      <c r="B358" t="s">
        <v>379</v>
      </c>
      <c r="C358" s="1">
        <v>45346</v>
      </c>
      <c r="D358" t="str">
        <f>TEXT(Hospital_Emergency_Room_Data[[#This Row],[Patient Admission Date]],"mmm")</f>
        <v>Feb</v>
      </c>
      <c r="E358">
        <f>YEAR(Hospital_Emergency_Room_Data[[#This Row],[Patient Admission Date]])</f>
        <v>2024</v>
      </c>
      <c r="F358" s="2">
        <v>0.34930555555555554</v>
      </c>
      <c r="G358" s="8" t="str">
        <f>TEXT(Hospital_Emergency_Room_Data[[#This Row],[Patient Admission Date]],"dddd")</f>
        <v>Saturday</v>
      </c>
      <c r="H358" t="s">
        <v>41</v>
      </c>
      <c r="I358">
        <v>56</v>
      </c>
      <c r="J358" s="5" t="s">
        <v>9219</v>
      </c>
      <c r="K358" t="s">
        <v>21</v>
      </c>
      <c r="L358" t="s">
        <v>9281</v>
      </c>
      <c r="M358" t="s">
        <v>9210</v>
      </c>
      <c r="O358">
        <v>54</v>
      </c>
      <c r="P358" t="s">
        <v>9225</v>
      </c>
      <c r="Q358">
        <v>24</v>
      </c>
      <c r="R358">
        <v>8</v>
      </c>
      <c r="S358" t="s">
        <v>9255</v>
      </c>
      <c r="T358" t="s">
        <v>9264</v>
      </c>
      <c r="U358" t="s">
        <v>9283</v>
      </c>
      <c r="V358" t="str" cm="1">
        <f t="array" ref="V358">_xlfn.IFS(Hospital_Emergency_Room_Data[[#This Row],[Day]]&lt;=10,"Start(1-10)",Hospital_Emergency_Room_Data[[#This Row],[Day]]&lt;=20,"Middle(11-20)",Hospital_Emergency_Room_Data[[#This Row],[Day]]&gt;20,"End(21-30)")</f>
        <v>End(21-30)</v>
      </c>
    </row>
    <row r="359" spans="1:22">
      <c r="A359">
        <v>880755124</v>
      </c>
      <c r="B359" t="s">
        <v>380</v>
      </c>
      <c r="C359" s="1">
        <v>45153</v>
      </c>
      <c r="D359" t="str">
        <f>TEXT(Hospital_Emergency_Room_Data[[#This Row],[Patient Admission Date]],"mmm")</f>
        <v>Aug</v>
      </c>
      <c r="E359">
        <f>YEAR(Hospital_Emergency_Room_Data[[#This Row],[Patient Admission Date]])</f>
        <v>2023</v>
      </c>
      <c r="F359" s="2">
        <v>0.47430555555555554</v>
      </c>
      <c r="G359" s="8" t="str">
        <f>TEXT(Hospital_Emergency_Room_Data[[#This Row],[Patient Admission Date]],"dddd")</f>
        <v>Tuesday</v>
      </c>
      <c r="H359" t="s">
        <v>41</v>
      </c>
      <c r="I359">
        <v>59</v>
      </c>
      <c r="J359" s="5" t="s">
        <v>9219</v>
      </c>
      <c r="K359" t="s">
        <v>21</v>
      </c>
      <c r="L359" t="s">
        <v>16</v>
      </c>
      <c r="M359" t="s">
        <v>9209</v>
      </c>
      <c r="O359">
        <v>47</v>
      </c>
      <c r="P359" t="s">
        <v>9225</v>
      </c>
      <c r="Q359">
        <v>15</v>
      </c>
      <c r="R359">
        <v>11</v>
      </c>
      <c r="S359" t="s">
        <v>9255</v>
      </c>
      <c r="T359" t="s">
        <v>9262</v>
      </c>
      <c r="U359" t="s">
        <v>9283</v>
      </c>
      <c r="V359" t="str" cm="1">
        <f t="array" ref="V359">_xlfn.IFS(Hospital_Emergency_Room_Data[[#This Row],[Day]]&lt;=10,"Start(1-10)",Hospital_Emergency_Room_Data[[#This Row],[Day]]&lt;=20,"Middle(11-20)",Hospital_Emergency_Room_Data[[#This Row],[Day]]&gt;20,"End(21-30)")</f>
        <v>Middle(11-20)</v>
      </c>
    </row>
    <row r="360" spans="1:22">
      <c r="A360">
        <v>417606491</v>
      </c>
      <c r="B360" t="s">
        <v>381</v>
      </c>
      <c r="C360" s="1">
        <v>45088</v>
      </c>
      <c r="D360" t="str">
        <f>TEXT(Hospital_Emergency_Room_Data[[#This Row],[Patient Admission Date]],"mmm")</f>
        <v>Jun</v>
      </c>
      <c r="E360">
        <f>YEAR(Hospital_Emergency_Room_Data[[#This Row],[Patient Admission Date]])</f>
        <v>2023</v>
      </c>
      <c r="F360" s="2">
        <v>0.38958333333333334</v>
      </c>
      <c r="G360" s="8" t="str">
        <f>TEXT(Hospital_Emergency_Room_Data[[#This Row],[Patient Admission Date]],"dddd")</f>
        <v>Sunday</v>
      </c>
      <c r="H360" t="s">
        <v>9208</v>
      </c>
      <c r="I360">
        <v>11</v>
      </c>
      <c r="J360" s="5" t="s">
        <v>9221</v>
      </c>
      <c r="K360" t="s">
        <v>12</v>
      </c>
      <c r="L360" t="s">
        <v>13</v>
      </c>
      <c r="M360" t="s">
        <v>9210</v>
      </c>
      <c r="O360">
        <v>58</v>
      </c>
      <c r="P360" t="s">
        <v>9225</v>
      </c>
      <c r="Q360">
        <v>11</v>
      </c>
      <c r="R360">
        <v>9</v>
      </c>
      <c r="S360" t="s">
        <v>9255</v>
      </c>
      <c r="T360" t="s">
        <v>9265</v>
      </c>
      <c r="U360" t="s">
        <v>9283</v>
      </c>
      <c r="V360" t="str" cm="1">
        <f t="array" ref="V360">_xlfn.IFS(Hospital_Emergency_Room_Data[[#This Row],[Day]]&lt;=10,"Start(1-10)",Hospital_Emergency_Room_Data[[#This Row],[Day]]&lt;=20,"Middle(11-20)",Hospital_Emergency_Room_Data[[#This Row],[Day]]&gt;20,"End(21-30)")</f>
        <v>Middle(11-20)</v>
      </c>
    </row>
    <row r="361" spans="1:22">
      <c r="A361">
        <v>356851950</v>
      </c>
      <c r="B361" t="s">
        <v>382</v>
      </c>
      <c r="C361" s="1">
        <v>45145</v>
      </c>
      <c r="D361" t="str">
        <f>TEXT(Hospital_Emergency_Room_Data[[#This Row],[Patient Admission Date]],"mmm")</f>
        <v>Aug</v>
      </c>
      <c r="E361">
        <f>YEAR(Hospital_Emergency_Room_Data[[#This Row],[Patient Admission Date]])</f>
        <v>2023</v>
      </c>
      <c r="F361" s="2">
        <v>0.75277777777777777</v>
      </c>
      <c r="G361" s="8" t="str">
        <f>TEXT(Hospital_Emergency_Room_Data[[#This Row],[Patient Admission Date]],"dddd")</f>
        <v>Monday</v>
      </c>
      <c r="H361" t="s">
        <v>41</v>
      </c>
      <c r="I361">
        <v>10</v>
      </c>
      <c r="J361" s="5" t="s">
        <v>9221</v>
      </c>
      <c r="K361" t="s">
        <v>12</v>
      </c>
      <c r="L361" t="s">
        <v>9281</v>
      </c>
      <c r="M361" t="s">
        <v>9209</v>
      </c>
      <c r="O361">
        <v>36</v>
      </c>
      <c r="P361" t="s">
        <v>9225</v>
      </c>
      <c r="Q361">
        <v>7</v>
      </c>
      <c r="R361">
        <v>18</v>
      </c>
      <c r="S361" t="s">
        <v>9256</v>
      </c>
      <c r="T361" t="s">
        <v>9263</v>
      </c>
      <c r="U361" t="s">
        <v>9300</v>
      </c>
      <c r="V361" t="str" cm="1">
        <f t="array" ref="V361">_xlfn.IFS(Hospital_Emergency_Room_Data[[#This Row],[Day]]&lt;=10,"Start(1-10)",Hospital_Emergency_Room_Data[[#This Row],[Day]]&lt;=20,"Middle(11-20)",Hospital_Emergency_Room_Data[[#This Row],[Day]]&gt;20,"End(21-30)")</f>
        <v>Start(1-10)</v>
      </c>
    </row>
    <row r="362" spans="1:22">
      <c r="A362">
        <v>195716230</v>
      </c>
      <c r="B362" t="s">
        <v>383</v>
      </c>
      <c r="C362" s="1">
        <v>45158</v>
      </c>
      <c r="D362" t="str">
        <f>TEXT(Hospital_Emergency_Room_Data[[#This Row],[Patient Admission Date]],"mmm")</f>
        <v>Aug</v>
      </c>
      <c r="E362">
        <f>YEAR(Hospital_Emergency_Room_Data[[#This Row],[Patient Admission Date]])</f>
        <v>2023</v>
      </c>
      <c r="F362" s="2">
        <v>0.88124999999999998</v>
      </c>
      <c r="G362" s="8" t="str">
        <f>TEXT(Hospital_Emergency_Room_Data[[#This Row],[Patient Admission Date]],"dddd")</f>
        <v>Sunday</v>
      </c>
      <c r="H362" t="s">
        <v>41</v>
      </c>
      <c r="I362">
        <v>13</v>
      </c>
      <c r="J362" s="5" t="s">
        <v>9221</v>
      </c>
      <c r="K362" t="s">
        <v>29</v>
      </c>
      <c r="L362" t="s">
        <v>9281</v>
      </c>
      <c r="M362" t="s">
        <v>9209</v>
      </c>
      <c r="N362">
        <v>0</v>
      </c>
      <c r="O362">
        <v>47</v>
      </c>
      <c r="P362" t="s">
        <v>9225</v>
      </c>
      <c r="Q362">
        <v>20</v>
      </c>
      <c r="R362">
        <v>21</v>
      </c>
      <c r="S362" t="s">
        <v>9256</v>
      </c>
      <c r="T362" t="s">
        <v>9262</v>
      </c>
      <c r="U362" t="s">
        <v>9283</v>
      </c>
      <c r="V362" t="str" cm="1">
        <f t="array" ref="V362">_xlfn.IFS(Hospital_Emergency_Room_Data[[#This Row],[Day]]&lt;=10,"Start(1-10)",Hospital_Emergency_Room_Data[[#This Row],[Day]]&lt;=20,"Middle(11-20)",Hospital_Emergency_Room_Data[[#This Row],[Day]]&gt;20,"End(21-30)")</f>
        <v>Middle(11-20)</v>
      </c>
    </row>
    <row r="363" spans="1:22">
      <c r="A363">
        <v>397442425</v>
      </c>
      <c r="B363" t="s">
        <v>384</v>
      </c>
      <c r="C363" s="1">
        <v>45080</v>
      </c>
      <c r="D363" t="str">
        <f>TEXT(Hospital_Emergency_Room_Data[[#This Row],[Patient Admission Date]],"mmm")</f>
        <v>Jun</v>
      </c>
      <c r="E363">
        <f>YEAR(Hospital_Emergency_Room_Data[[#This Row],[Patient Admission Date]])</f>
        <v>2023</v>
      </c>
      <c r="F363" s="2">
        <v>6.0416666666666667E-2</v>
      </c>
      <c r="G363" s="8" t="str">
        <f>TEXT(Hospital_Emergency_Room_Data[[#This Row],[Patient Admission Date]],"dddd")</f>
        <v>Saturday</v>
      </c>
      <c r="H363" t="s">
        <v>9208</v>
      </c>
      <c r="I363">
        <v>17</v>
      </c>
      <c r="J363" s="5" t="s">
        <v>9220</v>
      </c>
      <c r="K363" t="s">
        <v>21</v>
      </c>
      <c r="L363" t="s">
        <v>13</v>
      </c>
      <c r="M363" t="s">
        <v>9209</v>
      </c>
      <c r="N363">
        <v>5</v>
      </c>
      <c r="O363">
        <v>12</v>
      </c>
      <c r="P363" t="s">
        <v>9226</v>
      </c>
      <c r="Q363">
        <v>3</v>
      </c>
      <c r="R363">
        <v>1</v>
      </c>
      <c r="S363" t="s">
        <v>9258</v>
      </c>
      <c r="T363" t="s">
        <v>9263</v>
      </c>
      <c r="U363" t="s">
        <v>9282</v>
      </c>
      <c r="V363" t="str" cm="1">
        <f t="array" ref="V363">_xlfn.IFS(Hospital_Emergency_Room_Data[[#This Row],[Day]]&lt;=10,"Start(1-10)",Hospital_Emergency_Room_Data[[#This Row],[Day]]&lt;=20,"Middle(11-20)",Hospital_Emergency_Room_Data[[#This Row],[Day]]&gt;20,"End(21-30)")</f>
        <v>Start(1-10)</v>
      </c>
    </row>
    <row r="364" spans="1:22">
      <c r="A364">
        <v>539869387</v>
      </c>
      <c r="B364" t="s">
        <v>385</v>
      </c>
      <c r="C364" s="1">
        <v>45529</v>
      </c>
      <c r="D364" t="str">
        <f>TEXT(Hospital_Emergency_Room_Data[[#This Row],[Patient Admission Date]],"mmm")</f>
        <v>Aug</v>
      </c>
      <c r="E364">
        <f>YEAR(Hospital_Emergency_Room_Data[[#This Row],[Patient Admission Date]])</f>
        <v>2024</v>
      </c>
      <c r="F364" s="2">
        <v>0.66388888888888886</v>
      </c>
      <c r="G364" s="8" t="str">
        <f>TEXT(Hospital_Emergency_Room_Data[[#This Row],[Patient Admission Date]],"dddd")</f>
        <v>Sunday</v>
      </c>
      <c r="H364" t="s">
        <v>41</v>
      </c>
      <c r="I364">
        <v>69</v>
      </c>
      <c r="J364" s="5" t="s">
        <v>9217</v>
      </c>
      <c r="K364" t="s">
        <v>18</v>
      </c>
      <c r="L364" t="s">
        <v>13</v>
      </c>
      <c r="M364" t="s">
        <v>9210</v>
      </c>
      <c r="O364">
        <v>32</v>
      </c>
      <c r="P364" t="s">
        <v>9225</v>
      </c>
      <c r="Q364">
        <v>25</v>
      </c>
      <c r="R364">
        <v>15</v>
      </c>
      <c r="S364" t="s">
        <v>9257</v>
      </c>
      <c r="T364" t="s">
        <v>9264</v>
      </c>
      <c r="U364" t="s">
        <v>9300</v>
      </c>
      <c r="V364" t="str" cm="1">
        <f t="array" ref="V364">_xlfn.IFS(Hospital_Emergency_Room_Data[[#This Row],[Day]]&lt;=10,"Start(1-10)",Hospital_Emergency_Room_Data[[#This Row],[Day]]&lt;=20,"Middle(11-20)",Hospital_Emergency_Room_Data[[#This Row],[Day]]&gt;20,"End(21-30)")</f>
        <v>End(21-30)</v>
      </c>
    </row>
    <row r="365" spans="1:22">
      <c r="A365">
        <v>266736494</v>
      </c>
      <c r="B365" t="s">
        <v>386</v>
      </c>
      <c r="C365" s="1">
        <v>45200</v>
      </c>
      <c r="D365" t="str">
        <f>TEXT(Hospital_Emergency_Room_Data[[#This Row],[Patient Admission Date]],"mmm")</f>
        <v>Oct</v>
      </c>
      <c r="E365">
        <f>YEAR(Hospital_Emergency_Room_Data[[#This Row],[Patient Admission Date]])</f>
        <v>2023</v>
      </c>
      <c r="F365" s="2">
        <v>0.48333333333333334</v>
      </c>
      <c r="G365" s="8" t="str">
        <f>TEXT(Hospital_Emergency_Room_Data[[#This Row],[Patient Admission Date]],"dddd")</f>
        <v>Sunday</v>
      </c>
      <c r="H365" t="s">
        <v>41</v>
      </c>
      <c r="I365">
        <v>13</v>
      </c>
      <c r="J365" s="5" t="s">
        <v>9221</v>
      </c>
      <c r="K365" t="s">
        <v>32</v>
      </c>
      <c r="L365" t="s">
        <v>9281</v>
      </c>
      <c r="M365" t="s">
        <v>9210</v>
      </c>
      <c r="N365">
        <v>9</v>
      </c>
      <c r="O365">
        <v>40</v>
      </c>
      <c r="P365" t="s">
        <v>9225</v>
      </c>
      <c r="Q365">
        <v>1</v>
      </c>
      <c r="R365">
        <v>11</v>
      </c>
      <c r="S365" t="s">
        <v>9255</v>
      </c>
      <c r="T365" t="s">
        <v>9263</v>
      </c>
      <c r="U365" t="s">
        <v>9300</v>
      </c>
      <c r="V365" t="str" cm="1">
        <f t="array" ref="V365">_xlfn.IFS(Hospital_Emergency_Room_Data[[#This Row],[Day]]&lt;=10,"Start(1-10)",Hospital_Emergency_Room_Data[[#This Row],[Day]]&lt;=20,"Middle(11-20)",Hospital_Emergency_Room_Data[[#This Row],[Day]]&gt;20,"End(21-30)")</f>
        <v>Start(1-10)</v>
      </c>
    </row>
    <row r="366" spans="1:22">
      <c r="A366">
        <v>177055852</v>
      </c>
      <c r="B366" t="s">
        <v>387</v>
      </c>
      <c r="C366" s="1">
        <v>45052</v>
      </c>
      <c r="D366" t="str">
        <f>TEXT(Hospital_Emergency_Room_Data[[#This Row],[Patient Admission Date]],"mmm")</f>
        <v>May</v>
      </c>
      <c r="E366">
        <f>YEAR(Hospital_Emergency_Room_Data[[#This Row],[Patient Admission Date]])</f>
        <v>2023</v>
      </c>
      <c r="F366" s="2">
        <v>0.97569444444444442</v>
      </c>
      <c r="G366" s="8" t="str">
        <f>TEXT(Hospital_Emergency_Room_Data[[#This Row],[Patient Admission Date]],"dddd")</f>
        <v>Saturday</v>
      </c>
      <c r="H366" t="s">
        <v>9208</v>
      </c>
      <c r="I366">
        <v>71</v>
      </c>
      <c r="J366" s="5" t="s">
        <v>9222</v>
      </c>
      <c r="K366" t="s">
        <v>8</v>
      </c>
      <c r="L366" t="s">
        <v>13</v>
      </c>
      <c r="M366" t="s">
        <v>9209</v>
      </c>
      <c r="O366">
        <v>25</v>
      </c>
      <c r="P366" t="s">
        <v>9226</v>
      </c>
      <c r="Q366">
        <v>6</v>
      </c>
      <c r="R366">
        <v>23</v>
      </c>
      <c r="S366" t="s">
        <v>9256</v>
      </c>
      <c r="T366" t="s">
        <v>9263</v>
      </c>
      <c r="U366" t="s">
        <v>9282</v>
      </c>
      <c r="V366" t="str" cm="1">
        <f t="array" ref="V366">_xlfn.IFS(Hospital_Emergency_Room_Data[[#This Row],[Day]]&lt;=10,"Start(1-10)",Hospital_Emergency_Room_Data[[#This Row],[Day]]&lt;=20,"Middle(11-20)",Hospital_Emergency_Room_Data[[#This Row],[Day]]&gt;20,"End(21-30)")</f>
        <v>Start(1-10)</v>
      </c>
    </row>
    <row r="367" spans="1:22">
      <c r="A367">
        <v>575748288</v>
      </c>
      <c r="B367" t="s">
        <v>388</v>
      </c>
      <c r="C367" s="1">
        <v>45212</v>
      </c>
      <c r="D367" t="str">
        <f>TEXT(Hospital_Emergency_Room_Data[[#This Row],[Patient Admission Date]],"mmm")</f>
        <v>Oct</v>
      </c>
      <c r="E367">
        <f>YEAR(Hospital_Emergency_Room_Data[[#This Row],[Patient Admission Date]])</f>
        <v>2023</v>
      </c>
      <c r="F367" s="2">
        <v>0.84652777777777777</v>
      </c>
      <c r="G367" s="8" t="str">
        <f>TEXT(Hospital_Emergency_Room_Data[[#This Row],[Patient Admission Date]],"dddd")</f>
        <v>Friday</v>
      </c>
      <c r="H367" t="s">
        <v>41</v>
      </c>
      <c r="I367">
        <v>26</v>
      </c>
      <c r="J367" s="5" t="s">
        <v>9220</v>
      </c>
      <c r="K367" t="s">
        <v>21</v>
      </c>
      <c r="L367" t="s">
        <v>9281</v>
      </c>
      <c r="M367" t="s">
        <v>9210</v>
      </c>
      <c r="O367">
        <v>36</v>
      </c>
      <c r="P367" t="s">
        <v>9225</v>
      </c>
      <c r="Q367">
        <v>13</v>
      </c>
      <c r="R367">
        <v>20</v>
      </c>
      <c r="S367" t="s">
        <v>9256</v>
      </c>
      <c r="T367" t="s">
        <v>9265</v>
      </c>
      <c r="U367" t="s">
        <v>9300</v>
      </c>
      <c r="V367" t="str" cm="1">
        <f t="array" ref="V367">_xlfn.IFS(Hospital_Emergency_Room_Data[[#This Row],[Day]]&lt;=10,"Start(1-10)",Hospital_Emergency_Room_Data[[#This Row],[Day]]&lt;=20,"Middle(11-20)",Hospital_Emergency_Room_Data[[#This Row],[Day]]&gt;20,"End(21-30)")</f>
        <v>Middle(11-20)</v>
      </c>
    </row>
    <row r="368" spans="1:22">
      <c r="A368">
        <v>334314472</v>
      </c>
      <c r="B368" t="s">
        <v>389</v>
      </c>
      <c r="C368" s="1">
        <v>45024</v>
      </c>
      <c r="D368" t="str">
        <f>TEXT(Hospital_Emergency_Room_Data[[#This Row],[Patient Admission Date]],"mmm")</f>
        <v>Apr</v>
      </c>
      <c r="E368">
        <f>YEAR(Hospital_Emergency_Room_Data[[#This Row],[Patient Admission Date]])</f>
        <v>2023</v>
      </c>
      <c r="F368" s="2">
        <v>0.72638888888888886</v>
      </c>
      <c r="G368" s="8" t="str">
        <f>TEXT(Hospital_Emergency_Room_Data[[#This Row],[Patient Admission Date]],"dddd")</f>
        <v>Saturday</v>
      </c>
      <c r="H368" t="s">
        <v>9208</v>
      </c>
      <c r="I368">
        <v>61</v>
      </c>
      <c r="J368" s="5" t="s">
        <v>9217</v>
      </c>
      <c r="K368" t="s">
        <v>8</v>
      </c>
      <c r="L368" t="s">
        <v>9281</v>
      </c>
      <c r="M368" t="s">
        <v>9209</v>
      </c>
      <c r="O368">
        <v>30</v>
      </c>
      <c r="P368" t="s">
        <v>9225</v>
      </c>
      <c r="Q368">
        <v>8</v>
      </c>
      <c r="R368">
        <v>17</v>
      </c>
      <c r="S368" t="s">
        <v>9257</v>
      </c>
      <c r="T368" t="s">
        <v>9265</v>
      </c>
      <c r="U368" t="s">
        <v>9282</v>
      </c>
      <c r="V368" t="str" cm="1">
        <f t="array" ref="V368">_xlfn.IFS(Hospital_Emergency_Room_Data[[#This Row],[Day]]&lt;=10,"Start(1-10)",Hospital_Emergency_Room_Data[[#This Row],[Day]]&lt;=20,"Middle(11-20)",Hospital_Emergency_Room_Data[[#This Row],[Day]]&gt;20,"End(21-30)")</f>
        <v>Start(1-10)</v>
      </c>
    </row>
    <row r="369" spans="1:22">
      <c r="A369">
        <v>614049706</v>
      </c>
      <c r="B369" t="s">
        <v>390</v>
      </c>
      <c r="C369" s="1">
        <v>45229</v>
      </c>
      <c r="D369" t="str">
        <f>TEXT(Hospital_Emergency_Room_Data[[#This Row],[Patient Admission Date]],"mmm")</f>
        <v>Oct</v>
      </c>
      <c r="E369">
        <f>YEAR(Hospital_Emergency_Room_Data[[#This Row],[Patient Admission Date]])</f>
        <v>2023</v>
      </c>
      <c r="F369" s="2">
        <v>0.94236111111111109</v>
      </c>
      <c r="G369" s="8" t="str">
        <f>TEXT(Hospital_Emergency_Room_Data[[#This Row],[Patient Admission Date]],"dddd")</f>
        <v>Monday</v>
      </c>
      <c r="H369" t="s">
        <v>41</v>
      </c>
      <c r="I369">
        <v>78</v>
      </c>
      <c r="J369" s="5" t="s">
        <v>9222</v>
      </c>
      <c r="K369" t="s">
        <v>8</v>
      </c>
      <c r="L369" t="s">
        <v>16</v>
      </c>
      <c r="M369" t="s">
        <v>9209</v>
      </c>
      <c r="O369">
        <v>19</v>
      </c>
      <c r="P369" t="s">
        <v>9226</v>
      </c>
      <c r="Q369">
        <v>30</v>
      </c>
      <c r="R369">
        <v>22</v>
      </c>
      <c r="S369" t="s">
        <v>9256</v>
      </c>
      <c r="T369" t="s">
        <v>9264</v>
      </c>
      <c r="U369" t="s">
        <v>9282</v>
      </c>
      <c r="V369" t="str" cm="1">
        <f t="array" ref="V369">_xlfn.IFS(Hospital_Emergency_Room_Data[[#This Row],[Day]]&lt;=10,"Start(1-10)",Hospital_Emergency_Room_Data[[#This Row],[Day]]&lt;=20,"Middle(11-20)",Hospital_Emergency_Room_Data[[#This Row],[Day]]&gt;20,"End(21-30)")</f>
        <v>End(21-30)</v>
      </c>
    </row>
    <row r="370" spans="1:22">
      <c r="A370">
        <v>540505144</v>
      </c>
      <c r="B370" t="s">
        <v>391</v>
      </c>
      <c r="C370" s="1">
        <v>45138</v>
      </c>
      <c r="D370" t="str">
        <f>TEXT(Hospital_Emergency_Room_Data[[#This Row],[Patient Admission Date]],"mmm")</f>
        <v>Jul</v>
      </c>
      <c r="E370">
        <f>YEAR(Hospital_Emergency_Room_Data[[#This Row],[Patient Admission Date]])</f>
        <v>2023</v>
      </c>
      <c r="F370" s="2">
        <v>0.73819444444444449</v>
      </c>
      <c r="G370" s="8" t="str">
        <f>TEXT(Hospital_Emergency_Room_Data[[#This Row],[Patient Admission Date]],"dddd")</f>
        <v>Monday</v>
      </c>
      <c r="H370" t="s">
        <v>9208</v>
      </c>
      <c r="I370">
        <v>21</v>
      </c>
      <c r="J370" s="5" t="s">
        <v>9220</v>
      </c>
      <c r="K370" t="s">
        <v>32</v>
      </c>
      <c r="L370" t="s">
        <v>9281</v>
      </c>
      <c r="M370" t="s">
        <v>9209</v>
      </c>
      <c r="O370">
        <v>45</v>
      </c>
      <c r="P370" t="s">
        <v>9225</v>
      </c>
      <c r="Q370">
        <v>31</v>
      </c>
      <c r="R370">
        <v>17</v>
      </c>
      <c r="S370" t="s">
        <v>9257</v>
      </c>
      <c r="T370" t="s">
        <v>9264</v>
      </c>
      <c r="U370" t="s">
        <v>9300</v>
      </c>
      <c r="V370" t="str" cm="1">
        <f t="array" ref="V370">_xlfn.IFS(Hospital_Emergency_Room_Data[[#This Row],[Day]]&lt;=10,"Start(1-10)",Hospital_Emergency_Room_Data[[#This Row],[Day]]&lt;=20,"Middle(11-20)",Hospital_Emergency_Room_Data[[#This Row],[Day]]&gt;20,"End(21-30)")</f>
        <v>End(21-30)</v>
      </c>
    </row>
    <row r="371" spans="1:22">
      <c r="A371">
        <v>812858608</v>
      </c>
      <c r="B371" t="s">
        <v>392</v>
      </c>
      <c r="C371" s="1">
        <v>45073</v>
      </c>
      <c r="D371" t="str">
        <f>TEXT(Hospital_Emergency_Room_Data[[#This Row],[Patient Admission Date]],"mmm")</f>
        <v>May</v>
      </c>
      <c r="E371">
        <f>YEAR(Hospital_Emergency_Room_Data[[#This Row],[Patient Admission Date]])</f>
        <v>2023</v>
      </c>
      <c r="F371" s="2">
        <v>6.8750000000000006E-2</v>
      </c>
      <c r="G371" s="8" t="str">
        <f>TEXT(Hospital_Emergency_Room_Data[[#This Row],[Patient Admission Date]],"dddd")</f>
        <v>Saturday</v>
      </c>
      <c r="H371" t="s">
        <v>9208</v>
      </c>
      <c r="I371">
        <v>53</v>
      </c>
      <c r="J371" s="5" t="s">
        <v>9219</v>
      </c>
      <c r="K371" t="s">
        <v>18</v>
      </c>
      <c r="L371" t="s">
        <v>16</v>
      </c>
      <c r="M371" t="s">
        <v>9209</v>
      </c>
      <c r="N371">
        <v>0</v>
      </c>
      <c r="O371">
        <v>50</v>
      </c>
      <c r="P371" t="s">
        <v>9225</v>
      </c>
      <c r="Q371">
        <v>27</v>
      </c>
      <c r="R371">
        <v>1</v>
      </c>
      <c r="S371" t="s">
        <v>9258</v>
      </c>
      <c r="T371" t="s">
        <v>9264</v>
      </c>
      <c r="U371" t="s">
        <v>9283</v>
      </c>
      <c r="V371" t="str" cm="1">
        <f t="array" ref="V371">_xlfn.IFS(Hospital_Emergency_Room_Data[[#This Row],[Day]]&lt;=10,"Start(1-10)",Hospital_Emergency_Room_Data[[#This Row],[Day]]&lt;=20,"Middle(11-20)",Hospital_Emergency_Room_Data[[#This Row],[Day]]&gt;20,"End(21-30)")</f>
        <v>End(21-30)</v>
      </c>
    </row>
    <row r="372" spans="1:22">
      <c r="A372">
        <v>619684925</v>
      </c>
      <c r="B372" t="s">
        <v>393</v>
      </c>
      <c r="C372" s="1">
        <v>45512</v>
      </c>
      <c r="D372" t="str">
        <f>TEXT(Hospital_Emergency_Room_Data[[#This Row],[Patient Admission Date]],"mmm")</f>
        <v>Aug</v>
      </c>
      <c r="E372">
        <f>YEAR(Hospital_Emergency_Room_Data[[#This Row],[Patient Admission Date]])</f>
        <v>2024</v>
      </c>
      <c r="F372" s="2">
        <v>0.48958333333333331</v>
      </c>
      <c r="G372" s="8" t="str">
        <f>TEXT(Hospital_Emergency_Room_Data[[#This Row],[Patient Admission Date]],"dddd")</f>
        <v>Thursday</v>
      </c>
      <c r="H372" t="s">
        <v>41</v>
      </c>
      <c r="I372">
        <v>22</v>
      </c>
      <c r="J372" s="5" t="s">
        <v>9220</v>
      </c>
      <c r="K372" t="s">
        <v>12</v>
      </c>
      <c r="L372" t="s">
        <v>13</v>
      </c>
      <c r="M372" t="s">
        <v>9210</v>
      </c>
      <c r="O372">
        <v>12</v>
      </c>
      <c r="P372" t="s">
        <v>9226</v>
      </c>
      <c r="Q372">
        <v>8</v>
      </c>
      <c r="R372">
        <v>11</v>
      </c>
      <c r="S372" t="s">
        <v>9255</v>
      </c>
      <c r="T372" t="s">
        <v>9265</v>
      </c>
      <c r="U372" t="s">
        <v>9282</v>
      </c>
      <c r="V372" t="str" cm="1">
        <f t="array" ref="V372">_xlfn.IFS(Hospital_Emergency_Room_Data[[#This Row],[Day]]&lt;=10,"Start(1-10)",Hospital_Emergency_Room_Data[[#This Row],[Day]]&lt;=20,"Middle(11-20)",Hospital_Emergency_Room_Data[[#This Row],[Day]]&gt;20,"End(21-30)")</f>
        <v>Start(1-10)</v>
      </c>
    </row>
    <row r="373" spans="1:22">
      <c r="A373">
        <v>106503710</v>
      </c>
      <c r="B373" t="s">
        <v>394</v>
      </c>
      <c r="C373" s="1">
        <v>45128</v>
      </c>
      <c r="D373" t="str">
        <f>TEXT(Hospital_Emergency_Room_Data[[#This Row],[Patient Admission Date]],"mmm")</f>
        <v>Jul</v>
      </c>
      <c r="E373">
        <f>YEAR(Hospital_Emergency_Room_Data[[#This Row],[Patient Admission Date]])</f>
        <v>2023</v>
      </c>
      <c r="F373" s="2">
        <v>0.2298611111111111</v>
      </c>
      <c r="G373" s="8" t="str">
        <f>TEXT(Hospital_Emergency_Room_Data[[#This Row],[Patient Admission Date]],"dddd")</f>
        <v>Friday</v>
      </c>
      <c r="H373" t="s">
        <v>41</v>
      </c>
      <c r="I373">
        <v>50</v>
      </c>
      <c r="J373" s="5" t="s">
        <v>9219</v>
      </c>
      <c r="K373" t="s">
        <v>21</v>
      </c>
      <c r="L373" t="s">
        <v>9281</v>
      </c>
      <c r="M373" t="s">
        <v>9210</v>
      </c>
      <c r="O373">
        <v>25</v>
      </c>
      <c r="P373" t="s">
        <v>9226</v>
      </c>
      <c r="Q373">
        <v>21</v>
      </c>
      <c r="R373">
        <v>5</v>
      </c>
      <c r="S373" t="s">
        <v>9258</v>
      </c>
      <c r="T373" t="s">
        <v>9262</v>
      </c>
      <c r="U373" t="s">
        <v>9282</v>
      </c>
      <c r="V373" t="str" cm="1">
        <f t="array" ref="V373">_xlfn.IFS(Hospital_Emergency_Room_Data[[#This Row],[Day]]&lt;=10,"Start(1-10)",Hospital_Emergency_Room_Data[[#This Row],[Day]]&lt;=20,"Middle(11-20)",Hospital_Emergency_Room_Data[[#This Row],[Day]]&gt;20,"End(21-30)")</f>
        <v>End(21-30)</v>
      </c>
    </row>
    <row r="374" spans="1:22">
      <c r="A374">
        <v>892341050</v>
      </c>
      <c r="B374" t="s">
        <v>395</v>
      </c>
      <c r="C374" s="1">
        <v>45080</v>
      </c>
      <c r="D374" t="str">
        <f>TEXT(Hospital_Emergency_Room_Data[[#This Row],[Patient Admission Date]],"mmm")</f>
        <v>Jun</v>
      </c>
      <c r="E374">
        <f>YEAR(Hospital_Emergency_Room_Data[[#This Row],[Patient Admission Date]])</f>
        <v>2023</v>
      </c>
      <c r="F374" s="2">
        <v>6.805555555555555E-2</v>
      </c>
      <c r="G374" s="8" t="str">
        <f>TEXT(Hospital_Emergency_Room_Data[[#This Row],[Patient Admission Date]],"dddd")</f>
        <v>Saturday</v>
      </c>
      <c r="H374" t="s">
        <v>9208</v>
      </c>
      <c r="I374">
        <v>73</v>
      </c>
      <c r="J374" s="5" t="s">
        <v>9222</v>
      </c>
      <c r="K374" t="s">
        <v>12</v>
      </c>
      <c r="L374" t="s">
        <v>9281</v>
      </c>
      <c r="M374" t="s">
        <v>9209</v>
      </c>
      <c r="O374">
        <v>60</v>
      </c>
      <c r="P374" t="s">
        <v>9225</v>
      </c>
      <c r="Q374">
        <v>3</v>
      </c>
      <c r="R374">
        <v>1</v>
      </c>
      <c r="S374" t="s">
        <v>9258</v>
      </c>
      <c r="T374" t="s">
        <v>9263</v>
      </c>
      <c r="U374" t="s">
        <v>9283</v>
      </c>
      <c r="V374" t="str" cm="1">
        <f t="array" ref="V374">_xlfn.IFS(Hospital_Emergency_Room_Data[[#This Row],[Day]]&lt;=10,"Start(1-10)",Hospital_Emergency_Room_Data[[#This Row],[Day]]&lt;=20,"Middle(11-20)",Hospital_Emergency_Room_Data[[#This Row],[Day]]&gt;20,"End(21-30)")</f>
        <v>Start(1-10)</v>
      </c>
    </row>
    <row r="375" spans="1:22">
      <c r="A375">
        <v>307565381</v>
      </c>
      <c r="B375" t="s">
        <v>396</v>
      </c>
      <c r="C375" s="1">
        <v>45202</v>
      </c>
      <c r="D375" t="str">
        <f>TEXT(Hospital_Emergency_Room_Data[[#This Row],[Patient Admission Date]],"mmm")</f>
        <v>Oct</v>
      </c>
      <c r="E375">
        <f>YEAR(Hospital_Emergency_Room_Data[[#This Row],[Patient Admission Date]])</f>
        <v>2023</v>
      </c>
      <c r="F375" s="2">
        <v>0.47361111111111109</v>
      </c>
      <c r="G375" s="8" t="str">
        <f>TEXT(Hospital_Emergency_Room_Data[[#This Row],[Patient Admission Date]],"dddd")</f>
        <v>Tuesday</v>
      </c>
      <c r="H375" t="s">
        <v>41</v>
      </c>
      <c r="I375">
        <v>47</v>
      </c>
      <c r="J375" s="5" t="s">
        <v>9219</v>
      </c>
      <c r="K375" t="s">
        <v>8</v>
      </c>
      <c r="L375" t="s">
        <v>9281</v>
      </c>
      <c r="M375" t="s">
        <v>9209</v>
      </c>
      <c r="O375">
        <v>28</v>
      </c>
      <c r="P375" t="s">
        <v>9226</v>
      </c>
      <c r="Q375">
        <v>3</v>
      </c>
      <c r="R375">
        <v>11</v>
      </c>
      <c r="S375" t="s">
        <v>9255</v>
      </c>
      <c r="T375" t="s">
        <v>9263</v>
      </c>
      <c r="U375" t="s">
        <v>9282</v>
      </c>
      <c r="V375" t="str" cm="1">
        <f t="array" ref="V375">_xlfn.IFS(Hospital_Emergency_Room_Data[[#This Row],[Day]]&lt;=10,"Start(1-10)",Hospital_Emergency_Room_Data[[#This Row],[Day]]&lt;=20,"Middle(11-20)",Hospital_Emergency_Room_Data[[#This Row],[Day]]&gt;20,"End(21-30)")</f>
        <v>Start(1-10)</v>
      </c>
    </row>
    <row r="376" spans="1:22">
      <c r="A376">
        <v>505145247</v>
      </c>
      <c r="B376" t="s">
        <v>397</v>
      </c>
      <c r="C376" s="1">
        <v>45415</v>
      </c>
      <c r="D376" t="str">
        <f>TEXT(Hospital_Emergency_Room_Data[[#This Row],[Patient Admission Date]],"mmm")</f>
        <v>May</v>
      </c>
      <c r="E376">
        <f>YEAR(Hospital_Emergency_Room_Data[[#This Row],[Patient Admission Date]])</f>
        <v>2024</v>
      </c>
      <c r="F376" s="2">
        <v>0.46805555555555556</v>
      </c>
      <c r="G376" s="8" t="str">
        <f>TEXT(Hospital_Emergency_Room_Data[[#This Row],[Patient Admission Date]],"dddd")</f>
        <v>Friday</v>
      </c>
      <c r="H376" t="s">
        <v>9208</v>
      </c>
      <c r="I376">
        <v>14</v>
      </c>
      <c r="J376" s="5" t="s">
        <v>9221</v>
      </c>
      <c r="K376" t="s">
        <v>29</v>
      </c>
      <c r="L376" t="s">
        <v>13</v>
      </c>
      <c r="M376" t="s">
        <v>9209</v>
      </c>
      <c r="N376">
        <v>2</v>
      </c>
      <c r="O376">
        <v>17</v>
      </c>
      <c r="P376" t="s">
        <v>9226</v>
      </c>
      <c r="Q376">
        <v>3</v>
      </c>
      <c r="R376">
        <v>11</v>
      </c>
      <c r="S376" t="s">
        <v>9255</v>
      </c>
      <c r="T376" t="s">
        <v>9263</v>
      </c>
      <c r="U376" t="s">
        <v>9282</v>
      </c>
      <c r="V376" t="str" cm="1">
        <f t="array" ref="V376">_xlfn.IFS(Hospital_Emergency_Room_Data[[#This Row],[Day]]&lt;=10,"Start(1-10)",Hospital_Emergency_Room_Data[[#This Row],[Day]]&lt;=20,"Middle(11-20)",Hospital_Emergency_Room_Data[[#This Row],[Day]]&gt;20,"End(21-30)")</f>
        <v>Start(1-10)</v>
      </c>
    </row>
    <row r="377" spans="1:22">
      <c r="A377">
        <v>671147147</v>
      </c>
      <c r="B377" t="s">
        <v>398</v>
      </c>
      <c r="C377" s="1">
        <v>45193</v>
      </c>
      <c r="D377" t="str">
        <f>TEXT(Hospital_Emergency_Room_Data[[#This Row],[Patient Admission Date]],"mmm")</f>
        <v>Sep</v>
      </c>
      <c r="E377">
        <f>YEAR(Hospital_Emergency_Room_Data[[#This Row],[Patient Admission Date]])</f>
        <v>2023</v>
      </c>
      <c r="F377" s="2">
        <v>0.53611111111111109</v>
      </c>
      <c r="G377" s="8" t="str">
        <f>TEXT(Hospital_Emergency_Room_Data[[#This Row],[Patient Admission Date]],"dddd")</f>
        <v>Sunday</v>
      </c>
      <c r="H377" t="s">
        <v>41</v>
      </c>
      <c r="I377">
        <v>12</v>
      </c>
      <c r="J377" s="5" t="s">
        <v>9221</v>
      </c>
      <c r="K377" t="s">
        <v>8</v>
      </c>
      <c r="L377" t="s">
        <v>9281</v>
      </c>
      <c r="M377" t="s">
        <v>9209</v>
      </c>
      <c r="O377">
        <v>29</v>
      </c>
      <c r="P377" t="s">
        <v>9226</v>
      </c>
      <c r="Q377">
        <v>24</v>
      </c>
      <c r="R377">
        <v>12</v>
      </c>
      <c r="S377" t="s">
        <v>9257</v>
      </c>
      <c r="T377" t="s">
        <v>9264</v>
      </c>
      <c r="U377" t="s">
        <v>9282</v>
      </c>
      <c r="V377" t="str" cm="1">
        <f t="array" ref="V377">_xlfn.IFS(Hospital_Emergency_Room_Data[[#This Row],[Day]]&lt;=10,"Start(1-10)",Hospital_Emergency_Room_Data[[#This Row],[Day]]&lt;=20,"Middle(11-20)",Hospital_Emergency_Room_Data[[#This Row],[Day]]&gt;20,"End(21-30)")</f>
        <v>End(21-30)</v>
      </c>
    </row>
    <row r="378" spans="1:22">
      <c r="A378">
        <v>483712239</v>
      </c>
      <c r="B378" t="s">
        <v>399</v>
      </c>
      <c r="C378" s="1">
        <v>45290</v>
      </c>
      <c r="D378" t="str">
        <f>TEXT(Hospital_Emergency_Room_Data[[#This Row],[Patient Admission Date]],"mmm")</f>
        <v>Dec</v>
      </c>
      <c r="E378">
        <f>YEAR(Hospital_Emergency_Room_Data[[#This Row],[Patient Admission Date]])</f>
        <v>2023</v>
      </c>
      <c r="F378" s="2">
        <v>0.74375000000000002</v>
      </c>
      <c r="G378" s="8" t="str">
        <f>TEXT(Hospital_Emergency_Room_Data[[#This Row],[Patient Admission Date]],"dddd")</f>
        <v>Saturday</v>
      </c>
      <c r="H378" t="s">
        <v>9208</v>
      </c>
      <c r="I378">
        <v>8</v>
      </c>
      <c r="J378" s="5" t="s">
        <v>9221</v>
      </c>
      <c r="K378" t="s">
        <v>32</v>
      </c>
      <c r="L378" t="s">
        <v>9281</v>
      </c>
      <c r="M378" t="s">
        <v>9210</v>
      </c>
      <c r="N378">
        <v>0</v>
      </c>
      <c r="O378">
        <v>21</v>
      </c>
      <c r="P378" t="s">
        <v>9226</v>
      </c>
      <c r="Q378">
        <v>30</v>
      </c>
      <c r="R378">
        <v>17</v>
      </c>
      <c r="S378" t="s">
        <v>9257</v>
      </c>
      <c r="T378" t="s">
        <v>9264</v>
      </c>
      <c r="U378" t="s">
        <v>9282</v>
      </c>
      <c r="V378" t="str" cm="1">
        <f t="array" ref="V378">_xlfn.IFS(Hospital_Emergency_Room_Data[[#This Row],[Day]]&lt;=10,"Start(1-10)",Hospital_Emergency_Room_Data[[#This Row],[Day]]&lt;=20,"Middle(11-20)",Hospital_Emergency_Room_Data[[#This Row],[Day]]&gt;20,"End(21-30)")</f>
        <v>End(21-30)</v>
      </c>
    </row>
    <row r="379" spans="1:22">
      <c r="A379">
        <v>298339030</v>
      </c>
      <c r="B379" t="s">
        <v>400</v>
      </c>
      <c r="C379" s="1">
        <v>45288</v>
      </c>
      <c r="D379" t="str">
        <f>TEXT(Hospital_Emergency_Room_Data[[#This Row],[Patient Admission Date]],"mmm")</f>
        <v>Dec</v>
      </c>
      <c r="E379">
        <f>YEAR(Hospital_Emergency_Room_Data[[#This Row],[Patient Admission Date]])</f>
        <v>2023</v>
      </c>
      <c r="F379" s="2">
        <v>9.7222222222222224E-2</v>
      </c>
      <c r="G379" s="8" t="str">
        <f>TEXT(Hospital_Emergency_Room_Data[[#This Row],[Patient Admission Date]],"dddd")</f>
        <v>Thursday</v>
      </c>
      <c r="H379" t="s">
        <v>41</v>
      </c>
      <c r="I379">
        <v>63</v>
      </c>
      <c r="J379" s="5" t="s">
        <v>9217</v>
      </c>
      <c r="K379" t="s">
        <v>21</v>
      </c>
      <c r="L379" t="s">
        <v>13</v>
      </c>
      <c r="M379" t="s">
        <v>9210</v>
      </c>
      <c r="N379">
        <v>5</v>
      </c>
      <c r="O379">
        <v>19</v>
      </c>
      <c r="P379" t="s">
        <v>9226</v>
      </c>
      <c r="Q379">
        <v>28</v>
      </c>
      <c r="R379">
        <v>2</v>
      </c>
      <c r="S379" t="s">
        <v>9258</v>
      </c>
      <c r="T379" t="s">
        <v>9264</v>
      </c>
      <c r="U379" t="s">
        <v>9282</v>
      </c>
      <c r="V379" t="str" cm="1">
        <f t="array" ref="V379">_xlfn.IFS(Hospital_Emergency_Room_Data[[#This Row],[Day]]&lt;=10,"Start(1-10)",Hospital_Emergency_Room_Data[[#This Row],[Day]]&lt;=20,"Middle(11-20)",Hospital_Emergency_Room_Data[[#This Row],[Day]]&gt;20,"End(21-30)")</f>
        <v>End(21-30)</v>
      </c>
    </row>
    <row r="380" spans="1:22">
      <c r="A380">
        <v>485818334</v>
      </c>
      <c r="B380" t="s">
        <v>401</v>
      </c>
      <c r="C380" s="1">
        <v>45228</v>
      </c>
      <c r="D380" t="str">
        <f>TEXT(Hospital_Emergency_Room_Data[[#This Row],[Patient Admission Date]],"mmm")</f>
        <v>Oct</v>
      </c>
      <c r="E380">
        <f>YEAR(Hospital_Emergency_Room_Data[[#This Row],[Patient Admission Date]])</f>
        <v>2023</v>
      </c>
      <c r="F380" s="2">
        <v>0.9</v>
      </c>
      <c r="G380" s="8" t="str">
        <f>TEXT(Hospital_Emergency_Room_Data[[#This Row],[Patient Admission Date]],"dddd")</f>
        <v>Sunday</v>
      </c>
      <c r="H380" t="s">
        <v>9208</v>
      </c>
      <c r="I380">
        <v>39</v>
      </c>
      <c r="J380" s="5" t="s">
        <v>9223</v>
      </c>
      <c r="K380" t="s">
        <v>8</v>
      </c>
      <c r="L380" t="s">
        <v>16</v>
      </c>
      <c r="M380" t="s">
        <v>9209</v>
      </c>
      <c r="O380">
        <v>47</v>
      </c>
      <c r="P380" t="s">
        <v>9225</v>
      </c>
      <c r="Q380">
        <v>29</v>
      </c>
      <c r="R380">
        <v>21</v>
      </c>
      <c r="S380" t="s">
        <v>9256</v>
      </c>
      <c r="T380" t="s">
        <v>9264</v>
      </c>
      <c r="U380" t="s">
        <v>9283</v>
      </c>
      <c r="V380" t="str" cm="1">
        <f t="array" ref="V380">_xlfn.IFS(Hospital_Emergency_Room_Data[[#This Row],[Day]]&lt;=10,"Start(1-10)",Hospital_Emergency_Room_Data[[#This Row],[Day]]&lt;=20,"Middle(11-20)",Hospital_Emergency_Room_Data[[#This Row],[Day]]&gt;20,"End(21-30)")</f>
        <v>End(21-30)</v>
      </c>
    </row>
    <row r="381" spans="1:22">
      <c r="A381">
        <v>108256001</v>
      </c>
      <c r="B381" t="s">
        <v>402</v>
      </c>
      <c r="C381" s="1">
        <v>45510</v>
      </c>
      <c r="D381" t="str">
        <f>TEXT(Hospital_Emergency_Room_Data[[#This Row],[Patient Admission Date]],"mmm")</f>
        <v>Aug</v>
      </c>
      <c r="E381">
        <f>YEAR(Hospital_Emergency_Room_Data[[#This Row],[Patient Admission Date]])</f>
        <v>2024</v>
      </c>
      <c r="F381" s="2">
        <v>0.7416666666666667</v>
      </c>
      <c r="G381" s="8" t="str">
        <f>TEXT(Hospital_Emergency_Room_Data[[#This Row],[Patient Admission Date]],"dddd")</f>
        <v>Tuesday</v>
      </c>
      <c r="H381" t="s">
        <v>41</v>
      </c>
      <c r="I381">
        <v>10</v>
      </c>
      <c r="J381" s="5" t="s">
        <v>9221</v>
      </c>
      <c r="K381" t="s">
        <v>8</v>
      </c>
      <c r="L381" t="s">
        <v>50</v>
      </c>
      <c r="M381" t="s">
        <v>9210</v>
      </c>
      <c r="O381">
        <v>11</v>
      </c>
      <c r="P381" t="s">
        <v>9226</v>
      </c>
      <c r="Q381">
        <v>6</v>
      </c>
      <c r="R381">
        <v>17</v>
      </c>
      <c r="S381" t="s">
        <v>9257</v>
      </c>
      <c r="T381" t="s">
        <v>9263</v>
      </c>
      <c r="U381" t="s">
        <v>9282</v>
      </c>
      <c r="V381" t="str" cm="1">
        <f t="array" ref="V381">_xlfn.IFS(Hospital_Emergency_Room_Data[[#This Row],[Day]]&lt;=10,"Start(1-10)",Hospital_Emergency_Room_Data[[#This Row],[Day]]&lt;=20,"Middle(11-20)",Hospital_Emergency_Room_Data[[#This Row],[Day]]&gt;20,"End(21-30)")</f>
        <v>Start(1-10)</v>
      </c>
    </row>
    <row r="382" spans="1:22">
      <c r="A382">
        <v>215035942</v>
      </c>
      <c r="B382" t="s">
        <v>403</v>
      </c>
      <c r="C382" s="1">
        <v>45147</v>
      </c>
      <c r="D382" t="str">
        <f>TEXT(Hospital_Emergency_Room_Data[[#This Row],[Patient Admission Date]],"mmm")</f>
        <v>Aug</v>
      </c>
      <c r="E382">
        <f>YEAR(Hospital_Emergency_Room_Data[[#This Row],[Patient Admission Date]])</f>
        <v>2023</v>
      </c>
      <c r="F382" s="2">
        <v>0.33541666666666664</v>
      </c>
      <c r="G382" s="8" t="str">
        <f>TEXT(Hospital_Emergency_Room_Data[[#This Row],[Patient Admission Date]],"dddd")</f>
        <v>Wednesday</v>
      </c>
      <c r="H382" t="s">
        <v>41</v>
      </c>
      <c r="I382">
        <v>3</v>
      </c>
      <c r="J382" s="5" t="s">
        <v>9218</v>
      </c>
      <c r="K382" t="s">
        <v>29</v>
      </c>
      <c r="L382" t="s">
        <v>36</v>
      </c>
      <c r="M382" t="s">
        <v>9209</v>
      </c>
      <c r="O382">
        <v>29</v>
      </c>
      <c r="P382" t="s">
        <v>9226</v>
      </c>
      <c r="Q382">
        <v>9</v>
      </c>
      <c r="R382">
        <v>8</v>
      </c>
      <c r="S382" t="s">
        <v>9255</v>
      </c>
      <c r="T382" t="s">
        <v>9265</v>
      </c>
      <c r="U382" t="s">
        <v>9282</v>
      </c>
      <c r="V382" t="str" cm="1">
        <f t="array" ref="V382">_xlfn.IFS(Hospital_Emergency_Room_Data[[#This Row],[Day]]&lt;=10,"Start(1-10)",Hospital_Emergency_Room_Data[[#This Row],[Day]]&lt;=20,"Middle(11-20)",Hospital_Emergency_Room_Data[[#This Row],[Day]]&gt;20,"End(21-30)")</f>
        <v>Start(1-10)</v>
      </c>
    </row>
    <row r="383" spans="1:22">
      <c r="A383">
        <v>219917181</v>
      </c>
      <c r="B383" t="s">
        <v>404</v>
      </c>
      <c r="C383" s="1">
        <v>45311</v>
      </c>
      <c r="D383" t="str">
        <f>TEXT(Hospital_Emergency_Room_Data[[#This Row],[Patient Admission Date]],"mmm")</f>
        <v>Jan</v>
      </c>
      <c r="E383">
        <f>YEAR(Hospital_Emergency_Room_Data[[#This Row],[Patient Admission Date]])</f>
        <v>2024</v>
      </c>
      <c r="F383" s="2">
        <v>0.1736111111111111</v>
      </c>
      <c r="G383" s="8" t="str">
        <f>TEXT(Hospital_Emergency_Room_Data[[#This Row],[Patient Admission Date]],"dddd")</f>
        <v>Saturday</v>
      </c>
      <c r="H383" t="s">
        <v>41</v>
      </c>
      <c r="I383">
        <v>68</v>
      </c>
      <c r="J383" s="5" t="s">
        <v>9217</v>
      </c>
      <c r="K383" t="s">
        <v>21</v>
      </c>
      <c r="L383" t="s">
        <v>9281</v>
      </c>
      <c r="M383" t="s">
        <v>9209</v>
      </c>
      <c r="O383">
        <v>27</v>
      </c>
      <c r="P383" t="s">
        <v>9226</v>
      </c>
      <c r="Q383">
        <v>20</v>
      </c>
      <c r="R383">
        <v>4</v>
      </c>
      <c r="S383" t="s">
        <v>9258</v>
      </c>
      <c r="T383" t="s">
        <v>9262</v>
      </c>
      <c r="U383" t="s">
        <v>9282</v>
      </c>
      <c r="V383" t="str" cm="1">
        <f t="array" ref="V383">_xlfn.IFS(Hospital_Emergency_Room_Data[[#This Row],[Day]]&lt;=10,"Start(1-10)",Hospital_Emergency_Room_Data[[#This Row],[Day]]&lt;=20,"Middle(11-20)",Hospital_Emergency_Room_Data[[#This Row],[Day]]&gt;20,"End(21-30)")</f>
        <v>Middle(11-20)</v>
      </c>
    </row>
    <row r="384" spans="1:22">
      <c r="A384">
        <v>607446875</v>
      </c>
      <c r="B384" t="s">
        <v>405</v>
      </c>
      <c r="C384" s="1">
        <v>45102</v>
      </c>
      <c r="D384" t="str">
        <f>TEXT(Hospital_Emergency_Room_Data[[#This Row],[Patient Admission Date]],"mmm")</f>
        <v>Jun</v>
      </c>
      <c r="E384">
        <f>YEAR(Hospital_Emergency_Room_Data[[#This Row],[Patient Admission Date]])</f>
        <v>2023</v>
      </c>
      <c r="F384" s="2">
        <v>0.33055555555555555</v>
      </c>
      <c r="G384" s="8" t="str">
        <f>TEXT(Hospital_Emergency_Room_Data[[#This Row],[Patient Admission Date]],"dddd")</f>
        <v>Sunday</v>
      </c>
      <c r="H384" t="s">
        <v>41</v>
      </c>
      <c r="I384">
        <v>35</v>
      </c>
      <c r="J384" s="5" t="s">
        <v>9223</v>
      </c>
      <c r="K384" t="s">
        <v>12</v>
      </c>
      <c r="L384" t="s">
        <v>9281</v>
      </c>
      <c r="M384" t="s">
        <v>9209</v>
      </c>
      <c r="N384">
        <v>8</v>
      </c>
      <c r="O384">
        <v>35</v>
      </c>
      <c r="P384" t="s">
        <v>9225</v>
      </c>
      <c r="Q384">
        <v>25</v>
      </c>
      <c r="R384">
        <v>7</v>
      </c>
      <c r="S384" t="s">
        <v>9255</v>
      </c>
      <c r="T384" t="s">
        <v>9264</v>
      </c>
      <c r="U384" t="s">
        <v>9300</v>
      </c>
      <c r="V384" t="str" cm="1">
        <f t="array" ref="V384">_xlfn.IFS(Hospital_Emergency_Room_Data[[#This Row],[Day]]&lt;=10,"Start(1-10)",Hospital_Emergency_Room_Data[[#This Row],[Day]]&lt;=20,"Middle(11-20)",Hospital_Emergency_Room_Data[[#This Row],[Day]]&gt;20,"End(21-30)")</f>
        <v>End(21-30)</v>
      </c>
    </row>
    <row r="385" spans="1:22">
      <c r="A385">
        <v>158721114</v>
      </c>
      <c r="B385" t="s">
        <v>406</v>
      </c>
      <c r="C385" s="1">
        <v>45445</v>
      </c>
      <c r="D385" t="str">
        <f>TEXT(Hospital_Emergency_Room_Data[[#This Row],[Patient Admission Date]],"mmm")</f>
        <v>Jun</v>
      </c>
      <c r="E385">
        <f>YEAR(Hospital_Emergency_Room_Data[[#This Row],[Patient Admission Date]])</f>
        <v>2024</v>
      </c>
      <c r="F385" s="2">
        <v>0.43472222222222223</v>
      </c>
      <c r="G385" s="8" t="str">
        <f>TEXT(Hospital_Emergency_Room_Data[[#This Row],[Patient Admission Date]],"dddd")</f>
        <v>Sunday</v>
      </c>
      <c r="H385" t="s">
        <v>9208</v>
      </c>
      <c r="I385">
        <v>64</v>
      </c>
      <c r="J385" s="5" t="s">
        <v>9217</v>
      </c>
      <c r="K385" t="s">
        <v>21</v>
      </c>
      <c r="L385" t="s">
        <v>13</v>
      </c>
      <c r="M385" t="s">
        <v>9210</v>
      </c>
      <c r="N385">
        <v>3</v>
      </c>
      <c r="O385">
        <v>32</v>
      </c>
      <c r="P385" t="s">
        <v>9225</v>
      </c>
      <c r="Q385">
        <v>2</v>
      </c>
      <c r="R385">
        <v>10</v>
      </c>
      <c r="S385" t="s">
        <v>9255</v>
      </c>
      <c r="T385" t="s">
        <v>9263</v>
      </c>
      <c r="U385" t="s">
        <v>9300</v>
      </c>
      <c r="V385" t="str" cm="1">
        <f t="array" ref="V385">_xlfn.IFS(Hospital_Emergency_Room_Data[[#This Row],[Day]]&lt;=10,"Start(1-10)",Hospital_Emergency_Room_Data[[#This Row],[Day]]&lt;=20,"Middle(11-20)",Hospital_Emergency_Room_Data[[#This Row],[Day]]&gt;20,"End(21-30)")</f>
        <v>Start(1-10)</v>
      </c>
    </row>
    <row r="386" spans="1:22">
      <c r="A386">
        <v>388698923</v>
      </c>
      <c r="B386" t="s">
        <v>407</v>
      </c>
      <c r="C386" s="1">
        <v>45304</v>
      </c>
      <c r="D386" t="str">
        <f>TEXT(Hospital_Emergency_Room_Data[[#This Row],[Patient Admission Date]],"mmm")</f>
        <v>Jan</v>
      </c>
      <c r="E386">
        <f>YEAR(Hospital_Emergency_Room_Data[[#This Row],[Patient Admission Date]])</f>
        <v>2024</v>
      </c>
      <c r="F386" s="2">
        <v>0.79513888888888884</v>
      </c>
      <c r="G386" s="8" t="str">
        <f>TEXT(Hospital_Emergency_Room_Data[[#This Row],[Patient Admission Date]],"dddd")</f>
        <v>Saturday</v>
      </c>
      <c r="H386" t="s">
        <v>41</v>
      </c>
      <c r="I386">
        <v>72</v>
      </c>
      <c r="J386" s="5" t="s">
        <v>9222</v>
      </c>
      <c r="K386" t="s">
        <v>8</v>
      </c>
      <c r="L386" t="s">
        <v>9281</v>
      </c>
      <c r="M386" t="s">
        <v>9210</v>
      </c>
      <c r="O386">
        <v>33</v>
      </c>
      <c r="P386" t="s">
        <v>9225</v>
      </c>
      <c r="Q386">
        <v>13</v>
      </c>
      <c r="R386">
        <v>19</v>
      </c>
      <c r="S386" t="s">
        <v>9256</v>
      </c>
      <c r="T386" t="s">
        <v>9265</v>
      </c>
      <c r="U386" t="s">
        <v>9300</v>
      </c>
      <c r="V386" t="str" cm="1">
        <f t="array" ref="V386">_xlfn.IFS(Hospital_Emergency_Room_Data[[#This Row],[Day]]&lt;=10,"Start(1-10)",Hospital_Emergency_Room_Data[[#This Row],[Day]]&lt;=20,"Middle(11-20)",Hospital_Emergency_Room_Data[[#This Row],[Day]]&gt;20,"End(21-30)")</f>
        <v>Middle(11-20)</v>
      </c>
    </row>
    <row r="387" spans="1:22">
      <c r="A387">
        <v>728668875</v>
      </c>
      <c r="B387" t="s">
        <v>408</v>
      </c>
      <c r="C387" s="1">
        <v>45306</v>
      </c>
      <c r="D387" t="str">
        <f>TEXT(Hospital_Emergency_Room_Data[[#This Row],[Patient Admission Date]],"mmm")</f>
        <v>Jan</v>
      </c>
      <c r="E387">
        <f>YEAR(Hospital_Emergency_Room_Data[[#This Row],[Patient Admission Date]])</f>
        <v>2024</v>
      </c>
      <c r="F387" s="2">
        <v>0.54861111111111116</v>
      </c>
      <c r="G387" s="8" t="str">
        <f>TEXT(Hospital_Emergency_Room_Data[[#This Row],[Patient Admission Date]],"dddd")</f>
        <v>Monday</v>
      </c>
      <c r="H387" t="s">
        <v>41</v>
      </c>
      <c r="I387">
        <v>68</v>
      </c>
      <c r="J387" s="5" t="s">
        <v>9217</v>
      </c>
      <c r="K387" t="s">
        <v>18</v>
      </c>
      <c r="L387" t="s">
        <v>13</v>
      </c>
      <c r="M387" t="s">
        <v>9210</v>
      </c>
      <c r="O387">
        <v>36</v>
      </c>
      <c r="P387" t="s">
        <v>9225</v>
      </c>
      <c r="Q387">
        <v>15</v>
      </c>
      <c r="R387">
        <v>13</v>
      </c>
      <c r="S387" t="s">
        <v>9257</v>
      </c>
      <c r="T387" t="s">
        <v>9262</v>
      </c>
      <c r="U387" t="s">
        <v>9300</v>
      </c>
      <c r="V387" t="str" cm="1">
        <f t="array" ref="V387">_xlfn.IFS(Hospital_Emergency_Room_Data[[#This Row],[Day]]&lt;=10,"Start(1-10)",Hospital_Emergency_Room_Data[[#This Row],[Day]]&lt;=20,"Middle(11-20)",Hospital_Emergency_Room_Data[[#This Row],[Day]]&gt;20,"End(21-30)")</f>
        <v>Middle(11-20)</v>
      </c>
    </row>
    <row r="388" spans="1:22">
      <c r="A388">
        <v>361424250</v>
      </c>
      <c r="B388" t="s">
        <v>409</v>
      </c>
      <c r="C388" s="1">
        <v>45248</v>
      </c>
      <c r="D388" t="str">
        <f>TEXT(Hospital_Emergency_Room_Data[[#This Row],[Patient Admission Date]],"mmm")</f>
        <v>Nov</v>
      </c>
      <c r="E388">
        <f>YEAR(Hospital_Emergency_Room_Data[[#This Row],[Patient Admission Date]])</f>
        <v>2023</v>
      </c>
      <c r="F388" s="2">
        <v>0.88888888888888884</v>
      </c>
      <c r="G388" s="8" t="str">
        <f>TEXT(Hospital_Emergency_Room_Data[[#This Row],[Patient Admission Date]],"dddd")</f>
        <v>Saturday</v>
      </c>
      <c r="H388" t="s">
        <v>41</v>
      </c>
      <c r="I388">
        <v>69</v>
      </c>
      <c r="J388" s="5" t="s">
        <v>9217</v>
      </c>
      <c r="K388" t="s">
        <v>32</v>
      </c>
      <c r="L388" t="s">
        <v>13</v>
      </c>
      <c r="M388" t="s">
        <v>9209</v>
      </c>
      <c r="O388">
        <v>59</v>
      </c>
      <c r="P388" t="s">
        <v>9225</v>
      </c>
      <c r="Q388">
        <v>18</v>
      </c>
      <c r="R388">
        <v>21</v>
      </c>
      <c r="S388" t="s">
        <v>9256</v>
      </c>
      <c r="T388" t="s">
        <v>9262</v>
      </c>
      <c r="U388" t="s">
        <v>9283</v>
      </c>
      <c r="V388" t="str" cm="1">
        <f t="array" ref="V388">_xlfn.IFS(Hospital_Emergency_Room_Data[[#This Row],[Day]]&lt;=10,"Start(1-10)",Hospital_Emergency_Room_Data[[#This Row],[Day]]&lt;=20,"Middle(11-20)",Hospital_Emergency_Room_Data[[#This Row],[Day]]&gt;20,"End(21-30)")</f>
        <v>Middle(11-20)</v>
      </c>
    </row>
    <row r="389" spans="1:22">
      <c r="A389">
        <v>316958309</v>
      </c>
      <c r="B389" t="s">
        <v>410</v>
      </c>
      <c r="C389" s="1">
        <v>45074</v>
      </c>
      <c r="D389" t="str">
        <f>TEXT(Hospital_Emergency_Room_Data[[#This Row],[Patient Admission Date]],"mmm")</f>
        <v>May</v>
      </c>
      <c r="E389">
        <f>YEAR(Hospital_Emergency_Room_Data[[#This Row],[Patient Admission Date]])</f>
        <v>2023</v>
      </c>
      <c r="F389" s="2">
        <v>0.74027777777777781</v>
      </c>
      <c r="G389" s="8" t="str">
        <f>TEXT(Hospital_Emergency_Room_Data[[#This Row],[Patient Admission Date]],"dddd")</f>
        <v>Sunday</v>
      </c>
      <c r="H389" t="s">
        <v>9208</v>
      </c>
      <c r="I389">
        <v>79</v>
      </c>
      <c r="J389" s="5" t="s">
        <v>9222</v>
      </c>
      <c r="K389" t="s">
        <v>12</v>
      </c>
      <c r="L389" t="s">
        <v>9281</v>
      </c>
      <c r="M389" t="s">
        <v>9209</v>
      </c>
      <c r="N389">
        <v>8</v>
      </c>
      <c r="O389">
        <v>55</v>
      </c>
      <c r="P389" t="s">
        <v>9225</v>
      </c>
      <c r="Q389">
        <v>28</v>
      </c>
      <c r="R389">
        <v>17</v>
      </c>
      <c r="S389" t="s">
        <v>9257</v>
      </c>
      <c r="T389" t="s">
        <v>9264</v>
      </c>
      <c r="U389" t="s">
        <v>9283</v>
      </c>
      <c r="V389" t="str" cm="1">
        <f t="array" ref="V389">_xlfn.IFS(Hospital_Emergency_Room_Data[[#This Row],[Day]]&lt;=10,"Start(1-10)",Hospital_Emergency_Room_Data[[#This Row],[Day]]&lt;=20,"Middle(11-20)",Hospital_Emergency_Room_Data[[#This Row],[Day]]&gt;20,"End(21-30)")</f>
        <v>End(21-30)</v>
      </c>
    </row>
    <row r="390" spans="1:22">
      <c r="A390">
        <v>653670050</v>
      </c>
      <c r="B390" t="s">
        <v>411</v>
      </c>
      <c r="C390" s="1">
        <v>45229</v>
      </c>
      <c r="D390" t="str">
        <f>TEXT(Hospital_Emergency_Room_Data[[#This Row],[Patient Admission Date]],"mmm")</f>
        <v>Oct</v>
      </c>
      <c r="E390">
        <f>YEAR(Hospital_Emergency_Room_Data[[#This Row],[Patient Admission Date]])</f>
        <v>2023</v>
      </c>
      <c r="F390" s="2">
        <v>0.43055555555555558</v>
      </c>
      <c r="G390" s="8" t="str">
        <f>TEXT(Hospital_Emergency_Room_Data[[#This Row],[Patient Admission Date]],"dddd")</f>
        <v>Monday</v>
      </c>
      <c r="H390" t="s">
        <v>41</v>
      </c>
      <c r="I390">
        <v>16</v>
      </c>
      <c r="J390" s="5" t="s">
        <v>9220</v>
      </c>
      <c r="K390" t="s">
        <v>12</v>
      </c>
      <c r="L390" t="s">
        <v>9281</v>
      </c>
      <c r="M390" t="s">
        <v>9209</v>
      </c>
      <c r="O390">
        <v>21</v>
      </c>
      <c r="P390" t="s">
        <v>9226</v>
      </c>
      <c r="Q390">
        <v>30</v>
      </c>
      <c r="R390">
        <v>10</v>
      </c>
      <c r="S390" t="s">
        <v>9255</v>
      </c>
      <c r="T390" t="s">
        <v>9264</v>
      </c>
      <c r="U390" t="s">
        <v>9282</v>
      </c>
      <c r="V390" t="str" cm="1">
        <f t="array" ref="V390">_xlfn.IFS(Hospital_Emergency_Room_Data[[#This Row],[Day]]&lt;=10,"Start(1-10)",Hospital_Emergency_Room_Data[[#This Row],[Day]]&lt;=20,"Middle(11-20)",Hospital_Emergency_Room_Data[[#This Row],[Day]]&gt;20,"End(21-30)")</f>
        <v>End(21-30)</v>
      </c>
    </row>
    <row r="391" spans="1:22">
      <c r="A391">
        <v>239598659</v>
      </c>
      <c r="B391" t="s">
        <v>412</v>
      </c>
      <c r="C391" s="1">
        <v>45211</v>
      </c>
      <c r="D391" t="str">
        <f>TEXT(Hospital_Emergency_Room_Data[[#This Row],[Patient Admission Date]],"mmm")</f>
        <v>Oct</v>
      </c>
      <c r="E391">
        <f>YEAR(Hospital_Emergency_Room_Data[[#This Row],[Patient Admission Date]])</f>
        <v>2023</v>
      </c>
      <c r="F391" s="2">
        <v>0.95486111111111116</v>
      </c>
      <c r="G391" s="8" t="str">
        <f>TEXT(Hospital_Emergency_Room_Data[[#This Row],[Patient Admission Date]],"dddd")</f>
        <v>Thursday</v>
      </c>
      <c r="H391" t="s">
        <v>41</v>
      </c>
      <c r="I391">
        <v>78</v>
      </c>
      <c r="J391" s="5" t="s">
        <v>9222</v>
      </c>
      <c r="K391" t="s">
        <v>18</v>
      </c>
      <c r="L391" t="s">
        <v>9281</v>
      </c>
      <c r="M391" t="s">
        <v>9210</v>
      </c>
      <c r="N391">
        <v>9</v>
      </c>
      <c r="O391">
        <v>43</v>
      </c>
      <c r="P391" t="s">
        <v>9225</v>
      </c>
      <c r="Q391">
        <v>12</v>
      </c>
      <c r="R391">
        <v>22</v>
      </c>
      <c r="S391" t="s">
        <v>9256</v>
      </c>
      <c r="T391" t="s">
        <v>9265</v>
      </c>
      <c r="U391" t="s">
        <v>9300</v>
      </c>
      <c r="V391" t="str" cm="1">
        <f t="array" ref="V391">_xlfn.IFS(Hospital_Emergency_Room_Data[[#This Row],[Day]]&lt;=10,"Start(1-10)",Hospital_Emergency_Room_Data[[#This Row],[Day]]&lt;=20,"Middle(11-20)",Hospital_Emergency_Room_Data[[#This Row],[Day]]&gt;20,"End(21-30)")</f>
        <v>Middle(11-20)</v>
      </c>
    </row>
    <row r="392" spans="1:22">
      <c r="A392">
        <v>241349948</v>
      </c>
      <c r="B392" t="s">
        <v>413</v>
      </c>
      <c r="C392" s="1">
        <v>45060</v>
      </c>
      <c r="D392" t="str">
        <f>TEXT(Hospital_Emergency_Room_Data[[#This Row],[Patient Admission Date]],"mmm")</f>
        <v>May</v>
      </c>
      <c r="E392">
        <f>YEAR(Hospital_Emergency_Room_Data[[#This Row],[Patient Admission Date]])</f>
        <v>2023</v>
      </c>
      <c r="F392" s="2">
        <v>4.4444444444444446E-2</v>
      </c>
      <c r="G392" s="8" t="str">
        <f>TEXT(Hospital_Emergency_Room_Data[[#This Row],[Patient Admission Date]],"dddd")</f>
        <v>Sunday</v>
      </c>
      <c r="H392" t="s">
        <v>41</v>
      </c>
      <c r="I392">
        <v>10</v>
      </c>
      <c r="J392" s="5" t="s">
        <v>9221</v>
      </c>
      <c r="K392" t="s">
        <v>8</v>
      </c>
      <c r="L392" t="s">
        <v>9281</v>
      </c>
      <c r="M392" t="s">
        <v>9210</v>
      </c>
      <c r="O392">
        <v>51</v>
      </c>
      <c r="P392" t="s">
        <v>9225</v>
      </c>
      <c r="Q392">
        <v>14</v>
      </c>
      <c r="R392">
        <v>1</v>
      </c>
      <c r="S392" t="s">
        <v>9258</v>
      </c>
      <c r="T392" t="s">
        <v>9265</v>
      </c>
      <c r="U392" t="s">
        <v>9283</v>
      </c>
      <c r="V392" t="str" cm="1">
        <f t="array" ref="V392">_xlfn.IFS(Hospital_Emergency_Room_Data[[#This Row],[Day]]&lt;=10,"Start(1-10)",Hospital_Emergency_Room_Data[[#This Row],[Day]]&lt;=20,"Middle(11-20)",Hospital_Emergency_Room_Data[[#This Row],[Day]]&gt;20,"End(21-30)")</f>
        <v>Middle(11-20)</v>
      </c>
    </row>
    <row r="393" spans="1:22">
      <c r="A393">
        <v>171547134</v>
      </c>
      <c r="B393" t="s">
        <v>414</v>
      </c>
      <c r="C393" s="1">
        <v>45547</v>
      </c>
      <c r="D393" t="str">
        <f>TEXT(Hospital_Emergency_Room_Data[[#This Row],[Patient Admission Date]],"mmm")</f>
        <v>Sep</v>
      </c>
      <c r="E393">
        <f>YEAR(Hospital_Emergency_Room_Data[[#This Row],[Patient Admission Date]])</f>
        <v>2024</v>
      </c>
      <c r="F393" s="2">
        <v>0.13472222222222222</v>
      </c>
      <c r="G393" s="8" t="str">
        <f>TEXT(Hospital_Emergency_Room_Data[[#This Row],[Patient Admission Date]],"dddd")</f>
        <v>Thursday</v>
      </c>
      <c r="H393" t="s">
        <v>41</v>
      </c>
      <c r="I393">
        <v>64</v>
      </c>
      <c r="J393" s="5" t="s">
        <v>9217</v>
      </c>
      <c r="K393" t="s">
        <v>10</v>
      </c>
      <c r="L393" t="s">
        <v>9281</v>
      </c>
      <c r="M393" t="s">
        <v>9209</v>
      </c>
      <c r="O393">
        <v>36</v>
      </c>
      <c r="P393" t="s">
        <v>9225</v>
      </c>
      <c r="Q393">
        <v>12</v>
      </c>
      <c r="R393">
        <v>3</v>
      </c>
      <c r="S393" t="s">
        <v>9258</v>
      </c>
      <c r="T393" t="s">
        <v>9265</v>
      </c>
      <c r="U393" t="s">
        <v>9300</v>
      </c>
      <c r="V393" t="str" cm="1">
        <f t="array" ref="V393">_xlfn.IFS(Hospital_Emergency_Room_Data[[#This Row],[Day]]&lt;=10,"Start(1-10)",Hospital_Emergency_Room_Data[[#This Row],[Day]]&lt;=20,"Middle(11-20)",Hospital_Emergency_Room_Data[[#This Row],[Day]]&gt;20,"End(21-30)")</f>
        <v>Middle(11-20)</v>
      </c>
    </row>
    <row r="394" spans="1:22">
      <c r="A394">
        <v>644143306</v>
      </c>
      <c r="B394" t="s">
        <v>415</v>
      </c>
      <c r="C394" s="1">
        <v>45295</v>
      </c>
      <c r="D394" t="str">
        <f>TEXT(Hospital_Emergency_Room_Data[[#This Row],[Patient Admission Date]],"mmm")</f>
        <v>Jan</v>
      </c>
      <c r="E394">
        <f>YEAR(Hospital_Emergency_Room_Data[[#This Row],[Patient Admission Date]])</f>
        <v>2024</v>
      </c>
      <c r="F394" s="2">
        <v>0.95138888888888884</v>
      </c>
      <c r="G394" s="8" t="str">
        <f>TEXT(Hospital_Emergency_Room_Data[[#This Row],[Patient Admission Date]],"dddd")</f>
        <v>Thursday</v>
      </c>
      <c r="H394" t="s">
        <v>9208</v>
      </c>
      <c r="I394">
        <v>27</v>
      </c>
      <c r="J394" s="5" t="s">
        <v>9220</v>
      </c>
      <c r="K394" t="s">
        <v>18</v>
      </c>
      <c r="L394" t="s">
        <v>9281</v>
      </c>
      <c r="M394" t="s">
        <v>9210</v>
      </c>
      <c r="N394">
        <v>4</v>
      </c>
      <c r="O394">
        <v>23</v>
      </c>
      <c r="P394" t="s">
        <v>9226</v>
      </c>
      <c r="Q394">
        <v>4</v>
      </c>
      <c r="R394">
        <v>22</v>
      </c>
      <c r="S394" t="s">
        <v>9256</v>
      </c>
      <c r="T394" t="s">
        <v>9263</v>
      </c>
      <c r="U394" t="s">
        <v>9282</v>
      </c>
      <c r="V394" t="str" cm="1">
        <f t="array" ref="V394">_xlfn.IFS(Hospital_Emergency_Room_Data[[#This Row],[Day]]&lt;=10,"Start(1-10)",Hospital_Emergency_Room_Data[[#This Row],[Day]]&lt;=20,"Middle(11-20)",Hospital_Emergency_Room_Data[[#This Row],[Day]]&gt;20,"End(21-30)")</f>
        <v>Start(1-10)</v>
      </c>
    </row>
    <row r="395" spans="1:22">
      <c r="A395">
        <v>659595114</v>
      </c>
      <c r="B395" t="s">
        <v>416</v>
      </c>
      <c r="C395" s="1">
        <v>45454</v>
      </c>
      <c r="D395" t="str">
        <f>TEXT(Hospital_Emergency_Room_Data[[#This Row],[Patient Admission Date]],"mmm")</f>
        <v>Jun</v>
      </c>
      <c r="E395">
        <f>YEAR(Hospital_Emergency_Room_Data[[#This Row],[Patient Admission Date]])</f>
        <v>2024</v>
      </c>
      <c r="F395" s="2">
        <v>0.30902777777777779</v>
      </c>
      <c r="G395" s="8" t="str">
        <f>TEXT(Hospital_Emergency_Room_Data[[#This Row],[Patient Admission Date]],"dddd")</f>
        <v>Tuesday</v>
      </c>
      <c r="H395" t="s">
        <v>9208</v>
      </c>
      <c r="I395">
        <v>18</v>
      </c>
      <c r="J395" s="5" t="s">
        <v>9220</v>
      </c>
      <c r="K395" t="s">
        <v>32</v>
      </c>
      <c r="L395" t="s">
        <v>9281</v>
      </c>
      <c r="M395" t="s">
        <v>9210</v>
      </c>
      <c r="O395">
        <v>59</v>
      </c>
      <c r="P395" t="s">
        <v>9225</v>
      </c>
      <c r="Q395">
        <v>11</v>
      </c>
      <c r="R395">
        <v>7</v>
      </c>
      <c r="S395" t="s">
        <v>9255</v>
      </c>
      <c r="T395" t="s">
        <v>9265</v>
      </c>
      <c r="U395" t="s">
        <v>9283</v>
      </c>
      <c r="V395" t="str" cm="1">
        <f t="array" ref="V395">_xlfn.IFS(Hospital_Emergency_Room_Data[[#This Row],[Day]]&lt;=10,"Start(1-10)",Hospital_Emergency_Room_Data[[#This Row],[Day]]&lt;=20,"Middle(11-20)",Hospital_Emergency_Room_Data[[#This Row],[Day]]&gt;20,"End(21-30)")</f>
        <v>Middle(11-20)</v>
      </c>
    </row>
    <row r="396" spans="1:22">
      <c r="A396">
        <v>706067749</v>
      </c>
      <c r="B396" t="s">
        <v>417</v>
      </c>
      <c r="C396" s="1">
        <v>45396</v>
      </c>
      <c r="D396" t="str">
        <f>TEXT(Hospital_Emergency_Room_Data[[#This Row],[Patient Admission Date]],"mmm")</f>
        <v>Apr</v>
      </c>
      <c r="E396">
        <f>YEAR(Hospital_Emergency_Room_Data[[#This Row],[Patient Admission Date]])</f>
        <v>2024</v>
      </c>
      <c r="F396" s="2">
        <v>0.94305555555555554</v>
      </c>
      <c r="G396" s="8" t="str">
        <f>TEXT(Hospital_Emergency_Room_Data[[#This Row],[Patient Admission Date]],"dddd")</f>
        <v>Sunday</v>
      </c>
      <c r="H396" t="s">
        <v>41</v>
      </c>
      <c r="I396">
        <v>40</v>
      </c>
      <c r="J396" s="5" t="s">
        <v>9223</v>
      </c>
      <c r="K396" t="s">
        <v>18</v>
      </c>
      <c r="L396" t="s">
        <v>16</v>
      </c>
      <c r="M396" t="s">
        <v>9210</v>
      </c>
      <c r="N396">
        <v>6</v>
      </c>
      <c r="O396">
        <v>13</v>
      </c>
      <c r="P396" t="s">
        <v>9226</v>
      </c>
      <c r="Q396">
        <v>14</v>
      </c>
      <c r="R396">
        <v>22</v>
      </c>
      <c r="S396" t="s">
        <v>9256</v>
      </c>
      <c r="T396" t="s">
        <v>9265</v>
      </c>
      <c r="U396" t="s">
        <v>9282</v>
      </c>
      <c r="V396" t="str" cm="1">
        <f t="array" ref="V396">_xlfn.IFS(Hospital_Emergency_Room_Data[[#This Row],[Day]]&lt;=10,"Start(1-10)",Hospital_Emergency_Room_Data[[#This Row],[Day]]&lt;=20,"Middle(11-20)",Hospital_Emergency_Room_Data[[#This Row],[Day]]&gt;20,"End(21-30)")</f>
        <v>Middle(11-20)</v>
      </c>
    </row>
    <row r="397" spans="1:22">
      <c r="A397">
        <v>248211787</v>
      </c>
      <c r="B397" t="s">
        <v>418</v>
      </c>
      <c r="C397" s="1">
        <v>45018</v>
      </c>
      <c r="D397" t="str">
        <f>TEXT(Hospital_Emergency_Room_Data[[#This Row],[Patient Admission Date]],"mmm")</f>
        <v>Apr</v>
      </c>
      <c r="E397">
        <f>YEAR(Hospital_Emergency_Room_Data[[#This Row],[Patient Admission Date]])</f>
        <v>2023</v>
      </c>
      <c r="F397" s="2">
        <v>0.38541666666666669</v>
      </c>
      <c r="G397" s="8" t="str">
        <f>TEXT(Hospital_Emergency_Room_Data[[#This Row],[Patient Admission Date]],"dddd")</f>
        <v>Sunday</v>
      </c>
      <c r="H397" t="s">
        <v>41</v>
      </c>
      <c r="I397">
        <v>60</v>
      </c>
      <c r="J397" s="5" t="s">
        <v>9217</v>
      </c>
      <c r="K397" t="s">
        <v>8</v>
      </c>
      <c r="L397" t="s">
        <v>36</v>
      </c>
      <c r="M397" t="s">
        <v>9210</v>
      </c>
      <c r="O397">
        <v>60</v>
      </c>
      <c r="P397" t="s">
        <v>9225</v>
      </c>
      <c r="Q397">
        <v>2</v>
      </c>
      <c r="R397">
        <v>9</v>
      </c>
      <c r="S397" t="s">
        <v>9255</v>
      </c>
      <c r="T397" t="s">
        <v>9263</v>
      </c>
      <c r="U397" t="s">
        <v>9283</v>
      </c>
      <c r="V397" t="str" cm="1">
        <f t="array" ref="V397">_xlfn.IFS(Hospital_Emergency_Room_Data[[#This Row],[Day]]&lt;=10,"Start(1-10)",Hospital_Emergency_Room_Data[[#This Row],[Day]]&lt;=20,"Middle(11-20)",Hospital_Emergency_Room_Data[[#This Row],[Day]]&gt;20,"End(21-30)")</f>
        <v>Start(1-10)</v>
      </c>
    </row>
    <row r="398" spans="1:22">
      <c r="A398">
        <v>806820501</v>
      </c>
      <c r="B398" t="s">
        <v>419</v>
      </c>
      <c r="C398" s="1">
        <v>45378</v>
      </c>
      <c r="D398" t="str">
        <f>TEXT(Hospital_Emergency_Room_Data[[#This Row],[Patient Admission Date]],"mmm")</f>
        <v>Mar</v>
      </c>
      <c r="E398">
        <f>YEAR(Hospital_Emergency_Room_Data[[#This Row],[Patient Admission Date]])</f>
        <v>2024</v>
      </c>
      <c r="F398" s="2">
        <v>1.9444444444444445E-2</v>
      </c>
      <c r="G398" s="8" t="str">
        <f>TEXT(Hospital_Emergency_Room_Data[[#This Row],[Patient Admission Date]],"dddd")</f>
        <v>Wednesday</v>
      </c>
      <c r="H398" t="s">
        <v>41</v>
      </c>
      <c r="I398">
        <v>7</v>
      </c>
      <c r="J398" s="5" t="s">
        <v>9221</v>
      </c>
      <c r="K398" t="s">
        <v>10</v>
      </c>
      <c r="L398" t="s">
        <v>9281</v>
      </c>
      <c r="M398" t="s">
        <v>9210</v>
      </c>
      <c r="O398">
        <v>24</v>
      </c>
      <c r="P398" t="s">
        <v>9226</v>
      </c>
      <c r="Q398">
        <v>27</v>
      </c>
      <c r="R398">
        <v>0</v>
      </c>
      <c r="S398" t="s">
        <v>9258</v>
      </c>
      <c r="T398" t="s">
        <v>9264</v>
      </c>
      <c r="U398" t="s">
        <v>9282</v>
      </c>
      <c r="V398" t="str" cm="1">
        <f t="array" ref="V398">_xlfn.IFS(Hospital_Emergency_Room_Data[[#This Row],[Day]]&lt;=10,"Start(1-10)",Hospital_Emergency_Room_Data[[#This Row],[Day]]&lt;=20,"Middle(11-20)",Hospital_Emergency_Room_Data[[#This Row],[Day]]&gt;20,"End(21-30)")</f>
        <v>End(21-30)</v>
      </c>
    </row>
    <row r="399" spans="1:22">
      <c r="A399">
        <v>271746084</v>
      </c>
      <c r="B399" t="s">
        <v>420</v>
      </c>
      <c r="C399" s="1">
        <v>45397</v>
      </c>
      <c r="D399" t="str">
        <f>TEXT(Hospital_Emergency_Room_Data[[#This Row],[Patient Admission Date]],"mmm")</f>
        <v>Apr</v>
      </c>
      <c r="E399">
        <f>YEAR(Hospital_Emergency_Room_Data[[#This Row],[Patient Admission Date]])</f>
        <v>2024</v>
      </c>
      <c r="F399" s="2">
        <v>6.3888888888888884E-2</v>
      </c>
      <c r="G399" s="8" t="str">
        <f>TEXT(Hospital_Emergency_Room_Data[[#This Row],[Patient Admission Date]],"dddd")</f>
        <v>Monday</v>
      </c>
      <c r="H399" t="s">
        <v>41</v>
      </c>
      <c r="I399">
        <v>62</v>
      </c>
      <c r="J399" s="5" t="s">
        <v>9217</v>
      </c>
      <c r="K399" t="s">
        <v>12</v>
      </c>
      <c r="L399" t="s">
        <v>36</v>
      </c>
      <c r="M399" t="s">
        <v>9209</v>
      </c>
      <c r="O399">
        <v>56</v>
      </c>
      <c r="P399" t="s">
        <v>9225</v>
      </c>
      <c r="Q399">
        <v>15</v>
      </c>
      <c r="R399">
        <v>1</v>
      </c>
      <c r="S399" t="s">
        <v>9258</v>
      </c>
      <c r="T399" t="s">
        <v>9262</v>
      </c>
      <c r="U399" t="s">
        <v>9283</v>
      </c>
      <c r="V399" t="str" cm="1">
        <f t="array" ref="V399">_xlfn.IFS(Hospital_Emergency_Room_Data[[#This Row],[Day]]&lt;=10,"Start(1-10)",Hospital_Emergency_Room_Data[[#This Row],[Day]]&lt;=20,"Middle(11-20)",Hospital_Emergency_Room_Data[[#This Row],[Day]]&gt;20,"End(21-30)")</f>
        <v>Middle(11-20)</v>
      </c>
    </row>
    <row r="400" spans="1:22">
      <c r="A400">
        <v>112211867</v>
      </c>
      <c r="B400" t="s">
        <v>421</v>
      </c>
      <c r="C400" s="1">
        <v>45436</v>
      </c>
      <c r="D400" t="str">
        <f>TEXT(Hospital_Emergency_Room_Data[[#This Row],[Patient Admission Date]],"mmm")</f>
        <v>May</v>
      </c>
      <c r="E400">
        <f>YEAR(Hospital_Emergency_Room_Data[[#This Row],[Patient Admission Date]])</f>
        <v>2024</v>
      </c>
      <c r="F400" s="2">
        <v>0.65763888888888888</v>
      </c>
      <c r="G400" s="8" t="str">
        <f>TEXT(Hospital_Emergency_Room_Data[[#This Row],[Patient Admission Date]],"dddd")</f>
        <v>Friday</v>
      </c>
      <c r="H400" t="s">
        <v>41</v>
      </c>
      <c r="I400">
        <v>32</v>
      </c>
      <c r="J400" s="5" t="s">
        <v>9223</v>
      </c>
      <c r="K400" t="s">
        <v>12</v>
      </c>
      <c r="L400" t="s">
        <v>9281</v>
      </c>
      <c r="M400" t="s">
        <v>9209</v>
      </c>
      <c r="O400">
        <v>44</v>
      </c>
      <c r="P400" t="s">
        <v>9225</v>
      </c>
      <c r="Q400">
        <v>24</v>
      </c>
      <c r="R400">
        <v>15</v>
      </c>
      <c r="S400" t="s">
        <v>9257</v>
      </c>
      <c r="T400" t="s">
        <v>9264</v>
      </c>
      <c r="U400" t="s">
        <v>9300</v>
      </c>
      <c r="V400" t="str" cm="1">
        <f t="array" ref="V400">_xlfn.IFS(Hospital_Emergency_Room_Data[[#This Row],[Day]]&lt;=10,"Start(1-10)",Hospital_Emergency_Room_Data[[#This Row],[Day]]&lt;=20,"Middle(11-20)",Hospital_Emergency_Room_Data[[#This Row],[Day]]&gt;20,"End(21-30)")</f>
        <v>End(21-30)</v>
      </c>
    </row>
    <row r="401" spans="1:22">
      <c r="A401">
        <v>745146527</v>
      </c>
      <c r="B401" t="s">
        <v>422</v>
      </c>
      <c r="C401" s="1">
        <v>45492</v>
      </c>
      <c r="D401" t="str">
        <f>TEXT(Hospital_Emergency_Room_Data[[#This Row],[Patient Admission Date]],"mmm")</f>
        <v>Jul</v>
      </c>
      <c r="E401">
        <f>YEAR(Hospital_Emergency_Room_Data[[#This Row],[Patient Admission Date]])</f>
        <v>2024</v>
      </c>
      <c r="F401" s="2">
        <v>0.56041666666666667</v>
      </c>
      <c r="G401" s="8" t="str">
        <f>TEXT(Hospital_Emergency_Room_Data[[#This Row],[Patient Admission Date]],"dddd")</f>
        <v>Friday</v>
      </c>
      <c r="H401" t="s">
        <v>9208</v>
      </c>
      <c r="I401">
        <v>17</v>
      </c>
      <c r="J401" s="5" t="s">
        <v>9220</v>
      </c>
      <c r="K401" t="s">
        <v>8</v>
      </c>
      <c r="L401" t="s">
        <v>9281</v>
      </c>
      <c r="M401" t="s">
        <v>9209</v>
      </c>
      <c r="O401">
        <v>10</v>
      </c>
      <c r="P401" t="s">
        <v>9226</v>
      </c>
      <c r="Q401">
        <v>19</v>
      </c>
      <c r="R401">
        <v>13</v>
      </c>
      <c r="S401" t="s">
        <v>9257</v>
      </c>
      <c r="T401" t="s">
        <v>9262</v>
      </c>
      <c r="U401" t="s">
        <v>9282</v>
      </c>
      <c r="V401" t="str" cm="1">
        <f t="array" ref="V401">_xlfn.IFS(Hospital_Emergency_Room_Data[[#This Row],[Day]]&lt;=10,"Start(1-10)",Hospital_Emergency_Room_Data[[#This Row],[Day]]&lt;=20,"Middle(11-20)",Hospital_Emergency_Room_Data[[#This Row],[Day]]&gt;20,"End(21-30)")</f>
        <v>Middle(11-20)</v>
      </c>
    </row>
    <row r="402" spans="1:22">
      <c r="A402">
        <v>210958263</v>
      </c>
      <c r="B402" t="s">
        <v>423</v>
      </c>
      <c r="C402" s="1">
        <v>45177</v>
      </c>
      <c r="D402" t="str">
        <f>TEXT(Hospital_Emergency_Room_Data[[#This Row],[Patient Admission Date]],"mmm")</f>
        <v>Sep</v>
      </c>
      <c r="E402">
        <f>YEAR(Hospital_Emergency_Room_Data[[#This Row],[Patient Admission Date]])</f>
        <v>2023</v>
      </c>
      <c r="F402" s="2">
        <v>0.625</v>
      </c>
      <c r="G402" s="8" t="str">
        <f>TEXT(Hospital_Emergency_Room_Data[[#This Row],[Patient Admission Date]],"dddd")</f>
        <v>Friday</v>
      </c>
      <c r="H402" t="s">
        <v>9208</v>
      </c>
      <c r="I402">
        <v>49</v>
      </c>
      <c r="J402" s="5" t="s">
        <v>9219</v>
      </c>
      <c r="K402" t="s">
        <v>21</v>
      </c>
      <c r="L402" t="s">
        <v>9281</v>
      </c>
      <c r="M402" t="s">
        <v>9209</v>
      </c>
      <c r="O402">
        <v>33</v>
      </c>
      <c r="P402" t="s">
        <v>9225</v>
      </c>
      <c r="Q402">
        <v>8</v>
      </c>
      <c r="R402">
        <v>15</v>
      </c>
      <c r="S402" t="s">
        <v>9257</v>
      </c>
      <c r="T402" t="s">
        <v>9265</v>
      </c>
      <c r="U402" t="s">
        <v>9300</v>
      </c>
      <c r="V402" t="str" cm="1">
        <f t="array" ref="V402">_xlfn.IFS(Hospital_Emergency_Room_Data[[#This Row],[Day]]&lt;=10,"Start(1-10)",Hospital_Emergency_Room_Data[[#This Row],[Day]]&lt;=20,"Middle(11-20)",Hospital_Emergency_Room_Data[[#This Row],[Day]]&gt;20,"End(21-30)")</f>
        <v>Start(1-10)</v>
      </c>
    </row>
    <row r="403" spans="1:22">
      <c r="A403">
        <v>253014563</v>
      </c>
      <c r="B403" t="s">
        <v>424</v>
      </c>
      <c r="C403" s="1">
        <v>45282</v>
      </c>
      <c r="D403" t="str">
        <f>TEXT(Hospital_Emergency_Room_Data[[#This Row],[Patient Admission Date]],"mmm")</f>
        <v>Dec</v>
      </c>
      <c r="E403">
        <f>YEAR(Hospital_Emergency_Room_Data[[#This Row],[Patient Admission Date]])</f>
        <v>2023</v>
      </c>
      <c r="F403" s="2">
        <v>2.0833333333333332E-2</v>
      </c>
      <c r="G403" s="8" t="str">
        <f>TEXT(Hospital_Emergency_Room_Data[[#This Row],[Patient Admission Date]],"dddd")</f>
        <v>Friday</v>
      </c>
      <c r="H403" t="s">
        <v>9208</v>
      </c>
      <c r="I403">
        <v>24</v>
      </c>
      <c r="J403" s="5" t="s">
        <v>9220</v>
      </c>
      <c r="K403" t="s">
        <v>10</v>
      </c>
      <c r="L403" t="s">
        <v>13</v>
      </c>
      <c r="M403" t="s">
        <v>9209</v>
      </c>
      <c r="O403">
        <v>43</v>
      </c>
      <c r="P403" t="s">
        <v>9225</v>
      </c>
      <c r="Q403">
        <v>22</v>
      </c>
      <c r="R403">
        <v>0</v>
      </c>
      <c r="S403" t="s">
        <v>9258</v>
      </c>
      <c r="T403" t="s">
        <v>9264</v>
      </c>
      <c r="U403" t="s">
        <v>9300</v>
      </c>
      <c r="V403" t="str" cm="1">
        <f t="array" ref="V403">_xlfn.IFS(Hospital_Emergency_Room_Data[[#This Row],[Day]]&lt;=10,"Start(1-10)",Hospital_Emergency_Room_Data[[#This Row],[Day]]&lt;=20,"Middle(11-20)",Hospital_Emergency_Room_Data[[#This Row],[Day]]&gt;20,"End(21-30)")</f>
        <v>End(21-30)</v>
      </c>
    </row>
    <row r="404" spans="1:22">
      <c r="A404">
        <v>306081494</v>
      </c>
      <c r="B404" t="s">
        <v>425</v>
      </c>
      <c r="C404" s="1">
        <v>45068</v>
      </c>
      <c r="D404" t="str">
        <f>TEXT(Hospital_Emergency_Room_Data[[#This Row],[Patient Admission Date]],"mmm")</f>
        <v>May</v>
      </c>
      <c r="E404">
        <f>YEAR(Hospital_Emergency_Room_Data[[#This Row],[Patient Admission Date]])</f>
        <v>2023</v>
      </c>
      <c r="F404" s="2">
        <v>0.40347222222222223</v>
      </c>
      <c r="G404" s="8" t="str">
        <f>TEXT(Hospital_Emergency_Room_Data[[#This Row],[Patient Admission Date]],"dddd")</f>
        <v>Monday</v>
      </c>
      <c r="H404" t="s">
        <v>41</v>
      </c>
      <c r="I404">
        <v>69</v>
      </c>
      <c r="J404" s="5" t="s">
        <v>9217</v>
      </c>
      <c r="K404" t="s">
        <v>21</v>
      </c>
      <c r="L404" t="s">
        <v>9281</v>
      </c>
      <c r="M404" t="s">
        <v>9209</v>
      </c>
      <c r="O404">
        <v>60</v>
      </c>
      <c r="P404" t="s">
        <v>9225</v>
      </c>
      <c r="Q404">
        <v>22</v>
      </c>
      <c r="R404">
        <v>9</v>
      </c>
      <c r="S404" t="s">
        <v>9255</v>
      </c>
      <c r="T404" t="s">
        <v>9264</v>
      </c>
      <c r="U404" t="s">
        <v>9283</v>
      </c>
      <c r="V404" t="str" cm="1">
        <f t="array" ref="V404">_xlfn.IFS(Hospital_Emergency_Room_Data[[#This Row],[Day]]&lt;=10,"Start(1-10)",Hospital_Emergency_Room_Data[[#This Row],[Day]]&lt;=20,"Middle(11-20)",Hospital_Emergency_Room_Data[[#This Row],[Day]]&gt;20,"End(21-30)")</f>
        <v>End(21-30)</v>
      </c>
    </row>
    <row r="405" spans="1:22">
      <c r="A405">
        <v>242705420</v>
      </c>
      <c r="B405" t="s">
        <v>426</v>
      </c>
      <c r="C405" s="1">
        <v>45527</v>
      </c>
      <c r="D405" t="str">
        <f>TEXT(Hospital_Emergency_Room_Data[[#This Row],[Patient Admission Date]],"mmm")</f>
        <v>Aug</v>
      </c>
      <c r="E405">
        <f>YEAR(Hospital_Emergency_Room_Data[[#This Row],[Patient Admission Date]])</f>
        <v>2024</v>
      </c>
      <c r="F405" s="2">
        <v>0.6694444444444444</v>
      </c>
      <c r="G405" s="8" t="str">
        <f>TEXT(Hospital_Emergency_Room_Data[[#This Row],[Patient Admission Date]],"dddd")</f>
        <v>Friday</v>
      </c>
      <c r="H405" t="s">
        <v>41</v>
      </c>
      <c r="I405">
        <v>9</v>
      </c>
      <c r="J405" s="5" t="s">
        <v>9221</v>
      </c>
      <c r="K405" t="s">
        <v>8</v>
      </c>
      <c r="L405" t="s">
        <v>36</v>
      </c>
      <c r="M405" t="s">
        <v>9209</v>
      </c>
      <c r="O405">
        <v>35</v>
      </c>
      <c r="P405" t="s">
        <v>9225</v>
      </c>
      <c r="Q405">
        <v>23</v>
      </c>
      <c r="R405">
        <v>16</v>
      </c>
      <c r="S405" t="s">
        <v>9257</v>
      </c>
      <c r="T405" t="s">
        <v>9264</v>
      </c>
      <c r="U405" t="s">
        <v>9300</v>
      </c>
      <c r="V405" t="str" cm="1">
        <f t="array" ref="V405">_xlfn.IFS(Hospital_Emergency_Room_Data[[#This Row],[Day]]&lt;=10,"Start(1-10)",Hospital_Emergency_Room_Data[[#This Row],[Day]]&lt;=20,"Middle(11-20)",Hospital_Emergency_Room_Data[[#This Row],[Day]]&gt;20,"End(21-30)")</f>
        <v>End(21-30)</v>
      </c>
    </row>
    <row r="406" spans="1:22">
      <c r="A406">
        <v>362300094</v>
      </c>
      <c r="B406" t="s">
        <v>427</v>
      </c>
      <c r="C406" s="1">
        <v>45200</v>
      </c>
      <c r="D406" t="str">
        <f>TEXT(Hospital_Emergency_Room_Data[[#This Row],[Patient Admission Date]],"mmm")</f>
        <v>Oct</v>
      </c>
      <c r="E406">
        <f>YEAR(Hospital_Emergency_Room_Data[[#This Row],[Patient Admission Date]])</f>
        <v>2023</v>
      </c>
      <c r="F406" s="2">
        <v>0.64861111111111114</v>
      </c>
      <c r="G406" s="8" t="str">
        <f>TEXT(Hospital_Emergency_Room_Data[[#This Row],[Patient Admission Date]],"dddd")</f>
        <v>Sunday</v>
      </c>
      <c r="H406" t="s">
        <v>9208</v>
      </c>
      <c r="I406">
        <v>65</v>
      </c>
      <c r="J406" s="5" t="s">
        <v>9217</v>
      </c>
      <c r="K406" t="s">
        <v>10</v>
      </c>
      <c r="L406" t="s">
        <v>13</v>
      </c>
      <c r="M406" t="s">
        <v>9209</v>
      </c>
      <c r="O406">
        <v>39</v>
      </c>
      <c r="P406" t="s">
        <v>9225</v>
      </c>
      <c r="Q406">
        <v>1</v>
      </c>
      <c r="R406">
        <v>15</v>
      </c>
      <c r="S406" t="s">
        <v>9257</v>
      </c>
      <c r="T406" t="s">
        <v>9263</v>
      </c>
      <c r="U406" t="s">
        <v>9300</v>
      </c>
      <c r="V406" t="str" cm="1">
        <f t="array" ref="V406">_xlfn.IFS(Hospital_Emergency_Room_Data[[#This Row],[Day]]&lt;=10,"Start(1-10)",Hospital_Emergency_Room_Data[[#This Row],[Day]]&lt;=20,"Middle(11-20)",Hospital_Emergency_Room_Data[[#This Row],[Day]]&gt;20,"End(21-30)")</f>
        <v>Start(1-10)</v>
      </c>
    </row>
    <row r="407" spans="1:22">
      <c r="A407">
        <v>651847603</v>
      </c>
      <c r="B407" t="s">
        <v>428</v>
      </c>
      <c r="C407" s="1">
        <v>45592</v>
      </c>
      <c r="D407" t="str">
        <f>TEXT(Hospital_Emergency_Room_Data[[#This Row],[Patient Admission Date]],"mmm")</f>
        <v>Oct</v>
      </c>
      <c r="E407">
        <f>YEAR(Hospital_Emergency_Room_Data[[#This Row],[Patient Admission Date]])</f>
        <v>2024</v>
      </c>
      <c r="F407" s="2">
        <v>0.64861111111111114</v>
      </c>
      <c r="G407" s="8" t="str">
        <f>TEXT(Hospital_Emergency_Room_Data[[#This Row],[Patient Admission Date]],"dddd")</f>
        <v>Sunday</v>
      </c>
      <c r="H407" t="s">
        <v>41</v>
      </c>
      <c r="I407">
        <v>59</v>
      </c>
      <c r="J407" s="5" t="s">
        <v>9219</v>
      </c>
      <c r="K407" t="s">
        <v>12</v>
      </c>
      <c r="L407" t="s">
        <v>13</v>
      </c>
      <c r="M407" t="s">
        <v>9209</v>
      </c>
      <c r="N407">
        <v>10</v>
      </c>
      <c r="O407">
        <v>29</v>
      </c>
      <c r="P407" t="s">
        <v>9226</v>
      </c>
      <c r="Q407">
        <v>27</v>
      </c>
      <c r="R407">
        <v>15</v>
      </c>
      <c r="S407" t="s">
        <v>9257</v>
      </c>
      <c r="T407" t="s">
        <v>9264</v>
      </c>
      <c r="U407" t="s">
        <v>9282</v>
      </c>
      <c r="V407" t="str" cm="1">
        <f t="array" ref="V407">_xlfn.IFS(Hospital_Emergency_Room_Data[[#This Row],[Day]]&lt;=10,"Start(1-10)",Hospital_Emergency_Room_Data[[#This Row],[Day]]&lt;=20,"Middle(11-20)",Hospital_Emergency_Room_Data[[#This Row],[Day]]&gt;20,"End(21-30)")</f>
        <v>End(21-30)</v>
      </c>
    </row>
    <row r="408" spans="1:22">
      <c r="A408">
        <v>551024054</v>
      </c>
      <c r="B408" t="s">
        <v>429</v>
      </c>
      <c r="C408" s="1">
        <v>45083</v>
      </c>
      <c r="D408" t="str">
        <f>TEXT(Hospital_Emergency_Room_Data[[#This Row],[Patient Admission Date]],"mmm")</f>
        <v>Jun</v>
      </c>
      <c r="E408">
        <f>YEAR(Hospital_Emergency_Room_Data[[#This Row],[Patient Admission Date]])</f>
        <v>2023</v>
      </c>
      <c r="F408" s="2">
        <v>0.18263888888888888</v>
      </c>
      <c r="G408" s="8" t="str">
        <f>TEXT(Hospital_Emergency_Room_Data[[#This Row],[Patient Admission Date]],"dddd")</f>
        <v>Tuesday</v>
      </c>
      <c r="H408" t="s">
        <v>41</v>
      </c>
      <c r="I408">
        <v>65</v>
      </c>
      <c r="J408" s="5" t="s">
        <v>9217</v>
      </c>
      <c r="K408" t="s">
        <v>12</v>
      </c>
      <c r="L408" t="s">
        <v>96</v>
      </c>
      <c r="M408" t="s">
        <v>9210</v>
      </c>
      <c r="O408">
        <v>59</v>
      </c>
      <c r="P408" t="s">
        <v>9225</v>
      </c>
      <c r="Q408">
        <v>6</v>
      </c>
      <c r="R408">
        <v>4</v>
      </c>
      <c r="S408" t="s">
        <v>9258</v>
      </c>
      <c r="T408" t="s">
        <v>9263</v>
      </c>
      <c r="U408" t="s">
        <v>9283</v>
      </c>
      <c r="V408" t="str" cm="1">
        <f t="array" ref="V408">_xlfn.IFS(Hospital_Emergency_Room_Data[[#This Row],[Day]]&lt;=10,"Start(1-10)",Hospital_Emergency_Room_Data[[#This Row],[Day]]&lt;=20,"Middle(11-20)",Hospital_Emergency_Room_Data[[#This Row],[Day]]&gt;20,"End(21-30)")</f>
        <v>Start(1-10)</v>
      </c>
    </row>
    <row r="409" spans="1:22">
      <c r="A409">
        <v>140282291</v>
      </c>
      <c r="B409" t="s">
        <v>430</v>
      </c>
      <c r="C409" s="1">
        <v>45368</v>
      </c>
      <c r="D409" t="str">
        <f>TEXT(Hospital_Emergency_Room_Data[[#This Row],[Patient Admission Date]],"mmm")</f>
        <v>Mar</v>
      </c>
      <c r="E409">
        <f>YEAR(Hospital_Emergency_Room_Data[[#This Row],[Patient Admission Date]])</f>
        <v>2024</v>
      </c>
      <c r="F409" s="2">
        <v>0.68680555555555556</v>
      </c>
      <c r="G409" s="8" t="str">
        <f>TEXT(Hospital_Emergency_Room_Data[[#This Row],[Patient Admission Date]],"dddd")</f>
        <v>Sunday</v>
      </c>
      <c r="H409" t="s">
        <v>9208</v>
      </c>
      <c r="I409">
        <v>3</v>
      </c>
      <c r="J409" s="5" t="s">
        <v>9218</v>
      </c>
      <c r="K409" t="s">
        <v>12</v>
      </c>
      <c r="L409" t="s">
        <v>9281</v>
      </c>
      <c r="M409" t="s">
        <v>9210</v>
      </c>
      <c r="N409">
        <v>9</v>
      </c>
      <c r="O409">
        <v>32</v>
      </c>
      <c r="P409" t="s">
        <v>9225</v>
      </c>
      <c r="Q409">
        <v>17</v>
      </c>
      <c r="R409">
        <v>16</v>
      </c>
      <c r="S409" t="s">
        <v>9257</v>
      </c>
      <c r="T409" t="s">
        <v>9262</v>
      </c>
      <c r="U409" t="s">
        <v>9300</v>
      </c>
      <c r="V409" t="str" cm="1">
        <f t="array" ref="V409">_xlfn.IFS(Hospital_Emergency_Room_Data[[#This Row],[Day]]&lt;=10,"Start(1-10)",Hospital_Emergency_Room_Data[[#This Row],[Day]]&lt;=20,"Middle(11-20)",Hospital_Emergency_Room_Data[[#This Row],[Day]]&gt;20,"End(21-30)")</f>
        <v>Middle(11-20)</v>
      </c>
    </row>
    <row r="410" spans="1:22">
      <c r="A410">
        <v>290957276</v>
      </c>
      <c r="B410" t="s">
        <v>431</v>
      </c>
      <c r="C410" s="1">
        <v>45550</v>
      </c>
      <c r="D410" t="str">
        <f>TEXT(Hospital_Emergency_Room_Data[[#This Row],[Patient Admission Date]],"mmm")</f>
        <v>Sep</v>
      </c>
      <c r="E410">
        <f>YEAR(Hospital_Emergency_Room_Data[[#This Row],[Patient Admission Date]])</f>
        <v>2024</v>
      </c>
      <c r="F410" s="2">
        <v>2.5694444444444443E-2</v>
      </c>
      <c r="G410" s="8" t="str">
        <f>TEXT(Hospital_Emergency_Room_Data[[#This Row],[Patient Admission Date]],"dddd")</f>
        <v>Sunday</v>
      </c>
      <c r="H410" t="s">
        <v>41</v>
      </c>
      <c r="I410">
        <v>26</v>
      </c>
      <c r="J410" s="5" t="s">
        <v>9220</v>
      </c>
      <c r="K410" t="s">
        <v>12</v>
      </c>
      <c r="L410" t="s">
        <v>9281</v>
      </c>
      <c r="M410" t="s">
        <v>9209</v>
      </c>
      <c r="O410">
        <v>49</v>
      </c>
      <c r="P410" t="s">
        <v>9225</v>
      </c>
      <c r="Q410">
        <v>15</v>
      </c>
      <c r="R410">
        <v>0</v>
      </c>
      <c r="S410" t="s">
        <v>9258</v>
      </c>
      <c r="T410" t="s">
        <v>9262</v>
      </c>
      <c r="U410" t="s">
        <v>9283</v>
      </c>
      <c r="V410" t="str" cm="1">
        <f t="array" ref="V410">_xlfn.IFS(Hospital_Emergency_Room_Data[[#This Row],[Day]]&lt;=10,"Start(1-10)",Hospital_Emergency_Room_Data[[#This Row],[Day]]&lt;=20,"Middle(11-20)",Hospital_Emergency_Room_Data[[#This Row],[Day]]&gt;20,"End(21-30)")</f>
        <v>Middle(11-20)</v>
      </c>
    </row>
    <row r="411" spans="1:22">
      <c r="A411">
        <v>750106392</v>
      </c>
      <c r="B411" t="s">
        <v>432</v>
      </c>
      <c r="C411" s="1">
        <v>45533</v>
      </c>
      <c r="D411" t="str">
        <f>TEXT(Hospital_Emergency_Room_Data[[#This Row],[Patient Admission Date]],"mmm")</f>
        <v>Aug</v>
      </c>
      <c r="E411">
        <f>YEAR(Hospital_Emergency_Room_Data[[#This Row],[Patient Admission Date]])</f>
        <v>2024</v>
      </c>
      <c r="F411" s="2">
        <v>0.26458333333333334</v>
      </c>
      <c r="G411" s="8" t="str">
        <f>TEXT(Hospital_Emergency_Room_Data[[#This Row],[Patient Admission Date]],"dddd")</f>
        <v>Thursday</v>
      </c>
      <c r="H411" t="s">
        <v>41</v>
      </c>
      <c r="I411">
        <v>64</v>
      </c>
      <c r="J411" s="5" t="s">
        <v>9217</v>
      </c>
      <c r="K411" t="s">
        <v>8</v>
      </c>
      <c r="L411" t="s">
        <v>16</v>
      </c>
      <c r="M411" t="s">
        <v>9209</v>
      </c>
      <c r="O411">
        <v>43</v>
      </c>
      <c r="P411" t="s">
        <v>9225</v>
      </c>
      <c r="Q411">
        <v>29</v>
      </c>
      <c r="R411">
        <v>6</v>
      </c>
      <c r="S411" t="s">
        <v>9255</v>
      </c>
      <c r="T411" t="s">
        <v>9264</v>
      </c>
      <c r="U411" t="s">
        <v>9300</v>
      </c>
      <c r="V411" t="str" cm="1">
        <f t="array" ref="V411">_xlfn.IFS(Hospital_Emergency_Room_Data[[#This Row],[Day]]&lt;=10,"Start(1-10)",Hospital_Emergency_Room_Data[[#This Row],[Day]]&lt;=20,"Middle(11-20)",Hospital_Emergency_Room_Data[[#This Row],[Day]]&gt;20,"End(21-30)")</f>
        <v>End(21-30)</v>
      </c>
    </row>
    <row r="412" spans="1:22">
      <c r="A412">
        <v>809854177</v>
      </c>
      <c r="B412" t="s">
        <v>433</v>
      </c>
      <c r="C412" s="1">
        <v>45306</v>
      </c>
      <c r="D412" t="str">
        <f>TEXT(Hospital_Emergency_Room_Data[[#This Row],[Patient Admission Date]],"mmm")</f>
        <v>Jan</v>
      </c>
      <c r="E412">
        <f>YEAR(Hospital_Emergency_Room_Data[[#This Row],[Patient Admission Date]])</f>
        <v>2024</v>
      </c>
      <c r="F412" s="2">
        <v>0.87013888888888891</v>
      </c>
      <c r="G412" s="8" t="str">
        <f>TEXT(Hospital_Emergency_Room_Data[[#This Row],[Patient Admission Date]],"dddd")</f>
        <v>Monday</v>
      </c>
      <c r="H412" t="s">
        <v>9208</v>
      </c>
      <c r="I412">
        <v>65</v>
      </c>
      <c r="J412" s="5" t="s">
        <v>9217</v>
      </c>
      <c r="K412" t="s">
        <v>32</v>
      </c>
      <c r="L412" t="s">
        <v>13</v>
      </c>
      <c r="M412" t="s">
        <v>9209</v>
      </c>
      <c r="N412">
        <v>1</v>
      </c>
      <c r="O412">
        <v>33</v>
      </c>
      <c r="P412" t="s">
        <v>9225</v>
      </c>
      <c r="Q412">
        <v>15</v>
      </c>
      <c r="R412">
        <v>20</v>
      </c>
      <c r="S412" t="s">
        <v>9256</v>
      </c>
      <c r="T412" t="s">
        <v>9262</v>
      </c>
      <c r="U412" t="s">
        <v>9300</v>
      </c>
      <c r="V412" t="str" cm="1">
        <f t="array" ref="V412">_xlfn.IFS(Hospital_Emergency_Room_Data[[#This Row],[Day]]&lt;=10,"Start(1-10)",Hospital_Emergency_Room_Data[[#This Row],[Day]]&lt;=20,"Middle(11-20)",Hospital_Emergency_Room_Data[[#This Row],[Day]]&gt;20,"End(21-30)")</f>
        <v>Middle(11-20)</v>
      </c>
    </row>
    <row r="413" spans="1:22">
      <c r="A413">
        <v>181417605</v>
      </c>
      <c r="B413" t="s">
        <v>434</v>
      </c>
      <c r="C413" s="1">
        <v>45543</v>
      </c>
      <c r="D413" t="str">
        <f>TEXT(Hospital_Emergency_Room_Data[[#This Row],[Patient Admission Date]],"mmm")</f>
        <v>Sep</v>
      </c>
      <c r="E413">
        <f>YEAR(Hospital_Emergency_Room_Data[[#This Row],[Patient Admission Date]])</f>
        <v>2024</v>
      </c>
      <c r="F413" s="2">
        <v>0.44791666666666669</v>
      </c>
      <c r="G413" s="8" t="str">
        <f>TEXT(Hospital_Emergency_Room_Data[[#This Row],[Patient Admission Date]],"dddd")</f>
        <v>Sunday</v>
      </c>
      <c r="H413" t="s">
        <v>9208</v>
      </c>
      <c r="I413">
        <v>27</v>
      </c>
      <c r="J413" s="5" t="s">
        <v>9220</v>
      </c>
      <c r="K413" t="s">
        <v>21</v>
      </c>
      <c r="L413" t="s">
        <v>9281</v>
      </c>
      <c r="M413" t="s">
        <v>9209</v>
      </c>
      <c r="O413">
        <v>18</v>
      </c>
      <c r="P413" t="s">
        <v>9226</v>
      </c>
      <c r="Q413">
        <v>8</v>
      </c>
      <c r="R413">
        <v>10</v>
      </c>
      <c r="S413" t="s">
        <v>9255</v>
      </c>
      <c r="T413" t="s">
        <v>9265</v>
      </c>
      <c r="U413" t="s">
        <v>9282</v>
      </c>
      <c r="V413" t="str" cm="1">
        <f t="array" ref="V413">_xlfn.IFS(Hospital_Emergency_Room_Data[[#This Row],[Day]]&lt;=10,"Start(1-10)",Hospital_Emergency_Room_Data[[#This Row],[Day]]&lt;=20,"Middle(11-20)",Hospital_Emergency_Room_Data[[#This Row],[Day]]&gt;20,"End(21-30)")</f>
        <v>Start(1-10)</v>
      </c>
    </row>
    <row r="414" spans="1:22">
      <c r="A414">
        <v>353366428</v>
      </c>
      <c r="B414" t="s">
        <v>435</v>
      </c>
      <c r="C414" s="1">
        <v>45497</v>
      </c>
      <c r="D414" t="str">
        <f>TEXT(Hospital_Emergency_Room_Data[[#This Row],[Patient Admission Date]],"mmm")</f>
        <v>Jul</v>
      </c>
      <c r="E414">
        <f>YEAR(Hospital_Emergency_Room_Data[[#This Row],[Patient Admission Date]])</f>
        <v>2024</v>
      </c>
      <c r="F414" s="2">
        <v>8.5416666666666669E-2</v>
      </c>
      <c r="G414" s="8" t="str">
        <f>TEXT(Hospital_Emergency_Room_Data[[#This Row],[Patient Admission Date]],"dddd")</f>
        <v>Wednesday</v>
      </c>
      <c r="H414" t="s">
        <v>9208</v>
      </c>
      <c r="I414">
        <v>29</v>
      </c>
      <c r="J414" s="5" t="s">
        <v>9220</v>
      </c>
      <c r="K414" t="s">
        <v>29</v>
      </c>
      <c r="L414" t="s">
        <v>9281</v>
      </c>
      <c r="M414" t="s">
        <v>9209</v>
      </c>
      <c r="O414">
        <v>42</v>
      </c>
      <c r="P414" t="s">
        <v>9225</v>
      </c>
      <c r="Q414">
        <v>24</v>
      </c>
      <c r="R414">
        <v>2</v>
      </c>
      <c r="S414" t="s">
        <v>9258</v>
      </c>
      <c r="T414" t="s">
        <v>9264</v>
      </c>
      <c r="U414" t="s">
        <v>9300</v>
      </c>
      <c r="V414" t="str" cm="1">
        <f t="array" ref="V414">_xlfn.IFS(Hospital_Emergency_Room_Data[[#This Row],[Day]]&lt;=10,"Start(1-10)",Hospital_Emergency_Room_Data[[#This Row],[Day]]&lt;=20,"Middle(11-20)",Hospital_Emergency_Room_Data[[#This Row],[Day]]&gt;20,"End(21-30)")</f>
        <v>End(21-30)</v>
      </c>
    </row>
    <row r="415" spans="1:22">
      <c r="A415">
        <v>290263161</v>
      </c>
      <c r="B415" t="s">
        <v>436</v>
      </c>
      <c r="C415" s="1">
        <v>45588</v>
      </c>
      <c r="D415" t="str">
        <f>TEXT(Hospital_Emergency_Room_Data[[#This Row],[Patient Admission Date]],"mmm")</f>
        <v>Oct</v>
      </c>
      <c r="E415">
        <f>YEAR(Hospital_Emergency_Room_Data[[#This Row],[Patient Admission Date]])</f>
        <v>2024</v>
      </c>
      <c r="F415" s="2">
        <v>0.46597222222222223</v>
      </c>
      <c r="G415" s="8" t="str">
        <f>TEXT(Hospital_Emergency_Room_Data[[#This Row],[Patient Admission Date]],"dddd")</f>
        <v>Wednesday</v>
      </c>
      <c r="H415" t="s">
        <v>9208</v>
      </c>
      <c r="I415">
        <v>3</v>
      </c>
      <c r="J415" s="5" t="s">
        <v>9218</v>
      </c>
      <c r="K415" t="s">
        <v>21</v>
      </c>
      <c r="L415" t="s">
        <v>9281</v>
      </c>
      <c r="M415" t="s">
        <v>9209</v>
      </c>
      <c r="N415">
        <v>0</v>
      </c>
      <c r="O415">
        <v>26</v>
      </c>
      <c r="P415" t="s">
        <v>9226</v>
      </c>
      <c r="Q415">
        <v>23</v>
      </c>
      <c r="R415">
        <v>11</v>
      </c>
      <c r="S415" t="s">
        <v>9255</v>
      </c>
      <c r="T415" t="s">
        <v>9264</v>
      </c>
      <c r="U415" t="s">
        <v>9282</v>
      </c>
      <c r="V415" t="str" cm="1">
        <f t="array" ref="V415">_xlfn.IFS(Hospital_Emergency_Room_Data[[#This Row],[Day]]&lt;=10,"Start(1-10)",Hospital_Emergency_Room_Data[[#This Row],[Day]]&lt;=20,"Middle(11-20)",Hospital_Emergency_Room_Data[[#This Row],[Day]]&gt;20,"End(21-30)")</f>
        <v>End(21-30)</v>
      </c>
    </row>
    <row r="416" spans="1:22">
      <c r="A416">
        <v>724234445</v>
      </c>
      <c r="B416" t="s">
        <v>437</v>
      </c>
      <c r="C416" s="1">
        <v>45524</v>
      </c>
      <c r="D416" t="str">
        <f>TEXT(Hospital_Emergency_Room_Data[[#This Row],[Patient Admission Date]],"mmm")</f>
        <v>Aug</v>
      </c>
      <c r="E416">
        <f>YEAR(Hospital_Emergency_Room_Data[[#This Row],[Patient Admission Date]])</f>
        <v>2024</v>
      </c>
      <c r="F416" s="2">
        <v>0.88402777777777775</v>
      </c>
      <c r="G416" s="8" t="str">
        <f>TEXT(Hospital_Emergency_Room_Data[[#This Row],[Patient Admission Date]],"dddd")</f>
        <v>Tuesday</v>
      </c>
      <c r="H416" t="s">
        <v>41</v>
      </c>
      <c r="I416">
        <v>45</v>
      </c>
      <c r="J416" s="5" t="s">
        <v>9219</v>
      </c>
      <c r="K416" t="s">
        <v>18</v>
      </c>
      <c r="L416" t="s">
        <v>9281</v>
      </c>
      <c r="M416" t="s">
        <v>9210</v>
      </c>
      <c r="O416">
        <v>25</v>
      </c>
      <c r="P416" t="s">
        <v>9226</v>
      </c>
      <c r="Q416">
        <v>20</v>
      </c>
      <c r="R416">
        <v>21</v>
      </c>
      <c r="S416" t="s">
        <v>9256</v>
      </c>
      <c r="T416" t="s">
        <v>9262</v>
      </c>
      <c r="U416" t="s">
        <v>9282</v>
      </c>
      <c r="V416" t="str" cm="1">
        <f t="array" ref="V416">_xlfn.IFS(Hospital_Emergency_Room_Data[[#This Row],[Day]]&lt;=10,"Start(1-10)",Hospital_Emergency_Room_Data[[#This Row],[Day]]&lt;=20,"Middle(11-20)",Hospital_Emergency_Room_Data[[#This Row],[Day]]&gt;20,"End(21-30)")</f>
        <v>Middle(11-20)</v>
      </c>
    </row>
    <row r="417" spans="1:22">
      <c r="A417">
        <v>404788737</v>
      </c>
      <c r="B417" t="s">
        <v>438</v>
      </c>
      <c r="C417" s="1">
        <v>45487</v>
      </c>
      <c r="D417" t="str">
        <f>TEXT(Hospital_Emergency_Room_Data[[#This Row],[Patient Admission Date]],"mmm")</f>
        <v>Jul</v>
      </c>
      <c r="E417">
        <f>YEAR(Hospital_Emergency_Room_Data[[#This Row],[Patient Admission Date]])</f>
        <v>2024</v>
      </c>
      <c r="F417" s="2">
        <v>6.1111111111111109E-2</v>
      </c>
      <c r="G417" s="8" t="str">
        <f>TEXT(Hospital_Emergency_Room_Data[[#This Row],[Patient Admission Date]],"dddd")</f>
        <v>Sunday</v>
      </c>
      <c r="H417" t="s">
        <v>9208</v>
      </c>
      <c r="I417">
        <v>75</v>
      </c>
      <c r="J417" s="5" t="s">
        <v>9222</v>
      </c>
      <c r="K417" t="s">
        <v>32</v>
      </c>
      <c r="L417" t="s">
        <v>9281</v>
      </c>
      <c r="M417" t="s">
        <v>9210</v>
      </c>
      <c r="O417">
        <v>25</v>
      </c>
      <c r="P417" t="s">
        <v>9226</v>
      </c>
      <c r="Q417">
        <v>14</v>
      </c>
      <c r="R417">
        <v>1</v>
      </c>
      <c r="S417" t="s">
        <v>9258</v>
      </c>
      <c r="T417" t="s">
        <v>9265</v>
      </c>
      <c r="U417" t="s">
        <v>9282</v>
      </c>
      <c r="V417" t="str" cm="1">
        <f t="array" ref="V417">_xlfn.IFS(Hospital_Emergency_Room_Data[[#This Row],[Day]]&lt;=10,"Start(1-10)",Hospital_Emergency_Room_Data[[#This Row],[Day]]&lt;=20,"Middle(11-20)",Hospital_Emergency_Room_Data[[#This Row],[Day]]&gt;20,"End(21-30)")</f>
        <v>Middle(11-20)</v>
      </c>
    </row>
    <row r="418" spans="1:22">
      <c r="A418">
        <v>642922378</v>
      </c>
      <c r="B418" t="s">
        <v>439</v>
      </c>
      <c r="C418" s="1">
        <v>45415</v>
      </c>
      <c r="D418" t="str">
        <f>TEXT(Hospital_Emergency_Room_Data[[#This Row],[Patient Admission Date]],"mmm")</f>
        <v>May</v>
      </c>
      <c r="E418">
        <f>YEAR(Hospital_Emergency_Room_Data[[#This Row],[Patient Admission Date]])</f>
        <v>2024</v>
      </c>
      <c r="F418" s="2">
        <v>0.1361111111111111</v>
      </c>
      <c r="G418" s="8" t="str">
        <f>TEXT(Hospital_Emergency_Room_Data[[#This Row],[Patient Admission Date]],"dddd")</f>
        <v>Friday</v>
      </c>
      <c r="H418" t="s">
        <v>41</v>
      </c>
      <c r="I418">
        <v>39</v>
      </c>
      <c r="J418" s="5" t="s">
        <v>9223</v>
      </c>
      <c r="K418" t="s">
        <v>8</v>
      </c>
      <c r="L418" t="s">
        <v>9281</v>
      </c>
      <c r="M418" t="s">
        <v>9210</v>
      </c>
      <c r="N418">
        <v>5</v>
      </c>
      <c r="O418">
        <v>29</v>
      </c>
      <c r="P418" t="s">
        <v>9226</v>
      </c>
      <c r="Q418">
        <v>3</v>
      </c>
      <c r="R418">
        <v>3</v>
      </c>
      <c r="S418" t="s">
        <v>9258</v>
      </c>
      <c r="T418" t="s">
        <v>9263</v>
      </c>
      <c r="U418" t="s">
        <v>9282</v>
      </c>
      <c r="V418" t="str" cm="1">
        <f t="array" ref="V418">_xlfn.IFS(Hospital_Emergency_Room_Data[[#This Row],[Day]]&lt;=10,"Start(1-10)",Hospital_Emergency_Room_Data[[#This Row],[Day]]&lt;=20,"Middle(11-20)",Hospital_Emergency_Room_Data[[#This Row],[Day]]&gt;20,"End(21-30)")</f>
        <v>Start(1-10)</v>
      </c>
    </row>
    <row r="419" spans="1:22">
      <c r="A419">
        <v>631493222</v>
      </c>
      <c r="B419" t="s">
        <v>440</v>
      </c>
      <c r="C419" s="1">
        <v>45067</v>
      </c>
      <c r="D419" t="str">
        <f>TEXT(Hospital_Emergency_Room_Data[[#This Row],[Patient Admission Date]],"mmm")</f>
        <v>May</v>
      </c>
      <c r="E419">
        <f>YEAR(Hospital_Emergency_Room_Data[[#This Row],[Patient Admission Date]])</f>
        <v>2023</v>
      </c>
      <c r="F419" s="2">
        <v>0.24861111111111112</v>
      </c>
      <c r="G419" s="8" t="str">
        <f>TEXT(Hospital_Emergency_Room_Data[[#This Row],[Patient Admission Date]],"dddd")</f>
        <v>Sunday</v>
      </c>
      <c r="H419" t="s">
        <v>41</v>
      </c>
      <c r="I419">
        <v>13</v>
      </c>
      <c r="J419" s="5" t="s">
        <v>9221</v>
      </c>
      <c r="K419" t="s">
        <v>32</v>
      </c>
      <c r="L419" t="s">
        <v>13</v>
      </c>
      <c r="M419" t="s">
        <v>9210</v>
      </c>
      <c r="O419">
        <v>27</v>
      </c>
      <c r="P419" t="s">
        <v>9226</v>
      </c>
      <c r="Q419">
        <v>21</v>
      </c>
      <c r="R419">
        <v>5</v>
      </c>
      <c r="S419" t="s">
        <v>9258</v>
      </c>
      <c r="T419" t="s">
        <v>9262</v>
      </c>
      <c r="U419" t="s">
        <v>9282</v>
      </c>
      <c r="V419" t="str" cm="1">
        <f t="array" ref="V419">_xlfn.IFS(Hospital_Emergency_Room_Data[[#This Row],[Day]]&lt;=10,"Start(1-10)",Hospital_Emergency_Room_Data[[#This Row],[Day]]&lt;=20,"Middle(11-20)",Hospital_Emergency_Room_Data[[#This Row],[Day]]&gt;20,"End(21-30)")</f>
        <v>End(21-30)</v>
      </c>
    </row>
    <row r="420" spans="1:22">
      <c r="A420">
        <v>684938823</v>
      </c>
      <c r="B420" t="s">
        <v>441</v>
      </c>
      <c r="C420" s="1">
        <v>45039</v>
      </c>
      <c r="D420" t="str">
        <f>TEXT(Hospital_Emergency_Room_Data[[#This Row],[Patient Admission Date]],"mmm")</f>
        <v>Apr</v>
      </c>
      <c r="E420">
        <f>YEAR(Hospital_Emergency_Room_Data[[#This Row],[Patient Admission Date]])</f>
        <v>2023</v>
      </c>
      <c r="F420" s="2">
        <v>0.80625000000000002</v>
      </c>
      <c r="G420" s="8" t="str">
        <f>TEXT(Hospital_Emergency_Room_Data[[#This Row],[Patient Admission Date]],"dddd")</f>
        <v>Sunday</v>
      </c>
      <c r="H420" t="s">
        <v>9208</v>
      </c>
      <c r="I420">
        <v>74</v>
      </c>
      <c r="J420" s="5" t="s">
        <v>9222</v>
      </c>
      <c r="K420" t="s">
        <v>8</v>
      </c>
      <c r="L420" t="s">
        <v>96</v>
      </c>
      <c r="M420" t="s">
        <v>9210</v>
      </c>
      <c r="O420">
        <v>51</v>
      </c>
      <c r="P420" t="s">
        <v>9225</v>
      </c>
      <c r="Q420">
        <v>23</v>
      </c>
      <c r="R420">
        <v>19</v>
      </c>
      <c r="S420" t="s">
        <v>9256</v>
      </c>
      <c r="T420" t="s">
        <v>9264</v>
      </c>
      <c r="U420" t="s">
        <v>9283</v>
      </c>
      <c r="V420" t="str" cm="1">
        <f t="array" ref="V420">_xlfn.IFS(Hospital_Emergency_Room_Data[[#This Row],[Day]]&lt;=10,"Start(1-10)",Hospital_Emergency_Room_Data[[#This Row],[Day]]&lt;=20,"Middle(11-20)",Hospital_Emergency_Room_Data[[#This Row],[Day]]&gt;20,"End(21-30)")</f>
        <v>End(21-30)</v>
      </c>
    </row>
    <row r="421" spans="1:22">
      <c r="A421">
        <v>740202785</v>
      </c>
      <c r="B421" t="s">
        <v>442</v>
      </c>
      <c r="C421" s="1">
        <v>45071</v>
      </c>
      <c r="D421" t="str">
        <f>TEXT(Hospital_Emergency_Room_Data[[#This Row],[Patient Admission Date]],"mmm")</f>
        <v>May</v>
      </c>
      <c r="E421">
        <f>YEAR(Hospital_Emergency_Room_Data[[#This Row],[Patient Admission Date]])</f>
        <v>2023</v>
      </c>
      <c r="F421" s="2">
        <v>0.75069444444444444</v>
      </c>
      <c r="G421" s="8" t="str">
        <f>TEXT(Hospital_Emergency_Room_Data[[#This Row],[Patient Admission Date]],"dddd")</f>
        <v>Thursday</v>
      </c>
      <c r="H421" t="s">
        <v>41</v>
      </c>
      <c r="I421">
        <v>34</v>
      </c>
      <c r="J421" s="5" t="s">
        <v>9223</v>
      </c>
      <c r="K421" t="s">
        <v>32</v>
      </c>
      <c r="L421" t="s">
        <v>9281</v>
      </c>
      <c r="M421" t="s">
        <v>9209</v>
      </c>
      <c r="O421">
        <v>39</v>
      </c>
      <c r="P421" t="s">
        <v>9225</v>
      </c>
      <c r="Q421">
        <v>25</v>
      </c>
      <c r="R421">
        <v>18</v>
      </c>
      <c r="S421" t="s">
        <v>9256</v>
      </c>
      <c r="T421" t="s">
        <v>9264</v>
      </c>
      <c r="U421" t="s">
        <v>9300</v>
      </c>
      <c r="V421" t="str" cm="1">
        <f t="array" ref="V421">_xlfn.IFS(Hospital_Emergency_Room_Data[[#This Row],[Day]]&lt;=10,"Start(1-10)",Hospital_Emergency_Room_Data[[#This Row],[Day]]&lt;=20,"Middle(11-20)",Hospital_Emergency_Room_Data[[#This Row],[Day]]&gt;20,"End(21-30)")</f>
        <v>End(21-30)</v>
      </c>
    </row>
    <row r="422" spans="1:22">
      <c r="A422">
        <v>167300521</v>
      </c>
      <c r="B422" t="s">
        <v>443</v>
      </c>
      <c r="C422" s="1">
        <v>45105</v>
      </c>
      <c r="D422" t="str">
        <f>TEXT(Hospital_Emergency_Room_Data[[#This Row],[Patient Admission Date]],"mmm")</f>
        <v>Jun</v>
      </c>
      <c r="E422">
        <f>YEAR(Hospital_Emergency_Room_Data[[#This Row],[Patient Admission Date]])</f>
        <v>2023</v>
      </c>
      <c r="F422" s="2">
        <v>0.55833333333333335</v>
      </c>
      <c r="G422" s="8" t="str">
        <f>TEXT(Hospital_Emergency_Room_Data[[#This Row],[Patient Admission Date]],"dddd")</f>
        <v>Wednesday</v>
      </c>
      <c r="H422" t="s">
        <v>9208</v>
      </c>
      <c r="I422">
        <v>76</v>
      </c>
      <c r="J422" s="5" t="s">
        <v>9222</v>
      </c>
      <c r="K422" t="s">
        <v>8</v>
      </c>
      <c r="L422" t="s">
        <v>9281</v>
      </c>
      <c r="M422" t="s">
        <v>9210</v>
      </c>
      <c r="O422">
        <v>53</v>
      </c>
      <c r="P422" t="s">
        <v>9225</v>
      </c>
      <c r="Q422">
        <v>28</v>
      </c>
      <c r="R422">
        <v>13</v>
      </c>
      <c r="S422" t="s">
        <v>9257</v>
      </c>
      <c r="T422" t="s">
        <v>9264</v>
      </c>
      <c r="U422" t="s">
        <v>9283</v>
      </c>
      <c r="V422" t="str" cm="1">
        <f t="array" ref="V422">_xlfn.IFS(Hospital_Emergency_Room_Data[[#This Row],[Day]]&lt;=10,"Start(1-10)",Hospital_Emergency_Room_Data[[#This Row],[Day]]&lt;=20,"Middle(11-20)",Hospital_Emergency_Room_Data[[#This Row],[Day]]&gt;20,"End(21-30)")</f>
        <v>End(21-30)</v>
      </c>
    </row>
    <row r="423" spans="1:22">
      <c r="A423">
        <v>827974092</v>
      </c>
      <c r="B423" t="s">
        <v>444</v>
      </c>
      <c r="C423" s="1">
        <v>45339</v>
      </c>
      <c r="D423" t="str">
        <f>TEXT(Hospital_Emergency_Room_Data[[#This Row],[Patient Admission Date]],"mmm")</f>
        <v>Feb</v>
      </c>
      <c r="E423">
        <f>YEAR(Hospital_Emergency_Room_Data[[#This Row],[Patient Admission Date]])</f>
        <v>2024</v>
      </c>
      <c r="F423" s="2">
        <v>2.6388888888888889E-2</v>
      </c>
      <c r="G423" s="8" t="str">
        <f>TEXT(Hospital_Emergency_Room_Data[[#This Row],[Patient Admission Date]],"dddd")</f>
        <v>Saturday</v>
      </c>
      <c r="H423" t="s">
        <v>9208</v>
      </c>
      <c r="I423">
        <v>26</v>
      </c>
      <c r="J423" s="5" t="s">
        <v>9220</v>
      </c>
      <c r="K423" t="s">
        <v>18</v>
      </c>
      <c r="L423" t="s">
        <v>36</v>
      </c>
      <c r="M423" t="s">
        <v>9210</v>
      </c>
      <c r="N423">
        <v>9</v>
      </c>
      <c r="O423">
        <v>59</v>
      </c>
      <c r="P423" t="s">
        <v>9225</v>
      </c>
      <c r="Q423">
        <v>17</v>
      </c>
      <c r="R423">
        <v>0</v>
      </c>
      <c r="S423" t="s">
        <v>9258</v>
      </c>
      <c r="T423" t="s">
        <v>9262</v>
      </c>
      <c r="U423" t="s">
        <v>9283</v>
      </c>
      <c r="V423" t="str" cm="1">
        <f t="array" ref="V423">_xlfn.IFS(Hospital_Emergency_Room_Data[[#This Row],[Day]]&lt;=10,"Start(1-10)",Hospital_Emergency_Room_Data[[#This Row],[Day]]&lt;=20,"Middle(11-20)",Hospital_Emergency_Room_Data[[#This Row],[Day]]&gt;20,"End(21-30)")</f>
        <v>Middle(11-20)</v>
      </c>
    </row>
    <row r="424" spans="1:22">
      <c r="A424">
        <v>427348170</v>
      </c>
      <c r="B424" t="s">
        <v>445</v>
      </c>
      <c r="C424" s="1">
        <v>45578</v>
      </c>
      <c r="D424" t="str">
        <f>TEXT(Hospital_Emergency_Room_Data[[#This Row],[Patient Admission Date]],"mmm")</f>
        <v>Oct</v>
      </c>
      <c r="E424">
        <f>YEAR(Hospital_Emergency_Room_Data[[#This Row],[Patient Admission Date]])</f>
        <v>2024</v>
      </c>
      <c r="F424" s="2">
        <v>0.63194444444444442</v>
      </c>
      <c r="G424" s="8" t="str">
        <f>TEXT(Hospital_Emergency_Room_Data[[#This Row],[Patient Admission Date]],"dddd")</f>
        <v>Sunday</v>
      </c>
      <c r="H424" t="s">
        <v>41</v>
      </c>
      <c r="I424">
        <v>79</v>
      </c>
      <c r="J424" s="5" t="s">
        <v>9222</v>
      </c>
      <c r="K424" t="s">
        <v>18</v>
      </c>
      <c r="L424" t="s">
        <v>13</v>
      </c>
      <c r="M424" t="s">
        <v>9209</v>
      </c>
      <c r="O424">
        <v>21</v>
      </c>
      <c r="P424" t="s">
        <v>9226</v>
      </c>
      <c r="Q424">
        <v>13</v>
      </c>
      <c r="R424">
        <v>15</v>
      </c>
      <c r="S424" t="s">
        <v>9257</v>
      </c>
      <c r="T424" t="s">
        <v>9265</v>
      </c>
      <c r="U424" t="s">
        <v>9282</v>
      </c>
      <c r="V424" t="str" cm="1">
        <f t="array" ref="V424">_xlfn.IFS(Hospital_Emergency_Room_Data[[#This Row],[Day]]&lt;=10,"Start(1-10)",Hospital_Emergency_Room_Data[[#This Row],[Day]]&lt;=20,"Middle(11-20)",Hospital_Emergency_Room_Data[[#This Row],[Day]]&gt;20,"End(21-30)")</f>
        <v>Middle(11-20)</v>
      </c>
    </row>
    <row r="425" spans="1:22">
      <c r="A425">
        <v>364285162</v>
      </c>
      <c r="B425" t="s">
        <v>446</v>
      </c>
      <c r="C425" s="1">
        <v>45200</v>
      </c>
      <c r="D425" t="str">
        <f>TEXT(Hospital_Emergency_Room_Data[[#This Row],[Patient Admission Date]],"mmm")</f>
        <v>Oct</v>
      </c>
      <c r="E425">
        <f>YEAR(Hospital_Emergency_Room_Data[[#This Row],[Patient Admission Date]])</f>
        <v>2023</v>
      </c>
      <c r="F425" s="2">
        <v>0.63888888888888884</v>
      </c>
      <c r="G425" s="8" t="str">
        <f>TEXT(Hospital_Emergency_Room_Data[[#This Row],[Patient Admission Date]],"dddd")</f>
        <v>Sunday</v>
      </c>
      <c r="H425" t="s">
        <v>41</v>
      </c>
      <c r="I425">
        <v>28</v>
      </c>
      <c r="J425" s="5" t="s">
        <v>9220</v>
      </c>
      <c r="K425" t="s">
        <v>29</v>
      </c>
      <c r="L425" t="s">
        <v>96</v>
      </c>
      <c r="M425" t="s">
        <v>9209</v>
      </c>
      <c r="N425">
        <v>7</v>
      </c>
      <c r="O425">
        <v>18</v>
      </c>
      <c r="P425" t="s">
        <v>9226</v>
      </c>
      <c r="Q425">
        <v>1</v>
      </c>
      <c r="R425">
        <v>15</v>
      </c>
      <c r="S425" t="s">
        <v>9257</v>
      </c>
      <c r="T425" t="s">
        <v>9263</v>
      </c>
      <c r="U425" t="s">
        <v>9282</v>
      </c>
      <c r="V425" t="str" cm="1">
        <f t="array" ref="V425">_xlfn.IFS(Hospital_Emergency_Room_Data[[#This Row],[Day]]&lt;=10,"Start(1-10)",Hospital_Emergency_Room_Data[[#This Row],[Day]]&lt;=20,"Middle(11-20)",Hospital_Emergency_Room_Data[[#This Row],[Day]]&gt;20,"End(21-30)")</f>
        <v>Start(1-10)</v>
      </c>
    </row>
    <row r="426" spans="1:22">
      <c r="A426">
        <v>214515890</v>
      </c>
      <c r="B426" t="s">
        <v>447</v>
      </c>
      <c r="C426" s="1">
        <v>45143</v>
      </c>
      <c r="D426" t="str">
        <f>TEXT(Hospital_Emergency_Room_Data[[#This Row],[Patient Admission Date]],"mmm")</f>
        <v>Aug</v>
      </c>
      <c r="E426">
        <f>YEAR(Hospital_Emergency_Room_Data[[#This Row],[Patient Admission Date]])</f>
        <v>2023</v>
      </c>
      <c r="F426" s="2">
        <v>0.625</v>
      </c>
      <c r="G426" s="8" t="str">
        <f>TEXT(Hospital_Emergency_Room_Data[[#This Row],[Patient Admission Date]],"dddd")</f>
        <v>Saturday</v>
      </c>
      <c r="H426" t="s">
        <v>41</v>
      </c>
      <c r="I426">
        <v>45</v>
      </c>
      <c r="J426" s="5" t="s">
        <v>9219</v>
      </c>
      <c r="K426" t="s">
        <v>8</v>
      </c>
      <c r="L426" t="s">
        <v>16</v>
      </c>
      <c r="M426" t="s">
        <v>9209</v>
      </c>
      <c r="O426">
        <v>40</v>
      </c>
      <c r="P426" t="s">
        <v>9225</v>
      </c>
      <c r="Q426">
        <v>5</v>
      </c>
      <c r="R426">
        <v>15</v>
      </c>
      <c r="S426" t="s">
        <v>9257</v>
      </c>
      <c r="T426" t="s">
        <v>9263</v>
      </c>
      <c r="U426" t="s">
        <v>9300</v>
      </c>
      <c r="V426" t="str" cm="1">
        <f t="array" ref="V426">_xlfn.IFS(Hospital_Emergency_Room_Data[[#This Row],[Day]]&lt;=10,"Start(1-10)",Hospital_Emergency_Room_Data[[#This Row],[Day]]&lt;=20,"Middle(11-20)",Hospital_Emergency_Room_Data[[#This Row],[Day]]&gt;20,"End(21-30)")</f>
        <v>Start(1-10)</v>
      </c>
    </row>
    <row r="427" spans="1:22">
      <c r="A427">
        <v>231027602</v>
      </c>
      <c r="B427" t="s">
        <v>448</v>
      </c>
      <c r="C427" s="1">
        <v>45214</v>
      </c>
      <c r="D427" t="str">
        <f>TEXT(Hospital_Emergency_Room_Data[[#This Row],[Patient Admission Date]],"mmm")</f>
        <v>Oct</v>
      </c>
      <c r="E427">
        <f>YEAR(Hospital_Emergency_Room_Data[[#This Row],[Patient Admission Date]])</f>
        <v>2023</v>
      </c>
      <c r="F427" s="2">
        <v>0.61388888888888893</v>
      </c>
      <c r="G427" s="8" t="str">
        <f>TEXT(Hospital_Emergency_Room_Data[[#This Row],[Patient Admission Date]],"dddd")</f>
        <v>Sunday</v>
      </c>
      <c r="H427" t="s">
        <v>9208</v>
      </c>
      <c r="I427">
        <v>22</v>
      </c>
      <c r="J427" s="5" t="s">
        <v>9220</v>
      </c>
      <c r="K427" t="s">
        <v>8</v>
      </c>
      <c r="L427" t="s">
        <v>16</v>
      </c>
      <c r="M427" t="s">
        <v>9209</v>
      </c>
      <c r="O427">
        <v>32</v>
      </c>
      <c r="P427" t="s">
        <v>9225</v>
      </c>
      <c r="Q427">
        <v>15</v>
      </c>
      <c r="R427">
        <v>14</v>
      </c>
      <c r="S427" t="s">
        <v>9257</v>
      </c>
      <c r="T427" t="s">
        <v>9262</v>
      </c>
      <c r="U427" t="s">
        <v>9300</v>
      </c>
      <c r="V427" t="str" cm="1">
        <f t="array" ref="V427">_xlfn.IFS(Hospital_Emergency_Room_Data[[#This Row],[Day]]&lt;=10,"Start(1-10)",Hospital_Emergency_Room_Data[[#This Row],[Day]]&lt;=20,"Middle(11-20)",Hospital_Emergency_Room_Data[[#This Row],[Day]]&gt;20,"End(21-30)")</f>
        <v>Middle(11-20)</v>
      </c>
    </row>
    <row r="428" spans="1:22">
      <c r="A428">
        <v>430406651</v>
      </c>
      <c r="B428" t="s">
        <v>449</v>
      </c>
      <c r="C428" s="1">
        <v>45110</v>
      </c>
      <c r="D428" t="str">
        <f>TEXT(Hospital_Emergency_Room_Data[[#This Row],[Patient Admission Date]],"mmm")</f>
        <v>Jul</v>
      </c>
      <c r="E428">
        <f>YEAR(Hospital_Emergency_Room_Data[[#This Row],[Patient Admission Date]])</f>
        <v>2023</v>
      </c>
      <c r="F428" s="2">
        <v>0.37777777777777777</v>
      </c>
      <c r="G428" s="8" t="str">
        <f>TEXT(Hospital_Emergency_Room_Data[[#This Row],[Patient Admission Date]],"dddd")</f>
        <v>Monday</v>
      </c>
      <c r="H428" t="s">
        <v>9208</v>
      </c>
      <c r="I428">
        <v>76</v>
      </c>
      <c r="J428" s="5" t="s">
        <v>9222</v>
      </c>
      <c r="K428" t="s">
        <v>8</v>
      </c>
      <c r="L428" t="s">
        <v>9281</v>
      </c>
      <c r="M428" t="s">
        <v>9210</v>
      </c>
      <c r="N428">
        <v>3</v>
      </c>
      <c r="O428">
        <v>50</v>
      </c>
      <c r="P428" t="s">
        <v>9225</v>
      </c>
      <c r="Q428">
        <v>3</v>
      </c>
      <c r="R428">
        <v>9</v>
      </c>
      <c r="S428" t="s">
        <v>9255</v>
      </c>
      <c r="T428" t="s">
        <v>9263</v>
      </c>
      <c r="U428" t="s">
        <v>9283</v>
      </c>
      <c r="V428" t="str" cm="1">
        <f t="array" ref="V428">_xlfn.IFS(Hospital_Emergency_Room_Data[[#This Row],[Day]]&lt;=10,"Start(1-10)",Hospital_Emergency_Room_Data[[#This Row],[Day]]&lt;=20,"Middle(11-20)",Hospital_Emergency_Room_Data[[#This Row],[Day]]&gt;20,"End(21-30)")</f>
        <v>Start(1-10)</v>
      </c>
    </row>
    <row r="429" spans="1:22">
      <c r="A429">
        <v>568020607</v>
      </c>
      <c r="B429" t="s">
        <v>450</v>
      </c>
      <c r="C429" s="1">
        <v>45165</v>
      </c>
      <c r="D429" t="str">
        <f>TEXT(Hospital_Emergency_Room_Data[[#This Row],[Patient Admission Date]],"mmm")</f>
        <v>Aug</v>
      </c>
      <c r="E429">
        <f>YEAR(Hospital_Emergency_Room_Data[[#This Row],[Patient Admission Date]])</f>
        <v>2023</v>
      </c>
      <c r="F429" s="2">
        <v>2.5694444444444443E-2</v>
      </c>
      <c r="G429" s="8" t="str">
        <f>TEXT(Hospital_Emergency_Room_Data[[#This Row],[Patient Admission Date]],"dddd")</f>
        <v>Sunday</v>
      </c>
      <c r="H429" t="s">
        <v>41</v>
      </c>
      <c r="I429">
        <v>8</v>
      </c>
      <c r="J429" s="5" t="s">
        <v>9221</v>
      </c>
      <c r="K429" t="s">
        <v>12</v>
      </c>
      <c r="L429" t="s">
        <v>9281</v>
      </c>
      <c r="M429" t="s">
        <v>9210</v>
      </c>
      <c r="O429">
        <v>41</v>
      </c>
      <c r="P429" t="s">
        <v>9225</v>
      </c>
      <c r="Q429">
        <v>27</v>
      </c>
      <c r="R429">
        <v>0</v>
      </c>
      <c r="S429" t="s">
        <v>9258</v>
      </c>
      <c r="T429" t="s">
        <v>9264</v>
      </c>
      <c r="U429" t="s">
        <v>9300</v>
      </c>
      <c r="V429" t="str" cm="1">
        <f t="array" ref="V429">_xlfn.IFS(Hospital_Emergency_Room_Data[[#This Row],[Day]]&lt;=10,"Start(1-10)",Hospital_Emergency_Room_Data[[#This Row],[Day]]&lt;=20,"Middle(11-20)",Hospital_Emergency_Room_Data[[#This Row],[Day]]&gt;20,"End(21-30)")</f>
        <v>End(21-30)</v>
      </c>
    </row>
    <row r="430" spans="1:22">
      <c r="A430">
        <v>857685135</v>
      </c>
      <c r="B430" t="s">
        <v>451</v>
      </c>
      <c r="C430" s="1">
        <v>45388</v>
      </c>
      <c r="D430" t="str">
        <f>TEXT(Hospital_Emergency_Room_Data[[#This Row],[Patient Admission Date]],"mmm")</f>
        <v>Apr</v>
      </c>
      <c r="E430">
        <f>YEAR(Hospital_Emergency_Room_Data[[#This Row],[Patient Admission Date]])</f>
        <v>2024</v>
      </c>
      <c r="F430" s="2">
        <v>0.5</v>
      </c>
      <c r="G430" s="8" t="str">
        <f>TEXT(Hospital_Emergency_Room_Data[[#This Row],[Patient Admission Date]],"dddd")</f>
        <v>Saturday</v>
      </c>
      <c r="H430" t="s">
        <v>41</v>
      </c>
      <c r="I430">
        <v>4</v>
      </c>
      <c r="J430" s="5" t="s">
        <v>9218</v>
      </c>
      <c r="K430" t="s">
        <v>12</v>
      </c>
      <c r="L430" t="s">
        <v>25</v>
      </c>
      <c r="M430" t="s">
        <v>9209</v>
      </c>
      <c r="N430">
        <v>6</v>
      </c>
      <c r="O430">
        <v>47</v>
      </c>
      <c r="P430" t="s">
        <v>9225</v>
      </c>
      <c r="Q430">
        <v>6</v>
      </c>
      <c r="R430">
        <v>12</v>
      </c>
      <c r="S430" t="s">
        <v>9257</v>
      </c>
      <c r="T430" t="s">
        <v>9263</v>
      </c>
      <c r="U430" t="s">
        <v>9283</v>
      </c>
      <c r="V430" t="str" cm="1">
        <f t="array" ref="V430">_xlfn.IFS(Hospital_Emergency_Room_Data[[#This Row],[Day]]&lt;=10,"Start(1-10)",Hospital_Emergency_Room_Data[[#This Row],[Day]]&lt;=20,"Middle(11-20)",Hospital_Emergency_Room_Data[[#This Row],[Day]]&gt;20,"End(21-30)")</f>
        <v>Start(1-10)</v>
      </c>
    </row>
    <row r="431" spans="1:22">
      <c r="A431">
        <v>633747415</v>
      </c>
      <c r="B431" t="s">
        <v>452</v>
      </c>
      <c r="C431" s="1">
        <v>45210</v>
      </c>
      <c r="D431" t="str">
        <f>TEXT(Hospital_Emergency_Room_Data[[#This Row],[Patient Admission Date]],"mmm")</f>
        <v>Oct</v>
      </c>
      <c r="E431">
        <f>YEAR(Hospital_Emergency_Room_Data[[#This Row],[Patient Admission Date]])</f>
        <v>2023</v>
      </c>
      <c r="F431" s="2">
        <v>0.52361111111111114</v>
      </c>
      <c r="G431" s="8" t="str">
        <f>TEXT(Hospital_Emergency_Room_Data[[#This Row],[Patient Admission Date]],"dddd")</f>
        <v>Wednesday</v>
      </c>
      <c r="H431" t="s">
        <v>41</v>
      </c>
      <c r="I431">
        <v>17</v>
      </c>
      <c r="J431" s="5" t="s">
        <v>9220</v>
      </c>
      <c r="K431" t="s">
        <v>8</v>
      </c>
      <c r="L431" t="s">
        <v>9281</v>
      </c>
      <c r="M431" t="s">
        <v>9210</v>
      </c>
      <c r="N431">
        <v>4</v>
      </c>
      <c r="O431">
        <v>37</v>
      </c>
      <c r="P431" t="s">
        <v>9225</v>
      </c>
      <c r="Q431">
        <v>11</v>
      </c>
      <c r="R431">
        <v>12</v>
      </c>
      <c r="S431" t="s">
        <v>9257</v>
      </c>
      <c r="T431" t="s">
        <v>9265</v>
      </c>
      <c r="U431" t="s">
        <v>9300</v>
      </c>
      <c r="V431" t="str" cm="1">
        <f t="array" ref="V431">_xlfn.IFS(Hospital_Emergency_Room_Data[[#This Row],[Day]]&lt;=10,"Start(1-10)",Hospital_Emergency_Room_Data[[#This Row],[Day]]&lt;=20,"Middle(11-20)",Hospital_Emergency_Room_Data[[#This Row],[Day]]&gt;20,"End(21-30)")</f>
        <v>Middle(11-20)</v>
      </c>
    </row>
    <row r="432" spans="1:22">
      <c r="A432">
        <v>768439102</v>
      </c>
      <c r="B432" t="s">
        <v>453</v>
      </c>
      <c r="C432" s="1">
        <v>45115</v>
      </c>
      <c r="D432" t="str">
        <f>TEXT(Hospital_Emergency_Room_Data[[#This Row],[Patient Admission Date]],"mmm")</f>
        <v>Jul</v>
      </c>
      <c r="E432">
        <f>YEAR(Hospital_Emergency_Room_Data[[#This Row],[Patient Admission Date]])</f>
        <v>2023</v>
      </c>
      <c r="F432" s="2">
        <v>3.8194444444444448E-2</v>
      </c>
      <c r="G432" s="8" t="str">
        <f>TEXT(Hospital_Emergency_Room_Data[[#This Row],[Patient Admission Date]],"dddd")</f>
        <v>Saturday</v>
      </c>
      <c r="H432" t="s">
        <v>41</v>
      </c>
      <c r="I432">
        <v>12</v>
      </c>
      <c r="J432" s="5" t="s">
        <v>9221</v>
      </c>
      <c r="K432" t="s">
        <v>32</v>
      </c>
      <c r="L432" t="s">
        <v>9281</v>
      </c>
      <c r="M432" t="s">
        <v>9210</v>
      </c>
      <c r="N432">
        <v>2</v>
      </c>
      <c r="O432">
        <v>46</v>
      </c>
      <c r="P432" t="s">
        <v>9225</v>
      </c>
      <c r="Q432">
        <v>8</v>
      </c>
      <c r="R432">
        <v>0</v>
      </c>
      <c r="S432" t="s">
        <v>9258</v>
      </c>
      <c r="T432" t="s">
        <v>9265</v>
      </c>
      <c r="U432" t="s">
        <v>9283</v>
      </c>
      <c r="V432" t="str" cm="1">
        <f t="array" ref="V432">_xlfn.IFS(Hospital_Emergency_Room_Data[[#This Row],[Day]]&lt;=10,"Start(1-10)",Hospital_Emergency_Room_Data[[#This Row],[Day]]&lt;=20,"Middle(11-20)",Hospital_Emergency_Room_Data[[#This Row],[Day]]&gt;20,"End(21-30)")</f>
        <v>Start(1-10)</v>
      </c>
    </row>
    <row r="433" spans="1:22">
      <c r="A433">
        <v>851964883</v>
      </c>
      <c r="B433" t="s">
        <v>454</v>
      </c>
      <c r="C433" s="1">
        <v>45509</v>
      </c>
      <c r="D433" t="str">
        <f>TEXT(Hospital_Emergency_Room_Data[[#This Row],[Patient Admission Date]],"mmm")</f>
        <v>Aug</v>
      </c>
      <c r="E433">
        <f>YEAR(Hospital_Emergency_Room_Data[[#This Row],[Patient Admission Date]])</f>
        <v>2024</v>
      </c>
      <c r="F433" s="2">
        <v>0.44930555555555557</v>
      </c>
      <c r="G433" s="8" t="str">
        <f>TEXT(Hospital_Emergency_Room_Data[[#This Row],[Patient Admission Date]],"dddd")</f>
        <v>Monday</v>
      </c>
      <c r="H433" t="s">
        <v>41</v>
      </c>
      <c r="I433">
        <v>57</v>
      </c>
      <c r="J433" s="5" t="s">
        <v>9219</v>
      </c>
      <c r="K433" t="s">
        <v>12</v>
      </c>
      <c r="L433" t="s">
        <v>13</v>
      </c>
      <c r="M433" t="s">
        <v>9209</v>
      </c>
      <c r="O433">
        <v>29</v>
      </c>
      <c r="P433" t="s">
        <v>9226</v>
      </c>
      <c r="Q433">
        <v>5</v>
      </c>
      <c r="R433">
        <v>10</v>
      </c>
      <c r="S433" t="s">
        <v>9255</v>
      </c>
      <c r="T433" t="s">
        <v>9263</v>
      </c>
      <c r="U433" t="s">
        <v>9282</v>
      </c>
      <c r="V433" t="str" cm="1">
        <f t="array" ref="V433">_xlfn.IFS(Hospital_Emergency_Room_Data[[#This Row],[Day]]&lt;=10,"Start(1-10)",Hospital_Emergency_Room_Data[[#This Row],[Day]]&lt;=20,"Middle(11-20)",Hospital_Emergency_Room_Data[[#This Row],[Day]]&gt;20,"End(21-30)")</f>
        <v>Start(1-10)</v>
      </c>
    </row>
    <row r="434" spans="1:22">
      <c r="A434">
        <v>389892868</v>
      </c>
      <c r="B434" t="s">
        <v>455</v>
      </c>
      <c r="C434" s="1">
        <v>45446</v>
      </c>
      <c r="D434" t="str">
        <f>TEXT(Hospital_Emergency_Room_Data[[#This Row],[Patient Admission Date]],"mmm")</f>
        <v>Jun</v>
      </c>
      <c r="E434">
        <f>YEAR(Hospital_Emergency_Room_Data[[#This Row],[Patient Admission Date]])</f>
        <v>2024</v>
      </c>
      <c r="F434" s="2">
        <v>0.8569444444444444</v>
      </c>
      <c r="G434" s="8" t="str">
        <f>TEXT(Hospital_Emergency_Room_Data[[#This Row],[Patient Admission Date]],"dddd")</f>
        <v>Monday</v>
      </c>
      <c r="H434" t="s">
        <v>41</v>
      </c>
      <c r="I434">
        <v>61</v>
      </c>
      <c r="J434" s="5" t="s">
        <v>9217</v>
      </c>
      <c r="K434" t="s">
        <v>21</v>
      </c>
      <c r="L434" t="s">
        <v>13</v>
      </c>
      <c r="M434" t="s">
        <v>9209</v>
      </c>
      <c r="O434">
        <v>29</v>
      </c>
      <c r="P434" t="s">
        <v>9226</v>
      </c>
      <c r="Q434">
        <v>3</v>
      </c>
      <c r="R434">
        <v>20</v>
      </c>
      <c r="S434" t="s">
        <v>9256</v>
      </c>
      <c r="T434" t="s">
        <v>9263</v>
      </c>
      <c r="U434" t="s">
        <v>9282</v>
      </c>
      <c r="V434" t="str" cm="1">
        <f t="array" ref="V434">_xlfn.IFS(Hospital_Emergency_Room_Data[[#This Row],[Day]]&lt;=10,"Start(1-10)",Hospital_Emergency_Room_Data[[#This Row],[Day]]&lt;=20,"Middle(11-20)",Hospital_Emergency_Room_Data[[#This Row],[Day]]&gt;20,"End(21-30)")</f>
        <v>Start(1-10)</v>
      </c>
    </row>
    <row r="435" spans="1:22">
      <c r="A435">
        <v>387404388</v>
      </c>
      <c r="B435" t="s">
        <v>456</v>
      </c>
      <c r="C435" s="1">
        <v>45442</v>
      </c>
      <c r="D435" t="str">
        <f>TEXT(Hospital_Emergency_Room_Data[[#This Row],[Patient Admission Date]],"mmm")</f>
        <v>May</v>
      </c>
      <c r="E435">
        <f>YEAR(Hospital_Emergency_Room_Data[[#This Row],[Patient Admission Date]])</f>
        <v>2024</v>
      </c>
      <c r="F435" s="2">
        <v>0.28055555555555556</v>
      </c>
      <c r="G435" s="8" t="str">
        <f>TEXT(Hospital_Emergency_Room_Data[[#This Row],[Patient Admission Date]],"dddd")</f>
        <v>Thursday</v>
      </c>
      <c r="H435" t="s">
        <v>9208</v>
      </c>
      <c r="I435">
        <v>31</v>
      </c>
      <c r="J435" s="5" t="s">
        <v>9223</v>
      </c>
      <c r="K435" t="s">
        <v>8</v>
      </c>
      <c r="L435" t="s">
        <v>50</v>
      </c>
      <c r="M435" t="s">
        <v>9209</v>
      </c>
      <c r="O435">
        <v>44</v>
      </c>
      <c r="P435" t="s">
        <v>9225</v>
      </c>
      <c r="Q435">
        <v>30</v>
      </c>
      <c r="R435">
        <v>6</v>
      </c>
      <c r="S435" t="s">
        <v>9255</v>
      </c>
      <c r="T435" t="s">
        <v>9264</v>
      </c>
      <c r="U435" t="s">
        <v>9300</v>
      </c>
      <c r="V435" t="str" cm="1">
        <f t="array" ref="V435">_xlfn.IFS(Hospital_Emergency_Room_Data[[#This Row],[Day]]&lt;=10,"Start(1-10)",Hospital_Emergency_Room_Data[[#This Row],[Day]]&lt;=20,"Middle(11-20)",Hospital_Emergency_Room_Data[[#This Row],[Day]]&gt;20,"End(21-30)")</f>
        <v>End(21-30)</v>
      </c>
    </row>
    <row r="436" spans="1:22">
      <c r="A436">
        <v>759406832</v>
      </c>
      <c r="B436" t="s">
        <v>457</v>
      </c>
      <c r="C436" s="1">
        <v>45080</v>
      </c>
      <c r="D436" t="str">
        <f>TEXT(Hospital_Emergency_Room_Data[[#This Row],[Patient Admission Date]],"mmm")</f>
        <v>Jun</v>
      </c>
      <c r="E436">
        <f>YEAR(Hospital_Emergency_Room_Data[[#This Row],[Patient Admission Date]])</f>
        <v>2023</v>
      </c>
      <c r="F436" s="2">
        <v>0.60902777777777772</v>
      </c>
      <c r="G436" s="8" t="str">
        <f>TEXT(Hospital_Emergency_Room_Data[[#This Row],[Patient Admission Date]],"dddd")</f>
        <v>Saturday</v>
      </c>
      <c r="H436" t="s">
        <v>9208</v>
      </c>
      <c r="I436">
        <v>10</v>
      </c>
      <c r="J436" s="5" t="s">
        <v>9221</v>
      </c>
      <c r="K436" t="s">
        <v>21</v>
      </c>
      <c r="L436" t="s">
        <v>16</v>
      </c>
      <c r="M436" t="s">
        <v>9210</v>
      </c>
      <c r="O436">
        <v>43</v>
      </c>
      <c r="P436" t="s">
        <v>9225</v>
      </c>
      <c r="Q436">
        <v>3</v>
      </c>
      <c r="R436">
        <v>14</v>
      </c>
      <c r="S436" t="s">
        <v>9257</v>
      </c>
      <c r="T436" t="s">
        <v>9263</v>
      </c>
      <c r="U436" t="s">
        <v>9300</v>
      </c>
      <c r="V436" t="str" cm="1">
        <f t="array" ref="V436">_xlfn.IFS(Hospital_Emergency_Room_Data[[#This Row],[Day]]&lt;=10,"Start(1-10)",Hospital_Emergency_Room_Data[[#This Row],[Day]]&lt;=20,"Middle(11-20)",Hospital_Emergency_Room_Data[[#This Row],[Day]]&gt;20,"End(21-30)")</f>
        <v>Start(1-10)</v>
      </c>
    </row>
    <row r="437" spans="1:22">
      <c r="A437">
        <v>454482824</v>
      </c>
      <c r="B437" t="s">
        <v>458</v>
      </c>
      <c r="C437" s="1">
        <v>45250</v>
      </c>
      <c r="D437" t="str">
        <f>TEXT(Hospital_Emergency_Room_Data[[#This Row],[Patient Admission Date]],"mmm")</f>
        <v>Nov</v>
      </c>
      <c r="E437">
        <f>YEAR(Hospital_Emergency_Room_Data[[#This Row],[Patient Admission Date]])</f>
        <v>2023</v>
      </c>
      <c r="F437" s="2">
        <v>0.16458333333333333</v>
      </c>
      <c r="G437" s="8" t="str">
        <f>TEXT(Hospital_Emergency_Room_Data[[#This Row],[Patient Admission Date]],"dddd")</f>
        <v>Monday</v>
      </c>
      <c r="H437" t="s">
        <v>41</v>
      </c>
      <c r="I437">
        <v>7</v>
      </c>
      <c r="J437" s="5" t="s">
        <v>9221</v>
      </c>
      <c r="K437" t="s">
        <v>21</v>
      </c>
      <c r="L437" t="s">
        <v>9281</v>
      </c>
      <c r="M437" t="s">
        <v>9209</v>
      </c>
      <c r="O437">
        <v>46</v>
      </c>
      <c r="P437" t="s">
        <v>9225</v>
      </c>
      <c r="Q437">
        <v>20</v>
      </c>
      <c r="R437">
        <v>3</v>
      </c>
      <c r="S437" t="s">
        <v>9258</v>
      </c>
      <c r="T437" t="s">
        <v>9262</v>
      </c>
      <c r="U437" t="s">
        <v>9283</v>
      </c>
      <c r="V437" t="str" cm="1">
        <f t="array" ref="V437">_xlfn.IFS(Hospital_Emergency_Room_Data[[#This Row],[Day]]&lt;=10,"Start(1-10)",Hospital_Emergency_Room_Data[[#This Row],[Day]]&lt;=20,"Middle(11-20)",Hospital_Emergency_Room_Data[[#This Row],[Day]]&gt;20,"End(21-30)")</f>
        <v>Middle(11-20)</v>
      </c>
    </row>
    <row r="438" spans="1:22">
      <c r="A438">
        <v>357728460</v>
      </c>
      <c r="B438" t="s">
        <v>459</v>
      </c>
      <c r="C438" s="1">
        <v>45047</v>
      </c>
      <c r="D438" t="str">
        <f>TEXT(Hospital_Emergency_Room_Data[[#This Row],[Patient Admission Date]],"mmm")</f>
        <v>May</v>
      </c>
      <c r="E438">
        <f>YEAR(Hospital_Emergency_Room_Data[[#This Row],[Patient Admission Date]])</f>
        <v>2023</v>
      </c>
      <c r="F438" s="2">
        <v>0.29236111111111113</v>
      </c>
      <c r="G438" s="8" t="str">
        <f>TEXT(Hospital_Emergency_Room_Data[[#This Row],[Patient Admission Date]],"dddd")</f>
        <v>Monday</v>
      </c>
      <c r="H438" t="s">
        <v>41</v>
      </c>
      <c r="I438">
        <v>56</v>
      </c>
      <c r="J438" s="5" t="s">
        <v>9219</v>
      </c>
      <c r="K438" t="s">
        <v>21</v>
      </c>
      <c r="L438" t="s">
        <v>9281</v>
      </c>
      <c r="M438" t="s">
        <v>9210</v>
      </c>
      <c r="O438">
        <v>56</v>
      </c>
      <c r="P438" t="s">
        <v>9225</v>
      </c>
      <c r="Q438">
        <v>1</v>
      </c>
      <c r="R438">
        <v>7</v>
      </c>
      <c r="S438" t="s">
        <v>9255</v>
      </c>
      <c r="T438" t="s">
        <v>9263</v>
      </c>
      <c r="U438" t="s">
        <v>9283</v>
      </c>
      <c r="V438" t="str" cm="1">
        <f t="array" ref="V438">_xlfn.IFS(Hospital_Emergency_Room_Data[[#This Row],[Day]]&lt;=10,"Start(1-10)",Hospital_Emergency_Room_Data[[#This Row],[Day]]&lt;=20,"Middle(11-20)",Hospital_Emergency_Room_Data[[#This Row],[Day]]&gt;20,"End(21-30)")</f>
        <v>Start(1-10)</v>
      </c>
    </row>
    <row r="439" spans="1:22">
      <c r="A439">
        <v>241067024</v>
      </c>
      <c r="B439" t="s">
        <v>460</v>
      </c>
      <c r="C439" s="1">
        <v>45200</v>
      </c>
      <c r="D439" t="str">
        <f>TEXT(Hospital_Emergency_Room_Data[[#This Row],[Patient Admission Date]],"mmm")</f>
        <v>Oct</v>
      </c>
      <c r="E439">
        <f>YEAR(Hospital_Emergency_Room_Data[[#This Row],[Patient Admission Date]])</f>
        <v>2023</v>
      </c>
      <c r="F439" s="2">
        <v>0.65555555555555556</v>
      </c>
      <c r="G439" s="8" t="str">
        <f>TEXT(Hospital_Emergency_Room_Data[[#This Row],[Patient Admission Date]],"dddd")</f>
        <v>Sunday</v>
      </c>
      <c r="H439" t="s">
        <v>41</v>
      </c>
      <c r="I439">
        <v>19</v>
      </c>
      <c r="J439" s="5" t="s">
        <v>9220</v>
      </c>
      <c r="K439" t="s">
        <v>12</v>
      </c>
      <c r="L439" t="s">
        <v>36</v>
      </c>
      <c r="M439" t="s">
        <v>9210</v>
      </c>
      <c r="N439">
        <v>1</v>
      </c>
      <c r="O439">
        <v>60</v>
      </c>
      <c r="P439" t="s">
        <v>9225</v>
      </c>
      <c r="Q439">
        <v>1</v>
      </c>
      <c r="R439">
        <v>15</v>
      </c>
      <c r="S439" t="s">
        <v>9257</v>
      </c>
      <c r="T439" t="s">
        <v>9263</v>
      </c>
      <c r="U439" t="s">
        <v>9283</v>
      </c>
      <c r="V439" t="str" cm="1">
        <f t="array" ref="V439">_xlfn.IFS(Hospital_Emergency_Room_Data[[#This Row],[Day]]&lt;=10,"Start(1-10)",Hospital_Emergency_Room_Data[[#This Row],[Day]]&lt;=20,"Middle(11-20)",Hospital_Emergency_Room_Data[[#This Row],[Day]]&gt;20,"End(21-30)")</f>
        <v>Start(1-10)</v>
      </c>
    </row>
    <row r="440" spans="1:22">
      <c r="A440">
        <v>618102399</v>
      </c>
      <c r="B440" t="s">
        <v>461</v>
      </c>
      <c r="C440" s="1">
        <v>45234</v>
      </c>
      <c r="D440" t="str">
        <f>TEXT(Hospital_Emergency_Room_Data[[#This Row],[Patient Admission Date]],"mmm")</f>
        <v>Nov</v>
      </c>
      <c r="E440">
        <f>YEAR(Hospital_Emergency_Room_Data[[#This Row],[Patient Admission Date]])</f>
        <v>2023</v>
      </c>
      <c r="F440" s="2">
        <v>0.15138888888888888</v>
      </c>
      <c r="G440" s="8" t="str">
        <f>TEXT(Hospital_Emergency_Room_Data[[#This Row],[Patient Admission Date]],"dddd")</f>
        <v>Saturday</v>
      </c>
      <c r="H440" t="s">
        <v>9208</v>
      </c>
      <c r="I440">
        <v>30</v>
      </c>
      <c r="J440" s="5" t="s">
        <v>9223</v>
      </c>
      <c r="K440" t="s">
        <v>21</v>
      </c>
      <c r="L440" t="s">
        <v>36</v>
      </c>
      <c r="M440" t="s">
        <v>9209</v>
      </c>
      <c r="N440">
        <v>0</v>
      </c>
      <c r="O440">
        <v>40</v>
      </c>
      <c r="P440" t="s">
        <v>9225</v>
      </c>
      <c r="Q440">
        <v>4</v>
      </c>
      <c r="R440">
        <v>3</v>
      </c>
      <c r="S440" t="s">
        <v>9258</v>
      </c>
      <c r="T440" t="s">
        <v>9263</v>
      </c>
      <c r="U440" t="s">
        <v>9300</v>
      </c>
      <c r="V440" t="str" cm="1">
        <f t="array" ref="V440">_xlfn.IFS(Hospital_Emergency_Room_Data[[#This Row],[Day]]&lt;=10,"Start(1-10)",Hospital_Emergency_Room_Data[[#This Row],[Day]]&lt;=20,"Middle(11-20)",Hospital_Emergency_Room_Data[[#This Row],[Day]]&gt;20,"End(21-30)")</f>
        <v>Start(1-10)</v>
      </c>
    </row>
    <row r="441" spans="1:22">
      <c r="A441">
        <v>242260614</v>
      </c>
      <c r="B441" t="s">
        <v>462</v>
      </c>
      <c r="C441" s="1">
        <v>45343</v>
      </c>
      <c r="D441" t="str">
        <f>TEXT(Hospital_Emergency_Room_Data[[#This Row],[Patient Admission Date]],"mmm")</f>
        <v>Feb</v>
      </c>
      <c r="E441">
        <f>YEAR(Hospital_Emergency_Room_Data[[#This Row],[Patient Admission Date]])</f>
        <v>2024</v>
      </c>
      <c r="F441" s="2">
        <v>0.31111111111111112</v>
      </c>
      <c r="G441" s="8" t="str">
        <f>TEXT(Hospital_Emergency_Room_Data[[#This Row],[Patient Admission Date]],"dddd")</f>
        <v>Wednesday</v>
      </c>
      <c r="H441" t="s">
        <v>9208</v>
      </c>
      <c r="I441">
        <v>59</v>
      </c>
      <c r="J441" s="5" t="s">
        <v>9219</v>
      </c>
      <c r="K441" t="s">
        <v>12</v>
      </c>
      <c r="L441" t="s">
        <v>9281</v>
      </c>
      <c r="M441" t="s">
        <v>9210</v>
      </c>
      <c r="O441">
        <v>50</v>
      </c>
      <c r="P441" t="s">
        <v>9225</v>
      </c>
      <c r="Q441">
        <v>21</v>
      </c>
      <c r="R441">
        <v>7</v>
      </c>
      <c r="S441" t="s">
        <v>9255</v>
      </c>
      <c r="T441" t="s">
        <v>9262</v>
      </c>
      <c r="U441" t="s">
        <v>9283</v>
      </c>
      <c r="V441" t="str" cm="1">
        <f t="array" ref="V441">_xlfn.IFS(Hospital_Emergency_Room_Data[[#This Row],[Day]]&lt;=10,"Start(1-10)",Hospital_Emergency_Room_Data[[#This Row],[Day]]&lt;=20,"Middle(11-20)",Hospital_Emergency_Room_Data[[#This Row],[Day]]&gt;20,"End(21-30)")</f>
        <v>End(21-30)</v>
      </c>
    </row>
    <row r="442" spans="1:22">
      <c r="A442">
        <v>344603150</v>
      </c>
      <c r="B442" t="s">
        <v>463</v>
      </c>
      <c r="C442" s="1">
        <v>45326</v>
      </c>
      <c r="D442" t="str">
        <f>TEXT(Hospital_Emergency_Room_Data[[#This Row],[Patient Admission Date]],"mmm")</f>
        <v>Feb</v>
      </c>
      <c r="E442">
        <f>YEAR(Hospital_Emergency_Room_Data[[#This Row],[Patient Admission Date]])</f>
        <v>2024</v>
      </c>
      <c r="F442" s="2">
        <v>0.57847222222222228</v>
      </c>
      <c r="G442" s="8" t="str">
        <f>TEXT(Hospital_Emergency_Room_Data[[#This Row],[Patient Admission Date]],"dddd")</f>
        <v>Sunday</v>
      </c>
      <c r="H442" t="s">
        <v>9208</v>
      </c>
      <c r="I442">
        <v>15</v>
      </c>
      <c r="J442" s="5" t="s">
        <v>9220</v>
      </c>
      <c r="K442" t="s">
        <v>12</v>
      </c>
      <c r="L442" t="s">
        <v>13</v>
      </c>
      <c r="M442" t="s">
        <v>9210</v>
      </c>
      <c r="O442">
        <v>16</v>
      </c>
      <c r="P442" t="s">
        <v>9226</v>
      </c>
      <c r="Q442">
        <v>4</v>
      </c>
      <c r="R442">
        <v>13</v>
      </c>
      <c r="S442" t="s">
        <v>9257</v>
      </c>
      <c r="T442" t="s">
        <v>9263</v>
      </c>
      <c r="U442" t="s">
        <v>9282</v>
      </c>
      <c r="V442" t="str" cm="1">
        <f t="array" ref="V442">_xlfn.IFS(Hospital_Emergency_Room_Data[[#This Row],[Day]]&lt;=10,"Start(1-10)",Hospital_Emergency_Room_Data[[#This Row],[Day]]&lt;=20,"Middle(11-20)",Hospital_Emergency_Room_Data[[#This Row],[Day]]&gt;20,"End(21-30)")</f>
        <v>Start(1-10)</v>
      </c>
    </row>
    <row r="443" spans="1:22">
      <c r="A443">
        <v>207523908</v>
      </c>
      <c r="B443" t="s">
        <v>464</v>
      </c>
      <c r="C443" s="1">
        <v>45249</v>
      </c>
      <c r="D443" t="str">
        <f>TEXT(Hospital_Emergency_Room_Data[[#This Row],[Patient Admission Date]],"mmm")</f>
        <v>Nov</v>
      </c>
      <c r="E443">
        <f>YEAR(Hospital_Emergency_Room_Data[[#This Row],[Patient Admission Date]])</f>
        <v>2023</v>
      </c>
      <c r="F443" s="2">
        <v>0.59652777777777777</v>
      </c>
      <c r="G443" s="8" t="str">
        <f>TEXT(Hospital_Emergency_Room_Data[[#This Row],[Patient Admission Date]],"dddd")</f>
        <v>Sunday</v>
      </c>
      <c r="H443" t="s">
        <v>41</v>
      </c>
      <c r="I443">
        <v>20</v>
      </c>
      <c r="J443" s="5" t="s">
        <v>9220</v>
      </c>
      <c r="K443" t="s">
        <v>8</v>
      </c>
      <c r="L443" t="s">
        <v>16</v>
      </c>
      <c r="M443" t="s">
        <v>9210</v>
      </c>
      <c r="N443">
        <v>7</v>
      </c>
      <c r="O443">
        <v>33</v>
      </c>
      <c r="P443" t="s">
        <v>9225</v>
      </c>
      <c r="Q443">
        <v>19</v>
      </c>
      <c r="R443">
        <v>14</v>
      </c>
      <c r="S443" t="s">
        <v>9257</v>
      </c>
      <c r="T443" t="s">
        <v>9262</v>
      </c>
      <c r="U443" t="s">
        <v>9300</v>
      </c>
      <c r="V443" t="str" cm="1">
        <f t="array" ref="V443">_xlfn.IFS(Hospital_Emergency_Room_Data[[#This Row],[Day]]&lt;=10,"Start(1-10)",Hospital_Emergency_Room_Data[[#This Row],[Day]]&lt;=20,"Middle(11-20)",Hospital_Emergency_Room_Data[[#This Row],[Day]]&gt;20,"End(21-30)")</f>
        <v>Middle(11-20)</v>
      </c>
    </row>
    <row r="444" spans="1:22">
      <c r="A444">
        <v>288280528</v>
      </c>
      <c r="B444" t="s">
        <v>465</v>
      </c>
      <c r="C444" s="1">
        <v>45284</v>
      </c>
      <c r="D444" t="str">
        <f>TEXT(Hospital_Emergency_Room_Data[[#This Row],[Patient Admission Date]],"mmm")</f>
        <v>Dec</v>
      </c>
      <c r="E444">
        <f>YEAR(Hospital_Emergency_Room_Data[[#This Row],[Patient Admission Date]])</f>
        <v>2023</v>
      </c>
      <c r="F444" s="2">
        <v>0.55833333333333335</v>
      </c>
      <c r="G444" s="8" t="str">
        <f>TEXT(Hospital_Emergency_Room_Data[[#This Row],[Patient Admission Date]],"dddd")</f>
        <v>Sunday</v>
      </c>
      <c r="H444" t="s">
        <v>9208</v>
      </c>
      <c r="I444">
        <v>73</v>
      </c>
      <c r="J444" s="5" t="s">
        <v>9222</v>
      </c>
      <c r="K444" t="s">
        <v>21</v>
      </c>
      <c r="L444" t="s">
        <v>9281</v>
      </c>
      <c r="M444" t="s">
        <v>9209</v>
      </c>
      <c r="O444">
        <v>47</v>
      </c>
      <c r="P444" t="s">
        <v>9225</v>
      </c>
      <c r="Q444">
        <v>24</v>
      </c>
      <c r="R444">
        <v>13</v>
      </c>
      <c r="S444" t="s">
        <v>9257</v>
      </c>
      <c r="T444" t="s">
        <v>9264</v>
      </c>
      <c r="U444" t="s">
        <v>9283</v>
      </c>
      <c r="V444" t="str" cm="1">
        <f t="array" ref="V444">_xlfn.IFS(Hospital_Emergency_Room_Data[[#This Row],[Day]]&lt;=10,"Start(1-10)",Hospital_Emergency_Room_Data[[#This Row],[Day]]&lt;=20,"Middle(11-20)",Hospital_Emergency_Room_Data[[#This Row],[Day]]&gt;20,"End(21-30)")</f>
        <v>End(21-30)</v>
      </c>
    </row>
    <row r="445" spans="1:22">
      <c r="A445">
        <v>596315134</v>
      </c>
      <c r="B445" t="s">
        <v>466</v>
      </c>
      <c r="C445" s="1">
        <v>45434</v>
      </c>
      <c r="D445" t="str">
        <f>TEXT(Hospital_Emergency_Room_Data[[#This Row],[Patient Admission Date]],"mmm")</f>
        <v>May</v>
      </c>
      <c r="E445">
        <f>YEAR(Hospital_Emergency_Room_Data[[#This Row],[Patient Admission Date]])</f>
        <v>2024</v>
      </c>
      <c r="F445" s="2">
        <v>0.57916666666666672</v>
      </c>
      <c r="G445" s="8" t="str">
        <f>TEXT(Hospital_Emergency_Room_Data[[#This Row],[Patient Admission Date]],"dddd")</f>
        <v>Wednesday</v>
      </c>
      <c r="H445" t="s">
        <v>41</v>
      </c>
      <c r="I445">
        <v>1</v>
      </c>
      <c r="J445" s="5" t="s">
        <v>9218</v>
      </c>
      <c r="K445" t="s">
        <v>32</v>
      </c>
      <c r="L445" t="s">
        <v>9281</v>
      </c>
      <c r="M445" t="s">
        <v>9210</v>
      </c>
      <c r="O445">
        <v>21</v>
      </c>
      <c r="P445" t="s">
        <v>9226</v>
      </c>
      <c r="Q445">
        <v>22</v>
      </c>
      <c r="R445">
        <v>13</v>
      </c>
      <c r="S445" t="s">
        <v>9257</v>
      </c>
      <c r="T445" t="s">
        <v>9264</v>
      </c>
      <c r="U445" t="s">
        <v>9282</v>
      </c>
      <c r="V445" t="str" cm="1">
        <f t="array" ref="V445">_xlfn.IFS(Hospital_Emergency_Room_Data[[#This Row],[Day]]&lt;=10,"Start(1-10)",Hospital_Emergency_Room_Data[[#This Row],[Day]]&lt;=20,"Middle(11-20)",Hospital_Emergency_Room_Data[[#This Row],[Day]]&gt;20,"End(21-30)")</f>
        <v>End(21-30)</v>
      </c>
    </row>
    <row r="446" spans="1:22">
      <c r="A446">
        <v>353445247</v>
      </c>
      <c r="B446" t="s">
        <v>467</v>
      </c>
      <c r="C446" s="1">
        <v>45132</v>
      </c>
      <c r="D446" t="str">
        <f>TEXT(Hospital_Emergency_Room_Data[[#This Row],[Patient Admission Date]],"mmm")</f>
        <v>Jul</v>
      </c>
      <c r="E446">
        <f>YEAR(Hospital_Emergency_Room_Data[[#This Row],[Patient Admission Date]])</f>
        <v>2023</v>
      </c>
      <c r="F446" s="2">
        <v>0.96944444444444444</v>
      </c>
      <c r="G446" s="8" t="str">
        <f>TEXT(Hospital_Emergency_Room_Data[[#This Row],[Patient Admission Date]],"dddd")</f>
        <v>Tuesday</v>
      </c>
      <c r="H446" t="s">
        <v>9208</v>
      </c>
      <c r="I446">
        <v>11</v>
      </c>
      <c r="J446" s="5" t="s">
        <v>9221</v>
      </c>
      <c r="K446" t="s">
        <v>29</v>
      </c>
      <c r="L446" t="s">
        <v>9281</v>
      </c>
      <c r="M446" t="s">
        <v>9209</v>
      </c>
      <c r="N446">
        <v>7</v>
      </c>
      <c r="O446">
        <v>58</v>
      </c>
      <c r="P446" t="s">
        <v>9225</v>
      </c>
      <c r="Q446">
        <v>25</v>
      </c>
      <c r="R446">
        <v>23</v>
      </c>
      <c r="S446" t="s">
        <v>9256</v>
      </c>
      <c r="T446" t="s">
        <v>9264</v>
      </c>
      <c r="U446" t="s">
        <v>9283</v>
      </c>
      <c r="V446" t="str" cm="1">
        <f t="array" ref="V446">_xlfn.IFS(Hospital_Emergency_Room_Data[[#This Row],[Day]]&lt;=10,"Start(1-10)",Hospital_Emergency_Room_Data[[#This Row],[Day]]&lt;=20,"Middle(11-20)",Hospital_Emergency_Room_Data[[#This Row],[Day]]&gt;20,"End(21-30)")</f>
        <v>End(21-30)</v>
      </c>
    </row>
    <row r="447" spans="1:22">
      <c r="A447">
        <v>636332409</v>
      </c>
      <c r="B447" t="s">
        <v>468</v>
      </c>
      <c r="C447" s="1">
        <v>45274</v>
      </c>
      <c r="D447" t="str">
        <f>TEXT(Hospital_Emergency_Room_Data[[#This Row],[Patient Admission Date]],"mmm")</f>
        <v>Dec</v>
      </c>
      <c r="E447">
        <f>YEAR(Hospital_Emergency_Room_Data[[#This Row],[Patient Admission Date]])</f>
        <v>2023</v>
      </c>
      <c r="F447" s="2">
        <v>0</v>
      </c>
      <c r="G447" s="8" t="str">
        <f>TEXT(Hospital_Emergency_Room_Data[[#This Row],[Patient Admission Date]],"dddd")</f>
        <v>Thursday</v>
      </c>
      <c r="H447" t="s">
        <v>41</v>
      </c>
      <c r="I447">
        <v>57</v>
      </c>
      <c r="J447" s="5" t="s">
        <v>9219</v>
      </c>
      <c r="K447" t="s">
        <v>32</v>
      </c>
      <c r="L447" t="s">
        <v>13</v>
      </c>
      <c r="M447" t="s">
        <v>9209</v>
      </c>
      <c r="O447">
        <v>41</v>
      </c>
      <c r="P447" t="s">
        <v>9225</v>
      </c>
      <c r="Q447">
        <v>14</v>
      </c>
      <c r="R447">
        <v>0</v>
      </c>
      <c r="S447" t="s">
        <v>9258</v>
      </c>
      <c r="T447" t="s">
        <v>9265</v>
      </c>
      <c r="U447" t="s">
        <v>9300</v>
      </c>
      <c r="V447" t="str" cm="1">
        <f t="array" ref="V447">_xlfn.IFS(Hospital_Emergency_Room_Data[[#This Row],[Day]]&lt;=10,"Start(1-10)",Hospital_Emergency_Room_Data[[#This Row],[Day]]&lt;=20,"Middle(11-20)",Hospital_Emergency_Room_Data[[#This Row],[Day]]&gt;20,"End(21-30)")</f>
        <v>Middle(11-20)</v>
      </c>
    </row>
    <row r="448" spans="1:22">
      <c r="A448">
        <v>411404241</v>
      </c>
      <c r="B448" t="s">
        <v>469</v>
      </c>
      <c r="C448" s="1">
        <v>45076</v>
      </c>
      <c r="D448" t="str">
        <f>TEXT(Hospital_Emergency_Room_Data[[#This Row],[Patient Admission Date]],"mmm")</f>
        <v>May</v>
      </c>
      <c r="E448">
        <f>YEAR(Hospital_Emergency_Room_Data[[#This Row],[Patient Admission Date]])</f>
        <v>2023</v>
      </c>
      <c r="F448" s="2">
        <v>0.43194444444444446</v>
      </c>
      <c r="G448" s="8" t="str">
        <f>TEXT(Hospital_Emergency_Room_Data[[#This Row],[Patient Admission Date]],"dddd")</f>
        <v>Tuesday</v>
      </c>
      <c r="H448" t="s">
        <v>41</v>
      </c>
      <c r="I448">
        <v>62</v>
      </c>
      <c r="J448" s="5" t="s">
        <v>9217</v>
      </c>
      <c r="K448" t="s">
        <v>18</v>
      </c>
      <c r="L448" t="s">
        <v>13</v>
      </c>
      <c r="M448" t="s">
        <v>9210</v>
      </c>
      <c r="O448">
        <v>49</v>
      </c>
      <c r="P448" t="s">
        <v>9225</v>
      </c>
      <c r="Q448">
        <v>30</v>
      </c>
      <c r="R448">
        <v>10</v>
      </c>
      <c r="S448" t="s">
        <v>9255</v>
      </c>
      <c r="T448" t="s">
        <v>9264</v>
      </c>
      <c r="U448" t="s">
        <v>9283</v>
      </c>
      <c r="V448" t="str" cm="1">
        <f t="array" ref="V448">_xlfn.IFS(Hospital_Emergency_Room_Data[[#This Row],[Day]]&lt;=10,"Start(1-10)",Hospital_Emergency_Room_Data[[#This Row],[Day]]&lt;=20,"Middle(11-20)",Hospital_Emergency_Room_Data[[#This Row],[Day]]&gt;20,"End(21-30)")</f>
        <v>End(21-30)</v>
      </c>
    </row>
    <row r="449" spans="1:22">
      <c r="A449">
        <v>451179647</v>
      </c>
      <c r="B449" t="s">
        <v>470</v>
      </c>
      <c r="C449" s="1">
        <v>45244</v>
      </c>
      <c r="D449" t="str">
        <f>TEXT(Hospital_Emergency_Room_Data[[#This Row],[Patient Admission Date]],"mmm")</f>
        <v>Nov</v>
      </c>
      <c r="E449">
        <f>YEAR(Hospital_Emergency_Room_Data[[#This Row],[Patient Admission Date]])</f>
        <v>2023</v>
      </c>
      <c r="F449" s="2">
        <v>0.17708333333333334</v>
      </c>
      <c r="G449" s="8" t="str">
        <f>TEXT(Hospital_Emergency_Room_Data[[#This Row],[Patient Admission Date]],"dddd")</f>
        <v>Tuesday</v>
      </c>
      <c r="H449" t="s">
        <v>9208</v>
      </c>
      <c r="I449">
        <v>1</v>
      </c>
      <c r="J449" s="5" t="s">
        <v>9218</v>
      </c>
      <c r="K449" t="s">
        <v>32</v>
      </c>
      <c r="L449" t="s">
        <v>16</v>
      </c>
      <c r="M449" t="s">
        <v>9209</v>
      </c>
      <c r="O449">
        <v>36</v>
      </c>
      <c r="P449" t="s">
        <v>9225</v>
      </c>
      <c r="Q449">
        <v>14</v>
      </c>
      <c r="R449">
        <v>4</v>
      </c>
      <c r="S449" t="s">
        <v>9258</v>
      </c>
      <c r="T449" t="s">
        <v>9265</v>
      </c>
      <c r="U449" t="s">
        <v>9300</v>
      </c>
      <c r="V449" t="str" cm="1">
        <f t="array" ref="V449">_xlfn.IFS(Hospital_Emergency_Room_Data[[#This Row],[Day]]&lt;=10,"Start(1-10)",Hospital_Emergency_Room_Data[[#This Row],[Day]]&lt;=20,"Middle(11-20)",Hospital_Emergency_Room_Data[[#This Row],[Day]]&gt;20,"End(21-30)")</f>
        <v>Middle(11-20)</v>
      </c>
    </row>
    <row r="450" spans="1:22">
      <c r="A450">
        <v>733310767</v>
      </c>
      <c r="B450" t="s">
        <v>471</v>
      </c>
      <c r="C450" s="1">
        <v>45373</v>
      </c>
      <c r="D450" t="str">
        <f>TEXT(Hospital_Emergency_Room_Data[[#This Row],[Patient Admission Date]],"mmm")</f>
        <v>Mar</v>
      </c>
      <c r="E450">
        <f>YEAR(Hospital_Emergency_Room_Data[[#This Row],[Patient Admission Date]])</f>
        <v>2024</v>
      </c>
      <c r="F450" s="2">
        <v>0.51388888888888884</v>
      </c>
      <c r="G450" s="8" t="str">
        <f>TEXT(Hospital_Emergency_Room_Data[[#This Row],[Patient Admission Date]],"dddd")</f>
        <v>Friday</v>
      </c>
      <c r="H450" t="s">
        <v>9208</v>
      </c>
      <c r="I450">
        <v>53</v>
      </c>
      <c r="J450" s="5" t="s">
        <v>9219</v>
      </c>
      <c r="K450" t="s">
        <v>18</v>
      </c>
      <c r="L450" t="s">
        <v>9281</v>
      </c>
      <c r="M450" t="s">
        <v>9210</v>
      </c>
      <c r="O450">
        <v>29</v>
      </c>
      <c r="P450" t="s">
        <v>9226</v>
      </c>
      <c r="Q450">
        <v>22</v>
      </c>
      <c r="R450">
        <v>12</v>
      </c>
      <c r="S450" t="s">
        <v>9257</v>
      </c>
      <c r="T450" t="s">
        <v>9264</v>
      </c>
      <c r="U450" t="s">
        <v>9282</v>
      </c>
      <c r="V450" t="str" cm="1">
        <f t="array" ref="V450">_xlfn.IFS(Hospital_Emergency_Room_Data[[#This Row],[Day]]&lt;=10,"Start(1-10)",Hospital_Emergency_Room_Data[[#This Row],[Day]]&lt;=20,"Middle(11-20)",Hospital_Emergency_Room_Data[[#This Row],[Day]]&gt;20,"End(21-30)")</f>
        <v>End(21-30)</v>
      </c>
    </row>
    <row r="451" spans="1:22">
      <c r="A451">
        <v>511190295</v>
      </c>
      <c r="B451" t="s">
        <v>472</v>
      </c>
      <c r="C451" s="1">
        <v>45136</v>
      </c>
      <c r="D451" t="str">
        <f>TEXT(Hospital_Emergency_Room_Data[[#This Row],[Patient Admission Date]],"mmm")</f>
        <v>Jul</v>
      </c>
      <c r="E451">
        <f>YEAR(Hospital_Emergency_Room_Data[[#This Row],[Patient Admission Date]])</f>
        <v>2023</v>
      </c>
      <c r="F451" s="2">
        <v>0.12361111111111112</v>
      </c>
      <c r="G451" s="8" t="str">
        <f>TEXT(Hospital_Emergency_Room_Data[[#This Row],[Patient Admission Date]],"dddd")</f>
        <v>Saturday</v>
      </c>
      <c r="H451" t="s">
        <v>9208</v>
      </c>
      <c r="I451">
        <v>28</v>
      </c>
      <c r="J451" s="5" t="s">
        <v>9220</v>
      </c>
      <c r="K451" t="s">
        <v>29</v>
      </c>
      <c r="L451" t="s">
        <v>13</v>
      </c>
      <c r="M451" t="s">
        <v>9209</v>
      </c>
      <c r="O451">
        <v>45</v>
      </c>
      <c r="P451" t="s">
        <v>9225</v>
      </c>
      <c r="Q451">
        <v>29</v>
      </c>
      <c r="R451">
        <v>2</v>
      </c>
      <c r="S451" t="s">
        <v>9258</v>
      </c>
      <c r="T451" t="s">
        <v>9264</v>
      </c>
      <c r="U451" t="s">
        <v>9300</v>
      </c>
      <c r="V451" t="str" cm="1">
        <f t="array" ref="V451">_xlfn.IFS(Hospital_Emergency_Room_Data[[#This Row],[Day]]&lt;=10,"Start(1-10)",Hospital_Emergency_Room_Data[[#This Row],[Day]]&lt;=20,"Middle(11-20)",Hospital_Emergency_Room_Data[[#This Row],[Day]]&gt;20,"End(21-30)")</f>
        <v>End(21-30)</v>
      </c>
    </row>
    <row r="452" spans="1:22">
      <c r="A452">
        <v>603469977</v>
      </c>
      <c r="B452" t="s">
        <v>473</v>
      </c>
      <c r="C452" s="1">
        <v>45563</v>
      </c>
      <c r="D452" t="str">
        <f>TEXT(Hospital_Emergency_Room_Data[[#This Row],[Patient Admission Date]],"mmm")</f>
        <v>Sep</v>
      </c>
      <c r="E452">
        <f>YEAR(Hospital_Emergency_Room_Data[[#This Row],[Patient Admission Date]])</f>
        <v>2024</v>
      </c>
      <c r="F452" s="2">
        <v>0.74513888888888891</v>
      </c>
      <c r="G452" s="8" t="str">
        <f>TEXT(Hospital_Emergency_Room_Data[[#This Row],[Patient Admission Date]],"dddd")</f>
        <v>Saturday</v>
      </c>
      <c r="H452" t="s">
        <v>41</v>
      </c>
      <c r="I452">
        <v>49</v>
      </c>
      <c r="J452" s="5" t="s">
        <v>9219</v>
      </c>
      <c r="K452" t="s">
        <v>12</v>
      </c>
      <c r="L452" t="s">
        <v>9281</v>
      </c>
      <c r="M452" t="s">
        <v>9210</v>
      </c>
      <c r="O452">
        <v>15</v>
      </c>
      <c r="P452" t="s">
        <v>9226</v>
      </c>
      <c r="Q452">
        <v>28</v>
      </c>
      <c r="R452">
        <v>17</v>
      </c>
      <c r="S452" t="s">
        <v>9257</v>
      </c>
      <c r="T452" t="s">
        <v>9264</v>
      </c>
      <c r="U452" t="s">
        <v>9282</v>
      </c>
      <c r="V452" t="str" cm="1">
        <f t="array" ref="V452">_xlfn.IFS(Hospital_Emergency_Room_Data[[#This Row],[Day]]&lt;=10,"Start(1-10)",Hospital_Emergency_Room_Data[[#This Row],[Day]]&lt;=20,"Middle(11-20)",Hospital_Emergency_Room_Data[[#This Row],[Day]]&gt;20,"End(21-30)")</f>
        <v>End(21-30)</v>
      </c>
    </row>
    <row r="453" spans="1:22">
      <c r="A453">
        <v>477574070</v>
      </c>
      <c r="B453" t="s">
        <v>474</v>
      </c>
      <c r="C453" s="1">
        <v>45034</v>
      </c>
      <c r="D453" t="str">
        <f>TEXT(Hospital_Emergency_Room_Data[[#This Row],[Patient Admission Date]],"mmm")</f>
        <v>Apr</v>
      </c>
      <c r="E453">
        <f>YEAR(Hospital_Emergency_Room_Data[[#This Row],[Patient Admission Date]])</f>
        <v>2023</v>
      </c>
      <c r="F453" s="2">
        <v>0.19791666666666666</v>
      </c>
      <c r="G453" s="8" t="str">
        <f>TEXT(Hospital_Emergency_Room_Data[[#This Row],[Patient Admission Date]],"dddd")</f>
        <v>Tuesday</v>
      </c>
      <c r="H453" t="s">
        <v>9208</v>
      </c>
      <c r="I453">
        <v>57</v>
      </c>
      <c r="J453" s="5" t="s">
        <v>9219</v>
      </c>
      <c r="K453" t="s">
        <v>12</v>
      </c>
      <c r="L453" t="s">
        <v>9281</v>
      </c>
      <c r="M453" t="s">
        <v>9210</v>
      </c>
      <c r="N453">
        <v>2</v>
      </c>
      <c r="O453">
        <v>33</v>
      </c>
      <c r="P453" t="s">
        <v>9225</v>
      </c>
      <c r="Q453">
        <v>18</v>
      </c>
      <c r="R453">
        <v>4</v>
      </c>
      <c r="S453" t="s">
        <v>9258</v>
      </c>
      <c r="T453" t="s">
        <v>9262</v>
      </c>
      <c r="U453" t="s">
        <v>9300</v>
      </c>
      <c r="V453" t="str" cm="1">
        <f t="array" ref="V453">_xlfn.IFS(Hospital_Emergency_Room_Data[[#This Row],[Day]]&lt;=10,"Start(1-10)",Hospital_Emergency_Room_Data[[#This Row],[Day]]&lt;=20,"Middle(11-20)",Hospital_Emergency_Room_Data[[#This Row],[Day]]&gt;20,"End(21-30)")</f>
        <v>Middle(11-20)</v>
      </c>
    </row>
    <row r="454" spans="1:22">
      <c r="A454">
        <v>632448851</v>
      </c>
      <c r="B454" t="s">
        <v>475</v>
      </c>
      <c r="C454" s="1">
        <v>45344</v>
      </c>
      <c r="D454" t="str">
        <f>TEXT(Hospital_Emergency_Room_Data[[#This Row],[Patient Admission Date]],"mmm")</f>
        <v>Feb</v>
      </c>
      <c r="E454">
        <f>YEAR(Hospital_Emergency_Room_Data[[#This Row],[Patient Admission Date]])</f>
        <v>2024</v>
      </c>
      <c r="F454" s="2">
        <v>0.67083333333333328</v>
      </c>
      <c r="G454" s="8" t="str">
        <f>TEXT(Hospital_Emergency_Room_Data[[#This Row],[Patient Admission Date]],"dddd")</f>
        <v>Thursday</v>
      </c>
      <c r="H454" t="s">
        <v>41</v>
      </c>
      <c r="I454">
        <v>32</v>
      </c>
      <c r="J454" s="5" t="s">
        <v>9223</v>
      </c>
      <c r="K454" t="s">
        <v>32</v>
      </c>
      <c r="L454" t="s">
        <v>13</v>
      </c>
      <c r="M454" t="s">
        <v>9210</v>
      </c>
      <c r="O454">
        <v>39</v>
      </c>
      <c r="P454" t="s">
        <v>9225</v>
      </c>
      <c r="Q454">
        <v>22</v>
      </c>
      <c r="R454">
        <v>16</v>
      </c>
      <c r="S454" t="s">
        <v>9257</v>
      </c>
      <c r="T454" t="s">
        <v>9264</v>
      </c>
      <c r="U454" t="s">
        <v>9300</v>
      </c>
      <c r="V454" t="str" cm="1">
        <f t="array" ref="V454">_xlfn.IFS(Hospital_Emergency_Room_Data[[#This Row],[Day]]&lt;=10,"Start(1-10)",Hospital_Emergency_Room_Data[[#This Row],[Day]]&lt;=20,"Middle(11-20)",Hospital_Emergency_Room_Data[[#This Row],[Day]]&gt;20,"End(21-30)")</f>
        <v>End(21-30)</v>
      </c>
    </row>
    <row r="455" spans="1:22">
      <c r="A455">
        <v>482146628</v>
      </c>
      <c r="B455" t="s">
        <v>476</v>
      </c>
      <c r="C455" s="1">
        <v>45276</v>
      </c>
      <c r="D455" t="str">
        <f>TEXT(Hospital_Emergency_Room_Data[[#This Row],[Patient Admission Date]],"mmm")</f>
        <v>Dec</v>
      </c>
      <c r="E455">
        <f>YEAR(Hospital_Emergency_Room_Data[[#This Row],[Patient Admission Date]])</f>
        <v>2023</v>
      </c>
      <c r="F455" s="2">
        <v>0.62638888888888888</v>
      </c>
      <c r="G455" s="8" t="str">
        <f>TEXT(Hospital_Emergency_Room_Data[[#This Row],[Patient Admission Date]],"dddd")</f>
        <v>Saturday</v>
      </c>
      <c r="H455" t="s">
        <v>9208</v>
      </c>
      <c r="I455">
        <v>50</v>
      </c>
      <c r="J455" s="5" t="s">
        <v>9219</v>
      </c>
      <c r="K455" t="s">
        <v>12</v>
      </c>
      <c r="L455" t="s">
        <v>9281</v>
      </c>
      <c r="M455" t="s">
        <v>9209</v>
      </c>
      <c r="O455">
        <v>52</v>
      </c>
      <c r="P455" t="s">
        <v>9225</v>
      </c>
      <c r="Q455">
        <v>16</v>
      </c>
      <c r="R455">
        <v>15</v>
      </c>
      <c r="S455" t="s">
        <v>9257</v>
      </c>
      <c r="T455" t="s">
        <v>9262</v>
      </c>
      <c r="U455" t="s">
        <v>9283</v>
      </c>
      <c r="V455" t="str" cm="1">
        <f t="array" ref="V455">_xlfn.IFS(Hospital_Emergency_Room_Data[[#This Row],[Day]]&lt;=10,"Start(1-10)",Hospital_Emergency_Room_Data[[#This Row],[Day]]&lt;=20,"Middle(11-20)",Hospital_Emergency_Room_Data[[#This Row],[Day]]&gt;20,"End(21-30)")</f>
        <v>Middle(11-20)</v>
      </c>
    </row>
    <row r="456" spans="1:22">
      <c r="A456">
        <v>500117409</v>
      </c>
      <c r="B456" t="s">
        <v>477</v>
      </c>
      <c r="C456" s="1">
        <v>45360</v>
      </c>
      <c r="D456" t="str">
        <f>TEXT(Hospital_Emergency_Room_Data[[#This Row],[Patient Admission Date]],"mmm")</f>
        <v>Mar</v>
      </c>
      <c r="E456">
        <f>YEAR(Hospital_Emergency_Room_Data[[#This Row],[Patient Admission Date]])</f>
        <v>2024</v>
      </c>
      <c r="F456" s="2">
        <v>0.70208333333333328</v>
      </c>
      <c r="G456" s="8" t="str">
        <f>TEXT(Hospital_Emergency_Room_Data[[#This Row],[Patient Admission Date]],"dddd")</f>
        <v>Saturday</v>
      </c>
      <c r="H456" t="s">
        <v>9208</v>
      </c>
      <c r="I456">
        <v>76</v>
      </c>
      <c r="J456" s="5" t="s">
        <v>9222</v>
      </c>
      <c r="K456" t="s">
        <v>8</v>
      </c>
      <c r="L456" t="s">
        <v>9281</v>
      </c>
      <c r="M456" t="s">
        <v>9210</v>
      </c>
      <c r="O456">
        <v>49</v>
      </c>
      <c r="P456" t="s">
        <v>9225</v>
      </c>
      <c r="Q456">
        <v>9</v>
      </c>
      <c r="R456">
        <v>16</v>
      </c>
      <c r="S456" t="s">
        <v>9257</v>
      </c>
      <c r="T456" t="s">
        <v>9265</v>
      </c>
      <c r="U456" t="s">
        <v>9283</v>
      </c>
      <c r="V456" t="str" cm="1">
        <f t="array" ref="V456">_xlfn.IFS(Hospital_Emergency_Room_Data[[#This Row],[Day]]&lt;=10,"Start(1-10)",Hospital_Emergency_Room_Data[[#This Row],[Day]]&lt;=20,"Middle(11-20)",Hospital_Emergency_Room_Data[[#This Row],[Day]]&gt;20,"End(21-30)")</f>
        <v>Start(1-10)</v>
      </c>
    </row>
    <row r="457" spans="1:22">
      <c r="A457">
        <v>340209334</v>
      </c>
      <c r="B457" t="s">
        <v>478</v>
      </c>
      <c r="C457" s="1">
        <v>45315</v>
      </c>
      <c r="D457" t="str">
        <f>TEXT(Hospital_Emergency_Room_Data[[#This Row],[Patient Admission Date]],"mmm")</f>
        <v>Jan</v>
      </c>
      <c r="E457">
        <f>YEAR(Hospital_Emergency_Room_Data[[#This Row],[Patient Admission Date]])</f>
        <v>2024</v>
      </c>
      <c r="F457" s="2">
        <v>0.1125</v>
      </c>
      <c r="G457" s="8" t="str">
        <f>TEXT(Hospital_Emergency_Room_Data[[#This Row],[Patient Admission Date]],"dddd")</f>
        <v>Wednesday</v>
      </c>
      <c r="H457" t="s">
        <v>41</v>
      </c>
      <c r="I457">
        <v>25</v>
      </c>
      <c r="J457" s="5" t="s">
        <v>9220</v>
      </c>
      <c r="K457" t="s">
        <v>21</v>
      </c>
      <c r="L457" t="s">
        <v>9281</v>
      </c>
      <c r="M457" t="s">
        <v>9210</v>
      </c>
      <c r="O457">
        <v>57</v>
      </c>
      <c r="P457" t="s">
        <v>9225</v>
      </c>
      <c r="Q457">
        <v>24</v>
      </c>
      <c r="R457">
        <v>2</v>
      </c>
      <c r="S457" t="s">
        <v>9258</v>
      </c>
      <c r="T457" t="s">
        <v>9264</v>
      </c>
      <c r="U457" t="s">
        <v>9283</v>
      </c>
      <c r="V457" t="str" cm="1">
        <f t="array" ref="V457">_xlfn.IFS(Hospital_Emergency_Room_Data[[#This Row],[Day]]&lt;=10,"Start(1-10)",Hospital_Emergency_Room_Data[[#This Row],[Day]]&lt;=20,"Middle(11-20)",Hospital_Emergency_Room_Data[[#This Row],[Day]]&gt;20,"End(21-30)")</f>
        <v>End(21-30)</v>
      </c>
    </row>
    <row r="458" spans="1:22">
      <c r="A458">
        <v>448517664</v>
      </c>
      <c r="B458" t="s">
        <v>479</v>
      </c>
      <c r="C458" s="1">
        <v>45206</v>
      </c>
      <c r="D458" t="str">
        <f>TEXT(Hospital_Emergency_Room_Data[[#This Row],[Patient Admission Date]],"mmm")</f>
        <v>Oct</v>
      </c>
      <c r="E458">
        <f>YEAR(Hospital_Emergency_Room_Data[[#This Row],[Patient Admission Date]])</f>
        <v>2023</v>
      </c>
      <c r="F458" s="2">
        <v>0.47013888888888888</v>
      </c>
      <c r="G458" s="8" t="str">
        <f>TEXT(Hospital_Emergency_Room_Data[[#This Row],[Patient Admission Date]],"dddd")</f>
        <v>Saturday</v>
      </c>
      <c r="H458" t="s">
        <v>9208</v>
      </c>
      <c r="I458">
        <v>39</v>
      </c>
      <c r="J458" s="5" t="s">
        <v>9223</v>
      </c>
      <c r="K458" t="s">
        <v>29</v>
      </c>
      <c r="L458" t="s">
        <v>9281</v>
      </c>
      <c r="M458" t="s">
        <v>9210</v>
      </c>
      <c r="N458">
        <v>10</v>
      </c>
      <c r="O458">
        <v>59</v>
      </c>
      <c r="P458" t="s">
        <v>9225</v>
      </c>
      <c r="Q458">
        <v>7</v>
      </c>
      <c r="R458">
        <v>11</v>
      </c>
      <c r="S458" t="s">
        <v>9255</v>
      </c>
      <c r="T458" t="s">
        <v>9263</v>
      </c>
      <c r="U458" t="s">
        <v>9283</v>
      </c>
      <c r="V458" t="str" cm="1">
        <f t="array" ref="V458">_xlfn.IFS(Hospital_Emergency_Room_Data[[#This Row],[Day]]&lt;=10,"Start(1-10)",Hospital_Emergency_Room_Data[[#This Row],[Day]]&lt;=20,"Middle(11-20)",Hospital_Emergency_Room_Data[[#This Row],[Day]]&gt;20,"End(21-30)")</f>
        <v>Start(1-10)</v>
      </c>
    </row>
    <row r="459" spans="1:22">
      <c r="A459">
        <v>331939295</v>
      </c>
      <c r="B459" t="s">
        <v>480</v>
      </c>
      <c r="C459" s="1">
        <v>45044</v>
      </c>
      <c r="D459" t="str">
        <f>TEXT(Hospital_Emergency_Room_Data[[#This Row],[Patient Admission Date]],"mmm")</f>
        <v>Apr</v>
      </c>
      <c r="E459">
        <f>YEAR(Hospital_Emergency_Room_Data[[#This Row],[Patient Admission Date]])</f>
        <v>2023</v>
      </c>
      <c r="F459" s="2">
        <v>0.23333333333333334</v>
      </c>
      <c r="G459" s="8" t="str">
        <f>TEXT(Hospital_Emergency_Room_Data[[#This Row],[Patient Admission Date]],"dddd")</f>
        <v>Friday</v>
      </c>
      <c r="H459" t="s">
        <v>41</v>
      </c>
      <c r="I459">
        <v>76</v>
      </c>
      <c r="J459" s="5" t="s">
        <v>9222</v>
      </c>
      <c r="K459" t="s">
        <v>8</v>
      </c>
      <c r="L459" t="s">
        <v>9281</v>
      </c>
      <c r="M459" t="s">
        <v>9210</v>
      </c>
      <c r="O459">
        <v>41</v>
      </c>
      <c r="P459" t="s">
        <v>9225</v>
      </c>
      <c r="Q459">
        <v>28</v>
      </c>
      <c r="R459">
        <v>5</v>
      </c>
      <c r="S459" t="s">
        <v>9258</v>
      </c>
      <c r="T459" t="s">
        <v>9264</v>
      </c>
      <c r="U459" t="s">
        <v>9300</v>
      </c>
      <c r="V459" t="str" cm="1">
        <f t="array" ref="V459">_xlfn.IFS(Hospital_Emergency_Room_Data[[#This Row],[Day]]&lt;=10,"Start(1-10)",Hospital_Emergency_Room_Data[[#This Row],[Day]]&lt;=20,"Middle(11-20)",Hospital_Emergency_Room_Data[[#This Row],[Day]]&gt;20,"End(21-30)")</f>
        <v>End(21-30)</v>
      </c>
    </row>
    <row r="460" spans="1:22">
      <c r="A460">
        <v>106583767</v>
      </c>
      <c r="B460" t="s">
        <v>481</v>
      </c>
      <c r="C460" s="1">
        <v>45556</v>
      </c>
      <c r="D460" t="str">
        <f>TEXT(Hospital_Emergency_Room_Data[[#This Row],[Patient Admission Date]],"mmm")</f>
        <v>Sep</v>
      </c>
      <c r="E460">
        <f>YEAR(Hospital_Emergency_Room_Data[[#This Row],[Patient Admission Date]])</f>
        <v>2024</v>
      </c>
      <c r="F460" s="2">
        <v>0.22916666666666666</v>
      </c>
      <c r="G460" s="8" t="str">
        <f>TEXT(Hospital_Emergency_Room_Data[[#This Row],[Patient Admission Date]],"dddd")</f>
        <v>Saturday</v>
      </c>
      <c r="H460" t="s">
        <v>41</v>
      </c>
      <c r="I460">
        <v>10</v>
      </c>
      <c r="J460" s="5" t="s">
        <v>9221</v>
      </c>
      <c r="K460" t="s">
        <v>12</v>
      </c>
      <c r="L460" t="s">
        <v>9281</v>
      </c>
      <c r="M460" t="s">
        <v>9209</v>
      </c>
      <c r="O460">
        <v>43</v>
      </c>
      <c r="P460" t="s">
        <v>9225</v>
      </c>
      <c r="Q460">
        <v>21</v>
      </c>
      <c r="R460">
        <v>5</v>
      </c>
      <c r="S460" t="s">
        <v>9258</v>
      </c>
      <c r="T460" t="s">
        <v>9262</v>
      </c>
      <c r="U460" t="s">
        <v>9300</v>
      </c>
      <c r="V460" t="str" cm="1">
        <f t="array" ref="V460">_xlfn.IFS(Hospital_Emergency_Room_Data[[#This Row],[Day]]&lt;=10,"Start(1-10)",Hospital_Emergency_Room_Data[[#This Row],[Day]]&lt;=20,"Middle(11-20)",Hospital_Emergency_Room_Data[[#This Row],[Day]]&gt;20,"End(21-30)")</f>
        <v>End(21-30)</v>
      </c>
    </row>
    <row r="461" spans="1:22">
      <c r="A461">
        <v>399734231</v>
      </c>
      <c r="B461" t="s">
        <v>482</v>
      </c>
      <c r="C461" s="1">
        <v>45132</v>
      </c>
      <c r="D461" t="str">
        <f>TEXT(Hospital_Emergency_Room_Data[[#This Row],[Patient Admission Date]],"mmm")</f>
        <v>Jul</v>
      </c>
      <c r="E461">
        <f>YEAR(Hospital_Emergency_Room_Data[[#This Row],[Patient Admission Date]])</f>
        <v>2023</v>
      </c>
      <c r="F461" s="2">
        <v>0.95972222222222225</v>
      </c>
      <c r="G461" s="8" t="str">
        <f>TEXT(Hospital_Emergency_Room_Data[[#This Row],[Patient Admission Date]],"dddd")</f>
        <v>Tuesday</v>
      </c>
      <c r="H461" t="s">
        <v>41</v>
      </c>
      <c r="I461">
        <v>27</v>
      </c>
      <c r="J461" s="5" t="s">
        <v>9220</v>
      </c>
      <c r="K461" t="s">
        <v>8</v>
      </c>
      <c r="L461" t="s">
        <v>25</v>
      </c>
      <c r="M461" t="s">
        <v>9209</v>
      </c>
      <c r="O461">
        <v>12</v>
      </c>
      <c r="P461" t="s">
        <v>9226</v>
      </c>
      <c r="Q461">
        <v>25</v>
      </c>
      <c r="R461">
        <v>23</v>
      </c>
      <c r="S461" t="s">
        <v>9256</v>
      </c>
      <c r="T461" t="s">
        <v>9264</v>
      </c>
      <c r="U461" t="s">
        <v>9282</v>
      </c>
      <c r="V461" t="str" cm="1">
        <f t="array" ref="V461">_xlfn.IFS(Hospital_Emergency_Room_Data[[#This Row],[Day]]&lt;=10,"Start(1-10)",Hospital_Emergency_Room_Data[[#This Row],[Day]]&lt;=20,"Middle(11-20)",Hospital_Emergency_Room_Data[[#This Row],[Day]]&gt;20,"End(21-30)")</f>
        <v>End(21-30)</v>
      </c>
    </row>
    <row r="462" spans="1:22">
      <c r="A462">
        <v>386792013</v>
      </c>
      <c r="B462" t="s">
        <v>483</v>
      </c>
      <c r="C462" s="1">
        <v>45278</v>
      </c>
      <c r="D462" t="str">
        <f>TEXT(Hospital_Emergency_Room_Data[[#This Row],[Patient Admission Date]],"mmm")</f>
        <v>Dec</v>
      </c>
      <c r="E462">
        <f>YEAR(Hospital_Emergency_Room_Data[[#This Row],[Patient Admission Date]])</f>
        <v>2023</v>
      </c>
      <c r="F462" s="2">
        <v>0.86319444444444449</v>
      </c>
      <c r="G462" s="8" t="str">
        <f>TEXT(Hospital_Emergency_Room_Data[[#This Row],[Patient Admission Date]],"dddd")</f>
        <v>Monday</v>
      </c>
      <c r="H462" t="s">
        <v>9208</v>
      </c>
      <c r="I462">
        <v>55</v>
      </c>
      <c r="J462" s="5" t="s">
        <v>9219</v>
      </c>
      <c r="K462" t="s">
        <v>10</v>
      </c>
      <c r="L462" t="s">
        <v>140</v>
      </c>
      <c r="M462" t="s">
        <v>9209</v>
      </c>
      <c r="N462">
        <v>1</v>
      </c>
      <c r="O462">
        <v>31</v>
      </c>
      <c r="P462" t="s">
        <v>9225</v>
      </c>
      <c r="Q462">
        <v>18</v>
      </c>
      <c r="R462">
        <v>20</v>
      </c>
      <c r="S462" t="s">
        <v>9256</v>
      </c>
      <c r="T462" t="s">
        <v>9262</v>
      </c>
      <c r="U462" t="s">
        <v>9300</v>
      </c>
      <c r="V462" t="str" cm="1">
        <f t="array" ref="V462">_xlfn.IFS(Hospital_Emergency_Room_Data[[#This Row],[Day]]&lt;=10,"Start(1-10)",Hospital_Emergency_Room_Data[[#This Row],[Day]]&lt;=20,"Middle(11-20)",Hospital_Emergency_Room_Data[[#This Row],[Day]]&gt;20,"End(21-30)")</f>
        <v>Middle(11-20)</v>
      </c>
    </row>
    <row r="463" spans="1:22">
      <c r="A463">
        <v>264808420</v>
      </c>
      <c r="B463" t="s">
        <v>484</v>
      </c>
      <c r="C463" s="1">
        <v>45171</v>
      </c>
      <c r="D463" t="str">
        <f>TEXT(Hospital_Emergency_Room_Data[[#This Row],[Patient Admission Date]],"mmm")</f>
        <v>Sep</v>
      </c>
      <c r="E463">
        <f>YEAR(Hospital_Emergency_Room_Data[[#This Row],[Patient Admission Date]])</f>
        <v>2023</v>
      </c>
      <c r="F463" s="2">
        <v>2.0833333333333333E-3</v>
      </c>
      <c r="G463" s="8" t="str">
        <f>TEXT(Hospital_Emergency_Room_Data[[#This Row],[Patient Admission Date]],"dddd")</f>
        <v>Saturday</v>
      </c>
      <c r="H463" t="s">
        <v>9208</v>
      </c>
      <c r="I463">
        <v>15</v>
      </c>
      <c r="J463" s="5" t="s">
        <v>9220</v>
      </c>
      <c r="K463" t="s">
        <v>8</v>
      </c>
      <c r="L463" t="s">
        <v>9281</v>
      </c>
      <c r="M463" t="s">
        <v>9210</v>
      </c>
      <c r="O463">
        <v>41</v>
      </c>
      <c r="P463" t="s">
        <v>9225</v>
      </c>
      <c r="Q463">
        <v>2</v>
      </c>
      <c r="R463">
        <v>0</v>
      </c>
      <c r="S463" t="s">
        <v>9258</v>
      </c>
      <c r="T463" t="s">
        <v>9263</v>
      </c>
      <c r="U463" t="s">
        <v>9300</v>
      </c>
      <c r="V463" t="str" cm="1">
        <f t="array" ref="V463">_xlfn.IFS(Hospital_Emergency_Room_Data[[#This Row],[Day]]&lt;=10,"Start(1-10)",Hospital_Emergency_Room_Data[[#This Row],[Day]]&lt;=20,"Middle(11-20)",Hospital_Emergency_Room_Data[[#This Row],[Day]]&gt;20,"End(21-30)")</f>
        <v>Start(1-10)</v>
      </c>
    </row>
    <row r="464" spans="1:22">
      <c r="A464">
        <v>758878577</v>
      </c>
      <c r="B464" t="s">
        <v>485</v>
      </c>
      <c r="C464" s="1">
        <v>45313</v>
      </c>
      <c r="D464" t="str">
        <f>TEXT(Hospital_Emergency_Room_Data[[#This Row],[Patient Admission Date]],"mmm")</f>
        <v>Jan</v>
      </c>
      <c r="E464">
        <f>YEAR(Hospital_Emergency_Room_Data[[#This Row],[Patient Admission Date]])</f>
        <v>2024</v>
      </c>
      <c r="F464" s="2">
        <v>0.52569444444444446</v>
      </c>
      <c r="G464" s="8" t="str">
        <f>TEXT(Hospital_Emergency_Room_Data[[#This Row],[Patient Admission Date]],"dddd")</f>
        <v>Monday</v>
      </c>
      <c r="H464" t="s">
        <v>41</v>
      </c>
      <c r="I464">
        <v>44</v>
      </c>
      <c r="J464" s="5" t="s">
        <v>9223</v>
      </c>
      <c r="K464" t="s">
        <v>18</v>
      </c>
      <c r="L464" t="s">
        <v>9281</v>
      </c>
      <c r="M464" t="s">
        <v>9210</v>
      </c>
      <c r="O464">
        <v>30</v>
      </c>
      <c r="P464" t="s">
        <v>9225</v>
      </c>
      <c r="Q464">
        <v>22</v>
      </c>
      <c r="R464">
        <v>12</v>
      </c>
      <c r="S464" t="s">
        <v>9257</v>
      </c>
      <c r="T464" t="s">
        <v>9264</v>
      </c>
      <c r="U464" t="s">
        <v>9282</v>
      </c>
      <c r="V464" t="str" cm="1">
        <f t="array" ref="V464">_xlfn.IFS(Hospital_Emergency_Room_Data[[#This Row],[Day]]&lt;=10,"Start(1-10)",Hospital_Emergency_Room_Data[[#This Row],[Day]]&lt;=20,"Middle(11-20)",Hospital_Emergency_Room_Data[[#This Row],[Day]]&gt;20,"End(21-30)")</f>
        <v>End(21-30)</v>
      </c>
    </row>
    <row r="465" spans="1:22">
      <c r="A465">
        <v>432647259</v>
      </c>
      <c r="B465" t="s">
        <v>486</v>
      </c>
      <c r="C465" s="1">
        <v>45403</v>
      </c>
      <c r="D465" t="str">
        <f>TEXT(Hospital_Emergency_Room_Data[[#This Row],[Patient Admission Date]],"mmm")</f>
        <v>Apr</v>
      </c>
      <c r="E465">
        <f>YEAR(Hospital_Emergency_Room_Data[[#This Row],[Patient Admission Date]])</f>
        <v>2024</v>
      </c>
      <c r="F465" s="2">
        <v>0.67361111111111116</v>
      </c>
      <c r="G465" s="8" t="str">
        <f>TEXT(Hospital_Emergency_Room_Data[[#This Row],[Patient Admission Date]],"dddd")</f>
        <v>Sunday</v>
      </c>
      <c r="H465" t="s">
        <v>41</v>
      </c>
      <c r="I465">
        <v>35</v>
      </c>
      <c r="J465" s="5" t="s">
        <v>9223</v>
      </c>
      <c r="K465" t="s">
        <v>32</v>
      </c>
      <c r="L465" t="s">
        <v>9281</v>
      </c>
      <c r="M465" t="s">
        <v>9209</v>
      </c>
      <c r="O465">
        <v>55</v>
      </c>
      <c r="P465" t="s">
        <v>9225</v>
      </c>
      <c r="Q465">
        <v>21</v>
      </c>
      <c r="R465">
        <v>16</v>
      </c>
      <c r="S465" t="s">
        <v>9257</v>
      </c>
      <c r="T465" t="s">
        <v>9262</v>
      </c>
      <c r="U465" t="s">
        <v>9283</v>
      </c>
      <c r="V465" t="str" cm="1">
        <f t="array" ref="V465">_xlfn.IFS(Hospital_Emergency_Room_Data[[#This Row],[Day]]&lt;=10,"Start(1-10)",Hospital_Emergency_Room_Data[[#This Row],[Day]]&lt;=20,"Middle(11-20)",Hospital_Emergency_Room_Data[[#This Row],[Day]]&gt;20,"End(21-30)")</f>
        <v>End(21-30)</v>
      </c>
    </row>
    <row r="466" spans="1:22">
      <c r="A466">
        <v>881974043</v>
      </c>
      <c r="B466" t="s">
        <v>487</v>
      </c>
      <c r="C466" s="1">
        <v>45349</v>
      </c>
      <c r="D466" t="str">
        <f>TEXT(Hospital_Emergency_Room_Data[[#This Row],[Patient Admission Date]],"mmm")</f>
        <v>Feb</v>
      </c>
      <c r="E466">
        <f>YEAR(Hospital_Emergency_Room_Data[[#This Row],[Patient Admission Date]])</f>
        <v>2024</v>
      </c>
      <c r="F466" s="2">
        <v>0.21736111111111112</v>
      </c>
      <c r="G466" s="8" t="str">
        <f>TEXT(Hospital_Emergency_Room_Data[[#This Row],[Patient Admission Date]],"dddd")</f>
        <v>Tuesday</v>
      </c>
      <c r="H466" t="s">
        <v>41</v>
      </c>
      <c r="I466">
        <v>78</v>
      </c>
      <c r="J466" s="5" t="s">
        <v>9222</v>
      </c>
      <c r="K466" t="s">
        <v>8</v>
      </c>
      <c r="L466" t="s">
        <v>13</v>
      </c>
      <c r="M466" t="s">
        <v>9210</v>
      </c>
      <c r="N466">
        <v>9</v>
      </c>
      <c r="O466">
        <v>42</v>
      </c>
      <c r="P466" t="s">
        <v>9225</v>
      </c>
      <c r="Q466">
        <v>27</v>
      </c>
      <c r="R466">
        <v>5</v>
      </c>
      <c r="S466" t="s">
        <v>9258</v>
      </c>
      <c r="T466" t="s">
        <v>9264</v>
      </c>
      <c r="U466" t="s">
        <v>9300</v>
      </c>
      <c r="V466" t="str" cm="1">
        <f t="array" ref="V466">_xlfn.IFS(Hospital_Emergency_Room_Data[[#This Row],[Day]]&lt;=10,"Start(1-10)",Hospital_Emergency_Room_Data[[#This Row],[Day]]&lt;=20,"Middle(11-20)",Hospital_Emergency_Room_Data[[#This Row],[Day]]&gt;20,"End(21-30)")</f>
        <v>End(21-30)</v>
      </c>
    </row>
    <row r="467" spans="1:22">
      <c r="A467">
        <v>577645812</v>
      </c>
      <c r="B467" t="s">
        <v>488</v>
      </c>
      <c r="C467" s="1">
        <v>45577</v>
      </c>
      <c r="D467" t="str">
        <f>TEXT(Hospital_Emergency_Room_Data[[#This Row],[Patient Admission Date]],"mmm")</f>
        <v>Oct</v>
      </c>
      <c r="E467">
        <f>YEAR(Hospital_Emergency_Room_Data[[#This Row],[Patient Admission Date]])</f>
        <v>2024</v>
      </c>
      <c r="F467" s="2">
        <v>8.819444444444445E-2</v>
      </c>
      <c r="G467" s="8" t="str">
        <f>TEXT(Hospital_Emergency_Room_Data[[#This Row],[Patient Admission Date]],"dddd")</f>
        <v>Saturday</v>
      </c>
      <c r="H467" t="s">
        <v>9208</v>
      </c>
      <c r="I467">
        <v>33</v>
      </c>
      <c r="J467" s="5" t="s">
        <v>9223</v>
      </c>
      <c r="K467" t="s">
        <v>12</v>
      </c>
      <c r="L467" t="s">
        <v>9281</v>
      </c>
      <c r="M467" t="s">
        <v>9210</v>
      </c>
      <c r="O467">
        <v>59</v>
      </c>
      <c r="P467" t="s">
        <v>9225</v>
      </c>
      <c r="Q467">
        <v>12</v>
      </c>
      <c r="R467">
        <v>2</v>
      </c>
      <c r="S467" t="s">
        <v>9258</v>
      </c>
      <c r="T467" t="s">
        <v>9265</v>
      </c>
      <c r="U467" t="s">
        <v>9283</v>
      </c>
      <c r="V467" t="str" cm="1">
        <f t="array" ref="V467">_xlfn.IFS(Hospital_Emergency_Room_Data[[#This Row],[Day]]&lt;=10,"Start(1-10)",Hospital_Emergency_Room_Data[[#This Row],[Day]]&lt;=20,"Middle(11-20)",Hospital_Emergency_Room_Data[[#This Row],[Day]]&gt;20,"End(21-30)")</f>
        <v>Middle(11-20)</v>
      </c>
    </row>
    <row r="468" spans="1:22">
      <c r="A468">
        <v>518188369</v>
      </c>
      <c r="B468" t="s">
        <v>489</v>
      </c>
      <c r="C468" s="1">
        <v>45564</v>
      </c>
      <c r="D468" t="str">
        <f>TEXT(Hospital_Emergency_Room_Data[[#This Row],[Patient Admission Date]],"mmm")</f>
        <v>Sep</v>
      </c>
      <c r="E468">
        <f>YEAR(Hospital_Emergency_Room_Data[[#This Row],[Patient Admission Date]])</f>
        <v>2024</v>
      </c>
      <c r="F468" s="2">
        <v>0.62291666666666667</v>
      </c>
      <c r="G468" s="8" t="str">
        <f>TEXT(Hospital_Emergency_Room_Data[[#This Row],[Patient Admission Date]],"dddd")</f>
        <v>Sunday</v>
      </c>
      <c r="H468" t="s">
        <v>41</v>
      </c>
      <c r="I468">
        <v>63</v>
      </c>
      <c r="J468" s="5" t="s">
        <v>9217</v>
      </c>
      <c r="K468" t="s">
        <v>18</v>
      </c>
      <c r="L468" t="s">
        <v>9281</v>
      </c>
      <c r="M468" t="s">
        <v>9210</v>
      </c>
      <c r="O468">
        <v>11</v>
      </c>
      <c r="P468" t="s">
        <v>9226</v>
      </c>
      <c r="Q468">
        <v>29</v>
      </c>
      <c r="R468">
        <v>14</v>
      </c>
      <c r="S468" t="s">
        <v>9257</v>
      </c>
      <c r="T468" t="s">
        <v>9264</v>
      </c>
      <c r="U468" t="s">
        <v>9282</v>
      </c>
      <c r="V468" t="str" cm="1">
        <f t="array" ref="V468">_xlfn.IFS(Hospital_Emergency_Room_Data[[#This Row],[Day]]&lt;=10,"Start(1-10)",Hospital_Emergency_Room_Data[[#This Row],[Day]]&lt;=20,"Middle(11-20)",Hospital_Emergency_Room_Data[[#This Row],[Day]]&gt;20,"End(21-30)")</f>
        <v>End(21-30)</v>
      </c>
    </row>
    <row r="469" spans="1:22">
      <c r="A469">
        <v>192581232</v>
      </c>
      <c r="B469" t="s">
        <v>490</v>
      </c>
      <c r="C469" s="1">
        <v>45103</v>
      </c>
      <c r="D469" t="str">
        <f>TEXT(Hospital_Emergency_Room_Data[[#This Row],[Patient Admission Date]],"mmm")</f>
        <v>Jun</v>
      </c>
      <c r="E469">
        <f>YEAR(Hospital_Emergency_Room_Data[[#This Row],[Patient Admission Date]])</f>
        <v>2023</v>
      </c>
      <c r="F469" s="2">
        <v>0.9555555555555556</v>
      </c>
      <c r="G469" s="8" t="str">
        <f>TEXT(Hospital_Emergency_Room_Data[[#This Row],[Patient Admission Date]],"dddd")</f>
        <v>Monday</v>
      </c>
      <c r="H469" t="s">
        <v>41</v>
      </c>
      <c r="I469">
        <v>27</v>
      </c>
      <c r="J469" s="5" t="s">
        <v>9220</v>
      </c>
      <c r="K469" t="s">
        <v>21</v>
      </c>
      <c r="L469" t="s">
        <v>50</v>
      </c>
      <c r="M469" t="s">
        <v>9209</v>
      </c>
      <c r="O469">
        <v>42</v>
      </c>
      <c r="P469" t="s">
        <v>9225</v>
      </c>
      <c r="Q469">
        <v>26</v>
      </c>
      <c r="R469">
        <v>22</v>
      </c>
      <c r="S469" t="s">
        <v>9256</v>
      </c>
      <c r="T469" t="s">
        <v>9264</v>
      </c>
      <c r="U469" t="s">
        <v>9300</v>
      </c>
      <c r="V469" t="str" cm="1">
        <f t="array" ref="V469">_xlfn.IFS(Hospital_Emergency_Room_Data[[#This Row],[Day]]&lt;=10,"Start(1-10)",Hospital_Emergency_Room_Data[[#This Row],[Day]]&lt;=20,"Middle(11-20)",Hospital_Emergency_Room_Data[[#This Row],[Day]]&gt;20,"End(21-30)")</f>
        <v>End(21-30)</v>
      </c>
    </row>
    <row r="470" spans="1:22">
      <c r="A470">
        <v>114365111</v>
      </c>
      <c r="B470" t="s">
        <v>491</v>
      </c>
      <c r="C470" s="1">
        <v>45343</v>
      </c>
      <c r="D470" t="str">
        <f>TEXT(Hospital_Emergency_Room_Data[[#This Row],[Patient Admission Date]],"mmm")</f>
        <v>Feb</v>
      </c>
      <c r="E470">
        <f>YEAR(Hospital_Emergency_Room_Data[[#This Row],[Patient Admission Date]])</f>
        <v>2024</v>
      </c>
      <c r="F470" s="2">
        <v>0.95486111111111116</v>
      </c>
      <c r="G470" s="8" t="str">
        <f>TEXT(Hospital_Emergency_Room_Data[[#This Row],[Patient Admission Date]],"dddd")</f>
        <v>Wednesday</v>
      </c>
      <c r="H470" t="s">
        <v>41</v>
      </c>
      <c r="I470">
        <v>44</v>
      </c>
      <c r="J470" s="5" t="s">
        <v>9223</v>
      </c>
      <c r="K470" t="s">
        <v>8</v>
      </c>
      <c r="L470" t="s">
        <v>9281</v>
      </c>
      <c r="M470" t="s">
        <v>9210</v>
      </c>
      <c r="O470">
        <v>30</v>
      </c>
      <c r="P470" t="s">
        <v>9225</v>
      </c>
      <c r="Q470">
        <v>21</v>
      </c>
      <c r="R470">
        <v>22</v>
      </c>
      <c r="S470" t="s">
        <v>9256</v>
      </c>
      <c r="T470" t="s">
        <v>9262</v>
      </c>
      <c r="U470" t="s">
        <v>9282</v>
      </c>
      <c r="V470" t="str" cm="1">
        <f t="array" ref="V470">_xlfn.IFS(Hospital_Emergency_Room_Data[[#This Row],[Day]]&lt;=10,"Start(1-10)",Hospital_Emergency_Room_Data[[#This Row],[Day]]&lt;=20,"Middle(11-20)",Hospital_Emergency_Room_Data[[#This Row],[Day]]&gt;20,"End(21-30)")</f>
        <v>End(21-30)</v>
      </c>
    </row>
    <row r="471" spans="1:22">
      <c r="A471">
        <v>163416583</v>
      </c>
      <c r="B471" t="s">
        <v>492</v>
      </c>
      <c r="C471" s="1">
        <v>45229</v>
      </c>
      <c r="D471" t="str">
        <f>TEXT(Hospital_Emergency_Room_Data[[#This Row],[Patient Admission Date]],"mmm")</f>
        <v>Oct</v>
      </c>
      <c r="E471">
        <f>YEAR(Hospital_Emergency_Room_Data[[#This Row],[Patient Admission Date]])</f>
        <v>2023</v>
      </c>
      <c r="F471" s="2">
        <v>0.63541666666666663</v>
      </c>
      <c r="G471" s="8" t="str">
        <f>TEXT(Hospital_Emergency_Room_Data[[#This Row],[Patient Admission Date]],"dddd")</f>
        <v>Monday</v>
      </c>
      <c r="H471" t="s">
        <v>41</v>
      </c>
      <c r="I471">
        <v>25</v>
      </c>
      <c r="J471" s="5" t="s">
        <v>9220</v>
      </c>
      <c r="K471" t="s">
        <v>12</v>
      </c>
      <c r="L471" t="s">
        <v>9281</v>
      </c>
      <c r="M471" t="s">
        <v>9210</v>
      </c>
      <c r="O471">
        <v>12</v>
      </c>
      <c r="P471" t="s">
        <v>9226</v>
      </c>
      <c r="Q471">
        <v>30</v>
      </c>
      <c r="R471">
        <v>15</v>
      </c>
      <c r="S471" t="s">
        <v>9257</v>
      </c>
      <c r="T471" t="s">
        <v>9264</v>
      </c>
      <c r="U471" t="s">
        <v>9282</v>
      </c>
      <c r="V471" t="str" cm="1">
        <f t="array" ref="V471">_xlfn.IFS(Hospital_Emergency_Room_Data[[#This Row],[Day]]&lt;=10,"Start(1-10)",Hospital_Emergency_Room_Data[[#This Row],[Day]]&lt;=20,"Middle(11-20)",Hospital_Emergency_Room_Data[[#This Row],[Day]]&gt;20,"End(21-30)")</f>
        <v>End(21-30)</v>
      </c>
    </row>
    <row r="472" spans="1:22">
      <c r="A472">
        <v>534523938</v>
      </c>
      <c r="B472" t="s">
        <v>493</v>
      </c>
      <c r="C472" s="1">
        <v>45448</v>
      </c>
      <c r="D472" t="str">
        <f>TEXT(Hospital_Emergency_Room_Data[[#This Row],[Patient Admission Date]],"mmm")</f>
        <v>Jun</v>
      </c>
      <c r="E472">
        <f>YEAR(Hospital_Emergency_Room_Data[[#This Row],[Patient Admission Date]])</f>
        <v>2024</v>
      </c>
      <c r="F472" s="2">
        <v>0.78472222222222221</v>
      </c>
      <c r="G472" s="8" t="str">
        <f>TEXT(Hospital_Emergency_Room_Data[[#This Row],[Patient Admission Date]],"dddd")</f>
        <v>Wednesday</v>
      </c>
      <c r="H472" t="s">
        <v>9208</v>
      </c>
      <c r="I472">
        <v>34</v>
      </c>
      <c r="J472" s="5" t="s">
        <v>9223</v>
      </c>
      <c r="K472" t="s">
        <v>21</v>
      </c>
      <c r="L472" t="s">
        <v>9281</v>
      </c>
      <c r="M472" t="s">
        <v>9209</v>
      </c>
      <c r="N472">
        <v>6</v>
      </c>
      <c r="O472">
        <v>41</v>
      </c>
      <c r="P472" t="s">
        <v>9225</v>
      </c>
      <c r="Q472">
        <v>5</v>
      </c>
      <c r="R472">
        <v>18</v>
      </c>
      <c r="S472" t="s">
        <v>9256</v>
      </c>
      <c r="T472" t="s">
        <v>9263</v>
      </c>
      <c r="U472" t="s">
        <v>9300</v>
      </c>
      <c r="V472" t="str" cm="1">
        <f t="array" ref="V472">_xlfn.IFS(Hospital_Emergency_Room_Data[[#This Row],[Day]]&lt;=10,"Start(1-10)",Hospital_Emergency_Room_Data[[#This Row],[Day]]&lt;=20,"Middle(11-20)",Hospital_Emergency_Room_Data[[#This Row],[Day]]&gt;20,"End(21-30)")</f>
        <v>Start(1-10)</v>
      </c>
    </row>
    <row r="473" spans="1:22">
      <c r="A473">
        <v>530985548</v>
      </c>
      <c r="B473" t="s">
        <v>494</v>
      </c>
      <c r="C473" s="1">
        <v>45075</v>
      </c>
      <c r="D473" t="str">
        <f>TEXT(Hospital_Emergency_Room_Data[[#This Row],[Patient Admission Date]],"mmm")</f>
        <v>May</v>
      </c>
      <c r="E473">
        <f>YEAR(Hospital_Emergency_Room_Data[[#This Row],[Patient Admission Date]])</f>
        <v>2023</v>
      </c>
      <c r="F473" s="2">
        <v>0.7368055555555556</v>
      </c>
      <c r="G473" s="8" t="str">
        <f>TEXT(Hospital_Emergency_Room_Data[[#This Row],[Patient Admission Date]],"dddd")</f>
        <v>Monday</v>
      </c>
      <c r="H473" t="s">
        <v>41</v>
      </c>
      <c r="I473">
        <v>64</v>
      </c>
      <c r="J473" s="5" t="s">
        <v>9217</v>
      </c>
      <c r="K473" t="s">
        <v>32</v>
      </c>
      <c r="L473" t="s">
        <v>13</v>
      </c>
      <c r="M473" t="s">
        <v>9209</v>
      </c>
      <c r="O473">
        <v>42</v>
      </c>
      <c r="P473" t="s">
        <v>9225</v>
      </c>
      <c r="Q473">
        <v>29</v>
      </c>
      <c r="R473">
        <v>17</v>
      </c>
      <c r="S473" t="s">
        <v>9257</v>
      </c>
      <c r="T473" t="s">
        <v>9264</v>
      </c>
      <c r="U473" t="s">
        <v>9300</v>
      </c>
      <c r="V473" t="str" cm="1">
        <f t="array" ref="V473">_xlfn.IFS(Hospital_Emergency_Room_Data[[#This Row],[Day]]&lt;=10,"Start(1-10)",Hospital_Emergency_Room_Data[[#This Row],[Day]]&lt;=20,"Middle(11-20)",Hospital_Emergency_Room_Data[[#This Row],[Day]]&gt;20,"End(21-30)")</f>
        <v>End(21-30)</v>
      </c>
    </row>
    <row r="474" spans="1:22">
      <c r="A474">
        <v>880967672</v>
      </c>
      <c r="B474" t="s">
        <v>495</v>
      </c>
      <c r="C474" s="1">
        <v>45501</v>
      </c>
      <c r="D474" t="str">
        <f>TEXT(Hospital_Emergency_Room_Data[[#This Row],[Patient Admission Date]],"mmm")</f>
        <v>Jul</v>
      </c>
      <c r="E474">
        <f>YEAR(Hospital_Emergency_Room_Data[[#This Row],[Patient Admission Date]])</f>
        <v>2024</v>
      </c>
      <c r="F474" s="2">
        <v>0.88055555555555554</v>
      </c>
      <c r="G474" s="8" t="str">
        <f>TEXT(Hospital_Emergency_Room_Data[[#This Row],[Patient Admission Date]],"dddd")</f>
        <v>Sunday</v>
      </c>
      <c r="H474" t="s">
        <v>9208</v>
      </c>
      <c r="I474">
        <v>53</v>
      </c>
      <c r="J474" s="5" t="s">
        <v>9219</v>
      </c>
      <c r="K474" t="s">
        <v>21</v>
      </c>
      <c r="L474" t="s">
        <v>9281</v>
      </c>
      <c r="M474" t="s">
        <v>9210</v>
      </c>
      <c r="N474">
        <v>8</v>
      </c>
      <c r="O474">
        <v>23</v>
      </c>
      <c r="P474" t="s">
        <v>9226</v>
      </c>
      <c r="Q474">
        <v>28</v>
      </c>
      <c r="R474">
        <v>21</v>
      </c>
      <c r="S474" t="s">
        <v>9256</v>
      </c>
      <c r="T474" t="s">
        <v>9264</v>
      </c>
      <c r="U474" t="s">
        <v>9282</v>
      </c>
      <c r="V474" t="str" cm="1">
        <f t="array" ref="V474">_xlfn.IFS(Hospital_Emergency_Room_Data[[#This Row],[Day]]&lt;=10,"Start(1-10)",Hospital_Emergency_Room_Data[[#This Row],[Day]]&lt;=20,"Middle(11-20)",Hospital_Emergency_Room_Data[[#This Row],[Day]]&gt;20,"End(21-30)")</f>
        <v>End(21-30)</v>
      </c>
    </row>
    <row r="475" spans="1:22">
      <c r="A475">
        <v>543307171</v>
      </c>
      <c r="B475" t="s">
        <v>496</v>
      </c>
      <c r="C475" s="1">
        <v>45516</v>
      </c>
      <c r="D475" t="str">
        <f>TEXT(Hospital_Emergency_Room_Data[[#This Row],[Patient Admission Date]],"mmm")</f>
        <v>Aug</v>
      </c>
      <c r="E475">
        <f>YEAR(Hospital_Emergency_Room_Data[[#This Row],[Patient Admission Date]])</f>
        <v>2024</v>
      </c>
      <c r="F475" s="2">
        <v>0.35138888888888886</v>
      </c>
      <c r="G475" s="8" t="str">
        <f>TEXT(Hospital_Emergency_Room_Data[[#This Row],[Patient Admission Date]],"dddd")</f>
        <v>Monday</v>
      </c>
      <c r="H475" t="s">
        <v>9208</v>
      </c>
      <c r="I475">
        <v>12</v>
      </c>
      <c r="J475" s="5" t="s">
        <v>9221</v>
      </c>
      <c r="K475" t="s">
        <v>8</v>
      </c>
      <c r="L475" t="s">
        <v>16</v>
      </c>
      <c r="M475" t="s">
        <v>9209</v>
      </c>
      <c r="O475">
        <v>60</v>
      </c>
      <c r="P475" t="s">
        <v>9225</v>
      </c>
      <c r="Q475">
        <v>12</v>
      </c>
      <c r="R475">
        <v>8</v>
      </c>
      <c r="S475" t="s">
        <v>9255</v>
      </c>
      <c r="T475" t="s">
        <v>9265</v>
      </c>
      <c r="U475" t="s">
        <v>9283</v>
      </c>
      <c r="V475" t="str" cm="1">
        <f t="array" ref="V475">_xlfn.IFS(Hospital_Emergency_Room_Data[[#This Row],[Day]]&lt;=10,"Start(1-10)",Hospital_Emergency_Room_Data[[#This Row],[Day]]&lt;=20,"Middle(11-20)",Hospital_Emergency_Room_Data[[#This Row],[Day]]&gt;20,"End(21-30)")</f>
        <v>Middle(11-20)</v>
      </c>
    </row>
    <row r="476" spans="1:22">
      <c r="A476">
        <v>249159115</v>
      </c>
      <c r="B476" t="s">
        <v>497</v>
      </c>
      <c r="C476" s="1">
        <v>45177</v>
      </c>
      <c r="D476" t="str">
        <f>TEXT(Hospital_Emergency_Room_Data[[#This Row],[Patient Admission Date]],"mmm")</f>
        <v>Sep</v>
      </c>
      <c r="E476">
        <f>YEAR(Hospital_Emergency_Room_Data[[#This Row],[Patient Admission Date]])</f>
        <v>2023</v>
      </c>
      <c r="F476" s="2">
        <v>0.80277777777777781</v>
      </c>
      <c r="G476" s="8" t="str">
        <f>TEXT(Hospital_Emergency_Room_Data[[#This Row],[Patient Admission Date]],"dddd")</f>
        <v>Friday</v>
      </c>
      <c r="H476" t="s">
        <v>41</v>
      </c>
      <c r="I476">
        <v>54</v>
      </c>
      <c r="J476" s="5" t="s">
        <v>9219</v>
      </c>
      <c r="K476" t="s">
        <v>21</v>
      </c>
      <c r="L476" t="s">
        <v>96</v>
      </c>
      <c r="M476" t="s">
        <v>9210</v>
      </c>
      <c r="O476">
        <v>18</v>
      </c>
      <c r="P476" t="s">
        <v>9226</v>
      </c>
      <c r="Q476">
        <v>8</v>
      </c>
      <c r="R476">
        <v>19</v>
      </c>
      <c r="S476" t="s">
        <v>9256</v>
      </c>
      <c r="T476" t="s">
        <v>9265</v>
      </c>
      <c r="U476" t="s">
        <v>9282</v>
      </c>
      <c r="V476" t="str" cm="1">
        <f t="array" ref="V476">_xlfn.IFS(Hospital_Emergency_Room_Data[[#This Row],[Day]]&lt;=10,"Start(1-10)",Hospital_Emergency_Room_Data[[#This Row],[Day]]&lt;=20,"Middle(11-20)",Hospital_Emergency_Room_Data[[#This Row],[Day]]&gt;20,"End(21-30)")</f>
        <v>Start(1-10)</v>
      </c>
    </row>
    <row r="477" spans="1:22">
      <c r="A477">
        <v>729027030</v>
      </c>
      <c r="B477" t="s">
        <v>498</v>
      </c>
      <c r="C477" s="1">
        <v>45377</v>
      </c>
      <c r="D477" t="str">
        <f>TEXT(Hospital_Emergency_Room_Data[[#This Row],[Patient Admission Date]],"mmm")</f>
        <v>Mar</v>
      </c>
      <c r="E477">
        <f>YEAR(Hospital_Emergency_Room_Data[[#This Row],[Patient Admission Date]])</f>
        <v>2024</v>
      </c>
      <c r="F477" s="2">
        <v>0.77638888888888891</v>
      </c>
      <c r="G477" s="8" t="str">
        <f>TEXT(Hospital_Emergency_Room_Data[[#This Row],[Patient Admission Date]],"dddd")</f>
        <v>Tuesday</v>
      </c>
      <c r="H477" t="s">
        <v>41</v>
      </c>
      <c r="I477">
        <v>59</v>
      </c>
      <c r="J477" s="5" t="s">
        <v>9219</v>
      </c>
      <c r="K477" t="s">
        <v>18</v>
      </c>
      <c r="L477" t="s">
        <v>9281</v>
      </c>
      <c r="M477" t="s">
        <v>9210</v>
      </c>
      <c r="O477">
        <v>44</v>
      </c>
      <c r="P477" t="s">
        <v>9225</v>
      </c>
      <c r="Q477">
        <v>26</v>
      </c>
      <c r="R477">
        <v>18</v>
      </c>
      <c r="S477" t="s">
        <v>9256</v>
      </c>
      <c r="T477" t="s">
        <v>9264</v>
      </c>
      <c r="U477" t="s">
        <v>9300</v>
      </c>
      <c r="V477" t="str" cm="1">
        <f t="array" ref="V477">_xlfn.IFS(Hospital_Emergency_Room_Data[[#This Row],[Day]]&lt;=10,"Start(1-10)",Hospital_Emergency_Room_Data[[#This Row],[Day]]&lt;=20,"Middle(11-20)",Hospital_Emergency_Room_Data[[#This Row],[Day]]&gt;20,"End(21-30)")</f>
        <v>End(21-30)</v>
      </c>
    </row>
    <row r="478" spans="1:22">
      <c r="A478">
        <v>808171359</v>
      </c>
      <c r="B478" t="s">
        <v>499</v>
      </c>
      <c r="C478" s="1">
        <v>45592</v>
      </c>
      <c r="D478" t="str">
        <f>TEXT(Hospital_Emergency_Room_Data[[#This Row],[Patient Admission Date]],"mmm")</f>
        <v>Oct</v>
      </c>
      <c r="E478">
        <f>YEAR(Hospital_Emergency_Room_Data[[#This Row],[Patient Admission Date]])</f>
        <v>2024</v>
      </c>
      <c r="F478" s="2">
        <v>0.83125000000000004</v>
      </c>
      <c r="G478" s="8" t="str">
        <f>TEXT(Hospital_Emergency_Room_Data[[#This Row],[Patient Admission Date]],"dddd")</f>
        <v>Sunday</v>
      </c>
      <c r="H478" t="s">
        <v>9208</v>
      </c>
      <c r="I478">
        <v>76</v>
      </c>
      <c r="J478" s="5" t="s">
        <v>9222</v>
      </c>
      <c r="K478" t="s">
        <v>8</v>
      </c>
      <c r="L478" t="s">
        <v>13</v>
      </c>
      <c r="M478" t="s">
        <v>9210</v>
      </c>
      <c r="N478">
        <v>5</v>
      </c>
      <c r="O478">
        <v>13</v>
      </c>
      <c r="P478" t="s">
        <v>9226</v>
      </c>
      <c r="Q478">
        <v>27</v>
      </c>
      <c r="R478">
        <v>19</v>
      </c>
      <c r="S478" t="s">
        <v>9256</v>
      </c>
      <c r="T478" t="s">
        <v>9264</v>
      </c>
      <c r="U478" t="s">
        <v>9282</v>
      </c>
      <c r="V478" t="str" cm="1">
        <f t="array" ref="V478">_xlfn.IFS(Hospital_Emergency_Room_Data[[#This Row],[Day]]&lt;=10,"Start(1-10)",Hospital_Emergency_Room_Data[[#This Row],[Day]]&lt;=20,"Middle(11-20)",Hospital_Emergency_Room_Data[[#This Row],[Day]]&gt;20,"End(21-30)")</f>
        <v>End(21-30)</v>
      </c>
    </row>
    <row r="479" spans="1:22">
      <c r="A479">
        <v>540893110</v>
      </c>
      <c r="B479" t="s">
        <v>500</v>
      </c>
      <c r="C479" s="1">
        <v>45563</v>
      </c>
      <c r="D479" t="str">
        <f>TEXT(Hospital_Emergency_Room_Data[[#This Row],[Patient Admission Date]],"mmm")</f>
        <v>Sep</v>
      </c>
      <c r="E479">
        <f>YEAR(Hospital_Emergency_Room_Data[[#This Row],[Patient Admission Date]])</f>
        <v>2024</v>
      </c>
      <c r="F479" s="2">
        <v>0.4284722222222222</v>
      </c>
      <c r="G479" s="8" t="str">
        <f>TEXT(Hospital_Emergency_Room_Data[[#This Row],[Patient Admission Date]],"dddd")</f>
        <v>Saturday</v>
      </c>
      <c r="H479" t="s">
        <v>41</v>
      </c>
      <c r="I479">
        <v>60</v>
      </c>
      <c r="J479" s="5" t="s">
        <v>9217</v>
      </c>
      <c r="K479" t="s">
        <v>21</v>
      </c>
      <c r="L479" t="s">
        <v>9281</v>
      </c>
      <c r="M479" t="s">
        <v>9209</v>
      </c>
      <c r="O479">
        <v>10</v>
      </c>
      <c r="P479" t="s">
        <v>9226</v>
      </c>
      <c r="Q479">
        <v>28</v>
      </c>
      <c r="R479">
        <v>10</v>
      </c>
      <c r="S479" t="s">
        <v>9255</v>
      </c>
      <c r="T479" t="s">
        <v>9264</v>
      </c>
      <c r="U479" t="s">
        <v>9282</v>
      </c>
      <c r="V479" t="str" cm="1">
        <f t="array" ref="V479">_xlfn.IFS(Hospital_Emergency_Room_Data[[#This Row],[Day]]&lt;=10,"Start(1-10)",Hospital_Emergency_Room_Data[[#This Row],[Day]]&lt;=20,"Middle(11-20)",Hospital_Emergency_Room_Data[[#This Row],[Day]]&gt;20,"End(21-30)")</f>
        <v>End(21-30)</v>
      </c>
    </row>
    <row r="480" spans="1:22">
      <c r="A480">
        <v>100402709</v>
      </c>
      <c r="B480" t="s">
        <v>501</v>
      </c>
      <c r="C480" s="1">
        <v>45420</v>
      </c>
      <c r="D480" t="str">
        <f>TEXT(Hospital_Emergency_Room_Data[[#This Row],[Patient Admission Date]],"mmm")</f>
        <v>May</v>
      </c>
      <c r="E480">
        <f>YEAR(Hospital_Emergency_Room_Data[[#This Row],[Patient Admission Date]])</f>
        <v>2024</v>
      </c>
      <c r="F480" s="2">
        <v>0.20694444444444443</v>
      </c>
      <c r="G480" s="8" t="str">
        <f>TEXT(Hospital_Emergency_Room_Data[[#This Row],[Patient Admission Date]],"dddd")</f>
        <v>Wednesday</v>
      </c>
      <c r="H480" t="s">
        <v>9208</v>
      </c>
      <c r="I480">
        <v>77</v>
      </c>
      <c r="J480" s="5" t="s">
        <v>9222</v>
      </c>
      <c r="K480" t="s">
        <v>8</v>
      </c>
      <c r="L480" t="s">
        <v>9281</v>
      </c>
      <c r="M480" t="s">
        <v>9209</v>
      </c>
      <c r="O480">
        <v>48</v>
      </c>
      <c r="P480" t="s">
        <v>9225</v>
      </c>
      <c r="Q480">
        <v>8</v>
      </c>
      <c r="R480">
        <v>4</v>
      </c>
      <c r="S480" t="s">
        <v>9258</v>
      </c>
      <c r="T480" t="s">
        <v>9265</v>
      </c>
      <c r="U480" t="s">
        <v>9283</v>
      </c>
      <c r="V480" t="str" cm="1">
        <f t="array" ref="V480">_xlfn.IFS(Hospital_Emergency_Room_Data[[#This Row],[Day]]&lt;=10,"Start(1-10)",Hospital_Emergency_Room_Data[[#This Row],[Day]]&lt;=20,"Middle(11-20)",Hospital_Emergency_Room_Data[[#This Row],[Day]]&gt;20,"End(21-30)")</f>
        <v>Start(1-10)</v>
      </c>
    </row>
    <row r="481" spans="1:22">
      <c r="A481">
        <v>867833947</v>
      </c>
      <c r="B481" t="s">
        <v>502</v>
      </c>
      <c r="C481" s="1">
        <v>45543</v>
      </c>
      <c r="D481" t="str">
        <f>TEXT(Hospital_Emergency_Room_Data[[#This Row],[Patient Admission Date]],"mmm")</f>
        <v>Sep</v>
      </c>
      <c r="E481">
        <f>YEAR(Hospital_Emergency_Room_Data[[#This Row],[Patient Admission Date]])</f>
        <v>2024</v>
      </c>
      <c r="F481" s="2">
        <v>0.31736111111111109</v>
      </c>
      <c r="G481" s="8" t="str">
        <f>TEXT(Hospital_Emergency_Room_Data[[#This Row],[Patient Admission Date]],"dddd")</f>
        <v>Sunday</v>
      </c>
      <c r="H481" t="s">
        <v>9208</v>
      </c>
      <c r="I481">
        <v>29</v>
      </c>
      <c r="J481" s="5" t="s">
        <v>9220</v>
      </c>
      <c r="K481" t="s">
        <v>29</v>
      </c>
      <c r="L481" t="s">
        <v>9281</v>
      </c>
      <c r="M481" t="s">
        <v>9209</v>
      </c>
      <c r="O481">
        <v>55</v>
      </c>
      <c r="P481" t="s">
        <v>9225</v>
      </c>
      <c r="Q481">
        <v>8</v>
      </c>
      <c r="R481">
        <v>7</v>
      </c>
      <c r="S481" t="s">
        <v>9255</v>
      </c>
      <c r="T481" t="s">
        <v>9265</v>
      </c>
      <c r="U481" t="s">
        <v>9283</v>
      </c>
      <c r="V481" t="str" cm="1">
        <f t="array" ref="V481">_xlfn.IFS(Hospital_Emergency_Room_Data[[#This Row],[Day]]&lt;=10,"Start(1-10)",Hospital_Emergency_Room_Data[[#This Row],[Day]]&lt;=20,"Middle(11-20)",Hospital_Emergency_Room_Data[[#This Row],[Day]]&gt;20,"End(21-30)")</f>
        <v>Start(1-10)</v>
      </c>
    </row>
    <row r="482" spans="1:22">
      <c r="A482">
        <v>849019695</v>
      </c>
      <c r="B482" t="s">
        <v>503</v>
      </c>
      <c r="C482" s="1">
        <v>45433</v>
      </c>
      <c r="D482" t="str">
        <f>TEXT(Hospital_Emergency_Room_Data[[#This Row],[Patient Admission Date]],"mmm")</f>
        <v>May</v>
      </c>
      <c r="E482">
        <f>YEAR(Hospital_Emergency_Room_Data[[#This Row],[Patient Admission Date]])</f>
        <v>2024</v>
      </c>
      <c r="F482" s="2">
        <v>0.71805555555555556</v>
      </c>
      <c r="G482" s="8" t="str">
        <f>TEXT(Hospital_Emergency_Room_Data[[#This Row],[Patient Admission Date]],"dddd")</f>
        <v>Tuesday</v>
      </c>
      <c r="H482" t="s">
        <v>41</v>
      </c>
      <c r="I482">
        <v>5</v>
      </c>
      <c r="J482" s="5" t="s">
        <v>9221</v>
      </c>
      <c r="K482" t="s">
        <v>21</v>
      </c>
      <c r="L482" t="s">
        <v>9281</v>
      </c>
      <c r="M482" t="s">
        <v>9210</v>
      </c>
      <c r="O482">
        <v>37</v>
      </c>
      <c r="P482" t="s">
        <v>9225</v>
      </c>
      <c r="Q482">
        <v>21</v>
      </c>
      <c r="R482">
        <v>17</v>
      </c>
      <c r="S482" t="s">
        <v>9257</v>
      </c>
      <c r="T482" t="s">
        <v>9262</v>
      </c>
      <c r="U482" t="s">
        <v>9300</v>
      </c>
      <c r="V482" t="str" cm="1">
        <f t="array" ref="V482">_xlfn.IFS(Hospital_Emergency_Room_Data[[#This Row],[Day]]&lt;=10,"Start(1-10)",Hospital_Emergency_Room_Data[[#This Row],[Day]]&lt;=20,"Middle(11-20)",Hospital_Emergency_Room_Data[[#This Row],[Day]]&gt;20,"End(21-30)")</f>
        <v>End(21-30)</v>
      </c>
    </row>
    <row r="483" spans="1:22">
      <c r="A483">
        <v>601328756</v>
      </c>
      <c r="B483" t="s">
        <v>504</v>
      </c>
      <c r="C483" s="1">
        <v>45415</v>
      </c>
      <c r="D483" t="str">
        <f>TEXT(Hospital_Emergency_Room_Data[[#This Row],[Patient Admission Date]],"mmm")</f>
        <v>May</v>
      </c>
      <c r="E483">
        <f>YEAR(Hospital_Emergency_Room_Data[[#This Row],[Patient Admission Date]])</f>
        <v>2024</v>
      </c>
      <c r="F483" s="2">
        <v>0.20069444444444445</v>
      </c>
      <c r="G483" s="8" t="str">
        <f>TEXT(Hospital_Emergency_Room_Data[[#This Row],[Patient Admission Date]],"dddd")</f>
        <v>Friday</v>
      </c>
      <c r="H483" t="s">
        <v>41</v>
      </c>
      <c r="I483">
        <v>8</v>
      </c>
      <c r="J483" s="5" t="s">
        <v>9221</v>
      </c>
      <c r="K483" t="s">
        <v>18</v>
      </c>
      <c r="L483" t="s">
        <v>9281</v>
      </c>
      <c r="M483" t="s">
        <v>9209</v>
      </c>
      <c r="N483">
        <v>7</v>
      </c>
      <c r="O483">
        <v>54</v>
      </c>
      <c r="P483" t="s">
        <v>9225</v>
      </c>
      <c r="Q483">
        <v>3</v>
      </c>
      <c r="R483">
        <v>4</v>
      </c>
      <c r="S483" t="s">
        <v>9258</v>
      </c>
      <c r="T483" t="s">
        <v>9263</v>
      </c>
      <c r="U483" t="s">
        <v>9283</v>
      </c>
      <c r="V483" t="str" cm="1">
        <f t="array" ref="V483">_xlfn.IFS(Hospital_Emergency_Room_Data[[#This Row],[Day]]&lt;=10,"Start(1-10)",Hospital_Emergency_Room_Data[[#This Row],[Day]]&lt;=20,"Middle(11-20)",Hospital_Emergency_Room_Data[[#This Row],[Day]]&gt;20,"End(21-30)")</f>
        <v>Start(1-10)</v>
      </c>
    </row>
    <row r="484" spans="1:22">
      <c r="A484">
        <v>409670369</v>
      </c>
      <c r="B484" t="s">
        <v>505</v>
      </c>
      <c r="C484" s="1">
        <v>45121</v>
      </c>
      <c r="D484" t="str">
        <f>TEXT(Hospital_Emergency_Room_Data[[#This Row],[Patient Admission Date]],"mmm")</f>
        <v>Jul</v>
      </c>
      <c r="E484">
        <f>YEAR(Hospital_Emergency_Room_Data[[#This Row],[Patient Admission Date]])</f>
        <v>2023</v>
      </c>
      <c r="F484" s="2">
        <v>0.70208333333333328</v>
      </c>
      <c r="G484" s="8" t="str">
        <f>TEXT(Hospital_Emergency_Room_Data[[#This Row],[Patient Admission Date]],"dddd")</f>
        <v>Friday</v>
      </c>
      <c r="H484" t="s">
        <v>41</v>
      </c>
      <c r="I484">
        <v>78</v>
      </c>
      <c r="J484" s="5" t="s">
        <v>9222</v>
      </c>
      <c r="K484" t="s">
        <v>12</v>
      </c>
      <c r="L484" t="s">
        <v>9281</v>
      </c>
      <c r="M484" t="s">
        <v>9210</v>
      </c>
      <c r="O484">
        <v>40</v>
      </c>
      <c r="P484" t="s">
        <v>9225</v>
      </c>
      <c r="Q484">
        <v>14</v>
      </c>
      <c r="R484">
        <v>16</v>
      </c>
      <c r="S484" t="s">
        <v>9257</v>
      </c>
      <c r="T484" t="s">
        <v>9265</v>
      </c>
      <c r="U484" t="s">
        <v>9300</v>
      </c>
      <c r="V484" t="str" cm="1">
        <f t="array" ref="V484">_xlfn.IFS(Hospital_Emergency_Room_Data[[#This Row],[Day]]&lt;=10,"Start(1-10)",Hospital_Emergency_Room_Data[[#This Row],[Day]]&lt;=20,"Middle(11-20)",Hospital_Emergency_Room_Data[[#This Row],[Day]]&gt;20,"End(21-30)")</f>
        <v>Middle(11-20)</v>
      </c>
    </row>
    <row r="485" spans="1:22">
      <c r="A485">
        <v>821396737</v>
      </c>
      <c r="B485" t="s">
        <v>506</v>
      </c>
      <c r="C485" s="1">
        <v>45213</v>
      </c>
      <c r="D485" t="str">
        <f>TEXT(Hospital_Emergency_Room_Data[[#This Row],[Patient Admission Date]],"mmm")</f>
        <v>Oct</v>
      </c>
      <c r="E485">
        <f>YEAR(Hospital_Emergency_Room_Data[[#This Row],[Patient Admission Date]])</f>
        <v>2023</v>
      </c>
      <c r="F485" s="2">
        <v>0.56874999999999998</v>
      </c>
      <c r="G485" s="8" t="str">
        <f>TEXT(Hospital_Emergency_Room_Data[[#This Row],[Patient Admission Date]],"dddd")</f>
        <v>Saturday</v>
      </c>
      <c r="H485" t="s">
        <v>41</v>
      </c>
      <c r="I485">
        <v>44</v>
      </c>
      <c r="J485" s="5" t="s">
        <v>9223</v>
      </c>
      <c r="K485" t="s">
        <v>8</v>
      </c>
      <c r="L485" t="s">
        <v>9281</v>
      </c>
      <c r="M485" t="s">
        <v>9209</v>
      </c>
      <c r="O485">
        <v>48</v>
      </c>
      <c r="P485" t="s">
        <v>9225</v>
      </c>
      <c r="Q485">
        <v>14</v>
      </c>
      <c r="R485">
        <v>13</v>
      </c>
      <c r="S485" t="s">
        <v>9257</v>
      </c>
      <c r="T485" t="s">
        <v>9265</v>
      </c>
      <c r="U485" t="s">
        <v>9283</v>
      </c>
      <c r="V485" t="str" cm="1">
        <f t="array" ref="V485">_xlfn.IFS(Hospital_Emergency_Room_Data[[#This Row],[Day]]&lt;=10,"Start(1-10)",Hospital_Emergency_Room_Data[[#This Row],[Day]]&lt;=20,"Middle(11-20)",Hospital_Emergency_Room_Data[[#This Row],[Day]]&gt;20,"End(21-30)")</f>
        <v>Middle(11-20)</v>
      </c>
    </row>
    <row r="486" spans="1:22">
      <c r="A486">
        <v>197605950</v>
      </c>
      <c r="B486" t="s">
        <v>507</v>
      </c>
      <c r="C486" s="1">
        <v>45498</v>
      </c>
      <c r="D486" t="str">
        <f>TEXT(Hospital_Emergency_Room_Data[[#This Row],[Patient Admission Date]],"mmm")</f>
        <v>Jul</v>
      </c>
      <c r="E486">
        <f>YEAR(Hospital_Emergency_Room_Data[[#This Row],[Patient Admission Date]])</f>
        <v>2024</v>
      </c>
      <c r="F486" s="2">
        <v>0.70902777777777781</v>
      </c>
      <c r="G486" s="8" t="str">
        <f>TEXT(Hospital_Emergency_Room_Data[[#This Row],[Patient Admission Date]],"dddd")</f>
        <v>Thursday</v>
      </c>
      <c r="H486" t="s">
        <v>9208</v>
      </c>
      <c r="I486">
        <v>34</v>
      </c>
      <c r="J486" s="5" t="s">
        <v>9223</v>
      </c>
      <c r="K486" t="s">
        <v>8</v>
      </c>
      <c r="L486" t="s">
        <v>9281</v>
      </c>
      <c r="M486" t="s">
        <v>9209</v>
      </c>
      <c r="O486">
        <v>59</v>
      </c>
      <c r="P486" t="s">
        <v>9225</v>
      </c>
      <c r="Q486">
        <v>25</v>
      </c>
      <c r="R486">
        <v>17</v>
      </c>
      <c r="S486" t="s">
        <v>9257</v>
      </c>
      <c r="T486" t="s">
        <v>9264</v>
      </c>
      <c r="U486" t="s">
        <v>9283</v>
      </c>
      <c r="V486" t="str" cm="1">
        <f t="array" ref="V486">_xlfn.IFS(Hospital_Emergency_Room_Data[[#This Row],[Day]]&lt;=10,"Start(1-10)",Hospital_Emergency_Room_Data[[#This Row],[Day]]&lt;=20,"Middle(11-20)",Hospital_Emergency_Room_Data[[#This Row],[Day]]&gt;20,"End(21-30)")</f>
        <v>End(21-30)</v>
      </c>
    </row>
    <row r="487" spans="1:22">
      <c r="A487">
        <v>612422700</v>
      </c>
      <c r="B487" t="s">
        <v>508</v>
      </c>
      <c r="C487" s="1">
        <v>45128</v>
      </c>
      <c r="D487" t="str">
        <f>TEXT(Hospital_Emergency_Room_Data[[#This Row],[Patient Admission Date]],"mmm")</f>
        <v>Jul</v>
      </c>
      <c r="E487">
        <f>YEAR(Hospital_Emergency_Room_Data[[#This Row],[Patient Admission Date]])</f>
        <v>2023</v>
      </c>
      <c r="F487" s="2">
        <v>0.37222222222222223</v>
      </c>
      <c r="G487" s="8" t="str">
        <f>TEXT(Hospital_Emergency_Room_Data[[#This Row],[Patient Admission Date]],"dddd")</f>
        <v>Friday</v>
      </c>
      <c r="H487" t="s">
        <v>9208</v>
      </c>
      <c r="I487">
        <v>6</v>
      </c>
      <c r="J487" s="5" t="s">
        <v>9221</v>
      </c>
      <c r="K487" t="s">
        <v>8</v>
      </c>
      <c r="L487" t="s">
        <v>9281</v>
      </c>
      <c r="M487" t="s">
        <v>9209</v>
      </c>
      <c r="O487">
        <v>29</v>
      </c>
      <c r="P487" t="s">
        <v>9226</v>
      </c>
      <c r="Q487">
        <v>21</v>
      </c>
      <c r="R487">
        <v>8</v>
      </c>
      <c r="S487" t="s">
        <v>9255</v>
      </c>
      <c r="T487" t="s">
        <v>9262</v>
      </c>
      <c r="U487" t="s">
        <v>9282</v>
      </c>
      <c r="V487" t="str" cm="1">
        <f t="array" ref="V487">_xlfn.IFS(Hospital_Emergency_Room_Data[[#This Row],[Day]]&lt;=10,"Start(1-10)",Hospital_Emergency_Room_Data[[#This Row],[Day]]&lt;=20,"Middle(11-20)",Hospital_Emergency_Room_Data[[#This Row],[Day]]&gt;20,"End(21-30)")</f>
        <v>End(21-30)</v>
      </c>
    </row>
    <row r="488" spans="1:22">
      <c r="A488">
        <v>607430418</v>
      </c>
      <c r="B488" t="s">
        <v>509</v>
      </c>
      <c r="C488" s="1">
        <v>45375</v>
      </c>
      <c r="D488" t="str">
        <f>TEXT(Hospital_Emergency_Room_Data[[#This Row],[Patient Admission Date]],"mmm")</f>
        <v>Mar</v>
      </c>
      <c r="E488">
        <f>YEAR(Hospital_Emergency_Room_Data[[#This Row],[Patient Admission Date]])</f>
        <v>2024</v>
      </c>
      <c r="F488" s="2">
        <v>0.94513888888888886</v>
      </c>
      <c r="G488" s="8" t="str">
        <f>TEXT(Hospital_Emergency_Room_Data[[#This Row],[Patient Admission Date]],"dddd")</f>
        <v>Sunday</v>
      </c>
      <c r="H488" t="s">
        <v>41</v>
      </c>
      <c r="I488">
        <v>27</v>
      </c>
      <c r="J488" s="5" t="s">
        <v>9220</v>
      </c>
      <c r="K488" t="s">
        <v>8</v>
      </c>
      <c r="L488" t="s">
        <v>9281</v>
      </c>
      <c r="M488" t="s">
        <v>9210</v>
      </c>
      <c r="N488">
        <v>8</v>
      </c>
      <c r="O488">
        <v>29</v>
      </c>
      <c r="P488" t="s">
        <v>9226</v>
      </c>
      <c r="Q488">
        <v>24</v>
      </c>
      <c r="R488">
        <v>22</v>
      </c>
      <c r="S488" t="s">
        <v>9256</v>
      </c>
      <c r="T488" t="s">
        <v>9264</v>
      </c>
      <c r="U488" t="s">
        <v>9282</v>
      </c>
      <c r="V488" t="str" cm="1">
        <f t="array" ref="V488">_xlfn.IFS(Hospital_Emergency_Room_Data[[#This Row],[Day]]&lt;=10,"Start(1-10)",Hospital_Emergency_Room_Data[[#This Row],[Day]]&lt;=20,"Middle(11-20)",Hospital_Emergency_Room_Data[[#This Row],[Day]]&gt;20,"End(21-30)")</f>
        <v>End(21-30)</v>
      </c>
    </row>
    <row r="489" spans="1:22">
      <c r="A489">
        <v>403723420</v>
      </c>
      <c r="B489" t="s">
        <v>510</v>
      </c>
      <c r="C489" s="1">
        <v>45554</v>
      </c>
      <c r="D489" t="str">
        <f>TEXT(Hospital_Emergency_Room_Data[[#This Row],[Patient Admission Date]],"mmm")</f>
        <v>Sep</v>
      </c>
      <c r="E489">
        <f>YEAR(Hospital_Emergency_Room_Data[[#This Row],[Patient Admission Date]])</f>
        <v>2024</v>
      </c>
      <c r="F489" s="2">
        <v>1.4583333333333334E-2</v>
      </c>
      <c r="G489" s="8" t="str">
        <f>TEXT(Hospital_Emergency_Room_Data[[#This Row],[Patient Admission Date]],"dddd")</f>
        <v>Thursday</v>
      </c>
      <c r="H489" t="s">
        <v>9208</v>
      </c>
      <c r="I489">
        <v>32</v>
      </c>
      <c r="J489" s="5" t="s">
        <v>9223</v>
      </c>
      <c r="K489" t="s">
        <v>12</v>
      </c>
      <c r="L489" t="s">
        <v>9281</v>
      </c>
      <c r="M489" t="s">
        <v>9209</v>
      </c>
      <c r="N489">
        <v>7</v>
      </c>
      <c r="O489">
        <v>15</v>
      </c>
      <c r="P489" t="s">
        <v>9226</v>
      </c>
      <c r="Q489">
        <v>19</v>
      </c>
      <c r="R489">
        <v>0</v>
      </c>
      <c r="S489" t="s">
        <v>9258</v>
      </c>
      <c r="T489" t="s">
        <v>9262</v>
      </c>
      <c r="U489" t="s">
        <v>9282</v>
      </c>
      <c r="V489" t="str" cm="1">
        <f t="array" ref="V489">_xlfn.IFS(Hospital_Emergency_Room_Data[[#This Row],[Day]]&lt;=10,"Start(1-10)",Hospital_Emergency_Room_Data[[#This Row],[Day]]&lt;=20,"Middle(11-20)",Hospital_Emergency_Room_Data[[#This Row],[Day]]&gt;20,"End(21-30)")</f>
        <v>Middle(11-20)</v>
      </c>
    </row>
    <row r="490" spans="1:22">
      <c r="A490">
        <v>204525423</v>
      </c>
      <c r="B490" t="s">
        <v>511</v>
      </c>
      <c r="C490" s="1">
        <v>45486</v>
      </c>
      <c r="D490" t="str">
        <f>TEXT(Hospital_Emergency_Room_Data[[#This Row],[Patient Admission Date]],"mmm")</f>
        <v>Jul</v>
      </c>
      <c r="E490">
        <f>YEAR(Hospital_Emergency_Room_Data[[#This Row],[Patient Admission Date]])</f>
        <v>2024</v>
      </c>
      <c r="F490" s="2">
        <v>0.64583333333333337</v>
      </c>
      <c r="G490" s="8" t="str">
        <f>TEXT(Hospital_Emergency_Room_Data[[#This Row],[Patient Admission Date]],"dddd")</f>
        <v>Saturday</v>
      </c>
      <c r="H490" t="s">
        <v>41</v>
      </c>
      <c r="I490">
        <v>11</v>
      </c>
      <c r="J490" s="5" t="s">
        <v>9221</v>
      </c>
      <c r="K490" t="s">
        <v>8</v>
      </c>
      <c r="L490" t="s">
        <v>16</v>
      </c>
      <c r="M490" t="s">
        <v>9209</v>
      </c>
      <c r="O490">
        <v>55</v>
      </c>
      <c r="P490" t="s">
        <v>9225</v>
      </c>
      <c r="Q490">
        <v>13</v>
      </c>
      <c r="R490">
        <v>15</v>
      </c>
      <c r="S490" t="s">
        <v>9257</v>
      </c>
      <c r="T490" t="s">
        <v>9265</v>
      </c>
      <c r="U490" t="s">
        <v>9283</v>
      </c>
      <c r="V490" t="str" cm="1">
        <f t="array" ref="V490">_xlfn.IFS(Hospital_Emergency_Room_Data[[#This Row],[Day]]&lt;=10,"Start(1-10)",Hospital_Emergency_Room_Data[[#This Row],[Day]]&lt;=20,"Middle(11-20)",Hospital_Emergency_Room_Data[[#This Row],[Day]]&gt;20,"End(21-30)")</f>
        <v>Middle(11-20)</v>
      </c>
    </row>
    <row r="491" spans="1:22">
      <c r="A491">
        <v>469381832</v>
      </c>
      <c r="B491" t="s">
        <v>512</v>
      </c>
      <c r="C491" s="1">
        <v>45093</v>
      </c>
      <c r="D491" t="str">
        <f>TEXT(Hospital_Emergency_Room_Data[[#This Row],[Patient Admission Date]],"mmm")</f>
        <v>Jun</v>
      </c>
      <c r="E491">
        <f>YEAR(Hospital_Emergency_Room_Data[[#This Row],[Patient Admission Date]])</f>
        <v>2023</v>
      </c>
      <c r="F491" s="2">
        <v>0.38055555555555554</v>
      </c>
      <c r="G491" s="8" t="str">
        <f>TEXT(Hospital_Emergency_Room_Data[[#This Row],[Patient Admission Date]],"dddd")</f>
        <v>Friday</v>
      </c>
      <c r="H491" t="s">
        <v>41</v>
      </c>
      <c r="I491">
        <v>32</v>
      </c>
      <c r="J491" s="5" t="s">
        <v>9223</v>
      </c>
      <c r="K491" t="s">
        <v>21</v>
      </c>
      <c r="L491" t="s">
        <v>9281</v>
      </c>
      <c r="M491" t="s">
        <v>9210</v>
      </c>
      <c r="O491">
        <v>51</v>
      </c>
      <c r="P491" t="s">
        <v>9225</v>
      </c>
      <c r="Q491">
        <v>16</v>
      </c>
      <c r="R491">
        <v>9</v>
      </c>
      <c r="S491" t="s">
        <v>9255</v>
      </c>
      <c r="T491" t="s">
        <v>9262</v>
      </c>
      <c r="U491" t="s">
        <v>9283</v>
      </c>
      <c r="V491" t="str" cm="1">
        <f t="array" ref="V491">_xlfn.IFS(Hospital_Emergency_Room_Data[[#This Row],[Day]]&lt;=10,"Start(1-10)",Hospital_Emergency_Room_Data[[#This Row],[Day]]&lt;=20,"Middle(11-20)",Hospital_Emergency_Room_Data[[#This Row],[Day]]&gt;20,"End(21-30)")</f>
        <v>Middle(11-20)</v>
      </c>
    </row>
    <row r="492" spans="1:22">
      <c r="A492">
        <v>295254846</v>
      </c>
      <c r="B492" t="s">
        <v>513</v>
      </c>
      <c r="C492" s="1">
        <v>45546</v>
      </c>
      <c r="D492" t="str">
        <f>TEXT(Hospital_Emergency_Room_Data[[#This Row],[Patient Admission Date]],"mmm")</f>
        <v>Sep</v>
      </c>
      <c r="E492">
        <f>YEAR(Hospital_Emergency_Room_Data[[#This Row],[Patient Admission Date]])</f>
        <v>2024</v>
      </c>
      <c r="F492" s="2">
        <v>0.3840277777777778</v>
      </c>
      <c r="G492" s="8" t="str">
        <f>TEXT(Hospital_Emergency_Room_Data[[#This Row],[Patient Admission Date]],"dddd")</f>
        <v>Wednesday</v>
      </c>
      <c r="H492" t="s">
        <v>9208</v>
      </c>
      <c r="I492">
        <v>72</v>
      </c>
      <c r="J492" s="5" t="s">
        <v>9222</v>
      </c>
      <c r="K492" t="s">
        <v>21</v>
      </c>
      <c r="L492" t="s">
        <v>9281</v>
      </c>
      <c r="M492" t="s">
        <v>9210</v>
      </c>
      <c r="N492">
        <v>8</v>
      </c>
      <c r="O492">
        <v>53</v>
      </c>
      <c r="P492" t="s">
        <v>9225</v>
      </c>
      <c r="Q492">
        <v>11</v>
      </c>
      <c r="R492">
        <v>9</v>
      </c>
      <c r="S492" t="s">
        <v>9255</v>
      </c>
      <c r="T492" t="s">
        <v>9265</v>
      </c>
      <c r="U492" t="s">
        <v>9283</v>
      </c>
      <c r="V492" t="str" cm="1">
        <f t="array" ref="V492">_xlfn.IFS(Hospital_Emergency_Room_Data[[#This Row],[Day]]&lt;=10,"Start(1-10)",Hospital_Emergency_Room_Data[[#This Row],[Day]]&lt;=20,"Middle(11-20)",Hospital_Emergency_Room_Data[[#This Row],[Day]]&gt;20,"End(21-30)")</f>
        <v>Middle(11-20)</v>
      </c>
    </row>
    <row r="493" spans="1:22">
      <c r="A493">
        <v>730225135</v>
      </c>
      <c r="B493" t="s">
        <v>514</v>
      </c>
      <c r="C493" s="1">
        <v>45578</v>
      </c>
      <c r="D493" t="str">
        <f>TEXT(Hospital_Emergency_Room_Data[[#This Row],[Patient Admission Date]],"mmm")</f>
        <v>Oct</v>
      </c>
      <c r="E493">
        <f>YEAR(Hospital_Emergency_Room_Data[[#This Row],[Patient Admission Date]])</f>
        <v>2024</v>
      </c>
      <c r="F493" s="2">
        <v>0.96875</v>
      </c>
      <c r="G493" s="8" t="str">
        <f>TEXT(Hospital_Emergency_Room_Data[[#This Row],[Patient Admission Date]],"dddd")</f>
        <v>Sunday</v>
      </c>
      <c r="H493" t="s">
        <v>41</v>
      </c>
      <c r="I493">
        <v>43</v>
      </c>
      <c r="J493" s="5" t="s">
        <v>9223</v>
      </c>
      <c r="K493" t="s">
        <v>10</v>
      </c>
      <c r="L493" t="s">
        <v>9281</v>
      </c>
      <c r="M493" t="s">
        <v>9209</v>
      </c>
      <c r="O493">
        <v>53</v>
      </c>
      <c r="P493" t="s">
        <v>9225</v>
      </c>
      <c r="Q493">
        <v>13</v>
      </c>
      <c r="R493">
        <v>23</v>
      </c>
      <c r="S493" t="s">
        <v>9256</v>
      </c>
      <c r="T493" t="s">
        <v>9265</v>
      </c>
      <c r="U493" t="s">
        <v>9283</v>
      </c>
      <c r="V493" t="str" cm="1">
        <f t="array" ref="V493">_xlfn.IFS(Hospital_Emergency_Room_Data[[#This Row],[Day]]&lt;=10,"Start(1-10)",Hospital_Emergency_Room_Data[[#This Row],[Day]]&lt;=20,"Middle(11-20)",Hospital_Emergency_Room_Data[[#This Row],[Day]]&gt;20,"End(21-30)")</f>
        <v>Middle(11-20)</v>
      </c>
    </row>
    <row r="494" spans="1:22">
      <c r="A494">
        <v>408141967</v>
      </c>
      <c r="B494" t="s">
        <v>515</v>
      </c>
      <c r="C494" s="1">
        <v>45255</v>
      </c>
      <c r="D494" t="str">
        <f>TEXT(Hospital_Emergency_Room_Data[[#This Row],[Patient Admission Date]],"mmm")</f>
        <v>Nov</v>
      </c>
      <c r="E494">
        <f>YEAR(Hospital_Emergency_Room_Data[[#This Row],[Patient Admission Date]])</f>
        <v>2023</v>
      </c>
      <c r="F494" s="2">
        <v>0.4826388888888889</v>
      </c>
      <c r="G494" s="8" t="str">
        <f>TEXT(Hospital_Emergency_Room_Data[[#This Row],[Patient Admission Date]],"dddd")</f>
        <v>Saturday</v>
      </c>
      <c r="H494" t="s">
        <v>41</v>
      </c>
      <c r="I494">
        <v>66</v>
      </c>
      <c r="J494" s="5" t="s">
        <v>9217</v>
      </c>
      <c r="K494" t="s">
        <v>18</v>
      </c>
      <c r="L494" t="s">
        <v>16</v>
      </c>
      <c r="M494" t="s">
        <v>9209</v>
      </c>
      <c r="O494">
        <v>19</v>
      </c>
      <c r="P494" t="s">
        <v>9226</v>
      </c>
      <c r="Q494">
        <v>25</v>
      </c>
      <c r="R494">
        <v>11</v>
      </c>
      <c r="S494" t="s">
        <v>9255</v>
      </c>
      <c r="T494" t="s">
        <v>9264</v>
      </c>
      <c r="U494" t="s">
        <v>9282</v>
      </c>
      <c r="V494" t="str" cm="1">
        <f t="array" ref="V494">_xlfn.IFS(Hospital_Emergency_Room_Data[[#This Row],[Day]]&lt;=10,"Start(1-10)",Hospital_Emergency_Room_Data[[#This Row],[Day]]&lt;=20,"Middle(11-20)",Hospital_Emergency_Room_Data[[#This Row],[Day]]&gt;20,"End(21-30)")</f>
        <v>End(21-30)</v>
      </c>
    </row>
    <row r="495" spans="1:22">
      <c r="A495">
        <v>186820440</v>
      </c>
      <c r="B495" t="s">
        <v>516</v>
      </c>
      <c r="C495" s="1">
        <v>45328</v>
      </c>
      <c r="D495" t="str">
        <f>TEXT(Hospital_Emergency_Room_Data[[#This Row],[Patient Admission Date]],"mmm")</f>
        <v>Feb</v>
      </c>
      <c r="E495">
        <f>YEAR(Hospital_Emergency_Room_Data[[#This Row],[Patient Admission Date]])</f>
        <v>2024</v>
      </c>
      <c r="F495" s="2">
        <v>0.44236111111111109</v>
      </c>
      <c r="G495" s="8" t="str">
        <f>TEXT(Hospital_Emergency_Room_Data[[#This Row],[Patient Admission Date]],"dddd")</f>
        <v>Tuesday</v>
      </c>
      <c r="H495" t="s">
        <v>9208</v>
      </c>
      <c r="I495">
        <v>56</v>
      </c>
      <c r="J495" s="5" t="s">
        <v>9219</v>
      </c>
      <c r="K495" t="s">
        <v>32</v>
      </c>
      <c r="L495" t="s">
        <v>13</v>
      </c>
      <c r="M495" t="s">
        <v>9210</v>
      </c>
      <c r="O495">
        <v>40</v>
      </c>
      <c r="P495" t="s">
        <v>9225</v>
      </c>
      <c r="Q495">
        <v>6</v>
      </c>
      <c r="R495">
        <v>10</v>
      </c>
      <c r="S495" t="s">
        <v>9255</v>
      </c>
      <c r="T495" t="s">
        <v>9263</v>
      </c>
      <c r="U495" t="s">
        <v>9300</v>
      </c>
      <c r="V495" t="str" cm="1">
        <f t="array" ref="V495">_xlfn.IFS(Hospital_Emergency_Room_Data[[#This Row],[Day]]&lt;=10,"Start(1-10)",Hospital_Emergency_Room_Data[[#This Row],[Day]]&lt;=20,"Middle(11-20)",Hospital_Emergency_Room_Data[[#This Row],[Day]]&gt;20,"End(21-30)")</f>
        <v>Start(1-10)</v>
      </c>
    </row>
    <row r="496" spans="1:22">
      <c r="A496">
        <v>338565549</v>
      </c>
      <c r="B496" t="s">
        <v>517</v>
      </c>
      <c r="C496" s="1">
        <v>45178</v>
      </c>
      <c r="D496" t="str">
        <f>TEXT(Hospital_Emergency_Room_Data[[#This Row],[Patient Admission Date]],"mmm")</f>
        <v>Sep</v>
      </c>
      <c r="E496">
        <f>YEAR(Hospital_Emergency_Room_Data[[#This Row],[Patient Admission Date]])</f>
        <v>2023</v>
      </c>
      <c r="F496" s="2">
        <v>0.80902777777777779</v>
      </c>
      <c r="G496" s="8" t="str">
        <f>TEXT(Hospital_Emergency_Room_Data[[#This Row],[Patient Admission Date]],"dddd")</f>
        <v>Saturday</v>
      </c>
      <c r="H496" t="s">
        <v>9208</v>
      </c>
      <c r="I496">
        <v>56</v>
      </c>
      <c r="J496" s="5" t="s">
        <v>9219</v>
      </c>
      <c r="K496" t="s">
        <v>12</v>
      </c>
      <c r="L496" t="s">
        <v>16</v>
      </c>
      <c r="M496" t="s">
        <v>9210</v>
      </c>
      <c r="O496">
        <v>59</v>
      </c>
      <c r="P496" t="s">
        <v>9225</v>
      </c>
      <c r="Q496">
        <v>9</v>
      </c>
      <c r="R496">
        <v>19</v>
      </c>
      <c r="S496" t="s">
        <v>9256</v>
      </c>
      <c r="T496" t="s">
        <v>9265</v>
      </c>
      <c r="U496" t="s">
        <v>9283</v>
      </c>
      <c r="V496" t="str" cm="1">
        <f t="array" ref="V496">_xlfn.IFS(Hospital_Emergency_Room_Data[[#This Row],[Day]]&lt;=10,"Start(1-10)",Hospital_Emergency_Room_Data[[#This Row],[Day]]&lt;=20,"Middle(11-20)",Hospital_Emergency_Room_Data[[#This Row],[Day]]&gt;20,"End(21-30)")</f>
        <v>Start(1-10)</v>
      </c>
    </row>
    <row r="497" spans="1:22">
      <c r="A497">
        <v>424435485</v>
      </c>
      <c r="B497" t="s">
        <v>518</v>
      </c>
      <c r="C497" s="1">
        <v>45574</v>
      </c>
      <c r="D497" t="str">
        <f>TEXT(Hospital_Emergency_Room_Data[[#This Row],[Patient Admission Date]],"mmm")</f>
        <v>Oct</v>
      </c>
      <c r="E497">
        <f>YEAR(Hospital_Emergency_Room_Data[[#This Row],[Patient Admission Date]])</f>
        <v>2024</v>
      </c>
      <c r="F497" s="2">
        <v>0.97569444444444442</v>
      </c>
      <c r="G497" s="8" t="str">
        <f>TEXT(Hospital_Emergency_Room_Data[[#This Row],[Patient Admission Date]],"dddd")</f>
        <v>Wednesday</v>
      </c>
      <c r="H497" t="s">
        <v>9208</v>
      </c>
      <c r="I497">
        <v>16</v>
      </c>
      <c r="J497" s="5" t="s">
        <v>9220</v>
      </c>
      <c r="K497" t="s">
        <v>8</v>
      </c>
      <c r="L497" t="s">
        <v>13</v>
      </c>
      <c r="M497" t="s">
        <v>9209</v>
      </c>
      <c r="O497">
        <v>15</v>
      </c>
      <c r="P497" t="s">
        <v>9226</v>
      </c>
      <c r="Q497">
        <v>9</v>
      </c>
      <c r="R497">
        <v>23</v>
      </c>
      <c r="S497" t="s">
        <v>9256</v>
      </c>
      <c r="T497" t="s">
        <v>9265</v>
      </c>
      <c r="U497" t="s">
        <v>9282</v>
      </c>
      <c r="V497" t="str" cm="1">
        <f t="array" ref="V497">_xlfn.IFS(Hospital_Emergency_Room_Data[[#This Row],[Day]]&lt;=10,"Start(1-10)",Hospital_Emergency_Room_Data[[#This Row],[Day]]&lt;=20,"Middle(11-20)",Hospital_Emergency_Room_Data[[#This Row],[Day]]&gt;20,"End(21-30)")</f>
        <v>Start(1-10)</v>
      </c>
    </row>
    <row r="498" spans="1:22">
      <c r="A498">
        <v>109579083</v>
      </c>
      <c r="B498" t="s">
        <v>519</v>
      </c>
      <c r="C498" s="1">
        <v>45123</v>
      </c>
      <c r="D498" t="str">
        <f>TEXT(Hospital_Emergency_Room_Data[[#This Row],[Patient Admission Date]],"mmm")</f>
        <v>Jul</v>
      </c>
      <c r="E498">
        <f>YEAR(Hospital_Emergency_Room_Data[[#This Row],[Patient Admission Date]])</f>
        <v>2023</v>
      </c>
      <c r="F498" s="2">
        <v>0.4513888888888889</v>
      </c>
      <c r="G498" s="8" t="str">
        <f>TEXT(Hospital_Emergency_Room_Data[[#This Row],[Patient Admission Date]],"dddd")</f>
        <v>Sunday</v>
      </c>
      <c r="H498" t="s">
        <v>41</v>
      </c>
      <c r="I498">
        <v>28</v>
      </c>
      <c r="J498" s="5" t="s">
        <v>9220</v>
      </c>
      <c r="K498" t="s">
        <v>29</v>
      </c>
      <c r="L498" t="s">
        <v>9281</v>
      </c>
      <c r="M498" t="s">
        <v>9209</v>
      </c>
      <c r="O498">
        <v>12</v>
      </c>
      <c r="P498" t="s">
        <v>9226</v>
      </c>
      <c r="Q498">
        <v>16</v>
      </c>
      <c r="R498">
        <v>10</v>
      </c>
      <c r="S498" t="s">
        <v>9255</v>
      </c>
      <c r="T498" t="s">
        <v>9262</v>
      </c>
      <c r="U498" t="s">
        <v>9282</v>
      </c>
      <c r="V498" t="str" cm="1">
        <f t="array" ref="V498">_xlfn.IFS(Hospital_Emergency_Room_Data[[#This Row],[Day]]&lt;=10,"Start(1-10)",Hospital_Emergency_Room_Data[[#This Row],[Day]]&lt;=20,"Middle(11-20)",Hospital_Emergency_Room_Data[[#This Row],[Day]]&gt;20,"End(21-30)")</f>
        <v>Middle(11-20)</v>
      </c>
    </row>
    <row r="499" spans="1:22">
      <c r="A499">
        <v>129820895</v>
      </c>
      <c r="B499" t="s">
        <v>520</v>
      </c>
      <c r="C499" s="1">
        <v>45177</v>
      </c>
      <c r="D499" t="str">
        <f>TEXT(Hospital_Emergency_Room_Data[[#This Row],[Patient Admission Date]],"mmm")</f>
        <v>Sep</v>
      </c>
      <c r="E499">
        <f>YEAR(Hospital_Emergency_Room_Data[[#This Row],[Patient Admission Date]])</f>
        <v>2023</v>
      </c>
      <c r="F499" s="2">
        <v>0.24930555555555556</v>
      </c>
      <c r="G499" s="8" t="str">
        <f>TEXT(Hospital_Emergency_Room_Data[[#This Row],[Patient Admission Date]],"dddd")</f>
        <v>Friday</v>
      </c>
      <c r="H499" t="s">
        <v>9208</v>
      </c>
      <c r="I499">
        <v>56</v>
      </c>
      <c r="J499" s="5" t="s">
        <v>9219</v>
      </c>
      <c r="K499" t="s">
        <v>8</v>
      </c>
      <c r="L499" t="s">
        <v>9281</v>
      </c>
      <c r="M499" t="s">
        <v>9210</v>
      </c>
      <c r="O499">
        <v>42</v>
      </c>
      <c r="P499" t="s">
        <v>9225</v>
      </c>
      <c r="Q499">
        <v>8</v>
      </c>
      <c r="R499">
        <v>5</v>
      </c>
      <c r="S499" t="s">
        <v>9258</v>
      </c>
      <c r="T499" t="s">
        <v>9265</v>
      </c>
      <c r="U499" t="s">
        <v>9300</v>
      </c>
      <c r="V499" t="str" cm="1">
        <f t="array" ref="V499">_xlfn.IFS(Hospital_Emergency_Room_Data[[#This Row],[Day]]&lt;=10,"Start(1-10)",Hospital_Emergency_Room_Data[[#This Row],[Day]]&lt;=20,"Middle(11-20)",Hospital_Emergency_Room_Data[[#This Row],[Day]]&gt;20,"End(21-30)")</f>
        <v>Start(1-10)</v>
      </c>
    </row>
    <row r="500" spans="1:22">
      <c r="A500">
        <v>786395598</v>
      </c>
      <c r="B500" t="s">
        <v>521</v>
      </c>
      <c r="C500" s="1">
        <v>45343</v>
      </c>
      <c r="D500" t="str">
        <f>TEXT(Hospital_Emergency_Room_Data[[#This Row],[Patient Admission Date]],"mmm")</f>
        <v>Feb</v>
      </c>
      <c r="E500">
        <f>YEAR(Hospital_Emergency_Room_Data[[#This Row],[Patient Admission Date]])</f>
        <v>2024</v>
      </c>
      <c r="F500" s="2">
        <v>0.37847222222222221</v>
      </c>
      <c r="G500" s="8" t="str">
        <f>TEXT(Hospital_Emergency_Room_Data[[#This Row],[Patient Admission Date]],"dddd")</f>
        <v>Wednesday</v>
      </c>
      <c r="H500" t="s">
        <v>41</v>
      </c>
      <c r="I500">
        <v>38</v>
      </c>
      <c r="J500" s="5" t="s">
        <v>9223</v>
      </c>
      <c r="K500" t="s">
        <v>8</v>
      </c>
      <c r="L500" t="s">
        <v>9281</v>
      </c>
      <c r="M500" t="s">
        <v>9210</v>
      </c>
      <c r="O500">
        <v>55</v>
      </c>
      <c r="P500" t="s">
        <v>9225</v>
      </c>
      <c r="Q500">
        <v>21</v>
      </c>
      <c r="R500">
        <v>9</v>
      </c>
      <c r="S500" t="s">
        <v>9255</v>
      </c>
      <c r="T500" t="s">
        <v>9262</v>
      </c>
      <c r="U500" t="s">
        <v>9283</v>
      </c>
      <c r="V500" t="str" cm="1">
        <f t="array" ref="V500">_xlfn.IFS(Hospital_Emergency_Room_Data[[#This Row],[Day]]&lt;=10,"Start(1-10)",Hospital_Emergency_Room_Data[[#This Row],[Day]]&lt;=20,"Middle(11-20)",Hospital_Emergency_Room_Data[[#This Row],[Day]]&gt;20,"End(21-30)")</f>
        <v>End(21-30)</v>
      </c>
    </row>
    <row r="501" spans="1:22">
      <c r="A501">
        <v>684053448</v>
      </c>
      <c r="B501" t="s">
        <v>522</v>
      </c>
      <c r="C501" s="1">
        <v>45166</v>
      </c>
      <c r="D501" t="str">
        <f>TEXT(Hospital_Emergency_Room_Data[[#This Row],[Patient Admission Date]],"mmm")</f>
        <v>Aug</v>
      </c>
      <c r="E501">
        <f>YEAR(Hospital_Emergency_Room_Data[[#This Row],[Patient Admission Date]])</f>
        <v>2023</v>
      </c>
      <c r="F501" s="2">
        <v>0.25833333333333336</v>
      </c>
      <c r="G501" s="8" t="str">
        <f>TEXT(Hospital_Emergency_Room_Data[[#This Row],[Patient Admission Date]],"dddd")</f>
        <v>Monday</v>
      </c>
      <c r="H501" t="s">
        <v>41</v>
      </c>
      <c r="I501">
        <v>33</v>
      </c>
      <c r="J501" s="5" t="s">
        <v>9223</v>
      </c>
      <c r="K501" t="s">
        <v>10</v>
      </c>
      <c r="L501" t="s">
        <v>9281</v>
      </c>
      <c r="M501" t="s">
        <v>9210</v>
      </c>
      <c r="N501">
        <v>5</v>
      </c>
      <c r="O501">
        <v>45</v>
      </c>
      <c r="P501" t="s">
        <v>9225</v>
      </c>
      <c r="Q501">
        <v>28</v>
      </c>
      <c r="R501">
        <v>6</v>
      </c>
      <c r="S501" t="s">
        <v>9255</v>
      </c>
      <c r="T501" t="s">
        <v>9264</v>
      </c>
      <c r="U501" t="s">
        <v>9300</v>
      </c>
      <c r="V501" t="str" cm="1">
        <f t="array" ref="V501">_xlfn.IFS(Hospital_Emergency_Room_Data[[#This Row],[Day]]&lt;=10,"Start(1-10)",Hospital_Emergency_Room_Data[[#This Row],[Day]]&lt;=20,"Middle(11-20)",Hospital_Emergency_Room_Data[[#This Row],[Day]]&gt;20,"End(21-30)")</f>
        <v>End(21-30)</v>
      </c>
    </row>
    <row r="502" spans="1:22">
      <c r="A502">
        <v>381538528</v>
      </c>
      <c r="B502" t="s">
        <v>523</v>
      </c>
      <c r="C502" s="1">
        <v>45188</v>
      </c>
      <c r="D502" t="str">
        <f>TEXT(Hospital_Emergency_Room_Data[[#This Row],[Patient Admission Date]],"mmm")</f>
        <v>Sep</v>
      </c>
      <c r="E502">
        <f>YEAR(Hospital_Emergency_Room_Data[[#This Row],[Patient Admission Date]])</f>
        <v>2023</v>
      </c>
      <c r="F502" s="2">
        <v>0.7006944444444444</v>
      </c>
      <c r="G502" s="8" t="str">
        <f>TEXT(Hospital_Emergency_Room_Data[[#This Row],[Patient Admission Date]],"dddd")</f>
        <v>Tuesday</v>
      </c>
      <c r="H502" t="s">
        <v>41</v>
      </c>
      <c r="I502">
        <v>51</v>
      </c>
      <c r="J502" s="5" t="s">
        <v>9219</v>
      </c>
      <c r="K502" t="s">
        <v>8</v>
      </c>
      <c r="L502" t="s">
        <v>9281</v>
      </c>
      <c r="M502" t="s">
        <v>9210</v>
      </c>
      <c r="O502">
        <v>36</v>
      </c>
      <c r="P502" t="s">
        <v>9225</v>
      </c>
      <c r="Q502">
        <v>19</v>
      </c>
      <c r="R502">
        <v>16</v>
      </c>
      <c r="S502" t="s">
        <v>9257</v>
      </c>
      <c r="T502" t="s">
        <v>9262</v>
      </c>
      <c r="U502" t="s">
        <v>9300</v>
      </c>
      <c r="V502" t="str" cm="1">
        <f t="array" ref="V502">_xlfn.IFS(Hospital_Emergency_Room_Data[[#This Row],[Day]]&lt;=10,"Start(1-10)",Hospital_Emergency_Room_Data[[#This Row],[Day]]&lt;=20,"Middle(11-20)",Hospital_Emergency_Room_Data[[#This Row],[Day]]&gt;20,"End(21-30)")</f>
        <v>Middle(11-20)</v>
      </c>
    </row>
    <row r="503" spans="1:22">
      <c r="A503">
        <v>411835149</v>
      </c>
      <c r="B503" t="s">
        <v>524</v>
      </c>
      <c r="C503" s="1">
        <v>45312</v>
      </c>
      <c r="D503" t="str">
        <f>TEXT(Hospital_Emergency_Room_Data[[#This Row],[Patient Admission Date]],"mmm")</f>
        <v>Jan</v>
      </c>
      <c r="E503">
        <f>YEAR(Hospital_Emergency_Room_Data[[#This Row],[Patient Admission Date]])</f>
        <v>2024</v>
      </c>
      <c r="F503" s="2">
        <v>0.88888888888888884</v>
      </c>
      <c r="G503" s="8" t="str">
        <f>TEXT(Hospital_Emergency_Room_Data[[#This Row],[Patient Admission Date]],"dddd")</f>
        <v>Sunday</v>
      </c>
      <c r="H503" t="s">
        <v>41</v>
      </c>
      <c r="I503">
        <v>47</v>
      </c>
      <c r="J503" s="5" t="s">
        <v>9219</v>
      </c>
      <c r="K503" t="s">
        <v>32</v>
      </c>
      <c r="L503" t="s">
        <v>9281</v>
      </c>
      <c r="M503" t="s">
        <v>9209</v>
      </c>
      <c r="O503">
        <v>17</v>
      </c>
      <c r="P503" t="s">
        <v>9226</v>
      </c>
      <c r="Q503">
        <v>21</v>
      </c>
      <c r="R503">
        <v>21</v>
      </c>
      <c r="S503" t="s">
        <v>9256</v>
      </c>
      <c r="T503" t="s">
        <v>9262</v>
      </c>
      <c r="U503" t="s">
        <v>9282</v>
      </c>
      <c r="V503" t="str" cm="1">
        <f t="array" ref="V503">_xlfn.IFS(Hospital_Emergency_Room_Data[[#This Row],[Day]]&lt;=10,"Start(1-10)",Hospital_Emergency_Room_Data[[#This Row],[Day]]&lt;=20,"Middle(11-20)",Hospital_Emergency_Room_Data[[#This Row],[Day]]&gt;20,"End(21-30)")</f>
        <v>End(21-30)</v>
      </c>
    </row>
    <row r="504" spans="1:22">
      <c r="A504">
        <v>280137317</v>
      </c>
      <c r="B504" t="s">
        <v>525</v>
      </c>
      <c r="C504" s="1">
        <v>45062</v>
      </c>
      <c r="D504" t="str">
        <f>TEXT(Hospital_Emergency_Room_Data[[#This Row],[Patient Admission Date]],"mmm")</f>
        <v>May</v>
      </c>
      <c r="E504">
        <f>YEAR(Hospital_Emergency_Room_Data[[#This Row],[Patient Admission Date]])</f>
        <v>2023</v>
      </c>
      <c r="F504" s="2">
        <v>0.32916666666666666</v>
      </c>
      <c r="G504" s="8" t="str">
        <f>TEXT(Hospital_Emergency_Room_Data[[#This Row],[Patient Admission Date]],"dddd")</f>
        <v>Tuesday</v>
      </c>
      <c r="H504" t="s">
        <v>9208</v>
      </c>
      <c r="I504">
        <v>18</v>
      </c>
      <c r="J504" s="5" t="s">
        <v>9220</v>
      </c>
      <c r="K504" t="s">
        <v>32</v>
      </c>
      <c r="L504" t="s">
        <v>9281</v>
      </c>
      <c r="M504" t="s">
        <v>9210</v>
      </c>
      <c r="N504">
        <v>3</v>
      </c>
      <c r="O504">
        <v>11</v>
      </c>
      <c r="P504" t="s">
        <v>9226</v>
      </c>
      <c r="Q504">
        <v>16</v>
      </c>
      <c r="R504">
        <v>7</v>
      </c>
      <c r="S504" t="s">
        <v>9255</v>
      </c>
      <c r="T504" t="s">
        <v>9262</v>
      </c>
      <c r="U504" t="s">
        <v>9282</v>
      </c>
      <c r="V504" t="str" cm="1">
        <f t="array" ref="V504">_xlfn.IFS(Hospital_Emergency_Room_Data[[#This Row],[Day]]&lt;=10,"Start(1-10)",Hospital_Emergency_Room_Data[[#This Row],[Day]]&lt;=20,"Middle(11-20)",Hospital_Emergency_Room_Data[[#This Row],[Day]]&gt;20,"End(21-30)")</f>
        <v>Middle(11-20)</v>
      </c>
    </row>
    <row r="505" spans="1:22">
      <c r="A505">
        <v>123291223</v>
      </c>
      <c r="B505" t="s">
        <v>526</v>
      </c>
      <c r="C505" s="1">
        <v>45501</v>
      </c>
      <c r="D505" t="str">
        <f>TEXT(Hospital_Emergency_Room_Data[[#This Row],[Patient Admission Date]],"mmm")</f>
        <v>Jul</v>
      </c>
      <c r="E505">
        <f>YEAR(Hospital_Emergency_Room_Data[[#This Row],[Patient Admission Date]])</f>
        <v>2024</v>
      </c>
      <c r="F505" s="2">
        <v>0.56736111111111109</v>
      </c>
      <c r="G505" s="8" t="str">
        <f>TEXT(Hospital_Emergency_Room_Data[[#This Row],[Patient Admission Date]],"dddd")</f>
        <v>Sunday</v>
      </c>
      <c r="H505" t="s">
        <v>41</v>
      </c>
      <c r="I505">
        <v>10</v>
      </c>
      <c r="J505" s="5" t="s">
        <v>9221</v>
      </c>
      <c r="K505" t="s">
        <v>12</v>
      </c>
      <c r="L505" t="s">
        <v>9281</v>
      </c>
      <c r="M505" t="s">
        <v>9209</v>
      </c>
      <c r="O505">
        <v>18</v>
      </c>
      <c r="P505" t="s">
        <v>9226</v>
      </c>
      <c r="Q505">
        <v>28</v>
      </c>
      <c r="R505">
        <v>13</v>
      </c>
      <c r="S505" t="s">
        <v>9257</v>
      </c>
      <c r="T505" t="s">
        <v>9264</v>
      </c>
      <c r="U505" t="s">
        <v>9282</v>
      </c>
      <c r="V505" t="str" cm="1">
        <f t="array" ref="V505">_xlfn.IFS(Hospital_Emergency_Room_Data[[#This Row],[Day]]&lt;=10,"Start(1-10)",Hospital_Emergency_Room_Data[[#This Row],[Day]]&lt;=20,"Middle(11-20)",Hospital_Emergency_Room_Data[[#This Row],[Day]]&gt;20,"End(21-30)")</f>
        <v>End(21-30)</v>
      </c>
    </row>
    <row r="506" spans="1:22">
      <c r="A506">
        <v>398343572</v>
      </c>
      <c r="B506" t="s">
        <v>527</v>
      </c>
      <c r="C506" s="1">
        <v>45467</v>
      </c>
      <c r="D506" t="str">
        <f>TEXT(Hospital_Emergency_Room_Data[[#This Row],[Patient Admission Date]],"mmm")</f>
        <v>Jun</v>
      </c>
      <c r="E506">
        <f>YEAR(Hospital_Emergency_Room_Data[[#This Row],[Patient Admission Date]])</f>
        <v>2024</v>
      </c>
      <c r="F506" s="2">
        <v>0.7416666666666667</v>
      </c>
      <c r="G506" s="8" t="str">
        <f>TEXT(Hospital_Emergency_Room_Data[[#This Row],[Patient Admission Date]],"dddd")</f>
        <v>Monday</v>
      </c>
      <c r="H506" t="s">
        <v>41</v>
      </c>
      <c r="I506">
        <v>31</v>
      </c>
      <c r="J506" s="5" t="s">
        <v>9223</v>
      </c>
      <c r="K506" t="s">
        <v>21</v>
      </c>
      <c r="L506" t="s">
        <v>9281</v>
      </c>
      <c r="M506" t="s">
        <v>9209</v>
      </c>
      <c r="O506">
        <v>25</v>
      </c>
      <c r="P506" t="s">
        <v>9226</v>
      </c>
      <c r="Q506">
        <v>24</v>
      </c>
      <c r="R506">
        <v>17</v>
      </c>
      <c r="S506" t="s">
        <v>9257</v>
      </c>
      <c r="T506" t="s">
        <v>9264</v>
      </c>
      <c r="U506" t="s">
        <v>9282</v>
      </c>
      <c r="V506" t="str" cm="1">
        <f t="array" ref="V506">_xlfn.IFS(Hospital_Emergency_Room_Data[[#This Row],[Day]]&lt;=10,"Start(1-10)",Hospital_Emergency_Room_Data[[#This Row],[Day]]&lt;=20,"Middle(11-20)",Hospital_Emergency_Room_Data[[#This Row],[Day]]&gt;20,"End(21-30)")</f>
        <v>End(21-30)</v>
      </c>
    </row>
    <row r="507" spans="1:22">
      <c r="A507">
        <v>554963589</v>
      </c>
      <c r="B507" t="s">
        <v>528</v>
      </c>
      <c r="C507" s="1">
        <v>45161</v>
      </c>
      <c r="D507" t="str">
        <f>TEXT(Hospital_Emergency_Room_Data[[#This Row],[Patient Admission Date]],"mmm")</f>
        <v>Aug</v>
      </c>
      <c r="E507">
        <f>YEAR(Hospital_Emergency_Room_Data[[#This Row],[Patient Admission Date]])</f>
        <v>2023</v>
      </c>
      <c r="F507" s="2">
        <v>0.73750000000000004</v>
      </c>
      <c r="G507" s="8" t="str">
        <f>TEXT(Hospital_Emergency_Room_Data[[#This Row],[Patient Admission Date]],"dddd")</f>
        <v>Wednesday</v>
      </c>
      <c r="H507" t="s">
        <v>9208</v>
      </c>
      <c r="I507">
        <v>70</v>
      </c>
      <c r="J507" s="5" t="s">
        <v>9222</v>
      </c>
      <c r="K507" t="s">
        <v>12</v>
      </c>
      <c r="L507" t="s">
        <v>9281</v>
      </c>
      <c r="M507" t="s">
        <v>9210</v>
      </c>
      <c r="N507">
        <v>9</v>
      </c>
      <c r="O507">
        <v>49</v>
      </c>
      <c r="P507" t="s">
        <v>9225</v>
      </c>
      <c r="Q507">
        <v>23</v>
      </c>
      <c r="R507">
        <v>17</v>
      </c>
      <c r="S507" t="s">
        <v>9257</v>
      </c>
      <c r="T507" t="s">
        <v>9264</v>
      </c>
      <c r="U507" t="s">
        <v>9283</v>
      </c>
      <c r="V507" t="str" cm="1">
        <f t="array" ref="V507">_xlfn.IFS(Hospital_Emergency_Room_Data[[#This Row],[Day]]&lt;=10,"Start(1-10)",Hospital_Emergency_Room_Data[[#This Row],[Day]]&lt;=20,"Middle(11-20)",Hospital_Emergency_Room_Data[[#This Row],[Day]]&gt;20,"End(21-30)")</f>
        <v>End(21-30)</v>
      </c>
    </row>
    <row r="508" spans="1:22">
      <c r="A508">
        <v>530226924</v>
      </c>
      <c r="B508" t="s">
        <v>529</v>
      </c>
      <c r="C508" s="1">
        <v>45184</v>
      </c>
      <c r="D508" t="str">
        <f>TEXT(Hospital_Emergency_Room_Data[[#This Row],[Patient Admission Date]],"mmm")</f>
        <v>Sep</v>
      </c>
      <c r="E508">
        <f>YEAR(Hospital_Emergency_Room_Data[[#This Row],[Patient Admission Date]])</f>
        <v>2023</v>
      </c>
      <c r="F508" s="2">
        <v>0.9458333333333333</v>
      </c>
      <c r="G508" s="8" t="str">
        <f>TEXT(Hospital_Emergency_Room_Data[[#This Row],[Patient Admission Date]],"dddd")</f>
        <v>Friday</v>
      </c>
      <c r="H508" t="s">
        <v>41</v>
      </c>
      <c r="I508">
        <v>61</v>
      </c>
      <c r="J508" s="5" t="s">
        <v>9217</v>
      </c>
      <c r="K508" t="s">
        <v>29</v>
      </c>
      <c r="L508" t="s">
        <v>13</v>
      </c>
      <c r="M508" t="s">
        <v>9210</v>
      </c>
      <c r="O508">
        <v>42</v>
      </c>
      <c r="P508" t="s">
        <v>9225</v>
      </c>
      <c r="Q508">
        <v>15</v>
      </c>
      <c r="R508">
        <v>22</v>
      </c>
      <c r="S508" t="s">
        <v>9256</v>
      </c>
      <c r="T508" t="s">
        <v>9262</v>
      </c>
      <c r="U508" t="s">
        <v>9300</v>
      </c>
      <c r="V508" t="str" cm="1">
        <f t="array" ref="V508">_xlfn.IFS(Hospital_Emergency_Room_Data[[#This Row],[Day]]&lt;=10,"Start(1-10)",Hospital_Emergency_Room_Data[[#This Row],[Day]]&lt;=20,"Middle(11-20)",Hospital_Emergency_Room_Data[[#This Row],[Day]]&gt;20,"End(21-30)")</f>
        <v>Middle(11-20)</v>
      </c>
    </row>
    <row r="509" spans="1:22">
      <c r="A509">
        <v>449698456</v>
      </c>
      <c r="B509" t="s">
        <v>530</v>
      </c>
      <c r="C509" s="1">
        <v>45572</v>
      </c>
      <c r="D509" t="str">
        <f>TEXT(Hospital_Emergency_Room_Data[[#This Row],[Patient Admission Date]],"mmm")</f>
        <v>Oct</v>
      </c>
      <c r="E509">
        <f>YEAR(Hospital_Emergency_Room_Data[[#This Row],[Patient Admission Date]])</f>
        <v>2024</v>
      </c>
      <c r="F509" s="2">
        <v>0.27986111111111112</v>
      </c>
      <c r="G509" s="8" t="str">
        <f>TEXT(Hospital_Emergency_Room_Data[[#This Row],[Patient Admission Date]],"dddd")</f>
        <v>Monday</v>
      </c>
      <c r="H509" t="s">
        <v>41</v>
      </c>
      <c r="I509">
        <v>29</v>
      </c>
      <c r="J509" s="5" t="s">
        <v>9220</v>
      </c>
      <c r="K509" t="s">
        <v>8</v>
      </c>
      <c r="L509" t="s">
        <v>9281</v>
      </c>
      <c r="M509" t="s">
        <v>9210</v>
      </c>
      <c r="N509">
        <v>4</v>
      </c>
      <c r="O509">
        <v>10</v>
      </c>
      <c r="P509" t="s">
        <v>9226</v>
      </c>
      <c r="Q509">
        <v>7</v>
      </c>
      <c r="R509">
        <v>6</v>
      </c>
      <c r="S509" t="s">
        <v>9255</v>
      </c>
      <c r="T509" t="s">
        <v>9263</v>
      </c>
      <c r="U509" t="s">
        <v>9282</v>
      </c>
      <c r="V509" t="str" cm="1">
        <f t="array" ref="V509">_xlfn.IFS(Hospital_Emergency_Room_Data[[#This Row],[Day]]&lt;=10,"Start(1-10)",Hospital_Emergency_Room_Data[[#This Row],[Day]]&lt;=20,"Middle(11-20)",Hospital_Emergency_Room_Data[[#This Row],[Day]]&gt;20,"End(21-30)")</f>
        <v>Start(1-10)</v>
      </c>
    </row>
    <row r="510" spans="1:22">
      <c r="A510">
        <v>280938703</v>
      </c>
      <c r="B510" t="s">
        <v>531</v>
      </c>
      <c r="C510" s="1">
        <v>45369</v>
      </c>
      <c r="D510" t="str">
        <f>TEXT(Hospital_Emergency_Room_Data[[#This Row],[Patient Admission Date]],"mmm")</f>
        <v>Mar</v>
      </c>
      <c r="E510">
        <f>YEAR(Hospital_Emergency_Room_Data[[#This Row],[Patient Admission Date]])</f>
        <v>2024</v>
      </c>
      <c r="F510" s="2">
        <v>0.68472222222222223</v>
      </c>
      <c r="G510" s="8" t="str">
        <f>TEXT(Hospital_Emergency_Room_Data[[#This Row],[Patient Admission Date]],"dddd")</f>
        <v>Monday</v>
      </c>
      <c r="H510" t="s">
        <v>41</v>
      </c>
      <c r="I510">
        <v>67</v>
      </c>
      <c r="J510" s="5" t="s">
        <v>9217</v>
      </c>
      <c r="K510" t="s">
        <v>12</v>
      </c>
      <c r="L510" t="s">
        <v>13</v>
      </c>
      <c r="M510" t="s">
        <v>9209</v>
      </c>
      <c r="N510">
        <v>8</v>
      </c>
      <c r="O510">
        <v>42</v>
      </c>
      <c r="P510" t="s">
        <v>9225</v>
      </c>
      <c r="Q510">
        <v>18</v>
      </c>
      <c r="R510">
        <v>16</v>
      </c>
      <c r="S510" t="s">
        <v>9257</v>
      </c>
      <c r="T510" t="s">
        <v>9262</v>
      </c>
      <c r="U510" t="s">
        <v>9300</v>
      </c>
      <c r="V510" t="str" cm="1">
        <f t="array" ref="V510">_xlfn.IFS(Hospital_Emergency_Room_Data[[#This Row],[Day]]&lt;=10,"Start(1-10)",Hospital_Emergency_Room_Data[[#This Row],[Day]]&lt;=20,"Middle(11-20)",Hospital_Emergency_Room_Data[[#This Row],[Day]]&gt;20,"End(21-30)")</f>
        <v>Middle(11-20)</v>
      </c>
    </row>
    <row r="511" spans="1:22">
      <c r="A511">
        <v>167774307</v>
      </c>
      <c r="B511" t="s">
        <v>532</v>
      </c>
      <c r="C511" s="1">
        <v>45314</v>
      </c>
      <c r="D511" t="str">
        <f>TEXT(Hospital_Emergency_Room_Data[[#This Row],[Patient Admission Date]],"mmm")</f>
        <v>Jan</v>
      </c>
      <c r="E511">
        <f>YEAR(Hospital_Emergency_Room_Data[[#This Row],[Patient Admission Date]])</f>
        <v>2024</v>
      </c>
      <c r="F511" s="2">
        <v>0.6430555555555556</v>
      </c>
      <c r="G511" s="8" t="str">
        <f>TEXT(Hospital_Emergency_Room_Data[[#This Row],[Patient Admission Date]],"dddd")</f>
        <v>Tuesday</v>
      </c>
      <c r="H511" t="s">
        <v>9208</v>
      </c>
      <c r="I511">
        <v>57</v>
      </c>
      <c r="J511" s="5" t="s">
        <v>9219</v>
      </c>
      <c r="K511" t="s">
        <v>12</v>
      </c>
      <c r="L511" t="s">
        <v>16</v>
      </c>
      <c r="M511" t="s">
        <v>9210</v>
      </c>
      <c r="O511">
        <v>60</v>
      </c>
      <c r="P511" t="s">
        <v>9225</v>
      </c>
      <c r="Q511">
        <v>23</v>
      </c>
      <c r="R511">
        <v>15</v>
      </c>
      <c r="S511" t="s">
        <v>9257</v>
      </c>
      <c r="T511" t="s">
        <v>9264</v>
      </c>
      <c r="U511" t="s">
        <v>9283</v>
      </c>
      <c r="V511" t="str" cm="1">
        <f t="array" ref="V511">_xlfn.IFS(Hospital_Emergency_Room_Data[[#This Row],[Day]]&lt;=10,"Start(1-10)",Hospital_Emergency_Room_Data[[#This Row],[Day]]&lt;=20,"Middle(11-20)",Hospital_Emergency_Room_Data[[#This Row],[Day]]&gt;20,"End(21-30)")</f>
        <v>End(21-30)</v>
      </c>
    </row>
    <row r="512" spans="1:22">
      <c r="A512">
        <v>532773729</v>
      </c>
      <c r="B512" t="s">
        <v>533</v>
      </c>
      <c r="C512" s="1">
        <v>45275</v>
      </c>
      <c r="D512" t="str">
        <f>TEXT(Hospital_Emergency_Room_Data[[#This Row],[Patient Admission Date]],"mmm")</f>
        <v>Dec</v>
      </c>
      <c r="E512">
        <f>YEAR(Hospital_Emergency_Room_Data[[#This Row],[Patient Admission Date]])</f>
        <v>2023</v>
      </c>
      <c r="F512" s="2">
        <v>0.62569444444444444</v>
      </c>
      <c r="G512" s="8" t="str">
        <f>TEXT(Hospital_Emergency_Room_Data[[#This Row],[Patient Admission Date]],"dddd")</f>
        <v>Friday</v>
      </c>
      <c r="H512" t="s">
        <v>9208</v>
      </c>
      <c r="I512">
        <v>28</v>
      </c>
      <c r="J512" s="5" t="s">
        <v>9220</v>
      </c>
      <c r="K512" t="s">
        <v>12</v>
      </c>
      <c r="L512" t="s">
        <v>9281</v>
      </c>
      <c r="M512" t="s">
        <v>9210</v>
      </c>
      <c r="O512">
        <v>49</v>
      </c>
      <c r="P512" t="s">
        <v>9225</v>
      </c>
      <c r="Q512">
        <v>15</v>
      </c>
      <c r="R512">
        <v>15</v>
      </c>
      <c r="S512" t="s">
        <v>9257</v>
      </c>
      <c r="T512" t="s">
        <v>9262</v>
      </c>
      <c r="U512" t="s">
        <v>9283</v>
      </c>
      <c r="V512" t="str" cm="1">
        <f t="array" ref="V512">_xlfn.IFS(Hospital_Emergency_Room_Data[[#This Row],[Day]]&lt;=10,"Start(1-10)",Hospital_Emergency_Room_Data[[#This Row],[Day]]&lt;=20,"Middle(11-20)",Hospital_Emergency_Room_Data[[#This Row],[Day]]&gt;20,"End(21-30)")</f>
        <v>Middle(11-20)</v>
      </c>
    </row>
    <row r="513" spans="1:22">
      <c r="A513">
        <v>310555331</v>
      </c>
      <c r="B513" t="s">
        <v>534</v>
      </c>
      <c r="C513" s="1">
        <v>45481</v>
      </c>
      <c r="D513" t="str">
        <f>TEXT(Hospital_Emergency_Room_Data[[#This Row],[Patient Admission Date]],"mmm")</f>
        <v>Jul</v>
      </c>
      <c r="E513">
        <f>YEAR(Hospital_Emergency_Room_Data[[#This Row],[Patient Admission Date]])</f>
        <v>2024</v>
      </c>
      <c r="F513" s="2">
        <v>2.0833333333333333E-3</v>
      </c>
      <c r="G513" s="8" t="str">
        <f>TEXT(Hospital_Emergency_Room_Data[[#This Row],[Patient Admission Date]],"dddd")</f>
        <v>Monday</v>
      </c>
      <c r="H513" t="s">
        <v>9208</v>
      </c>
      <c r="I513">
        <v>9</v>
      </c>
      <c r="J513" s="5" t="s">
        <v>9221</v>
      </c>
      <c r="K513" t="s">
        <v>12</v>
      </c>
      <c r="L513" t="s">
        <v>16</v>
      </c>
      <c r="M513" t="s">
        <v>9209</v>
      </c>
      <c r="N513">
        <v>5</v>
      </c>
      <c r="O513">
        <v>16</v>
      </c>
      <c r="P513" t="s">
        <v>9226</v>
      </c>
      <c r="Q513">
        <v>8</v>
      </c>
      <c r="R513">
        <v>0</v>
      </c>
      <c r="S513" t="s">
        <v>9258</v>
      </c>
      <c r="T513" t="s">
        <v>9265</v>
      </c>
      <c r="U513" t="s">
        <v>9282</v>
      </c>
      <c r="V513" t="str" cm="1">
        <f t="array" ref="V513">_xlfn.IFS(Hospital_Emergency_Room_Data[[#This Row],[Day]]&lt;=10,"Start(1-10)",Hospital_Emergency_Room_Data[[#This Row],[Day]]&lt;=20,"Middle(11-20)",Hospital_Emergency_Room_Data[[#This Row],[Day]]&gt;20,"End(21-30)")</f>
        <v>Start(1-10)</v>
      </c>
    </row>
    <row r="514" spans="1:22">
      <c r="A514">
        <v>887745024</v>
      </c>
      <c r="B514" t="s">
        <v>535</v>
      </c>
      <c r="C514" s="1">
        <v>45256</v>
      </c>
      <c r="D514" t="str">
        <f>TEXT(Hospital_Emergency_Room_Data[[#This Row],[Patient Admission Date]],"mmm")</f>
        <v>Nov</v>
      </c>
      <c r="E514">
        <f>YEAR(Hospital_Emergency_Room_Data[[#This Row],[Patient Admission Date]])</f>
        <v>2023</v>
      </c>
      <c r="F514" s="2">
        <v>7.5694444444444439E-2</v>
      </c>
      <c r="G514" s="8" t="str">
        <f>TEXT(Hospital_Emergency_Room_Data[[#This Row],[Patient Admission Date]],"dddd")</f>
        <v>Sunday</v>
      </c>
      <c r="H514" t="s">
        <v>41</v>
      </c>
      <c r="I514">
        <v>51</v>
      </c>
      <c r="J514" s="5" t="s">
        <v>9219</v>
      </c>
      <c r="K514" t="s">
        <v>21</v>
      </c>
      <c r="L514" t="s">
        <v>13</v>
      </c>
      <c r="M514" t="s">
        <v>9210</v>
      </c>
      <c r="O514">
        <v>38</v>
      </c>
      <c r="P514" t="s">
        <v>9225</v>
      </c>
      <c r="Q514">
        <v>26</v>
      </c>
      <c r="R514">
        <v>1</v>
      </c>
      <c r="S514" t="s">
        <v>9258</v>
      </c>
      <c r="T514" t="s">
        <v>9264</v>
      </c>
      <c r="U514" t="s">
        <v>9300</v>
      </c>
      <c r="V514" t="str" cm="1">
        <f t="array" ref="V514">_xlfn.IFS(Hospital_Emergency_Room_Data[[#This Row],[Day]]&lt;=10,"Start(1-10)",Hospital_Emergency_Room_Data[[#This Row],[Day]]&lt;=20,"Middle(11-20)",Hospital_Emergency_Room_Data[[#This Row],[Day]]&gt;20,"End(21-30)")</f>
        <v>End(21-30)</v>
      </c>
    </row>
    <row r="515" spans="1:22">
      <c r="A515">
        <v>379458010</v>
      </c>
      <c r="B515" t="s">
        <v>536</v>
      </c>
      <c r="C515" s="1">
        <v>45588</v>
      </c>
      <c r="D515" t="str">
        <f>TEXT(Hospital_Emergency_Room_Data[[#This Row],[Patient Admission Date]],"mmm")</f>
        <v>Oct</v>
      </c>
      <c r="E515">
        <f>YEAR(Hospital_Emergency_Room_Data[[#This Row],[Patient Admission Date]])</f>
        <v>2024</v>
      </c>
      <c r="F515" s="2">
        <v>0.68611111111111112</v>
      </c>
      <c r="G515" s="8" t="str">
        <f>TEXT(Hospital_Emergency_Room_Data[[#This Row],[Patient Admission Date]],"dddd")</f>
        <v>Wednesday</v>
      </c>
      <c r="H515" t="s">
        <v>41</v>
      </c>
      <c r="I515">
        <v>45</v>
      </c>
      <c r="J515" s="5" t="s">
        <v>9219</v>
      </c>
      <c r="K515" t="s">
        <v>12</v>
      </c>
      <c r="L515" t="s">
        <v>13</v>
      </c>
      <c r="M515" t="s">
        <v>9210</v>
      </c>
      <c r="O515">
        <v>53</v>
      </c>
      <c r="P515" t="s">
        <v>9225</v>
      </c>
      <c r="Q515">
        <v>23</v>
      </c>
      <c r="R515">
        <v>16</v>
      </c>
      <c r="S515" t="s">
        <v>9257</v>
      </c>
      <c r="T515" t="s">
        <v>9264</v>
      </c>
      <c r="U515" t="s">
        <v>9283</v>
      </c>
      <c r="V515" t="str" cm="1">
        <f t="array" ref="V515">_xlfn.IFS(Hospital_Emergency_Room_Data[[#This Row],[Day]]&lt;=10,"Start(1-10)",Hospital_Emergency_Room_Data[[#This Row],[Day]]&lt;=20,"Middle(11-20)",Hospital_Emergency_Room_Data[[#This Row],[Day]]&gt;20,"End(21-30)")</f>
        <v>End(21-30)</v>
      </c>
    </row>
    <row r="516" spans="1:22">
      <c r="A516">
        <v>353776257</v>
      </c>
      <c r="B516" t="s">
        <v>537</v>
      </c>
      <c r="C516" s="1">
        <v>45018</v>
      </c>
      <c r="D516" t="str">
        <f>TEXT(Hospital_Emergency_Room_Data[[#This Row],[Patient Admission Date]],"mmm")</f>
        <v>Apr</v>
      </c>
      <c r="E516">
        <f>YEAR(Hospital_Emergency_Room_Data[[#This Row],[Patient Admission Date]])</f>
        <v>2023</v>
      </c>
      <c r="F516" s="2">
        <v>0.96527777777777779</v>
      </c>
      <c r="G516" s="8" t="str">
        <f>TEXT(Hospital_Emergency_Room_Data[[#This Row],[Patient Admission Date]],"dddd")</f>
        <v>Sunday</v>
      </c>
      <c r="H516" t="s">
        <v>9208</v>
      </c>
      <c r="I516">
        <v>75</v>
      </c>
      <c r="J516" s="5" t="s">
        <v>9222</v>
      </c>
      <c r="K516" t="s">
        <v>8</v>
      </c>
      <c r="L516" t="s">
        <v>9281</v>
      </c>
      <c r="M516" t="s">
        <v>9209</v>
      </c>
      <c r="N516">
        <v>7</v>
      </c>
      <c r="O516">
        <v>33</v>
      </c>
      <c r="P516" t="s">
        <v>9225</v>
      </c>
      <c r="Q516">
        <v>2</v>
      </c>
      <c r="R516">
        <v>23</v>
      </c>
      <c r="S516" t="s">
        <v>9256</v>
      </c>
      <c r="T516" t="s">
        <v>9263</v>
      </c>
      <c r="U516" t="s">
        <v>9300</v>
      </c>
      <c r="V516" t="str" cm="1">
        <f t="array" ref="V516">_xlfn.IFS(Hospital_Emergency_Room_Data[[#This Row],[Day]]&lt;=10,"Start(1-10)",Hospital_Emergency_Room_Data[[#This Row],[Day]]&lt;=20,"Middle(11-20)",Hospital_Emergency_Room_Data[[#This Row],[Day]]&gt;20,"End(21-30)")</f>
        <v>Start(1-10)</v>
      </c>
    </row>
    <row r="517" spans="1:22">
      <c r="A517">
        <v>366931146</v>
      </c>
      <c r="B517" t="s">
        <v>538</v>
      </c>
      <c r="C517" s="1">
        <v>45317</v>
      </c>
      <c r="D517" t="str">
        <f>TEXT(Hospital_Emergency_Room_Data[[#This Row],[Patient Admission Date]],"mmm")</f>
        <v>Jan</v>
      </c>
      <c r="E517">
        <f>YEAR(Hospital_Emergency_Room_Data[[#This Row],[Patient Admission Date]])</f>
        <v>2024</v>
      </c>
      <c r="F517" s="2">
        <v>0.68472222222222223</v>
      </c>
      <c r="G517" s="8" t="str">
        <f>TEXT(Hospital_Emergency_Room_Data[[#This Row],[Patient Admission Date]],"dddd")</f>
        <v>Friday</v>
      </c>
      <c r="H517" t="s">
        <v>9208</v>
      </c>
      <c r="I517">
        <v>49</v>
      </c>
      <c r="J517" s="5" t="s">
        <v>9219</v>
      </c>
      <c r="K517" t="s">
        <v>12</v>
      </c>
      <c r="L517" t="s">
        <v>9281</v>
      </c>
      <c r="M517" t="s">
        <v>9210</v>
      </c>
      <c r="N517">
        <v>10</v>
      </c>
      <c r="O517">
        <v>52</v>
      </c>
      <c r="P517" t="s">
        <v>9225</v>
      </c>
      <c r="Q517">
        <v>26</v>
      </c>
      <c r="R517">
        <v>16</v>
      </c>
      <c r="S517" t="s">
        <v>9257</v>
      </c>
      <c r="T517" t="s">
        <v>9264</v>
      </c>
      <c r="U517" t="s">
        <v>9283</v>
      </c>
      <c r="V517" t="str" cm="1">
        <f t="array" ref="V517">_xlfn.IFS(Hospital_Emergency_Room_Data[[#This Row],[Day]]&lt;=10,"Start(1-10)",Hospital_Emergency_Room_Data[[#This Row],[Day]]&lt;=20,"Middle(11-20)",Hospital_Emergency_Room_Data[[#This Row],[Day]]&gt;20,"End(21-30)")</f>
        <v>End(21-30)</v>
      </c>
    </row>
    <row r="518" spans="1:22">
      <c r="A518">
        <v>636599872</v>
      </c>
      <c r="B518" t="s">
        <v>539</v>
      </c>
      <c r="C518" s="1">
        <v>45358</v>
      </c>
      <c r="D518" t="str">
        <f>TEXT(Hospital_Emergency_Room_Data[[#This Row],[Patient Admission Date]],"mmm")</f>
        <v>Mar</v>
      </c>
      <c r="E518">
        <f>YEAR(Hospital_Emergency_Room_Data[[#This Row],[Patient Admission Date]])</f>
        <v>2024</v>
      </c>
      <c r="F518" s="2">
        <v>0.97152777777777777</v>
      </c>
      <c r="G518" s="8" t="str">
        <f>TEXT(Hospital_Emergency_Room_Data[[#This Row],[Patient Admission Date]],"dddd")</f>
        <v>Thursday</v>
      </c>
      <c r="H518" t="s">
        <v>9208</v>
      </c>
      <c r="I518">
        <v>40</v>
      </c>
      <c r="J518" s="5" t="s">
        <v>9223</v>
      </c>
      <c r="K518" t="s">
        <v>29</v>
      </c>
      <c r="L518" t="s">
        <v>36</v>
      </c>
      <c r="M518" t="s">
        <v>9209</v>
      </c>
      <c r="O518">
        <v>38</v>
      </c>
      <c r="P518" t="s">
        <v>9225</v>
      </c>
      <c r="Q518">
        <v>7</v>
      </c>
      <c r="R518">
        <v>23</v>
      </c>
      <c r="S518" t="s">
        <v>9256</v>
      </c>
      <c r="T518" t="s">
        <v>9263</v>
      </c>
      <c r="U518" t="s">
        <v>9300</v>
      </c>
      <c r="V518" t="str" cm="1">
        <f t="array" ref="V518">_xlfn.IFS(Hospital_Emergency_Room_Data[[#This Row],[Day]]&lt;=10,"Start(1-10)",Hospital_Emergency_Room_Data[[#This Row],[Day]]&lt;=20,"Middle(11-20)",Hospital_Emergency_Room_Data[[#This Row],[Day]]&gt;20,"End(21-30)")</f>
        <v>Start(1-10)</v>
      </c>
    </row>
    <row r="519" spans="1:22">
      <c r="A519">
        <v>707406053</v>
      </c>
      <c r="B519" t="s">
        <v>540</v>
      </c>
      <c r="C519" s="1">
        <v>45562</v>
      </c>
      <c r="D519" t="str">
        <f>TEXT(Hospital_Emergency_Room_Data[[#This Row],[Patient Admission Date]],"mmm")</f>
        <v>Sep</v>
      </c>
      <c r="E519">
        <f>YEAR(Hospital_Emergency_Room_Data[[#This Row],[Patient Admission Date]])</f>
        <v>2024</v>
      </c>
      <c r="F519" s="2">
        <v>0.89861111111111114</v>
      </c>
      <c r="G519" s="8" t="str">
        <f>TEXT(Hospital_Emergency_Room_Data[[#This Row],[Patient Admission Date]],"dddd")</f>
        <v>Friday</v>
      </c>
      <c r="H519" t="s">
        <v>41</v>
      </c>
      <c r="I519">
        <v>26</v>
      </c>
      <c r="J519" s="5" t="s">
        <v>9220</v>
      </c>
      <c r="K519" t="s">
        <v>32</v>
      </c>
      <c r="L519" t="s">
        <v>9281</v>
      </c>
      <c r="M519" t="s">
        <v>9209</v>
      </c>
      <c r="O519">
        <v>37</v>
      </c>
      <c r="P519" t="s">
        <v>9225</v>
      </c>
      <c r="Q519">
        <v>27</v>
      </c>
      <c r="R519">
        <v>21</v>
      </c>
      <c r="S519" t="s">
        <v>9256</v>
      </c>
      <c r="T519" t="s">
        <v>9264</v>
      </c>
      <c r="U519" t="s">
        <v>9300</v>
      </c>
      <c r="V519" t="str" cm="1">
        <f t="array" ref="V519">_xlfn.IFS(Hospital_Emergency_Room_Data[[#This Row],[Day]]&lt;=10,"Start(1-10)",Hospital_Emergency_Room_Data[[#This Row],[Day]]&lt;=20,"Middle(11-20)",Hospital_Emergency_Room_Data[[#This Row],[Day]]&gt;20,"End(21-30)")</f>
        <v>End(21-30)</v>
      </c>
    </row>
    <row r="520" spans="1:22">
      <c r="A520">
        <v>142103821</v>
      </c>
      <c r="B520" t="s">
        <v>541</v>
      </c>
      <c r="C520" s="1">
        <v>45027</v>
      </c>
      <c r="D520" t="str">
        <f>TEXT(Hospital_Emergency_Room_Data[[#This Row],[Patient Admission Date]],"mmm")</f>
        <v>Apr</v>
      </c>
      <c r="E520">
        <f>YEAR(Hospital_Emergency_Room_Data[[#This Row],[Patient Admission Date]])</f>
        <v>2023</v>
      </c>
      <c r="F520" s="2">
        <v>0.89930555555555558</v>
      </c>
      <c r="G520" s="8" t="str">
        <f>TEXT(Hospital_Emergency_Room_Data[[#This Row],[Patient Admission Date]],"dddd")</f>
        <v>Tuesday</v>
      </c>
      <c r="H520" t="s">
        <v>41</v>
      </c>
      <c r="I520">
        <v>3</v>
      </c>
      <c r="J520" s="5" t="s">
        <v>9218</v>
      </c>
      <c r="K520" t="s">
        <v>32</v>
      </c>
      <c r="L520" t="s">
        <v>13</v>
      </c>
      <c r="M520" t="s">
        <v>9209</v>
      </c>
      <c r="O520">
        <v>24</v>
      </c>
      <c r="P520" t="s">
        <v>9226</v>
      </c>
      <c r="Q520">
        <v>11</v>
      </c>
      <c r="R520">
        <v>21</v>
      </c>
      <c r="S520" t="s">
        <v>9256</v>
      </c>
      <c r="T520" t="s">
        <v>9265</v>
      </c>
      <c r="U520" t="s">
        <v>9282</v>
      </c>
      <c r="V520" t="str" cm="1">
        <f t="array" ref="V520">_xlfn.IFS(Hospital_Emergency_Room_Data[[#This Row],[Day]]&lt;=10,"Start(1-10)",Hospital_Emergency_Room_Data[[#This Row],[Day]]&lt;=20,"Middle(11-20)",Hospital_Emergency_Room_Data[[#This Row],[Day]]&gt;20,"End(21-30)")</f>
        <v>Middle(11-20)</v>
      </c>
    </row>
    <row r="521" spans="1:22">
      <c r="A521">
        <v>707650931</v>
      </c>
      <c r="B521" t="s">
        <v>542</v>
      </c>
      <c r="C521" s="1">
        <v>45349</v>
      </c>
      <c r="D521" t="str">
        <f>TEXT(Hospital_Emergency_Room_Data[[#This Row],[Patient Admission Date]],"mmm")</f>
        <v>Feb</v>
      </c>
      <c r="E521">
        <f>YEAR(Hospital_Emergency_Room_Data[[#This Row],[Patient Admission Date]])</f>
        <v>2024</v>
      </c>
      <c r="F521" s="2">
        <v>0.31736111111111109</v>
      </c>
      <c r="G521" s="8" t="str">
        <f>TEXT(Hospital_Emergency_Room_Data[[#This Row],[Patient Admission Date]],"dddd")</f>
        <v>Tuesday</v>
      </c>
      <c r="H521" t="s">
        <v>41</v>
      </c>
      <c r="I521">
        <v>55</v>
      </c>
      <c r="J521" s="5" t="s">
        <v>9219</v>
      </c>
      <c r="K521" t="s">
        <v>12</v>
      </c>
      <c r="L521" t="s">
        <v>9281</v>
      </c>
      <c r="M521" t="s">
        <v>9209</v>
      </c>
      <c r="O521">
        <v>25</v>
      </c>
      <c r="P521" t="s">
        <v>9226</v>
      </c>
      <c r="Q521">
        <v>27</v>
      </c>
      <c r="R521">
        <v>7</v>
      </c>
      <c r="S521" t="s">
        <v>9255</v>
      </c>
      <c r="T521" t="s">
        <v>9264</v>
      </c>
      <c r="U521" t="s">
        <v>9282</v>
      </c>
      <c r="V521" t="str" cm="1">
        <f t="array" ref="V521">_xlfn.IFS(Hospital_Emergency_Room_Data[[#This Row],[Day]]&lt;=10,"Start(1-10)",Hospital_Emergency_Room_Data[[#This Row],[Day]]&lt;=20,"Middle(11-20)",Hospital_Emergency_Room_Data[[#This Row],[Day]]&gt;20,"End(21-30)")</f>
        <v>End(21-30)</v>
      </c>
    </row>
    <row r="522" spans="1:22">
      <c r="A522">
        <v>608507377</v>
      </c>
      <c r="B522" t="s">
        <v>543</v>
      </c>
      <c r="C522" s="1">
        <v>45204</v>
      </c>
      <c r="D522" t="str">
        <f>TEXT(Hospital_Emergency_Room_Data[[#This Row],[Patient Admission Date]],"mmm")</f>
        <v>Oct</v>
      </c>
      <c r="E522">
        <f>YEAR(Hospital_Emergency_Room_Data[[#This Row],[Patient Admission Date]])</f>
        <v>2023</v>
      </c>
      <c r="F522" s="2">
        <v>0.33819444444444446</v>
      </c>
      <c r="G522" s="8" t="str">
        <f>TEXT(Hospital_Emergency_Room_Data[[#This Row],[Patient Admission Date]],"dddd")</f>
        <v>Thursday</v>
      </c>
      <c r="H522" t="s">
        <v>41</v>
      </c>
      <c r="I522">
        <v>73</v>
      </c>
      <c r="J522" s="5" t="s">
        <v>9222</v>
      </c>
      <c r="K522" t="s">
        <v>8</v>
      </c>
      <c r="L522" t="s">
        <v>13</v>
      </c>
      <c r="M522" t="s">
        <v>9209</v>
      </c>
      <c r="O522">
        <v>12</v>
      </c>
      <c r="P522" t="s">
        <v>9226</v>
      </c>
      <c r="Q522">
        <v>5</v>
      </c>
      <c r="R522">
        <v>8</v>
      </c>
      <c r="S522" t="s">
        <v>9255</v>
      </c>
      <c r="T522" t="s">
        <v>9263</v>
      </c>
      <c r="U522" t="s">
        <v>9282</v>
      </c>
      <c r="V522" t="str" cm="1">
        <f t="array" ref="V522">_xlfn.IFS(Hospital_Emergency_Room_Data[[#This Row],[Day]]&lt;=10,"Start(1-10)",Hospital_Emergency_Room_Data[[#This Row],[Day]]&lt;=20,"Middle(11-20)",Hospital_Emergency_Room_Data[[#This Row],[Day]]&gt;20,"End(21-30)")</f>
        <v>Start(1-10)</v>
      </c>
    </row>
    <row r="523" spans="1:22">
      <c r="A523">
        <v>125278454</v>
      </c>
      <c r="B523" t="s">
        <v>544</v>
      </c>
      <c r="C523" s="1">
        <v>45181</v>
      </c>
      <c r="D523" t="str">
        <f>TEXT(Hospital_Emergency_Room_Data[[#This Row],[Patient Admission Date]],"mmm")</f>
        <v>Sep</v>
      </c>
      <c r="E523">
        <f>YEAR(Hospital_Emergency_Room_Data[[#This Row],[Patient Admission Date]])</f>
        <v>2023</v>
      </c>
      <c r="F523" s="2">
        <v>0.5541666666666667</v>
      </c>
      <c r="G523" s="8" t="str">
        <f>TEXT(Hospital_Emergency_Room_Data[[#This Row],[Patient Admission Date]],"dddd")</f>
        <v>Tuesday</v>
      </c>
      <c r="H523" t="s">
        <v>41</v>
      </c>
      <c r="I523">
        <v>48</v>
      </c>
      <c r="J523" s="5" t="s">
        <v>9219</v>
      </c>
      <c r="K523" t="s">
        <v>8</v>
      </c>
      <c r="L523" t="s">
        <v>13</v>
      </c>
      <c r="M523" t="s">
        <v>9209</v>
      </c>
      <c r="O523">
        <v>53</v>
      </c>
      <c r="P523" t="s">
        <v>9225</v>
      </c>
      <c r="Q523">
        <v>12</v>
      </c>
      <c r="R523">
        <v>13</v>
      </c>
      <c r="S523" t="s">
        <v>9257</v>
      </c>
      <c r="T523" t="s">
        <v>9265</v>
      </c>
      <c r="U523" t="s">
        <v>9283</v>
      </c>
      <c r="V523" t="str" cm="1">
        <f t="array" ref="V523">_xlfn.IFS(Hospital_Emergency_Room_Data[[#This Row],[Day]]&lt;=10,"Start(1-10)",Hospital_Emergency_Room_Data[[#This Row],[Day]]&lt;=20,"Middle(11-20)",Hospital_Emergency_Room_Data[[#This Row],[Day]]&gt;20,"End(21-30)")</f>
        <v>Middle(11-20)</v>
      </c>
    </row>
    <row r="524" spans="1:22">
      <c r="A524">
        <v>593211380</v>
      </c>
      <c r="B524" t="s">
        <v>545</v>
      </c>
      <c r="C524" s="1">
        <v>45108</v>
      </c>
      <c r="D524" t="str">
        <f>TEXT(Hospital_Emergency_Room_Data[[#This Row],[Patient Admission Date]],"mmm")</f>
        <v>Jul</v>
      </c>
      <c r="E524">
        <f>YEAR(Hospital_Emergency_Room_Data[[#This Row],[Patient Admission Date]])</f>
        <v>2023</v>
      </c>
      <c r="F524" s="2">
        <v>0.28472222222222221</v>
      </c>
      <c r="G524" s="8" t="str">
        <f>TEXT(Hospital_Emergency_Room_Data[[#This Row],[Patient Admission Date]],"dddd")</f>
        <v>Saturday</v>
      </c>
      <c r="H524" t="s">
        <v>9208</v>
      </c>
      <c r="I524">
        <v>40</v>
      </c>
      <c r="J524" s="5" t="s">
        <v>9223</v>
      </c>
      <c r="K524" t="s">
        <v>21</v>
      </c>
      <c r="L524" t="s">
        <v>9281</v>
      </c>
      <c r="M524" t="s">
        <v>9209</v>
      </c>
      <c r="O524">
        <v>16</v>
      </c>
      <c r="P524" t="s">
        <v>9226</v>
      </c>
      <c r="Q524">
        <v>1</v>
      </c>
      <c r="R524">
        <v>6</v>
      </c>
      <c r="S524" t="s">
        <v>9255</v>
      </c>
      <c r="T524" t="s">
        <v>9263</v>
      </c>
      <c r="U524" t="s">
        <v>9282</v>
      </c>
      <c r="V524" t="str" cm="1">
        <f t="array" ref="V524">_xlfn.IFS(Hospital_Emergency_Room_Data[[#This Row],[Day]]&lt;=10,"Start(1-10)",Hospital_Emergency_Room_Data[[#This Row],[Day]]&lt;=20,"Middle(11-20)",Hospital_Emergency_Room_Data[[#This Row],[Day]]&gt;20,"End(21-30)")</f>
        <v>Start(1-10)</v>
      </c>
    </row>
    <row r="525" spans="1:22">
      <c r="A525">
        <v>241019916</v>
      </c>
      <c r="B525" t="s">
        <v>546</v>
      </c>
      <c r="C525" s="1">
        <v>45289</v>
      </c>
      <c r="D525" t="str">
        <f>TEXT(Hospital_Emergency_Room_Data[[#This Row],[Patient Admission Date]],"mmm")</f>
        <v>Dec</v>
      </c>
      <c r="E525">
        <f>YEAR(Hospital_Emergency_Room_Data[[#This Row],[Patient Admission Date]])</f>
        <v>2023</v>
      </c>
      <c r="F525" s="2">
        <v>1.3888888888888889E-3</v>
      </c>
      <c r="G525" s="8" t="str">
        <f>TEXT(Hospital_Emergency_Room_Data[[#This Row],[Patient Admission Date]],"dddd")</f>
        <v>Friday</v>
      </c>
      <c r="H525" t="s">
        <v>9208</v>
      </c>
      <c r="I525">
        <v>28</v>
      </c>
      <c r="J525" s="5" t="s">
        <v>9220</v>
      </c>
      <c r="K525" t="s">
        <v>18</v>
      </c>
      <c r="L525" t="s">
        <v>13</v>
      </c>
      <c r="M525" t="s">
        <v>9210</v>
      </c>
      <c r="N525">
        <v>1</v>
      </c>
      <c r="O525">
        <v>26</v>
      </c>
      <c r="P525" t="s">
        <v>9226</v>
      </c>
      <c r="Q525">
        <v>29</v>
      </c>
      <c r="R525">
        <v>0</v>
      </c>
      <c r="S525" t="s">
        <v>9258</v>
      </c>
      <c r="T525" t="s">
        <v>9264</v>
      </c>
      <c r="U525" t="s">
        <v>9282</v>
      </c>
      <c r="V525" t="str" cm="1">
        <f t="array" ref="V525">_xlfn.IFS(Hospital_Emergency_Room_Data[[#This Row],[Day]]&lt;=10,"Start(1-10)",Hospital_Emergency_Room_Data[[#This Row],[Day]]&lt;=20,"Middle(11-20)",Hospital_Emergency_Room_Data[[#This Row],[Day]]&gt;20,"End(21-30)")</f>
        <v>End(21-30)</v>
      </c>
    </row>
    <row r="526" spans="1:22">
      <c r="A526">
        <v>314472091</v>
      </c>
      <c r="B526" t="s">
        <v>547</v>
      </c>
      <c r="C526" s="1">
        <v>45363</v>
      </c>
      <c r="D526" t="str">
        <f>TEXT(Hospital_Emergency_Room_Data[[#This Row],[Patient Admission Date]],"mmm")</f>
        <v>Mar</v>
      </c>
      <c r="E526">
        <f>YEAR(Hospital_Emergency_Room_Data[[#This Row],[Patient Admission Date]])</f>
        <v>2024</v>
      </c>
      <c r="F526" s="2">
        <v>0.36458333333333331</v>
      </c>
      <c r="G526" s="8" t="str">
        <f>TEXT(Hospital_Emergency_Room_Data[[#This Row],[Patient Admission Date]],"dddd")</f>
        <v>Tuesday</v>
      </c>
      <c r="H526" t="s">
        <v>9208</v>
      </c>
      <c r="I526">
        <v>35</v>
      </c>
      <c r="J526" s="5" t="s">
        <v>9223</v>
      </c>
      <c r="K526" t="s">
        <v>12</v>
      </c>
      <c r="L526" t="s">
        <v>13</v>
      </c>
      <c r="M526" t="s">
        <v>9210</v>
      </c>
      <c r="O526">
        <v>44</v>
      </c>
      <c r="P526" t="s">
        <v>9225</v>
      </c>
      <c r="Q526">
        <v>12</v>
      </c>
      <c r="R526">
        <v>8</v>
      </c>
      <c r="S526" t="s">
        <v>9255</v>
      </c>
      <c r="T526" t="s">
        <v>9265</v>
      </c>
      <c r="U526" t="s">
        <v>9300</v>
      </c>
      <c r="V526" t="str" cm="1">
        <f t="array" ref="V526">_xlfn.IFS(Hospital_Emergency_Room_Data[[#This Row],[Day]]&lt;=10,"Start(1-10)",Hospital_Emergency_Room_Data[[#This Row],[Day]]&lt;=20,"Middle(11-20)",Hospital_Emergency_Room_Data[[#This Row],[Day]]&gt;20,"End(21-30)")</f>
        <v>Middle(11-20)</v>
      </c>
    </row>
    <row r="527" spans="1:22">
      <c r="A527">
        <v>312606865</v>
      </c>
      <c r="B527" t="s">
        <v>548</v>
      </c>
      <c r="C527" s="1">
        <v>45137</v>
      </c>
      <c r="D527" t="str">
        <f>TEXT(Hospital_Emergency_Room_Data[[#This Row],[Patient Admission Date]],"mmm")</f>
        <v>Jul</v>
      </c>
      <c r="E527">
        <f>YEAR(Hospital_Emergency_Room_Data[[#This Row],[Patient Admission Date]])</f>
        <v>2023</v>
      </c>
      <c r="F527" s="2">
        <v>6.5277777777777782E-2</v>
      </c>
      <c r="G527" s="8" t="str">
        <f>TEXT(Hospital_Emergency_Room_Data[[#This Row],[Patient Admission Date]],"dddd")</f>
        <v>Sunday</v>
      </c>
      <c r="H527" t="s">
        <v>9208</v>
      </c>
      <c r="I527">
        <v>30</v>
      </c>
      <c r="J527" s="5" t="s">
        <v>9223</v>
      </c>
      <c r="K527" t="s">
        <v>8</v>
      </c>
      <c r="L527" t="s">
        <v>16</v>
      </c>
      <c r="M527" t="s">
        <v>9210</v>
      </c>
      <c r="N527">
        <v>10</v>
      </c>
      <c r="O527">
        <v>29</v>
      </c>
      <c r="P527" t="s">
        <v>9226</v>
      </c>
      <c r="Q527">
        <v>30</v>
      </c>
      <c r="R527">
        <v>1</v>
      </c>
      <c r="S527" t="s">
        <v>9258</v>
      </c>
      <c r="T527" t="s">
        <v>9264</v>
      </c>
      <c r="U527" t="s">
        <v>9282</v>
      </c>
      <c r="V527" t="str" cm="1">
        <f t="array" ref="V527">_xlfn.IFS(Hospital_Emergency_Room_Data[[#This Row],[Day]]&lt;=10,"Start(1-10)",Hospital_Emergency_Room_Data[[#This Row],[Day]]&lt;=20,"Middle(11-20)",Hospital_Emergency_Room_Data[[#This Row],[Day]]&gt;20,"End(21-30)")</f>
        <v>End(21-30)</v>
      </c>
    </row>
    <row r="528" spans="1:22">
      <c r="A528">
        <v>343404924</v>
      </c>
      <c r="B528" t="s">
        <v>549</v>
      </c>
      <c r="C528" s="1">
        <v>45184</v>
      </c>
      <c r="D528" t="str">
        <f>TEXT(Hospital_Emergency_Room_Data[[#This Row],[Patient Admission Date]],"mmm")</f>
        <v>Sep</v>
      </c>
      <c r="E528">
        <f>YEAR(Hospital_Emergency_Room_Data[[#This Row],[Patient Admission Date]])</f>
        <v>2023</v>
      </c>
      <c r="F528" s="2">
        <v>0.52916666666666667</v>
      </c>
      <c r="G528" s="8" t="str">
        <f>TEXT(Hospital_Emergency_Room_Data[[#This Row],[Patient Admission Date]],"dddd")</f>
        <v>Friday</v>
      </c>
      <c r="H528" t="s">
        <v>9208</v>
      </c>
      <c r="I528">
        <v>29</v>
      </c>
      <c r="J528" s="5" t="s">
        <v>9220</v>
      </c>
      <c r="K528" t="s">
        <v>21</v>
      </c>
      <c r="L528" t="s">
        <v>96</v>
      </c>
      <c r="M528" t="s">
        <v>9209</v>
      </c>
      <c r="O528">
        <v>51</v>
      </c>
      <c r="P528" t="s">
        <v>9225</v>
      </c>
      <c r="Q528">
        <v>15</v>
      </c>
      <c r="R528">
        <v>12</v>
      </c>
      <c r="S528" t="s">
        <v>9257</v>
      </c>
      <c r="T528" t="s">
        <v>9262</v>
      </c>
      <c r="U528" t="s">
        <v>9283</v>
      </c>
      <c r="V528" t="str" cm="1">
        <f t="array" ref="V528">_xlfn.IFS(Hospital_Emergency_Room_Data[[#This Row],[Day]]&lt;=10,"Start(1-10)",Hospital_Emergency_Room_Data[[#This Row],[Day]]&lt;=20,"Middle(11-20)",Hospital_Emergency_Room_Data[[#This Row],[Day]]&gt;20,"End(21-30)")</f>
        <v>Middle(11-20)</v>
      </c>
    </row>
    <row r="529" spans="1:22">
      <c r="A529">
        <v>229088535</v>
      </c>
      <c r="B529" t="s">
        <v>550</v>
      </c>
      <c r="C529" s="1">
        <v>45562</v>
      </c>
      <c r="D529" t="str">
        <f>TEXT(Hospital_Emergency_Room_Data[[#This Row],[Patient Admission Date]],"mmm")</f>
        <v>Sep</v>
      </c>
      <c r="E529">
        <f>YEAR(Hospital_Emergency_Room_Data[[#This Row],[Patient Admission Date]])</f>
        <v>2024</v>
      </c>
      <c r="F529" s="2">
        <v>0.56458333333333333</v>
      </c>
      <c r="G529" s="8" t="str">
        <f>TEXT(Hospital_Emergency_Room_Data[[#This Row],[Patient Admission Date]],"dddd")</f>
        <v>Friday</v>
      </c>
      <c r="H529" t="s">
        <v>41</v>
      </c>
      <c r="I529">
        <v>36</v>
      </c>
      <c r="J529" s="5" t="s">
        <v>9223</v>
      </c>
      <c r="K529" t="s">
        <v>18</v>
      </c>
      <c r="L529" t="s">
        <v>9281</v>
      </c>
      <c r="M529" t="s">
        <v>9210</v>
      </c>
      <c r="O529">
        <v>27</v>
      </c>
      <c r="P529" t="s">
        <v>9226</v>
      </c>
      <c r="Q529">
        <v>27</v>
      </c>
      <c r="R529">
        <v>13</v>
      </c>
      <c r="S529" t="s">
        <v>9257</v>
      </c>
      <c r="T529" t="s">
        <v>9264</v>
      </c>
      <c r="U529" t="s">
        <v>9282</v>
      </c>
      <c r="V529" t="str" cm="1">
        <f t="array" ref="V529">_xlfn.IFS(Hospital_Emergency_Room_Data[[#This Row],[Day]]&lt;=10,"Start(1-10)",Hospital_Emergency_Room_Data[[#This Row],[Day]]&lt;=20,"Middle(11-20)",Hospital_Emergency_Room_Data[[#This Row],[Day]]&gt;20,"End(21-30)")</f>
        <v>End(21-30)</v>
      </c>
    </row>
    <row r="530" spans="1:22">
      <c r="A530">
        <v>428766409</v>
      </c>
      <c r="B530" t="s">
        <v>551</v>
      </c>
      <c r="C530" s="1">
        <v>45146</v>
      </c>
      <c r="D530" t="str">
        <f>TEXT(Hospital_Emergency_Room_Data[[#This Row],[Patient Admission Date]],"mmm")</f>
        <v>Aug</v>
      </c>
      <c r="E530">
        <f>YEAR(Hospital_Emergency_Room_Data[[#This Row],[Patient Admission Date]])</f>
        <v>2023</v>
      </c>
      <c r="F530" s="2">
        <v>0.37013888888888891</v>
      </c>
      <c r="G530" s="8" t="str">
        <f>TEXT(Hospital_Emergency_Room_Data[[#This Row],[Patient Admission Date]],"dddd")</f>
        <v>Tuesday</v>
      </c>
      <c r="H530" t="s">
        <v>9208</v>
      </c>
      <c r="I530">
        <v>26</v>
      </c>
      <c r="J530" s="5" t="s">
        <v>9220</v>
      </c>
      <c r="K530" t="s">
        <v>29</v>
      </c>
      <c r="L530" t="s">
        <v>9281</v>
      </c>
      <c r="M530" t="s">
        <v>9210</v>
      </c>
      <c r="N530">
        <v>3</v>
      </c>
      <c r="O530">
        <v>13</v>
      </c>
      <c r="P530" t="s">
        <v>9226</v>
      </c>
      <c r="Q530">
        <v>8</v>
      </c>
      <c r="R530">
        <v>8</v>
      </c>
      <c r="S530" t="s">
        <v>9255</v>
      </c>
      <c r="T530" t="s">
        <v>9265</v>
      </c>
      <c r="U530" t="s">
        <v>9282</v>
      </c>
      <c r="V530" t="str" cm="1">
        <f t="array" ref="V530">_xlfn.IFS(Hospital_Emergency_Room_Data[[#This Row],[Day]]&lt;=10,"Start(1-10)",Hospital_Emergency_Room_Data[[#This Row],[Day]]&lt;=20,"Middle(11-20)",Hospital_Emergency_Room_Data[[#This Row],[Day]]&gt;20,"End(21-30)")</f>
        <v>Start(1-10)</v>
      </c>
    </row>
    <row r="531" spans="1:22">
      <c r="A531">
        <v>859842585</v>
      </c>
      <c r="B531" t="s">
        <v>552</v>
      </c>
      <c r="C531" s="1">
        <v>45464</v>
      </c>
      <c r="D531" t="str">
        <f>TEXT(Hospital_Emergency_Room_Data[[#This Row],[Patient Admission Date]],"mmm")</f>
        <v>Jun</v>
      </c>
      <c r="E531">
        <f>YEAR(Hospital_Emergency_Room_Data[[#This Row],[Patient Admission Date]])</f>
        <v>2024</v>
      </c>
      <c r="F531" s="2">
        <v>0.48541666666666666</v>
      </c>
      <c r="G531" s="8" t="str">
        <f>TEXT(Hospital_Emergency_Room_Data[[#This Row],[Patient Admission Date]],"dddd")</f>
        <v>Friday</v>
      </c>
      <c r="H531" t="s">
        <v>9208</v>
      </c>
      <c r="I531">
        <v>7</v>
      </c>
      <c r="J531" s="5" t="s">
        <v>9221</v>
      </c>
      <c r="K531" t="s">
        <v>8</v>
      </c>
      <c r="L531" t="s">
        <v>9281</v>
      </c>
      <c r="M531" t="s">
        <v>9210</v>
      </c>
      <c r="O531">
        <v>12</v>
      </c>
      <c r="P531" t="s">
        <v>9226</v>
      </c>
      <c r="Q531">
        <v>21</v>
      </c>
      <c r="R531">
        <v>11</v>
      </c>
      <c r="S531" t="s">
        <v>9255</v>
      </c>
      <c r="T531" t="s">
        <v>9262</v>
      </c>
      <c r="U531" t="s">
        <v>9282</v>
      </c>
      <c r="V531" t="str" cm="1">
        <f t="array" ref="V531">_xlfn.IFS(Hospital_Emergency_Room_Data[[#This Row],[Day]]&lt;=10,"Start(1-10)",Hospital_Emergency_Room_Data[[#This Row],[Day]]&lt;=20,"Middle(11-20)",Hospital_Emergency_Room_Data[[#This Row],[Day]]&gt;20,"End(21-30)")</f>
        <v>End(21-30)</v>
      </c>
    </row>
    <row r="532" spans="1:22">
      <c r="A532">
        <v>203990377</v>
      </c>
      <c r="B532" t="s">
        <v>553</v>
      </c>
      <c r="C532" s="1">
        <v>45228</v>
      </c>
      <c r="D532" t="str">
        <f>TEXT(Hospital_Emergency_Room_Data[[#This Row],[Patient Admission Date]],"mmm")</f>
        <v>Oct</v>
      </c>
      <c r="E532">
        <f>YEAR(Hospital_Emergency_Room_Data[[#This Row],[Patient Admission Date]])</f>
        <v>2023</v>
      </c>
      <c r="F532" s="2">
        <v>0.61041666666666672</v>
      </c>
      <c r="G532" s="8" t="str">
        <f>TEXT(Hospital_Emergency_Room_Data[[#This Row],[Patient Admission Date]],"dddd")</f>
        <v>Sunday</v>
      </c>
      <c r="H532" t="s">
        <v>41</v>
      </c>
      <c r="I532">
        <v>29</v>
      </c>
      <c r="J532" s="5" t="s">
        <v>9220</v>
      </c>
      <c r="K532" t="s">
        <v>32</v>
      </c>
      <c r="L532" t="s">
        <v>13</v>
      </c>
      <c r="M532" t="s">
        <v>9209</v>
      </c>
      <c r="O532">
        <v>16</v>
      </c>
      <c r="P532" t="s">
        <v>9226</v>
      </c>
      <c r="Q532">
        <v>29</v>
      </c>
      <c r="R532">
        <v>14</v>
      </c>
      <c r="S532" t="s">
        <v>9257</v>
      </c>
      <c r="T532" t="s">
        <v>9264</v>
      </c>
      <c r="U532" t="s">
        <v>9282</v>
      </c>
      <c r="V532" t="str" cm="1">
        <f t="array" ref="V532">_xlfn.IFS(Hospital_Emergency_Room_Data[[#This Row],[Day]]&lt;=10,"Start(1-10)",Hospital_Emergency_Room_Data[[#This Row],[Day]]&lt;=20,"Middle(11-20)",Hospital_Emergency_Room_Data[[#This Row],[Day]]&gt;20,"End(21-30)")</f>
        <v>End(21-30)</v>
      </c>
    </row>
    <row r="533" spans="1:22">
      <c r="A533">
        <v>673879658</v>
      </c>
      <c r="B533" t="s">
        <v>554</v>
      </c>
      <c r="C533" s="1">
        <v>45261</v>
      </c>
      <c r="D533" t="str">
        <f>TEXT(Hospital_Emergency_Room_Data[[#This Row],[Patient Admission Date]],"mmm")</f>
        <v>Dec</v>
      </c>
      <c r="E533">
        <f>YEAR(Hospital_Emergency_Room_Data[[#This Row],[Patient Admission Date]])</f>
        <v>2023</v>
      </c>
      <c r="F533" s="2">
        <v>0.1388888888888889</v>
      </c>
      <c r="G533" s="8" t="str">
        <f>TEXT(Hospital_Emergency_Room_Data[[#This Row],[Patient Admission Date]],"dddd")</f>
        <v>Friday</v>
      </c>
      <c r="H533" t="s">
        <v>9208</v>
      </c>
      <c r="I533">
        <v>53</v>
      </c>
      <c r="J533" s="5" t="s">
        <v>9219</v>
      </c>
      <c r="K533" t="s">
        <v>21</v>
      </c>
      <c r="L533" t="s">
        <v>96</v>
      </c>
      <c r="M533" t="s">
        <v>9210</v>
      </c>
      <c r="O533">
        <v>57</v>
      </c>
      <c r="P533" t="s">
        <v>9225</v>
      </c>
      <c r="Q533">
        <v>1</v>
      </c>
      <c r="R533">
        <v>3</v>
      </c>
      <c r="S533" t="s">
        <v>9258</v>
      </c>
      <c r="T533" t="s">
        <v>9263</v>
      </c>
      <c r="U533" t="s">
        <v>9283</v>
      </c>
      <c r="V533" t="str" cm="1">
        <f t="array" ref="V533">_xlfn.IFS(Hospital_Emergency_Room_Data[[#This Row],[Day]]&lt;=10,"Start(1-10)",Hospital_Emergency_Room_Data[[#This Row],[Day]]&lt;=20,"Middle(11-20)",Hospital_Emergency_Room_Data[[#This Row],[Day]]&gt;20,"End(21-30)")</f>
        <v>Start(1-10)</v>
      </c>
    </row>
    <row r="534" spans="1:22">
      <c r="A534">
        <v>602619639</v>
      </c>
      <c r="B534" t="s">
        <v>555</v>
      </c>
      <c r="C534" s="1">
        <v>45135</v>
      </c>
      <c r="D534" t="str">
        <f>TEXT(Hospital_Emergency_Room_Data[[#This Row],[Patient Admission Date]],"mmm")</f>
        <v>Jul</v>
      </c>
      <c r="E534">
        <f>YEAR(Hospital_Emergency_Room_Data[[#This Row],[Patient Admission Date]])</f>
        <v>2023</v>
      </c>
      <c r="F534" s="2">
        <v>0.32013888888888886</v>
      </c>
      <c r="G534" s="8" t="str">
        <f>TEXT(Hospital_Emergency_Room_Data[[#This Row],[Patient Admission Date]],"dddd")</f>
        <v>Friday</v>
      </c>
      <c r="H534" t="s">
        <v>41</v>
      </c>
      <c r="I534">
        <v>51</v>
      </c>
      <c r="J534" s="5" t="s">
        <v>9219</v>
      </c>
      <c r="K534" t="s">
        <v>32</v>
      </c>
      <c r="L534" t="s">
        <v>9281</v>
      </c>
      <c r="M534" t="s">
        <v>9210</v>
      </c>
      <c r="O534">
        <v>17</v>
      </c>
      <c r="P534" t="s">
        <v>9226</v>
      </c>
      <c r="Q534">
        <v>28</v>
      </c>
      <c r="R534">
        <v>7</v>
      </c>
      <c r="S534" t="s">
        <v>9255</v>
      </c>
      <c r="T534" t="s">
        <v>9264</v>
      </c>
      <c r="U534" t="s">
        <v>9282</v>
      </c>
      <c r="V534" t="str" cm="1">
        <f t="array" ref="V534">_xlfn.IFS(Hospital_Emergency_Room_Data[[#This Row],[Day]]&lt;=10,"Start(1-10)",Hospital_Emergency_Room_Data[[#This Row],[Day]]&lt;=20,"Middle(11-20)",Hospital_Emergency_Room_Data[[#This Row],[Day]]&gt;20,"End(21-30)")</f>
        <v>End(21-30)</v>
      </c>
    </row>
    <row r="535" spans="1:22">
      <c r="A535">
        <v>454085050</v>
      </c>
      <c r="B535" t="s">
        <v>556</v>
      </c>
      <c r="C535" s="1">
        <v>45568</v>
      </c>
      <c r="D535" t="str">
        <f>TEXT(Hospital_Emergency_Room_Data[[#This Row],[Patient Admission Date]],"mmm")</f>
        <v>Oct</v>
      </c>
      <c r="E535">
        <f>YEAR(Hospital_Emergency_Room_Data[[#This Row],[Patient Admission Date]])</f>
        <v>2024</v>
      </c>
      <c r="F535" s="2">
        <v>0.43055555555555558</v>
      </c>
      <c r="G535" s="8" t="str">
        <f>TEXT(Hospital_Emergency_Room_Data[[#This Row],[Patient Admission Date]],"dddd")</f>
        <v>Thursday</v>
      </c>
      <c r="H535" t="s">
        <v>41</v>
      </c>
      <c r="I535">
        <v>67</v>
      </c>
      <c r="J535" s="5" t="s">
        <v>9217</v>
      </c>
      <c r="K535" t="s">
        <v>10</v>
      </c>
      <c r="L535" t="s">
        <v>13</v>
      </c>
      <c r="M535" t="s">
        <v>9209</v>
      </c>
      <c r="N535">
        <v>6</v>
      </c>
      <c r="O535">
        <v>48</v>
      </c>
      <c r="P535" t="s">
        <v>9225</v>
      </c>
      <c r="Q535">
        <v>3</v>
      </c>
      <c r="R535">
        <v>10</v>
      </c>
      <c r="S535" t="s">
        <v>9255</v>
      </c>
      <c r="T535" t="s">
        <v>9263</v>
      </c>
      <c r="U535" t="s">
        <v>9283</v>
      </c>
      <c r="V535" t="str" cm="1">
        <f t="array" ref="V535">_xlfn.IFS(Hospital_Emergency_Room_Data[[#This Row],[Day]]&lt;=10,"Start(1-10)",Hospital_Emergency_Room_Data[[#This Row],[Day]]&lt;=20,"Middle(11-20)",Hospital_Emergency_Room_Data[[#This Row],[Day]]&gt;20,"End(21-30)")</f>
        <v>Start(1-10)</v>
      </c>
    </row>
    <row r="536" spans="1:22">
      <c r="A536">
        <v>523224909</v>
      </c>
      <c r="B536" t="s">
        <v>557</v>
      </c>
      <c r="C536" s="1">
        <v>45344</v>
      </c>
      <c r="D536" t="str">
        <f>TEXT(Hospital_Emergency_Room_Data[[#This Row],[Patient Admission Date]],"mmm")</f>
        <v>Feb</v>
      </c>
      <c r="E536">
        <f>YEAR(Hospital_Emergency_Room_Data[[#This Row],[Patient Admission Date]])</f>
        <v>2024</v>
      </c>
      <c r="F536" s="2">
        <v>6.9444444444444441E-3</v>
      </c>
      <c r="G536" s="8" t="str">
        <f>TEXT(Hospital_Emergency_Room_Data[[#This Row],[Patient Admission Date]],"dddd")</f>
        <v>Thursday</v>
      </c>
      <c r="H536" t="s">
        <v>9208</v>
      </c>
      <c r="I536">
        <v>23</v>
      </c>
      <c r="J536" s="5" t="s">
        <v>9220</v>
      </c>
      <c r="K536" t="s">
        <v>21</v>
      </c>
      <c r="L536" t="s">
        <v>13</v>
      </c>
      <c r="M536" t="s">
        <v>9209</v>
      </c>
      <c r="O536">
        <v>47</v>
      </c>
      <c r="P536" t="s">
        <v>9225</v>
      </c>
      <c r="Q536">
        <v>22</v>
      </c>
      <c r="R536">
        <v>0</v>
      </c>
      <c r="S536" t="s">
        <v>9258</v>
      </c>
      <c r="T536" t="s">
        <v>9264</v>
      </c>
      <c r="U536" t="s">
        <v>9283</v>
      </c>
      <c r="V536" t="str" cm="1">
        <f t="array" ref="V536">_xlfn.IFS(Hospital_Emergency_Room_Data[[#This Row],[Day]]&lt;=10,"Start(1-10)",Hospital_Emergency_Room_Data[[#This Row],[Day]]&lt;=20,"Middle(11-20)",Hospital_Emergency_Room_Data[[#This Row],[Day]]&gt;20,"End(21-30)")</f>
        <v>End(21-30)</v>
      </c>
    </row>
    <row r="537" spans="1:22">
      <c r="A537">
        <v>407214291</v>
      </c>
      <c r="B537" t="s">
        <v>558</v>
      </c>
      <c r="C537" s="1">
        <v>45184</v>
      </c>
      <c r="D537" t="str">
        <f>TEXT(Hospital_Emergency_Room_Data[[#This Row],[Patient Admission Date]],"mmm")</f>
        <v>Sep</v>
      </c>
      <c r="E537">
        <f>YEAR(Hospital_Emergency_Room_Data[[#This Row],[Patient Admission Date]])</f>
        <v>2023</v>
      </c>
      <c r="F537" s="2">
        <v>0.96805555555555556</v>
      </c>
      <c r="G537" s="8" t="str">
        <f>TEXT(Hospital_Emergency_Room_Data[[#This Row],[Patient Admission Date]],"dddd")</f>
        <v>Friday</v>
      </c>
      <c r="H537" t="s">
        <v>9208</v>
      </c>
      <c r="I537">
        <v>55</v>
      </c>
      <c r="J537" s="5" t="s">
        <v>9219</v>
      </c>
      <c r="K537" t="s">
        <v>12</v>
      </c>
      <c r="L537" t="s">
        <v>9281</v>
      </c>
      <c r="M537" t="s">
        <v>9210</v>
      </c>
      <c r="N537">
        <v>4</v>
      </c>
      <c r="O537">
        <v>40</v>
      </c>
      <c r="P537" t="s">
        <v>9225</v>
      </c>
      <c r="Q537">
        <v>15</v>
      </c>
      <c r="R537">
        <v>23</v>
      </c>
      <c r="S537" t="s">
        <v>9256</v>
      </c>
      <c r="T537" t="s">
        <v>9262</v>
      </c>
      <c r="U537" t="s">
        <v>9300</v>
      </c>
      <c r="V537" t="str" cm="1">
        <f t="array" ref="V537">_xlfn.IFS(Hospital_Emergency_Room_Data[[#This Row],[Day]]&lt;=10,"Start(1-10)",Hospital_Emergency_Room_Data[[#This Row],[Day]]&lt;=20,"Middle(11-20)",Hospital_Emergency_Room_Data[[#This Row],[Day]]&gt;20,"End(21-30)")</f>
        <v>Middle(11-20)</v>
      </c>
    </row>
    <row r="538" spans="1:22">
      <c r="A538">
        <v>812307792</v>
      </c>
      <c r="B538" t="s">
        <v>559</v>
      </c>
      <c r="C538" s="1">
        <v>45420</v>
      </c>
      <c r="D538" t="str">
        <f>TEXT(Hospital_Emergency_Room_Data[[#This Row],[Patient Admission Date]],"mmm")</f>
        <v>May</v>
      </c>
      <c r="E538">
        <f>YEAR(Hospital_Emergency_Room_Data[[#This Row],[Patient Admission Date]])</f>
        <v>2024</v>
      </c>
      <c r="F538" s="2">
        <v>0.31736111111111109</v>
      </c>
      <c r="G538" s="8" t="str">
        <f>TEXT(Hospital_Emergency_Room_Data[[#This Row],[Patient Admission Date]],"dddd")</f>
        <v>Wednesday</v>
      </c>
      <c r="H538" t="s">
        <v>9208</v>
      </c>
      <c r="I538">
        <v>18</v>
      </c>
      <c r="J538" s="5" t="s">
        <v>9220</v>
      </c>
      <c r="K538" t="s">
        <v>29</v>
      </c>
      <c r="L538" t="s">
        <v>13</v>
      </c>
      <c r="M538" t="s">
        <v>9210</v>
      </c>
      <c r="O538">
        <v>13</v>
      </c>
      <c r="P538" t="s">
        <v>9226</v>
      </c>
      <c r="Q538">
        <v>8</v>
      </c>
      <c r="R538">
        <v>7</v>
      </c>
      <c r="S538" t="s">
        <v>9255</v>
      </c>
      <c r="T538" t="s">
        <v>9265</v>
      </c>
      <c r="U538" t="s">
        <v>9282</v>
      </c>
      <c r="V538" t="str" cm="1">
        <f t="array" ref="V538">_xlfn.IFS(Hospital_Emergency_Room_Data[[#This Row],[Day]]&lt;=10,"Start(1-10)",Hospital_Emergency_Room_Data[[#This Row],[Day]]&lt;=20,"Middle(11-20)",Hospital_Emergency_Room_Data[[#This Row],[Day]]&gt;20,"End(21-30)")</f>
        <v>Start(1-10)</v>
      </c>
    </row>
    <row r="539" spans="1:22">
      <c r="A539">
        <v>760408441</v>
      </c>
      <c r="B539" t="s">
        <v>560</v>
      </c>
      <c r="C539" s="1">
        <v>45318</v>
      </c>
      <c r="D539" t="str">
        <f>TEXT(Hospital_Emergency_Room_Data[[#This Row],[Patient Admission Date]],"mmm")</f>
        <v>Jan</v>
      </c>
      <c r="E539">
        <f>YEAR(Hospital_Emergency_Room_Data[[#This Row],[Patient Admission Date]])</f>
        <v>2024</v>
      </c>
      <c r="F539" s="2">
        <v>0.57430555555555551</v>
      </c>
      <c r="G539" s="8" t="str">
        <f>TEXT(Hospital_Emergency_Room_Data[[#This Row],[Patient Admission Date]],"dddd")</f>
        <v>Saturday</v>
      </c>
      <c r="H539" t="s">
        <v>9208</v>
      </c>
      <c r="I539">
        <v>62</v>
      </c>
      <c r="J539" s="5" t="s">
        <v>9217</v>
      </c>
      <c r="K539" t="s">
        <v>12</v>
      </c>
      <c r="L539" t="s">
        <v>9281</v>
      </c>
      <c r="M539" t="s">
        <v>9209</v>
      </c>
      <c r="N539">
        <v>4</v>
      </c>
      <c r="O539">
        <v>43</v>
      </c>
      <c r="P539" t="s">
        <v>9225</v>
      </c>
      <c r="Q539">
        <v>27</v>
      </c>
      <c r="R539">
        <v>13</v>
      </c>
      <c r="S539" t="s">
        <v>9257</v>
      </c>
      <c r="T539" t="s">
        <v>9264</v>
      </c>
      <c r="U539" t="s">
        <v>9300</v>
      </c>
      <c r="V539" t="str" cm="1">
        <f t="array" ref="V539">_xlfn.IFS(Hospital_Emergency_Room_Data[[#This Row],[Day]]&lt;=10,"Start(1-10)",Hospital_Emergency_Room_Data[[#This Row],[Day]]&lt;=20,"Middle(11-20)",Hospital_Emergency_Room_Data[[#This Row],[Day]]&gt;20,"End(21-30)")</f>
        <v>End(21-30)</v>
      </c>
    </row>
    <row r="540" spans="1:22">
      <c r="A540">
        <v>278302643</v>
      </c>
      <c r="B540" t="s">
        <v>561</v>
      </c>
      <c r="C540" s="1">
        <v>45347</v>
      </c>
      <c r="D540" t="str">
        <f>TEXT(Hospital_Emergency_Room_Data[[#This Row],[Patient Admission Date]],"mmm")</f>
        <v>Feb</v>
      </c>
      <c r="E540">
        <f>YEAR(Hospital_Emergency_Room_Data[[#This Row],[Patient Admission Date]])</f>
        <v>2024</v>
      </c>
      <c r="F540" s="2">
        <v>4.3749999999999997E-2</v>
      </c>
      <c r="G540" s="8" t="str">
        <f>TEXT(Hospital_Emergency_Room_Data[[#This Row],[Patient Admission Date]],"dddd")</f>
        <v>Sunday</v>
      </c>
      <c r="H540" t="s">
        <v>41</v>
      </c>
      <c r="I540">
        <v>47</v>
      </c>
      <c r="J540" s="5" t="s">
        <v>9219</v>
      </c>
      <c r="K540" t="s">
        <v>12</v>
      </c>
      <c r="L540" t="s">
        <v>9281</v>
      </c>
      <c r="M540" t="s">
        <v>9209</v>
      </c>
      <c r="O540">
        <v>14</v>
      </c>
      <c r="P540" t="s">
        <v>9226</v>
      </c>
      <c r="Q540">
        <v>25</v>
      </c>
      <c r="R540">
        <v>1</v>
      </c>
      <c r="S540" t="s">
        <v>9258</v>
      </c>
      <c r="T540" t="s">
        <v>9264</v>
      </c>
      <c r="U540" t="s">
        <v>9282</v>
      </c>
      <c r="V540" t="str" cm="1">
        <f t="array" ref="V540">_xlfn.IFS(Hospital_Emergency_Room_Data[[#This Row],[Day]]&lt;=10,"Start(1-10)",Hospital_Emergency_Room_Data[[#This Row],[Day]]&lt;=20,"Middle(11-20)",Hospital_Emergency_Room_Data[[#This Row],[Day]]&gt;20,"End(21-30)")</f>
        <v>End(21-30)</v>
      </c>
    </row>
    <row r="541" spans="1:22">
      <c r="A541">
        <v>646308991</v>
      </c>
      <c r="B541" t="s">
        <v>562</v>
      </c>
      <c r="C541" s="1">
        <v>45262</v>
      </c>
      <c r="D541" t="str">
        <f>TEXT(Hospital_Emergency_Room_Data[[#This Row],[Patient Admission Date]],"mmm")</f>
        <v>Dec</v>
      </c>
      <c r="E541">
        <f>YEAR(Hospital_Emergency_Room_Data[[#This Row],[Patient Admission Date]])</f>
        <v>2023</v>
      </c>
      <c r="F541" s="2">
        <v>0.52708333333333335</v>
      </c>
      <c r="G541" s="8" t="str">
        <f>TEXT(Hospital_Emergency_Room_Data[[#This Row],[Patient Admission Date]],"dddd")</f>
        <v>Saturday</v>
      </c>
      <c r="H541" t="s">
        <v>41</v>
      </c>
      <c r="I541">
        <v>13</v>
      </c>
      <c r="J541" s="5" t="s">
        <v>9221</v>
      </c>
      <c r="K541" t="s">
        <v>12</v>
      </c>
      <c r="L541" t="s">
        <v>13</v>
      </c>
      <c r="M541" t="s">
        <v>9210</v>
      </c>
      <c r="N541">
        <v>2</v>
      </c>
      <c r="O541">
        <v>52</v>
      </c>
      <c r="P541" t="s">
        <v>9225</v>
      </c>
      <c r="Q541">
        <v>2</v>
      </c>
      <c r="R541">
        <v>12</v>
      </c>
      <c r="S541" t="s">
        <v>9257</v>
      </c>
      <c r="T541" t="s">
        <v>9263</v>
      </c>
      <c r="U541" t="s">
        <v>9283</v>
      </c>
      <c r="V541" t="str" cm="1">
        <f t="array" ref="V541">_xlfn.IFS(Hospital_Emergency_Room_Data[[#This Row],[Day]]&lt;=10,"Start(1-10)",Hospital_Emergency_Room_Data[[#This Row],[Day]]&lt;=20,"Middle(11-20)",Hospital_Emergency_Room_Data[[#This Row],[Day]]&gt;20,"End(21-30)")</f>
        <v>Start(1-10)</v>
      </c>
    </row>
    <row r="542" spans="1:22">
      <c r="A542">
        <v>389474560</v>
      </c>
      <c r="B542" t="s">
        <v>563</v>
      </c>
      <c r="C542" s="1">
        <v>45049</v>
      </c>
      <c r="D542" t="str">
        <f>TEXT(Hospital_Emergency_Room_Data[[#This Row],[Patient Admission Date]],"mmm")</f>
        <v>May</v>
      </c>
      <c r="E542">
        <f>YEAR(Hospital_Emergency_Room_Data[[#This Row],[Patient Admission Date]])</f>
        <v>2023</v>
      </c>
      <c r="F542" s="2">
        <v>0.79583333333333328</v>
      </c>
      <c r="G542" s="8" t="str">
        <f>TEXT(Hospital_Emergency_Room_Data[[#This Row],[Patient Admission Date]],"dddd")</f>
        <v>Wednesday</v>
      </c>
      <c r="H542" t="s">
        <v>9208</v>
      </c>
      <c r="I542">
        <v>79</v>
      </c>
      <c r="J542" s="5" t="s">
        <v>9222</v>
      </c>
      <c r="K542" t="s">
        <v>8</v>
      </c>
      <c r="L542" t="s">
        <v>9281</v>
      </c>
      <c r="M542" t="s">
        <v>9210</v>
      </c>
      <c r="O542">
        <v>25</v>
      </c>
      <c r="P542" t="s">
        <v>9226</v>
      </c>
      <c r="Q542">
        <v>3</v>
      </c>
      <c r="R542">
        <v>19</v>
      </c>
      <c r="S542" t="s">
        <v>9256</v>
      </c>
      <c r="T542" t="s">
        <v>9263</v>
      </c>
      <c r="U542" t="s">
        <v>9282</v>
      </c>
      <c r="V542" t="str" cm="1">
        <f t="array" ref="V542">_xlfn.IFS(Hospital_Emergency_Room_Data[[#This Row],[Day]]&lt;=10,"Start(1-10)",Hospital_Emergency_Room_Data[[#This Row],[Day]]&lt;=20,"Middle(11-20)",Hospital_Emergency_Room_Data[[#This Row],[Day]]&gt;20,"End(21-30)")</f>
        <v>Start(1-10)</v>
      </c>
    </row>
    <row r="543" spans="1:22">
      <c r="A543">
        <v>795712961</v>
      </c>
      <c r="B543" t="s">
        <v>564</v>
      </c>
      <c r="C543" s="1">
        <v>45393</v>
      </c>
      <c r="D543" t="str">
        <f>TEXT(Hospital_Emergency_Room_Data[[#This Row],[Patient Admission Date]],"mmm")</f>
        <v>Apr</v>
      </c>
      <c r="E543">
        <f>YEAR(Hospital_Emergency_Room_Data[[#This Row],[Patient Admission Date]])</f>
        <v>2024</v>
      </c>
      <c r="F543" s="2">
        <v>0.3972222222222222</v>
      </c>
      <c r="G543" s="8" t="str">
        <f>TEXT(Hospital_Emergency_Room_Data[[#This Row],[Patient Admission Date]],"dddd")</f>
        <v>Thursday</v>
      </c>
      <c r="H543" t="s">
        <v>41</v>
      </c>
      <c r="I543">
        <v>39</v>
      </c>
      <c r="J543" s="5" t="s">
        <v>9223</v>
      </c>
      <c r="K543" t="s">
        <v>10</v>
      </c>
      <c r="L543" t="s">
        <v>13</v>
      </c>
      <c r="M543" t="s">
        <v>9209</v>
      </c>
      <c r="O543">
        <v>16</v>
      </c>
      <c r="P543" t="s">
        <v>9226</v>
      </c>
      <c r="Q543">
        <v>11</v>
      </c>
      <c r="R543">
        <v>9</v>
      </c>
      <c r="S543" t="s">
        <v>9255</v>
      </c>
      <c r="T543" t="s">
        <v>9265</v>
      </c>
      <c r="U543" t="s">
        <v>9282</v>
      </c>
      <c r="V543" t="str" cm="1">
        <f t="array" ref="V543">_xlfn.IFS(Hospital_Emergency_Room_Data[[#This Row],[Day]]&lt;=10,"Start(1-10)",Hospital_Emergency_Room_Data[[#This Row],[Day]]&lt;=20,"Middle(11-20)",Hospital_Emergency_Room_Data[[#This Row],[Day]]&gt;20,"End(21-30)")</f>
        <v>Middle(11-20)</v>
      </c>
    </row>
    <row r="544" spans="1:22">
      <c r="A544">
        <v>696439529</v>
      </c>
      <c r="B544" t="s">
        <v>565</v>
      </c>
      <c r="C544" s="1">
        <v>45158</v>
      </c>
      <c r="D544" t="str">
        <f>TEXT(Hospital_Emergency_Room_Data[[#This Row],[Patient Admission Date]],"mmm")</f>
        <v>Aug</v>
      </c>
      <c r="E544">
        <f>YEAR(Hospital_Emergency_Room_Data[[#This Row],[Patient Admission Date]])</f>
        <v>2023</v>
      </c>
      <c r="F544" s="2">
        <v>0.3576388888888889</v>
      </c>
      <c r="G544" s="8" t="str">
        <f>TEXT(Hospital_Emergency_Room_Data[[#This Row],[Patient Admission Date]],"dddd")</f>
        <v>Sunday</v>
      </c>
      <c r="H544" t="s">
        <v>9208</v>
      </c>
      <c r="I544">
        <v>57</v>
      </c>
      <c r="J544" s="5" t="s">
        <v>9219</v>
      </c>
      <c r="K544" t="s">
        <v>12</v>
      </c>
      <c r="L544" t="s">
        <v>9281</v>
      </c>
      <c r="M544" t="s">
        <v>9210</v>
      </c>
      <c r="O544">
        <v>14</v>
      </c>
      <c r="P544" t="s">
        <v>9226</v>
      </c>
      <c r="Q544">
        <v>20</v>
      </c>
      <c r="R544">
        <v>8</v>
      </c>
      <c r="S544" t="s">
        <v>9255</v>
      </c>
      <c r="T544" t="s">
        <v>9262</v>
      </c>
      <c r="U544" t="s">
        <v>9282</v>
      </c>
      <c r="V544" t="str" cm="1">
        <f t="array" ref="V544">_xlfn.IFS(Hospital_Emergency_Room_Data[[#This Row],[Day]]&lt;=10,"Start(1-10)",Hospital_Emergency_Room_Data[[#This Row],[Day]]&lt;=20,"Middle(11-20)",Hospital_Emergency_Room_Data[[#This Row],[Day]]&gt;20,"End(21-30)")</f>
        <v>Middle(11-20)</v>
      </c>
    </row>
    <row r="545" spans="1:22">
      <c r="A545">
        <v>536059082</v>
      </c>
      <c r="B545" t="s">
        <v>566</v>
      </c>
      <c r="C545" s="1">
        <v>45081</v>
      </c>
      <c r="D545" t="str">
        <f>TEXT(Hospital_Emergency_Room_Data[[#This Row],[Patient Admission Date]],"mmm")</f>
        <v>Jun</v>
      </c>
      <c r="E545">
        <f>YEAR(Hospital_Emergency_Room_Data[[#This Row],[Patient Admission Date]])</f>
        <v>2023</v>
      </c>
      <c r="F545" s="2">
        <v>0.30763888888888891</v>
      </c>
      <c r="G545" s="8" t="str">
        <f>TEXT(Hospital_Emergency_Room_Data[[#This Row],[Patient Admission Date]],"dddd")</f>
        <v>Sunday</v>
      </c>
      <c r="H545" t="s">
        <v>41</v>
      </c>
      <c r="I545">
        <v>20</v>
      </c>
      <c r="J545" s="5" t="s">
        <v>9220</v>
      </c>
      <c r="K545" t="s">
        <v>21</v>
      </c>
      <c r="L545" t="s">
        <v>9281</v>
      </c>
      <c r="M545" t="s">
        <v>9210</v>
      </c>
      <c r="N545">
        <v>4</v>
      </c>
      <c r="O545">
        <v>24</v>
      </c>
      <c r="P545" t="s">
        <v>9226</v>
      </c>
      <c r="Q545">
        <v>4</v>
      </c>
      <c r="R545">
        <v>7</v>
      </c>
      <c r="S545" t="s">
        <v>9255</v>
      </c>
      <c r="T545" t="s">
        <v>9263</v>
      </c>
      <c r="U545" t="s">
        <v>9282</v>
      </c>
      <c r="V545" t="str" cm="1">
        <f t="array" ref="V545">_xlfn.IFS(Hospital_Emergency_Room_Data[[#This Row],[Day]]&lt;=10,"Start(1-10)",Hospital_Emergency_Room_Data[[#This Row],[Day]]&lt;=20,"Middle(11-20)",Hospital_Emergency_Room_Data[[#This Row],[Day]]&gt;20,"End(21-30)")</f>
        <v>Start(1-10)</v>
      </c>
    </row>
    <row r="546" spans="1:22">
      <c r="A546">
        <v>842535003</v>
      </c>
      <c r="B546" t="s">
        <v>567</v>
      </c>
      <c r="C546" s="1">
        <v>45172</v>
      </c>
      <c r="D546" t="str">
        <f>TEXT(Hospital_Emergency_Room_Data[[#This Row],[Patient Admission Date]],"mmm")</f>
        <v>Sep</v>
      </c>
      <c r="E546">
        <f>YEAR(Hospital_Emergency_Room_Data[[#This Row],[Patient Admission Date]])</f>
        <v>2023</v>
      </c>
      <c r="F546" s="2">
        <v>0.5756944444444444</v>
      </c>
      <c r="G546" s="8" t="str">
        <f>TEXT(Hospital_Emergency_Room_Data[[#This Row],[Patient Admission Date]],"dddd")</f>
        <v>Sunday</v>
      </c>
      <c r="H546" t="s">
        <v>9208</v>
      </c>
      <c r="I546">
        <v>74</v>
      </c>
      <c r="J546" s="5" t="s">
        <v>9222</v>
      </c>
      <c r="K546" t="s">
        <v>32</v>
      </c>
      <c r="L546" t="s">
        <v>9281</v>
      </c>
      <c r="M546" t="s">
        <v>9210</v>
      </c>
      <c r="N546">
        <v>3</v>
      </c>
      <c r="O546">
        <v>56</v>
      </c>
      <c r="P546" t="s">
        <v>9225</v>
      </c>
      <c r="Q546">
        <v>3</v>
      </c>
      <c r="R546">
        <v>13</v>
      </c>
      <c r="S546" t="s">
        <v>9257</v>
      </c>
      <c r="T546" t="s">
        <v>9263</v>
      </c>
      <c r="U546" t="s">
        <v>9283</v>
      </c>
      <c r="V546" t="str" cm="1">
        <f t="array" ref="V546">_xlfn.IFS(Hospital_Emergency_Room_Data[[#This Row],[Day]]&lt;=10,"Start(1-10)",Hospital_Emergency_Room_Data[[#This Row],[Day]]&lt;=20,"Middle(11-20)",Hospital_Emergency_Room_Data[[#This Row],[Day]]&gt;20,"End(21-30)")</f>
        <v>Start(1-10)</v>
      </c>
    </row>
    <row r="547" spans="1:22">
      <c r="A547">
        <v>649050980</v>
      </c>
      <c r="B547" t="s">
        <v>568</v>
      </c>
      <c r="C547" s="1">
        <v>45125</v>
      </c>
      <c r="D547" t="str">
        <f>TEXT(Hospital_Emergency_Room_Data[[#This Row],[Patient Admission Date]],"mmm")</f>
        <v>Jul</v>
      </c>
      <c r="E547">
        <f>YEAR(Hospital_Emergency_Room_Data[[#This Row],[Patient Admission Date]])</f>
        <v>2023</v>
      </c>
      <c r="F547" s="2">
        <v>0.72916666666666663</v>
      </c>
      <c r="G547" s="8" t="str">
        <f>TEXT(Hospital_Emergency_Room_Data[[#This Row],[Patient Admission Date]],"dddd")</f>
        <v>Tuesday</v>
      </c>
      <c r="H547" t="s">
        <v>41</v>
      </c>
      <c r="I547">
        <v>75</v>
      </c>
      <c r="J547" s="5" t="s">
        <v>9222</v>
      </c>
      <c r="K547" t="s">
        <v>21</v>
      </c>
      <c r="L547" t="s">
        <v>9281</v>
      </c>
      <c r="M547" t="s">
        <v>9209</v>
      </c>
      <c r="N547">
        <v>1</v>
      </c>
      <c r="O547">
        <v>20</v>
      </c>
      <c r="P547" t="s">
        <v>9226</v>
      </c>
      <c r="Q547">
        <v>18</v>
      </c>
      <c r="R547">
        <v>17</v>
      </c>
      <c r="S547" t="s">
        <v>9257</v>
      </c>
      <c r="T547" t="s">
        <v>9262</v>
      </c>
      <c r="U547" t="s">
        <v>9282</v>
      </c>
      <c r="V547" t="str" cm="1">
        <f t="array" ref="V547">_xlfn.IFS(Hospital_Emergency_Room_Data[[#This Row],[Day]]&lt;=10,"Start(1-10)",Hospital_Emergency_Room_Data[[#This Row],[Day]]&lt;=20,"Middle(11-20)",Hospital_Emergency_Room_Data[[#This Row],[Day]]&gt;20,"End(21-30)")</f>
        <v>Middle(11-20)</v>
      </c>
    </row>
    <row r="548" spans="1:22">
      <c r="A548">
        <v>253730692</v>
      </c>
      <c r="B548" t="s">
        <v>569</v>
      </c>
      <c r="C548" s="1">
        <v>45315</v>
      </c>
      <c r="D548" t="str">
        <f>TEXT(Hospital_Emergency_Room_Data[[#This Row],[Patient Admission Date]],"mmm")</f>
        <v>Jan</v>
      </c>
      <c r="E548">
        <f>YEAR(Hospital_Emergency_Room_Data[[#This Row],[Patient Admission Date]])</f>
        <v>2024</v>
      </c>
      <c r="F548" s="2">
        <v>0.13333333333333333</v>
      </c>
      <c r="G548" s="8" t="str">
        <f>TEXT(Hospital_Emergency_Room_Data[[#This Row],[Patient Admission Date]],"dddd")</f>
        <v>Wednesday</v>
      </c>
      <c r="H548" t="s">
        <v>9208</v>
      </c>
      <c r="I548">
        <v>2</v>
      </c>
      <c r="J548" s="5" t="s">
        <v>9218</v>
      </c>
      <c r="K548" t="s">
        <v>32</v>
      </c>
      <c r="L548" t="s">
        <v>13</v>
      </c>
      <c r="M548" t="s">
        <v>9209</v>
      </c>
      <c r="O548">
        <v>33</v>
      </c>
      <c r="P548" t="s">
        <v>9225</v>
      </c>
      <c r="Q548">
        <v>24</v>
      </c>
      <c r="R548">
        <v>3</v>
      </c>
      <c r="S548" t="s">
        <v>9258</v>
      </c>
      <c r="T548" t="s">
        <v>9264</v>
      </c>
      <c r="U548" t="s">
        <v>9300</v>
      </c>
      <c r="V548" t="str" cm="1">
        <f t="array" ref="V548">_xlfn.IFS(Hospital_Emergency_Room_Data[[#This Row],[Day]]&lt;=10,"Start(1-10)",Hospital_Emergency_Room_Data[[#This Row],[Day]]&lt;=20,"Middle(11-20)",Hospital_Emergency_Room_Data[[#This Row],[Day]]&gt;20,"End(21-30)")</f>
        <v>End(21-30)</v>
      </c>
    </row>
    <row r="549" spans="1:22">
      <c r="A549">
        <v>751062730</v>
      </c>
      <c r="B549" t="s">
        <v>570</v>
      </c>
      <c r="C549" s="1">
        <v>45470</v>
      </c>
      <c r="D549" t="str">
        <f>TEXT(Hospital_Emergency_Room_Data[[#This Row],[Patient Admission Date]],"mmm")</f>
        <v>Jun</v>
      </c>
      <c r="E549">
        <f>YEAR(Hospital_Emergency_Room_Data[[#This Row],[Patient Admission Date]])</f>
        <v>2024</v>
      </c>
      <c r="F549" s="2">
        <v>0.47222222222222221</v>
      </c>
      <c r="G549" s="8" t="str">
        <f>TEXT(Hospital_Emergency_Room_Data[[#This Row],[Patient Admission Date]],"dddd")</f>
        <v>Thursday</v>
      </c>
      <c r="H549" t="s">
        <v>9208</v>
      </c>
      <c r="I549">
        <v>6</v>
      </c>
      <c r="J549" s="5" t="s">
        <v>9221</v>
      </c>
      <c r="K549" t="s">
        <v>12</v>
      </c>
      <c r="L549" t="s">
        <v>16</v>
      </c>
      <c r="M549" t="s">
        <v>9210</v>
      </c>
      <c r="N549">
        <v>3</v>
      </c>
      <c r="O549">
        <v>30</v>
      </c>
      <c r="P549" t="s">
        <v>9225</v>
      </c>
      <c r="Q549">
        <v>27</v>
      </c>
      <c r="R549">
        <v>11</v>
      </c>
      <c r="S549" t="s">
        <v>9255</v>
      </c>
      <c r="T549" t="s">
        <v>9264</v>
      </c>
      <c r="U549" t="s">
        <v>9282</v>
      </c>
      <c r="V549" t="str" cm="1">
        <f t="array" ref="V549">_xlfn.IFS(Hospital_Emergency_Room_Data[[#This Row],[Day]]&lt;=10,"Start(1-10)",Hospital_Emergency_Room_Data[[#This Row],[Day]]&lt;=20,"Middle(11-20)",Hospital_Emergency_Room_Data[[#This Row],[Day]]&gt;20,"End(21-30)")</f>
        <v>End(21-30)</v>
      </c>
    </row>
    <row r="550" spans="1:22">
      <c r="A550">
        <v>719378355</v>
      </c>
      <c r="B550" t="s">
        <v>571</v>
      </c>
      <c r="C550" s="1">
        <v>45199</v>
      </c>
      <c r="D550" t="str">
        <f>TEXT(Hospital_Emergency_Room_Data[[#This Row],[Patient Admission Date]],"mmm")</f>
        <v>Sep</v>
      </c>
      <c r="E550">
        <f>YEAR(Hospital_Emergency_Room_Data[[#This Row],[Patient Admission Date]])</f>
        <v>2023</v>
      </c>
      <c r="F550" s="2">
        <v>0.29930555555555555</v>
      </c>
      <c r="G550" s="8" t="str">
        <f>TEXT(Hospital_Emergency_Room_Data[[#This Row],[Patient Admission Date]],"dddd")</f>
        <v>Saturday</v>
      </c>
      <c r="H550" t="s">
        <v>41</v>
      </c>
      <c r="I550">
        <v>9</v>
      </c>
      <c r="J550" s="5" t="s">
        <v>9221</v>
      </c>
      <c r="K550" t="s">
        <v>8</v>
      </c>
      <c r="L550" t="s">
        <v>9281</v>
      </c>
      <c r="M550" t="s">
        <v>9210</v>
      </c>
      <c r="O550">
        <v>41</v>
      </c>
      <c r="P550" t="s">
        <v>9225</v>
      </c>
      <c r="Q550">
        <v>30</v>
      </c>
      <c r="R550">
        <v>7</v>
      </c>
      <c r="S550" t="s">
        <v>9255</v>
      </c>
      <c r="T550" t="s">
        <v>9264</v>
      </c>
      <c r="U550" t="s">
        <v>9300</v>
      </c>
      <c r="V550" t="str" cm="1">
        <f t="array" ref="V550">_xlfn.IFS(Hospital_Emergency_Room_Data[[#This Row],[Day]]&lt;=10,"Start(1-10)",Hospital_Emergency_Room_Data[[#This Row],[Day]]&lt;=20,"Middle(11-20)",Hospital_Emergency_Room_Data[[#This Row],[Day]]&gt;20,"End(21-30)")</f>
        <v>End(21-30)</v>
      </c>
    </row>
    <row r="551" spans="1:22">
      <c r="A551">
        <v>722843095</v>
      </c>
      <c r="B551" t="s">
        <v>572</v>
      </c>
      <c r="C551" s="1">
        <v>45067</v>
      </c>
      <c r="D551" t="str">
        <f>TEXT(Hospital_Emergency_Room_Data[[#This Row],[Patient Admission Date]],"mmm")</f>
        <v>May</v>
      </c>
      <c r="E551">
        <f>YEAR(Hospital_Emergency_Room_Data[[#This Row],[Patient Admission Date]])</f>
        <v>2023</v>
      </c>
      <c r="F551" s="2">
        <v>0.84722222222222221</v>
      </c>
      <c r="G551" s="8" t="str">
        <f>TEXT(Hospital_Emergency_Room_Data[[#This Row],[Patient Admission Date]],"dddd")</f>
        <v>Sunday</v>
      </c>
      <c r="H551" t="s">
        <v>41</v>
      </c>
      <c r="I551">
        <v>76</v>
      </c>
      <c r="J551" s="5" t="s">
        <v>9222</v>
      </c>
      <c r="K551" t="s">
        <v>21</v>
      </c>
      <c r="L551" t="s">
        <v>36</v>
      </c>
      <c r="M551" t="s">
        <v>9210</v>
      </c>
      <c r="O551">
        <v>43</v>
      </c>
      <c r="P551" t="s">
        <v>9225</v>
      </c>
      <c r="Q551">
        <v>21</v>
      </c>
      <c r="R551">
        <v>20</v>
      </c>
      <c r="S551" t="s">
        <v>9256</v>
      </c>
      <c r="T551" t="s">
        <v>9262</v>
      </c>
      <c r="U551" t="s">
        <v>9300</v>
      </c>
      <c r="V551" t="str" cm="1">
        <f t="array" ref="V551">_xlfn.IFS(Hospital_Emergency_Room_Data[[#This Row],[Day]]&lt;=10,"Start(1-10)",Hospital_Emergency_Room_Data[[#This Row],[Day]]&lt;=20,"Middle(11-20)",Hospital_Emergency_Room_Data[[#This Row],[Day]]&gt;20,"End(21-30)")</f>
        <v>End(21-30)</v>
      </c>
    </row>
    <row r="552" spans="1:22">
      <c r="A552">
        <v>747966784</v>
      </c>
      <c r="B552" t="s">
        <v>573</v>
      </c>
      <c r="C552" s="1">
        <v>45102</v>
      </c>
      <c r="D552" t="str">
        <f>TEXT(Hospital_Emergency_Room_Data[[#This Row],[Patient Admission Date]],"mmm")</f>
        <v>Jun</v>
      </c>
      <c r="E552">
        <f>YEAR(Hospital_Emergency_Room_Data[[#This Row],[Patient Admission Date]])</f>
        <v>2023</v>
      </c>
      <c r="F552" s="2">
        <v>0.22569444444444445</v>
      </c>
      <c r="G552" s="8" t="str">
        <f>TEXT(Hospital_Emergency_Room_Data[[#This Row],[Patient Admission Date]],"dddd")</f>
        <v>Sunday</v>
      </c>
      <c r="H552" t="s">
        <v>9208</v>
      </c>
      <c r="I552">
        <v>68</v>
      </c>
      <c r="J552" s="5" t="s">
        <v>9217</v>
      </c>
      <c r="K552" t="s">
        <v>21</v>
      </c>
      <c r="L552" t="s">
        <v>9281</v>
      </c>
      <c r="M552" t="s">
        <v>9209</v>
      </c>
      <c r="N552">
        <v>10</v>
      </c>
      <c r="O552">
        <v>45</v>
      </c>
      <c r="P552" t="s">
        <v>9225</v>
      </c>
      <c r="Q552">
        <v>25</v>
      </c>
      <c r="R552">
        <v>5</v>
      </c>
      <c r="S552" t="s">
        <v>9258</v>
      </c>
      <c r="T552" t="s">
        <v>9264</v>
      </c>
      <c r="U552" t="s">
        <v>9300</v>
      </c>
      <c r="V552" t="str" cm="1">
        <f t="array" ref="V552">_xlfn.IFS(Hospital_Emergency_Room_Data[[#This Row],[Day]]&lt;=10,"Start(1-10)",Hospital_Emergency_Room_Data[[#This Row],[Day]]&lt;=20,"Middle(11-20)",Hospital_Emergency_Room_Data[[#This Row],[Day]]&gt;20,"End(21-30)")</f>
        <v>End(21-30)</v>
      </c>
    </row>
    <row r="553" spans="1:22">
      <c r="A553">
        <v>170620653</v>
      </c>
      <c r="B553" t="s">
        <v>574</v>
      </c>
      <c r="C553" s="1">
        <v>45548</v>
      </c>
      <c r="D553" t="str">
        <f>TEXT(Hospital_Emergency_Room_Data[[#This Row],[Patient Admission Date]],"mmm")</f>
        <v>Sep</v>
      </c>
      <c r="E553">
        <f>YEAR(Hospital_Emergency_Room_Data[[#This Row],[Patient Admission Date]])</f>
        <v>2024</v>
      </c>
      <c r="F553" s="2">
        <v>0.78263888888888888</v>
      </c>
      <c r="G553" s="8" t="str">
        <f>TEXT(Hospital_Emergency_Room_Data[[#This Row],[Patient Admission Date]],"dddd")</f>
        <v>Friday</v>
      </c>
      <c r="H553" t="s">
        <v>41</v>
      </c>
      <c r="I553">
        <v>44</v>
      </c>
      <c r="J553" s="5" t="s">
        <v>9223</v>
      </c>
      <c r="K553" t="s">
        <v>8</v>
      </c>
      <c r="L553" t="s">
        <v>9281</v>
      </c>
      <c r="M553" t="s">
        <v>9210</v>
      </c>
      <c r="N553">
        <v>5</v>
      </c>
      <c r="O553">
        <v>42</v>
      </c>
      <c r="P553" t="s">
        <v>9225</v>
      </c>
      <c r="Q553">
        <v>13</v>
      </c>
      <c r="R553">
        <v>18</v>
      </c>
      <c r="S553" t="s">
        <v>9256</v>
      </c>
      <c r="T553" t="s">
        <v>9265</v>
      </c>
      <c r="U553" t="s">
        <v>9300</v>
      </c>
      <c r="V553" t="str" cm="1">
        <f t="array" ref="V553">_xlfn.IFS(Hospital_Emergency_Room_Data[[#This Row],[Day]]&lt;=10,"Start(1-10)",Hospital_Emergency_Room_Data[[#This Row],[Day]]&lt;=20,"Middle(11-20)",Hospital_Emergency_Room_Data[[#This Row],[Day]]&gt;20,"End(21-30)")</f>
        <v>Middle(11-20)</v>
      </c>
    </row>
    <row r="554" spans="1:22">
      <c r="A554">
        <v>530186594</v>
      </c>
      <c r="B554" t="s">
        <v>575</v>
      </c>
      <c r="C554" s="1">
        <v>45022</v>
      </c>
      <c r="D554" t="str">
        <f>TEXT(Hospital_Emergency_Room_Data[[#This Row],[Patient Admission Date]],"mmm")</f>
        <v>Apr</v>
      </c>
      <c r="E554">
        <f>YEAR(Hospital_Emergency_Room_Data[[#This Row],[Patient Admission Date]])</f>
        <v>2023</v>
      </c>
      <c r="F554" s="2">
        <v>0.65972222222222221</v>
      </c>
      <c r="G554" s="8" t="str">
        <f>TEXT(Hospital_Emergency_Room_Data[[#This Row],[Patient Admission Date]],"dddd")</f>
        <v>Thursday</v>
      </c>
      <c r="H554" t="s">
        <v>9208</v>
      </c>
      <c r="I554">
        <v>69</v>
      </c>
      <c r="J554" s="5" t="s">
        <v>9217</v>
      </c>
      <c r="K554" t="s">
        <v>12</v>
      </c>
      <c r="L554" t="s">
        <v>9281</v>
      </c>
      <c r="M554" t="s">
        <v>9209</v>
      </c>
      <c r="O554">
        <v>21</v>
      </c>
      <c r="P554" t="s">
        <v>9226</v>
      </c>
      <c r="Q554">
        <v>6</v>
      </c>
      <c r="R554">
        <v>15</v>
      </c>
      <c r="S554" t="s">
        <v>9257</v>
      </c>
      <c r="T554" t="s">
        <v>9263</v>
      </c>
      <c r="U554" t="s">
        <v>9282</v>
      </c>
      <c r="V554" t="str" cm="1">
        <f t="array" ref="V554">_xlfn.IFS(Hospital_Emergency_Room_Data[[#This Row],[Day]]&lt;=10,"Start(1-10)",Hospital_Emergency_Room_Data[[#This Row],[Day]]&lt;=20,"Middle(11-20)",Hospital_Emergency_Room_Data[[#This Row],[Day]]&gt;20,"End(21-30)")</f>
        <v>Start(1-10)</v>
      </c>
    </row>
    <row r="555" spans="1:22">
      <c r="A555">
        <v>306120501</v>
      </c>
      <c r="B555" t="s">
        <v>576</v>
      </c>
      <c r="C555" s="1">
        <v>45148</v>
      </c>
      <c r="D555" t="str">
        <f>TEXT(Hospital_Emergency_Room_Data[[#This Row],[Patient Admission Date]],"mmm")</f>
        <v>Aug</v>
      </c>
      <c r="E555">
        <f>YEAR(Hospital_Emergency_Room_Data[[#This Row],[Patient Admission Date]])</f>
        <v>2023</v>
      </c>
      <c r="F555" s="2">
        <v>0.70208333333333328</v>
      </c>
      <c r="G555" s="8" t="str">
        <f>TEXT(Hospital_Emergency_Room_Data[[#This Row],[Patient Admission Date]],"dddd")</f>
        <v>Thursday</v>
      </c>
      <c r="H555" t="s">
        <v>41</v>
      </c>
      <c r="I555">
        <v>5</v>
      </c>
      <c r="J555" s="5" t="s">
        <v>9221</v>
      </c>
      <c r="K555" t="s">
        <v>21</v>
      </c>
      <c r="L555" t="s">
        <v>9281</v>
      </c>
      <c r="M555" t="s">
        <v>9210</v>
      </c>
      <c r="O555">
        <v>37</v>
      </c>
      <c r="P555" t="s">
        <v>9225</v>
      </c>
      <c r="Q555">
        <v>10</v>
      </c>
      <c r="R555">
        <v>16</v>
      </c>
      <c r="S555" t="s">
        <v>9257</v>
      </c>
      <c r="T555" t="s">
        <v>9265</v>
      </c>
      <c r="U555" t="s">
        <v>9300</v>
      </c>
      <c r="V555" t="str" cm="1">
        <f t="array" ref="V555">_xlfn.IFS(Hospital_Emergency_Room_Data[[#This Row],[Day]]&lt;=10,"Start(1-10)",Hospital_Emergency_Room_Data[[#This Row],[Day]]&lt;=20,"Middle(11-20)",Hospital_Emergency_Room_Data[[#This Row],[Day]]&gt;20,"End(21-30)")</f>
        <v>Start(1-10)</v>
      </c>
    </row>
    <row r="556" spans="1:22">
      <c r="A556">
        <v>255928939</v>
      </c>
      <c r="B556" t="s">
        <v>577</v>
      </c>
      <c r="C556" s="1">
        <v>45147</v>
      </c>
      <c r="D556" t="str">
        <f>TEXT(Hospital_Emergency_Room_Data[[#This Row],[Patient Admission Date]],"mmm")</f>
        <v>Aug</v>
      </c>
      <c r="E556">
        <f>YEAR(Hospital_Emergency_Room_Data[[#This Row],[Patient Admission Date]])</f>
        <v>2023</v>
      </c>
      <c r="F556" s="2">
        <v>0.85416666666666663</v>
      </c>
      <c r="G556" s="8" t="str">
        <f>TEXT(Hospital_Emergency_Room_Data[[#This Row],[Patient Admission Date]],"dddd")</f>
        <v>Wednesday</v>
      </c>
      <c r="H556" t="s">
        <v>9208</v>
      </c>
      <c r="I556">
        <v>65</v>
      </c>
      <c r="J556" s="5" t="s">
        <v>9217</v>
      </c>
      <c r="K556" t="s">
        <v>21</v>
      </c>
      <c r="L556" t="s">
        <v>140</v>
      </c>
      <c r="M556" t="s">
        <v>9210</v>
      </c>
      <c r="N556">
        <v>8</v>
      </c>
      <c r="O556">
        <v>26</v>
      </c>
      <c r="P556" t="s">
        <v>9226</v>
      </c>
      <c r="Q556">
        <v>9</v>
      </c>
      <c r="R556">
        <v>20</v>
      </c>
      <c r="S556" t="s">
        <v>9256</v>
      </c>
      <c r="T556" t="s">
        <v>9265</v>
      </c>
      <c r="U556" t="s">
        <v>9282</v>
      </c>
      <c r="V556" t="str" cm="1">
        <f t="array" ref="V556">_xlfn.IFS(Hospital_Emergency_Room_Data[[#This Row],[Day]]&lt;=10,"Start(1-10)",Hospital_Emergency_Room_Data[[#This Row],[Day]]&lt;=20,"Middle(11-20)",Hospital_Emergency_Room_Data[[#This Row],[Day]]&gt;20,"End(21-30)")</f>
        <v>Start(1-10)</v>
      </c>
    </row>
    <row r="557" spans="1:22">
      <c r="A557">
        <v>171233641</v>
      </c>
      <c r="B557" t="s">
        <v>578</v>
      </c>
      <c r="C557" s="1">
        <v>45499</v>
      </c>
      <c r="D557" t="str">
        <f>TEXT(Hospital_Emergency_Room_Data[[#This Row],[Patient Admission Date]],"mmm")</f>
        <v>Jul</v>
      </c>
      <c r="E557">
        <f>YEAR(Hospital_Emergency_Room_Data[[#This Row],[Patient Admission Date]])</f>
        <v>2024</v>
      </c>
      <c r="F557" s="2">
        <v>0.80625000000000002</v>
      </c>
      <c r="G557" s="8" t="str">
        <f>TEXT(Hospital_Emergency_Room_Data[[#This Row],[Patient Admission Date]],"dddd")</f>
        <v>Friday</v>
      </c>
      <c r="H557" t="s">
        <v>9208</v>
      </c>
      <c r="I557">
        <v>77</v>
      </c>
      <c r="J557" s="5" t="s">
        <v>9222</v>
      </c>
      <c r="K557" t="s">
        <v>21</v>
      </c>
      <c r="L557" t="s">
        <v>9281</v>
      </c>
      <c r="M557" t="s">
        <v>9209</v>
      </c>
      <c r="O557">
        <v>24</v>
      </c>
      <c r="P557" t="s">
        <v>9226</v>
      </c>
      <c r="Q557">
        <v>26</v>
      </c>
      <c r="R557">
        <v>19</v>
      </c>
      <c r="S557" t="s">
        <v>9256</v>
      </c>
      <c r="T557" t="s">
        <v>9264</v>
      </c>
      <c r="U557" t="s">
        <v>9282</v>
      </c>
      <c r="V557" t="str" cm="1">
        <f t="array" ref="V557">_xlfn.IFS(Hospital_Emergency_Room_Data[[#This Row],[Day]]&lt;=10,"Start(1-10)",Hospital_Emergency_Room_Data[[#This Row],[Day]]&lt;=20,"Middle(11-20)",Hospital_Emergency_Room_Data[[#This Row],[Day]]&gt;20,"End(21-30)")</f>
        <v>End(21-30)</v>
      </c>
    </row>
    <row r="558" spans="1:22">
      <c r="A558">
        <v>450283332</v>
      </c>
      <c r="B558" t="s">
        <v>579</v>
      </c>
      <c r="C558" s="1">
        <v>45566</v>
      </c>
      <c r="D558" t="str">
        <f>TEXT(Hospital_Emergency_Room_Data[[#This Row],[Patient Admission Date]],"mmm")</f>
        <v>Oct</v>
      </c>
      <c r="E558">
        <f>YEAR(Hospital_Emergency_Room_Data[[#This Row],[Patient Admission Date]])</f>
        <v>2024</v>
      </c>
      <c r="F558" s="2">
        <v>0.1875</v>
      </c>
      <c r="G558" s="8" t="str">
        <f>TEXT(Hospital_Emergency_Room_Data[[#This Row],[Patient Admission Date]],"dddd")</f>
        <v>Tuesday</v>
      </c>
      <c r="H558" t="s">
        <v>9208</v>
      </c>
      <c r="I558">
        <v>26</v>
      </c>
      <c r="J558" s="5" t="s">
        <v>9220</v>
      </c>
      <c r="K558" t="s">
        <v>8</v>
      </c>
      <c r="L558" t="s">
        <v>9281</v>
      </c>
      <c r="M558" t="s">
        <v>9209</v>
      </c>
      <c r="O558">
        <v>17</v>
      </c>
      <c r="P558" t="s">
        <v>9226</v>
      </c>
      <c r="Q558">
        <v>1</v>
      </c>
      <c r="R558">
        <v>4</v>
      </c>
      <c r="S558" t="s">
        <v>9258</v>
      </c>
      <c r="T558" t="s">
        <v>9263</v>
      </c>
      <c r="U558" t="s">
        <v>9282</v>
      </c>
      <c r="V558" t="str" cm="1">
        <f t="array" ref="V558">_xlfn.IFS(Hospital_Emergency_Room_Data[[#This Row],[Day]]&lt;=10,"Start(1-10)",Hospital_Emergency_Room_Data[[#This Row],[Day]]&lt;=20,"Middle(11-20)",Hospital_Emergency_Room_Data[[#This Row],[Day]]&gt;20,"End(21-30)")</f>
        <v>Start(1-10)</v>
      </c>
    </row>
    <row r="559" spans="1:22">
      <c r="A559">
        <v>569242406</v>
      </c>
      <c r="B559" t="s">
        <v>580</v>
      </c>
      <c r="C559" s="1">
        <v>45428</v>
      </c>
      <c r="D559" t="str">
        <f>TEXT(Hospital_Emergency_Room_Data[[#This Row],[Patient Admission Date]],"mmm")</f>
        <v>May</v>
      </c>
      <c r="E559">
        <f>YEAR(Hospital_Emergency_Room_Data[[#This Row],[Patient Admission Date]])</f>
        <v>2024</v>
      </c>
      <c r="F559" s="2">
        <v>0.79791666666666672</v>
      </c>
      <c r="G559" s="8" t="str">
        <f>TEXT(Hospital_Emergency_Room_Data[[#This Row],[Patient Admission Date]],"dddd")</f>
        <v>Thursday</v>
      </c>
      <c r="H559" t="s">
        <v>9208</v>
      </c>
      <c r="I559">
        <v>48</v>
      </c>
      <c r="J559" s="5" t="s">
        <v>9219</v>
      </c>
      <c r="K559" t="s">
        <v>18</v>
      </c>
      <c r="L559" t="s">
        <v>9281</v>
      </c>
      <c r="M559" t="s">
        <v>9209</v>
      </c>
      <c r="O559">
        <v>32</v>
      </c>
      <c r="P559" t="s">
        <v>9225</v>
      </c>
      <c r="Q559">
        <v>16</v>
      </c>
      <c r="R559">
        <v>19</v>
      </c>
      <c r="S559" t="s">
        <v>9256</v>
      </c>
      <c r="T559" t="s">
        <v>9262</v>
      </c>
      <c r="U559" t="s">
        <v>9300</v>
      </c>
      <c r="V559" t="str" cm="1">
        <f t="array" ref="V559">_xlfn.IFS(Hospital_Emergency_Room_Data[[#This Row],[Day]]&lt;=10,"Start(1-10)",Hospital_Emergency_Room_Data[[#This Row],[Day]]&lt;=20,"Middle(11-20)",Hospital_Emergency_Room_Data[[#This Row],[Day]]&gt;20,"End(21-30)")</f>
        <v>Middle(11-20)</v>
      </c>
    </row>
    <row r="560" spans="1:22">
      <c r="A560">
        <v>697734767</v>
      </c>
      <c r="B560" t="s">
        <v>581</v>
      </c>
      <c r="C560" s="1">
        <v>45307</v>
      </c>
      <c r="D560" t="str">
        <f>TEXT(Hospital_Emergency_Room_Data[[#This Row],[Patient Admission Date]],"mmm")</f>
        <v>Jan</v>
      </c>
      <c r="E560">
        <f>YEAR(Hospital_Emergency_Room_Data[[#This Row],[Patient Admission Date]])</f>
        <v>2024</v>
      </c>
      <c r="F560" s="2">
        <v>0.5805555555555556</v>
      </c>
      <c r="G560" s="8" t="str">
        <f>TEXT(Hospital_Emergency_Room_Data[[#This Row],[Patient Admission Date]],"dddd")</f>
        <v>Tuesday</v>
      </c>
      <c r="H560" t="s">
        <v>41</v>
      </c>
      <c r="I560">
        <v>57</v>
      </c>
      <c r="J560" s="5" t="s">
        <v>9219</v>
      </c>
      <c r="K560" t="s">
        <v>8</v>
      </c>
      <c r="L560" t="s">
        <v>13</v>
      </c>
      <c r="M560" t="s">
        <v>9209</v>
      </c>
      <c r="O560">
        <v>32</v>
      </c>
      <c r="P560" t="s">
        <v>9225</v>
      </c>
      <c r="Q560">
        <v>16</v>
      </c>
      <c r="R560">
        <v>13</v>
      </c>
      <c r="S560" t="s">
        <v>9257</v>
      </c>
      <c r="T560" t="s">
        <v>9262</v>
      </c>
      <c r="U560" t="s">
        <v>9300</v>
      </c>
      <c r="V560" t="str" cm="1">
        <f t="array" ref="V560">_xlfn.IFS(Hospital_Emergency_Room_Data[[#This Row],[Day]]&lt;=10,"Start(1-10)",Hospital_Emergency_Room_Data[[#This Row],[Day]]&lt;=20,"Middle(11-20)",Hospital_Emergency_Room_Data[[#This Row],[Day]]&gt;20,"End(21-30)")</f>
        <v>Middle(11-20)</v>
      </c>
    </row>
    <row r="561" spans="1:22">
      <c r="A561">
        <v>844866653</v>
      </c>
      <c r="B561" t="s">
        <v>582</v>
      </c>
      <c r="C561" s="1">
        <v>45242</v>
      </c>
      <c r="D561" t="str">
        <f>TEXT(Hospital_Emergency_Room_Data[[#This Row],[Patient Admission Date]],"mmm")</f>
        <v>Nov</v>
      </c>
      <c r="E561">
        <f>YEAR(Hospital_Emergency_Room_Data[[#This Row],[Patient Admission Date]])</f>
        <v>2023</v>
      </c>
      <c r="F561" s="2">
        <v>0.18680555555555556</v>
      </c>
      <c r="G561" s="8" t="str">
        <f>TEXT(Hospital_Emergency_Room_Data[[#This Row],[Patient Admission Date]],"dddd")</f>
        <v>Sunday</v>
      </c>
      <c r="H561" t="s">
        <v>9208</v>
      </c>
      <c r="I561">
        <v>3</v>
      </c>
      <c r="J561" s="5" t="s">
        <v>9218</v>
      </c>
      <c r="K561" t="s">
        <v>8</v>
      </c>
      <c r="L561" t="s">
        <v>13</v>
      </c>
      <c r="M561" t="s">
        <v>9209</v>
      </c>
      <c r="N561">
        <v>3</v>
      </c>
      <c r="O561">
        <v>38</v>
      </c>
      <c r="P561" t="s">
        <v>9225</v>
      </c>
      <c r="Q561">
        <v>12</v>
      </c>
      <c r="R561">
        <v>4</v>
      </c>
      <c r="S561" t="s">
        <v>9258</v>
      </c>
      <c r="T561" t="s">
        <v>9265</v>
      </c>
      <c r="U561" t="s">
        <v>9300</v>
      </c>
      <c r="V561" t="str" cm="1">
        <f t="array" ref="V561">_xlfn.IFS(Hospital_Emergency_Room_Data[[#This Row],[Day]]&lt;=10,"Start(1-10)",Hospital_Emergency_Room_Data[[#This Row],[Day]]&lt;=20,"Middle(11-20)",Hospital_Emergency_Room_Data[[#This Row],[Day]]&gt;20,"End(21-30)")</f>
        <v>Middle(11-20)</v>
      </c>
    </row>
    <row r="562" spans="1:22">
      <c r="A562">
        <v>502069989</v>
      </c>
      <c r="B562" t="s">
        <v>583</v>
      </c>
      <c r="C562" s="1">
        <v>45137</v>
      </c>
      <c r="D562" t="str">
        <f>TEXT(Hospital_Emergency_Room_Data[[#This Row],[Patient Admission Date]],"mmm")</f>
        <v>Jul</v>
      </c>
      <c r="E562">
        <f>YEAR(Hospital_Emergency_Room_Data[[#This Row],[Patient Admission Date]])</f>
        <v>2023</v>
      </c>
      <c r="F562" s="2">
        <v>0.15277777777777779</v>
      </c>
      <c r="G562" s="8" t="str">
        <f>TEXT(Hospital_Emergency_Room_Data[[#This Row],[Patient Admission Date]],"dddd")</f>
        <v>Sunday</v>
      </c>
      <c r="H562" t="s">
        <v>9208</v>
      </c>
      <c r="I562">
        <v>10</v>
      </c>
      <c r="J562" s="5" t="s">
        <v>9221</v>
      </c>
      <c r="K562" t="s">
        <v>8</v>
      </c>
      <c r="L562" t="s">
        <v>9281</v>
      </c>
      <c r="M562" t="s">
        <v>9210</v>
      </c>
      <c r="O562">
        <v>57</v>
      </c>
      <c r="P562" t="s">
        <v>9225</v>
      </c>
      <c r="Q562">
        <v>30</v>
      </c>
      <c r="R562">
        <v>3</v>
      </c>
      <c r="S562" t="s">
        <v>9258</v>
      </c>
      <c r="T562" t="s">
        <v>9264</v>
      </c>
      <c r="U562" t="s">
        <v>9283</v>
      </c>
      <c r="V562" t="str" cm="1">
        <f t="array" ref="V562">_xlfn.IFS(Hospital_Emergency_Room_Data[[#This Row],[Day]]&lt;=10,"Start(1-10)",Hospital_Emergency_Room_Data[[#This Row],[Day]]&lt;=20,"Middle(11-20)",Hospital_Emergency_Room_Data[[#This Row],[Day]]&gt;20,"End(21-30)")</f>
        <v>End(21-30)</v>
      </c>
    </row>
    <row r="563" spans="1:22">
      <c r="A563">
        <v>460552507</v>
      </c>
      <c r="B563" t="s">
        <v>584</v>
      </c>
      <c r="C563" s="1">
        <v>45167</v>
      </c>
      <c r="D563" t="str">
        <f>TEXT(Hospital_Emergency_Room_Data[[#This Row],[Patient Admission Date]],"mmm")</f>
        <v>Aug</v>
      </c>
      <c r="E563">
        <f>YEAR(Hospital_Emergency_Room_Data[[#This Row],[Patient Admission Date]])</f>
        <v>2023</v>
      </c>
      <c r="F563" s="2">
        <v>0.81597222222222221</v>
      </c>
      <c r="G563" s="8" t="str">
        <f>TEXT(Hospital_Emergency_Room_Data[[#This Row],[Patient Admission Date]],"dddd")</f>
        <v>Tuesday</v>
      </c>
      <c r="H563" t="s">
        <v>41</v>
      </c>
      <c r="I563">
        <v>44</v>
      </c>
      <c r="J563" s="5" t="s">
        <v>9223</v>
      </c>
      <c r="K563" t="s">
        <v>12</v>
      </c>
      <c r="L563" t="s">
        <v>16</v>
      </c>
      <c r="M563" t="s">
        <v>9210</v>
      </c>
      <c r="N563">
        <v>1</v>
      </c>
      <c r="O563">
        <v>32</v>
      </c>
      <c r="P563" t="s">
        <v>9225</v>
      </c>
      <c r="Q563">
        <v>29</v>
      </c>
      <c r="R563">
        <v>19</v>
      </c>
      <c r="S563" t="s">
        <v>9256</v>
      </c>
      <c r="T563" t="s">
        <v>9264</v>
      </c>
      <c r="U563" t="s">
        <v>9300</v>
      </c>
      <c r="V563" t="str" cm="1">
        <f t="array" ref="V563">_xlfn.IFS(Hospital_Emergency_Room_Data[[#This Row],[Day]]&lt;=10,"Start(1-10)",Hospital_Emergency_Room_Data[[#This Row],[Day]]&lt;=20,"Middle(11-20)",Hospital_Emergency_Room_Data[[#This Row],[Day]]&gt;20,"End(21-30)")</f>
        <v>End(21-30)</v>
      </c>
    </row>
    <row r="564" spans="1:22">
      <c r="A564">
        <v>429323098</v>
      </c>
      <c r="B564" t="s">
        <v>585</v>
      </c>
      <c r="C564" s="1">
        <v>45032</v>
      </c>
      <c r="D564" t="str">
        <f>TEXT(Hospital_Emergency_Room_Data[[#This Row],[Patient Admission Date]],"mmm")</f>
        <v>Apr</v>
      </c>
      <c r="E564">
        <f>YEAR(Hospital_Emergency_Room_Data[[#This Row],[Patient Admission Date]])</f>
        <v>2023</v>
      </c>
      <c r="F564" s="2">
        <v>0.84236111111111112</v>
      </c>
      <c r="G564" s="8" t="str">
        <f>TEXT(Hospital_Emergency_Room_Data[[#This Row],[Patient Admission Date]],"dddd")</f>
        <v>Sunday</v>
      </c>
      <c r="H564" t="s">
        <v>41</v>
      </c>
      <c r="I564">
        <v>76</v>
      </c>
      <c r="J564" s="5" t="s">
        <v>9222</v>
      </c>
      <c r="K564" t="s">
        <v>8</v>
      </c>
      <c r="L564" t="s">
        <v>9281</v>
      </c>
      <c r="M564" t="s">
        <v>9210</v>
      </c>
      <c r="O564">
        <v>13</v>
      </c>
      <c r="P564" t="s">
        <v>9226</v>
      </c>
      <c r="Q564">
        <v>16</v>
      </c>
      <c r="R564">
        <v>20</v>
      </c>
      <c r="S564" t="s">
        <v>9256</v>
      </c>
      <c r="T564" t="s">
        <v>9262</v>
      </c>
      <c r="U564" t="s">
        <v>9282</v>
      </c>
      <c r="V564" t="str" cm="1">
        <f t="array" ref="V564">_xlfn.IFS(Hospital_Emergency_Room_Data[[#This Row],[Day]]&lt;=10,"Start(1-10)",Hospital_Emergency_Room_Data[[#This Row],[Day]]&lt;=20,"Middle(11-20)",Hospital_Emergency_Room_Data[[#This Row],[Day]]&gt;20,"End(21-30)")</f>
        <v>Middle(11-20)</v>
      </c>
    </row>
    <row r="565" spans="1:22">
      <c r="A565">
        <v>433425910</v>
      </c>
      <c r="B565" t="s">
        <v>586</v>
      </c>
      <c r="C565" s="1">
        <v>45384</v>
      </c>
      <c r="D565" t="str">
        <f>TEXT(Hospital_Emergency_Room_Data[[#This Row],[Patient Admission Date]],"mmm")</f>
        <v>Apr</v>
      </c>
      <c r="E565">
        <f>YEAR(Hospital_Emergency_Room_Data[[#This Row],[Patient Admission Date]])</f>
        <v>2024</v>
      </c>
      <c r="F565" s="2">
        <v>0.21180555555555555</v>
      </c>
      <c r="G565" s="8" t="str">
        <f>TEXT(Hospital_Emergency_Room_Data[[#This Row],[Patient Admission Date]],"dddd")</f>
        <v>Tuesday</v>
      </c>
      <c r="H565" t="s">
        <v>41</v>
      </c>
      <c r="I565">
        <v>74</v>
      </c>
      <c r="J565" s="5" t="s">
        <v>9222</v>
      </c>
      <c r="K565" t="s">
        <v>18</v>
      </c>
      <c r="L565" t="s">
        <v>25</v>
      </c>
      <c r="M565" t="s">
        <v>9210</v>
      </c>
      <c r="N565">
        <v>8</v>
      </c>
      <c r="O565">
        <v>39</v>
      </c>
      <c r="P565" t="s">
        <v>9225</v>
      </c>
      <c r="Q565">
        <v>2</v>
      </c>
      <c r="R565">
        <v>5</v>
      </c>
      <c r="S565" t="s">
        <v>9258</v>
      </c>
      <c r="T565" t="s">
        <v>9263</v>
      </c>
      <c r="U565" t="s">
        <v>9300</v>
      </c>
      <c r="V565" t="str" cm="1">
        <f t="array" ref="V565">_xlfn.IFS(Hospital_Emergency_Room_Data[[#This Row],[Day]]&lt;=10,"Start(1-10)",Hospital_Emergency_Room_Data[[#This Row],[Day]]&lt;=20,"Middle(11-20)",Hospital_Emergency_Room_Data[[#This Row],[Day]]&gt;20,"End(21-30)")</f>
        <v>Start(1-10)</v>
      </c>
    </row>
    <row r="566" spans="1:22">
      <c r="A566">
        <v>294282369</v>
      </c>
      <c r="B566" t="s">
        <v>587</v>
      </c>
      <c r="C566" s="1">
        <v>45359</v>
      </c>
      <c r="D566" t="str">
        <f>TEXT(Hospital_Emergency_Room_Data[[#This Row],[Patient Admission Date]],"mmm")</f>
        <v>Mar</v>
      </c>
      <c r="E566">
        <f>YEAR(Hospital_Emergency_Room_Data[[#This Row],[Patient Admission Date]])</f>
        <v>2024</v>
      </c>
      <c r="F566" s="2">
        <v>0.34791666666666665</v>
      </c>
      <c r="G566" s="8" t="str">
        <f>TEXT(Hospital_Emergency_Room_Data[[#This Row],[Patient Admission Date]],"dddd")</f>
        <v>Friday</v>
      </c>
      <c r="H566" t="s">
        <v>41</v>
      </c>
      <c r="I566">
        <v>48</v>
      </c>
      <c r="J566" s="5" t="s">
        <v>9219</v>
      </c>
      <c r="K566" t="s">
        <v>8</v>
      </c>
      <c r="L566" t="s">
        <v>9281</v>
      </c>
      <c r="M566" t="s">
        <v>9210</v>
      </c>
      <c r="O566">
        <v>46</v>
      </c>
      <c r="P566" t="s">
        <v>9225</v>
      </c>
      <c r="Q566">
        <v>8</v>
      </c>
      <c r="R566">
        <v>8</v>
      </c>
      <c r="S566" t="s">
        <v>9255</v>
      </c>
      <c r="T566" t="s">
        <v>9265</v>
      </c>
      <c r="U566" t="s">
        <v>9283</v>
      </c>
      <c r="V566" t="str" cm="1">
        <f t="array" ref="V566">_xlfn.IFS(Hospital_Emergency_Room_Data[[#This Row],[Day]]&lt;=10,"Start(1-10)",Hospital_Emergency_Room_Data[[#This Row],[Day]]&lt;=20,"Middle(11-20)",Hospital_Emergency_Room_Data[[#This Row],[Day]]&gt;20,"End(21-30)")</f>
        <v>Start(1-10)</v>
      </c>
    </row>
    <row r="567" spans="1:22">
      <c r="A567">
        <v>191360112</v>
      </c>
      <c r="B567" t="s">
        <v>588</v>
      </c>
      <c r="C567" s="1">
        <v>45115</v>
      </c>
      <c r="D567" t="str">
        <f>TEXT(Hospital_Emergency_Room_Data[[#This Row],[Patient Admission Date]],"mmm")</f>
        <v>Jul</v>
      </c>
      <c r="E567">
        <f>YEAR(Hospital_Emergency_Room_Data[[#This Row],[Patient Admission Date]])</f>
        <v>2023</v>
      </c>
      <c r="F567" s="2">
        <v>0.9555555555555556</v>
      </c>
      <c r="G567" s="8" t="str">
        <f>TEXT(Hospital_Emergency_Room_Data[[#This Row],[Patient Admission Date]],"dddd")</f>
        <v>Saturday</v>
      </c>
      <c r="H567" t="s">
        <v>9208</v>
      </c>
      <c r="I567">
        <v>39</v>
      </c>
      <c r="J567" s="5" t="s">
        <v>9223</v>
      </c>
      <c r="K567" t="s">
        <v>8</v>
      </c>
      <c r="L567" t="s">
        <v>9281</v>
      </c>
      <c r="M567" t="s">
        <v>9210</v>
      </c>
      <c r="N567">
        <v>5</v>
      </c>
      <c r="O567">
        <v>42</v>
      </c>
      <c r="P567" t="s">
        <v>9225</v>
      </c>
      <c r="Q567">
        <v>8</v>
      </c>
      <c r="R567">
        <v>22</v>
      </c>
      <c r="S567" t="s">
        <v>9256</v>
      </c>
      <c r="T567" t="s">
        <v>9265</v>
      </c>
      <c r="U567" t="s">
        <v>9300</v>
      </c>
      <c r="V567" t="str" cm="1">
        <f t="array" ref="V567">_xlfn.IFS(Hospital_Emergency_Room_Data[[#This Row],[Day]]&lt;=10,"Start(1-10)",Hospital_Emergency_Room_Data[[#This Row],[Day]]&lt;=20,"Middle(11-20)",Hospital_Emergency_Room_Data[[#This Row],[Day]]&gt;20,"End(21-30)")</f>
        <v>Start(1-10)</v>
      </c>
    </row>
    <row r="568" spans="1:22">
      <c r="A568">
        <v>558141217</v>
      </c>
      <c r="B568" t="s">
        <v>589</v>
      </c>
      <c r="C568" s="1">
        <v>45485</v>
      </c>
      <c r="D568" t="str">
        <f>TEXT(Hospital_Emergency_Room_Data[[#This Row],[Patient Admission Date]],"mmm")</f>
        <v>Jul</v>
      </c>
      <c r="E568">
        <f>YEAR(Hospital_Emergency_Room_Data[[#This Row],[Patient Admission Date]])</f>
        <v>2024</v>
      </c>
      <c r="F568" s="2">
        <v>0.8041666666666667</v>
      </c>
      <c r="G568" s="8" t="str">
        <f>TEXT(Hospital_Emergency_Room_Data[[#This Row],[Patient Admission Date]],"dddd")</f>
        <v>Friday</v>
      </c>
      <c r="H568" t="s">
        <v>9208</v>
      </c>
      <c r="I568">
        <v>53</v>
      </c>
      <c r="J568" s="5" t="s">
        <v>9219</v>
      </c>
      <c r="K568" t="s">
        <v>10</v>
      </c>
      <c r="L568" t="s">
        <v>16</v>
      </c>
      <c r="M568" t="s">
        <v>9210</v>
      </c>
      <c r="N568">
        <v>8</v>
      </c>
      <c r="O568">
        <v>51</v>
      </c>
      <c r="P568" t="s">
        <v>9225</v>
      </c>
      <c r="Q568">
        <v>12</v>
      </c>
      <c r="R568">
        <v>19</v>
      </c>
      <c r="S568" t="s">
        <v>9256</v>
      </c>
      <c r="T568" t="s">
        <v>9265</v>
      </c>
      <c r="U568" t="s">
        <v>9283</v>
      </c>
      <c r="V568" t="str" cm="1">
        <f t="array" ref="V568">_xlfn.IFS(Hospital_Emergency_Room_Data[[#This Row],[Day]]&lt;=10,"Start(1-10)",Hospital_Emergency_Room_Data[[#This Row],[Day]]&lt;=20,"Middle(11-20)",Hospital_Emergency_Room_Data[[#This Row],[Day]]&gt;20,"End(21-30)")</f>
        <v>Middle(11-20)</v>
      </c>
    </row>
    <row r="569" spans="1:22">
      <c r="A569">
        <v>139070452</v>
      </c>
      <c r="B569" t="s">
        <v>590</v>
      </c>
      <c r="C569" s="1">
        <v>45556</v>
      </c>
      <c r="D569" t="str">
        <f>TEXT(Hospital_Emergency_Room_Data[[#This Row],[Patient Admission Date]],"mmm")</f>
        <v>Sep</v>
      </c>
      <c r="E569">
        <f>YEAR(Hospital_Emergency_Room_Data[[#This Row],[Patient Admission Date]])</f>
        <v>2024</v>
      </c>
      <c r="F569" s="2">
        <v>0.39513888888888887</v>
      </c>
      <c r="G569" s="8" t="str">
        <f>TEXT(Hospital_Emergency_Room_Data[[#This Row],[Patient Admission Date]],"dddd")</f>
        <v>Saturday</v>
      </c>
      <c r="H569" t="s">
        <v>9208</v>
      </c>
      <c r="I569">
        <v>20</v>
      </c>
      <c r="J569" s="5" t="s">
        <v>9220</v>
      </c>
      <c r="K569" t="s">
        <v>32</v>
      </c>
      <c r="L569" t="s">
        <v>16</v>
      </c>
      <c r="M569" t="s">
        <v>9210</v>
      </c>
      <c r="N569">
        <v>3</v>
      </c>
      <c r="O569">
        <v>57</v>
      </c>
      <c r="P569" t="s">
        <v>9225</v>
      </c>
      <c r="Q569">
        <v>21</v>
      </c>
      <c r="R569">
        <v>9</v>
      </c>
      <c r="S569" t="s">
        <v>9255</v>
      </c>
      <c r="T569" t="s">
        <v>9262</v>
      </c>
      <c r="U569" t="s">
        <v>9283</v>
      </c>
      <c r="V569" t="str" cm="1">
        <f t="array" ref="V569">_xlfn.IFS(Hospital_Emergency_Room_Data[[#This Row],[Day]]&lt;=10,"Start(1-10)",Hospital_Emergency_Room_Data[[#This Row],[Day]]&lt;=20,"Middle(11-20)",Hospital_Emergency_Room_Data[[#This Row],[Day]]&gt;20,"End(21-30)")</f>
        <v>End(21-30)</v>
      </c>
    </row>
    <row r="570" spans="1:22">
      <c r="A570">
        <v>665046942</v>
      </c>
      <c r="B570" t="s">
        <v>591</v>
      </c>
      <c r="C570" s="1">
        <v>45408</v>
      </c>
      <c r="D570" t="str">
        <f>TEXT(Hospital_Emergency_Room_Data[[#This Row],[Patient Admission Date]],"mmm")</f>
        <v>Apr</v>
      </c>
      <c r="E570">
        <f>YEAR(Hospital_Emergency_Room_Data[[#This Row],[Patient Admission Date]])</f>
        <v>2024</v>
      </c>
      <c r="F570" s="2">
        <v>0.37569444444444444</v>
      </c>
      <c r="G570" s="8" t="str">
        <f>TEXT(Hospital_Emergency_Room_Data[[#This Row],[Patient Admission Date]],"dddd")</f>
        <v>Friday</v>
      </c>
      <c r="H570" t="s">
        <v>9208</v>
      </c>
      <c r="I570">
        <v>40</v>
      </c>
      <c r="J570" s="5" t="s">
        <v>9223</v>
      </c>
      <c r="K570" t="s">
        <v>8</v>
      </c>
      <c r="L570" t="s">
        <v>16</v>
      </c>
      <c r="M570" t="s">
        <v>9209</v>
      </c>
      <c r="O570">
        <v>23</v>
      </c>
      <c r="P570" t="s">
        <v>9226</v>
      </c>
      <c r="Q570">
        <v>26</v>
      </c>
      <c r="R570">
        <v>9</v>
      </c>
      <c r="S570" t="s">
        <v>9255</v>
      </c>
      <c r="T570" t="s">
        <v>9264</v>
      </c>
      <c r="U570" t="s">
        <v>9282</v>
      </c>
      <c r="V570" t="str" cm="1">
        <f t="array" ref="V570">_xlfn.IFS(Hospital_Emergency_Room_Data[[#This Row],[Day]]&lt;=10,"Start(1-10)",Hospital_Emergency_Room_Data[[#This Row],[Day]]&lt;=20,"Middle(11-20)",Hospital_Emergency_Room_Data[[#This Row],[Day]]&gt;20,"End(21-30)")</f>
        <v>End(21-30)</v>
      </c>
    </row>
    <row r="571" spans="1:22">
      <c r="A571">
        <v>392821935</v>
      </c>
      <c r="B571" t="s">
        <v>592</v>
      </c>
      <c r="C571" s="1">
        <v>45595</v>
      </c>
      <c r="D571" t="str">
        <f>TEXT(Hospital_Emergency_Room_Data[[#This Row],[Patient Admission Date]],"mmm")</f>
        <v>Oct</v>
      </c>
      <c r="E571">
        <f>YEAR(Hospital_Emergency_Room_Data[[#This Row],[Patient Admission Date]])</f>
        <v>2024</v>
      </c>
      <c r="F571" s="2">
        <v>0.15902777777777777</v>
      </c>
      <c r="G571" s="8" t="str">
        <f>TEXT(Hospital_Emergency_Room_Data[[#This Row],[Patient Admission Date]],"dddd")</f>
        <v>Wednesday</v>
      </c>
      <c r="H571" t="s">
        <v>41</v>
      </c>
      <c r="I571">
        <v>23</v>
      </c>
      <c r="J571" s="5" t="s">
        <v>9220</v>
      </c>
      <c r="K571" t="s">
        <v>8</v>
      </c>
      <c r="L571" t="s">
        <v>9281</v>
      </c>
      <c r="M571" t="s">
        <v>9209</v>
      </c>
      <c r="O571">
        <v>24</v>
      </c>
      <c r="P571" t="s">
        <v>9226</v>
      </c>
      <c r="Q571">
        <v>30</v>
      </c>
      <c r="R571">
        <v>3</v>
      </c>
      <c r="S571" t="s">
        <v>9258</v>
      </c>
      <c r="T571" t="s">
        <v>9264</v>
      </c>
      <c r="U571" t="s">
        <v>9282</v>
      </c>
      <c r="V571" t="str" cm="1">
        <f t="array" ref="V571">_xlfn.IFS(Hospital_Emergency_Room_Data[[#This Row],[Day]]&lt;=10,"Start(1-10)",Hospital_Emergency_Room_Data[[#This Row],[Day]]&lt;=20,"Middle(11-20)",Hospital_Emergency_Room_Data[[#This Row],[Day]]&gt;20,"End(21-30)")</f>
        <v>End(21-30)</v>
      </c>
    </row>
    <row r="572" spans="1:22">
      <c r="A572">
        <v>738270084</v>
      </c>
      <c r="B572" t="s">
        <v>593</v>
      </c>
      <c r="C572" s="1">
        <v>45151</v>
      </c>
      <c r="D572" t="str">
        <f>TEXT(Hospital_Emergency_Room_Data[[#This Row],[Patient Admission Date]],"mmm")</f>
        <v>Aug</v>
      </c>
      <c r="E572">
        <f>YEAR(Hospital_Emergency_Room_Data[[#This Row],[Patient Admission Date]])</f>
        <v>2023</v>
      </c>
      <c r="F572" s="2">
        <v>8.0555555555555561E-2</v>
      </c>
      <c r="G572" s="8" t="str">
        <f>TEXT(Hospital_Emergency_Room_Data[[#This Row],[Patient Admission Date]],"dddd")</f>
        <v>Sunday</v>
      </c>
      <c r="H572" t="s">
        <v>41</v>
      </c>
      <c r="I572">
        <v>37</v>
      </c>
      <c r="J572" s="5" t="s">
        <v>9223</v>
      </c>
      <c r="K572" t="s">
        <v>32</v>
      </c>
      <c r="L572" t="s">
        <v>13</v>
      </c>
      <c r="M572" t="s">
        <v>9210</v>
      </c>
      <c r="O572">
        <v>51</v>
      </c>
      <c r="P572" t="s">
        <v>9225</v>
      </c>
      <c r="Q572">
        <v>13</v>
      </c>
      <c r="R572">
        <v>1</v>
      </c>
      <c r="S572" t="s">
        <v>9258</v>
      </c>
      <c r="T572" t="s">
        <v>9265</v>
      </c>
      <c r="U572" t="s">
        <v>9283</v>
      </c>
      <c r="V572" t="str" cm="1">
        <f t="array" ref="V572">_xlfn.IFS(Hospital_Emergency_Room_Data[[#This Row],[Day]]&lt;=10,"Start(1-10)",Hospital_Emergency_Room_Data[[#This Row],[Day]]&lt;=20,"Middle(11-20)",Hospital_Emergency_Room_Data[[#This Row],[Day]]&gt;20,"End(21-30)")</f>
        <v>Middle(11-20)</v>
      </c>
    </row>
    <row r="573" spans="1:22">
      <c r="A573">
        <v>320367101</v>
      </c>
      <c r="B573" t="s">
        <v>594</v>
      </c>
      <c r="C573" s="1">
        <v>45097</v>
      </c>
      <c r="D573" t="str">
        <f>TEXT(Hospital_Emergency_Room_Data[[#This Row],[Patient Admission Date]],"mmm")</f>
        <v>Jun</v>
      </c>
      <c r="E573">
        <f>YEAR(Hospital_Emergency_Room_Data[[#This Row],[Patient Admission Date]])</f>
        <v>2023</v>
      </c>
      <c r="F573" s="2">
        <v>0.57152777777777775</v>
      </c>
      <c r="G573" s="8" t="str">
        <f>TEXT(Hospital_Emergency_Room_Data[[#This Row],[Patient Admission Date]],"dddd")</f>
        <v>Tuesday</v>
      </c>
      <c r="H573" t="s">
        <v>9208</v>
      </c>
      <c r="I573">
        <v>37</v>
      </c>
      <c r="J573" s="5" t="s">
        <v>9223</v>
      </c>
      <c r="K573" t="s">
        <v>18</v>
      </c>
      <c r="L573" t="s">
        <v>9281</v>
      </c>
      <c r="M573" t="s">
        <v>9210</v>
      </c>
      <c r="O573">
        <v>32</v>
      </c>
      <c r="P573" t="s">
        <v>9225</v>
      </c>
      <c r="Q573">
        <v>20</v>
      </c>
      <c r="R573">
        <v>13</v>
      </c>
      <c r="S573" t="s">
        <v>9257</v>
      </c>
      <c r="T573" t="s">
        <v>9262</v>
      </c>
      <c r="U573" t="s">
        <v>9300</v>
      </c>
      <c r="V573" t="str" cm="1">
        <f t="array" ref="V573">_xlfn.IFS(Hospital_Emergency_Room_Data[[#This Row],[Day]]&lt;=10,"Start(1-10)",Hospital_Emergency_Room_Data[[#This Row],[Day]]&lt;=20,"Middle(11-20)",Hospital_Emergency_Room_Data[[#This Row],[Day]]&gt;20,"End(21-30)")</f>
        <v>Middle(11-20)</v>
      </c>
    </row>
    <row r="574" spans="1:22">
      <c r="A574">
        <v>378742509</v>
      </c>
      <c r="B574" t="s">
        <v>595</v>
      </c>
      <c r="C574" s="1">
        <v>45217</v>
      </c>
      <c r="D574" t="str">
        <f>TEXT(Hospital_Emergency_Room_Data[[#This Row],[Patient Admission Date]],"mmm")</f>
        <v>Oct</v>
      </c>
      <c r="E574">
        <f>YEAR(Hospital_Emergency_Room_Data[[#This Row],[Patient Admission Date]])</f>
        <v>2023</v>
      </c>
      <c r="F574" s="2">
        <v>0.8354166666666667</v>
      </c>
      <c r="G574" s="8" t="str">
        <f>TEXT(Hospital_Emergency_Room_Data[[#This Row],[Patient Admission Date]],"dddd")</f>
        <v>Wednesday</v>
      </c>
      <c r="H574" t="s">
        <v>9208</v>
      </c>
      <c r="I574">
        <v>30</v>
      </c>
      <c r="J574" s="5" t="s">
        <v>9223</v>
      </c>
      <c r="K574" t="s">
        <v>12</v>
      </c>
      <c r="L574" t="s">
        <v>16</v>
      </c>
      <c r="M574" t="s">
        <v>9210</v>
      </c>
      <c r="N574">
        <v>2</v>
      </c>
      <c r="O574">
        <v>53</v>
      </c>
      <c r="P574" t="s">
        <v>9225</v>
      </c>
      <c r="Q574">
        <v>18</v>
      </c>
      <c r="R574">
        <v>20</v>
      </c>
      <c r="S574" t="s">
        <v>9256</v>
      </c>
      <c r="T574" t="s">
        <v>9262</v>
      </c>
      <c r="U574" t="s">
        <v>9283</v>
      </c>
      <c r="V574" t="str" cm="1">
        <f t="array" ref="V574">_xlfn.IFS(Hospital_Emergency_Room_Data[[#This Row],[Day]]&lt;=10,"Start(1-10)",Hospital_Emergency_Room_Data[[#This Row],[Day]]&lt;=20,"Middle(11-20)",Hospital_Emergency_Room_Data[[#This Row],[Day]]&gt;20,"End(21-30)")</f>
        <v>Middle(11-20)</v>
      </c>
    </row>
    <row r="575" spans="1:22">
      <c r="A575">
        <v>151945863</v>
      </c>
      <c r="B575" t="s">
        <v>596</v>
      </c>
      <c r="C575" s="1">
        <v>45120</v>
      </c>
      <c r="D575" t="str">
        <f>TEXT(Hospital_Emergency_Room_Data[[#This Row],[Patient Admission Date]],"mmm")</f>
        <v>Jul</v>
      </c>
      <c r="E575">
        <f>YEAR(Hospital_Emergency_Room_Data[[#This Row],[Patient Admission Date]])</f>
        <v>2023</v>
      </c>
      <c r="F575" s="2">
        <v>0.22152777777777777</v>
      </c>
      <c r="G575" s="8" t="str">
        <f>TEXT(Hospital_Emergency_Room_Data[[#This Row],[Patient Admission Date]],"dddd")</f>
        <v>Thursday</v>
      </c>
      <c r="H575" t="s">
        <v>41</v>
      </c>
      <c r="I575">
        <v>34</v>
      </c>
      <c r="J575" s="5" t="s">
        <v>9223</v>
      </c>
      <c r="K575" t="s">
        <v>8</v>
      </c>
      <c r="L575" t="s">
        <v>9281</v>
      </c>
      <c r="M575" t="s">
        <v>9210</v>
      </c>
      <c r="O575">
        <v>43</v>
      </c>
      <c r="P575" t="s">
        <v>9225</v>
      </c>
      <c r="Q575">
        <v>13</v>
      </c>
      <c r="R575">
        <v>5</v>
      </c>
      <c r="S575" t="s">
        <v>9258</v>
      </c>
      <c r="T575" t="s">
        <v>9265</v>
      </c>
      <c r="U575" t="s">
        <v>9300</v>
      </c>
      <c r="V575" t="str" cm="1">
        <f t="array" ref="V575">_xlfn.IFS(Hospital_Emergency_Room_Data[[#This Row],[Day]]&lt;=10,"Start(1-10)",Hospital_Emergency_Room_Data[[#This Row],[Day]]&lt;=20,"Middle(11-20)",Hospital_Emergency_Room_Data[[#This Row],[Day]]&gt;20,"End(21-30)")</f>
        <v>Middle(11-20)</v>
      </c>
    </row>
    <row r="576" spans="1:22">
      <c r="A576">
        <v>838071763</v>
      </c>
      <c r="B576" t="s">
        <v>597</v>
      </c>
      <c r="C576" s="1">
        <v>45079</v>
      </c>
      <c r="D576" t="str">
        <f>TEXT(Hospital_Emergency_Room_Data[[#This Row],[Patient Admission Date]],"mmm")</f>
        <v>Jun</v>
      </c>
      <c r="E576">
        <f>YEAR(Hospital_Emergency_Room_Data[[#This Row],[Patient Admission Date]])</f>
        <v>2023</v>
      </c>
      <c r="F576" s="2">
        <v>0.67847222222222225</v>
      </c>
      <c r="G576" s="8" t="str">
        <f>TEXT(Hospital_Emergency_Room_Data[[#This Row],[Patient Admission Date]],"dddd")</f>
        <v>Friday</v>
      </c>
      <c r="H576" t="s">
        <v>41</v>
      </c>
      <c r="I576">
        <v>6</v>
      </c>
      <c r="J576" s="5" t="s">
        <v>9221</v>
      </c>
      <c r="K576" t="s">
        <v>8</v>
      </c>
      <c r="L576" t="s">
        <v>13</v>
      </c>
      <c r="M576" t="s">
        <v>9209</v>
      </c>
      <c r="O576">
        <v>20</v>
      </c>
      <c r="P576" t="s">
        <v>9226</v>
      </c>
      <c r="Q576">
        <v>2</v>
      </c>
      <c r="R576">
        <v>16</v>
      </c>
      <c r="S576" t="s">
        <v>9257</v>
      </c>
      <c r="T576" t="s">
        <v>9263</v>
      </c>
      <c r="U576" t="s">
        <v>9282</v>
      </c>
      <c r="V576" t="str" cm="1">
        <f t="array" ref="V576">_xlfn.IFS(Hospital_Emergency_Room_Data[[#This Row],[Day]]&lt;=10,"Start(1-10)",Hospital_Emergency_Room_Data[[#This Row],[Day]]&lt;=20,"Middle(11-20)",Hospital_Emergency_Room_Data[[#This Row],[Day]]&gt;20,"End(21-30)")</f>
        <v>Start(1-10)</v>
      </c>
    </row>
    <row r="577" spans="1:22">
      <c r="A577">
        <v>745608922</v>
      </c>
      <c r="B577" t="s">
        <v>598</v>
      </c>
      <c r="C577" s="1">
        <v>45029</v>
      </c>
      <c r="D577" t="str">
        <f>TEXT(Hospital_Emergency_Room_Data[[#This Row],[Patient Admission Date]],"mmm")</f>
        <v>Apr</v>
      </c>
      <c r="E577">
        <f>YEAR(Hospital_Emergency_Room_Data[[#This Row],[Patient Admission Date]])</f>
        <v>2023</v>
      </c>
      <c r="F577" s="2">
        <v>6.3888888888888884E-2</v>
      </c>
      <c r="G577" s="8" t="str">
        <f>TEXT(Hospital_Emergency_Room_Data[[#This Row],[Patient Admission Date]],"dddd")</f>
        <v>Thursday</v>
      </c>
      <c r="H577" t="s">
        <v>9208</v>
      </c>
      <c r="I577">
        <v>31</v>
      </c>
      <c r="J577" s="5" t="s">
        <v>9223</v>
      </c>
      <c r="K577" t="s">
        <v>21</v>
      </c>
      <c r="L577" t="s">
        <v>9281</v>
      </c>
      <c r="M577" t="s">
        <v>9209</v>
      </c>
      <c r="O577">
        <v>14</v>
      </c>
      <c r="P577" t="s">
        <v>9226</v>
      </c>
      <c r="Q577">
        <v>13</v>
      </c>
      <c r="R577">
        <v>1</v>
      </c>
      <c r="S577" t="s">
        <v>9258</v>
      </c>
      <c r="T577" t="s">
        <v>9265</v>
      </c>
      <c r="U577" t="s">
        <v>9282</v>
      </c>
      <c r="V577" t="str" cm="1">
        <f t="array" ref="V577">_xlfn.IFS(Hospital_Emergency_Room_Data[[#This Row],[Day]]&lt;=10,"Start(1-10)",Hospital_Emergency_Room_Data[[#This Row],[Day]]&lt;=20,"Middle(11-20)",Hospital_Emergency_Room_Data[[#This Row],[Day]]&gt;20,"End(21-30)")</f>
        <v>Middle(11-20)</v>
      </c>
    </row>
    <row r="578" spans="1:22">
      <c r="A578">
        <v>162869521</v>
      </c>
      <c r="B578" t="s">
        <v>599</v>
      </c>
      <c r="C578" s="1">
        <v>45303</v>
      </c>
      <c r="D578" t="str">
        <f>TEXT(Hospital_Emergency_Room_Data[[#This Row],[Patient Admission Date]],"mmm")</f>
        <v>Jan</v>
      </c>
      <c r="E578">
        <f>YEAR(Hospital_Emergency_Room_Data[[#This Row],[Patient Admission Date]])</f>
        <v>2024</v>
      </c>
      <c r="F578" s="2">
        <v>0.28888888888888886</v>
      </c>
      <c r="G578" s="8" t="str">
        <f>TEXT(Hospital_Emergency_Room_Data[[#This Row],[Patient Admission Date]],"dddd")</f>
        <v>Friday</v>
      </c>
      <c r="H578" t="s">
        <v>9208</v>
      </c>
      <c r="I578">
        <v>68</v>
      </c>
      <c r="J578" s="5" t="s">
        <v>9217</v>
      </c>
      <c r="K578" t="s">
        <v>10</v>
      </c>
      <c r="L578" t="s">
        <v>13</v>
      </c>
      <c r="M578" t="s">
        <v>9210</v>
      </c>
      <c r="O578">
        <v>33</v>
      </c>
      <c r="P578" t="s">
        <v>9225</v>
      </c>
      <c r="Q578">
        <v>12</v>
      </c>
      <c r="R578">
        <v>6</v>
      </c>
      <c r="S578" t="s">
        <v>9255</v>
      </c>
      <c r="T578" t="s">
        <v>9265</v>
      </c>
      <c r="U578" t="s">
        <v>9300</v>
      </c>
      <c r="V578" t="str" cm="1">
        <f t="array" ref="V578">_xlfn.IFS(Hospital_Emergency_Room_Data[[#This Row],[Day]]&lt;=10,"Start(1-10)",Hospital_Emergency_Room_Data[[#This Row],[Day]]&lt;=20,"Middle(11-20)",Hospital_Emergency_Room_Data[[#This Row],[Day]]&gt;20,"End(21-30)")</f>
        <v>Middle(11-20)</v>
      </c>
    </row>
    <row r="579" spans="1:22">
      <c r="A579">
        <v>602372587</v>
      </c>
      <c r="B579" t="s">
        <v>600</v>
      </c>
      <c r="C579" s="1">
        <v>45290</v>
      </c>
      <c r="D579" t="str">
        <f>TEXT(Hospital_Emergency_Room_Data[[#This Row],[Patient Admission Date]],"mmm")</f>
        <v>Dec</v>
      </c>
      <c r="E579">
        <f>YEAR(Hospital_Emergency_Room_Data[[#This Row],[Patient Admission Date]])</f>
        <v>2023</v>
      </c>
      <c r="F579" s="2">
        <v>0.91388888888888886</v>
      </c>
      <c r="G579" s="8" t="str">
        <f>TEXT(Hospital_Emergency_Room_Data[[#This Row],[Patient Admission Date]],"dddd")</f>
        <v>Saturday</v>
      </c>
      <c r="H579" t="s">
        <v>41</v>
      </c>
      <c r="I579">
        <v>73</v>
      </c>
      <c r="J579" s="5" t="s">
        <v>9222</v>
      </c>
      <c r="K579" t="s">
        <v>12</v>
      </c>
      <c r="L579" t="s">
        <v>9281</v>
      </c>
      <c r="M579" t="s">
        <v>9210</v>
      </c>
      <c r="N579">
        <v>4</v>
      </c>
      <c r="O579">
        <v>20</v>
      </c>
      <c r="P579" t="s">
        <v>9226</v>
      </c>
      <c r="Q579">
        <v>30</v>
      </c>
      <c r="R579">
        <v>21</v>
      </c>
      <c r="S579" t="s">
        <v>9256</v>
      </c>
      <c r="T579" t="s">
        <v>9264</v>
      </c>
      <c r="U579" t="s">
        <v>9282</v>
      </c>
      <c r="V579" t="str" cm="1">
        <f t="array" ref="V579">_xlfn.IFS(Hospital_Emergency_Room_Data[[#This Row],[Day]]&lt;=10,"Start(1-10)",Hospital_Emergency_Room_Data[[#This Row],[Day]]&lt;=20,"Middle(11-20)",Hospital_Emergency_Room_Data[[#This Row],[Day]]&gt;20,"End(21-30)")</f>
        <v>End(21-30)</v>
      </c>
    </row>
    <row r="580" spans="1:22">
      <c r="A580">
        <v>148566438</v>
      </c>
      <c r="B580" t="s">
        <v>601</v>
      </c>
      <c r="C580" s="1">
        <v>45263</v>
      </c>
      <c r="D580" t="str">
        <f>TEXT(Hospital_Emergency_Room_Data[[#This Row],[Patient Admission Date]],"mmm")</f>
        <v>Dec</v>
      </c>
      <c r="E580">
        <f>YEAR(Hospital_Emergency_Room_Data[[#This Row],[Patient Admission Date]])</f>
        <v>2023</v>
      </c>
      <c r="F580" s="2">
        <v>8.6805555555555552E-2</v>
      </c>
      <c r="G580" s="8" t="str">
        <f>TEXT(Hospital_Emergency_Room_Data[[#This Row],[Patient Admission Date]],"dddd")</f>
        <v>Sunday</v>
      </c>
      <c r="H580" t="s">
        <v>41</v>
      </c>
      <c r="I580">
        <v>56</v>
      </c>
      <c r="J580" s="5" t="s">
        <v>9219</v>
      </c>
      <c r="K580" t="s">
        <v>21</v>
      </c>
      <c r="L580" t="s">
        <v>9281</v>
      </c>
      <c r="M580" t="s">
        <v>9210</v>
      </c>
      <c r="O580">
        <v>28</v>
      </c>
      <c r="P580" t="s">
        <v>9226</v>
      </c>
      <c r="Q580">
        <v>3</v>
      </c>
      <c r="R580">
        <v>2</v>
      </c>
      <c r="S580" t="s">
        <v>9258</v>
      </c>
      <c r="T580" t="s">
        <v>9263</v>
      </c>
      <c r="U580" t="s">
        <v>9282</v>
      </c>
      <c r="V580" t="str" cm="1">
        <f t="array" ref="V580">_xlfn.IFS(Hospital_Emergency_Room_Data[[#This Row],[Day]]&lt;=10,"Start(1-10)",Hospital_Emergency_Room_Data[[#This Row],[Day]]&lt;=20,"Middle(11-20)",Hospital_Emergency_Room_Data[[#This Row],[Day]]&gt;20,"End(21-30)")</f>
        <v>Start(1-10)</v>
      </c>
    </row>
    <row r="581" spans="1:22">
      <c r="A581">
        <v>674393958</v>
      </c>
      <c r="B581" t="s">
        <v>602</v>
      </c>
      <c r="C581" s="1">
        <v>45091</v>
      </c>
      <c r="D581" t="str">
        <f>TEXT(Hospital_Emergency_Room_Data[[#This Row],[Patient Admission Date]],"mmm")</f>
        <v>Jun</v>
      </c>
      <c r="E581">
        <f>YEAR(Hospital_Emergency_Room_Data[[#This Row],[Patient Admission Date]])</f>
        <v>2023</v>
      </c>
      <c r="F581" s="2">
        <v>0.92361111111111116</v>
      </c>
      <c r="G581" s="8" t="str">
        <f>TEXT(Hospital_Emergency_Room_Data[[#This Row],[Patient Admission Date]],"dddd")</f>
        <v>Wednesday</v>
      </c>
      <c r="H581" t="s">
        <v>41</v>
      </c>
      <c r="I581">
        <v>63</v>
      </c>
      <c r="J581" s="5" t="s">
        <v>9217</v>
      </c>
      <c r="K581" t="s">
        <v>8</v>
      </c>
      <c r="L581" t="s">
        <v>9281</v>
      </c>
      <c r="M581" t="s">
        <v>9210</v>
      </c>
      <c r="N581">
        <v>0</v>
      </c>
      <c r="O581">
        <v>46</v>
      </c>
      <c r="P581" t="s">
        <v>9225</v>
      </c>
      <c r="Q581">
        <v>14</v>
      </c>
      <c r="R581">
        <v>22</v>
      </c>
      <c r="S581" t="s">
        <v>9256</v>
      </c>
      <c r="T581" t="s">
        <v>9265</v>
      </c>
      <c r="U581" t="s">
        <v>9283</v>
      </c>
      <c r="V581" t="str" cm="1">
        <f t="array" ref="V581">_xlfn.IFS(Hospital_Emergency_Room_Data[[#This Row],[Day]]&lt;=10,"Start(1-10)",Hospital_Emergency_Room_Data[[#This Row],[Day]]&lt;=20,"Middle(11-20)",Hospital_Emergency_Room_Data[[#This Row],[Day]]&gt;20,"End(21-30)")</f>
        <v>Middle(11-20)</v>
      </c>
    </row>
    <row r="582" spans="1:22">
      <c r="A582">
        <v>276384682</v>
      </c>
      <c r="B582" t="s">
        <v>603</v>
      </c>
      <c r="C582" s="1">
        <v>45333</v>
      </c>
      <c r="D582" t="str">
        <f>TEXT(Hospital_Emergency_Room_Data[[#This Row],[Patient Admission Date]],"mmm")</f>
        <v>Feb</v>
      </c>
      <c r="E582">
        <f>YEAR(Hospital_Emergency_Room_Data[[#This Row],[Patient Admission Date]])</f>
        <v>2024</v>
      </c>
      <c r="F582" s="2">
        <v>0.97430555555555554</v>
      </c>
      <c r="G582" s="8" t="str">
        <f>TEXT(Hospital_Emergency_Room_Data[[#This Row],[Patient Admission Date]],"dddd")</f>
        <v>Sunday</v>
      </c>
      <c r="H582" t="s">
        <v>41</v>
      </c>
      <c r="I582">
        <v>13</v>
      </c>
      <c r="J582" s="5" t="s">
        <v>9221</v>
      </c>
      <c r="K582" t="s">
        <v>32</v>
      </c>
      <c r="L582" t="s">
        <v>96</v>
      </c>
      <c r="M582" t="s">
        <v>9209</v>
      </c>
      <c r="O582">
        <v>40</v>
      </c>
      <c r="P582" t="s">
        <v>9225</v>
      </c>
      <c r="Q582">
        <v>11</v>
      </c>
      <c r="R582">
        <v>23</v>
      </c>
      <c r="S582" t="s">
        <v>9256</v>
      </c>
      <c r="T582" t="s">
        <v>9265</v>
      </c>
      <c r="U582" t="s">
        <v>9300</v>
      </c>
      <c r="V582" t="str" cm="1">
        <f t="array" ref="V582">_xlfn.IFS(Hospital_Emergency_Room_Data[[#This Row],[Day]]&lt;=10,"Start(1-10)",Hospital_Emergency_Room_Data[[#This Row],[Day]]&lt;=20,"Middle(11-20)",Hospital_Emergency_Room_Data[[#This Row],[Day]]&gt;20,"End(21-30)")</f>
        <v>Middle(11-20)</v>
      </c>
    </row>
    <row r="583" spans="1:22">
      <c r="A583">
        <v>475565117</v>
      </c>
      <c r="B583" t="s">
        <v>604</v>
      </c>
      <c r="C583" s="1">
        <v>45206</v>
      </c>
      <c r="D583" t="str">
        <f>TEXT(Hospital_Emergency_Room_Data[[#This Row],[Patient Admission Date]],"mmm")</f>
        <v>Oct</v>
      </c>
      <c r="E583">
        <f>YEAR(Hospital_Emergency_Room_Data[[#This Row],[Patient Admission Date]])</f>
        <v>2023</v>
      </c>
      <c r="F583" s="2">
        <v>0.95</v>
      </c>
      <c r="G583" s="8" t="str">
        <f>TEXT(Hospital_Emergency_Room_Data[[#This Row],[Patient Admission Date]],"dddd")</f>
        <v>Saturday</v>
      </c>
      <c r="H583" t="s">
        <v>9208</v>
      </c>
      <c r="I583">
        <v>31</v>
      </c>
      <c r="J583" s="5" t="s">
        <v>9223</v>
      </c>
      <c r="K583" t="s">
        <v>21</v>
      </c>
      <c r="L583" t="s">
        <v>9281</v>
      </c>
      <c r="M583" t="s">
        <v>9209</v>
      </c>
      <c r="O583">
        <v>18</v>
      </c>
      <c r="P583" t="s">
        <v>9226</v>
      </c>
      <c r="Q583">
        <v>7</v>
      </c>
      <c r="R583">
        <v>22</v>
      </c>
      <c r="S583" t="s">
        <v>9256</v>
      </c>
      <c r="T583" t="s">
        <v>9263</v>
      </c>
      <c r="U583" t="s">
        <v>9282</v>
      </c>
      <c r="V583" t="str" cm="1">
        <f t="array" ref="V583">_xlfn.IFS(Hospital_Emergency_Room_Data[[#This Row],[Day]]&lt;=10,"Start(1-10)",Hospital_Emergency_Room_Data[[#This Row],[Day]]&lt;=20,"Middle(11-20)",Hospital_Emergency_Room_Data[[#This Row],[Day]]&gt;20,"End(21-30)")</f>
        <v>Start(1-10)</v>
      </c>
    </row>
    <row r="584" spans="1:22">
      <c r="A584">
        <v>232814919</v>
      </c>
      <c r="B584" t="s">
        <v>605</v>
      </c>
      <c r="C584" s="1">
        <v>45145</v>
      </c>
      <c r="D584" t="str">
        <f>TEXT(Hospital_Emergency_Room_Data[[#This Row],[Patient Admission Date]],"mmm")</f>
        <v>Aug</v>
      </c>
      <c r="E584">
        <f>YEAR(Hospital_Emergency_Room_Data[[#This Row],[Patient Admission Date]])</f>
        <v>2023</v>
      </c>
      <c r="F584" s="2">
        <v>0.63958333333333328</v>
      </c>
      <c r="G584" s="8" t="str">
        <f>TEXT(Hospital_Emergency_Room_Data[[#This Row],[Patient Admission Date]],"dddd")</f>
        <v>Monday</v>
      </c>
      <c r="H584" t="s">
        <v>41</v>
      </c>
      <c r="I584">
        <v>61</v>
      </c>
      <c r="J584" s="5" t="s">
        <v>9217</v>
      </c>
      <c r="K584" t="s">
        <v>29</v>
      </c>
      <c r="L584" t="s">
        <v>16</v>
      </c>
      <c r="M584" t="s">
        <v>9209</v>
      </c>
      <c r="O584">
        <v>44</v>
      </c>
      <c r="P584" t="s">
        <v>9225</v>
      </c>
      <c r="Q584">
        <v>7</v>
      </c>
      <c r="R584">
        <v>15</v>
      </c>
      <c r="S584" t="s">
        <v>9257</v>
      </c>
      <c r="T584" t="s">
        <v>9263</v>
      </c>
      <c r="U584" t="s">
        <v>9300</v>
      </c>
      <c r="V584" t="str" cm="1">
        <f t="array" ref="V584">_xlfn.IFS(Hospital_Emergency_Room_Data[[#This Row],[Day]]&lt;=10,"Start(1-10)",Hospital_Emergency_Room_Data[[#This Row],[Day]]&lt;=20,"Middle(11-20)",Hospital_Emergency_Room_Data[[#This Row],[Day]]&gt;20,"End(21-30)")</f>
        <v>Start(1-10)</v>
      </c>
    </row>
    <row r="585" spans="1:22">
      <c r="A585">
        <v>616419787</v>
      </c>
      <c r="B585" t="s">
        <v>606</v>
      </c>
      <c r="C585" s="1">
        <v>45536</v>
      </c>
      <c r="D585" t="str">
        <f>TEXT(Hospital_Emergency_Room_Data[[#This Row],[Patient Admission Date]],"mmm")</f>
        <v>Sep</v>
      </c>
      <c r="E585">
        <f>YEAR(Hospital_Emergency_Room_Data[[#This Row],[Patient Admission Date]])</f>
        <v>2024</v>
      </c>
      <c r="F585" s="2">
        <v>0.42708333333333331</v>
      </c>
      <c r="G585" s="8" t="str">
        <f>TEXT(Hospital_Emergency_Room_Data[[#This Row],[Patient Admission Date]],"dddd")</f>
        <v>Sunday</v>
      </c>
      <c r="H585" t="s">
        <v>9208</v>
      </c>
      <c r="I585">
        <v>54</v>
      </c>
      <c r="J585" s="5" t="s">
        <v>9219</v>
      </c>
      <c r="K585" t="s">
        <v>12</v>
      </c>
      <c r="L585" t="s">
        <v>96</v>
      </c>
      <c r="M585" t="s">
        <v>9210</v>
      </c>
      <c r="O585">
        <v>34</v>
      </c>
      <c r="P585" t="s">
        <v>9225</v>
      </c>
      <c r="Q585">
        <v>1</v>
      </c>
      <c r="R585">
        <v>10</v>
      </c>
      <c r="S585" t="s">
        <v>9255</v>
      </c>
      <c r="T585" t="s">
        <v>9263</v>
      </c>
      <c r="U585" t="s">
        <v>9300</v>
      </c>
      <c r="V585" t="str" cm="1">
        <f t="array" ref="V585">_xlfn.IFS(Hospital_Emergency_Room_Data[[#This Row],[Day]]&lt;=10,"Start(1-10)",Hospital_Emergency_Room_Data[[#This Row],[Day]]&lt;=20,"Middle(11-20)",Hospital_Emergency_Room_Data[[#This Row],[Day]]&gt;20,"End(21-30)")</f>
        <v>Start(1-10)</v>
      </c>
    </row>
    <row r="586" spans="1:22">
      <c r="A586">
        <v>334658008</v>
      </c>
      <c r="B586" t="s">
        <v>607</v>
      </c>
      <c r="C586" s="1">
        <v>45572</v>
      </c>
      <c r="D586" t="str">
        <f>TEXT(Hospital_Emergency_Room_Data[[#This Row],[Patient Admission Date]],"mmm")</f>
        <v>Oct</v>
      </c>
      <c r="E586">
        <f>YEAR(Hospital_Emergency_Room_Data[[#This Row],[Patient Admission Date]])</f>
        <v>2024</v>
      </c>
      <c r="F586" s="2">
        <v>0.65277777777777779</v>
      </c>
      <c r="G586" s="8" t="str">
        <f>TEXT(Hospital_Emergency_Room_Data[[#This Row],[Patient Admission Date]],"dddd")</f>
        <v>Monday</v>
      </c>
      <c r="H586" t="s">
        <v>9208</v>
      </c>
      <c r="I586">
        <v>7</v>
      </c>
      <c r="J586" s="5" t="s">
        <v>9221</v>
      </c>
      <c r="K586" t="s">
        <v>8</v>
      </c>
      <c r="L586" t="s">
        <v>9281</v>
      </c>
      <c r="M586" t="s">
        <v>9210</v>
      </c>
      <c r="O586">
        <v>56</v>
      </c>
      <c r="P586" t="s">
        <v>9225</v>
      </c>
      <c r="Q586">
        <v>7</v>
      </c>
      <c r="R586">
        <v>15</v>
      </c>
      <c r="S586" t="s">
        <v>9257</v>
      </c>
      <c r="T586" t="s">
        <v>9263</v>
      </c>
      <c r="U586" t="s">
        <v>9283</v>
      </c>
      <c r="V586" t="str" cm="1">
        <f t="array" ref="V586">_xlfn.IFS(Hospital_Emergency_Room_Data[[#This Row],[Day]]&lt;=10,"Start(1-10)",Hospital_Emergency_Room_Data[[#This Row],[Day]]&lt;=20,"Middle(11-20)",Hospital_Emergency_Room_Data[[#This Row],[Day]]&gt;20,"End(21-30)")</f>
        <v>Start(1-10)</v>
      </c>
    </row>
    <row r="587" spans="1:22">
      <c r="A587">
        <v>745022194</v>
      </c>
      <c r="B587" t="s">
        <v>608</v>
      </c>
      <c r="C587" s="1">
        <v>45076</v>
      </c>
      <c r="D587" t="str">
        <f>TEXT(Hospital_Emergency_Room_Data[[#This Row],[Patient Admission Date]],"mmm")</f>
        <v>May</v>
      </c>
      <c r="E587">
        <f>YEAR(Hospital_Emergency_Room_Data[[#This Row],[Patient Admission Date]])</f>
        <v>2023</v>
      </c>
      <c r="F587" s="2">
        <v>0.49166666666666664</v>
      </c>
      <c r="G587" s="8" t="str">
        <f>TEXT(Hospital_Emergency_Room_Data[[#This Row],[Patient Admission Date]],"dddd")</f>
        <v>Tuesday</v>
      </c>
      <c r="H587" t="s">
        <v>41</v>
      </c>
      <c r="I587">
        <v>39</v>
      </c>
      <c r="J587" s="5" t="s">
        <v>9223</v>
      </c>
      <c r="K587" t="s">
        <v>12</v>
      </c>
      <c r="L587" t="s">
        <v>9281</v>
      </c>
      <c r="M587" t="s">
        <v>9210</v>
      </c>
      <c r="O587">
        <v>17</v>
      </c>
      <c r="P587" t="s">
        <v>9226</v>
      </c>
      <c r="Q587">
        <v>30</v>
      </c>
      <c r="R587">
        <v>11</v>
      </c>
      <c r="S587" t="s">
        <v>9255</v>
      </c>
      <c r="T587" t="s">
        <v>9264</v>
      </c>
      <c r="U587" t="s">
        <v>9282</v>
      </c>
      <c r="V587" t="str" cm="1">
        <f t="array" ref="V587">_xlfn.IFS(Hospital_Emergency_Room_Data[[#This Row],[Day]]&lt;=10,"Start(1-10)",Hospital_Emergency_Room_Data[[#This Row],[Day]]&lt;=20,"Middle(11-20)",Hospital_Emergency_Room_Data[[#This Row],[Day]]&gt;20,"End(21-30)")</f>
        <v>End(21-30)</v>
      </c>
    </row>
    <row r="588" spans="1:22">
      <c r="A588">
        <v>583916038</v>
      </c>
      <c r="B588" t="s">
        <v>609</v>
      </c>
      <c r="C588" s="1">
        <v>45247</v>
      </c>
      <c r="D588" t="str">
        <f>TEXT(Hospital_Emergency_Room_Data[[#This Row],[Patient Admission Date]],"mmm")</f>
        <v>Nov</v>
      </c>
      <c r="E588">
        <f>YEAR(Hospital_Emergency_Room_Data[[#This Row],[Patient Admission Date]])</f>
        <v>2023</v>
      </c>
      <c r="F588" s="2">
        <v>0.30486111111111114</v>
      </c>
      <c r="G588" s="8" t="str">
        <f>TEXT(Hospital_Emergency_Room_Data[[#This Row],[Patient Admission Date]],"dddd")</f>
        <v>Friday</v>
      </c>
      <c r="H588" t="s">
        <v>9208</v>
      </c>
      <c r="I588">
        <v>76</v>
      </c>
      <c r="J588" s="5" t="s">
        <v>9222</v>
      </c>
      <c r="K588" t="s">
        <v>12</v>
      </c>
      <c r="L588" t="s">
        <v>9281</v>
      </c>
      <c r="M588" t="s">
        <v>9209</v>
      </c>
      <c r="O588">
        <v>30</v>
      </c>
      <c r="P588" t="s">
        <v>9225</v>
      </c>
      <c r="Q588">
        <v>17</v>
      </c>
      <c r="R588">
        <v>7</v>
      </c>
      <c r="S588" t="s">
        <v>9255</v>
      </c>
      <c r="T588" t="s">
        <v>9262</v>
      </c>
      <c r="U588" t="s">
        <v>9282</v>
      </c>
      <c r="V588" t="str" cm="1">
        <f t="array" ref="V588">_xlfn.IFS(Hospital_Emergency_Room_Data[[#This Row],[Day]]&lt;=10,"Start(1-10)",Hospital_Emergency_Room_Data[[#This Row],[Day]]&lt;=20,"Middle(11-20)",Hospital_Emergency_Room_Data[[#This Row],[Day]]&gt;20,"End(21-30)")</f>
        <v>Middle(11-20)</v>
      </c>
    </row>
    <row r="589" spans="1:22">
      <c r="A589">
        <v>120293911</v>
      </c>
      <c r="B589" t="s">
        <v>610</v>
      </c>
      <c r="C589" s="1">
        <v>45370</v>
      </c>
      <c r="D589" t="str">
        <f>TEXT(Hospital_Emergency_Room_Data[[#This Row],[Patient Admission Date]],"mmm")</f>
        <v>Mar</v>
      </c>
      <c r="E589">
        <f>YEAR(Hospital_Emergency_Room_Data[[#This Row],[Patient Admission Date]])</f>
        <v>2024</v>
      </c>
      <c r="F589" s="2">
        <v>0.77708333333333335</v>
      </c>
      <c r="G589" s="8" t="str">
        <f>TEXT(Hospital_Emergency_Room_Data[[#This Row],[Patient Admission Date]],"dddd")</f>
        <v>Tuesday</v>
      </c>
      <c r="H589" t="s">
        <v>9208</v>
      </c>
      <c r="I589">
        <v>78</v>
      </c>
      <c r="J589" s="5" t="s">
        <v>9222</v>
      </c>
      <c r="K589" t="s">
        <v>21</v>
      </c>
      <c r="L589" t="s">
        <v>9281</v>
      </c>
      <c r="M589" t="s">
        <v>9210</v>
      </c>
      <c r="N589">
        <v>1</v>
      </c>
      <c r="O589">
        <v>52</v>
      </c>
      <c r="P589" t="s">
        <v>9225</v>
      </c>
      <c r="Q589">
        <v>19</v>
      </c>
      <c r="R589">
        <v>18</v>
      </c>
      <c r="S589" t="s">
        <v>9256</v>
      </c>
      <c r="T589" t="s">
        <v>9262</v>
      </c>
      <c r="U589" t="s">
        <v>9283</v>
      </c>
      <c r="V589" t="str" cm="1">
        <f t="array" ref="V589">_xlfn.IFS(Hospital_Emergency_Room_Data[[#This Row],[Day]]&lt;=10,"Start(1-10)",Hospital_Emergency_Room_Data[[#This Row],[Day]]&lt;=20,"Middle(11-20)",Hospital_Emergency_Room_Data[[#This Row],[Day]]&gt;20,"End(21-30)")</f>
        <v>Middle(11-20)</v>
      </c>
    </row>
    <row r="590" spans="1:22">
      <c r="A590">
        <v>586912074</v>
      </c>
      <c r="B590" t="s">
        <v>611</v>
      </c>
      <c r="C590" s="1">
        <v>45552</v>
      </c>
      <c r="D590" t="str">
        <f>TEXT(Hospital_Emergency_Room_Data[[#This Row],[Patient Admission Date]],"mmm")</f>
        <v>Sep</v>
      </c>
      <c r="E590">
        <f>YEAR(Hospital_Emergency_Room_Data[[#This Row],[Patient Admission Date]])</f>
        <v>2024</v>
      </c>
      <c r="F590" s="2">
        <v>0.24513888888888888</v>
      </c>
      <c r="G590" s="8" t="str">
        <f>TEXT(Hospital_Emergency_Room_Data[[#This Row],[Patient Admission Date]],"dddd")</f>
        <v>Tuesday</v>
      </c>
      <c r="H590" t="s">
        <v>9208</v>
      </c>
      <c r="I590">
        <v>21</v>
      </c>
      <c r="J590" s="5" t="s">
        <v>9220</v>
      </c>
      <c r="K590" t="s">
        <v>32</v>
      </c>
      <c r="L590" t="s">
        <v>9281</v>
      </c>
      <c r="M590" t="s">
        <v>9210</v>
      </c>
      <c r="O590">
        <v>22</v>
      </c>
      <c r="P590" t="s">
        <v>9226</v>
      </c>
      <c r="Q590">
        <v>17</v>
      </c>
      <c r="R590">
        <v>5</v>
      </c>
      <c r="S590" t="s">
        <v>9258</v>
      </c>
      <c r="T590" t="s">
        <v>9262</v>
      </c>
      <c r="U590" t="s">
        <v>9282</v>
      </c>
      <c r="V590" t="str" cm="1">
        <f t="array" ref="V590">_xlfn.IFS(Hospital_Emergency_Room_Data[[#This Row],[Day]]&lt;=10,"Start(1-10)",Hospital_Emergency_Room_Data[[#This Row],[Day]]&lt;=20,"Middle(11-20)",Hospital_Emergency_Room_Data[[#This Row],[Day]]&gt;20,"End(21-30)")</f>
        <v>Middle(11-20)</v>
      </c>
    </row>
    <row r="591" spans="1:22">
      <c r="A591">
        <v>557573240</v>
      </c>
      <c r="B591" t="s">
        <v>612</v>
      </c>
      <c r="C591" s="1">
        <v>45099</v>
      </c>
      <c r="D591" t="str">
        <f>TEXT(Hospital_Emergency_Room_Data[[#This Row],[Patient Admission Date]],"mmm")</f>
        <v>Jun</v>
      </c>
      <c r="E591">
        <f>YEAR(Hospital_Emergency_Room_Data[[#This Row],[Patient Admission Date]])</f>
        <v>2023</v>
      </c>
      <c r="F591" s="2">
        <v>0.5180555555555556</v>
      </c>
      <c r="G591" s="8" t="str">
        <f>TEXT(Hospital_Emergency_Room_Data[[#This Row],[Patient Admission Date]],"dddd")</f>
        <v>Thursday</v>
      </c>
      <c r="H591" t="s">
        <v>9208</v>
      </c>
      <c r="I591">
        <v>42</v>
      </c>
      <c r="J591" s="5" t="s">
        <v>9223</v>
      </c>
      <c r="K591" t="s">
        <v>12</v>
      </c>
      <c r="L591" t="s">
        <v>9281</v>
      </c>
      <c r="M591" t="s">
        <v>9209</v>
      </c>
      <c r="O591">
        <v>55</v>
      </c>
      <c r="P591" t="s">
        <v>9225</v>
      </c>
      <c r="Q591">
        <v>22</v>
      </c>
      <c r="R591">
        <v>12</v>
      </c>
      <c r="S591" t="s">
        <v>9257</v>
      </c>
      <c r="T591" t="s">
        <v>9264</v>
      </c>
      <c r="U591" t="s">
        <v>9283</v>
      </c>
      <c r="V591" t="str" cm="1">
        <f t="array" ref="V591">_xlfn.IFS(Hospital_Emergency_Room_Data[[#This Row],[Day]]&lt;=10,"Start(1-10)",Hospital_Emergency_Room_Data[[#This Row],[Day]]&lt;=20,"Middle(11-20)",Hospital_Emergency_Room_Data[[#This Row],[Day]]&gt;20,"End(21-30)")</f>
        <v>End(21-30)</v>
      </c>
    </row>
    <row r="592" spans="1:22">
      <c r="A592">
        <v>634941438</v>
      </c>
      <c r="B592" t="s">
        <v>613</v>
      </c>
      <c r="C592" s="1">
        <v>45296</v>
      </c>
      <c r="D592" t="str">
        <f>TEXT(Hospital_Emergency_Room_Data[[#This Row],[Patient Admission Date]],"mmm")</f>
        <v>Jan</v>
      </c>
      <c r="E592">
        <f>YEAR(Hospital_Emergency_Room_Data[[#This Row],[Patient Admission Date]])</f>
        <v>2024</v>
      </c>
      <c r="F592" s="2">
        <v>0.95694444444444449</v>
      </c>
      <c r="G592" s="8" t="str">
        <f>TEXT(Hospital_Emergency_Room_Data[[#This Row],[Patient Admission Date]],"dddd")</f>
        <v>Friday</v>
      </c>
      <c r="H592" t="s">
        <v>9208</v>
      </c>
      <c r="I592">
        <v>27</v>
      </c>
      <c r="J592" s="5" t="s">
        <v>9220</v>
      </c>
      <c r="K592" t="s">
        <v>21</v>
      </c>
      <c r="L592" t="s">
        <v>16</v>
      </c>
      <c r="M592" t="s">
        <v>9210</v>
      </c>
      <c r="O592">
        <v>49</v>
      </c>
      <c r="P592" t="s">
        <v>9225</v>
      </c>
      <c r="Q592">
        <v>5</v>
      </c>
      <c r="R592">
        <v>22</v>
      </c>
      <c r="S592" t="s">
        <v>9256</v>
      </c>
      <c r="T592" t="s">
        <v>9263</v>
      </c>
      <c r="U592" t="s">
        <v>9283</v>
      </c>
      <c r="V592" t="str" cm="1">
        <f t="array" ref="V592">_xlfn.IFS(Hospital_Emergency_Room_Data[[#This Row],[Day]]&lt;=10,"Start(1-10)",Hospital_Emergency_Room_Data[[#This Row],[Day]]&lt;=20,"Middle(11-20)",Hospital_Emergency_Room_Data[[#This Row],[Day]]&gt;20,"End(21-30)")</f>
        <v>Start(1-10)</v>
      </c>
    </row>
    <row r="593" spans="1:22">
      <c r="A593">
        <v>524897434</v>
      </c>
      <c r="B593" t="s">
        <v>614</v>
      </c>
      <c r="C593" s="1">
        <v>45384</v>
      </c>
      <c r="D593" t="str">
        <f>TEXT(Hospital_Emergency_Room_Data[[#This Row],[Patient Admission Date]],"mmm")</f>
        <v>Apr</v>
      </c>
      <c r="E593">
        <f>YEAR(Hospital_Emergency_Room_Data[[#This Row],[Patient Admission Date]])</f>
        <v>2024</v>
      </c>
      <c r="F593" s="2">
        <v>0.16666666666666666</v>
      </c>
      <c r="G593" s="8" t="str">
        <f>TEXT(Hospital_Emergency_Room_Data[[#This Row],[Patient Admission Date]],"dddd")</f>
        <v>Tuesday</v>
      </c>
      <c r="H593" t="s">
        <v>9208</v>
      </c>
      <c r="I593">
        <v>37</v>
      </c>
      <c r="J593" s="5" t="s">
        <v>9223</v>
      </c>
      <c r="K593" t="s">
        <v>8</v>
      </c>
      <c r="L593" t="s">
        <v>9281</v>
      </c>
      <c r="M593" t="s">
        <v>9209</v>
      </c>
      <c r="O593">
        <v>33</v>
      </c>
      <c r="P593" t="s">
        <v>9225</v>
      </c>
      <c r="Q593">
        <v>2</v>
      </c>
      <c r="R593">
        <v>4</v>
      </c>
      <c r="S593" t="s">
        <v>9258</v>
      </c>
      <c r="T593" t="s">
        <v>9263</v>
      </c>
      <c r="U593" t="s">
        <v>9300</v>
      </c>
      <c r="V593" t="str" cm="1">
        <f t="array" ref="V593">_xlfn.IFS(Hospital_Emergency_Room_Data[[#This Row],[Day]]&lt;=10,"Start(1-10)",Hospital_Emergency_Room_Data[[#This Row],[Day]]&lt;=20,"Middle(11-20)",Hospital_Emergency_Room_Data[[#This Row],[Day]]&gt;20,"End(21-30)")</f>
        <v>Start(1-10)</v>
      </c>
    </row>
    <row r="594" spans="1:22">
      <c r="A594">
        <v>121570594</v>
      </c>
      <c r="B594" t="s">
        <v>615</v>
      </c>
      <c r="C594" s="1">
        <v>45542</v>
      </c>
      <c r="D594" t="str">
        <f>TEXT(Hospital_Emergency_Room_Data[[#This Row],[Patient Admission Date]],"mmm")</f>
        <v>Sep</v>
      </c>
      <c r="E594">
        <f>YEAR(Hospital_Emergency_Room_Data[[#This Row],[Patient Admission Date]])</f>
        <v>2024</v>
      </c>
      <c r="F594" s="2">
        <v>0.1111111111111111</v>
      </c>
      <c r="G594" s="8" t="str">
        <f>TEXT(Hospital_Emergency_Room_Data[[#This Row],[Patient Admission Date]],"dddd")</f>
        <v>Saturday</v>
      </c>
      <c r="H594" t="s">
        <v>9208</v>
      </c>
      <c r="I594">
        <v>5</v>
      </c>
      <c r="J594" s="5" t="s">
        <v>9221</v>
      </c>
      <c r="K594" t="s">
        <v>12</v>
      </c>
      <c r="L594" t="s">
        <v>9281</v>
      </c>
      <c r="M594" t="s">
        <v>9209</v>
      </c>
      <c r="O594">
        <v>17</v>
      </c>
      <c r="P594" t="s">
        <v>9226</v>
      </c>
      <c r="Q594">
        <v>7</v>
      </c>
      <c r="R594">
        <v>2</v>
      </c>
      <c r="S594" t="s">
        <v>9258</v>
      </c>
      <c r="T594" t="s">
        <v>9263</v>
      </c>
      <c r="U594" t="s">
        <v>9282</v>
      </c>
      <c r="V594" t="str" cm="1">
        <f t="array" ref="V594">_xlfn.IFS(Hospital_Emergency_Room_Data[[#This Row],[Day]]&lt;=10,"Start(1-10)",Hospital_Emergency_Room_Data[[#This Row],[Day]]&lt;=20,"Middle(11-20)",Hospital_Emergency_Room_Data[[#This Row],[Day]]&gt;20,"End(21-30)")</f>
        <v>Start(1-10)</v>
      </c>
    </row>
    <row r="595" spans="1:22">
      <c r="A595">
        <v>251337796</v>
      </c>
      <c r="B595" t="s">
        <v>616</v>
      </c>
      <c r="C595" s="1">
        <v>45347</v>
      </c>
      <c r="D595" t="str">
        <f>TEXT(Hospital_Emergency_Room_Data[[#This Row],[Patient Admission Date]],"mmm")</f>
        <v>Feb</v>
      </c>
      <c r="E595">
        <f>YEAR(Hospital_Emergency_Room_Data[[#This Row],[Patient Admission Date]])</f>
        <v>2024</v>
      </c>
      <c r="F595" s="2">
        <v>0.83472222222222225</v>
      </c>
      <c r="G595" s="8" t="str">
        <f>TEXT(Hospital_Emergency_Room_Data[[#This Row],[Patient Admission Date]],"dddd")</f>
        <v>Sunday</v>
      </c>
      <c r="H595" t="s">
        <v>9208</v>
      </c>
      <c r="I595">
        <v>12</v>
      </c>
      <c r="J595" s="5" t="s">
        <v>9221</v>
      </c>
      <c r="K595" t="s">
        <v>12</v>
      </c>
      <c r="L595" t="s">
        <v>9281</v>
      </c>
      <c r="M595" t="s">
        <v>9209</v>
      </c>
      <c r="O595">
        <v>22</v>
      </c>
      <c r="P595" t="s">
        <v>9226</v>
      </c>
      <c r="Q595">
        <v>25</v>
      </c>
      <c r="R595">
        <v>20</v>
      </c>
      <c r="S595" t="s">
        <v>9256</v>
      </c>
      <c r="T595" t="s">
        <v>9264</v>
      </c>
      <c r="U595" t="s">
        <v>9282</v>
      </c>
      <c r="V595" t="str" cm="1">
        <f t="array" ref="V595">_xlfn.IFS(Hospital_Emergency_Room_Data[[#This Row],[Day]]&lt;=10,"Start(1-10)",Hospital_Emergency_Room_Data[[#This Row],[Day]]&lt;=20,"Middle(11-20)",Hospital_Emergency_Room_Data[[#This Row],[Day]]&gt;20,"End(21-30)")</f>
        <v>End(21-30)</v>
      </c>
    </row>
    <row r="596" spans="1:22">
      <c r="A596">
        <v>805721704</v>
      </c>
      <c r="B596" t="s">
        <v>617</v>
      </c>
      <c r="C596" s="1">
        <v>45240</v>
      </c>
      <c r="D596" t="str">
        <f>TEXT(Hospital_Emergency_Room_Data[[#This Row],[Patient Admission Date]],"mmm")</f>
        <v>Nov</v>
      </c>
      <c r="E596">
        <f>YEAR(Hospital_Emergency_Room_Data[[#This Row],[Patient Admission Date]])</f>
        <v>2023</v>
      </c>
      <c r="F596" s="2">
        <v>0.26111111111111113</v>
      </c>
      <c r="G596" s="8" t="str">
        <f>TEXT(Hospital_Emergency_Room_Data[[#This Row],[Patient Admission Date]],"dddd")</f>
        <v>Friday</v>
      </c>
      <c r="H596" t="s">
        <v>41</v>
      </c>
      <c r="I596">
        <v>32</v>
      </c>
      <c r="J596" s="5" t="s">
        <v>9223</v>
      </c>
      <c r="K596" t="s">
        <v>32</v>
      </c>
      <c r="L596" t="s">
        <v>25</v>
      </c>
      <c r="M596" t="s">
        <v>9209</v>
      </c>
      <c r="N596">
        <v>5</v>
      </c>
      <c r="O596">
        <v>11</v>
      </c>
      <c r="P596" t="s">
        <v>9226</v>
      </c>
      <c r="Q596">
        <v>10</v>
      </c>
      <c r="R596">
        <v>6</v>
      </c>
      <c r="S596" t="s">
        <v>9255</v>
      </c>
      <c r="T596" t="s">
        <v>9265</v>
      </c>
      <c r="U596" t="s">
        <v>9282</v>
      </c>
      <c r="V596" t="str" cm="1">
        <f t="array" ref="V596">_xlfn.IFS(Hospital_Emergency_Room_Data[[#This Row],[Day]]&lt;=10,"Start(1-10)",Hospital_Emergency_Room_Data[[#This Row],[Day]]&lt;=20,"Middle(11-20)",Hospital_Emergency_Room_Data[[#This Row],[Day]]&gt;20,"End(21-30)")</f>
        <v>Start(1-10)</v>
      </c>
    </row>
    <row r="597" spans="1:22">
      <c r="A597">
        <v>500124114</v>
      </c>
      <c r="B597" t="s">
        <v>618</v>
      </c>
      <c r="C597" s="1">
        <v>45108</v>
      </c>
      <c r="D597" t="str">
        <f>TEXT(Hospital_Emergency_Room_Data[[#This Row],[Patient Admission Date]],"mmm")</f>
        <v>Jul</v>
      </c>
      <c r="E597">
        <f>YEAR(Hospital_Emergency_Room_Data[[#This Row],[Patient Admission Date]])</f>
        <v>2023</v>
      </c>
      <c r="F597" s="2">
        <v>0.93680555555555556</v>
      </c>
      <c r="G597" s="8" t="str">
        <f>TEXT(Hospital_Emergency_Room_Data[[#This Row],[Patient Admission Date]],"dddd")</f>
        <v>Saturday</v>
      </c>
      <c r="H597" t="s">
        <v>9208</v>
      </c>
      <c r="I597">
        <v>56</v>
      </c>
      <c r="J597" s="5" t="s">
        <v>9219</v>
      </c>
      <c r="K597" t="s">
        <v>8</v>
      </c>
      <c r="L597" t="s">
        <v>9281</v>
      </c>
      <c r="M597" t="s">
        <v>9210</v>
      </c>
      <c r="O597">
        <v>15</v>
      </c>
      <c r="P597" t="s">
        <v>9226</v>
      </c>
      <c r="Q597">
        <v>1</v>
      </c>
      <c r="R597">
        <v>22</v>
      </c>
      <c r="S597" t="s">
        <v>9256</v>
      </c>
      <c r="T597" t="s">
        <v>9263</v>
      </c>
      <c r="U597" t="s">
        <v>9282</v>
      </c>
      <c r="V597" t="str" cm="1">
        <f t="array" ref="V597">_xlfn.IFS(Hospital_Emergency_Room_Data[[#This Row],[Day]]&lt;=10,"Start(1-10)",Hospital_Emergency_Room_Data[[#This Row],[Day]]&lt;=20,"Middle(11-20)",Hospital_Emergency_Room_Data[[#This Row],[Day]]&gt;20,"End(21-30)")</f>
        <v>Start(1-10)</v>
      </c>
    </row>
    <row r="598" spans="1:22">
      <c r="A598">
        <v>472808183</v>
      </c>
      <c r="B598" t="s">
        <v>619</v>
      </c>
      <c r="C598" s="1">
        <v>45517</v>
      </c>
      <c r="D598" t="str">
        <f>TEXT(Hospital_Emergency_Room_Data[[#This Row],[Patient Admission Date]],"mmm")</f>
        <v>Aug</v>
      </c>
      <c r="E598">
        <f>YEAR(Hospital_Emergency_Room_Data[[#This Row],[Patient Admission Date]])</f>
        <v>2024</v>
      </c>
      <c r="F598" s="2">
        <v>0.16458333333333333</v>
      </c>
      <c r="G598" s="8" t="str">
        <f>TEXT(Hospital_Emergency_Room_Data[[#This Row],[Patient Admission Date]],"dddd")</f>
        <v>Tuesday</v>
      </c>
      <c r="H598" t="s">
        <v>9208</v>
      </c>
      <c r="I598">
        <v>19</v>
      </c>
      <c r="J598" s="5" t="s">
        <v>9220</v>
      </c>
      <c r="K598" t="s">
        <v>8</v>
      </c>
      <c r="L598" t="s">
        <v>16</v>
      </c>
      <c r="M598" t="s">
        <v>9209</v>
      </c>
      <c r="N598">
        <v>1</v>
      </c>
      <c r="O598">
        <v>52</v>
      </c>
      <c r="P598" t="s">
        <v>9225</v>
      </c>
      <c r="Q598">
        <v>13</v>
      </c>
      <c r="R598">
        <v>3</v>
      </c>
      <c r="S598" t="s">
        <v>9258</v>
      </c>
      <c r="T598" t="s">
        <v>9265</v>
      </c>
      <c r="U598" t="s">
        <v>9283</v>
      </c>
      <c r="V598" t="str" cm="1">
        <f t="array" ref="V598">_xlfn.IFS(Hospital_Emergency_Room_Data[[#This Row],[Day]]&lt;=10,"Start(1-10)",Hospital_Emergency_Room_Data[[#This Row],[Day]]&lt;=20,"Middle(11-20)",Hospital_Emergency_Room_Data[[#This Row],[Day]]&gt;20,"End(21-30)")</f>
        <v>Middle(11-20)</v>
      </c>
    </row>
    <row r="599" spans="1:22">
      <c r="A599">
        <v>445480091</v>
      </c>
      <c r="B599" t="s">
        <v>620</v>
      </c>
      <c r="C599" s="1">
        <v>45170</v>
      </c>
      <c r="D599" t="str">
        <f>TEXT(Hospital_Emergency_Room_Data[[#This Row],[Patient Admission Date]],"mmm")</f>
        <v>Sep</v>
      </c>
      <c r="E599">
        <f>YEAR(Hospital_Emergency_Room_Data[[#This Row],[Patient Admission Date]])</f>
        <v>2023</v>
      </c>
      <c r="F599" s="2">
        <v>0.36527777777777776</v>
      </c>
      <c r="G599" s="8" t="str">
        <f>TEXT(Hospital_Emergency_Room_Data[[#This Row],[Patient Admission Date]],"dddd")</f>
        <v>Friday</v>
      </c>
      <c r="H599" t="s">
        <v>41</v>
      </c>
      <c r="I599">
        <v>42</v>
      </c>
      <c r="J599" s="5" t="s">
        <v>9223</v>
      </c>
      <c r="K599" t="s">
        <v>32</v>
      </c>
      <c r="L599" t="s">
        <v>9281</v>
      </c>
      <c r="M599" t="s">
        <v>9210</v>
      </c>
      <c r="O599">
        <v>11</v>
      </c>
      <c r="P599" t="s">
        <v>9226</v>
      </c>
      <c r="Q599">
        <v>1</v>
      </c>
      <c r="R599">
        <v>8</v>
      </c>
      <c r="S599" t="s">
        <v>9255</v>
      </c>
      <c r="T599" t="s">
        <v>9263</v>
      </c>
      <c r="U599" t="s">
        <v>9282</v>
      </c>
      <c r="V599" t="str" cm="1">
        <f t="array" ref="V599">_xlfn.IFS(Hospital_Emergency_Room_Data[[#This Row],[Day]]&lt;=10,"Start(1-10)",Hospital_Emergency_Room_Data[[#This Row],[Day]]&lt;=20,"Middle(11-20)",Hospital_Emergency_Room_Data[[#This Row],[Day]]&gt;20,"End(21-30)")</f>
        <v>Start(1-10)</v>
      </c>
    </row>
    <row r="600" spans="1:22">
      <c r="A600">
        <v>632204911</v>
      </c>
      <c r="B600" t="s">
        <v>621</v>
      </c>
      <c r="C600" s="1">
        <v>45426</v>
      </c>
      <c r="D600" t="str">
        <f>TEXT(Hospital_Emergency_Room_Data[[#This Row],[Patient Admission Date]],"mmm")</f>
        <v>May</v>
      </c>
      <c r="E600">
        <f>YEAR(Hospital_Emergency_Room_Data[[#This Row],[Patient Admission Date]])</f>
        <v>2024</v>
      </c>
      <c r="F600" s="2">
        <v>0.98611111111111116</v>
      </c>
      <c r="G600" s="8" t="str">
        <f>TEXT(Hospital_Emergency_Room_Data[[#This Row],[Patient Admission Date]],"dddd")</f>
        <v>Tuesday</v>
      </c>
      <c r="H600" t="s">
        <v>9208</v>
      </c>
      <c r="I600">
        <v>25</v>
      </c>
      <c r="J600" s="5" t="s">
        <v>9220</v>
      </c>
      <c r="K600" t="s">
        <v>12</v>
      </c>
      <c r="L600" t="s">
        <v>9281</v>
      </c>
      <c r="M600" t="s">
        <v>9210</v>
      </c>
      <c r="N600">
        <v>0</v>
      </c>
      <c r="O600">
        <v>35</v>
      </c>
      <c r="P600" t="s">
        <v>9225</v>
      </c>
      <c r="Q600">
        <v>14</v>
      </c>
      <c r="R600">
        <v>23</v>
      </c>
      <c r="S600" t="s">
        <v>9256</v>
      </c>
      <c r="T600" t="s">
        <v>9265</v>
      </c>
      <c r="U600" t="s">
        <v>9300</v>
      </c>
      <c r="V600" t="str" cm="1">
        <f t="array" ref="V600">_xlfn.IFS(Hospital_Emergency_Room_Data[[#This Row],[Day]]&lt;=10,"Start(1-10)",Hospital_Emergency_Room_Data[[#This Row],[Day]]&lt;=20,"Middle(11-20)",Hospital_Emergency_Room_Data[[#This Row],[Day]]&gt;20,"End(21-30)")</f>
        <v>Middle(11-20)</v>
      </c>
    </row>
    <row r="601" spans="1:22">
      <c r="A601">
        <v>331480116</v>
      </c>
      <c r="B601" t="s">
        <v>622</v>
      </c>
      <c r="C601" s="1">
        <v>45184</v>
      </c>
      <c r="D601" t="str">
        <f>TEXT(Hospital_Emergency_Room_Data[[#This Row],[Patient Admission Date]],"mmm")</f>
        <v>Sep</v>
      </c>
      <c r="E601">
        <f>YEAR(Hospital_Emergency_Room_Data[[#This Row],[Patient Admission Date]])</f>
        <v>2023</v>
      </c>
      <c r="F601" s="2">
        <v>0.96527777777777779</v>
      </c>
      <c r="G601" s="8" t="str">
        <f>TEXT(Hospital_Emergency_Room_Data[[#This Row],[Patient Admission Date]],"dddd")</f>
        <v>Friday</v>
      </c>
      <c r="H601" t="s">
        <v>41</v>
      </c>
      <c r="I601">
        <v>54</v>
      </c>
      <c r="J601" s="5" t="s">
        <v>9219</v>
      </c>
      <c r="K601" t="s">
        <v>8</v>
      </c>
      <c r="L601" t="s">
        <v>9281</v>
      </c>
      <c r="M601" t="s">
        <v>9210</v>
      </c>
      <c r="O601">
        <v>31</v>
      </c>
      <c r="P601" t="s">
        <v>9225</v>
      </c>
      <c r="Q601">
        <v>15</v>
      </c>
      <c r="R601">
        <v>23</v>
      </c>
      <c r="S601" t="s">
        <v>9256</v>
      </c>
      <c r="T601" t="s">
        <v>9262</v>
      </c>
      <c r="U601" t="s">
        <v>9300</v>
      </c>
      <c r="V601" t="str" cm="1">
        <f t="array" ref="V601">_xlfn.IFS(Hospital_Emergency_Room_Data[[#This Row],[Day]]&lt;=10,"Start(1-10)",Hospital_Emergency_Room_Data[[#This Row],[Day]]&lt;=20,"Middle(11-20)",Hospital_Emergency_Room_Data[[#This Row],[Day]]&gt;20,"End(21-30)")</f>
        <v>Middle(11-20)</v>
      </c>
    </row>
    <row r="602" spans="1:22">
      <c r="A602">
        <v>792046423</v>
      </c>
      <c r="B602" t="s">
        <v>623</v>
      </c>
      <c r="C602" s="1">
        <v>45544</v>
      </c>
      <c r="D602" t="str">
        <f>TEXT(Hospital_Emergency_Room_Data[[#This Row],[Patient Admission Date]],"mmm")</f>
        <v>Sep</v>
      </c>
      <c r="E602">
        <f>YEAR(Hospital_Emergency_Room_Data[[#This Row],[Patient Admission Date]])</f>
        <v>2024</v>
      </c>
      <c r="F602" s="2">
        <v>0.58333333333333337</v>
      </c>
      <c r="G602" s="8" t="str">
        <f>TEXT(Hospital_Emergency_Room_Data[[#This Row],[Patient Admission Date]],"dddd")</f>
        <v>Monday</v>
      </c>
      <c r="H602" t="s">
        <v>41</v>
      </c>
      <c r="I602">
        <v>59</v>
      </c>
      <c r="J602" s="5" t="s">
        <v>9219</v>
      </c>
      <c r="K602" t="s">
        <v>8</v>
      </c>
      <c r="L602" t="s">
        <v>13</v>
      </c>
      <c r="M602" t="s">
        <v>9210</v>
      </c>
      <c r="O602">
        <v>56</v>
      </c>
      <c r="P602" t="s">
        <v>9225</v>
      </c>
      <c r="Q602">
        <v>9</v>
      </c>
      <c r="R602">
        <v>14</v>
      </c>
      <c r="S602" t="s">
        <v>9257</v>
      </c>
      <c r="T602" t="s">
        <v>9265</v>
      </c>
      <c r="U602" t="s">
        <v>9283</v>
      </c>
      <c r="V602" t="str" cm="1">
        <f t="array" ref="V602">_xlfn.IFS(Hospital_Emergency_Room_Data[[#This Row],[Day]]&lt;=10,"Start(1-10)",Hospital_Emergency_Room_Data[[#This Row],[Day]]&lt;=20,"Middle(11-20)",Hospital_Emergency_Room_Data[[#This Row],[Day]]&gt;20,"End(21-30)")</f>
        <v>Start(1-10)</v>
      </c>
    </row>
    <row r="603" spans="1:22">
      <c r="A603">
        <v>595468071</v>
      </c>
      <c r="B603" t="s">
        <v>624</v>
      </c>
      <c r="C603" s="1">
        <v>45361</v>
      </c>
      <c r="D603" t="str">
        <f>TEXT(Hospital_Emergency_Room_Data[[#This Row],[Patient Admission Date]],"mmm")</f>
        <v>Mar</v>
      </c>
      <c r="E603">
        <f>YEAR(Hospital_Emergency_Room_Data[[#This Row],[Patient Admission Date]])</f>
        <v>2024</v>
      </c>
      <c r="F603" s="2">
        <v>0.18194444444444444</v>
      </c>
      <c r="G603" s="8" t="str">
        <f>TEXT(Hospital_Emergency_Room_Data[[#This Row],[Patient Admission Date]],"dddd")</f>
        <v>Sunday</v>
      </c>
      <c r="H603" t="s">
        <v>41</v>
      </c>
      <c r="I603">
        <v>11</v>
      </c>
      <c r="J603" s="5" t="s">
        <v>9221</v>
      </c>
      <c r="K603" t="s">
        <v>21</v>
      </c>
      <c r="L603" t="s">
        <v>9281</v>
      </c>
      <c r="M603" t="s">
        <v>9210</v>
      </c>
      <c r="O603">
        <v>39</v>
      </c>
      <c r="P603" t="s">
        <v>9225</v>
      </c>
      <c r="Q603">
        <v>10</v>
      </c>
      <c r="R603">
        <v>4</v>
      </c>
      <c r="S603" t="s">
        <v>9258</v>
      </c>
      <c r="T603" t="s">
        <v>9265</v>
      </c>
      <c r="U603" t="s">
        <v>9300</v>
      </c>
      <c r="V603" t="str" cm="1">
        <f t="array" ref="V603">_xlfn.IFS(Hospital_Emergency_Room_Data[[#This Row],[Day]]&lt;=10,"Start(1-10)",Hospital_Emergency_Room_Data[[#This Row],[Day]]&lt;=20,"Middle(11-20)",Hospital_Emergency_Room_Data[[#This Row],[Day]]&gt;20,"End(21-30)")</f>
        <v>Start(1-10)</v>
      </c>
    </row>
    <row r="604" spans="1:22">
      <c r="A604">
        <v>896822567</v>
      </c>
      <c r="B604" t="s">
        <v>625</v>
      </c>
      <c r="C604" s="1">
        <v>45501</v>
      </c>
      <c r="D604" t="str">
        <f>TEXT(Hospital_Emergency_Room_Data[[#This Row],[Patient Admission Date]],"mmm")</f>
        <v>Jul</v>
      </c>
      <c r="E604">
        <f>YEAR(Hospital_Emergency_Room_Data[[#This Row],[Patient Admission Date]])</f>
        <v>2024</v>
      </c>
      <c r="F604" s="2">
        <v>0.19722222222222222</v>
      </c>
      <c r="G604" s="8" t="str">
        <f>TEXT(Hospital_Emergency_Room_Data[[#This Row],[Patient Admission Date]],"dddd")</f>
        <v>Sunday</v>
      </c>
      <c r="H604" t="s">
        <v>41</v>
      </c>
      <c r="I604">
        <v>9</v>
      </c>
      <c r="J604" s="5" t="s">
        <v>9221</v>
      </c>
      <c r="K604" t="s">
        <v>8</v>
      </c>
      <c r="L604" t="s">
        <v>13</v>
      </c>
      <c r="M604" t="s">
        <v>9209</v>
      </c>
      <c r="O604">
        <v>48</v>
      </c>
      <c r="P604" t="s">
        <v>9225</v>
      </c>
      <c r="Q604">
        <v>28</v>
      </c>
      <c r="R604">
        <v>4</v>
      </c>
      <c r="S604" t="s">
        <v>9258</v>
      </c>
      <c r="T604" t="s">
        <v>9264</v>
      </c>
      <c r="U604" t="s">
        <v>9283</v>
      </c>
      <c r="V604" t="str" cm="1">
        <f t="array" ref="V604">_xlfn.IFS(Hospital_Emergency_Room_Data[[#This Row],[Day]]&lt;=10,"Start(1-10)",Hospital_Emergency_Room_Data[[#This Row],[Day]]&lt;=20,"Middle(11-20)",Hospital_Emergency_Room_Data[[#This Row],[Day]]&gt;20,"End(21-30)")</f>
        <v>End(21-30)</v>
      </c>
    </row>
    <row r="605" spans="1:22">
      <c r="A605">
        <v>580301480</v>
      </c>
      <c r="B605" t="s">
        <v>626</v>
      </c>
      <c r="C605" s="1">
        <v>45283</v>
      </c>
      <c r="D605" t="str">
        <f>TEXT(Hospital_Emergency_Room_Data[[#This Row],[Patient Admission Date]],"mmm")</f>
        <v>Dec</v>
      </c>
      <c r="E605">
        <f>YEAR(Hospital_Emergency_Room_Data[[#This Row],[Patient Admission Date]])</f>
        <v>2023</v>
      </c>
      <c r="F605" s="2">
        <v>0.76666666666666672</v>
      </c>
      <c r="G605" s="8" t="str">
        <f>TEXT(Hospital_Emergency_Room_Data[[#This Row],[Patient Admission Date]],"dddd")</f>
        <v>Saturday</v>
      </c>
      <c r="H605" t="s">
        <v>41</v>
      </c>
      <c r="I605">
        <v>7</v>
      </c>
      <c r="J605" s="5" t="s">
        <v>9221</v>
      </c>
      <c r="K605" t="s">
        <v>21</v>
      </c>
      <c r="L605" t="s">
        <v>16</v>
      </c>
      <c r="M605" t="s">
        <v>9209</v>
      </c>
      <c r="O605">
        <v>27</v>
      </c>
      <c r="P605" t="s">
        <v>9226</v>
      </c>
      <c r="Q605">
        <v>23</v>
      </c>
      <c r="R605">
        <v>18</v>
      </c>
      <c r="S605" t="s">
        <v>9256</v>
      </c>
      <c r="T605" t="s">
        <v>9264</v>
      </c>
      <c r="U605" t="s">
        <v>9282</v>
      </c>
      <c r="V605" t="str" cm="1">
        <f t="array" ref="V605">_xlfn.IFS(Hospital_Emergency_Room_Data[[#This Row],[Day]]&lt;=10,"Start(1-10)",Hospital_Emergency_Room_Data[[#This Row],[Day]]&lt;=20,"Middle(11-20)",Hospital_Emergency_Room_Data[[#This Row],[Day]]&gt;20,"End(21-30)")</f>
        <v>End(21-30)</v>
      </c>
    </row>
    <row r="606" spans="1:22">
      <c r="A606">
        <v>697210978</v>
      </c>
      <c r="B606" t="s">
        <v>627</v>
      </c>
      <c r="C606" s="1">
        <v>45185</v>
      </c>
      <c r="D606" t="str">
        <f>TEXT(Hospital_Emergency_Room_Data[[#This Row],[Patient Admission Date]],"mmm")</f>
        <v>Sep</v>
      </c>
      <c r="E606">
        <f>YEAR(Hospital_Emergency_Room_Data[[#This Row],[Patient Admission Date]])</f>
        <v>2023</v>
      </c>
      <c r="F606" s="2">
        <v>0.94236111111111109</v>
      </c>
      <c r="G606" s="8" t="str">
        <f>TEXT(Hospital_Emergency_Room_Data[[#This Row],[Patient Admission Date]],"dddd")</f>
        <v>Saturday</v>
      </c>
      <c r="H606" t="s">
        <v>9208</v>
      </c>
      <c r="I606">
        <v>14</v>
      </c>
      <c r="J606" s="5" t="s">
        <v>9221</v>
      </c>
      <c r="K606" t="s">
        <v>12</v>
      </c>
      <c r="L606" t="s">
        <v>9281</v>
      </c>
      <c r="M606" t="s">
        <v>9210</v>
      </c>
      <c r="O606">
        <v>38</v>
      </c>
      <c r="P606" t="s">
        <v>9225</v>
      </c>
      <c r="Q606">
        <v>16</v>
      </c>
      <c r="R606">
        <v>22</v>
      </c>
      <c r="S606" t="s">
        <v>9256</v>
      </c>
      <c r="T606" t="s">
        <v>9262</v>
      </c>
      <c r="U606" t="s">
        <v>9300</v>
      </c>
      <c r="V606" t="str" cm="1">
        <f t="array" ref="V606">_xlfn.IFS(Hospital_Emergency_Room_Data[[#This Row],[Day]]&lt;=10,"Start(1-10)",Hospital_Emergency_Room_Data[[#This Row],[Day]]&lt;=20,"Middle(11-20)",Hospital_Emergency_Room_Data[[#This Row],[Day]]&gt;20,"End(21-30)")</f>
        <v>Middle(11-20)</v>
      </c>
    </row>
    <row r="607" spans="1:22">
      <c r="A607">
        <v>178030288</v>
      </c>
      <c r="B607" t="s">
        <v>628</v>
      </c>
      <c r="C607" s="1">
        <v>45182</v>
      </c>
      <c r="D607" t="str">
        <f>TEXT(Hospital_Emergency_Room_Data[[#This Row],[Patient Admission Date]],"mmm")</f>
        <v>Sep</v>
      </c>
      <c r="E607">
        <f>YEAR(Hospital_Emergency_Room_Data[[#This Row],[Patient Admission Date]])</f>
        <v>2023</v>
      </c>
      <c r="F607" s="2">
        <v>0.21597222222222223</v>
      </c>
      <c r="G607" s="8" t="str">
        <f>TEXT(Hospital_Emergency_Room_Data[[#This Row],[Patient Admission Date]],"dddd")</f>
        <v>Wednesday</v>
      </c>
      <c r="H607" t="s">
        <v>41</v>
      </c>
      <c r="I607">
        <v>73</v>
      </c>
      <c r="J607" s="5" t="s">
        <v>9222</v>
      </c>
      <c r="K607" t="s">
        <v>21</v>
      </c>
      <c r="L607" t="s">
        <v>36</v>
      </c>
      <c r="M607" t="s">
        <v>9209</v>
      </c>
      <c r="O607">
        <v>25</v>
      </c>
      <c r="P607" t="s">
        <v>9226</v>
      </c>
      <c r="Q607">
        <v>13</v>
      </c>
      <c r="R607">
        <v>5</v>
      </c>
      <c r="S607" t="s">
        <v>9258</v>
      </c>
      <c r="T607" t="s">
        <v>9265</v>
      </c>
      <c r="U607" t="s">
        <v>9282</v>
      </c>
      <c r="V607" t="str" cm="1">
        <f t="array" ref="V607">_xlfn.IFS(Hospital_Emergency_Room_Data[[#This Row],[Day]]&lt;=10,"Start(1-10)",Hospital_Emergency_Room_Data[[#This Row],[Day]]&lt;=20,"Middle(11-20)",Hospital_Emergency_Room_Data[[#This Row],[Day]]&gt;20,"End(21-30)")</f>
        <v>Middle(11-20)</v>
      </c>
    </row>
    <row r="608" spans="1:22">
      <c r="A608">
        <v>564645838</v>
      </c>
      <c r="B608" t="s">
        <v>629</v>
      </c>
      <c r="C608" s="1">
        <v>45554</v>
      </c>
      <c r="D608" t="str">
        <f>TEXT(Hospital_Emergency_Room_Data[[#This Row],[Patient Admission Date]],"mmm")</f>
        <v>Sep</v>
      </c>
      <c r="E608">
        <f>YEAR(Hospital_Emergency_Room_Data[[#This Row],[Patient Admission Date]])</f>
        <v>2024</v>
      </c>
      <c r="F608" s="2">
        <v>0.19444444444444445</v>
      </c>
      <c r="G608" s="8" t="str">
        <f>TEXT(Hospital_Emergency_Room_Data[[#This Row],[Patient Admission Date]],"dddd")</f>
        <v>Thursday</v>
      </c>
      <c r="H608" t="s">
        <v>41</v>
      </c>
      <c r="I608">
        <v>40</v>
      </c>
      <c r="J608" s="5" t="s">
        <v>9223</v>
      </c>
      <c r="K608" t="s">
        <v>18</v>
      </c>
      <c r="L608" t="s">
        <v>9281</v>
      </c>
      <c r="M608" t="s">
        <v>9210</v>
      </c>
      <c r="O608">
        <v>44</v>
      </c>
      <c r="P608" t="s">
        <v>9225</v>
      </c>
      <c r="Q608">
        <v>19</v>
      </c>
      <c r="R608">
        <v>4</v>
      </c>
      <c r="S608" t="s">
        <v>9258</v>
      </c>
      <c r="T608" t="s">
        <v>9262</v>
      </c>
      <c r="U608" t="s">
        <v>9300</v>
      </c>
      <c r="V608" t="str" cm="1">
        <f t="array" ref="V608">_xlfn.IFS(Hospital_Emergency_Room_Data[[#This Row],[Day]]&lt;=10,"Start(1-10)",Hospital_Emergency_Room_Data[[#This Row],[Day]]&lt;=20,"Middle(11-20)",Hospital_Emergency_Room_Data[[#This Row],[Day]]&gt;20,"End(21-30)")</f>
        <v>Middle(11-20)</v>
      </c>
    </row>
    <row r="609" spans="1:22">
      <c r="A609">
        <v>423958777</v>
      </c>
      <c r="B609" t="s">
        <v>630</v>
      </c>
      <c r="C609" s="1">
        <v>45337</v>
      </c>
      <c r="D609" t="str">
        <f>TEXT(Hospital_Emergency_Room_Data[[#This Row],[Patient Admission Date]],"mmm")</f>
        <v>Feb</v>
      </c>
      <c r="E609">
        <f>YEAR(Hospital_Emergency_Room_Data[[#This Row],[Patient Admission Date]])</f>
        <v>2024</v>
      </c>
      <c r="F609" s="2">
        <v>0.56874999999999998</v>
      </c>
      <c r="G609" s="8" t="str">
        <f>TEXT(Hospital_Emergency_Room_Data[[#This Row],[Patient Admission Date]],"dddd")</f>
        <v>Thursday</v>
      </c>
      <c r="H609" t="s">
        <v>41</v>
      </c>
      <c r="I609">
        <v>28</v>
      </c>
      <c r="J609" s="5" t="s">
        <v>9220</v>
      </c>
      <c r="K609" t="s">
        <v>12</v>
      </c>
      <c r="L609" t="s">
        <v>13</v>
      </c>
      <c r="M609" t="s">
        <v>9210</v>
      </c>
      <c r="O609">
        <v>52</v>
      </c>
      <c r="P609" t="s">
        <v>9225</v>
      </c>
      <c r="Q609">
        <v>15</v>
      </c>
      <c r="R609">
        <v>13</v>
      </c>
      <c r="S609" t="s">
        <v>9257</v>
      </c>
      <c r="T609" t="s">
        <v>9262</v>
      </c>
      <c r="U609" t="s">
        <v>9283</v>
      </c>
      <c r="V609" t="str" cm="1">
        <f t="array" ref="V609">_xlfn.IFS(Hospital_Emergency_Room_Data[[#This Row],[Day]]&lt;=10,"Start(1-10)",Hospital_Emergency_Room_Data[[#This Row],[Day]]&lt;=20,"Middle(11-20)",Hospital_Emergency_Room_Data[[#This Row],[Day]]&gt;20,"End(21-30)")</f>
        <v>Middle(11-20)</v>
      </c>
    </row>
    <row r="610" spans="1:22">
      <c r="A610">
        <v>879965283</v>
      </c>
      <c r="B610" t="s">
        <v>631</v>
      </c>
      <c r="C610" s="1">
        <v>45546</v>
      </c>
      <c r="D610" t="str">
        <f>TEXT(Hospital_Emergency_Room_Data[[#This Row],[Patient Admission Date]],"mmm")</f>
        <v>Sep</v>
      </c>
      <c r="E610">
        <f>YEAR(Hospital_Emergency_Room_Data[[#This Row],[Patient Admission Date]])</f>
        <v>2024</v>
      </c>
      <c r="F610" s="2">
        <v>0.55972222222222223</v>
      </c>
      <c r="G610" s="8" t="str">
        <f>TEXT(Hospital_Emergency_Room_Data[[#This Row],[Patient Admission Date]],"dddd")</f>
        <v>Wednesday</v>
      </c>
      <c r="H610" t="s">
        <v>41</v>
      </c>
      <c r="I610">
        <v>69</v>
      </c>
      <c r="J610" s="5" t="s">
        <v>9217</v>
      </c>
      <c r="K610" t="s">
        <v>21</v>
      </c>
      <c r="L610" t="s">
        <v>9281</v>
      </c>
      <c r="M610" t="s">
        <v>9210</v>
      </c>
      <c r="O610">
        <v>26</v>
      </c>
      <c r="P610" t="s">
        <v>9226</v>
      </c>
      <c r="Q610">
        <v>11</v>
      </c>
      <c r="R610">
        <v>13</v>
      </c>
      <c r="S610" t="s">
        <v>9257</v>
      </c>
      <c r="T610" t="s">
        <v>9265</v>
      </c>
      <c r="U610" t="s">
        <v>9282</v>
      </c>
      <c r="V610" t="str" cm="1">
        <f t="array" ref="V610">_xlfn.IFS(Hospital_Emergency_Room_Data[[#This Row],[Day]]&lt;=10,"Start(1-10)",Hospital_Emergency_Room_Data[[#This Row],[Day]]&lt;=20,"Middle(11-20)",Hospital_Emergency_Room_Data[[#This Row],[Day]]&gt;20,"End(21-30)")</f>
        <v>Middle(11-20)</v>
      </c>
    </row>
    <row r="611" spans="1:22">
      <c r="A611">
        <v>568652667</v>
      </c>
      <c r="B611" t="s">
        <v>632</v>
      </c>
      <c r="C611" s="1">
        <v>45093</v>
      </c>
      <c r="D611" t="str">
        <f>TEXT(Hospital_Emergency_Room_Data[[#This Row],[Patient Admission Date]],"mmm")</f>
        <v>Jun</v>
      </c>
      <c r="E611">
        <f>YEAR(Hospital_Emergency_Room_Data[[#This Row],[Patient Admission Date]])</f>
        <v>2023</v>
      </c>
      <c r="F611" s="2">
        <v>0.78819444444444442</v>
      </c>
      <c r="G611" s="8" t="str">
        <f>TEXT(Hospital_Emergency_Room_Data[[#This Row],[Patient Admission Date]],"dddd")</f>
        <v>Friday</v>
      </c>
      <c r="H611" t="s">
        <v>9208</v>
      </c>
      <c r="I611">
        <v>64</v>
      </c>
      <c r="J611" s="5" t="s">
        <v>9217</v>
      </c>
      <c r="K611" t="s">
        <v>18</v>
      </c>
      <c r="L611" t="s">
        <v>9281</v>
      </c>
      <c r="M611" t="s">
        <v>9210</v>
      </c>
      <c r="O611">
        <v>50</v>
      </c>
      <c r="P611" t="s">
        <v>9225</v>
      </c>
      <c r="Q611">
        <v>16</v>
      </c>
      <c r="R611">
        <v>18</v>
      </c>
      <c r="S611" t="s">
        <v>9256</v>
      </c>
      <c r="T611" t="s">
        <v>9262</v>
      </c>
      <c r="U611" t="s">
        <v>9283</v>
      </c>
      <c r="V611" t="str" cm="1">
        <f t="array" ref="V611">_xlfn.IFS(Hospital_Emergency_Room_Data[[#This Row],[Day]]&lt;=10,"Start(1-10)",Hospital_Emergency_Room_Data[[#This Row],[Day]]&lt;=20,"Middle(11-20)",Hospital_Emergency_Room_Data[[#This Row],[Day]]&gt;20,"End(21-30)")</f>
        <v>Middle(11-20)</v>
      </c>
    </row>
    <row r="612" spans="1:22">
      <c r="A612">
        <v>282267682</v>
      </c>
      <c r="B612" t="s">
        <v>633</v>
      </c>
      <c r="C612" s="1">
        <v>45396</v>
      </c>
      <c r="D612" t="str">
        <f>TEXT(Hospital_Emergency_Room_Data[[#This Row],[Patient Admission Date]],"mmm")</f>
        <v>Apr</v>
      </c>
      <c r="E612">
        <f>YEAR(Hospital_Emergency_Room_Data[[#This Row],[Patient Admission Date]])</f>
        <v>2024</v>
      </c>
      <c r="F612" s="2">
        <v>0.54722222222222228</v>
      </c>
      <c r="G612" s="8" t="str">
        <f>TEXT(Hospital_Emergency_Room_Data[[#This Row],[Patient Admission Date]],"dddd")</f>
        <v>Sunday</v>
      </c>
      <c r="H612" t="s">
        <v>9208</v>
      </c>
      <c r="I612">
        <v>73</v>
      </c>
      <c r="J612" s="5" t="s">
        <v>9222</v>
      </c>
      <c r="K612" t="s">
        <v>12</v>
      </c>
      <c r="L612" t="s">
        <v>36</v>
      </c>
      <c r="M612" t="s">
        <v>9209</v>
      </c>
      <c r="N612">
        <v>5</v>
      </c>
      <c r="O612">
        <v>42</v>
      </c>
      <c r="P612" t="s">
        <v>9225</v>
      </c>
      <c r="Q612">
        <v>14</v>
      </c>
      <c r="R612">
        <v>13</v>
      </c>
      <c r="S612" t="s">
        <v>9257</v>
      </c>
      <c r="T612" t="s">
        <v>9265</v>
      </c>
      <c r="U612" t="s">
        <v>9300</v>
      </c>
      <c r="V612" t="str" cm="1">
        <f t="array" ref="V612">_xlfn.IFS(Hospital_Emergency_Room_Data[[#This Row],[Day]]&lt;=10,"Start(1-10)",Hospital_Emergency_Room_Data[[#This Row],[Day]]&lt;=20,"Middle(11-20)",Hospital_Emergency_Room_Data[[#This Row],[Day]]&gt;20,"End(21-30)")</f>
        <v>Middle(11-20)</v>
      </c>
    </row>
    <row r="613" spans="1:22">
      <c r="A613">
        <v>377049725</v>
      </c>
      <c r="B613" t="s">
        <v>634</v>
      </c>
      <c r="C613" s="1">
        <v>45327</v>
      </c>
      <c r="D613" t="str">
        <f>TEXT(Hospital_Emergency_Room_Data[[#This Row],[Patient Admission Date]],"mmm")</f>
        <v>Feb</v>
      </c>
      <c r="E613">
        <f>YEAR(Hospital_Emergency_Room_Data[[#This Row],[Patient Admission Date]])</f>
        <v>2024</v>
      </c>
      <c r="F613" s="2">
        <v>0.47569444444444442</v>
      </c>
      <c r="G613" s="8" t="str">
        <f>TEXT(Hospital_Emergency_Room_Data[[#This Row],[Patient Admission Date]],"dddd")</f>
        <v>Monday</v>
      </c>
      <c r="H613" t="s">
        <v>9208</v>
      </c>
      <c r="I613">
        <v>10</v>
      </c>
      <c r="J613" s="5" t="s">
        <v>9221</v>
      </c>
      <c r="K613" t="s">
        <v>10</v>
      </c>
      <c r="L613" t="s">
        <v>9281</v>
      </c>
      <c r="M613" t="s">
        <v>9209</v>
      </c>
      <c r="O613">
        <v>44</v>
      </c>
      <c r="P613" t="s">
        <v>9225</v>
      </c>
      <c r="Q613">
        <v>5</v>
      </c>
      <c r="R613">
        <v>11</v>
      </c>
      <c r="S613" t="s">
        <v>9255</v>
      </c>
      <c r="T613" t="s">
        <v>9263</v>
      </c>
      <c r="U613" t="s">
        <v>9300</v>
      </c>
      <c r="V613" t="str" cm="1">
        <f t="array" ref="V613">_xlfn.IFS(Hospital_Emergency_Room_Data[[#This Row],[Day]]&lt;=10,"Start(1-10)",Hospital_Emergency_Room_Data[[#This Row],[Day]]&lt;=20,"Middle(11-20)",Hospital_Emergency_Room_Data[[#This Row],[Day]]&gt;20,"End(21-30)")</f>
        <v>Start(1-10)</v>
      </c>
    </row>
    <row r="614" spans="1:22">
      <c r="A614">
        <v>368976319</v>
      </c>
      <c r="B614" t="s">
        <v>635</v>
      </c>
      <c r="C614" s="1">
        <v>45241</v>
      </c>
      <c r="D614" t="str">
        <f>TEXT(Hospital_Emergency_Room_Data[[#This Row],[Patient Admission Date]],"mmm")</f>
        <v>Nov</v>
      </c>
      <c r="E614">
        <f>YEAR(Hospital_Emergency_Room_Data[[#This Row],[Patient Admission Date]])</f>
        <v>2023</v>
      </c>
      <c r="F614" s="2">
        <v>0.76666666666666672</v>
      </c>
      <c r="G614" s="8" t="str">
        <f>TEXT(Hospital_Emergency_Room_Data[[#This Row],[Patient Admission Date]],"dddd")</f>
        <v>Saturday</v>
      </c>
      <c r="H614" t="s">
        <v>41</v>
      </c>
      <c r="I614">
        <v>61</v>
      </c>
      <c r="J614" s="5" t="s">
        <v>9217</v>
      </c>
      <c r="K614" t="s">
        <v>12</v>
      </c>
      <c r="L614" t="s">
        <v>9281</v>
      </c>
      <c r="M614" t="s">
        <v>9209</v>
      </c>
      <c r="O614">
        <v>24</v>
      </c>
      <c r="P614" t="s">
        <v>9226</v>
      </c>
      <c r="Q614">
        <v>11</v>
      </c>
      <c r="R614">
        <v>18</v>
      </c>
      <c r="S614" t="s">
        <v>9256</v>
      </c>
      <c r="T614" t="s">
        <v>9265</v>
      </c>
      <c r="U614" t="s">
        <v>9282</v>
      </c>
      <c r="V614" t="str" cm="1">
        <f t="array" ref="V614">_xlfn.IFS(Hospital_Emergency_Room_Data[[#This Row],[Day]]&lt;=10,"Start(1-10)",Hospital_Emergency_Room_Data[[#This Row],[Day]]&lt;=20,"Middle(11-20)",Hospital_Emergency_Room_Data[[#This Row],[Day]]&gt;20,"End(21-30)")</f>
        <v>Middle(11-20)</v>
      </c>
    </row>
    <row r="615" spans="1:22">
      <c r="A615">
        <v>226103804</v>
      </c>
      <c r="B615" t="s">
        <v>636</v>
      </c>
      <c r="C615" s="1">
        <v>45224</v>
      </c>
      <c r="D615" t="str">
        <f>TEXT(Hospital_Emergency_Room_Data[[#This Row],[Patient Admission Date]],"mmm")</f>
        <v>Oct</v>
      </c>
      <c r="E615">
        <f>YEAR(Hospital_Emergency_Room_Data[[#This Row],[Patient Admission Date]])</f>
        <v>2023</v>
      </c>
      <c r="F615" s="2">
        <v>0.36458333333333331</v>
      </c>
      <c r="G615" s="8" t="str">
        <f>TEXT(Hospital_Emergency_Room_Data[[#This Row],[Patient Admission Date]],"dddd")</f>
        <v>Wednesday</v>
      </c>
      <c r="H615" t="s">
        <v>9208</v>
      </c>
      <c r="I615">
        <v>39</v>
      </c>
      <c r="J615" s="5" t="s">
        <v>9223</v>
      </c>
      <c r="K615" t="s">
        <v>29</v>
      </c>
      <c r="L615" t="s">
        <v>36</v>
      </c>
      <c r="M615" t="s">
        <v>9210</v>
      </c>
      <c r="N615">
        <v>5</v>
      </c>
      <c r="O615">
        <v>45</v>
      </c>
      <c r="P615" t="s">
        <v>9225</v>
      </c>
      <c r="Q615">
        <v>25</v>
      </c>
      <c r="R615">
        <v>8</v>
      </c>
      <c r="S615" t="s">
        <v>9255</v>
      </c>
      <c r="T615" t="s">
        <v>9264</v>
      </c>
      <c r="U615" t="s">
        <v>9300</v>
      </c>
      <c r="V615" t="str" cm="1">
        <f t="array" ref="V615">_xlfn.IFS(Hospital_Emergency_Room_Data[[#This Row],[Day]]&lt;=10,"Start(1-10)",Hospital_Emergency_Room_Data[[#This Row],[Day]]&lt;=20,"Middle(11-20)",Hospital_Emergency_Room_Data[[#This Row],[Day]]&gt;20,"End(21-30)")</f>
        <v>End(21-30)</v>
      </c>
    </row>
    <row r="616" spans="1:22">
      <c r="A616">
        <v>370305916</v>
      </c>
      <c r="B616" t="s">
        <v>637</v>
      </c>
      <c r="C616" s="1">
        <v>45234</v>
      </c>
      <c r="D616" t="str">
        <f>TEXT(Hospital_Emergency_Room_Data[[#This Row],[Patient Admission Date]],"mmm")</f>
        <v>Nov</v>
      </c>
      <c r="E616">
        <f>YEAR(Hospital_Emergency_Room_Data[[#This Row],[Patient Admission Date]])</f>
        <v>2023</v>
      </c>
      <c r="F616" s="2">
        <v>0.22708333333333333</v>
      </c>
      <c r="G616" s="8" t="str">
        <f>TEXT(Hospital_Emergency_Room_Data[[#This Row],[Patient Admission Date]],"dddd")</f>
        <v>Saturday</v>
      </c>
      <c r="H616" t="s">
        <v>41</v>
      </c>
      <c r="I616">
        <v>63</v>
      </c>
      <c r="J616" s="5" t="s">
        <v>9217</v>
      </c>
      <c r="K616" t="s">
        <v>21</v>
      </c>
      <c r="L616" t="s">
        <v>9281</v>
      </c>
      <c r="M616" t="s">
        <v>9209</v>
      </c>
      <c r="O616">
        <v>10</v>
      </c>
      <c r="P616" t="s">
        <v>9226</v>
      </c>
      <c r="Q616">
        <v>4</v>
      </c>
      <c r="R616">
        <v>5</v>
      </c>
      <c r="S616" t="s">
        <v>9258</v>
      </c>
      <c r="T616" t="s">
        <v>9263</v>
      </c>
      <c r="U616" t="s">
        <v>9282</v>
      </c>
      <c r="V616" t="str" cm="1">
        <f t="array" ref="V616">_xlfn.IFS(Hospital_Emergency_Room_Data[[#This Row],[Day]]&lt;=10,"Start(1-10)",Hospital_Emergency_Room_Data[[#This Row],[Day]]&lt;=20,"Middle(11-20)",Hospital_Emergency_Room_Data[[#This Row],[Day]]&gt;20,"End(21-30)")</f>
        <v>Start(1-10)</v>
      </c>
    </row>
    <row r="617" spans="1:22">
      <c r="A617">
        <v>318964834</v>
      </c>
      <c r="B617" t="s">
        <v>638</v>
      </c>
      <c r="C617" s="1">
        <v>45492</v>
      </c>
      <c r="D617" t="str">
        <f>TEXT(Hospital_Emergency_Room_Data[[#This Row],[Patient Admission Date]],"mmm")</f>
        <v>Jul</v>
      </c>
      <c r="E617">
        <f>YEAR(Hospital_Emergency_Room_Data[[#This Row],[Patient Admission Date]])</f>
        <v>2024</v>
      </c>
      <c r="F617" s="2">
        <v>0.35</v>
      </c>
      <c r="G617" s="8" t="str">
        <f>TEXT(Hospital_Emergency_Room_Data[[#This Row],[Patient Admission Date]],"dddd")</f>
        <v>Friday</v>
      </c>
      <c r="H617" t="s">
        <v>41</v>
      </c>
      <c r="I617">
        <v>6</v>
      </c>
      <c r="J617" s="5" t="s">
        <v>9221</v>
      </c>
      <c r="K617" t="s">
        <v>8</v>
      </c>
      <c r="L617" t="s">
        <v>9281</v>
      </c>
      <c r="M617" t="s">
        <v>9210</v>
      </c>
      <c r="O617">
        <v>18</v>
      </c>
      <c r="P617" t="s">
        <v>9226</v>
      </c>
      <c r="Q617">
        <v>19</v>
      </c>
      <c r="R617">
        <v>8</v>
      </c>
      <c r="S617" t="s">
        <v>9255</v>
      </c>
      <c r="T617" t="s">
        <v>9262</v>
      </c>
      <c r="U617" t="s">
        <v>9282</v>
      </c>
      <c r="V617" t="str" cm="1">
        <f t="array" ref="V617">_xlfn.IFS(Hospital_Emergency_Room_Data[[#This Row],[Day]]&lt;=10,"Start(1-10)",Hospital_Emergency_Room_Data[[#This Row],[Day]]&lt;=20,"Middle(11-20)",Hospital_Emergency_Room_Data[[#This Row],[Day]]&gt;20,"End(21-30)")</f>
        <v>Middle(11-20)</v>
      </c>
    </row>
    <row r="618" spans="1:22">
      <c r="A618">
        <v>651400526</v>
      </c>
      <c r="B618" t="s">
        <v>639</v>
      </c>
      <c r="C618" s="1">
        <v>45286</v>
      </c>
      <c r="D618" t="str">
        <f>TEXT(Hospital_Emergency_Room_Data[[#This Row],[Patient Admission Date]],"mmm")</f>
        <v>Dec</v>
      </c>
      <c r="E618">
        <f>YEAR(Hospital_Emergency_Room_Data[[#This Row],[Patient Admission Date]])</f>
        <v>2023</v>
      </c>
      <c r="F618" s="2">
        <v>0.73472222222222228</v>
      </c>
      <c r="G618" s="8" t="str">
        <f>TEXT(Hospital_Emergency_Room_Data[[#This Row],[Patient Admission Date]],"dddd")</f>
        <v>Tuesday</v>
      </c>
      <c r="H618" t="s">
        <v>41</v>
      </c>
      <c r="I618">
        <v>4</v>
      </c>
      <c r="J618" s="5" t="s">
        <v>9218</v>
      </c>
      <c r="K618" t="s">
        <v>18</v>
      </c>
      <c r="L618" t="s">
        <v>9281</v>
      </c>
      <c r="M618" t="s">
        <v>9210</v>
      </c>
      <c r="O618">
        <v>59</v>
      </c>
      <c r="P618" t="s">
        <v>9225</v>
      </c>
      <c r="Q618">
        <v>26</v>
      </c>
      <c r="R618">
        <v>17</v>
      </c>
      <c r="S618" t="s">
        <v>9257</v>
      </c>
      <c r="T618" t="s">
        <v>9264</v>
      </c>
      <c r="U618" t="s">
        <v>9283</v>
      </c>
      <c r="V618" t="str" cm="1">
        <f t="array" ref="V618">_xlfn.IFS(Hospital_Emergency_Room_Data[[#This Row],[Day]]&lt;=10,"Start(1-10)",Hospital_Emergency_Room_Data[[#This Row],[Day]]&lt;=20,"Middle(11-20)",Hospital_Emergency_Room_Data[[#This Row],[Day]]&gt;20,"End(21-30)")</f>
        <v>End(21-30)</v>
      </c>
    </row>
    <row r="619" spans="1:22">
      <c r="A619">
        <v>735884353</v>
      </c>
      <c r="B619" t="s">
        <v>640</v>
      </c>
      <c r="C619" s="1">
        <v>45043</v>
      </c>
      <c r="D619" t="str">
        <f>TEXT(Hospital_Emergency_Room_Data[[#This Row],[Patient Admission Date]],"mmm")</f>
        <v>Apr</v>
      </c>
      <c r="E619">
        <f>YEAR(Hospital_Emergency_Room_Data[[#This Row],[Patient Admission Date]])</f>
        <v>2023</v>
      </c>
      <c r="F619" s="2">
        <v>0.37430555555555556</v>
      </c>
      <c r="G619" s="8" t="str">
        <f>TEXT(Hospital_Emergency_Room_Data[[#This Row],[Patient Admission Date]],"dddd")</f>
        <v>Thursday</v>
      </c>
      <c r="H619" t="s">
        <v>9208</v>
      </c>
      <c r="I619">
        <v>37</v>
      </c>
      <c r="J619" s="5" t="s">
        <v>9223</v>
      </c>
      <c r="K619" t="s">
        <v>8</v>
      </c>
      <c r="L619" t="s">
        <v>9281</v>
      </c>
      <c r="M619" t="s">
        <v>9209</v>
      </c>
      <c r="O619">
        <v>16</v>
      </c>
      <c r="P619" t="s">
        <v>9226</v>
      </c>
      <c r="Q619">
        <v>27</v>
      </c>
      <c r="R619">
        <v>8</v>
      </c>
      <c r="S619" t="s">
        <v>9255</v>
      </c>
      <c r="T619" t="s">
        <v>9264</v>
      </c>
      <c r="U619" t="s">
        <v>9282</v>
      </c>
      <c r="V619" t="str" cm="1">
        <f t="array" ref="V619">_xlfn.IFS(Hospital_Emergency_Room_Data[[#This Row],[Day]]&lt;=10,"Start(1-10)",Hospital_Emergency_Room_Data[[#This Row],[Day]]&lt;=20,"Middle(11-20)",Hospital_Emergency_Room_Data[[#This Row],[Day]]&gt;20,"End(21-30)")</f>
        <v>End(21-30)</v>
      </c>
    </row>
    <row r="620" spans="1:22">
      <c r="A620">
        <v>688626860</v>
      </c>
      <c r="B620" t="s">
        <v>641</v>
      </c>
      <c r="C620" s="1">
        <v>45300</v>
      </c>
      <c r="D620" t="str">
        <f>TEXT(Hospital_Emergency_Room_Data[[#This Row],[Patient Admission Date]],"mmm")</f>
        <v>Jan</v>
      </c>
      <c r="E620">
        <f>YEAR(Hospital_Emergency_Room_Data[[#This Row],[Patient Admission Date]])</f>
        <v>2024</v>
      </c>
      <c r="F620" s="2">
        <v>0.5493055555555556</v>
      </c>
      <c r="G620" s="8" t="str">
        <f>TEXT(Hospital_Emergency_Room_Data[[#This Row],[Patient Admission Date]],"dddd")</f>
        <v>Tuesday</v>
      </c>
      <c r="H620" t="s">
        <v>41</v>
      </c>
      <c r="I620">
        <v>27</v>
      </c>
      <c r="J620" s="5" t="s">
        <v>9220</v>
      </c>
      <c r="K620" t="s">
        <v>10</v>
      </c>
      <c r="L620" t="s">
        <v>9281</v>
      </c>
      <c r="M620" t="s">
        <v>9210</v>
      </c>
      <c r="O620">
        <v>38</v>
      </c>
      <c r="P620" t="s">
        <v>9225</v>
      </c>
      <c r="Q620">
        <v>9</v>
      </c>
      <c r="R620">
        <v>13</v>
      </c>
      <c r="S620" t="s">
        <v>9257</v>
      </c>
      <c r="T620" t="s">
        <v>9265</v>
      </c>
      <c r="U620" t="s">
        <v>9300</v>
      </c>
      <c r="V620" t="str" cm="1">
        <f t="array" ref="V620">_xlfn.IFS(Hospital_Emergency_Room_Data[[#This Row],[Day]]&lt;=10,"Start(1-10)",Hospital_Emergency_Room_Data[[#This Row],[Day]]&lt;=20,"Middle(11-20)",Hospital_Emergency_Room_Data[[#This Row],[Day]]&gt;20,"End(21-30)")</f>
        <v>Start(1-10)</v>
      </c>
    </row>
    <row r="621" spans="1:22">
      <c r="A621">
        <v>291998598</v>
      </c>
      <c r="B621" t="s">
        <v>642</v>
      </c>
      <c r="C621" s="1">
        <v>45118</v>
      </c>
      <c r="D621" t="str">
        <f>TEXT(Hospital_Emergency_Room_Data[[#This Row],[Patient Admission Date]],"mmm")</f>
        <v>Jul</v>
      </c>
      <c r="E621">
        <f>YEAR(Hospital_Emergency_Room_Data[[#This Row],[Patient Admission Date]])</f>
        <v>2023</v>
      </c>
      <c r="F621" s="2">
        <v>0.95277777777777772</v>
      </c>
      <c r="G621" s="8" t="str">
        <f>TEXT(Hospital_Emergency_Room_Data[[#This Row],[Patient Admission Date]],"dddd")</f>
        <v>Tuesday</v>
      </c>
      <c r="H621" t="s">
        <v>9208</v>
      </c>
      <c r="I621">
        <v>11</v>
      </c>
      <c r="J621" s="5" t="s">
        <v>9221</v>
      </c>
      <c r="K621" t="s">
        <v>10</v>
      </c>
      <c r="L621" t="s">
        <v>96</v>
      </c>
      <c r="M621" t="s">
        <v>9209</v>
      </c>
      <c r="O621">
        <v>50</v>
      </c>
      <c r="P621" t="s">
        <v>9225</v>
      </c>
      <c r="Q621">
        <v>11</v>
      </c>
      <c r="R621">
        <v>22</v>
      </c>
      <c r="S621" t="s">
        <v>9256</v>
      </c>
      <c r="T621" t="s">
        <v>9265</v>
      </c>
      <c r="U621" t="s">
        <v>9283</v>
      </c>
      <c r="V621" t="str" cm="1">
        <f t="array" ref="V621">_xlfn.IFS(Hospital_Emergency_Room_Data[[#This Row],[Day]]&lt;=10,"Start(1-10)",Hospital_Emergency_Room_Data[[#This Row],[Day]]&lt;=20,"Middle(11-20)",Hospital_Emergency_Room_Data[[#This Row],[Day]]&gt;20,"End(21-30)")</f>
        <v>Middle(11-20)</v>
      </c>
    </row>
    <row r="622" spans="1:22">
      <c r="A622">
        <v>255922375</v>
      </c>
      <c r="B622" t="s">
        <v>643</v>
      </c>
      <c r="C622" s="1">
        <v>45096</v>
      </c>
      <c r="D622" t="str">
        <f>TEXT(Hospital_Emergency_Room_Data[[#This Row],[Patient Admission Date]],"mmm")</f>
        <v>Jun</v>
      </c>
      <c r="E622">
        <f>YEAR(Hospital_Emergency_Room_Data[[#This Row],[Patient Admission Date]])</f>
        <v>2023</v>
      </c>
      <c r="F622" s="2">
        <v>0.12916666666666668</v>
      </c>
      <c r="G622" s="8" t="str">
        <f>TEXT(Hospital_Emergency_Room_Data[[#This Row],[Patient Admission Date]],"dddd")</f>
        <v>Monday</v>
      </c>
      <c r="H622" t="s">
        <v>9208</v>
      </c>
      <c r="I622">
        <v>70</v>
      </c>
      <c r="J622" s="5" t="s">
        <v>9222</v>
      </c>
      <c r="K622" t="s">
        <v>18</v>
      </c>
      <c r="L622" t="s">
        <v>9281</v>
      </c>
      <c r="M622" t="s">
        <v>9210</v>
      </c>
      <c r="N622">
        <v>4</v>
      </c>
      <c r="O622">
        <v>17</v>
      </c>
      <c r="P622" t="s">
        <v>9226</v>
      </c>
      <c r="Q622">
        <v>19</v>
      </c>
      <c r="R622">
        <v>3</v>
      </c>
      <c r="S622" t="s">
        <v>9258</v>
      </c>
      <c r="T622" t="s">
        <v>9262</v>
      </c>
      <c r="U622" t="s">
        <v>9282</v>
      </c>
      <c r="V622" t="str" cm="1">
        <f t="array" ref="V622">_xlfn.IFS(Hospital_Emergency_Room_Data[[#This Row],[Day]]&lt;=10,"Start(1-10)",Hospital_Emergency_Room_Data[[#This Row],[Day]]&lt;=20,"Middle(11-20)",Hospital_Emergency_Room_Data[[#This Row],[Day]]&gt;20,"End(21-30)")</f>
        <v>Middle(11-20)</v>
      </c>
    </row>
    <row r="623" spans="1:22">
      <c r="A623">
        <v>721717824</v>
      </c>
      <c r="B623" t="s">
        <v>644</v>
      </c>
      <c r="C623" s="1">
        <v>45160</v>
      </c>
      <c r="D623" t="str">
        <f>TEXT(Hospital_Emergency_Room_Data[[#This Row],[Patient Admission Date]],"mmm")</f>
        <v>Aug</v>
      </c>
      <c r="E623">
        <f>YEAR(Hospital_Emergency_Room_Data[[#This Row],[Patient Admission Date]])</f>
        <v>2023</v>
      </c>
      <c r="F623" s="2">
        <v>0.27291666666666664</v>
      </c>
      <c r="G623" s="8" t="str">
        <f>TEXT(Hospital_Emergency_Room_Data[[#This Row],[Patient Admission Date]],"dddd")</f>
        <v>Tuesday</v>
      </c>
      <c r="H623" t="s">
        <v>41</v>
      </c>
      <c r="I623">
        <v>31</v>
      </c>
      <c r="J623" s="5" t="s">
        <v>9223</v>
      </c>
      <c r="K623" t="s">
        <v>21</v>
      </c>
      <c r="L623" t="s">
        <v>9281</v>
      </c>
      <c r="M623" t="s">
        <v>9209</v>
      </c>
      <c r="O623">
        <v>34</v>
      </c>
      <c r="P623" t="s">
        <v>9225</v>
      </c>
      <c r="Q623">
        <v>22</v>
      </c>
      <c r="R623">
        <v>6</v>
      </c>
      <c r="S623" t="s">
        <v>9255</v>
      </c>
      <c r="T623" t="s">
        <v>9264</v>
      </c>
      <c r="U623" t="s">
        <v>9300</v>
      </c>
      <c r="V623" t="str" cm="1">
        <f t="array" ref="V623">_xlfn.IFS(Hospital_Emergency_Room_Data[[#This Row],[Day]]&lt;=10,"Start(1-10)",Hospital_Emergency_Room_Data[[#This Row],[Day]]&lt;=20,"Middle(11-20)",Hospital_Emergency_Room_Data[[#This Row],[Day]]&gt;20,"End(21-30)")</f>
        <v>End(21-30)</v>
      </c>
    </row>
    <row r="624" spans="1:22">
      <c r="A624">
        <v>233130126</v>
      </c>
      <c r="B624" t="s">
        <v>645</v>
      </c>
      <c r="C624" s="1">
        <v>45379</v>
      </c>
      <c r="D624" t="str">
        <f>TEXT(Hospital_Emergency_Room_Data[[#This Row],[Patient Admission Date]],"mmm")</f>
        <v>Mar</v>
      </c>
      <c r="E624">
        <f>YEAR(Hospital_Emergency_Room_Data[[#This Row],[Patient Admission Date]])</f>
        <v>2024</v>
      </c>
      <c r="F624" s="2">
        <v>0.79652777777777772</v>
      </c>
      <c r="G624" s="8" t="str">
        <f>TEXT(Hospital_Emergency_Room_Data[[#This Row],[Patient Admission Date]],"dddd")</f>
        <v>Thursday</v>
      </c>
      <c r="H624" t="s">
        <v>9208</v>
      </c>
      <c r="I624">
        <v>52</v>
      </c>
      <c r="J624" s="5" t="s">
        <v>9219</v>
      </c>
      <c r="K624" t="s">
        <v>12</v>
      </c>
      <c r="L624" t="s">
        <v>16</v>
      </c>
      <c r="M624" t="s">
        <v>9209</v>
      </c>
      <c r="O624">
        <v>12</v>
      </c>
      <c r="P624" t="s">
        <v>9226</v>
      </c>
      <c r="Q624">
        <v>28</v>
      </c>
      <c r="R624">
        <v>19</v>
      </c>
      <c r="S624" t="s">
        <v>9256</v>
      </c>
      <c r="T624" t="s">
        <v>9264</v>
      </c>
      <c r="U624" t="s">
        <v>9282</v>
      </c>
      <c r="V624" t="str" cm="1">
        <f t="array" ref="V624">_xlfn.IFS(Hospital_Emergency_Room_Data[[#This Row],[Day]]&lt;=10,"Start(1-10)",Hospital_Emergency_Room_Data[[#This Row],[Day]]&lt;=20,"Middle(11-20)",Hospital_Emergency_Room_Data[[#This Row],[Day]]&gt;20,"End(21-30)")</f>
        <v>End(21-30)</v>
      </c>
    </row>
    <row r="625" spans="1:22">
      <c r="A625">
        <v>468357714</v>
      </c>
      <c r="B625" t="s">
        <v>646</v>
      </c>
      <c r="C625" s="1">
        <v>45064</v>
      </c>
      <c r="D625" t="str">
        <f>TEXT(Hospital_Emergency_Room_Data[[#This Row],[Patient Admission Date]],"mmm")</f>
        <v>May</v>
      </c>
      <c r="E625">
        <f>YEAR(Hospital_Emergency_Room_Data[[#This Row],[Patient Admission Date]])</f>
        <v>2023</v>
      </c>
      <c r="F625" s="2">
        <v>0.1736111111111111</v>
      </c>
      <c r="G625" s="8" t="str">
        <f>TEXT(Hospital_Emergency_Room_Data[[#This Row],[Patient Admission Date]],"dddd")</f>
        <v>Thursday</v>
      </c>
      <c r="H625" t="s">
        <v>9208</v>
      </c>
      <c r="I625">
        <v>41</v>
      </c>
      <c r="J625" s="5" t="s">
        <v>9223</v>
      </c>
      <c r="K625" t="s">
        <v>21</v>
      </c>
      <c r="L625" t="s">
        <v>16</v>
      </c>
      <c r="M625" t="s">
        <v>9209</v>
      </c>
      <c r="O625">
        <v>46</v>
      </c>
      <c r="P625" t="s">
        <v>9225</v>
      </c>
      <c r="Q625">
        <v>18</v>
      </c>
      <c r="R625">
        <v>4</v>
      </c>
      <c r="S625" t="s">
        <v>9258</v>
      </c>
      <c r="T625" t="s">
        <v>9262</v>
      </c>
      <c r="U625" t="s">
        <v>9283</v>
      </c>
      <c r="V625" t="str" cm="1">
        <f t="array" ref="V625">_xlfn.IFS(Hospital_Emergency_Room_Data[[#This Row],[Day]]&lt;=10,"Start(1-10)",Hospital_Emergency_Room_Data[[#This Row],[Day]]&lt;=20,"Middle(11-20)",Hospital_Emergency_Room_Data[[#This Row],[Day]]&gt;20,"End(21-30)")</f>
        <v>Middle(11-20)</v>
      </c>
    </row>
    <row r="626" spans="1:22">
      <c r="A626">
        <v>774352604</v>
      </c>
      <c r="B626" t="s">
        <v>647</v>
      </c>
      <c r="C626" s="1">
        <v>45375</v>
      </c>
      <c r="D626" t="str">
        <f>TEXT(Hospital_Emergency_Room_Data[[#This Row],[Patient Admission Date]],"mmm")</f>
        <v>Mar</v>
      </c>
      <c r="E626">
        <f>YEAR(Hospital_Emergency_Room_Data[[#This Row],[Patient Admission Date]])</f>
        <v>2024</v>
      </c>
      <c r="F626" s="2">
        <v>0.49652777777777779</v>
      </c>
      <c r="G626" s="8" t="str">
        <f>TEXT(Hospital_Emergency_Room_Data[[#This Row],[Patient Admission Date]],"dddd")</f>
        <v>Sunday</v>
      </c>
      <c r="H626" t="s">
        <v>41</v>
      </c>
      <c r="I626">
        <v>25</v>
      </c>
      <c r="J626" s="5" t="s">
        <v>9220</v>
      </c>
      <c r="K626" t="s">
        <v>8</v>
      </c>
      <c r="L626" t="s">
        <v>9281</v>
      </c>
      <c r="M626" t="s">
        <v>9210</v>
      </c>
      <c r="O626">
        <v>25</v>
      </c>
      <c r="P626" t="s">
        <v>9226</v>
      </c>
      <c r="Q626">
        <v>24</v>
      </c>
      <c r="R626">
        <v>11</v>
      </c>
      <c r="S626" t="s">
        <v>9255</v>
      </c>
      <c r="T626" t="s">
        <v>9264</v>
      </c>
      <c r="U626" t="s">
        <v>9282</v>
      </c>
      <c r="V626" t="str" cm="1">
        <f t="array" ref="V626">_xlfn.IFS(Hospital_Emergency_Room_Data[[#This Row],[Day]]&lt;=10,"Start(1-10)",Hospital_Emergency_Room_Data[[#This Row],[Day]]&lt;=20,"Middle(11-20)",Hospital_Emergency_Room_Data[[#This Row],[Day]]&gt;20,"End(21-30)")</f>
        <v>End(21-30)</v>
      </c>
    </row>
    <row r="627" spans="1:22">
      <c r="A627">
        <v>787986577</v>
      </c>
      <c r="B627" t="s">
        <v>648</v>
      </c>
      <c r="C627" s="1">
        <v>45271</v>
      </c>
      <c r="D627" t="str">
        <f>TEXT(Hospital_Emergency_Room_Data[[#This Row],[Patient Admission Date]],"mmm")</f>
        <v>Dec</v>
      </c>
      <c r="E627">
        <f>YEAR(Hospital_Emergency_Room_Data[[#This Row],[Patient Admission Date]])</f>
        <v>2023</v>
      </c>
      <c r="F627" s="2">
        <v>0.56319444444444444</v>
      </c>
      <c r="G627" s="8" t="str">
        <f>TEXT(Hospital_Emergency_Room_Data[[#This Row],[Patient Admission Date]],"dddd")</f>
        <v>Monday</v>
      </c>
      <c r="H627" t="s">
        <v>9208</v>
      </c>
      <c r="I627">
        <v>59</v>
      </c>
      <c r="J627" s="5" t="s">
        <v>9219</v>
      </c>
      <c r="K627" t="s">
        <v>10</v>
      </c>
      <c r="L627" t="s">
        <v>13</v>
      </c>
      <c r="M627" t="s">
        <v>9210</v>
      </c>
      <c r="O627">
        <v>15</v>
      </c>
      <c r="P627" t="s">
        <v>9226</v>
      </c>
      <c r="Q627">
        <v>11</v>
      </c>
      <c r="R627">
        <v>13</v>
      </c>
      <c r="S627" t="s">
        <v>9257</v>
      </c>
      <c r="T627" t="s">
        <v>9265</v>
      </c>
      <c r="U627" t="s">
        <v>9282</v>
      </c>
      <c r="V627" t="str" cm="1">
        <f t="array" ref="V627">_xlfn.IFS(Hospital_Emergency_Room_Data[[#This Row],[Day]]&lt;=10,"Start(1-10)",Hospital_Emergency_Room_Data[[#This Row],[Day]]&lt;=20,"Middle(11-20)",Hospital_Emergency_Room_Data[[#This Row],[Day]]&gt;20,"End(21-30)")</f>
        <v>Middle(11-20)</v>
      </c>
    </row>
    <row r="628" spans="1:22">
      <c r="A628">
        <v>344087920</v>
      </c>
      <c r="B628" t="s">
        <v>649</v>
      </c>
      <c r="C628" s="1">
        <v>45196</v>
      </c>
      <c r="D628" t="str">
        <f>TEXT(Hospital_Emergency_Room_Data[[#This Row],[Patient Admission Date]],"mmm")</f>
        <v>Sep</v>
      </c>
      <c r="E628">
        <f>YEAR(Hospital_Emergency_Room_Data[[#This Row],[Patient Admission Date]])</f>
        <v>2023</v>
      </c>
      <c r="F628" s="2">
        <v>0.79652777777777772</v>
      </c>
      <c r="G628" s="8" t="str">
        <f>TEXT(Hospital_Emergency_Room_Data[[#This Row],[Patient Admission Date]],"dddd")</f>
        <v>Wednesday</v>
      </c>
      <c r="H628" t="s">
        <v>41</v>
      </c>
      <c r="I628">
        <v>48</v>
      </c>
      <c r="J628" s="5" t="s">
        <v>9219</v>
      </c>
      <c r="K628" t="s">
        <v>12</v>
      </c>
      <c r="L628" t="s">
        <v>36</v>
      </c>
      <c r="M628" t="s">
        <v>9209</v>
      </c>
      <c r="O628">
        <v>34</v>
      </c>
      <c r="P628" t="s">
        <v>9225</v>
      </c>
      <c r="Q628">
        <v>27</v>
      </c>
      <c r="R628">
        <v>19</v>
      </c>
      <c r="S628" t="s">
        <v>9256</v>
      </c>
      <c r="T628" t="s">
        <v>9264</v>
      </c>
      <c r="U628" t="s">
        <v>9300</v>
      </c>
      <c r="V628" t="str" cm="1">
        <f t="array" ref="V628">_xlfn.IFS(Hospital_Emergency_Room_Data[[#This Row],[Day]]&lt;=10,"Start(1-10)",Hospital_Emergency_Room_Data[[#This Row],[Day]]&lt;=20,"Middle(11-20)",Hospital_Emergency_Room_Data[[#This Row],[Day]]&gt;20,"End(21-30)")</f>
        <v>End(21-30)</v>
      </c>
    </row>
    <row r="629" spans="1:22">
      <c r="A629">
        <v>454881988</v>
      </c>
      <c r="B629" t="s">
        <v>650</v>
      </c>
      <c r="C629" s="1">
        <v>45569</v>
      </c>
      <c r="D629" t="str">
        <f>TEXT(Hospital_Emergency_Room_Data[[#This Row],[Patient Admission Date]],"mmm")</f>
        <v>Oct</v>
      </c>
      <c r="E629">
        <f>YEAR(Hospital_Emergency_Room_Data[[#This Row],[Patient Admission Date]])</f>
        <v>2024</v>
      </c>
      <c r="F629" s="2">
        <v>0.91041666666666665</v>
      </c>
      <c r="G629" s="8" t="str">
        <f>TEXT(Hospital_Emergency_Room_Data[[#This Row],[Patient Admission Date]],"dddd")</f>
        <v>Friday</v>
      </c>
      <c r="H629" t="s">
        <v>9208</v>
      </c>
      <c r="I629">
        <v>5</v>
      </c>
      <c r="J629" s="5" t="s">
        <v>9221</v>
      </c>
      <c r="K629" t="s">
        <v>8</v>
      </c>
      <c r="L629" t="s">
        <v>9281</v>
      </c>
      <c r="M629" t="s">
        <v>9209</v>
      </c>
      <c r="O629">
        <v>27</v>
      </c>
      <c r="P629" t="s">
        <v>9226</v>
      </c>
      <c r="Q629">
        <v>4</v>
      </c>
      <c r="R629">
        <v>21</v>
      </c>
      <c r="S629" t="s">
        <v>9256</v>
      </c>
      <c r="T629" t="s">
        <v>9263</v>
      </c>
      <c r="U629" t="s">
        <v>9282</v>
      </c>
      <c r="V629" t="str" cm="1">
        <f t="array" ref="V629">_xlfn.IFS(Hospital_Emergency_Room_Data[[#This Row],[Day]]&lt;=10,"Start(1-10)",Hospital_Emergency_Room_Data[[#This Row],[Day]]&lt;=20,"Middle(11-20)",Hospital_Emergency_Room_Data[[#This Row],[Day]]&gt;20,"End(21-30)")</f>
        <v>Start(1-10)</v>
      </c>
    </row>
    <row r="630" spans="1:22">
      <c r="A630">
        <v>632408703</v>
      </c>
      <c r="B630" t="s">
        <v>651</v>
      </c>
      <c r="C630" s="1">
        <v>45447</v>
      </c>
      <c r="D630" t="str">
        <f>TEXT(Hospital_Emergency_Room_Data[[#This Row],[Patient Admission Date]],"mmm")</f>
        <v>Jun</v>
      </c>
      <c r="E630">
        <f>YEAR(Hospital_Emergency_Room_Data[[#This Row],[Patient Admission Date]])</f>
        <v>2024</v>
      </c>
      <c r="F630" s="2">
        <v>0.18680555555555556</v>
      </c>
      <c r="G630" s="8" t="str">
        <f>TEXT(Hospital_Emergency_Room_Data[[#This Row],[Patient Admission Date]],"dddd")</f>
        <v>Tuesday</v>
      </c>
      <c r="H630" t="s">
        <v>9208</v>
      </c>
      <c r="I630">
        <v>37</v>
      </c>
      <c r="J630" s="5" t="s">
        <v>9223</v>
      </c>
      <c r="K630" t="s">
        <v>29</v>
      </c>
      <c r="L630" t="s">
        <v>9281</v>
      </c>
      <c r="M630" t="s">
        <v>9210</v>
      </c>
      <c r="O630">
        <v>54</v>
      </c>
      <c r="P630" t="s">
        <v>9225</v>
      </c>
      <c r="Q630">
        <v>4</v>
      </c>
      <c r="R630">
        <v>4</v>
      </c>
      <c r="S630" t="s">
        <v>9258</v>
      </c>
      <c r="T630" t="s">
        <v>9263</v>
      </c>
      <c r="U630" t="s">
        <v>9283</v>
      </c>
      <c r="V630" t="str" cm="1">
        <f t="array" ref="V630">_xlfn.IFS(Hospital_Emergency_Room_Data[[#This Row],[Day]]&lt;=10,"Start(1-10)",Hospital_Emergency_Room_Data[[#This Row],[Day]]&lt;=20,"Middle(11-20)",Hospital_Emergency_Room_Data[[#This Row],[Day]]&gt;20,"End(21-30)")</f>
        <v>Start(1-10)</v>
      </c>
    </row>
    <row r="631" spans="1:22">
      <c r="A631">
        <v>784617194</v>
      </c>
      <c r="B631" t="s">
        <v>652</v>
      </c>
      <c r="C631" s="1">
        <v>45159</v>
      </c>
      <c r="D631" t="str">
        <f>TEXT(Hospital_Emergency_Room_Data[[#This Row],[Patient Admission Date]],"mmm")</f>
        <v>Aug</v>
      </c>
      <c r="E631">
        <f>YEAR(Hospital_Emergency_Room_Data[[#This Row],[Patient Admission Date]])</f>
        <v>2023</v>
      </c>
      <c r="F631" s="2">
        <v>9.930555555555555E-2</v>
      </c>
      <c r="G631" s="8" t="str">
        <f>TEXT(Hospital_Emergency_Room_Data[[#This Row],[Patient Admission Date]],"dddd")</f>
        <v>Monday</v>
      </c>
      <c r="H631" t="s">
        <v>41</v>
      </c>
      <c r="I631">
        <v>17</v>
      </c>
      <c r="J631" s="5" t="s">
        <v>9220</v>
      </c>
      <c r="K631" t="s">
        <v>29</v>
      </c>
      <c r="L631" t="s">
        <v>9281</v>
      </c>
      <c r="M631" t="s">
        <v>9210</v>
      </c>
      <c r="O631">
        <v>23</v>
      </c>
      <c r="P631" t="s">
        <v>9226</v>
      </c>
      <c r="Q631">
        <v>21</v>
      </c>
      <c r="R631">
        <v>2</v>
      </c>
      <c r="S631" t="s">
        <v>9258</v>
      </c>
      <c r="T631" t="s">
        <v>9262</v>
      </c>
      <c r="U631" t="s">
        <v>9282</v>
      </c>
      <c r="V631" t="str" cm="1">
        <f t="array" ref="V631">_xlfn.IFS(Hospital_Emergency_Room_Data[[#This Row],[Day]]&lt;=10,"Start(1-10)",Hospital_Emergency_Room_Data[[#This Row],[Day]]&lt;=20,"Middle(11-20)",Hospital_Emergency_Room_Data[[#This Row],[Day]]&gt;20,"End(21-30)")</f>
        <v>End(21-30)</v>
      </c>
    </row>
    <row r="632" spans="1:22">
      <c r="A632">
        <v>370025695</v>
      </c>
      <c r="B632" t="s">
        <v>653</v>
      </c>
      <c r="C632" s="1">
        <v>45123</v>
      </c>
      <c r="D632" t="str">
        <f>TEXT(Hospital_Emergency_Room_Data[[#This Row],[Patient Admission Date]],"mmm")</f>
        <v>Jul</v>
      </c>
      <c r="E632">
        <f>YEAR(Hospital_Emergency_Room_Data[[#This Row],[Patient Admission Date]])</f>
        <v>2023</v>
      </c>
      <c r="F632" s="2">
        <v>0.12916666666666668</v>
      </c>
      <c r="G632" s="8" t="str">
        <f>TEXT(Hospital_Emergency_Room_Data[[#This Row],[Patient Admission Date]],"dddd")</f>
        <v>Sunday</v>
      </c>
      <c r="H632" t="s">
        <v>9208</v>
      </c>
      <c r="I632">
        <v>39</v>
      </c>
      <c r="J632" s="5" t="s">
        <v>9223</v>
      </c>
      <c r="K632" t="s">
        <v>32</v>
      </c>
      <c r="L632" t="s">
        <v>9281</v>
      </c>
      <c r="M632" t="s">
        <v>9209</v>
      </c>
      <c r="O632">
        <v>31</v>
      </c>
      <c r="P632" t="s">
        <v>9225</v>
      </c>
      <c r="Q632">
        <v>16</v>
      </c>
      <c r="R632">
        <v>3</v>
      </c>
      <c r="S632" t="s">
        <v>9258</v>
      </c>
      <c r="T632" t="s">
        <v>9262</v>
      </c>
      <c r="U632" t="s">
        <v>9300</v>
      </c>
      <c r="V632" t="str" cm="1">
        <f t="array" ref="V632">_xlfn.IFS(Hospital_Emergency_Room_Data[[#This Row],[Day]]&lt;=10,"Start(1-10)",Hospital_Emergency_Room_Data[[#This Row],[Day]]&lt;=20,"Middle(11-20)",Hospital_Emergency_Room_Data[[#This Row],[Day]]&gt;20,"End(21-30)")</f>
        <v>Middle(11-20)</v>
      </c>
    </row>
    <row r="633" spans="1:22">
      <c r="A633">
        <v>609516263</v>
      </c>
      <c r="B633" t="s">
        <v>654</v>
      </c>
      <c r="C633" s="1">
        <v>45354</v>
      </c>
      <c r="D633" t="str">
        <f>TEXT(Hospital_Emergency_Room_Data[[#This Row],[Patient Admission Date]],"mmm")</f>
        <v>Mar</v>
      </c>
      <c r="E633">
        <f>YEAR(Hospital_Emergency_Room_Data[[#This Row],[Patient Admission Date]])</f>
        <v>2024</v>
      </c>
      <c r="F633" s="2">
        <v>0.31111111111111112</v>
      </c>
      <c r="G633" s="8" t="str">
        <f>TEXT(Hospital_Emergency_Room_Data[[#This Row],[Patient Admission Date]],"dddd")</f>
        <v>Sunday</v>
      </c>
      <c r="H633" t="s">
        <v>41</v>
      </c>
      <c r="I633">
        <v>14</v>
      </c>
      <c r="J633" s="5" t="s">
        <v>9221</v>
      </c>
      <c r="K633" t="s">
        <v>12</v>
      </c>
      <c r="L633" t="s">
        <v>9281</v>
      </c>
      <c r="M633" t="s">
        <v>9210</v>
      </c>
      <c r="O633">
        <v>60</v>
      </c>
      <c r="P633" t="s">
        <v>9225</v>
      </c>
      <c r="Q633">
        <v>3</v>
      </c>
      <c r="R633">
        <v>7</v>
      </c>
      <c r="S633" t="s">
        <v>9255</v>
      </c>
      <c r="T633" t="s">
        <v>9263</v>
      </c>
      <c r="U633" t="s">
        <v>9283</v>
      </c>
      <c r="V633" t="str" cm="1">
        <f t="array" ref="V633">_xlfn.IFS(Hospital_Emergency_Room_Data[[#This Row],[Day]]&lt;=10,"Start(1-10)",Hospital_Emergency_Room_Data[[#This Row],[Day]]&lt;=20,"Middle(11-20)",Hospital_Emergency_Room_Data[[#This Row],[Day]]&gt;20,"End(21-30)")</f>
        <v>Start(1-10)</v>
      </c>
    </row>
    <row r="634" spans="1:22">
      <c r="A634">
        <v>644581558</v>
      </c>
      <c r="B634" t="s">
        <v>655</v>
      </c>
      <c r="C634" s="1">
        <v>45258</v>
      </c>
      <c r="D634" t="str">
        <f>TEXT(Hospital_Emergency_Room_Data[[#This Row],[Patient Admission Date]],"mmm")</f>
        <v>Nov</v>
      </c>
      <c r="E634">
        <f>YEAR(Hospital_Emergency_Room_Data[[#This Row],[Patient Admission Date]])</f>
        <v>2023</v>
      </c>
      <c r="F634" s="2">
        <v>0.79027777777777775</v>
      </c>
      <c r="G634" s="8" t="str">
        <f>TEXT(Hospital_Emergency_Room_Data[[#This Row],[Patient Admission Date]],"dddd")</f>
        <v>Tuesday</v>
      </c>
      <c r="H634" t="s">
        <v>41</v>
      </c>
      <c r="I634">
        <v>44</v>
      </c>
      <c r="J634" s="5" t="s">
        <v>9223</v>
      </c>
      <c r="K634" t="s">
        <v>12</v>
      </c>
      <c r="L634" t="s">
        <v>36</v>
      </c>
      <c r="M634" t="s">
        <v>9209</v>
      </c>
      <c r="O634">
        <v>44</v>
      </c>
      <c r="P634" t="s">
        <v>9225</v>
      </c>
      <c r="Q634">
        <v>28</v>
      </c>
      <c r="R634">
        <v>18</v>
      </c>
      <c r="S634" t="s">
        <v>9256</v>
      </c>
      <c r="T634" t="s">
        <v>9264</v>
      </c>
      <c r="U634" t="s">
        <v>9300</v>
      </c>
      <c r="V634" t="str" cm="1">
        <f t="array" ref="V634">_xlfn.IFS(Hospital_Emergency_Room_Data[[#This Row],[Day]]&lt;=10,"Start(1-10)",Hospital_Emergency_Room_Data[[#This Row],[Day]]&lt;=20,"Middle(11-20)",Hospital_Emergency_Room_Data[[#This Row],[Day]]&gt;20,"End(21-30)")</f>
        <v>End(21-30)</v>
      </c>
    </row>
    <row r="635" spans="1:22">
      <c r="A635">
        <v>258606957</v>
      </c>
      <c r="B635" t="s">
        <v>656</v>
      </c>
      <c r="C635" s="1">
        <v>45233</v>
      </c>
      <c r="D635" t="str">
        <f>TEXT(Hospital_Emergency_Room_Data[[#This Row],[Patient Admission Date]],"mmm")</f>
        <v>Nov</v>
      </c>
      <c r="E635">
        <f>YEAR(Hospital_Emergency_Room_Data[[#This Row],[Patient Admission Date]])</f>
        <v>2023</v>
      </c>
      <c r="F635" s="2">
        <v>0.65555555555555556</v>
      </c>
      <c r="G635" s="8" t="str">
        <f>TEXT(Hospital_Emergency_Room_Data[[#This Row],[Patient Admission Date]],"dddd")</f>
        <v>Friday</v>
      </c>
      <c r="H635" t="s">
        <v>41</v>
      </c>
      <c r="I635">
        <v>20</v>
      </c>
      <c r="J635" s="5" t="s">
        <v>9220</v>
      </c>
      <c r="K635" t="s">
        <v>21</v>
      </c>
      <c r="L635" t="s">
        <v>13</v>
      </c>
      <c r="M635" t="s">
        <v>9209</v>
      </c>
      <c r="N635">
        <v>1</v>
      </c>
      <c r="O635">
        <v>21</v>
      </c>
      <c r="P635" t="s">
        <v>9226</v>
      </c>
      <c r="Q635">
        <v>3</v>
      </c>
      <c r="R635">
        <v>15</v>
      </c>
      <c r="S635" t="s">
        <v>9257</v>
      </c>
      <c r="T635" t="s">
        <v>9263</v>
      </c>
      <c r="U635" t="s">
        <v>9282</v>
      </c>
      <c r="V635" t="str" cm="1">
        <f t="array" ref="V635">_xlfn.IFS(Hospital_Emergency_Room_Data[[#This Row],[Day]]&lt;=10,"Start(1-10)",Hospital_Emergency_Room_Data[[#This Row],[Day]]&lt;=20,"Middle(11-20)",Hospital_Emergency_Room_Data[[#This Row],[Day]]&gt;20,"End(21-30)")</f>
        <v>Start(1-10)</v>
      </c>
    </row>
    <row r="636" spans="1:22">
      <c r="A636">
        <v>820203247</v>
      </c>
      <c r="B636" t="s">
        <v>657</v>
      </c>
      <c r="C636" s="1">
        <v>45260</v>
      </c>
      <c r="D636" t="str">
        <f>TEXT(Hospital_Emergency_Room_Data[[#This Row],[Patient Admission Date]],"mmm")</f>
        <v>Nov</v>
      </c>
      <c r="E636">
        <f>YEAR(Hospital_Emergency_Room_Data[[#This Row],[Patient Admission Date]])</f>
        <v>2023</v>
      </c>
      <c r="F636" s="2">
        <v>0.82013888888888886</v>
      </c>
      <c r="G636" s="8" t="str">
        <f>TEXT(Hospital_Emergency_Room_Data[[#This Row],[Patient Admission Date]],"dddd")</f>
        <v>Thursday</v>
      </c>
      <c r="H636" t="s">
        <v>9208</v>
      </c>
      <c r="I636">
        <v>77</v>
      </c>
      <c r="J636" s="5" t="s">
        <v>9222</v>
      </c>
      <c r="K636" t="s">
        <v>18</v>
      </c>
      <c r="L636" t="s">
        <v>9281</v>
      </c>
      <c r="M636" t="s">
        <v>9210</v>
      </c>
      <c r="N636">
        <v>7</v>
      </c>
      <c r="O636">
        <v>56</v>
      </c>
      <c r="P636" t="s">
        <v>9225</v>
      </c>
      <c r="Q636">
        <v>30</v>
      </c>
      <c r="R636">
        <v>19</v>
      </c>
      <c r="S636" t="s">
        <v>9256</v>
      </c>
      <c r="T636" t="s">
        <v>9264</v>
      </c>
      <c r="U636" t="s">
        <v>9283</v>
      </c>
      <c r="V636" t="str" cm="1">
        <f t="array" ref="V636">_xlfn.IFS(Hospital_Emergency_Room_Data[[#This Row],[Day]]&lt;=10,"Start(1-10)",Hospital_Emergency_Room_Data[[#This Row],[Day]]&lt;=20,"Middle(11-20)",Hospital_Emergency_Room_Data[[#This Row],[Day]]&gt;20,"End(21-30)")</f>
        <v>End(21-30)</v>
      </c>
    </row>
    <row r="637" spans="1:22">
      <c r="A637">
        <v>862669466</v>
      </c>
      <c r="B637" t="s">
        <v>658</v>
      </c>
      <c r="C637" s="1">
        <v>45114</v>
      </c>
      <c r="D637" t="str">
        <f>TEXT(Hospital_Emergency_Room_Data[[#This Row],[Patient Admission Date]],"mmm")</f>
        <v>Jul</v>
      </c>
      <c r="E637">
        <f>YEAR(Hospital_Emergency_Room_Data[[#This Row],[Patient Admission Date]])</f>
        <v>2023</v>
      </c>
      <c r="F637" s="2">
        <v>7.6388888888888895E-2</v>
      </c>
      <c r="G637" s="8" t="str">
        <f>TEXT(Hospital_Emergency_Room_Data[[#This Row],[Patient Admission Date]],"dddd")</f>
        <v>Friday</v>
      </c>
      <c r="H637" t="s">
        <v>41</v>
      </c>
      <c r="I637">
        <v>72</v>
      </c>
      <c r="J637" s="5" t="s">
        <v>9222</v>
      </c>
      <c r="K637" t="s">
        <v>29</v>
      </c>
      <c r="L637" t="s">
        <v>9281</v>
      </c>
      <c r="M637" t="s">
        <v>9209</v>
      </c>
      <c r="N637">
        <v>2</v>
      </c>
      <c r="O637">
        <v>52</v>
      </c>
      <c r="P637" t="s">
        <v>9225</v>
      </c>
      <c r="Q637">
        <v>7</v>
      </c>
      <c r="R637">
        <v>1</v>
      </c>
      <c r="S637" t="s">
        <v>9258</v>
      </c>
      <c r="T637" t="s">
        <v>9263</v>
      </c>
      <c r="U637" t="s">
        <v>9283</v>
      </c>
      <c r="V637" t="str" cm="1">
        <f t="array" ref="V637">_xlfn.IFS(Hospital_Emergency_Room_Data[[#This Row],[Day]]&lt;=10,"Start(1-10)",Hospital_Emergency_Room_Data[[#This Row],[Day]]&lt;=20,"Middle(11-20)",Hospital_Emergency_Room_Data[[#This Row],[Day]]&gt;20,"End(21-30)")</f>
        <v>Start(1-10)</v>
      </c>
    </row>
    <row r="638" spans="1:22">
      <c r="A638">
        <v>191597336</v>
      </c>
      <c r="B638" t="s">
        <v>659</v>
      </c>
      <c r="C638" s="1">
        <v>45060</v>
      </c>
      <c r="D638" t="str">
        <f>TEXT(Hospital_Emergency_Room_Data[[#This Row],[Patient Admission Date]],"mmm")</f>
        <v>May</v>
      </c>
      <c r="E638">
        <f>YEAR(Hospital_Emergency_Room_Data[[#This Row],[Patient Admission Date]])</f>
        <v>2023</v>
      </c>
      <c r="F638" s="2">
        <v>0.19513888888888889</v>
      </c>
      <c r="G638" s="8" t="str">
        <f>TEXT(Hospital_Emergency_Room_Data[[#This Row],[Patient Admission Date]],"dddd")</f>
        <v>Sunday</v>
      </c>
      <c r="H638" t="s">
        <v>41</v>
      </c>
      <c r="I638">
        <v>21</v>
      </c>
      <c r="J638" s="5" t="s">
        <v>9220</v>
      </c>
      <c r="K638" t="s">
        <v>21</v>
      </c>
      <c r="L638" t="s">
        <v>9281</v>
      </c>
      <c r="M638" t="s">
        <v>9209</v>
      </c>
      <c r="O638">
        <v>27</v>
      </c>
      <c r="P638" t="s">
        <v>9226</v>
      </c>
      <c r="Q638">
        <v>14</v>
      </c>
      <c r="R638">
        <v>4</v>
      </c>
      <c r="S638" t="s">
        <v>9258</v>
      </c>
      <c r="T638" t="s">
        <v>9265</v>
      </c>
      <c r="U638" t="s">
        <v>9282</v>
      </c>
      <c r="V638" t="str" cm="1">
        <f t="array" ref="V638">_xlfn.IFS(Hospital_Emergency_Room_Data[[#This Row],[Day]]&lt;=10,"Start(1-10)",Hospital_Emergency_Room_Data[[#This Row],[Day]]&lt;=20,"Middle(11-20)",Hospital_Emergency_Room_Data[[#This Row],[Day]]&gt;20,"End(21-30)")</f>
        <v>Middle(11-20)</v>
      </c>
    </row>
    <row r="639" spans="1:22">
      <c r="A639">
        <v>854161184</v>
      </c>
      <c r="B639" t="s">
        <v>660</v>
      </c>
      <c r="C639" s="1">
        <v>45056</v>
      </c>
      <c r="D639" t="str">
        <f>TEXT(Hospital_Emergency_Room_Data[[#This Row],[Patient Admission Date]],"mmm")</f>
        <v>May</v>
      </c>
      <c r="E639">
        <f>YEAR(Hospital_Emergency_Room_Data[[#This Row],[Patient Admission Date]])</f>
        <v>2023</v>
      </c>
      <c r="F639" s="2">
        <v>0.22361111111111112</v>
      </c>
      <c r="G639" s="8" t="str">
        <f>TEXT(Hospital_Emergency_Room_Data[[#This Row],[Patient Admission Date]],"dddd")</f>
        <v>Wednesday</v>
      </c>
      <c r="H639" t="s">
        <v>41</v>
      </c>
      <c r="I639">
        <v>12</v>
      </c>
      <c r="J639" s="5" t="s">
        <v>9221</v>
      </c>
      <c r="K639" t="s">
        <v>32</v>
      </c>
      <c r="L639" t="s">
        <v>9281</v>
      </c>
      <c r="M639" t="s">
        <v>9209</v>
      </c>
      <c r="O639">
        <v>39</v>
      </c>
      <c r="P639" t="s">
        <v>9225</v>
      </c>
      <c r="Q639">
        <v>10</v>
      </c>
      <c r="R639">
        <v>5</v>
      </c>
      <c r="S639" t="s">
        <v>9258</v>
      </c>
      <c r="T639" t="s">
        <v>9265</v>
      </c>
      <c r="U639" t="s">
        <v>9300</v>
      </c>
      <c r="V639" t="str" cm="1">
        <f t="array" ref="V639">_xlfn.IFS(Hospital_Emergency_Room_Data[[#This Row],[Day]]&lt;=10,"Start(1-10)",Hospital_Emergency_Room_Data[[#This Row],[Day]]&lt;=20,"Middle(11-20)",Hospital_Emergency_Room_Data[[#This Row],[Day]]&gt;20,"End(21-30)")</f>
        <v>Start(1-10)</v>
      </c>
    </row>
    <row r="640" spans="1:22">
      <c r="A640">
        <v>673449918</v>
      </c>
      <c r="B640" t="s">
        <v>661</v>
      </c>
      <c r="C640" s="1">
        <v>45494</v>
      </c>
      <c r="D640" t="str">
        <f>TEXT(Hospital_Emergency_Room_Data[[#This Row],[Patient Admission Date]],"mmm")</f>
        <v>Jul</v>
      </c>
      <c r="E640">
        <f>YEAR(Hospital_Emergency_Room_Data[[#This Row],[Patient Admission Date]])</f>
        <v>2024</v>
      </c>
      <c r="F640" s="2">
        <v>6.25E-2</v>
      </c>
      <c r="G640" s="8" t="str">
        <f>TEXT(Hospital_Emergency_Room_Data[[#This Row],[Patient Admission Date]],"dddd")</f>
        <v>Sunday</v>
      </c>
      <c r="H640" t="s">
        <v>41</v>
      </c>
      <c r="I640">
        <v>67</v>
      </c>
      <c r="J640" s="5" t="s">
        <v>9217</v>
      </c>
      <c r="K640" t="s">
        <v>8</v>
      </c>
      <c r="L640" t="s">
        <v>16</v>
      </c>
      <c r="M640" t="s">
        <v>9210</v>
      </c>
      <c r="O640">
        <v>34</v>
      </c>
      <c r="P640" t="s">
        <v>9225</v>
      </c>
      <c r="Q640">
        <v>21</v>
      </c>
      <c r="R640">
        <v>1</v>
      </c>
      <c r="S640" t="s">
        <v>9258</v>
      </c>
      <c r="T640" t="s">
        <v>9262</v>
      </c>
      <c r="U640" t="s">
        <v>9300</v>
      </c>
      <c r="V640" t="str" cm="1">
        <f t="array" ref="V640">_xlfn.IFS(Hospital_Emergency_Room_Data[[#This Row],[Day]]&lt;=10,"Start(1-10)",Hospital_Emergency_Room_Data[[#This Row],[Day]]&lt;=20,"Middle(11-20)",Hospital_Emergency_Room_Data[[#This Row],[Day]]&gt;20,"End(21-30)")</f>
        <v>End(21-30)</v>
      </c>
    </row>
    <row r="641" spans="1:22">
      <c r="A641">
        <v>263101520</v>
      </c>
      <c r="B641" t="s">
        <v>662</v>
      </c>
      <c r="C641" s="1">
        <v>45352</v>
      </c>
      <c r="D641" t="str">
        <f>TEXT(Hospital_Emergency_Room_Data[[#This Row],[Patient Admission Date]],"mmm")</f>
        <v>Mar</v>
      </c>
      <c r="E641">
        <f>YEAR(Hospital_Emergency_Room_Data[[#This Row],[Patient Admission Date]])</f>
        <v>2024</v>
      </c>
      <c r="F641" s="2">
        <v>0.30972222222222223</v>
      </c>
      <c r="G641" s="8" t="str">
        <f>TEXT(Hospital_Emergency_Room_Data[[#This Row],[Patient Admission Date]],"dddd")</f>
        <v>Friday</v>
      </c>
      <c r="H641" t="s">
        <v>9208</v>
      </c>
      <c r="I641">
        <v>37</v>
      </c>
      <c r="J641" s="5" t="s">
        <v>9223</v>
      </c>
      <c r="K641" t="s">
        <v>8</v>
      </c>
      <c r="L641" t="s">
        <v>96</v>
      </c>
      <c r="M641" t="s">
        <v>9209</v>
      </c>
      <c r="O641">
        <v>27</v>
      </c>
      <c r="P641" t="s">
        <v>9226</v>
      </c>
      <c r="Q641">
        <v>1</v>
      </c>
      <c r="R641">
        <v>7</v>
      </c>
      <c r="S641" t="s">
        <v>9255</v>
      </c>
      <c r="T641" t="s">
        <v>9263</v>
      </c>
      <c r="U641" t="s">
        <v>9282</v>
      </c>
      <c r="V641" t="str" cm="1">
        <f t="array" ref="V641">_xlfn.IFS(Hospital_Emergency_Room_Data[[#This Row],[Day]]&lt;=10,"Start(1-10)",Hospital_Emergency_Room_Data[[#This Row],[Day]]&lt;=20,"Middle(11-20)",Hospital_Emergency_Room_Data[[#This Row],[Day]]&gt;20,"End(21-30)")</f>
        <v>Start(1-10)</v>
      </c>
    </row>
    <row r="642" spans="1:22">
      <c r="A642">
        <v>296403993</v>
      </c>
      <c r="B642" t="s">
        <v>663</v>
      </c>
      <c r="C642" s="1">
        <v>45201</v>
      </c>
      <c r="D642" t="str">
        <f>TEXT(Hospital_Emergency_Room_Data[[#This Row],[Patient Admission Date]],"mmm")</f>
        <v>Oct</v>
      </c>
      <c r="E642">
        <f>YEAR(Hospital_Emergency_Room_Data[[#This Row],[Patient Admission Date]])</f>
        <v>2023</v>
      </c>
      <c r="F642" s="2">
        <v>0.35208333333333336</v>
      </c>
      <c r="G642" s="8" t="str">
        <f>TEXT(Hospital_Emergency_Room_Data[[#This Row],[Patient Admission Date]],"dddd")</f>
        <v>Monday</v>
      </c>
      <c r="H642" t="s">
        <v>9208</v>
      </c>
      <c r="I642">
        <v>8</v>
      </c>
      <c r="J642" s="5" t="s">
        <v>9221</v>
      </c>
      <c r="K642" t="s">
        <v>21</v>
      </c>
      <c r="L642" t="s">
        <v>9281</v>
      </c>
      <c r="M642" t="s">
        <v>9210</v>
      </c>
      <c r="O642">
        <v>15</v>
      </c>
      <c r="P642" t="s">
        <v>9226</v>
      </c>
      <c r="Q642">
        <v>2</v>
      </c>
      <c r="R642">
        <v>8</v>
      </c>
      <c r="S642" t="s">
        <v>9255</v>
      </c>
      <c r="T642" t="s">
        <v>9263</v>
      </c>
      <c r="U642" t="s">
        <v>9282</v>
      </c>
      <c r="V642" t="str" cm="1">
        <f t="array" ref="V642">_xlfn.IFS(Hospital_Emergency_Room_Data[[#This Row],[Day]]&lt;=10,"Start(1-10)",Hospital_Emergency_Room_Data[[#This Row],[Day]]&lt;=20,"Middle(11-20)",Hospital_Emergency_Room_Data[[#This Row],[Day]]&gt;20,"End(21-30)")</f>
        <v>Start(1-10)</v>
      </c>
    </row>
    <row r="643" spans="1:22">
      <c r="A643">
        <v>443901086</v>
      </c>
      <c r="B643" t="s">
        <v>664</v>
      </c>
      <c r="C643" s="1">
        <v>45353</v>
      </c>
      <c r="D643" t="str">
        <f>TEXT(Hospital_Emergency_Room_Data[[#This Row],[Patient Admission Date]],"mmm")</f>
        <v>Mar</v>
      </c>
      <c r="E643">
        <f>YEAR(Hospital_Emergency_Room_Data[[#This Row],[Patient Admission Date]])</f>
        <v>2024</v>
      </c>
      <c r="F643" s="2">
        <v>0.38333333333333336</v>
      </c>
      <c r="G643" s="8" t="str">
        <f>TEXT(Hospital_Emergency_Room_Data[[#This Row],[Patient Admission Date]],"dddd")</f>
        <v>Saturday</v>
      </c>
      <c r="H643" t="s">
        <v>41</v>
      </c>
      <c r="I643">
        <v>77</v>
      </c>
      <c r="J643" s="5" t="s">
        <v>9222</v>
      </c>
      <c r="K643" t="s">
        <v>10</v>
      </c>
      <c r="L643" t="s">
        <v>9281</v>
      </c>
      <c r="M643" t="s">
        <v>9209</v>
      </c>
      <c r="O643">
        <v>30</v>
      </c>
      <c r="P643" t="s">
        <v>9225</v>
      </c>
      <c r="Q643">
        <v>2</v>
      </c>
      <c r="R643">
        <v>9</v>
      </c>
      <c r="S643" t="s">
        <v>9255</v>
      </c>
      <c r="T643" t="s">
        <v>9263</v>
      </c>
      <c r="U643" t="s">
        <v>9282</v>
      </c>
      <c r="V643" t="str" cm="1">
        <f t="array" ref="V643">_xlfn.IFS(Hospital_Emergency_Room_Data[[#This Row],[Day]]&lt;=10,"Start(1-10)",Hospital_Emergency_Room_Data[[#This Row],[Day]]&lt;=20,"Middle(11-20)",Hospital_Emergency_Room_Data[[#This Row],[Day]]&gt;20,"End(21-30)")</f>
        <v>Start(1-10)</v>
      </c>
    </row>
    <row r="644" spans="1:22">
      <c r="A644">
        <v>567054342</v>
      </c>
      <c r="B644" t="s">
        <v>665</v>
      </c>
      <c r="C644" s="1">
        <v>45574</v>
      </c>
      <c r="D644" t="str">
        <f>TEXT(Hospital_Emergency_Room_Data[[#This Row],[Patient Admission Date]],"mmm")</f>
        <v>Oct</v>
      </c>
      <c r="E644">
        <f>YEAR(Hospital_Emergency_Room_Data[[#This Row],[Patient Admission Date]])</f>
        <v>2024</v>
      </c>
      <c r="F644" s="2">
        <v>0.23680555555555555</v>
      </c>
      <c r="G644" s="8" t="str">
        <f>TEXT(Hospital_Emergency_Room_Data[[#This Row],[Patient Admission Date]],"dddd")</f>
        <v>Wednesday</v>
      </c>
      <c r="H644" t="s">
        <v>41</v>
      </c>
      <c r="I644">
        <v>21</v>
      </c>
      <c r="J644" s="5" t="s">
        <v>9220</v>
      </c>
      <c r="K644" t="s">
        <v>21</v>
      </c>
      <c r="L644" t="s">
        <v>13</v>
      </c>
      <c r="M644" t="s">
        <v>9210</v>
      </c>
      <c r="O644">
        <v>55</v>
      </c>
      <c r="P644" t="s">
        <v>9225</v>
      </c>
      <c r="Q644">
        <v>9</v>
      </c>
      <c r="R644">
        <v>5</v>
      </c>
      <c r="S644" t="s">
        <v>9258</v>
      </c>
      <c r="T644" t="s">
        <v>9265</v>
      </c>
      <c r="U644" t="s">
        <v>9283</v>
      </c>
      <c r="V644" t="str" cm="1">
        <f t="array" ref="V644">_xlfn.IFS(Hospital_Emergency_Room_Data[[#This Row],[Day]]&lt;=10,"Start(1-10)",Hospital_Emergency_Room_Data[[#This Row],[Day]]&lt;=20,"Middle(11-20)",Hospital_Emergency_Room_Data[[#This Row],[Day]]&gt;20,"End(21-30)")</f>
        <v>Start(1-10)</v>
      </c>
    </row>
    <row r="645" spans="1:22">
      <c r="A645">
        <v>266126783</v>
      </c>
      <c r="B645" t="s">
        <v>666</v>
      </c>
      <c r="C645" s="1">
        <v>45579</v>
      </c>
      <c r="D645" t="str">
        <f>TEXT(Hospital_Emergency_Room_Data[[#This Row],[Patient Admission Date]],"mmm")</f>
        <v>Oct</v>
      </c>
      <c r="E645">
        <f>YEAR(Hospital_Emergency_Room_Data[[#This Row],[Patient Admission Date]])</f>
        <v>2024</v>
      </c>
      <c r="F645" s="2">
        <v>0.25069444444444444</v>
      </c>
      <c r="G645" s="8" t="str">
        <f>TEXT(Hospital_Emergency_Room_Data[[#This Row],[Patient Admission Date]],"dddd")</f>
        <v>Monday</v>
      </c>
      <c r="H645" t="s">
        <v>9208</v>
      </c>
      <c r="I645">
        <v>26</v>
      </c>
      <c r="J645" s="5" t="s">
        <v>9220</v>
      </c>
      <c r="K645" t="s">
        <v>12</v>
      </c>
      <c r="L645" t="s">
        <v>13</v>
      </c>
      <c r="M645" t="s">
        <v>9209</v>
      </c>
      <c r="O645">
        <v>42</v>
      </c>
      <c r="P645" t="s">
        <v>9225</v>
      </c>
      <c r="Q645">
        <v>14</v>
      </c>
      <c r="R645">
        <v>6</v>
      </c>
      <c r="S645" t="s">
        <v>9255</v>
      </c>
      <c r="T645" t="s">
        <v>9265</v>
      </c>
      <c r="U645" t="s">
        <v>9300</v>
      </c>
      <c r="V645" t="str" cm="1">
        <f t="array" ref="V645">_xlfn.IFS(Hospital_Emergency_Room_Data[[#This Row],[Day]]&lt;=10,"Start(1-10)",Hospital_Emergency_Room_Data[[#This Row],[Day]]&lt;=20,"Middle(11-20)",Hospital_Emergency_Room_Data[[#This Row],[Day]]&gt;20,"End(21-30)")</f>
        <v>Middle(11-20)</v>
      </c>
    </row>
    <row r="646" spans="1:22">
      <c r="A646">
        <v>144865245</v>
      </c>
      <c r="B646" t="s">
        <v>667</v>
      </c>
      <c r="C646" s="1">
        <v>45443</v>
      </c>
      <c r="D646" t="str">
        <f>TEXT(Hospital_Emergency_Room_Data[[#This Row],[Patient Admission Date]],"mmm")</f>
        <v>May</v>
      </c>
      <c r="E646">
        <f>YEAR(Hospital_Emergency_Room_Data[[#This Row],[Patient Admission Date]])</f>
        <v>2024</v>
      </c>
      <c r="F646" s="2">
        <v>0.97222222222222221</v>
      </c>
      <c r="G646" s="8" t="str">
        <f>TEXT(Hospital_Emergency_Room_Data[[#This Row],[Patient Admission Date]],"dddd")</f>
        <v>Friday</v>
      </c>
      <c r="H646" t="s">
        <v>41</v>
      </c>
      <c r="I646">
        <v>76</v>
      </c>
      <c r="J646" s="5" t="s">
        <v>9222</v>
      </c>
      <c r="K646" t="s">
        <v>8</v>
      </c>
      <c r="L646" t="s">
        <v>9281</v>
      </c>
      <c r="M646" t="s">
        <v>9210</v>
      </c>
      <c r="O646">
        <v>31</v>
      </c>
      <c r="P646" t="s">
        <v>9225</v>
      </c>
      <c r="Q646">
        <v>31</v>
      </c>
      <c r="R646">
        <v>23</v>
      </c>
      <c r="S646" t="s">
        <v>9256</v>
      </c>
      <c r="T646" t="s">
        <v>9264</v>
      </c>
      <c r="U646" t="s">
        <v>9300</v>
      </c>
      <c r="V646" t="str" cm="1">
        <f t="array" ref="V646">_xlfn.IFS(Hospital_Emergency_Room_Data[[#This Row],[Day]]&lt;=10,"Start(1-10)",Hospital_Emergency_Room_Data[[#This Row],[Day]]&lt;=20,"Middle(11-20)",Hospital_Emergency_Room_Data[[#This Row],[Day]]&gt;20,"End(21-30)")</f>
        <v>End(21-30)</v>
      </c>
    </row>
    <row r="647" spans="1:22">
      <c r="A647">
        <v>497453476</v>
      </c>
      <c r="B647" t="s">
        <v>668</v>
      </c>
      <c r="C647" s="1">
        <v>45143</v>
      </c>
      <c r="D647" t="str">
        <f>TEXT(Hospital_Emergency_Room_Data[[#This Row],[Patient Admission Date]],"mmm")</f>
        <v>Aug</v>
      </c>
      <c r="E647">
        <f>YEAR(Hospital_Emergency_Room_Data[[#This Row],[Patient Admission Date]])</f>
        <v>2023</v>
      </c>
      <c r="F647" s="2">
        <v>0.87708333333333333</v>
      </c>
      <c r="G647" s="8" t="str">
        <f>TEXT(Hospital_Emergency_Room_Data[[#This Row],[Patient Admission Date]],"dddd")</f>
        <v>Saturday</v>
      </c>
      <c r="H647" t="s">
        <v>41</v>
      </c>
      <c r="I647">
        <v>4</v>
      </c>
      <c r="J647" s="5" t="s">
        <v>9218</v>
      </c>
      <c r="K647" t="s">
        <v>21</v>
      </c>
      <c r="L647" t="s">
        <v>9281</v>
      </c>
      <c r="M647" t="s">
        <v>9209</v>
      </c>
      <c r="O647">
        <v>51</v>
      </c>
      <c r="P647" t="s">
        <v>9225</v>
      </c>
      <c r="Q647">
        <v>5</v>
      </c>
      <c r="R647">
        <v>21</v>
      </c>
      <c r="S647" t="s">
        <v>9256</v>
      </c>
      <c r="T647" t="s">
        <v>9263</v>
      </c>
      <c r="U647" t="s">
        <v>9283</v>
      </c>
      <c r="V647" t="str" cm="1">
        <f t="array" ref="V647">_xlfn.IFS(Hospital_Emergency_Room_Data[[#This Row],[Day]]&lt;=10,"Start(1-10)",Hospital_Emergency_Room_Data[[#This Row],[Day]]&lt;=20,"Middle(11-20)",Hospital_Emergency_Room_Data[[#This Row],[Day]]&gt;20,"End(21-30)")</f>
        <v>Start(1-10)</v>
      </c>
    </row>
    <row r="648" spans="1:22">
      <c r="A648">
        <v>457250613</v>
      </c>
      <c r="B648" t="s">
        <v>669</v>
      </c>
      <c r="C648" s="1">
        <v>45443</v>
      </c>
      <c r="D648" t="str">
        <f>TEXT(Hospital_Emergency_Room_Data[[#This Row],[Patient Admission Date]],"mmm")</f>
        <v>May</v>
      </c>
      <c r="E648">
        <f>YEAR(Hospital_Emergency_Room_Data[[#This Row],[Patient Admission Date]])</f>
        <v>2024</v>
      </c>
      <c r="F648" s="2">
        <v>0.86388888888888893</v>
      </c>
      <c r="G648" s="8" t="str">
        <f>TEXT(Hospital_Emergency_Room_Data[[#This Row],[Patient Admission Date]],"dddd")</f>
        <v>Friday</v>
      </c>
      <c r="H648" t="s">
        <v>9208</v>
      </c>
      <c r="I648">
        <v>33</v>
      </c>
      <c r="J648" s="5" t="s">
        <v>9223</v>
      </c>
      <c r="K648" t="s">
        <v>12</v>
      </c>
      <c r="L648" t="s">
        <v>16</v>
      </c>
      <c r="M648" t="s">
        <v>9210</v>
      </c>
      <c r="O648">
        <v>24</v>
      </c>
      <c r="P648" t="s">
        <v>9226</v>
      </c>
      <c r="Q648">
        <v>31</v>
      </c>
      <c r="R648">
        <v>20</v>
      </c>
      <c r="S648" t="s">
        <v>9256</v>
      </c>
      <c r="T648" t="s">
        <v>9264</v>
      </c>
      <c r="U648" t="s">
        <v>9282</v>
      </c>
      <c r="V648" t="str" cm="1">
        <f t="array" ref="V648">_xlfn.IFS(Hospital_Emergency_Room_Data[[#This Row],[Day]]&lt;=10,"Start(1-10)",Hospital_Emergency_Room_Data[[#This Row],[Day]]&lt;=20,"Middle(11-20)",Hospital_Emergency_Room_Data[[#This Row],[Day]]&gt;20,"End(21-30)")</f>
        <v>End(21-30)</v>
      </c>
    </row>
    <row r="649" spans="1:22">
      <c r="A649">
        <v>136163393</v>
      </c>
      <c r="B649" t="s">
        <v>670</v>
      </c>
      <c r="C649" s="1">
        <v>45026</v>
      </c>
      <c r="D649" t="str">
        <f>TEXT(Hospital_Emergency_Room_Data[[#This Row],[Patient Admission Date]],"mmm")</f>
        <v>Apr</v>
      </c>
      <c r="E649">
        <f>YEAR(Hospital_Emergency_Room_Data[[#This Row],[Patient Admission Date]])</f>
        <v>2023</v>
      </c>
      <c r="F649" s="2">
        <v>0.36458333333333331</v>
      </c>
      <c r="G649" s="8" t="str">
        <f>TEXT(Hospital_Emergency_Room_Data[[#This Row],[Patient Admission Date]],"dddd")</f>
        <v>Monday</v>
      </c>
      <c r="H649" t="s">
        <v>9208</v>
      </c>
      <c r="I649">
        <v>27</v>
      </c>
      <c r="J649" s="5" t="s">
        <v>9220</v>
      </c>
      <c r="K649" t="s">
        <v>8</v>
      </c>
      <c r="L649" t="s">
        <v>140</v>
      </c>
      <c r="M649" t="s">
        <v>9210</v>
      </c>
      <c r="N649">
        <v>4</v>
      </c>
      <c r="O649">
        <v>47</v>
      </c>
      <c r="P649" t="s">
        <v>9225</v>
      </c>
      <c r="Q649">
        <v>10</v>
      </c>
      <c r="R649">
        <v>8</v>
      </c>
      <c r="S649" t="s">
        <v>9255</v>
      </c>
      <c r="T649" t="s">
        <v>9265</v>
      </c>
      <c r="U649" t="s">
        <v>9283</v>
      </c>
      <c r="V649" t="str" cm="1">
        <f t="array" ref="V649">_xlfn.IFS(Hospital_Emergency_Room_Data[[#This Row],[Day]]&lt;=10,"Start(1-10)",Hospital_Emergency_Room_Data[[#This Row],[Day]]&lt;=20,"Middle(11-20)",Hospital_Emergency_Room_Data[[#This Row],[Day]]&gt;20,"End(21-30)")</f>
        <v>Start(1-10)</v>
      </c>
    </row>
    <row r="650" spans="1:22">
      <c r="A650">
        <v>345807681</v>
      </c>
      <c r="B650" t="s">
        <v>671</v>
      </c>
      <c r="C650" s="1">
        <v>45459</v>
      </c>
      <c r="D650" t="str">
        <f>TEXT(Hospital_Emergency_Room_Data[[#This Row],[Patient Admission Date]],"mmm")</f>
        <v>Jun</v>
      </c>
      <c r="E650">
        <f>YEAR(Hospital_Emergency_Room_Data[[#This Row],[Patient Admission Date]])</f>
        <v>2024</v>
      </c>
      <c r="F650" s="2">
        <v>0.64166666666666672</v>
      </c>
      <c r="G650" s="8" t="str">
        <f>TEXT(Hospital_Emergency_Room_Data[[#This Row],[Patient Admission Date]],"dddd")</f>
        <v>Sunday</v>
      </c>
      <c r="H650" t="s">
        <v>9208</v>
      </c>
      <c r="I650">
        <v>24</v>
      </c>
      <c r="J650" s="5" t="s">
        <v>9220</v>
      </c>
      <c r="K650" t="s">
        <v>12</v>
      </c>
      <c r="L650" t="s">
        <v>9281</v>
      </c>
      <c r="M650" t="s">
        <v>9209</v>
      </c>
      <c r="O650">
        <v>46</v>
      </c>
      <c r="P650" t="s">
        <v>9225</v>
      </c>
      <c r="Q650">
        <v>16</v>
      </c>
      <c r="R650">
        <v>15</v>
      </c>
      <c r="S650" t="s">
        <v>9257</v>
      </c>
      <c r="T650" t="s">
        <v>9262</v>
      </c>
      <c r="U650" t="s">
        <v>9283</v>
      </c>
      <c r="V650" t="str" cm="1">
        <f t="array" ref="V650">_xlfn.IFS(Hospital_Emergency_Room_Data[[#This Row],[Day]]&lt;=10,"Start(1-10)",Hospital_Emergency_Room_Data[[#This Row],[Day]]&lt;=20,"Middle(11-20)",Hospital_Emergency_Room_Data[[#This Row],[Day]]&gt;20,"End(21-30)")</f>
        <v>Middle(11-20)</v>
      </c>
    </row>
    <row r="651" spans="1:22">
      <c r="A651">
        <v>778319819</v>
      </c>
      <c r="B651" t="s">
        <v>672</v>
      </c>
      <c r="C651" s="1">
        <v>45170</v>
      </c>
      <c r="D651" t="str">
        <f>TEXT(Hospital_Emergency_Room_Data[[#This Row],[Patient Admission Date]],"mmm")</f>
        <v>Sep</v>
      </c>
      <c r="E651">
        <f>YEAR(Hospital_Emergency_Room_Data[[#This Row],[Patient Admission Date]])</f>
        <v>2023</v>
      </c>
      <c r="F651" s="2">
        <v>0.70694444444444449</v>
      </c>
      <c r="G651" s="8" t="str">
        <f>TEXT(Hospital_Emergency_Room_Data[[#This Row],[Patient Admission Date]],"dddd")</f>
        <v>Friday</v>
      </c>
      <c r="H651" t="s">
        <v>9208</v>
      </c>
      <c r="I651">
        <v>78</v>
      </c>
      <c r="J651" s="5" t="s">
        <v>9222</v>
      </c>
      <c r="K651" t="s">
        <v>18</v>
      </c>
      <c r="L651" t="s">
        <v>9281</v>
      </c>
      <c r="M651" t="s">
        <v>9210</v>
      </c>
      <c r="O651">
        <v>58</v>
      </c>
      <c r="P651" t="s">
        <v>9225</v>
      </c>
      <c r="Q651">
        <v>1</v>
      </c>
      <c r="R651">
        <v>16</v>
      </c>
      <c r="S651" t="s">
        <v>9257</v>
      </c>
      <c r="T651" t="s">
        <v>9263</v>
      </c>
      <c r="U651" t="s">
        <v>9283</v>
      </c>
      <c r="V651" t="str" cm="1">
        <f t="array" ref="V651">_xlfn.IFS(Hospital_Emergency_Room_Data[[#This Row],[Day]]&lt;=10,"Start(1-10)",Hospital_Emergency_Room_Data[[#This Row],[Day]]&lt;=20,"Middle(11-20)",Hospital_Emergency_Room_Data[[#This Row],[Day]]&gt;20,"End(21-30)")</f>
        <v>Start(1-10)</v>
      </c>
    </row>
    <row r="652" spans="1:22">
      <c r="A652">
        <v>570650181</v>
      </c>
      <c r="B652" t="s">
        <v>673</v>
      </c>
      <c r="C652" s="1">
        <v>45532</v>
      </c>
      <c r="D652" t="str">
        <f>TEXT(Hospital_Emergency_Room_Data[[#This Row],[Patient Admission Date]],"mmm")</f>
        <v>Aug</v>
      </c>
      <c r="E652">
        <f>YEAR(Hospital_Emergency_Room_Data[[#This Row],[Patient Admission Date]])</f>
        <v>2024</v>
      </c>
      <c r="F652" s="2">
        <v>0.35972222222222222</v>
      </c>
      <c r="G652" s="8" t="str">
        <f>TEXT(Hospital_Emergency_Room_Data[[#This Row],[Patient Admission Date]],"dddd")</f>
        <v>Wednesday</v>
      </c>
      <c r="H652" t="s">
        <v>41</v>
      </c>
      <c r="I652">
        <v>58</v>
      </c>
      <c r="J652" s="5" t="s">
        <v>9219</v>
      </c>
      <c r="K652" t="s">
        <v>12</v>
      </c>
      <c r="L652" t="s">
        <v>9281</v>
      </c>
      <c r="M652" t="s">
        <v>9209</v>
      </c>
      <c r="O652">
        <v>42</v>
      </c>
      <c r="P652" t="s">
        <v>9225</v>
      </c>
      <c r="Q652">
        <v>28</v>
      </c>
      <c r="R652">
        <v>8</v>
      </c>
      <c r="S652" t="s">
        <v>9255</v>
      </c>
      <c r="T652" t="s">
        <v>9264</v>
      </c>
      <c r="U652" t="s">
        <v>9300</v>
      </c>
      <c r="V652" t="str" cm="1">
        <f t="array" ref="V652">_xlfn.IFS(Hospital_Emergency_Room_Data[[#This Row],[Day]]&lt;=10,"Start(1-10)",Hospital_Emergency_Room_Data[[#This Row],[Day]]&lt;=20,"Middle(11-20)",Hospital_Emergency_Room_Data[[#This Row],[Day]]&gt;20,"End(21-30)")</f>
        <v>End(21-30)</v>
      </c>
    </row>
    <row r="653" spans="1:22">
      <c r="A653">
        <v>678336326</v>
      </c>
      <c r="B653" t="s">
        <v>674</v>
      </c>
      <c r="C653" s="1">
        <v>45094</v>
      </c>
      <c r="D653" t="str">
        <f>TEXT(Hospital_Emergency_Room_Data[[#This Row],[Patient Admission Date]],"mmm")</f>
        <v>Jun</v>
      </c>
      <c r="E653">
        <f>YEAR(Hospital_Emergency_Room_Data[[#This Row],[Patient Admission Date]])</f>
        <v>2023</v>
      </c>
      <c r="F653" s="2">
        <v>0.54374999999999996</v>
      </c>
      <c r="G653" s="8" t="str">
        <f>TEXT(Hospital_Emergency_Room_Data[[#This Row],[Patient Admission Date]],"dddd")</f>
        <v>Saturday</v>
      </c>
      <c r="H653" t="s">
        <v>41</v>
      </c>
      <c r="I653">
        <v>59</v>
      </c>
      <c r="J653" s="5" t="s">
        <v>9219</v>
      </c>
      <c r="K653" t="s">
        <v>8</v>
      </c>
      <c r="L653" t="s">
        <v>96</v>
      </c>
      <c r="M653" t="s">
        <v>9209</v>
      </c>
      <c r="N653">
        <v>8</v>
      </c>
      <c r="O653">
        <v>14</v>
      </c>
      <c r="P653" t="s">
        <v>9226</v>
      </c>
      <c r="Q653">
        <v>17</v>
      </c>
      <c r="R653">
        <v>13</v>
      </c>
      <c r="S653" t="s">
        <v>9257</v>
      </c>
      <c r="T653" t="s">
        <v>9262</v>
      </c>
      <c r="U653" t="s">
        <v>9282</v>
      </c>
      <c r="V653" t="str" cm="1">
        <f t="array" ref="V653">_xlfn.IFS(Hospital_Emergency_Room_Data[[#This Row],[Day]]&lt;=10,"Start(1-10)",Hospital_Emergency_Room_Data[[#This Row],[Day]]&lt;=20,"Middle(11-20)",Hospital_Emergency_Room_Data[[#This Row],[Day]]&gt;20,"End(21-30)")</f>
        <v>Middle(11-20)</v>
      </c>
    </row>
    <row r="654" spans="1:22">
      <c r="A654">
        <v>754535621</v>
      </c>
      <c r="B654" t="s">
        <v>675</v>
      </c>
      <c r="C654" s="1">
        <v>45278</v>
      </c>
      <c r="D654" t="str">
        <f>TEXT(Hospital_Emergency_Room_Data[[#This Row],[Patient Admission Date]],"mmm")</f>
        <v>Dec</v>
      </c>
      <c r="E654">
        <f>YEAR(Hospital_Emergency_Room_Data[[#This Row],[Patient Admission Date]])</f>
        <v>2023</v>
      </c>
      <c r="F654" s="2">
        <v>0.74791666666666667</v>
      </c>
      <c r="G654" s="8" t="str">
        <f>TEXT(Hospital_Emergency_Room_Data[[#This Row],[Patient Admission Date]],"dddd")</f>
        <v>Monday</v>
      </c>
      <c r="H654" t="s">
        <v>9208</v>
      </c>
      <c r="I654">
        <v>34</v>
      </c>
      <c r="J654" s="5" t="s">
        <v>9223</v>
      </c>
      <c r="K654" t="s">
        <v>18</v>
      </c>
      <c r="L654" t="s">
        <v>9281</v>
      </c>
      <c r="M654" t="s">
        <v>9210</v>
      </c>
      <c r="N654">
        <v>7</v>
      </c>
      <c r="O654">
        <v>11</v>
      </c>
      <c r="P654" t="s">
        <v>9226</v>
      </c>
      <c r="Q654">
        <v>18</v>
      </c>
      <c r="R654">
        <v>17</v>
      </c>
      <c r="S654" t="s">
        <v>9257</v>
      </c>
      <c r="T654" t="s">
        <v>9262</v>
      </c>
      <c r="U654" t="s">
        <v>9282</v>
      </c>
      <c r="V654" t="str" cm="1">
        <f t="array" ref="V654">_xlfn.IFS(Hospital_Emergency_Room_Data[[#This Row],[Day]]&lt;=10,"Start(1-10)",Hospital_Emergency_Room_Data[[#This Row],[Day]]&lt;=20,"Middle(11-20)",Hospital_Emergency_Room_Data[[#This Row],[Day]]&gt;20,"End(21-30)")</f>
        <v>Middle(11-20)</v>
      </c>
    </row>
    <row r="655" spans="1:22">
      <c r="A655">
        <v>208133546</v>
      </c>
      <c r="B655" t="s">
        <v>676</v>
      </c>
      <c r="C655" s="1">
        <v>45406</v>
      </c>
      <c r="D655" t="str">
        <f>TEXT(Hospital_Emergency_Room_Data[[#This Row],[Patient Admission Date]],"mmm")</f>
        <v>Apr</v>
      </c>
      <c r="E655">
        <f>YEAR(Hospital_Emergency_Room_Data[[#This Row],[Patient Admission Date]])</f>
        <v>2024</v>
      </c>
      <c r="F655" s="2">
        <v>0.66597222222222219</v>
      </c>
      <c r="G655" s="8" t="str">
        <f>TEXT(Hospital_Emergency_Room_Data[[#This Row],[Patient Admission Date]],"dddd")</f>
        <v>Wednesday</v>
      </c>
      <c r="H655" t="s">
        <v>9208</v>
      </c>
      <c r="I655">
        <v>7</v>
      </c>
      <c r="J655" s="5" t="s">
        <v>9221</v>
      </c>
      <c r="K655" t="s">
        <v>8</v>
      </c>
      <c r="L655" t="s">
        <v>9281</v>
      </c>
      <c r="M655" t="s">
        <v>9210</v>
      </c>
      <c r="O655">
        <v>35</v>
      </c>
      <c r="P655" t="s">
        <v>9225</v>
      </c>
      <c r="Q655">
        <v>24</v>
      </c>
      <c r="R655">
        <v>15</v>
      </c>
      <c r="S655" t="s">
        <v>9257</v>
      </c>
      <c r="T655" t="s">
        <v>9264</v>
      </c>
      <c r="U655" t="s">
        <v>9300</v>
      </c>
      <c r="V655" t="str" cm="1">
        <f t="array" ref="V655">_xlfn.IFS(Hospital_Emergency_Room_Data[[#This Row],[Day]]&lt;=10,"Start(1-10)",Hospital_Emergency_Room_Data[[#This Row],[Day]]&lt;=20,"Middle(11-20)",Hospital_Emergency_Room_Data[[#This Row],[Day]]&gt;20,"End(21-30)")</f>
        <v>End(21-30)</v>
      </c>
    </row>
    <row r="656" spans="1:22">
      <c r="A656">
        <v>851762999</v>
      </c>
      <c r="B656" t="s">
        <v>677</v>
      </c>
      <c r="C656" s="1">
        <v>45521</v>
      </c>
      <c r="D656" t="str">
        <f>TEXT(Hospital_Emergency_Room_Data[[#This Row],[Patient Admission Date]],"mmm")</f>
        <v>Aug</v>
      </c>
      <c r="E656">
        <f>YEAR(Hospital_Emergency_Room_Data[[#This Row],[Patient Admission Date]])</f>
        <v>2024</v>
      </c>
      <c r="F656" s="2">
        <v>0.81805555555555554</v>
      </c>
      <c r="G656" s="8" t="str">
        <f>TEXT(Hospital_Emergency_Room_Data[[#This Row],[Patient Admission Date]],"dddd")</f>
        <v>Saturday</v>
      </c>
      <c r="H656" t="s">
        <v>41</v>
      </c>
      <c r="I656">
        <v>62</v>
      </c>
      <c r="J656" s="5" t="s">
        <v>9217</v>
      </c>
      <c r="K656" t="s">
        <v>12</v>
      </c>
      <c r="L656" t="s">
        <v>9281</v>
      </c>
      <c r="M656" t="s">
        <v>9210</v>
      </c>
      <c r="O656">
        <v>32</v>
      </c>
      <c r="P656" t="s">
        <v>9225</v>
      </c>
      <c r="Q656">
        <v>17</v>
      </c>
      <c r="R656">
        <v>19</v>
      </c>
      <c r="S656" t="s">
        <v>9256</v>
      </c>
      <c r="T656" t="s">
        <v>9262</v>
      </c>
      <c r="U656" t="s">
        <v>9300</v>
      </c>
      <c r="V656" t="str" cm="1">
        <f t="array" ref="V656">_xlfn.IFS(Hospital_Emergency_Room_Data[[#This Row],[Day]]&lt;=10,"Start(1-10)",Hospital_Emergency_Room_Data[[#This Row],[Day]]&lt;=20,"Middle(11-20)",Hospital_Emergency_Room_Data[[#This Row],[Day]]&gt;20,"End(21-30)")</f>
        <v>Middle(11-20)</v>
      </c>
    </row>
    <row r="657" spans="1:22">
      <c r="A657">
        <v>279018909</v>
      </c>
      <c r="B657" t="s">
        <v>678</v>
      </c>
      <c r="C657" s="1">
        <v>45382</v>
      </c>
      <c r="D657" t="str">
        <f>TEXT(Hospital_Emergency_Room_Data[[#This Row],[Patient Admission Date]],"mmm")</f>
        <v>Mar</v>
      </c>
      <c r="E657">
        <f>YEAR(Hospital_Emergency_Room_Data[[#This Row],[Patient Admission Date]])</f>
        <v>2024</v>
      </c>
      <c r="F657" s="2">
        <v>0.13333333333333333</v>
      </c>
      <c r="G657" s="8" t="str">
        <f>TEXT(Hospital_Emergency_Room_Data[[#This Row],[Patient Admission Date]],"dddd")</f>
        <v>Sunday</v>
      </c>
      <c r="H657" t="s">
        <v>9208</v>
      </c>
      <c r="I657">
        <v>41</v>
      </c>
      <c r="J657" s="5" t="s">
        <v>9223</v>
      </c>
      <c r="K657" t="s">
        <v>29</v>
      </c>
      <c r="L657" t="s">
        <v>13</v>
      </c>
      <c r="M657" t="s">
        <v>9209</v>
      </c>
      <c r="O657">
        <v>58</v>
      </c>
      <c r="P657" t="s">
        <v>9225</v>
      </c>
      <c r="Q657">
        <v>31</v>
      </c>
      <c r="R657">
        <v>3</v>
      </c>
      <c r="S657" t="s">
        <v>9258</v>
      </c>
      <c r="T657" t="s">
        <v>9264</v>
      </c>
      <c r="U657" t="s">
        <v>9283</v>
      </c>
      <c r="V657" t="str" cm="1">
        <f t="array" ref="V657">_xlfn.IFS(Hospital_Emergency_Room_Data[[#This Row],[Day]]&lt;=10,"Start(1-10)",Hospital_Emergency_Room_Data[[#This Row],[Day]]&lt;=20,"Middle(11-20)",Hospital_Emergency_Room_Data[[#This Row],[Day]]&gt;20,"End(21-30)")</f>
        <v>End(21-30)</v>
      </c>
    </row>
    <row r="658" spans="1:22">
      <c r="A658">
        <v>566627832</v>
      </c>
      <c r="B658" t="s">
        <v>679</v>
      </c>
      <c r="C658" s="1">
        <v>45188</v>
      </c>
      <c r="D658" t="str">
        <f>TEXT(Hospital_Emergency_Room_Data[[#This Row],[Patient Admission Date]],"mmm")</f>
        <v>Sep</v>
      </c>
      <c r="E658">
        <f>YEAR(Hospital_Emergency_Room_Data[[#This Row],[Patient Admission Date]])</f>
        <v>2023</v>
      </c>
      <c r="F658" s="2">
        <v>0.95</v>
      </c>
      <c r="G658" s="8" t="str">
        <f>TEXT(Hospital_Emergency_Room_Data[[#This Row],[Patient Admission Date]],"dddd")</f>
        <v>Tuesday</v>
      </c>
      <c r="H658" t="s">
        <v>41</v>
      </c>
      <c r="I658">
        <v>52</v>
      </c>
      <c r="J658" s="5" t="s">
        <v>9219</v>
      </c>
      <c r="K658" t="s">
        <v>21</v>
      </c>
      <c r="L658" t="s">
        <v>13</v>
      </c>
      <c r="M658" t="s">
        <v>9209</v>
      </c>
      <c r="N658">
        <v>1</v>
      </c>
      <c r="O658">
        <v>30</v>
      </c>
      <c r="P658" t="s">
        <v>9225</v>
      </c>
      <c r="Q658">
        <v>19</v>
      </c>
      <c r="R658">
        <v>22</v>
      </c>
      <c r="S658" t="s">
        <v>9256</v>
      </c>
      <c r="T658" t="s">
        <v>9262</v>
      </c>
      <c r="U658" t="s">
        <v>9282</v>
      </c>
      <c r="V658" t="str" cm="1">
        <f t="array" ref="V658">_xlfn.IFS(Hospital_Emergency_Room_Data[[#This Row],[Day]]&lt;=10,"Start(1-10)",Hospital_Emergency_Room_Data[[#This Row],[Day]]&lt;=20,"Middle(11-20)",Hospital_Emergency_Room_Data[[#This Row],[Day]]&gt;20,"End(21-30)")</f>
        <v>Middle(11-20)</v>
      </c>
    </row>
    <row r="659" spans="1:22">
      <c r="A659">
        <v>813172531</v>
      </c>
      <c r="B659" t="s">
        <v>680</v>
      </c>
      <c r="C659" s="1">
        <v>45408</v>
      </c>
      <c r="D659" t="str">
        <f>TEXT(Hospital_Emergency_Room_Data[[#This Row],[Patient Admission Date]],"mmm")</f>
        <v>Apr</v>
      </c>
      <c r="E659">
        <f>YEAR(Hospital_Emergency_Room_Data[[#This Row],[Patient Admission Date]])</f>
        <v>2024</v>
      </c>
      <c r="F659" s="2">
        <v>0.93125000000000002</v>
      </c>
      <c r="G659" s="8" t="str">
        <f>TEXT(Hospital_Emergency_Room_Data[[#This Row],[Patient Admission Date]],"dddd")</f>
        <v>Friday</v>
      </c>
      <c r="H659" t="s">
        <v>41</v>
      </c>
      <c r="I659">
        <v>70</v>
      </c>
      <c r="J659" s="5" t="s">
        <v>9222</v>
      </c>
      <c r="K659" t="s">
        <v>32</v>
      </c>
      <c r="L659" t="s">
        <v>9281</v>
      </c>
      <c r="M659" t="s">
        <v>9210</v>
      </c>
      <c r="O659">
        <v>20</v>
      </c>
      <c r="P659" t="s">
        <v>9226</v>
      </c>
      <c r="Q659">
        <v>26</v>
      </c>
      <c r="R659">
        <v>22</v>
      </c>
      <c r="S659" t="s">
        <v>9256</v>
      </c>
      <c r="T659" t="s">
        <v>9264</v>
      </c>
      <c r="U659" t="s">
        <v>9282</v>
      </c>
      <c r="V659" t="str" cm="1">
        <f t="array" ref="V659">_xlfn.IFS(Hospital_Emergency_Room_Data[[#This Row],[Day]]&lt;=10,"Start(1-10)",Hospital_Emergency_Room_Data[[#This Row],[Day]]&lt;=20,"Middle(11-20)",Hospital_Emergency_Room_Data[[#This Row],[Day]]&gt;20,"End(21-30)")</f>
        <v>End(21-30)</v>
      </c>
    </row>
    <row r="660" spans="1:22">
      <c r="A660">
        <v>860432537</v>
      </c>
      <c r="B660" t="s">
        <v>681</v>
      </c>
      <c r="C660" s="1">
        <v>45539</v>
      </c>
      <c r="D660" t="str">
        <f>TEXT(Hospital_Emergency_Room_Data[[#This Row],[Patient Admission Date]],"mmm")</f>
        <v>Sep</v>
      </c>
      <c r="E660">
        <f>YEAR(Hospital_Emergency_Room_Data[[#This Row],[Patient Admission Date]])</f>
        <v>2024</v>
      </c>
      <c r="F660" s="2">
        <v>0.26874999999999999</v>
      </c>
      <c r="G660" s="8" t="str">
        <f>TEXT(Hospital_Emergency_Room_Data[[#This Row],[Patient Admission Date]],"dddd")</f>
        <v>Wednesday</v>
      </c>
      <c r="H660" t="s">
        <v>9208</v>
      </c>
      <c r="I660">
        <v>31</v>
      </c>
      <c r="J660" s="5" t="s">
        <v>9223</v>
      </c>
      <c r="K660" t="s">
        <v>32</v>
      </c>
      <c r="L660" t="s">
        <v>16</v>
      </c>
      <c r="M660" t="s">
        <v>9210</v>
      </c>
      <c r="O660">
        <v>19</v>
      </c>
      <c r="P660" t="s">
        <v>9226</v>
      </c>
      <c r="Q660">
        <v>4</v>
      </c>
      <c r="R660">
        <v>6</v>
      </c>
      <c r="S660" t="s">
        <v>9255</v>
      </c>
      <c r="T660" t="s">
        <v>9263</v>
      </c>
      <c r="U660" t="s">
        <v>9282</v>
      </c>
      <c r="V660" t="str" cm="1">
        <f t="array" ref="V660">_xlfn.IFS(Hospital_Emergency_Room_Data[[#This Row],[Day]]&lt;=10,"Start(1-10)",Hospital_Emergency_Room_Data[[#This Row],[Day]]&lt;=20,"Middle(11-20)",Hospital_Emergency_Room_Data[[#This Row],[Day]]&gt;20,"End(21-30)")</f>
        <v>Start(1-10)</v>
      </c>
    </row>
    <row r="661" spans="1:22">
      <c r="A661">
        <v>717441754</v>
      </c>
      <c r="B661" t="s">
        <v>682</v>
      </c>
      <c r="C661" s="1">
        <v>45239</v>
      </c>
      <c r="D661" t="str">
        <f>TEXT(Hospital_Emergency_Room_Data[[#This Row],[Patient Admission Date]],"mmm")</f>
        <v>Nov</v>
      </c>
      <c r="E661">
        <f>YEAR(Hospital_Emergency_Room_Data[[#This Row],[Patient Admission Date]])</f>
        <v>2023</v>
      </c>
      <c r="F661" s="2">
        <v>0.24027777777777778</v>
      </c>
      <c r="G661" s="8" t="str">
        <f>TEXT(Hospital_Emergency_Room_Data[[#This Row],[Patient Admission Date]],"dddd")</f>
        <v>Thursday</v>
      </c>
      <c r="H661" t="s">
        <v>9208</v>
      </c>
      <c r="I661">
        <v>34</v>
      </c>
      <c r="J661" s="5" t="s">
        <v>9223</v>
      </c>
      <c r="K661" t="s">
        <v>32</v>
      </c>
      <c r="L661" t="s">
        <v>25</v>
      </c>
      <c r="M661" t="s">
        <v>9209</v>
      </c>
      <c r="N661">
        <v>1</v>
      </c>
      <c r="O661">
        <v>26</v>
      </c>
      <c r="P661" t="s">
        <v>9226</v>
      </c>
      <c r="Q661">
        <v>9</v>
      </c>
      <c r="R661">
        <v>5</v>
      </c>
      <c r="S661" t="s">
        <v>9258</v>
      </c>
      <c r="T661" t="s">
        <v>9265</v>
      </c>
      <c r="U661" t="s">
        <v>9282</v>
      </c>
      <c r="V661" t="str" cm="1">
        <f t="array" ref="V661">_xlfn.IFS(Hospital_Emergency_Room_Data[[#This Row],[Day]]&lt;=10,"Start(1-10)",Hospital_Emergency_Room_Data[[#This Row],[Day]]&lt;=20,"Middle(11-20)",Hospital_Emergency_Room_Data[[#This Row],[Day]]&gt;20,"End(21-30)")</f>
        <v>Start(1-10)</v>
      </c>
    </row>
    <row r="662" spans="1:22">
      <c r="A662">
        <v>788057233</v>
      </c>
      <c r="B662" t="s">
        <v>683</v>
      </c>
      <c r="C662" s="1">
        <v>45396</v>
      </c>
      <c r="D662" t="str">
        <f>TEXT(Hospital_Emergency_Room_Data[[#This Row],[Patient Admission Date]],"mmm")</f>
        <v>Apr</v>
      </c>
      <c r="E662">
        <f>YEAR(Hospital_Emergency_Room_Data[[#This Row],[Patient Admission Date]])</f>
        <v>2024</v>
      </c>
      <c r="F662" s="2">
        <v>0.95347222222222228</v>
      </c>
      <c r="G662" s="8" t="str">
        <f>TEXT(Hospital_Emergency_Room_Data[[#This Row],[Patient Admission Date]],"dddd")</f>
        <v>Sunday</v>
      </c>
      <c r="H662" t="s">
        <v>9208</v>
      </c>
      <c r="I662">
        <v>52</v>
      </c>
      <c r="J662" s="5" t="s">
        <v>9219</v>
      </c>
      <c r="K662" t="s">
        <v>8</v>
      </c>
      <c r="L662" t="s">
        <v>13</v>
      </c>
      <c r="M662" t="s">
        <v>9209</v>
      </c>
      <c r="O662">
        <v>35</v>
      </c>
      <c r="P662" t="s">
        <v>9225</v>
      </c>
      <c r="Q662">
        <v>14</v>
      </c>
      <c r="R662">
        <v>22</v>
      </c>
      <c r="S662" t="s">
        <v>9256</v>
      </c>
      <c r="T662" t="s">
        <v>9265</v>
      </c>
      <c r="U662" t="s">
        <v>9300</v>
      </c>
      <c r="V662" t="str" cm="1">
        <f t="array" ref="V662">_xlfn.IFS(Hospital_Emergency_Room_Data[[#This Row],[Day]]&lt;=10,"Start(1-10)",Hospital_Emergency_Room_Data[[#This Row],[Day]]&lt;=20,"Middle(11-20)",Hospital_Emergency_Room_Data[[#This Row],[Day]]&gt;20,"End(21-30)")</f>
        <v>Middle(11-20)</v>
      </c>
    </row>
    <row r="663" spans="1:22">
      <c r="A663">
        <v>269560676</v>
      </c>
      <c r="B663" t="s">
        <v>684</v>
      </c>
      <c r="C663" s="1">
        <v>45306</v>
      </c>
      <c r="D663" t="str">
        <f>TEXT(Hospital_Emergency_Room_Data[[#This Row],[Patient Admission Date]],"mmm")</f>
        <v>Jan</v>
      </c>
      <c r="E663">
        <f>YEAR(Hospital_Emergency_Room_Data[[#This Row],[Patient Admission Date]])</f>
        <v>2024</v>
      </c>
      <c r="F663" s="2">
        <v>0.95625000000000004</v>
      </c>
      <c r="G663" s="8" t="str">
        <f>TEXT(Hospital_Emergency_Room_Data[[#This Row],[Patient Admission Date]],"dddd")</f>
        <v>Monday</v>
      </c>
      <c r="H663" t="s">
        <v>9208</v>
      </c>
      <c r="I663">
        <v>77</v>
      </c>
      <c r="J663" s="5" t="s">
        <v>9222</v>
      </c>
      <c r="K663" t="s">
        <v>8</v>
      </c>
      <c r="L663" t="s">
        <v>9281</v>
      </c>
      <c r="M663" t="s">
        <v>9210</v>
      </c>
      <c r="N663">
        <v>2</v>
      </c>
      <c r="O663">
        <v>59</v>
      </c>
      <c r="P663" t="s">
        <v>9225</v>
      </c>
      <c r="Q663">
        <v>15</v>
      </c>
      <c r="R663">
        <v>22</v>
      </c>
      <c r="S663" t="s">
        <v>9256</v>
      </c>
      <c r="T663" t="s">
        <v>9262</v>
      </c>
      <c r="U663" t="s">
        <v>9283</v>
      </c>
      <c r="V663" t="str" cm="1">
        <f t="array" ref="V663">_xlfn.IFS(Hospital_Emergency_Room_Data[[#This Row],[Day]]&lt;=10,"Start(1-10)",Hospital_Emergency_Room_Data[[#This Row],[Day]]&lt;=20,"Middle(11-20)",Hospital_Emergency_Room_Data[[#This Row],[Day]]&gt;20,"End(21-30)")</f>
        <v>Middle(11-20)</v>
      </c>
    </row>
    <row r="664" spans="1:22">
      <c r="A664">
        <v>432199911</v>
      </c>
      <c r="B664" t="s">
        <v>685</v>
      </c>
      <c r="C664" s="1">
        <v>45236</v>
      </c>
      <c r="D664" t="str">
        <f>TEXT(Hospital_Emergency_Room_Data[[#This Row],[Patient Admission Date]],"mmm")</f>
        <v>Nov</v>
      </c>
      <c r="E664">
        <f>YEAR(Hospital_Emergency_Room_Data[[#This Row],[Patient Admission Date]])</f>
        <v>2023</v>
      </c>
      <c r="F664" s="2">
        <v>0.62986111111111109</v>
      </c>
      <c r="G664" s="8" t="str">
        <f>TEXT(Hospital_Emergency_Room_Data[[#This Row],[Patient Admission Date]],"dddd")</f>
        <v>Monday</v>
      </c>
      <c r="H664" t="s">
        <v>41</v>
      </c>
      <c r="I664">
        <v>24</v>
      </c>
      <c r="J664" s="5" t="s">
        <v>9220</v>
      </c>
      <c r="K664" t="s">
        <v>8</v>
      </c>
      <c r="L664" t="s">
        <v>16</v>
      </c>
      <c r="M664" t="s">
        <v>9209</v>
      </c>
      <c r="O664">
        <v>51</v>
      </c>
      <c r="P664" t="s">
        <v>9225</v>
      </c>
      <c r="Q664">
        <v>6</v>
      </c>
      <c r="R664">
        <v>15</v>
      </c>
      <c r="S664" t="s">
        <v>9257</v>
      </c>
      <c r="T664" t="s">
        <v>9263</v>
      </c>
      <c r="U664" t="s">
        <v>9283</v>
      </c>
      <c r="V664" t="str" cm="1">
        <f t="array" ref="V664">_xlfn.IFS(Hospital_Emergency_Room_Data[[#This Row],[Day]]&lt;=10,"Start(1-10)",Hospital_Emergency_Room_Data[[#This Row],[Day]]&lt;=20,"Middle(11-20)",Hospital_Emergency_Room_Data[[#This Row],[Day]]&gt;20,"End(21-30)")</f>
        <v>Start(1-10)</v>
      </c>
    </row>
    <row r="665" spans="1:22">
      <c r="A665">
        <v>824310857</v>
      </c>
      <c r="B665" t="s">
        <v>686</v>
      </c>
      <c r="C665" s="1">
        <v>45522</v>
      </c>
      <c r="D665" t="str">
        <f>TEXT(Hospital_Emergency_Room_Data[[#This Row],[Patient Admission Date]],"mmm")</f>
        <v>Aug</v>
      </c>
      <c r="E665">
        <f>YEAR(Hospital_Emergency_Room_Data[[#This Row],[Patient Admission Date]])</f>
        <v>2024</v>
      </c>
      <c r="F665" s="2">
        <v>5.1388888888888887E-2</v>
      </c>
      <c r="G665" s="8" t="str">
        <f>TEXT(Hospital_Emergency_Room_Data[[#This Row],[Patient Admission Date]],"dddd")</f>
        <v>Sunday</v>
      </c>
      <c r="H665" t="s">
        <v>41</v>
      </c>
      <c r="I665">
        <v>71</v>
      </c>
      <c r="J665" s="5" t="s">
        <v>9222</v>
      </c>
      <c r="K665" t="s">
        <v>32</v>
      </c>
      <c r="L665" t="s">
        <v>9281</v>
      </c>
      <c r="M665" t="s">
        <v>9210</v>
      </c>
      <c r="O665">
        <v>53</v>
      </c>
      <c r="P665" t="s">
        <v>9225</v>
      </c>
      <c r="Q665">
        <v>18</v>
      </c>
      <c r="R665">
        <v>1</v>
      </c>
      <c r="S665" t="s">
        <v>9258</v>
      </c>
      <c r="T665" t="s">
        <v>9262</v>
      </c>
      <c r="U665" t="s">
        <v>9283</v>
      </c>
      <c r="V665" t="str" cm="1">
        <f t="array" ref="V665">_xlfn.IFS(Hospital_Emergency_Room_Data[[#This Row],[Day]]&lt;=10,"Start(1-10)",Hospital_Emergency_Room_Data[[#This Row],[Day]]&lt;=20,"Middle(11-20)",Hospital_Emergency_Room_Data[[#This Row],[Day]]&gt;20,"End(21-30)")</f>
        <v>Middle(11-20)</v>
      </c>
    </row>
    <row r="666" spans="1:22">
      <c r="A666">
        <v>180739658</v>
      </c>
      <c r="B666" t="s">
        <v>687</v>
      </c>
      <c r="C666" s="1">
        <v>45329</v>
      </c>
      <c r="D666" t="str">
        <f>TEXT(Hospital_Emergency_Room_Data[[#This Row],[Patient Admission Date]],"mmm")</f>
        <v>Feb</v>
      </c>
      <c r="E666">
        <f>YEAR(Hospital_Emergency_Room_Data[[#This Row],[Patient Admission Date]])</f>
        <v>2024</v>
      </c>
      <c r="F666" s="2">
        <v>0.15138888888888888</v>
      </c>
      <c r="G666" s="8" t="str">
        <f>TEXT(Hospital_Emergency_Room_Data[[#This Row],[Patient Admission Date]],"dddd")</f>
        <v>Wednesday</v>
      </c>
      <c r="H666" t="s">
        <v>9208</v>
      </c>
      <c r="I666">
        <v>25</v>
      </c>
      <c r="J666" s="5" t="s">
        <v>9220</v>
      </c>
      <c r="K666" t="s">
        <v>21</v>
      </c>
      <c r="L666" t="s">
        <v>9281</v>
      </c>
      <c r="M666" t="s">
        <v>9209</v>
      </c>
      <c r="O666">
        <v>59</v>
      </c>
      <c r="P666" t="s">
        <v>9225</v>
      </c>
      <c r="Q666">
        <v>7</v>
      </c>
      <c r="R666">
        <v>3</v>
      </c>
      <c r="S666" t="s">
        <v>9258</v>
      </c>
      <c r="T666" t="s">
        <v>9263</v>
      </c>
      <c r="U666" t="s">
        <v>9283</v>
      </c>
      <c r="V666" t="str" cm="1">
        <f t="array" ref="V666">_xlfn.IFS(Hospital_Emergency_Room_Data[[#This Row],[Day]]&lt;=10,"Start(1-10)",Hospital_Emergency_Room_Data[[#This Row],[Day]]&lt;=20,"Middle(11-20)",Hospital_Emergency_Room_Data[[#This Row],[Day]]&gt;20,"End(21-30)")</f>
        <v>Start(1-10)</v>
      </c>
    </row>
    <row r="667" spans="1:22">
      <c r="A667">
        <v>759336592</v>
      </c>
      <c r="B667" t="s">
        <v>688</v>
      </c>
      <c r="C667" s="1">
        <v>45365</v>
      </c>
      <c r="D667" t="str">
        <f>TEXT(Hospital_Emergency_Room_Data[[#This Row],[Patient Admission Date]],"mmm")</f>
        <v>Mar</v>
      </c>
      <c r="E667">
        <f>YEAR(Hospital_Emergency_Room_Data[[#This Row],[Patient Admission Date]])</f>
        <v>2024</v>
      </c>
      <c r="F667" s="2">
        <v>0.59583333333333333</v>
      </c>
      <c r="G667" s="8" t="str">
        <f>TEXT(Hospital_Emergency_Room_Data[[#This Row],[Patient Admission Date]],"dddd")</f>
        <v>Thursday</v>
      </c>
      <c r="H667" t="s">
        <v>9208</v>
      </c>
      <c r="I667">
        <v>56</v>
      </c>
      <c r="J667" s="5" t="s">
        <v>9219</v>
      </c>
      <c r="K667" t="s">
        <v>32</v>
      </c>
      <c r="L667" t="s">
        <v>9281</v>
      </c>
      <c r="M667" t="s">
        <v>9210</v>
      </c>
      <c r="O667">
        <v>32</v>
      </c>
      <c r="P667" t="s">
        <v>9225</v>
      </c>
      <c r="Q667">
        <v>14</v>
      </c>
      <c r="R667">
        <v>14</v>
      </c>
      <c r="S667" t="s">
        <v>9257</v>
      </c>
      <c r="T667" t="s">
        <v>9265</v>
      </c>
      <c r="U667" t="s">
        <v>9300</v>
      </c>
      <c r="V667" t="str" cm="1">
        <f t="array" ref="V667">_xlfn.IFS(Hospital_Emergency_Room_Data[[#This Row],[Day]]&lt;=10,"Start(1-10)",Hospital_Emergency_Room_Data[[#This Row],[Day]]&lt;=20,"Middle(11-20)",Hospital_Emergency_Room_Data[[#This Row],[Day]]&gt;20,"End(21-30)")</f>
        <v>Middle(11-20)</v>
      </c>
    </row>
    <row r="668" spans="1:22">
      <c r="A668">
        <v>462570018</v>
      </c>
      <c r="B668" t="s">
        <v>689</v>
      </c>
      <c r="C668" s="1">
        <v>45111</v>
      </c>
      <c r="D668" t="str">
        <f>TEXT(Hospital_Emergency_Room_Data[[#This Row],[Patient Admission Date]],"mmm")</f>
        <v>Jul</v>
      </c>
      <c r="E668">
        <f>YEAR(Hospital_Emergency_Room_Data[[#This Row],[Patient Admission Date]])</f>
        <v>2023</v>
      </c>
      <c r="F668" s="2">
        <v>0.68333333333333335</v>
      </c>
      <c r="G668" s="8" t="str">
        <f>TEXT(Hospital_Emergency_Room_Data[[#This Row],[Patient Admission Date]],"dddd")</f>
        <v>Tuesday</v>
      </c>
      <c r="H668" t="s">
        <v>41</v>
      </c>
      <c r="I668">
        <v>39</v>
      </c>
      <c r="J668" s="5" t="s">
        <v>9223</v>
      </c>
      <c r="K668" t="s">
        <v>8</v>
      </c>
      <c r="L668" t="s">
        <v>9281</v>
      </c>
      <c r="M668" t="s">
        <v>9209</v>
      </c>
      <c r="O668">
        <v>29</v>
      </c>
      <c r="P668" t="s">
        <v>9226</v>
      </c>
      <c r="Q668">
        <v>4</v>
      </c>
      <c r="R668">
        <v>16</v>
      </c>
      <c r="S668" t="s">
        <v>9257</v>
      </c>
      <c r="T668" t="s">
        <v>9263</v>
      </c>
      <c r="U668" t="s">
        <v>9282</v>
      </c>
      <c r="V668" t="str" cm="1">
        <f t="array" ref="V668">_xlfn.IFS(Hospital_Emergency_Room_Data[[#This Row],[Day]]&lt;=10,"Start(1-10)",Hospital_Emergency_Room_Data[[#This Row],[Day]]&lt;=20,"Middle(11-20)",Hospital_Emergency_Room_Data[[#This Row],[Day]]&gt;20,"End(21-30)")</f>
        <v>Start(1-10)</v>
      </c>
    </row>
    <row r="669" spans="1:22">
      <c r="A669">
        <v>359575243</v>
      </c>
      <c r="B669" t="s">
        <v>690</v>
      </c>
      <c r="C669" s="1">
        <v>45037</v>
      </c>
      <c r="D669" t="str">
        <f>TEXT(Hospital_Emergency_Room_Data[[#This Row],[Patient Admission Date]],"mmm")</f>
        <v>Apr</v>
      </c>
      <c r="E669">
        <f>YEAR(Hospital_Emergency_Room_Data[[#This Row],[Patient Admission Date]])</f>
        <v>2023</v>
      </c>
      <c r="F669" s="2">
        <v>0.93541666666666667</v>
      </c>
      <c r="G669" s="8" t="str">
        <f>TEXT(Hospital_Emergency_Room_Data[[#This Row],[Patient Admission Date]],"dddd")</f>
        <v>Friday</v>
      </c>
      <c r="H669" t="s">
        <v>9208</v>
      </c>
      <c r="I669">
        <v>33</v>
      </c>
      <c r="J669" s="5" t="s">
        <v>9223</v>
      </c>
      <c r="K669" t="s">
        <v>12</v>
      </c>
      <c r="L669" t="s">
        <v>13</v>
      </c>
      <c r="M669" t="s">
        <v>9209</v>
      </c>
      <c r="O669">
        <v>46</v>
      </c>
      <c r="P669" t="s">
        <v>9225</v>
      </c>
      <c r="Q669">
        <v>21</v>
      </c>
      <c r="R669">
        <v>22</v>
      </c>
      <c r="S669" t="s">
        <v>9256</v>
      </c>
      <c r="T669" t="s">
        <v>9262</v>
      </c>
      <c r="U669" t="s">
        <v>9283</v>
      </c>
      <c r="V669" t="str" cm="1">
        <f t="array" ref="V669">_xlfn.IFS(Hospital_Emergency_Room_Data[[#This Row],[Day]]&lt;=10,"Start(1-10)",Hospital_Emergency_Room_Data[[#This Row],[Day]]&lt;=20,"Middle(11-20)",Hospital_Emergency_Room_Data[[#This Row],[Day]]&gt;20,"End(21-30)")</f>
        <v>End(21-30)</v>
      </c>
    </row>
    <row r="670" spans="1:22">
      <c r="A670">
        <v>234533039</v>
      </c>
      <c r="B670" t="s">
        <v>691</v>
      </c>
      <c r="C670" s="1">
        <v>45418</v>
      </c>
      <c r="D670" t="str">
        <f>TEXT(Hospital_Emergency_Room_Data[[#This Row],[Patient Admission Date]],"mmm")</f>
        <v>May</v>
      </c>
      <c r="E670">
        <f>YEAR(Hospital_Emergency_Room_Data[[#This Row],[Patient Admission Date]])</f>
        <v>2024</v>
      </c>
      <c r="F670" s="2">
        <v>0.71597222222222223</v>
      </c>
      <c r="G670" s="8" t="str">
        <f>TEXT(Hospital_Emergency_Room_Data[[#This Row],[Patient Admission Date]],"dddd")</f>
        <v>Monday</v>
      </c>
      <c r="H670" t="s">
        <v>41</v>
      </c>
      <c r="I670">
        <v>46</v>
      </c>
      <c r="J670" s="5" t="s">
        <v>9219</v>
      </c>
      <c r="K670" t="s">
        <v>12</v>
      </c>
      <c r="L670" t="s">
        <v>13</v>
      </c>
      <c r="M670" t="s">
        <v>9209</v>
      </c>
      <c r="N670">
        <v>4</v>
      </c>
      <c r="O670">
        <v>32</v>
      </c>
      <c r="P670" t="s">
        <v>9225</v>
      </c>
      <c r="Q670">
        <v>6</v>
      </c>
      <c r="R670">
        <v>17</v>
      </c>
      <c r="S670" t="s">
        <v>9257</v>
      </c>
      <c r="T670" t="s">
        <v>9263</v>
      </c>
      <c r="U670" t="s">
        <v>9300</v>
      </c>
      <c r="V670" t="str" cm="1">
        <f t="array" ref="V670">_xlfn.IFS(Hospital_Emergency_Room_Data[[#This Row],[Day]]&lt;=10,"Start(1-10)",Hospital_Emergency_Room_Data[[#This Row],[Day]]&lt;=20,"Middle(11-20)",Hospital_Emergency_Room_Data[[#This Row],[Day]]&gt;20,"End(21-30)")</f>
        <v>Start(1-10)</v>
      </c>
    </row>
    <row r="671" spans="1:22">
      <c r="A671">
        <v>494352410</v>
      </c>
      <c r="B671" t="s">
        <v>692</v>
      </c>
      <c r="C671" s="1">
        <v>45383</v>
      </c>
      <c r="D671" t="str">
        <f>TEXT(Hospital_Emergency_Room_Data[[#This Row],[Patient Admission Date]],"mmm")</f>
        <v>Apr</v>
      </c>
      <c r="E671">
        <f>YEAR(Hospital_Emergency_Room_Data[[#This Row],[Patient Admission Date]])</f>
        <v>2024</v>
      </c>
      <c r="F671" s="2">
        <v>0.93541666666666667</v>
      </c>
      <c r="G671" s="8" t="str">
        <f>TEXT(Hospital_Emergency_Room_Data[[#This Row],[Patient Admission Date]],"dddd")</f>
        <v>Monday</v>
      </c>
      <c r="H671" t="s">
        <v>9208</v>
      </c>
      <c r="I671">
        <v>4</v>
      </c>
      <c r="J671" s="5" t="s">
        <v>9218</v>
      </c>
      <c r="K671" t="s">
        <v>21</v>
      </c>
      <c r="L671" t="s">
        <v>25</v>
      </c>
      <c r="M671" t="s">
        <v>9209</v>
      </c>
      <c r="O671">
        <v>30</v>
      </c>
      <c r="P671" t="s">
        <v>9225</v>
      </c>
      <c r="Q671">
        <v>1</v>
      </c>
      <c r="R671">
        <v>22</v>
      </c>
      <c r="S671" t="s">
        <v>9256</v>
      </c>
      <c r="T671" t="s">
        <v>9263</v>
      </c>
      <c r="U671" t="s">
        <v>9282</v>
      </c>
      <c r="V671" t="str" cm="1">
        <f t="array" ref="V671">_xlfn.IFS(Hospital_Emergency_Room_Data[[#This Row],[Day]]&lt;=10,"Start(1-10)",Hospital_Emergency_Room_Data[[#This Row],[Day]]&lt;=20,"Middle(11-20)",Hospital_Emergency_Room_Data[[#This Row],[Day]]&gt;20,"End(21-30)")</f>
        <v>Start(1-10)</v>
      </c>
    </row>
    <row r="672" spans="1:22">
      <c r="A672">
        <v>421475088</v>
      </c>
      <c r="B672" t="s">
        <v>693</v>
      </c>
      <c r="C672" s="1">
        <v>45508</v>
      </c>
      <c r="D672" t="str">
        <f>TEXT(Hospital_Emergency_Room_Data[[#This Row],[Patient Admission Date]],"mmm")</f>
        <v>Aug</v>
      </c>
      <c r="E672">
        <f>YEAR(Hospital_Emergency_Room_Data[[#This Row],[Patient Admission Date]])</f>
        <v>2024</v>
      </c>
      <c r="F672" s="2">
        <v>0.84236111111111112</v>
      </c>
      <c r="G672" s="8" t="str">
        <f>TEXT(Hospital_Emergency_Room_Data[[#This Row],[Patient Admission Date]],"dddd")</f>
        <v>Sunday</v>
      </c>
      <c r="H672" t="s">
        <v>9208</v>
      </c>
      <c r="I672">
        <v>45</v>
      </c>
      <c r="J672" s="5" t="s">
        <v>9219</v>
      </c>
      <c r="K672" t="s">
        <v>12</v>
      </c>
      <c r="L672" t="s">
        <v>9281</v>
      </c>
      <c r="M672" t="s">
        <v>9209</v>
      </c>
      <c r="O672">
        <v>60</v>
      </c>
      <c r="P672" t="s">
        <v>9225</v>
      </c>
      <c r="Q672">
        <v>4</v>
      </c>
      <c r="R672">
        <v>20</v>
      </c>
      <c r="S672" t="s">
        <v>9256</v>
      </c>
      <c r="T672" t="s">
        <v>9263</v>
      </c>
      <c r="U672" t="s">
        <v>9283</v>
      </c>
      <c r="V672" t="str" cm="1">
        <f t="array" ref="V672">_xlfn.IFS(Hospital_Emergency_Room_Data[[#This Row],[Day]]&lt;=10,"Start(1-10)",Hospital_Emergency_Room_Data[[#This Row],[Day]]&lt;=20,"Middle(11-20)",Hospital_Emergency_Room_Data[[#This Row],[Day]]&gt;20,"End(21-30)")</f>
        <v>Start(1-10)</v>
      </c>
    </row>
    <row r="673" spans="1:22">
      <c r="A673">
        <v>500229975</v>
      </c>
      <c r="B673" t="s">
        <v>694</v>
      </c>
      <c r="C673" s="1">
        <v>45419</v>
      </c>
      <c r="D673" t="str">
        <f>TEXT(Hospital_Emergency_Room_Data[[#This Row],[Patient Admission Date]],"mmm")</f>
        <v>May</v>
      </c>
      <c r="E673">
        <f>YEAR(Hospital_Emergency_Room_Data[[#This Row],[Patient Admission Date]])</f>
        <v>2024</v>
      </c>
      <c r="F673" s="2">
        <v>0.97083333333333333</v>
      </c>
      <c r="G673" s="8" t="str">
        <f>TEXT(Hospital_Emergency_Room_Data[[#This Row],[Patient Admission Date]],"dddd")</f>
        <v>Tuesday</v>
      </c>
      <c r="H673" t="s">
        <v>41</v>
      </c>
      <c r="I673">
        <v>24</v>
      </c>
      <c r="J673" s="5" t="s">
        <v>9220</v>
      </c>
      <c r="K673" t="s">
        <v>8</v>
      </c>
      <c r="L673" t="s">
        <v>13</v>
      </c>
      <c r="M673" t="s">
        <v>9210</v>
      </c>
      <c r="O673">
        <v>40</v>
      </c>
      <c r="P673" t="s">
        <v>9225</v>
      </c>
      <c r="Q673">
        <v>7</v>
      </c>
      <c r="R673">
        <v>23</v>
      </c>
      <c r="S673" t="s">
        <v>9256</v>
      </c>
      <c r="T673" t="s">
        <v>9263</v>
      </c>
      <c r="U673" t="s">
        <v>9300</v>
      </c>
      <c r="V673" t="str" cm="1">
        <f t="array" ref="V673">_xlfn.IFS(Hospital_Emergency_Room_Data[[#This Row],[Day]]&lt;=10,"Start(1-10)",Hospital_Emergency_Room_Data[[#This Row],[Day]]&lt;=20,"Middle(11-20)",Hospital_Emergency_Room_Data[[#This Row],[Day]]&gt;20,"End(21-30)")</f>
        <v>Start(1-10)</v>
      </c>
    </row>
    <row r="674" spans="1:22">
      <c r="A674">
        <v>567648503</v>
      </c>
      <c r="B674" t="s">
        <v>695</v>
      </c>
      <c r="C674" s="1">
        <v>45519</v>
      </c>
      <c r="D674" t="str">
        <f>TEXT(Hospital_Emergency_Room_Data[[#This Row],[Patient Admission Date]],"mmm")</f>
        <v>Aug</v>
      </c>
      <c r="E674">
        <f>YEAR(Hospital_Emergency_Room_Data[[#This Row],[Patient Admission Date]])</f>
        <v>2024</v>
      </c>
      <c r="F674" s="2">
        <v>3.472222222222222E-3</v>
      </c>
      <c r="G674" s="8" t="str">
        <f>TEXT(Hospital_Emergency_Room_Data[[#This Row],[Patient Admission Date]],"dddd")</f>
        <v>Thursday</v>
      </c>
      <c r="H674" t="s">
        <v>9208</v>
      </c>
      <c r="I674">
        <v>28</v>
      </c>
      <c r="J674" s="5" t="s">
        <v>9220</v>
      </c>
      <c r="K674" t="s">
        <v>21</v>
      </c>
      <c r="L674" t="s">
        <v>36</v>
      </c>
      <c r="M674" t="s">
        <v>9209</v>
      </c>
      <c r="O674">
        <v>58</v>
      </c>
      <c r="P674" t="s">
        <v>9225</v>
      </c>
      <c r="Q674">
        <v>15</v>
      </c>
      <c r="R674">
        <v>0</v>
      </c>
      <c r="S674" t="s">
        <v>9258</v>
      </c>
      <c r="T674" t="s">
        <v>9262</v>
      </c>
      <c r="U674" t="s">
        <v>9283</v>
      </c>
      <c r="V674" t="str" cm="1">
        <f t="array" ref="V674">_xlfn.IFS(Hospital_Emergency_Room_Data[[#This Row],[Day]]&lt;=10,"Start(1-10)",Hospital_Emergency_Room_Data[[#This Row],[Day]]&lt;=20,"Middle(11-20)",Hospital_Emergency_Room_Data[[#This Row],[Day]]&gt;20,"End(21-30)")</f>
        <v>Middle(11-20)</v>
      </c>
    </row>
    <row r="675" spans="1:22">
      <c r="A675">
        <v>482319677</v>
      </c>
      <c r="B675" t="s">
        <v>696</v>
      </c>
      <c r="C675" s="1">
        <v>45509</v>
      </c>
      <c r="D675" t="str">
        <f>TEXT(Hospital_Emergency_Room_Data[[#This Row],[Patient Admission Date]],"mmm")</f>
        <v>Aug</v>
      </c>
      <c r="E675">
        <f>YEAR(Hospital_Emergency_Room_Data[[#This Row],[Patient Admission Date]])</f>
        <v>2024</v>
      </c>
      <c r="F675" s="2">
        <v>0.76111111111111107</v>
      </c>
      <c r="G675" s="8" t="str">
        <f>TEXT(Hospital_Emergency_Room_Data[[#This Row],[Patient Admission Date]],"dddd")</f>
        <v>Monday</v>
      </c>
      <c r="H675" t="s">
        <v>9208</v>
      </c>
      <c r="I675">
        <v>5</v>
      </c>
      <c r="J675" s="5" t="s">
        <v>9221</v>
      </c>
      <c r="K675" t="s">
        <v>8</v>
      </c>
      <c r="L675" t="s">
        <v>140</v>
      </c>
      <c r="M675" t="s">
        <v>9209</v>
      </c>
      <c r="O675">
        <v>19</v>
      </c>
      <c r="P675" t="s">
        <v>9226</v>
      </c>
      <c r="Q675">
        <v>5</v>
      </c>
      <c r="R675">
        <v>18</v>
      </c>
      <c r="S675" t="s">
        <v>9256</v>
      </c>
      <c r="T675" t="s">
        <v>9263</v>
      </c>
      <c r="U675" t="s">
        <v>9282</v>
      </c>
      <c r="V675" t="str" cm="1">
        <f t="array" ref="V675">_xlfn.IFS(Hospital_Emergency_Room_Data[[#This Row],[Day]]&lt;=10,"Start(1-10)",Hospital_Emergency_Room_Data[[#This Row],[Day]]&lt;=20,"Middle(11-20)",Hospital_Emergency_Room_Data[[#This Row],[Day]]&gt;20,"End(21-30)")</f>
        <v>Start(1-10)</v>
      </c>
    </row>
    <row r="676" spans="1:22">
      <c r="A676">
        <v>457932979</v>
      </c>
      <c r="B676" t="s">
        <v>697</v>
      </c>
      <c r="C676" s="1">
        <v>45412</v>
      </c>
      <c r="D676" t="str">
        <f>TEXT(Hospital_Emergency_Room_Data[[#This Row],[Patient Admission Date]],"mmm")</f>
        <v>Apr</v>
      </c>
      <c r="E676">
        <f>YEAR(Hospital_Emergency_Room_Data[[#This Row],[Patient Admission Date]])</f>
        <v>2024</v>
      </c>
      <c r="F676" s="2">
        <v>1.8055555555555554E-2</v>
      </c>
      <c r="G676" s="8" t="str">
        <f>TEXT(Hospital_Emergency_Room_Data[[#This Row],[Patient Admission Date]],"dddd")</f>
        <v>Tuesday</v>
      </c>
      <c r="H676" t="s">
        <v>41</v>
      </c>
      <c r="I676">
        <v>53</v>
      </c>
      <c r="J676" s="5" t="s">
        <v>9219</v>
      </c>
      <c r="K676" t="s">
        <v>8</v>
      </c>
      <c r="L676" t="s">
        <v>16</v>
      </c>
      <c r="M676" t="s">
        <v>9210</v>
      </c>
      <c r="O676">
        <v>45</v>
      </c>
      <c r="P676" t="s">
        <v>9225</v>
      </c>
      <c r="Q676">
        <v>30</v>
      </c>
      <c r="R676">
        <v>0</v>
      </c>
      <c r="S676" t="s">
        <v>9258</v>
      </c>
      <c r="T676" t="s">
        <v>9264</v>
      </c>
      <c r="U676" t="s">
        <v>9300</v>
      </c>
      <c r="V676" t="str" cm="1">
        <f t="array" ref="V676">_xlfn.IFS(Hospital_Emergency_Room_Data[[#This Row],[Day]]&lt;=10,"Start(1-10)",Hospital_Emergency_Room_Data[[#This Row],[Day]]&lt;=20,"Middle(11-20)",Hospital_Emergency_Room_Data[[#This Row],[Day]]&gt;20,"End(21-30)")</f>
        <v>End(21-30)</v>
      </c>
    </row>
    <row r="677" spans="1:22">
      <c r="A677">
        <v>840115082</v>
      </c>
      <c r="B677" t="s">
        <v>698</v>
      </c>
      <c r="C677" s="1">
        <v>45296</v>
      </c>
      <c r="D677" t="str">
        <f>TEXT(Hospital_Emergency_Room_Data[[#This Row],[Patient Admission Date]],"mmm")</f>
        <v>Jan</v>
      </c>
      <c r="E677">
        <f>YEAR(Hospital_Emergency_Room_Data[[#This Row],[Patient Admission Date]])</f>
        <v>2024</v>
      </c>
      <c r="F677" s="2">
        <v>0.80138888888888893</v>
      </c>
      <c r="G677" s="8" t="str">
        <f>TEXT(Hospital_Emergency_Room_Data[[#This Row],[Patient Admission Date]],"dddd")</f>
        <v>Friday</v>
      </c>
      <c r="H677" t="s">
        <v>41</v>
      </c>
      <c r="I677">
        <v>9</v>
      </c>
      <c r="J677" s="5" t="s">
        <v>9221</v>
      </c>
      <c r="K677" t="s">
        <v>21</v>
      </c>
      <c r="L677" t="s">
        <v>13</v>
      </c>
      <c r="M677" t="s">
        <v>9210</v>
      </c>
      <c r="N677">
        <v>10</v>
      </c>
      <c r="O677">
        <v>28</v>
      </c>
      <c r="P677" t="s">
        <v>9226</v>
      </c>
      <c r="Q677">
        <v>5</v>
      </c>
      <c r="R677">
        <v>19</v>
      </c>
      <c r="S677" t="s">
        <v>9256</v>
      </c>
      <c r="T677" t="s">
        <v>9263</v>
      </c>
      <c r="U677" t="s">
        <v>9282</v>
      </c>
      <c r="V677" t="str" cm="1">
        <f t="array" ref="V677">_xlfn.IFS(Hospital_Emergency_Room_Data[[#This Row],[Day]]&lt;=10,"Start(1-10)",Hospital_Emergency_Room_Data[[#This Row],[Day]]&lt;=20,"Middle(11-20)",Hospital_Emergency_Room_Data[[#This Row],[Day]]&gt;20,"End(21-30)")</f>
        <v>Start(1-10)</v>
      </c>
    </row>
    <row r="678" spans="1:22">
      <c r="A678">
        <v>404876936</v>
      </c>
      <c r="B678" t="s">
        <v>699</v>
      </c>
      <c r="C678" s="1">
        <v>45294</v>
      </c>
      <c r="D678" t="str">
        <f>TEXT(Hospital_Emergency_Room_Data[[#This Row],[Patient Admission Date]],"mmm")</f>
        <v>Jan</v>
      </c>
      <c r="E678">
        <f>YEAR(Hospital_Emergency_Room_Data[[#This Row],[Patient Admission Date]])</f>
        <v>2024</v>
      </c>
      <c r="F678" s="2">
        <v>0.55208333333333337</v>
      </c>
      <c r="G678" s="8" t="str">
        <f>TEXT(Hospital_Emergency_Room_Data[[#This Row],[Patient Admission Date]],"dddd")</f>
        <v>Wednesday</v>
      </c>
      <c r="H678" t="s">
        <v>41</v>
      </c>
      <c r="I678">
        <v>53</v>
      </c>
      <c r="J678" s="5" t="s">
        <v>9219</v>
      </c>
      <c r="K678" t="s">
        <v>12</v>
      </c>
      <c r="L678" t="s">
        <v>9281</v>
      </c>
      <c r="M678" t="s">
        <v>9210</v>
      </c>
      <c r="O678">
        <v>31</v>
      </c>
      <c r="P678" t="s">
        <v>9225</v>
      </c>
      <c r="Q678">
        <v>3</v>
      </c>
      <c r="R678">
        <v>13</v>
      </c>
      <c r="S678" t="s">
        <v>9257</v>
      </c>
      <c r="T678" t="s">
        <v>9263</v>
      </c>
      <c r="U678" t="s">
        <v>9300</v>
      </c>
      <c r="V678" t="str" cm="1">
        <f t="array" ref="V678">_xlfn.IFS(Hospital_Emergency_Room_Data[[#This Row],[Day]]&lt;=10,"Start(1-10)",Hospital_Emergency_Room_Data[[#This Row],[Day]]&lt;=20,"Middle(11-20)",Hospital_Emergency_Room_Data[[#This Row],[Day]]&gt;20,"End(21-30)")</f>
        <v>Start(1-10)</v>
      </c>
    </row>
    <row r="679" spans="1:22">
      <c r="A679">
        <v>557055863</v>
      </c>
      <c r="B679" t="s">
        <v>700</v>
      </c>
      <c r="C679" s="1">
        <v>45486</v>
      </c>
      <c r="D679" t="str">
        <f>TEXT(Hospital_Emergency_Room_Data[[#This Row],[Patient Admission Date]],"mmm")</f>
        <v>Jul</v>
      </c>
      <c r="E679">
        <f>YEAR(Hospital_Emergency_Room_Data[[#This Row],[Patient Admission Date]])</f>
        <v>2024</v>
      </c>
      <c r="F679" s="2">
        <v>0.25833333333333336</v>
      </c>
      <c r="G679" s="8" t="str">
        <f>TEXT(Hospital_Emergency_Room_Data[[#This Row],[Patient Admission Date]],"dddd")</f>
        <v>Saturday</v>
      </c>
      <c r="H679" t="s">
        <v>9208</v>
      </c>
      <c r="I679">
        <v>64</v>
      </c>
      <c r="J679" s="5" t="s">
        <v>9217</v>
      </c>
      <c r="K679" t="s">
        <v>21</v>
      </c>
      <c r="L679" t="s">
        <v>16</v>
      </c>
      <c r="M679" t="s">
        <v>9209</v>
      </c>
      <c r="O679">
        <v>29</v>
      </c>
      <c r="P679" t="s">
        <v>9226</v>
      </c>
      <c r="Q679">
        <v>13</v>
      </c>
      <c r="R679">
        <v>6</v>
      </c>
      <c r="S679" t="s">
        <v>9255</v>
      </c>
      <c r="T679" t="s">
        <v>9265</v>
      </c>
      <c r="U679" t="s">
        <v>9282</v>
      </c>
      <c r="V679" t="str" cm="1">
        <f t="array" ref="V679">_xlfn.IFS(Hospital_Emergency_Room_Data[[#This Row],[Day]]&lt;=10,"Start(1-10)",Hospital_Emergency_Room_Data[[#This Row],[Day]]&lt;=20,"Middle(11-20)",Hospital_Emergency_Room_Data[[#This Row],[Day]]&gt;20,"End(21-30)")</f>
        <v>Middle(11-20)</v>
      </c>
    </row>
    <row r="680" spans="1:22">
      <c r="A680">
        <v>801662184</v>
      </c>
      <c r="B680" t="s">
        <v>701</v>
      </c>
      <c r="C680" s="1">
        <v>45590</v>
      </c>
      <c r="D680" t="str">
        <f>TEXT(Hospital_Emergency_Room_Data[[#This Row],[Patient Admission Date]],"mmm")</f>
        <v>Oct</v>
      </c>
      <c r="E680">
        <f>YEAR(Hospital_Emergency_Room_Data[[#This Row],[Patient Admission Date]])</f>
        <v>2024</v>
      </c>
      <c r="F680" s="2">
        <v>0.81041666666666667</v>
      </c>
      <c r="G680" s="8" t="str">
        <f>TEXT(Hospital_Emergency_Room_Data[[#This Row],[Patient Admission Date]],"dddd")</f>
        <v>Friday</v>
      </c>
      <c r="H680" t="s">
        <v>9208</v>
      </c>
      <c r="I680">
        <v>56</v>
      </c>
      <c r="J680" s="5" t="s">
        <v>9219</v>
      </c>
      <c r="K680" t="s">
        <v>8</v>
      </c>
      <c r="L680" t="s">
        <v>16</v>
      </c>
      <c r="M680" t="s">
        <v>9209</v>
      </c>
      <c r="O680">
        <v>17</v>
      </c>
      <c r="P680" t="s">
        <v>9226</v>
      </c>
      <c r="Q680">
        <v>25</v>
      </c>
      <c r="R680">
        <v>19</v>
      </c>
      <c r="S680" t="s">
        <v>9256</v>
      </c>
      <c r="T680" t="s">
        <v>9264</v>
      </c>
      <c r="U680" t="s">
        <v>9282</v>
      </c>
      <c r="V680" t="str" cm="1">
        <f t="array" ref="V680">_xlfn.IFS(Hospital_Emergency_Room_Data[[#This Row],[Day]]&lt;=10,"Start(1-10)",Hospital_Emergency_Room_Data[[#This Row],[Day]]&lt;=20,"Middle(11-20)",Hospital_Emergency_Room_Data[[#This Row],[Day]]&gt;20,"End(21-30)")</f>
        <v>End(21-30)</v>
      </c>
    </row>
    <row r="681" spans="1:22">
      <c r="A681">
        <v>826836796</v>
      </c>
      <c r="B681" t="s">
        <v>702</v>
      </c>
      <c r="C681" s="1">
        <v>45438</v>
      </c>
      <c r="D681" t="str">
        <f>TEXT(Hospital_Emergency_Room_Data[[#This Row],[Patient Admission Date]],"mmm")</f>
        <v>May</v>
      </c>
      <c r="E681">
        <f>YEAR(Hospital_Emergency_Room_Data[[#This Row],[Patient Admission Date]])</f>
        <v>2024</v>
      </c>
      <c r="F681" s="2">
        <v>0.50347222222222221</v>
      </c>
      <c r="G681" s="8" t="str">
        <f>TEXT(Hospital_Emergency_Room_Data[[#This Row],[Patient Admission Date]],"dddd")</f>
        <v>Sunday</v>
      </c>
      <c r="H681" t="s">
        <v>41</v>
      </c>
      <c r="I681">
        <v>35</v>
      </c>
      <c r="J681" s="5" t="s">
        <v>9223</v>
      </c>
      <c r="K681" t="s">
        <v>18</v>
      </c>
      <c r="L681" t="s">
        <v>9281</v>
      </c>
      <c r="M681" t="s">
        <v>9209</v>
      </c>
      <c r="O681">
        <v>39</v>
      </c>
      <c r="P681" t="s">
        <v>9225</v>
      </c>
      <c r="Q681">
        <v>26</v>
      </c>
      <c r="R681">
        <v>12</v>
      </c>
      <c r="S681" t="s">
        <v>9257</v>
      </c>
      <c r="T681" t="s">
        <v>9264</v>
      </c>
      <c r="U681" t="s">
        <v>9300</v>
      </c>
      <c r="V681" t="str" cm="1">
        <f t="array" ref="V681">_xlfn.IFS(Hospital_Emergency_Room_Data[[#This Row],[Day]]&lt;=10,"Start(1-10)",Hospital_Emergency_Room_Data[[#This Row],[Day]]&lt;=20,"Middle(11-20)",Hospital_Emergency_Room_Data[[#This Row],[Day]]&gt;20,"End(21-30)")</f>
        <v>End(21-30)</v>
      </c>
    </row>
    <row r="682" spans="1:22">
      <c r="A682">
        <v>395415858</v>
      </c>
      <c r="B682" t="s">
        <v>703</v>
      </c>
      <c r="C682" s="1">
        <v>45037</v>
      </c>
      <c r="D682" t="str">
        <f>TEXT(Hospital_Emergency_Room_Data[[#This Row],[Patient Admission Date]],"mmm")</f>
        <v>Apr</v>
      </c>
      <c r="E682">
        <f>YEAR(Hospital_Emergency_Room_Data[[#This Row],[Patient Admission Date]])</f>
        <v>2023</v>
      </c>
      <c r="F682" s="2">
        <v>5.0694444444444445E-2</v>
      </c>
      <c r="G682" s="8" t="str">
        <f>TEXT(Hospital_Emergency_Room_Data[[#This Row],[Patient Admission Date]],"dddd")</f>
        <v>Friday</v>
      </c>
      <c r="H682" t="s">
        <v>41</v>
      </c>
      <c r="I682">
        <v>70</v>
      </c>
      <c r="J682" s="5" t="s">
        <v>9222</v>
      </c>
      <c r="K682" t="s">
        <v>12</v>
      </c>
      <c r="L682" t="s">
        <v>9281</v>
      </c>
      <c r="M682" t="s">
        <v>9209</v>
      </c>
      <c r="O682">
        <v>34</v>
      </c>
      <c r="P682" t="s">
        <v>9225</v>
      </c>
      <c r="Q682">
        <v>21</v>
      </c>
      <c r="R682">
        <v>1</v>
      </c>
      <c r="S682" t="s">
        <v>9258</v>
      </c>
      <c r="T682" t="s">
        <v>9262</v>
      </c>
      <c r="U682" t="s">
        <v>9300</v>
      </c>
      <c r="V682" t="str" cm="1">
        <f t="array" ref="V682">_xlfn.IFS(Hospital_Emergency_Room_Data[[#This Row],[Day]]&lt;=10,"Start(1-10)",Hospital_Emergency_Room_Data[[#This Row],[Day]]&lt;=20,"Middle(11-20)",Hospital_Emergency_Room_Data[[#This Row],[Day]]&gt;20,"End(21-30)")</f>
        <v>End(21-30)</v>
      </c>
    </row>
    <row r="683" spans="1:22">
      <c r="A683">
        <v>347725118</v>
      </c>
      <c r="B683" t="s">
        <v>704</v>
      </c>
      <c r="C683" s="1">
        <v>45395</v>
      </c>
      <c r="D683" t="str">
        <f>TEXT(Hospital_Emergency_Room_Data[[#This Row],[Patient Admission Date]],"mmm")</f>
        <v>Apr</v>
      </c>
      <c r="E683">
        <f>YEAR(Hospital_Emergency_Room_Data[[#This Row],[Patient Admission Date]])</f>
        <v>2024</v>
      </c>
      <c r="F683" s="2">
        <v>0.35416666666666669</v>
      </c>
      <c r="G683" s="8" t="str">
        <f>TEXT(Hospital_Emergency_Room_Data[[#This Row],[Patient Admission Date]],"dddd")</f>
        <v>Saturday</v>
      </c>
      <c r="H683" t="s">
        <v>9208</v>
      </c>
      <c r="I683">
        <v>59</v>
      </c>
      <c r="J683" s="5" t="s">
        <v>9219</v>
      </c>
      <c r="K683" t="s">
        <v>18</v>
      </c>
      <c r="L683" t="s">
        <v>9281</v>
      </c>
      <c r="M683" t="s">
        <v>9210</v>
      </c>
      <c r="O683">
        <v>37</v>
      </c>
      <c r="P683" t="s">
        <v>9225</v>
      </c>
      <c r="Q683">
        <v>13</v>
      </c>
      <c r="R683">
        <v>8</v>
      </c>
      <c r="S683" t="s">
        <v>9255</v>
      </c>
      <c r="T683" t="s">
        <v>9265</v>
      </c>
      <c r="U683" t="s">
        <v>9300</v>
      </c>
      <c r="V683" t="str" cm="1">
        <f t="array" ref="V683">_xlfn.IFS(Hospital_Emergency_Room_Data[[#This Row],[Day]]&lt;=10,"Start(1-10)",Hospital_Emergency_Room_Data[[#This Row],[Day]]&lt;=20,"Middle(11-20)",Hospital_Emergency_Room_Data[[#This Row],[Day]]&gt;20,"End(21-30)")</f>
        <v>Middle(11-20)</v>
      </c>
    </row>
    <row r="684" spans="1:22">
      <c r="A684">
        <v>114455732</v>
      </c>
      <c r="B684" t="s">
        <v>705</v>
      </c>
      <c r="C684" s="1">
        <v>45582</v>
      </c>
      <c r="D684" t="str">
        <f>TEXT(Hospital_Emergency_Room_Data[[#This Row],[Patient Admission Date]],"mmm")</f>
        <v>Oct</v>
      </c>
      <c r="E684">
        <f>YEAR(Hospital_Emergency_Room_Data[[#This Row],[Patient Admission Date]])</f>
        <v>2024</v>
      </c>
      <c r="F684" s="2">
        <v>0.48402777777777778</v>
      </c>
      <c r="G684" s="8" t="str">
        <f>TEXT(Hospital_Emergency_Room_Data[[#This Row],[Patient Admission Date]],"dddd")</f>
        <v>Thursday</v>
      </c>
      <c r="H684" t="s">
        <v>41</v>
      </c>
      <c r="I684">
        <v>43</v>
      </c>
      <c r="J684" s="5" t="s">
        <v>9223</v>
      </c>
      <c r="K684" t="s">
        <v>8</v>
      </c>
      <c r="L684" t="s">
        <v>96</v>
      </c>
      <c r="M684" t="s">
        <v>9210</v>
      </c>
      <c r="O684">
        <v>18</v>
      </c>
      <c r="P684" t="s">
        <v>9226</v>
      </c>
      <c r="Q684">
        <v>17</v>
      </c>
      <c r="R684">
        <v>11</v>
      </c>
      <c r="S684" t="s">
        <v>9255</v>
      </c>
      <c r="T684" t="s">
        <v>9262</v>
      </c>
      <c r="U684" t="s">
        <v>9282</v>
      </c>
      <c r="V684" t="str" cm="1">
        <f t="array" ref="V684">_xlfn.IFS(Hospital_Emergency_Room_Data[[#This Row],[Day]]&lt;=10,"Start(1-10)",Hospital_Emergency_Room_Data[[#This Row],[Day]]&lt;=20,"Middle(11-20)",Hospital_Emergency_Room_Data[[#This Row],[Day]]&gt;20,"End(21-30)")</f>
        <v>Middle(11-20)</v>
      </c>
    </row>
    <row r="685" spans="1:22">
      <c r="A685">
        <v>181849858</v>
      </c>
      <c r="B685" t="s">
        <v>706</v>
      </c>
      <c r="C685" s="1">
        <v>45457</v>
      </c>
      <c r="D685" t="str">
        <f>TEXT(Hospital_Emergency_Room_Data[[#This Row],[Patient Admission Date]],"mmm")</f>
        <v>Jun</v>
      </c>
      <c r="E685">
        <f>YEAR(Hospital_Emergency_Room_Data[[#This Row],[Patient Admission Date]])</f>
        <v>2024</v>
      </c>
      <c r="F685" s="2">
        <v>0.4777777777777778</v>
      </c>
      <c r="G685" s="8" t="str">
        <f>TEXT(Hospital_Emergency_Room_Data[[#This Row],[Patient Admission Date]],"dddd")</f>
        <v>Friday</v>
      </c>
      <c r="H685" t="s">
        <v>41</v>
      </c>
      <c r="I685">
        <v>10</v>
      </c>
      <c r="J685" s="5" t="s">
        <v>9221</v>
      </c>
      <c r="K685" t="s">
        <v>21</v>
      </c>
      <c r="L685" t="s">
        <v>13</v>
      </c>
      <c r="M685" t="s">
        <v>9209</v>
      </c>
      <c r="O685">
        <v>55</v>
      </c>
      <c r="P685" t="s">
        <v>9225</v>
      </c>
      <c r="Q685">
        <v>14</v>
      </c>
      <c r="R685">
        <v>11</v>
      </c>
      <c r="S685" t="s">
        <v>9255</v>
      </c>
      <c r="T685" t="s">
        <v>9265</v>
      </c>
      <c r="U685" t="s">
        <v>9283</v>
      </c>
      <c r="V685" t="str" cm="1">
        <f t="array" ref="V685">_xlfn.IFS(Hospital_Emergency_Room_Data[[#This Row],[Day]]&lt;=10,"Start(1-10)",Hospital_Emergency_Room_Data[[#This Row],[Day]]&lt;=20,"Middle(11-20)",Hospital_Emergency_Room_Data[[#This Row],[Day]]&gt;20,"End(21-30)")</f>
        <v>Middle(11-20)</v>
      </c>
    </row>
    <row r="686" spans="1:22">
      <c r="A686">
        <v>542987304</v>
      </c>
      <c r="B686" t="s">
        <v>707</v>
      </c>
      <c r="C686" s="1">
        <v>45285</v>
      </c>
      <c r="D686" t="str">
        <f>TEXT(Hospital_Emergency_Room_Data[[#This Row],[Patient Admission Date]],"mmm")</f>
        <v>Dec</v>
      </c>
      <c r="E686">
        <f>YEAR(Hospital_Emergency_Room_Data[[#This Row],[Patient Admission Date]])</f>
        <v>2023</v>
      </c>
      <c r="F686" s="2">
        <v>0.39444444444444443</v>
      </c>
      <c r="G686" s="8" t="str">
        <f>TEXT(Hospital_Emergency_Room_Data[[#This Row],[Patient Admission Date]],"dddd")</f>
        <v>Monday</v>
      </c>
      <c r="H686" t="s">
        <v>9208</v>
      </c>
      <c r="I686">
        <v>79</v>
      </c>
      <c r="J686" s="5" t="s">
        <v>9222</v>
      </c>
      <c r="K686" t="s">
        <v>21</v>
      </c>
      <c r="L686" t="s">
        <v>9281</v>
      </c>
      <c r="M686" t="s">
        <v>9209</v>
      </c>
      <c r="O686">
        <v>39</v>
      </c>
      <c r="P686" t="s">
        <v>9225</v>
      </c>
      <c r="Q686">
        <v>25</v>
      </c>
      <c r="R686">
        <v>9</v>
      </c>
      <c r="S686" t="s">
        <v>9255</v>
      </c>
      <c r="T686" t="s">
        <v>9264</v>
      </c>
      <c r="U686" t="s">
        <v>9300</v>
      </c>
      <c r="V686" t="str" cm="1">
        <f t="array" ref="V686">_xlfn.IFS(Hospital_Emergency_Room_Data[[#This Row],[Day]]&lt;=10,"Start(1-10)",Hospital_Emergency_Room_Data[[#This Row],[Day]]&lt;=20,"Middle(11-20)",Hospital_Emergency_Room_Data[[#This Row],[Day]]&gt;20,"End(21-30)")</f>
        <v>End(21-30)</v>
      </c>
    </row>
    <row r="687" spans="1:22">
      <c r="A687">
        <v>615165686</v>
      </c>
      <c r="B687" t="s">
        <v>708</v>
      </c>
      <c r="C687" s="1">
        <v>45202</v>
      </c>
      <c r="D687" t="str">
        <f>TEXT(Hospital_Emergency_Room_Data[[#This Row],[Patient Admission Date]],"mmm")</f>
        <v>Oct</v>
      </c>
      <c r="E687">
        <f>YEAR(Hospital_Emergency_Room_Data[[#This Row],[Patient Admission Date]])</f>
        <v>2023</v>
      </c>
      <c r="F687" s="2">
        <v>0.28125</v>
      </c>
      <c r="G687" s="8" t="str">
        <f>TEXT(Hospital_Emergency_Room_Data[[#This Row],[Patient Admission Date]],"dddd")</f>
        <v>Tuesday</v>
      </c>
      <c r="H687" t="s">
        <v>41</v>
      </c>
      <c r="I687">
        <v>11</v>
      </c>
      <c r="J687" s="5" t="s">
        <v>9221</v>
      </c>
      <c r="K687" t="s">
        <v>12</v>
      </c>
      <c r="L687" t="s">
        <v>13</v>
      </c>
      <c r="M687" t="s">
        <v>9210</v>
      </c>
      <c r="O687">
        <v>49</v>
      </c>
      <c r="P687" t="s">
        <v>9225</v>
      </c>
      <c r="Q687">
        <v>3</v>
      </c>
      <c r="R687">
        <v>6</v>
      </c>
      <c r="S687" t="s">
        <v>9255</v>
      </c>
      <c r="T687" t="s">
        <v>9263</v>
      </c>
      <c r="U687" t="s">
        <v>9283</v>
      </c>
      <c r="V687" t="str" cm="1">
        <f t="array" ref="V687">_xlfn.IFS(Hospital_Emergency_Room_Data[[#This Row],[Day]]&lt;=10,"Start(1-10)",Hospital_Emergency_Room_Data[[#This Row],[Day]]&lt;=20,"Middle(11-20)",Hospital_Emergency_Room_Data[[#This Row],[Day]]&gt;20,"End(21-30)")</f>
        <v>Start(1-10)</v>
      </c>
    </row>
    <row r="688" spans="1:22">
      <c r="A688">
        <v>156265666</v>
      </c>
      <c r="B688" t="s">
        <v>709</v>
      </c>
      <c r="C688" s="1">
        <v>45585</v>
      </c>
      <c r="D688" t="str">
        <f>TEXT(Hospital_Emergency_Room_Data[[#This Row],[Patient Admission Date]],"mmm")</f>
        <v>Oct</v>
      </c>
      <c r="E688">
        <f>YEAR(Hospital_Emergency_Room_Data[[#This Row],[Patient Admission Date]])</f>
        <v>2024</v>
      </c>
      <c r="F688" s="2">
        <v>0.73888888888888893</v>
      </c>
      <c r="G688" s="8" t="str">
        <f>TEXT(Hospital_Emergency_Room_Data[[#This Row],[Patient Admission Date]],"dddd")</f>
        <v>Sunday</v>
      </c>
      <c r="H688" t="s">
        <v>41</v>
      </c>
      <c r="I688">
        <v>2</v>
      </c>
      <c r="J688" s="5" t="s">
        <v>9218</v>
      </c>
      <c r="K688" t="s">
        <v>32</v>
      </c>
      <c r="L688" t="s">
        <v>13</v>
      </c>
      <c r="M688" t="s">
        <v>9210</v>
      </c>
      <c r="N688">
        <v>2</v>
      </c>
      <c r="O688">
        <v>10</v>
      </c>
      <c r="P688" t="s">
        <v>9226</v>
      </c>
      <c r="Q688">
        <v>20</v>
      </c>
      <c r="R688">
        <v>17</v>
      </c>
      <c r="S688" t="s">
        <v>9257</v>
      </c>
      <c r="T688" t="s">
        <v>9262</v>
      </c>
      <c r="U688" t="s">
        <v>9282</v>
      </c>
      <c r="V688" t="str" cm="1">
        <f t="array" ref="V688">_xlfn.IFS(Hospital_Emergency_Room_Data[[#This Row],[Day]]&lt;=10,"Start(1-10)",Hospital_Emergency_Room_Data[[#This Row],[Day]]&lt;=20,"Middle(11-20)",Hospital_Emergency_Room_Data[[#This Row],[Day]]&gt;20,"End(21-30)")</f>
        <v>Middle(11-20)</v>
      </c>
    </row>
    <row r="689" spans="1:22">
      <c r="A689">
        <v>245378627</v>
      </c>
      <c r="B689" t="s">
        <v>710</v>
      </c>
      <c r="C689" s="1">
        <v>45107</v>
      </c>
      <c r="D689" t="str">
        <f>TEXT(Hospital_Emergency_Room_Data[[#This Row],[Patient Admission Date]],"mmm")</f>
        <v>Jun</v>
      </c>
      <c r="E689">
        <f>YEAR(Hospital_Emergency_Room_Data[[#This Row],[Patient Admission Date]])</f>
        <v>2023</v>
      </c>
      <c r="F689" s="2">
        <v>0.65763888888888888</v>
      </c>
      <c r="G689" s="8" t="str">
        <f>TEXT(Hospital_Emergency_Room_Data[[#This Row],[Patient Admission Date]],"dddd")</f>
        <v>Friday</v>
      </c>
      <c r="H689" t="s">
        <v>9208</v>
      </c>
      <c r="I689">
        <v>26</v>
      </c>
      <c r="J689" s="5" t="s">
        <v>9220</v>
      </c>
      <c r="K689" t="s">
        <v>18</v>
      </c>
      <c r="L689" t="s">
        <v>9281</v>
      </c>
      <c r="M689" t="s">
        <v>9210</v>
      </c>
      <c r="N689">
        <v>1</v>
      </c>
      <c r="O689">
        <v>33</v>
      </c>
      <c r="P689" t="s">
        <v>9225</v>
      </c>
      <c r="Q689">
        <v>30</v>
      </c>
      <c r="R689">
        <v>15</v>
      </c>
      <c r="S689" t="s">
        <v>9257</v>
      </c>
      <c r="T689" t="s">
        <v>9264</v>
      </c>
      <c r="U689" t="s">
        <v>9300</v>
      </c>
      <c r="V689" t="str" cm="1">
        <f t="array" ref="V689">_xlfn.IFS(Hospital_Emergency_Room_Data[[#This Row],[Day]]&lt;=10,"Start(1-10)",Hospital_Emergency_Room_Data[[#This Row],[Day]]&lt;=20,"Middle(11-20)",Hospital_Emergency_Room_Data[[#This Row],[Day]]&gt;20,"End(21-30)")</f>
        <v>End(21-30)</v>
      </c>
    </row>
    <row r="690" spans="1:22">
      <c r="A690">
        <v>696866623</v>
      </c>
      <c r="B690" t="s">
        <v>711</v>
      </c>
      <c r="C690" s="1">
        <v>45590</v>
      </c>
      <c r="D690" t="str">
        <f>TEXT(Hospital_Emergency_Room_Data[[#This Row],[Patient Admission Date]],"mmm")</f>
        <v>Oct</v>
      </c>
      <c r="E690">
        <f>YEAR(Hospital_Emergency_Room_Data[[#This Row],[Patient Admission Date]])</f>
        <v>2024</v>
      </c>
      <c r="F690" s="2">
        <v>9.7222222222222224E-3</v>
      </c>
      <c r="G690" s="8" t="str">
        <f>TEXT(Hospital_Emergency_Room_Data[[#This Row],[Patient Admission Date]],"dddd")</f>
        <v>Friday</v>
      </c>
      <c r="H690" t="s">
        <v>9208</v>
      </c>
      <c r="I690">
        <v>11</v>
      </c>
      <c r="J690" s="5" t="s">
        <v>9221</v>
      </c>
      <c r="K690" t="s">
        <v>12</v>
      </c>
      <c r="L690" t="s">
        <v>36</v>
      </c>
      <c r="M690" t="s">
        <v>9210</v>
      </c>
      <c r="O690">
        <v>10</v>
      </c>
      <c r="P690" t="s">
        <v>9226</v>
      </c>
      <c r="Q690">
        <v>25</v>
      </c>
      <c r="R690">
        <v>0</v>
      </c>
      <c r="S690" t="s">
        <v>9258</v>
      </c>
      <c r="T690" t="s">
        <v>9264</v>
      </c>
      <c r="U690" t="s">
        <v>9282</v>
      </c>
      <c r="V690" t="str" cm="1">
        <f t="array" ref="V690">_xlfn.IFS(Hospital_Emergency_Room_Data[[#This Row],[Day]]&lt;=10,"Start(1-10)",Hospital_Emergency_Room_Data[[#This Row],[Day]]&lt;=20,"Middle(11-20)",Hospital_Emergency_Room_Data[[#This Row],[Day]]&gt;20,"End(21-30)")</f>
        <v>End(21-30)</v>
      </c>
    </row>
    <row r="691" spans="1:22">
      <c r="A691">
        <v>414648497</v>
      </c>
      <c r="B691" t="s">
        <v>712</v>
      </c>
      <c r="C691" s="1">
        <v>45171</v>
      </c>
      <c r="D691" t="str">
        <f>TEXT(Hospital_Emergency_Room_Data[[#This Row],[Patient Admission Date]],"mmm")</f>
        <v>Sep</v>
      </c>
      <c r="E691">
        <f>YEAR(Hospital_Emergency_Room_Data[[#This Row],[Patient Admission Date]])</f>
        <v>2023</v>
      </c>
      <c r="F691" s="2">
        <v>0.51249999999999996</v>
      </c>
      <c r="G691" s="8" t="str">
        <f>TEXT(Hospital_Emergency_Room_Data[[#This Row],[Patient Admission Date]],"dddd")</f>
        <v>Saturday</v>
      </c>
      <c r="H691" t="s">
        <v>9208</v>
      </c>
      <c r="I691">
        <v>65</v>
      </c>
      <c r="J691" s="5" t="s">
        <v>9217</v>
      </c>
      <c r="K691" t="s">
        <v>32</v>
      </c>
      <c r="L691" t="s">
        <v>9281</v>
      </c>
      <c r="M691" t="s">
        <v>9209</v>
      </c>
      <c r="N691">
        <v>2</v>
      </c>
      <c r="O691">
        <v>40</v>
      </c>
      <c r="P691" t="s">
        <v>9225</v>
      </c>
      <c r="Q691">
        <v>2</v>
      </c>
      <c r="R691">
        <v>12</v>
      </c>
      <c r="S691" t="s">
        <v>9257</v>
      </c>
      <c r="T691" t="s">
        <v>9263</v>
      </c>
      <c r="U691" t="s">
        <v>9300</v>
      </c>
      <c r="V691" t="str" cm="1">
        <f t="array" ref="V691">_xlfn.IFS(Hospital_Emergency_Room_Data[[#This Row],[Day]]&lt;=10,"Start(1-10)",Hospital_Emergency_Room_Data[[#This Row],[Day]]&lt;=20,"Middle(11-20)",Hospital_Emergency_Room_Data[[#This Row],[Day]]&gt;20,"End(21-30)")</f>
        <v>Start(1-10)</v>
      </c>
    </row>
    <row r="692" spans="1:22">
      <c r="A692">
        <v>676718991</v>
      </c>
      <c r="B692" t="s">
        <v>713</v>
      </c>
      <c r="C692" s="1">
        <v>45354</v>
      </c>
      <c r="D692" t="str">
        <f>TEXT(Hospital_Emergency_Room_Data[[#This Row],[Patient Admission Date]],"mmm")</f>
        <v>Mar</v>
      </c>
      <c r="E692">
        <f>YEAR(Hospital_Emergency_Room_Data[[#This Row],[Patient Admission Date]])</f>
        <v>2024</v>
      </c>
      <c r="F692" s="2">
        <v>0.60138888888888886</v>
      </c>
      <c r="G692" s="8" t="str">
        <f>TEXT(Hospital_Emergency_Room_Data[[#This Row],[Patient Admission Date]],"dddd")</f>
        <v>Sunday</v>
      </c>
      <c r="H692" t="s">
        <v>41</v>
      </c>
      <c r="I692">
        <v>14</v>
      </c>
      <c r="J692" s="5" t="s">
        <v>9221</v>
      </c>
      <c r="K692" t="s">
        <v>12</v>
      </c>
      <c r="L692" t="s">
        <v>9281</v>
      </c>
      <c r="M692" t="s">
        <v>9210</v>
      </c>
      <c r="O692">
        <v>10</v>
      </c>
      <c r="P692" t="s">
        <v>9226</v>
      </c>
      <c r="Q692">
        <v>3</v>
      </c>
      <c r="R692">
        <v>14</v>
      </c>
      <c r="S692" t="s">
        <v>9257</v>
      </c>
      <c r="T692" t="s">
        <v>9263</v>
      </c>
      <c r="U692" t="s">
        <v>9282</v>
      </c>
      <c r="V692" t="str" cm="1">
        <f t="array" ref="V692">_xlfn.IFS(Hospital_Emergency_Room_Data[[#This Row],[Day]]&lt;=10,"Start(1-10)",Hospital_Emergency_Room_Data[[#This Row],[Day]]&lt;=20,"Middle(11-20)",Hospital_Emergency_Room_Data[[#This Row],[Day]]&gt;20,"End(21-30)")</f>
        <v>Start(1-10)</v>
      </c>
    </row>
    <row r="693" spans="1:22">
      <c r="A693">
        <v>806552798</v>
      </c>
      <c r="B693" t="s">
        <v>714</v>
      </c>
      <c r="C693" s="1">
        <v>45270</v>
      </c>
      <c r="D693" t="str">
        <f>TEXT(Hospital_Emergency_Room_Data[[#This Row],[Patient Admission Date]],"mmm")</f>
        <v>Dec</v>
      </c>
      <c r="E693">
        <f>YEAR(Hospital_Emergency_Room_Data[[#This Row],[Patient Admission Date]])</f>
        <v>2023</v>
      </c>
      <c r="F693" s="2">
        <v>1.5277777777777777E-2</v>
      </c>
      <c r="G693" s="8" t="str">
        <f>TEXT(Hospital_Emergency_Room_Data[[#This Row],[Patient Admission Date]],"dddd")</f>
        <v>Sunday</v>
      </c>
      <c r="H693" t="s">
        <v>41</v>
      </c>
      <c r="I693">
        <v>40</v>
      </c>
      <c r="J693" s="5" t="s">
        <v>9223</v>
      </c>
      <c r="K693" t="s">
        <v>29</v>
      </c>
      <c r="L693" t="s">
        <v>9281</v>
      </c>
      <c r="M693" t="s">
        <v>9209</v>
      </c>
      <c r="O693">
        <v>17</v>
      </c>
      <c r="P693" t="s">
        <v>9226</v>
      </c>
      <c r="Q693">
        <v>10</v>
      </c>
      <c r="R693">
        <v>0</v>
      </c>
      <c r="S693" t="s">
        <v>9258</v>
      </c>
      <c r="T693" t="s">
        <v>9265</v>
      </c>
      <c r="U693" t="s">
        <v>9282</v>
      </c>
      <c r="V693" t="str" cm="1">
        <f t="array" ref="V693">_xlfn.IFS(Hospital_Emergency_Room_Data[[#This Row],[Day]]&lt;=10,"Start(1-10)",Hospital_Emergency_Room_Data[[#This Row],[Day]]&lt;=20,"Middle(11-20)",Hospital_Emergency_Room_Data[[#This Row],[Day]]&gt;20,"End(21-30)")</f>
        <v>Start(1-10)</v>
      </c>
    </row>
    <row r="694" spans="1:22">
      <c r="A694">
        <v>757219703</v>
      </c>
      <c r="B694" t="s">
        <v>715</v>
      </c>
      <c r="C694" s="1">
        <v>45128</v>
      </c>
      <c r="D694" t="str">
        <f>TEXT(Hospital_Emergency_Room_Data[[#This Row],[Patient Admission Date]],"mmm")</f>
        <v>Jul</v>
      </c>
      <c r="E694">
        <f>YEAR(Hospital_Emergency_Room_Data[[#This Row],[Patient Admission Date]])</f>
        <v>2023</v>
      </c>
      <c r="F694" s="2">
        <v>8.3333333333333329E-2</v>
      </c>
      <c r="G694" s="8" t="str">
        <f>TEXT(Hospital_Emergency_Room_Data[[#This Row],[Patient Admission Date]],"dddd")</f>
        <v>Friday</v>
      </c>
      <c r="H694" t="s">
        <v>41</v>
      </c>
      <c r="I694">
        <v>42</v>
      </c>
      <c r="J694" s="5" t="s">
        <v>9223</v>
      </c>
      <c r="K694" t="s">
        <v>18</v>
      </c>
      <c r="L694" t="s">
        <v>9281</v>
      </c>
      <c r="M694" t="s">
        <v>9209</v>
      </c>
      <c r="O694">
        <v>45</v>
      </c>
      <c r="P694" t="s">
        <v>9225</v>
      </c>
      <c r="Q694">
        <v>21</v>
      </c>
      <c r="R694">
        <v>2</v>
      </c>
      <c r="S694" t="s">
        <v>9258</v>
      </c>
      <c r="T694" t="s">
        <v>9262</v>
      </c>
      <c r="U694" t="s">
        <v>9300</v>
      </c>
      <c r="V694" t="str" cm="1">
        <f t="array" ref="V694">_xlfn.IFS(Hospital_Emergency_Room_Data[[#This Row],[Day]]&lt;=10,"Start(1-10)",Hospital_Emergency_Room_Data[[#This Row],[Day]]&lt;=20,"Middle(11-20)",Hospital_Emergency_Room_Data[[#This Row],[Day]]&gt;20,"End(21-30)")</f>
        <v>End(21-30)</v>
      </c>
    </row>
    <row r="695" spans="1:22">
      <c r="A695">
        <v>788389695</v>
      </c>
      <c r="B695" t="s">
        <v>716</v>
      </c>
      <c r="C695" s="1">
        <v>45164</v>
      </c>
      <c r="D695" t="str">
        <f>TEXT(Hospital_Emergency_Room_Data[[#This Row],[Patient Admission Date]],"mmm")</f>
        <v>Aug</v>
      </c>
      <c r="E695">
        <f>YEAR(Hospital_Emergency_Room_Data[[#This Row],[Patient Admission Date]])</f>
        <v>2023</v>
      </c>
      <c r="F695" s="2">
        <v>0.47291666666666665</v>
      </c>
      <c r="G695" s="8" t="str">
        <f>TEXT(Hospital_Emergency_Room_Data[[#This Row],[Patient Admission Date]],"dddd")</f>
        <v>Saturday</v>
      </c>
      <c r="H695" t="s">
        <v>41</v>
      </c>
      <c r="I695">
        <v>7</v>
      </c>
      <c r="J695" s="5" t="s">
        <v>9221</v>
      </c>
      <c r="K695" t="s">
        <v>8</v>
      </c>
      <c r="L695" t="s">
        <v>13</v>
      </c>
      <c r="M695" t="s">
        <v>9209</v>
      </c>
      <c r="N695">
        <v>5</v>
      </c>
      <c r="O695">
        <v>31</v>
      </c>
      <c r="P695" t="s">
        <v>9225</v>
      </c>
      <c r="Q695">
        <v>26</v>
      </c>
      <c r="R695">
        <v>11</v>
      </c>
      <c r="S695" t="s">
        <v>9255</v>
      </c>
      <c r="T695" t="s">
        <v>9264</v>
      </c>
      <c r="U695" t="s">
        <v>9300</v>
      </c>
      <c r="V695" t="str" cm="1">
        <f t="array" ref="V695">_xlfn.IFS(Hospital_Emergency_Room_Data[[#This Row],[Day]]&lt;=10,"Start(1-10)",Hospital_Emergency_Room_Data[[#This Row],[Day]]&lt;=20,"Middle(11-20)",Hospital_Emergency_Room_Data[[#This Row],[Day]]&gt;20,"End(21-30)")</f>
        <v>End(21-30)</v>
      </c>
    </row>
    <row r="696" spans="1:22">
      <c r="A696">
        <v>601496614</v>
      </c>
      <c r="B696" t="s">
        <v>717</v>
      </c>
      <c r="C696" s="1">
        <v>45253</v>
      </c>
      <c r="D696" t="str">
        <f>TEXT(Hospital_Emergency_Room_Data[[#This Row],[Patient Admission Date]],"mmm")</f>
        <v>Nov</v>
      </c>
      <c r="E696">
        <f>YEAR(Hospital_Emergency_Room_Data[[#This Row],[Patient Admission Date]])</f>
        <v>2023</v>
      </c>
      <c r="F696" s="2">
        <v>0.77083333333333337</v>
      </c>
      <c r="G696" s="8" t="str">
        <f>TEXT(Hospital_Emergency_Room_Data[[#This Row],[Patient Admission Date]],"dddd")</f>
        <v>Thursday</v>
      </c>
      <c r="H696" t="s">
        <v>9208</v>
      </c>
      <c r="I696">
        <v>58</v>
      </c>
      <c r="J696" s="5" t="s">
        <v>9219</v>
      </c>
      <c r="K696" t="s">
        <v>8</v>
      </c>
      <c r="L696" t="s">
        <v>13</v>
      </c>
      <c r="M696" t="s">
        <v>9209</v>
      </c>
      <c r="O696">
        <v>19</v>
      </c>
      <c r="P696" t="s">
        <v>9226</v>
      </c>
      <c r="Q696">
        <v>23</v>
      </c>
      <c r="R696">
        <v>18</v>
      </c>
      <c r="S696" t="s">
        <v>9256</v>
      </c>
      <c r="T696" t="s">
        <v>9264</v>
      </c>
      <c r="U696" t="s">
        <v>9282</v>
      </c>
      <c r="V696" t="str" cm="1">
        <f t="array" ref="V696">_xlfn.IFS(Hospital_Emergency_Room_Data[[#This Row],[Day]]&lt;=10,"Start(1-10)",Hospital_Emergency_Room_Data[[#This Row],[Day]]&lt;=20,"Middle(11-20)",Hospital_Emergency_Room_Data[[#This Row],[Day]]&gt;20,"End(21-30)")</f>
        <v>End(21-30)</v>
      </c>
    </row>
    <row r="697" spans="1:22">
      <c r="A697">
        <v>549790918</v>
      </c>
      <c r="B697" t="s">
        <v>718</v>
      </c>
      <c r="C697" s="1">
        <v>45085</v>
      </c>
      <c r="D697" t="str">
        <f>TEXT(Hospital_Emergency_Room_Data[[#This Row],[Patient Admission Date]],"mmm")</f>
        <v>Jun</v>
      </c>
      <c r="E697">
        <f>YEAR(Hospital_Emergency_Room_Data[[#This Row],[Patient Admission Date]])</f>
        <v>2023</v>
      </c>
      <c r="F697" s="2">
        <v>0.66249999999999998</v>
      </c>
      <c r="G697" s="8" t="str">
        <f>TEXT(Hospital_Emergency_Room_Data[[#This Row],[Patient Admission Date]],"dddd")</f>
        <v>Thursday</v>
      </c>
      <c r="H697" t="s">
        <v>9208</v>
      </c>
      <c r="I697">
        <v>66</v>
      </c>
      <c r="J697" s="5" t="s">
        <v>9217</v>
      </c>
      <c r="K697" t="s">
        <v>21</v>
      </c>
      <c r="L697" t="s">
        <v>16</v>
      </c>
      <c r="M697" t="s">
        <v>9210</v>
      </c>
      <c r="O697">
        <v>21</v>
      </c>
      <c r="P697" t="s">
        <v>9226</v>
      </c>
      <c r="Q697">
        <v>8</v>
      </c>
      <c r="R697">
        <v>15</v>
      </c>
      <c r="S697" t="s">
        <v>9257</v>
      </c>
      <c r="T697" t="s">
        <v>9265</v>
      </c>
      <c r="U697" t="s">
        <v>9282</v>
      </c>
      <c r="V697" t="str" cm="1">
        <f t="array" ref="V697">_xlfn.IFS(Hospital_Emergency_Room_Data[[#This Row],[Day]]&lt;=10,"Start(1-10)",Hospital_Emergency_Room_Data[[#This Row],[Day]]&lt;=20,"Middle(11-20)",Hospital_Emergency_Room_Data[[#This Row],[Day]]&gt;20,"End(21-30)")</f>
        <v>Start(1-10)</v>
      </c>
    </row>
    <row r="698" spans="1:22">
      <c r="A698">
        <v>590216350</v>
      </c>
      <c r="B698" t="s">
        <v>719</v>
      </c>
      <c r="C698" s="1">
        <v>45276</v>
      </c>
      <c r="D698" t="str">
        <f>TEXT(Hospital_Emergency_Room_Data[[#This Row],[Patient Admission Date]],"mmm")</f>
        <v>Dec</v>
      </c>
      <c r="E698">
        <f>YEAR(Hospital_Emergency_Room_Data[[#This Row],[Patient Admission Date]])</f>
        <v>2023</v>
      </c>
      <c r="F698" s="2">
        <v>0.49513888888888891</v>
      </c>
      <c r="G698" s="8" t="str">
        <f>TEXT(Hospital_Emergency_Room_Data[[#This Row],[Patient Admission Date]],"dddd")</f>
        <v>Saturday</v>
      </c>
      <c r="H698" t="s">
        <v>9208</v>
      </c>
      <c r="I698">
        <v>49</v>
      </c>
      <c r="J698" s="5" t="s">
        <v>9219</v>
      </c>
      <c r="K698" t="s">
        <v>21</v>
      </c>
      <c r="L698" t="s">
        <v>9281</v>
      </c>
      <c r="M698" t="s">
        <v>9210</v>
      </c>
      <c r="O698">
        <v>43</v>
      </c>
      <c r="P698" t="s">
        <v>9225</v>
      </c>
      <c r="Q698">
        <v>16</v>
      </c>
      <c r="R698">
        <v>11</v>
      </c>
      <c r="S698" t="s">
        <v>9255</v>
      </c>
      <c r="T698" t="s">
        <v>9262</v>
      </c>
      <c r="U698" t="s">
        <v>9300</v>
      </c>
      <c r="V698" t="str" cm="1">
        <f t="array" ref="V698">_xlfn.IFS(Hospital_Emergency_Room_Data[[#This Row],[Day]]&lt;=10,"Start(1-10)",Hospital_Emergency_Room_Data[[#This Row],[Day]]&lt;=20,"Middle(11-20)",Hospital_Emergency_Room_Data[[#This Row],[Day]]&gt;20,"End(21-30)")</f>
        <v>Middle(11-20)</v>
      </c>
    </row>
    <row r="699" spans="1:22">
      <c r="A699">
        <v>592782378</v>
      </c>
      <c r="B699" t="s">
        <v>720</v>
      </c>
      <c r="C699" s="1">
        <v>45573</v>
      </c>
      <c r="D699" t="str">
        <f>TEXT(Hospital_Emergency_Room_Data[[#This Row],[Patient Admission Date]],"mmm")</f>
        <v>Oct</v>
      </c>
      <c r="E699">
        <f>YEAR(Hospital_Emergency_Room_Data[[#This Row],[Patient Admission Date]])</f>
        <v>2024</v>
      </c>
      <c r="F699" s="2">
        <v>0.3125</v>
      </c>
      <c r="G699" s="8" t="str">
        <f>TEXT(Hospital_Emergency_Room_Data[[#This Row],[Patient Admission Date]],"dddd")</f>
        <v>Tuesday</v>
      </c>
      <c r="H699" t="s">
        <v>41</v>
      </c>
      <c r="I699">
        <v>53</v>
      </c>
      <c r="J699" s="5" t="s">
        <v>9219</v>
      </c>
      <c r="K699" t="s">
        <v>32</v>
      </c>
      <c r="L699" t="s">
        <v>50</v>
      </c>
      <c r="M699" t="s">
        <v>9209</v>
      </c>
      <c r="N699">
        <v>5</v>
      </c>
      <c r="O699">
        <v>10</v>
      </c>
      <c r="P699" t="s">
        <v>9226</v>
      </c>
      <c r="Q699">
        <v>8</v>
      </c>
      <c r="R699">
        <v>7</v>
      </c>
      <c r="S699" t="s">
        <v>9255</v>
      </c>
      <c r="T699" t="s">
        <v>9265</v>
      </c>
      <c r="U699" t="s">
        <v>9282</v>
      </c>
      <c r="V699" t="str" cm="1">
        <f t="array" ref="V699">_xlfn.IFS(Hospital_Emergency_Room_Data[[#This Row],[Day]]&lt;=10,"Start(1-10)",Hospital_Emergency_Room_Data[[#This Row],[Day]]&lt;=20,"Middle(11-20)",Hospital_Emergency_Room_Data[[#This Row],[Day]]&gt;20,"End(21-30)")</f>
        <v>Start(1-10)</v>
      </c>
    </row>
    <row r="700" spans="1:22">
      <c r="A700">
        <v>268850735</v>
      </c>
      <c r="B700" t="s">
        <v>721</v>
      </c>
      <c r="C700" s="1">
        <v>45300</v>
      </c>
      <c r="D700" t="str">
        <f>TEXT(Hospital_Emergency_Room_Data[[#This Row],[Patient Admission Date]],"mmm")</f>
        <v>Jan</v>
      </c>
      <c r="E700">
        <f>YEAR(Hospital_Emergency_Room_Data[[#This Row],[Patient Admission Date]])</f>
        <v>2024</v>
      </c>
      <c r="F700" s="2">
        <v>0.9375</v>
      </c>
      <c r="G700" s="8" t="str">
        <f>TEXT(Hospital_Emergency_Room_Data[[#This Row],[Patient Admission Date]],"dddd")</f>
        <v>Tuesday</v>
      </c>
      <c r="H700" t="s">
        <v>41</v>
      </c>
      <c r="I700">
        <v>48</v>
      </c>
      <c r="J700" s="5" t="s">
        <v>9219</v>
      </c>
      <c r="K700" t="s">
        <v>8</v>
      </c>
      <c r="L700" t="s">
        <v>9281</v>
      </c>
      <c r="M700" t="s">
        <v>9210</v>
      </c>
      <c r="O700">
        <v>11</v>
      </c>
      <c r="P700" t="s">
        <v>9226</v>
      </c>
      <c r="Q700">
        <v>9</v>
      </c>
      <c r="R700">
        <v>22</v>
      </c>
      <c r="S700" t="s">
        <v>9256</v>
      </c>
      <c r="T700" t="s">
        <v>9265</v>
      </c>
      <c r="U700" t="s">
        <v>9282</v>
      </c>
      <c r="V700" t="str" cm="1">
        <f t="array" ref="V700">_xlfn.IFS(Hospital_Emergency_Room_Data[[#This Row],[Day]]&lt;=10,"Start(1-10)",Hospital_Emergency_Room_Data[[#This Row],[Day]]&lt;=20,"Middle(11-20)",Hospital_Emergency_Room_Data[[#This Row],[Day]]&gt;20,"End(21-30)")</f>
        <v>Start(1-10)</v>
      </c>
    </row>
    <row r="701" spans="1:22">
      <c r="A701">
        <v>285587134</v>
      </c>
      <c r="B701" t="s">
        <v>722</v>
      </c>
      <c r="C701" s="1">
        <v>45384</v>
      </c>
      <c r="D701" t="str">
        <f>TEXT(Hospital_Emergency_Room_Data[[#This Row],[Patient Admission Date]],"mmm")</f>
        <v>Apr</v>
      </c>
      <c r="E701">
        <f>YEAR(Hospital_Emergency_Room_Data[[#This Row],[Patient Admission Date]])</f>
        <v>2024</v>
      </c>
      <c r="F701" s="2">
        <v>0.99791666666666667</v>
      </c>
      <c r="G701" s="8" t="str">
        <f>TEXT(Hospital_Emergency_Room_Data[[#This Row],[Patient Admission Date]],"dddd")</f>
        <v>Tuesday</v>
      </c>
      <c r="H701" t="s">
        <v>9208</v>
      </c>
      <c r="I701">
        <v>16</v>
      </c>
      <c r="J701" s="5" t="s">
        <v>9220</v>
      </c>
      <c r="K701" t="s">
        <v>21</v>
      </c>
      <c r="L701" t="s">
        <v>25</v>
      </c>
      <c r="M701" t="s">
        <v>9210</v>
      </c>
      <c r="O701">
        <v>54</v>
      </c>
      <c r="P701" t="s">
        <v>9225</v>
      </c>
      <c r="Q701">
        <v>2</v>
      </c>
      <c r="R701">
        <v>23</v>
      </c>
      <c r="S701" t="s">
        <v>9256</v>
      </c>
      <c r="T701" t="s">
        <v>9263</v>
      </c>
      <c r="U701" t="s">
        <v>9283</v>
      </c>
      <c r="V701" t="str" cm="1">
        <f t="array" ref="V701">_xlfn.IFS(Hospital_Emergency_Room_Data[[#This Row],[Day]]&lt;=10,"Start(1-10)",Hospital_Emergency_Room_Data[[#This Row],[Day]]&lt;=20,"Middle(11-20)",Hospital_Emergency_Room_Data[[#This Row],[Day]]&gt;20,"End(21-30)")</f>
        <v>Start(1-10)</v>
      </c>
    </row>
    <row r="702" spans="1:22">
      <c r="A702">
        <v>325984218</v>
      </c>
      <c r="B702" t="s">
        <v>723</v>
      </c>
      <c r="C702" s="1">
        <v>45168</v>
      </c>
      <c r="D702" t="str">
        <f>TEXT(Hospital_Emergency_Room_Data[[#This Row],[Patient Admission Date]],"mmm")</f>
        <v>Aug</v>
      </c>
      <c r="E702">
        <f>YEAR(Hospital_Emergency_Room_Data[[#This Row],[Patient Admission Date]])</f>
        <v>2023</v>
      </c>
      <c r="F702" s="2">
        <v>0.8256944444444444</v>
      </c>
      <c r="G702" s="8" t="str">
        <f>TEXT(Hospital_Emergency_Room_Data[[#This Row],[Patient Admission Date]],"dddd")</f>
        <v>Wednesday</v>
      </c>
      <c r="H702" t="s">
        <v>9208</v>
      </c>
      <c r="I702">
        <v>2</v>
      </c>
      <c r="J702" s="5" t="s">
        <v>9218</v>
      </c>
      <c r="K702" t="s">
        <v>21</v>
      </c>
      <c r="L702" t="s">
        <v>13</v>
      </c>
      <c r="M702" t="s">
        <v>9209</v>
      </c>
      <c r="O702">
        <v>38</v>
      </c>
      <c r="P702" t="s">
        <v>9225</v>
      </c>
      <c r="Q702">
        <v>30</v>
      </c>
      <c r="R702">
        <v>19</v>
      </c>
      <c r="S702" t="s">
        <v>9256</v>
      </c>
      <c r="T702" t="s">
        <v>9264</v>
      </c>
      <c r="U702" t="s">
        <v>9300</v>
      </c>
      <c r="V702" t="str" cm="1">
        <f t="array" ref="V702">_xlfn.IFS(Hospital_Emergency_Room_Data[[#This Row],[Day]]&lt;=10,"Start(1-10)",Hospital_Emergency_Room_Data[[#This Row],[Day]]&lt;=20,"Middle(11-20)",Hospital_Emergency_Room_Data[[#This Row],[Day]]&gt;20,"End(21-30)")</f>
        <v>End(21-30)</v>
      </c>
    </row>
    <row r="703" spans="1:22">
      <c r="A703">
        <v>523017161</v>
      </c>
      <c r="B703" t="s">
        <v>724</v>
      </c>
      <c r="C703" s="1">
        <v>45129</v>
      </c>
      <c r="D703" t="str">
        <f>TEXT(Hospital_Emergency_Room_Data[[#This Row],[Patient Admission Date]],"mmm")</f>
        <v>Jul</v>
      </c>
      <c r="E703">
        <f>YEAR(Hospital_Emergency_Room_Data[[#This Row],[Patient Admission Date]])</f>
        <v>2023</v>
      </c>
      <c r="F703" s="2">
        <v>0.92708333333333337</v>
      </c>
      <c r="G703" s="8" t="str">
        <f>TEXT(Hospital_Emergency_Room_Data[[#This Row],[Patient Admission Date]],"dddd")</f>
        <v>Saturday</v>
      </c>
      <c r="H703" t="s">
        <v>9208</v>
      </c>
      <c r="I703">
        <v>7</v>
      </c>
      <c r="J703" s="5" t="s">
        <v>9221</v>
      </c>
      <c r="K703" t="s">
        <v>12</v>
      </c>
      <c r="L703" t="s">
        <v>9281</v>
      </c>
      <c r="M703" t="s">
        <v>9210</v>
      </c>
      <c r="N703">
        <v>5</v>
      </c>
      <c r="O703">
        <v>12</v>
      </c>
      <c r="P703" t="s">
        <v>9226</v>
      </c>
      <c r="Q703">
        <v>22</v>
      </c>
      <c r="R703">
        <v>22</v>
      </c>
      <c r="S703" t="s">
        <v>9256</v>
      </c>
      <c r="T703" t="s">
        <v>9264</v>
      </c>
      <c r="U703" t="s">
        <v>9282</v>
      </c>
      <c r="V703" t="str" cm="1">
        <f t="array" ref="V703">_xlfn.IFS(Hospital_Emergency_Room_Data[[#This Row],[Day]]&lt;=10,"Start(1-10)",Hospital_Emergency_Room_Data[[#This Row],[Day]]&lt;=20,"Middle(11-20)",Hospital_Emergency_Room_Data[[#This Row],[Day]]&gt;20,"End(21-30)")</f>
        <v>End(21-30)</v>
      </c>
    </row>
    <row r="704" spans="1:22">
      <c r="A704">
        <v>258521051</v>
      </c>
      <c r="B704" t="s">
        <v>725</v>
      </c>
      <c r="C704" s="1">
        <v>45147</v>
      </c>
      <c r="D704" t="str">
        <f>TEXT(Hospital_Emergency_Room_Data[[#This Row],[Patient Admission Date]],"mmm")</f>
        <v>Aug</v>
      </c>
      <c r="E704">
        <f>YEAR(Hospital_Emergency_Room_Data[[#This Row],[Patient Admission Date]])</f>
        <v>2023</v>
      </c>
      <c r="F704" s="2">
        <v>0.75902777777777775</v>
      </c>
      <c r="G704" s="8" t="str">
        <f>TEXT(Hospital_Emergency_Room_Data[[#This Row],[Patient Admission Date]],"dddd")</f>
        <v>Wednesday</v>
      </c>
      <c r="H704" t="s">
        <v>9208</v>
      </c>
      <c r="I704">
        <v>15</v>
      </c>
      <c r="J704" s="5" t="s">
        <v>9220</v>
      </c>
      <c r="K704" t="s">
        <v>8</v>
      </c>
      <c r="L704" t="s">
        <v>16</v>
      </c>
      <c r="M704" t="s">
        <v>9209</v>
      </c>
      <c r="N704">
        <v>2</v>
      </c>
      <c r="O704">
        <v>36</v>
      </c>
      <c r="P704" t="s">
        <v>9225</v>
      </c>
      <c r="Q704">
        <v>9</v>
      </c>
      <c r="R704">
        <v>18</v>
      </c>
      <c r="S704" t="s">
        <v>9256</v>
      </c>
      <c r="T704" t="s">
        <v>9265</v>
      </c>
      <c r="U704" t="s">
        <v>9300</v>
      </c>
      <c r="V704" t="str" cm="1">
        <f t="array" ref="V704">_xlfn.IFS(Hospital_Emergency_Room_Data[[#This Row],[Day]]&lt;=10,"Start(1-10)",Hospital_Emergency_Room_Data[[#This Row],[Day]]&lt;=20,"Middle(11-20)",Hospital_Emergency_Room_Data[[#This Row],[Day]]&gt;20,"End(21-30)")</f>
        <v>Start(1-10)</v>
      </c>
    </row>
    <row r="705" spans="1:22">
      <c r="A705">
        <v>232910483</v>
      </c>
      <c r="B705" t="s">
        <v>726</v>
      </c>
      <c r="C705" s="1">
        <v>45237</v>
      </c>
      <c r="D705" t="str">
        <f>TEXT(Hospital_Emergency_Room_Data[[#This Row],[Patient Admission Date]],"mmm")</f>
        <v>Nov</v>
      </c>
      <c r="E705">
        <f>YEAR(Hospital_Emergency_Room_Data[[#This Row],[Patient Admission Date]])</f>
        <v>2023</v>
      </c>
      <c r="F705" s="2">
        <v>0.12013888888888889</v>
      </c>
      <c r="G705" s="8" t="str">
        <f>TEXT(Hospital_Emergency_Room_Data[[#This Row],[Patient Admission Date]],"dddd")</f>
        <v>Tuesday</v>
      </c>
      <c r="H705" t="s">
        <v>9208</v>
      </c>
      <c r="I705">
        <v>70</v>
      </c>
      <c r="J705" s="5" t="s">
        <v>9222</v>
      </c>
      <c r="K705" t="s">
        <v>8</v>
      </c>
      <c r="L705" t="s">
        <v>9281</v>
      </c>
      <c r="M705" t="s">
        <v>9210</v>
      </c>
      <c r="N705">
        <v>5</v>
      </c>
      <c r="O705">
        <v>13</v>
      </c>
      <c r="P705" t="s">
        <v>9226</v>
      </c>
      <c r="Q705">
        <v>7</v>
      </c>
      <c r="R705">
        <v>2</v>
      </c>
      <c r="S705" t="s">
        <v>9258</v>
      </c>
      <c r="T705" t="s">
        <v>9263</v>
      </c>
      <c r="U705" t="s">
        <v>9282</v>
      </c>
      <c r="V705" t="str" cm="1">
        <f t="array" ref="V705">_xlfn.IFS(Hospital_Emergency_Room_Data[[#This Row],[Day]]&lt;=10,"Start(1-10)",Hospital_Emergency_Room_Data[[#This Row],[Day]]&lt;=20,"Middle(11-20)",Hospital_Emergency_Room_Data[[#This Row],[Day]]&gt;20,"End(21-30)")</f>
        <v>Start(1-10)</v>
      </c>
    </row>
    <row r="706" spans="1:22">
      <c r="A706">
        <v>346951105</v>
      </c>
      <c r="B706" t="s">
        <v>727</v>
      </c>
      <c r="C706" s="1">
        <v>45425</v>
      </c>
      <c r="D706" t="str">
        <f>TEXT(Hospital_Emergency_Room_Data[[#This Row],[Patient Admission Date]],"mmm")</f>
        <v>May</v>
      </c>
      <c r="E706">
        <f>YEAR(Hospital_Emergency_Room_Data[[#This Row],[Patient Admission Date]])</f>
        <v>2024</v>
      </c>
      <c r="F706" s="2">
        <v>0.73888888888888893</v>
      </c>
      <c r="G706" s="8" t="str">
        <f>TEXT(Hospital_Emergency_Room_Data[[#This Row],[Patient Admission Date]],"dddd")</f>
        <v>Monday</v>
      </c>
      <c r="H706" t="s">
        <v>9208</v>
      </c>
      <c r="I706">
        <v>40</v>
      </c>
      <c r="J706" s="5" t="s">
        <v>9223</v>
      </c>
      <c r="K706" t="s">
        <v>32</v>
      </c>
      <c r="L706" t="s">
        <v>50</v>
      </c>
      <c r="M706" t="s">
        <v>9210</v>
      </c>
      <c r="O706">
        <v>34</v>
      </c>
      <c r="P706" t="s">
        <v>9225</v>
      </c>
      <c r="Q706">
        <v>13</v>
      </c>
      <c r="R706">
        <v>17</v>
      </c>
      <c r="S706" t="s">
        <v>9257</v>
      </c>
      <c r="T706" t="s">
        <v>9265</v>
      </c>
      <c r="U706" t="s">
        <v>9300</v>
      </c>
      <c r="V706" t="str" cm="1">
        <f t="array" ref="V706">_xlfn.IFS(Hospital_Emergency_Room_Data[[#This Row],[Day]]&lt;=10,"Start(1-10)",Hospital_Emergency_Room_Data[[#This Row],[Day]]&lt;=20,"Middle(11-20)",Hospital_Emergency_Room_Data[[#This Row],[Day]]&gt;20,"End(21-30)")</f>
        <v>Middle(11-20)</v>
      </c>
    </row>
    <row r="707" spans="1:22">
      <c r="A707">
        <v>590819405</v>
      </c>
      <c r="B707" t="s">
        <v>728</v>
      </c>
      <c r="C707" s="1">
        <v>45208</v>
      </c>
      <c r="D707" t="str">
        <f>TEXT(Hospital_Emergency_Room_Data[[#This Row],[Patient Admission Date]],"mmm")</f>
        <v>Oct</v>
      </c>
      <c r="E707">
        <f>YEAR(Hospital_Emergency_Room_Data[[#This Row],[Patient Admission Date]])</f>
        <v>2023</v>
      </c>
      <c r="F707" s="2">
        <v>0.71875</v>
      </c>
      <c r="G707" s="8" t="str">
        <f>TEXT(Hospital_Emergency_Room_Data[[#This Row],[Patient Admission Date]],"dddd")</f>
        <v>Monday</v>
      </c>
      <c r="H707" t="s">
        <v>9208</v>
      </c>
      <c r="I707">
        <v>50</v>
      </c>
      <c r="J707" s="5" t="s">
        <v>9219</v>
      </c>
      <c r="K707" t="s">
        <v>12</v>
      </c>
      <c r="L707" t="s">
        <v>9281</v>
      </c>
      <c r="M707" t="s">
        <v>9210</v>
      </c>
      <c r="O707">
        <v>47</v>
      </c>
      <c r="P707" t="s">
        <v>9225</v>
      </c>
      <c r="Q707">
        <v>9</v>
      </c>
      <c r="R707">
        <v>17</v>
      </c>
      <c r="S707" t="s">
        <v>9257</v>
      </c>
      <c r="T707" t="s">
        <v>9265</v>
      </c>
      <c r="U707" t="s">
        <v>9283</v>
      </c>
      <c r="V707" t="str" cm="1">
        <f t="array" ref="V707">_xlfn.IFS(Hospital_Emergency_Room_Data[[#This Row],[Day]]&lt;=10,"Start(1-10)",Hospital_Emergency_Room_Data[[#This Row],[Day]]&lt;=20,"Middle(11-20)",Hospital_Emergency_Room_Data[[#This Row],[Day]]&gt;20,"End(21-30)")</f>
        <v>Start(1-10)</v>
      </c>
    </row>
    <row r="708" spans="1:22">
      <c r="A708">
        <v>869784400</v>
      </c>
      <c r="B708" t="s">
        <v>729</v>
      </c>
      <c r="C708" s="1">
        <v>45209</v>
      </c>
      <c r="D708" t="str">
        <f>TEXT(Hospital_Emergency_Room_Data[[#This Row],[Patient Admission Date]],"mmm")</f>
        <v>Oct</v>
      </c>
      <c r="E708">
        <f>YEAR(Hospital_Emergency_Room_Data[[#This Row],[Patient Admission Date]])</f>
        <v>2023</v>
      </c>
      <c r="F708" s="2">
        <v>0.86736111111111114</v>
      </c>
      <c r="G708" s="8" t="str">
        <f>TEXT(Hospital_Emergency_Room_Data[[#This Row],[Patient Admission Date]],"dddd")</f>
        <v>Tuesday</v>
      </c>
      <c r="H708" t="s">
        <v>41</v>
      </c>
      <c r="I708">
        <v>65</v>
      </c>
      <c r="J708" s="5" t="s">
        <v>9217</v>
      </c>
      <c r="K708" t="s">
        <v>10</v>
      </c>
      <c r="L708" t="s">
        <v>16</v>
      </c>
      <c r="M708" t="s">
        <v>9210</v>
      </c>
      <c r="O708">
        <v>51</v>
      </c>
      <c r="P708" t="s">
        <v>9225</v>
      </c>
      <c r="Q708">
        <v>10</v>
      </c>
      <c r="R708">
        <v>20</v>
      </c>
      <c r="S708" t="s">
        <v>9256</v>
      </c>
      <c r="T708" t="s">
        <v>9265</v>
      </c>
      <c r="U708" t="s">
        <v>9283</v>
      </c>
      <c r="V708" t="str" cm="1">
        <f t="array" ref="V708">_xlfn.IFS(Hospital_Emergency_Room_Data[[#This Row],[Day]]&lt;=10,"Start(1-10)",Hospital_Emergency_Room_Data[[#This Row],[Day]]&lt;=20,"Middle(11-20)",Hospital_Emergency_Room_Data[[#This Row],[Day]]&gt;20,"End(21-30)")</f>
        <v>Start(1-10)</v>
      </c>
    </row>
    <row r="709" spans="1:22">
      <c r="A709">
        <v>270653632</v>
      </c>
      <c r="B709" t="s">
        <v>730</v>
      </c>
      <c r="C709" s="1">
        <v>45500</v>
      </c>
      <c r="D709" t="str">
        <f>TEXT(Hospital_Emergency_Room_Data[[#This Row],[Patient Admission Date]],"mmm")</f>
        <v>Jul</v>
      </c>
      <c r="E709">
        <f>YEAR(Hospital_Emergency_Room_Data[[#This Row],[Patient Admission Date]])</f>
        <v>2024</v>
      </c>
      <c r="F709" s="2">
        <v>0.54722222222222228</v>
      </c>
      <c r="G709" s="8" t="str">
        <f>TEXT(Hospital_Emergency_Room_Data[[#This Row],[Patient Admission Date]],"dddd")</f>
        <v>Saturday</v>
      </c>
      <c r="H709" t="s">
        <v>9208</v>
      </c>
      <c r="I709">
        <v>59</v>
      </c>
      <c r="J709" s="5" t="s">
        <v>9219</v>
      </c>
      <c r="K709" t="s">
        <v>12</v>
      </c>
      <c r="L709" t="s">
        <v>9281</v>
      </c>
      <c r="M709" t="s">
        <v>9210</v>
      </c>
      <c r="O709">
        <v>34</v>
      </c>
      <c r="P709" t="s">
        <v>9225</v>
      </c>
      <c r="Q709">
        <v>27</v>
      </c>
      <c r="R709">
        <v>13</v>
      </c>
      <c r="S709" t="s">
        <v>9257</v>
      </c>
      <c r="T709" t="s">
        <v>9264</v>
      </c>
      <c r="U709" t="s">
        <v>9300</v>
      </c>
      <c r="V709" t="str" cm="1">
        <f t="array" ref="V709">_xlfn.IFS(Hospital_Emergency_Room_Data[[#This Row],[Day]]&lt;=10,"Start(1-10)",Hospital_Emergency_Room_Data[[#This Row],[Day]]&lt;=20,"Middle(11-20)",Hospital_Emergency_Room_Data[[#This Row],[Day]]&gt;20,"End(21-30)")</f>
        <v>End(21-30)</v>
      </c>
    </row>
    <row r="710" spans="1:22">
      <c r="A710">
        <v>237848828</v>
      </c>
      <c r="B710" t="s">
        <v>731</v>
      </c>
      <c r="C710" s="1">
        <v>45520</v>
      </c>
      <c r="D710" t="str">
        <f>TEXT(Hospital_Emergency_Room_Data[[#This Row],[Patient Admission Date]],"mmm")</f>
        <v>Aug</v>
      </c>
      <c r="E710">
        <f>YEAR(Hospital_Emergency_Room_Data[[#This Row],[Patient Admission Date]])</f>
        <v>2024</v>
      </c>
      <c r="F710" s="2">
        <v>0.82986111111111116</v>
      </c>
      <c r="G710" s="8" t="str">
        <f>TEXT(Hospital_Emergency_Room_Data[[#This Row],[Patient Admission Date]],"dddd")</f>
        <v>Friday</v>
      </c>
      <c r="H710" t="s">
        <v>9208</v>
      </c>
      <c r="I710">
        <v>35</v>
      </c>
      <c r="J710" s="5" t="s">
        <v>9223</v>
      </c>
      <c r="K710" t="s">
        <v>10</v>
      </c>
      <c r="L710" t="s">
        <v>9281</v>
      </c>
      <c r="M710" t="s">
        <v>9209</v>
      </c>
      <c r="N710">
        <v>6</v>
      </c>
      <c r="O710">
        <v>53</v>
      </c>
      <c r="P710" t="s">
        <v>9225</v>
      </c>
      <c r="Q710">
        <v>16</v>
      </c>
      <c r="R710">
        <v>19</v>
      </c>
      <c r="S710" t="s">
        <v>9256</v>
      </c>
      <c r="T710" t="s">
        <v>9262</v>
      </c>
      <c r="U710" t="s">
        <v>9283</v>
      </c>
      <c r="V710" t="str" cm="1">
        <f t="array" ref="V710">_xlfn.IFS(Hospital_Emergency_Room_Data[[#This Row],[Day]]&lt;=10,"Start(1-10)",Hospital_Emergency_Room_Data[[#This Row],[Day]]&lt;=20,"Middle(11-20)",Hospital_Emergency_Room_Data[[#This Row],[Day]]&gt;20,"End(21-30)")</f>
        <v>Middle(11-20)</v>
      </c>
    </row>
    <row r="711" spans="1:22">
      <c r="A711">
        <v>619209832</v>
      </c>
      <c r="B711" t="s">
        <v>732</v>
      </c>
      <c r="C711" s="1">
        <v>45219</v>
      </c>
      <c r="D711" t="str">
        <f>TEXT(Hospital_Emergency_Room_Data[[#This Row],[Patient Admission Date]],"mmm")</f>
        <v>Oct</v>
      </c>
      <c r="E711">
        <f>YEAR(Hospital_Emergency_Room_Data[[#This Row],[Patient Admission Date]])</f>
        <v>2023</v>
      </c>
      <c r="F711" s="2">
        <v>0.3298611111111111</v>
      </c>
      <c r="G711" s="8" t="str">
        <f>TEXT(Hospital_Emergency_Room_Data[[#This Row],[Patient Admission Date]],"dddd")</f>
        <v>Friday</v>
      </c>
      <c r="H711" t="s">
        <v>9208</v>
      </c>
      <c r="I711">
        <v>58</v>
      </c>
      <c r="J711" s="5" t="s">
        <v>9219</v>
      </c>
      <c r="K711" t="s">
        <v>32</v>
      </c>
      <c r="L711" t="s">
        <v>9281</v>
      </c>
      <c r="M711" t="s">
        <v>9209</v>
      </c>
      <c r="O711">
        <v>21</v>
      </c>
      <c r="P711" t="s">
        <v>9226</v>
      </c>
      <c r="Q711">
        <v>20</v>
      </c>
      <c r="R711">
        <v>7</v>
      </c>
      <c r="S711" t="s">
        <v>9255</v>
      </c>
      <c r="T711" t="s">
        <v>9262</v>
      </c>
      <c r="U711" t="s">
        <v>9282</v>
      </c>
      <c r="V711" t="str" cm="1">
        <f t="array" ref="V711">_xlfn.IFS(Hospital_Emergency_Room_Data[[#This Row],[Day]]&lt;=10,"Start(1-10)",Hospital_Emergency_Room_Data[[#This Row],[Day]]&lt;=20,"Middle(11-20)",Hospital_Emergency_Room_Data[[#This Row],[Day]]&gt;20,"End(21-30)")</f>
        <v>Middle(11-20)</v>
      </c>
    </row>
    <row r="712" spans="1:22">
      <c r="A712">
        <v>176892201</v>
      </c>
      <c r="B712" t="s">
        <v>733</v>
      </c>
      <c r="C712" s="1">
        <v>45162</v>
      </c>
      <c r="D712" t="str">
        <f>TEXT(Hospital_Emergency_Room_Data[[#This Row],[Patient Admission Date]],"mmm")</f>
        <v>Aug</v>
      </c>
      <c r="E712">
        <f>YEAR(Hospital_Emergency_Room_Data[[#This Row],[Patient Admission Date]])</f>
        <v>2023</v>
      </c>
      <c r="F712" s="2">
        <v>0.82013888888888886</v>
      </c>
      <c r="G712" s="8" t="str">
        <f>TEXT(Hospital_Emergency_Room_Data[[#This Row],[Patient Admission Date]],"dddd")</f>
        <v>Thursday</v>
      </c>
      <c r="H712" t="s">
        <v>41</v>
      </c>
      <c r="I712">
        <v>76</v>
      </c>
      <c r="J712" s="5" t="s">
        <v>9222</v>
      </c>
      <c r="K712" t="s">
        <v>32</v>
      </c>
      <c r="L712" t="s">
        <v>9281</v>
      </c>
      <c r="M712" t="s">
        <v>9210</v>
      </c>
      <c r="O712">
        <v>38</v>
      </c>
      <c r="P712" t="s">
        <v>9225</v>
      </c>
      <c r="Q712">
        <v>24</v>
      </c>
      <c r="R712">
        <v>19</v>
      </c>
      <c r="S712" t="s">
        <v>9256</v>
      </c>
      <c r="T712" t="s">
        <v>9264</v>
      </c>
      <c r="U712" t="s">
        <v>9300</v>
      </c>
      <c r="V712" t="str" cm="1">
        <f t="array" ref="V712">_xlfn.IFS(Hospital_Emergency_Room_Data[[#This Row],[Day]]&lt;=10,"Start(1-10)",Hospital_Emergency_Room_Data[[#This Row],[Day]]&lt;=20,"Middle(11-20)",Hospital_Emergency_Room_Data[[#This Row],[Day]]&gt;20,"End(21-30)")</f>
        <v>End(21-30)</v>
      </c>
    </row>
    <row r="713" spans="1:22">
      <c r="A713">
        <v>363338633</v>
      </c>
      <c r="B713" t="s">
        <v>734</v>
      </c>
      <c r="C713" s="1">
        <v>45174</v>
      </c>
      <c r="D713" t="str">
        <f>TEXT(Hospital_Emergency_Room_Data[[#This Row],[Patient Admission Date]],"mmm")</f>
        <v>Sep</v>
      </c>
      <c r="E713">
        <f>YEAR(Hospital_Emergency_Room_Data[[#This Row],[Patient Admission Date]])</f>
        <v>2023</v>
      </c>
      <c r="F713" s="2">
        <v>0.17708333333333334</v>
      </c>
      <c r="G713" s="8" t="str">
        <f>TEXT(Hospital_Emergency_Room_Data[[#This Row],[Patient Admission Date]],"dddd")</f>
        <v>Tuesday</v>
      </c>
      <c r="H713" t="s">
        <v>41</v>
      </c>
      <c r="I713">
        <v>20</v>
      </c>
      <c r="J713" s="5" t="s">
        <v>9220</v>
      </c>
      <c r="K713" t="s">
        <v>12</v>
      </c>
      <c r="L713" t="s">
        <v>9281</v>
      </c>
      <c r="M713" t="s">
        <v>9209</v>
      </c>
      <c r="N713">
        <v>4</v>
      </c>
      <c r="O713">
        <v>43</v>
      </c>
      <c r="P713" t="s">
        <v>9225</v>
      </c>
      <c r="Q713">
        <v>5</v>
      </c>
      <c r="R713">
        <v>4</v>
      </c>
      <c r="S713" t="s">
        <v>9258</v>
      </c>
      <c r="T713" t="s">
        <v>9263</v>
      </c>
      <c r="U713" t="s">
        <v>9300</v>
      </c>
      <c r="V713" t="str" cm="1">
        <f t="array" ref="V713">_xlfn.IFS(Hospital_Emergency_Room_Data[[#This Row],[Day]]&lt;=10,"Start(1-10)",Hospital_Emergency_Room_Data[[#This Row],[Day]]&lt;=20,"Middle(11-20)",Hospital_Emergency_Room_Data[[#This Row],[Day]]&gt;20,"End(21-30)")</f>
        <v>Start(1-10)</v>
      </c>
    </row>
    <row r="714" spans="1:22">
      <c r="A714">
        <v>747077323</v>
      </c>
      <c r="B714" t="s">
        <v>735</v>
      </c>
      <c r="C714" s="1">
        <v>45442</v>
      </c>
      <c r="D714" t="str">
        <f>TEXT(Hospital_Emergency_Room_Data[[#This Row],[Patient Admission Date]],"mmm")</f>
        <v>May</v>
      </c>
      <c r="E714">
        <f>YEAR(Hospital_Emergency_Room_Data[[#This Row],[Patient Admission Date]])</f>
        <v>2024</v>
      </c>
      <c r="F714" s="2">
        <v>0.5</v>
      </c>
      <c r="G714" s="8" t="str">
        <f>TEXT(Hospital_Emergency_Room_Data[[#This Row],[Patient Admission Date]],"dddd")</f>
        <v>Thursday</v>
      </c>
      <c r="H714" t="s">
        <v>41</v>
      </c>
      <c r="I714">
        <v>11</v>
      </c>
      <c r="J714" s="5" t="s">
        <v>9221</v>
      </c>
      <c r="K714" t="s">
        <v>8</v>
      </c>
      <c r="L714" t="s">
        <v>36</v>
      </c>
      <c r="M714" t="s">
        <v>9210</v>
      </c>
      <c r="O714">
        <v>59</v>
      </c>
      <c r="P714" t="s">
        <v>9225</v>
      </c>
      <c r="Q714">
        <v>30</v>
      </c>
      <c r="R714">
        <v>12</v>
      </c>
      <c r="S714" t="s">
        <v>9257</v>
      </c>
      <c r="T714" t="s">
        <v>9264</v>
      </c>
      <c r="U714" t="s">
        <v>9283</v>
      </c>
      <c r="V714" t="str" cm="1">
        <f t="array" ref="V714">_xlfn.IFS(Hospital_Emergency_Room_Data[[#This Row],[Day]]&lt;=10,"Start(1-10)",Hospital_Emergency_Room_Data[[#This Row],[Day]]&lt;=20,"Middle(11-20)",Hospital_Emergency_Room_Data[[#This Row],[Day]]&gt;20,"End(21-30)")</f>
        <v>End(21-30)</v>
      </c>
    </row>
    <row r="715" spans="1:22">
      <c r="A715">
        <v>748830279</v>
      </c>
      <c r="B715" t="s">
        <v>736</v>
      </c>
      <c r="C715" s="1">
        <v>45289</v>
      </c>
      <c r="D715" t="str">
        <f>TEXT(Hospital_Emergency_Room_Data[[#This Row],[Patient Admission Date]],"mmm")</f>
        <v>Dec</v>
      </c>
      <c r="E715">
        <f>YEAR(Hospital_Emergency_Room_Data[[#This Row],[Patient Admission Date]])</f>
        <v>2023</v>
      </c>
      <c r="F715" s="2">
        <v>0.22083333333333333</v>
      </c>
      <c r="G715" s="8" t="str">
        <f>TEXT(Hospital_Emergency_Room_Data[[#This Row],[Patient Admission Date]],"dddd")</f>
        <v>Friday</v>
      </c>
      <c r="H715" t="s">
        <v>9208</v>
      </c>
      <c r="I715">
        <v>58</v>
      </c>
      <c r="J715" s="5" t="s">
        <v>9219</v>
      </c>
      <c r="K715" t="s">
        <v>8</v>
      </c>
      <c r="L715" t="s">
        <v>9281</v>
      </c>
      <c r="M715" t="s">
        <v>9209</v>
      </c>
      <c r="N715">
        <v>1</v>
      </c>
      <c r="O715">
        <v>12</v>
      </c>
      <c r="P715" t="s">
        <v>9226</v>
      </c>
      <c r="Q715">
        <v>29</v>
      </c>
      <c r="R715">
        <v>5</v>
      </c>
      <c r="S715" t="s">
        <v>9258</v>
      </c>
      <c r="T715" t="s">
        <v>9264</v>
      </c>
      <c r="U715" t="s">
        <v>9282</v>
      </c>
      <c r="V715" t="str" cm="1">
        <f t="array" ref="V715">_xlfn.IFS(Hospital_Emergency_Room_Data[[#This Row],[Day]]&lt;=10,"Start(1-10)",Hospital_Emergency_Room_Data[[#This Row],[Day]]&lt;=20,"Middle(11-20)",Hospital_Emergency_Room_Data[[#This Row],[Day]]&gt;20,"End(21-30)")</f>
        <v>End(21-30)</v>
      </c>
    </row>
    <row r="716" spans="1:22">
      <c r="A716">
        <v>623385573</v>
      </c>
      <c r="B716" t="s">
        <v>737</v>
      </c>
      <c r="C716" s="1">
        <v>45104</v>
      </c>
      <c r="D716" t="str">
        <f>TEXT(Hospital_Emergency_Room_Data[[#This Row],[Patient Admission Date]],"mmm")</f>
        <v>Jun</v>
      </c>
      <c r="E716">
        <f>YEAR(Hospital_Emergency_Room_Data[[#This Row],[Patient Admission Date]])</f>
        <v>2023</v>
      </c>
      <c r="F716" s="2">
        <v>0.96805555555555556</v>
      </c>
      <c r="G716" s="8" t="str">
        <f>TEXT(Hospital_Emergency_Room_Data[[#This Row],[Patient Admission Date]],"dddd")</f>
        <v>Tuesday</v>
      </c>
      <c r="H716" t="s">
        <v>41</v>
      </c>
      <c r="I716">
        <v>15</v>
      </c>
      <c r="J716" s="5" t="s">
        <v>9220</v>
      </c>
      <c r="K716" t="s">
        <v>8</v>
      </c>
      <c r="L716" t="s">
        <v>9281</v>
      </c>
      <c r="M716" t="s">
        <v>9210</v>
      </c>
      <c r="O716">
        <v>50</v>
      </c>
      <c r="P716" t="s">
        <v>9225</v>
      </c>
      <c r="Q716">
        <v>27</v>
      </c>
      <c r="R716">
        <v>23</v>
      </c>
      <c r="S716" t="s">
        <v>9256</v>
      </c>
      <c r="T716" t="s">
        <v>9264</v>
      </c>
      <c r="U716" t="s">
        <v>9283</v>
      </c>
      <c r="V716" t="str" cm="1">
        <f t="array" ref="V716">_xlfn.IFS(Hospital_Emergency_Room_Data[[#This Row],[Day]]&lt;=10,"Start(1-10)",Hospital_Emergency_Room_Data[[#This Row],[Day]]&lt;=20,"Middle(11-20)",Hospital_Emergency_Room_Data[[#This Row],[Day]]&gt;20,"End(21-30)")</f>
        <v>End(21-30)</v>
      </c>
    </row>
    <row r="717" spans="1:22">
      <c r="A717">
        <v>507243607</v>
      </c>
      <c r="B717" t="s">
        <v>738</v>
      </c>
      <c r="C717" s="1">
        <v>45465</v>
      </c>
      <c r="D717" t="str">
        <f>TEXT(Hospital_Emergency_Room_Data[[#This Row],[Patient Admission Date]],"mmm")</f>
        <v>Jun</v>
      </c>
      <c r="E717">
        <f>YEAR(Hospital_Emergency_Room_Data[[#This Row],[Patient Admission Date]])</f>
        <v>2024</v>
      </c>
      <c r="F717" s="2">
        <v>5.2083333333333336E-2</v>
      </c>
      <c r="G717" s="8" t="str">
        <f>TEXT(Hospital_Emergency_Room_Data[[#This Row],[Patient Admission Date]],"dddd")</f>
        <v>Saturday</v>
      </c>
      <c r="H717" t="s">
        <v>41</v>
      </c>
      <c r="I717">
        <v>2</v>
      </c>
      <c r="J717" s="5" t="s">
        <v>9218</v>
      </c>
      <c r="K717" t="s">
        <v>12</v>
      </c>
      <c r="L717" t="s">
        <v>36</v>
      </c>
      <c r="M717" t="s">
        <v>9210</v>
      </c>
      <c r="O717">
        <v>15</v>
      </c>
      <c r="P717" t="s">
        <v>9226</v>
      </c>
      <c r="Q717">
        <v>22</v>
      </c>
      <c r="R717">
        <v>1</v>
      </c>
      <c r="S717" t="s">
        <v>9258</v>
      </c>
      <c r="T717" t="s">
        <v>9264</v>
      </c>
      <c r="U717" t="s">
        <v>9282</v>
      </c>
      <c r="V717" t="str" cm="1">
        <f t="array" ref="V717">_xlfn.IFS(Hospital_Emergency_Room_Data[[#This Row],[Day]]&lt;=10,"Start(1-10)",Hospital_Emergency_Room_Data[[#This Row],[Day]]&lt;=20,"Middle(11-20)",Hospital_Emergency_Room_Data[[#This Row],[Day]]&gt;20,"End(21-30)")</f>
        <v>End(21-30)</v>
      </c>
    </row>
    <row r="718" spans="1:22">
      <c r="A718">
        <v>511793919</v>
      </c>
      <c r="B718" t="s">
        <v>739</v>
      </c>
      <c r="C718" s="1">
        <v>45385</v>
      </c>
      <c r="D718" t="str">
        <f>TEXT(Hospital_Emergency_Room_Data[[#This Row],[Patient Admission Date]],"mmm")</f>
        <v>Apr</v>
      </c>
      <c r="E718">
        <f>YEAR(Hospital_Emergency_Room_Data[[#This Row],[Patient Admission Date]])</f>
        <v>2024</v>
      </c>
      <c r="F718" s="2">
        <v>0.94652777777777775</v>
      </c>
      <c r="G718" s="8" t="str">
        <f>TEXT(Hospital_Emergency_Room_Data[[#This Row],[Patient Admission Date]],"dddd")</f>
        <v>Wednesday</v>
      </c>
      <c r="H718" t="s">
        <v>41</v>
      </c>
      <c r="I718">
        <v>72</v>
      </c>
      <c r="J718" s="5" t="s">
        <v>9222</v>
      </c>
      <c r="K718" t="s">
        <v>8</v>
      </c>
      <c r="L718" t="s">
        <v>13</v>
      </c>
      <c r="M718" t="s">
        <v>9209</v>
      </c>
      <c r="O718">
        <v>33</v>
      </c>
      <c r="P718" t="s">
        <v>9225</v>
      </c>
      <c r="Q718">
        <v>3</v>
      </c>
      <c r="R718">
        <v>22</v>
      </c>
      <c r="S718" t="s">
        <v>9256</v>
      </c>
      <c r="T718" t="s">
        <v>9263</v>
      </c>
      <c r="U718" t="s">
        <v>9300</v>
      </c>
      <c r="V718" t="str" cm="1">
        <f t="array" ref="V718">_xlfn.IFS(Hospital_Emergency_Room_Data[[#This Row],[Day]]&lt;=10,"Start(1-10)",Hospital_Emergency_Room_Data[[#This Row],[Day]]&lt;=20,"Middle(11-20)",Hospital_Emergency_Room_Data[[#This Row],[Day]]&gt;20,"End(21-30)")</f>
        <v>Start(1-10)</v>
      </c>
    </row>
    <row r="719" spans="1:22">
      <c r="A719">
        <v>384302755</v>
      </c>
      <c r="B719" t="s">
        <v>740</v>
      </c>
      <c r="C719" s="1">
        <v>45179</v>
      </c>
      <c r="D719" t="str">
        <f>TEXT(Hospital_Emergency_Room_Data[[#This Row],[Patient Admission Date]],"mmm")</f>
        <v>Sep</v>
      </c>
      <c r="E719">
        <f>YEAR(Hospital_Emergency_Room_Data[[#This Row],[Patient Admission Date]])</f>
        <v>2023</v>
      </c>
      <c r="F719" s="2">
        <v>0.33194444444444443</v>
      </c>
      <c r="G719" s="8" t="str">
        <f>TEXT(Hospital_Emergency_Room_Data[[#This Row],[Patient Admission Date]],"dddd")</f>
        <v>Sunday</v>
      </c>
      <c r="H719" t="s">
        <v>9208</v>
      </c>
      <c r="I719">
        <v>39</v>
      </c>
      <c r="J719" s="5" t="s">
        <v>9223</v>
      </c>
      <c r="K719" t="s">
        <v>8</v>
      </c>
      <c r="L719" t="s">
        <v>9281</v>
      </c>
      <c r="M719" t="s">
        <v>9209</v>
      </c>
      <c r="O719">
        <v>21</v>
      </c>
      <c r="P719" t="s">
        <v>9226</v>
      </c>
      <c r="Q719">
        <v>10</v>
      </c>
      <c r="R719">
        <v>7</v>
      </c>
      <c r="S719" t="s">
        <v>9255</v>
      </c>
      <c r="T719" t="s">
        <v>9265</v>
      </c>
      <c r="U719" t="s">
        <v>9282</v>
      </c>
      <c r="V719" t="str" cm="1">
        <f t="array" ref="V719">_xlfn.IFS(Hospital_Emergency_Room_Data[[#This Row],[Day]]&lt;=10,"Start(1-10)",Hospital_Emergency_Room_Data[[#This Row],[Day]]&lt;=20,"Middle(11-20)",Hospital_Emergency_Room_Data[[#This Row],[Day]]&gt;20,"End(21-30)")</f>
        <v>Start(1-10)</v>
      </c>
    </row>
    <row r="720" spans="1:22">
      <c r="A720">
        <v>561924547</v>
      </c>
      <c r="B720" t="s">
        <v>741</v>
      </c>
      <c r="C720" s="1">
        <v>45212</v>
      </c>
      <c r="D720" t="str">
        <f>TEXT(Hospital_Emergency_Room_Data[[#This Row],[Patient Admission Date]],"mmm")</f>
        <v>Oct</v>
      </c>
      <c r="E720">
        <f>YEAR(Hospital_Emergency_Room_Data[[#This Row],[Patient Admission Date]])</f>
        <v>2023</v>
      </c>
      <c r="F720" s="2">
        <v>0.73333333333333328</v>
      </c>
      <c r="G720" s="8" t="str">
        <f>TEXT(Hospital_Emergency_Room_Data[[#This Row],[Patient Admission Date]],"dddd")</f>
        <v>Friday</v>
      </c>
      <c r="H720" t="s">
        <v>9208</v>
      </c>
      <c r="I720">
        <v>7</v>
      </c>
      <c r="J720" s="5" t="s">
        <v>9221</v>
      </c>
      <c r="K720" t="s">
        <v>8</v>
      </c>
      <c r="L720" t="s">
        <v>9281</v>
      </c>
      <c r="M720" t="s">
        <v>9210</v>
      </c>
      <c r="O720">
        <v>57</v>
      </c>
      <c r="P720" t="s">
        <v>9225</v>
      </c>
      <c r="Q720">
        <v>13</v>
      </c>
      <c r="R720">
        <v>17</v>
      </c>
      <c r="S720" t="s">
        <v>9257</v>
      </c>
      <c r="T720" t="s">
        <v>9265</v>
      </c>
      <c r="U720" t="s">
        <v>9283</v>
      </c>
      <c r="V720" t="str" cm="1">
        <f t="array" ref="V720">_xlfn.IFS(Hospital_Emergency_Room_Data[[#This Row],[Day]]&lt;=10,"Start(1-10)",Hospital_Emergency_Room_Data[[#This Row],[Day]]&lt;=20,"Middle(11-20)",Hospital_Emergency_Room_Data[[#This Row],[Day]]&gt;20,"End(21-30)")</f>
        <v>Middle(11-20)</v>
      </c>
    </row>
    <row r="721" spans="1:22">
      <c r="A721">
        <v>228434348</v>
      </c>
      <c r="B721" t="s">
        <v>742</v>
      </c>
      <c r="C721" s="1">
        <v>45047</v>
      </c>
      <c r="D721" t="str">
        <f>TEXT(Hospital_Emergency_Room_Data[[#This Row],[Patient Admission Date]],"mmm")</f>
        <v>May</v>
      </c>
      <c r="E721">
        <f>YEAR(Hospital_Emergency_Room_Data[[#This Row],[Patient Admission Date]])</f>
        <v>2023</v>
      </c>
      <c r="F721" s="2">
        <v>0.76944444444444449</v>
      </c>
      <c r="G721" s="8" t="str">
        <f>TEXT(Hospital_Emergency_Room_Data[[#This Row],[Patient Admission Date]],"dddd")</f>
        <v>Monday</v>
      </c>
      <c r="H721" t="s">
        <v>9208</v>
      </c>
      <c r="I721">
        <v>65</v>
      </c>
      <c r="J721" s="5" t="s">
        <v>9217</v>
      </c>
      <c r="K721" t="s">
        <v>12</v>
      </c>
      <c r="L721" t="s">
        <v>9281</v>
      </c>
      <c r="M721" t="s">
        <v>9210</v>
      </c>
      <c r="O721">
        <v>36</v>
      </c>
      <c r="P721" t="s">
        <v>9225</v>
      </c>
      <c r="Q721">
        <v>1</v>
      </c>
      <c r="R721">
        <v>18</v>
      </c>
      <c r="S721" t="s">
        <v>9256</v>
      </c>
      <c r="T721" t="s">
        <v>9263</v>
      </c>
      <c r="U721" t="s">
        <v>9300</v>
      </c>
      <c r="V721" t="str" cm="1">
        <f t="array" ref="V721">_xlfn.IFS(Hospital_Emergency_Room_Data[[#This Row],[Day]]&lt;=10,"Start(1-10)",Hospital_Emergency_Room_Data[[#This Row],[Day]]&lt;=20,"Middle(11-20)",Hospital_Emergency_Room_Data[[#This Row],[Day]]&gt;20,"End(21-30)")</f>
        <v>Start(1-10)</v>
      </c>
    </row>
    <row r="722" spans="1:22">
      <c r="A722">
        <v>635030538</v>
      </c>
      <c r="B722" t="s">
        <v>743</v>
      </c>
      <c r="C722" s="1">
        <v>45321</v>
      </c>
      <c r="D722" t="str">
        <f>TEXT(Hospital_Emergency_Room_Data[[#This Row],[Patient Admission Date]],"mmm")</f>
        <v>Jan</v>
      </c>
      <c r="E722">
        <f>YEAR(Hospital_Emergency_Room_Data[[#This Row],[Patient Admission Date]])</f>
        <v>2024</v>
      </c>
      <c r="F722" s="2">
        <v>0.99791666666666667</v>
      </c>
      <c r="G722" s="8" t="str">
        <f>TEXT(Hospital_Emergency_Room_Data[[#This Row],[Patient Admission Date]],"dddd")</f>
        <v>Tuesday</v>
      </c>
      <c r="H722" t="s">
        <v>41</v>
      </c>
      <c r="I722">
        <v>67</v>
      </c>
      <c r="J722" s="5" t="s">
        <v>9217</v>
      </c>
      <c r="K722" t="s">
        <v>21</v>
      </c>
      <c r="L722" t="s">
        <v>13</v>
      </c>
      <c r="M722" t="s">
        <v>9209</v>
      </c>
      <c r="O722">
        <v>57</v>
      </c>
      <c r="P722" t="s">
        <v>9225</v>
      </c>
      <c r="Q722">
        <v>30</v>
      </c>
      <c r="R722">
        <v>23</v>
      </c>
      <c r="S722" t="s">
        <v>9256</v>
      </c>
      <c r="T722" t="s">
        <v>9264</v>
      </c>
      <c r="U722" t="s">
        <v>9283</v>
      </c>
      <c r="V722" t="str" cm="1">
        <f t="array" ref="V722">_xlfn.IFS(Hospital_Emergency_Room_Data[[#This Row],[Day]]&lt;=10,"Start(1-10)",Hospital_Emergency_Room_Data[[#This Row],[Day]]&lt;=20,"Middle(11-20)",Hospital_Emergency_Room_Data[[#This Row],[Day]]&gt;20,"End(21-30)")</f>
        <v>End(21-30)</v>
      </c>
    </row>
    <row r="723" spans="1:22">
      <c r="A723">
        <v>441786203</v>
      </c>
      <c r="B723" t="s">
        <v>744</v>
      </c>
      <c r="C723" s="1">
        <v>45532</v>
      </c>
      <c r="D723" t="str">
        <f>TEXT(Hospital_Emergency_Room_Data[[#This Row],[Patient Admission Date]],"mmm")</f>
        <v>Aug</v>
      </c>
      <c r="E723">
        <f>YEAR(Hospital_Emergency_Room_Data[[#This Row],[Patient Admission Date]])</f>
        <v>2024</v>
      </c>
      <c r="F723" s="2">
        <v>0.97777777777777775</v>
      </c>
      <c r="G723" s="8" t="str">
        <f>TEXT(Hospital_Emergency_Room_Data[[#This Row],[Patient Admission Date]],"dddd")</f>
        <v>Wednesday</v>
      </c>
      <c r="H723" t="s">
        <v>9208</v>
      </c>
      <c r="I723">
        <v>3</v>
      </c>
      <c r="J723" s="5" t="s">
        <v>9218</v>
      </c>
      <c r="K723" t="s">
        <v>12</v>
      </c>
      <c r="L723" t="s">
        <v>140</v>
      </c>
      <c r="M723" t="s">
        <v>9210</v>
      </c>
      <c r="N723">
        <v>6</v>
      </c>
      <c r="O723">
        <v>42</v>
      </c>
      <c r="P723" t="s">
        <v>9225</v>
      </c>
      <c r="Q723">
        <v>28</v>
      </c>
      <c r="R723">
        <v>23</v>
      </c>
      <c r="S723" t="s">
        <v>9256</v>
      </c>
      <c r="T723" t="s">
        <v>9264</v>
      </c>
      <c r="U723" t="s">
        <v>9300</v>
      </c>
      <c r="V723" t="str" cm="1">
        <f t="array" ref="V723">_xlfn.IFS(Hospital_Emergency_Room_Data[[#This Row],[Day]]&lt;=10,"Start(1-10)",Hospital_Emergency_Room_Data[[#This Row],[Day]]&lt;=20,"Middle(11-20)",Hospital_Emergency_Room_Data[[#This Row],[Day]]&gt;20,"End(21-30)")</f>
        <v>End(21-30)</v>
      </c>
    </row>
    <row r="724" spans="1:22">
      <c r="A724">
        <v>593305918</v>
      </c>
      <c r="B724" t="s">
        <v>745</v>
      </c>
      <c r="C724" s="1">
        <v>45421</v>
      </c>
      <c r="D724" t="str">
        <f>TEXT(Hospital_Emergency_Room_Data[[#This Row],[Patient Admission Date]],"mmm")</f>
        <v>May</v>
      </c>
      <c r="E724">
        <f>YEAR(Hospital_Emergency_Room_Data[[#This Row],[Patient Admission Date]])</f>
        <v>2024</v>
      </c>
      <c r="F724" s="2">
        <v>0.3972222222222222</v>
      </c>
      <c r="G724" s="8" t="str">
        <f>TEXT(Hospital_Emergency_Room_Data[[#This Row],[Patient Admission Date]],"dddd")</f>
        <v>Thursday</v>
      </c>
      <c r="H724" t="s">
        <v>9208</v>
      </c>
      <c r="I724">
        <v>11</v>
      </c>
      <c r="J724" s="5" t="s">
        <v>9221</v>
      </c>
      <c r="K724" t="s">
        <v>8</v>
      </c>
      <c r="L724" t="s">
        <v>9281</v>
      </c>
      <c r="M724" t="s">
        <v>9210</v>
      </c>
      <c r="O724">
        <v>48</v>
      </c>
      <c r="P724" t="s">
        <v>9225</v>
      </c>
      <c r="Q724">
        <v>9</v>
      </c>
      <c r="R724">
        <v>9</v>
      </c>
      <c r="S724" t="s">
        <v>9255</v>
      </c>
      <c r="T724" t="s">
        <v>9265</v>
      </c>
      <c r="U724" t="s">
        <v>9283</v>
      </c>
      <c r="V724" t="str" cm="1">
        <f t="array" ref="V724">_xlfn.IFS(Hospital_Emergency_Room_Data[[#This Row],[Day]]&lt;=10,"Start(1-10)",Hospital_Emergency_Room_Data[[#This Row],[Day]]&lt;=20,"Middle(11-20)",Hospital_Emergency_Room_Data[[#This Row],[Day]]&gt;20,"End(21-30)")</f>
        <v>Start(1-10)</v>
      </c>
    </row>
    <row r="725" spans="1:22">
      <c r="A725">
        <v>311145921</v>
      </c>
      <c r="B725" t="s">
        <v>746</v>
      </c>
      <c r="C725" s="1">
        <v>45090</v>
      </c>
      <c r="D725" t="str">
        <f>TEXT(Hospital_Emergency_Room_Data[[#This Row],[Patient Admission Date]],"mmm")</f>
        <v>Jun</v>
      </c>
      <c r="E725">
        <f>YEAR(Hospital_Emergency_Room_Data[[#This Row],[Patient Admission Date]])</f>
        <v>2023</v>
      </c>
      <c r="F725" s="2">
        <v>0.34930555555555554</v>
      </c>
      <c r="G725" s="8" t="str">
        <f>TEXT(Hospital_Emergency_Room_Data[[#This Row],[Patient Admission Date]],"dddd")</f>
        <v>Tuesday</v>
      </c>
      <c r="H725" t="s">
        <v>41</v>
      </c>
      <c r="I725">
        <v>9</v>
      </c>
      <c r="J725" s="5" t="s">
        <v>9221</v>
      </c>
      <c r="K725" t="s">
        <v>8</v>
      </c>
      <c r="L725" t="s">
        <v>9281</v>
      </c>
      <c r="M725" t="s">
        <v>9209</v>
      </c>
      <c r="N725">
        <v>4</v>
      </c>
      <c r="O725">
        <v>19</v>
      </c>
      <c r="P725" t="s">
        <v>9226</v>
      </c>
      <c r="Q725">
        <v>13</v>
      </c>
      <c r="R725">
        <v>8</v>
      </c>
      <c r="S725" t="s">
        <v>9255</v>
      </c>
      <c r="T725" t="s">
        <v>9265</v>
      </c>
      <c r="U725" t="s">
        <v>9282</v>
      </c>
      <c r="V725" t="str" cm="1">
        <f t="array" ref="V725">_xlfn.IFS(Hospital_Emergency_Room_Data[[#This Row],[Day]]&lt;=10,"Start(1-10)",Hospital_Emergency_Room_Data[[#This Row],[Day]]&lt;=20,"Middle(11-20)",Hospital_Emergency_Room_Data[[#This Row],[Day]]&gt;20,"End(21-30)")</f>
        <v>Middle(11-20)</v>
      </c>
    </row>
    <row r="726" spans="1:22">
      <c r="A726">
        <v>414588930</v>
      </c>
      <c r="B726" t="s">
        <v>747</v>
      </c>
      <c r="C726" s="1">
        <v>45365</v>
      </c>
      <c r="D726" t="str">
        <f>TEXT(Hospital_Emergency_Room_Data[[#This Row],[Patient Admission Date]],"mmm")</f>
        <v>Mar</v>
      </c>
      <c r="E726">
        <f>YEAR(Hospital_Emergency_Room_Data[[#This Row],[Patient Admission Date]])</f>
        <v>2024</v>
      </c>
      <c r="F726" s="2">
        <v>0.51249999999999996</v>
      </c>
      <c r="G726" s="8" t="str">
        <f>TEXT(Hospital_Emergency_Room_Data[[#This Row],[Patient Admission Date]],"dddd")</f>
        <v>Thursday</v>
      </c>
      <c r="H726" t="s">
        <v>41</v>
      </c>
      <c r="I726">
        <v>2</v>
      </c>
      <c r="J726" s="5" t="s">
        <v>9218</v>
      </c>
      <c r="K726" t="s">
        <v>12</v>
      </c>
      <c r="L726" t="s">
        <v>9281</v>
      </c>
      <c r="M726" t="s">
        <v>9210</v>
      </c>
      <c r="O726">
        <v>25</v>
      </c>
      <c r="P726" t="s">
        <v>9226</v>
      </c>
      <c r="Q726">
        <v>14</v>
      </c>
      <c r="R726">
        <v>12</v>
      </c>
      <c r="S726" t="s">
        <v>9257</v>
      </c>
      <c r="T726" t="s">
        <v>9265</v>
      </c>
      <c r="U726" t="s">
        <v>9282</v>
      </c>
      <c r="V726" t="str" cm="1">
        <f t="array" ref="V726">_xlfn.IFS(Hospital_Emergency_Room_Data[[#This Row],[Day]]&lt;=10,"Start(1-10)",Hospital_Emergency_Room_Data[[#This Row],[Day]]&lt;=20,"Middle(11-20)",Hospital_Emergency_Room_Data[[#This Row],[Day]]&gt;20,"End(21-30)")</f>
        <v>Middle(11-20)</v>
      </c>
    </row>
    <row r="727" spans="1:22">
      <c r="A727">
        <v>408290501</v>
      </c>
      <c r="B727" t="s">
        <v>748</v>
      </c>
      <c r="C727" s="1">
        <v>45414</v>
      </c>
      <c r="D727" t="str">
        <f>TEXT(Hospital_Emergency_Room_Data[[#This Row],[Patient Admission Date]],"mmm")</f>
        <v>May</v>
      </c>
      <c r="E727">
        <f>YEAR(Hospital_Emergency_Room_Data[[#This Row],[Patient Admission Date]])</f>
        <v>2024</v>
      </c>
      <c r="F727" s="2">
        <v>2.2916666666666665E-2</v>
      </c>
      <c r="G727" s="8" t="str">
        <f>TEXT(Hospital_Emergency_Room_Data[[#This Row],[Patient Admission Date]],"dddd")</f>
        <v>Thursday</v>
      </c>
      <c r="H727" t="s">
        <v>9208</v>
      </c>
      <c r="I727">
        <v>25</v>
      </c>
      <c r="J727" s="5" t="s">
        <v>9220</v>
      </c>
      <c r="K727" t="s">
        <v>8</v>
      </c>
      <c r="L727" t="s">
        <v>16</v>
      </c>
      <c r="M727" t="s">
        <v>9210</v>
      </c>
      <c r="O727">
        <v>26</v>
      </c>
      <c r="P727" t="s">
        <v>9226</v>
      </c>
      <c r="Q727">
        <v>2</v>
      </c>
      <c r="R727">
        <v>0</v>
      </c>
      <c r="S727" t="s">
        <v>9258</v>
      </c>
      <c r="T727" t="s">
        <v>9263</v>
      </c>
      <c r="U727" t="s">
        <v>9282</v>
      </c>
      <c r="V727" t="str" cm="1">
        <f t="array" ref="V727">_xlfn.IFS(Hospital_Emergency_Room_Data[[#This Row],[Day]]&lt;=10,"Start(1-10)",Hospital_Emergency_Room_Data[[#This Row],[Day]]&lt;=20,"Middle(11-20)",Hospital_Emergency_Room_Data[[#This Row],[Day]]&gt;20,"End(21-30)")</f>
        <v>Start(1-10)</v>
      </c>
    </row>
    <row r="728" spans="1:22">
      <c r="A728">
        <v>101385868</v>
      </c>
      <c r="B728" t="s">
        <v>749</v>
      </c>
      <c r="C728" s="1">
        <v>45573</v>
      </c>
      <c r="D728" t="str">
        <f>TEXT(Hospital_Emergency_Room_Data[[#This Row],[Patient Admission Date]],"mmm")</f>
        <v>Oct</v>
      </c>
      <c r="E728">
        <f>YEAR(Hospital_Emergency_Room_Data[[#This Row],[Patient Admission Date]])</f>
        <v>2024</v>
      </c>
      <c r="F728" s="2">
        <v>0.51249999999999996</v>
      </c>
      <c r="G728" s="8" t="str">
        <f>TEXT(Hospital_Emergency_Room_Data[[#This Row],[Patient Admission Date]],"dddd")</f>
        <v>Tuesday</v>
      </c>
      <c r="H728" t="s">
        <v>9208</v>
      </c>
      <c r="I728">
        <v>14</v>
      </c>
      <c r="J728" s="5" t="s">
        <v>9221</v>
      </c>
      <c r="K728" t="s">
        <v>8</v>
      </c>
      <c r="L728" t="s">
        <v>9281</v>
      </c>
      <c r="M728" t="s">
        <v>9210</v>
      </c>
      <c r="O728">
        <v>20</v>
      </c>
      <c r="P728" t="s">
        <v>9226</v>
      </c>
      <c r="Q728">
        <v>8</v>
      </c>
      <c r="R728">
        <v>12</v>
      </c>
      <c r="S728" t="s">
        <v>9257</v>
      </c>
      <c r="T728" t="s">
        <v>9265</v>
      </c>
      <c r="U728" t="s">
        <v>9282</v>
      </c>
      <c r="V728" t="str" cm="1">
        <f t="array" ref="V728">_xlfn.IFS(Hospital_Emergency_Room_Data[[#This Row],[Day]]&lt;=10,"Start(1-10)",Hospital_Emergency_Room_Data[[#This Row],[Day]]&lt;=20,"Middle(11-20)",Hospital_Emergency_Room_Data[[#This Row],[Day]]&gt;20,"End(21-30)")</f>
        <v>Start(1-10)</v>
      </c>
    </row>
    <row r="729" spans="1:22">
      <c r="A729">
        <v>270396593</v>
      </c>
      <c r="B729" t="s">
        <v>750</v>
      </c>
      <c r="C729" s="1">
        <v>45528</v>
      </c>
      <c r="D729" t="str">
        <f>TEXT(Hospital_Emergency_Room_Data[[#This Row],[Patient Admission Date]],"mmm")</f>
        <v>Aug</v>
      </c>
      <c r="E729">
        <f>YEAR(Hospital_Emergency_Room_Data[[#This Row],[Patient Admission Date]])</f>
        <v>2024</v>
      </c>
      <c r="F729" s="2">
        <v>0.23680555555555555</v>
      </c>
      <c r="G729" s="8" t="str">
        <f>TEXT(Hospital_Emergency_Room_Data[[#This Row],[Patient Admission Date]],"dddd")</f>
        <v>Saturday</v>
      </c>
      <c r="H729" t="s">
        <v>41</v>
      </c>
      <c r="I729">
        <v>11</v>
      </c>
      <c r="J729" s="5" t="s">
        <v>9221</v>
      </c>
      <c r="K729" t="s">
        <v>18</v>
      </c>
      <c r="L729" t="s">
        <v>9281</v>
      </c>
      <c r="M729" t="s">
        <v>9209</v>
      </c>
      <c r="O729">
        <v>60</v>
      </c>
      <c r="P729" t="s">
        <v>9225</v>
      </c>
      <c r="Q729">
        <v>24</v>
      </c>
      <c r="R729">
        <v>5</v>
      </c>
      <c r="S729" t="s">
        <v>9258</v>
      </c>
      <c r="T729" t="s">
        <v>9264</v>
      </c>
      <c r="U729" t="s">
        <v>9283</v>
      </c>
      <c r="V729" t="str" cm="1">
        <f t="array" ref="V729">_xlfn.IFS(Hospital_Emergency_Room_Data[[#This Row],[Day]]&lt;=10,"Start(1-10)",Hospital_Emergency_Room_Data[[#This Row],[Day]]&lt;=20,"Middle(11-20)",Hospital_Emergency_Room_Data[[#This Row],[Day]]&gt;20,"End(21-30)")</f>
        <v>End(21-30)</v>
      </c>
    </row>
    <row r="730" spans="1:22">
      <c r="A730">
        <v>574754280</v>
      </c>
      <c r="B730" t="s">
        <v>751</v>
      </c>
      <c r="C730" s="1">
        <v>45526</v>
      </c>
      <c r="D730" t="str">
        <f>TEXT(Hospital_Emergency_Room_Data[[#This Row],[Patient Admission Date]],"mmm")</f>
        <v>Aug</v>
      </c>
      <c r="E730">
        <f>YEAR(Hospital_Emergency_Room_Data[[#This Row],[Patient Admission Date]])</f>
        <v>2024</v>
      </c>
      <c r="F730" s="2">
        <v>0.27569444444444446</v>
      </c>
      <c r="G730" s="8" t="str">
        <f>TEXT(Hospital_Emergency_Room_Data[[#This Row],[Patient Admission Date]],"dddd")</f>
        <v>Thursday</v>
      </c>
      <c r="H730" t="s">
        <v>41</v>
      </c>
      <c r="I730">
        <v>6</v>
      </c>
      <c r="J730" s="5" t="s">
        <v>9221</v>
      </c>
      <c r="K730" t="s">
        <v>21</v>
      </c>
      <c r="L730" t="s">
        <v>9281</v>
      </c>
      <c r="M730" t="s">
        <v>9210</v>
      </c>
      <c r="N730">
        <v>1</v>
      </c>
      <c r="O730">
        <v>57</v>
      </c>
      <c r="P730" t="s">
        <v>9225</v>
      </c>
      <c r="Q730">
        <v>22</v>
      </c>
      <c r="R730">
        <v>6</v>
      </c>
      <c r="S730" t="s">
        <v>9255</v>
      </c>
      <c r="T730" t="s">
        <v>9264</v>
      </c>
      <c r="U730" t="s">
        <v>9283</v>
      </c>
      <c r="V730" t="str" cm="1">
        <f t="array" ref="V730">_xlfn.IFS(Hospital_Emergency_Room_Data[[#This Row],[Day]]&lt;=10,"Start(1-10)",Hospital_Emergency_Room_Data[[#This Row],[Day]]&lt;=20,"Middle(11-20)",Hospital_Emergency_Room_Data[[#This Row],[Day]]&gt;20,"End(21-30)")</f>
        <v>End(21-30)</v>
      </c>
    </row>
    <row r="731" spans="1:22">
      <c r="A731">
        <v>602646212</v>
      </c>
      <c r="B731" t="s">
        <v>752</v>
      </c>
      <c r="C731" s="1">
        <v>45198</v>
      </c>
      <c r="D731" t="str">
        <f>TEXT(Hospital_Emergency_Room_Data[[#This Row],[Patient Admission Date]],"mmm")</f>
        <v>Sep</v>
      </c>
      <c r="E731">
        <f>YEAR(Hospital_Emergency_Room_Data[[#This Row],[Patient Admission Date]])</f>
        <v>2023</v>
      </c>
      <c r="F731" s="2">
        <v>9.7916666666666666E-2</v>
      </c>
      <c r="G731" s="8" t="str">
        <f>TEXT(Hospital_Emergency_Room_Data[[#This Row],[Patient Admission Date]],"dddd")</f>
        <v>Friday</v>
      </c>
      <c r="H731" t="s">
        <v>41</v>
      </c>
      <c r="I731">
        <v>46</v>
      </c>
      <c r="J731" s="5" t="s">
        <v>9219</v>
      </c>
      <c r="K731" t="s">
        <v>32</v>
      </c>
      <c r="L731" t="s">
        <v>13</v>
      </c>
      <c r="M731" t="s">
        <v>9210</v>
      </c>
      <c r="O731">
        <v>52</v>
      </c>
      <c r="P731" t="s">
        <v>9225</v>
      </c>
      <c r="Q731">
        <v>29</v>
      </c>
      <c r="R731">
        <v>2</v>
      </c>
      <c r="S731" t="s">
        <v>9258</v>
      </c>
      <c r="T731" t="s">
        <v>9264</v>
      </c>
      <c r="U731" t="s">
        <v>9283</v>
      </c>
      <c r="V731" t="str" cm="1">
        <f t="array" ref="V731">_xlfn.IFS(Hospital_Emergency_Room_Data[[#This Row],[Day]]&lt;=10,"Start(1-10)",Hospital_Emergency_Room_Data[[#This Row],[Day]]&lt;=20,"Middle(11-20)",Hospital_Emergency_Room_Data[[#This Row],[Day]]&gt;20,"End(21-30)")</f>
        <v>End(21-30)</v>
      </c>
    </row>
    <row r="732" spans="1:22">
      <c r="A732">
        <v>477074012</v>
      </c>
      <c r="B732" t="s">
        <v>753</v>
      </c>
      <c r="C732" s="1">
        <v>45089</v>
      </c>
      <c r="D732" t="str">
        <f>TEXT(Hospital_Emergency_Room_Data[[#This Row],[Patient Admission Date]],"mmm")</f>
        <v>Jun</v>
      </c>
      <c r="E732">
        <f>YEAR(Hospital_Emergency_Room_Data[[#This Row],[Patient Admission Date]])</f>
        <v>2023</v>
      </c>
      <c r="F732" s="2">
        <v>0.99375000000000002</v>
      </c>
      <c r="G732" s="8" t="str">
        <f>TEXT(Hospital_Emergency_Room_Data[[#This Row],[Patient Admission Date]],"dddd")</f>
        <v>Monday</v>
      </c>
      <c r="H732" t="s">
        <v>9208</v>
      </c>
      <c r="I732">
        <v>23</v>
      </c>
      <c r="J732" s="5" t="s">
        <v>9220</v>
      </c>
      <c r="K732" t="s">
        <v>18</v>
      </c>
      <c r="L732" t="s">
        <v>13</v>
      </c>
      <c r="M732" t="s">
        <v>9210</v>
      </c>
      <c r="O732">
        <v>11</v>
      </c>
      <c r="P732" t="s">
        <v>9226</v>
      </c>
      <c r="Q732">
        <v>12</v>
      </c>
      <c r="R732">
        <v>23</v>
      </c>
      <c r="S732" t="s">
        <v>9256</v>
      </c>
      <c r="T732" t="s">
        <v>9265</v>
      </c>
      <c r="U732" t="s">
        <v>9282</v>
      </c>
      <c r="V732" t="str" cm="1">
        <f t="array" ref="V732">_xlfn.IFS(Hospital_Emergency_Room_Data[[#This Row],[Day]]&lt;=10,"Start(1-10)",Hospital_Emergency_Room_Data[[#This Row],[Day]]&lt;=20,"Middle(11-20)",Hospital_Emergency_Room_Data[[#This Row],[Day]]&gt;20,"End(21-30)")</f>
        <v>Middle(11-20)</v>
      </c>
    </row>
    <row r="733" spans="1:22">
      <c r="A733">
        <v>458413724</v>
      </c>
      <c r="B733" t="s">
        <v>754</v>
      </c>
      <c r="C733" s="1">
        <v>45435</v>
      </c>
      <c r="D733" t="str">
        <f>TEXT(Hospital_Emergency_Room_Data[[#This Row],[Patient Admission Date]],"mmm")</f>
        <v>May</v>
      </c>
      <c r="E733">
        <f>YEAR(Hospital_Emergency_Room_Data[[#This Row],[Patient Admission Date]])</f>
        <v>2024</v>
      </c>
      <c r="F733" s="2">
        <v>0.96527777777777779</v>
      </c>
      <c r="G733" s="8" t="str">
        <f>TEXT(Hospital_Emergency_Room_Data[[#This Row],[Patient Admission Date]],"dddd")</f>
        <v>Thursday</v>
      </c>
      <c r="H733" t="s">
        <v>41</v>
      </c>
      <c r="I733">
        <v>34</v>
      </c>
      <c r="J733" s="5" t="s">
        <v>9223</v>
      </c>
      <c r="K733" t="s">
        <v>12</v>
      </c>
      <c r="L733" t="s">
        <v>16</v>
      </c>
      <c r="M733" t="s">
        <v>9209</v>
      </c>
      <c r="O733">
        <v>13</v>
      </c>
      <c r="P733" t="s">
        <v>9226</v>
      </c>
      <c r="Q733">
        <v>23</v>
      </c>
      <c r="R733">
        <v>23</v>
      </c>
      <c r="S733" t="s">
        <v>9256</v>
      </c>
      <c r="T733" t="s">
        <v>9264</v>
      </c>
      <c r="U733" t="s">
        <v>9282</v>
      </c>
      <c r="V733" t="str" cm="1">
        <f t="array" ref="V733">_xlfn.IFS(Hospital_Emergency_Room_Data[[#This Row],[Day]]&lt;=10,"Start(1-10)",Hospital_Emergency_Room_Data[[#This Row],[Day]]&lt;=20,"Middle(11-20)",Hospital_Emergency_Room_Data[[#This Row],[Day]]&gt;20,"End(21-30)")</f>
        <v>End(21-30)</v>
      </c>
    </row>
    <row r="734" spans="1:22">
      <c r="A734">
        <v>200877696</v>
      </c>
      <c r="B734" t="s">
        <v>755</v>
      </c>
      <c r="C734" s="1">
        <v>45530</v>
      </c>
      <c r="D734" t="str">
        <f>TEXT(Hospital_Emergency_Room_Data[[#This Row],[Patient Admission Date]],"mmm")</f>
        <v>Aug</v>
      </c>
      <c r="E734">
        <f>YEAR(Hospital_Emergency_Room_Data[[#This Row],[Patient Admission Date]])</f>
        <v>2024</v>
      </c>
      <c r="F734" s="2">
        <v>0.5756944444444444</v>
      </c>
      <c r="G734" s="8" t="str">
        <f>TEXT(Hospital_Emergency_Room_Data[[#This Row],[Patient Admission Date]],"dddd")</f>
        <v>Monday</v>
      </c>
      <c r="H734" t="s">
        <v>41</v>
      </c>
      <c r="I734">
        <v>13</v>
      </c>
      <c r="J734" s="5" t="s">
        <v>9221</v>
      </c>
      <c r="K734" t="s">
        <v>12</v>
      </c>
      <c r="L734" t="s">
        <v>9281</v>
      </c>
      <c r="M734" t="s">
        <v>9210</v>
      </c>
      <c r="N734">
        <v>4</v>
      </c>
      <c r="O734">
        <v>10</v>
      </c>
      <c r="P734" t="s">
        <v>9226</v>
      </c>
      <c r="Q734">
        <v>26</v>
      </c>
      <c r="R734">
        <v>13</v>
      </c>
      <c r="S734" t="s">
        <v>9257</v>
      </c>
      <c r="T734" t="s">
        <v>9264</v>
      </c>
      <c r="U734" t="s">
        <v>9282</v>
      </c>
      <c r="V734" t="str" cm="1">
        <f t="array" ref="V734">_xlfn.IFS(Hospital_Emergency_Room_Data[[#This Row],[Day]]&lt;=10,"Start(1-10)",Hospital_Emergency_Room_Data[[#This Row],[Day]]&lt;=20,"Middle(11-20)",Hospital_Emergency_Room_Data[[#This Row],[Day]]&gt;20,"End(21-30)")</f>
        <v>End(21-30)</v>
      </c>
    </row>
    <row r="735" spans="1:22">
      <c r="A735">
        <v>177384025</v>
      </c>
      <c r="B735" t="s">
        <v>756</v>
      </c>
      <c r="C735" s="1">
        <v>45418</v>
      </c>
      <c r="D735" t="str">
        <f>TEXT(Hospital_Emergency_Room_Data[[#This Row],[Patient Admission Date]],"mmm")</f>
        <v>May</v>
      </c>
      <c r="E735">
        <f>YEAR(Hospital_Emergency_Room_Data[[#This Row],[Patient Admission Date]])</f>
        <v>2024</v>
      </c>
      <c r="F735" s="2">
        <v>0.21805555555555556</v>
      </c>
      <c r="G735" s="8" t="str">
        <f>TEXT(Hospital_Emergency_Room_Data[[#This Row],[Patient Admission Date]],"dddd")</f>
        <v>Monday</v>
      </c>
      <c r="H735" t="s">
        <v>9208</v>
      </c>
      <c r="I735">
        <v>63</v>
      </c>
      <c r="J735" s="5" t="s">
        <v>9217</v>
      </c>
      <c r="K735" t="s">
        <v>21</v>
      </c>
      <c r="L735" t="s">
        <v>13</v>
      </c>
      <c r="M735" t="s">
        <v>9210</v>
      </c>
      <c r="N735">
        <v>3</v>
      </c>
      <c r="O735">
        <v>59</v>
      </c>
      <c r="P735" t="s">
        <v>9225</v>
      </c>
      <c r="Q735">
        <v>6</v>
      </c>
      <c r="R735">
        <v>5</v>
      </c>
      <c r="S735" t="s">
        <v>9258</v>
      </c>
      <c r="T735" t="s">
        <v>9263</v>
      </c>
      <c r="U735" t="s">
        <v>9283</v>
      </c>
      <c r="V735" t="str" cm="1">
        <f t="array" ref="V735">_xlfn.IFS(Hospital_Emergency_Room_Data[[#This Row],[Day]]&lt;=10,"Start(1-10)",Hospital_Emergency_Room_Data[[#This Row],[Day]]&lt;=20,"Middle(11-20)",Hospital_Emergency_Room_Data[[#This Row],[Day]]&gt;20,"End(21-30)")</f>
        <v>Start(1-10)</v>
      </c>
    </row>
    <row r="736" spans="1:22">
      <c r="A736">
        <v>241210506</v>
      </c>
      <c r="B736" t="s">
        <v>757</v>
      </c>
      <c r="C736" s="1">
        <v>45216</v>
      </c>
      <c r="D736" t="str">
        <f>TEXT(Hospital_Emergency_Room_Data[[#This Row],[Patient Admission Date]],"mmm")</f>
        <v>Oct</v>
      </c>
      <c r="E736">
        <f>YEAR(Hospital_Emergency_Room_Data[[#This Row],[Patient Admission Date]])</f>
        <v>2023</v>
      </c>
      <c r="F736" s="2">
        <v>8.3333333333333329E-2</v>
      </c>
      <c r="G736" s="8" t="str">
        <f>TEXT(Hospital_Emergency_Room_Data[[#This Row],[Patient Admission Date]],"dddd")</f>
        <v>Tuesday</v>
      </c>
      <c r="H736" t="s">
        <v>41</v>
      </c>
      <c r="I736">
        <v>42</v>
      </c>
      <c r="J736" s="5" t="s">
        <v>9223</v>
      </c>
      <c r="K736" t="s">
        <v>32</v>
      </c>
      <c r="L736" t="s">
        <v>9281</v>
      </c>
      <c r="M736" t="s">
        <v>9210</v>
      </c>
      <c r="N736">
        <v>3</v>
      </c>
      <c r="O736">
        <v>54</v>
      </c>
      <c r="P736" t="s">
        <v>9225</v>
      </c>
      <c r="Q736">
        <v>17</v>
      </c>
      <c r="R736">
        <v>2</v>
      </c>
      <c r="S736" t="s">
        <v>9258</v>
      </c>
      <c r="T736" t="s">
        <v>9262</v>
      </c>
      <c r="U736" t="s">
        <v>9283</v>
      </c>
      <c r="V736" t="str" cm="1">
        <f t="array" ref="V736">_xlfn.IFS(Hospital_Emergency_Room_Data[[#This Row],[Day]]&lt;=10,"Start(1-10)",Hospital_Emergency_Room_Data[[#This Row],[Day]]&lt;=20,"Middle(11-20)",Hospital_Emergency_Room_Data[[#This Row],[Day]]&gt;20,"End(21-30)")</f>
        <v>Middle(11-20)</v>
      </c>
    </row>
    <row r="737" spans="1:22">
      <c r="A737">
        <v>644761186</v>
      </c>
      <c r="B737" t="s">
        <v>758</v>
      </c>
      <c r="C737" s="1">
        <v>45184</v>
      </c>
      <c r="D737" t="str">
        <f>TEXT(Hospital_Emergency_Room_Data[[#This Row],[Patient Admission Date]],"mmm")</f>
        <v>Sep</v>
      </c>
      <c r="E737">
        <f>YEAR(Hospital_Emergency_Room_Data[[#This Row],[Patient Admission Date]])</f>
        <v>2023</v>
      </c>
      <c r="F737" s="2">
        <v>0.42777777777777776</v>
      </c>
      <c r="G737" s="8" t="str">
        <f>TEXT(Hospital_Emergency_Room_Data[[#This Row],[Patient Admission Date]],"dddd")</f>
        <v>Friday</v>
      </c>
      <c r="H737" t="s">
        <v>41</v>
      </c>
      <c r="I737">
        <v>47</v>
      </c>
      <c r="J737" s="5" t="s">
        <v>9219</v>
      </c>
      <c r="K737" t="s">
        <v>18</v>
      </c>
      <c r="L737" t="s">
        <v>9281</v>
      </c>
      <c r="M737" t="s">
        <v>9209</v>
      </c>
      <c r="N737">
        <v>6</v>
      </c>
      <c r="O737">
        <v>11</v>
      </c>
      <c r="P737" t="s">
        <v>9226</v>
      </c>
      <c r="Q737">
        <v>15</v>
      </c>
      <c r="R737">
        <v>10</v>
      </c>
      <c r="S737" t="s">
        <v>9255</v>
      </c>
      <c r="T737" t="s">
        <v>9262</v>
      </c>
      <c r="U737" t="s">
        <v>9282</v>
      </c>
      <c r="V737" t="str" cm="1">
        <f t="array" ref="V737">_xlfn.IFS(Hospital_Emergency_Room_Data[[#This Row],[Day]]&lt;=10,"Start(1-10)",Hospital_Emergency_Room_Data[[#This Row],[Day]]&lt;=20,"Middle(11-20)",Hospital_Emergency_Room_Data[[#This Row],[Day]]&gt;20,"End(21-30)")</f>
        <v>Middle(11-20)</v>
      </c>
    </row>
    <row r="738" spans="1:22">
      <c r="A738">
        <v>213735378</v>
      </c>
      <c r="B738" t="s">
        <v>759</v>
      </c>
      <c r="C738" s="1">
        <v>45594</v>
      </c>
      <c r="D738" t="str">
        <f>TEXT(Hospital_Emergency_Room_Data[[#This Row],[Patient Admission Date]],"mmm")</f>
        <v>Oct</v>
      </c>
      <c r="E738">
        <f>YEAR(Hospital_Emergency_Room_Data[[#This Row],[Patient Admission Date]])</f>
        <v>2024</v>
      </c>
      <c r="F738" s="2">
        <v>0.77777777777777779</v>
      </c>
      <c r="G738" s="8" t="str">
        <f>TEXT(Hospital_Emergency_Room_Data[[#This Row],[Patient Admission Date]],"dddd")</f>
        <v>Tuesday</v>
      </c>
      <c r="H738" t="s">
        <v>9208</v>
      </c>
      <c r="I738">
        <v>27</v>
      </c>
      <c r="J738" s="5" t="s">
        <v>9220</v>
      </c>
      <c r="K738" t="s">
        <v>18</v>
      </c>
      <c r="L738" t="s">
        <v>16</v>
      </c>
      <c r="M738" t="s">
        <v>9209</v>
      </c>
      <c r="O738">
        <v>43</v>
      </c>
      <c r="P738" t="s">
        <v>9225</v>
      </c>
      <c r="Q738">
        <v>29</v>
      </c>
      <c r="R738">
        <v>18</v>
      </c>
      <c r="S738" t="s">
        <v>9256</v>
      </c>
      <c r="T738" t="s">
        <v>9264</v>
      </c>
      <c r="U738" t="s">
        <v>9300</v>
      </c>
      <c r="V738" t="str" cm="1">
        <f t="array" ref="V738">_xlfn.IFS(Hospital_Emergency_Room_Data[[#This Row],[Day]]&lt;=10,"Start(1-10)",Hospital_Emergency_Room_Data[[#This Row],[Day]]&lt;=20,"Middle(11-20)",Hospital_Emergency_Room_Data[[#This Row],[Day]]&gt;20,"End(21-30)")</f>
        <v>End(21-30)</v>
      </c>
    </row>
    <row r="739" spans="1:22">
      <c r="A739">
        <v>210068525</v>
      </c>
      <c r="B739" t="s">
        <v>760</v>
      </c>
      <c r="C739" s="1">
        <v>45087</v>
      </c>
      <c r="D739" t="str">
        <f>TEXT(Hospital_Emergency_Room_Data[[#This Row],[Patient Admission Date]],"mmm")</f>
        <v>Jun</v>
      </c>
      <c r="E739">
        <f>YEAR(Hospital_Emergency_Room_Data[[#This Row],[Patient Admission Date]])</f>
        <v>2023</v>
      </c>
      <c r="F739" s="2">
        <v>0.28402777777777777</v>
      </c>
      <c r="G739" s="8" t="str">
        <f>TEXT(Hospital_Emergency_Room_Data[[#This Row],[Patient Admission Date]],"dddd")</f>
        <v>Saturday</v>
      </c>
      <c r="H739" t="s">
        <v>41</v>
      </c>
      <c r="I739">
        <v>38</v>
      </c>
      <c r="J739" s="5" t="s">
        <v>9223</v>
      </c>
      <c r="K739" t="s">
        <v>8</v>
      </c>
      <c r="L739" t="s">
        <v>36</v>
      </c>
      <c r="M739" t="s">
        <v>9209</v>
      </c>
      <c r="N739">
        <v>4</v>
      </c>
      <c r="O739">
        <v>24</v>
      </c>
      <c r="P739" t="s">
        <v>9226</v>
      </c>
      <c r="Q739">
        <v>10</v>
      </c>
      <c r="R739">
        <v>6</v>
      </c>
      <c r="S739" t="s">
        <v>9255</v>
      </c>
      <c r="T739" t="s">
        <v>9265</v>
      </c>
      <c r="U739" t="s">
        <v>9282</v>
      </c>
      <c r="V739" t="str" cm="1">
        <f t="array" ref="V739">_xlfn.IFS(Hospital_Emergency_Room_Data[[#This Row],[Day]]&lt;=10,"Start(1-10)",Hospital_Emergency_Room_Data[[#This Row],[Day]]&lt;=20,"Middle(11-20)",Hospital_Emergency_Room_Data[[#This Row],[Day]]&gt;20,"End(21-30)")</f>
        <v>Start(1-10)</v>
      </c>
    </row>
    <row r="740" spans="1:22">
      <c r="A740">
        <v>738817786</v>
      </c>
      <c r="B740" t="s">
        <v>761</v>
      </c>
      <c r="C740" s="1">
        <v>45500</v>
      </c>
      <c r="D740" t="str">
        <f>TEXT(Hospital_Emergency_Room_Data[[#This Row],[Patient Admission Date]],"mmm")</f>
        <v>Jul</v>
      </c>
      <c r="E740">
        <f>YEAR(Hospital_Emergency_Room_Data[[#This Row],[Patient Admission Date]])</f>
        <v>2024</v>
      </c>
      <c r="F740" s="2">
        <v>0.4152777777777778</v>
      </c>
      <c r="G740" s="8" t="str">
        <f>TEXT(Hospital_Emergency_Room_Data[[#This Row],[Patient Admission Date]],"dddd")</f>
        <v>Saturday</v>
      </c>
      <c r="H740" t="s">
        <v>41</v>
      </c>
      <c r="I740">
        <v>49</v>
      </c>
      <c r="J740" s="5" t="s">
        <v>9219</v>
      </c>
      <c r="K740" t="s">
        <v>12</v>
      </c>
      <c r="L740" t="s">
        <v>13</v>
      </c>
      <c r="M740" t="s">
        <v>9210</v>
      </c>
      <c r="O740">
        <v>50</v>
      </c>
      <c r="P740" t="s">
        <v>9225</v>
      </c>
      <c r="Q740">
        <v>27</v>
      </c>
      <c r="R740">
        <v>9</v>
      </c>
      <c r="S740" t="s">
        <v>9255</v>
      </c>
      <c r="T740" t="s">
        <v>9264</v>
      </c>
      <c r="U740" t="s">
        <v>9283</v>
      </c>
      <c r="V740" t="str" cm="1">
        <f t="array" ref="V740">_xlfn.IFS(Hospital_Emergency_Room_Data[[#This Row],[Day]]&lt;=10,"Start(1-10)",Hospital_Emergency_Room_Data[[#This Row],[Day]]&lt;=20,"Middle(11-20)",Hospital_Emergency_Room_Data[[#This Row],[Day]]&gt;20,"End(21-30)")</f>
        <v>End(21-30)</v>
      </c>
    </row>
    <row r="741" spans="1:22">
      <c r="A741">
        <v>667528382</v>
      </c>
      <c r="B741" t="s">
        <v>762</v>
      </c>
      <c r="C741" s="1">
        <v>45508</v>
      </c>
      <c r="D741" t="str">
        <f>TEXT(Hospital_Emergency_Room_Data[[#This Row],[Patient Admission Date]],"mmm")</f>
        <v>Aug</v>
      </c>
      <c r="E741">
        <f>YEAR(Hospital_Emergency_Room_Data[[#This Row],[Patient Admission Date]])</f>
        <v>2024</v>
      </c>
      <c r="F741" s="2">
        <v>0.41388888888888886</v>
      </c>
      <c r="G741" s="8" t="str">
        <f>TEXT(Hospital_Emergency_Room_Data[[#This Row],[Patient Admission Date]],"dddd")</f>
        <v>Sunday</v>
      </c>
      <c r="H741" t="s">
        <v>9208</v>
      </c>
      <c r="I741">
        <v>39</v>
      </c>
      <c r="J741" s="5" t="s">
        <v>9223</v>
      </c>
      <c r="K741" t="s">
        <v>12</v>
      </c>
      <c r="L741" t="s">
        <v>13</v>
      </c>
      <c r="M741" t="s">
        <v>9210</v>
      </c>
      <c r="O741">
        <v>55</v>
      </c>
      <c r="P741" t="s">
        <v>9225</v>
      </c>
      <c r="Q741">
        <v>4</v>
      </c>
      <c r="R741">
        <v>9</v>
      </c>
      <c r="S741" t="s">
        <v>9255</v>
      </c>
      <c r="T741" t="s">
        <v>9263</v>
      </c>
      <c r="U741" t="s">
        <v>9283</v>
      </c>
      <c r="V741" t="str" cm="1">
        <f t="array" ref="V741">_xlfn.IFS(Hospital_Emergency_Room_Data[[#This Row],[Day]]&lt;=10,"Start(1-10)",Hospital_Emergency_Room_Data[[#This Row],[Day]]&lt;=20,"Middle(11-20)",Hospital_Emergency_Room_Data[[#This Row],[Day]]&gt;20,"End(21-30)")</f>
        <v>Start(1-10)</v>
      </c>
    </row>
    <row r="742" spans="1:22">
      <c r="A742">
        <v>714412161</v>
      </c>
      <c r="B742" t="s">
        <v>763</v>
      </c>
      <c r="C742" s="1">
        <v>45047</v>
      </c>
      <c r="D742" t="str">
        <f>TEXT(Hospital_Emergency_Room_Data[[#This Row],[Patient Admission Date]],"mmm")</f>
        <v>May</v>
      </c>
      <c r="E742">
        <f>YEAR(Hospital_Emergency_Room_Data[[#This Row],[Patient Admission Date]])</f>
        <v>2023</v>
      </c>
      <c r="F742" s="2">
        <v>0.94236111111111109</v>
      </c>
      <c r="G742" s="8" t="str">
        <f>TEXT(Hospital_Emergency_Room_Data[[#This Row],[Patient Admission Date]],"dddd")</f>
        <v>Monday</v>
      </c>
      <c r="H742" t="s">
        <v>41</v>
      </c>
      <c r="I742">
        <v>31</v>
      </c>
      <c r="J742" s="5" t="s">
        <v>9223</v>
      </c>
      <c r="K742" t="s">
        <v>12</v>
      </c>
      <c r="L742" t="s">
        <v>50</v>
      </c>
      <c r="M742" t="s">
        <v>9210</v>
      </c>
      <c r="O742">
        <v>41</v>
      </c>
      <c r="P742" t="s">
        <v>9225</v>
      </c>
      <c r="Q742">
        <v>1</v>
      </c>
      <c r="R742">
        <v>22</v>
      </c>
      <c r="S742" t="s">
        <v>9256</v>
      </c>
      <c r="T742" t="s">
        <v>9263</v>
      </c>
      <c r="U742" t="s">
        <v>9300</v>
      </c>
      <c r="V742" t="str" cm="1">
        <f t="array" ref="V742">_xlfn.IFS(Hospital_Emergency_Room_Data[[#This Row],[Day]]&lt;=10,"Start(1-10)",Hospital_Emergency_Room_Data[[#This Row],[Day]]&lt;=20,"Middle(11-20)",Hospital_Emergency_Room_Data[[#This Row],[Day]]&gt;20,"End(21-30)")</f>
        <v>Start(1-10)</v>
      </c>
    </row>
    <row r="743" spans="1:22">
      <c r="A743">
        <v>599402753</v>
      </c>
      <c r="B743" t="s">
        <v>764</v>
      </c>
      <c r="C743" s="1">
        <v>45568</v>
      </c>
      <c r="D743" t="str">
        <f>TEXT(Hospital_Emergency_Room_Data[[#This Row],[Patient Admission Date]],"mmm")</f>
        <v>Oct</v>
      </c>
      <c r="E743">
        <f>YEAR(Hospital_Emergency_Room_Data[[#This Row],[Patient Admission Date]])</f>
        <v>2024</v>
      </c>
      <c r="F743" s="2">
        <v>0.56874999999999998</v>
      </c>
      <c r="G743" s="8" t="str">
        <f>TEXT(Hospital_Emergency_Room_Data[[#This Row],[Patient Admission Date]],"dddd")</f>
        <v>Thursday</v>
      </c>
      <c r="H743" t="s">
        <v>41</v>
      </c>
      <c r="I743">
        <v>16</v>
      </c>
      <c r="J743" s="5" t="s">
        <v>9220</v>
      </c>
      <c r="K743" t="s">
        <v>12</v>
      </c>
      <c r="L743" t="s">
        <v>9281</v>
      </c>
      <c r="M743" t="s">
        <v>9210</v>
      </c>
      <c r="O743">
        <v>20</v>
      </c>
      <c r="P743" t="s">
        <v>9226</v>
      </c>
      <c r="Q743">
        <v>3</v>
      </c>
      <c r="R743">
        <v>13</v>
      </c>
      <c r="S743" t="s">
        <v>9257</v>
      </c>
      <c r="T743" t="s">
        <v>9263</v>
      </c>
      <c r="U743" t="s">
        <v>9282</v>
      </c>
      <c r="V743" t="str" cm="1">
        <f t="array" ref="V743">_xlfn.IFS(Hospital_Emergency_Room_Data[[#This Row],[Day]]&lt;=10,"Start(1-10)",Hospital_Emergency_Room_Data[[#This Row],[Day]]&lt;=20,"Middle(11-20)",Hospital_Emergency_Room_Data[[#This Row],[Day]]&gt;20,"End(21-30)")</f>
        <v>Start(1-10)</v>
      </c>
    </row>
    <row r="744" spans="1:22">
      <c r="A744">
        <v>753925377</v>
      </c>
      <c r="B744" t="s">
        <v>765</v>
      </c>
      <c r="C744" s="1">
        <v>45525</v>
      </c>
      <c r="D744" t="str">
        <f>TEXT(Hospital_Emergency_Room_Data[[#This Row],[Patient Admission Date]],"mmm")</f>
        <v>Aug</v>
      </c>
      <c r="E744">
        <f>YEAR(Hospital_Emergency_Room_Data[[#This Row],[Patient Admission Date]])</f>
        <v>2024</v>
      </c>
      <c r="F744" s="2">
        <v>0.23472222222222222</v>
      </c>
      <c r="G744" s="8" t="str">
        <f>TEXT(Hospital_Emergency_Room_Data[[#This Row],[Patient Admission Date]],"dddd")</f>
        <v>Wednesday</v>
      </c>
      <c r="H744" t="s">
        <v>9208</v>
      </c>
      <c r="I744">
        <v>46</v>
      </c>
      <c r="J744" s="5" t="s">
        <v>9219</v>
      </c>
      <c r="K744" t="s">
        <v>21</v>
      </c>
      <c r="L744" t="s">
        <v>36</v>
      </c>
      <c r="M744" t="s">
        <v>9210</v>
      </c>
      <c r="O744">
        <v>26</v>
      </c>
      <c r="P744" t="s">
        <v>9226</v>
      </c>
      <c r="Q744">
        <v>21</v>
      </c>
      <c r="R744">
        <v>5</v>
      </c>
      <c r="S744" t="s">
        <v>9258</v>
      </c>
      <c r="T744" t="s">
        <v>9262</v>
      </c>
      <c r="U744" t="s">
        <v>9282</v>
      </c>
      <c r="V744" t="str" cm="1">
        <f t="array" ref="V744">_xlfn.IFS(Hospital_Emergency_Room_Data[[#This Row],[Day]]&lt;=10,"Start(1-10)",Hospital_Emergency_Room_Data[[#This Row],[Day]]&lt;=20,"Middle(11-20)",Hospital_Emergency_Room_Data[[#This Row],[Day]]&gt;20,"End(21-30)")</f>
        <v>End(21-30)</v>
      </c>
    </row>
    <row r="745" spans="1:22">
      <c r="A745">
        <v>491948271</v>
      </c>
      <c r="B745" t="s">
        <v>766</v>
      </c>
      <c r="C745" s="1">
        <v>45081</v>
      </c>
      <c r="D745" t="str">
        <f>TEXT(Hospital_Emergency_Room_Data[[#This Row],[Patient Admission Date]],"mmm")</f>
        <v>Jun</v>
      </c>
      <c r="E745">
        <f>YEAR(Hospital_Emergency_Room_Data[[#This Row],[Patient Admission Date]])</f>
        <v>2023</v>
      </c>
      <c r="F745" s="2">
        <v>0.92569444444444449</v>
      </c>
      <c r="G745" s="8" t="str">
        <f>TEXT(Hospital_Emergency_Room_Data[[#This Row],[Patient Admission Date]],"dddd")</f>
        <v>Sunday</v>
      </c>
      <c r="H745" t="s">
        <v>9208</v>
      </c>
      <c r="I745">
        <v>14</v>
      </c>
      <c r="J745" s="5" t="s">
        <v>9221</v>
      </c>
      <c r="K745" t="s">
        <v>21</v>
      </c>
      <c r="L745" t="s">
        <v>16</v>
      </c>
      <c r="M745" t="s">
        <v>9209</v>
      </c>
      <c r="O745">
        <v>12</v>
      </c>
      <c r="P745" t="s">
        <v>9226</v>
      </c>
      <c r="Q745">
        <v>4</v>
      </c>
      <c r="R745">
        <v>22</v>
      </c>
      <c r="S745" t="s">
        <v>9256</v>
      </c>
      <c r="T745" t="s">
        <v>9263</v>
      </c>
      <c r="U745" t="s">
        <v>9282</v>
      </c>
      <c r="V745" t="str" cm="1">
        <f t="array" ref="V745">_xlfn.IFS(Hospital_Emergency_Room_Data[[#This Row],[Day]]&lt;=10,"Start(1-10)",Hospital_Emergency_Room_Data[[#This Row],[Day]]&lt;=20,"Middle(11-20)",Hospital_Emergency_Room_Data[[#This Row],[Day]]&gt;20,"End(21-30)")</f>
        <v>Start(1-10)</v>
      </c>
    </row>
    <row r="746" spans="1:22">
      <c r="A746">
        <v>102059716</v>
      </c>
      <c r="B746" t="s">
        <v>767</v>
      </c>
      <c r="C746" s="1">
        <v>45219</v>
      </c>
      <c r="D746" t="str">
        <f>TEXT(Hospital_Emergency_Room_Data[[#This Row],[Patient Admission Date]],"mmm")</f>
        <v>Oct</v>
      </c>
      <c r="E746">
        <f>YEAR(Hospital_Emergency_Room_Data[[#This Row],[Patient Admission Date]])</f>
        <v>2023</v>
      </c>
      <c r="F746" s="2">
        <v>0.10625</v>
      </c>
      <c r="G746" s="8" t="str">
        <f>TEXT(Hospital_Emergency_Room_Data[[#This Row],[Patient Admission Date]],"dddd")</f>
        <v>Friday</v>
      </c>
      <c r="H746" t="s">
        <v>9208</v>
      </c>
      <c r="I746">
        <v>71</v>
      </c>
      <c r="J746" s="5" t="s">
        <v>9222</v>
      </c>
      <c r="K746" t="s">
        <v>21</v>
      </c>
      <c r="L746" t="s">
        <v>13</v>
      </c>
      <c r="M746" t="s">
        <v>9209</v>
      </c>
      <c r="O746">
        <v>30</v>
      </c>
      <c r="P746" t="s">
        <v>9225</v>
      </c>
      <c r="Q746">
        <v>20</v>
      </c>
      <c r="R746">
        <v>2</v>
      </c>
      <c r="S746" t="s">
        <v>9258</v>
      </c>
      <c r="T746" t="s">
        <v>9262</v>
      </c>
      <c r="U746" t="s">
        <v>9282</v>
      </c>
      <c r="V746" t="str" cm="1">
        <f t="array" ref="V746">_xlfn.IFS(Hospital_Emergency_Room_Data[[#This Row],[Day]]&lt;=10,"Start(1-10)",Hospital_Emergency_Room_Data[[#This Row],[Day]]&lt;=20,"Middle(11-20)",Hospital_Emergency_Room_Data[[#This Row],[Day]]&gt;20,"End(21-30)")</f>
        <v>Middle(11-20)</v>
      </c>
    </row>
    <row r="747" spans="1:22">
      <c r="A747">
        <v>889813794</v>
      </c>
      <c r="B747" t="s">
        <v>768</v>
      </c>
      <c r="C747" s="1">
        <v>45475</v>
      </c>
      <c r="D747" t="str">
        <f>TEXT(Hospital_Emergency_Room_Data[[#This Row],[Patient Admission Date]],"mmm")</f>
        <v>Jul</v>
      </c>
      <c r="E747">
        <f>YEAR(Hospital_Emergency_Room_Data[[#This Row],[Patient Admission Date]])</f>
        <v>2024</v>
      </c>
      <c r="F747" s="2">
        <v>0.2951388888888889</v>
      </c>
      <c r="G747" s="8" t="str">
        <f>TEXT(Hospital_Emergency_Room_Data[[#This Row],[Patient Admission Date]],"dddd")</f>
        <v>Tuesday</v>
      </c>
      <c r="H747" t="s">
        <v>41</v>
      </c>
      <c r="I747">
        <v>18</v>
      </c>
      <c r="J747" s="5" t="s">
        <v>9220</v>
      </c>
      <c r="K747" t="s">
        <v>32</v>
      </c>
      <c r="L747" t="s">
        <v>9281</v>
      </c>
      <c r="M747" t="s">
        <v>9209</v>
      </c>
      <c r="O747">
        <v>27</v>
      </c>
      <c r="P747" t="s">
        <v>9226</v>
      </c>
      <c r="Q747">
        <v>2</v>
      </c>
      <c r="R747">
        <v>7</v>
      </c>
      <c r="S747" t="s">
        <v>9255</v>
      </c>
      <c r="T747" t="s">
        <v>9263</v>
      </c>
      <c r="U747" t="s">
        <v>9282</v>
      </c>
      <c r="V747" t="str" cm="1">
        <f t="array" ref="V747">_xlfn.IFS(Hospital_Emergency_Room_Data[[#This Row],[Day]]&lt;=10,"Start(1-10)",Hospital_Emergency_Room_Data[[#This Row],[Day]]&lt;=20,"Middle(11-20)",Hospital_Emergency_Room_Data[[#This Row],[Day]]&gt;20,"End(21-30)")</f>
        <v>Start(1-10)</v>
      </c>
    </row>
    <row r="748" spans="1:22">
      <c r="A748">
        <v>422918230</v>
      </c>
      <c r="B748" t="s">
        <v>769</v>
      </c>
      <c r="C748" s="1">
        <v>45092</v>
      </c>
      <c r="D748" t="str">
        <f>TEXT(Hospital_Emergency_Room_Data[[#This Row],[Patient Admission Date]],"mmm")</f>
        <v>Jun</v>
      </c>
      <c r="E748">
        <f>YEAR(Hospital_Emergency_Room_Data[[#This Row],[Patient Admission Date]])</f>
        <v>2023</v>
      </c>
      <c r="F748" s="2">
        <v>0.22500000000000001</v>
      </c>
      <c r="G748" s="8" t="str">
        <f>TEXT(Hospital_Emergency_Room_Data[[#This Row],[Patient Admission Date]],"dddd")</f>
        <v>Thursday</v>
      </c>
      <c r="H748" t="s">
        <v>9208</v>
      </c>
      <c r="I748">
        <v>1</v>
      </c>
      <c r="J748" s="5" t="s">
        <v>9218</v>
      </c>
      <c r="K748" t="s">
        <v>32</v>
      </c>
      <c r="L748" t="s">
        <v>9281</v>
      </c>
      <c r="M748" t="s">
        <v>9209</v>
      </c>
      <c r="O748">
        <v>39</v>
      </c>
      <c r="P748" t="s">
        <v>9225</v>
      </c>
      <c r="Q748">
        <v>15</v>
      </c>
      <c r="R748">
        <v>5</v>
      </c>
      <c r="S748" t="s">
        <v>9258</v>
      </c>
      <c r="T748" t="s">
        <v>9262</v>
      </c>
      <c r="U748" t="s">
        <v>9300</v>
      </c>
      <c r="V748" t="str" cm="1">
        <f t="array" ref="V748">_xlfn.IFS(Hospital_Emergency_Room_Data[[#This Row],[Day]]&lt;=10,"Start(1-10)",Hospital_Emergency_Room_Data[[#This Row],[Day]]&lt;=20,"Middle(11-20)",Hospital_Emergency_Room_Data[[#This Row],[Day]]&gt;20,"End(21-30)")</f>
        <v>Middle(11-20)</v>
      </c>
    </row>
    <row r="749" spans="1:22">
      <c r="A749">
        <v>589520548</v>
      </c>
      <c r="B749" t="s">
        <v>770</v>
      </c>
      <c r="C749" s="1">
        <v>45533</v>
      </c>
      <c r="D749" t="str">
        <f>TEXT(Hospital_Emergency_Room_Data[[#This Row],[Patient Admission Date]],"mmm")</f>
        <v>Aug</v>
      </c>
      <c r="E749">
        <f>YEAR(Hospital_Emergency_Room_Data[[#This Row],[Patient Admission Date]])</f>
        <v>2024</v>
      </c>
      <c r="F749" s="2">
        <v>0.67013888888888884</v>
      </c>
      <c r="G749" s="8" t="str">
        <f>TEXT(Hospital_Emergency_Room_Data[[#This Row],[Patient Admission Date]],"dddd")</f>
        <v>Thursday</v>
      </c>
      <c r="H749" t="s">
        <v>9208</v>
      </c>
      <c r="I749">
        <v>71</v>
      </c>
      <c r="J749" s="5" t="s">
        <v>9222</v>
      </c>
      <c r="K749" t="s">
        <v>21</v>
      </c>
      <c r="L749" t="s">
        <v>9281</v>
      </c>
      <c r="M749" t="s">
        <v>9210</v>
      </c>
      <c r="O749">
        <v>21</v>
      </c>
      <c r="P749" t="s">
        <v>9226</v>
      </c>
      <c r="Q749">
        <v>29</v>
      </c>
      <c r="R749">
        <v>16</v>
      </c>
      <c r="S749" t="s">
        <v>9257</v>
      </c>
      <c r="T749" t="s">
        <v>9264</v>
      </c>
      <c r="U749" t="s">
        <v>9282</v>
      </c>
      <c r="V749" t="str" cm="1">
        <f t="array" ref="V749">_xlfn.IFS(Hospital_Emergency_Room_Data[[#This Row],[Day]]&lt;=10,"Start(1-10)",Hospital_Emergency_Room_Data[[#This Row],[Day]]&lt;=20,"Middle(11-20)",Hospital_Emergency_Room_Data[[#This Row],[Day]]&gt;20,"End(21-30)")</f>
        <v>End(21-30)</v>
      </c>
    </row>
    <row r="750" spans="1:22">
      <c r="A750">
        <v>559995645</v>
      </c>
      <c r="B750" t="s">
        <v>771</v>
      </c>
      <c r="C750" s="1">
        <v>45203</v>
      </c>
      <c r="D750" t="str">
        <f>TEXT(Hospital_Emergency_Room_Data[[#This Row],[Patient Admission Date]],"mmm")</f>
        <v>Oct</v>
      </c>
      <c r="E750">
        <f>YEAR(Hospital_Emergency_Room_Data[[#This Row],[Patient Admission Date]])</f>
        <v>2023</v>
      </c>
      <c r="F750" s="2">
        <v>0.16111111111111112</v>
      </c>
      <c r="G750" s="8" t="str">
        <f>TEXT(Hospital_Emergency_Room_Data[[#This Row],[Patient Admission Date]],"dddd")</f>
        <v>Wednesday</v>
      </c>
      <c r="H750" t="s">
        <v>9208</v>
      </c>
      <c r="I750">
        <v>32</v>
      </c>
      <c r="J750" s="5" t="s">
        <v>9223</v>
      </c>
      <c r="K750" t="s">
        <v>18</v>
      </c>
      <c r="L750" t="s">
        <v>140</v>
      </c>
      <c r="M750" t="s">
        <v>9209</v>
      </c>
      <c r="O750">
        <v>41</v>
      </c>
      <c r="P750" t="s">
        <v>9225</v>
      </c>
      <c r="Q750">
        <v>4</v>
      </c>
      <c r="R750">
        <v>3</v>
      </c>
      <c r="S750" t="s">
        <v>9258</v>
      </c>
      <c r="T750" t="s">
        <v>9263</v>
      </c>
      <c r="U750" t="s">
        <v>9300</v>
      </c>
      <c r="V750" t="str" cm="1">
        <f t="array" ref="V750">_xlfn.IFS(Hospital_Emergency_Room_Data[[#This Row],[Day]]&lt;=10,"Start(1-10)",Hospital_Emergency_Room_Data[[#This Row],[Day]]&lt;=20,"Middle(11-20)",Hospital_Emergency_Room_Data[[#This Row],[Day]]&gt;20,"End(21-30)")</f>
        <v>Start(1-10)</v>
      </c>
    </row>
    <row r="751" spans="1:22">
      <c r="A751">
        <v>613378053</v>
      </c>
      <c r="B751" t="s">
        <v>772</v>
      </c>
      <c r="C751" s="1">
        <v>45332</v>
      </c>
      <c r="D751" t="str">
        <f>TEXT(Hospital_Emergency_Room_Data[[#This Row],[Patient Admission Date]],"mmm")</f>
        <v>Feb</v>
      </c>
      <c r="E751">
        <f>YEAR(Hospital_Emergency_Room_Data[[#This Row],[Patient Admission Date]])</f>
        <v>2024</v>
      </c>
      <c r="F751" s="2">
        <v>0.92569444444444449</v>
      </c>
      <c r="G751" s="8" t="str">
        <f>TEXT(Hospital_Emergency_Room_Data[[#This Row],[Patient Admission Date]],"dddd")</f>
        <v>Saturday</v>
      </c>
      <c r="H751" t="s">
        <v>41</v>
      </c>
      <c r="I751">
        <v>5</v>
      </c>
      <c r="J751" s="5" t="s">
        <v>9221</v>
      </c>
      <c r="K751" t="s">
        <v>10</v>
      </c>
      <c r="L751" t="s">
        <v>9281</v>
      </c>
      <c r="M751" t="s">
        <v>9210</v>
      </c>
      <c r="N751">
        <v>2</v>
      </c>
      <c r="O751">
        <v>54</v>
      </c>
      <c r="P751" t="s">
        <v>9225</v>
      </c>
      <c r="Q751">
        <v>10</v>
      </c>
      <c r="R751">
        <v>22</v>
      </c>
      <c r="S751" t="s">
        <v>9256</v>
      </c>
      <c r="T751" t="s">
        <v>9265</v>
      </c>
      <c r="U751" t="s">
        <v>9283</v>
      </c>
      <c r="V751" t="str" cm="1">
        <f t="array" ref="V751">_xlfn.IFS(Hospital_Emergency_Room_Data[[#This Row],[Day]]&lt;=10,"Start(1-10)",Hospital_Emergency_Room_Data[[#This Row],[Day]]&lt;=20,"Middle(11-20)",Hospital_Emergency_Room_Data[[#This Row],[Day]]&gt;20,"End(21-30)")</f>
        <v>Start(1-10)</v>
      </c>
    </row>
    <row r="752" spans="1:22">
      <c r="A752">
        <v>481258959</v>
      </c>
      <c r="B752" t="s">
        <v>773</v>
      </c>
      <c r="C752" s="1">
        <v>45323</v>
      </c>
      <c r="D752" t="str">
        <f>TEXT(Hospital_Emergency_Room_Data[[#This Row],[Patient Admission Date]],"mmm")</f>
        <v>Feb</v>
      </c>
      <c r="E752">
        <f>YEAR(Hospital_Emergency_Room_Data[[#This Row],[Patient Admission Date]])</f>
        <v>2024</v>
      </c>
      <c r="F752" s="2">
        <v>0.12569444444444444</v>
      </c>
      <c r="G752" s="8" t="str">
        <f>TEXT(Hospital_Emergency_Room_Data[[#This Row],[Patient Admission Date]],"dddd")</f>
        <v>Thursday</v>
      </c>
      <c r="H752" t="s">
        <v>9208</v>
      </c>
      <c r="I752">
        <v>8</v>
      </c>
      <c r="J752" s="5" t="s">
        <v>9221</v>
      </c>
      <c r="K752" t="s">
        <v>29</v>
      </c>
      <c r="L752" t="s">
        <v>16</v>
      </c>
      <c r="M752" t="s">
        <v>9209</v>
      </c>
      <c r="O752">
        <v>33</v>
      </c>
      <c r="P752" t="s">
        <v>9225</v>
      </c>
      <c r="Q752">
        <v>1</v>
      </c>
      <c r="R752">
        <v>3</v>
      </c>
      <c r="S752" t="s">
        <v>9258</v>
      </c>
      <c r="T752" t="s">
        <v>9263</v>
      </c>
      <c r="U752" t="s">
        <v>9300</v>
      </c>
      <c r="V752" t="str" cm="1">
        <f t="array" ref="V752">_xlfn.IFS(Hospital_Emergency_Room_Data[[#This Row],[Day]]&lt;=10,"Start(1-10)",Hospital_Emergency_Room_Data[[#This Row],[Day]]&lt;=20,"Middle(11-20)",Hospital_Emergency_Room_Data[[#This Row],[Day]]&gt;20,"End(21-30)")</f>
        <v>Start(1-10)</v>
      </c>
    </row>
    <row r="753" spans="1:22">
      <c r="A753">
        <v>783442077</v>
      </c>
      <c r="B753" t="s">
        <v>774</v>
      </c>
      <c r="C753" s="1">
        <v>45509</v>
      </c>
      <c r="D753" t="str">
        <f>TEXT(Hospital_Emergency_Room_Data[[#This Row],[Patient Admission Date]],"mmm")</f>
        <v>Aug</v>
      </c>
      <c r="E753">
        <f>YEAR(Hospital_Emergency_Room_Data[[#This Row],[Patient Admission Date]])</f>
        <v>2024</v>
      </c>
      <c r="F753" s="2">
        <v>0.40138888888888891</v>
      </c>
      <c r="G753" s="8" t="str">
        <f>TEXT(Hospital_Emergency_Room_Data[[#This Row],[Patient Admission Date]],"dddd")</f>
        <v>Monday</v>
      </c>
      <c r="H753" t="s">
        <v>41</v>
      </c>
      <c r="I753">
        <v>74</v>
      </c>
      <c r="J753" s="5" t="s">
        <v>9222</v>
      </c>
      <c r="K753" t="s">
        <v>12</v>
      </c>
      <c r="L753" t="s">
        <v>13</v>
      </c>
      <c r="M753" t="s">
        <v>9209</v>
      </c>
      <c r="O753">
        <v>54</v>
      </c>
      <c r="P753" t="s">
        <v>9225</v>
      </c>
      <c r="Q753">
        <v>5</v>
      </c>
      <c r="R753">
        <v>9</v>
      </c>
      <c r="S753" t="s">
        <v>9255</v>
      </c>
      <c r="T753" t="s">
        <v>9263</v>
      </c>
      <c r="U753" t="s">
        <v>9283</v>
      </c>
      <c r="V753" t="str" cm="1">
        <f t="array" ref="V753">_xlfn.IFS(Hospital_Emergency_Room_Data[[#This Row],[Day]]&lt;=10,"Start(1-10)",Hospital_Emergency_Room_Data[[#This Row],[Day]]&lt;=20,"Middle(11-20)",Hospital_Emergency_Room_Data[[#This Row],[Day]]&gt;20,"End(21-30)")</f>
        <v>Start(1-10)</v>
      </c>
    </row>
    <row r="754" spans="1:22">
      <c r="A754">
        <v>820322123</v>
      </c>
      <c r="B754" t="s">
        <v>775</v>
      </c>
      <c r="C754" s="1">
        <v>45089</v>
      </c>
      <c r="D754" t="str">
        <f>TEXT(Hospital_Emergency_Room_Data[[#This Row],[Patient Admission Date]],"mmm")</f>
        <v>Jun</v>
      </c>
      <c r="E754">
        <f>YEAR(Hospital_Emergency_Room_Data[[#This Row],[Patient Admission Date]])</f>
        <v>2023</v>
      </c>
      <c r="F754" s="2">
        <v>0.58402777777777781</v>
      </c>
      <c r="G754" s="8" t="str">
        <f>TEXT(Hospital_Emergency_Room_Data[[#This Row],[Patient Admission Date]],"dddd")</f>
        <v>Monday</v>
      </c>
      <c r="H754" t="s">
        <v>41</v>
      </c>
      <c r="I754">
        <v>72</v>
      </c>
      <c r="J754" s="5" t="s">
        <v>9222</v>
      </c>
      <c r="K754" t="s">
        <v>21</v>
      </c>
      <c r="L754" t="s">
        <v>50</v>
      </c>
      <c r="M754" t="s">
        <v>9210</v>
      </c>
      <c r="O754">
        <v>56</v>
      </c>
      <c r="P754" t="s">
        <v>9225</v>
      </c>
      <c r="Q754">
        <v>12</v>
      </c>
      <c r="R754">
        <v>14</v>
      </c>
      <c r="S754" t="s">
        <v>9257</v>
      </c>
      <c r="T754" t="s">
        <v>9265</v>
      </c>
      <c r="U754" t="s">
        <v>9283</v>
      </c>
      <c r="V754" t="str" cm="1">
        <f t="array" ref="V754">_xlfn.IFS(Hospital_Emergency_Room_Data[[#This Row],[Day]]&lt;=10,"Start(1-10)",Hospital_Emergency_Room_Data[[#This Row],[Day]]&lt;=20,"Middle(11-20)",Hospital_Emergency_Room_Data[[#This Row],[Day]]&gt;20,"End(21-30)")</f>
        <v>Middle(11-20)</v>
      </c>
    </row>
    <row r="755" spans="1:22">
      <c r="A755">
        <v>487236531</v>
      </c>
      <c r="B755" t="s">
        <v>776</v>
      </c>
      <c r="C755" s="1">
        <v>45378</v>
      </c>
      <c r="D755" t="str">
        <f>TEXT(Hospital_Emergency_Room_Data[[#This Row],[Patient Admission Date]],"mmm")</f>
        <v>Mar</v>
      </c>
      <c r="E755">
        <f>YEAR(Hospital_Emergency_Room_Data[[#This Row],[Patient Admission Date]])</f>
        <v>2024</v>
      </c>
      <c r="F755" s="2">
        <v>0.30694444444444446</v>
      </c>
      <c r="G755" s="8" t="str">
        <f>TEXT(Hospital_Emergency_Room_Data[[#This Row],[Patient Admission Date]],"dddd")</f>
        <v>Wednesday</v>
      </c>
      <c r="H755" t="s">
        <v>9208</v>
      </c>
      <c r="I755">
        <v>6</v>
      </c>
      <c r="J755" s="5" t="s">
        <v>9221</v>
      </c>
      <c r="K755" t="s">
        <v>10</v>
      </c>
      <c r="L755" t="s">
        <v>13</v>
      </c>
      <c r="M755" t="s">
        <v>9210</v>
      </c>
      <c r="O755">
        <v>48</v>
      </c>
      <c r="P755" t="s">
        <v>9225</v>
      </c>
      <c r="Q755">
        <v>27</v>
      </c>
      <c r="R755">
        <v>7</v>
      </c>
      <c r="S755" t="s">
        <v>9255</v>
      </c>
      <c r="T755" t="s">
        <v>9264</v>
      </c>
      <c r="U755" t="s">
        <v>9283</v>
      </c>
      <c r="V755" t="str" cm="1">
        <f t="array" ref="V755">_xlfn.IFS(Hospital_Emergency_Room_Data[[#This Row],[Day]]&lt;=10,"Start(1-10)",Hospital_Emergency_Room_Data[[#This Row],[Day]]&lt;=20,"Middle(11-20)",Hospital_Emergency_Room_Data[[#This Row],[Day]]&gt;20,"End(21-30)")</f>
        <v>End(21-30)</v>
      </c>
    </row>
    <row r="756" spans="1:22">
      <c r="A756">
        <v>806062745</v>
      </c>
      <c r="B756" t="s">
        <v>777</v>
      </c>
      <c r="C756" s="1">
        <v>45586</v>
      </c>
      <c r="D756" t="str">
        <f>TEXT(Hospital_Emergency_Room_Data[[#This Row],[Patient Admission Date]],"mmm")</f>
        <v>Oct</v>
      </c>
      <c r="E756">
        <f>YEAR(Hospital_Emergency_Room_Data[[#This Row],[Patient Admission Date]])</f>
        <v>2024</v>
      </c>
      <c r="F756" s="2">
        <v>0.18263888888888888</v>
      </c>
      <c r="G756" s="8" t="str">
        <f>TEXT(Hospital_Emergency_Room_Data[[#This Row],[Patient Admission Date]],"dddd")</f>
        <v>Monday</v>
      </c>
      <c r="H756" t="s">
        <v>41</v>
      </c>
      <c r="I756">
        <v>52</v>
      </c>
      <c r="J756" s="5" t="s">
        <v>9219</v>
      </c>
      <c r="K756" t="s">
        <v>8</v>
      </c>
      <c r="L756" t="s">
        <v>9281</v>
      </c>
      <c r="M756" t="s">
        <v>9209</v>
      </c>
      <c r="O756">
        <v>12</v>
      </c>
      <c r="P756" t="s">
        <v>9226</v>
      </c>
      <c r="Q756">
        <v>21</v>
      </c>
      <c r="R756">
        <v>4</v>
      </c>
      <c r="S756" t="s">
        <v>9258</v>
      </c>
      <c r="T756" t="s">
        <v>9262</v>
      </c>
      <c r="U756" t="s">
        <v>9282</v>
      </c>
      <c r="V756" t="str" cm="1">
        <f t="array" ref="V756">_xlfn.IFS(Hospital_Emergency_Room_Data[[#This Row],[Day]]&lt;=10,"Start(1-10)",Hospital_Emergency_Room_Data[[#This Row],[Day]]&lt;=20,"Middle(11-20)",Hospital_Emergency_Room_Data[[#This Row],[Day]]&gt;20,"End(21-30)")</f>
        <v>End(21-30)</v>
      </c>
    </row>
    <row r="757" spans="1:22">
      <c r="A757">
        <v>413624921</v>
      </c>
      <c r="B757" t="s">
        <v>778</v>
      </c>
      <c r="C757" s="1">
        <v>45397</v>
      </c>
      <c r="D757" t="str">
        <f>TEXT(Hospital_Emergency_Room_Data[[#This Row],[Patient Admission Date]],"mmm")</f>
        <v>Apr</v>
      </c>
      <c r="E757">
        <f>YEAR(Hospital_Emergency_Room_Data[[#This Row],[Patient Admission Date]])</f>
        <v>2024</v>
      </c>
      <c r="F757" s="2">
        <v>0.22638888888888889</v>
      </c>
      <c r="G757" s="8" t="str">
        <f>TEXT(Hospital_Emergency_Room_Data[[#This Row],[Patient Admission Date]],"dddd")</f>
        <v>Monday</v>
      </c>
      <c r="H757" t="s">
        <v>9208</v>
      </c>
      <c r="I757">
        <v>57</v>
      </c>
      <c r="J757" s="5" t="s">
        <v>9219</v>
      </c>
      <c r="K757" t="s">
        <v>8</v>
      </c>
      <c r="L757" t="s">
        <v>9281</v>
      </c>
      <c r="M757" t="s">
        <v>9210</v>
      </c>
      <c r="O757">
        <v>56</v>
      </c>
      <c r="P757" t="s">
        <v>9225</v>
      </c>
      <c r="Q757">
        <v>15</v>
      </c>
      <c r="R757">
        <v>5</v>
      </c>
      <c r="S757" t="s">
        <v>9258</v>
      </c>
      <c r="T757" t="s">
        <v>9262</v>
      </c>
      <c r="U757" t="s">
        <v>9283</v>
      </c>
      <c r="V757" t="str" cm="1">
        <f t="array" ref="V757">_xlfn.IFS(Hospital_Emergency_Room_Data[[#This Row],[Day]]&lt;=10,"Start(1-10)",Hospital_Emergency_Room_Data[[#This Row],[Day]]&lt;=20,"Middle(11-20)",Hospital_Emergency_Room_Data[[#This Row],[Day]]&gt;20,"End(21-30)")</f>
        <v>Middle(11-20)</v>
      </c>
    </row>
    <row r="758" spans="1:22">
      <c r="A758">
        <v>252776344</v>
      </c>
      <c r="B758" t="s">
        <v>779</v>
      </c>
      <c r="C758" s="1">
        <v>45195</v>
      </c>
      <c r="D758" t="str">
        <f>TEXT(Hospital_Emergency_Room_Data[[#This Row],[Patient Admission Date]],"mmm")</f>
        <v>Sep</v>
      </c>
      <c r="E758">
        <f>YEAR(Hospital_Emergency_Room_Data[[#This Row],[Patient Admission Date]])</f>
        <v>2023</v>
      </c>
      <c r="F758" s="2">
        <v>0.61944444444444446</v>
      </c>
      <c r="G758" s="8" t="str">
        <f>TEXT(Hospital_Emergency_Room_Data[[#This Row],[Patient Admission Date]],"dddd")</f>
        <v>Tuesday</v>
      </c>
      <c r="H758" t="s">
        <v>9208</v>
      </c>
      <c r="I758">
        <v>58</v>
      </c>
      <c r="J758" s="5" t="s">
        <v>9219</v>
      </c>
      <c r="K758" t="s">
        <v>18</v>
      </c>
      <c r="L758" t="s">
        <v>9281</v>
      </c>
      <c r="M758" t="s">
        <v>9209</v>
      </c>
      <c r="O758">
        <v>16</v>
      </c>
      <c r="P758" t="s">
        <v>9226</v>
      </c>
      <c r="Q758">
        <v>26</v>
      </c>
      <c r="R758">
        <v>14</v>
      </c>
      <c r="S758" t="s">
        <v>9257</v>
      </c>
      <c r="T758" t="s">
        <v>9264</v>
      </c>
      <c r="U758" t="s">
        <v>9282</v>
      </c>
      <c r="V758" t="str" cm="1">
        <f t="array" ref="V758">_xlfn.IFS(Hospital_Emergency_Room_Data[[#This Row],[Day]]&lt;=10,"Start(1-10)",Hospital_Emergency_Room_Data[[#This Row],[Day]]&lt;=20,"Middle(11-20)",Hospital_Emergency_Room_Data[[#This Row],[Day]]&gt;20,"End(21-30)")</f>
        <v>End(21-30)</v>
      </c>
    </row>
    <row r="759" spans="1:22">
      <c r="A759">
        <v>540875256</v>
      </c>
      <c r="B759" t="s">
        <v>780</v>
      </c>
      <c r="C759" s="1">
        <v>45422</v>
      </c>
      <c r="D759" t="str">
        <f>TEXT(Hospital_Emergency_Room_Data[[#This Row],[Patient Admission Date]],"mmm")</f>
        <v>May</v>
      </c>
      <c r="E759">
        <f>YEAR(Hospital_Emergency_Room_Data[[#This Row],[Patient Admission Date]])</f>
        <v>2024</v>
      </c>
      <c r="F759" s="2">
        <v>0.23680555555555555</v>
      </c>
      <c r="G759" s="8" t="str">
        <f>TEXT(Hospital_Emergency_Room_Data[[#This Row],[Patient Admission Date]],"dddd")</f>
        <v>Friday</v>
      </c>
      <c r="H759" t="s">
        <v>9208</v>
      </c>
      <c r="I759">
        <v>27</v>
      </c>
      <c r="J759" s="5" t="s">
        <v>9220</v>
      </c>
      <c r="K759" t="s">
        <v>18</v>
      </c>
      <c r="L759" t="s">
        <v>9281</v>
      </c>
      <c r="M759" t="s">
        <v>9210</v>
      </c>
      <c r="O759">
        <v>33</v>
      </c>
      <c r="P759" t="s">
        <v>9225</v>
      </c>
      <c r="Q759">
        <v>10</v>
      </c>
      <c r="R759">
        <v>5</v>
      </c>
      <c r="S759" t="s">
        <v>9258</v>
      </c>
      <c r="T759" t="s">
        <v>9265</v>
      </c>
      <c r="U759" t="s">
        <v>9300</v>
      </c>
      <c r="V759" t="str" cm="1">
        <f t="array" ref="V759">_xlfn.IFS(Hospital_Emergency_Room_Data[[#This Row],[Day]]&lt;=10,"Start(1-10)",Hospital_Emergency_Room_Data[[#This Row],[Day]]&lt;=20,"Middle(11-20)",Hospital_Emergency_Room_Data[[#This Row],[Day]]&gt;20,"End(21-30)")</f>
        <v>Start(1-10)</v>
      </c>
    </row>
    <row r="760" spans="1:22">
      <c r="A760">
        <v>690112110</v>
      </c>
      <c r="B760" t="s">
        <v>781</v>
      </c>
      <c r="C760" s="1">
        <v>45131</v>
      </c>
      <c r="D760" t="str">
        <f>TEXT(Hospital_Emergency_Room_Data[[#This Row],[Patient Admission Date]],"mmm")</f>
        <v>Jul</v>
      </c>
      <c r="E760">
        <f>YEAR(Hospital_Emergency_Room_Data[[#This Row],[Patient Admission Date]])</f>
        <v>2023</v>
      </c>
      <c r="F760" s="2">
        <v>0.33819444444444446</v>
      </c>
      <c r="G760" s="8" t="str">
        <f>TEXT(Hospital_Emergency_Room_Data[[#This Row],[Patient Admission Date]],"dddd")</f>
        <v>Monday</v>
      </c>
      <c r="H760" t="s">
        <v>9208</v>
      </c>
      <c r="I760">
        <v>40</v>
      </c>
      <c r="J760" s="5" t="s">
        <v>9223</v>
      </c>
      <c r="K760" t="s">
        <v>18</v>
      </c>
      <c r="L760" t="s">
        <v>9281</v>
      </c>
      <c r="M760" t="s">
        <v>9209</v>
      </c>
      <c r="O760">
        <v>45</v>
      </c>
      <c r="P760" t="s">
        <v>9225</v>
      </c>
      <c r="Q760">
        <v>24</v>
      </c>
      <c r="R760">
        <v>8</v>
      </c>
      <c r="S760" t="s">
        <v>9255</v>
      </c>
      <c r="T760" t="s">
        <v>9264</v>
      </c>
      <c r="U760" t="s">
        <v>9300</v>
      </c>
      <c r="V760" t="str" cm="1">
        <f t="array" ref="V760">_xlfn.IFS(Hospital_Emergency_Room_Data[[#This Row],[Day]]&lt;=10,"Start(1-10)",Hospital_Emergency_Room_Data[[#This Row],[Day]]&lt;=20,"Middle(11-20)",Hospital_Emergency_Room_Data[[#This Row],[Day]]&gt;20,"End(21-30)")</f>
        <v>End(21-30)</v>
      </c>
    </row>
    <row r="761" spans="1:22">
      <c r="A761">
        <v>734152159</v>
      </c>
      <c r="B761" t="s">
        <v>782</v>
      </c>
      <c r="C761" s="1">
        <v>45336</v>
      </c>
      <c r="D761" t="str">
        <f>TEXT(Hospital_Emergency_Room_Data[[#This Row],[Patient Admission Date]],"mmm")</f>
        <v>Feb</v>
      </c>
      <c r="E761">
        <f>YEAR(Hospital_Emergency_Room_Data[[#This Row],[Patient Admission Date]])</f>
        <v>2024</v>
      </c>
      <c r="F761" s="2">
        <v>0.81666666666666665</v>
      </c>
      <c r="G761" s="8" t="str">
        <f>TEXT(Hospital_Emergency_Room_Data[[#This Row],[Patient Admission Date]],"dddd")</f>
        <v>Wednesday</v>
      </c>
      <c r="H761" t="s">
        <v>41</v>
      </c>
      <c r="I761">
        <v>2</v>
      </c>
      <c r="J761" s="5" t="s">
        <v>9218</v>
      </c>
      <c r="K761" t="s">
        <v>18</v>
      </c>
      <c r="L761" t="s">
        <v>9281</v>
      </c>
      <c r="M761" t="s">
        <v>9210</v>
      </c>
      <c r="O761">
        <v>20</v>
      </c>
      <c r="P761" t="s">
        <v>9226</v>
      </c>
      <c r="Q761">
        <v>14</v>
      </c>
      <c r="R761">
        <v>19</v>
      </c>
      <c r="S761" t="s">
        <v>9256</v>
      </c>
      <c r="T761" t="s">
        <v>9265</v>
      </c>
      <c r="U761" t="s">
        <v>9282</v>
      </c>
      <c r="V761" t="str" cm="1">
        <f t="array" ref="V761">_xlfn.IFS(Hospital_Emergency_Room_Data[[#This Row],[Day]]&lt;=10,"Start(1-10)",Hospital_Emergency_Room_Data[[#This Row],[Day]]&lt;=20,"Middle(11-20)",Hospital_Emergency_Room_Data[[#This Row],[Day]]&gt;20,"End(21-30)")</f>
        <v>Middle(11-20)</v>
      </c>
    </row>
    <row r="762" spans="1:22">
      <c r="A762">
        <v>375834770</v>
      </c>
      <c r="B762" t="s">
        <v>783</v>
      </c>
      <c r="C762" s="1">
        <v>45063</v>
      </c>
      <c r="D762" t="str">
        <f>TEXT(Hospital_Emergency_Room_Data[[#This Row],[Patient Admission Date]],"mmm")</f>
        <v>May</v>
      </c>
      <c r="E762">
        <f>YEAR(Hospital_Emergency_Room_Data[[#This Row],[Patient Admission Date]])</f>
        <v>2023</v>
      </c>
      <c r="F762" s="2">
        <v>2.6388888888888889E-2</v>
      </c>
      <c r="G762" s="8" t="str">
        <f>TEXT(Hospital_Emergency_Room_Data[[#This Row],[Patient Admission Date]],"dddd")</f>
        <v>Wednesday</v>
      </c>
      <c r="H762" t="s">
        <v>41</v>
      </c>
      <c r="I762">
        <v>47</v>
      </c>
      <c r="J762" s="5" t="s">
        <v>9219</v>
      </c>
      <c r="K762" t="s">
        <v>21</v>
      </c>
      <c r="L762" t="s">
        <v>9281</v>
      </c>
      <c r="M762" t="s">
        <v>9209</v>
      </c>
      <c r="O762">
        <v>25</v>
      </c>
      <c r="P762" t="s">
        <v>9226</v>
      </c>
      <c r="Q762">
        <v>17</v>
      </c>
      <c r="R762">
        <v>0</v>
      </c>
      <c r="S762" t="s">
        <v>9258</v>
      </c>
      <c r="T762" t="s">
        <v>9262</v>
      </c>
      <c r="U762" t="s">
        <v>9282</v>
      </c>
      <c r="V762" t="str" cm="1">
        <f t="array" ref="V762">_xlfn.IFS(Hospital_Emergency_Room_Data[[#This Row],[Day]]&lt;=10,"Start(1-10)",Hospital_Emergency_Room_Data[[#This Row],[Day]]&lt;=20,"Middle(11-20)",Hospital_Emergency_Room_Data[[#This Row],[Day]]&gt;20,"End(21-30)")</f>
        <v>Middle(11-20)</v>
      </c>
    </row>
    <row r="763" spans="1:22">
      <c r="A763">
        <v>842231921</v>
      </c>
      <c r="B763" t="s">
        <v>784</v>
      </c>
      <c r="C763" s="1">
        <v>45430</v>
      </c>
      <c r="D763" t="str">
        <f>TEXT(Hospital_Emergency_Room_Data[[#This Row],[Patient Admission Date]],"mmm")</f>
        <v>May</v>
      </c>
      <c r="E763">
        <f>YEAR(Hospital_Emergency_Room_Data[[#This Row],[Patient Admission Date]])</f>
        <v>2024</v>
      </c>
      <c r="F763" s="2">
        <v>8.2638888888888887E-2</v>
      </c>
      <c r="G763" s="8" t="str">
        <f>TEXT(Hospital_Emergency_Room_Data[[#This Row],[Patient Admission Date]],"dddd")</f>
        <v>Saturday</v>
      </c>
      <c r="H763" t="s">
        <v>41</v>
      </c>
      <c r="I763">
        <v>24</v>
      </c>
      <c r="J763" s="5" t="s">
        <v>9220</v>
      </c>
      <c r="K763" t="s">
        <v>18</v>
      </c>
      <c r="L763" t="s">
        <v>13</v>
      </c>
      <c r="M763" t="s">
        <v>9209</v>
      </c>
      <c r="O763">
        <v>37</v>
      </c>
      <c r="P763" t="s">
        <v>9225</v>
      </c>
      <c r="Q763">
        <v>18</v>
      </c>
      <c r="R763">
        <v>1</v>
      </c>
      <c r="S763" t="s">
        <v>9258</v>
      </c>
      <c r="T763" t="s">
        <v>9262</v>
      </c>
      <c r="U763" t="s">
        <v>9300</v>
      </c>
      <c r="V763" t="str" cm="1">
        <f t="array" ref="V763">_xlfn.IFS(Hospital_Emergency_Room_Data[[#This Row],[Day]]&lt;=10,"Start(1-10)",Hospital_Emergency_Room_Data[[#This Row],[Day]]&lt;=20,"Middle(11-20)",Hospital_Emergency_Room_Data[[#This Row],[Day]]&gt;20,"End(21-30)")</f>
        <v>Middle(11-20)</v>
      </c>
    </row>
    <row r="764" spans="1:22">
      <c r="A764">
        <v>440641066</v>
      </c>
      <c r="B764" t="s">
        <v>785</v>
      </c>
      <c r="C764" s="1">
        <v>45297</v>
      </c>
      <c r="D764" t="str">
        <f>TEXT(Hospital_Emergency_Room_Data[[#This Row],[Patient Admission Date]],"mmm")</f>
        <v>Jan</v>
      </c>
      <c r="E764">
        <f>YEAR(Hospital_Emergency_Room_Data[[#This Row],[Patient Admission Date]])</f>
        <v>2024</v>
      </c>
      <c r="F764" s="2">
        <v>0.58611111111111114</v>
      </c>
      <c r="G764" s="8" t="str">
        <f>TEXT(Hospital_Emergency_Room_Data[[#This Row],[Patient Admission Date]],"dddd")</f>
        <v>Saturday</v>
      </c>
      <c r="H764" t="s">
        <v>9208</v>
      </c>
      <c r="I764">
        <v>55</v>
      </c>
      <c r="J764" s="5" t="s">
        <v>9219</v>
      </c>
      <c r="K764" t="s">
        <v>32</v>
      </c>
      <c r="L764" t="s">
        <v>9281</v>
      </c>
      <c r="M764" t="s">
        <v>9209</v>
      </c>
      <c r="O764">
        <v>38</v>
      </c>
      <c r="P764" t="s">
        <v>9225</v>
      </c>
      <c r="Q764">
        <v>6</v>
      </c>
      <c r="R764">
        <v>14</v>
      </c>
      <c r="S764" t="s">
        <v>9257</v>
      </c>
      <c r="T764" t="s">
        <v>9263</v>
      </c>
      <c r="U764" t="s">
        <v>9300</v>
      </c>
      <c r="V764" t="str" cm="1">
        <f t="array" ref="V764">_xlfn.IFS(Hospital_Emergency_Room_Data[[#This Row],[Day]]&lt;=10,"Start(1-10)",Hospital_Emergency_Room_Data[[#This Row],[Day]]&lt;=20,"Middle(11-20)",Hospital_Emergency_Room_Data[[#This Row],[Day]]&gt;20,"End(21-30)")</f>
        <v>Start(1-10)</v>
      </c>
    </row>
    <row r="765" spans="1:22">
      <c r="A765">
        <v>186342679</v>
      </c>
      <c r="B765" t="s">
        <v>786</v>
      </c>
      <c r="C765" s="1">
        <v>45287</v>
      </c>
      <c r="D765" t="str">
        <f>TEXT(Hospital_Emergency_Room_Data[[#This Row],[Patient Admission Date]],"mmm")</f>
        <v>Dec</v>
      </c>
      <c r="E765">
        <f>YEAR(Hospital_Emergency_Room_Data[[#This Row],[Patient Admission Date]])</f>
        <v>2023</v>
      </c>
      <c r="F765" s="2">
        <v>0.74722222222222223</v>
      </c>
      <c r="G765" s="8" t="str">
        <f>TEXT(Hospital_Emergency_Room_Data[[#This Row],[Patient Admission Date]],"dddd")</f>
        <v>Wednesday</v>
      </c>
      <c r="H765" t="s">
        <v>9208</v>
      </c>
      <c r="I765">
        <v>25</v>
      </c>
      <c r="J765" s="5" t="s">
        <v>9220</v>
      </c>
      <c r="K765" t="s">
        <v>8</v>
      </c>
      <c r="L765" t="s">
        <v>9281</v>
      </c>
      <c r="M765" t="s">
        <v>9210</v>
      </c>
      <c r="O765">
        <v>53</v>
      </c>
      <c r="P765" t="s">
        <v>9225</v>
      </c>
      <c r="Q765">
        <v>27</v>
      </c>
      <c r="R765">
        <v>17</v>
      </c>
      <c r="S765" t="s">
        <v>9257</v>
      </c>
      <c r="T765" t="s">
        <v>9264</v>
      </c>
      <c r="U765" t="s">
        <v>9283</v>
      </c>
      <c r="V765" t="str" cm="1">
        <f t="array" ref="V765">_xlfn.IFS(Hospital_Emergency_Room_Data[[#This Row],[Day]]&lt;=10,"Start(1-10)",Hospital_Emergency_Room_Data[[#This Row],[Day]]&lt;=20,"Middle(11-20)",Hospital_Emergency_Room_Data[[#This Row],[Day]]&gt;20,"End(21-30)")</f>
        <v>End(21-30)</v>
      </c>
    </row>
    <row r="766" spans="1:22">
      <c r="A766">
        <v>205926656</v>
      </c>
      <c r="B766" t="s">
        <v>787</v>
      </c>
      <c r="C766" s="1">
        <v>45216</v>
      </c>
      <c r="D766" t="str">
        <f>TEXT(Hospital_Emergency_Room_Data[[#This Row],[Patient Admission Date]],"mmm")</f>
        <v>Oct</v>
      </c>
      <c r="E766">
        <f>YEAR(Hospital_Emergency_Room_Data[[#This Row],[Patient Admission Date]])</f>
        <v>2023</v>
      </c>
      <c r="F766" s="2">
        <v>0.48402777777777778</v>
      </c>
      <c r="G766" s="8" t="str">
        <f>TEXT(Hospital_Emergency_Room_Data[[#This Row],[Patient Admission Date]],"dddd")</f>
        <v>Tuesday</v>
      </c>
      <c r="H766" t="s">
        <v>41</v>
      </c>
      <c r="I766">
        <v>9</v>
      </c>
      <c r="J766" s="5" t="s">
        <v>9221</v>
      </c>
      <c r="K766" t="s">
        <v>8</v>
      </c>
      <c r="L766" t="s">
        <v>9281</v>
      </c>
      <c r="M766" t="s">
        <v>9210</v>
      </c>
      <c r="O766">
        <v>54</v>
      </c>
      <c r="P766" t="s">
        <v>9225</v>
      </c>
      <c r="Q766">
        <v>17</v>
      </c>
      <c r="R766">
        <v>11</v>
      </c>
      <c r="S766" t="s">
        <v>9255</v>
      </c>
      <c r="T766" t="s">
        <v>9262</v>
      </c>
      <c r="U766" t="s">
        <v>9283</v>
      </c>
      <c r="V766" t="str" cm="1">
        <f t="array" ref="V766">_xlfn.IFS(Hospital_Emergency_Room_Data[[#This Row],[Day]]&lt;=10,"Start(1-10)",Hospital_Emergency_Room_Data[[#This Row],[Day]]&lt;=20,"Middle(11-20)",Hospital_Emergency_Room_Data[[#This Row],[Day]]&gt;20,"End(21-30)")</f>
        <v>Middle(11-20)</v>
      </c>
    </row>
    <row r="767" spans="1:22">
      <c r="A767">
        <v>215353486</v>
      </c>
      <c r="B767" t="s">
        <v>788</v>
      </c>
      <c r="C767" s="1">
        <v>45535</v>
      </c>
      <c r="D767" t="str">
        <f>TEXT(Hospital_Emergency_Room_Data[[#This Row],[Patient Admission Date]],"mmm")</f>
        <v>Aug</v>
      </c>
      <c r="E767">
        <f>YEAR(Hospital_Emergency_Room_Data[[#This Row],[Patient Admission Date]])</f>
        <v>2024</v>
      </c>
      <c r="F767" s="2">
        <v>0.65277777777777779</v>
      </c>
      <c r="G767" s="8" t="str">
        <f>TEXT(Hospital_Emergency_Room_Data[[#This Row],[Patient Admission Date]],"dddd")</f>
        <v>Saturday</v>
      </c>
      <c r="H767" t="s">
        <v>41</v>
      </c>
      <c r="I767">
        <v>78</v>
      </c>
      <c r="J767" s="5" t="s">
        <v>9222</v>
      </c>
      <c r="K767" t="s">
        <v>8</v>
      </c>
      <c r="L767" t="s">
        <v>13</v>
      </c>
      <c r="M767" t="s">
        <v>9210</v>
      </c>
      <c r="O767">
        <v>26</v>
      </c>
      <c r="P767" t="s">
        <v>9226</v>
      </c>
      <c r="Q767">
        <v>31</v>
      </c>
      <c r="R767">
        <v>15</v>
      </c>
      <c r="S767" t="s">
        <v>9257</v>
      </c>
      <c r="T767" t="s">
        <v>9264</v>
      </c>
      <c r="U767" t="s">
        <v>9282</v>
      </c>
      <c r="V767" t="str" cm="1">
        <f t="array" ref="V767">_xlfn.IFS(Hospital_Emergency_Room_Data[[#This Row],[Day]]&lt;=10,"Start(1-10)",Hospital_Emergency_Room_Data[[#This Row],[Day]]&lt;=20,"Middle(11-20)",Hospital_Emergency_Room_Data[[#This Row],[Day]]&gt;20,"End(21-30)")</f>
        <v>End(21-30)</v>
      </c>
    </row>
    <row r="768" spans="1:22">
      <c r="A768">
        <v>830210433</v>
      </c>
      <c r="B768" t="s">
        <v>789</v>
      </c>
      <c r="C768" s="1">
        <v>45202</v>
      </c>
      <c r="D768" t="str">
        <f>TEXT(Hospital_Emergency_Room_Data[[#This Row],[Patient Admission Date]],"mmm")</f>
        <v>Oct</v>
      </c>
      <c r="E768">
        <f>YEAR(Hospital_Emergency_Room_Data[[#This Row],[Patient Admission Date]])</f>
        <v>2023</v>
      </c>
      <c r="F768" s="2">
        <v>6.9444444444444447E-4</v>
      </c>
      <c r="G768" s="8" t="str">
        <f>TEXT(Hospital_Emergency_Room_Data[[#This Row],[Patient Admission Date]],"dddd")</f>
        <v>Tuesday</v>
      </c>
      <c r="H768" t="s">
        <v>9208</v>
      </c>
      <c r="I768">
        <v>5</v>
      </c>
      <c r="J768" s="5" t="s">
        <v>9221</v>
      </c>
      <c r="K768" t="s">
        <v>32</v>
      </c>
      <c r="L768" t="s">
        <v>16</v>
      </c>
      <c r="M768" t="s">
        <v>9210</v>
      </c>
      <c r="O768">
        <v>38</v>
      </c>
      <c r="P768" t="s">
        <v>9225</v>
      </c>
      <c r="Q768">
        <v>3</v>
      </c>
      <c r="R768">
        <v>0</v>
      </c>
      <c r="S768" t="s">
        <v>9258</v>
      </c>
      <c r="T768" t="s">
        <v>9263</v>
      </c>
      <c r="U768" t="s">
        <v>9300</v>
      </c>
      <c r="V768" t="str" cm="1">
        <f t="array" ref="V768">_xlfn.IFS(Hospital_Emergency_Room_Data[[#This Row],[Day]]&lt;=10,"Start(1-10)",Hospital_Emergency_Room_Data[[#This Row],[Day]]&lt;=20,"Middle(11-20)",Hospital_Emergency_Room_Data[[#This Row],[Day]]&gt;20,"End(21-30)")</f>
        <v>Start(1-10)</v>
      </c>
    </row>
    <row r="769" spans="1:22">
      <c r="A769">
        <v>230499379</v>
      </c>
      <c r="B769" t="s">
        <v>790</v>
      </c>
      <c r="C769" s="1">
        <v>45261</v>
      </c>
      <c r="D769" t="str">
        <f>TEXT(Hospital_Emergency_Room_Data[[#This Row],[Patient Admission Date]],"mmm")</f>
        <v>Dec</v>
      </c>
      <c r="E769">
        <f>YEAR(Hospital_Emergency_Room_Data[[#This Row],[Patient Admission Date]])</f>
        <v>2023</v>
      </c>
      <c r="F769" s="2">
        <v>0.57638888888888884</v>
      </c>
      <c r="G769" s="8" t="str">
        <f>TEXT(Hospital_Emergency_Room_Data[[#This Row],[Patient Admission Date]],"dddd")</f>
        <v>Friday</v>
      </c>
      <c r="H769" t="s">
        <v>41</v>
      </c>
      <c r="I769">
        <v>61</v>
      </c>
      <c r="J769" s="5" t="s">
        <v>9217</v>
      </c>
      <c r="K769" t="s">
        <v>8</v>
      </c>
      <c r="L769" t="s">
        <v>9281</v>
      </c>
      <c r="M769" t="s">
        <v>9210</v>
      </c>
      <c r="O769">
        <v>57</v>
      </c>
      <c r="P769" t="s">
        <v>9225</v>
      </c>
      <c r="Q769">
        <v>1</v>
      </c>
      <c r="R769">
        <v>13</v>
      </c>
      <c r="S769" t="s">
        <v>9257</v>
      </c>
      <c r="T769" t="s">
        <v>9263</v>
      </c>
      <c r="U769" t="s">
        <v>9283</v>
      </c>
      <c r="V769" t="str" cm="1">
        <f t="array" ref="V769">_xlfn.IFS(Hospital_Emergency_Room_Data[[#This Row],[Day]]&lt;=10,"Start(1-10)",Hospital_Emergency_Room_Data[[#This Row],[Day]]&lt;=20,"Middle(11-20)",Hospital_Emergency_Room_Data[[#This Row],[Day]]&gt;20,"End(21-30)")</f>
        <v>Start(1-10)</v>
      </c>
    </row>
    <row r="770" spans="1:22">
      <c r="A770">
        <v>370999209</v>
      </c>
      <c r="B770" t="s">
        <v>791</v>
      </c>
      <c r="C770" s="1">
        <v>45152</v>
      </c>
      <c r="D770" t="str">
        <f>TEXT(Hospital_Emergency_Room_Data[[#This Row],[Patient Admission Date]],"mmm")</f>
        <v>Aug</v>
      </c>
      <c r="E770">
        <f>YEAR(Hospital_Emergency_Room_Data[[#This Row],[Patient Admission Date]])</f>
        <v>2023</v>
      </c>
      <c r="F770" s="2">
        <v>0.89375000000000004</v>
      </c>
      <c r="G770" s="8" t="str">
        <f>TEXT(Hospital_Emergency_Room_Data[[#This Row],[Patient Admission Date]],"dddd")</f>
        <v>Monday</v>
      </c>
      <c r="H770" t="s">
        <v>9208</v>
      </c>
      <c r="I770">
        <v>67</v>
      </c>
      <c r="J770" s="5" t="s">
        <v>9217</v>
      </c>
      <c r="K770" t="s">
        <v>12</v>
      </c>
      <c r="L770" t="s">
        <v>9281</v>
      </c>
      <c r="M770" t="s">
        <v>9209</v>
      </c>
      <c r="O770">
        <v>14</v>
      </c>
      <c r="P770" t="s">
        <v>9226</v>
      </c>
      <c r="Q770">
        <v>14</v>
      </c>
      <c r="R770">
        <v>21</v>
      </c>
      <c r="S770" t="s">
        <v>9256</v>
      </c>
      <c r="T770" t="s">
        <v>9265</v>
      </c>
      <c r="U770" t="s">
        <v>9282</v>
      </c>
      <c r="V770" t="str" cm="1">
        <f t="array" ref="V770">_xlfn.IFS(Hospital_Emergency_Room_Data[[#This Row],[Day]]&lt;=10,"Start(1-10)",Hospital_Emergency_Room_Data[[#This Row],[Day]]&lt;=20,"Middle(11-20)",Hospital_Emergency_Room_Data[[#This Row],[Day]]&gt;20,"End(21-30)")</f>
        <v>Middle(11-20)</v>
      </c>
    </row>
    <row r="771" spans="1:22">
      <c r="A771">
        <v>238059108</v>
      </c>
      <c r="B771" t="s">
        <v>792</v>
      </c>
      <c r="C771" s="1">
        <v>45533</v>
      </c>
      <c r="D771" t="str">
        <f>TEXT(Hospital_Emergency_Room_Data[[#This Row],[Patient Admission Date]],"mmm")</f>
        <v>Aug</v>
      </c>
      <c r="E771">
        <f>YEAR(Hospital_Emergency_Room_Data[[#This Row],[Patient Admission Date]])</f>
        <v>2024</v>
      </c>
      <c r="F771" s="2">
        <v>0.18611111111111112</v>
      </c>
      <c r="G771" s="8" t="str">
        <f>TEXT(Hospital_Emergency_Room_Data[[#This Row],[Patient Admission Date]],"dddd")</f>
        <v>Thursday</v>
      </c>
      <c r="H771" t="s">
        <v>9208</v>
      </c>
      <c r="I771">
        <v>51</v>
      </c>
      <c r="J771" s="5" t="s">
        <v>9219</v>
      </c>
      <c r="K771" t="s">
        <v>29</v>
      </c>
      <c r="L771" t="s">
        <v>9281</v>
      </c>
      <c r="M771" t="s">
        <v>9210</v>
      </c>
      <c r="O771">
        <v>12</v>
      </c>
      <c r="P771" t="s">
        <v>9226</v>
      </c>
      <c r="Q771">
        <v>29</v>
      </c>
      <c r="R771">
        <v>4</v>
      </c>
      <c r="S771" t="s">
        <v>9258</v>
      </c>
      <c r="T771" t="s">
        <v>9264</v>
      </c>
      <c r="U771" t="s">
        <v>9282</v>
      </c>
      <c r="V771" t="str" cm="1">
        <f t="array" ref="V771">_xlfn.IFS(Hospital_Emergency_Room_Data[[#This Row],[Day]]&lt;=10,"Start(1-10)",Hospital_Emergency_Room_Data[[#This Row],[Day]]&lt;=20,"Middle(11-20)",Hospital_Emergency_Room_Data[[#This Row],[Day]]&gt;20,"End(21-30)")</f>
        <v>End(21-30)</v>
      </c>
    </row>
    <row r="772" spans="1:22">
      <c r="A772">
        <v>834825675</v>
      </c>
      <c r="B772" t="s">
        <v>793</v>
      </c>
      <c r="C772" s="1">
        <v>45034</v>
      </c>
      <c r="D772" t="str">
        <f>TEXT(Hospital_Emergency_Room_Data[[#This Row],[Patient Admission Date]],"mmm")</f>
        <v>Apr</v>
      </c>
      <c r="E772">
        <f>YEAR(Hospital_Emergency_Room_Data[[#This Row],[Patient Admission Date]])</f>
        <v>2023</v>
      </c>
      <c r="F772" s="2">
        <v>0.55555555555555558</v>
      </c>
      <c r="G772" s="8" t="str">
        <f>TEXT(Hospital_Emergency_Room_Data[[#This Row],[Patient Admission Date]],"dddd")</f>
        <v>Tuesday</v>
      </c>
      <c r="H772" t="s">
        <v>41</v>
      </c>
      <c r="I772">
        <v>18</v>
      </c>
      <c r="J772" s="5" t="s">
        <v>9220</v>
      </c>
      <c r="K772" t="s">
        <v>8</v>
      </c>
      <c r="L772" t="s">
        <v>9281</v>
      </c>
      <c r="M772" t="s">
        <v>9210</v>
      </c>
      <c r="O772">
        <v>51</v>
      </c>
      <c r="P772" t="s">
        <v>9225</v>
      </c>
      <c r="Q772">
        <v>18</v>
      </c>
      <c r="R772">
        <v>13</v>
      </c>
      <c r="S772" t="s">
        <v>9257</v>
      </c>
      <c r="T772" t="s">
        <v>9262</v>
      </c>
      <c r="U772" t="s">
        <v>9283</v>
      </c>
      <c r="V772" t="str" cm="1">
        <f t="array" ref="V772">_xlfn.IFS(Hospital_Emergency_Room_Data[[#This Row],[Day]]&lt;=10,"Start(1-10)",Hospital_Emergency_Room_Data[[#This Row],[Day]]&lt;=20,"Middle(11-20)",Hospital_Emergency_Room_Data[[#This Row],[Day]]&gt;20,"End(21-30)")</f>
        <v>Middle(11-20)</v>
      </c>
    </row>
    <row r="773" spans="1:22">
      <c r="A773">
        <v>648279691</v>
      </c>
      <c r="B773" t="s">
        <v>794</v>
      </c>
      <c r="C773" s="1">
        <v>45153</v>
      </c>
      <c r="D773" t="str">
        <f>TEXT(Hospital_Emergency_Room_Data[[#This Row],[Patient Admission Date]],"mmm")</f>
        <v>Aug</v>
      </c>
      <c r="E773">
        <f>YEAR(Hospital_Emergency_Room_Data[[#This Row],[Patient Admission Date]])</f>
        <v>2023</v>
      </c>
      <c r="F773" s="2">
        <v>0.28888888888888886</v>
      </c>
      <c r="G773" s="8" t="str">
        <f>TEXT(Hospital_Emergency_Room_Data[[#This Row],[Patient Admission Date]],"dddd")</f>
        <v>Tuesday</v>
      </c>
      <c r="H773" t="s">
        <v>9208</v>
      </c>
      <c r="I773">
        <v>27</v>
      </c>
      <c r="J773" s="5" t="s">
        <v>9220</v>
      </c>
      <c r="K773" t="s">
        <v>18</v>
      </c>
      <c r="L773" t="s">
        <v>9281</v>
      </c>
      <c r="M773" t="s">
        <v>9209</v>
      </c>
      <c r="O773">
        <v>53</v>
      </c>
      <c r="P773" t="s">
        <v>9225</v>
      </c>
      <c r="Q773">
        <v>15</v>
      </c>
      <c r="R773">
        <v>6</v>
      </c>
      <c r="S773" t="s">
        <v>9255</v>
      </c>
      <c r="T773" t="s">
        <v>9262</v>
      </c>
      <c r="U773" t="s">
        <v>9283</v>
      </c>
      <c r="V773" t="str" cm="1">
        <f t="array" ref="V773">_xlfn.IFS(Hospital_Emergency_Room_Data[[#This Row],[Day]]&lt;=10,"Start(1-10)",Hospital_Emergency_Room_Data[[#This Row],[Day]]&lt;=20,"Middle(11-20)",Hospital_Emergency_Room_Data[[#This Row],[Day]]&gt;20,"End(21-30)")</f>
        <v>Middle(11-20)</v>
      </c>
    </row>
    <row r="774" spans="1:22">
      <c r="A774">
        <v>299460910</v>
      </c>
      <c r="B774" t="s">
        <v>795</v>
      </c>
      <c r="C774" s="1">
        <v>45235</v>
      </c>
      <c r="D774" t="str">
        <f>TEXT(Hospital_Emergency_Room_Data[[#This Row],[Patient Admission Date]],"mmm")</f>
        <v>Nov</v>
      </c>
      <c r="E774">
        <f>YEAR(Hospital_Emergency_Room_Data[[#This Row],[Patient Admission Date]])</f>
        <v>2023</v>
      </c>
      <c r="F774" s="2">
        <v>0.10833333333333334</v>
      </c>
      <c r="G774" s="8" t="str">
        <f>TEXT(Hospital_Emergency_Room_Data[[#This Row],[Patient Admission Date]],"dddd")</f>
        <v>Sunday</v>
      </c>
      <c r="H774" t="s">
        <v>41</v>
      </c>
      <c r="I774">
        <v>50</v>
      </c>
      <c r="J774" s="5" t="s">
        <v>9219</v>
      </c>
      <c r="K774" t="s">
        <v>8</v>
      </c>
      <c r="L774" t="s">
        <v>9281</v>
      </c>
      <c r="M774" t="s">
        <v>9210</v>
      </c>
      <c r="N774">
        <v>4</v>
      </c>
      <c r="O774">
        <v>57</v>
      </c>
      <c r="P774" t="s">
        <v>9225</v>
      </c>
      <c r="Q774">
        <v>5</v>
      </c>
      <c r="R774">
        <v>2</v>
      </c>
      <c r="S774" t="s">
        <v>9258</v>
      </c>
      <c r="T774" t="s">
        <v>9263</v>
      </c>
      <c r="U774" t="s">
        <v>9283</v>
      </c>
      <c r="V774" t="str" cm="1">
        <f t="array" ref="V774">_xlfn.IFS(Hospital_Emergency_Room_Data[[#This Row],[Day]]&lt;=10,"Start(1-10)",Hospital_Emergency_Room_Data[[#This Row],[Day]]&lt;=20,"Middle(11-20)",Hospital_Emergency_Room_Data[[#This Row],[Day]]&gt;20,"End(21-30)")</f>
        <v>Start(1-10)</v>
      </c>
    </row>
    <row r="775" spans="1:22">
      <c r="A775">
        <v>490064815</v>
      </c>
      <c r="B775" t="s">
        <v>796</v>
      </c>
      <c r="C775" s="1">
        <v>45087</v>
      </c>
      <c r="D775" t="str">
        <f>TEXT(Hospital_Emergency_Room_Data[[#This Row],[Patient Admission Date]],"mmm")</f>
        <v>Jun</v>
      </c>
      <c r="E775">
        <f>YEAR(Hospital_Emergency_Room_Data[[#This Row],[Patient Admission Date]])</f>
        <v>2023</v>
      </c>
      <c r="F775" s="2">
        <v>8.4722222222222227E-2</v>
      </c>
      <c r="G775" s="8" t="str">
        <f>TEXT(Hospital_Emergency_Room_Data[[#This Row],[Patient Admission Date]],"dddd")</f>
        <v>Saturday</v>
      </c>
      <c r="H775" t="s">
        <v>41</v>
      </c>
      <c r="I775">
        <v>3</v>
      </c>
      <c r="J775" s="5" t="s">
        <v>9218</v>
      </c>
      <c r="K775" t="s">
        <v>8</v>
      </c>
      <c r="L775" t="s">
        <v>9281</v>
      </c>
      <c r="M775" t="s">
        <v>9209</v>
      </c>
      <c r="O775">
        <v>10</v>
      </c>
      <c r="P775" t="s">
        <v>9226</v>
      </c>
      <c r="Q775">
        <v>10</v>
      </c>
      <c r="R775">
        <v>2</v>
      </c>
      <c r="S775" t="s">
        <v>9258</v>
      </c>
      <c r="T775" t="s">
        <v>9265</v>
      </c>
      <c r="U775" t="s">
        <v>9282</v>
      </c>
      <c r="V775" t="str" cm="1">
        <f t="array" ref="V775">_xlfn.IFS(Hospital_Emergency_Room_Data[[#This Row],[Day]]&lt;=10,"Start(1-10)",Hospital_Emergency_Room_Data[[#This Row],[Day]]&lt;=20,"Middle(11-20)",Hospital_Emergency_Room_Data[[#This Row],[Day]]&gt;20,"End(21-30)")</f>
        <v>Start(1-10)</v>
      </c>
    </row>
    <row r="776" spans="1:22">
      <c r="A776">
        <v>478068771</v>
      </c>
      <c r="B776" t="s">
        <v>797</v>
      </c>
      <c r="C776" s="1">
        <v>45453</v>
      </c>
      <c r="D776" t="str">
        <f>TEXT(Hospital_Emergency_Room_Data[[#This Row],[Patient Admission Date]],"mmm")</f>
        <v>Jun</v>
      </c>
      <c r="E776">
        <f>YEAR(Hospital_Emergency_Room_Data[[#This Row],[Patient Admission Date]])</f>
        <v>2024</v>
      </c>
      <c r="F776" s="2">
        <v>0.53819444444444442</v>
      </c>
      <c r="G776" s="8" t="str">
        <f>TEXT(Hospital_Emergency_Room_Data[[#This Row],[Patient Admission Date]],"dddd")</f>
        <v>Monday</v>
      </c>
      <c r="H776" t="s">
        <v>41</v>
      </c>
      <c r="I776">
        <v>76</v>
      </c>
      <c r="J776" s="5" t="s">
        <v>9222</v>
      </c>
      <c r="K776" t="s">
        <v>21</v>
      </c>
      <c r="L776" t="s">
        <v>13</v>
      </c>
      <c r="M776" t="s">
        <v>9210</v>
      </c>
      <c r="O776">
        <v>39</v>
      </c>
      <c r="P776" t="s">
        <v>9225</v>
      </c>
      <c r="Q776">
        <v>10</v>
      </c>
      <c r="R776">
        <v>12</v>
      </c>
      <c r="S776" t="s">
        <v>9257</v>
      </c>
      <c r="T776" t="s">
        <v>9265</v>
      </c>
      <c r="U776" t="s">
        <v>9300</v>
      </c>
      <c r="V776" t="str" cm="1">
        <f t="array" ref="V776">_xlfn.IFS(Hospital_Emergency_Room_Data[[#This Row],[Day]]&lt;=10,"Start(1-10)",Hospital_Emergency_Room_Data[[#This Row],[Day]]&lt;=20,"Middle(11-20)",Hospital_Emergency_Room_Data[[#This Row],[Day]]&gt;20,"End(21-30)")</f>
        <v>Start(1-10)</v>
      </c>
    </row>
    <row r="777" spans="1:22">
      <c r="A777">
        <v>658480259</v>
      </c>
      <c r="B777" t="s">
        <v>798</v>
      </c>
      <c r="C777" s="1">
        <v>45163</v>
      </c>
      <c r="D777" t="str">
        <f>TEXT(Hospital_Emergency_Room_Data[[#This Row],[Patient Admission Date]],"mmm")</f>
        <v>Aug</v>
      </c>
      <c r="E777">
        <f>YEAR(Hospital_Emergency_Room_Data[[#This Row],[Patient Admission Date]])</f>
        <v>2023</v>
      </c>
      <c r="F777" s="2">
        <v>0.5541666666666667</v>
      </c>
      <c r="G777" s="8" t="str">
        <f>TEXT(Hospital_Emergency_Room_Data[[#This Row],[Patient Admission Date]],"dddd")</f>
        <v>Friday</v>
      </c>
      <c r="H777" t="s">
        <v>41</v>
      </c>
      <c r="I777">
        <v>6</v>
      </c>
      <c r="J777" s="5" t="s">
        <v>9221</v>
      </c>
      <c r="K777" t="s">
        <v>18</v>
      </c>
      <c r="L777" t="s">
        <v>16</v>
      </c>
      <c r="M777" t="s">
        <v>9210</v>
      </c>
      <c r="O777">
        <v>10</v>
      </c>
      <c r="P777" t="s">
        <v>9226</v>
      </c>
      <c r="Q777">
        <v>25</v>
      </c>
      <c r="R777">
        <v>13</v>
      </c>
      <c r="S777" t="s">
        <v>9257</v>
      </c>
      <c r="T777" t="s">
        <v>9264</v>
      </c>
      <c r="U777" t="s">
        <v>9282</v>
      </c>
      <c r="V777" t="str" cm="1">
        <f t="array" ref="V777">_xlfn.IFS(Hospital_Emergency_Room_Data[[#This Row],[Day]]&lt;=10,"Start(1-10)",Hospital_Emergency_Room_Data[[#This Row],[Day]]&lt;=20,"Middle(11-20)",Hospital_Emergency_Room_Data[[#This Row],[Day]]&gt;20,"End(21-30)")</f>
        <v>End(21-30)</v>
      </c>
    </row>
    <row r="778" spans="1:22">
      <c r="A778">
        <v>115205052</v>
      </c>
      <c r="B778" t="s">
        <v>799</v>
      </c>
      <c r="C778" s="1">
        <v>45064</v>
      </c>
      <c r="D778" t="str">
        <f>TEXT(Hospital_Emergency_Room_Data[[#This Row],[Patient Admission Date]],"mmm")</f>
        <v>May</v>
      </c>
      <c r="E778">
        <f>YEAR(Hospital_Emergency_Room_Data[[#This Row],[Patient Admission Date]])</f>
        <v>2023</v>
      </c>
      <c r="F778" s="2">
        <v>0.31041666666666667</v>
      </c>
      <c r="G778" s="8" t="str">
        <f>TEXT(Hospital_Emergency_Room_Data[[#This Row],[Patient Admission Date]],"dddd")</f>
        <v>Thursday</v>
      </c>
      <c r="H778" t="s">
        <v>41</v>
      </c>
      <c r="I778">
        <v>57</v>
      </c>
      <c r="J778" s="5" t="s">
        <v>9219</v>
      </c>
      <c r="K778" t="s">
        <v>18</v>
      </c>
      <c r="L778" t="s">
        <v>9281</v>
      </c>
      <c r="M778" t="s">
        <v>9209</v>
      </c>
      <c r="O778">
        <v>29</v>
      </c>
      <c r="P778" t="s">
        <v>9226</v>
      </c>
      <c r="Q778">
        <v>18</v>
      </c>
      <c r="R778">
        <v>7</v>
      </c>
      <c r="S778" t="s">
        <v>9255</v>
      </c>
      <c r="T778" t="s">
        <v>9262</v>
      </c>
      <c r="U778" t="s">
        <v>9282</v>
      </c>
      <c r="V778" t="str" cm="1">
        <f t="array" ref="V778">_xlfn.IFS(Hospital_Emergency_Room_Data[[#This Row],[Day]]&lt;=10,"Start(1-10)",Hospital_Emergency_Room_Data[[#This Row],[Day]]&lt;=20,"Middle(11-20)",Hospital_Emergency_Room_Data[[#This Row],[Day]]&gt;20,"End(21-30)")</f>
        <v>Middle(11-20)</v>
      </c>
    </row>
    <row r="779" spans="1:22">
      <c r="A779">
        <v>397691392</v>
      </c>
      <c r="B779" t="s">
        <v>800</v>
      </c>
      <c r="C779" s="1">
        <v>45505</v>
      </c>
      <c r="D779" t="str">
        <f>TEXT(Hospital_Emergency_Room_Data[[#This Row],[Patient Admission Date]],"mmm")</f>
        <v>Aug</v>
      </c>
      <c r="E779">
        <f>YEAR(Hospital_Emergency_Room_Data[[#This Row],[Patient Admission Date]])</f>
        <v>2024</v>
      </c>
      <c r="F779" s="2">
        <v>0.50486111111111109</v>
      </c>
      <c r="G779" s="8" t="str">
        <f>TEXT(Hospital_Emergency_Room_Data[[#This Row],[Patient Admission Date]],"dddd")</f>
        <v>Thursday</v>
      </c>
      <c r="H779" t="s">
        <v>41</v>
      </c>
      <c r="I779">
        <v>10</v>
      </c>
      <c r="J779" s="5" t="s">
        <v>9221</v>
      </c>
      <c r="K779" t="s">
        <v>12</v>
      </c>
      <c r="L779" t="s">
        <v>13</v>
      </c>
      <c r="M779" t="s">
        <v>9209</v>
      </c>
      <c r="O779">
        <v>58</v>
      </c>
      <c r="P779" t="s">
        <v>9225</v>
      </c>
      <c r="Q779">
        <v>1</v>
      </c>
      <c r="R779">
        <v>12</v>
      </c>
      <c r="S779" t="s">
        <v>9257</v>
      </c>
      <c r="T779" t="s">
        <v>9263</v>
      </c>
      <c r="U779" t="s">
        <v>9283</v>
      </c>
      <c r="V779" t="str" cm="1">
        <f t="array" ref="V779">_xlfn.IFS(Hospital_Emergency_Room_Data[[#This Row],[Day]]&lt;=10,"Start(1-10)",Hospital_Emergency_Room_Data[[#This Row],[Day]]&lt;=20,"Middle(11-20)",Hospital_Emergency_Room_Data[[#This Row],[Day]]&gt;20,"End(21-30)")</f>
        <v>Start(1-10)</v>
      </c>
    </row>
    <row r="780" spans="1:22">
      <c r="A780">
        <v>818720858</v>
      </c>
      <c r="B780" t="s">
        <v>801</v>
      </c>
      <c r="C780" s="1">
        <v>45157</v>
      </c>
      <c r="D780" t="str">
        <f>TEXT(Hospital_Emergency_Room_Data[[#This Row],[Patient Admission Date]],"mmm")</f>
        <v>Aug</v>
      </c>
      <c r="E780">
        <f>YEAR(Hospital_Emergency_Room_Data[[#This Row],[Patient Admission Date]])</f>
        <v>2023</v>
      </c>
      <c r="F780" s="2">
        <v>0.64861111111111114</v>
      </c>
      <c r="G780" s="8" t="str">
        <f>TEXT(Hospital_Emergency_Room_Data[[#This Row],[Patient Admission Date]],"dddd")</f>
        <v>Saturday</v>
      </c>
      <c r="H780" t="s">
        <v>9208</v>
      </c>
      <c r="I780">
        <v>65</v>
      </c>
      <c r="J780" s="5" t="s">
        <v>9217</v>
      </c>
      <c r="K780" t="s">
        <v>8</v>
      </c>
      <c r="L780" t="s">
        <v>13</v>
      </c>
      <c r="M780" t="s">
        <v>9210</v>
      </c>
      <c r="O780">
        <v>15</v>
      </c>
      <c r="P780" t="s">
        <v>9226</v>
      </c>
      <c r="Q780">
        <v>19</v>
      </c>
      <c r="R780">
        <v>15</v>
      </c>
      <c r="S780" t="s">
        <v>9257</v>
      </c>
      <c r="T780" t="s">
        <v>9262</v>
      </c>
      <c r="U780" t="s">
        <v>9282</v>
      </c>
      <c r="V780" t="str" cm="1">
        <f t="array" ref="V780">_xlfn.IFS(Hospital_Emergency_Room_Data[[#This Row],[Day]]&lt;=10,"Start(1-10)",Hospital_Emergency_Room_Data[[#This Row],[Day]]&lt;=20,"Middle(11-20)",Hospital_Emergency_Room_Data[[#This Row],[Day]]&gt;20,"End(21-30)")</f>
        <v>Middle(11-20)</v>
      </c>
    </row>
    <row r="781" spans="1:22">
      <c r="A781">
        <v>108244463</v>
      </c>
      <c r="B781" t="s">
        <v>802</v>
      </c>
      <c r="C781" s="1">
        <v>45190</v>
      </c>
      <c r="D781" t="str">
        <f>TEXT(Hospital_Emergency_Room_Data[[#This Row],[Patient Admission Date]],"mmm")</f>
        <v>Sep</v>
      </c>
      <c r="E781">
        <f>YEAR(Hospital_Emergency_Room_Data[[#This Row],[Patient Admission Date]])</f>
        <v>2023</v>
      </c>
      <c r="F781" s="2">
        <v>0.27291666666666664</v>
      </c>
      <c r="G781" s="8" t="str">
        <f>TEXT(Hospital_Emergency_Room_Data[[#This Row],[Patient Admission Date]],"dddd")</f>
        <v>Thursday</v>
      </c>
      <c r="H781" t="s">
        <v>9208</v>
      </c>
      <c r="I781">
        <v>46</v>
      </c>
      <c r="J781" s="5" t="s">
        <v>9219</v>
      </c>
      <c r="K781" t="s">
        <v>32</v>
      </c>
      <c r="L781" t="s">
        <v>25</v>
      </c>
      <c r="M781" t="s">
        <v>9209</v>
      </c>
      <c r="N781">
        <v>2</v>
      </c>
      <c r="O781">
        <v>33</v>
      </c>
      <c r="P781" t="s">
        <v>9225</v>
      </c>
      <c r="Q781">
        <v>21</v>
      </c>
      <c r="R781">
        <v>6</v>
      </c>
      <c r="S781" t="s">
        <v>9255</v>
      </c>
      <c r="T781" t="s">
        <v>9262</v>
      </c>
      <c r="U781" t="s">
        <v>9300</v>
      </c>
      <c r="V781" t="str" cm="1">
        <f t="array" ref="V781">_xlfn.IFS(Hospital_Emergency_Room_Data[[#This Row],[Day]]&lt;=10,"Start(1-10)",Hospital_Emergency_Room_Data[[#This Row],[Day]]&lt;=20,"Middle(11-20)",Hospital_Emergency_Room_Data[[#This Row],[Day]]&gt;20,"End(21-30)")</f>
        <v>End(21-30)</v>
      </c>
    </row>
    <row r="782" spans="1:22">
      <c r="A782">
        <v>751977123</v>
      </c>
      <c r="B782" t="s">
        <v>803</v>
      </c>
      <c r="C782" s="1">
        <v>45533</v>
      </c>
      <c r="D782" t="str">
        <f>TEXT(Hospital_Emergency_Room_Data[[#This Row],[Patient Admission Date]],"mmm")</f>
        <v>Aug</v>
      </c>
      <c r="E782">
        <f>YEAR(Hospital_Emergency_Room_Data[[#This Row],[Patient Admission Date]])</f>
        <v>2024</v>
      </c>
      <c r="F782" s="2">
        <v>0.90833333333333333</v>
      </c>
      <c r="G782" s="8" t="str">
        <f>TEXT(Hospital_Emergency_Room_Data[[#This Row],[Patient Admission Date]],"dddd")</f>
        <v>Thursday</v>
      </c>
      <c r="H782" t="s">
        <v>41</v>
      </c>
      <c r="I782">
        <v>38</v>
      </c>
      <c r="J782" s="5" t="s">
        <v>9223</v>
      </c>
      <c r="K782" t="s">
        <v>21</v>
      </c>
      <c r="L782" t="s">
        <v>9281</v>
      </c>
      <c r="M782" t="s">
        <v>9210</v>
      </c>
      <c r="O782">
        <v>11</v>
      </c>
      <c r="P782" t="s">
        <v>9226</v>
      </c>
      <c r="Q782">
        <v>29</v>
      </c>
      <c r="R782">
        <v>21</v>
      </c>
      <c r="S782" t="s">
        <v>9256</v>
      </c>
      <c r="T782" t="s">
        <v>9264</v>
      </c>
      <c r="U782" t="s">
        <v>9282</v>
      </c>
      <c r="V782" t="str" cm="1">
        <f t="array" ref="V782">_xlfn.IFS(Hospital_Emergency_Room_Data[[#This Row],[Day]]&lt;=10,"Start(1-10)",Hospital_Emergency_Room_Data[[#This Row],[Day]]&lt;=20,"Middle(11-20)",Hospital_Emergency_Room_Data[[#This Row],[Day]]&gt;20,"End(21-30)")</f>
        <v>End(21-30)</v>
      </c>
    </row>
    <row r="783" spans="1:22">
      <c r="A783">
        <v>599123787</v>
      </c>
      <c r="B783" t="s">
        <v>804</v>
      </c>
      <c r="C783" s="1">
        <v>45210</v>
      </c>
      <c r="D783" t="str">
        <f>TEXT(Hospital_Emergency_Room_Data[[#This Row],[Patient Admission Date]],"mmm")</f>
        <v>Oct</v>
      </c>
      <c r="E783">
        <f>YEAR(Hospital_Emergency_Room_Data[[#This Row],[Patient Admission Date]])</f>
        <v>2023</v>
      </c>
      <c r="F783" s="2">
        <v>0.31597222222222221</v>
      </c>
      <c r="G783" s="8" t="str">
        <f>TEXT(Hospital_Emergency_Room_Data[[#This Row],[Patient Admission Date]],"dddd")</f>
        <v>Wednesday</v>
      </c>
      <c r="H783" t="s">
        <v>41</v>
      </c>
      <c r="I783">
        <v>25</v>
      </c>
      <c r="J783" s="5" t="s">
        <v>9220</v>
      </c>
      <c r="K783" t="s">
        <v>12</v>
      </c>
      <c r="L783" t="s">
        <v>9281</v>
      </c>
      <c r="M783" t="s">
        <v>9209</v>
      </c>
      <c r="N783">
        <v>3</v>
      </c>
      <c r="O783">
        <v>35</v>
      </c>
      <c r="P783" t="s">
        <v>9225</v>
      </c>
      <c r="Q783">
        <v>11</v>
      </c>
      <c r="R783">
        <v>7</v>
      </c>
      <c r="S783" t="s">
        <v>9255</v>
      </c>
      <c r="T783" t="s">
        <v>9265</v>
      </c>
      <c r="U783" t="s">
        <v>9300</v>
      </c>
      <c r="V783" t="str" cm="1">
        <f t="array" ref="V783">_xlfn.IFS(Hospital_Emergency_Room_Data[[#This Row],[Day]]&lt;=10,"Start(1-10)",Hospital_Emergency_Room_Data[[#This Row],[Day]]&lt;=20,"Middle(11-20)",Hospital_Emergency_Room_Data[[#This Row],[Day]]&gt;20,"End(21-30)")</f>
        <v>Middle(11-20)</v>
      </c>
    </row>
    <row r="784" spans="1:22">
      <c r="A784">
        <v>467444359</v>
      </c>
      <c r="B784" t="s">
        <v>805</v>
      </c>
      <c r="C784" s="1">
        <v>45142</v>
      </c>
      <c r="D784" t="str">
        <f>TEXT(Hospital_Emergency_Room_Data[[#This Row],[Patient Admission Date]],"mmm")</f>
        <v>Aug</v>
      </c>
      <c r="E784">
        <f>YEAR(Hospital_Emergency_Room_Data[[#This Row],[Patient Admission Date]])</f>
        <v>2023</v>
      </c>
      <c r="F784" s="2">
        <v>7.9166666666666663E-2</v>
      </c>
      <c r="G784" s="8" t="str">
        <f>TEXT(Hospital_Emergency_Room_Data[[#This Row],[Patient Admission Date]],"dddd")</f>
        <v>Friday</v>
      </c>
      <c r="H784" t="s">
        <v>9208</v>
      </c>
      <c r="I784">
        <v>40</v>
      </c>
      <c r="J784" s="5" t="s">
        <v>9223</v>
      </c>
      <c r="K784" t="s">
        <v>12</v>
      </c>
      <c r="L784" t="s">
        <v>16</v>
      </c>
      <c r="M784" t="s">
        <v>9210</v>
      </c>
      <c r="N784">
        <v>6</v>
      </c>
      <c r="O784">
        <v>28</v>
      </c>
      <c r="P784" t="s">
        <v>9226</v>
      </c>
      <c r="Q784">
        <v>4</v>
      </c>
      <c r="R784">
        <v>1</v>
      </c>
      <c r="S784" t="s">
        <v>9258</v>
      </c>
      <c r="T784" t="s">
        <v>9263</v>
      </c>
      <c r="U784" t="s">
        <v>9282</v>
      </c>
      <c r="V784" t="str" cm="1">
        <f t="array" ref="V784">_xlfn.IFS(Hospital_Emergency_Room_Data[[#This Row],[Day]]&lt;=10,"Start(1-10)",Hospital_Emergency_Room_Data[[#This Row],[Day]]&lt;=20,"Middle(11-20)",Hospital_Emergency_Room_Data[[#This Row],[Day]]&gt;20,"End(21-30)")</f>
        <v>Start(1-10)</v>
      </c>
    </row>
    <row r="785" spans="1:22">
      <c r="A785">
        <v>478445649</v>
      </c>
      <c r="B785" t="s">
        <v>806</v>
      </c>
      <c r="C785" s="1">
        <v>45114</v>
      </c>
      <c r="D785" t="str">
        <f>TEXT(Hospital_Emergency_Room_Data[[#This Row],[Patient Admission Date]],"mmm")</f>
        <v>Jul</v>
      </c>
      <c r="E785">
        <f>YEAR(Hospital_Emergency_Room_Data[[#This Row],[Patient Admission Date]])</f>
        <v>2023</v>
      </c>
      <c r="F785" s="2">
        <v>0.88680555555555551</v>
      </c>
      <c r="G785" s="8" t="str">
        <f>TEXT(Hospital_Emergency_Room_Data[[#This Row],[Patient Admission Date]],"dddd")</f>
        <v>Friday</v>
      </c>
      <c r="H785" t="s">
        <v>41</v>
      </c>
      <c r="I785">
        <v>22</v>
      </c>
      <c r="J785" s="5" t="s">
        <v>9220</v>
      </c>
      <c r="K785" t="s">
        <v>8</v>
      </c>
      <c r="L785" t="s">
        <v>9281</v>
      </c>
      <c r="M785" t="s">
        <v>9209</v>
      </c>
      <c r="O785">
        <v>60</v>
      </c>
      <c r="P785" t="s">
        <v>9225</v>
      </c>
      <c r="Q785">
        <v>7</v>
      </c>
      <c r="R785">
        <v>21</v>
      </c>
      <c r="S785" t="s">
        <v>9256</v>
      </c>
      <c r="T785" t="s">
        <v>9263</v>
      </c>
      <c r="U785" t="s">
        <v>9283</v>
      </c>
      <c r="V785" t="str" cm="1">
        <f t="array" ref="V785">_xlfn.IFS(Hospital_Emergency_Room_Data[[#This Row],[Day]]&lt;=10,"Start(1-10)",Hospital_Emergency_Room_Data[[#This Row],[Day]]&lt;=20,"Middle(11-20)",Hospital_Emergency_Room_Data[[#This Row],[Day]]&gt;20,"End(21-30)")</f>
        <v>Start(1-10)</v>
      </c>
    </row>
    <row r="786" spans="1:22">
      <c r="A786">
        <v>375309722</v>
      </c>
      <c r="B786" t="s">
        <v>807</v>
      </c>
      <c r="C786" s="1">
        <v>45056</v>
      </c>
      <c r="D786" t="str">
        <f>TEXT(Hospital_Emergency_Room_Data[[#This Row],[Patient Admission Date]],"mmm")</f>
        <v>May</v>
      </c>
      <c r="E786">
        <f>YEAR(Hospital_Emergency_Room_Data[[#This Row],[Patient Admission Date]])</f>
        <v>2023</v>
      </c>
      <c r="F786" s="2">
        <v>0.59444444444444444</v>
      </c>
      <c r="G786" s="8" t="str">
        <f>TEXT(Hospital_Emergency_Room_Data[[#This Row],[Patient Admission Date]],"dddd")</f>
        <v>Wednesday</v>
      </c>
      <c r="H786" t="s">
        <v>9208</v>
      </c>
      <c r="I786">
        <v>46</v>
      </c>
      <c r="J786" s="5" t="s">
        <v>9219</v>
      </c>
      <c r="K786" t="s">
        <v>12</v>
      </c>
      <c r="L786" t="s">
        <v>16</v>
      </c>
      <c r="M786" t="s">
        <v>9209</v>
      </c>
      <c r="O786">
        <v>10</v>
      </c>
      <c r="P786" t="s">
        <v>9226</v>
      </c>
      <c r="Q786">
        <v>10</v>
      </c>
      <c r="R786">
        <v>14</v>
      </c>
      <c r="S786" t="s">
        <v>9257</v>
      </c>
      <c r="T786" t="s">
        <v>9265</v>
      </c>
      <c r="U786" t="s">
        <v>9282</v>
      </c>
      <c r="V786" t="str" cm="1">
        <f t="array" ref="V786">_xlfn.IFS(Hospital_Emergency_Room_Data[[#This Row],[Day]]&lt;=10,"Start(1-10)",Hospital_Emergency_Room_Data[[#This Row],[Day]]&lt;=20,"Middle(11-20)",Hospital_Emergency_Room_Data[[#This Row],[Day]]&gt;20,"End(21-30)")</f>
        <v>Start(1-10)</v>
      </c>
    </row>
    <row r="787" spans="1:22">
      <c r="A787">
        <v>852963176</v>
      </c>
      <c r="B787" t="s">
        <v>808</v>
      </c>
      <c r="C787" s="1">
        <v>45437</v>
      </c>
      <c r="D787" t="str">
        <f>TEXT(Hospital_Emergency_Room_Data[[#This Row],[Patient Admission Date]],"mmm")</f>
        <v>May</v>
      </c>
      <c r="E787">
        <f>YEAR(Hospital_Emergency_Room_Data[[#This Row],[Patient Admission Date]])</f>
        <v>2024</v>
      </c>
      <c r="F787" s="2">
        <v>0.1451388888888889</v>
      </c>
      <c r="G787" s="8" t="str">
        <f>TEXT(Hospital_Emergency_Room_Data[[#This Row],[Patient Admission Date]],"dddd")</f>
        <v>Saturday</v>
      </c>
      <c r="H787" t="s">
        <v>9208</v>
      </c>
      <c r="I787">
        <v>56</v>
      </c>
      <c r="J787" s="5" t="s">
        <v>9219</v>
      </c>
      <c r="K787" t="s">
        <v>21</v>
      </c>
      <c r="L787" t="s">
        <v>9281</v>
      </c>
      <c r="M787" t="s">
        <v>9210</v>
      </c>
      <c r="O787">
        <v>34</v>
      </c>
      <c r="P787" t="s">
        <v>9225</v>
      </c>
      <c r="Q787">
        <v>25</v>
      </c>
      <c r="R787">
        <v>3</v>
      </c>
      <c r="S787" t="s">
        <v>9258</v>
      </c>
      <c r="T787" t="s">
        <v>9264</v>
      </c>
      <c r="U787" t="s">
        <v>9300</v>
      </c>
      <c r="V787" t="str" cm="1">
        <f t="array" ref="V787">_xlfn.IFS(Hospital_Emergency_Room_Data[[#This Row],[Day]]&lt;=10,"Start(1-10)",Hospital_Emergency_Room_Data[[#This Row],[Day]]&lt;=20,"Middle(11-20)",Hospital_Emergency_Room_Data[[#This Row],[Day]]&gt;20,"End(21-30)")</f>
        <v>End(21-30)</v>
      </c>
    </row>
    <row r="788" spans="1:22">
      <c r="A788">
        <v>789254400</v>
      </c>
      <c r="B788" t="s">
        <v>809</v>
      </c>
      <c r="C788" s="1">
        <v>45567</v>
      </c>
      <c r="D788" t="str">
        <f>TEXT(Hospital_Emergency_Room_Data[[#This Row],[Patient Admission Date]],"mmm")</f>
        <v>Oct</v>
      </c>
      <c r="E788">
        <f>YEAR(Hospital_Emergency_Room_Data[[#This Row],[Patient Admission Date]])</f>
        <v>2024</v>
      </c>
      <c r="F788" s="2">
        <v>0.92500000000000004</v>
      </c>
      <c r="G788" s="8" t="str">
        <f>TEXT(Hospital_Emergency_Room_Data[[#This Row],[Patient Admission Date]],"dddd")</f>
        <v>Wednesday</v>
      </c>
      <c r="H788" t="s">
        <v>9208</v>
      </c>
      <c r="I788">
        <v>74</v>
      </c>
      <c r="J788" s="5" t="s">
        <v>9222</v>
      </c>
      <c r="K788" t="s">
        <v>21</v>
      </c>
      <c r="L788" t="s">
        <v>9281</v>
      </c>
      <c r="M788" t="s">
        <v>9209</v>
      </c>
      <c r="O788">
        <v>60</v>
      </c>
      <c r="P788" t="s">
        <v>9225</v>
      </c>
      <c r="Q788">
        <v>2</v>
      </c>
      <c r="R788">
        <v>22</v>
      </c>
      <c r="S788" t="s">
        <v>9256</v>
      </c>
      <c r="T788" t="s">
        <v>9263</v>
      </c>
      <c r="U788" t="s">
        <v>9283</v>
      </c>
      <c r="V788" t="str" cm="1">
        <f t="array" ref="V788">_xlfn.IFS(Hospital_Emergency_Room_Data[[#This Row],[Day]]&lt;=10,"Start(1-10)",Hospital_Emergency_Room_Data[[#This Row],[Day]]&lt;=20,"Middle(11-20)",Hospital_Emergency_Room_Data[[#This Row],[Day]]&gt;20,"End(21-30)")</f>
        <v>Start(1-10)</v>
      </c>
    </row>
    <row r="789" spans="1:22">
      <c r="A789">
        <v>499701959</v>
      </c>
      <c r="B789" t="s">
        <v>810</v>
      </c>
      <c r="C789" s="1">
        <v>45340</v>
      </c>
      <c r="D789" t="str">
        <f>TEXT(Hospital_Emergency_Room_Data[[#This Row],[Patient Admission Date]],"mmm")</f>
        <v>Feb</v>
      </c>
      <c r="E789">
        <f>YEAR(Hospital_Emergency_Room_Data[[#This Row],[Patient Admission Date]])</f>
        <v>2024</v>
      </c>
      <c r="F789" s="2">
        <v>0.80069444444444449</v>
      </c>
      <c r="G789" s="8" t="str">
        <f>TEXT(Hospital_Emergency_Room_Data[[#This Row],[Patient Admission Date]],"dddd")</f>
        <v>Sunday</v>
      </c>
      <c r="H789" t="s">
        <v>9208</v>
      </c>
      <c r="I789">
        <v>67</v>
      </c>
      <c r="J789" s="5" t="s">
        <v>9217</v>
      </c>
      <c r="K789" t="s">
        <v>10</v>
      </c>
      <c r="L789" t="s">
        <v>9281</v>
      </c>
      <c r="M789" t="s">
        <v>9210</v>
      </c>
      <c r="O789">
        <v>36</v>
      </c>
      <c r="P789" t="s">
        <v>9225</v>
      </c>
      <c r="Q789">
        <v>18</v>
      </c>
      <c r="R789">
        <v>19</v>
      </c>
      <c r="S789" t="s">
        <v>9256</v>
      </c>
      <c r="T789" t="s">
        <v>9262</v>
      </c>
      <c r="U789" t="s">
        <v>9300</v>
      </c>
      <c r="V789" t="str" cm="1">
        <f t="array" ref="V789">_xlfn.IFS(Hospital_Emergency_Room_Data[[#This Row],[Day]]&lt;=10,"Start(1-10)",Hospital_Emergency_Room_Data[[#This Row],[Day]]&lt;=20,"Middle(11-20)",Hospital_Emergency_Room_Data[[#This Row],[Day]]&gt;20,"End(21-30)")</f>
        <v>Middle(11-20)</v>
      </c>
    </row>
    <row r="790" spans="1:22">
      <c r="A790">
        <v>735741211</v>
      </c>
      <c r="B790" t="s">
        <v>811</v>
      </c>
      <c r="C790" s="1">
        <v>45514</v>
      </c>
      <c r="D790" t="str">
        <f>TEXT(Hospital_Emergency_Room_Data[[#This Row],[Patient Admission Date]],"mmm")</f>
        <v>Aug</v>
      </c>
      <c r="E790">
        <f>YEAR(Hospital_Emergency_Room_Data[[#This Row],[Patient Admission Date]])</f>
        <v>2024</v>
      </c>
      <c r="F790" s="2">
        <v>0.60277777777777775</v>
      </c>
      <c r="G790" s="8" t="str">
        <f>TEXT(Hospital_Emergency_Room_Data[[#This Row],[Patient Admission Date]],"dddd")</f>
        <v>Saturday</v>
      </c>
      <c r="H790" t="s">
        <v>9208</v>
      </c>
      <c r="I790">
        <v>23</v>
      </c>
      <c r="J790" s="5" t="s">
        <v>9220</v>
      </c>
      <c r="K790" t="s">
        <v>8</v>
      </c>
      <c r="L790" t="s">
        <v>9281</v>
      </c>
      <c r="M790" t="s">
        <v>9209</v>
      </c>
      <c r="O790">
        <v>15</v>
      </c>
      <c r="P790" t="s">
        <v>9226</v>
      </c>
      <c r="Q790">
        <v>10</v>
      </c>
      <c r="R790">
        <v>14</v>
      </c>
      <c r="S790" t="s">
        <v>9257</v>
      </c>
      <c r="T790" t="s">
        <v>9265</v>
      </c>
      <c r="U790" t="s">
        <v>9282</v>
      </c>
      <c r="V790" t="str" cm="1">
        <f t="array" ref="V790">_xlfn.IFS(Hospital_Emergency_Room_Data[[#This Row],[Day]]&lt;=10,"Start(1-10)",Hospital_Emergency_Room_Data[[#This Row],[Day]]&lt;=20,"Middle(11-20)",Hospital_Emergency_Room_Data[[#This Row],[Day]]&gt;20,"End(21-30)")</f>
        <v>Start(1-10)</v>
      </c>
    </row>
    <row r="791" spans="1:22">
      <c r="A791">
        <v>689537459</v>
      </c>
      <c r="B791" t="s">
        <v>812</v>
      </c>
      <c r="C791" s="1">
        <v>45240</v>
      </c>
      <c r="D791" t="str">
        <f>TEXT(Hospital_Emergency_Room_Data[[#This Row],[Patient Admission Date]],"mmm")</f>
        <v>Nov</v>
      </c>
      <c r="E791">
        <f>YEAR(Hospital_Emergency_Room_Data[[#This Row],[Patient Admission Date]])</f>
        <v>2023</v>
      </c>
      <c r="F791" s="2">
        <v>0.5131944444444444</v>
      </c>
      <c r="G791" s="8" t="str">
        <f>TEXT(Hospital_Emergency_Room_Data[[#This Row],[Patient Admission Date]],"dddd")</f>
        <v>Friday</v>
      </c>
      <c r="H791" t="s">
        <v>9208</v>
      </c>
      <c r="I791">
        <v>6</v>
      </c>
      <c r="J791" s="5" t="s">
        <v>9221</v>
      </c>
      <c r="K791" t="s">
        <v>8</v>
      </c>
      <c r="L791" t="s">
        <v>13</v>
      </c>
      <c r="M791" t="s">
        <v>9210</v>
      </c>
      <c r="O791">
        <v>21</v>
      </c>
      <c r="P791" t="s">
        <v>9226</v>
      </c>
      <c r="Q791">
        <v>10</v>
      </c>
      <c r="R791">
        <v>12</v>
      </c>
      <c r="S791" t="s">
        <v>9257</v>
      </c>
      <c r="T791" t="s">
        <v>9265</v>
      </c>
      <c r="U791" t="s">
        <v>9282</v>
      </c>
      <c r="V791" t="str" cm="1">
        <f t="array" ref="V791">_xlfn.IFS(Hospital_Emergency_Room_Data[[#This Row],[Day]]&lt;=10,"Start(1-10)",Hospital_Emergency_Room_Data[[#This Row],[Day]]&lt;=20,"Middle(11-20)",Hospital_Emergency_Room_Data[[#This Row],[Day]]&gt;20,"End(21-30)")</f>
        <v>Start(1-10)</v>
      </c>
    </row>
    <row r="792" spans="1:22">
      <c r="A792">
        <v>542236028</v>
      </c>
      <c r="B792" t="s">
        <v>813</v>
      </c>
      <c r="C792" s="1">
        <v>45254</v>
      </c>
      <c r="D792" t="str">
        <f>TEXT(Hospital_Emergency_Room_Data[[#This Row],[Patient Admission Date]],"mmm")</f>
        <v>Nov</v>
      </c>
      <c r="E792">
        <f>YEAR(Hospital_Emergency_Room_Data[[#This Row],[Patient Admission Date]])</f>
        <v>2023</v>
      </c>
      <c r="F792" s="2">
        <v>0.42430555555555555</v>
      </c>
      <c r="G792" s="8" t="str">
        <f>TEXT(Hospital_Emergency_Room_Data[[#This Row],[Patient Admission Date]],"dddd")</f>
        <v>Friday</v>
      </c>
      <c r="H792" t="s">
        <v>9208</v>
      </c>
      <c r="I792">
        <v>42</v>
      </c>
      <c r="J792" s="5" t="s">
        <v>9223</v>
      </c>
      <c r="K792" t="s">
        <v>8</v>
      </c>
      <c r="L792" t="s">
        <v>9281</v>
      </c>
      <c r="M792" t="s">
        <v>9210</v>
      </c>
      <c r="O792">
        <v>27</v>
      </c>
      <c r="P792" t="s">
        <v>9226</v>
      </c>
      <c r="Q792">
        <v>24</v>
      </c>
      <c r="R792">
        <v>10</v>
      </c>
      <c r="S792" t="s">
        <v>9255</v>
      </c>
      <c r="T792" t="s">
        <v>9264</v>
      </c>
      <c r="U792" t="s">
        <v>9282</v>
      </c>
      <c r="V792" t="str" cm="1">
        <f t="array" ref="V792">_xlfn.IFS(Hospital_Emergency_Room_Data[[#This Row],[Day]]&lt;=10,"Start(1-10)",Hospital_Emergency_Room_Data[[#This Row],[Day]]&lt;=20,"Middle(11-20)",Hospital_Emergency_Room_Data[[#This Row],[Day]]&gt;20,"End(21-30)")</f>
        <v>End(21-30)</v>
      </c>
    </row>
    <row r="793" spans="1:22">
      <c r="A793">
        <v>248972178</v>
      </c>
      <c r="B793" t="s">
        <v>814</v>
      </c>
      <c r="C793" s="1">
        <v>45319</v>
      </c>
      <c r="D793" t="str">
        <f>TEXT(Hospital_Emergency_Room_Data[[#This Row],[Patient Admission Date]],"mmm")</f>
        <v>Jan</v>
      </c>
      <c r="E793">
        <f>YEAR(Hospital_Emergency_Room_Data[[#This Row],[Patient Admission Date]])</f>
        <v>2024</v>
      </c>
      <c r="F793" s="2">
        <v>0.34097222222222223</v>
      </c>
      <c r="G793" s="8" t="str">
        <f>TEXT(Hospital_Emergency_Room_Data[[#This Row],[Patient Admission Date]],"dddd")</f>
        <v>Sunday</v>
      </c>
      <c r="H793" t="s">
        <v>9208</v>
      </c>
      <c r="I793">
        <v>39</v>
      </c>
      <c r="J793" s="5" t="s">
        <v>9223</v>
      </c>
      <c r="K793" t="s">
        <v>12</v>
      </c>
      <c r="L793" t="s">
        <v>9281</v>
      </c>
      <c r="M793" t="s">
        <v>9210</v>
      </c>
      <c r="O793">
        <v>37</v>
      </c>
      <c r="P793" t="s">
        <v>9225</v>
      </c>
      <c r="Q793">
        <v>28</v>
      </c>
      <c r="R793">
        <v>8</v>
      </c>
      <c r="S793" t="s">
        <v>9255</v>
      </c>
      <c r="T793" t="s">
        <v>9264</v>
      </c>
      <c r="U793" t="s">
        <v>9300</v>
      </c>
      <c r="V793" t="str" cm="1">
        <f t="array" ref="V793">_xlfn.IFS(Hospital_Emergency_Room_Data[[#This Row],[Day]]&lt;=10,"Start(1-10)",Hospital_Emergency_Room_Data[[#This Row],[Day]]&lt;=20,"Middle(11-20)",Hospital_Emergency_Room_Data[[#This Row],[Day]]&gt;20,"End(21-30)")</f>
        <v>End(21-30)</v>
      </c>
    </row>
    <row r="794" spans="1:22">
      <c r="A794">
        <v>639321869</v>
      </c>
      <c r="B794" t="s">
        <v>815</v>
      </c>
      <c r="C794" s="1">
        <v>45489</v>
      </c>
      <c r="D794" t="str">
        <f>TEXT(Hospital_Emergency_Room_Data[[#This Row],[Patient Admission Date]],"mmm")</f>
        <v>Jul</v>
      </c>
      <c r="E794">
        <f>YEAR(Hospital_Emergency_Room_Data[[#This Row],[Patient Admission Date]])</f>
        <v>2024</v>
      </c>
      <c r="F794" s="2">
        <v>0.2902777777777778</v>
      </c>
      <c r="G794" s="8" t="str">
        <f>TEXT(Hospital_Emergency_Room_Data[[#This Row],[Patient Admission Date]],"dddd")</f>
        <v>Tuesday</v>
      </c>
      <c r="H794" t="s">
        <v>9208</v>
      </c>
      <c r="I794">
        <v>19</v>
      </c>
      <c r="J794" s="5" t="s">
        <v>9220</v>
      </c>
      <c r="K794" t="s">
        <v>12</v>
      </c>
      <c r="L794" t="s">
        <v>9281</v>
      </c>
      <c r="M794" t="s">
        <v>9210</v>
      </c>
      <c r="O794">
        <v>43</v>
      </c>
      <c r="P794" t="s">
        <v>9225</v>
      </c>
      <c r="Q794">
        <v>16</v>
      </c>
      <c r="R794">
        <v>6</v>
      </c>
      <c r="S794" t="s">
        <v>9255</v>
      </c>
      <c r="T794" t="s">
        <v>9262</v>
      </c>
      <c r="U794" t="s">
        <v>9300</v>
      </c>
      <c r="V794" t="str" cm="1">
        <f t="array" ref="V794">_xlfn.IFS(Hospital_Emergency_Room_Data[[#This Row],[Day]]&lt;=10,"Start(1-10)",Hospital_Emergency_Room_Data[[#This Row],[Day]]&lt;=20,"Middle(11-20)",Hospital_Emergency_Room_Data[[#This Row],[Day]]&gt;20,"End(21-30)")</f>
        <v>Middle(11-20)</v>
      </c>
    </row>
    <row r="795" spans="1:22">
      <c r="A795">
        <v>247924074</v>
      </c>
      <c r="B795" t="s">
        <v>816</v>
      </c>
      <c r="C795" s="1">
        <v>45086</v>
      </c>
      <c r="D795" t="str">
        <f>TEXT(Hospital_Emergency_Room_Data[[#This Row],[Patient Admission Date]],"mmm")</f>
        <v>Jun</v>
      </c>
      <c r="E795">
        <f>YEAR(Hospital_Emergency_Room_Data[[#This Row],[Patient Admission Date]])</f>
        <v>2023</v>
      </c>
      <c r="F795" s="2">
        <v>0.42638888888888887</v>
      </c>
      <c r="G795" s="8" t="str">
        <f>TEXT(Hospital_Emergency_Room_Data[[#This Row],[Patient Admission Date]],"dddd")</f>
        <v>Friday</v>
      </c>
      <c r="H795" t="s">
        <v>41</v>
      </c>
      <c r="I795">
        <v>36</v>
      </c>
      <c r="J795" s="5" t="s">
        <v>9223</v>
      </c>
      <c r="K795" t="s">
        <v>8</v>
      </c>
      <c r="L795" t="s">
        <v>25</v>
      </c>
      <c r="M795" t="s">
        <v>9210</v>
      </c>
      <c r="N795">
        <v>6</v>
      </c>
      <c r="O795">
        <v>31</v>
      </c>
      <c r="P795" t="s">
        <v>9225</v>
      </c>
      <c r="Q795">
        <v>9</v>
      </c>
      <c r="R795">
        <v>10</v>
      </c>
      <c r="S795" t="s">
        <v>9255</v>
      </c>
      <c r="T795" t="s">
        <v>9265</v>
      </c>
      <c r="U795" t="s">
        <v>9300</v>
      </c>
      <c r="V795" t="str" cm="1">
        <f t="array" ref="V795">_xlfn.IFS(Hospital_Emergency_Room_Data[[#This Row],[Day]]&lt;=10,"Start(1-10)",Hospital_Emergency_Room_Data[[#This Row],[Day]]&lt;=20,"Middle(11-20)",Hospital_Emergency_Room_Data[[#This Row],[Day]]&gt;20,"End(21-30)")</f>
        <v>Start(1-10)</v>
      </c>
    </row>
    <row r="796" spans="1:22">
      <c r="A796">
        <v>415789426</v>
      </c>
      <c r="B796" t="s">
        <v>817</v>
      </c>
      <c r="C796" s="1">
        <v>45110</v>
      </c>
      <c r="D796" t="str">
        <f>TEXT(Hospital_Emergency_Room_Data[[#This Row],[Patient Admission Date]],"mmm")</f>
        <v>Jul</v>
      </c>
      <c r="E796">
        <f>YEAR(Hospital_Emergency_Room_Data[[#This Row],[Patient Admission Date]])</f>
        <v>2023</v>
      </c>
      <c r="F796" s="2">
        <v>0.3923611111111111</v>
      </c>
      <c r="G796" s="8" t="str">
        <f>TEXT(Hospital_Emergency_Room_Data[[#This Row],[Patient Admission Date]],"dddd")</f>
        <v>Monday</v>
      </c>
      <c r="H796" t="s">
        <v>9208</v>
      </c>
      <c r="I796">
        <v>9</v>
      </c>
      <c r="J796" s="5" t="s">
        <v>9221</v>
      </c>
      <c r="K796" t="s">
        <v>8</v>
      </c>
      <c r="L796" t="s">
        <v>9281</v>
      </c>
      <c r="M796" t="s">
        <v>9210</v>
      </c>
      <c r="O796">
        <v>18</v>
      </c>
      <c r="P796" t="s">
        <v>9226</v>
      </c>
      <c r="Q796">
        <v>3</v>
      </c>
      <c r="R796">
        <v>9</v>
      </c>
      <c r="S796" t="s">
        <v>9255</v>
      </c>
      <c r="T796" t="s">
        <v>9263</v>
      </c>
      <c r="U796" t="s">
        <v>9282</v>
      </c>
      <c r="V796" t="str" cm="1">
        <f t="array" ref="V796">_xlfn.IFS(Hospital_Emergency_Room_Data[[#This Row],[Day]]&lt;=10,"Start(1-10)",Hospital_Emergency_Room_Data[[#This Row],[Day]]&lt;=20,"Middle(11-20)",Hospital_Emergency_Room_Data[[#This Row],[Day]]&gt;20,"End(21-30)")</f>
        <v>Start(1-10)</v>
      </c>
    </row>
    <row r="797" spans="1:22">
      <c r="A797">
        <v>105302335</v>
      </c>
      <c r="B797" t="s">
        <v>818</v>
      </c>
      <c r="C797" s="1">
        <v>45432</v>
      </c>
      <c r="D797" t="str">
        <f>TEXT(Hospital_Emergency_Room_Data[[#This Row],[Patient Admission Date]],"mmm")</f>
        <v>May</v>
      </c>
      <c r="E797">
        <f>YEAR(Hospital_Emergency_Room_Data[[#This Row],[Patient Admission Date]])</f>
        <v>2024</v>
      </c>
      <c r="F797" s="2">
        <v>0.60763888888888884</v>
      </c>
      <c r="G797" s="8" t="str">
        <f>TEXT(Hospital_Emergency_Room_Data[[#This Row],[Patient Admission Date]],"dddd")</f>
        <v>Monday</v>
      </c>
      <c r="H797" t="s">
        <v>41</v>
      </c>
      <c r="I797">
        <v>13</v>
      </c>
      <c r="J797" s="5" t="s">
        <v>9221</v>
      </c>
      <c r="K797" t="s">
        <v>8</v>
      </c>
      <c r="L797" t="s">
        <v>16</v>
      </c>
      <c r="M797" t="s">
        <v>9210</v>
      </c>
      <c r="O797">
        <v>38</v>
      </c>
      <c r="P797" t="s">
        <v>9225</v>
      </c>
      <c r="Q797">
        <v>20</v>
      </c>
      <c r="R797">
        <v>14</v>
      </c>
      <c r="S797" t="s">
        <v>9257</v>
      </c>
      <c r="T797" t="s">
        <v>9262</v>
      </c>
      <c r="U797" t="s">
        <v>9300</v>
      </c>
      <c r="V797" t="str" cm="1">
        <f t="array" ref="V797">_xlfn.IFS(Hospital_Emergency_Room_Data[[#This Row],[Day]]&lt;=10,"Start(1-10)",Hospital_Emergency_Room_Data[[#This Row],[Day]]&lt;=20,"Middle(11-20)",Hospital_Emergency_Room_Data[[#This Row],[Day]]&gt;20,"End(21-30)")</f>
        <v>Middle(11-20)</v>
      </c>
    </row>
    <row r="798" spans="1:22">
      <c r="A798">
        <v>662680306</v>
      </c>
      <c r="B798" t="s">
        <v>819</v>
      </c>
      <c r="C798" s="1">
        <v>45527</v>
      </c>
      <c r="D798" t="str">
        <f>TEXT(Hospital_Emergency_Room_Data[[#This Row],[Patient Admission Date]],"mmm")</f>
        <v>Aug</v>
      </c>
      <c r="E798">
        <f>YEAR(Hospital_Emergency_Room_Data[[#This Row],[Patient Admission Date]])</f>
        <v>2024</v>
      </c>
      <c r="F798" s="2">
        <v>0.6</v>
      </c>
      <c r="G798" s="8" t="str">
        <f>TEXT(Hospital_Emergency_Room_Data[[#This Row],[Patient Admission Date]],"dddd")</f>
        <v>Friday</v>
      </c>
      <c r="H798" t="s">
        <v>9208</v>
      </c>
      <c r="I798">
        <v>6</v>
      </c>
      <c r="J798" s="5" t="s">
        <v>9221</v>
      </c>
      <c r="K798" t="s">
        <v>18</v>
      </c>
      <c r="L798" t="s">
        <v>9281</v>
      </c>
      <c r="M798" t="s">
        <v>9209</v>
      </c>
      <c r="O798">
        <v>36</v>
      </c>
      <c r="P798" t="s">
        <v>9225</v>
      </c>
      <c r="Q798">
        <v>23</v>
      </c>
      <c r="R798">
        <v>14</v>
      </c>
      <c r="S798" t="s">
        <v>9257</v>
      </c>
      <c r="T798" t="s">
        <v>9264</v>
      </c>
      <c r="U798" t="s">
        <v>9300</v>
      </c>
      <c r="V798" t="str" cm="1">
        <f t="array" ref="V798">_xlfn.IFS(Hospital_Emergency_Room_Data[[#This Row],[Day]]&lt;=10,"Start(1-10)",Hospital_Emergency_Room_Data[[#This Row],[Day]]&lt;=20,"Middle(11-20)",Hospital_Emergency_Room_Data[[#This Row],[Day]]&gt;20,"End(21-30)")</f>
        <v>End(21-30)</v>
      </c>
    </row>
    <row r="799" spans="1:22">
      <c r="A799">
        <v>320790174</v>
      </c>
      <c r="B799" t="s">
        <v>820</v>
      </c>
      <c r="C799" s="1">
        <v>45161</v>
      </c>
      <c r="D799" t="str">
        <f>TEXT(Hospital_Emergency_Room_Data[[#This Row],[Patient Admission Date]],"mmm")</f>
        <v>Aug</v>
      </c>
      <c r="E799">
        <f>YEAR(Hospital_Emergency_Room_Data[[#This Row],[Patient Admission Date]])</f>
        <v>2023</v>
      </c>
      <c r="F799" s="2">
        <v>4.7222222222222221E-2</v>
      </c>
      <c r="G799" s="8" t="str">
        <f>TEXT(Hospital_Emergency_Room_Data[[#This Row],[Patient Admission Date]],"dddd")</f>
        <v>Wednesday</v>
      </c>
      <c r="H799" t="s">
        <v>41</v>
      </c>
      <c r="I799">
        <v>79</v>
      </c>
      <c r="J799" s="5" t="s">
        <v>9222</v>
      </c>
      <c r="K799" t="s">
        <v>12</v>
      </c>
      <c r="L799" t="s">
        <v>50</v>
      </c>
      <c r="M799" t="s">
        <v>9209</v>
      </c>
      <c r="O799">
        <v>41</v>
      </c>
      <c r="P799" t="s">
        <v>9225</v>
      </c>
      <c r="Q799">
        <v>23</v>
      </c>
      <c r="R799">
        <v>1</v>
      </c>
      <c r="S799" t="s">
        <v>9258</v>
      </c>
      <c r="T799" t="s">
        <v>9264</v>
      </c>
      <c r="U799" t="s">
        <v>9300</v>
      </c>
      <c r="V799" t="str" cm="1">
        <f t="array" ref="V799">_xlfn.IFS(Hospital_Emergency_Room_Data[[#This Row],[Day]]&lt;=10,"Start(1-10)",Hospital_Emergency_Room_Data[[#This Row],[Day]]&lt;=20,"Middle(11-20)",Hospital_Emergency_Room_Data[[#This Row],[Day]]&gt;20,"End(21-30)")</f>
        <v>End(21-30)</v>
      </c>
    </row>
    <row r="800" spans="1:22">
      <c r="A800">
        <v>564306384</v>
      </c>
      <c r="B800" t="s">
        <v>821</v>
      </c>
      <c r="C800" s="1">
        <v>45479</v>
      </c>
      <c r="D800" t="str">
        <f>TEXT(Hospital_Emergency_Room_Data[[#This Row],[Patient Admission Date]],"mmm")</f>
        <v>Jul</v>
      </c>
      <c r="E800">
        <f>YEAR(Hospital_Emergency_Room_Data[[#This Row],[Patient Admission Date]])</f>
        <v>2024</v>
      </c>
      <c r="F800" s="2">
        <v>4.4444444444444446E-2</v>
      </c>
      <c r="G800" s="8" t="str">
        <f>TEXT(Hospital_Emergency_Room_Data[[#This Row],[Patient Admission Date]],"dddd")</f>
        <v>Saturday</v>
      </c>
      <c r="H800" t="s">
        <v>9208</v>
      </c>
      <c r="I800">
        <v>49</v>
      </c>
      <c r="J800" s="5" t="s">
        <v>9219</v>
      </c>
      <c r="K800" t="s">
        <v>29</v>
      </c>
      <c r="L800" t="s">
        <v>9281</v>
      </c>
      <c r="M800" t="s">
        <v>9209</v>
      </c>
      <c r="O800">
        <v>45</v>
      </c>
      <c r="P800" t="s">
        <v>9225</v>
      </c>
      <c r="Q800">
        <v>6</v>
      </c>
      <c r="R800">
        <v>1</v>
      </c>
      <c r="S800" t="s">
        <v>9258</v>
      </c>
      <c r="T800" t="s">
        <v>9263</v>
      </c>
      <c r="U800" t="s">
        <v>9300</v>
      </c>
      <c r="V800" t="str" cm="1">
        <f t="array" ref="V800">_xlfn.IFS(Hospital_Emergency_Room_Data[[#This Row],[Day]]&lt;=10,"Start(1-10)",Hospital_Emergency_Room_Data[[#This Row],[Day]]&lt;=20,"Middle(11-20)",Hospital_Emergency_Room_Data[[#This Row],[Day]]&gt;20,"End(21-30)")</f>
        <v>Start(1-10)</v>
      </c>
    </row>
    <row r="801" spans="1:22">
      <c r="A801">
        <v>467108749</v>
      </c>
      <c r="B801" t="s">
        <v>822</v>
      </c>
      <c r="C801" s="1">
        <v>45071</v>
      </c>
      <c r="D801" t="str">
        <f>TEXT(Hospital_Emergency_Room_Data[[#This Row],[Patient Admission Date]],"mmm")</f>
        <v>May</v>
      </c>
      <c r="E801">
        <f>YEAR(Hospital_Emergency_Room_Data[[#This Row],[Patient Admission Date]])</f>
        <v>2023</v>
      </c>
      <c r="F801" s="2">
        <v>0.68611111111111112</v>
      </c>
      <c r="G801" s="8" t="str">
        <f>TEXT(Hospital_Emergency_Room_Data[[#This Row],[Patient Admission Date]],"dddd")</f>
        <v>Thursday</v>
      </c>
      <c r="H801" t="s">
        <v>9208</v>
      </c>
      <c r="I801">
        <v>47</v>
      </c>
      <c r="J801" s="5" t="s">
        <v>9219</v>
      </c>
      <c r="K801" t="s">
        <v>12</v>
      </c>
      <c r="L801" t="s">
        <v>9281</v>
      </c>
      <c r="M801" t="s">
        <v>9209</v>
      </c>
      <c r="O801">
        <v>19</v>
      </c>
      <c r="P801" t="s">
        <v>9226</v>
      </c>
      <c r="Q801">
        <v>25</v>
      </c>
      <c r="R801">
        <v>16</v>
      </c>
      <c r="S801" t="s">
        <v>9257</v>
      </c>
      <c r="T801" t="s">
        <v>9264</v>
      </c>
      <c r="U801" t="s">
        <v>9282</v>
      </c>
      <c r="V801" t="str" cm="1">
        <f t="array" ref="V801">_xlfn.IFS(Hospital_Emergency_Room_Data[[#This Row],[Day]]&lt;=10,"Start(1-10)",Hospital_Emergency_Room_Data[[#This Row],[Day]]&lt;=20,"Middle(11-20)",Hospital_Emergency_Room_Data[[#This Row],[Day]]&gt;20,"End(21-30)")</f>
        <v>End(21-30)</v>
      </c>
    </row>
    <row r="802" spans="1:22">
      <c r="A802">
        <v>820088919</v>
      </c>
      <c r="B802" t="s">
        <v>823</v>
      </c>
      <c r="C802" s="1">
        <v>45579</v>
      </c>
      <c r="D802" t="str">
        <f>TEXT(Hospital_Emergency_Room_Data[[#This Row],[Patient Admission Date]],"mmm")</f>
        <v>Oct</v>
      </c>
      <c r="E802">
        <f>YEAR(Hospital_Emergency_Room_Data[[#This Row],[Patient Admission Date]])</f>
        <v>2024</v>
      </c>
      <c r="F802" s="2">
        <v>0.43055555555555558</v>
      </c>
      <c r="G802" s="8" t="str">
        <f>TEXT(Hospital_Emergency_Room_Data[[#This Row],[Patient Admission Date]],"dddd")</f>
        <v>Monday</v>
      </c>
      <c r="H802" t="s">
        <v>9208</v>
      </c>
      <c r="I802">
        <v>18</v>
      </c>
      <c r="J802" s="5" t="s">
        <v>9220</v>
      </c>
      <c r="K802" t="s">
        <v>12</v>
      </c>
      <c r="L802" t="s">
        <v>9281</v>
      </c>
      <c r="M802" t="s">
        <v>9209</v>
      </c>
      <c r="N802">
        <v>0</v>
      </c>
      <c r="O802">
        <v>36</v>
      </c>
      <c r="P802" t="s">
        <v>9225</v>
      </c>
      <c r="Q802">
        <v>14</v>
      </c>
      <c r="R802">
        <v>10</v>
      </c>
      <c r="S802" t="s">
        <v>9255</v>
      </c>
      <c r="T802" t="s">
        <v>9265</v>
      </c>
      <c r="U802" t="s">
        <v>9300</v>
      </c>
      <c r="V802" t="str" cm="1">
        <f t="array" ref="V802">_xlfn.IFS(Hospital_Emergency_Room_Data[[#This Row],[Day]]&lt;=10,"Start(1-10)",Hospital_Emergency_Room_Data[[#This Row],[Day]]&lt;=20,"Middle(11-20)",Hospital_Emergency_Room_Data[[#This Row],[Day]]&gt;20,"End(21-30)")</f>
        <v>Middle(11-20)</v>
      </c>
    </row>
    <row r="803" spans="1:22">
      <c r="A803">
        <v>504314021</v>
      </c>
      <c r="B803" t="s">
        <v>824</v>
      </c>
      <c r="C803" s="1">
        <v>45158</v>
      </c>
      <c r="D803" t="str">
        <f>TEXT(Hospital_Emergency_Room_Data[[#This Row],[Patient Admission Date]],"mmm")</f>
        <v>Aug</v>
      </c>
      <c r="E803">
        <f>YEAR(Hospital_Emergency_Room_Data[[#This Row],[Patient Admission Date]])</f>
        <v>2023</v>
      </c>
      <c r="F803" s="2">
        <v>8.0555555555555561E-2</v>
      </c>
      <c r="G803" s="8" t="str">
        <f>TEXT(Hospital_Emergency_Room_Data[[#This Row],[Patient Admission Date]],"dddd")</f>
        <v>Sunday</v>
      </c>
      <c r="H803" t="s">
        <v>9208</v>
      </c>
      <c r="I803">
        <v>79</v>
      </c>
      <c r="J803" s="5" t="s">
        <v>9222</v>
      </c>
      <c r="K803" t="s">
        <v>8</v>
      </c>
      <c r="L803" t="s">
        <v>9281</v>
      </c>
      <c r="M803" t="s">
        <v>9210</v>
      </c>
      <c r="N803">
        <v>5</v>
      </c>
      <c r="O803">
        <v>16</v>
      </c>
      <c r="P803" t="s">
        <v>9226</v>
      </c>
      <c r="Q803">
        <v>20</v>
      </c>
      <c r="R803">
        <v>1</v>
      </c>
      <c r="S803" t="s">
        <v>9258</v>
      </c>
      <c r="T803" t="s">
        <v>9262</v>
      </c>
      <c r="U803" t="s">
        <v>9282</v>
      </c>
      <c r="V803" t="str" cm="1">
        <f t="array" ref="V803">_xlfn.IFS(Hospital_Emergency_Room_Data[[#This Row],[Day]]&lt;=10,"Start(1-10)",Hospital_Emergency_Room_Data[[#This Row],[Day]]&lt;=20,"Middle(11-20)",Hospital_Emergency_Room_Data[[#This Row],[Day]]&gt;20,"End(21-30)")</f>
        <v>Middle(11-20)</v>
      </c>
    </row>
    <row r="804" spans="1:22">
      <c r="A804">
        <v>473860631</v>
      </c>
      <c r="B804" t="s">
        <v>825</v>
      </c>
      <c r="C804" s="1">
        <v>45319</v>
      </c>
      <c r="D804" t="str">
        <f>TEXT(Hospital_Emergency_Room_Data[[#This Row],[Patient Admission Date]],"mmm")</f>
        <v>Jan</v>
      </c>
      <c r="E804">
        <f>YEAR(Hospital_Emergency_Room_Data[[#This Row],[Patient Admission Date]])</f>
        <v>2024</v>
      </c>
      <c r="F804" s="2">
        <v>0.11944444444444445</v>
      </c>
      <c r="G804" s="8" t="str">
        <f>TEXT(Hospital_Emergency_Room_Data[[#This Row],[Patient Admission Date]],"dddd")</f>
        <v>Sunday</v>
      </c>
      <c r="H804" t="s">
        <v>41</v>
      </c>
      <c r="I804">
        <v>5</v>
      </c>
      <c r="J804" s="5" t="s">
        <v>9221</v>
      </c>
      <c r="K804" t="s">
        <v>18</v>
      </c>
      <c r="L804" t="s">
        <v>9281</v>
      </c>
      <c r="M804" t="s">
        <v>9210</v>
      </c>
      <c r="O804">
        <v>50</v>
      </c>
      <c r="P804" t="s">
        <v>9225</v>
      </c>
      <c r="Q804">
        <v>28</v>
      </c>
      <c r="R804">
        <v>2</v>
      </c>
      <c r="S804" t="s">
        <v>9258</v>
      </c>
      <c r="T804" t="s">
        <v>9264</v>
      </c>
      <c r="U804" t="s">
        <v>9283</v>
      </c>
      <c r="V804" t="str" cm="1">
        <f t="array" ref="V804">_xlfn.IFS(Hospital_Emergency_Room_Data[[#This Row],[Day]]&lt;=10,"Start(1-10)",Hospital_Emergency_Room_Data[[#This Row],[Day]]&lt;=20,"Middle(11-20)",Hospital_Emergency_Room_Data[[#This Row],[Day]]&gt;20,"End(21-30)")</f>
        <v>End(21-30)</v>
      </c>
    </row>
    <row r="805" spans="1:22">
      <c r="A805">
        <v>799680713</v>
      </c>
      <c r="B805" t="s">
        <v>826</v>
      </c>
      <c r="C805" s="1">
        <v>45469</v>
      </c>
      <c r="D805" t="str">
        <f>TEXT(Hospital_Emergency_Room_Data[[#This Row],[Patient Admission Date]],"mmm")</f>
        <v>Jun</v>
      </c>
      <c r="E805">
        <f>YEAR(Hospital_Emergency_Room_Data[[#This Row],[Patient Admission Date]])</f>
        <v>2024</v>
      </c>
      <c r="F805" s="2">
        <v>0.33958333333333335</v>
      </c>
      <c r="G805" s="8" t="str">
        <f>TEXT(Hospital_Emergency_Room_Data[[#This Row],[Patient Admission Date]],"dddd")</f>
        <v>Wednesday</v>
      </c>
      <c r="H805" t="s">
        <v>41</v>
      </c>
      <c r="I805">
        <v>5</v>
      </c>
      <c r="J805" s="5" t="s">
        <v>9221</v>
      </c>
      <c r="K805" t="s">
        <v>29</v>
      </c>
      <c r="L805" t="s">
        <v>13</v>
      </c>
      <c r="M805" t="s">
        <v>9210</v>
      </c>
      <c r="N805">
        <v>3</v>
      </c>
      <c r="O805">
        <v>19</v>
      </c>
      <c r="P805" t="s">
        <v>9226</v>
      </c>
      <c r="Q805">
        <v>26</v>
      </c>
      <c r="R805">
        <v>8</v>
      </c>
      <c r="S805" t="s">
        <v>9255</v>
      </c>
      <c r="T805" t="s">
        <v>9264</v>
      </c>
      <c r="U805" t="s">
        <v>9282</v>
      </c>
      <c r="V805" t="str" cm="1">
        <f t="array" ref="V805">_xlfn.IFS(Hospital_Emergency_Room_Data[[#This Row],[Day]]&lt;=10,"Start(1-10)",Hospital_Emergency_Room_Data[[#This Row],[Day]]&lt;=20,"Middle(11-20)",Hospital_Emergency_Room_Data[[#This Row],[Day]]&gt;20,"End(21-30)")</f>
        <v>End(21-30)</v>
      </c>
    </row>
    <row r="806" spans="1:22">
      <c r="A806">
        <v>369020603</v>
      </c>
      <c r="B806" t="s">
        <v>827</v>
      </c>
      <c r="C806" s="1">
        <v>45284</v>
      </c>
      <c r="D806" t="str">
        <f>TEXT(Hospital_Emergency_Room_Data[[#This Row],[Patient Admission Date]],"mmm")</f>
        <v>Dec</v>
      </c>
      <c r="E806">
        <f>YEAR(Hospital_Emergency_Room_Data[[#This Row],[Patient Admission Date]])</f>
        <v>2023</v>
      </c>
      <c r="F806" s="2">
        <v>1.8055555555555554E-2</v>
      </c>
      <c r="G806" s="8" t="str">
        <f>TEXT(Hospital_Emergency_Room_Data[[#This Row],[Patient Admission Date]],"dddd")</f>
        <v>Sunday</v>
      </c>
      <c r="H806" t="s">
        <v>41</v>
      </c>
      <c r="I806">
        <v>17</v>
      </c>
      <c r="J806" s="5" t="s">
        <v>9220</v>
      </c>
      <c r="K806" t="s">
        <v>32</v>
      </c>
      <c r="L806" t="s">
        <v>9281</v>
      </c>
      <c r="M806" t="s">
        <v>9209</v>
      </c>
      <c r="O806">
        <v>23</v>
      </c>
      <c r="P806" t="s">
        <v>9226</v>
      </c>
      <c r="Q806">
        <v>24</v>
      </c>
      <c r="R806">
        <v>0</v>
      </c>
      <c r="S806" t="s">
        <v>9258</v>
      </c>
      <c r="T806" t="s">
        <v>9264</v>
      </c>
      <c r="U806" t="s">
        <v>9282</v>
      </c>
      <c r="V806" t="str" cm="1">
        <f t="array" ref="V806">_xlfn.IFS(Hospital_Emergency_Room_Data[[#This Row],[Day]]&lt;=10,"Start(1-10)",Hospital_Emergency_Room_Data[[#This Row],[Day]]&lt;=20,"Middle(11-20)",Hospital_Emergency_Room_Data[[#This Row],[Day]]&gt;20,"End(21-30)")</f>
        <v>End(21-30)</v>
      </c>
    </row>
    <row r="807" spans="1:22">
      <c r="A807">
        <v>610813745</v>
      </c>
      <c r="B807" t="s">
        <v>828</v>
      </c>
      <c r="C807" s="1">
        <v>45474</v>
      </c>
      <c r="D807" t="str">
        <f>TEXT(Hospital_Emergency_Room_Data[[#This Row],[Patient Admission Date]],"mmm")</f>
        <v>Jul</v>
      </c>
      <c r="E807">
        <f>YEAR(Hospital_Emergency_Room_Data[[#This Row],[Patient Admission Date]])</f>
        <v>2024</v>
      </c>
      <c r="F807" s="2">
        <v>0.37847222222222221</v>
      </c>
      <c r="G807" s="8" t="str">
        <f>TEXT(Hospital_Emergency_Room_Data[[#This Row],[Patient Admission Date]],"dddd")</f>
        <v>Monday</v>
      </c>
      <c r="H807" t="s">
        <v>9208</v>
      </c>
      <c r="I807">
        <v>53</v>
      </c>
      <c r="J807" s="5" t="s">
        <v>9219</v>
      </c>
      <c r="K807" t="s">
        <v>8</v>
      </c>
      <c r="L807" t="s">
        <v>16</v>
      </c>
      <c r="M807" t="s">
        <v>9210</v>
      </c>
      <c r="O807">
        <v>56</v>
      </c>
      <c r="P807" t="s">
        <v>9225</v>
      </c>
      <c r="Q807">
        <v>1</v>
      </c>
      <c r="R807">
        <v>9</v>
      </c>
      <c r="S807" t="s">
        <v>9255</v>
      </c>
      <c r="T807" t="s">
        <v>9263</v>
      </c>
      <c r="U807" t="s">
        <v>9283</v>
      </c>
      <c r="V807" t="str" cm="1">
        <f t="array" ref="V807">_xlfn.IFS(Hospital_Emergency_Room_Data[[#This Row],[Day]]&lt;=10,"Start(1-10)",Hospital_Emergency_Room_Data[[#This Row],[Day]]&lt;=20,"Middle(11-20)",Hospital_Emergency_Room_Data[[#This Row],[Day]]&gt;20,"End(21-30)")</f>
        <v>Start(1-10)</v>
      </c>
    </row>
    <row r="808" spans="1:22">
      <c r="A808">
        <v>311786420</v>
      </c>
      <c r="B808" t="s">
        <v>829</v>
      </c>
      <c r="C808" s="1">
        <v>45079</v>
      </c>
      <c r="D808" t="str">
        <f>TEXT(Hospital_Emergency_Room_Data[[#This Row],[Patient Admission Date]],"mmm")</f>
        <v>Jun</v>
      </c>
      <c r="E808">
        <f>YEAR(Hospital_Emergency_Room_Data[[#This Row],[Patient Admission Date]])</f>
        <v>2023</v>
      </c>
      <c r="F808" s="2">
        <v>0.70416666666666672</v>
      </c>
      <c r="G808" s="8" t="str">
        <f>TEXT(Hospital_Emergency_Room_Data[[#This Row],[Patient Admission Date]],"dddd")</f>
        <v>Friday</v>
      </c>
      <c r="H808" t="s">
        <v>9208</v>
      </c>
      <c r="I808">
        <v>2</v>
      </c>
      <c r="J808" s="5" t="s">
        <v>9218</v>
      </c>
      <c r="K808" t="s">
        <v>8</v>
      </c>
      <c r="L808" t="s">
        <v>9281</v>
      </c>
      <c r="M808" t="s">
        <v>9209</v>
      </c>
      <c r="N808">
        <v>10</v>
      </c>
      <c r="O808">
        <v>48</v>
      </c>
      <c r="P808" t="s">
        <v>9225</v>
      </c>
      <c r="Q808">
        <v>2</v>
      </c>
      <c r="R808">
        <v>16</v>
      </c>
      <c r="S808" t="s">
        <v>9257</v>
      </c>
      <c r="T808" t="s">
        <v>9263</v>
      </c>
      <c r="U808" t="s">
        <v>9283</v>
      </c>
      <c r="V808" t="str" cm="1">
        <f t="array" ref="V808">_xlfn.IFS(Hospital_Emergency_Room_Data[[#This Row],[Day]]&lt;=10,"Start(1-10)",Hospital_Emergency_Room_Data[[#This Row],[Day]]&lt;=20,"Middle(11-20)",Hospital_Emergency_Room_Data[[#This Row],[Day]]&gt;20,"End(21-30)")</f>
        <v>Start(1-10)</v>
      </c>
    </row>
    <row r="809" spans="1:22">
      <c r="A809">
        <v>427707254</v>
      </c>
      <c r="B809" t="s">
        <v>830</v>
      </c>
      <c r="C809" s="1">
        <v>45526</v>
      </c>
      <c r="D809" t="str">
        <f>TEXT(Hospital_Emergency_Room_Data[[#This Row],[Patient Admission Date]],"mmm")</f>
        <v>Aug</v>
      </c>
      <c r="E809">
        <f>YEAR(Hospital_Emergency_Room_Data[[#This Row],[Patient Admission Date]])</f>
        <v>2024</v>
      </c>
      <c r="F809" s="2">
        <v>0.8520833333333333</v>
      </c>
      <c r="G809" s="8" t="str">
        <f>TEXT(Hospital_Emergency_Room_Data[[#This Row],[Patient Admission Date]],"dddd")</f>
        <v>Thursday</v>
      </c>
      <c r="H809" t="s">
        <v>41</v>
      </c>
      <c r="I809">
        <v>52</v>
      </c>
      <c r="J809" s="5" t="s">
        <v>9219</v>
      </c>
      <c r="K809" t="s">
        <v>21</v>
      </c>
      <c r="L809" t="s">
        <v>9281</v>
      </c>
      <c r="M809" t="s">
        <v>9209</v>
      </c>
      <c r="O809">
        <v>20</v>
      </c>
      <c r="P809" t="s">
        <v>9226</v>
      </c>
      <c r="Q809">
        <v>22</v>
      </c>
      <c r="R809">
        <v>20</v>
      </c>
      <c r="S809" t="s">
        <v>9256</v>
      </c>
      <c r="T809" t="s">
        <v>9264</v>
      </c>
      <c r="U809" t="s">
        <v>9282</v>
      </c>
      <c r="V809" t="str" cm="1">
        <f t="array" ref="V809">_xlfn.IFS(Hospital_Emergency_Room_Data[[#This Row],[Day]]&lt;=10,"Start(1-10)",Hospital_Emergency_Room_Data[[#This Row],[Day]]&lt;=20,"Middle(11-20)",Hospital_Emergency_Room_Data[[#This Row],[Day]]&gt;20,"End(21-30)")</f>
        <v>End(21-30)</v>
      </c>
    </row>
    <row r="810" spans="1:22">
      <c r="A810">
        <v>815917298</v>
      </c>
      <c r="B810" t="s">
        <v>831</v>
      </c>
      <c r="C810" s="1">
        <v>45501</v>
      </c>
      <c r="D810" t="str">
        <f>TEXT(Hospital_Emergency_Room_Data[[#This Row],[Patient Admission Date]],"mmm")</f>
        <v>Jul</v>
      </c>
      <c r="E810">
        <f>YEAR(Hospital_Emergency_Room_Data[[#This Row],[Patient Admission Date]])</f>
        <v>2024</v>
      </c>
      <c r="F810" s="2">
        <v>0.98124999999999996</v>
      </c>
      <c r="G810" s="8" t="str">
        <f>TEXT(Hospital_Emergency_Room_Data[[#This Row],[Patient Admission Date]],"dddd")</f>
        <v>Sunday</v>
      </c>
      <c r="H810" t="s">
        <v>9208</v>
      </c>
      <c r="I810">
        <v>58</v>
      </c>
      <c r="J810" s="5" t="s">
        <v>9219</v>
      </c>
      <c r="K810" t="s">
        <v>32</v>
      </c>
      <c r="L810" t="s">
        <v>9281</v>
      </c>
      <c r="M810" t="s">
        <v>9209</v>
      </c>
      <c r="O810">
        <v>22</v>
      </c>
      <c r="P810" t="s">
        <v>9226</v>
      </c>
      <c r="Q810">
        <v>28</v>
      </c>
      <c r="R810">
        <v>23</v>
      </c>
      <c r="S810" t="s">
        <v>9256</v>
      </c>
      <c r="T810" t="s">
        <v>9264</v>
      </c>
      <c r="U810" t="s">
        <v>9282</v>
      </c>
      <c r="V810" t="str" cm="1">
        <f t="array" ref="V810">_xlfn.IFS(Hospital_Emergency_Room_Data[[#This Row],[Day]]&lt;=10,"Start(1-10)",Hospital_Emergency_Room_Data[[#This Row],[Day]]&lt;=20,"Middle(11-20)",Hospital_Emergency_Room_Data[[#This Row],[Day]]&gt;20,"End(21-30)")</f>
        <v>End(21-30)</v>
      </c>
    </row>
    <row r="811" spans="1:22">
      <c r="A811">
        <v>574061810</v>
      </c>
      <c r="B811" t="s">
        <v>832</v>
      </c>
      <c r="C811" s="1">
        <v>45081</v>
      </c>
      <c r="D811" t="str">
        <f>TEXT(Hospital_Emergency_Room_Data[[#This Row],[Patient Admission Date]],"mmm")</f>
        <v>Jun</v>
      </c>
      <c r="E811">
        <f>YEAR(Hospital_Emergency_Room_Data[[#This Row],[Patient Admission Date]])</f>
        <v>2023</v>
      </c>
      <c r="F811" s="2">
        <v>0.10833333333333334</v>
      </c>
      <c r="G811" s="8" t="str">
        <f>TEXT(Hospital_Emergency_Room_Data[[#This Row],[Patient Admission Date]],"dddd")</f>
        <v>Sunday</v>
      </c>
      <c r="H811" t="s">
        <v>9208</v>
      </c>
      <c r="I811">
        <v>70</v>
      </c>
      <c r="J811" s="5" t="s">
        <v>9222</v>
      </c>
      <c r="K811" t="s">
        <v>8</v>
      </c>
      <c r="L811" t="s">
        <v>9281</v>
      </c>
      <c r="M811" t="s">
        <v>9209</v>
      </c>
      <c r="N811">
        <v>10</v>
      </c>
      <c r="O811">
        <v>17</v>
      </c>
      <c r="P811" t="s">
        <v>9226</v>
      </c>
      <c r="Q811">
        <v>4</v>
      </c>
      <c r="R811">
        <v>2</v>
      </c>
      <c r="S811" t="s">
        <v>9258</v>
      </c>
      <c r="T811" t="s">
        <v>9263</v>
      </c>
      <c r="U811" t="s">
        <v>9282</v>
      </c>
      <c r="V811" t="str" cm="1">
        <f t="array" ref="V811">_xlfn.IFS(Hospital_Emergency_Room_Data[[#This Row],[Day]]&lt;=10,"Start(1-10)",Hospital_Emergency_Room_Data[[#This Row],[Day]]&lt;=20,"Middle(11-20)",Hospital_Emergency_Room_Data[[#This Row],[Day]]&gt;20,"End(21-30)")</f>
        <v>Start(1-10)</v>
      </c>
    </row>
    <row r="812" spans="1:22">
      <c r="A812">
        <v>196342784</v>
      </c>
      <c r="B812" t="s">
        <v>833</v>
      </c>
      <c r="C812" s="1">
        <v>45254</v>
      </c>
      <c r="D812" t="str">
        <f>TEXT(Hospital_Emergency_Room_Data[[#This Row],[Patient Admission Date]],"mmm")</f>
        <v>Nov</v>
      </c>
      <c r="E812">
        <f>YEAR(Hospital_Emergency_Room_Data[[#This Row],[Patient Admission Date]])</f>
        <v>2023</v>
      </c>
      <c r="F812" s="2">
        <v>0.75972222222222219</v>
      </c>
      <c r="G812" s="8" t="str">
        <f>TEXT(Hospital_Emergency_Room_Data[[#This Row],[Patient Admission Date]],"dddd")</f>
        <v>Friday</v>
      </c>
      <c r="H812" t="s">
        <v>41</v>
      </c>
      <c r="I812">
        <v>18</v>
      </c>
      <c r="J812" s="5" t="s">
        <v>9220</v>
      </c>
      <c r="K812" t="s">
        <v>18</v>
      </c>
      <c r="L812" t="s">
        <v>25</v>
      </c>
      <c r="M812" t="s">
        <v>9209</v>
      </c>
      <c r="O812">
        <v>48</v>
      </c>
      <c r="P812" t="s">
        <v>9225</v>
      </c>
      <c r="Q812">
        <v>24</v>
      </c>
      <c r="R812">
        <v>18</v>
      </c>
      <c r="S812" t="s">
        <v>9256</v>
      </c>
      <c r="T812" t="s">
        <v>9264</v>
      </c>
      <c r="U812" t="s">
        <v>9283</v>
      </c>
      <c r="V812" t="str" cm="1">
        <f t="array" ref="V812">_xlfn.IFS(Hospital_Emergency_Room_Data[[#This Row],[Day]]&lt;=10,"Start(1-10)",Hospital_Emergency_Room_Data[[#This Row],[Day]]&lt;=20,"Middle(11-20)",Hospital_Emergency_Room_Data[[#This Row],[Day]]&gt;20,"End(21-30)")</f>
        <v>End(21-30)</v>
      </c>
    </row>
    <row r="813" spans="1:22">
      <c r="A813">
        <v>384216166</v>
      </c>
      <c r="B813" t="s">
        <v>834</v>
      </c>
      <c r="C813" s="1">
        <v>45156</v>
      </c>
      <c r="D813" t="str">
        <f>TEXT(Hospital_Emergency_Room_Data[[#This Row],[Patient Admission Date]],"mmm")</f>
        <v>Aug</v>
      </c>
      <c r="E813">
        <f>YEAR(Hospital_Emergency_Room_Data[[#This Row],[Patient Admission Date]])</f>
        <v>2023</v>
      </c>
      <c r="F813" s="2">
        <v>0.32569444444444445</v>
      </c>
      <c r="G813" s="8" t="str">
        <f>TEXT(Hospital_Emergency_Room_Data[[#This Row],[Patient Admission Date]],"dddd")</f>
        <v>Friday</v>
      </c>
      <c r="H813" t="s">
        <v>41</v>
      </c>
      <c r="I813">
        <v>30</v>
      </c>
      <c r="J813" s="5" t="s">
        <v>9223</v>
      </c>
      <c r="K813" t="s">
        <v>8</v>
      </c>
      <c r="L813" t="s">
        <v>9281</v>
      </c>
      <c r="M813" t="s">
        <v>9210</v>
      </c>
      <c r="O813">
        <v>30</v>
      </c>
      <c r="P813" t="s">
        <v>9225</v>
      </c>
      <c r="Q813">
        <v>18</v>
      </c>
      <c r="R813">
        <v>7</v>
      </c>
      <c r="S813" t="s">
        <v>9255</v>
      </c>
      <c r="T813" t="s">
        <v>9262</v>
      </c>
      <c r="U813" t="s">
        <v>9282</v>
      </c>
      <c r="V813" t="str" cm="1">
        <f t="array" ref="V813">_xlfn.IFS(Hospital_Emergency_Room_Data[[#This Row],[Day]]&lt;=10,"Start(1-10)",Hospital_Emergency_Room_Data[[#This Row],[Day]]&lt;=20,"Middle(11-20)",Hospital_Emergency_Room_Data[[#This Row],[Day]]&gt;20,"End(21-30)")</f>
        <v>Middle(11-20)</v>
      </c>
    </row>
    <row r="814" spans="1:22">
      <c r="A814">
        <v>524329191</v>
      </c>
      <c r="B814" t="s">
        <v>835</v>
      </c>
      <c r="C814" s="1">
        <v>45455</v>
      </c>
      <c r="D814" t="str">
        <f>TEXT(Hospital_Emergency_Room_Data[[#This Row],[Patient Admission Date]],"mmm")</f>
        <v>Jun</v>
      </c>
      <c r="E814">
        <f>YEAR(Hospital_Emergency_Room_Data[[#This Row],[Patient Admission Date]])</f>
        <v>2024</v>
      </c>
      <c r="F814" s="2">
        <v>0.61805555555555558</v>
      </c>
      <c r="G814" s="8" t="str">
        <f>TEXT(Hospital_Emergency_Room_Data[[#This Row],[Patient Admission Date]],"dddd")</f>
        <v>Wednesday</v>
      </c>
      <c r="H814" t="s">
        <v>9208</v>
      </c>
      <c r="I814">
        <v>50</v>
      </c>
      <c r="J814" s="5" t="s">
        <v>9219</v>
      </c>
      <c r="K814" t="s">
        <v>18</v>
      </c>
      <c r="L814" t="s">
        <v>13</v>
      </c>
      <c r="M814" t="s">
        <v>9209</v>
      </c>
      <c r="O814">
        <v>60</v>
      </c>
      <c r="P814" t="s">
        <v>9225</v>
      </c>
      <c r="Q814">
        <v>12</v>
      </c>
      <c r="R814">
        <v>14</v>
      </c>
      <c r="S814" t="s">
        <v>9257</v>
      </c>
      <c r="T814" t="s">
        <v>9265</v>
      </c>
      <c r="U814" t="s">
        <v>9283</v>
      </c>
      <c r="V814" t="str" cm="1">
        <f t="array" ref="V814">_xlfn.IFS(Hospital_Emergency_Room_Data[[#This Row],[Day]]&lt;=10,"Start(1-10)",Hospital_Emergency_Room_Data[[#This Row],[Day]]&lt;=20,"Middle(11-20)",Hospital_Emergency_Room_Data[[#This Row],[Day]]&gt;20,"End(21-30)")</f>
        <v>Middle(11-20)</v>
      </c>
    </row>
    <row r="815" spans="1:22">
      <c r="A815">
        <v>550406794</v>
      </c>
      <c r="B815" t="s">
        <v>836</v>
      </c>
      <c r="C815" s="1">
        <v>45471</v>
      </c>
      <c r="D815" t="str">
        <f>TEXT(Hospital_Emergency_Room_Data[[#This Row],[Patient Admission Date]],"mmm")</f>
        <v>Jun</v>
      </c>
      <c r="E815">
        <f>YEAR(Hospital_Emergency_Room_Data[[#This Row],[Patient Admission Date]])</f>
        <v>2024</v>
      </c>
      <c r="F815" s="2">
        <v>0.85416666666666663</v>
      </c>
      <c r="G815" s="8" t="str">
        <f>TEXT(Hospital_Emergency_Room_Data[[#This Row],[Patient Admission Date]],"dddd")</f>
        <v>Friday</v>
      </c>
      <c r="H815" t="s">
        <v>9208</v>
      </c>
      <c r="I815">
        <v>75</v>
      </c>
      <c r="J815" s="5" t="s">
        <v>9222</v>
      </c>
      <c r="K815" t="s">
        <v>21</v>
      </c>
      <c r="L815" t="s">
        <v>9281</v>
      </c>
      <c r="M815" t="s">
        <v>9210</v>
      </c>
      <c r="O815">
        <v>24</v>
      </c>
      <c r="P815" t="s">
        <v>9226</v>
      </c>
      <c r="Q815">
        <v>28</v>
      </c>
      <c r="R815">
        <v>20</v>
      </c>
      <c r="S815" t="s">
        <v>9256</v>
      </c>
      <c r="T815" t="s">
        <v>9264</v>
      </c>
      <c r="U815" t="s">
        <v>9282</v>
      </c>
      <c r="V815" t="str" cm="1">
        <f t="array" ref="V815">_xlfn.IFS(Hospital_Emergency_Room_Data[[#This Row],[Day]]&lt;=10,"Start(1-10)",Hospital_Emergency_Room_Data[[#This Row],[Day]]&lt;=20,"Middle(11-20)",Hospital_Emergency_Room_Data[[#This Row],[Day]]&gt;20,"End(21-30)")</f>
        <v>End(21-30)</v>
      </c>
    </row>
    <row r="816" spans="1:22">
      <c r="A816">
        <v>630217470</v>
      </c>
      <c r="B816" t="s">
        <v>837</v>
      </c>
      <c r="C816" s="1">
        <v>45088</v>
      </c>
      <c r="D816" t="str">
        <f>TEXT(Hospital_Emergency_Room_Data[[#This Row],[Patient Admission Date]],"mmm")</f>
        <v>Jun</v>
      </c>
      <c r="E816">
        <f>YEAR(Hospital_Emergency_Room_Data[[#This Row],[Patient Admission Date]])</f>
        <v>2023</v>
      </c>
      <c r="F816" s="2">
        <v>0.25694444444444442</v>
      </c>
      <c r="G816" s="8" t="str">
        <f>TEXT(Hospital_Emergency_Room_Data[[#This Row],[Patient Admission Date]],"dddd")</f>
        <v>Sunday</v>
      </c>
      <c r="H816" t="s">
        <v>9208</v>
      </c>
      <c r="I816">
        <v>37</v>
      </c>
      <c r="J816" s="5" t="s">
        <v>9223</v>
      </c>
      <c r="K816" t="s">
        <v>32</v>
      </c>
      <c r="L816" t="s">
        <v>9281</v>
      </c>
      <c r="M816" t="s">
        <v>9209</v>
      </c>
      <c r="O816">
        <v>36</v>
      </c>
      <c r="P816" t="s">
        <v>9225</v>
      </c>
      <c r="Q816">
        <v>11</v>
      </c>
      <c r="R816">
        <v>6</v>
      </c>
      <c r="S816" t="s">
        <v>9255</v>
      </c>
      <c r="T816" t="s">
        <v>9265</v>
      </c>
      <c r="U816" t="s">
        <v>9300</v>
      </c>
      <c r="V816" t="str" cm="1">
        <f t="array" ref="V816">_xlfn.IFS(Hospital_Emergency_Room_Data[[#This Row],[Day]]&lt;=10,"Start(1-10)",Hospital_Emergency_Room_Data[[#This Row],[Day]]&lt;=20,"Middle(11-20)",Hospital_Emergency_Room_Data[[#This Row],[Day]]&gt;20,"End(21-30)")</f>
        <v>Middle(11-20)</v>
      </c>
    </row>
    <row r="817" spans="1:22">
      <c r="A817">
        <v>673509490</v>
      </c>
      <c r="B817" t="s">
        <v>838</v>
      </c>
      <c r="C817" s="1">
        <v>45447</v>
      </c>
      <c r="D817" t="str">
        <f>TEXT(Hospital_Emergency_Room_Data[[#This Row],[Patient Admission Date]],"mmm")</f>
        <v>Jun</v>
      </c>
      <c r="E817">
        <f>YEAR(Hospital_Emergency_Room_Data[[#This Row],[Patient Admission Date]])</f>
        <v>2024</v>
      </c>
      <c r="F817" s="2">
        <v>0.13680555555555557</v>
      </c>
      <c r="G817" s="8" t="str">
        <f>TEXT(Hospital_Emergency_Room_Data[[#This Row],[Patient Admission Date]],"dddd")</f>
        <v>Tuesday</v>
      </c>
      <c r="H817" t="s">
        <v>41</v>
      </c>
      <c r="I817">
        <v>13</v>
      </c>
      <c r="J817" s="5" t="s">
        <v>9221</v>
      </c>
      <c r="K817" t="s">
        <v>18</v>
      </c>
      <c r="L817" t="s">
        <v>16</v>
      </c>
      <c r="M817" t="s">
        <v>9210</v>
      </c>
      <c r="O817">
        <v>28</v>
      </c>
      <c r="P817" t="s">
        <v>9226</v>
      </c>
      <c r="Q817">
        <v>4</v>
      </c>
      <c r="R817">
        <v>3</v>
      </c>
      <c r="S817" t="s">
        <v>9258</v>
      </c>
      <c r="T817" t="s">
        <v>9263</v>
      </c>
      <c r="U817" t="s">
        <v>9282</v>
      </c>
      <c r="V817" t="str" cm="1">
        <f t="array" ref="V817">_xlfn.IFS(Hospital_Emergency_Room_Data[[#This Row],[Day]]&lt;=10,"Start(1-10)",Hospital_Emergency_Room_Data[[#This Row],[Day]]&lt;=20,"Middle(11-20)",Hospital_Emergency_Room_Data[[#This Row],[Day]]&gt;20,"End(21-30)")</f>
        <v>Start(1-10)</v>
      </c>
    </row>
    <row r="818" spans="1:22">
      <c r="A818">
        <v>740096067</v>
      </c>
      <c r="B818" t="s">
        <v>839</v>
      </c>
      <c r="C818" s="1">
        <v>45561</v>
      </c>
      <c r="D818" t="str">
        <f>TEXT(Hospital_Emergency_Room_Data[[#This Row],[Patient Admission Date]],"mmm")</f>
        <v>Sep</v>
      </c>
      <c r="E818">
        <f>YEAR(Hospital_Emergency_Room_Data[[#This Row],[Patient Admission Date]])</f>
        <v>2024</v>
      </c>
      <c r="F818" s="2">
        <v>0.24097222222222223</v>
      </c>
      <c r="G818" s="8" t="str">
        <f>TEXT(Hospital_Emergency_Room_Data[[#This Row],[Patient Admission Date]],"dddd")</f>
        <v>Thursday</v>
      </c>
      <c r="H818" t="s">
        <v>41</v>
      </c>
      <c r="I818">
        <v>79</v>
      </c>
      <c r="J818" s="5" t="s">
        <v>9222</v>
      </c>
      <c r="K818" t="s">
        <v>18</v>
      </c>
      <c r="L818" t="s">
        <v>9281</v>
      </c>
      <c r="M818" t="s">
        <v>9210</v>
      </c>
      <c r="O818">
        <v>49</v>
      </c>
      <c r="P818" t="s">
        <v>9225</v>
      </c>
      <c r="Q818">
        <v>26</v>
      </c>
      <c r="R818">
        <v>5</v>
      </c>
      <c r="S818" t="s">
        <v>9258</v>
      </c>
      <c r="T818" t="s">
        <v>9264</v>
      </c>
      <c r="U818" t="s">
        <v>9283</v>
      </c>
      <c r="V818" t="str" cm="1">
        <f t="array" ref="V818">_xlfn.IFS(Hospital_Emergency_Room_Data[[#This Row],[Day]]&lt;=10,"Start(1-10)",Hospital_Emergency_Room_Data[[#This Row],[Day]]&lt;=20,"Middle(11-20)",Hospital_Emergency_Room_Data[[#This Row],[Day]]&gt;20,"End(21-30)")</f>
        <v>End(21-30)</v>
      </c>
    </row>
    <row r="819" spans="1:22">
      <c r="A819">
        <v>888266668</v>
      </c>
      <c r="B819" t="s">
        <v>840</v>
      </c>
      <c r="C819" s="1">
        <v>45055</v>
      </c>
      <c r="D819" t="str">
        <f>TEXT(Hospital_Emergency_Room_Data[[#This Row],[Patient Admission Date]],"mmm")</f>
        <v>May</v>
      </c>
      <c r="E819">
        <f>YEAR(Hospital_Emergency_Room_Data[[#This Row],[Patient Admission Date]])</f>
        <v>2023</v>
      </c>
      <c r="F819" s="2">
        <v>0.65972222222222221</v>
      </c>
      <c r="G819" s="8" t="str">
        <f>TEXT(Hospital_Emergency_Room_Data[[#This Row],[Patient Admission Date]],"dddd")</f>
        <v>Tuesday</v>
      </c>
      <c r="H819" t="s">
        <v>9208</v>
      </c>
      <c r="I819">
        <v>67</v>
      </c>
      <c r="J819" s="5" t="s">
        <v>9217</v>
      </c>
      <c r="K819" t="s">
        <v>21</v>
      </c>
      <c r="L819" t="s">
        <v>9281</v>
      </c>
      <c r="M819" t="s">
        <v>9209</v>
      </c>
      <c r="N819">
        <v>5</v>
      </c>
      <c r="O819">
        <v>48</v>
      </c>
      <c r="P819" t="s">
        <v>9225</v>
      </c>
      <c r="Q819">
        <v>9</v>
      </c>
      <c r="R819">
        <v>15</v>
      </c>
      <c r="S819" t="s">
        <v>9257</v>
      </c>
      <c r="T819" t="s">
        <v>9265</v>
      </c>
      <c r="U819" t="s">
        <v>9283</v>
      </c>
      <c r="V819" t="str" cm="1">
        <f t="array" ref="V819">_xlfn.IFS(Hospital_Emergency_Room_Data[[#This Row],[Day]]&lt;=10,"Start(1-10)",Hospital_Emergency_Room_Data[[#This Row],[Day]]&lt;=20,"Middle(11-20)",Hospital_Emergency_Room_Data[[#This Row],[Day]]&gt;20,"End(21-30)")</f>
        <v>Start(1-10)</v>
      </c>
    </row>
    <row r="820" spans="1:22">
      <c r="A820">
        <v>389235284</v>
      </c>
      <c r="B820" t="s">
        <v>841</v>
      </c>
      <c r="C820" s="1">
        <v>45223</v>
      </c>
      <c r="D820" t="str">
        <f>TEXT(Hospital_Emergency_Room_Data[[#This Row],[Patient Admission Date]],"mmm")</f>
        <v>Oct</v>
      </c>
      <c r="E820">
        <f>YEAR(Hospital_Emergency_Room_Data[[#This Row],[Patient Admission Date]])</f>
        <v>2023</v>
      </c>
      <c r="F820" s="2">
        <v>0.8</v>
      </c>
      <c r="G820" s="8" t="str">
        <f>TEXT(Hospital_Emergency_Room_Data[[#This Row],[Patient Admission Date]],"dddd")</f>
        <v>Tuesday</v>
      </c>
      <c r="H820" t="s">
        <v>41</v>
      </c>
      <c r="I820">
        <v>25</v>
      </c>
      <c r="J820" s="5" t="s">
        <v>9220</v>
      </c>
      <c r="K820" t="s">
        <v>8</v>
      </c>
      <c r="L820" t="s">
        <v>9281</v>
      </c>
      <c r="M820" t="s">
        <v>9209</v>
      </c>
      <c r="O820">
        <v>12</v>
      </c>
      <c r="P820" t="s">
        <v>9226</v>
      </c>
      <c r="Q820">
        <v>24</v>
      </c>
      <c r="R820">
        <v>19</v>
      </c>
      <c r="S820" t="s">
        <v>9256</v>
      </c>
      <c r="T820" t="s">
        <v>9264</v>
      </c>
      <c r="U820" t="s">
        <v>9282</v>
      </c>
      <c r="V820" t="str" cm="1">
        <f t="array" ref="V820">_xlfn.IFS(Hospital_Emergency_Room_Data[[#This Row],[Day]]&lt;=10,"Start(1-10)",Hospital_Emergency_Room_Data[[#This Row],[Day]]&lt;=20,"Middle(11-20)",Hospital_Emergency_Room_Data[[#This Row],[Day]]&gt;20,"End(21-30)")</f>
        <v>End(21-30)</v>
      </c>
    </row>
    <row r="821" spans="1:22">
      <c r="A821">
        <v>300024857</v>
      </c>
      <c r="B821" t="s">
        <v>842</v>
      </c>
      <c r="C821" s="1">
        <v>45536</v>
      </c>
      <c r="D821" t="str">
        <f>TEXT(Hospital_Emergency_Room_Data[[#This Row],[Patient Admission Date]],"mmm")</f>
        <v>Sep</v>
      </c>
      <c r="E821">
        <f>YEAR(Hospital_Emergency_Room_Data[[#This Row],[Patient Admission Date]])</f>
        <v>2024</v>
      </c>
      <c r="F821" s="2">
        <v>0.57222222222222219</v>
      </c>
      <c r="G821" s="8" t="str">
        <f>TEXT(Hospital_Emergency_Room_Data[[#This Row],[Patient Admission Date]],"dddd")</f>
        <v>Sunday</v>
      </c>
      <c r="H821" t="s">
        <v>41</v>
      </c>
      <c r="I821">
        <v>52</v>
      </c>
      <c r="J821" s="5" t="s">
        <v>9219</v>
      </c>
      <c r="K821" t="s">
        <v>8</v>
      </c>
      <c r="L821" t="s">
        <v>9281</v>
      </c>
      <c r="M821" t="s">
        <v>9209</v>
      </c>
      <c r="O821">
        <v>26</v>
      </c>
      <c r="P821" t="s">
        <v>9226</v>
      </c>
      <c r="Q821">
        <v>1</v>
      </c>
      <c r="R821">
        <v>13</v>
      </c>
      <c r="S821" t="s">
        <v>9257</v>
      </c>
      <c r="T821" t="s">
        <v>9263</v>
      </c>
      <c r="U821" t="s">
        <v>9282</v>
      </c>
      <c r="V821" t="str" cm="1">
        <f t="array" ref="V821">_xlfn.IFS(Hospital_Emergency_Room_Data[[#This Row],[Day]]&lt;=10,"Start(1-10)",Hospital_Emergency_Room_Data[[#This Row],[Day]]&lt;=20,"Middle(11-20)",Hospital_Emergency_Room_Data[[#This Row],[Day]]&gt;20,"End(21-30)")</f>
        <v>Start(1-10)</v>
      </c>
    </row>
    <row r="822" spans="1:22">
      <c r="A822">
        <v>380493383</v>
      </c>
      <c r="B822" t="s">
        <v>843</v>
      </c>
      <c r="C822" s="1">
        <v>45219</v>
      </c>
      <c r="D822" t="str">
        <f>TEXT(Hospital_Emergency_Room_Data[[#This Row],[Patient Admission Date]],"mmm")</f>
        <v>Oct</v>
      </c>
      <c r="E822">
        <f>YEAR(Hospital_Emergency_Room_Data[[#This Row],[Patient Admission Date]])</f>
        <v>2023</v>
      </c>
      <c r="F822" s="2">
        <v>0.5444444444444444</v>
      </c>
      <c r="G822" s="8" t="str">
        <f>TEXT(Hospital_Emergency_Room_Data[[#This Row],[Patient Admission Date]],"dddd")</f>
        <v>Friday</v>
      </c>
      <c r="H822" t="s">
        <v>9208</v>
      </c>
      <c r="I822">
        <v>15</v>
      </c>
      <c r="J822" s="5" t="s">
        <v>9220</v>
      </c>
      <c r="K822" t="s">
        <v>21</v>
      </c>
      <c r="L822" t="s">
        <v>9281</v>
      </c>
      <c r="M822" t="s">
        <v>9209</v>
      </c>
      <c r="N822">
        <v>0</v>
      </c>
      <c r="O822">
        <v>56</v>
      </c>
      <c r="P822" t="s">
        <v>9225</v>
      </c>
      <c r="Q822">
        <v>20</v>
      </c>
      <c r="R822">
        <v>13</v>
      </c>
      <c r="S822" t="s">
        <v>9257</v>
      </c>
      <c r="T822" t="s">
        <v>9262</v>
      </c>
      <c r="U822" t="s">
        <v>9283</v>
      </c>
      <c r="V822" t="str" cm="1">
        <f t="array" ref="V822">_xlfn.IFS(Hospital_Emergency_Room_Data[[#This Row],[Day]]&lt;=10,"Start(1-10)",Hospital_Emergency_Room_Data[[#This Row],[Day]]&lt;=20,"Middle(11-20)",Hospital_Emergency_Room_Data[[#This Row],[Day]]&gt;20,"End(21-30)")</f>
        <v>Middle(11-20)</v>
      </c>
    </row>
    <row r="823" spans="1:22">
      <c r="A823">
        <v>355730319</v>
      </c>
      <c r="B823" t="s">
        <v>844</v>
      </c>
      <c r="C823" s="1">
        <v>45433</v>
      </c>
      <c r="D823" t="str">
        <f>TEXT(Hospital_Emergency_Room_Data[[#This Row],[Patient Admission Date]],"mmm")</f>
        <v>May</v>
      </c>
      <c r="E823">
        <f>YEAR(Hospital_Emergency_Room_Data[[#This Row],[Patient Admission Date]])</f>
        <v>2024</v>
      </c>
      <c r="F823" s="2">
        <v>0.24791666666666667</v>
      </c>
      <c r="G823" s="8" t="str">
        <f>TEXT(Hospital_Emergency_Room_Data[[#This Row],[Patient Admission Date]],"dddd")</f>
        <v>Tuesday</v>
      </c>
      <c r="H823" t="s">
        <v>41</v>
      </c>
      <c r="I823">
        <v>58</v>
      </c>
      <c r="J823" s="5" t="s">
        <v>9219</v>
      </c>
      <c r="K823" t="s">
        <v>12</v>
      </c>
      <c r="L823" t="s">
        <v>9281</v>
      </c>
      <c r="M823" t="s">
        <v>9209</v>
      </c>
      <c r="O823">
        <v>17</v>
      </c>
      <c r="P823" t="s">
        <v>9226</v>
      </c>
      <c r="Q823">
        <v>21</v>
      </c>
      <c r="R823">
        <v>5</v>
      </c>
      <c r="S823" t="s">
        <v>9258</v>
      </c>
      <c r="T823" t="s">
        <v>9262</v>
      </c>
      <c r="U823" t="s">
        <v>9282</v>
      </c>
      <c r="V823" t="str" cm="1">
        <f t="array" ref="V823">_xlfn.IFS(Hospital_Emergency_Room_Data[[#This Row],[Day]]&lt;=10,"Start(1-10)",Hospital_Emergency_Room_Data[[#This Row],[Day]]&lt;=20,"Middle(11-20)",Hospital_Emergency_Room_Data[[#This Row],[Day]]&gt;20,"End(21-30)")</f>
        <v>End(21-30)</v>
      </c>
    </row>
    <row r="824" spans="1:22">
      <c r="A824">
        <v>417962766</v>
      </c>
      <c r="B824" t="s">
        <v>845</v>
      </c>
      <c r="C824" s="1">
        <v>45030</v>
      </c>
      <c r="D824" t="str">
        <f>TEXT(Hospital_Emergency_Room_Data[[#This Row],[Patient Admission Date]],"mmm")</f>
        <v>Apr</v>
      </c>
      <c r="E824">
        <f>YEAR(Hospital_Emergency_Room_Data[[#This Row],[Patient Admission Date]])</f>
        <v>2023</v>
      </c>
      <c r="F824" s="2">
        <v>0.66111111111111109</v>
      </c>
      <c r="G824" s="8" t="str">
        <f>TEXT(Hospital_Emergency_Room_Data[[#This Row],[Patient Admission Date]],"dddd")</f>
        <v>Friday</v>
      </c>
      <c r="H824" t="s">
        <v>41</v>
      </c>
      <c r="I824">
        <v>22</v>
      </c>
      <c r="J824" s="5" t="s">
        <v>9220</v>
      </c>
      <c r="K824" t="s">
        <v>18</v>
      </c>
      <c r="L824" t="s">
        <v>9281</v>
      </c>
      <c r="M824" t="s">
        <v>9209</v>
      </c>
      <c r="N824">
        <v>4</v>
      </c>
      <c r="O824">
        <v>20</v>
      </c>
      <c r="P824" t="s">
        <v>9226</v>
      </c>
      <c r="Q824">
        <v>14</v>
      </c>
      <c r="R824">
        <v>15</v>
      </c>
      <c r="S824" t="s">
        <v>9257</v>
      </c>
      <c r="T824" t="s">
        <v>9265</v>
      </c>
      <c r="U824" t="s">
        <v>9282</v>
      </c>
      <c r="V824" t="str" cm="1">
        <f t="array" ref="V824">_xlfn.IFS(Hospital_Emergency_Room_Data[[#This Row],[Day]]&lt;=10,"Start(1-10)",Hospital_Emergency_Room_Data[[#This Row],[Day]]&lt;=20,"Middle(11-20)",Hospital_Emergency_Room_Data[[#This Row],[Day]]&gt;20,"End(21-30)")</f>
        <v>Middle(11-20)</v>
      </c>
    </row>
    <row r="825" spans="1:22">
      <c r="A825">
        <v>676904688</v>
      </c>
      <c r="B825" t="s">
        <v>846</v>
      </c>
      <c r="C825" s="1">
        <v>45547</v>
      </c>
      <c r="D825" t="str">
        <f>TEXT(Hospital_Emergency_Room_Data[[#This Row],[Patient Admission Date]],"mmm")</f>
        <v>Sep</v>
      </c>
      <c r="E825">
        <f>YEAR(Hospital_Emergency_Room_Data[[#This Row],[Patient Admission Date]])</f>
        <v>2024</v>
      </c>
      <c r="F825" s="2">
        <v>0.72083333333333333</v>
      </c>
      <c r="G825" s="8" t="str">
        <f>TEXT(Hospital_Emergency_Room_Data[[#This Row],[Patient Admission Date]],"dddd")</f>
        <v>Thursday</v>
      </c>
      <c r="H825" t="s">
        <v>41</v>
      </c>
      <c r="I825">
        <v>29</v>
      </c>
      <c r="J825" s="5" t="s">
        <v>9220</v>
      </c>
      <c r="K825" t="s">
        <v>29</v>
      </c>
      <c r="L825" t="s">
        <v>9281</v>
      </c>
      <c r="M825" t="s">
        <v>9209</v>
      </c>
      <c r="O825">
        <v>18</v>
      </c>
      <c r="P825" t="s">
        <v>9226</v>
      </c>
      <c r="Q825">
        <v>12</v>
      </c>
      <c r="R825">
        <v>17</v>
      </c>
      <c r="S825" t="s">
        <v>9257</v>
      </c>
      <c r="T825" t="s">
        <v>9265</v>
      </c>
      <c r="U825" t="s">
        <v>9282</v>
      </c>
      <c r="V825" t="str" cm="1">
        <f t="array" ref="V825">_xlfn.IFS(Hospital_Emergency_Room_Data[[#This Row],[Day]]&lt;=10,"Start(1-10)",Hospital_Emergency_Room_Data[[#This Row],[Day]]&lt;=20,"Middle(11-20)",Hospital_Emergency_Room_Data[[#This Row],[Day]]&gt;20,"End(21-30)")</f>
        <v>Middle(11-20)</v>
      </c>
    </row>
    <row r="826" spans="1:22">
      <c r="A826">
        <v>245887683</v>
      </c>
      <c r="B826" t="s">
        <v>847</v>
      </c>
      <c r="C826" s="1">
        <v>45409</v>
      </c>
      <c r="D826" t="str">
        <f>TEXT(Hospital_Emergency_Room_Data[[#This Row],[Patient Admission Date]],"mmm")</f>
        <v>Apr</v>
      </c>
      <c r="E826">
        <f>YEAR(Hospital_Emergency_Room_Data[[#This Row],[Patient Admission Date]])</f>
        <v>2024</v>
      </c>
      <c r="F826" s="2">
        <v>0.99236111111111114</v>
      </c>
      <c r="G826" s="8" t="str">
        <f>TEXT(Hospital_Emergency_Room_Data[[#This Row],[Patient Admission Date]],"dddd")</f>
        <v>Saturday</v>
      </c>
      <c r="H826" t="s">
        <v>41</v>
      </c>
      <c r="I826">
        <v>25</v>
      </c>
      <c r="J826" s="5" t="s">
        <v>9220</v>
      </c>
      <c r="K826" t="s">
        <v>32</v>
      </c>
      <c r="L826" t="s">
        <v>9281</v>
      </c>
      <c r="M826" t="s">
        <v>9209</v>
      </c>
      <c r="O826">
        <v>53</v>
      </c>
      <c r="P826" t="s">
        <v>9225</v>
      </c>
      <c r="Q826">
        <v>27</v>
      </c>
      <c r="R826">
        <v>23</v>
      </c>
      <c r="S826" t="s">
        <v>9256</v>
      </c>
      <c r="T826" t="s">
        <v>9264</v>
      </c>
      <c r="U826" t="s">
        <v>9283</v>
      </c>
      <c r="V826" t="str" cm="1">
        <f t="array" ref="V826">_xlfn.IFS(Hospital_Emergency_Room_Data[[#This Row],[Day]]&lt;=10,"Start(1-10)",Hospital_Emergency_Room_Data[[#This Row],[Day]]&lt;=20,"Middle(11-20)",Hospital_Emergency_Room_Data[[#This Row],[Day]]&gt;20,"End(21-30)")</f>
        <v>End(21-30)</v>
      </c>
    </row>
    <row r="827" spans="1:22">
      <c r="A827">
        <v>230369342</v>
      </c>
      <c r="B827" t="s">
        <v>848</v>
      </c>
      <c r="C827" s="1">
        <v>45276</v>
      </c>
      <c r="D827" t="str">
        <f>TEXT(Hospital_Emergency_Room_Data[[#This Row],[Patient Admission Date]],"mmm")</f>
        <v>Dec</v>
      </c>
      <c r="E827">
        <f>YEAR(Hospital_Emergency_Room_Data[[#This Row],[Patient Admission Date]])</f>
        <v>2023</v>
      </c>
      <c r="F827" s="2">
        <v>0.47222222222222221</v>
      </c>
      <c r="G827" s="8" t="str">
        <f>TEXT(Hospital_Emergency_Room_Data[[#This Row],[Patient Admission Date]],"dddd")</f>
        <v>Saturday</v>
      </c>
      <c r="H827" t="s">
        <v>9208</v>
      </c>
      <c r="I827">
        <v>46</v>
      </c>
      <c r="J827" s="5" t="s">
        <v>9219</v>
      </c>
      <c r="K827" t="s">
        <v>8</v>
      </c>
      <c r="L827" t="s">
        <v>9281</v>
      </c>
      <c r="M827" t="s">
        <v>9210</v>
      </c>
      <c r="O827">
        <v>28</v>
      </c>
      <c r="P827" t="s">
        <v>9226</v>
      </c>
      <c r="Q827">
        <v>16</v>
      </c>
      <c r="R827">
        <v>11</v>
      </c>
      <c r="S827" t="s">
        <v>9255</v>
      </c>
      <c r="T827" t="s">
        <v>9262</v>
      </c>
      <c r="U827" t="s">
        <v>9282</v>
      </c>
      <c r="V827" t="str" cm="1">
        <f t="array" ref="V827">_xlfn.IFS(Hospital_Emergency_Room_Data[[#This Row],[Day]]&lt;=10,"Start(1-10)",Hospital_Emergency_Room_Data[[#This Row],[Day]]&lt;=20,"Middle(11-20)",Hospital_Emergency_Room_Data[[#This Row],[Day]]&gt;20,"End(21-30)")</f>
        <v>Middle(11-20)</v>
      </c>
    </row>
    <row r="828" spans="1:22">
      <c r="A828">
        <v>878032218</v>
      </c>
      <c r="B828" t="s">
        <v>849</v>
      </c>
      <c r="C828" s="1">
        <v>45154</v>
      </c>
      <c r="D828" t="str">
        <f>TEXT(Hospital_Emergency_Room_Data[[#This Row],[Patient Admission Date]],"mmm")</f>
        <v>Aug</v>
      </c>
      <c r="E828">
        <f>YEAR(Hospital_Emergency_Room_Data[[#This Row],[Patient Admission Date]])</f>
        <v>2023</v>
      </c>
      <c r="F828" s="2">
        <v>0.90694444444444444</v>
      </c>
      <c r="G828" s="8" t="str">
        <f>TEXT(Hospital_Emergency_Room_Data[[#This Row],[Patient Admission Date]],"dddd")</f>
        <v>Wednesday</v>
      </c>
      <c r="H828" t="s">
        <v>41</v>
      </c>
      <c r="I828">
        <v>3</v>
      </c>
      <c r="J828" s="5" t="s">
        <v>9218</v>
      </c>
      <c r="K828" t="s">
        <v>8</v>
      </c>
      <c r="L828" t="s">
        <v>9281</v>
      </c>
      <c r="M828" t="s">
        <v>9209</v>
      </c>
      <c r="N828">
        <v>3</v>
      </c>
      <c r="O828">
        <v>52</v>
      </c>
      <c r="P828" t="s">
        <v>9225</v>
      </c>
      <c r="Q828">
        <v>16</v>
      </c>
      <c r="R828">
        <v>21</v>
      </c>
      <c r="S828" t="s">
        <v>9256</v>
      </c>
      <c r="T828" t="s">
        <v>9262</v>
      </c>
      <c r="U828" t="s">
        <v>9283</v>
      </c>
      <c r="V828" t="str" cm="1">
        <f t="array" ref="V828">_xlfn.IFS(Hospital_Emergency_Room_Data[[#This Row],[Day]]&lt;=10,"Start(1-10)",Hospital_Emergency_Room_Data[[#This Row],[Day]]&lt;=20,"Middle(11-20)",Hospital_Emergency_Room_Data[[#This Row],[Day]]&gt;20,"End(21-30)")</f>
        <v>Middle(11-20)</v>
      </c>
    </row>
    <row r="829" spans="1:22">
      <c r="A829">
        <v>685549380</v>
      </c>
      <c r="B829" t="s">
        <v>850</v>
      </c>
      <c r="C829" s="1">
        <v>45076</v>
      </c>
      <c r="D829" t="str">
        <f>TEXT(Hospital_Emergency_Room_Data[[#This Row],[Patient Admission Date]],"mmm")</f>
        <v>May</v>
      </c>
      <c r="E829">
        <f>YEAR(Hospital_Emergency_Room_Data[[#This Row],[Patient Admission Date]])</f>
        <v>2023</v>
      </c>
      <c r="F829" s="2">
        <v>0.14166666666666666</v>
      </c>
      <c r="G829" s="8" t="str">
        <f>TEXT(Hospital_Emergency_Room_Data[[#This Row],[Patient Admission Date]],"dddd")</f>
        <v>Tuesday</v>
      </c>
      <c r="H829" t="s">
        <v>41</v>
      </c>
      <c r="I829">
        <v>45</v>
      </c>
      <c r="J829" s="5" t="s">
        <v>9219</v>
      </c>
      <c r="K829" t="s">
        <v>32</v>
      </c>
      <c r="L829" t="s">
        <v>9281</v>
      </c>
      <c r="M829" t="s">
        <v>9210</v>
      </c>
      <c r="O829">
        <v>52</v>
      </c>
      <c r="P829" t="s">
        <v>9225</v>
      </c>
      <c r="Q829">
        <v>30</v>
      </c>
      <c r="R829">
        <v>3</v>
      </c>
      <c r="S829" t="s">
        <v>9258</v>
      </c>
      <c r="T829" t="s">
        <v>9264</v>
      </c>
      <c r="U829" t="s">
        <v>9283</v>
      </c>
      <c r="V829" t="str" cm="1">
        <f t="array" ref="V829">_xlfn.IFS(Hospital_Emergency_Room_Data[[#This Row],[Day]]&lt;=10,"Start(1-10)",Hospital_Emergency_Room_Data[[#This Row],[Day]]&lt;=20,"Middle(11-20)",Hospital_Emergency_Room_Data[[#This Row],[Day]]&gt;20,"End(21-30)")</f>
        <v>End(21-30)</v>
      </c>
    </row>
    <row r="830" spans="1:22">
      <c r="A830">
        <v>188232789</v>
      </c>
      <c r="B830" t="s">
        <v>851</v>
      </c>
      <c r="C830" s="1">
        <v>45080</v>
      </c>
      <c r="D830" t="str">
        <f>TEXT(Hospital_Emergency_Room_Data[[#This Row],[Patient Admission Date]],"mmm")</f>
        <v>Jun</v>
      </c>
      <c r="E830">
        <f>YEAR(Hospital_Emergency_Room_Data[[#This Row],[Patient Admission Date]])</f>
        <v>2023</v>
      </c>
      <c r="F830" s="2">
        <v>0.31111111111111112</v>
      </c>
      <c r="G830" s="8" t="str">
        <f>TEXT(Hospital_Emergency_Room_Data[[#This Row],[Patient Admission Date]],"dddd")</f>
        <v>Saturday</v>
      </c>
      <c r="H830" t="s">
        <v>9208</v>
      </c>
      <c r="I830">
        <v>28</v>
      </c>
      <c r="J830" s="5" t="s">
        <v>9220</v>
      </c>
      <c r="K830" t="s">
        <v>32</v>
      </c>
      <c r="L830" t="s">
        <v>16</v>
      </c>
      <c r="M830" t="s">
        <v>9210</v>
      </c>
      <c r="O830">
        <v>37</v>
      </c>
      <c r="P830" t="s">
        <v>9225</v>
      </c>
      <c r="Q830">
        <v>3</v>
      </c>
      <c r="R830">
        <v>7</v>
      </c>
      <c r="S830" t="s">
        <v>9255</v>
      </c>
      <c r="T830" t="s">
        <v>9263</v>
      </c>
      <c r="U830" t="s">
        <v>9300</v>
      </c>
      <c r="V830" t="str" cm="1">
        <f t="array" ref="V830">_xlfn.IFS(Hospital_Emergency_Room_Data[[#This Row],[Day]]&lt;=10,"Start(1-10)",Hospital_Emergency_Room_Data[[#This Row],[Day]]&lt;=20,"Middle(11-20)",Hospital_Emergency_Room_Data[[#This Row],[Day]]&gt;20,"End(21-30)")</f>
        <v>Start(1-10)</v>
      </c>
    </row>
    <row r="831" spans="1:22">
      <c r="A831">
        <v>797543108</v>
      </c>
      <c r="B831" t="s">
        <v>852</v>
      </c>
      <c r="C831" s="1">
        <v>45158</v>
      </c>
      <c r="D831" t="str">
        <f>TEXT(Hospital_Emergency_Room_Data[[#This Row],[Patient Admission Date]],"mmm")</f>
        <v>Aug</v>
      </c>
      <c r="E831">
        <f>YEAR(Hospital_Emergency_Room_Data[[#This Row],[Patient Admission Date]])</f>
        <v>2023</v>
      </c>
      <c r="F831" s="2">
        <v>0.48888888888888887</v>
      </c>
      <c r="G831" s="8" t="str">
        <f>TEXT(Hospital_Emergency_Room_Data[[#This Row],[Patient Admission Date]],"dddd")</f>
        <v>Sunday</v>
      </c>
      <c r="H831" t="s">
        <v>9208</v>
      </c>
      <c r="I831">
        <v>3</v>
      </c>
      <c r="J831" s="5" t="s">
        <v>9218</v>
      </c>
      <c r="K831" t="s">
        <v>10</v>
      </c>
      <c r="L831" t="s">
        <v>9281</v>
      </c>
      <c r="M831" t="s">
        <v>9209</v>
      </c>
      <c r="N831">
        <v>10</v>
      </c>
      <c r="O831">
        <v>40</v>
      </c>
      <c r="P831" t="s">
        <v>9225</v>
      </c>
      <c r="Q831">
        <v>20</v>
      </c>
      <c r="R831">
        <v>11</v>
      </c>
      <c r="S831" t="s">
        <v>9255</v>
      </c>
      <c r="T831" t="s">
        <v>9262</v>
      </c>
      <c r="U831" t="s">
        <v>9300</v>
      </c>
      <c r="V831" t="str" cm="1">
        <f t="array" ref="V831">_xlfn.IFS(Hospital_Emergency_Room_Data[[#This Row],[Day]]&lt;=10,"Start(1-10)",Hospital_Emergency_Room_Data[[#This Row],[Day]]&lt;=20,"Middle(11-20)",Hospital_Emergency_Room_Data[[#This Row],[Day]]&gt;20,"End(21-30)")</f>
        <v>Middle(11-20)</v>
      </c>
    </row>
    <row r="832" spans="1:22">
      <c r="A832">
        <v>136976005</v>
      </c>
      <c r="B832" t="s">
        <v>853</v>
      </c>
      <c r="C832" s="1">
        <v>45111</v>
      </c>
      <c r="D832" t="str">
        <f>TEXT(Hospital_Emergency_Room_Data[[#This Row],[Patient Admission Date]],"mmm")</f>
        <v>Jul</v>
      </c>
      <c r="E832">
        <f>YEAR(Hospital_Emergency_Room_Data[[#This Row],[Patient Admission Date]])</f>
        <v>2023</v>
      </c>
      <c r="F832" s="2">
        <v>0.65486111111111112</v>
      </c>
      <c r="G832" s="8" t="str">
        <f>TEXT(Hospital_Emergency_Room_Data[[#This Row],[Patient Admission Date]],"dddd")</f>
        <v>Tuesday</v>
      </c>
      <c r="H832" t="s">
        <v>9208</v>
      </c>
      <c r="I832">
        <v>64</v>
      </c>
      <c r="J832" s="5" t="s">
        <v>9217</v>
      </c>
      <c r="K832" t="s">
        <v>12</v>
      </c>
      <c r="L832" t="s">
        <v>13</v>
      </c>
      <c r="M832" t="s">
        <v>9209</v>
      </c>
      <c r="O832">
        <v>28</v>
      </c>
      <c r="P832" t="s">
        <v>9226</v>
      </c>
      <c r="Q832">
        <v>4</v>
      </c>
      <c r="R832">
        <v>15</v>
      </c>
      <c r="S832" t="s">
        <v>9257</v>
      </c>
      <c r="T832" t="s">
        <v>9263</v>
      </c>
      <c r="U832" t="s">
        <v>9282</v>
      </c>
      <c r="V832" t="str" cm="1">
        <f t="array" ref="V832">_xlfn.IFS(Hospital_Emergency_Room_Data[[#This Row],[Day]]&lt;=10,"Start(1-10)",Hospital_Emergency_Room_Data[[#This Row],[Day]]&lt;=20,"Middle(11-20)",Hospital_Emergency_Room_Data[[#This Row],[Day]]&gt;20,"End(21-30)")</f>
        <v>Start(1-10)</v>
      </c>
    </row>
    <row r="833" spans="1:22">
      <c r="A833">
        <v>557772197</v>
      </c>
      <c r="B833" t="s">
        <v>854</v>
      </c>
      <c r="C833" s="1">
        <v>45540</v>
      </c>
      <c r="D833" t="str">
        <f>TEXT(Hospital_Emergency_Room_Data[[#This Row],[Patient Admission Date]],"mmm")</f>
        <v>Sep</v>
      </c>
      <c r="E833">
        <f>YEAR(Hospital_Emergency_Room_Data[[#This Row],[Patient Admission Date]])</f>
        <v>2024</v>
      </c>
      <c r="F833" s="2">
        <v>0.7944444444444444</v>
      </c>
      <c r="G833" s="8" t="str">
        <f>TEXT(Hospital_Emergency_Room_Data[[#This Row],[Patient Admission Date]],"dddd")</f>
        <v>Thursday</v>
      </c>
      <c r="H833" t="s">
        <v>9208</v>
      </c>
      <c r="I833">
        <v>29</v>
      </c>
      <c r="J833" s="5" t="s">
        <v>9220</v>
      </c>
      <c r="K833" t="s">
        <v>12</v>
      </c>
      <c r="L833" t="s">
        <v>16</v>
      </c>
      <c r="M833" t="s">
        <v>9209</v>
      </c>
      <c r="N833">
        <v>7</v>
      </c>
      <c r="O833">
        <v>54</v>
      </c>
      <c r="P833" t="s">
        <v>9225</v>
      </c>
      <c r="Q833">
        <v>5</v>
      </c>
      <c r="R833">
        <v>19</v>
      </c>
      <c r="S833" t="s">
        <v>9256</v>
      </c>
      <c r="T833" t="s">
        <v>9263</v>
      </c>
      <c r="U833" t="s">
        <v>9283</v>
      </c>
      <c r="V833" t="str" cm="1">
        <f t="array" ref="V833">_xlfn.IFS(Hospital_Emergency_Room_Data[[#This Row],[Day]]&lt;=10,"Start(1-10)",Hospital_Emergency_Room_Data[[#This Row],[Day]]&lt;=20,"Middle(11-20)",Hospital_Emergency_Room_Data[[#This Row],[Day]]&gt;20,"End(21-30)")</f>
        <v>Start(1-10)</v>
      </c>
    </row>
    <row r="834" spans="1:22">
      <c r="A834">
        <v>574998782</v>
      </c>
      <c r="B834" t="s">
        <v>855</v>
      </c>
      <c r="C834" s="1">
        <v>45376</v>
      </c>
      <c r="D834" t="str">
        <f>TEXT(Hospital_Emergency_Room_Data[[#This Row],[Patient Admission Date]],"mmm")</f>
        <v>Mar</v>
      </c>
      <c r="E834">
        <f>YEAR(Hospital_Emergency_Room_Data[[#This Row],[Patient Admission Date]])</f>
        <v>2024</v>
      </c>
      <c r="F834" s="2">
        <v>0.80625000000000002</v>
      </c>
      <c r="G834" s="8" t="str">
        <f>TEXT(Hospital_Emergency_Room_Data[[#This Row],[Patient Admission Date]],"dddd")</f>
        <v>Monday</v>
      </c>
      <c r="H834" t="s">
        <v>9208</v>
      </c>
      <c r="I834">
        <v>13</v>
      </c>
      <c r="J834" s="5" t="s">
        <v>9221</v>
      </c>
      <c r="K834" t="s">
        <v>18</v>
      </c>
      <c r="L834" t="s">
        <v>13</v>
      </c>
      <c r="M834" t="s">
        <v>9210</v>
      </c>
      <c r="N834">
        <v>1</v>
      </c>
      <c r="O834">
        <v>59</v>
      </c>
      <c r="P834" t="s">
        <v>9225</v>
      </c>
      <c r="Q834">
        <v>25</v>
      </c>
      <c r="R834">
        <v>19</v>
      </c>
      <c r="S834" t="s">
        <v>9256</v>
      </c>
      <c r="T834" t="s">
        <v>9264</v>
      </c>
      <c r="U834" t="s">
        <v>9283</v>
      </c>
      <c r="V834" t="str" cm="1">
        <f t="array" ref="V834">_xlfn.IFS(Hospital_Emergency_Room_Data[[#This Row],[Day]]&lt;=10,"Start(1-10)",Hospital_Emergency_Room_Data[[#This Row],[Day]]&lt;=20,"Middle(11-20)",Hospital_Emergency_Room_Data[[#This Row],[Day]]&gt;20,"End(21-30)")</f>
        <v>End(21-30)</v>
      </c>
    </row>
    <row r="835" spans="1:22">
      <c r="A835">
        <v>222466969</v>
      </c>
      <c r="B835" t="s">
        <v>856</v>
      </c>
      <c r="C835" s="1">
        <v>45552</v>
      </c>
      <c r="D835" t="str">
        <f>TEXT(Hospital_Emergency_Room_Data[[#This Row],[Patient Admission Date]],"mmm")</f>
        <v>Sep</v>
      </c>
      <c r="E835">
        <f>YEAR(Hospital_Emergency_Room_Data[[#This Row],[Patient Admission Date]])</f>
        <v>2024</v>
      </c>
      <c r="F835" s="2">
        <v>0.9604166666666667</v>
      </c>
      <c r="G835" s="8" t="str">
        <f>TEXT(Hospital_Emergency_Room_Data[[#This Row],[Patient Admission Date]],"dddd")</f>
        <v>Tuesday</v>
      </c>
      <c r="H835" t="s">
        <v>9208</v>
      </c>
      <c r="I835">
        <v>49</v>
      </c>
      <c r="J835" s="5" t="s">
        <v>9219</v>
      </c>
      <c r="K835" t="s">
        <v>32</v>
      </c>
      <c r="L835" t="s">
        <v>16</v>
      </c>
      <c r="M835" t="s">
        <v>9209</v>
      </c>
      <c r="O835">
        <v>60</v>
      </c>
      <c r="P835" t="s">
        <v>9225</v>
      </c>
      <c r="Q835">
        <v>17</v>
      </c>
      <c r="R835">
        <v>23</v>
      </c>
      <c r="S835" t="s">
        <v>9256</v>
      </c>
      <c r="T835" t="s">
        <v>9262</v>
      </c>
      <c r="U835" t="s">
        <v>9283</v>
      </c>
      <c r="V835" t="str" cm="1">
        <f t="array" ref="V835">_xlfn.IFS(Hospital_Emergency_Room_Data[[#This Row],[Day]]&lt;=10,"Start(1-10)",Hospital_Emergency_Room_Data[[#This Row],[Day]]&lt;=20,"Middle(11-20)",Hospital_Emergency_Room_Data[[#This Row],[Day]]&gt;20,"End(21-30)")</f>
        <v>Middle(11-20)</v>
      </c>
    </row>
    <row r="836" spans="1:22">
      <c r="A836">
        <v>480081479</v>
      </c>
      <c r="B836" t="s">
        <v>857</v>
      </c>
      <c r="C836" s="1">
        <v>45124</v>
      </c>
      <c r="D836" t="str">
        <f>TEXT(Hospital_Emergency_Room_Data[[#This Row],[Patient Admission Date]],"mmm")</f>
        <v>Jul</v>
      </c>
      <c r="E836">
        <f>YEAR(Hospital_Emergency_Room_Data[[#This Row],[Patient Admission Date]])</f>
        <v>2023</v>
      </c>
      <c r="F836" s="2">
        <v>0.39166666666666666</v>
      </c>
      <c r="G836" s="8" t="str">
        <f>TEXT(Hospital_Emergency_Room_Data[[#This Row],[Patient Admission Date]],"dddd")</f>
        <v>Monday</v>
      </c>
      <c r="H836" t="s">
        <v>41</v>
      </c>
      <c r="I836">
        <v>23</v>
      </c>
      <c r="J836" s="5" t="s">
        <v>9220</v>
      </c>
      <c r="K836" t="s">
        <v>21</v>
      </c>
      <c r="L836" t="s">
        <v>9281</v>
      </c>
      <c r="M836" t="s">
        <v>9210</v>
      </c>
      <c r="O836">
        <v>47</v>
      </c>
      <c r="P836" t="s">
        <v>9225</v>
      </c>
      <c r="Q836">
        <v>17</v>
      </c>
      <c r="R836">
        <v>9</v>
      </c>
      <c r="S836" t="s">
        <v>9255</v>
      </c>
      <c r="T836" t="s">
        <v>9262</v>
      </c>
      <c r="U836" t="s">
        <v>9283</v>
      </c>
      <c r="V836" t="str" cm="1">
        <f t="array" ref="V836">_xlfn.IFS(Hospital_Emergency_Room_Data[[#This Row],[Day]]&lt;=10,"Start(1-10)",Hospital_Emergency_Room_Data[[#This Row],[Day]]&lt;=20,"Middle(11-20)",Hospital_Emergency_Room_Data[[#This Row],[Day]]&gt;20,"End(21-30)")</f>
        <v>Middle(11-20)</v>
      </c>
    </row>
    <row r="837" spans="1:22">
      <c r="A837">
        <v>481748563</v>
      </c>
      <c r="B837" t="s">
        <v>858</v>
      </c>
      <c r="C837" s="1">
        <v>45090</v>
      </c>
      <c r="D837" t="str">
        <f>TEXT(Hospital_Emergency_Room_Data[[#This Row],[Patient Admission Date]],"mmm")</f>
        <v>Jun</v>
      </c>
      <c r="E837">
        <f>YEAR(Hospital_Emergency_Room_Data[[#This Row],[Patient Admission Date]])</f>
        <v>2023</v>
      </c>
      <c r="F837" s="2">
        <v>0.1763888888888889</v>
      </c>
      <c r="G837" s="8" t="str">
        <f>TEXT(Hospital_Emergency_Room_Data[[#This Row],[Patient Admission Date]],"dddd")</f>
        <v>Tuesday</v>
      </c>
      <c r="H837" t="s">
        <v>9208</v>
      </c>
      <c r="I837">
        <v>30</v>
      </c>
      <c r="J837" s="5" t="s">
        <v>9223</v>
      </c>
      <c r="K837" t="s">
        <v>8</v>
      </c>
      <c r="L837" t="s">
        <v>9281</v>
      </c>
      <c r="M837" t="s">
        <v>9210</v>
      </c>
      <c r="O837">
        <v>38</v>
      </c>
      <c r="P837" t="s">
        <v>9225</v>
      </c>
      <c r="Q837">
        <v>13</v>
      </c>
      <c r="R837">
        <v>4</v>
      </c>
      <c r="S837" t="s">
        <v>9258</v>
      </c>
      <c r="T837" t="s">
        <v>9265</v>
      </c>
      <c r="U837" t="s">
        <v>9300</v>
      </c>
      <c r="V837" t="str" cm="1">
        <f t="array" ref="V837">_xlfn.IFS(Hospital_Emergency_Room_Data[[#This Row],[Day]]&lt;=10,"Start(1-10)",Hospital_Emergency_Room_Data[[#This Row],[Day]]&lt;=20,"Middle(11-20)",Hospital_Emergency_Room_Data[[#This Row],[Day]]&gt;20,"End(21-30)")</f>
        <v>Middle(11-20)</v>
      </c>
    </row>
    <row r="838" spans="1:22">
      <c r="A838">
        <v>454828237</v>
      </c>
      <c r="B838" t="s">
        <v>859</v>
      </c>
      <c r="C838" s="1">
        <v>45345</v>
      </c>
      <c r="D838" t="str">
        <f>TEXT(Hospital_Emergency_Room_Data[[#This Row],[Patient Admission Date]],"mmm")</f>
        <v>Feb</v>
      </c>
      <c r="E838">
        <f>YEAR(Hospital_Emergency_Room_Data[[#This Row],[Patient Admission Date]])</f>
        <v>2024</v>
      </c>
      <c r="F838" s="2">
        <v>0.48888888888888887</v>
      </c>
      <c r="G838" s="8" t="str">
        <f>TEXT(Hospital_Emergency_Room_Data[[#This Row],[Patient Admission Date]],"dddd")</f>
        <v>Friday</v>
      </c>
      <c r="H838" t="s">
        <v>41</v>
      </c>
      <c r="I838">
        <v>33</v>
      </c>
      <c r="J838" s="5" t="s">
        <v>9223</v>
      </c>
      <c r="K838" t="s">
        <v>12</v>
      </c>
      <c r="L838" t="s">
        <v>9281</v>
      </c>
      <c r="M838" t="s">
        <v>9210</v>
      </c>
      <c r="N838">
        <v>3</v>
      </c>
      <c r="O838">
        <v>56</v>
      </c>
      <c r="P838" t="s">
        <v>9225</v>
      </c>
      <c r="Q838">
        <v>23</v>
      </c>
      <c r="R838">
        <v>11</v>
      </c>
      <c r="S838" t="s">
        <v>9255</v>
      </c>
      <c r="T838" t="s">
        <v>9264</v>
      </c>
      <c r="U838" t="s">
        <v>9283</v>
      </c>
      <c r="V838" t="str" cm="1">
        <f t="array" ref="V838">_xlfn.IFS(Hospital_Emergency_Room_Data[[#This Row],[Day]]&lt;=10,"Start(1-10)",Hospital_Emergency_Room_Data[[#This Row],[Day]]&lt;=20,"Middle(11-20)",Hospital_Emergency_Room_Data[[#This Row],[Day]]&gt;20,"End(21-30)")</f>
        <v>End(21-30)</v>
      </c>
    </row>
    <row r="839" spans="1:22">
      <c r="A839">
        <v>825280932</v>
      </c>
      <c r="B839" t="s">
        <v>860</v>
      </c>
      <c r="C839" s="1">
        <v>45444</v>
      </c>
      <c r="D839" t="str">
        <f>TEXT(Hospital_Emergency_Room_Data[[#This Row],[Patient Admission Date]],"mmm")</f>
        <v>Jun</v>
      </c>
      <c r="E839">
        <f>YEAR(Hospital_Emergency_Room_Data[[#This Row],[Patient Admission Date]])</f>
        <v>2024</v>
      </c>
      <c r="F839" s="2">
        <v>0.24861111111111112</v>
      </c>
      <c r="G839" s="8" t="str">
        <f>TEXT(Hospital_Emergency_Room_Data[[#This Row],[Patient Admission Date]],"dddd")</f>
        <v>Saturday</v>
      </c>
      <c r="H839" t="s">
        <v>41</v>
      </c>
      <c r="I839">
        <v>38</v>
      </c>
      <c r="J839" s="5" t="s">
        <v>9223</v>
      </c>
      <c r="K839" t="s">
        <v>21</v>
      </c>
      <c r="L839" t="s">
        <v>16</v>
      </c>
      <c r="M839" t="s">
        <v>9209</v>
      </c>
      <c r="O839">
        <v>56</v>
      </c>
      <c r="P839" t="s">
        <v>9225</v>
      </c>
      <c r="Q839">
        <v>1</v>
      </c>
      <c r="R839">
        <v>5</v>
      </c>
      <c r="S839" t="s">
        <v>9258</v>
      </c>
      <c r="T839" t="s">
        <v>9263</v>
      </c>
      <c r="U839" t="s">
        <v>9283</v>
      </c>
      <c r="V839" t="str" cm="1">
        <f t="array" ref="V839">_xlfn.IFS(Hospital_Emergency_Room_Data[[#This Row],[Day]]&lt;=10,"Start(1-10)",Hospital_Emergency_Room_Data[[#This Row],[Day]]&lt;=20,"Middle(11-20)",Hospital_Emergency_Room_Data[[#This Row],[Day]]&gt;20,"End(21-30)")</f>
        <v>Start(1-10)</v>
      </c>
    </row>
    <row r="840" spans="1:22">
      <c r="A840">
        <v>689049270</v>
      </c>
      <c r="B840" t="s">
        <v>861</v>
      </c>
      <c r="C840" s="1">
        <v>45471</v>
      </c>
      <c r="D840" t="str">
        <f>TEXT(Hospital_Emergency_Room_Data[[#This Row],[Patient Admission Date]],"mmm")</f>
        <v>Jun</v>
      </c>
      <c r="E840">
        <f>YEAR(Hospital_Emergency_Room_Data[[#This Row],[Patient Admission Date]])</f>
        <v>2024</v>
      </c>
      <c r="F840" s="2">
        <v>0.30416666666666664</v>
      </c>
      <c r="G840" s="8" t="str">
        <f>TEXT(Hospital_Emergency_Room_Data[[#This Row],[Patient Admission Date]],"dddd")</f>
        <v>Friday</v>
      </c>
      <c r="H840" t="s">
        <v>9208</v>
      </c>
      <c r="I840">
        <v>21</v>
      </c>
      <c r="J840" s="5" t="s">
        <v>9220</v>
      </c>
      <c r="K840" t="s">
        <v>8</v>
      </c>
      <c r="L840" t="s">
        <v>9281</v>
      </c>
      <c r="M840" t="s">
        <v>9209</v>
      </c>
      <c r="O840">
        <v>41</v>
      </c>
      <c r="P840" t="s">
        <v>9225</v>
      </c>
      <c r="Q840">
        <v>28</v>
      </c>
      <c r="R840">
        <v>7</v>
      </c>
      <c r="S840" t="s">
        <v>9255</v>
      </c>
      <c r="T840" t="s">
        <v>9264</v>
      </c>
      <c r="U840" t="s">
        <v>9300</v>
      </c>
      <c r="V840" t="str" cm="1">
        <f t="array" ref="V840">_xlfn.IFS(Hospital_Emergency_Room_Data[[#This Row],[Day]]&lt;=10,"Start(1-10)",Hospital_Emergency_Room_Data[[#This Row],[Day]]&lt;=20,"Middle(11-20)",Hospital_Emergency_Room_Data[[#This Row],[Day]]&gt;20,"End(21-30)")</f>
        <v>End(21-30)</v>
      </c>
    </row>
    <row r="841" spans="1:22">
      <c r="A841">
        <v>321646408</v>
      </c>
      <c r="B841" t="s">
        <v>862</v>
      </c>
      <c r="C841" s="1">
        <v>45243</v>
      </c>
      <c r="D841" t="str">
        <f>TEXT(Hospital_Emergency_Room_Data[[#This Row],[Patient Admission Date]],"mmm")</f>
        <v>Nov</v>
      </c>
      <c r="E841">
        <f>YEAR(Hospital_Emergency_Room_Data[[#This Row],[Patient Admission Date]])</f>
        <v>2023</v>
      </c>
      <c r="F841" s="2">
        <v>0.90625</v>
      </c>
      <c r="G841" s="8" t="str">
        <f>TEXT(Hospital_Emergency_Room_Data[[#This Row],[Patient Admission Date]],"dddd")</f>
        <v>Monday</v>
      </c>
      <c r="H841" t="s">
        <v>9208</v>
      </c>
      <c r="I841">
        <v>11</v>
      </c>
      <c r="J841" s="5" t="s">
        <v>9221</v>
      </c>
      <c r="K841" t="s">
        <v>12</v>
      </c>
      <c r="L841" t="s">
        <v>13</v>
      </c>
      <c r="M841" t="s">
        <v>9210</v>
      </c>
      <c r="O841">
        <v>31</v>
      </c>
      <c r="P841" t="s">
        <v>9225</v>
      </c>
      <c r="Q841">
        <v>13</v>
      </c>
      <c r="R841">
        <v>21</v>
      </c>
      <c r="S841" t="s">
        <v>9256</v>
      </c>
      <c r="T841" t="s">
        <v>9265</v>
      </c>
      <c r="U841" t="s">
        <v>9300</v>
      </c>
      <c r="V841" t="str" cm="1">
        <f t="array" ref="V841">_xlfn.IFS(Hospital_Emergency_Room_Data[[#This Row],[Day]]&lt;=10,"Start(1-10)",Hospital_Emergency_Room_Data[[#This Row],[Day]]&lt;=20,"Middle(11-20)",Hospital_Emergency_Room_Data[[#This Row],[Day]]&gt;20,"End(21-30)")</f>
        <v>Middle(11-20)</v>
      </c>
    </row>
    <row r="842" spans="1:22">
      <c r="A842">
        <v>296354605</v>
      </c>
      <c r="B842" t="s">
        <v>863</v>
      </c>
      <c r="C842" s="1">
        <v>45304</v>
      </c>
      <c r="D842" t="str">
        <f>TEXT(Hospital_Emergency_Room_Data[[#This Row],[Patient Admission Date]],"mmm")</f>
        <v>Jan</v>
      </c>
      <c r="E842">
        <f>YEAR(Hospital_Emergency_Room_Data[[#This Row],[Patient Admission Date]])</f>
        <v>2024</v>
      </c>
      <c r="F842" s="2">
        <v>3.1944444444444442E-2</v>
      </c>
      <c r="G842" s="8" t="str">
        <f>TEXT(Hospital_Emergency_Room_Data[[#This Row],[Patient Admission Date]],"dddd")</f>
        <v>Saturday</v>
      </c>
      <c r="H842" t="s">
        <v>9208</v>
      </c>
      <c r="I842">
        <v>3</v>
      </c>
      <c r="J842" s="5" t="s">
        <v>9218</v>
      </c>
      <c r="K842" t="s">
        <v>12</v>
      </c>
      <c r="L842" t="s">
        <v>9281</v>
      </c>
      <c r="M842" t="s">
        <v>9209</v>
      </c>
      <c r="O842">
        <v>50</v>
      </c>
      <c r="P842" t="s">
        <v>9225</v>
      </c>
      <c r="Q842">
        <v>13</v>
      </c>
      <c r="R842">
        <v>0</v>
      </c>
      <c r="S842" t="s">
        <v>9258</v>
      </c>
      <c r="T842" t="s">
        <v>9265</v>
      </c>
      <c r="U842" t="s">
        <v>9283</v>
      </c>
      <c r="V842" t="str" cm="1">
        <f t="array" ref="V842">_xlfn.IFS(Hospital_Emergency_Room_Data[[#This Row],[Day]]&lt;=10,"Start(1-10)",Hospital_Emergency_Room_Data[[#This Row],[Day]]&lt;=20,"Middle(11-20)",Hospital_Emergency_Room_Data[[#This Row],[Day]]&gt;20,"End(21-30)")</f>
        <v>Middle(11-20)</v>
      </c>
    </row>
    <row r="843" spans="1:22">
      <c r="A843">
        <v>171501220</v>
      </c>
      <c r="B843" t="s">
        <v>864</v>
      </c>
      <c r="C843" s="1">
        <v>45104</v>
      </c>
      <c r="D843" t="str">
        <f>TEXT(Hospital_Emergency_Room_Data[[#This Row],[Patient Admission Date]],"mmm")</f>
        <v>Jun</v>
      </c>
      <c r="E843">
        <f>YEAR(Hospital_Emergency_Room_Data[[#This Row],[Patient Admission Date]])</f>
        <v>2023</v>
      </c>
      <c r="F843" s="2">
        <v>0.70208333333333328</v>
      </c>
      <c r="G843" s="8" t="str">
        <f>TEXT(Hospital_Emergency_Room_Data[[#This Row],[Patient Admission Date]],"dddd")</f>
        <v>Tuesday</v>
      </c>
      <c r="H843" t="s">
        <v>41</v>
      </c>
      <c r="I843">
        <v>38</v>
      </c>
      <c r="J843" s="5" t="s">
        <v>9223</v>
      </c>
      <c r="K843" t="s">
        <v>8</v>
      </c>
      <c r="L843" t="s">
        <v>9281</v>
      </c>
      <c r="M843" t="s">
        <v>9209</v>
      </c>
      <c r="O843">
        <v>52</v>
      </c>
      <c r="P843" t="s">
        <v>9225</v>
      </c>
      <c r="Q843">
        <v>27</v>
      </c>
      <c r="R843">
        <v>16</v>
      </c>
      <c r="S843" t="s">
        <v>9257</v>
      </c>
      <c r="T843" t="s">
        <v>9264</v>
      </c>
      <c r="U843" t="s">
        <v>9283</v>
      </c>
      <c r="V843" t="str" cm="1">
        <f t="array" ref="V843">_xlfn.IFS(Hospital_Emergency_Room_Data[[#This Row],[Day]]&lt;=10,"Start(1-10)",Hospital_Emergency_Room_Data[[#This Row],[Day]]&lt;=20,"Middle(11-20)",Hospital_Emergency_Room_Data[[#This Row],[Day]]&gt;20,"End(21-30)")</f>
        <v>End(21-30)</v>
      </c>
    </row>
    <row r="844" spans="1:22">
      <c r="A844">
        <v>163819187</v>
      </c>
      <c r="B844" t="s">
        <v>865</v>
      </c>
      <c r="C844" s="1">
        <v>45424</v>
      </c>
      <c r="D844" t="str">
        <f>TEXT(Hospital_Emergency_Room_Data[[#This Row],[Patient Admission Date]],"mmm")</f>
        <v>May</v>
      </c>
      <c r="E844">
        <f>YEAR(Hospital_Emergency_Room_Data[[#This Row],[Patient Admission Date]])</f>
        <v>2024</v>
      </c>
      <c r="F844" s="2">
        <v>0.35</v>
      </c>
      <c r="G844" s="8" t="str">
        <f>TEXT(Hospital_Emergency_Room_Data[[#This Row],[Patient Admission Date]],"dddd")</f>
        <v>Sunday</v>
      </c>
      <c r="H844" t="s">
        <v>41</v>
      </c>
      <c r="I844">
        <v>8</v>
      </c>
      <c r="J844" s="5" t="s">
        <v>9221</v>
      </c>
      <c r="K844" t="s">
        <v>8</v>
      </c>
      <c r="L844" t="s">
        <v>16</v>
      </c>
      <c r="M844" t="s">
        <v>9210</v>
      </c>
      <c r="O844">
        <v>23</v>
      </c>
      <c r="P844" t="s">
        <v>9226</v>
      </c>
      <c r="Q844">
        <v>12</v>
      </c>
      <c r="R844">
        <v>8</v>
      </c>
      <c r="S844" t="s">
        <v>9255</v>
      </c>
      <c r="T844" t="s">
        <v>9265</v>
      </c>
      <c r="U844" t="s">
        <v>9282</v>
      </c>
      <c r="V844" t="str" cm="1">
        <f t="array" ref="V844">_xlfn.IFS(Hospital_Emergency_Room_Data[[#This Row],[Day]]&lt;=10,"Start(1-10)",Hospital_Emergency_Room_Data[[#This Row],[Day]]&lt;=20,"Middle(11-20)",Hospital_Emergency_Room_Data[[#This Row],[Day]]&gt;20,"End(21-30)")</f>
        <v>Middle(11-20)</v>
      </c>
    </row>
    <row r="845" spans="1:22">
      <c r="A845">
        <v>656262781</v>
      </c>
      <c r="B845" t="s">
        <v>866</v>
      </c>
      <c r="C845" s="1">
        <v>45382</v>
      </c>
      <c r="D845" t="str">
        <f>TEXT(Hospital_Emergency_Room_Data[[#This Row],[Patient Admission Date]],"mmm")</f>
        <v>Mar</v>
      </c>
      <c r="E845">
        <f>YEAR(Hospital_Emergency_Room_Data[[#This Row],[Patient Admission Date]])</f>
        <v>2024</v>
      </c>
      <c r="F845" s="2">
        <v>0.90138888888888891</v>
      </c>
      <c r="G845" s="8" t="str">
        <f>TEXT(Hospital_Emergency_Room_Data[[#This Row],[Patient Admission Date]],"dddd")</f>
        <v>Sunday</v>
      </c>
      <c r="H845" t="s">
        <v>41</v>
      </c>
      <c r="I845">
        <v>4</v>
      </c>
      <c r="J845" s="5" t="s">
        <v>9218</v>
      </c>
      <c r="K845" t="s">
        <v>8</v>
      </c>
      <c r="L845" t="s">
        <v>13</v>
      </c>
      <c r="M845" t="s">
        <v>9210</v>
      </c>
      <c r="O845">
        <v>32</v>
      </c>
      <c r="P845" t="s">
        <v>9225</v>
      </c>
      <c r="Q845">
        <v>31</v>
      </c>
      <c r="R845">
        <v>21</v>
      </c>
      <c r="S845" t="s">
        <v>9256</v>
      </c>
      <c r="T845" t="s">
        <v>9264</v>
      </c>
      <c r="U845" t="s">
        <v>9300</v>
      </c>
      <c r="V845" t="str" cm="1">
        <f t="array" ref="V845">_xlfn.IFS(Hospital_Emergency_Room_Data[[#This Row],[Day]]&lt;=10,"Start(1-10)",Hospital_Emergency_Room_Data[[#This Row],[Day]]&lt;=20,"Middle(11-20)",Hospital_Emergency_Room_Data[[#This Row],[Day]]&gt;20,"End(21-30)")</f>
        <v>End(21-30)</v>
      </c>
    </row>
    <row r="846" spans="1:22">
      <c r="A846">
        <v>526806917</v>
      </c>
      <c r="B846" t="s">
        <v>867</v>
      </c>
      <c r="C846" s="1">
        <v>45270</v>
      </c>
      <c r="D846" t="str">
        <f>TEXT(Hospital_Emergency_Room_Data[[#This Row],[Patient Admission Date]],"mmm")</f>
        <v>Dec</v>
      </c>
      <c r="E846">
        <f>YEAR(Hospital_Emergency_Room_Data[[#This Row],[Patient Admission Date]])</f>
        <v>2023</v>
      </c>
      <c r="F846" s="2">
        <v>0.80347222222222225</v>
      </c>
      <c r="G846" s="8" t="str">
        <f>TEXT(Hospital_Emergency_Room_Data[[#This Row],[Patient Admission Date]],"dddd")</f>
        <v>Sunday</v>
      </c>
      <c r="H846" t="s">
        <v>41</v>
      </c>
      <c r="I846">
        <v>76</v>
      </c>
      <c r="J846" s="5" t="s">
        <v>9222</v>
      </c>
      <c r="K846" t="s">
        <v>21</v>
      </c>
      <c r="L846" t="s">
        <v>9281</v>
      </c>
      <c r="M846" t="s">
        <v>9210</v>
      </c>
      <c r="O846">
        <v>57</v>
      </c>
      <c r="P846" t="s">
        <v>9225</v>
      </c>
      <c r="Q846">
        <v>10</v>
      </c>
      <c r="R846">
        <v>19</v>
      </c>
      <c r="S846" t="s">
        <v>9256</v>
      </c>
      <c r="T846" t="s">
        <v>9265</v>
      </c>
      <c r="U846" t="s">
        <v>9283</v>
      </c>
      <c r="V846" t="str" cm="1">
        <f t="array" ref="V846">_xlfn.IFS(Hospital_Emergency_Room_Data[[#This Row],[Day]]&lt;=10,"Start(1-10)",Hospital_Emergency_Room_Data[[#This Row],[Day]]&lt;=20,"Middle(11-20)",Hospital_Emergency_Room_Data[[#This Row],[Day]]&gt;20,"End(21-30)")</f>
        <v>Start(1-10)</v>
      </c>
    </row>
    <row r="847" spans="1:22">
      <c r="A847">
        <v>753190249</v>
      </c>
      <c r="B847" t="s">
        <v>868</v>
      </c>
      <c r="C847" s="1">
        <v>45545</v>
      </c>
      <c r="D847" t="str">
        <f>TEXT(Hospital_Emergency_Room_Data[[#This Row],[Patient Admission Date]],"mmm")</f>
        <v>Sep</v>
      </c>
      <c r="E847">
        <f>YEAR(Hospital_Emergency_Room_Data[[#This Row],[Patient Admission Date]])</f>
        <v>2024</v>
      </c>
      <c r="F847" s="2">
        <v>0.99861111111111112</v>
      </c>
      <c r="G847" s="8" t="str">
        <f>TEXT(Hospital_Emergency_Room_Data[[#This Row],[Patient Admission Date]],"dddd")</f>
        <v>Tuesday</v>
      </c>
      <c r="H847" t="s">
        <v>9208</v>
      </c>
      <c r="I847">
        <v>17</v>
      </c>
      <c r="J847" s="5" t="s">
        <v>9220</v>
      </c>
      <c r="K847" t="s">
        <v>8</v>
      </c>
      <c r="L847" t="s">
        <v>9281</v>
      </c>
      <c r="M847" t="s">
        <v>9209</v>
      </c>
      <c r="O847">
        <v>25</v>
      </c>
      <c r="P847" t="s">
        <v>9226</v>
      </c>
      <c r="Q847">
        <v>10</v>
      </c>
      <c r="R847">
        <v>23</v>
      </c>
      <c r="S847" t="s">
        <v>9256</v>
      </c>
      <c r="T847" t="s">
        <v>9265</v>
      </c>
      <c r="U847" t="s">
        <v>9282</v>
      </c>
      <c r="V847" t="str" cm="1">
        <f t="array" ref="V847">_xlfn.IFS(Hospital_Emergency_Room_Data[[#This Row],[Day]]&lt;=10,"Start(1-10)",Hospital_Emergency_Room_Data[[#This Row],[Day]]&lt;=20,"Middle(11-20)",Hospital_Emergency_Room_Data[[#This Row],[Day]]&gt;20,"End(21-30)")</f>
        <v>Start(1-10)</v>
      </c>
    </row>
    <row r="848" spans="1:22">
      <c r="A848">
        <v>505127655</v>
      </c>
      <c r="B848" t="s">
        <v>869</v>
      </c>
      <c r="C848" s="1">
        <v>45036</v>
      </c>
      <c r="D848" t="str">
        <f>TEXT(Hospital_Emergency_Room_Data[[#This Row],[Patient Admission Date]],"mmm")</f>
        <v>Apr</v>
      </c>
      <c r="E848">
        <f>YEAR(Hospital_Emergency_Room_Data[[#This Row],[Patient Admission Date]])</f>
        <v>2023</v>
      </c>
      <c r="F848" s="2">
        <v>0.74791666666666667</v>
      </c>
      <c r="G848" s="8" t="str">
        <f>TEXT(Hospital_Emergency_Room_Data[[#This Row],[Patient Admission Date]],"dddd")</f>
        <v>Thursday</v>
      </c>
      <c r="H848" t="s">
        <v>41</v>
      </c>
      <c r="I848">
        <v>42</v>
      </c>
      <c r="J848" s="5" t="s">
        <v>9223</v>
      </c>
      <c r="K848" t="s">
        <v>21</v>
      </c>
      <c r="L848" t="s">
        <v>36</v>
      </c>
      <c r="M848" t="s">
        <v>9209</v>
      </c>
      <c r="O848">
        <v>29</v>
      </c>
      <c r="P848" t="s">
        <v>9226</v>
      </c>
      <c r="Q848">
        <v>20</v>
      </c>
      <c r="R848">
        <v>17</v>
      </c>
      <c r="S848" t="s">
        <v>9257</v>
      </c>
      <c r="T848" t="s">
        <v>9262</v>
      </c>
      <c r="U848" t="s">
        <v>9282</v>
      </c>
      <c r="V848" t="str" cm="1">
        <f t="array" ref="V848">_xlfn.IFS(Hospital_Emergency_Room_Data[[#This Row],[Day]]&lt;=10,"Start(1-10)",Hospital_Emergency_Room_Data[[#This Row],[Day]]&lt;=20,"Middle(11-20)",Hospital_Emergency_Room_Data[[#This Row],[Day]]&gt;20,"End(21-30)")</f>
        <v>Middle(11-20)</v>
      </c>
    </row>
    <row r="849" spans="1:22">
      <c r="A849">
        <v>179750561</v>
      </c>
      <c r="B849" t="s">
        <v>870</v>
      </c>
      <c r="C849" s="1">
        <v>45456</v>
      </c>
      <c r="D849" t="str">
        <f>TEXT(Hospital_Emergency_Room_Data[[#This Row],[Patient Admission Date]],"mmm")</f>
        <v>Jun</v>
      </c>
      <c r="E849">
        <f>YEAR(Hospital_Emergency_Room_Data[[#This Row],[Patient Admission Date]])</f>
        <v>2024</v>
      </c>
      <c r="F849" s="2">
        <v>0.39513888888888887</v>
      </c>
      <c r="G849" s="8" t="str">
        <f>TEXT(Hospital_Emergency_Room_Data[[#This Row],[Patient Admission Date]],"dddd")</f>
        <v>Thursday</v>
      </c>
      <c r="H849" t="s">
        <v>41</v>
      </c>
      <c r="I849">
        <v>27</v>
      </c>
      <c r="J849" s="5" t="s">
        <v>9220</v>
      </c>
      <c r="K849" t="s">
        <v>10</v>
      </c>
      <c r="L849" t="s">
        <v>16</v>
      </c>
      <c r="M849" t="s">
        <v>9210</v>
      </c>
      <c r="N849">
        <v>7</v>
      </c>
      <c r="O849">
        <v>52</v>
      </c>
      <c r="P849" t="s">
        <v>9225</v>
      </c>
      <c r="Q849">
        <v>13</v>
      </c>
      <c r="R849">
        <v>9</v>
      </c>
      <c r="S849" t="s">
        <v>9255</v>
      </c>
      <c r="T849" t="s">
        <v>9265</v>
      </c>
      <c r="U849" t="s">
        <v>9283</v>
      </c>
      <c r="V849" t="str" cm="1">
        <f t="array" ref="V849">_xlfn.IFS(Hospital_Emergency_Room_Data[[#This Row],[Day]]&lt;=10,"Start(1-10)",Hospital_Emergency_Room_Data[[#This Row],[Day]]&lt;=20,"Middle(11-20)",Hospital_Emergency_Room_Data[[#This Row],[Day]]&gt;20,"End(21-30)")</f>
        <v>Middle(11-20)</v>
      </c>
    </row>
    <row r="850" spans="1:22">
      <c r="A850">
        <v>350815979</v>
      </c>
      <c r="B850" t="s">
        <v>871</v>
      </c>
      <c r="C850" s="1">
        <v>45128</v>
      </c>
      <c r="D850" t="str">
        <f>TEXT(Hospital_Emergency_Room_Data[[#This Row],[Patient Admission Date]],"mmm")</f>
        <v>Jul</v>
      </c>
      <c r="E850">
        <f>YEAR(Hospital_Emergency_Room_Data[[#This Row],[Patient Admission Date]])</f>
        <v>2023</v>
      </c>
      <c r="F850" s="2">
        <v>0.22013888888888888</v>
      </c>
      <c r="G850" s="8" t="str">
        <f>TEXT(Hospital_Emergency_Room_Data[[#This Row],[Patient Admission Date]],"dddd")</f>
        <v>Friday</v>
      </c>
      <c r="H850" t="s">
        <v>41</v>
      </c>
      <c r="I850">
        <v>55</v>
      </c>
      <c r="J850" s="5" t="s">
        <v>9219</v>
      </c>
      <c r="K850" t="s">
        <v>32</v>
      </c>
      <c r="L850" t="s">
        <v>9281</v>
      </c>
      <c r="M850" t="s">
        <v>9209</v>
      </c>
      <c r="O850">
        <v>31</v>
      </c>
      <c r="P850" t="s">
        <v>9225</v>
      </c>
      <c r="Q850">
        <v>21</v>
      </c>
      <c r="R850">
        <v>5</v>
      </c>
      <c r="S850" t="s">
        <v>9258</v>
      </c>
      <c r="T850" t="s">
        <v>9262</v>
      </c>
      <c r="U850" t="s">
        <v>9300</v>
      </c>
      <c r="V850" t="str" cm="1">
        <f t="array" ref="V850">_xlfn.IFS(Hospital_Emergency_Room_Data[[#This Row],[Day]]&lt;=10,"Start(1-10)",Hospital_Emergency_Room_Data[[#This Row],[Day]]&lt;=20,"Middle(11-20)",Hospital_Emergency_Room_Data[[#This Row],[Day]]&gt;20,"End(21-30)")</f>
        <v>End(21-30)</v>
      </c>
    </row>
    <row r="851" spans="1:22">
      <c r="A851">
        <v>857535483</v>
      </c>
      <c r="B851" t="s">
        <v>872</v>
      </c>
      <c r="C851" s="1">
        <v>45477</v>
      </c>
      <c r="D851" t="str">
        <f>TEXT(Hospital_Emergency_Room_Data[[#This Row],[Patient Admission Date]],"mmm")</f>
        <v>Jul</v>
      </c>
      <c r="E851">
        <f>YEAR(Hospital_Emergency_Room_Data[[#This Row],[Patient Admission Date]])</f>
        <v>2024</v>
      </c>
      <c r="F851" s="2">
        <v>0.51388888888888884</v>
      </c>
      <c r="G851" s="8" t="str">
        <f>TEXT(Hospital_Emergency_Room_Data[[#This Row],[Patient Admission Date]],"dddd")</f>
        <v>Thursday</v>
      </c>
      <c r="H851" t="s">
        <v>9208</v>
      </c>
      <c r="I851">
        <v>30</v>
      </c>
      <c r="J851" s="5" t="s">
        <v>9223</v>
      </c>
      <c r="K851" t="s">
        <v>32</v>
      </c>
      <c r="L851" t="s">
        <v>9281</v>
      </c>
      <c r="M851" t="s">
        <v>9209</v>
      </c>
      <c r="N851">
        <v>4</v>
      </c>
      <c r="O851">
        <v>30</v>
      </c>
      <c r="P851" t="s">
        <v>9225</v>
      </c>
      <c r="Q851">
        <v>4</v>
      </c>
      <c r="R851">
        <v>12</v>
      </c>
      <c r="S851" t="s">
        <v>9257</v>
      </c>
      <c r="T851" t="s">
        <v>9263</v>
      </c>
      <c r="U851" t="s">
        <v>9282</v>
      </c>
      <c r="V851" t="str" cm="1">
        <f t="array" ref="V851">_xlfn.IFS(Hospital_Emergency_Room_Data[[#This Row],[Day]]&lt;=10,"Start(1-10)",Hospital_Emergency_Room_Data[[#This Row],[Day]]&lt;=20,"Middle(11-20)",Hospital_Emergency_Room_Data[[#This Row],[Day]]&gt;20,"End(21-30)")</f>
        <v>Start(1-10)</v>
      </c>
    </row>
    <row r="852" spans="1:22">
      <c r="A852">
        <v>334394208</v>
      </c>
      <c r="B852" t="s">
        <v>873</v>
      </c>
      <c r="C852" s="1">
        <v>45579</v>
      </c>
      <c r="D852" t="str">
        <f>TEXT(Hospital_Emergency_Room_Data[[#This Row],[Patient Admission Date]],"mmm")</f>
        <v>Oct</v>
      </c>
      <c r="E852">
        <f>YEAR(Hospital_Emergency_Room_Data[[#This Row],[Patient Admission Date]])</f>
        <v>2024</v>
      </c>
      <c r="F852" s="2">
        <v>0.73402777777777772</v>
      </c>
      <c r="G852" s="8" t="str">
        <f>TEXT(Hospital_Emergency_Room_Data[[#This Row],[Patient Admission Date]],"dddd")</f>
        <v>Monday</v>
      </c>
      <c r="H852" t="s">
        <v>9208</v>
      </c>
      <c r="I852">
        <v>36</v>
      </c>
      <c r="J852" s="5" t="s">
        <v>9223</v>
      </c>
      <c r="K852" t="s">
        <v>18</v>
      </c>
      <c r="L852" t="s">
        <v>9281</v>
      </c>
      <c r="M852" t="s">
        <v>9209</v>
      </c>
      <c r="N852">
        <v>2</v>
      </c>
      <c r="O852">
        <v>39</v>
      </c>
      <c r="P852" t="s">
        <v>9225</v>
      </c>
      <c r="Q852">
        <v>14</v>
      </c>
      <c r="R852">
        <v>17</v>
      </c>
      <c r="S852" t="s">
        <v>9257</v>
      </c>
      <c r="T852" t="s">
        <v>9265</v>
      </c>
      <c r="U852" t="s">
        <v>9300</v>
      </c>
      <c r="V852" t="str" cm="1">
        <f t="array" ref="V852">_xlfn.IFS(Hospital_Emergency_Room_Data[[#This Row],[Day]]&lt;=10,"Start(1-10)",Hospital_Emergency_Room_Data[[#This Row],[Day]]&lt;=20,"Middle(11-20)",Hospital_Emergency_Room_Data[[#This Row],[Day]]&gt;20,"End(21-30)")</f>
        <v>Middle(11-20)</v>
      </c>
    </row>
    <row r="853" spans="1:22">
      <c r="A853">
        <v>202591460</v>
      </c>
      <c r="B853" t="s">
        <v>874</v>
      </c>
      <c r="C853" s="1">
        <v>45426</v>
      </c>
      <c r="D853" t="str">
        <f>TEXT(Hospital_Emergency_Room_Data[[#This Row],[Patient Admission Date]],"mmm")</f>
        <v>May</v>
      </c>
      <c r="E853">
        <f>YEAR(Hospital_Emergency_Room_Data[[#This Row],[Patient Admission Date]])</f>
        <v>2024</v>
      </c>
      <c r="F853" s="2">
        <v>0.46736111111111112</v>
      </c>
      <c r="G853" s="8" t="str">
        <f>TEXT(Hospital_Emergency_Room_Data[[#This Row],[Patient Admission Date]],"dddd")</f>
        <v>Tuesday</v>
      </c>
      <c r="H853" t="s">
        <v>41</v>
      </c>
      <c r="I853">
        <v>3</v>
      </c>
      <c r="J853" s="5" t="s">
        <v>9218</v>
      </c>
      <c r="K853" t="s">
        <v>8</v>
      </c>
      <c r="L853" t="s">
        <v>9281</v>
      </c>
      <c r="M853" t="s">
        <v>9210</v>
      </c>
      <c r="N853">
        <v>9</v>
      </c>
      <c r="O853">
        <v>23</v>
      </c>
      <c r="P853" t="s">
        <v>9226</v>
      </c>
      <c r="Q853">
        <v>14</v>
      </c>
      <c r="R853">
        <v>11</v>
      </c>
      <c r="S853" t="s">
        <v>9255</v>
      </c>
      <c r="T853" t="s">
        <v>9265</v>
      </c>
      <c r="U853" t="s">
        <v>9282</v>
      </c>
      <c r="V853" t="str" cm="1">
        <f t="array" ref="V853">_xlfn.IFS(Hospital_Emergency_Room_Data[[#This Row],[Day]]&lt;=10,"Start(1-10)",Hospital_Emergency_Room_Data[[#This Row],[Day]]&lt;=20,"Middle(11-20)",Hospital_Emergency_Room_Data[[#This Row],[Day]]&gt;20,"End(21-30)")</f>
        <v>Middle(11-20)</v>
      </c>
    </row>
    <row r="854" spans="1:22">
      <c r="A854">
        <v>849088017</v>
      </c>
      <c r="B854" t="s">
        <v>875</v>
      </c>
      <c r="C854" s="1">
        <v>45133</v>
      </c>
      <c r="D854" t="str">
        <f>TEXT(Hospital_Emergency_Room_Data[[#This Row],[Patient Admission Date]],"mmm")</f>
        <v>Jul</v>
      </c>
      <c r="E854">
        <f>YEAR(Hospital_Emergency_Room_Data[[#This Row],[Patient Admission Date]])</f>
        <v>2023</v>
      </c>
      <c r="F854" s="2">
        <v>0.77222222222222225</v>
      </c>
      <c r="G854" s="8" t="str">
        <f>TEXT(Hospital_Emergency_Room_Data[[#This Row],[Patient Admission Date]],"dddd")</f>
        <v>Wednesday</v>
      </c>
      <c r="H854" t="s">
        <v>41</v>
      </c>
      <c r="I854">
        <v>29</v>
      </c>
      <c r="J854" s="5" t="s">
        <v>9220</v>
      </c>
      <c r="K854" t="s">
        <v>8</v>
      </c>
      <c r="L854" t="s">
        <v>9281</v>
      </c>
      <c r="M854" t="s">
        <v>9209</v>
      </c>
      <c r="O854">
        <v>14</v>
      </c>
      <c r="P854" t="s">
        <v>9226</v>
      </c>
      <c r="Q854">
        <v>26</v>
      </c>
      <c r="R854">
        <v>18</v>
      </c>
      <c r="S854" t="s">
        <v>9256</v>
      </c>
      <c r="T854" t="s">
        <v>9264</v>
      </c>
      <c r="U854" t="s">
        <v>9282</v>
      </c>
      <c r="V854" t="str" cm="1">
        <f t="array" ref="V854">_xlfn.IFS(Hospital_Emergency_Room_Data[[#This Row],[Day]]&lt;=10,"Start(1-10)",Hospital_Emergency_Room_Data[[#This Row],[Day]]&lt;=20,"Middle(11-20)",Hospital_Emergency_Room_Data[[#This Row],[Day]]&gt;20,"End(21-30)")</f>
        <v>End(21-30)</v>
      </c>
    </row>
    <row r="855" spans="1:22">
      <c r="A855">
        <v>115380568</v>
      </c>
      <c r="B855" t="s">
        <v>876</v>
      </c>
      <c r="C855" s="1">
        <v>45380</v>
      </c>
      <c r="D855" t="str">
        <f>TEXT(Hospital_Emergency_Room_Data[[#This Row],[Patient Admission Date]],"mmm")</f>
        <v>Mar</v>
      </c>
      <c r="E855">
        <f>YEAR(Hospital_Emergency_Room_Data[[#This Row],[Patient Admission Date]])</f>
        <v>2024</v>
      </c>
      <c r="F855" s="2">
        <v>0.11041666666666666</v>
      </c>
      <c r="G855" s="8" t="str">
        <f>TEXT(Hospital_Emergency_Room_Data[[#This Row],[Patient Admission Date]],"dddd")</f>
        <v>Friday</v>
      </c>
      <c r="H855" t="s">
        <v>41</v>
      </c>
      <c r="I855">
        <v>52</v>
      </c>
      <c r="J855" s="5" t="s">
        <v>9219</v>
      </c>
      <c r="K855" t="s">
        <v>12</v>
      </c>
      <c r="L855" t="s">
        <v>9281</v>
      </c>
      <c r="M855" t="s">
        <v>9209</v>
      </c>
      <c r="O855">
        <v>16</v>
      </c>
      <c r="P855" t="s">
        <v>9226</v>
      </c>
      <c r="Q855">
        <v>29</v>
      </c>
      <c r="R855">
        <v>2</v>
      </c>
      <c r="S855" t="s">
        <v>9258</v>
      </c>
      <c r="T855" t="s">
        <v>9264</v>
      </c>
      <c r="U855" t="s">
        <v>9282</v>
      </c>
      <c r="V855" t="str" cm="1">
        <f t="array" ref="V855">_xlfn.IFS(Hospital_Emergency_Room_Data[[#This Row],[Day]]&lt;=10,"Start(1-10)",Hospital_Emergency_Room_Data[[#This Row],[Day]]&lt;=20,"Middle(11-20)",Hospital_Emergency_Room_Data[[#This Row],[Day]]&gt;20,"End(21-30)")</f>
        <v>End(21-30)</v>
      </c>
    </row>
    <row r="856" spans="1:22">
      <c r="A856">
        <v>383599953</v>
      </c>
      <c r="B856" t="s">
        <v>877</v>
      </c>
      <c r="C856" s="1">
        <v>45406</v>
      </c>
      <c r="D856" t="str">
        <f>TEXT(Hospital_Emergency_Room_Data[[#This Row],[Patient Admission Date]],"mmm")</f>
        <v>Apr</v>
      </c>
      <c r="E856">
        <f>YEAR(Hospital_Emergency_Room_Data[[#This Row],[Patient Admission Date]])</f>
        <v>2024</v>
      </c>
      <c r="F856" s="2">
        <v>0.26319444444444445</v>
      </c>
      <c r="G856" s="8" t="str">
        <f>TEXT(Hospital_Emergency_Room_Data[[#This Row],[Patient Admission Date]],"dddd")</f>
        <v>Wednesday</v>
      </c>
      <c r="H856" t="s">
        <v>41</v>
      </c>
      <c r="I856">
        <v>66</v>
      </c>
      <c r="J856" s="5" t="s">
        <v>9217</v>
      </c>
      <c r="K856" t="s">
        <v>32</v>
      </c>
      <c r="L856" t="s">
        <v>9281</v>
      </c>
      <c r="M856" t="s">
        <v>9209</v>
      </c>
      <c r="N856">
        <v>0</v>
      </c>
      <c r="O856">
        <v>20</v>
      </c>
      <c r="P856" t="s">
        <v>9226</v>
      </c>
      <c r="Q856">
        <v>24</v>
      </c>
      <c r="R856">
        <v>6</v>
      </c>
      <c r="S856" t="s">
        <v>9255</v>
      </c>
      <c r="T856" t="s">
        <v>9264</v>
      </c>
      <c r="U856" t="s">
        <v>9282</v>
      </c>
      <c r="V856" t="str" cm="1">
        <f t="array" ref="V856">_xlfn.IFS(Hospital_Emergency_Room_Data[[#This Row],[Day]]&lt;=10,"Start(1-10)",Hospital_Emergency_Room_Data[[#This Row],[Day]]&lt;=20,"Middle(11-20)",Hospital_Emergency_Room_Data[[#This Row],[Day]]&gt;20,"End(21-30)")</f>
        <v>End(21-30)</v>
      </c>
    </row>
    <row r="857" spans="1:22">
      <c r="A857">
        <v>827110047</v>
      </c>
      <c r="B857" t="s">
        <v>878</v>
      </c>
      <c r="C857" s="1">
        <v>45179</v>
      </c>
      <c r="D857" t="str">
        <f>TEXT(Hospital_Emergency_Room_Data[[#This Row],[Patient Admission Date]],"mmm")</f>
        <v>Sep</v>
      </c>
      <c r="E857">
        <f>YEAR(Hospital_Emergency_Room_Data[[#This Row],[Patient Admission Date]])</f>
        <v>2023</v>
      </c>
      <c r="F857" s="2">
        <v>0.31111111111111112</v>
      </c>
      <c r="G857" s="8" t="str">
        <f>TEXT(Hospital_Emergency_Room_Data[[#This Row],[Patient Admission Date]],"dddd")</f>
        <v>Sunday</v>
      </c>
      <c r="H857" t="s">
        <v>9208</v>
      </c>
      <c r="I857">
        <v>69</v>
      </c>
      <c r="J857" s="5" t="s">
        <v>9217</v>
      </c>
      <c r="K857" t="s">
        <v>8</v>
      </c>
      <c r="L857" t="s">
        <v>9281</v>
      </c>
      <c r="M857" t="s">
        <v>9210</v>
      </c>
      <c r="O857">
        <v>46</v>
      </c>
      <c r="P857" t="s">
        <v>9225</v>
      </c>
      <c r="Q857">
        <v>10</v>
      </c>
      <c r="R857">
        <v>7</v>
      </c>
      <c r="S857" t="s">
        <v>9255</v>
      </c>
      <c r="T857" t="s">
        <v>9265</v>
      </c>
      <c r="U857" t="s">
        <v>9283</v>
      </c>
      <c r="V857" t="str" cm="1">
        <f t="array" ref="V857">_xlfn.IFS(Hospital_Emergency_Room_Data[[#This Row],[Day]]&lt;=10,"Start(1-10)",Hospital_Emergency_Room_Data[[#This Row],[Day]]&lt;=20,"Middle(11-20)",Hospital_Emergency_Room_Data[[#This Row],[Day]]&gt;20,"End(21-30)")</f>
        <v>Start(1-10)</v>
      </c>
    </row>
    <row r="858" spans="1:22">
      <c r="A858">
        <v>689374544</v>
      </c>
      <c r="B858" t="s">
        <v>879</v>
      </c>
      <c r="C858" s="1">
        <v>45181</v>
      </c>
      <c r="D858" t="str">
        <f>TEXT(Hospital_Emergency_Room_Data[[#This Row],[Patient Admission Date]],"mmm")</f>
        <v>Sep</v>
      </c>
      <c r="E858">
        <f>YEAR(Hospital_Emergency_Room_Data[[#This Row],[Patient Admission Date]])</f>
        <v>2023</v>
      </c>
      <c r="F858" s="2">
        <v>0.51597222222222228</v>
      </c>
      <c r="G858" s="8" t="str">
        <f>TEXT(Hospital_Emergency_Room_Data[[#This Row],[Patient Admission Date]],"dddd")</f>
        <v>Tuesday</v>
      </c>
      <c r="H858" t="s">
        <v>41</v>
      </c>
      <c r="I858">
        <v>65</v>
      </c>
      <c r="J858" s="5" t="s">
        <v>9217</v>
      </c>
      <c r="K858" t="s">
        <v>18</v>
      </c>
      <c r="L858" t="s">
        <v>13</v>
      </c>
      <c r="M858" t="s">
        <v>9209</v>
      </c>
      <c r="O858">
        <v>15</v>
      </c>
      <c r="P858" t="s">
        <v>9226</v>
      </c>
      <c r="Q858">
        <v>12</v>
      </c>
      <c r="R858">
        <v>12</v>
      </c>
      <c r="S858" t="s">
        <v>9257</v>
      </c>
      <c r="T858" t="s">
        <v>9265</v>
      </c>
      <c r="U858" t="s">
        <v>9282</v>
      </c>
      <c r="V858" t="str" cm="1">
        <f t="array" ref="V858">_xlfn.IFS(Hospital_Emergency_Room_Data[[#This Row],[Day]]&lt;=10,"Start(1-10)",Hospital_Emergency_Room_Data[[#This Row],[Day]]&lt;=20,"Middle(11-20)",Hospital_Emergency_Room_Data[[#This Row],[Day]]&gt;20,"End(21-30)")</f>
        <v>Middle(11-20)</v>
      </c>
    </row>
    <row r="859" spans="1:22">
      <c r="A859">
        <v>115322649</v>
      </c>
      <c r="B859" t="s">
        <v>880</v>
      </c>
      <c r="C859" s="1">
        <v>45025</v>
      </c>
      <c r="D859" t="str">
        <f>TEXT(Hospital_Emergency_Room_Data[[#This Row],[Patient Admission Date]],"mmm")</f>
        <v>Apr</v>
      </c>
      <c r="E859">
        <f>YEAR(Hospital_Emergency_Room_Data[[#This Row],[Patient Admission Date]])</f>
        <v>2023</v>
      </c>
      <c r="F859" s="2">
        <v>0.99583333333333335</v>
      </c>
      <c r="G859" s="8" t="str">
        <f>TEXT(Hospital_Emergency_Room_Data[[#This Row],[Patient Admission Date]],"dddd")</f>
        <v>Sunday</v>
      </c>
      <c r="H859" t="s">
        <v>9208</v>
      </c>
      <c r="I859">
        <v>30</v>
      </c>
      <c r="J859" s="5" t="s">
        <v>9223</v>
      </c>
      <c r="K859" t="s">
        <v>8</v>
      </c>
      <c r="L859" t="s">
        <v>9281</v>
      </c>
      <c r="M859" t="s">
        <v>9209</v>
      </c>
      <c r="N859">
        <v>3</v>
      </c>
      <c r="O859">
        <v>47</v>
      </c>
      <c r="P859" t="s">
        <v>9225</v>
      </c>
      <c r="Q859">
        <v>9</v>
      </c>
      <c r="R859">
        <v>23</v>
      </c>
      <c r="S859" t="s">
        <v>9256</v>
      </c>
      <c r="T859" t="s">
        <v>9265</v>
      </c>
      <c r="U859" t="s">
        <v>9283</v>
      </c>
      <c r="V859" t="str" cm="1">
        <f t="array" ref="V859">_xlfn.IFS(Hospital_Emergency_Room_Data[[#This Row],[Day]]&lt;=10,"Start(1-10)",Hospital_Emergency_Room_Data[[#This Row],[Day]]&lt;=20,"Middle(11-20)",Hospital_Emergency_Room_Data[[#This Row],[Day]]&gt;20,"End(21-30)")</f>
        <v>Start(1-10)</v>
      </c>
    </row>
    <row r="860" spans="1:22">
      <c r="A860">
        <v>163911804</v>
      </c>
      <c r="B860" t="s">
        <v>881</v>
      </c>
      <c r="C860" s="1">
        <v>45314</v>
      </c>
      <c r="D860" t="str">
        <f>TEXT(Hospital_Emergency_Room_Data[[#This Row],[Patient Admission Date]],"mmm")</f>
        <v>Jan</v>
      </c>
      <c r="E860">
        <f>YEAR(Hospital_Emergency_Room_Data[[#This Row],[Patient Admission Date]])</f>
        <v>2024</v>
      </c>
      <c r="F860" s="2">
        <v>0.36527777777777776</v>
      </c>
      <c r="G860" s="8" t="str">
        <f>TEXT(Hospital_Emergency_Room_Data[[#This Row],[Patient Admission Date]],"dddd")</f>
        <v>Tuesday</v>
      </c>
      <c r="H860" t="s">
        <v>9208</v>
      </c>
      <c r="I860">
        <v>57</v>
      </c>
      <c r="J860" s="5" t="s">
        <v>9219</v>
      </c>
      <c r="K860" t="s">
        <v>8</v>
      </c>
      <c r="L860" t="s">
        <v>13</v>
      </c>
      <c r="M860" t="s">
        <v>9209</v>
      </c>
      <c r="N860">
        <v>10</v>
      </c>
      <c r="O860">
        <v>26</v>
      </c>
      <c r="P860" t="s">
        <v>9226</v>
      </c>
      <c r="Q860">
        <v>23</v>
      </c>
      <c r="R860">
        <v>8</v>
      </c>
      <c r="S860" t="s">
        <v>9255</v>
      </c>
      <c r="T860" t="s">
        <v>9264</v>
      </c>
      <c r="U860" t="s">
        <v>9282</v>
      </c>
      <c r="V860" t="str" cm="1">
        <f t="array" ref="V860">_xlfn.IFS(Hospital_Emergency_Room_Data[[#This Row],[Day]]&lt;=10,"Start(1-10)",Hospital_Emergency_Room_Data[[#This Row],[Day]]&lt;=20,"Middle(11-20)",Hospital_Emergency_Room_Data[[#This Row],[Day]]&gt;20,"End(21-30)")</f>
        <v>End(21-30)</v>
      </c>
    </row>
    <row r="861" spans="1:22">
      <c r="A861">
        <v>664097964</v>
      </c>
      <c r="B861" t="s">
        <v>882</v>
      </c>
      <c r="C861" s="1">
        <v>45586</v>
      </c>
      <c r="D861" t="str">
        <f>TEXT(Hospital_Emergency_Room_Data[[#This Row],[Patient Admission Date]],"mmm")</f>
        <v>Oct</v>
      </c>
      <c r="E861">
        <f>YEAR(Hospital_Emergency_Room_Data[[#This Row],[Patient Admission Date]])</f>
        <v>2024</v>
      </c>
      <c r="F861" s="2">
        <v>0.87638888888888888</v>
      </c>
      <c r="G861" s="8" t="str">
        <f>TEXT(Hospital_Emergency_Room_Data[[#This Row],[Patient Admission Date]],"dddd")</f>
        <v>Monday</v>
      </c>
      <c r="H861" t="s">
        <v>9208</v>
      </c>
      <c r="I861">
        <v>63</v>
      </c>
      <c r="J861" s="5" t="s">
        <v>9217</v>
      </c>
      <c r="K861" t="s">
        <v>8</v>
      </c>
      <c r="L861" t="s">
        <v>9281</v>
      </c>
      <c r="M861" t="s">
        <v>9210</v>
      </c>
      <c r="O861">
        <v>13</v>
      </c>
      <c r="P861" t="s">
        <v>9226</v>
      </c>
      <c r="Q861">
        <v>21</v>
      </c>
      <c r="R861">
        <v>21</v>
      </c>
      <c r="S861" t="s">
        <v>9256</v>
      </c>
      <c r="T861" t="s">
        <v>9262</v>
      </c>
      <c r="U861" t="s">
        <v>9282</v>
      </c>
      <c r="V861" t="str" cm="1">
        <f t="array" ref="V861">_xlfn.IFS(Hospital_Emergency_Room_Data[[#This Row],[Day]]&lt;=10,"Start(1-10)",Hospital_Emergency_Room_Data[[#This Row],[Day]]&lt;=20,"Middle(11-20)",Hospital_Emergency_Room_Data[[#This Row],[Day]]&gt;20,"End(21-30)")</f>
        <v>End(21-30)</v>
      </c>
    </row>
    <row r="862" spans="1:22">
      <c r="A862">
        <v>482847146</v>
      </c>
      <c r="B862" t="s">
        <v>883</v>
      </c>
      <c r="C862" s="1">
        <v>45435</v>
      </c>
      <c r="D862" t="str">
        <f>TEXT(Hospital_Emergency_Room_Data[[#This Row],[Patient Admission Date]],"mmm")</f>
        <v>May</v>
      </c>
      <c r="E862">
        <f>YEAR(Hospital_Emergency_Room_Data[[#This Row],[Patient Admission Date]])</f>
        <v>2024</v>
      </c>
      <c r="F862" s="2">
        <v>0.29236111111111113</v>
      </c>
      <c r="G862" s="8" t="str">
        <f>TEXT(Hospital_Emergency_Room_Data[[#This Row],[Patient Admission Date]],"dddd")</f>
        <v>Thursday</v>
      </c>
      <c r="H862" t="s">
        <v>41</v>
      </c>
      <c r="I862">
        <v>36</v>
      </c>
      <c r="J862" s="5" t="s">
        <v>9223</v>
      </c>
      <c r="K862" t="s">
        <v>21</v>
      </c>
      <c r="L862" t="s">
        <v>9281</v>
      </c>
      <c r="M862" t="s">
        <v>9210</v>
      </c>
      <c r="O862">
        <v>41</v>
      </c>
      <c r="P862" t="s">
        <v>9225</v>
      </c>
      <c r="Q862">
        <v>23</v>
      </c>
      <c r="R862">
        <v>7</v>
      </c>
      <c r="S862" t="s">
        <v>9255</v>
      </c>
      <c r="T862" t="s">
        <v>9264</v>
      </c>
      <c r="U862" t="s">
        <v>9300</v>
      </c>
      <c r="V862" t="str" cm="1">
        <f t="array" ref="V862">_xlfn.IFS(Hospital_Emergency_Room_Data[[#This Row],[Day]]&lt;=10,"Start(1-10)",Hospital_Emergency_Room_Data[[#This Row],[Day]]&lt;=20,"Middle(11-20)",Hospital_Emergency_Room_Data[[#This Row],[Day]]&gt;20,"End(21-30)")</f>
        <v>End(21-30)</v>
      </c>
    </row>
    <row r="863" spans="1:22">
      <c r="A863">
        <v>268962123</v>
      </c>
      <c r="B863" t="s">
        <v>884</v>
      </c>
      <c r="C863" s="1">
        <v>45060</v>
      </c>
      <c r="D863" t="str">
        <f>TEXT(Hospital_Emergency_Room_Data[[#This Row],[Patient Admission Date]],"mmm")</f>
        <v>May</v>
      </c>
      <c r="E863">
        <f>YEAR(Hospital_Emergency_Room_Data[[#This Row],[Patient Admission Date]])</f>
        <v>2023</v>
      </c>
      <c r="F863" s="2">
        <v>0.8666666666666667</v>
      </c>
      <c r="G863" s="8" t="str">
        <f>TEXT(Hospital_Emergency_Room_Data[[#This Row],[Patient Admission Date]],"dddd")</f>
        <v>Sunday</v>
      </c>
      <c r="H863" t="s">
        <v>9208</v>
      </c>
      <c r="I863">
        <v>6</v>
      </c>
      <c r="J863" s="5" t="s">
        <v>9221</v>
      </c>
      <c r="K863" t="s">
        <v>32</v>
      </c>
      <c r="L863" t="s">
        <v>9281</v>
      </c>
      <c r="M863" t="s">
        <v>9210</v>
      </c>
      <c r="O863">
        <v>58</v>
      </c>
      <c r="P863" t="s">
        <v>9225</v>
      </c>
      <c r="Q863">
        <v>14</v>
      </c>
      <c r="R863">
        <v>20</v>
      </c>
      <c r="S863" t="s">
        <v>9256</v>
      </c>
      <c r="T863" t="s">
        <v>9265</v>
      </c>
      <c r="U863" t="s">
        <v>9283</v>
      </c>
      <c r="V863" t="str" cm="1">
        <f t="array" ref="V863">_xlfn.IFS(Hospital_Emergency_Room_Data[[#This Row],[Day]]&lt;=10,"Start(1-10)",Hospital_Emergency_Room_Data[[#This Row],[Day]]&lt;=20,"Middle(11-20)",Hospital_Emergency_Room_Data[[#This Row],[Day]]&gt;20,"End(21-30)")</f>
        <v>Middle(11-20)</v>
      </c>
    </row>
    <row r="864" spans="1:22">
      <c r="A864">
        <v>765760326</v>
      </c>
      <c r="B864" t="s">
        <v>885</v>
      </c>
      <c r="C864" s="1">
        <v>45517</v>
      </c>
      <c r="D864" t="str">
        <f>TEXT(Hospital_Emergency_Room_Data[[#This Row],[Patient Admission Date]],"mmm")</f>
        <v>Aug</v>
      </c>
      <c r="E864">
        <f>YEAR(Hospital_Emergency_Room_Data[[#This Row],[Patient Admission Date]])</f>
        <v>2024</v>
      </c>
      <c r="F864" s="2">
        <v>0.32777777777777778</v>
      </c>
      <c r="G864" s="8" t="str">
        <f>TEXT(Hospital_Emergency_Room_Data[[#This Row],[Patient Admission Date]],"dddd")</f>
        <v>Tuesday</v>
      </c>
      <c r="H864" t="s">
        <v>41</v>
      </c>
      <c r="I864">
        <v>3</v>
      </c>
      <c r="J864" s="5" t="s">
        <v>9218</v>
      </c>
      <c r="K864" t="s">
        <v>21</v>
      </c>
      <c r="L864" t="s">
        <v>13</v>
      </c>
      <c r="M864" t="s">
        <v>9210</v>
      </c>
      <c r="O864">
        <v>40</v>
      </c>
      <c r="P864" t="s">
        <v>9225</v>
      </c>
      <c r="Q864">
        <v>13</v>
      </c>
      <c r="R864">
        <v>7</v>
      </c>
      <c r="S864" t="s">
        <v>9255</v>
      </c>
      <c r="T864" t="s">
        <v>9265</v>
      </c>
      <c r="U864" t="s">
        <v>9300</v>
      </c>
      <c r="V864" t="str" cm="1">
        <f t="array" ref="V864">_xlfn.IFS(Hospital_Emergency_Room_Data[[#This Row],[Day]]&lt;=10,"Start(1-10)",Hospital_Emergency_Room_Data[[#This Row],[Day]]&lt;=20,"Middle(11-20)",Hospital_Emergency_Room_Data[[#This Row],[Day]]&gt;20,"End(21-30)")</f>
        <v>Middle(11-20)</v>
      </c>
    </row>
    <row r="865" spans="1:22">
      <c r="A865">
        <v>698736142</v>
      </c>
      <c r="B865" t="s">
        <v>886</v>
      </c>
      <c r="C865" s="1">
        <v>45549</v>
      </c>
      <c r="D865" t="str">
        <f>TEXT(Hospital_Emergency_Room_Data[[#This Row],[Patient Admission Date]],"mmm")</f>
        <v>Sep</v>
      </c>
      <c r="E865">
        <f>YEAR(Hospital_Emergency_Room_Data[[#This Row],[Patient Admission Date]])</f>
        <v>2024</v>
      </c>
      <c r="F865" s="2">
        <v>0.40625</v>
      </c>
      <c r="G865" s="8" t="str">
        <f>TEXT(Hospital_Emergency_Room_Data[[#This Row],[Patient Admission Date]],"dddd")</f>
        <v>Saturday</v>
      </c>
      <c r="H865" t="s">
        <v>9208</v>
      </c>
      <c r="I865">
        <v>30</v>
      </c>
      <c r="J865" s="5" t="s">
        <v>9223</v>
      </c>
      <c r="K865" t="s">
        <v>21</v>
      </c>
      <c r="L865" t="s">
        <v>9281</v>
      </c>
      <c r="M865" t="s">
        <v>9210</v>
      </c>
      <c r="O865">
        <v>45</v>
      </c>
      <c r="P865" t="s">
        <v>9225</v>
      </c>
      <c r="Q865">
        <v>14</v>
      </c>
      <c r="R865">
        <v>9</v>
      </c>
      <c r="S865" t="s">
        <v>9255</v>
      </c>
      <c r="T865" t="s">
        <v>9265</v>
      </c>
      <c r="U865" t="s">
        <v>9300</v>
      </c>
      <c r="V865" t="str" cm="1">
        <f t="array" ref="V865">_xlfn.IFS(Hospital_Emergency_Room_Data[[#This Row],[Day]]&lt;=10,"Start(1-10)",Hospital_Emergency_Room_Data[[#This Row],[Day]]&lt;=20,"Middle(11-20)",Hospital_Emergency_Room_Data[[#This Row],[Day]]&gt;20,"End(21-30)")</f>
        <v>Middle(11-20)</v>
      </c>
    </row>
    <row r="866" spans="1:22">
      <c r="A866">
        <v>411649516</v>
      </c>
      <c r="B866" t="s">
        <v>887</v>
      </c>
      <c r="C866" s="1">
        <v>45515</v>
      </c>
      <c r="D866" t="str">
        <f>TEXT(Hospital_Emergency_Room_Data[[#This Row],[Patient Admission Date]],"mmm")</f>
        <v>Aug</v>
      </c>
      <c r="E866">
        <f>YEAR(Hospital_Emergency_Room_Data[[#This Row],[Patient Admission Date]])</f>
        <v>2024</v>
      </c>
      <c r="F866" s="2">
        <v>0.51666666666666672</v>
      </c>
      <c r="G866" s="8" t="str">
        <f>TEXT(Hospital_Emergency_Room_Data[[#This Row],[Patient Admission Date]],"dddd")</f>
        <v>Sunday</v>
      </c>
      <c r="H866" t="s">
        <v>41</v>
      </c>
      <c r="I866">
        <v>62</v>
      </c>
      <c r="J866" s="5" t="s">
        <v>9217</v>
      </c>
      <c r="K866" t="s">
        <v>18</v>
      </c>
      <c r="L866" t="s">
        <v>9281</v>
      </c>
      <c r="M866" t="s">
        <v>9210</v>
      </c>
      <c r="O866">
        <v>14</v>
      </c>
      <c r="P866" t="s">
        <v>9226</v>
      </c>
      <c r="Q866">
        <v>11</v>
      </c>
      <c r="R866">
        <v>12</v>
      </c>
      <c r="S866" t="s">
        <v>9257</v>
      </c>
      <c r="T866" t="s">
        <v>9265</v>
      </c>
      <c r="U866" t="s">
        <v>9282</v>
      </c>
      <c r="V866" t="str" cm="1">
        <f t="array" ref="V866">_xlfn.IFS(Hospital_Emergency_Room_Data[[#This Row],[Day]]&lt;=10,"Start(1-10)",Hospital_Emergency_Room_Data[[#This Row],[Day]]&lt;=20,"Middle(11-20)",Hospital_Emergency_Room_Data[[#This Row],[Day]]&gt;20,"End(21-30)")</f>
        <v>Middle(11-20)</v>
      </c>
    </row>
    <row r="867" spans="1:22">
      <c r="A867">
        <v>803630438</v>
      </c>
      <c r="B867" t="s">
        <v>888</v>
      </c>
      <c r="C867" s="1">
        <v>45194</v>
      </c>
      <c r="D867" t="str">
        <f>TEXT(Hospital_Emergency_Room_Data[[#This Row],[Patient Admission Date]],"mmm")</f>
        <v>Sep</v>
      </c>
      <c r="E867">
        <f>YEAR(Hospital_Emergency_Room_Data[[#This Row],[Patient Admission Date]])</f>
        <v>2023</v>
      </c>
      <c r="F867" s="2">
        <v>0.97430555555555554</v>
      </c>
      <c r="G867" s="8" t="str">
        <f>TEXT(Hospital_Emergency_Room_Data[[#This Row],[Patient Admission Date]],"dddd")</f>
        <v>Monday</v>
      </c>
      <c r="H867" t="s">
        <v>41</v>
      </c>
      <c r="I867">
        <v>19</v>
      </c>
      <c r="J867" s="5" t="s">
        <v>9220</v>
      </c>
      <c r="K867" t="s">
        <v>8</v>
      </c>
      <c r="L867" t="s">
        <v>16</v>
      </c>
      <c r="M867" t="s">
        <v>9209</v>
      </c>
      <c r="O867">
        <v>27</v>
      </c>
      <c r="P867" t="s">
        <v>9226</v>
      </c>
      <c r="Q867">
        <v>25</v>
      </c>
      <c r="R867">
        <v>23</v>
      </c>
      <c r="S867" t="s">
        <v>9256</v>
      </c>
      <c r="T867" t="s">
        <v>9264</v>
      </c>
      <c r="U867" t="s">
        <v>9282</v>
      </c>
      <c r="V867" t="str" cm="1">
        <f t="array" ref="V867">_xlfn.IFS(Hospital_Emergency_Room_Data[[#This Row],[Day]]&lt;=10,"Start(1-10)",Hospital_Emergency_Room_Data[[#This Row],[Day]]&lt;=20,"Middle(11-20)",Hospital_Emergency_Room_Data[[#This Row],[Day]]&gt;20,"End(21-30)")</f>
        <v>End(21-30)</v>
      </c>
    </row>
    <row r="868" spans="1:22">
      <c r="A868">
        <v>744223323</v>
      </c>
      <c r="B868" t="s">
        <v>889</v>
      </c>
      <c r="C868" s="1">
        <v>45254</v>
      </c>
      <c r="D868" t="str">
        <f>TEXT(Hospital_Emergency_Room_Data[[#This Row],[Patient Admission Date]],"mmm")</f>
        <v>Nov</v>
      </c>
      <c r="E868">
        <f>YEAR(Hospital_Emergency_Room_Data[[#This Row],[Patient Admission Date]])</f>
        <v>2023</v>
      </c>
      <c r="F868" s="2">
        <v>0.11736111111111111</v>
      </c>
      <c r="G868" s="8" t="str">
        <f>TEXT(Hospital_Emergency_Room_Data[[#This Row],[Patient Admission Date]],"dddd")</f>
        <v>Friday</v>
      </c>
      <c r="H868" t="s">
        <v>9208</v>
      </c>
      <c r="I868">
        <v>30</v>
      </c>
      <c r="J868" s="5" t="s">
        <v>9223</v>
      </c>
      <c r="K868" t="s">
        <v>18</v>
      </c>
      <c r="L868" t="s">
        <v>9281</v>
      </c>
      <c r="M868" t="s">
        <v>9210</v>
      </c>
      <c r="N868">
        <v>0</v>
      </c>
      <c r="O868">
        <v>38</v>
      </c>
      <c r="P868" t="s">
        <v>9225</v>
      </c>
      <c r="Q868">
        <v>24</v>
      </c>
      <c r="R868">
        <v>2</v>
      </c>
      <c r="S868" t="s">
        <v>9258</v>
      </c>
      <c r="T868" t="s">
        <v>9264</v>
      </c>
      <c r="U868" t="s">
        <v>9300</v>
      </c>
      <c r="V868" t="str" cm="1">
        <f t="array" ref="V868">_xlfn.IFS(Hospital_Emergency_Room_Data[[#This Row],[Day]]&lt;=10,"Start(1-10)",Hospital_Emergency_Room_Data[[#This Row],[Day]]&lt;=20,"Middle(11-20)",Hospital_Emergency_Room_Data[[#This Row],[Day]]&gt;20,"End(21-30)")</f>
        <v>End(21-30)</v>
      </c>
    </row>
    <row r="869" spans="1:22">
      <c r="A869">
        <v>654546014</v>
      </c>
      <c r="B869" t="s">
        <v>890</v>
      </c>
      <c r="C869" s="1">
        <v>45541</v>
      </c>
      <c r="D869" t="str">
        <f>TEXT(Hospital_Emergency_Room_Data[[#This Row],[Patient Admission Date]],"mmm")</f>
        <v>Sep</v>
      </c>
      <c r="E869">
        <f>YEAR(Hospital_Emergency_Room_Data[[#This Row],[Patient Admission Date]])</f>
        <v>2024</v>
      </c>
      <c r="F869" s="2">
        <v>0.24027777777777778</v>
      </c>
      <c r="G869" s="8" t="str">
        <f>TEXT(Hospital_Emergency_Room_Data[[#This Row],[Patient Admission Date]],"dddd")</f>
        <v>Friday</v>
      </c>
      <c r="H869" t="s">
        <v>9208</v>
      </c>
      <c r="I869">
        <v>4</v>
      </c>
      <c r="J869" s="5" t="s">
        <v>9218</v>
      </c>
      <c r="K869" t="s">
        <v>10</v>
      </c>
      <c r="L869" t="s">
        <v>13</v>
      </c>
      <c r="M869" t="s">
        <v>9210</v>
      </c>
      <c r="N869">
        <v>5</v>
      </c>
      <c r="O869">
        <v>33</v>
      </c>
      <c r="P869" t="s">
        <v>9225</v>
      </c>
      <c r="Q869">
        <v>6</v>
      </c>
      <c r="R869">
        <v>5</v>
      </c>
      <c r="S869" t="s">
        <v>9258</v>
      </c>
      <c r="T869" t="s">
        <v>9263</v>
      </c>
      <c r="U869" t="s">
        <v>9300</v>
      </c>
      <c r="V869" t="str" cm="1">
        <f t="array" ref="V869">_xlfn.IFS(Hospital_Emergency_Room_Data[[#This Row],[Day]]&lt;=10,"Start(1-10)",Hospital_Emergency_Room_Data[[#This Row],[Day]]&lt;=20,"Middle(11-20)",Hospital_Emergency_Room_Data[[#This Row],[Day]]&gt;20,"End(21-30)")</f>
        <v>Start(1-10)</v>
      </c>
    </row>
    <row r="870" spans="1:22">
      <c r="A870">
        <v>338363253</v>
      </c>
      <c r="B870" t="s">
        <v>891</v>
      </c>
      <c r="C870" s="1">
        <v>45145</v>
      </c>
      <c r="D870" t="str">
        <f>TEXT(Hospital_Emergency_Room_Data[[#This Row],[Patient Admission Date]],"mmm")</f>
        <v>Aug</v>
      </c>
      <c r="E870">
        <f>YEAR(Hospital_Emergency_Room_Data[[#This Row],[Patient Admission Date]])</f>
        <v>2023</v>
      </c>
      <c r="F870" s="2">
        <v>0.61388888888888893</v>
      </c>
      <c r="G870" s="8" t="str">
        <f>TEXT(Hospital_Emergency_Room_Data[[#This Row],[Patient Admission Date]],"dddd")</f>
        <v>Monday</v>
      </c>
      <c r="H870" t="s">
        <v>41</v>
      </c>
      <c r="I870">
        <v>9</v>
      </c>
      <c r="J870" s="5" t="s">
        <v>9221</v>
      </c>
      <c r="K870" t="s">
        <v>18</v>
      </c>
      <c r="L870" t="s">
        <v>9281</v>
      </c>
      <c r="M870" t="s">
        <v>9209</v>
      </c>
      <c r="O870">
        <v>26</v>
      </c>
      <c r="P870" t="s">
        <v>9226</v>
      </c>
      <c r="Q870">
        <v>7</v>
      </c>
      <c r="R870">
        <v>14</v>
      </c>
      <c r="S870" t="s">
        <v>9257</v>
      </c>
      <c r="T870" t="s">
        <v>9263</v>
      </c>
      <c r="U870" t="s">
        <v>9282</v>
      </c>
      <c r="V870" t="str" cm="1">
        <f t="array" ref="V870">_xlfn.IFS(Hospital_Emergency_Room_Data[[#This Row],[Day]]&lt;=10,"Start(1-10)",Hospital_Emergency_Room_Data[[#This Row],[Day]]&lt;=20,"Middle(11-20)",Hospital_Emergency_Room_Data[[#This Row],[Day]]&gt;20,"End(21-30)")</f>
        <v>Start(1-10)</v>
      </c>
    </row>
    <row r="871" spans="1:22">
      <c r="A871">
        <v>155677834</v>
      </c>
      <c r="B871" t="s">
        <v>892</v>
      </c>
      <c r="C871" s="1">
        <v>45170</v>
      </c>
      <c r="D871" t="str">
        <f>TEXT(Hospital_Emergency_Room_Data[[#This Row],[Patient Admission Date]],"mmm")</f>
        <v>Sep</v>
      </c>
      <c r="E871">
        <f>YEAR(Hospital_Emergency_Room_Data[[#This Row],[Patient Admission Date]])</f>
        <v>2023</v>
      </c>
      <c r="F871" s="2">
        <v>0.7319444444444444</v>
      </c>
      <c r="G871" s="8" t="str">
        <f>TEXT(Hospital_Emergency_Room_Data[[#This Row],[Patient Admission Date]],"dddd")</f>
        <v>Friday</v>
      </c>
      <c r="H871" t="s">
        <v>9208</v>
      </c>
      <c r="I871">
        <v>51</v>
      </c>
      <c r="J871" s="5" t="s">
        <v>9219</v>
      </c>
      <c r="K871" t="s">
        <v>8</v>
      </c>
      <c r="L871" t="s">
        <v>9281</v>
      </c>
      <c r="M871" t="s">
        <v>9210</v>
      </c>
      <c r="O871">
        <v>24</v>
      </c>
      <c r="P871" t="s">
        <v>9226</v>
      </c>
      <c r="Q871">
        <v>1</v>
      </c>
      <c r="R871">
        <v>17</v>
      </c>
      <c r="S871" t="s">
        <v>9257</v>
      </c>
      <c r="T871" t="s">
        <v>9263</v>
      </c>
      <c r="U871" t="s">
        <v>9282</v>
      </c>
      <c r="V871" t="str" cm="1">
        <f t="array" ref="V871">_xlfn.IFS(Hospital_Emergency_Room_Data[[#This Row],[Day]]&lt;=10,"Start(1-10)",Hospital_Emergency_Room_Data[[#This Row],[Day]]&lt;=20,"Middle(11-20)",Hospital_Emergency_Room_Data[[#This Row],[Day]]&gt;20,"End(21-30)")</f>
        <v>Start(1-10)</v>
      </c>
    </row>
    <row r="872" spans="1:22">
      <c r="A872">
        <v>429222933</v>
      </c>
      <c r="B872" t="s">
        <v>893</v>
      </c>
      <c r="C872" s="1">
        <v>45154</v>
      </c>
      <c r="D872" t="str">
        <f>TEXT(Hospital_Emergency_Room_Data[[#This Row],[Patient Admission Date]],"mmm")</f>
        <v>Aug</v>
      </c>
      <c r="E872">
        <f>YEAR(Hospital_Emergency_Room_Data[[#This Row],[Patient Admission Date]])</f>
        <v>2023</v>
      </c>
      <c r="F872" s="2">
        <v>0.4201388888888889</v>
      </c>
      <c r="G872" s="8" t="str">
        <f>TEXT(Hospital_Emergency_Room_Data[[#This Row],[Patient Admission Date]],"dddd")</f>
        <v>Wednesday</v>
      </c>
      <c r="H872" t="s">
        <v>41</v>
      </c>
      <c r="I872">
        <v>45</v>
      </c>
      <c r="J872" s="5" t="s">
        <v>9219</v>
      </c>
      <c r="K872" t="s">
        <v>8</v>
      </c>
      <c r="L872" t="s">
        <v>96</v>
      </c>
      <c r="M872" t="s">
        <v>9209</v>
      </c>
      <c r="O872">
        <v>47</v>
      </c>
      <c r="P872" t="s">
        <v>9225</v>
      </c>
      <c r="Q872">
        <v>16</v>
      </c>
      <c r="R872">
        <v>10</v>
      </c>
      <c r="S872" t="s">
        <v>9255</v>
      </c>
      <c r="T872" t="s">
        <v>9262</v>
      </c>
      <c r="U872" t="s">
        <v>9283</v>
      </c>
      <c r="V872" t="str" cm="1">
        <f t="array" ref="V872">_xlfn.IFS(Hospital_Emergency_Room_Data[[#This Row],[Day]]&lt;=10,"Start(1-10)",Hospital_Emergency_Room_Data[[#This Row],[Day]]&lt;=20,"Middle(11-20)",Hospital_Emergency_Room_Data[[#This Row],[Day]]&gt;20,"End(21-30)")</f>
        <v>Middle(11-20)</v>
      </c>
    </row>
    <row r="873" spans="1:22">
      <c r="A873">
        <v>884628043</v>
      </c>
      <c r="B873" t="s">
        <v>894</v>
      </c>
      <c r="C873" s="1">
        <v>45152</v>
      </c>
      <c r="D873" t="str">
        <f>TEXT(Hospital_Emergency_Room_Data[[#This Row],[Patient Admission Date]],"mmm")</f>
        <v>Aug</v>
      </c>
      <c r="E873">
        <f>YEAR(Hospital_Emergency_Room_Data[[#This Row],[Patient Admission Date]])</f>
        <v>2023</v>
      </c>
      <c r="F873" s="2">
        <v>0.17986111111111111</v>
      </c>
      <c r="G873" s="8" t="str">
        <f>TEXT(Hospital_Emergency_Room_Data[[#This Row],[Patient Admission Date]],"dddd")</f>
        <v>Monday</v>
      </c>
      <c r="H873" t="s">
        <v>41</v>
      </c>
      <c r="I873">
        <v>43</v>
      </c>
      <c r="J873" s="5" t="s">
        <v>9223</v>
      </c>
      <c r="K873" t="s">
        <v>21</v>
      </c>
      <c r="L873" t="s">
        <v>9281</v>
      </c>
      <c r="M873" t="s">
        <v>9209</v>
      </c>
      <c r="N873">
        <v>5</v>
      </c>
      <c r="O873">
        <v>55</v>
      </c>
      <c r="P873" t="s">
        <v>9225</v>
      </c>
      <c r="Q873">
        <v>14</v>
      </c>
      <c r="R873">
        <v>4</v>
      </c>
      <c r="S873" t="s">
        <v>9258</v>
      </c>
      <c r="T873" t="s">
        <v>9265</v>
      </c>
      <c r="U873" t="s">
        <v>9283</v>
      </c>
      <c r="V873" t="str" cm="1">
        <f t="array" ref="V873">_xlfn.IFS(Hospital_Emergency_Room_Data[[#This Row],[Day]]&lt;=10,"Start(1-10)",Hospital_Emergency_Room_Data[[#This Row],[Day]]&lt;=20,"Middle(11-20)",Hospital_Emergency_Room_Data[[#This Row],[Day]]&gt;20,"End(21-30)")</f>
        <v>Middle(11-20)</v>
      </c>
    </row>
    <row r="874" spans="1:22">
      <c r="A874">
        <v>115068540</v>
      </c>
      <c r="B874" t="s">
        <v>895</v>
      </c>
      <c r="C874" s="1">
        <v>45188</v>
      </c>
      <c r="D874" t="str">
        <f>TEXT(Hospital_Emergency_Room_Data[[#This Row],[Patient Admission Date]],"mmm")</f>
        <v>Sep</v>
      </c>
      <c r="E874">
        <f>YEAR(Hospital_Emergency_Room_Data[[#This Row],[Patient Admission Date]])</f>
        <v>2023</v>
      </c>
      <c r="F874" s="2">
        <v>0.69930555555555551</v>
      </c>
      <c r="G874" s="8" t="str">
        <f>TEXT(Hospital_Emergency_Room_Data[[#This Row],[Patient Admission Date]],"dddd")</f>
        <v>Tuesday</v>
      </c>
      <c r="H874" t="s">
        <v>9208</v>
      </c>
      <c r="I874">
        <v>39</v>
      </c>
      <c r="J874" s="5" t="s">
        <v>9223</v>
      </c>
      <c r="K874" t="s">
        <v>12</v>
      </c>
      <c r="L874" t="s">
        <v>13</v>
      </c>
      <c r="M874" t="s">
        <v>9209</v>
      </c>
      <c r="O874">
        <v>21</v>
      </c>
      <c r="P874" t="s">
        <v>9226</v>
      </c>
      <c r="Q874">
        <v>19</v>
      </c>
      <c r="R874">
        <v>16</v>
      </c>
      <c r="S874" t="s">
        <v>9257</v>
      </c>
      <c r="T874" t="s">
        <v>9262</v>
      </c>
      <c r="U874" t="s">
        <v>9282</v>
      </c>
      <c r="V874" t="str" cm="1">
        <f t="array" ref="V874">_xlfn.IFS(Hospital_Emergency_Room_Data[[#This Row],[Day]]&lt;=10,"Start(1-10)",Hospital_Emergency_Room_Data[[#This Row],[Day]]&lt;=20,"Middle(11-20)",Hospital_Emergency_Room_Data[[#This Row],[Day]]&gt;20,"End(21-30)")</f>
        <v>Middle(11-20)</v>
      </c>
    </row>
    <row r="875" spans="1:22">
      <c r="A875">
        <v>580353681</v>
      </c>
      <c r="B875" t="s">
        <v>896</v>
      </c>
      <c r="C875" s="1">
        <v>45524</v>
      </c>
      <c r="D875" t="str">
        <f>TEXT(Hospital_Emergency_Room_Data[[#This Row],[Patient Admission Date]],"mmm")</f>
        <v>Aug</v>
      </c>
      <c r="E875">
        <f>YEAR(Hospital_Emergency_Room_Data[[#This Row],[Patient Admission Date]])</f>
        <v>2024</v>
      </c>
      <c r="F875" s="2">
        <v>0.85833333333333328</v>
      </c>
      <c r="G875" s="8" t="str">
        <f>TEXT(Hospital_Emergency_Room_Data[[#This Row],[Patient Admission Date]],"dddd")</f>
        <v>Tuesday</v>
      </c>
      <c r="H875" t="s">
        <v>41</v>
      </c>
      <c r="I875">
        <v>68</v>
      </c>
      <c r="J875" s="5" t="s">
        <v>9217</v>
      </c>
      <c r="K875" t="s">
        <v>12</v>
      </c>
      <c r="L875" t="s">
        <v>36</v>
      </c>
      <c r="M875" t="s">
        <v>9210</v>
      </c>
      <c r="O875">
        <v>26</v>
      </c>
      <c r="P875" t="s">
        <v>9226</v>
      </c>
      <c r="Q875">
        <v>20</v>
      </c>
      <c r="R875">
        <v>20</v>
      </c>
      <c r="S875" t="s">
        <v>9256</v>
      </c>
      <c r="T875" t="s">
        <v>9262</v>
      </c>
      <c r="U875" t="s">
        <v>9282</v>
      </c>
      <c r="V875" t="str" cm="1">
        <f t="array" ref="V875">_xlfn.IFS(Hospital_Emergency_Room_Data[[#This Row],[Day]]&lt;=10,"Start(1-10)",Hospital_Emergency_Room_Data[[#This Row],[Day]]&lt;=20,"Middle(11-20)",Hospital_Emergency_Room_Data[[#This Row],[Day]]&gt;20,"End(21-30)")</f>
        <v>Middle(11-20)</v>
      </c>
    </row>
    <row r="876" spans="1:22">
      <c r="A876">
        <v>844552304</v>
      </c>
      <c r="B876" t="s">
        <v>897</v>
      </c>
      <c r="C876" s="1">
        <v>45360</v>
      </c>
      <c r="D876" t="str">
        <f>TEXT(Hospital_Emergency_Room_Data[[#This Row],[Patient Admission Date]],"mmm")</f>
        <v>Mar</v>
      </c>
      <c r="E876">
        <f>YEAR(Hospital_Emergency_Room_Data[[#This Row],[Patient Admission Date]])</f>
        <v>2024</v>
      </c>
      <c r="F876" s="2">
        <v>0.43055555555555558</v>
      </c>
      <c r="G876" s="8" t="str">
        <f>TEXT(Hospital_Emergency_Room_Data[[#This Row],[Patient Admission Date]],"dddd")</f>
        <v>Saturday</v>
      </c>
      <c r="H876" t="s">
        <v>9208</v>
      </c>
      <c r="I876">
        <v>74</v>
      </c>
      <c r="J876" s="5" t="s">
        <v>9222</v>
      </c>
      <c r="K876" t="s">
        <v>8</v>
      </c>
      <c r="L876" t="s">
        <v>13</v>
      </c>
      <c r="M876" t="s">
        <v>9209</v>
      </c>
      <c r="O876">
        <v>22</v>
      </c>
      <c r="P876" t="s">
        <v>9226</v>
      </c>
      <c r="Q876">
        <v>9</v>
      </c>
      <c r="R876">
        <v>10</v>
      </c>
      <c r="S876" t="s">
        <v>9255</v>
      </c>
      <c r="T876" t="s">
        <v>9265</v>
      </c>
      <c r="U876" t="s">
        <v>9282</v>
      </c>
      <c r="V876" t="str" cm="1">
        <f t="array" ref="V876">_xlfn.IFS(Hospital_Emergency_Room_Data[[#This Row],[Day]]&lt;=10,"Start(1-10)",Hospital_Emergency_Room_Data[[#This Row],[Day]]&lt;=20,"Middle(11-20)",Hospital_Emergency_Room_Data[[#This Row],[Day]]&gt;20,"End(21-30)")</f>
        <v>Start(1-10)</v>
      </c>
    </row>
    <row r="877" spans="1:22">
      <c r="A877">
        <v>507430074</v>
      </c>
      <c r="B877" t="s">
        <v>898</v>
      </c>
      <c r="C877" s="1">
        <v>45408</v>
      </c>
      <c r="D877" t="str">
        <f>TEXT(Hospital_Emergency_Room_Data[[#This Row],[Patient Admission Date]],"mmm")</f>
        <v>Apr</v>
      </c>
      <c r="E877">
        <f>YEAR(Hospital_Emergency_Room_Data[[#This Row],[Patient Admission Date]])</f>
        <v>2024</v>
      </c>
      <c r="F877" s="2">
        <v>0.89236111111111116</v>
      </c>
      <c r="G877" s="8" t="str">
        <f>TEXT(Hospital_Emergency_Room_Data[[#This Row],[Patient Admission Date]],"dddd")</f>
        <v>Friday</v>
      </c>
      <c r="H877" t="s">
        <v>9208</v>
      </c>
      <c r="I877">
        <v>22</v>
      </c>
      <c r="J877" s="5" t="s">
        <v>9220</v>
      </c>
      <c r="K877" t="s">
        <v>18</v>
      </c>
      <c r="L877" t="s">
        <v>9281</v>
      </c>
      <c r="M877" t="s">
        <v>9210</v>
      </c>
      <c r="O877">
        <v>43</v>
      </c>
      <c r="P877" t="s">
        <v>9225</v>
      </c>
      <c r="Q877">
        <v>26</v>
      </c>
      <c r="R877">
        <v>21</v>
      </c>
      <c r="S877" t="s">
        <v>9256</v>
      </c>
      <c r="T877" t="s">
        <v>9264</v>
      </c>
      <c r="U877" t="s">
        <v>9300</v>
      </c>
      <c r="V877" t="str" cm="1">
        <f t="array" ref="V877">_xlfn.IFS(Hospital_Emergency_Room_Data[[#This Row],[Day]]&lt;=10,"Start(1-10)",Hospital_Emergency_Room_Data[[#This Row],[Day]]&lt;=20,"Middle(11-20)",Hospital_Emergency_Room_Data[[#This Row],[Day]]&gt;20,"End(21-30)")</f>
        <v>End(21-30)</v>
      </c>
    </row>
    <row r="878" spans="1:22">
      <c r="A878">
        <v>430277131</v>
      </c>
      <c r="B878" t="s">
        <v>899</v>
      </c>
      <c r="C878" s="1">
        <v>45256</v>
      </c>
      <c r="D878" t="str">
        <f>TEXT(Hospital_Emergency_Room_Data[[#This Row],[Patient Admission Date]],"mmm")</f>
        <v>Nov</v>
      </c>
      <c r="E878">
        <f>YEAR(Hospital_Emergency_Room_Data[[#This Row],[Patient Admission Date]])</f>
        <v>2023</v>
      </c>
      <c r="F878" s="2">
        <v>0.19375000000000001</v>
      </c>
      <c r="G878" s="8" t="str">
        <f>TEXT(Hospital_Emergency_Room_Data[[#This Row],[Patient Admission Date]],"dddd")</f>
        <v>Sunday</v>
      </c>
      <c r="H878" t="s">
        <v>41</v>
      </c>
      <c r="I878">
        <v>39</v>
      </c>
      <c r="J878" s="5" t="s">
        <v>9223</v>
      </c>
      <c r="K878" t="s">
        <v>29</v>
      </c>
      <c r="L878" t="s">
        <v>36</v>
      </c>
      <c r="M878" t="s">
        <v>9210</v>
      </c>
      <c r="O878">
        <v>34</v>
      </c>
      <c r="P878" t="s">
        <v>9225</v>
      </c>
      <c r="Q878">
        <v>26</v>
      </c>
      <c r="R878">
        <v>4</v>
      </c>
      <c r="S878" t="s">
        <v>9258</v>
      </c>
      <c r="T878" t="s">
        <v>9264</v>
      </c>
      <c r="U878" t="s">
        <v>9300</v>
      </c>
      <c r="V878" t="str" cm="1">
        <f t="array" ref="V878">_xlfn.IFS(Hospital_Emergency_Room_Data[[#This Row],[Day]]&lt;=10,"Start(1-10)",Hospital_Emergency_Room_Data[[#This Row],[Day]]&lt;=20,"Middle(11-20)",Hospital_Emergency_Room_Data[[#This Row],[Day]]&gt;20,"End(21-30)")</f>
        <v>End(21-30)</v>
      </c>
    </row>
    <row r="879" spans="1:22">
      <c r="A879">
        <v>290023208</v>
      </c>
      <c r="B879" t="s">
        <v>900</v>
      </c>
      <c r="C879" s="1">
        <v>45313</v>
      </c>
      <c r="D879" t="str">
        <f>TEXT(Hospital_Emergency_Room_Data[[#This Row],[Patient Admission Date]],"mmm")</f>
        <v>Jan</v>
      </c>
      <c r="E879">
        <f>YEAR(Hospital_Emergency_Room_Data[[#This Row],[Patient Admission Date]])</f>
        <v>2024</v>
      </c>
      <c r="F879" s="2">
        <v>0.77361111111111114</v>
      </c>
      <c r="G879" s="8" t="str">
        <f>TEXT(Hospital_Emergency_Room_Data[[#This Row],[Patient Admission Date]],"dddd")</f>
        <v>Monday</v>
      </c>
      <c r="H879" t="s">
        <v>41</v>
      </c>
      <c r="I879">
        <v>46</v>
      </c>
      <c r="J879" s="5" t="s">
        <v>9219</v>
      </c>
      <c r="K879" t="s">
        <v>21</v>
      </c>
      <c r="L879" t="s">
        <v>9281</v>
      </c>
      <c r="M879" t="s">
        <v>9209</v>
      </c>
      <c r="O879">
        <v>57</v>
      </c>
      <c r="P879" t="s">
        <v>9225</v>
      </c>
      <c r="Q879">
        <v>22</v>
      </c>
      <c r="R879">
        <v>18</v>
      </c>
      <c r="S879" t="s">
        <v>9256</v>
      </c>
      <c r="T879" t="s">
        <v>9264</v>
      </c>
      <c r="U879" t="s">
        <v>9283</v>
      </c>
      <c r="V879" t="str" cm="1">
        <f t="array" ref="V879">_xlfn.IFS(Hospital_Emergency_Room_Data[[#This Row],[Day]]&lt;=10,"Start(1-10)",Hospital_Emergency_Room_Data[[#This Row],[Day]]&lt;=20,"Middle(11-20)",Hospital_Emergency_Room_Data[[#This Row],[Day]]&gt;20,"End(21-30)")</f>
        <v>End(21-30)</v>
      </c>
    </row>
    <row r="880" spans="1:22">
      <c r="A880">
        <v>257103017</v>
      </c>
      <c r="B880" t="s">
        <v>901</v>
      </c>
      <c r="C880" s="1">
        <v>45120</v>
      </c>
      <c r="D880" t="str">
        <f>TEXT(Hospital_Emergency_Room_Data[[#This Row],[Patient Admission Date]],"mmm")</f>
        <v>Jul</v>
      </c>
      <c r="E880">
        <f>YEAR(Hospital_Emergency_Room_Data[[#This Row],[Patient Admission Date]])</f>
        <v>2023</v>
      </c>
      <c r="F880" s="2">
        <v>0.61458333333333337</v>
      </c>
      <c r="G880" s="8" t="str">
        <f>TEXT(Hospital_Emergency_Room_Data[[#This Row],[Patient Admission Date]],"dddd")</f>
        <v>Thursday</v>
      </c>
      <c r="H880" t="s">
        <v>9208</v>
      </c>
      <c r="I880">
        <v>16</v>
      </c>
      <c r="J880" s="5" t="s">
        <v>9220</v>
      </c>
      <c r="K880" t="s">
        <v>12</v>
      </c>
      <c r="L880" t="s">
        <v>9281</v>
      </c>
      <c r="M880" t="s">
        <v>9209</v>
      </c>
      <c r="N880">
        <v>4</v>
      </c>
      <c r="O880">
        <v>26</v>
      </c>
      <c r="P880" t="s">
        <v>9226</v>
      </c>
      <c r="Q880">
        <v>13</v>
      </c>
      <c r="R880">
        <v>14</v>
      </c>
      <c r="S880" t="s">
        <v>9257</v>
      </c>
      <c r="T880" t="s">
        <v>9265</v>
      </c>
      <c r="U880" t="s">
        <v>9282</v>
      </c>
      <c r="V880" t="str" cm="1">
        <f t="array" ref="V880">_xlfn.IFS(Hospital_Emergency_Room_Data[[#This Row],[Day]]&lt;=10,"Start(1-10)",Hospital_Emergency_Room_Data[[#This Row],[Day]]&lt;=20,"Middle(11-20)",Hospital_Emergency_Room_Data[[#This Row],[Day]]&gt;20,"End(21-30)")</f>
        <v>Middle(11-20)</v>
      </c>
    </row>
    <row r="881" spans="1:22">
      <c r="A881">
        <v>546249453</v>
      </c>
      <c r="B881" t="s">
        <v>902</v>
      </c>
      <c r="C881" s="1">
        <v>45167</v>
      </c>
      <c r="D881" t="str">
        <f>TEXT(Hospital_Emergency_Room_Data[[#This Row],[Patient Admission Date]],"mmm")</f>
        <v>Aug</v>
      </c>
      <c r="E881">
        <f>YEAR(Hospital_Emergency_Room_Data[[#This Row],[Patient Admission Date]])</f>
        <v>2023</v>
      </c>
      <c r="F881" s="2">
        <v>0.85</v>
      </c>
      <c r="G881" s="8" t="str">
        <f>TEXT(Hospital_Emergency_Room_Data[[#This Row],[Patient Admission Date]],"dddd")</f>
        <v>Tuesday</v>
      </c>
      <c r="H881" t="s">
        <v>41</v>
      </c>
      <c r="I881">
        <v>41</v>
      </c>
      <c r="J881" s="5" t="s">
        <v>9223</v>
      </c>
      <c r="K881" t="s">
        <v>8</v>
      </c>
      <c r="L881" t="s">
        <v>13</v>
      </c>
      <c r="M881" t="s">
        <v>9209</v>
      </c>
      <c r="O881">
        <v>17</v>
      </c>
      <c r="P881" t="s">
        <v>9226</v>
      </c>
      <c r="Q881">
        <v>29</v>
      </c>
      <c r="R881">
        <v>20</v>
      </c>
      <c r="S881" t="s">
        <v>9256</v>
      </c>
      <c r="T881" t="s">
        <v>9264</v>
      </c>
      <c r="U881" t="s">
        <v>9282</v>
      </c>
      <c r="V881" t="str" cm="1">
        <f t="array" ref="V881">_xlfn.IFS(Hospital_Emergency_Room_Data[[#This Row],[Day]]&lt;=10,"Start(1-10)",Hospital_Emergency_Room_Data[[#This Row],[Day]]&lt;=20,"Middle(11-20)",Hospital_Emergency_Room_Data[[#This Row],[Day]]&gt;20,"End(21-30)")</f>
        <v>End(21-30)</v>
      </c>
    </row>
    <row r="882" spans="1:22">
      <c r="A882">
        <v>308113429</v>
      </c>
      <c r="B882" t="s">
        <v>903</v>
      </c>
      <c r="C882" s="1">
        <v>45293</v>
      </c>
      <c r="D882" t="str">
        <f>TEXT(Hospital_Emergency_Room_Data[[#This Row],[Patient Admission Date]],"mmm")</f>
        <v>Jan</v>
      </c>
      <c r="E882">
        <f>YEAR(Hospital_Emergency_Room_Data[[#This Row],[Patient Admission Date]])</f>
        <v>2024</v>
      </c>
      <c r="F882" s="2">
        <v>0.29791666666666666</v>
      </c>
      <c r="G882" s="8" t="str">
        <f>TEXT(Hospital_Emergency_Room_Data[[#This Row],[Patient Admission Date]],"dddd")</f>
        <v>Tuesday</v>
      </c>
      <c r="H882" t="s">
        <v>9208</v>
      </c>
      <c r="I882">
        <v>3</v>
      </c>
      <c r="J882" s="5" t="s">
        <v>9218</v>
      </c>
      <c r="K882" t="s">
        <v>12</v>
      </c>
      <c r="L882" t="s">
        <v>13</v>
      </c>
      <c r="M882" t="s">
        <v>9210</v>
      </c>
      <c r="O882">
        <v>27</v>
      </c>
      <c r="P882" t="s">
        <v>9226</v>
      </c>
      <c r="Q882">
        <v>2</v>
      </c>
      <c r="R882">
        <v>7</v>
      </c>
      <c r="S882" t="s">
        <v>9255</v>
      </c>
      <c r="T882" t="s">
        <v>9263</v>
      </c>
      <c r="U882" t="s">
        <v>9282</v>
      </c>
      <c r="V882" t="str" cm="1">
        <f t="array" ref="V882">_xlfn.IFS(Hospital_Emergency_Room_Data[[#This Row],[Day]]&lt;=10,"Start(1-10)",Hospital_Emergency_Room_Data[[#This Row],[Day]]&lt;=20,"Middle(11-20)",Hospital_Emergency_Room_Data[[#This Row],[Day]]&gt;20,"End(21-30)")</f>
        <v>Start(1-10)</v>
      </c>
    </row>
    <row r="883" spans="1:22">
      <c r="A883">
        <v>441737448</v>
      </c>
      <c r="B883" t="s">
        <v>904</v>
      </c>
      <c r="C883" s="1">
        <v>45482</v>
      </c>
      <c r="D883" t="str">
        <f>TEXT(Hospital_Emergency_Room_Data[[#This Row],[Patient Admission Date]],"mmm")</f>
        <v>Jul</v>
      </c>
      <c r="E883">
        <f>YEAR(Hospital_Emergency_Room_Data[[#This Row],[Patient Admission Date]])</f>
        <v>2024</v>
      </c>
      <c r="F883" s="2">
        <v>0.15694444444444444</v>
      </c>
      <c r="G883" s="8" t="str">
        <f>TEXT(Hospital_Emergency_Room_Data[[#This Row],[Patient Admission Date]],"dddd")</f>
        <v>Tuesday</v>
      </c>
      <c r="H883" t="s">
        <v>9208</v>
      </c>
      <c r="I883">
        <v>60</v>
      </c>
      <c r="J883" s="5" t="s">
        <v>9217</v>
      </c>
      <c r="K883" t="s">
        <v>12</v>
      </c>
      <c r="L883" t="s">
        <v>25</v>
      </c>
      <c r="M883" t="s">
        <v>9209</v>
      </c>
      <c r="N883">
        <v>9</v>
      </c>
      <c r="O883">
        <v>45</v>
      </c>
      <c r="P883" t="s">
        <v>9225</v>
      </c>
      <c r="Q883">
        <v>9</v>
      </c>
      <c r="R883">
        <v>3</v>
      </c>
      <c r="S883" t="s">
        <v>9258</v>
      </c>
      <c r="T883" t="s">
        <v>9265</v>
      </c>
      <c r="U883" t="s">
        <v>9300</v>
      </c>
      <c r="V883" t="str" cm="1">
        <f t="array" ref="V883">_xlfn.IFS(Hospital_Emergency_Room_Data[[#This Row],[Day]]&lt;=10,"Start(1-10)",Hospital_Emergency_Room_Data[[#This Row],[Day]]&lt;=20,"Middle(11-20)",Hospital_Emergency_Room_Data[[#This Row],[Day]]&gt;20,"End(21-30)")</f>
        <v>Start(1-10)</v>
      </c>
    </row>
    <row r="884" spans="1:22">
      <c r="A884">
        <v>409904444</v>
      </c>
      <c r="B884" t="s">
        <v>905</v>
      </c>
      <c r="C884" s="1">
        <v>45148</v>
      </c>
      <c r="D884" t="str">
        <f>TEXT(Hospital_Emergency_Room_Data[[#This Row],[Patient Admission Date]],"mmm")</f>
        <v>Aug</v>
      </c>
      <c r="E884">
        <f>YEAR(Hospital_Emergency_Room_Data[[#This Row],[Patient Admission Date]])</f>
        <v>2023</v>
      </c>
      <c r="F884" s="2">
        <v>0.56944444444444442</v>
      </c>
      <c r="G884" s="8" t="str">
        <f>TEXT(Hospital_Emergency_Room_Data[[#This Row],[Patient Admission Date]],"dddd")</f>
        <v>Thursday</v>
      </c>
      <c r="H884" t="s">
        <v>9208</v>
      </c>
      <c r="I884">
        <v>65</v>
      </c>
      <c r="J884" s="5" t="s">
        <v>9217</v>
      </c>
      <c r="K884" t="s">
        <v>12</v>
      </c>
      <c r="L884" t="s">
        <v>9281</v>
      </c>
      <c r="M884" t="s">
        <v>9210</v>
      </c>
      <c r="O884">
        <v>35</v>
      </c>
      <c r="P884" t="s">
        <v>9225</v>
      </c>
      <c r="Q884">
        <v>10</v>
      </c>
      <c r="R884">
        <v>13</v>
      </c>
      <c r="S884" t="s">
        <v>9257</v>
      </c>
      <c r="T884" t="s">
        <v>9265</v>
      </c>
      <c r="U884" t="s">
        <v>9300</v>
      </c>
      <c r="V884" t="str" cm="1">
        <f t="array" ref="V884">_xlfn.IFS(Hospital_Emergency_Room_Data[[#This Row],[Day]]&lt;=10,"Start(1-10)",Hospital_Emergency_Room_Data[[#This Row],[Day]]&lt;=20,"Middle(11-20)",Hospital_Emergency_Room_Data[[#This Row],[Day]]&gt;20,"End(21-30)")</f>
        <v>Start(1-10)</v>
      </c>
    </row>
    <row r="885" spans="1:22">
      <c r="A885">
        <v>456518577</v>
      </c>
      <c r="B885" t="s">
        <v>906</v>
      </c>
      <c r="C885" s="1">
        <v>45531</v>
      </c>
      <c r="D885" t="str">
        <f>TEXT(Hospital_Emergency_Room_Data[[#This Row],[Patient Admission Date]],"mmm")</f>
        <v>Aug</v>
      </c>
      <c r="E885">
        <f>YEAR(Hospital_Emergency_Room_Data[[#This Row],[Patient Admission Date]])</f>
        <v>2024</v>
      </c>
      <c r="F885" s="2">
        <v>0.29444444444444445</v>
      </c>
      <c r="G885" s="8" t="str">
        <f>TEXT(Hospital_Emergency_Room_Data[[#This Row],[Patient Admission Date]],"dddd")</f>
        <v>Tuesday</v>
      </c>
      <c r="H885" t="s">
        <v>41</v>
      </c>
      <c r="I885">
        <v>75</v>
      </c>
      <c r="J885" s="5" t="s">
        <v>9222</v>
      </c>
      <c r="K885" t="s">
        <v>8</v>
      </c>
      <c r="L885" t="s">
        <v>9281</v>
      </c>
      <c r="M885" t="s">
        <v>9209</v>
      </c>
      <c r="N885">
        <v>4</v>
      </c>
      <c r="O885">
        <v>13</v>
      </c>
      <c r="P885" t="s">
        <v>9226</v>
      </c>
      <c r="Q885">
        <v>27</v>
      </c>
      <c r="R885">
        <v>7</v>
      </c>
      <c r="S885" t="s">
        <v>9255</v>
      </c>
      <c r="T885" t="s">
        <v>9264</v>
      </c>
      <c r="U885" t="s">
        <v>9282</v>
      </c>
      <c r="V885" t="str" cm="1">
        <f t="array" ref="V885">_xlfn.IFS(Hospital_Emergency_Room_Data[[#This Row],[Day]]&lt;=10,"Start(1-10)",Hospital_Emergency_Room_Data[[#This Row],[Day]]&lt;=20,"Middle(11-20)",Hospital_Emergency_Room_Data[[#This Row],[Day]]&gt;20,"End(21-30)")</f>
        <v>End(21-30)</v>
      </c>
    </row>
    <row r="886" spans="1:22">
      <c r="A886">
        <v>125524944</v>
      </c>
      <c r="B886" t="s">
        <v>907</v>
      </c>
      <c r="C886" s="1">
        <v>45017</v>
      </c>
      <c r="D886" t="str">
        <f>TEXT(Hospital_Emergency_Room_Data[[#This Row],[Patient Admission Date]],"mmm")</f>
        <v>Apr</v>
      </c>
      <c r="E886">
        <f>YEAR(Hospital_Emergency_Room_Data[[#This Row],[Patient Admission Date]])</f>
        <v>2023</v>
      </c>
      <c r="F886" s="2">
        <v>0.19027777777777777</v>
      </c>
      <c r="G886" s="8" t="str">
        <f>TEXT(Hospital_Emergency_Room_Data[[#This Row],[Patient Admission Date]],"dddd")</f>
        <v>Saturday</v>
      </c>
      <c r="H886" t="s">
        <v>9208</v>
      </c>
      <c r="I886">
        <v>79</v>
      </c>
      <c r="J886" s="5" t="s">
        <v>9222</v>
      </c>
      <c r="K886" t="s">
        <v>8</v>
      </c>
      <c r="L886" t="s">
        <v>13</v>
      </c>
      <c r="M886" t="s">
        <v>9209</v>
      </c>
      <c r="O886">
        <v>21</v>
      </c>
      <c r="P886" t="s">
        <v>9226</v>
      </c>
      <c r="Q886">
        <v>1</v>
      </c>
      <c r="R886">
        <v>4</v>
      </c>
      <c r="S886" t="s">
        <v>9258</v>
      </c>
      <c r="T886" t="s">
        <v>9263</v>
      </c>
      <c r="U886" t="s">
        <v>9282</v>
      </c>
      <c r="V886" t="str" cm="1">
        <f t="array" ref="V886">_xlfn.IFS(Hospital_Emergency_Room_Data[[#This Row],[Day]]&lt;=10,"Start(1-10)",Hospital_Emergency_Room_Data[[#This Row],[Day]]&lt;=20,"Middle(11-20)",Hospital_Emergency_Room_Data[[#This Row],[Day]]&gt;20,"End(21-30)")</f>
        <v>Start(1-10)</v>
      </c>
    </row>
    <row r="887" spans="1:22">
      <c r="A887">
        <v>784075849</v>
      </c>
      <c r="B887" t="s">
        <v>908</v>
      </c>
      <c r="C887" s="1">
        <v>45508</v>
      </c>
      <c r="D887" t="str">
        <f>TEXT(Hospital_Emergency_Room_Data[[#This Row],[Patient Admission Date]],"mmm")</f>
        <v>Aug</v>
      </c>
      <c r="E887">
        <f>YEAR(Hospital_Emergency_Room_Data[[#This Row],[Patient Admission Date]])</f>
        <v>2024</v>
      </c>
      <c r="F887" s="2">
        <v>0.83611111111111114</v>
      </c>
      <c r="G887" s="8" t="str">
        <f>TEXT(Hospital_Emergency_Room_Data[[#This Row],[Patient Admission Date]],"dddd")</f>
        <v>Sunday</v>
      </c>
      <c r="H887" t="s">
        <v>41</v>
      </c>
      <c r="I887">
        <v>11</v>
      </c>
      <c r="J887" s="5" t="s">
        <v>9221</v>
      </c>
      <c r="K887" t="s">
        <v>32</v>
      </c>
      <c r="L887" t="s">
        <v>9281</v>
      </c>
      <c r="M887" t="s">
        <v>9210</v>
      </c>
      <c r="O887">
        <v>38</v>
      </c>
      <c r="P887" t="s">
        <v>9225</v>
      </c>
      <c r="Q887">
        <v>4</v>
      </c>
      <c r="R887">
        <v>20</v>
      </c>
      <c r="S887" t="s">
        <v>9256</v>
      </c>
      <c r="T887" t="s">
        <v>9263</v>
      </c>
      <c r="U887" t="s">
        <v>9300</v>
      </c>
      <c r="V887" t="str" cm="1">
        <f t="array" ref="V887">_xlfn.IFS(Hospital_Emergency_Room_Data[[#This Row],[Day]]&lt;=10,"Start(1-10)",Hospital_Emergency_Room_Data[[#This Row],[Day]]&lt;=20,"Middle(11-20)",Hospital_Emergency_Room_Data[[#This Row],[Day]]&gt;20,"End(21-30)")</f>
        <v>Start(1-10)</v>
      </c>
    </row>
    <row r="888" spans="1:22">
      <c r="A888">
        <v>387114530</v>
      </c>
      <c r="B888" t="s">
        <v>909</v>
      </c>
      <c r="C888" s="1">
        <v>45385</v>
      </c>
      <c r="D888" t="str">
        <f>TEXT(Hospital_Emergency_Room_Data[[#This Row],[Patient Admission Date]],"mmm")</f>
        <v>Apr</v>
      </c>
      <c r="E888">
        <f>YEAR(Hospital_Emergency_Room_Data[[#This Row],[Patient Admission Date]])</f>
        <v>2024</v>
      </c>
      <c r="F888" s="2">
        <v>0.32569444444444445</v>
      </c>
      <c r="G888" s="8" t="str">
        <f>TEXT(Hospital_Emergency_Room_Data[[#This Row],[Patient Admission Date]],"dddd")</f>
        <v>Wednesday</v>
      </c>
      <c r="H888" t="s">
        <v>41</v>
      </c>
      <c r="I888">
        <v>53</v>
      </c>
      <c r="J888" s="5" t="s">
        <v>9219</v>
      </c>
      <c r="K888" t="s">
        <v>8</v>
      </c>
      <c r="L888" t="s">
        <v>13</v>
      </c>
      <c r="M888" t="s">
        <v>9210</v>
      </c>
      <c r="O888">
        <v>43</v>
      </c>
      <c r="P888" t="s">
        <v>9225</v>
      </c>
      <c r="Q888">
        <v>3</v>
      </c>
      <c r="R888">
        <v>7</v>
      </c>
      <c r="S888" t="s">
        <v>9255</v>
      </c>
      <c r="T888" t="s">
        <v>9263</v>
      </c>
      <c r="U888" t="s">
        <v>9300</v>
      </c>
      <c r="V888" t="str" cm="1">
        <f t="array" ref="V888">_xlfn.IFS(Hospital_Emergency_Room_Data[[#This Row],[Day]]&lt;=10,"Start(1-10)",Hospital_Emergency_Room_Data[[#This Row],[Day]]&lt;=20,"Middle(11-20)",Hospital_Emergency_Room_Data[[#This Row],[Day]]&gt;20,"End(21-30)")</f>
        <v>Start(1-10)</v>
      </c>
    </row>
    <row r="889" spans="1:22">
      <c r="A889">
        <v>493609445</v>
      </c>
      <c r="B889" t="s">
        <v>910</v>
      </c>
      <c r="C889" s="1">
        <v>45356</v>
      </c>
      <c r="D889" t="str">
        <f>TEXT(Hospital_Emergency_Room_Data[[#This Row],[Patient Admission Date]],"mmm")</f>
        <v>Mar</v>
      </c>
      <c r="E889">
        <f>YEAR(Hospital_Emergency_Room_Data[[#This Row],[Patient Admission Date]])</f>
        <v>2024</v>
      </c>
      <c r="F889" s="2">
        <v>0.69097222222222221</v>
      </c>
      <c r="G889" s="8" t="str">
        <f>TEXT(Hospital_Emergency_Room_Data[[#This Row],[Patient Admission Date]],"dddd")</f>
        <v>Tuesday</v>
      </c>
      <c r="H889" t="s">
        <v>41</v>
      </c>
      <c r="I889">
        <v>26</v>
      </c>
      <c r="J889" s="5" t="s">
        <v>9220</v>
      </c>
      <c r="K889" t="s">
        <v>8</v>
      </c>
      <c r="L889" t="s">
        <v>9281</v>
      </c>
      <c r="M889" t="s">
        <v>9210</v>
      </c>
      <c r="O889">
        <v>28</v>
      </c>
      <c r="P889" t="s">
        <v>9226</v>
      </c>
      <c r="Q889">
        <v>5</v>
      </c>
      <c r="R889">
        <v>16</v>
      </c>
      <c r="S889" t="s">
        <v>9257</v>
      </c>
      <c r="T889" t="s">
        <v>9263</v>
      </c>
      <c r="U889" t="s">
        <v>9282</v>
      </c>
      <c r="V889" t="str" cm="1">
        <f t="array" ref="V889">_xlfn.IFS(Hospital_Emergency_Room_Data[[#This Row],[Day]]&lt;=10,"Start(1-10)",Hospital_Emergency_Room_Data[[#This Row],[Day]]&lt;=20,"Middle(11-20)",Hospital_Emergency_Room_Data[[#This Row],[Day]]&gt;20,"End(21-30)")</f>
        <v>Start(1-10)</v>
      </c>
    </row>
    <row r="890" spans="1:22">
      <c r="A890">
        <v>243128113</v>
      </c>
      <c r="B890" t="s">
        <v>911</v>
      </c>
      <c r="C890" s="1">
        <v>45040</v>
      </c>
      <c r="D890" t="str">
        <f>TEXT(Hospital_Emergency_Room_Data[[#This Row],[Patient Admission Date]],"mmm")</f>
        <v>Apr</v>
      </c>
      <c r="E890">
        <f>YEAR(Hospital_Emergency_Room_Data[[#This Row],[Patient Admission Date]])</f>
        <v>2023</v>
      </c>
      <c r="F890" s="2">
        <v>0.82222222222222219</v>
      </c>
      <c r="G890" s="8" t="str">
        <f>TEXT(Hospital_Emergency_Room_Data[[#This Row],[Patient Admission Date]],"dddd")</f>
        <v>Monday</v>
      </c>
      <c r="H890" t="s">
        <v>41</v>
      </c>
      <c r="I890">
        <v>63</v>
      </c>
      <c r="J890" s="5" t="s">
        <v>9217</v>
      </c>
      <c r="K890" t="s">
        <v>8</v>
      </c>
      <c r="L890" t="s">
        <v>13</v>
      </c>
      <c r="M890" t="s">
        <v>9209</v>
      </c>
      <c r="N890">
        <v>1</v>
      </c>
      <c r="O890">
        <v>26</v>
      </c>
      <c r="P890" t="s">
        <v>9226</v>
      </c>
      <c r="Q890">
        <v>24</v>
      </c>
      <c r="R890">
        <v>19</v>
      </c>
      <c r="S890" t="s">
        <v>9256</v>
      </c>
      <c r="T890" t="s">
        <v>9264</v>
      </c>
      <c r="U890" t="s">
        <v>9282</v>
      </c>
      <c r="V890" t="str" cm="1">
        <f t="array" ref="V890">_xlfn.IFS(Hospital_Emergency_Room_Data[[#This Row],[Day]]&lt;=10,"Start(1-10)",Hospital_Emergency_Room_Data[[#This Row],[Day]]&lt;=20,"Middle(11-20)",Hospital_Emergency_Room_Data[[#This Row],[Day]]&gt;20,"End(21-30)")</f>
        <v>End(21-30)</v>
      </c>
    </row>
    <row r="891" spans="1:22">
      <c r="A891">
        <v>655014978</v>
      </c>
      <c r="B891" t="s">
        <v>912</v>
      </c>
      <c r="C891" s="1">
        <v>45493</v>
      </c>
      <c r="D891" t="str">
        <f>TEXT(Hospital_Emergency_Room_Data[[#This Row],[Patient Admission Date]],"mmm")</f>
        <v>Jul</v>
      </c>
      <c r="E891">
        <f>YEAR(Hospital_Emergency_Room_Data[[#This Row],[Patient Admission Date]])</f>
        <v>2024</v>
      </c>
      <c r="F891" s="2">
        <v>0.42083333333333334</v>
      </c>
      <c r="G891" s="8" t="str">
        <f>TEXT(Hospital_Emergency_Room_Data[[#This Row],[Patient Admission Date]],"dddd")</f>
        <v>Saturday</v>
      </c>
      <c r="H891" t="s">
        <v>41</v>
      </c>
      <c r="I891">
        <v>14</v>
      </c>
      <c r="J891" s="5" t="s">
        <v>9221</v>
      </c>
      <c r="K891" t="s">
        <v>12</v>
      </c>
      <c r="L891" t="s">
        <v>9281</v>
      </c>
      <c r="M891" t="s">
        <v>9210</v>
      </c>
      <c r="O891">
        <v>35</v>
      </c>
      <c r="P891" t="s">
        <v>9225</v>
      </c>
      <c r="Q891">
        <v>20</v>
      </c>
      <c r="R891">
        <v>10</v>
      </c>
      <c r="S891" t="s">
        <v>9255</v>
      </c>
      <c r="T891" t="s">
        <v>9262</v>
      </c>
      <c r="U891" t="s">
        <v>9300</v>
      </c>
      <c r="V891" t="str" cm="1">
        <f t="array" ref="V891">_xlfn.IFS(Hospital_Emergency_Room_Data[[#This Row],[Day]]&lt;=10,"Start(1-10)",Hospital_Emergency_Room_Data[[#This Row],[Day]]&lt;=20,"Middle(11-20)",Hospital_Emergency_Room_Data[[#This Row],[Day]]&gt;20,"End(21-30)")</f>
        <v>Middle(11-20)</v>
      </c>
    </row>
    <row r="892" spans="1:22">
      <c r="A892">
        <v>712666927</v>
      </c>
      <c r="B892" t="s">
        <v>913</v>
      </c>
      <c r="C892" s="1">
        <v>45536</v>
      </c>
      <c r="D892" t="str">
        <f>TEXT(Hospital_Emergency_Room_Data[[#This Row],[Patient Admission Date]],"mmm")</f>
        <v>Sep</v>
      </c>
      <c r="E892">
        <f>YEAR(Hospital_Emergency_Room_Data[[#This Row],[Patient Admission Date]])</f>
        <v>2024</v>
      </c>
      <c r="F892" s="2">
        <v>0.58611111111111114</v>
      </c>
      <c r="G892" s="8" t="str">
        <f>TEXT(Hospital_Emergency_Room_Data[[#This Row],[Patient Admission Date]],"dddd")</f>
        <v>Sunday</v>
      </c>
      <c r="H892" t="s">
        <v>41</v>
      </c>
      <c r="I892">
        <v>44</v>
      </c>
      <c r="J892" s="5" t="s">
        <v>9223</v>
      </c>
      <c r="K892" t="s">
        <v>29</v>
      </c>
      <c r="L892" t="s">
        <v>9281</v>
      </c>
      <c r="M892" t="s">
        <v>9209</v>
      </c>
      <c r="N892">
        <v>7</v>
      </c>
      <c r="O892">
        <v>36</v>
      </c>
      <c r="P892" t="s">
        <v>9225</v>
      </c>
      <c r="Q892">
        <v>1</v>
      </c>
      <c r="R892">
        <v>14</v>
      </c>
      <c r="S892" t="s">
        <v>9257</v>
      </c>
      <c r="T892" t="s">
        <v>9263</v>
      </c>
      <c r="U892" t="s">
        <v>9300</v>
      </c>
      <c r="V892" t="str" cm="1">
        <f t="array" ref="V892">_xlfn.IFS(Hospital_Emergency_Room_Data[[#This Row],[Day]]&lt;=10,"Start(1-10)",Hospital_Emergency_Room_Data[[#This Row],[Day]]&lt;=20,"Middle(11-20)",Hospital_Emergency_Room_Data[[#This Row],[Day]]&gt;20,"End(21-30)")</f>
        <v>Start(1-10)</v>
      </c>
    </row>
    <row r="893" spans="1:22">
      <c r="A893">
        <v>298484593</v>
      </c>
      <c r="B893" t="s">
        <v>914</v>
      </c>
      <c r="C893" s="1">
        <v>45479</v>
      </c>
      <c r="D893" t="str">
        <f>TEXT(Hospital_Emergency_Room_Data[[#This Row],[Patient Admission Date]],"mmm")</f>
        <v>Jul</v>
      </c>
      <c r="E893">
        <f>YEAR(Hospital_Emergency_Room_Data[[#This Row],[Patient Admission Date]])</f>
        <v>2024</v>
      </c>
      <c r="F893" s="2">
        <v>0.4513888888888889</v>
      </c>
      <c r="G893" s="8" t="str">
        <f>TEXT(Hospital_Emergency_Room_Data[[#This Row],[Patient Admission Date]],"dddd")</f>
        <v>Saturday</v>
      </c>
      <c r="H893" t="s">
        <v>9208</v>
      </c>
      <c r="I893">
        <v>40</v>
      </c>
      <c r="J893" s="5" t="s">
        <v>9223</v>
      </c>
      <c r="K893" t="s">
        <v>12</v>
      </c>
      <c r="L893" t="s">
        <v>36</v>
      </c>
      <c r="M893" t="s">
        <v>9209</v>
      </c>
      <c r="N893">
        <v>2</v>
      </c>
      <c r="O893">
        <v>50</v>
      </c>
      <c r="P893" t="s">
        <v>9225</v>
      </c>
      <c r="Q893">
        <v>6</v>
      </c>
      <c r="R893">
        <v>10</v>
      </c>
      <c r="S893" t="s">
        <v>9255</v>
      </c>
      <c r="T893" t="s">
        <v>9263</v>
      </c>
      <c r="U893" t="s">
        <v>9283</v>
      </c>
      <c r="V893" t="str" cm="1">
        <f t="array" ref="V893">_xlfn.IFS(Hospital_Emergency_Room_Data[[#This Row],[Day]]&lt;=10,"Start(1-10)",Hospital_Emergency_Room_Data[[#This Row],[Day]]&lt;=20,"Middle(11-20)",Hospital_Emergency_Room_Data[[#This Row],[Day]]&gt;20,"End(21-30)")</f>
        <v>Start(1-10)</v>
      </c>
    </row>
    <row r="894" spans="1:22">
      <c r="A894">
        <v>158188065</v>
      </c>
      <c r="B894" t="s">
        <v>915</v>
      </c>
      <c r="C894" s="1">
        <v>45539</v>
      </c>
      <c r="D894" t="str">
        <f>TEXT(Hospital_Emergency_Room_Data[[#This Row],[Patient Admission Date]],"mmm")</f>
        <v>Sep</v>
      </c>
      <c r="E894">
        <f>YEAR(Hospital_Emergency_Room_Data[[#This Row],[Patient Admission Date]])</f>
        <v>2024</v>
      </c>
      <c r="F894" s="2">
        <v>0.57638888888888884</v>
      </c>
      <c r="G894" s="8" t="str">
        <f>TEXT(Hospital_Emergency_Room_Data[[#This Row],[Patient Admission Date]],"dddd")</f>
        <v>Wednesday</v>
      </c>
      <c r="H894" t="s">
        <v>41</v>
      </c>
      <c r="I894">
        <v>15</v>
      </c>
      <c r="J894" s="5" t="s">
        <v>9220</v>
      </c>
      <c r="K894" t="s">
        <v>18</v>
      </c>
      <c r="L894" t="s">
        <v>9281</v>
      </c>
      <c r="M894" t="s">
        <v>9210</v>
      </c>
      <c r="O894">
        <v>11</v>
      </c>
      <c r="P894" t="s">
        <v>9226</v>
      </c>
      <c r="Q894">
        <v>4</v>
      </c>
      <c r="R894">
        <v>13</v>
      </c>
      <c r="S894" t="s">
        <v>9257</v>
      </c>
      <c r="T894" t="s">
        <v>9263</v>
      </c>
      <c r="U894" t="s">
        <v>9282</v>
      </c>
      <c r="V894" t="str" cm="1">
        <f t="array" ref="V894">_xlfn.IFS(Hospital_Emergency_Room_Data[[#This Row],[Day]]&lt;=10,"Start(1-10)",Hospital_Emergency_Room_Data[[#This Row],[Day]]&lt;=20,"Middle(11-20)",Hospital_Emergency_Room_Data[[#This Row],[Day]]&gt;20,"End(21-30)")</f>
        <v>Start(1-10)</v>
      </c>
    </row>
    <row r="895" spans="1:22">
      <c r="A895">
        <v>335797657</v>
      </c>
      <c r="B895" t="s">
        <v>916</v>
      </c>
      <c r="C895" s="1">
        <v>45428</v>
      </c>
      <c r="D895" t="str">
        <f>TEXT(Hospital_Emergency_Room_Data[[#This Row],[Patient Admission Date]],"mmm")</f>
        <v>May</v>
      </c>
      <c r="E895">
        <f>YEAR(Hospital_Emergency_Room_Data[[#This Row],[Patient Admission Date]])</f>
        <v>2024</v>
      </c>
      <c r="F895" s="2">
        <v>8.6805555555555552E-2</v>
      </c>
      <c r="G895" s="8" t="str">
        <f>TEXT(Hospital_Emergency_Room_Data[[#This Row],[Patient Admission Date]],"dddd")</f>
        <v>Thursday</v>
      </c>
      <c r="H895" t="s">
        <v>41</v>
      </c>
      <c r="I895">
        <v>39</v>
      </c>
      <c r="J895" s="5" t="s">
        <v>9223</v>
      </c>
      <c r="K895" t="s">
        <v>12</v>
      </c>
      <c r="L895" t="s">
        <v>9281</v>
      </c>
      <c r="M895" t="s">
        <v>9210</v>
      </c>
      <c r="O895">
        <v>15</v>
      </c>
      <c r="P895" t="s">
        <v>9226</v>
      </c>
      <c r="Q895">
        <v>16</v>
      </c>
      <c r="R895">
        <v>2</v>
      </c>
      <c r="S895" t="s">
        <v>9258</v>
      </c>
      <c r="T895" t="s">
        <v>9262</v>
      </c>
      <c r="U895" t="s">
        <v>9282</v>
      </c>
      <c r="V895" t="str" cm="1">
        <f t="array" ref="V895">_xlfn.IFS(Hospital_Emergency_Room_Data[[#This Row],[Day]]&lt;=10,"Start(1-10)",Hospital_Emergency_Room_Data[[#This Row],[Day]]&lt;=20,"Middle(11-20)",Hospital_Emergency_Room_Data[[#This Row],[Day]]&gt;20,"End(21-30)")</f>
        <v>Middle(11-20)</v>
      </c>
    </row>
    <row r="896" spans="1:22">
      <c r="A896">
        <v>789187648</v>
      </c>
      <c r="B896" t="s">
        <v>917</v>
      </c>
      <c r="C896" s="1">
        <v>45206</v>
      </c>
      <c r="D896" t="str">
        <f>TEXT(Hospital_Emergency_Room_Data[[#This Row],[Patient Admission Date]],"mmm")</f>
        <v>Oct</v>
      </c>
      <c r="E896">
        <f>YEAR(Hospital_Emergency_Room_Data[[#This Row],[Patient Admission Date]])</f>
        <v>2023</v>
      </c>
      <c r="F896" s="2">
        <v>0.21458333333333332</v>
      </c>
      <c r="G896" s="8" t="str">
        <f>TEXT(Hospital_Emergency_Room_Data[[#This Row],[Patient Admission Date]],"dddd")</f>
        <v>Saturday</v>
      </c>
      <c r="H896" t="s">
        <v>41</v>
      </c>
      <c r="I896">
        <v>43</v>
      </c>
      <c r="J896" s="5" t="s">
        <v>9223</v>
      </c>
      <c r="K896" t="s">
        <v>12</v>
      </c>
      <c r="L896" t="s">
        <v>9281</v>
      </c>
      <c r="M896" t="s">
        <v>9209</v>
      </c>
      <c r="N896">
        <v>8</v>
      </c>
      <c r="O896">
        <v>12</v>
      </c>
      <c r="P896" t="s">
        <v>9226</v>
      </c>
      <c r="Q896">
        <v>7</v>
      </c>
      <c r="R896">
        <v>5</v>
      </c>
      <c r="S896" t="s">
        <v>9258</v>
      </c>
      <c r="T896" t="s">
        <v>9263</v>
      </c>
      <c r="U896" t="s">
        <v>9282</v>
      </c>
      <c r="V896" t="str" cm="1">
        <f t="array" ref="V896">_xlfn.IFS(Hospital_Emergency_Room_Data[[#This Row],[Day]]&lt;=10,"Start(1-10)",Hospital_Emergency_Room_Data[[#This Row],[Day]]&lt;=20,"Middle(11-20)",Hospital_Emergency_Room_Data[[#This Row],[Day]]&gt;20,"End(21-30)")</f>
        <v>Start(1-10)</v>
      </c>
    </row>
    <row r="897" spans="1:22">
      <c r="A897">
        <v>886966452</v>
      </c>
      <c r="B897" t="s">
        <v>918</v>
      </c>
      <c r="C897" s="1">
        <v>45446</v>
      </c>
      <c r="D897" t="str">
        <f>TEXT(Hospital_Emergency_Room_Data[[#This Row],[Patient Admission Date]],"mmm")</f>
        <v>Jun</v>
      </c>
      <c r="E897">
        <f>YEAR(Hospital_Emergency_Room_Data[[#This Row],[Patient Admission Date]])</f>
        <v>2024</v>
      </c>
      <c r="F897" s="2">
        <v>0.22013888888888888</v>
      </c>
      <c r="G897" s="8" t="str">
        <f>TEXT(Hospital_Emergency_Room_Data[[#This Row],[Patient Admission Date]],"dddd")</f>
        <v>Monday</v>
      </c>
      <c r="H897" t="s">
        <v>41</v>
      </c>
      <c r="I897">
        <v>31</v>
      </c>
      <c r="J897" s="5" t="s">
        <v>9223</v>
      </c>
      <c r="K897" t="s">
        <v>21</v>
      </c>
      <c r="L897" t="s">
        <v>9281</v>
      </c>
      <c r="M897" t="s">
        <v>9210</v>
      </c>
      <c r="O897">
        <v>47</v>
      </c>
      <c r="P897" t="s">
        <v>9225</v>
      </c>
      <c r="Q897">
        <v>3</v>
      </c>
      <c r="R897">
        <v>5</v>
      </c>
      <c r="S897" t="s">
        <v>9258</v>
      </c>
      <c r="T897" t="s">
        <v>9263</v>
      </c>
      <c r="U897" t="s">
        <v>9283</v>
      </c>
      <c r="V897" t="str" cm="1">
        <f t="array" ref="V897">_xlfn.IFS(Hospital_Emergency_Room_Data[[#This Row],[Day]]&lt;=10,"Start(1-10)",Hospital_Emergency_Room_Data[[#This Row],[Day]]&lt;=20,"Middle(11-20)",Hospital_Emergency_Room_Data[[#This Row],[Day]]&gt;20,"End(21-30)")</f>
        <v>Start(1-10)</v>
      </c>
    </row>
    <row r="898" spans="1:22">
      <c r="A898">
        <v>812722025</v>
      </c>
      <c r="B898" t="s">
        <v>919</v>
      </c>
      <c r="C898" s="1">
        <v>45473</v>
      </c>
      <c r="D898" t="str">
        <f>TEXT(Hospital_Emergency_Room_Data[[#This Row],[Patient Admission Date]],"mmm")</f>
        <v>Jun</v>
      </c>
      <c r="E898">
        <f>YEAR(Hospital_Emergency_Room_Data[[#This Row],[Patient Admission Date]])</f>
        <v>2024</v>
      </c>
      <c r="F898" s="2">
        <v>0.64097222222222228</v>
      </c>
      <c r="G898" s="8" t="str">
        <f>TEXT(Hospital_Emergency_Room_Data[[#This Row],[Patient Admission Date]],"dddd")</f>
        <v>Sunday</v>
      </c>
      <c r="H898" t="s">
        <v>9208</v>
      </c>
      <c r="I898">
        <v>65</v>
      </c>
      <c r="J898" s="5" t="s">
        <v>9217</v>
      </c>
      <c r="K898" t="s">
        <v>8</v>
      </c>
      <c r="L898" t="s">
        <v>9281</v>
      </c>
      <c r="M898" t="s">
        <v>9209</v>
      </c>
      <c r="O898">
        <v>54</v>
      </c>
      <c r="P898" t="s">
        <v>9225</v>
      </c>
      <c r="Q898">
        <v>30</v>
      </c>
      <c r="R898">
        <v>15</v>
      </c>
      <c r="S898" t="s">
        <v>9257</v>
      </c>
      <c r="T898" t="s">
        <v>9264</v>
      </c>
      <c r="U898" t="s">
        <v>9283</v>
      </c>
      <c r="V898" t="str" cm="1">
        <f t="array" ref="V898">_xlfn.IFS(Hospital_Emergency_Room_Data[[#This Row],[Day]]&lt;=10,"Start(1-10)",Hospital_Emergency_Room_Data[[#This Row],[Day]]&lt;=20,"Middle(11-20)",Hospital_Emergency_Room_Data[[#This Row],[Day]]&gt;20,"End(21-30)")</f>
        <v>End(21-30)</v>
      </c>
    </row>
    <row r="899" spans="1:22">
      <c r="A899">
        <v>527403617</v>
      </c>
      <c r="B899" t="s">
        <v>920</v>
      </c>
      <c r="C899" s="1">
        <v>45526</v>
      </c>
      <c r="D899" t="str">
        <f>TEXT(Hospital_Emergency_Room_Data[[#This Row],[Patient Admission Date]],"mmm")</f>
        <v>Aug</v>
      </c>
      <c r="E899">
        <f>YEAR(Hospital_Emergency_Room_Data[[#This Row],[Patient Admission Date]])</f>
        <v>2024</v>
      </c>
      <c r="F899" s="2">
        <v>0.31944444444444442</v>
      </c>
      <c r="G899" s="8" t="str">
        <f>TEXT(Hospital_Emergency_Room_Data[[#This Row],[Patient Admission Date]],"dddd")</f>
        <v>Thursday</v>
      </c>
      <c r="H899" t="s">
        <v>9208</v>
      </c>
      <c r="I899">
        <v>37</v>
      </c>
      <c r="J899" s="5" t="s">
        <v>9223</v>
      </c>
      <c r="K899" t="s">
        <v>21</v>
      </c>
      <c r="L899" t="s">
        <v>9281</v>
      </c>
      <c r="M899" t="s">
        <v>9210</v>
      </c>
      <c r="O899">
        <v>13</v>
      </c>
      <c r="P899" t="s">
        <v>9226</v>
      </c>
      <c r="Q899">
        <v>22</v>
      </c>
      <c r="R899">
        <v>7</v>
      </c>
      <c r="S899" t="s">
        <v>9255</v>
      </c>
      <c r="T899" t="s">
        <v>9264</v>
      </c>
      <c r="U899" t="s">
        <v>9282</v>
      </c>
      <c r="V899" t="str" cm="1">
        <f t="array" ref="V899">_xlfn.IFS(Hospital_Emergency_Room_Data[[#This Row],[Day]]&lt;=10,"Start(1-10)",Hospital_Emergency_Room_Data[[#This Row],[Day]]&lt;=20,"Middle(11-20)",Hospital_Emergency_Room_Data[[#This Row],[Day]]&gt;20,"End(21-30)")</f>
        <v>End(21-30)</v>
      </c>
    </row>
    <row r="900" spans="1:22">
      <c r="A900">
        <v>346845825</v>
      </c>
      <c r="B900" t="s">
        <v>921</v>
      </c>
      <c r="C900" s="1">
        <v>45474</v>
      </c>
      <c r="D900" t="str">
        <f>TEXT(Hospital_Emergency_Room_Data[[#This Row],[Patient Admission Date]],"mmm")</f>
        <v>Jul</v>
      </c>
      <c r="E900">
        <f>YEAR(Hospital_Emergency_Room_Data[[#This Row],[Patient Admission Date]])</f>
        <v>2024</v>
      </c>
      <c r="F900" s="2">
        <v>0.2076388888888889</v>
      </c>
      <c r="G900" s="8" t="str">
        <f>TEXT(Hospital_Emergency_Room_Data[[#This Row],[Patient Admission Date]],"dddd")</f>
        <v>Monday</v>
      </c>
      <c r="H900" t="s">
        <v>41</v>
      </c>
      <c r="I900">
        <v>50</v>
      </c>
      <c r="J900" s="5" t="s">
        <v>9219</v>
      </c>
      <c r="K900" t="s">
        <v>8</v>
      </c>
      <c r="L900" t="s">
        <v>9281</v>
      </c>
      <c r="M900" t="s">
        <v>9209</v>
      </c>
      <c r="O900">
        <v>60</v>
      </c>
      <c r="P900" t="s">
        <v>9225</v>
      </c>
      <c r="Q900">
        <v>1</v>
      </c>
      <c r="R900">
        <v>4</v>
      </c>
      <c r="S900" t="s">
        <v>9258</v>
      </c>
      <c r="T900" t="s">
        <v>9263</v>
      </c>
      <c r="U900" t="s">
        <v>9283</v>
      </c>
      <c r="V900" t="str" cm="1">
        <f t="array" ref="V900">_xlfn.IFS(Hospital_Emergency_Room_Data[[#This Row],[Day]]&lt;=10,"Start(1-10)",Hospital_Emergency_Room_Data[[#This Row],[Day]]&lt;=20,"Middle(11-20)",Hospital_Emergency_Room_Data[[#This Row],[Day]]&gt;20,"End(21-30)")</f>
        <v>Start(1-10)</v>
      </c>
    </row>
    <row r="901" spans="1:22">
      <c r="A901">
        <v>758019953</v>
      </c>
      <c r="B901" t="s">
        <v>922</v>
      </c>
      <c r="C901" s="1">
        <v>45063</v>
      </c>
      <c r="D901" t="str">
        <f>TEXT(Hospital_Emergency_Room_Data[[#This Row],[Patient Admission Date]],"mmm")</f>
        <v>May</v>
      </c>
      <c r="E901">
        <f>YEAR(Hospital_Emergency_Room_Data[[#This Row],[Patient Admission Date]])</f>
        <v>2023</v>
      </c>
      <c r="F901" s="2">
        <v>0.1451388888888889</v>
      </c>
      <c r="G901" s="8" t="str">
        <f>TEXT(Hospital_Emergency_Room_Data[[#This Row],[Patient Admission Date]],"dddd")</f>
        <v>Wednesday</v>
      </c>
      <c r="H901" t="s">
        <v>41</v>
      </c>
      <c r="I901">
        <v>33</v>
      </c>
      <c r="J901" s="5" t="s">
        <v>9223</v>
      </c>
      <c r="K901" t="s">
        <v>10</v>
      </c>
      <c r="L901" t="s">
        <v>9281</v>
      </c>
      <c r="M901" t="s">
        <v>9209</v>
      </c>
      <c r="O901">
        <v>14</v>
      </c>
      <c r="P901" t="s">
        <v>9226</v>
      </c>
      <c r="Q901">
        <v>17</v>
      </c>
      <c r="R901">
        <v>3</v>
      </c>
      <c r="S901" t="s">
        <v>9258</v>
      </c>
      <c r="T901" t="s">
        <v>9262</v>
      </c>
      <c r="U901" t="s">
        <v>9282</v>
      </c>
      <c r="V901" t="str" cm="1">
        <f t="array" ref="V901">_xlfn.IFS(Hospital_Emergency_Room_Data[[#This Row],[Day]]&lt;=10,"Start(1-10)",Hospital_Emergency_Room_Data[[#This Row],[Day]]&lt;=20,"Middle(11-20)",Hospital_Emergency_Room_Data[[#This Row],[Day]]&gt;20,"End(21-30)")</f>
        <v>Middle(11-20)</v>
      </c>
    </row>
    <row r="902" spans="1:22">
      <c r="A902">
        <v>587626740</v>
      </c>
      <c r="B902" t="s">
        <v>923</v>
      </c>
      <c r="C902" s="1">
        <v>45285</v>
      </c>
      <c r="D902" t="str">
        <f>TEXT(Hospital_Emergency_Room_Data[[#This Row],[Patient Admission Date]],"mmm")</f>
        <v>Dec</v>
      </c>
      <c r="E902">
        <f>YEAR(Hospital_Emergency_Room_Data[[#This Row],[Patient Admission Date]])</f>
        <v>2023</v>
      </c>
      <c r="F902" s="2">
        <v>0.42499999999999999</v>
      </c>
      <c r="G902" s="8" t="str">
        <f>TEXT(Hospital_Emergency_Room_Data[[#This Row],[Patient Admission Date]],"dddd")</f>
        <v>Monday</v>
      </c>
      <c r="H902" t="s">
        <v>9208</v>
      </c>
      <c r="I902">
        <v>33</v>
      </c>
      <c r="J902" s="5" t="s">
        <v>9223</v>
      </c>
      <c r="K902" t="s">
        <v>29</v>
      </c>
      <c r="L902" t="s">
        <v>96</v>
      </c>
      <c r="M902" t="s">
        <v>9210</v>
      </c>
      <c r="N902">
        <v>1</v>
      </c>
      <c r="O902">
        <v>26</v>
      </c>
      <c r="P902" t="s">
        <v>9226</v>
      </c>
      <c r="Q902">
        <v>25</v>
      </c>
      <c r="R902">
        <v>10</v>
      </c>
      <c r="S902" t="s">
        <v>9255</v>
      </c>
      <c r="T902" t="s">
        <v>9264</v>
      </c>
      <c r="U902" t="s">
        <v>9282</v>
      </c>
      <c r="V902" t="str" cm="1">
        <f t="array" ref="V902">_xlfn.IFS(Hospital_Emergency_Room_Data[[#This Row],[Day]]&lt;=10,"Start(1-10)",Hospital_Emergency_Room_Data[[#This Row],[Day]]&lt;=20,"Middle(11-20)",Hospital_Emergency_Room_Data[[#This Row],[Day]]&gt;20,"End(21-30)")</f>
        <v>End(21-30)</v>
      </c>
    </row>
    <row r="903" spans="1:22">
      <c r="A903">
        <v>125122869</v>
      </c>
      <c r="B903" t="s">
        <v>924</v>
      </c>
      <c r="C903" s="1">
        <v>45405</v>
      </c>
      <c r="D903" t="str">
        <f>TEXT(Hospital_Emergency_Room_Data[[#This Row],[Patient Admission Date]],"mmm")</f>
        <v>Apr</v>
      </c>
      <c r="E903">
        <f>YEAR(Hospital_Emergency_Room_Data[[#This Row],[Patient Admission Date]])</f>
        <v>2024</v>
      </c>
      <c r="F903" s="2">
        <v>0.29791666666666666</v>
      </c>
      <c r="G903" s="8" t="str">
        <f>TEXT(Hospital_Emergency_Room_Data[[#This Row],[Patient Admission Date]],"dddd")</f>
        <v>Tuesday</v>
      </c>
      <c r="H903" t="s">
        <v>9208</v>
      </c>
      <c r="I903">
        <v>2</v>
      </c>
      <c r="J903" s="5" t="s">
        <v>9218</v>
      </c>
      <c r="K903" t="s">
        <v>21</v>
      </c>
      <c r="L903" t="s">
        <v>16</v>
      </c>
      <c r="M903" t="s">
        <v>9209</v>
      </c>
      <c r="N903">
        <v>6</v>
      </c>
      <c r="O903">
        <v>47</v>
      </c>
      <c r="P903" t="s">
        <v>9225</v>
      </c>
      <c r="Q903">
        <v>23</v>
      </c>
      <c r="R903">
        <v>7</v>
      </c>
      <c r="S903" t="s">
        <v>9255</v>
      </c>
      <c r="T903" t="s">
        <v>9264</v>
      </c>
      <c r="U903" t="s">
        <v>9283</v>
      </c>
      <c r="V903" t="str" cm="1">
        <f t="array" ref="V903">_xlfn.IFS(Hospital_Emergency_Room_Data[[#This Row],[Day]]&lt;=10,"Start(1-10)",Hospital_Emergency_Room_Data[[#This Row],[Day]]&lt;=20,"Middle(11-20)",Hospital_Emergency_Room_Data[[#This Row],[Day]]&gt;20,"End(21-30)")</f>
        <v>End(21-30)</v>
      </c>
    </row>
    <row r="904" spans="1:22">
      <c r="A904">
        <v>300673405</v>
      </c>
      <c r="B904" t="s">
        <v>925</v>
      </c>
      <c r="C904" s="1">
        <v>45522</v>
      </c>
      <c r="D904" t="str">
        <f>TEXT(Hospital_Emergency_Room_Data[[#This Row],[Patient Admission Date]],"mmm")</f>
        <v>Aug</v>
      </c>
      <c r="E904">
        <f>YEAR(Hospital_Emergency_Room_Data[[#This Row],[Patient Admission Date]])</f>
        <v>2024</v>
      </c>
      <c r="F904" s="2">
        <v>0.81736111111111109</v>
      </c>
      <c r="G904" s="8" t="str">
        <f>TEXT(Hospital_Emergency_Room_Data[[#This Row],[Patient Admission Date]],"dddd")</f>
        <v>Sunday</v>
      </c>
      <c r="H904" t="s">
        <v>41</v>
      </c>
      <c r="I904">
        <v>48</v>
      </c>
      <c r="J904" s="5" t="s">
        <v>9219</v>
      </c>
      <c r="K904" t="s">
        <v>12</v>
      </c>
      <c r="L904" t="s">
        <v>9281</v>
      </c>
      <c r="M904" t="s">
        <v>9210</v>
      </c>
      <c r="N904">
        <v>4</v>
      </c>
      <c r="O904">
        <v>20</v>
      </c>
      <c r="P904" t="s">
        <v>9226</v>
      </c>
      <c r="Q904">
        <v>18</v>
      </c>
      <c r="R904">
        <v>19</v>
      </c>
      <c r="S904" t="s">
        <v>9256</v>
      </c>
      <c r="T904" t="s">
        <v>9262</v>
      </c>
      <c r="U904" t="s">
        <v>9282</v>
      </c>
      <c r="V904" t="str" cm="1">
        <f t="array" ref="V904">_xlfn.IFS(Hospital_Emergency_Room_Data[[#This Row],[Day]]&lt;=10,"Start(1-10)",Hospital_Emergency_Room_Data[[#This Row],[Day]]&lt;=20,"Middle(11-20)",Hospital_Emergency_Room_Data[[#This Row],[Day]]&gt;20,"End(21-30)")</f>
        <v>Middle(11-20)</v>
      </c>
    </row>
    <row r="905" spans="1:22">
      <c r="A905">
        <v>178386834</v>
      </c>
      <c r="B905" t="s">
        <v>926</v>
      </c>
      <c r="C905" s="1">
        <v>45492</v>
      </c>
      <c r="D905" t="str">
        <f>TEXT(Hospital_Emergency_Room_Data[[#This Row],[Patient Admission Date]],"mmm")</f>
        <v>Jul</v>
      </c>
      <c r="E905">
        <f>YEAR(Hospital_Emergency_Room_Data[[#This Row],[Patient Admission Date]])</f>
        <v>2024</v>
      </c>
      <c r="F905" s="2">
        <v>9.0972222222222218E-2</v>
      </c>
      <c r="G905" s="8" t="str">
        <f>TEXT(Hospital_Emergency_Room_Data[[#This Row],[Patient Admission Date]],"dddd")</f>
        <v>Friday</v>
      </c>
      <c r="H905" t="s">
        <v>41</v>
      </c>
      <c r="I905">
        <v>16</v>
      </c>
      <c r="J905" s="5" t="s">
        <v>9220</v>
      </c>
      <c r="K905" t="s">
        <v>12</v>
      </c>
      <c r="L905" t="s">
        <v>9281</v>
      </c>
      <c r="M905" t="s">
        <v>9209</v>
      </c>
      <c r="O905">
        <v>45</v>
      </c>
      <c r="P905" t="s">
        <v>9225</v>
      </c>
      <c r="Q905">
        <v>19</v>
      </c>
      <c r="R905">
        <v>2</v>
      </c>
      <c r="S905" t="s">
        <v>9258</v>
      </c>
      <c r="T905" t="s">
        <v>9262</v>
      </c>
      <c r="U905" t="s">
        <v>9300</v>
      </c>
      <c r="V905" t="str" cm="1">
        <f t="array" ref="V905">_xlfn.IFS(Hospital_Emergency_Room_Data[[#This Row],[Day]]&lt;=10,"Start(1-10)",Hospital_Emergency_Room_Data[[#This Row],[Day]]&lt;=20,"Middle(11-20)",Hospital_Emergency_Room_Data[[#This Row],[Day]]&gt;20,"End(21-30)")</f>
        <v>Middle(11-20)</v>
      </c>
    </row>
    <row r="906" spans="1:22">
      <c r="A906">
        <v>432506802</v>
      </c>
      <c r="B906" t="s">
        <v>927</v>
      </c>
      <c r="C906" s="1">
        <v>45178</v>
      </c>
      <c r="D906" t="str">
        <f>TEXT(Hospital_Emergency_Room_Data[[#This Row],[Patient Admission Date]],"mmm")</f>
        <v>Sep</v>
      </c>
      <c r="E906">
        <f>YEAR(Hospital_Emergency_Room_Data[[#This Row],[Patient Admission Date]])</f>
        <v>2023</v>
      </c>
      <c r="F906" s="2">
        <v>0.4909722222222222</v>
      </c>
      <c r="G906" s="8" t="str">
        <f>TEXT(Hospital_Emergency_Room_Data[[#This Row],[Patient Admission Date]],"dddd")</f>
        <v>Saturday</v>
      </c>
      <c r="H906" t="s">
        <v>9208</v>
      </c>
      <c r="I906">
        <v>49</v>
      </c>
      <c r="J906" s="5" t="s">
        <v>9219</v>
      </c>
      <c r="K906" t="s">
        <v>8</v>
      </c>
      <c r="L906" t="s">
        <v>9281</v>
      </c>
      <c r="M906" t="s">
        <v>9210</v>
      </c>
      <c r="O906">
        <v>51</v>
      </c>
      <c r="P906" t="s">
        <v>9225</v>
      </c>
      <c r="Q906">
        <v>9</v>
      </c>
      <c r="R906">
        <v>11</v>
      </c>
      <c r="S906" t="s">
        <v>9255</v>
      </c>
      <c r="T906" t="s">
        <v>9265</v>
      </c>
      <c r="U906" t="s">
        <v>9283</v>
      </c>
      <c r="V906" t="str" cm="1">
        <f t="array" ref="V906">_xlfn.IFS(Hospital_Emergency_Room_Data[[#This Row],[Day]]&lt;=10,"Start(1-10)",Hospital_Emergency_Room_Data[[#This Row],[Day]]&lt;=20,"Middle(11-20)",Hospital_Emergency_Room_Data[[#This Row],[Day]]&gt;20,"End(21-30)")</f>
        <v>Start(1-10)</v>
      </c>
    </row>
    <row r="907" spans="1:22">
      <c r="A907">
        <v>668826440</v>
      </c>
      <c r="B907" t="s">
        <v>928</v>
      </c>
      <c r="C907" s="1">
        <v>45398</v>
      </c>
      <c r="D907" t="str">
        <f>TEXT(Hospital_Emergency_Room_Data[[#This Row],[Patient Admission Date]],"mmm")</f>
        <v>Apr</v>
      </c>
      <c r="E907">
        <f>YEAR(Hospital_Emergency_Room_Data[[#This Row],[Patient Admission Date]])</f>
        <v>2024</v>
      </c>
      <c r="F907" s="2">
        <v>0.26041666666666669</v>
      </c>
      <c r="G907" s="8" t="str">
        <f>TEXT(Hospital_Emergency_Room_Data[[#This Row],[Patient Admission Date]],"dddd")</f>
        <v>Tuesday</v>
      </c>
      <c r="H907" t="s">
        <v>41</v>
      </c>
      <c r="I907">
        <v>79</v>
      </c>
      <c r="J907" s="5" t="s">
        <v>9222</v>
      </c>
      <c r="K907" t="s">
        <v>21</v>
      </c>
      <c r="L907" t="s">
        <v>13</v>
      </c>
      <c r="M907" t="s">
        <v>9209</v>
      </c>
      <c r="N907">
        <v>0</v>
      </c>
      <c r="O907">
        <v>36</v>
      </c>
      <c r="P907" t="s">
        <v>9225</v>
      </c>
      <c r="Q907">
        <v>16</v>
      </c>
      <c r="R907">
        <v>6</v>
      </c>
      <c r="S907" t="s">
        <v>9255</v>
      </c>
      <c r="T907" t="s">
        <v>9262</v>
      </c>
      <c r="U907" t="s">
        <v>9300</v>
      </c>
      <c r="V907" t="str" cm="1">
        <f t="array" ref="V907">_xlfn.IFS(Hospital_Emergency_Room_Data[[#This Row],[Day]]&lt;=10,"Start(1-10)",Hospital_Emergency_Room_Data[[#This Row],[Day]]&lt;=20,"Middle(11-20)",Hospital_Emergency_Room_Data[[#This Row],[Day]]&gt;20,"End(21-30)")</f>
        <v>Middle(11-20)</v>
      </c>
    </row>
    <row r="908" spans="1:22">
      <c r="A908">
        <v>255155945</v>
      </c>
      <c r="B908" t="s">
        <v>929</v>
      </c>
      <c r="C908" s="1">
        <v>45504</v>
      </c>
      <c r="D908" t="str">
        <f>TEXT(Hospital_Emergency_Room_Data[[#This Row],[Patient Admission Date]],"mmm")</f>
        <v>Jul</v>
      </c>
      <c r="E908">
        <f>YEAR(Hospital_Emergency_Room_Data[[#This Row],[Patient Admission Date]])</f>
        <v>2024</v>
      </c>
      <c r="F908" s="2">
        <v>0.12430555555555556</v>
      </c>
      <c r="G908" s="8" t="str">
        <f>TEXT(Hospital_Emergency_Room_Data[[#This Row],[Patient Admission Date]],"dddd")</f>
        <v>Wednesday</v>
      </c>
      <c r="H908" t="s">
        <v>9208</v>
      </c>
      <c r="I908">
        <v>44</v>
      </c>
      <c r="J908" s="5" t="s">
        <v>9223</v>
      </c>
      <c r="K908" t="s">
        <v>29</v>
      </c>
      <c r="L908" t="s">
        <v>16</v>
      </c>
      <c r="M908" t="s">
        <v>9210</v>
      </c>
      <c r="O908">
        <v>30</v>
      </c>
      <c r="P908" t="s">
        <v>9225</v>
      </c>
      <c r="Q908">
        <v>31</v>
      </c>
      <c r="R908">
        <v>2</v>
      </c>
      <c r="S908" t="s">
        <v>9258</v>
      </c>
      <c r="T908" t="s">
        <v>9264</v>
      </c>
      <c r="U908" t="s">
        <v>9282</v>
      </c>
      <c r="V908" t="str" cm="1">
        <f t="array" ref="V908">_xlfn.IFS(Hospital_Emergency_Room_Data[[#This Row],[Day]]&lt;=10,"Start(1-10)",Hospital_Emergency_Room_Data[[#This Row],[Day]]&lt;=20,"Middle(11-20)",Hospital_Emergency_Room_Data[[#This Row],[Day]]&gt;20,"End(21-30)")</f>
        <v>End(21-30)</v>
      </c>
    </row>
    <row r="909" spans="1:22">
      <c r="A909">
        <v>205053780</v>
      </c>
      <c r="B909" t="s">
        <v>930</v>
      </c>
      <c r="C909" s="1">
        <v>45132</v>
      </c>
      <c r="D909" t="str">
        <f>TEXT(Hospital_Emergency_Room_Data[[#This Row],[Patient Admission Date]],"mmm")</f>
        <v>Jul</v>
      </c>
      <c r="E909">
        <f>YEAR(Hospital_Emergency_Room_Data[[#This Row],[Patient Admission Date]])</f>
        <v>2023</v>
      </c>
      <c r="F909" s="2">
        <v>0.18819444444444444</v>
      </c>
      <c r="G909" s="8" t="str">
        <f>TEXT(Hospital_Emergency_Room_Data[[#This Row],[Patient Admission Date]],"dddd")</f>
        <v>Tuesday</v>
      </c>
      <c r="H909" t="s">
        <v>9208</v>
      </c>
      <c r="I909">
        <v>21</v>
      </c>
      <c r="J909" s="5" t="s">
        <v>9220</v>
      </c>
      <c r="K909" t="s">
        <v>18</v>
      </c>
      <c r="L909" t="s">
        <v>96</v>
      </c>
      <c r="M909" t="s">
        <v>9209</v>
      </c>
      <c r="O909">
        <v>52</v>
      </c>
      <c r="P909" t="s">
        <v>9225</v>
      </c>
      <c r="Q909">
        <v>25</v>
      </c>
      <c r="R909">
        <v>4</v>
      </c>
      <c r="S909" t="s">
        <v>9258</v>
      </c>
      <c r="T909" t="s">
        <v>9264</v>
      </c>
      <c r="U909" t="s">
        <v>9283</v>
      </c>
      <c r="V909" t="str" cm="1">
        <f t="array" ref="V909">_xlfn.IFS(Hospital_Emergency_Room_Data[[#This Row],[Day]]&lt;=10,"Start(1-10)",Hospital_Emergency_Room_Data[[#This Row],[Day]]&lt;=20,"Middle(11-20)",Hospital_Emergency_Room_Data[[#This Row],[Day]]&gt;20,"End(21-30)")</f>
        <v>End(21-30)</v>
      </c>
    </row>
    <row r="910" spans="1:22">
      <c r="A910">
        <v>884772363</v>
      </c>
      <c r="B910" t="s">
        <v>931</v>
      </c>
      <c r="C910" s="1">
        <v>45541</v>
      </c>
      <c r="D910" t="str">
        <f>TEXT(Hospital_Emergency_Room_Data[[#This Row],[Patient Admission Date]],"mmm")</f>
        <v>Sep</v>
      </c>
      <c r="E910">
        <f>YEAR(Hospital_Emergency_Room_Data[[#This Row],[Patient Admission Date]])</f>
        <v>2024</v>
      </c>
      <c r="F910" s="2">
        <v>0.56874999999999998</v>
      </c>
      <c r="G910" s="8" t="str">
        <f>TEXT(Hospital_Emergency_Room_Data[[#This Row],[Patient Admission Date]],"dddd")</f>
        <v>Friday</v>
      </c>
      <c r="H910" t="s">
        <v>9208</v>
      </c>
      <c r="I910">
        <v>56</v>
      </c>
      <c r="J910" s="5" t="s">
        <v>9219</v>
      </c>
      <c r="K910" t="s">
        <v>12</v>
      </c>
      <c r="L910" t="s">
        <v>13</v>
      </c>
      <c r="M910" t="s">
        <v>9209</v>
      </c>
      <c r="O910">
        <v>55</v>
      </c>
      <c r="P910" t="s">
        <v>9225</v>
      </c>
      <c r="Q910">
        <v>6</v>
      </c>
      <c r="R910">
        <v>13</v>
      </c>
      <c r="S910" t="s">
        <v>9257</v>
      </c>
      <c r="T910" t="s">
        <v>9263</v>
      </c>
      <c r="U910" t="s">
        <v>9283</v>
      </c>
      <c r="V910" t="str" cm="1">
        <f t="array" ref="V910">_xlfn.IFS(Hospital_Emergency_Room_Data[[#This Row],[Day]]&lt;=10,"Start(1-10)",Hospital_Emergency_Room_Data[[#This Row],[Day]]&lt;=20,"Middle(11-20)",Hospital_Emergency_Room_Data[[#This Row],[Day]]&gt;20,"End(21-30)")</f>
        <v>Start(1-10)</v>
      </c>
    </row>
    <row r="911" spans="1:22">
      <c r="A911">
        <v>192055593</v>
      </c>
      <c r="B911" t="s">
        <v>932</v>
      </c>
      <c r="C911" s="1">
        <v>45430</v>
      </c>
      <c r="D911" t="str">
        <f>TEXT(Hospital_Emergency_Room_Data[[#This Row],[Patient Admission Date]],"mmm")</f>
        <v>May</v>
      </c>
      <c r="E911">
        <f>YEAR(Hospital_Emergency_Room_Data[[#This Row],[Patient Admission Date]])</f>
        <v>2024</v>
      </c>
      <c r="F911" s="2">
        <v>0.54027777777777775</v>
      </c>
      <c r="G911" s="8" t="str">
        <f>TEXT(Hospital_Emergency_Room_Data[[#This Row],[Patient Admission Date]],"dddd")</f>
        <v>Saturday</v>
      </c>
      <c r="H911" t="s">
        <v>41</v>
      </c>
      <c r="I911">
        <v>33</v>
      </c>
      <c r="J911" s="5" t="s">
        <v>9223</v>
      </c>
      <c r="K911" t="s">
        <v>12</v>
      </c>
      <c r="L911" t="s">
        <v>96</v>
      </c>
      <c r="M911" t="s">
        <v>9209</v>
      </c>
      <c r="N911">
        <v>3</v>
      </c>
      <c r="O911">
        <v>55</v>
      </c>
      <c r="P911" t="s">
        <v>9225</v>
      </c>
      <c r="Q911">
        <v>18</v>
      </c>
      <c r="R911">
        <v>12</v>
      </c>
      <c r="S911" t="s">
        <v>9257</v>
      </c>
      <c r="T911" t="s">
        <v>9262</v>
      </c>
      <c r="U911" t="s">
        <v>9283</v>
      </c>
      <c r="V911" t="str" cm="1">
        <f t="array" ref="V911">_xlfn.IFS(Hospital_Emergency_Room_Data[[#This Row],[Day]]&lt;=10,"Start(1-10)",Hospital_Emergency_Room_Data[[#This Row],[Day]]&lt;=20,"Middle(11-20)",Hospital_Emergency_Room_Data[[#This Row],[Day]]&gt;20,"End(21-30)")</f>
        <v>Middle(11-20)</v>
      </c>
    </row>
    <row r="912" spans="1:22">
      <c r="A912">
        <v>434142526</v>
      </c>
      <c r="B912" t="s">
        <v>933</v>
      </c>
      <c r="C912" s="1">
        <v>45297</v>
      </c>
      <c r="D912" t="str">
        <f>TEXT(Hospital_Emergency_Room_Data[[#This Row],[Patient Admission Date]],"mmm")</f>
        <v>Jan</v>
      </c>
      <c r="E912">
        <f>YEAR(Hospital_Emergency_Room_Data[[#This Row],[Patient Admission Date]])</f>
        <v>2024</v>
      </c>
      <c r="F912" s="2">
        <v>0.60416666666666663</v>
      </c>
      <c r="G912" s="8" t="str">
        <f>TEXT(Hospital_Emergency_Room_Data[[#This Row],[Patient Admission Date]],"dddd")</f>
        <v>Saturday</v>
      </c>
      <c r="H912" t="s">
        <v>9208</v>
      </c>
      <c r="I912">
        <v>30</v>
      </c>
      <c r="J912" s="5" t="s">
        <v>9223</v>
      </c>
      <c r="K912" t="s">
        <v>8</v>
      </c>
      <c r="L912" t="s">
        <v>9281</v>
      </c>
      <c r="M912" t="s">
        <v>9209</v>
      </c>
      <c r="N912">
        <v>7</v>
      </c>
      <c r="O912">
        <v>58</v>
      </c>
      <c r="P912" t="s">
        <v>9225</v>
      </c>
      <c r="Q912">
        <v>6</v>
      </c>
      <c r="R912">
        <v>14</v>
      </c>
      <c r="S912" t="s">
        <v>9257</v>
      </c>
      <c r="T912" t="s">
        <v>9263</v>
      </c>
      <c r="U912" t="s">
        <v>9283</v>
      </c>
      <c r="V912" t="str" cm="1">
        <f t="array" ref="V912">_xlfn.IFS(Hospital_Emergency_Room_Data[[#This Row],[Day]]&lt;=10,"Start(1-10)",Hospital_Emergency_Room_Data[[#This Row],[Day]]&lt;=20,"Middle(11-20)",Hospital_Emergency_Room_Data[[#This Row],[Day]]&gt;20,"End(21-30)")</f>
        <v>Start(1-10)</v>
      </c>
    </row>
    <row r="913" spans="1:22">
      <c r="A913">
        <v>670672348</v>
      </c>
      <c r="B913" t="s">
        <v>934</v>
      </c>
      <c r="C913" s="1">
        <v>45577</v>
      </c>
      <c r="D913" t="str">
        <f>TEXT(Hospital_Emergency_Room_Data[[#This Row],[Patient Admission Date]],"mmm")</f>
        <v>Oct</v>
      </c>
      <c r="E913">
        <f>YEAR(Hospital_Emergency_Room_Data[[#This Row],[Patient Admission Date]])</f>
        <v>2024</v>
      </c>
      <c r="F913" s="2">
        <v>0.82986111111111116</v>
      </c>
      <c r="G913" s="8" t="str">
        <f>TEXT(Hospital_Emergency_Room_Data[[#This Row],[Patient Admission Date]],"dddd")</f>
        <v>Saturday</v>
      </c>
      <c r="H913" t="s">
        <v>41</v>
      </c>
      <c r="I913">
        <v>76</v>
      </c>
      <c r="J913" s="5" t="s">
        <v>9222</v>
      </c>
      <c r="K913" t="s">
        <v>21</v>
      </c>
      <c r="L913" t="s">
        <v>9281</v>
      </c>
      <c r="M913" t="s">
        <v>9210</v>
      </c>
      <c r="O913">
        <v>39</v>
      </c>
      <c r="P913" t="s">
        <v>9225</v>
      </c>
      <c r="Q913">
        <v>12</v>
      </c>
      <c r="R913">
        <v>19</v>
      </c>
      <c r="S913" t="s">
        <v>9256</v>
      </c>
      <c r="T913" t="s">
        <v>9265</v>
      </c>
      <c r="U913" t="s">
        <v>9300</v>
      </c>
      <c r="V913" t="str" cm="1">
        <f t="array" ref="V913">_xlfn.IFS(Hospital_Emergency_Room_Data[[#This Row],[Day]]&lt;=10,"Start(1-10)",Hospital_Emergency_Room_Data[[#This Row],[Day]]&lt;=20,"Middle(11-20)",Hospital_Emergency_Room_Data[[#This Row],[Day]]&gt;20,"End(21-30)")</f>
        <v>Middle(11-20)</v>
      </c>
    </row>
    <row r="914" spans="1:22">
      <c r="A914">
        <v>192376592</v>
      </c>
      <c r="B914" t="s">
        <v>935</v>
      </c>
      <c r="C914" s="1">
        <v>45237</v>
      </c>
      <c r="D914" t="str">
        <f>TEXT(Hospital_Emergency_Room_Data[[#This Row],[Patient Admission Date]],"mmm")</f>
        <v>Nov</v>
      </c>
      <c r="E914">
        <f>YEAR(Hospital_Emergency_Room_Data[[#This Row],[Patient Admission Date]])</f>
        <v>2023</v>
      </c>
      <c r="F914" s="2">
        <v>6.7361111111111108E-2</v>
      </c>
      <c r="G914" s="8" t="str">
        <f>TEXT(Hospital_Emergency_Room_Data[[#This Row],[Patient Admission Date]],"dddd")</f>
        <v>Tuesday</v>
      </c>
      <c r="H914" t="s">
        <v>41</v>
      </c>
      <c r="I914">
        <v>29</v>
      </c>
      <c r="J914" s="5" t="s">
        <v>9220</v>
      </c>
      <c r="K914" t="s">
        <v>10</v>
      </c>
      <c r="L914" t="s">
        <v>9281</v>
      </c>
      <c r="M914" t="s">
        <v>9210</v>
      </c>
      <c r="N914">
        <v>2</v>
      </c>
      <c r="O914">
        <v>31</v>
      </c>
      <c r="P914" t="s">
        <v>9225</v>
      </c>
      <c r="Q914">
        <v>7</v>
      </c>
      <c r="R914">
        <v>1</v>
      </c>
      <c r="S914" t="s">
        <v>9258</v>
      </c>
      <c r="T914" t="s">
        <v>9263</v>
      </c>
      <c r="U914" t="s">
        <v>9300</v>
      </c>
      <c r="V914" t="str" cm="1">
        <f t="array" ref="V914">_xlfn.IFS(Hospital_Emergency_Room_Data[[#This Row],[Day]]&lt;=10,"Start(1-10)",Hospital_Emergency_Room_Data[[#This Row],[Day]]&lt;=20,"Middle(11-20)",Hospital_Emergency_Room_Data[[#This Row],[Day]]&gt;20,"End(21-30)")</f>
        <v>Start(1-10)</v>
      </c>
    </row>
    <row r="915" spans="1:22">
      <c r="A915">
        <v>323841604</v>
      </c>
      <c r="B915" t="s">
        <v>936</v>
      </c>
      <c r="C915" s="1">
        <v>45099</v>
      </c>
      <c r="D915" t="str">
        <f>TEXT(Hospital_Emergency_Room_Data[[#This Row],[Patient Admission Date]],"mmm")</f>
        <v>Jun</v>
      </c>
      <c r="E915">
        <f>YEAR(Hospital_Emergency_Room_Data[[#This Row],[Patient Admission Date]])</f>
        <v>2023</v>
      </c>
      <c r="F915" s="2">
        <v>0.85555555555555551</v>
      </c>
      <c r="G915" s="8" t="str">
        <f>TEXT(Hospital_Emergency_Room_Data[[#This Row],[Patient Admission Date]],"dddd")</f>
        <v>Thursday</v>
      </c>
      <c r="H915" t="s">
        <v>41</v>
      </c>
      <c r="I915">
        <v>19</v>
      </c>
      <c r="J915" s="5" t="s">
        <v>9220</v>
      </c>
      <c r="K915" t="s">
        <v>8</v>
      </c>
      <c r="L915" t="s">
        <v>9281</v>
      </c>
      <c r="M915" t="s">
        <v>9209</v>
      </c>
      <c r="O915">
        <v>52</v>
      </c>
      <c r="P915" t="s">
        <v>9225</v>
      </c>
      <c r="Q915">
        <v>22</v>
      </c>
      <c r="R915">
        <v>20</v>
      </c>
      <c r="S915" t="s">
        <v>9256</v>
      </c>
      <c r="T915" t="s">
        <v>9264</v>
      </c>
      <c r="U915" t="s">
        <v>9283</v>
      </c>
      <c r="V915" t="str" cm="1">
        <f t="array" ref="V915">_xlfn.IFS(Hospital_Emergency_Room_Data[[#This Row],[Day]]&lt;=10,"Start(1-10)",Hospital_Emergency_Room_Data[[#This Row],[Day]]&lt;=20,"Middle(11-20)",Hospital_Emergency_Room_Data[[#This Row],[Day]]&gt;20,"End(21-30)")</f>
        <v>End(21-30)</v>
      </c>
    </row>
    <row r="916" spans="1:22">
      <c r="A916">
        <v>236989389</v>
      </c>
      <c r="B916" t="s">
        <v>937</v>
      </c>
      <c r="C916" s="1">
        <v>45236</v>
      </c>
      <c r="D916" t="str">
        <f>TEXT(Hospital_Emergency_Room_Data[[#This Row],[Patient Admission Date]],"mmm")</f>
        <v>Nov</v>
      </c>
      <c r="E916">
        <f>YEAR(Hospital_Emergency_Room_Data[[#This Row],[Patient Admission Date]])</f>
        <v>2023</v>
      </c>
      <c r="F916" s="2">
        <v>0.43125000000000002</v>
      </c>
      <c r="G916" s="8" t="str">
        <f>TEXT(Hospital_Emergency_Room_Data[[#This Row],[Patient Admission Date]],"dddd")</f>
        <v>Monday</v>
      </c>
      <c r="H916" t="s">
        <v>9208</v>
      </c>
      <c r="I916">
        <v>74</v>
      </c>
      <c r="J916" s="5" t="s">
        <v>9222</v>
      </c>
      <c r="K916" t="s">
        <v>8</v>
      </c>
      <c r="L916" t="s">
        <v>9281</v>
      </c>
      <c r="M916" t="s">
        <v>9209</v>
      </c>
      <c r="N916">
        <v>3</v>
      </c>
      <c r="O916">
        <v>12</v>
      </c>
      <c r="P916" t="s">
        <v>9226</v>
      </c>
      <c r="Q916">
        <v>6</v>
      </c>
      <c r="R916">
        <v>10</v>
      </c>
      <c r="S916" t="s">
        <v>9255</v>
      </c>
      <c r="T916" t="s">
        <v>9263</v>
      </c>
      <c r="U916" t="s">
        <v>9282</v>
      </c>
      <c r="V916" t="str" cm="1">
        <f t="array" ref="V916">_xlfn.IFS(Hospital_Emergency_Room_Data[[#This Row],[Day]]&lt;=10,"Start(1-10)",Hospital_Emergency_Room_Data[[#This Row],[Day]]&lt;=20,"Middle(11-20)",Hospital_Emergency_Room_Data[[#This Row],[Day]]&gt;20,"End(21-30)")</f>
        <v>Start(1-10)</v>
      </c>
    </row>
    <row r="917" spans="1:22">
      <c r="A917">
        <v>536493021</v>
      </c>
      <c r="B917" t="s">
        <v>938</v>
      </c>
      <c r="C917" s="1">
        <v>45129</v>
      </c>
      <c r="D917" t="str">
        <f>TEXT(Hospital_Emergency_Room_Data[[#This Row],[Patient Admission Date]],"mmm")</f>
        <v>Jul</v>
      </c>
      <c r="E917">
        <f>YEAR(Hospital_Emergency_Room_Data[[#This Row],[Patient Admission Date]])</f>
        <v>2023</v>
      </c>
      <c r="F917" s="2">
        <v>0.8305555555555556</v>
      </c>
      <c r="G917" s="8" t="str">
        <f>TEXT(Hospital_Emergency_Room_Data[[#This Row],[Patient Admission Date]],"dddd")</f>
        <v>Saturday</v>
      </c>
      <c r="H917" t="s">
        <v>41</v>
      </c>
      <c r="I917">
        <v>8</v>
      </c>
      <c r="J917" s="5" t="s">
        <v>9221</v>
      </c>
      <c r="K917" t="s">
        <v>12</v>
      </c>
      <c r="L917" t="s">
        <v>13</v>
      </c>
      <c r="M917" t="s">
        <v>9209</v>
      </c>
      <c r="O917">
        <v>22</v>
      </c>
      <c r="P917" t="s">
        <v>9226</v>
      </c>
      <c r="Q917">
        <v>22</v>
      </c>
      <c r="R917">
        <v>19</v>
      </c>
      <c r="S917" t="s">
        <v>9256</v>
      </c>
      <c r="T917" t="s">
        <v>9264</v>
      </c>
      <c r="U917" t="s">
        <v>9282</v>
      </c>
      <c r="V917" t="str" cm="1">
        <f t="array" ref="V917">_xlfn.IFS(Hospital_Emergency_Room_Data[[#This Row],[Day]]&lt;=10,"Start(1-10)",Hospital_Emergency_Room_Data[[#This Row],[Day]]&lt;=20,"Middle(11-20)",Hospital_Emergency_Room_Data[[#This Row],[Day]]&gt;20,"End(21-30)")</f>
        <v>End(21-30)</v>
      </c>
    </row>
    <row r="918" spans="1:22">
      <c r="A918">
        <v>489930555</v>
      </c>
      <c r="B918" t="s">
        <v>939</v>
      </c>
      <c r="C918" s="1">
        <v>45154</v>
      </c>
      <c r="D918" t="str">
        <f>TEXT(Hospital_Emergency_Room_Data[[#This Row],[Patient Admission Date]],"mmm")</f>
        <v>Aug</v>
      </c>
      <c r="E918">
        <f>YEAR(Hospital_Emergency_Room_Data[[#This Row],[Patient Admission Date]])</f>
        <v>2023</v>
      </c>
      <c r="F918" s="2">
        <v>0.29652777777777778</v>
      </c>
      <c r="G918" s="8" t="str">
        <f>TEXT(Hospital_Emergency_Room_Data[[#This Row],[Patient Admission Date]],"dddd")</f>
        <v>Wednesday</v>
      </c>
      <c r="H918" t="s">
        <v>9208</v>
      </c>
      <c r="I918">
        <v>23</v>
      </c>
      <c r="J918" s="5" t="s">
        <v>9220</v>
      </c>
      <c r="K918" t="s">
        <v>8</v>
      </c>
      <c r="L918" t="s">
        <v>9281</v>
      </c>
      <c r="M918" t="s">
        <v>9209</v>
      </c>
      <c r="O918">
        <v>23</v>
      </c>
      <c r="P918" t="s">
        <v>9226</v>
      </c>
      <c r="Q918">
        <v>16</v>
      </c>
      <c r="R918">
        <v>7</v>
      </c>
      <c r="S918" t="s">
        <v>9255</v>
      </c>
      <c r="T918" t="s">
        <v>9262</v>
      </c>
      <c r="U918" t="s">
        <v>9282</v>
      </c>
      <c r="V918" t="str" cm="1">
        <f t="array" ref="V918">_xlfn.IFS(Hospital_Emergency_Room_Data[[#This Row],[Day]]&lt;=10,"Start(1-10)",Hospital_Emergency_Room_Data[[#This Row],[Day]]&lt;=20,"Middle(11-20)",Hospital_Emergency_Room_Data[[#This Row],[Day]]&gt;20,"End(21-30)")</f>
        <v>Middle(11-20)</v>
      </c>
    </row>
    <row r="919" spans="1:22">
      <c r="A919">
        <v>315479666</v>
      </c>
      <c r="B919" t="s">
        <v>940</v>
      </c>
      <c r="C919" s="1">
        <v>45333</v>
      </c>
      <c r="D919" t="str">
        <f>TEXT(Hospital_Emergency_Room_Data[[#This Row],[Patient Admission Date]],"mmm")</f>
        <v>Feb</v>
      </c>
      <c r="E919">
        <f>YEAR(Hospital_Emergency_Room_Data[[#This Row],[Patient Admission Date]])</f>
        <v>2024</v>
      </c>
      <c r="F919" s="2">
        <v>0.55486111111111114</v>
      </c>
      <c r="G919" s="8" t="str">
        <f>TEXT(Hospital_Emergency_Room_Data[[#This Row],[Patient Admission Date]],"dddd")</f>
        <v>Sunday</v>
      </c>
      <c r="H919" t="s">
        <v>41</v>
      </c>
      <c r="I919">
        <v>72</v>
      </c>
      <c r="J919" s="5" t="s">
        <v>9222</v>
      </c>
      <c r="K919" t="s">
        <v>8</v>
      </c>
      <c r="L919" t="s">
        <v>9281</v>
      </c>
      <c r="M919" t="s">
        <v>9210</v>
      </c>
      <c r="O919">
        <v>49</v>
      </c>
      <c r="P919" t="s">
        <v>9225</v>
      </c>
      <c r="Q919">
        <v>11</v>
      </c>
      <c r="R919">
        <v>13</v>
      </c>
      <c r="S919" t="s">
        <v>9257</v>
      </c>
      <c r="T919" t="s">
        <v>9265</v>
      </c>
      <c r="U919" t="s">
        <v>9283</v>
      </c>
      <c r="V919" t="str" cm="1">
        <f t="array" ref="V919">_xlfn.IFS(Hospital_Emergency_Room_Data[[#This Row],[Day]]&lt;=10,"Start(1-10)",Hospital_Emergency_Room_Data[[#This Row],[Day]]&lt;=20,"Middle(11-20)",Hospital_Emergency_Room_Data[[#This Row],[Day]]&gt;20,"End(21-30)")</f>
        <v>Middle(11-20)</v>
      </c>
    </row>
    <row r="920" spans="1:22">
      <c r="A920">
        <v>307213022</v>
      </c>
      <c r="B920" t="s">
        <v>941</v>
      </c>
      <c r="C920" s="1">
        <v>45162</v>
      </c>
      <c r="D920" t="str">
        <f>TEXT(Hospital_Emergency_Room_Data[[#This Row],[Patient Admission Date]],"mmm")</f>
        <v>Aug</v>
      </c>
      <c r="E920">
        <f>YEAR(Hospital_Emergency_Room_Data[[#This Row],[Patient Admission Date]])</f>
        <v>2023</v>
      </c>
      <c r="F920" s="2">
        <v>0.41805555555555557</v>
      </c>
      <c r="G920" s="8" t="str">
        <f>TEXT(Hospital_Emergency_Room_Data[[#This Row],[Patient Admission Date]],"dddd")</f>
        <v>Thursday</v>
      </c>
      <c r="H920" t="s">
        <v>9208</v>
      </c>
      <c r="I920">
        <v>10</v>
      </c>
      <c r="J920" s="5" t="s">
        <v>9221</v>
      </c>
      <c r="K920" t="s">
        <v>8</v>
      </c>
      <c r="L920" t="s">
        <v>9281</v>
      </c>
      <c r="M920" t="s">
        <v>9210</v>
      </c>
      <c r="O920">
        <v>45</v>
      </c>
      <c r="P920" t="s">
        <v>9225</v>
      </c>
      <c r="Q920">
        <v>24</v>
      </c>
      <c r="R920">
        <v>10</v>
      </c>
      <c r="S920" t="s">
        <v>9255</v>
      </c>
      <c r="T920" t="s">
        <v>9264</v>
      </c>
      <c r="U920" t="s">
        <v>9300</v>
      </c>
      <c r="V920" t="str" cm="1">
        <f t="array" ref="V920">_xlfn.IFS(Hospital_Emergency_Room_Data[[#This Row],[Day]]&lt;=10,"Start(1-10)",Hospital_Emergency_Room_Data[[#This Row],[Day]]&lt;=20,"Middle(11-20)",Hospital_Emergency_Room_Data[[#This Row],[Day]]&gt;20,"End(21-30)")</f>
        <v>End(21-30)</v>
      </c>
    </row>
    <row r="921" spans="1:22">
      <c r="A921">
        <v>330630627</v>
      </c>
      <c r="B921" t="s">
        <v>942</v>
      </c>
      <c r="C921" s="1">
        <v>45206</v>
      </c>
      <c r="D921" t="str">
        <f>TEXT(Hospital_Emergency_Room_Data[[#This Row],[Patient Admission Date]],"mmm")</f>
        <v>Oct</v>
      </c>
      <c r="E921">
        <f>YEAR(Hospital_Emergency_Room_Data[[#This Row],[Patient Admission Date]])</f>
        <v>2023</v>
      </c>
      <c r="F921" s="2">
        <v>0.31666666666666665</v>
      </c>
      <c r="G921" s="8" t="str">
        <f>TEXT(Hospital_Emergency_Room_Data[[#This Row],[Patient Admission Date]],"dddd")</f>
        <v>Saturday</v>
      </c>
      <c r="H921" t="s">
        <v>41</v>
      </c>
      <c r="I921">
        <v>59</v>
      </c>
      <c r="J921" s="5" t="s">
        <v>9219</v>
      </c>
      <c r="K921" t="s">
        <v>8</v>
      </c>
      <c r="L921" t="s">
        <v>9281</v>
      </c>
      <c r="M921" t="s">
        <v>9209</v>
      </c>
      <c r="O921">
        <v>44</v>
      </c>
      <c r="P921" t="s">
        <v>9225</v>
      </c>
      <c r="Q921">
        <v>7</v>
      </c>
      <c r="R921">
        <v>7</v>
      </c>
      <c r="S921" t="s">
        <v>9255</v>
      </c>
      <c r="T921" t="s">
        <v>9263</v>
      </c>
      <c r="U921" t="s">
        <v>9300</v>
      </c>
      <c r="V921" t="str" cm="1">
        <f t="array" ref="V921">_xlfn.IFS(Hospital_Emergency_Room_Data[[#This Row],[Day]]&lt;=10,"Start(1-10)",Hospital_Emergency_Room_Data[[#This Row],[Day]]&lt;=20,"Middle(11-20)",Hospital_Emergency_Room_Data[[#This Row],[Day]]&gt;20,"End(21-30)")</f>
        <v>Start(1-10)</v>
      </c>
    </row>
    <row r="922" spans="1:22">
      <c r="A922">
        <v>599997003</v>
      </c>
      <c r="B922" t="s">
        <v>943</v>
      </c>
      <c r="C922" s="1">
        <v>45122</v>
      </c>
      <c r="D922" t="str">
        <f>TEXT(Hospital_Emergency_Room_Data[[#This Row],[Patient Admission Date]],"mmm")</f>
        <v>Jul</v>
      </c>
      <c r="E922">
        <f>YEAR(Hospital_Emergency_Room_Data[[#This Row],[Patient Admission Date]])</f>
        <v>2023</v>
      </c>
      <c r="F922" s="2">
        <v>0.78472222222222221</v>
      </c>
      <c r="G922" s="8" t="str">
        <f>TEXT(Hospital_Emergency_Room_Data[[#This Row],[Patient Admission Date]],"dddd")</f>
        <v>Saturday</v>
      </c>
      <c r="H922" t="s">
        <v>41</v>
      </c>
      <c r="I922">
        <v>63</v>
      </c>
      <c r="J922" s="5" t="s">
        <v>9217</v>
      </c>
      <c r="K922" t="s">
        <v>8</v>
      </c>
      <c r="L922" t="s">
        <v>16</v>
      </c>
      <c r="M922" t="s">
        <v>9209</v>
      </c>
      <c r="N922">
        <v>7</v>
      </c>
      <c r="O922">
        <v>24</v>
      </c>
      <c r="P922" t="s">
        <v>9226</v>
      </c>
      <c r="Q922">
        <v>15</v>
      </c>
      <c r="R922">
        <v>18</v>
      </c>
      <c r="S922" t="s">
        <v>9256</v>
      </c>
      <c r="T922" t="s">
        <v>9262</v>
      </c>
      <c r="U922" t="s">
        <v>9282</v>
      </c>
      <c r="V922" t="str" cm="1">
        <f t="array" ref="V922">_xlfn.IFS(Hospital_Emergency_Room_Data[[#This Row],[Day]]&lt;=10,"Start(1-10)",Hospital_Emergency_Room_Data[[#This Row],[Day]]&lt;=20,"Middle(11-20)",Hospital_Emergency_Room_Data[[#This Row],[Day]]&gt;20,"End(21-30)")</f>
        <v>Middle(11-20)</v>
      </c>
    </row>
    <row r="923" spans="1:22">
      <c r="A923">
        <v>140088473</v>
      </c>
      <c r="B923" t="s">
        <v>944</v>
      </c>
      <c r="C923" s="1">
        <v>45355</v>
      </c>
      <c r="D923" t="str">
        <f>TEXT(Hospital_Emergency_Room_Data[[#This Row],[Patient Admission Date]],"mmm")</f>
        <v>Mar</v>
      </c>
      <c r="E923">
        <f>YEAR(Hospital_Emergency_Room_Data[[#This Row],[Patient Admission Date]])</f>
        <v>2024</v>
      </c>
      <c r="F923" s="2">
        <v>0.48958333333333331</v>
      </c>
      <c r="G923" s="8" t="str">
        <f>TEXT(Hospital_Emergency_Room_Data[[#This Row],[Patient Admission Date]],"dddd")</f>
        <v>Monday</v>
      </c>
      <c r="H923" t="s">
        <v>9208</v>
      </c>
      <c r="I923">
        <v>55</v>
      </c>
      <c r="J923" s="5" t="s">
        <v>9219</v>
      </c>
      <c r="K923" t="s">
        <v>8</v>
      </c>
      <c r="L923" t="s">
        <v>13</v>
      </c>
      <c r="M923" t="s">
        <v>9210</v>
      </c>
      <c r="O923">
        <v>41</v>
      </c>
      <c r="P923" t="s">
        <v>9225</v>
      </c>
      <c r="Q923">
        <v>4</v>
      </c>
      <c r="R923">
        <v>11</v>
      </c>
      <c r="S923" t="s">
        <v>9255</v>
      </c>
      <c r="T923" t="s">
        <v>9263</v>
      </c>
      <c r="U923" t="s">
        <v>9300</v>
      </c>
      <c r="V923" t="str" cm="1">
        <f t="array" ref="V923">_xlfn.IFS(Hospital_Emergency_Room_Data[[#This Row],[Day]]&lt;=10,"Start(1-10)",Hospital_Emergency_Room_Data[[#This Row],[Day]]&lt;=20,"Middle(11-20)",Hospital_Emergency_Room_Data[[#This Row],[Day]]&gt;20,"End(21-30)")</f>
        <v>Start(1-10)</v>
      </c>
    </row>
    <row r="924" spans="1:22">
      <c r="A924">
        <v>571819747</v>
      </c>
      <c r="B924" t="s">
        <v>945</v>
      </c>
      <c r="C924" s="1">
        <v>45068</v>
      </c>
      <c r="D924" t="str">
        <f>TEXT(Hospital_Emergency_Room_Data[[#This Row],[Patient Admission Date]],"mmm")</f>
        <v>May</v>
      </c>
      <c r="E924">
        <f>YEAR(Hospital_Emergency_Room_Data[[#This Row],[Patient Admission Date]])</f>
        <v>2023</v>
      </c>
      <c r="F924" s="2">
        <v>0.19444444444444445</v>
      </c>
      <c r="G924" s="8" t="str">
        <f>TEXT(Hospital_Emergency_Room_Data[[#This Row],[Patient Admission Date]],"dddd")</f>
        <v>Monday</v>
      </c>
      <c r="H924" t="s">
        <v>41</v>
      </c>
      <c r="I924">
        <v>65</v>
      </c>
      <c r="J924" s="5" t="s">
        <v>9217</v>
      </c>
      <c r="K924" t="s">
        <v>29</v>
      </c>
      <c r="L924" t="s">
        <v>9281</v>
      </c>
      <c r="M924" t="s">
        <v>9209</v>
      </c>
      <c r="O924">
        <v>23</v>
      </c>
      <c r="P924" t="s">
        <v>9226</v>
      </c>
      <c r="Q924">
        <v>22</v>
      </c>
      <c r="R924">
        <v>4</v>
      </c>
      <c r="S924" t="s">
        <v>9258</v>
      </c>
      <c r="T924" t="s">
        <v>9264</v>
      </c>
      <c r="U924" t="s">
        <v>9282</v>
      </c>
      <c r="V924" t="str" cm="1">
        <f t="array" ref="V924">_xlfn.IFS(Hospital_Emergency_Room_Data[[#This Row],[Day]]&lt;=10,"Start(1-10)",Hospital_Emergency_Room_Data[[#This Row],[Day]]&lt;=20,"Middle(11-20)",Hospital_Emergency_Room_Data[[#This Row],[Day]]&gt;20,"End(21-30)")</f>
        <v>End(21-30)</v>
      </c>
    </row>
    <row r="925" spans="1:22">
      <c r="A925">
        <v>790370542</v>
      </c>
      <c r="B925" t="s">
        <v>946</v>
      </c>
      <c r="C925" s="1">
        <v>45349</v>
      </c>
      <c r="D925" t="str">
        <f>TEXT(Hospital_Emergency_Room_Data[[#This Row],[Patient Admission Date]],"mmm")</f>
        <v>Feb</v>
      </c>
      <c r="E925">
        <f>YEAR(Hospital_Emergency_Room_Data[[#This Row],[Patient Admission Date]])</f>
        <v>2024</v>
      </c>
      <c r="F925" s="2">
        <v>0.86041666666666672</v>
      </c>
      <c r="G925" s="8" t="str">
        <f>TEXT(Hospital_Emergency_Room_Data[[#This Row],[Patient Admission Date]],"dddd")</f>
        <v>Tuesday</v>
      </c>
      <c r="H925" t="s">
        <v>9208</v>
      </c>
      <c r="I925">
        <v>52</v>
      </c>
      <c r="J925" s="5" t="s">
        <v>9219</v>
      </c>
      <c r="K925" t="s">
        <v>21</v>
      </c>
      <c r="L925" t="s">
        <v>9281</v>
      </c>
      <c r="M925" t="s">
        <v>9209</v>
      </c>
      <c r="O925">
        <v>22</v>
      </c>
      <c r="P925" t="s">
        <v>9226</v>
      </c>
      <c r="Q925">
        <v>27</v>
      </c>
      <c r="R925">
        <v>20</v>
      </c>
      <c r="S925" t="s">
        <v>9256</v>
      </c>
      <c r="T925" t="s">
        <v>9264</v>
      </c>
      <c r="U925" t="s">
        <v>9282</v>
      </c>
      <c r="V925" t="str" cm="1">
        <f t="array" ref="V925">_xlfn.IFS(Hospital_Emergency_Room_Data[[#This Row],[Day]]&lt;=10,"Start(1-10)",Hospital_Emergency_Room_Data[[#This Row],[Day]]&lt;=20,"Middle(11-20)",Hospital_Emergency_Room_Data[[#This Row],[Day]]&gt;20,"End(21-30)")</f>
        <v>End(21-30)</v>
      </c>
    </row>
    <row r="926" spans="1:22">
      <c r="A926">
        <v>592592509</v>
      </c>
      <c r="B926" t="s">
        <v>947</v>
      </c>
      <c r="C926" s="1">
        <v>45188</v>
      </c>
      <c r="D926" t="str">
        <f>TEXT(Hospital_Emergency_Room_Data[[#This Row],[Patient Admission Date]],"mmm")</f>
        <v>Sep</v>
      </c>
      <c r="E926">
        <f>YEAR(Hospital_Emergency_Room_Data[[#This Row],[Patient Admission Date]])</f>
        <v>2023</v>
      </c>
      <c r="F926" s="2">
        <v>7.9861111111111105E-2</v>
      </c>
      <c r="G926" s="8" t="str">
        <f>TEXT(Hospital_Emergency_Room_Data[[#This Row],[Patient Admission Date]],"dddd")</f>
        <v>Tuesday</v>
      </c>
      <c r="H926" t="s">
        <v>41</v>
      </c>
      <c r="I926">
        <v>15</v>
      </c>
      <c r="J926" s="5" t="s">
        <v>9220</v>
      </c>
      <c r="K926" t="s">
        <v>32</v>
      </c>
      <c r="L926" t="s">
        <v>9281</v>
      </c>
      <c r="M926" t="s">
        <v>9210</v>
      </c>
      <c r="N926">
        <v>0</v>
      </c>
      <c r="O926">
        <v>43</v>
      </c>
      <c r="P926" t="s">
        <v>9225</v>
      </c>
      <c r="Q926">
        <v>19</v>
      </c>
      <c r="R926">
        <v>1</v>
      </c>
      <c r="S926" t="s">
        <v>9258</v>
      </c>
      <c r="T926" t="s">
        <v>9262</v>
      </c>
      <c r="U926" t="s">
        <v>9300</v>
      </c>
      <c r="V926" t="str" cm="1">
        <f t="array" ref="V926">_xlfn.IFS(Hospital_Emergency_Room_Data[[#This Row],[Day]]&lt;=10,"Start(1-10)",Hospital_Emergency_Room_Data[[#This Row],[Day]]&lt;=20,"Middle(11-20)",Hospital_Emergency_Room_Data[[#This Row],[Day]]&gt;20,"End(21-30)")</f>
        <v>Middle(11-20)</v>
      </c>
    </row>
    <row r="927" spans="1:22">
      <c r="A927">
        <v>170922559</v>
      </c>
      <c r="B927" t="s">
        <v>948</v>
      </c>
      <c r="C927" s="1">
        <v>45156</v>
      </c>
      <c r="D927" t="str">
        <f>TEXT(Hospital_Emergency_Room_Data[[#This Row],[Patient Admission Date]],"mmm")</f>
        <v>Aug</v>
      </c>
      <c r="E927">
        <f>YEAR(Hospital_Emergency_Room_Data[[#This Row],[Patient Admission Date]])</f>
        <v>2023</v>
      </c>
      <c r="F927" s="2">
        <v>0.22569444444444445</v>
      </c>
      <c r="G927" s="8" t="str">
        <f>TEXT(Hospital_Emergency_Room_Data[[#This Row],[Patient Admission Date]],"dddd")</f>
        <v>Friday</v>
      </c>
      <c r="H927" t="s">
        <v>41</v>
      </c>
      <c r="I927">
        <v>22</v>
      </c>
      <c r="J927" s="5" t="s">
        <v>9220</v>
      </c>
      <c r="K927" t="s">
        <v>8</v>
      </c>
      <c r="L927" t="s">
        <v>16</v>
      </c>
      <c r="M927" t="s">
        <v>9209</v>
      </c>
      <c r="O927">
        <v>49</v>
      </c>
      <c r="P927" t="s">
        <v>9225</v>
      </c>
      <c r="Q927">
        <v>18</v>
      </c>
      <c r="R927">
        <v>5</v>
      </c>
      <c r="S927" t="s">
        <v>9258</v>
      </c>
      <c r="T927" t="s">
        <v>9262</v>
      </c>
      <c r="U927" t="s">
        <v>9283</v>
      </c>
      <c r="V927" t="str" cm="1">
        <f t="array" ref="V927">_xlfn.IFS(Hospital_Emergency_Room_Data[[#This Row],[Day]]&lt;=10,"Start(1-10)",Hospital_Emergency_Room_Data[[#This Row],[Day]]&lt;=20,"Middle(11-20)",Hospital_Emergency_Room_Data[[#This Row],[Day]]&gt;20,"End(21-30)")</f>
        <v>Middle(11-20)</v>
      </c>
    </row>
    <row r="928" spans="1:22">
      <c r="A928">
        <v>234942985</v>
      </c>
      <c r="B928" t="s">
        <v>949</v>
      </c>
      <c r="C928" s="1">
        <v>45099</v>
      </c>
      <c r="D928" t="str">
        <f>TEXT(Hospital_Emergency_Room_Data[[#This Row],[Patient Admission Date]],"mmm")</f>
        <v>Jun</v>
      </c>
      <c r="E928">
        <f>YEAR(Hospital_Emergency_Room_Data[[#This Row],[Patient Admission Date]])</f>
        <v>2023</v>
      </c>
      <c r="F928" s="2">
        <v>0.99305555555555558</v>
      </c>
      <c r="G928" s="8" t="str">
        <f>TEXT(Hospital_Emergency_Room_Data[[#This Row],[Patient Admission Date]],"dddd")</f>
        <v>Thursday</v>
      </c>
      <c r="H928" t="s">
        <v>41</v>
      </c>
      <c r="I928">
        <v>22</v>
      </c>
      <c r="J928" s="5" t="s">
        <v>9220</v>
      </c>
      <c r="K928" t="s">
        <v>32</v>
      </c>
      <c r="L928" t="s">
        <v>96</v>
      </c>
      <c r="M928" t="s">
        <v>9209</v>
      </c>
      <c r="N928">
        <v>7</v>
      </c>
      <c r="O928">
        <v>41</v>
      </c>
      <c r="P928" t="s">
        <v>9225</v>
      </c>
      <c r="Q928">
        <v>22</v>
      </c>
      <c r="R928">
        <v>23</v>
      </c>
      <c r="S928" t="s">
        <v>9256</v>
      </c>
      <c r="T928" t="s">
        <v>9264</v>
      </c>
      <c r="U928" t="s">
        <v>9300</v>
      </c>
      <c r="V928" t="str" cm="1">
        <f t="array" ref="V928">_xlfn.IFS(Hospital_Emergency_Room_Data[[#This Row],[Day]]&lt;=10,"Start(1-10)",Hospital_Emergency_Room_Data[[#This Row],[Day]]&lt;=20,"Middle(11-20)",Hospital_Emergency_Room_Data[[#This Row],[Day]]&gt;20,"End(21-30)")</f>
        <v>End(21-30)</v>
      </c>
    </row>
    <row r="929" spans="1:22">
      <c r="A929">
        <v>548741022</v>
      </c>
      <c r="B929" t="s">
        <v>950</v>
      </c>
      <c r="C929" s="1">
        <v>45506</v>
      </c>
      <c r="D929" t="str">
        <f>TEXT(Hospital_Emergency_Room_Data[[#This Row],[Patient Admission Date]],"mmm")</f>
        <v>Aug</v>
      </c>
      <c r="E929">
        <f>YEAR(Hospital_Emergency_Room_Data[[#This Row],[Patient Admission Date]])</f>
        <v>2024</v>
      </c>
      <c r="F929" s="2">
        <v>0.14722222222222223</v>
      </c>
      <c r="G929" s="8" t="str">
        <f>TEXT(Hospital_Emergency_Room_Data[[#This Row],[Patient Admission Date]],"dddd")</f>
        <v>Friday</v>
      </c>
      <c r="H929" t="s">
        <v>41</v>
      </c>
      <c r="I929">
        <v>22</v>
      </c>
      <c r="J929" s="5" t="s">
        <v>9220</v>
      </c>
      <c r="K929" t="s">
        <v>29</v>
      </c>
      <c r="L929" t="s">
        <v>9281</v>
      </c>
      <c r="M929" t="s">
        <v>9209</v>
      </c>
      <c r="O929">
        <v>46</v>
      </c>
      <c r="P929" t="s">
        <v>9225</v>
      </c>
      <c r="Q929">
        <v>2</v>
      </c>
      <c r="R929">
        <v>3</v>
      </c>
      <c r="S929" t="s">
        <v>9258</v>
      </c>
      <c r="T929" t="s">
        <v>9263</v>
      </c>
      <c r="U929" t="s">
        <v>9283</v>
      </c>
      <c r="V929" t="str" cm="1">
        <f t="array" ref="V929">_xlfn.IFS(Hospital_Emergency_Room_Data[[#This Row],[Day]]&lt;=10,"Start(1-10)",Hospital_Emergency_Room_Data[[#This Row],[Day]]&lt;=20,"Middle(11-20)",Hospital_Emergency_Room_Data[[#This Row],[Day]]&gt;20,"End(21-30)")</f>
        <v>Start(1-10)</v>
      </c>
    </row>
    <row r="930" spans="1:22">
      <c r="A930">
        <v>835640452</v>
      </c>
      <c r="B930" t="s">
        <v>951</v>
      </c>
      <c r="C930" s="1">
        <v>45099</v>
      </c>
      <c r="D930" t="str">
        <f>TEXT(Hospital_Emergency_Room_Data[[#This Row],[Patient Admission Date]],"mmm")</f>
        <v>Jun</v>
      </c>
      <c r="E930">
        <f>YEAR(Hospital_Emergency_Room_Data[[#This Row],[Patient Admission Date]])</f>
        <v>2023</v>
      </c>
      <c r="F930" s="2">
        <v>0.3840277777777778</v>
      </c>
      <c r="G930" s="8" t="str">
        <f>TEXT(Hospital_Emergency_Room_Data[[#This Row],[Patient Admission Date]],"dddd")</f>
        <v>Thursday</v>
      </c>
      <c r="H930" t="s">
        <v>9208</v>
      </c>
      <c r="I930">
        <v>41</v>
      </c>
      <c r="J930" s="5" t="s">
        <v>9223</v>
      </c>
      <c r="K930" t="s">
        <v>32</v>
      </c>
      <c r="L930" t="s">
        <v>9281</v>
      </c>
      <c r="M930" t="s">
        <v>9210</v>
      </c>
      <c r="O930">
        <v>58</v>
      </c>
      <c r="P930" t="s">
        <v>9225</v>
      </c>
      <c r="Q930">
        <v>22</v>
      </c>
      <c r="R930">
        <v>9</v>
      </c>
      <c r="S930" t="s">
        <v>9255</v>
      </c>
      <c r="T930" t="s">
        <v>9264</v>
      </c>
      <c r="U930" t="s">
        <v>9283</v>
      </c>
      <c r="V930" t="str" cm="1">
        <f t="array" ref="V930">_xlfn.IFS(Hospital_Emergency_Room_Data[[#This Row],[Day]]&lt;=10,"Start(1-10)",Hospital_Emergency_Room_Data[[#This Row],[Day]]&lt;=20,"Middle(11-20)",Hospital_Emergency_Room_Data[[#This Row],[Day]]&gt;20,"End(21-30)")</f>
        <v>End(21-30)</v>
      </c>
    </row>
    <row r="931" spans="1:22">
      <c r="A931">
        <v>587716980</v>
      </c>
      <c r="B931" t="s">
        <v>952</v>
      </c>
      <c r="C931" s="1">
        <v>45536</v>
      </c>
      <c r="D931" t="str">
        <f>TEXT(Hospital_Emergency_Room_Data[[#This Row],[Patient Admission Date]],"mmm")</f>
        <v>Sep</v>
      </c>
      <c r="E931">
        <f>YEAR(Hospital_Emergency_Room_Data[[#This Row],[Patient Admission Date]])</f>
        <v>2024</v>
      </c>
      <c r="F931" s="2">
        <v>0.18402777777777779</v>
      </c>
      <c r="G931" s="8" t="str">
        <f>TEXT(Hospital_Emergency_Room_Data[[#This Row],[Patient Admission Date]],"dddd")</f>
        <v>Sunday</v>
      </c>
      <c r="H931" t="s">
        <v>41</v>
      </c>
      <c r="I931">
        <v>37</v>
      </c>
      <c r="J931" s="5" t="s">
        <v>9223</v>
      </c>
      <c r="K931" t="s">
        <v>8</v>
      </c>
      <c r="L931" t="s">
        <v>9281</v>
      </c>
      <c r="M931" t="s">
        <v>9210</v>
      </c>
      <c r="N931">
        <v>0</v>
      </c>
      <c r="O931">
        <v>57</v>
      </c>
      <c r="P931" t="s">
        <v>9225</v>
      </c>
      <c r="Q931">
        <v>1</v>
      </c>
      <c r="R931">
        <v>4</v>
      </c>
      <c r="S931" t="s">
        <v>9258</v>
      </c>
      <c r="T931" t="s">
        <v>9263</v>
      </c>
      <c r="U931" t="s">
        <v>9283</v>
      </c>
      <c r="V931" t="str" cm="1">
        <f t="array" ref="V931">_xlfn.IFS(Hospital_Emergency_Room_Data[[#This Row],[Day]]&lt;=10,"Start(1-10)",Hospital_Emergency_Room_Data[[#This Row],[Day]]&lt;=20,"Middle(11-20)",Hospital_Emergency_Room_Data[[#This Row],[Day]]&gt;20,"End(21-30)")</f>
        <v>Start(1-10)</v>
      </c>
    </row>
    <row r="932" spans="1:22">
      <c r="A932">
        <v>568878772</v>
      </c>
      <c r="B932" t="s">
        <v>953</v>
      </c>
      <c r="C932" s="1">
        <v>45184</v>
      </c>
      <c r="D932" t="str">
        <f>TEXT(Hospital_Emergency_Room_Data[[#This Row],[Patient Admission Date]],"mmm")</f>
        <v>Sep</v>
      </c>
      <c r="E932">
        <f>YEAR(Hospital_Emergency_Room_Data[[#This Row],[Patient Admission Date]])</f>
        <v>2023</v>
      </c>
      <c r="F932" s="2">
        <v>2.0833333333333333E-3</v>
      </c>
      <c r="G932" s="8" t="str">
        <f>TEXT(Hospital_Emergency_Room_Data[[#This Row],[Patient Admission Date]],"dddd")</f>
        <v>Friday</v>
      </c>
      <c r="H932" t="s">
        <v>41</v>
      </c>
      <c r="I932">
        <v>66</v>
      </c>
      <c r="J932" s="5" t="s">
        <v>9217</v>
      </c>
      <c r="K932" t="s">
        <v>8</v>
      </c>
      <c r="L932" t="s">
        <v>9281</v>
      </c>
      <c r="M932" t="s">
        <v>9209</v>
      </c>
      <c r="O932">
        <v>31</v>
      </c>
      <c r="P932" t="s">
        <v>9225</v>
      </c>
      <c r="Q932">
        <v>15</v>
      </c>
      <c r="R932">
        <v>0</v>
      </c>
      <c r="S932" t="s">
        <v>9258</v>
      </c>
      <c r="T932" t="s">
        <v>9262</v>
      </c>
      <c r="U932" t="s">
        <v>9300</v>
      </c>
      <c r="V932" t="str" cm="1">
        <f t="array" ref="V932">_xlfn.IFS(Hospital_Emergency_Room_Data[[#This Row],[Day]]&lt;=10,"Start(1-10)",Hospital_Emergency_Room_Data[[#This Row],[Day]]&lt;=20,"Middle(11-20)",Hospital_Emergency_Room_Data[[#This Row],[Day]]&gt;20,"End(21-30)")</f>
        <v>Middle(11-20)</v>
      </c>
    </row>
    <row r="933" spans="1:22">
      <c r="A933">
        <v>894883223</v>
      </c>
      <c r="B933" t="s">
        <v>954</v>
      </c>
      <c r="C933" s="1">
        <v>45358</v>
      </c>
      <c r="D933" t="str">
        <f>TEXT(Hospital_Emergency_Room_Data[[#This Row],[Patient Admission Date]],"mmm")</f>
        <v>Mar</v>
      </c>
      <c r="E933">
        <f>YEAR(Hospital_Emergency_Room_Data[[#This Row],[Patient Admission Date]])</f>
        <v>2024</v>
      </c>
      <c r="F933" s="2">
        <v>0.86319444444444449</v>
      </c>
      <c r="G933" s="8" t="str">
        <f>TEXT(Hospital_Emergency_Room_Data[[#This Row],[Patient Admission Date]],"dddd")</f>
        <v>Thursday</v>
      </c>
      <c r="H933" t="s">
        <v>9208</v>
      </c>
      <c r="I933">
        <v>68</v>
      </c>
      <c r="J933" s="5" t="s">
        <v>9217</v>
      </c>
      <c r="K933" t="s">
        <v>12</v>
      </c>
      <c r="L933" t="s">
        <v>13</v>
      </c>
      <c r="M933" t="s">
        <v>9210</v>
      </c>
      <c r="O933">
        <v>17</v>
      </c>
      <c r="P933" t="s">
        <v>9226</v>
      </c>
      <c r="Q933">
        <v>7</v>
      </c>
      <c r="R933">
        <v>20</v>
      </c>
      <c r="S933" t="s">
        <v>9256</v>
      </c>
      <c r="T933" t="s">
        <v>9263</v>
      </c>
      <c r="U933" t="s">
        <v>9282</v>
      </c>
      <c r="V933" t="str" cm="1">
        <f t="array" ref="V933">_xlfn.IFS(Hospital_Emergency_Room_Data[[#This Row],[Day]]&lt;=10,"Start(1-10)",Hospital_Emergency_Room_Data[[#This Row],[Day]]&lt;=20,"Middle(11-20)",Hospital_Emergency_Room_Data[[#This Row],[Day]]&gt;20,"End(21-30)")</f>
        <v>Start(1-10)</v>
      </c>
    </row>
    <row r="934" spans="1:22">
      <c r="A934">
        <v>457453813</v>
      </c>
      <c r="B934" t="s">
        <v>955</v>
      </c>
      <c r="C934" s="1">
        <v>45537</v>
      </c>
      <c r="D934" t="str">
        <f>TEXT(Hospital_Emergency_Room_Data[[#This Row],[Patient Admission Date]],"mmm")</f>
        <v>Sep</v>
      </c>
      <c r="E934">
        <f>YEAR(Hospital_Emergency_Room_Data[[#This Row],[Patient Admission Date]])</f>
        <v>2024</v>
      </c>
      <c r="F934" s="2">
        <v>0.84722222222222221</v>
      </c>
      <c r="G934" s="8" t="str">
        <f>TEXT(Hospital_Emergency_Room_Data[[#This Row],[Patient Admission Date]],"dddd")</f>
        <v>Monday</v>
      </c>
      <c r="H934" t="s">
        <v>41</v>
      </c>
      <c r="I934">
        <v>78</v>
      </c>
      <c r="J934" s="5" t="s">
        <v>9222</v>
      </c>
      <c r="K934" t="s">
        <v>12</v>
      </c>
      <c r="L934" t="s">
        <v>9281</v>
      </c>
      <c r="M934" t="s">
        <v>9209</v>
      </c>
      <c r="O934">
        <v>31</v>
      </c>
      <c r="P934" t="s">
        <v>9225</v>
      </c>
      <c r="Q934">
        <v>2</v>
      </c>
      <c r="R934">
        <v>20</v>
      </c>
      <c r="S934" t="s">
        <v>9256</v>
      </c>
      <c r="T934" t="s">
        <v>9263</v>
      </c>
      <c r="U934" t="s">
        <v>9300</v>
      </c>
      <c r="V934" t="str" cm="1">
        <f t="array" ref="V934">_xlfn.IFS(Hospital_Emergency_Room_Data[[#This Row],[Day]]&lt;=10,"Start(1-10)",Hospital_Emergency_Room_Data[[#This Row],[Day]]&lt;=20,"Middle(11-20)",Hospital_Emergency_Room_Data[[#This Row],[Day]]&gt;20,"End(21-30)")</f>
        <v>Start(1-10)</v>
      </c>
    </row>
    <row r="935" spans="1:22">
      <c r="A935">
        <v>335295695</v>
      </c>
      <c r="B935" t="s">
        <v>956</v>
      </c>
      <c r="C935" s="1">
        <v>45253</v>
      </c>
      <c r="D935" t="str">
        <f>TEXT(Hospital_Emergency_Room_Data[[#This Row],[Patient Admission Date]],"mmm")</f>
        <v>Nov</v>
      </c>
      <c r="E935">
        <f>YEAR(Hospital_Emergency_Room_Data[[#This Row],[Patient Admission Date]])</f>
        <v>2023</v>
      </c>
      <c r="F935" s="2">
        <v>0.17569444444444443</v>
      </c>
      <c r="G935" s="8" t="str">
        <f>TEXT(Hospital_Emergency_Room_Data[[#This Row],[Patient Admission Date]],"dddd")</f>
        <v>Thursday</v>
      </c>
      <c r="H935" t="s">
        <v>9208</v>
      </c>
      <c r="I935">
        <v>55</v>
      </c>
      <c r="J935" s="5" t="s">
        <v>9219</v>
      </c>
      <c r="K935" t="s">
        <v>29</v>
      </c>
      <c r="L935" t="s">
        <v>9281</v>
      </c>
      <c r="M935" t="s">
        <v>9209</v>
      </c>
      <c r="N935">
        <v>8</v>
      </c>
      <c r="O935">
        <v>12</v>
      </c>
      <c r="P935" t="s">
        <v>9226</v>
      </c>
      <c r="Q935">
        <v>23</v>
      </c>
      <c r="R935">
        <v>4</v>
      </c>
      <c r="S935" t="s">
        <v>9258</v>
      </c>
      <c r="T935" t="s">
        <v>9264</v>
      </c>
      <c r="U935" t="s">
        <v>9282</v>
      </c>
      <c r="V935" t="str" cm="1">
        <f t="array" ref="V935">_xlfn.IFS(Hospital_Emergency_Room_Data[[#This Row],[Day]]&lt;=10,"Start(1-10)",Hospital_Emergency_Room_Data[[#This Row],[Day]]&lt;=20,"Middle(11-20)",Hospital_Emergency_Room_Data[[#This Row],[Day]]&gt;20,"End(21-30)")</f>
        <v>End(21-30)</v>
      </c>
    </row>
    <row r="936" spans="1:22">
      <c r="A936">
        <v>701647880</v>
      </c>
      <c r="B936" t="s">
        <v>957</v>
      </c>
      <c r="C936" s="1">
        <v>45017</v>
      </c>
      <c r="D936" t="str">
        <f>TEXT(Hospital_Emergency_Room_Data[[#This Row],[Patient Admission Date]],"mmm")</f>
        <v>Apr</v>
      </c>
      <c r="E936">
        <f>YEAR(Hospital_Emergency_Room_Data[[#This Row],[Patient Admission Date]])</f>
        <v>2023</v>
      </c>
      <c r="F936" s="2">
        <v>5.6250000000000001E-2</v>
      </c>
      <c r="G936" s="8" t="str">
        <f>TEXT(Hospital_Emergency_Room_Data[[#This Row],[Patient Admission Date]],"dddd")</f>
        <v>Saturday</v>
      </c>
      <c r="H936" t="s">
        <v>9208</v>
      </c>
      <c r="I936">
        <v>18</v>
      </c>
      <c r="J936" s="5" t="s">
        <v>9220</v>
      </c>
      <c r="K936" t="s">
        <v>21</v>
      </c>
      <c r="L936" t="s">
        <v>9281</v>
      </c>
      <c r="M936" t="s">
        <v>9210</v>
      </c>
      <c r="N936">
        <v>3</v>
      </c>
      <c r="O936">
        <v>40</v>
      </c>
      <c r="P936" t="s">
        <v>9225</v>
      </c>
      <c r="Q936">
        <v>1</v>
      </c>
      <c r="R936">
        <v>1</v>
      </c>
      <c r="S936" t="s">
        <v>9258</v>
      </c>
      <c r="T936" t="s">
        <v>9263</v>
      </c>
      <c r="U936" t="s">
        <v>9300</v>
      </c>
      <c r="V936" t="str" cm="1">
        <f t="array" ref="V936">_xlfn.IFS(Hospital_Emergency_Room_Data[[#This Row],[Day]]&lt;=10,"Start(1-10)",Hospital_Emergency_Room_Data[[#This Row],[Day]]&lt;=20,"Middle(11-20)",Hospital_Emergency_Room_Data[[#This Row],[Day]]&gt;20,"End(21-30)")</f>
        <v>Start(1-10)</v>
      </c>
    </row>
    <row r="937" spans="1:22">
      <c r="A937">
        <v>364024362</v>
      </c>
      <c r="B937" t="s">
        <v>958</v>
      </c>
      <c r="C937" s="1">
        <v>45355</v>
      </c>
      <c r="D937" t="str">
        <f>TEXT(Hospital_Emergency_Room_Data[[#This Row],[Patient Admission Date]],"mmm")</f>
        <v>Mar</v>
      </c>
      <c r="E937">
        <f>YEAR(Hospital_Emergency_Room_Data[[#This Row],[Patient Admission Date]])</f>
        <v>2024</v>
      </c>
      <c r="F937" s="2">
        <v>0.76944444444444449</v>
      </c>
      <c r="G937" s="8" t="str">
        <f>TEXT(Hospital_Emergency_Room_Data[[#This Row],[Patient Admission Date]],"dddd")</f>
        <v>Monday</v>
      </c>
      <c r="H937" t="s">
        <v>41</v>
      </c>
      <c r="I937">
        <v>56</v>
      </c>
      <c r="J937" s="5" t="s">
        <v>9219</v>
      </c>
      <c r="K937" t="s">
        <v>12</v>
      </c>
      <c r="L937" t="s">
        <v>13</v>
      </c>
      <c r="M937" t="s">
        <v>9210</v>
      </c>
      <c r="O937">
        <v>55</v>
      </c>
      <c r="P937" t="s">
        <v>9225</v>
      </c>
      <c r="Q937">
        <v>4</v>
      </c>
      <c r="R937">
        <v>18</v>
      </c>
      <c r="S937" t="s">
        <v>9256</v>
      </c>
      <c r="T937" t="s">
        <v>9263</v>
      </c>
      <c r="U937" t="s">
        <v>9283</v>
      </c>
      <c r="V937" t="str" cm="1">
        <f t="array" ref="V937">_xlfn.IFS(Hospital_Emergency_Room_Data[[#This Row],[Day]]&lt;=10,"Start(1-10)",Hospital_Emergency_Room_Data[[#This Row],[Day]]&lt;=20,"Middle(11-20)",Hospital_Emergency_Room_Data[[#This Row],[Day]]&gt;20,"End(21-30)")</f>
        <v>Start(1-10)</v>
      </c>
    </row>
    <row r="938" spans="1:22">
      <c r="A938">
        <v>716474061</v>
      </c>
      <c r="B938" t="s">
        <v>959</v>
      </c>
      <c r="C938" s="1">
        <v>45459</v>
      </c>
      <c r="D938" t="str">
        <f>TEXT(Hospital_Emergency_Room_Data[[#This Row],[Patient Admission Date]],"mmm")</f>
        <v>Jun</v>
      </c>
      <c r="E938">
        <f>YEAR(Hospital_Emergency_Room_Data[[#This Row],[Patient Admission Date]])</f>
        <v>2024</v>
      </c>
      <c r="F938" s="2">
        <v>0.92986111111111114</v>
      </c>
      <c r="G938" s="8" t="str">
        <f>TEXT(Hospital_Emergency_Room_Data[[#This Row],[Patient Admission Date]],"dddd")</f>
        <v>Sunday</v>
      </c>
      <c r="H938" t="s">
        <v>41</v>
      </c>
      <c r="I938">
        <v>42</v>
      </c>
      <c r="J938" s="5" t="s">
        <v>9223</v>
      </c>
      <c r="K938" t="s">
        <v>8</v>
      </c>
      <c r="L938" t="s">
        <v>9281</v>
      </c>
      <c r="M938" t="s">
        <v>9209</v>
      </c>
      <c r="N938">
        <v>4</v>
      </c>
      <c r="O938">
        <v>22</v>
      </c>
      <c r="P938" t="s">
        <v>9226</v>
      </c>
      <c r="Q938">
        <v>16</v>
      </c>
      <c r="R938">
        <v>22</v>
      </c>
      <c r="S938" t="s">
        <v>9256</v>
      </c>
      <c r="T938" t="s">
        <v>9262</v>
      </c>
      <c r="U938" t="s">
        <v>9282</v>
      </c>
      <c r="V938" t="str" cm="1">
        <f t="array" ref="V938">_xlfn.IFS(Hospital_Emergency_Room_Data[[#This Row],[Day]]&lt;=10,"Start(1-10)",Hospital_Emergency_Room_Data[[#This Row],[Day]]&lt;=20,"Middle(11-20)",Hospital_Emergency_Room_Data[[#This Row],[Day]]&gt;20,"End(21-30)")</f>
        <v>Middle(11-20)</v>
      </c>
    </row>
    <row r="939" spans="1:22">
      <c r="A939">
        <v>463109391</v>
      </c>
      <c r="B939" t="s">
        <v>960</v>
      </c>
      <c r="C939" s="1">
        <v>45327</v>
      </c>
      <c r="D939" t="str">
        <f>TEXT(Hospital_Emergency_Room_Data[[#This Row],[Patient Admission Date]],"mmm")</f>
        <v>Feb</v>
      </c>
      <c r="E939">
        <f>YEAR(Hospital_Emergency_Room_Data[[#This Row],[Patient Admission Date]])</f>
        <v>2024</v>
      </c>
      <c r="F939" s="2">
        <v>0.45347222222222222</v>
      </c>
      <c r="G939" s="8" t="str">
        <f>TEXT(Hospital_Emergency_Room_Data[[#This Row],[Patient Admission Date]],"dddd")</f>
        <v>Monday</v>
      </c>
      <c r="H939" t="s">
        <v>41</v>
      </c>
      <c r="I939">
        <v>40</v>
      </c>
      <c r="J939" s="5" t="s">
        <v>9223</v>
      </c>
      <c r="K939" t="s">
        <v>12</v>
      </c>
      <c r="L939" t="s">
        <v>9281</v>
      </c>
      <c r="M939" t="s">
        <v>9209</v>
      </c>
      <c r="N939">
        <v>0</v>
      </c>
      <c r="O939">
        <v>50</v>
      </c>
      <c r="P939" t="s">
        <v>9225</v>
      </c>
      <c r="Q939">
        <v>5</v>
      </c>
      <c r="R939">
        <v>10</v>
      </c>
      <c r="S939" t="s">
        <v>9255</v>
      </c>
      <c r="T939" t="s">
        <v>9263</v>
      </c>
      <c r="U939" t="s">
        <v>9283</v>
      </c>
      <c r="V939" t="str" cm="1">
        <f t="array" ref="V939">_xlfn.IFS(Hospital_Emergency_Room_Data[[#This Row],[Day]]&lt;=10,"Start(1-10)",Hospital_Emergency_Room_Data[[#This Row],[Day]]&lt;=20,"Middle(11-20)",Hospital_Emergency_Room_Data[[#This Row],[Day]]&gt;20,"End(21-30)")</f>
        <v>Start(1-10)</v>
      </c>
    </row>
    <row r="940" spans="1:22">
      <c r="A940">
        <v>511186760</v>
      </c>
      <c r="B940" t="s">
        <v>961</v>
      </c>
      <c r="C940" s="1">
        <v>45258</v>
      </c>
      <c r="D940" t="str">
        <f>TEXT(Hospital_Emergency_Room_Data[[#This Row],[Patient Admission Date]],"mmm")</f>
        <v>Nov</v>
      </c>
      <c r="E940">
        <f>YEAR(Hospital_Emergency_Room_Data[[#This Row],[Patient Admission Date]])</f>
        <v>2023</v>
      </c>
      <c r="F940" s="2">
        <v>0.7895833333333333</v>
      </c>
      <c r="G940" s="8" t="str">
        <f>TEXT(Hospital_Emergency_Room_Data[[#This Row],[Patient Admission Date]],"dddd")</f>
        <v>Tuesday</v>
      </c>
      <c r="H940" t="s">
        <v>41</v>
      </c>
      <c r="I940">
        <v>67</v>
      </c>
      <c r="J940" s="5" t="s">
        <v>9217</v>
      </c>
      <c r="K940" t="s">
        <v>12</v>
      </c>
      <c r="L940" t="s">
        <v>13</v>
      </c>
      <c r="M940" t="s">
        <v>9209</v>
      </c>
      <c r="N940">
        <v>1</v>
      </c>
      <c r="O940">
        <v>39</v>
      </c>
      <c r="P940" t="s">
        <v>9225</v>
      </c>
      <c r="Q940">
        <v>28</v>
      </c>
      <c r="R940">
        <v>18</v>
      </c>
      <c r="S940" t="s">
        <v>9256</v>
      </c>
      <c r="T940" t="s">
        <v>9264</v>
      </c>
      <c r="U940" t="s">
        <v>9300</v>
      </c>
      <c r="V940" t="str" cm="1">
        <f t="array" ref="V940">_xlfn.IFS(Hospital_Emergency_Room_Data[[#This Row],[Day]]&lt;=10,"Start(1-10)",Hospital_Emergency_Room_Data[[#This Row],[Day]]&lt;=20,"Middle(11-20)",Hospital_Emergency_Room_Data[[#This Row],[Day]]&gt;20,"End(21-30)")</f>
        <v>End(21-30)</v>
      </c>
    </row>
    <row r="941" spans="1:22">
      <c r="A941">
        <v>731163469</v>
      </c>
      <c r="B941" t="s">
        <v>962</v>
      </c>
      <c r="C941" s="1">
        <v>45143</v>
      </c>
      <c r="D941" t="str">
        <f>TEXT(Hospital_Emergency_Room_Data[[#This Row],[Patient Admission Date]],"mmm")</f>
        <v>Aug</v>
      </c>
      <c r="E941">
        <f>YEAR(Hospital_Emergency_Room_Data[[#This Row],[Patient Admission Date]])</f>
        <v>2023</v>
      </c>
      <c r="F941" s="2">
        <v>0.6694444444444444</v>
      </c>
      <c r="G941" s="8" t="str">
        <f>TEXT(Hospital_Emergency_Room_Data[[#This Row],[Patient Admission Date]],"dddd")</f>
        <v>Saturday</v>
      </c>
      <c r="H941" t="s">
        <v>41</v>
      </c>
      <c r="I941">
        <v>26</v>
      </c>
      <c r="J941" s="5" t="s">
        <v>9220</v>
      </c>
      <c r="K941" t="s">
        <v>18</v>
      </c>
      <c r="L941" t="s">
        <v>9281</v>
      </c>
      <c r="M941" t="s">
        <v>9209</v>
      </c>
      <c r="O941">
        <v>47</v>
      </c>
      <c r="P941" t="s">
        <v>9225</v>
      </c>
      <c r="Q941">
        <v>5</v>
      </c>
      <c r="R941">
        <v>16</v>
      </c>
      <c r="S941" t="s">
        <v>9257</v>
      </c>
      <c r="T941" t="s">
        <v>9263</v>
      </c>
      <c r="U941" t="s">
        <v>9283</v>
      </c>
      <c r="V941" t="str" cm="1">
        <f t="array" ref="V941">_xlfn.IFS(Hospital_Emergency_Room_Data[[#This Row],[Day]]&lt;=10,"Start(1-10)",Hospital_Emergency_Room_Data[[#This Row],[Day]]&lt;=20,"Middle(11-20)",Hospital_Emergency_Room_Data[[#This Row],[Day]]&gt;20,"End(21-30)")</f>
        <v>Start(1-10)</v>
      </c>
    </row>
    <row r="942" spans="1:22">
      <c r="A942">
        <v>763151169</v>
      </c>
      <c r="B942" t="s">
        <v>963</v>
      </c>
      <c r="C942" s="1">
        <v>45420</v>
      </c>
      <c r="D942" t="str">
        <f>TEXT(Hospital_Emergency_Room_Data[[#This Row],[Patient Admission Date]],"mmm")</f>
        <v>May</v>
      </c>
      <c r="E942">
        <f>YEAR(Hospital_Emergency_Room_Data[[#This Row],[Patient Admission Date]])</f>
        <v>2024</v>
      </c>
      <c r="F942" s="2">
        <v>9.375E-2</v>
      </c>
      <c r="G942" s="8" t="str">
        <f>TEXT(Hospital_Emergency_Room_Data[[#This Row],[Patient Admission Date]],"dddd")</f>
        <v>Wednesday</v>
      </c>
      <c r="H942" t="s">
        <v>41</v>
      </c>
      <c r="I942">
        <v>64</v>
      </c>
      <c r="J942" s="5" t="s">
        <v>9217</v>
      </c>
      <c r="K942" t="s">
        <v>8</v>
      </c>
      <c r="L942" t="s">
        <v>96</v>
      </c>
      <c r="M942" t="s">
        <v>9210</v>
      </c>
      <c r="O942">
        <v>57</v>
      </c>
      <c r="P942" t="s">
        <v>9225</v>
      </c>
      <c r="Q942">
        <v>8</v>
      </c>
      <c r="R942">
        <v>2</v>
      </c>
      <c r="S942" t="s">
        <v>9258</v>
      </c>
      <c r="T942" t="s">
        <v>9265</v>
      </c>
      <c r="U942" t="s">
        <v>9283</v>
      </c>
      <c r="V942" t="str" cm="1">
        <f t="array" ref="V942">_xlfn.IFS(Hospital_Emergency_Room_Data[[#This Row],[Day]]&lt;=10,"Start(1-10)",Hospital_Emergency_Room_Data[[#This Row],[Day]]&lt;=20,"Middle(11-20)",Hospital_Emergency_Room_Data[[#This Row],[Day]]&gt;20,"End(21-30)")</f>
        <v>Start(1-10)</v>
      </c>
    </row>
    <row r="943" spans="1:22">
      <c r="A943">
        <v>202147624</v>
      </c>
      <c r="B943" t="s">
        <v>964</v>
      </c>
      <c r="C943" s="1">
        <v>45053</v>
      </c>
      <c r="D943" t="str">
        <f>TEXT(Hospital_Emergency_Room_Data[[#This Row],[Patient Admission Date]],"mmm")</f>
        <v>May</v>
      </c>
      <c r="E943">
        <f>YEAR(Hospital_Emergency_Room_Data[[#This Row],[Patient Admission Date]])</f>
        <v>2023</v>
      </c>
      <c r="F943" s="2">
        <v>0.4375</v>
      </c>
      <c r="G943" s="8" t="str">
        <f>TEXT(Hospital_Emergency_Room_Data[[#This Row],[Patient Admission Date]],"dddd")</f>
        <v>Sunday</v>
      </c>
      <c r="H943" t="s">
        <v>41</v>
      </c>
      <c r="I943">
        <v>43</v>
      </c>
      <c r="J943" s="5" t="s">
        <v>9223</v>
      </c>
      <c r="K943" t="s">
        <v>12</v>
      </c>
      <c r="L943" t="s">
        <v>9281</v>
      </c>
      <c r="M943" t="s">
        <v>9209</v>
      </c>
      <c r="O943">
        <v>28</v>
      </c>
      <c r="P943" t="s">
        <v>9226</v>
      </c>
      <c r="Q943">
        <v>7</v>
      </c>
      <c r="R943">
        <v>10</v>
      </c>
      <c r="S943" t="s">
        <v>9255</v>
      </c>
      <c r="T943" t="s">
        <v>9263</v>
      </c>
      <c r="U943" t="s">
        <v>9282</v>
      </c>
      <c r="V943" t="str" cm="1">
        <f t="array" ref="V943">_xlfn.IFS(Hospital_Emergency_Room_Data[[#This Row],[Day]]&lt;=10,"Start(1-10)",Hospital_Emergency_Room_Data[[#This Row],[Day]]&lt;=20,"Middle(11-20)",Hospital_Emergency_Room_Data[[#This Row],[Day]]&gt;20,"End(21-30)")</f>
        <v>Start(1-10)</v>
      </c>
    </row>
    <row r="944" spans="1:22">
      <c r="A944">
        <v>394887661</v>
      </c>
      <c r="B944" t="s">
        <v>965</v>
      </c>
      <c r="C944" s="1">
        <v>45265</v>
      </c>
      <c r="D944" t="str">
        <f>TEXT(Hospital_Emergency_Room_Data[[#This Row],[Patient Admission Date]],"mmm")</f>
        <v>Dec</v>
      </c>
      <c r="E944">
        <f>YEAR(Hospital_Emergency_Room_Data[[#This Row],[Patient Admission Date]])</f>
        <v>2023</v>
      </c>
      <c r="F944" s="2">
        <v>0.12638888888888888</v>
      </c>
      <c r="G944" s="8" t="str">
        <f>TEXT(Hospital_Emergency_Room_Data[[#This Row],[Patient Admission Date]],"dddd")</f>
        <v>Tuesday</v>
      </c>
      <c r="H944" t="s">
        <v>41</v>
      </c>
      <c r="I944">
        <v>79</v>
      </c>
      <c r="J944" s="5" t="s">
        <v>9222</v>
      </c>
      <c r="K944" t="s">
        <v>12</v>
      </c>
      <c r="L944" t="s">
        <v>9281</v>
      </c>
      <c r="M944" t="s">
        <v>9210</v>
      </c>
      <c r="N944">
        <v>4</v>
      </c>
      <c r="O944">
        <v>13</v>
      </c>
      <c r="P944" t="s">
        <v>9226</v>
      </c>
      <c r="Q944">
        <v>5</v>
      </c>
      <c r="R944">
        <v>3</v>
      </c>
      <c r="S944" t="s">
        <v>9258</v>
      </c>
      <c r="T944" t="s">
        <v>9263</v>
      </c>
      <c r="U944" t="s">
        <v>9282</v>
      </c>
      <c r="V944" t="str" cm="1">
        <f t="array" ref="V944">_xlfn.IFS(Hospital_Emergency_Room_Data[[#This Row],[Day]]&lt;=10,"Start(1-10)",Hospital_Emergency_Room_Data[[#This Row],[Day]]&lt;=20,"Middle(11-20)",Hospital_Emergency_Room_Data[[#This Row],[Day]]&gt;20,"End(21-30)")</f>
        <v>Start(1-10)</v>
      </c>
    </row>
    <row r="945" spans="1:22">
      <c r="A945">
        <v>695282556</v>
      </c>
      <c r="B945" t="s">
        <v>966</v>
      </c>
      <c r="C945" s="1">
        <v>45440</v>
      </c>
      <c r="D945" t="str">
        <f>TEXT(Hospital_Emergency_Room_Data[[#This Row],[Patient Admission Date]],"mmm")</f>
        <v>May</v>
      </c>
      <c r="E945">
        <f>YEAR(Hospital_Emergency_Room_Data[[#This Row],[Patient Admission Date]])</f>
        <v>2024</v>
      </c>
      <c r="F945" s="2">
        <v>0.80902777777777779</v>
      </c>
      <c r="G945" s="8" t="str">
        <f>TEXT(Hospital_Emergency_Room_Data[[#This Row],[Patient Admission Date]],"dddd")</f>
        <v>Tuesday</v>
      </c>
      <c r="H945" t="s">
        <v>41</v>
      </c>
      <c r="I945">
        <v>64</v>
      </c>
      <c r="J945" s="5" t="s">
        <v>9217</v>
      </c>
      <c r="K945" t="s">
        <v>18</v>
      </c>
      <c r="L945" t="s">
        <v>9281</v>
      </c>
      <c r="M945" t="s">
        <v>9209</v>
      </c>
      <c r="O945">
        <v>32</v>
      </c>
      <c r="P945" t="s">
        <v>9225</v>
      </c>
      <c r="Q945">
        <v>28</v>
      </c>
      <c r="R945">
        <v>19</v>
      </c>
      <c r="S945" t="s">
        <v>9256</v>
      </c>
      <c r="T945" t="s">
        <v>9264</v>
      </c>
      <c r="U945" t="s">
        <v>9300</v>
      </c>
      <c r="V945" t="str" cm="1">
        <f t="array" ref="V945">_xlfn.IFS(Hospital_Emergency_Room_Data[[#This Row],[Day]]&lt;=10,"Start(1-10)",Hospital_Emergency_Room_Data[[#This Row],[Day]]&lt;=20,"Middle(11-20)",Hospital_Emergency_Room_Data[[#This Row],[Day]]&gt;20,"End(21-30)")</f>
        <v>End(21-30)</v>
      </c>
    </row>
    <row r="946" spans="1:22">
      <c r="A946">
        <v>170426194</v>
      </c>
      <c r="B946" t="s">
        <v>967</v>
      </c>
      <c r="C946" s="1">
        <v>45243</v>
      </c>
      <c r="D946" t="str">
        <f>TEXT(Hospital_Emergency_Room_Data[[#This Row],[Patient Admission Date]],"mmm")</f>
        <v>Nov</v>
      </c>
      <c r="E946">
        <f>YEAR(Hospital_Emergency_Room_Data[[#This Row],[Patient Admission Date]])</f>
        <v>2023</v>
      </c>
      <c r="F946" s="2">
        <v>0.11527777777777778</v>
      </c>
      <c r="G946" s="8" t="str">
        <f>TEXT(Hospital_Emergency_Room_Data[[#This Row],[Patient Admission Date]],"dddd")</f>
        <v>Monday</v>
      </c>
      <c r="H946" t="s">
        <v>41</v>
      </c>
      <c r="I946">
        <v>1</v>
      </c>
      <c r="J946" s="5" t="s">
        <v>9218</v>
      </c>
      <c r="K946" t="s">
        <v>8</v>
      </c>
      <c r="L946" t="s">
        <v>16</v>
      </c>
      <c r="M946" t="s">
        <v>9209</v>
      </c>
      <c r="O946">
        <v>29</v>
      </c>
      <c r="P946" t="s">
        <v>9226</v>
      </c>
      <c r="Q946">
        <v>13</v>
      </c>
      <c r="R946">
        <v>2</v>
      </c>
      <c r="S946" t="s">
        <v>9258</v>
      </c>
      <c r="T946" t="s">
        <v>9265</v>
      </c>
      <c r="U946" t="s">
        <v>9282</v>
      </c>
      <c r="V946" t="str" cm="1">
        <f t="array" ref="V946">_xlfn.IFS(Hospital_Emergency_Room_Data[[#This Row],[Day]]&lt;=10,"Start(1-10)",Hospital_Emergency_Room_Data[[#This Row],[Day]]&lt;=20,"Middle(11-20)",Hospital_Emergency_Room_Data[[#This Row],[Day]]&gt;20,"End(21-30)")</f>
        <v>Middle(11-20)</v>
      </c>
    </row>
    <row r="947" spans="1:22">
      <c r="A947">
        <v>883221946</v>
      </c>
      <c r="B947" t="s">
        <v>968</v>
      </c>
      <c r="C947" s="1">
        <v>45514</v>
      </c>
      <c r="D947" t="str">
        <f>TEXT(Hospital_Emergency_Room_Data[[#This Row],[Patient Admission Date]],"mmm")</f>
        <v>Aug</v>
      </c>
      <c r="E947">
        <f>YEAR(Hospital_Emergency_Room_Data[[#This Row],[Patient Admission Date]])</f>
        <v>2024</v>
      </c>
      <c r="F947" s="2">
        <v>0.50555555555555554</v>
      </c>
      <c r="G947" s="8" t="str">
        <f>TEXT(Hospital_Emergency_Room_Data[[#This Row],[Patient Admission Date]],"dddd")</f>
        <v>Saturday</v>
      </c>
      <c r="H947" t="s">
        <v>41</v>
      </c>
      <c r="I947">
        <v>35</v>
      </c>
      <c r="J947" s="5" t="s">
        <v>9223</v>
      </c>
      <c r="K947" t="s">
        <v>12</v>
      </c>
      <c r="L947" t="s">
        <v>9281</v>
      </c>
      <c r="M947" t="s">
        <v>9210</v>
      </c>
      <c r="O947">
        <v>15</v>
      </c>
      <c r="P947" t="s">
        <v>9226</v>
      </c>
      <c r="Q947">
        <v>10</v>
      </c>
      <c r="R947">
        <v>12</v>
      </c>
      <c r="S947" t="s">
        <v>9257</v>
      </c>
      <c r="T947" t="s">
        <v>9265</v>
      </c>
      <c r="U947" t="s">
        <v>9282</v>
      </c>
      <c r="V947" t="str" cm="1">
        <f t="array" ref="V947">_xlfn.IFS(Hospital_Emergency_Room_Data[[#This Row],[Day]]&lt;=10,"Start(1-10)",Hospital_Emergency_Room_Data[[#This Row],[Day]]&lt;=20,"Middle(11-20)",Hospital_Emergency_Room_Data[[#This Row],[Day]]&gt;20,"End(21-30)")</f>
        <v>Start(1-10)</v>
      </c>
    </row>
    <row r="948" spans="1:22">
      <c r="A948">
        <v>131178584</v>
      </c>
      <c r="B948" t="s">
        <v>969</v>
      </c>
      <c r="C948" s="1">
        <v>45144</v>
      </c>
      <c r="D948" t="str">
        <f>TEXT(Hospital_Emergency_Room_Data[[#This Row],[Patient Admission Date]],"mmm")</f>
        <v>Aug</v>
      </c>
      <c r="E948">
        <f>YEAR(Hospital_Emergency_Room_Data[[#This Row],[Patient Admission Date]])</f>
        <v>2023</v>
      </c>
      <c r="F948" s="2">
        <v>0.75347222222222221</v>
      </c>
      <c r="G948" s="8" t="str">
        <f>TEXT(Hospital_Emergency_Room_Data[[#This Row],[Patient Admission Date]],"dddd")</f>
        <v>Sunday</v>
      </c>
      <c r="H948" t="s">
        <v>41</v>
      </c>
      <c r="I948">
        <v>74</v>
      </c>
      <c r="J948" s="5" t="s">
        <v>9222</v>
      </c>
      <c r="K948" t="s">
        <v>29</v>
      </c>
      <c r="L948" t="s">
        <v>9281</v>
      </c>
      <c r="M948" t="s">
        <v>9210</v>
      </c>
      <c r="O948">
        <v>21</v>
      </c>
      <c r="P948" t="s">
        <v>9226</v>
      </c>
      <c r="Q948">
        <v>6</v>
      </c>
      <c r="R948">
        <v>18</v>
      </c>
      <c r="S948" t="s">
        <v>9256</v>
      </c>
      <c r="T948" t="s">
        <v>9263</v>
      </c>
      <c r="U948" t="s">
        <v>9282</v>
      </c>
      <c r="V948" t="str" cm="1">
        <f t="array" ref="V948">_xlfn.IFS(Hospital_Emergency_Room_Data[[#This Row],[Day]]&lt;=10,"Start(1-10)",Hospital_Emergency_Room_Data[[#This Row],[Day]]&lt;=20,"Middle(11-20)",Hospital_Emergency_Room_Data[[#This Row],[Day]]&gt;20,"End(21-30)")</f>
        <v>Start(1-10)</v>
      </c>
    </row>
    <row r="949" spans="1:22">
      <c r="A949">
        <v>346404027</v>
      </c>
      <c r="B949" t="s">
        <v>970</v>
      </c>
      <c r="C949" s="1">
        <v>45217</v>
      </c>
      <c r="D949" t="str">
        <f>TEXT(Hospital_Emergency_Room_Data[[#This Row],[Patient Admission Date]],"mmm")</f>
        <v>Oct</v>
      </c>
      <c r="E949">
        <f>YEAR(Hospital_Emergency_Room_Data[[#This Row],[Patient Admission Date]])</f>
        <v>2023</v>
      </c>
      <c r="F949" s="2">
        <v>0.58680555555555558</v>
      </c>
      <c r="G949" s="8" t="str">
        <f>TEXT(Hospital_Emergency_Room_Data[[#This Row],[Patient Admission Date]],"dddd")</f>
        <v>Wednesday</v>
      </c>
      <c r="H949" t="s">
        <v>41</v>
      </c>
      <c r="I949">
        <v>64</v>
      </c>
      <c r="J949" s="5" t="s">
        <v>9217</v>
      </c>
      <c r="K949" t="s">
        <v>8</v>
      </c>
      <c r="L949" t="s">
        <v>16</v>
      </c>
      <c r="M949" t="s">
        <v>9210</v>
      </c>
      <c r="O949">
        <v>26</v>
      </c>
      <c r="P949" t="s">
        <v>9226</v>
      </c>
      <c r="Q949">
        <v>18</v>
      </c>
      <c r="R949">
        <v>14</v>
      </c>
      <c r="S949" t="s">
        <v>9257</v>
      </c>
      <c r="T949" t="s">
        <v>9262</v>
      </c>
      <c r="U949" t="s">
        <v>9282</v>
      </c>
      <c r="V949" t="str" cm="1">
        <f t="array" ref="V949">_xlfn.IFS(Hospital_Emergency_Room_Data[[#This Row],[Day]]&lt;=10,"Start(1-10)",Hospital_Emergency_Room_Data[[#This Row],[Day]]&lt;=20,"Middle(11-20)",Hospital_Emergency_Room_Data[[#This Row],[Day]]&gt;20,"End(21-30)")</f>
        <v>Middle(11-20)</v>
      </c>
    </row>
    <row r="950" spans="1:22">
      <c r="A950">
        <v>359536651</v>
      </c>
      <c r="B950" t="s">
        <v>971</v>
      </c>
      <c r="C950" s="1">
        <v>45451</v>
      </c>
      <c r="D950" t="str">
        <f>TEXT(Hospital_Emergency_Room_Data[[#This Row],[Patient Admission Date]],"mmm")</f>
        <v>Jun</v>
      </c>
      <c r="E950">
        <f>YEAR(Hospital_Emergency_Room_Data[[#This Row],[Patient Admission Date]])</f>
        <v>2024</v>
      </c>
      <c r="F950" s="2">
        <v>0.66736111111111107</v>
      </c>
      <c r="G950" s="8" t="str">
        <f>TEXT(Hospital_Emergency_Room_Data[[#This Row],[Patient Admission Date]],"dddd")</f>
        <v>Saturday</v>
      </c>
      <c r="H950" t="s">
        <v>9208</v>
      </c>
      <c r="I950">
        <v>61</v>
      </c>
      <c r="J950" s="5" t="s">
        <v>9217</v>
      </c>
      <c r="K950" t="s">
        <v>12</v>
      </c>
      <c r="L950" t="s">
        <v>9281</v>
      </c>
      <c r="M950" t="s">
        <v>9209</v>
      </c>
      <c r="O950">
        <v>19</v>
      </c>
      <c r="P950" t="s">
        <v>9226</v>
      </c>
      <c r="Q950">
        <v>8</v>
      </c>
      <c r="R950">
        <v>16</v>
      </c>
      <c r="S950" t="s">
        <v>9257</v>
      </c>
      <c r="T950" t="s">
        <v>9265</v>
      </c>
      <c r="U950" t="s">
        <v>9282</v>
      </c>
      <c r="V950" t="str" cm="1">
        <f t="array" ref="V950">_xlfn.IFS(Hospital_Emergency_Room_Data[[#This Row],[Day]]&lt;=10,"Start(1-10)",Hospital_Emergency_Room_Data[[#This Row],[Day]]&lt;=20,"Middle(11-20)",Hospital_Emergency_Room_Data[[#This Row],[Day]]&gt;20,"End(21-30)")</f>
        <v>Start(1-10)</v>
      </c>
    </row>
    <row r="951" spans="1:22">
      <c r="A951">
        <v>193188479</v>
      </c>
      <c r="B951" t="s">
        <v>972</v>
      </c>
      <c r="C951" s="1">
        <v>45228</v>
      </c>
      <c r="D951" t="str">
        <f>TEXT(Hospital_Emergency_Room_Data[[#This Row],[Patient Admission Date]],"mmm")</f>
        <v>Oct</v>
      </c>
      <c r="E951">
        <f>YEAR(Hospital_Emergency_Room_Data[[#This Row],[Patient Admission Date]])</f>
        <v>2023</v>
      </c>
      <c r="F951" s="2">
        <v>0.44444444444444442</v>
      </c>
      <c r="G951" s="8" t="str">
        <f>TEXT(Hospital_Emergency_Room_Data[[#This Row],[Patient Admission Date]],"dddd")</f>
        <v>Sunday</v>
      </c>
      <c r="H951" t="s">
        <v>41</v>
      </c>
      <c r="I951">
        <v>76</v>
      </c>
      <c r="J951" s="5" t="s">
        <v>9222</v>
      </c>
      <c r="K951" t="s">
        <v>21</v>
      </c>
      <c r="L951" t="s">
        <v>9281</v>
      </c>
      <c r="M951" t="s">
        <v>9209</v>
      </c>
      <c r="N951">
        <v>1</v>
      </c>
      <c r="O951">
        <v>46</v>
      </c>
      <c r="P951" t="s">
        <v>9225</v>
      </c>
      <c r="Q951">
        <v>29</v>
      </c>
      <c r="R951">
        <v>10</v>
      </c>
      <c r="S951" t="s">
        <v>9255</v>
      </c>
      <c r="T951" t="s">
        <v>9264</v>
      </c>
      <c r="U951" t="s">
        <v>9283</v>
      </c>
      <c r="V951" t="str" cm="1">
        <f t="array" ref="V951">_xlfn.IFS(Hospital_Emergency_Room_Data[[#This Row],[Day]]&lt;=10,"Start(1-10)",Hospital_Emergency_Room_Data[[#This Row],[Day]]&lt;=20,"Middle(11-20)",Hospital_Emergency_Room_Data[[#This Row],[Day]]&gt;20,"End(21-30)")</f>
        <v>End(21-30)</v>
      </c>
    </row>
    <row r="952" spans="1:22">
      <c r="A952">
        <v>278280801</v>
      </c>
      <c r="B952" t="s">
        <v>973</v>
      </c>
      <c r="C952" s="1">
        <v>45069</v>
      </c>
      <c r="D952" t="str">
        <f>TEXT(Hospital_Emergency_Room_Data[[#This Row],[Patient Admission Date]],"mmm")</f>
        <v>May</v>
      </c>
      <c r="E952">
        <f>YEAR(Hospital_Emergency_Room_Data[[#This Row],[Patient Admission Date]])</f>
        <v>2023</v>
      </c>
      <c r="F952" s="2">
        <v>0.86805555555555558</v>
      </c>
      <c r="G952" s="8" t="str">
        <f>TEXT(Hospital_Emergency_Room_Data[[#This Row],[Patient Admission Date]],"dddd")</f>
        <v>Tuesday</v>
      </c>
      <c r="H952" t="s">
        <v>9208</v>
      </c>
      <c r="I952">
        <v>33</v>
      </c>
      <c r="J952" s="5" t="s">
        <v>9223</v>
      </c>
      <c r="K952" t="s">
        <v>12</v>
      </c>
      <c r="L952" t="s">
        <v>9281</v>
      </c>
      <c r="M952" t="s">
        <v>9210</v>
      </c>
      <c r="N952">
        <v>0</v>
      </c>
      <c r="O952">
        <v>42</v>
      </c>
      <c r="P952" t="s">
        <v>9225</v>
      </c>
      <c r="Q952">
        <v>23</v>
      </c>
      <c r="R952">
        <v>20</v>
      </c>
      <c r="S952" t="s">
        <v>9256</v>
      </c>
      <c r="T952" t="s">
        <v>9264</v>
      </c>
      <c r="U952" t="s">
        <v>9300</v>
      </c>
      <c r="V952" t="str" cm="1">
        <f t="array" ref="V952">_xlfn.IFS(Hospital_Emergency_Room_Data[[#This Row],[Day]]&lt;=10,"Start(1-10)",Hospital_Emergency_Room_Data[[#This Row],[Day]]&lt;=20,"Middle(11-20)",Hospital_Emergency_Room_Data[[#This Row],[Day]]&gt;20,"End(21-30)")</f>
        <v>End(21-30)</v>
      </c>
    </row>
    <row r="953" spans="1:22">
      <c r="A953">
        <v>332029468</v>
      </c>
      <c r="B953" t="s">
        <v>974</v>
      </c>
      <c r="C953" s="1">
        <v>45401</v>
      </c>
      <c r="D953" t="str">
        <f>TEXT(Hospital_Emergency_Room_Data[[#This Row],[Patient Admission Date]],"mmm")</f>
        <v>Apr</v>
      </c>
      <c r="E953">
        <f>YEAR(Hospital_Emergency_Room_Data[[#This Row],[Patient Admission Date]])</f>
        <v>2024</v>
      </c>
      <c r="F953" s="2">
        <v>0.44166666666666665</v>
      </c>
      <c r="G953" s="8" t="str">
        <f>TEXT(Hospital_Emergency_Room_Data[[#This Row],[Patient Admission Date]],"dddd")</f>
        <v>Friday</v>
      </c>
      <c r="H953" t="s">
        <v>41</v>
      </c>
      <c r="I953">
        <v>33</v>
      </c>
      <c r="J953" s="5" t="s">
        <v>9223</v>
      </c>
      <c r="K953" t="s">
        <v>12</v>
      </c>
      <c r="L953" t="s">
        <v>36</v>
      </c>
      <c r="M953" t="s">
        <v>9209</v>
      </c>
      <c r="O953">
        <v>19</v>
      </c>
      <c r="P953" t="s">
        <v>9226</v>
      </c>
      <c r="Q953">
        <v>19</v>
      </c>
      <c r="R953">
        <v>10</v>
      </c>
      <c r="S953" t="s">
        <v>9255</v>
      </c>
      <c r="T953" t="s">
        <v>9262</v>
      </c>
      <c r="U953" t="s">
        <v>9282</v>
      </c>
      <c r="V953" t="str" cm="1">
        <f t="array" ref="V953">_xlfn.IFS(Hospital_Emergency_Room_Data[[#This Row],[Day]]&lt;=10,"Start(1-10)",Hospital_Emergency_Room_Data[[#This Row],[Day]]&lt;=20,"Middle(11-20)",Hospital_Emergency_Room_Data[[#This Row],[Day]]&gt;20,"End(21-30)")</f>
        <v>Middle(11-20)</v>
      </c>
    </row>
    <row r="954" spans="1:22">
      <c r="A954">
        <v>770809495</v>
      </c>
      <c r="B954" t="s">
        <v>975</v>
      </c>
      <c r="C954" s="1">
        <v>45150</v>
      </c>
      <c r="D954" t="str">
        <f>TEXT(Hospital_Emergency_Room_Data[[#This Row],[Patient Admission Date]],"mmm")</f>
        <v>Aug</v>
      </c>
      <c r="E954">
        <f>YEAR(Hospital_Emergency_Room_Data[[#This Row],[Patient Admission Date]])</f>
        <v>2023</v>
      </c>
      <c r="F954" s="2">
        <v>0.31458333333333333</v>
      </c>
      <c r="G954" s="8" t="str">
        <f>TEXT(Hospital_Emergency_Room_Data[[#This Row],[Patient Admission Date]],"dddd")</f>
        <v>Saturday</v>
      </c>
      <c r="H954" t="s">
        <v>9208</v>
      </c>
      <c r="I954">
        <v>37</v>
      </c>
      <c r="J954" s="5" t="s">
        <v>9223</v>
      </c>
      <c r="K954" t="s">
        <v>8</v>
      </c>
      <c r="L954" t="s">
        <v>13</v>
      </c>
      <c r="M954" t="s">
        <v>9209</v>
      </c>
      <c r="O954">
        <v>42</v>
      </c>
      <c r="P954" t="s">
        <v>9225</v>
      </c>
      <c r="Q954">
        <v>12</v>
      </c>
      <c r="R954">
        <v>7</v>
      </c>
      <c r="S954" t="s">
        <v>9255</v>
      </c>
      <c r="T954" t="s">
        <v>9265</v>
      </c>
      <c r="U954" t="s">
        <v>9300</v>
      </c>
      <c r="V954" t="str" cm="1">
        <f t="array" ref="V954">_xlfn.IFS(Hospital_Emergency_Room_Data[[#This Row],[Day]]&lt;=10,"Start(1-10)",Hospital_Emergency_Room_Data[[#This Row],[Day]]&lt;=20,"Middle(11-20)",Hospital_Emergency_Room_Data[[#This Row],[Day]]&gt;20,"End(21-30)")</f>
        <v>Middle(11-20)</v>
      </c>
    </row>
    <row r="955" spans="1:22">
      <c r="A955">
        <v>552178075</v>
      </c>
      <c r="B955" t="s">
        <v>976</v>
      </c>
      <c r="C955" s="1">
        <v>45572</v>
      </c>
      <c r="D955" t="str">
        <f>TEXT(Hospital_Emergency_Room_Data[[#This Row],[Patient Admission Date]],"mmm")</f>
        <v>Oct</v>
      </c>
      <c r="E955">
        <f>YEAR(Hospital_Emergency_Room_Data[[#This Row],[Patient Admission Date]])</f>
        <v>2024</v>
      </c>
      <c r="F955" s="2">
        <v>5.8333333333333334E-2</v>
      </c>
      <c r="G955" s="8" t="str">
        <f>TEXT(Hospital_Emergency_Room_Data[[#This Row],[Patient Admission Date]],"dddd")</f>
        <v>Monday</v>
      </c>
      <c r="H955" t="s">
        <v>9208</v>
      </c>
      <c r="I955">
        <v>15</v>
      </c>
      <c r="J955" s="5" t="s">
        <v>9220</v>
      </c>
      <c r="K955" t="s">
        <v>21</v>
      </c>
      <c r="L955" t="s">
        <v>16</v>
      </c>
      <c r="M955" t="s">
        <v>9209</v>
      </c>
      <c r="O955">
        <v>35</v>
      </c>
      <c r="P955" t="s">
        <v>9225</v>
      </c>
      <c r="Q955">
        <v>7</v>
      </c>
      <c r="R955">
        <v>1</v>
      </c>
      <c r="S955" t="s">
        <v>9258</v>
      </c>
      <c r="T955" t="s">
        <v>9263</v>
      </c>
      <c r="U955" t="s">
        <v>9300</v>
      </c>
      <c r="V955" t="str" cm="1">
        <f t="array" ref="V955">_xlfn.IFS(Hospital_Emergency_Room_Data[[#This Row],[Day]]&lt;=10,"Start(1-10)",Hospital_Emergency_Room_Data[[#This Row],[Day]]&lt;=20,"Middle(11-20)",Hospital_Emergency_Room_Data[[#This Row],[Day]]&gt;20,"End(21-30)")</f>
        <v>Start(1-10)</v>
      </c>
    </row>
    <row r="956" spans="1:22">
      <c r="A956">
        <v>749776720</v>
      </c>
      <c r="B956" t="s">
        <v>977</v>
      </c>
      <c r="C956" s="1">
        <v>45431</v>
      </c>
      <c r="D956" t="str">
        <f>TEXT(Hospital_Emergency_Room_Data[[#This Row],[Patient Admission Date]],"mmm")</f>
        <v>May</v>
      </c>
      <c r="E956">
        <f>YEAR(Hospital_Emergency_Room_Data[[#This Row],[Patient Admission Date]])</f>
        <v>2024</v>
      </c>
      <c r="F956" s="2">
        <v>0.14791666666666667</v>
      </c>
      <c r="G956" s="8" t="str">
        <f>TEXT(Hospital_Emergency_Room_Data[[#This Row],[Patient Admission Date]],"dddd")</f>
        <v>Sunday</v>
      </c>
      <c r="H956" t="s">
        <v>9208</v>
      </c>
      <c r="I956">
        <v>2</v>
      </c>
      <c r="J956" s="5" t="s">
        <v>9218</v>
      </c>
      <c r="K956" t="s">
        <v>8</v>
      </c>
      <c r="L956" t="s">
        <v>9281</v>
      </c>
      <c r="M956" t="s">
        <v>9209</v>
      </c>
      <c r="O956">
        <v>51</v>
      </c>
      <c r="P956" t="s">
        <v>9225</v>
      </c>
      <c r="Q956">
        <v>19</v>
      </c>
      <c r="R956">
        <v>3</v>
      </c>
      <c r="S956" t="s">
        <v>9258</v>
      </c>
      <c r="T956" t="s">
        <v>9262</v>
      </c>
      <c r="U956" t="s">
        <v>9283</v>
      </c>
      <c r="V956" t="str" cm="1">
        <f t="array" ref="V956">_xlfn.IFS(Hospital_Emergency_Room_Data[[#This Row],[Day]]&lt;=10,"Start(1-10)",Hospital_Emergency_Room_Data[[#This Row],[Day]]&lt;=20,"Middle(11-20)",Hospital_Emergency_Room_Data[[#This Row],[Day]]&gt;20,"End(21-30)")</f>
        <v>Middle(11-20)</v>
      </c>
    </row>
    <row r="957" spans="1:22">
      <c r="A957">
        <v>506803575</v>
      </c>
      <c r="B957" t="s">
        <v>978</v>
      </c>
      <c r="C957" s="1">
        <v>45483</v>
      </c>
      <c r="D957" t="str">
        <f>TEXT(Hospital_Emergency_Room_Data[[#This Row],[Patient Admission Date]],"mmm")</f>
        <v>Jul</v>
      </c>
      <c r="E957">
        <f>YEAR(Hospital_Emergency_Room_Data[[#This Row],[Patient Admission Date]])</f>
        <v>2024</v>
      </c>
      <c r="F957" s="2">
        <v>0.50763888888888886</v>
      </c>
      <c r="G957" s="8" t="str">
        <f>TEXT(Hospital_Emergency_Room_Data[[#This Row],[Patient Admission Date]],"dddd")</f>
        <v>Wednesday</v>
      </c>
      <c r="H957" t="s">
        <v>41</v>
      </c>
      <c r="I957">
        <v>70</v>
      </c>
      <c r="J957" s="5" t="s">
        <v>9222</v>
      </c>
      <c r="K957" t="s">
        <v>21</v>
      </c>
      <c r="L957" t="s">
        <v>9281</v>
      </c>
      <c r="M957" t="s">
        <v>9210</v>
      </c>
      <c r="O957">
        <v>52</v>
      </c>
      <c r="P957" t="s">
        <v>9225</v>
      </c>
      <c r="Q957">
        <v>10</v>
      </c>
      <c r="R957">
        <v>12</v>
      </c>
      <c r="S957" t="s">
        <v>9257</v>
      </c>
      <c r="T957" t="s">
        <v>9265</v>
      </c>
      <c r="U957" t="s">
        <v>9283</v>
      </c>
      <c r="V957" t="str" cm="1">
        <f t="array" ref="V957">_xlfn.IFS(Hospital_Emergency_Room_Data[[#This Row],[Day]]&lt;=10,"Start(1-10)",Hospital_Emergency_Room_Data[[#This Row],[Day]]&lt;=20,"Middle(11-20)",Hospital_Emergency_Room_Data[[#This Row],[Day]]&gt;20,"End(21-30)")</f>
        <v>Start(1-10)</v>
      </c>
    </row>
    <row r="958" spans="1:22">
      <c r="A958">
        <v>303343215</v>
      </c>
      <c r="B958" t="s">
        <v>979</v>
      </c>
      <c r="C958" s="1">
        <v>45263</v>
      </c>
      <c r="D958" t="str">
        <f>TEXT(Hospital_Emergency_Room_Data[[#This Row],[Patient Admission Date]],"mmm")</f>
        <v>Dec</v>
      </c>
      <c r="E958">
        <f>YEAR(Hospital_Emergency_Room_Data[[#This Row],[Patient Admission Date]])</f>
        <v>2023</v>
      </c>
      <c r="F958" s="2">
        <v>0.8569444444444444</v>
      </c>
      <c r="G958" s="8" t="str">
        <f>TEXT(Hospital_Emergency_Room_Data[[#This Row],[Patient Admission Date]],"dddd")</f>
        <v>Sunday</v>
      </c>
      <c r="H958" t="s">
        <v>9208</v>
      </c>
      <c r="I958">
        <v>30</v>
      </c>
      <c r="J958" s="5" t="s">
        <v>9223</v>
      </c>
      <c r="K958" t="s">
        <v>8</v>
      </c>
      <c r="L958" t="s">
        <v>9281</v>
      </c>
      <c r="M958" t="s">
        <v>9210</v>
      </c>
      <c r="O958">
        <v>39</v>
      </c>
      <c r="P958" t="s">
        <v>9225</v>
      </c>
      <c r="Q958">
        <v>3</v>
      </c>
      <c r="R958">
        <v>20</v>
      </c>
      <c r="S958" t="s">
        <v>9256</v>
      </c>
      <c r="T958" t="s">
        <v>9263</v>
      </c>
      <c r="U958" t="s">
        <v>9300</v>
      </c>
      <c r="V958" t="str" cm="1">
        <f t="array" ref="V958">_xlfn.IFS(Hospital_Emergency_Room_Data[[#This Row],[Day]]&lt;=10,"Start(1-10)",Hospital_Emergency_Room_Data[[#This Row],[Day]]&lt;=20,"Middle(11-20)",Hospital_Emergency_Room_Data[[#This Row],[Day]]&gt;20,"End(21-30)")</f>
        <v>Start(1-10)</v>
      </c>
    </row>
    <row r="959" spans="1:22">
      <c r="A959">
        <v>438353087</v>
      </c>
      <c r="B959" t="s">
        <v>980</v>
      </c>
      <c r="C959" s="1">
        <v>45043</v>
      </c>
      <c r="D959" t="str">
        <f>TEXT(Hospital_Emergency_Room_Data[[#This Row],[Patient Admission Date]],"mmm")</f>
        <v>Apr</v>
      </c>
      <c r="E959">
        <f>YEAR(Hospital_Emergency_Room_Data[[#This Row],[Patient Admission Date]])</f>
        <v>2023</v>
      </c>
      <c r="F959" s="2">
        <v>0.49027777777777776</v>
      </c>
      <c r="G959" s="8" t="str">
        <f>TEXT(Hospital_Emergency_Room_Data[[#This Row],[Patient Admission Date]],"dddd")</f>
        <v>Thursday</v>
      </c>
      <c r="H959" t="s">
        <v>9208</v>
      </c>
      <c r="I959">
        <v>45</v>
      </c>
      <c r="J959" s="5" t="s">
        <v>9219</v>
      </c>
      <c r="K959" t="s">
        <v>21</v>
      </c>
      <c r="L959" t="s">
        <v>9281</v>
      </c>
      <c r="M959" t="s">
        <v>9210</v>
      </c>
      <c r="N959">
        <v>2</v>
      </c>
      <c r="O959">
        <v>36</v>
      </c>
      <c r="P959" t="s">
        <v>9225</v>
      </c>
      <c r="Q959">
        <v>27</v>
      </c>
      <c r="R959">
        <v>11</v>
      </c>
      <c r="S959" t="s">
        <v>9255</v>
      </c>
      <c r="T959" t="s">
        <v>9264</v>
      </c>
      <c r="U959" t="s">
        <v>9300</v>
      </c>
      <c r="V959" t="str" cm="1">
        <f t="array" ref="V959">_xlfn.IFS(Hospital_Emergency_Room_Data[[#This Row],[Day]]&lt;=10,"Start(1-10)",Hospital_Emergency_Room_Data[[#This Row],[Day]]&lt;=20,"Middle(11-20)",Hospital_Emergency_Room_Data[[#This Row],[Day]]&gt;20,"End(21-30)")</f>
        <v>End(21-30)</v>
      </c>
    </row>
    <row r="960" spans="1:22">
      <c r="A960">
        <v>550622048</v>
      </c>
      <c r="B960" t="s">
        <v>981</v>
      </c>
      <c r="C960" s="1">
        <v>45310</v>
      </c>
      <c r="D960" t="str">
        <f>TEXT(Hospital_Emergency_Room_Data[[#This Row],[Patient Admission Date]],"mmm")</f>
        <v>Jan</v>
      </c>
      <c r="E960">
        <f>YEAR(Hospital_Emergency_Room_Data[[#This Row],[Patient Admission Date]])</f>
        <v>2024</v>
      </c>
      <c r="F960" s="2">
        <v>0.92986111111111114</v>
      </c>
      <c r="G960" s="8" t="str">
        <f>TEXT(Hospital_Emergency_Room_Data[[#This Row],[Patient Admission Date]],"dddd")</f>
        <v>Friday</v>
      </c>
      <c r="H960" t="s">
        <v>41</v>
      </c>
      <c r="I960">
        <v>73</v>
      </c>
      <c r="J960" s="5" t="s">
        <v>9222</v>
      </c>
      <c r="K960" t="s">
        <v>18</v>
      </c>
      <c r="L960" t="s">
        <v>9281</v>
      </c>
      <c r="M960" t="s">
        <v>9209</v>
      </c>
      <c r="O960">
        <v>43</v>
      </c>
      <c r="P960" t="s">
        <v>9225</v>
      </c>
      <c r="Q960">
        <v>19</v>
      </c>
      <c r="R960">
        <v>22</v>
      </c>
      <c r="S960" t="s">
        <v>9256</v>
      </c>
      <c r="T960" t="s">
        <v>9262</v>
      </c>
      <c r="U960" t="s">
        <v>9300</v>
      </c>
      <c r="V960" t="str" cm="1">
        <f t="array" ref="V960">_xlfn.IFS(Hospital_Emergency_Room_Data[[#This Row],[Day]]&lt;=10,"Start(1-10)",Hospital_Emergency_Room_Data[[#This Row],[Day]]&lt;=20,"Middle(11-20)",Hospital_Emergency_Room_Data[[#This Row],[Day]]&gt;20,"End(21-30)")</f>
        <v>Middle(11-20)</v>
      </c>
    </row>
    <row r="961" spans="1:22">
      <c r="A961">
        <v>263156279</v>
      </c>
      <c r="B961" t="s">
        <v>982</v>
      </c>
      <c r="C961" s="1">
        <v>45529</v>
      </c>
      <c r="D961" t="str">
        <f>TEXT(Hospital_Emergency_Room_Data[[#This Row],[Patient Admission Date]],"mmm")</f>
        <v>Aug</v>
      </c>
      <c r="E961">
        <f>YEAR(Hospital_Emergency_Room_Data[[#This Row],[Patient Admission Date]])</f>
        <v>2024</v>
      </c>
      <c r="F961" s="2">
        <v>0.23402777777777778</v>
      </c>
      <c r="G961" s="8" t="str">
        <f>TEXT(Hospital_Emergency_Room_Data[[#This Row],[Patient Admission Date]],"dddd")</f>
        <v>Sunday</v>
      </c>
      <c r="H961" t="s">
        <v>41</v>
      </c>
      <c r="I961">
        <v>68</v>
      </c>
      <c r="J961" s="5" t="s">
        <v>9217</v>
      </c>
      <c r="K961" t="s">
        <v>8</v>
      </c>
      <c r="L961" t="s">
        <v>16</v>
      </c>
      <c r="M961" t="s">
        <v>9209</v>
      </c>
      <c r="O961">
        <v>57</v>
      </c>
      <c r="P961" t="s">
        <v>9225</v>
      </c>
      <c r="Q961">
        <v>25</v>
      </c>
      <c r="R961">
        <v>5</v>
      </c>
      <c r="S961" t="s">
        <v>9258</v>
      </c>
      <c r="T961" t="s">
        <v>9264</v>
      </c>
      <c r="U961" t="s">
        <v>9283</v>
      </c>
      <c r="V961" t="str" cm="1">
        <f t="array" ref="V961">_xlfn.IFS(Hospital_Emergency_Room_Data[[#This Row],[Day]]&lt;=10,"Start(1-10)",Hospital_Emergency_Room_Data[[#This Row],[Day]]&lt;=20,"Middle(11-20)",Hospital_Emergency_Room_Data[[#This Row],[Day]]&gt;20,"End(21-30)")</f>
        <v>End(21-30)</v>
      </c>
    </row>
    <row r="962" spans="1:22">
      <c r="A962">
        <v>674280052</v>
      </c>
      <c r="B962" t="s">
        <v>983</v>
      </c>
      <c r="C962" s="1">
        <v>45427</v>
      </c>
      <c r="D962" t="str">
        <f>TEXT(Hospital_Emergency_Room_Data[[#This Row],[Patient Admission Date]],"mmm")</f>
        <v>May</v>
      </c>
      <c r="E962">
        <f>YEAR(Hospital_Emergency_Room_Data[[#This Row],[Patient Admission Date]])</f>
        <v>2024</v>
      </c>
      <c r="F962" s="2">
        <v>0.89375000000000004</v>
      </c>
      <c r="G962" s="8" t="str">
        <f>TEXT(Hospital_Emergency_Room_Data[[#This Row],[Patient Admission Date]],"dddd")</f>
        <v>Wednesday</v>
      </c>
      <c r="H962" t="s">
        <v>41</v>
      </c>
      <c r="I962">
        <v>26</v>
      </c>
      <c r="J962" s="5" t="s">
        <v>9220</v>
      </c>
      <c r="K962" t="s">
        <v>21</v>
      </c>
      <c r="L962" t="s">
        <v>13</v>
      </c>
      <c r="M962" t="s">
        <v>9210</v>
      </c>
      <c r="N962">
        <v>0</v>
      </c>
      <c r="O962">
        <v>30</v>
      </c>
      <c r="P962" t="s">
        <v>9225</v>
      </c>
      <c r="Q962">
        <v>15</v>
      </c>
      <c r="R962">
        <v>21</v>
      </c>
      <c r="S962" t="s">
        <v>9256</v>
      </c>
      <c r="T962" t="s">
        <v>9262</v>
      </c>
      <c r="U962" t="s">
        <v>9282</v>
      </c>
      <c r="V962" t="str" cm="1">
        <f t="array" ref="V962">_xlfn.IFS(Hospital_Emergency_Room_Data[[#This Row],[Day]]&lt;=10,"Start(1-10)",Hospital_Emergency_Room_Data[[#This Row],[Day]]&lt;=20,"Middle(11-20)",Hospital_Emergency_Room_Data[[#This Row],[Day]]&gt;20,"End(21-30)")</f>
        <v>Middle(11-20)</v>
      </c>
    </row>
    <row r="963" spans="1:22">
      <c r="A963">
        <v>855945606</v>
      </c>
      <c r="B963" t="s">
        <v>984</v>
      </c>
      <c r="C963" s="1">
        <v>45572</v>
      </c>
      <c r="D963" t="str">
        <f>TEXT(Hospital_Emergency_Room_Data[[#This Row],[Patient Admission Date]],"mmm")</f>
        <v>Oct</v>
      </c>
      <c r="E963">
        <f>YEAR(Hospital_Emergency_Room_Data[[#This Row],[Patient Admission Date]])</f>
        <v>2024</v>
      </c>
      <c r="F963" s="2">
        <v>0.32222222222222224</v>
      </c>
      <c r="G963" s="8" t="str">
        <f>TEXT(Hospital_Emergency_Room_Data[[#This Row],[Patient Admission Date]],"dddd")</f>
        <v>Monday</v>
      </c>
      <c r="H963" t="s">
        <v>9208</v>
      </c>
      <c r="I963">
        <v>50</v>
      </c>
      <c r="J963" s="5" t="s">
        <v>9219</v>
      </c>
      <c r="K963" t="s">
        <v>12</v>
      </c>
      <c r="L963" t="s">
        <v>9281</v>
      </c>
      <c r="M963" t="s">
        <v>9209</v>
      </c>
      <c r="N963">
        <v>4</v>
      </c>
      <c r="O963">
        <v>22</v>
      </c>
      <c r="P963" t="s">
        <v>9226</v>
      </c>
      <c r="Q963">
        <v>7</v>
      </c>
      <c r="R963">
        <v>7</v>
      </c>
      <c r="S963" t="s">
        <v>9255</v>
      </c>
      <c r="T963" t="s">
        <v>9263</v>
      </c>
      <c r="U963" t="s">
        <v>9282</v>
      </c>
      <c r="V963" t="str" cm="1">
        <f t="array" ref="V963">_xlfn.IFS(Hospital_Emergency_Room_Data[[#This Row],[Day]]&lt;=10,"Start(1-10)",Hospital_Emergency_Room_Data[[#This Row],[Day]]&lt;=20,"Middle(11-20)",Hospital_Emergency_Room_Data[[#This Row],[Day]]&gt;20,"End(21-30)")</f>
        <v>Start(1-10)</v>
      </c>
    </row>
    <row r="964" spans="1:22">
      <c r="A964">
        <v>452706133</v>
      </c>
      <c r="B964" t="s">
        <v>985</v>
      </c>
      <c r="C964" s="1">
        <v>45308</v>
      </c>
      <c r="D964" t="str">
        <f>TEXT(Hospital_Emergency_Room_Data[[#This Row],[Patient Admission Date]],"mmm")</f>
        <v>Jan</v>
      </c>
      <c r="E964">
        <f>YEAR(Hospital_Emergency_Room_Data[[#This Row],[Patient Admission Date]])</f>
        <v>2024</v>
      </c>
      <c r="F964" s="2">
        <v>0.73402777777777772</v>
      </c>
      <c r="G964" s="8" t="str">
        <f>TEXT(Hospital_Emergency_Room_Data[[#This Row],[Patient Admission Date]],"dddd")</f>
        <v>Wednesday</v>
      </c>
      <c r="H964" t="s">
        <v>41</v>
      </c>
      <c r="I964">
        <v>32</v>
      </c>
      <c r="J964" s="5" t="s">
        <v>9223</v>
      </c>
      <c r="K964" t="s">
        <v>29</v>
      </c>
      <c r="L964" t="s">
        <v>9281</v>
      </c>
      <c r="M964" t="s">
        <v>9209</v>
      </c>
      <c r="N964">
        <v>6</v>
      </c>
      <c r="O964">
        <v>45</v>
      </c>
      <c r="P964" t="s">
        <v>9225</v>
      </c>
      <c r="Q964">
        <v>17</v>
      </c>
      <c r="R964">
        <v>17</v>
      </c>
      <c r="S964" t="s">
        <v>9257</v>
      </c>
      <c r="T964" t="s">
        <v>9262</v>
      </c>
      <c r="U964" t="s">
        <v>9300</v>
      </c>
      <c r="V964" t="str" cm="1">
        <f t="array" ref="V964">_xlfn.IFS(Hospital_Emergency_Room_Data[[#This Row],[Day]]&lt;=10,"Start(1-10)",Hospital_Emergency_Room_Data[[#This Row],[Day]]&lt;=20,"Middle(11-20)",Hospital_Emergency_Room_Data[[#This Row],[Day]]&gt;20,"End(21-30)")</f>
        <v>Middle(11-20)</v>
      </c>
    </row>
    <row r="965" spans="1:22">
      <c r="A965">
        <v>518338587</v>
      </c>
      <c r="B965" t="s">
        <v>986</v>
      </c>
      <c r="C965" s="1">
        <v>45131</v>
      </c>
      <c r="D965" t="str">
        <f>TEXT(Hospital_Emergency_Room_Data[[#This Row],[Patient Admission Date]],"mmm")</f>
        <v>Jul</v>
      </c>
      <c r="E965">
        <f>YEAR(Hospital_Emergency_Room_Data[[#This Row],[Patient Admission Date]])</f>
        <v>2023</v>
      </c>
      <c r="F965" s="2">
        <v>0.97013888888888888</v>
      </c>
      <c r="G965" s="8" t="str">
        <f>TEXT(Hospital_Emergency_Room_Data[[#This Row],[Patient Admission Date]],"dddd")</f>
        <v>Monday</v>
      </c>
      <c r="H965" t="s">
        <v>9208</v>
      </c>
      <c r="I965">
        <v>71</v>
      </c>
      <c r="J965" s="5" t="s">
        <v>9222</v>
      </c>
      <c r="K965" t="s">
        <v>32</v>
      </c>
      <c r="L965" t="s">
        <v>13</v>
      </c>
      <c r="M965" t="s">
        <v>9209</v>
      </c>
      <c r="O965">
        <v>58</v>
      </c>
      <c r="P965" t="s">
        <v>9225</v>
      </c>
      <c r="Q965">
        <v>24</v>
      </c>
      <c r="R965">
        <v>23</v>
      </c>
      <c r="S965" t="s">
        <v>9256</v>
      </c>
      <c r="T965" t="s">
        <v>9264</v>
      </c>
      <c r="U965" t="s">
        <v>9283</v>
      </c>
      <c r="V965" t="str" cm="1">
        <f t="array" ref="V965">_xlfn.IFS(Hospital_Emergency_Room_Data[[#This Row],[Day]]&lt;=10,"Start(1-10)",Hospital_Emergency_Room_Data[[#This Row],[Day]]&lt;=20,"Middle(11-20)",Hospital_Emergency_Room_Data[[#This Row],[Day]]&gt;20,"End(21-30)")</f>
        <v>End(21-30)</v>
      </c>
    </row>
    <row r="966" spans="1:22">
      <c r="A966">
        <v>279661617</v>
      </c>
      <c r="B966" t="s">
        <v>987</v>
      </c>
      <c r="C966" s="1">
        <v>45138</v>
      </c>
      <c r="D966" t="str">
        <f>TEXT(Hospital_Emergency_Room_Data[[#This Row],[Patient Admission Date]],"mmm")</f>
        <v>Jul</v>
      </c>
      <c r="E966">
        <f>YEAR(Hospital_Emergency_Room_Data[[#This Row],[Patient Admission Date]])</f>
        <v>2023</v>
      </c>
      <c r="F966" s="2">
        <v>0.89583333333333337</v>
      </c>
      <c r="G966" s="8" t="str">
        <f>TEXT(Hospital_Emergency_Room_Data[[#This Row],[Patient Admission Date]],"dddd")</f>
        <v>Monday</v>
      </c>
      <c r="H966" t="s">
        <v>9208</v>
      </c>
      <c r="I966">
        <v>58</v>
      </c>
      <c r="J966" s="5" t="s">
        <v>9219</v>
      </c>
      <c r="K966" t="s">
        <v>12</v>
      </c>
      <c r="L966" t="s">
        <v>9281</v>
      </c>
      <c r="M966" t="s">
        <v>9209</v>
      </c>
      <c r="N966">
        <v>10</v>
      </c>
      <c r="O966">
        <v>31</v>
      </c>
      <c r="P966" t="s">
        <v>9225</v>
      </c>
      <c r="Q966">
        <v>31</v>
      </c>
      <c r="R966">
        <v>21</v>
      </c>
      <c r="S966" t="s">
        <v>9256</v>
      </c>
      <c r="T966" t="s">
        <v>9264</v>
      </c>
      <c r="U966" t="s">
        <v>9300</v>
      </c>
      <c r="V966" t="str" cm="1">
        <f t="array" ref="V966">_xlfn.IFS(Hospital_Emergency_Room_Data[[#This Row],[Day]]&lt;=10,"Start(1-10)",Hospital_Emergency_Room_Data[[#This Row],[Day]]&lt;=20,"Middle(11-20)",Hospital_Emergency_Room_Data[[#This Row],[Day]]&gt;20,"End(21-30)")</f>
        <v>End(21-30)</v>
      </c>
    </row>
    <row r="967" spans="1:22">
      <c r="A967">
        <v>791743814</v>
      </c>
      <c r="B967" t="s">
        <v>988</v>
      </c>
      <c r="C967" s="1">
        <v>45084</v>
      </c>
      <c r="D967" t="str">
        <f>TEXT(Hospital_Emergency_Room_Data[[#This Row],[Patient Admission Date]],"mmm")</f>
        <v>Jun</v>
      </c>
      <c r="E967">
        <f>YEAR(Hospital_Emergency_Room_Data[[#This Row],[Patient Admission Date]])</f>
        <v>2023</v>
      </c>
      <c r="F967" s="2">
        <v>0.48402777777777778</v>
      </c>
      <c r="G967" s="8" t="str">
        <f>TEXT(Hospital_Emergency_Room_Data[[#This Row],[Patient Admission Date]],"dddd")</f>
        <v>Wednesday</v>
      </c>
      <c r="H967" t="s">
        <v>9208</v>
      </c>
      <c r="I967">
        <v>76</v>
      </c>
      <c r="J967" s="5" t="s">
        <v>9222</v>
      </c>
      <c r="K967" t="s">
        <v>18</v>
      </c>
      <c r="L967" t="s">
        <v>13</v>
      </c>
      <c r="M967" t="s">
        <v>9210</v>
      </c>
      <c r="N967">
        <v>5</v>
      </c>
      <c r="O967">
        <v>32</v>
      </c>
      <c r="P967" t="s">
        <v>9225</v>
      </c>
      <c r="Q967">
        <v>7</v>
      </c>
      <c r="R967">
        <v>11</v>
      </c>
      <c r="S967" t="s">
        <v>9255</v>
      </c>
      <c r="T967" t="s">
        <v>9263</v>
      </c>
      <c r="U967" t="s">
        <v>9300</v>
      </c>
      <c r="V967" t="str" cm="1">
        <f t="array" ref="V967">_xlfn.IFS(Hospital_Emergency_Room_Data[[#This Row],[Day]]&lt;=10,"Start(1-10)",Hospital_Emergency_Room_Data[[#This Row],[Day]]&lt;=20,"Middle(11-20)",Hospital_Emergency_Room_Data[[#This Row],[Day]]&gt;20,"End(21-30)")</f>
        <v>Start(1-10)</v>
      </c>
    </row>
    <row r="968" spans="1:22">
      <c r="A968">
        <v>761027059</v>
      </c>
      <c r="B968" t="s">
        <v>989</v>
      </c>
      <c r="C968" s="1">
        <v>45503</v>
      </c>
      <c r="D968" t="str">
        <f>TEXT(Hospital_Emergency_Room_Data[[#This Row],[Patient Admission Date]],"mmm")</f>
        <v>Jul</v>
      </c>
      <c r="E968">
        <f>YEAR(Hospital_Emergency_Room_Data[[#This Row],[Patient Admission Date]])</f>
        <v>2024</v>
      </c>
      <c r="F968" s="2">
        <v>0.14027777777777778</v>
      </c>
      <c r="G968" s="8" t="str">
        <f>TEXT(Hospital_Emergency_Room_Data[[#This Row],[Patient Admission Date]],"dddd")</f>
        <v>Tuesday</v>
      </c>
      <c r="H968" t="s">
        <v>9208</v>
      </c>
      <c r="I968">
        <v>66</v>
      </c>
      <c r="J968" s="5" t="s">
        <v>9217</v>
      </c>
      <c r="K968" t="s">
        <v>8</v>
      </c>
      <c r="L968" t="s">
        <v>9281</v>
      </c>
      <c r="M968" t="s">
        <v>9209</v>
      </c>
      <c r="N968">
        <v>5</v>
      </c>
      <c r="O968">
        <v>16</v>
      </c>
      <c r="P968" t="s">
        <v>9226</v>
      </c>
      <c r="Q968">
        <v>30</v>
      </c>
      <c r="R968">
        <v>3</v>
      </c>
      <c r="S968" t="s">
        <v>9258</v>
      </c>
      <c r="T968" t="s">
        <v>9264</v>
      </c>
      <c r="U968" t="s">
        <v>9282</v>
      </c>
      <c r="V968" t="str" cm="1">
        <f t="array" ref="V968">_xlfn.IFS(Hospital_Emergency_Room_Data[[#This Row],[Day]]&lt;=10,"Start(1-10)",Hospital_Emergency_Room_Data[[#This Row],[Day]]&lt;=20,"Middle(11-20)",Hospital_Emergency_Room_Data[[#This Row],[Day]]&gt;20,"End(21-30)")</f>
        <v>End(21-30)</v>
      </c>
    </row>
    <row r="969" spans="1:22">
      <c r="A969">
        <v>520442701</v>
      </c>
      <c r="B969" t="s">
        <v>990</v>
      </c>
      <c r="C969" s="1">
        <v>45253</v>
      </c>
      <c r="D969" t="str">
        <f>TEXT(Hospital_Emergency_Room_Data[[#This Row],[Patient Admission Date]],"mmm")</f>
        <v>Nov</v>
      </c>
      <c r="E969">
        <f>YEAR(Hospital_Emergency_Room_Data[[#This Row],[Patient Admission Date]])</f>
        <v>2023</v>
      </c>
      <c r="F969" s="2">
        <v>0.78680555555555554</v>
      </c>
      <c r="G969" s="8" t="str">
        <f>TEXT(Hospital_Emergency_Room_Data[[#This Row],[Patient Admission Date]],"dddd")</f>
        <v>Thursday</v>
      </c>
      <c r="H969" t="s">
        <v>9208</v>
      </c>
      <c r="I969">
        <v>74</v>
      </c>
      <c r="J969" s="5" t="s">
        <v>9222</v>
      </c>
      <c r="K969" t="s">
        <v>8</v>
      </c>
      <c r="L969" t="s">
        <v>9281</v>
      </c>
      <c r="M969" t="s">
        <v>9210</v>
      </c>
      <c r="O969">
        <v>53</v>
      </c>
      <c r="P969" t="s">
        <v>9225</v>
      </c>
      <c r="Q969">
        <v>23</v>
      </c>
      <c r="R969">
        <v>18</v>
      </c>
      <c r="S969" t="s">
        <v>9256</v>
      </c>
      <c r="T969" t="s">
        <v>9264</v>
      </c>
      <c r="U969" t="s">
        <v>9283</v>
      </c>
      <c r="V969" t="str" cm="1">
        <f t="array" ref="V969">_xlfn.IFS(Hospital_Emergency_Room_Data[[#This Row],[Day]]&lt;=10,"Start(1-10)",Hospital_Emergency_Room_Data[[#This Row],[Day]]&lt;=20,"Middle(11-20)",Hospital_Emergency_Room_Data[[#This Row],[Day]]&gt;20,"End(21-30)")</f>
        <v>End(21-30)</v>
      </c>
    </row>
    <row r="970" spans="1:22">
      <c r="A970">
        <v>125209526</v>
      </c>
      <c r="B970" t="s">
        <v>991</v>
      </c>
      <c r="C970" s="1">
        <v>45107</v>
      </c>
      <c r="D970" t="str">
        <f>TEXT(Hospital_Emergency_Room_Data[[#This Row],[Patient Admission Date]],"mmm")</f>
        <v>Jun</v>
      </c>
      <c r="E970">
        <f>YEAR(Hospital_Emergency_Room_Data[[#This Row],[Patient Admission Date]])</f>
        <v>2023</v>
      </c>
      <c r="F970" s="2">
        <v>0.25694444444444442</v>
      </c>
      <c r="G970" s="8" t="str">
        <f>TEXT(Hospital_Emergency_Room_Data[[#This Row],[Patient Admission Date]],"dddd")</f>
        <v>Friday</v>
      </c>
      <c r="H970" t="s">
        <v>41</v>
      </c>
      <c r="I970">
        <v>16</v>
      </c>
      <c r="J970" s="5" t="s">
        <v>9220</v>
      </c>
      <c r="K970" t="s">
        <v>8</v>
      </c>
      <c r="L970" t="s">
        <v>9281</v>
      </c>
      <c r="M970" t="s">
        <v>9210</v>
      </c>
      <c r="O970">
        <v>24</v>
      </c>
      <c r="P970" t="s">
        <v>9226</v>
      </c>
      <c r="Q970">
        <v>30</v>
      </c>
      <c r="R970">
        <v>6</v>
      </c>
      <c r="S970" t="s">
        <v>9255</v>
      </c>
      <c r="T970" t="s">
        <v>9264</v>
      </c>
      <c r="U970" t="s">
        <v>9282</v>
      </c>
      <c r="V970" t="str" cm="1">
        <f t="array" ref="V970">_xlfn.IFS(Hospital_Emergency_Room_Data[[#This Row],[Day]]&lt;=10,"Start(1-10)",Hospital_Emergency_Room_Data[[#This Row],[Day]]&lt;=20,"Middle(11-20)",Hospital_Emergency_Room_Data[[#This Row],[Day]]&gt;20,"End(21-30)")</f>
        <v>End(21-30)</v>
      </c>
    </row>
    <row r="971" spans="1:22">
      <c r="A971">
        <v>774372696</v>
      </c>
      <c r="B971" t="s">
        <v>992</v>
      </c>
      <c r="C971" s="1">
        <v>45025</v>
      </c>
      <c r="D971" t="str">
        <f>TEXT(Hospital_Emergency_Room_Data[[#This Row],[Patient Admission Date]],"mmm")</f>
        <v>Apr</v>
      </c>
      <c r="E971">
        <f>YEAR(Hospital_Emergency_Room_Data[[#This Row],[Patient Admission Date]])</f>
        <v>2023</v>
      </c>
      <c r="F971" s="2">
        <v>0.49722222222222223</v>
      </c>
      <c r="G971" s="8" t="str">
        <f>TEXT(Hospital_Emergency_Room_Data[[#This Row],[Patient Admission Date]],"dddd")</f>
        <v>Sunday</v>
      </c>
      <c r="H971" t="s">
        <v>9208</v>
      </c>
      <c r="I971">
        <v>73</v>
      </c>
      <c r="J971" s="5" t="s">
        <v>9222</v>
      </c>
      <c r="K971" t="s">
        <v>8</v>
      </c>
      <c r="L971" t="s">
        <v>13</v>
      </c>
      <c r="M971" t="s">
        <v>9210</v>
      </c>
      <c r="O971">
        <v>53</v>
      </c>
      <c r="P971" t="s">
        <v>9225</v>
      </c>
      <c r="Q971">
        <v>9</v>
      </c>
      <c r="R971">
        <v>11</v>
      </c>
      <c r="S971" t="s">
        <v>9255</v>
      </c>
      <c r="T971" t="s">
        <v>9265</v>
      </c>
      <c r="U971" t="s">
        <v>9283</v>
      </c>
      <c r="V971" t="str" cm="1">
        <f t="array" ref="V971">_xlfn.IFS(Hospital_Emergency_Room_Data[[#This Row],[Day]]&lt;=10,"Start(1-10)",Hospital_Emergency_Room_Data[[#This Row],[Day]]&lt;=20,"Middle(11-20)",Hospital_Emergency_Room_Data[[#This Row],[Day]]&gt;20,"End(21-30)")</f>
        <v>Start(1-10)</v>
      </c>
    </row>
    <row r="972" spans="1:22">
      <c r="A972">
        <v>587090178</v>
      </c>
      <c r="B972" t="s">
        <v>993</v>
      </c>
      <c r="C972" s="1">
        <v>45360</v>
      </c>
      <c r="D972" t="str">
        <f>TEXT(Hospital_Emergency_Room_Data[[#This Row],[Patient Admission Date]],"mmm")</f>
        <v>Mar</v>
      </c>
      <c r="E972">
        <f>YEAR(Hospital_Emergency_Room_Data[[#This Row],[Patient Admission Date]])</f>
        <v>2024</v>
      </c>
      <c r="F972" s="2">
        <v>0.77569444444444446</v>
      </c>
      <c r="G972" s="8" t="str">
        <f>TEXT(Hospital_Emergency_Room_Data[[#This Row],[Patient Admission Date]],"dddd")</f>
        <v>Saturday</v>
      </c>
      <c r="H972" t="s">
        <v>9208</v>
      </c>
      <c r="I972">
        <v>52</v>
      </c>
      <c r="J972" s="5" t="s">
        <v>9219</v>
      </c>
      <c r="K972" t="s">
        <v>8</v>
      </c>
      <c r="L972" t="s">
        <v>13</v>
      </c>
      <c r="M972" t="s">
        <v>9209</v>
      </c>
      <c r="O972">
        <v>25</v>
      </c>
      <c r="P972" t="s">
        <v>9226</v>
      </c>
      <c r="Q972">
        <v>9</v>
      </c>
      <c r="R972">
        <v>18</v>
      </c>
      <c r="S972" t="s">
        <v>9256</v>
      </c>
      <c r="T972" t="s">
        <v>9265</v>
      </c>
      <c r="U972" t="s">
        <v>9282</v>
      </c>
      <c r="V972" t="str" cm="1">
        <f t="array" ref="V972">_xlfn.IFS(Hospital_Emergency_Room_Data[[#This Row],[Day]]&lt;=10,"Start(1-10)",Hospital_Emergency_Room_Data[[#This Row],[Day]]&lt;=20,"Middle(11-20)",Hospital_Emergency_Room_Data[[#This Row],[Day]]&gt;20,"End(21-30)")</f>
        <v>Start(1-10)</v>
      </c>
    </row>
    <row r="973" spans="1:22">
      <c r="A973">
        <v>568739574</v>
      </c>
      <c r="B973" t="s">
        <v>994</v>
      </c>
      <c r="C973" s="1">
        <v>45472</v>
      </c>
      <c r="D973" t="str">
        <f>TEXT(Hospital_Emergency_Room_Data[[#This Row],[Patient Admission Date]],"mmm")</f>
        <v>Jun</v>
      </c>
      <c r="E973">
        <f>YEAR(Hospital_Emergency_Room_Data[[#This Row],[Patient Admission Date]])</f>
        <v>2024</v>
      </c>
      <c r="F973" s="2">
        <v>0.72013888888888888</v>
      </c>
      <c r="G973" s="8" t="str">
        <f>TEXT(Hospital_Emergency_Room_Data[[#This Row],[Patient Admission Date]],"dddd")</f>
        <v>Saturday</v>
      </c>
      <c r="H973" t="s">
        <v>9208</v>
      </c>
      <c r="I973">
        <v>13</v>
      </c>
      <c r="J973" s="5" t="s">
        <v>9221</v>
      </c>
      <c r="K973" t="s">
        <v>32</v>
      </c>
      <c r="L973" t="s">
        <v>9281</v>
      </c>
      <c r="M973" t="s">
        <v>9210</v>
      </c>
      <c r="O973">
        <v>52</v>
      </c>
      <c r="P973" t="s">
        <v>9225</v>
      </c>
      <c r="Q973">
        <v>29</v>
      </c>
      <c r="R973">
        <v>17</v>
      </c>
      <c r="S973" t="s">
        <v>9257</v>
      </c>
      <c r="T973" t="s">
        <v>9264</v>
      </c>
      <c r="U973" t="s">
        <v>9283</v>
      </c>
      <c r="V973" t="str" cm="1">
        <f t="array" ref="V973">_xlfn.IFS(Hospital_Emergency_Room_Data[[#This Row],[Day]]&lt;=10,"Start(1-10)",Hospital_Emergency_Room_Data[[#This Row],[Day]]&lt;=20,"Middle(11-20)",Hospital_Emergency_Room_Data[[#This Row],[Day]]&gt;20,"End(21-30)")</f>
        <v>End(21-30)</v>
      </c>
    </row>
    <row r="974" spans="1:22">
      <c r="A974">
        <v>684470953</v>
      </c>
      <c r="B974" t="s">
        <v>995</v>
      </c>
      <c r="C974" s="1">
        <v>45347</v>
      </c>
      <c r="D974" t="str">
        <f>TEXT(Hospital_Emergency_Room_Data[[#This Row],[Patient Admission Date]],"mmm")</f>
        <v>Feb</v>
      </c>
      <c r="E974">
        <f>YEAR(Hospital_Emergency_Room_Data[[#This Row],[Patient Admission Date]])</f>
        <v>2024</v>
      </c>
      <c r="F974" s="2">
        <v>0.42083333333333334</v>
      </c>
      <c r="G974" s="8" t="str">
        <f>TEXT(Hospital_Emergency_Room_Data[[#This Row],[Patient Admission Date]],"dddd")</f>
        <v>Sunday</v>
      </c>
      <c r="H974" t="s">
        <v>41</v>
      </c>
      <c r="I974">
        <v>66</v>
      </c>
      <c r="J974" s="5" t="s">
        <v>9217</v>
      </c>
      <c r="K974" t="s">
        <v>21</v>
      </c>
      <c r="L974" t="s">
        <v>9281</v>
      </c>
      <c r="M974" t="s">
        <v>9210</v>
      </c>
      <c r="O974">
        <v>47</v>
      </c>
      <c r="P974" t="s">
        <v>9225</v>
      </c>
      <c r="Q974">
        <v>25</v>
      </c>
      <c r="R974">
        <v>10</v>
      </c>
      <c r="S974" t="s">
        <v>9255</v>
      </c>
      <c r="T974" t="s">
        <v>9264</v>
      </c>
      <c r="U974" t="s">
        <v>9283</v>
      </c>
      <c r="V974" t="str" cm="1">
        <f t="array" ref="V974">_xlfn.IFS(Hospital_Emergency_Room_Data[[#This Row],[Day]]&lt;=10,"Start(1-10)",Hospital_Emergency_Room_Data[[#This Row],[Day]]&lt;=20,"Middle(11-20)",Hospital_Emergency_Room_Data[[#This Row],[Day]]&gt;20,"End(21-30)")</f>
        <v>End(21-30)</v>
      </c>
    </row>
    <row r="975" spans="1:22">
      <c r="A975">
        <v>335241217</v>
      </c>
      <c r="B975" t="s">
        <v>996</v>
      </c>
      <c r="C975" s="1">
        <v>45148</v>
      </c>
      <c r="D975" t="str">
        <f>TEXT(Hospital_Emergency_Room_Data[[#This Row],[Patient Admission Date]],"mmm")</f>
        <v>Aug</v>
      </c>
      <c r="E975">
        <f>YEAR(Hospital_Emergency_Room_Data[[#This Row],[Patient Admission Date]])</f>
        <v>2023</v>
      </c>
      <c r="F975" s="2">
        <v>0.43472222222222223</v>
      </c>
      <c r="G975" s="8" t="str">
        <f>TEXT(Hospital_Emergency_Room_Data[[#This Row],[Patient Admission Date]],"dddd")</f>
        <v>Thursday</v>
      </c>
      <c r="H975" t="s">
        <v>41</v>
      </c>
      <c r="I975">
        <v>43</v>
      </c>
      <c r="J975" s="5" t="s">
        <v>9223</v>
      </c>
      <c r="K975" t="s">
        <v>29</v>
      </c>
      <c r="L975" t="s">
        <v>9281</v>
      </c>
      <c r="M975" t="s">
        <v>9210</v>
      </c>
      <c r="O975">
        <v>50</v>
      </c>
      <c r="P975" t="s">
        <v>9225</v>
      </c>
      <c r="Q975">
        <v>10</v>
      </c>
      <c r="R975">
        <v>10</v>
      </c>
      <c r="S975" t="s">
        <v>9255</v>
      </c>
      <c r="T975" t="s">
        <v>9265</v>
      </c>
      <c r="U975" t="s">
        <v>9283</v>
      </c>
      <c r="V975" t="str" cm="1">
        <f t="array" ref="V975">_xlfn.IFS(Hospital_Emergency_Room_Data[[#This Row],[Day]]&lt;=10,"Start(1-10)",Hospital_Emergency_Room_Data[[#This Row],[Day]]&lt;=20,"Middle(11-20)",Hospital_Emergency_Room_Data[[#This Row],[Day]]&gt;20,"End(21-30)")</f>
        <v>Start(1-10)</v>
      </c>
    </row>
    <row r="976" spans="1:22">
      <c r="A976">
        <v>372610636</v>
      </c>
      <c r="B976" t="s">
        <v>997</v>
      </c>
      <c r="C976" s="1">
        <v>45514</v>
      </c>
      <c r="D976" t="str">
        <f>TEXT(Hospital_Emergency_Room_Data[[#This Row],[Patient Admission Date]],"mmm")</f>
        <v>Aug</v>
      </c>
      <c r="E976">
        <f>YEAR(Hospital_Emergency_Room_Data[[#This Row],[Patient Admission Date]])</f>
        <v>2024</v>
      </c>
      <c r="F976" s="2">
        <v>0.64375000000000004</v>
      </c>
      <c r="G976" s="8" t="str">
        <f>TEXT(Hospital_Emergency_Room_Data[[#This Row],[Patient Admission Date]],"dddd")</f>
        <v>Saturday</v>
      </c>
      <c r="H976" t="s">
        <v>9208</v>
      </c>
      <c r="I976">
        <v>28</v>
      </c>
      <c r="J976" s="5" t="s">
        <v>9220</v>
      </c>
      <c r="K976" t="s">
        <v>18</v>
      </c>
      <c r="L976" t="s">
        <v>13</v>
      </c>
      <c r="M976" t="s">
        <v>9209</v>
      </c>
      <c r="O976">
        <v>55</v>
      </c>
      <c r="P976" t="s">
        <v>9225</v>
      </c>
      <c r="Q976">
        <v>10</v>
      </c>
      <c r="R976">
        <v>15</v>
      </c>
      <c r="S976" t="s">
        <v>9257</v>
      </c>
      <c r="T976" t="s">
        <v>9265</v>
      </c>
      <c r="U976" t="s">
        <v>9283</v>
      </c>
      <c r="V976" t="str" cm="1">
        <f t="array" ref="V976">_xlfn.IFS(Hospital_Emergency_Room_Data[[#This Row],[Day]]&lt;=10,"Start(1-10)",Hospital_Emergency_Room_Data[[#This Row],[Day]]&lt;=20,"Middle(11-20)",Hospital_Emergency_Room_Data[[#This Row],[Day]]&gt;20,"End(21-30)")</f>
        <v>Start(1-10)</v>
      </c>
    </row>
    <row r="977" spans="1:22">
      <c r="A977">
        <v>680600211</v>
      </c>
      <c r="B977" t="s">
        <v>998</v>
      </c>
      <c r="C977" s="1">
        <v>45238</v>
      </c>
      <c r="D977" t="str">
        <f>TEXT(Hospital_Emergency_Room_Data[[#This Row],[Patient Admission Date]],"mmm")</f>
        <v>Nov</v>
      </c>
      <c r="E977">
        <f>YEAR(Hospital_Emergency_Room_Data[[#This Row],[Patient Admission Date]])</f>
        <v>2023</v>
      </c>
      <c r="F977" s="2">
        <v>0.31111111111111112</v>
      </c>
      <c r="G977" s="8" t="str">
        <f>TEXT(Hospital_Emergency_Room_Data[[#This Row],[Patient Admission Date]],"dddd")</f>
        <v>Wednesday</v>
      </c>
      <c r="H977" t="s">
        <v>9208</v>
      </c>
      <c r="I977">
        <v>42</v>
      </c>
      <c r="J977" s="5" t="s">
        <v>9223</v>
      </c>
      <c r="K977" t="s">
        <v>8</v>
      </c>
      <c r="L977" t="s">
        <v>9281</v>
      </c>
      <c r="M977" t="s">
        <v>9210</v>
      </c>
      <c r="N977">
        <v>1</v>
      </c>
      <c r="O977">
        <v>55</v>
      </c>
      <c r="P977" t="s">
        <v>9225</v>
      </c>
      <c r="Q977">
        <v>8</v>
      </c>
      <c r="R977">
        <v>7</v>
      </c>
      <c r="S977" t="s">
        <v>9255</v>
      </c>
      <c r="T977" t="s">
        <v>9265</v>
      </c>
      <c r="U977" t="s">
        <v>9283</v>
      </c>
      <c r="V977" t="str" cm="1">
        <f t="array" ref="V977">_xlfn.IFS(Hospital_Emergency_Room_Data[[#This Row],[Day]]&lt;=10,"Start(1-10)",Hospital_Emergency_Room_Data[[#This Row],[Day]]&lt;=20,"Middle(11-20)",Hospital_Emergency_Room_Data[[#This Row],[Day]]&gt;20,"End(21-30)")</f>
        <v>Start(1-10)</v>
      </c>
    </row>
    <row r="978" spans="1:22">
      <c r="A978">
        <v>558563966</v>
      </c>
      <c r="B978" t="s">
        <v>999</v>
      </c>
      <c r="C978" s="1">
        <v>45535</v>
      </c>
      <c r="D978" t="str">
        <f>TEXT(Hospital_Emergency_Room_Data[[#This Row],[Patient Admission Date]],"mmm")</f>
        <v>Aug</v>
      </c>
      <c r="E978">
        <f>YEAR(Hospital_Emergency_Room_Data[[#This Row],[Patient Admission Date]])</f>
        <v>2024</v>
      </c>
      <c r="F978" s="2">
        <v>0.99027777777777781</v>
      </c>
      <c r="G978" s="8" t="str">
        <f>TEXT(Hospital_Emergency_Room_Data[[#This Row],[Patient Admission Date]],"dddd")</f>
        <v>Saturday</v>
      </c>
      <c r="H978" t="s">
        <v>41</v>
      </c>
      <c r="I978">
        <v>76</v>
      </c>
      <c r="J978" s="5" t="s">
        <v>9222</v>
      </c>
      <c r="K978" t="s">
        <v>8</v>
      </c>
      <c r="L978" t="s">
        <v>9281</v>
      </c>
      <c r="M978" t="s">
        <v>9210</v>
      </c>
      <c r="N978">
        <v>10</v>
      </c>
      <c r="O978">
        <v>42</v>
      </c>
      <c r="P978" t="s">
        <v>9225</v>
      </c>
      <c r="Q978">
        <v>31</v>
      </c>
      <c r="R978">
        <v>23</v>
      </c>
      <c r="S978" t="s">
        <v>9256</v>
      </c>
      <c r="T978" t="s">
        <v>9264</v>
      </c>
      <c r="U978" t="s">
        <v>9300</v>
      </c>
      <c r="V978" t="str" cm="1">
        <f t="array" ref="V978">_xlfn.IFS(Hospital_Emergency_Room_Data[[#This Row],[Day]]&lt;=10,"Start(1-10)",Hospital_Emergency_Room_Data[[#This Row],[Day]]&lt;=20,"Middle(11-20)",Hospital_Emergency_Room_Data[[#This Row],[Day]]&gt;20,"End(21-30)")</f>
        <v>End(21-30)</v>
      </c>
    </row>
    <row r="979" spans="1:22">
      <c r="A979">
        <v>615259046</v>
      </c>
      <c r="B979" t="s">
        <v>1000</v>
      </c>
      <c r="C979" s="1">
        <v>45587</v>
      </c>
      <c r="D979" t="str">
        <f>TEXT(Hospital_Emergency_Room_Data[[#This Row],[Patient Admission Date]],"mmm")</f>
        <v>Oct</v>
      </c>
      <c r="E979">
        <f>YEAR(Hospital_Emergency_Room_Data[[#This Row],[Patient Admission Date]])</f>
        <v>2024</v>
      </c>
      <c r="F979" s="2">
        <v>0.56736111111111109</v>
      </c>
      <c r="G979" s="8" t="str">
        <f>TEXT(Hospital_Emergency_Room_Data[[#This Row],[Patient Admission Date]],"dddd")</f>
        <v>Tuesday</v>
      </c>
      <c r="H979" t="s">
        <v>41</v>
      </c>
      <c r="I979">
        <v>76</v>
      </c>
      <c r="J979" s="5" t="s">
        <v>9222</v>
      </c>
      <c r="K979" t="s">
        <v>12</v>
      </c>
      <c r="L979" t="s">
        <v>13</v>
      </c>
      <c r="M979" t="s">
        <v>9209</v>
      </c>
      <c r="O979">
        <v>57</v>
      </c>
      <c r="P979" t="s">
        <v>9225</v>
      </c>
      <c r="Q979">
        <v>22</v>
      </c>
      <c r="R979">
        <v>13</v>
      </c>
      <c r="S979" t="s">
        <v>9257</v>
      </c>
      <c r="T979" t="s">
        <v>9264</v>
      </c>
      <c r="U979" t="s">
        <v>9283</v>
      </c>
      <c r="V979" t="str" cm="1">
        <f t="array" ref="V979">_xlfn.IFS(Hospital_Emergency_Room_Data[[#This Row],[Day]]&lt;=10,"Start(1-10)",Hospital_Emergency_Room_Data[[#This Row],[Day]]&lt;=20,"Middle(11-20)",Hospital_Emergency_Room_Data[[#This Row],[Day]]&gt;20,"End(21-30)")</f>
        <v>End(21-30)</v>
      </c>
    </row>
    <row r="980" spans="1:22">
      <c r="A980">
        <v>710242270</v>
      </c>
      <c r="B980" t="s">
        <v>1001</v>
      </c>
      <c r="C980" s="1">
        <v>45427</v>
      </c>
      <c r="D980" t="str">
        <f>TEXT(Hospital_Emergency_Room_Data[[#This Row],[Patient Admission Date]],"mmm")</f>
        <v>May</v>
      </c>
      <c r="E980">
        <f>YEAR(Hospital_Emergency_Room_Data[[#This Row],[Patient Admission Date]])</f>
        <v>2024</v>
      </c>
      <c r="F980" s="2">
        <v>0.7055555555555556</v>
      </c>
      <c r="G980" s="8" t="str">
        <f>TEXT(Hospital_Emergency_Room_Data[[#This Row],[Patient Admission Date]],"dddd")</f>
        <v>Wednesday</v>
      </c>
      <c r="H980" t="s">
        <v>9208</v>
      </c>
      <c r="I980">
        <v>63</v>
      </c>
      <c r="J980" s="5" t="s">
        <v>9217</v>
      </c>
      <c r="K980" t="s">
        <v>29</v>
      </c>
      <c r="L980" t="s">
        <v>9281</v>
      </c>
      <c r="M980" t="s">
        <v>9209</v>
      </c>
      <c r="O980">
        <v>33</v>
      </c>
      <c r="P980" t="s">
        <v>9225</v>
      </c>
      <c r="Q980">
        <v>15</v>
      </c>
      <c r="R980">
        <v>16</v>
      </c>
      <c r="S980" t="s">
        <v>9257</v>
      </c>
      <c r="T980" t="s">
        <v>9262</v>
      </c>
      <c r="U980" t="s">
        <v>9300</v>
      </c>
      <c r="V980" t="str" cm="1">
        <f t="array" ref="V980">_xlfn.IFS(Hospital_Emergency_Room_Data[[#This Row],[Day]]&lt;=10,"Start(1-10)",Hospital_Emergency_Room_Data[[#This Row],[Day]]&lt;=20,"Middle(11-20)",Hospital_Emergency_Room_Data[[#This Row],[Day]]&gt;20,"End(21-30)")</f>
        <v>Middle(11-20)</v>
      </c>
    </row>
    <row r="981" spans="1:22">
      <c r="A981">
        <v>256816386</v>
      </c>
      <c r="B981" t="s">
        <v>1002</v>
      </c>
      <c r="C981" s="1">
        <v>45330</v>
      </c>
      <c r="D981" t="str">
        <f>TEXT(Hospital_Emergency_Room_Data[[#This Row],[Patient Admission Date]],"mmm")</f>
        <v>Feb</v>
      </c>
      <c r="E981">
        <f>YEAR(Hospital_Emergency_Room_Data[[#This Row],[Patient Admission Date]])</f>
        <v>2024</v>
      </c>
      <c r="F981" s="2">
        <v>0.77013888888888893</v>
      </c>
      <c r="G981" s="8" t="str">
        <f>TEXT(Hospital_Emergency_Room_Data[[#This Row],[Patient Admission Date]],"dddd")</f>
        <v>Thursday</v>
      </c>
      <c r="H981" t="s">
        <v>9208</v>
      </c>
      <c r="I981">
        <v>44</v>
      </c>
      <c r="J981" s="5" t="s">
        <v>9223</v>
      </c>
      <c r="K981" t="s">
        <v>8</v>
      </c>
      <c r="L981" t="s">
        <v>16</v>
      </c>
      <c r="M981" t="s">
        <v>9210</v>
      </c>
      <c r="O981">
        <v>19</v>
      </c>
      <c r="P981" t="s">
        <v>9226</v>
      </c>
      <c r="Q981">
        <v>8</v>
      </c>
      <c r="R981">
        <v>18</v>
      </c>
      <c r="S981" t="s">
        <v>9256</v>
      </c>
      <c r="T981" t="s">
        <v>9265</v>
      </c>
      <c r="U981" t="s">
        <v>9282</v>
      </c>
      <c r="V981" t="str" cm="1">
        <f t="array" ref="V981">_xlfn.IFS(Hospital_Emergency_Room_Data[[#This Row],[Day]]&lt;=10,"Start(1-10)",Hospital_Emergency_Room_Data[[#This Row],[Day]]&lt;=20,"Middle(11-20)",Hospital_Emergency_Room_Data[[#This Row],[Day]]&gt;20,"End(21-30)")</f>
        <v>Start(1-10)</v>
      </c>
    </row>
    <row r="982" spans="1:22">
      <c r="A982">
        <v>422021134</v>
      </c>
      <c r="B982" t="s">
        <v>1003</v>
      </c>
      <c r="C982" s="1">
        <v>45342</v>
      </c>
      <c r="D982" t="str">
        <f>TEXT(Hospital_Emergency_Room_Data[[#This Row],[Patient Admission Date]],"mmm")</f>
        <v>Feb</v>
      </c>
      <c r="E982">
        <f>YEAR(Hospital_Emergency_Room_Data[[#This Row],[Patient Admission Date]])</f>
        <v>2024</v>
      </c>
      <c r="F982" s="2">
        <v>0.10486111111111111</v>
      </c>
      <c r="G982" s="8" t="str">
        <f>TEXT(Hospital_Emergency_Room_Data[[#This Row],[Patient Admission Date]],"dddd")</f>
        <v>Tuesday</v>
      </c>
      <c r="H982" t="s">
        <v>9208</v>
      </c>
      <c r="I982">
        <v>20</v>
      </c>
      <c r="J982" s="5" t="s">
        <v>9220</v>
      </c>
      <c r="K982" t="s">
        <v>32</v>
      </c>
      <c r="L982" t="s">
        <v>16</v>
      </c>
      <c r="M982" t="s">
        <v>9209</v>
      </c>
      <c r="O982">
        <v>52</v>
      </c>
      <c r="P982" t="s">
        <v>9225</v>
      </c>
      <c r="Q982">
        <v>20</v>
      </c>
      <c r="R982">
        <v>2</v>
      </c>
      <c r="S982" t="s">
        <v>9258</v>
      </c>
      <c r="T982" t="s">
        <v>9262</v>
      </c>
      <c r="U982" t="s">
        <v>9283</v>
      </c>
      <c r="V982" t="str" cm="1">
        <f t="array" ref="V982">_xlfn.IFS(Hospital_Emergency_Room_Data[[#This Row],[Day]]&lt;=10,"Start(1-10)",Hospital_Emergency_Room_Data[[#This Row],[Day]]&lt;=20,"Middle(11-20)",Hospital_Emergency_Room_Data[[#This Row],[Day]]&gt;20,"End(21-30)")</f>
        <v>Middle(11-20)</v>
      </c>
    </row>
    <row r="983" spans="1:22">
      <c r="A983">
        <v>353181225</v>
      </c>
      <c r="B983" t="s">
        <v>1004</v>
      </c>
      <c r="C983" s="1">
        <v>45120</v>
      </c>
      <c r="D983" t="str">
        <f>TEXT(Hospital_Emergency_Room_Data[[#This Row],[Patient Admission Date]],"mmm")</f>
        <v>Jul</v>
      </c>
      <c r="E983">
        <f>YEAR(Hospital_Emergency_Room_Data[[#This Row],[Patient Admission Date]])</f>
        <v>2023</v>
      </c>
      <c r="F983" s="2">
        <v>0.35</v>
      </c>
      <c r="G983" s="8" t="str">
        <f>TEXT(Hospital_Emergency_Room_Data[[#This Row],[Patient Admission Date]],"dddd")</f>
        <v>Thursday</v>
      </c>
      <c r="H983" t="s">
        <v>41</v>
      </c>
      <c r="I983">
        <v>11</v>
      </c>
      <c r="J983" s="5" t="s">
        <v>9221</v>
      </c>
      <c r="K983" t="s">
        <v>8</v>
      </c>
      <c r="L983" t="s">
        <v>16</v>
      </c>
      <c r="M983" t="s">
        <v>9210</v>
      </c>
      <c r="N983">
        <v>3</v>
      </c>
      <c r="O983">
        <v>31</v>
      </c>
      <c r="P983" t="s">
        <v>9225</v>
      </c>
      <c r="Q983">
        <v>13</v>
      </c>
      <c r="R983">
        <v>8</v>
      </c>
      <c r="S983" t="s">
        <v>9255</v>
      </c>
      <c r="T983" t="s">
        <v>9265</v>
      </c>
      <c r="U983" t="s">
        <v>9300</v>
      </c>
      <c r="V983" t="str" cm="1">
        <f t="array" ref="V983">_xlfn.IFS(Hospital_Emergency_Room_Data[[#This Row],[Day]]&lt;=10,"Start(1-10)",Hospital_Emergency_Room_Data[[#This Row],[Day]]&lt;=20,"Middle(11-20)",Hospital_Emergency_Room_Data[[#This Row],[Day]]&gt;20,"End(21-30)")</f>
        <v>Middle(11-20)</v>
      </c>
    </row>
    <row r="984" spans="1:22">
      <c r="A984">
        <v>357141841</v>
      </c>
      <c r="B984" t="s">
        <v>1005</v>
      </c>
      <c r="C984" s="1">
        <v>45265</v>
      </c>
      <c r="D984" t="str">
        <f>TEXT(Hospital_Emergency_Room_Data[[#This Row],[Patient Admission Date]],"mmm")</f>
        <v>Dec</v>
      </c>
      <c r="E984">
        <f>YEAR(Hospital_Emergency_Room_Data[[#This Row],[Patient Admission Date]])</f>
        <v>2023</v>
      </c>
      <c r="F984" s="2">
        <v>0.72847222222222219</v>
      </c>
      <c r="G984" s="8" t="str">
        <f>TEXT(Hospital_Emergency_Room_Data[[#This Row],[Patient Admission Date]],"dddd")</f>
        <v>Tuesday</v>
      </c>
      <c r="H984" t="s">
        <v>41</v>
      </c>
      <c r="I984">
        <v>72</v>
      </c>
      <c r="J984" s="5" t="s">
        <v>9222</v>
      </c>
      <c r="K984" t="s">
        <v>32</v>
      </c>
      <c r="L984" t="s">
        <v>9281</v>
      </c>
      <c r="M984" t="s">
        <v>9209</v>
      </c>
      <c r="N984">
        <v>3</v>
      </c>
      <c r="O984">
        <v>48</v>
      </c>
      <c r="P984" t="s">
        <v>9225</v>
      </c>
      <c r="Q984">
        <v>5</v>
      </c>
      <c r="R984">
        <v>17</v>
      </c>
      <c r="S984" t="s">
        <v>9257</v>
      </c>
      <c r="T984" t="s">
        <v>9263</v>
      </c>
      <c r="U984" t="s">
        <v>9283</v>
      </c>
      <c r="V984" t="str" cm="1">
        <f t="array" ref="V984">_xlfn.IFS(Hospital_Emergency_Room_Data[[#This Row],[Day]]&lt;=10,"Start(1-10)",Hospital_Emergency_Room_Data[[#This Row],[Day]]&lt;=20,"Middle(11-20)",Hospital_Emergency_Room_Data[[#This Row],[Day]]&gt;20,"End(21-30)")</f>
        <v>Start(1-10)</v>
      </c>
    </row>
    <row r="985" spans="1:22">
      <c r="A985">
        <v>794848070</v>
      </c>
      <c r="B985" t="s">
        <v>1006</v>
      </c>
      <c r="C985" s="1">
        <v>45446</v>
      </c>
      <c r="D985" t="str">
        <f>TEXT(Hospital_Emergency_Room_Data[[#This Row],[Patient Admission Date]],"mmm")</f>
        <v>Jun</v>
      </c>
      <c r="E985">
        <f>YEAR(Hospital_Emergency_Room_Data[[#This Row],[Patient Admission Date]])</f>
        <v>2024</v>
      </c>
      <c r="F985" s="2">
        <v>0.27847222222222223</v>
      </c>
      <c r="G985" s="8" t="str">
        <f>TEXT(Hospital_Emergency_Room_Data[[#This Row],[Patient Admission Date]],"dddd")</f>
        <v>Monday</v>
      </c>
      <c r="H985" t="s">
        <v>9208</v>
      </c>
      <c r="I985">
        <v>11</v>
      </c>
      <c r="J985" s="5" t="s">
        <v>9221</v>
      </c>
      <c r="K985" t="s">
        <v>12</v>
      </c>
      <c r="L985" t="s">
        <v>9281</v>
      </c>
      <c r="M985" t="s">
        <v>9209</v>
      </c>
      <c r="N985">
        <v>3</v>
      </c>
      <c r="O985">
        <v>41</v>
      </c>
      <c r="P985" t="s">
        <v>9225</v>
      </c>
      <c r="Q985">
        <v>3</v>
      </c>
      <c r="R985">
        <v>6</v>
      </c>
      <c r="S985" t="s">
        <v>9255</v>
      </c>
      <c r="T985" t="s">
        <v>9263</v>
      </c>
      <c r="U985" t="s">
        <v>9300</v>
      </c>
      <c r="V985" t="str" cm="1">
        <f t="array" ref="V985">_xlfn.IFS(Hospital_Emergency_Room_Data[[#This Row],[Day]]&lt;=10,"Start(1-10)",Hospital_Emergency_Room_Data[[#This Row],[Day]]&lt;=20,"Middle(11-20)",Hospital_Emergency_Room_Data[[#This Row],[Day]]&gt;20,"End(21-30)")</f>
        <v>Start(1-10)</v>
      </c>
    </row>
    <row r="986" spans="1:22">
      <c r="A986">
        <v>472847278</v>
      </c>
      <c r="B986" t="s">
        <v>1007</v>
      </c>
      <c r="C986" s="1">
        <v>45099</v>
      </c>
      <c r="D986" t="str">
        <f>TEXT(Hospital_Emergency_Room_Data[[#This Row],[Patient Admission Date]],"mmm")</f>
        <v>Jun</v>
      </c>
      <c r="E986">
        <f>YEAR(Hospital_Emergency_Room_Data[[#This Row],[Patient Admission Date]])</f>
        <v>2023</v>
      </c>
      <c r="F986" s="2">
        <v>2.9166666666666667E-2</v>
      </c>
      <c r="G986" s="8" t="str">
        <f>TEXT(Hospital_Emergency_Room_Data[[#This Row],[Patient Admission Date]],"dddd")</f>
        <v>Thursday</v>
      </c>
      <c r="H986" t="s">
        <v>9208</v>
      </c>
      <c r="I986">
        <v>73</v>
      </c>
      <c r="J986" s="5" t="s">
        <v>9222</v>
      </c>
      <c r="K986" t="s">
        <v>21</v>
      </c>
      <c r="L986" t="s">
        <v>9281</v>
      </c>
      <c r="M986" t="s">
        <v>9210</v>
      </c>
      <c r="O986">
        <v>34</v>
      </c>
      <c r="P986" t="s">
        <v>9225</v>
      </c>
      <c r="Q986">
        <v>22</v>
      </c>
      <c r="R986">
        <v>0</v>
      </c>
      <c r="S986" t="s">
        <v>9258</v>
      </c>
      <c r="T986" t="s">
        <v>9264</v>
      </c>
      <c r="U986" t="s">
        <v>9300</v>
      </c>
      <c r="V986" t="str" cm="1">
        <f t="array" ref="V986">_xlfn.IFS(Hospital_Emergency_Room_Data[[#This Row],[Day]]&lt;=10,"Start(1-10)",Hospital_Emergency_Room_Data[[#This Row],[Day]]&lt;=20,"Middle(11-20)",Hospital_Emergency_Room_Data[[#This Row],[Day]]&gt;20,"End(21-30)")</f>
        <v>End(21-30)</v>
      </c>
    </row>
    <row r="987" spans="1:22">
      <c r="A987">
        <v>724642811</v>
      </c>
      <c r="B987" t="s">
        <v>1008</v>
      </c>
      <c r="C987" s="1">
        <v>45095</v>
      </c>
      <c r="D987" t="str">
        <f>TEXT(Hospital_Emergency_Room_Data[[#This Row],[Patient Admission Date]],"mmm")</f>
        <v>Jun</v>
      </c>
      <c r="E987">
        <f>YEAR(Hospital_Emergency_Room_Data[[#This Row],[Patient Admission Date]])</f>
        <v>2023</v>
      </c>
      <c r="F987" s="2">
        <v>0.59513888888888888</v>
      </c>
      <c r="G987" s="8" t="str">
        <f>TEXT(Hospital_Emergency_Room_Data[[#This Row],[Patient Admission Date]],"dddd")</f>
        <v>Sunday</v>
      </c>
      <c r="H987" t="s">
        <v>41</v>
      </c>
      <c r="I987">
        <v>31</v>
      </c>
      <c r="J987" s="5" t="s">
        <v>9223</v>
      </c>
      <c r="K987" t="s">
        <v>8</v>
      </c>
      <c r="L987" t="s">
        <v>9281</v>
      </c>
      <c r="M987" t="s">
        <v>9210</v>
      </c>
      <c r="N987">
        <v>3</v>
      </c>
      <c r="O987">
        <v>43</v>
      </c>
      <c r="P987" t="s">
        <v>9225</v>
      </c>
      <c r="Q987">
        <v>18</v>
      </c>
      <c r="R987">
        <v>14</v>
      </c>
      <c r="S987" t="s">
        <v>9257</v>
      </c>
      <c r="T987" t="s">
        <v>9262</v>
      </c>
      <c r="U987" t="s">
        <v>9300</v>
      </c>
      <c r="V987" t="str" cm="1">
        <f t="array" ref="V987">_xlfn.IFS(Hospital_Emergency_Room_Data[[#This Row],[Day]]&lt;=10,"Start(1-10)",Hospital_Emergency_Room_Data[[#This Row],[Day]]&lt;=20,"Middle(11-20)",Hospital_Emergency_Room_Data[[#This Row],[Day]]&gt;20,"End(21-30)")</f>
        <v>Middle(11-20)</v>
      </c>
    </row>
    <row r="988" spans="1:22">
      <c r="A988">
        <v>564803063</v>
      </c>
      <c r="B988" t="s">
        <v>1009</v>
      </c>
      <c r="C988" s="1">
        <v>45332</v>
      </c>
      <c r="D988" t="str">
        <f>TEXT(Hospital_Emergency_Room_Data[[#This Row],[Patient Admission Date]],"mmm")</f>
        <v>Feb</v>
      </c>
      <c r="E988">
        <f>YEAR(Hospital_Emergency_Room_Data[[#This Row],[Patient Admission Date]])</f>
        <v>2024</v>
      </c>
      <c r="F988" s="2">
        <v>0.84583333333333333</v>
      </c>
      <c r="G988" s="8" t="str">
        <f>TEXT(Hospital_Emergency_Room_Data[[#This Row],[Patient Admission Date]],"dddd")</f>
        <v>Saturday</v>
      </c>
      <c r="H988" t="s">
        <v>41</v>
      </c>
      <c r="I988">
        <v>26</v>
      </c>
      <c r="J988" s="5" t="s">
        <v>9220</v>
      </c>
      <c r="K988" t="s">
        <v>32</v>
      </c>
      <c r="L988" t="s">
        <v>9281</v>
      </c>
      <c r="M988" t="s">
        <v>9209</v>
      </c>
      <c r="O988">
        <v>16</v>
      </c>
      <c r="P988" t="s">
        <v>9226</v>
      </c>
      <c r="Q988">
        <v>10</v>
      </c>
      <c r="R988">
        <v>20</v>
      </c>
      <c r="S988" t="s">
        <v>9256</v>
      </c>
      <c r="T988" t="s">
        <v>9265</v>
      </c>
      <c r="U988" t="s">
        <v>9282</v>
      </c>
      <c r="V988" t="str" cm="1">
        <f t="array" ref="V988">_xlfn.IFS(Hospital_Emergency_Room_Data[[#This Row],[Day]]&lt;=10,"Start(1-10)",Hospital_Emergency_Room_Data[[#This Row],[Day]]&lt;=20,"Middle(11-20)",Hospital_Emergency_Room_Data[[#This Row],[Day]]&gt;20,"End(21-30)")</f>
        <v>Start(1-10)</v>
      </c>
    </row>
    <row r="989" spans="1:22">
      <c r="A989">
        <v>444438680</v>
      </c>
      <c r="B989" t="s">
        <v>1010</v>
      </c>
      <c r="C989" s="1">
        <v>45218</v>
      </c>
      <c r="D989" t="str">
        <f>TEXT(Hospital_Emergency_Room_Data[[#This Row],[Patient Admission Date]],"mmm")</f>
        <v>Oct</v>
      </c>
      <c r="E989">
        <f>YEAR(Hospital_Emergency_Room_Data[[#This Row],[Patient Admission Date]])</f>
        <v>2023</v>
      </c>
      <c r="F989" s="2">
        <v>0.88194444444444442</v>
      </c>
      <c r="G989" s="8" t="str">
        <f>TEXT(Hospital_Emergency_Room_Data[[#This Row],[Patient Admission Date]],"dddd")</f>
        <v>Thursday</v>
      </c>
      <c r="H989" t="s">
        <v>9208</v>
      </c>
      <c r="I989">
        <v>74</v>
      </c>
      <c r="J989" s="5" t="s">
        <v>9222</v>
      </c>
      <c r="K989" t="s">
        <v>21</v>
      </c>
      <c r="L989" t="s">
        <v>9281</v>
      </c>
      <c r="M989" t="s">
        <v>9210</v>
      </c>
      <c r="O989">
        <v>23</v>
      </c>
      <c r="P989" t="s">
        <v>9226</v>
      </c>
      <c r="Q989">
        <v>19</v>
      </c>
      <c r="R989">
        <v>21</v>
      </c>
      <c r="S989" t="s">
        <v>9256</v>
      </c>
      <c r="T989" t="s">
        <v>9262</v>
      </c>
      <c r="U989" t="s">
        <v>9282</v>
      </c>
      <c r="V989" t="str" cm="1">
        <f t="array" ref="V989">_xlfn.IFS(Hospital_Emergency_Room_Data[[#This Row],[Day]]&lt;=10,"Start(1-10)",Hospital_Emergency_Room_Data[[#This Row],[Day]]&lt;=20,"Middle(11-20)",Hospital_Emergency_Room_Data[[#This Row],[Day]]&gt;20,"End(21-30)")</f>
        <v>Middle(11-20)</v>
      </c>
    </row>
    <row r="990" spans="1:22">
      <c r="A990">
        <v>899927948</v>
      </c>
      <c r="B990" t="s">
        <v>1011</v>
      </c>
      <c r="C990" s="1">
        <v>45191</v>
      </c>
      <c r="D990" t="str">
        <f>TEXT(Hospital_Emergency_Room_Data[[#This Row],[Patient Admission Date]],"mmm")</f>
        <v>Sep</v>
      </c>
      <c r="E990">
        <f>YEAR(Hospital_Emergency_Room_Data[[#This Row],[Patient Admission Date]])</f>
        <v>2023</v>
      </c>
      <c r="F990" s="2">
        <v>0.60555555555555551</v>
      </c>
      <c r="G990" s="8" t="str">
        <f>TEXT(Hospital_Emergency_Room_Data[[#This Row],[Patient Admission Date]],"dddd")</f>
        <v>Friday</v>
      </c>
      <c r="H990" t="s">
        <v>9208</v>
      </c>
      <c r="I990">
        <v>75</v>
      </c>
      <c r="J990" s="5" t="s">
        <v>9222</v>
      </c>
      <c r="K990" t="s">
        <v>10</v>
      </c>
      <c r="L990" t="s">
        <v>9281</v>
      </c>
      <c r="M990" t="s">
        <v>9210</v>
      </c>
      <c r="O990">
        <v>11</v>
      </c>
      <c r="P990" t="s">
        <v>9226</v>
      </c>
      <c r="Q990">
        <v>22</v>
      </c>
      <c r="R990">
        <v>14</v>
      </c>
      <c r="S990" t="s">
        <v>9257</v>
      </c>
      <c r="T990" t="s">
        <v>9264</v>
      </c>
      <c r="U990" t="s">
        <v>9282</v>
      </c>
      <c r="V990" t="str" cm="1">
        <f t="array" ref="V990">_xlfn.IFS(Hospital_Emergency_Room_Data[[#This Row],[Day]]&lt;=10,"Start(1-10)",Hospital_Emergency_Room_Data[[#This Row],[Day]]&lt;=20,"Middle(11-20)",Hospital_Emergency_Room_Data[[#This Row],[Day]]&gt;20,"End(21-30)")</f>
        <v>End(21-30)</v>
      </c>
    </row>
    <row r="991" spans="1:22">
      <c r="A991">
        <v>888090158</v>
      </c>
      <c r="B991" t="s">
        <v>1012</v>
      </c>
      <c r="C991" s="1">
        <v>45116</v>
      </c>
      <c r="D991" t="str">
        <f>TEXT(Hospital_Emergency_Room_Data[[#This Row],[Patient Admission Date]],"mmm")</f>
        <v>Jul</v>
      </c>
      <c r="E991">
        <f>YEAR(Hospital_Emergency_Room_Data[[#This Row],[Patient Admission Date]])</f>
        <v>2023</v>
      </c>
      <c r="F991" s="2">
        <v>0.86250000000000004</v>
      </c>
      <c r="G991" s="8" t="str">
        <f>TEXT(Hospital_Emergency_Room_Data[[#This Row],[Patient Admission Date]],"dddd")</f>
        <v>Sunday</v>
      </c>
      <c r="H991" t="s">
        <v>9208</v>
      </c>
      <c r="I991">
        <v>7</v>
      </c>
      <c r="J991" s="5" t="s">
        <v>9221</v>
      </c>
      <c r="K991" t="s">
        <v>18</v>
      </c>
      <c r="L991" t="s">
        <v>13</v>
      </c>
      <c r="M991" t="s">
        <v>9209</v>
      </c>
      <c r="N991">
        <v>6</v>
      </c>
      <c r="O991">
        <v>37</v>
      </c>
      <c r="P991" t="s">
        <v>9225</v>
      </c>
      <c r="Q991">
        <v>9</v>
      </c>
      <c r="R991">
        <v>20</v>
      </c>
      <c r="S991" t="s">
        <v>9256</v>
      </c>
      <c r="T991" t="s">
        <v>9265</v>
      </c>
      <c r="U991" t="s">
        <v>9300</v>
      </c>
      <c r="V991" t="str" cm="1">
        <f t="array" ref="V991">_xlfn.IFS(Hospital_Emergency_Room_Data[[#This Row],[Day]]&lt;=10,"Start(1-10)",Hospital_Emergency_Room_Data[[#This Row],[Day]]&lt;=20,"Middle(11-20)",Hospital_Emergency_Room_Data[[#This Row],[Day]]&gt;20,"End(21-30)")</f>
        <v>Start(1-10)</v>
      </c>
    </row>
    <row r="992" spans="1:22">
      <c r="A992">
        <v>207956685</v>
      </c>
      <c r="B992" t="s">
        <v>1013</v>
      </c>
      <c r="C992" s="1">
        <v>45045</v>
      </c>
      <c r="D992" t="str">
        <f>TEXT(Hospital_Emergency_Room_Data[[#This Row],[Patient Admission Date]],"mmm")</f>
        <v>Apr</v>
      </c>
      <c r="E992">
        <f>YEAR(Hospital_Emergency_Room_Data[[#This Row],[Patient Admission Date]])</f>
        <v>2023</v>
      </c>
      <c r="F992" s="2">
        <v>0.41736111111111113</v>
      </c>
      <c r="G992" s="8" t="str">
        <f>TEXT(Hospital_Emergency_Room_Data[[#This Row],[Patient Admission Date]],"dddd")</f>
        <v>Saturday</v>
      </c>
      <c r="H992" t="s">
        <v>41</v>
      </c>
      <c r="I992">
        <v>24</v>
      </c>
      <c r="J992" s="5" t="s">
        <v>9220</v>
      </c>
      <c r="K992" t="s">
        <v>8</v>
      </c>
      <c r="L992" t="s">
        <v>9281</v>
      </c>
      <c r="M992" t="s">
        <v>9210</v>
      </c>
      <c r="O992">
        <v>23</v>
      </c>
      <c r="P992" t="s">
        <v>9226</v>
      </c>
      <c r="Q992">
        <v>29</v>
      </c>
      <c r="R992">
        <v>10</v>
      </c>
      <c r="S992" t="s">
        <v>9255</v>
      </c>
      <c r="T992" t="s">
        <v>9264</v>
      </c>
      <c r="U992" t="s">
        <v>9282</v>
      </c>
      <c r="V992" t="str" cm="1">
        <f t="array" ref="V992">_xlfn.IFS(Hospital_Emergency_Room_Data[[#This Row],[Day]]&lt;=10,"Start(1-10)",Hospital_Emergency_Room_Data[[#This Row],[Day]]&lt;=20,"Middle(11-20)",Hospital_Emergency_Room_Data[[#This Row],[Day]]&gt;20,"End(21-30)")</f>
        <v>End(21-30)</v>
      </c>
    </row>
    <row r="993" spans="1:22">
      <c r="A993">
        <v>373048920</v>
      </c>
      <c r="B993" t="s">
        <v>1014</v>
      </c>
      <c r="C993" s="1">
        <v>45163</v>
      </c>
      <c r="D993" t="str">
        <f>TEXT(Hospital_Emergency_Room_Data[[#This Row],[Patient Admission Date]],"mmm")</f>
        <v>Aug</v>
      </c>
      <c r="E993">
        <f>YEAR(Hospital_Emergency_Room_Data[[#This Row],[Patient Admission Date]])</f>
        <v>2023</v>
      </c>
      <c r="F993" s="2">
        <v>0.34722222222222221</v>
      </c>
      <c r="G993" s="8" t="str">
        <f>TEXT(Hospital_Emergency_Room_Data[[#This Row],[Patient Admission Date]],"dddd")</f>
        <v>Friday</v>
      </c>
      <c r="H993" t="s">
        <v>9208</v>
      </c>
      <c r="I993">
        <v>79</v>
      </c>
      <c r="J993" s="5" t="s">
        <v>9222</v>
      </c>
      <c r="K993" t="s">
        <v>21</v>
      </c>
      <c r="L993" t="s">
        <v>9281</v>
      </c>
      <c r="M993" t="s">
        <v>9210</v>
      </c>
      <c r="O993">
        <v>39</v>
      </c>
      <c r="P993" t="s">
        <v>9225</v>
      </c>
      <c r="Q993">
        <v>25</v>
      </c>
      <c r="R993">
        <v>8</v>
      </c>
      <c r="S993" t="s">
        <v>9255</v>
      </c>
      <c r="T993" t="s">
        <v>9264</v>
      </c>
      <c r="U993" t="s">
        <v>9300</v>
      </c>
      <c r="V993" t="str" cm="1">
        <f t="array" ref="V993">_xlfn.IFS(Hospital_Emergency_Room_Data[[#This Row],[Day]]&lt;=10,"Start(1-10)",Hospital_Emergency_Room_Data[[#This Row],[Day]]&lt;=20,"Middle(11-20)",Hospital_Emergency_Room_Data[[#This Row],[Day]]&gt;20,"End(21-30)")</f>
        <v>End(21-30)</v>
      </c>
    </row>
    <row r="994" spans="1:22">
      <c r="A994">
        <v>438699769</v>
      </c>
      <c r="B994" t="s">
        <v>1015</v>
      </c>
      <c r="C994" s="1">
        <v>45368</v>
      </c>
      <c r="D994" t="str">
        <f>TEXT(Hospital_Emergency_Room_Data[[#This Row],[Patient Admission Date]],"mmm")</f>
        <v>Mar</v>
      </c>
      <c r="E994">
        <f>YEAR(Hospital_Emergency_Room_Data[[#This Row],[Patient Admission Date]])</f>
        <v>2024</v>
      </c>
      <c r="F994" s="2">
        <v>0.94861111111111107</v>
      </c>
      <c r="G994" s="8" t="str">
        <f>TEXT(Hospital_Emergency_Room_Data[[#This Row],[Patient Admission Date]],"dddd")</f>
        <v>Sunday</v>
      </c>
      <c r="H994" t="s">
        <v>9208</v>
      </c>
      <c r="I994">
        <v>64</v>
      </c>
      <c r="J994" s="5" t="s">
        <v>9217</v>
      </c>
      <c r="K994" t="s">
        <v>18</v>
      </c>
      <c r="L994" t="s">
        <v>13</v>
      </c>
      <c r="M994" t="s">
        <v>9209</v>
      </c>
      <c r="O994">
        <v>47</v>
      </c>
      <c r="P994" t="s">
        <v>9225</v>
      </c>
      <c r="Q994">
        <v>17</v>
      </c>
      <c r="R994">
        <v>22</v>
      </c>
      <c r="S994" t="s">
        <v>9256</v>
      </c>
      <c r="T994" t="s">
        <v>9262</v>
      </c>
      <c r="U994" t="s">
        <v>9283</v>
      </c>
      <c r="V994" t="str" cm="1">
        <f t="array" ref="V994">_xlfn.IFS(Hospital_Emergency_Room_Data[[#This Row],[Day]]&lt;=10,"Start(1-10)",Hospital_Emergency_Room_Data[[#This Row],[Day]]&lt;=20,"Middle(11-20)",Hospital_Emergency_Room_Data[[#This Row],[Day]]&gt;20,"End(21-30)")</f>
        <v>Middle(11-20)</v>
      </c>
    </row>
    <row r="995" spans="1:22">
      <c r="A995">
        <v>308460712</v>
      </c>
      <c r="B995" t="s">
        <v>1016</v>
      </c>
      <c r="C995" s="1">
        <v>45178</v>
      </c>
      <c r="D995" t="str">
        <f>TEXT(Hospital_Emergency_Room_Data[[#This Row],[Patient Admission Date]],"mmm")</f>
        <v>Sep</v>
      </c>
      <c r="E995">
        <f>YEAR(Hospital_Emergency_Room_Data[[#This Row],[Patient Admission Date]])</f>
        <v>2023</v>
      </c>
      <c r="F995" s="2">
        <v>0.63124999999999998</v>
      </c>
      <c r="G995" s="8" t="str">
        <f>TEXT(Hospital_Emergency_Room_Data[[#This Row],[Patient Admission Date]],"dddd")</f>
        <v>Saturday</v>
      </c>
      <c r="H995" t="s">
        <v>41</v>
      </c>
      <c r="I995">
        <v>8</v>
      </c>
      <c r="J995" s="5" t="s">
        <v>9221</v>
      </c>
      <c r="K995" t="s">
        <v>18</v>
      </c>
      <c r="L995" t="s">
        <v>9281</v>
      </c>
      <c r="M995" t="s">
        <v>9209</v>
      </c>
      <c r="O995">
        <v>60</v>
      </c>
      <c r="P995" t="s">
        <v>9225</v>
      </c>
      <c r="Q995">
        <v>9</v>
      </c>
      <c r="R995">
        <v>15</v>
      </c>
      <c r="S995" t="s">
        <v>9257</v>
      </c>
      <c r="T995" t="s">
        <v>9265</v>
      </c>
      <c r="U995" t="s">
        <v>9283</v>
      </c>
      <c r="V995" t="str" cm="1">
        <f t="array" ref="V995">_xlfn.IFS(Hospital_Emergency_Room_Data[[#This Row],[Day]]&lt;=10,"Start(1-10)",Hospital_Emergency_Room_Data[[#This Row],[Day]]&lt;=20,"Middle(11-20)",Hospital_Emergency_Room_Data[[#This Row],[Day]]&gt;20,"End(21-30)")</f>
        <v>Start(1-10)</v>
      </c>
    </row>
    <row r="996" spans="1:22">
      <c r="A996">
        <v>163343132</v>
      </c>
      <c r="B996" t="s">
        <v>1017</v>
      </c>
      <c r="C996" s="1">
        <v>45225</v>
      </c>
      <c r="D996" t="str">
        <f>TEXT(Hospital_Emergency_Room_Data[[#This Row],[Patient Admission Date]],"mmm")</f>
        <v>Oct</v>
      </c>
      <c r="E996">
        <f>YEAR(Hospital_Emergency_Room_Data[[#This Row],[Patient Admission Date]])</f>
        <v>2023</v>
      </c>
      <c r="F996" s="2">
        <v>0.12638888888888888</v>
      </c>
      <c r="G996" s="8" t="str">
        <f>TEXT(Hospital_Emergency_Room_Data[[#This Row],[Patient Admission Date]],"dddd")</f>
        <v>Thursday</v>
      </c>
      <c r="H996" t="s">
        <v>9208</v>
      </c>
      <c r="I996">
        <v>71</v>
      </c>
      <c r="J996" s="5" t="s">
        <v>9222</v>
      </c>
      <c r="K996" t="s">
        <v>21</v>
      </c>
      <c r="L996" t="s">
        <v>9281</v>
      </c>
      <c r="M996" t="s">
        <v>9210</v>
      </c>
      <c r="O996">
        <v>12</v>
      </c>
      <c r="P996" t="s">
        <v>9226</v>
      </c>
      <c r="Q996">
        <v>26</v>
      </c>
      <c r="R996">
        <v>3</v>
      </c>
      <c r="S996" t="s">
        <v>9258</v>
      </c>
      <c r="T996" t="s">
        <v>9264</v>
      </c>
      <c r="U996" t="s">
        <v>9282</v>
      </c>
      <c r="V996" t="str" cm="1">
        <f t="array" ref="V996">_xlfn.IFS(Hospital_Emergency_Room_Data[[#This Row],[Day]]&lt;=10,"Start(1-10)",Hospital_Emergency_Room_Data[[#This Row],[Day]]&lt;=20,"Middle(11-20)",Hospital_Emergency_Room_Data[[#This Row],[Day]]&gt;20,"End(21-30)")</f>
        <v>End(21-30)</v>
      </c>
    </row>
    <row r="997" spans="1:22">
      <c r="A997">
        <v>265754107</v>
      </c>
      <c r="B997" t="s">
        <v>1018</v>
      </c>
      <c r="C997" s="1">
        <v>45220</v>
      </c>
      <c r="D997" t="str">
        <f>TEXT(Hospital_Emergency_Room_Data[[#This Row],[Patient Admission Date]],"mmm")</f>
        <v>Oct</v>
      </c>
      <c r="E997">
        <f>YEAR(Hospital_Emergency_Room_Data[[#This Row],[Patient Admission Date]])</f>
        <v>2023</v>
      </c>
      <c r="F997" s="2">
        <v>0.92222222222222228</v>
      </c>
      <c r="G997" s="8" t="str">
        <f>TEXT(Hospital_Emergency_Room_Data[[#This Row],[Patient Admission Date]],"dddd")</f>
        <v>Saturday</v>
      </c>
      <c r="H997" t="s">
        <v>41</v>
      </c>
      <c r="I997">
        <v>73</v>
      </c>
      <c r="J997" s="5" t="s">
        <v>9222</v>
      </c>
      <c r="K997" t="s">
        <v>21</v>
      </c>
      <c r="L997" t="s">
        <v>13</v>
      </c>
      <c r="M997" t="s">
        <v>9209</v>
      </c>
      <c r="O997">
        <v>48</v>
      </c>
      <c r="P997" t="s">
        <v>9225</v>
      </c>
      <c r="Q997">
        <v>21</v>
      </c>
      <c r="R997">
        <v>22</v>
      </c>
      <c r="S997" t="s">
        <v>9256</v>
      </c>
      <c r="T997" t="s">
        <v>9262</v>
      </c>
      <c r="U997" t="s">
        <v>9283</v>
      </c>
      <c r="V997" t="str" cm="1">
        <f t="array" ref="V997">_xlfn.IFS(Hospital_Emergency_Room_Data[[#This Row],[Day]]&lt;=10,"Start(1-10)",Hospital_Emergency_Room_Data[[#This Row],[Day]]&lt;=20,"Middle(11-20)",Hospital_Emergency_Room_Data[[#This Row],[Day]]&gt;20,"End(21-30)")</f>
        <v>End(21-30)</v>
      </c>
    </row>
    <row r="998" spans="1:22">
      <c r="A998">
        <v>877164474</v>
      </c>
      <c r="B998" t="s">
        <v>1019</v>
      </c>
      <c r="C998" s="1">
        <v>45320</v>
      </c>
      <c r="D998" t="str">
        <f>TEXT(Hospital_Emergency_Room_Data[[#This Row],[Patient Admission Date]],"mmm")</f>
        <v>Jan</v>
      </c>
      <c r="E998">
        <f>YEAR(Hospital_Emergency_Room_Data[[#This Row],[Patient Admission Date]])</f>
        <v>2024</v>
      </c>
      <c r="F998" s="2">
        <v>0.24027777777777778</v>
      </c>
      <c r="G998" s="8" t="str">
        <f>TEXT(Hospital_Emergency_Room_Data[[#This Row],[Patient Admission Date]],"dddd")</f>
        <v>Monday</v>
      </c>
      <c r="H998" t="s">
        <v>41</v>
      </c>
      <c r="I998">
        <v>33</v>
      </c>
      <c r="J998" s="5" t="s">
        <v>9223</v>
      </c>
      <c r="K998" t="s">
        <v>18</v>
      </c>
      <c r="L998" t="s">
        <v>9281</v>
      </c>
      <c r="M998" t="s">
        <v>9210</v>
      </c>
      <c r="N998">
        <v>6</v>
      </c>
      <c r="O998">
        <v>23</v>
      </c>
      <c r="P998" t="s">
        <v>9226</v>
      </c>
      <c r="Q998">
        <v>29</v>
      </c>
      <c r="R998">
        <v>5</v>
      </c>
      <c r="S998" t="s">
        <v>9258</v>
      </c>
      <c r="T998" t="s">
        <v>9264</v>
      </c>
      <c r="U998" t="s">
        <v>9282</v>
      </c>
      <c r="V998" t="str" cm="1">
        <f t="array" ref="V998">_xlfn.IFS(Hospital_Emergency_Room_Data[[#This Row],[Day]]&lt;=10,"Start(1-10)",Hospital_Emergency_Room_Data[[#This Row],[Day]]&lt;=20,"Middle(11-20)",Hospital_Emergency_Room_Data[[#This Row],[Day]]&gt;20,"End(21-30)")</f>
        <v>End(21-30)</v>
      </c>
    </row>
    <row r="999" spans="1:22">
      <c r="A999">
        <v>602297310</v>
      </c>
      <c r="B999" t="s">
        <v>1020</v>
      </c>
      <c r="C999" s="1">
        <v>45538</v>
      </c>
      <c r="D999" t="str">
        <f>TEXT(Hospital_Emergency_Room_Data[[#This Row],[Patient Admission Date]],"mmm")</f>
        <v>Sep</v>
      </c>
      <c r="E999">
        <f>YEAR(Hospital_Emergency_Room_Data[[#This Row],[Patient Admission Date]])</f>
        <v>2024</v>
      </c>
      <c r="F999" s="2">
        <v>6.7361111111111108E-2</v>
      </c>
      <c r="G999" s="8" t="str">
        <f>TEXT(Hospital_Emergency_Room_Data[[#This Row],[Patient Admission Date]],"dddd")</f>
        <v>Tuesday</v>
      </c>
      <c r="H999" t="s">
        <v>9208</v>
      </c>
      <c r="I999">
        <v>10</v>
      </c>
      <c r="J999" s="5" t="s">
        <v>9221</v>
      </c>
      <c r="K999" t="s">
        <v>8</v>
      </c>
      <c r="L999" t="s">
        <v>9281</v>
      </c>
      <c r="M999" t="s">
        <v>9210</v>
      </c>
      <c r="O999">
        <v>21</v>
      </c>
      <c r="P999" t="s">
        <v>9226</v>
      </c>
      <c r="Q999">
        <v>3</v>
      </c>
      <c r="R999">
        <v>1</v>
      </c>
      <c r="S999" t="s">
        <v>9258</v>
      </c>
      <c r="T999" t="s">
        <v>9263</v>
      </c>
      <c r="U999" t="s">
        <v>9282</v>
      </c>
      <c r="V999" t="str" cm="1">
        <f t="array" ref="V999">_xlfn.IFS(Hospital_Emergency_Room_Data[[#This Row],[Day]]&lt;=10,"Start(1-10)",Hospital_Emergency_Room_Data[[#This Row],[Day]]&lt;=20,"Middle(11-20)",Hospital_Emergency_Room_Data[[#This Row],[Day]]&gt;20,"End(21-30)")</f>
        <v>Start(1-10)</v>
      </c>
    </row>
    <row r="1000" spans="1:22">
      <c r="A1000">
        <v>311706319</v>
      </c>
      <c r="B1000" t="s">
        <v>1021</v>
      </c>
      <c r="C1000" s="1">
        <v>45271</v>
      </c>
      <c r="D1000" t="str">
        <f>TEXT(Hospital_Emergency_Room_Data[[#This Row],[Patient Admission Date]],"mmm")</f>
        <v>Dec</v>
      </c>
      <c r="E1000">
        <f>YEAR(Hospital_Emergency_Room_Data[[#This Row],[Patient Admission Date]])</f>
        <v>2023</v>
      </c>
      <c r="F1000" s="2">
        <v>0.20208333333333334</v>
      </c>
      <c r="G1000" s="8" t="str">
        <f>TEXT(Hospital_Emergency_Room_Data[[#This Row],[Patient Admission Date]],"dddd")</f>
        <v>Monday</v>
      </c>
      <c r="H1000" t="s">
        <v>9208</v>
      </c>
      <c r="I1000">
        <v>16</v>
      </c>
      <c r="J1000" s="5" t="s">
        <v>9220</v>
      </c>
      <c r="K1000" t="s">
        <v>12</v>
      </c>
      <c r="L1000" t="s">
        <v>9281</v>
      </c>
      <c r="M1000" t="s">
        <v>9210</v>
      </c>
      <c r="O1000">
        <v>54</v>
      </c>
      <c r="P1000" t="s">
        <v>9225</v>
      </c>
      <c r="Q1000">
        <v>11</v>
      </c>
      <c r="R1000">
        <v>4</v>
      </c>
      <c r="S1000" t="s">
        <v>9258</v>
      </c>
      <c r="T1000" t="s">
        <v>9265</v>
      </c>
      <c r="U1000" t="s">
        <v>9283</v>
      </c>
      <c r="V1000" t="str" cm="1">
        <f t="array" ref="V1000">_xlfn.IFS(Hospital_Emergency_Room_Data[[#This Row],[Day]]&lt;=10,"Start(1-10)",Hospital_Emergency_Room_Data[[#This Row],[Day]]&lt;=20,"Middle(11-20)",Hospital_Emergency_Room_Data[[#This Row],[Day]]&gt;20,"End(21-30)")</f>
        <v>Middle(11-20)</v>
      </c>
    </row>
    <row r="1001" spans="1:22">
      <c r="A1001">
        <v>649333703</v>
      </c>
      <c r="B1001" t="s">
        <v>1022</v>
      </c>
      <c r="C1001" s="1">
        <v>45512</v>
      </c>
      <c r="D1001" t="str">
        <f>TEXT(Hospital_Emergency_Room_Data[[#This Row],[Patient Admission Date]],"mmm")</f>
        <v>Aug</v>
      </c>
      <c r="E1001">
        <f>YEAR(Hospital_Emergency_Room_Data[[#This Row],[Patient Admission Date]])</f>
        <v>2024</v>
      </c>
      <c r="F1001" s="2">
        <v>0.13125000000000001</v>
      </c>
      <c r="G1001" s="8" t="str">
        <f>TEXT(Hospital_Emergency_Room_Data[[#This Row],[Patient Admission Date]],"dddd")</f>
        <v>Thursday</v>
      </c>
      <c r="H1001" t="s">
        <v>41</v>
      </c>
      <c r="I1001">
        <v>60</v>
      </c>
      <c r="J1001" s="5" t="s">
        <v>9217</v>
      </c>
      <c r="K1001" t="s">
        <v>21</v>
      </c>
      <c r="L1001" t="s">
        <v>9281</v>
      </c>
      <c r="M1001" t="s">
        <v>9209</v>
      </c>
      <c r="N1001">
        <v>1</v>
      </c>
      <c r="O1001">
        <v>27</v>
      </c>
      <c r="P1001" t="s">
        <v>9226</v>
      </c>
      <c r="Q1001">
        <v>8</v>
      </c>
      <c r="R1001">
        <v>3</v>
      </c>
      <c r="S1001" t="s">
        <v>9258</v>
      </c>
      <c r="T1001" t="s">
        <v>9265</v>
      </c>
      <c r="U1001" t="s">
        <v>9282</v>
      </c>
      <c r="V1001" t="str" cm="1">
        <f t="array" ref="V1001">_xlfn.IFS(Hospital_Emergency_Room_Data[[#This Row],[Day]]&lt;=10,"Start(1-10)",Hospital_Emergency_Room_Data[[#This Row],[Day]]&lt;=20,"Middle(11-20)",Hospital_Emergency_Room_Data[[#This Row],[Day]]&gt;20,"End(21-30)")</f>
        <v>Start(1-10)</v>
      </c>
    </row>
    <row r="1002" spans="1:22">
      <c r="A1002">
        <v>719061377</v>
      </c>
      <c r="B1002" t="s">
        <v>1023</v>
      </c>
      <c r="C1002" s="1">
        <v>45067</v>
      </c>
      <c r="D1002" t="str">
        <f>TEXT(Hospital_Emergency_Room_Data[[#This Row],[Patient Admission Date]],"mmm")</f>
        <v>May</v>
      </c>
      <c r="E1002">
        <f>YEAR(Hospital_Emergency_Room_Data[[#This Row],[Patient Admission Date]])</f>
        <v>2023</v>
      </c>
      <c r="F1002" s="2">
        <v>4.4444444444444446E-2</v>
      </c>
      <c r="G1002" s="8" t="str">
        <f>TEXT(Hospital_Emergency_Room_Data[[#This Row],[Patient Admission Date]],"dddd")</f>
        <v>Sunday</v>
      </c>
      <c r="H1002" t="s">
        <v>41</v>
      </c>
      <c r="I1002">
        <v>37</v>
      </c>
      <c r="J1002" s="5" t="s">
        <v>9223</v>
      </c>
      <c r="K1002" t="s">
        <v>12</v>
      </c>
      <c r="L1002" t="s">
        <v>96</v>
      </c>
      <c r="M1002" t="s">
        <v>9209</v>
      </c>
      <c r="O1002">
        <v>48</v>
      </c>
      <c r="P1002" t="s">
        <v>9225</v>
      </c>
      <c r="Q1002">
        <v>21</v>
      </c>
      <c r="R1002">
        <v>1</v>
      </c>
      <c r="S1002" t="s">
        <v>9258</v>
      </c>
      <c r="T1002" t="s">
        <v>9262</v>
      </c>
      <c r="U1002" t="s">
        <v>9283</v>
      </c>
      <c r="V1002" t="str" cm="1">
        <f t="array" ref="V1002">_xlfn.IFS(Hospital_Emergency_Room_Data[[#This Row],[Day]]&lt;=10,"Start(1-10)",Hospital_Emergency_Room_Data[[#This Row],[Day]]&lt;=20,"Middle(11-20)",Hospital_Emergency_Room_Data[[#This Row],[Day]]&gt;20,"End(21-30)")</f>
        <v>End(21-30)</v>
      </c>
    </row>
    <row r="1003" spans="1:22">
      <c r="A1003">
        <v>563417288</v>
      </c>
      <c r="B1003" t="s">
        <v>1024</v>
      </c>
      <c r="C1003" s="1">
        <v>45531</v>
      </c>
      <c r="D1003" t="str">
        <f>TEXT(Hospital_Emergency_Room_Data[[#This Row],[Patient Admission Date]],"mmm")</f>
        <v>Aug</v>
      </c>
      <c r="E1003">
        <f>YEAR(Hospital_Emergency_Room_Data[[#This Row],[Patient Admission Date]])</f>
        <v>2024</v>
      </c>
      <c r="F1003" s="2">
        <v>0.85624999999999996</v>
      </c>
      <c r="G1003" s="8" t="str">
        <f>TEXT(Hospital_Emergency_Room_Data[[#This Row],[Patient Admission Date]],"dddd")</f>
        <v>Tuesday</v>
      </c>
      <c r="H1003" t="s">
        <v>41</v>
      </c>
      <c r="I1003">
        <v>6</v>
      </c>
      <c r="J1003" s="5" t="s">
        <v>9221</v>
      </c>
      <c r="K1003" t="s">
        <v>12</v>
      </c>
      <c r="L1003" t="s">
        <v>96</v>
      </c>
      <c r="M1003" t="s">
        <v>9209</v>
      </c>
      <c r="O1003">
        <v>60</v>
      </c>
      <c r="P1003" t="s">
        <v>9225</v>
      </c>
      <c r="Q1003">
        <v>27</v>
      </c>
      <c r="R1003">
        <v>20</v>
      </c>
      <c r="S1003" t="s">
        <v>9256</v>
      </c>
      <c r="T1003" t="s">
        <v>9264</v>
      </c>
      <c r="U1003" t="s">
        <v>9283</v>
      </c>
      <c r="V1003" t="str" cm="1">
        <f t="array" ref="V1003">_xlfn.IFS(Hospital_Emergency_Room_Data[[#This Row],[Day]]&lt;=10,"Start(1-10)",Hospital_Emergency_Room_Data[[#This Row],[Day]]&lt;=20,"Middle(11-20)",Hospital_Emergency_Room_Data[[#This Row],[Day]]&gt;20,"End(21-30)")</f>
        <v>End(21-30)</v>
      </c>
    </row>
    <row r="1004" spans="1:22">
      <c r="A1004">
        <v>111506779</v>
      </c>
      <c r="B1004" t="s">
        <v>1025</v>
      </c>
      <c r="C1004" s="1">
        <v>45144</v>
      </c>
      <c r="D1004" t="str">
        <f>TEXT(Hospital_Emergency_Room_Data[[#This Row],[Patient Admission Date]],"mmm")</f>
        <v>Aug</v>
      </c>
      <c r="E1004">
        <f>YEAR(Hospital_Emergency_Room_Data[[#This Row],[Patient Admission Date]])</f>
        <v>2023</v>
      </c>
      <c r="F1004" s="2">
        <v>0.13472222222222222</v>
      </c>
      <c r="G1004" s="8" t="str">
        <f>TEXT(Hospital_Emergency_Room_Data[[#This Row],[Patient Admission Date]],"dddd")</f>
        <v>Sunday</v>
      </c>
      <c r="H1004" t="s">
        <v>41</v>
      </c>
      <c r="I1004">
        <v>40</v>
      </c>
      <c r="J1004" s="5" t="s">
        <v>9223</v>
      </c>
      <c r="K1004" t="s">
        <v>12</v>
      </c>
      <c r="L1004" t="s">
        <v>96</v>
      </c>
      <c r="M1004" t="s">
        <v>9209</v>
      </c>
      <c r="O1004">
        <v>51</v>
      </c>
      <c r="P1004" t="s">
        <v>9225</v>
      </c>
      <c r="Q1004">
        <v>6</v>
      </c>
      <c r="R1004">
        <v>3</v>
      </c>
      <c r="S1004" t="s">
        <v>9258</v>
      </c>
      <c r="T1004" t="s">
        <v>9263</v>
      </c>
      <c r="U1004" t="s">
        <v>9283</v>
      </c>
      <c r="V1004" t="str" cm="1">
        <f t="array" ref="V1004">_xlfn.IFS(Hospital_Emergency_Room_Data[[#This Row],[Day]]&lt;=10,"Start(1-10)",Hospital_Emergency_Room_Data[[#This Row],[Day]]&lt;=20,"Middle(11-20)",Hospital_Emergency_Room_Data[[#This Row],[Day]]&gt;20,"End(21-30)")</f>
        <v>Start(1-10)</v>
      </c>
    </row>
    <row r="1005" spans="1:22">
      <c r="A1005">
        <v>268451271</v>
      </c>
      <c r="B1005" t="s">
        <v>1026</v>
      </c>
      <c r="C1005" s="1">
        <v>45263</v>
      </c>
      <c r="D1005" t="str">
        <f>TEXT(Hospital_Emergency_Room_Data[[#This Row],[Patient Admission Date]],"mmm")</f>
        <v>Dec</v>
      </c>
      <c r="E1005">
        <f>YEAR(Hospital_Emergency_Room_Data[[#This Row],[Patient Admission Date]])</f>
        <v>2023</v>
      </c>
      <c r="F1005" s="2">
        <v>0.92500000000000004</v>
      </c>
      <c r="G1005" s="8" t="str">
        <f>TEXT(Hospital_Emergency_Room_Data[[#This Row],[Patient Admission Date]],"dddd")</f>
        <v>Sunday</v>
      </c>
      <c r="H1005" t="s">
        <v>41</v>
      </c>
      <c r="I1005">
        <v>21</v>
      </c>
      <c r="J1005" s="5" t="s">
        <v>9220</v>
      </c>
      <c r="K1005" t="s">
        <v>12</v>
      </c>
      <c r="L1005" t="s">
        <v>96</v>
      </c>
      <c r="M1005" t="s">
        <v>9209</v>
      </c>
      <c r="O1005">
        <v>17</v>
      </c>
      <c r="P1005" t="s">
        <v>9226</v>
      </c>
      <c r="Q1005">
        <v>3</v>
      </c>
      <c r="R1005">
        <v>22</v>
      </c>
      <c r="S1005" t="s">
        <v>9256</v>
      </c>
      <c r="T1005" t="s">
        <v>9263</v>
      </c>
      <c r="U1005" t="s">
        <v>9282</v>
      </c>
      <c r="V1005" t="str" cm="1">
        <f t="array" ref="V1005">_xlfn.IFS(Hospital_Emergency_Room_Data[[#This Row],[Day]]&lt;=10,"Start(1-10)",Hospital_Emergency_Room_Data[[#This Row],[Day]]&lt;=20,"Middle(11-20)",Hospital_Emergency_Room_Data[[#This Row],[Day]]&gt;20,"End(21-30)")</f>
        <v>Start(1-10)</v>
      </c>
    </row>
    <row r="1006" spans="1:22">
      <c r="A1006">
        <v>347033021</v>
      </c>
      <c r="B1006" t="s">
        <v>1027</v>
      </c>
      <c r="C1006" s="1">
        <v>45183</v>
      </c>
      <c r="D1006" t="str">
        <f>TEXT(Hospital_Emergency_Room_Data[[#This Row],[Patient Admission Date]],"mmm")</f>
        <v>Sep</v>
      </c>
      <c r="E1006">
        <f>YEAR(Hospital_Emergency_Room_Data[[#This Row],[Patient Admission Date]])</f>
        <v>2023</v>
      </c>
      <c r="F1006" s="2">
        <v>0.77500000000000002</v>
      </c>
      <c r="G1006" s="8" t="str">
        <f>TEXT(Hospital_Emergency_Room_Data[[#This Row],[Patient Admission Date]],"dddd")</f>
        <v>Thursday</v>
      </c>
      <c r="H1006" t="s">
        <v>41</v>
      </c>
      <c r="I1006">
        <v>74</v>
      </c>
      <c r="J1006" s="5" t="s">
        <v>9222</v>
      </c>
      <c r="K1006" t="s">
        <v>12</v>
      </c>
      <c r="L1006" t="s">
        <v>96</v>
      </c>
      <c r="M1006" t="s">
        <v>9209</v>
      </c>
      <c r="O1006">
        <v>27</v>
      </c>
      <c r="P1006" t="s">
        <v>9226</v>
      </c>
      <c r="Q1006">
        <v>14</v>
      </c>
      <c r="R1006">
        <v>18</v>
      </c>
      <c r="S1006" t="s">
        <v>9256</v>
      </c>
      <c r="T1006" t="s">
        <v>9265</v>
      </c>
      <c r="U1006" t="s">
        <v>9282</v>
      </c>
      <c r="V1006" t="str" cm="1">
        <f t="array" ref="V1006">_xlfn.IFS(Hospital_Emergency_Room_Data[[#This Row],[Day]]&lt;=10,"Start(1-10)",Hospital_Emergency_Room_Data[[#This Row],[Day]]&lt;=20,"Middle(11-20)",Hospital_Emergency_Room_Data[[#This Row],[Day]]&gt;20,"End(21-30)")</f>
        <v>Middle(11-20)</v>
      </c>
    </row>
    <row r="1007" spans="1:22">
      <c r="A1007">
        <v>388909318</v>
      </c>
      <c r="B1007" t="s">
        <v>1028</v>
      </c>
      <c r="C1007" s="1">
        <v>45380</v>
      </c>
      <c r="D1007" t="str">
        <f>TEXT(Hospital_Emergency_Room_Data[[#This Row],[Patient Admission Date]],"mmm")</f>
        <v>Mar</v>
      </c>
      <c r="E1007">
        <f>YEAR(Hospital_Emergency_Room_Data[[#This Row],[Patient Admission Date]])</f>
        <v>2024</v>
      </c>
      <c r="F1007" s="2">
        <v>3.8194444444444448E-2</v>
      </c>
      <c r="G1007" s="8" t="str">
        <f>TEXT(Hospital_Emergency_Room_Data[[#This Row],[Patient Admission Date]],"dddd")</f>
        <v>Friday</v>
      </c>
      <c r="H1007" t="s">
        <v>41</v>
      </c>
      <c r="I1007">
        <v>12</v>
      </c>
      <c r="J1007" s="5" t="s">
        <v>9221</v>
      </c>
      <c r="K1007" t="s">
        <v>12</v>
      </c>
      <c r="L1007" t="s">
        <v>96</v>
      </c>
      <c r="M1007" t="s">
        <v>9209</v>
      </c>
      <c r="O1007">
        <v>21</v>
      </c>
      <c r="P1007" t="s">
        <v>9226</v>
      </c>
      <c r="Q1007">
        <v>29</v>
      </c>
      <c r="R1007">
        <v>0</v>
      </c>
      <c r="S1007" t="s">
        <v>9258</v>
      </c>
      <c r="T1007" t="s">
        <v>9264</v>
      </c>
      <c r="U1007" t="s">
        <v>9282</v>
      </c>
      <c r="V1007" t="str" cm="1">
        <f t="array" ref="V1007">_xlfn.IFS(Hospital_Emergency_Room_Data[[#This Row],[Day]]&lt;=10,"Start(1-10)",Hospital_Emergency_Room_Data[[#This Row],[Day]]&lt;=20,"Middle(11-20)",Hospital_Emergency_Room_Data[[#This Row],[Day]]&gt;20,"End(21-30)")</f>
        <v>End(21-30)</v>
      </c>
    </row>
    <row r="1008" spans="1:22">
      <c r="A1008">
        <v>894345445</v>
      </c>
      <c r="B1008" t="s">
        <v>1029</v>
      </c>
      <c r="C1008" s="1">
        <v>45467</v>
      </c>
      <c r="D1008" t="str">
        <f>TEXT(Hospital_Emergency_Room_Data[[#This Row],[Patient Admission Date]],"mmm")</f>
        <v>Jun</v>
      </c>
      <c r="E1008">
        <f>YEAR(Hospital_Emergency_Room_Data[[#This Row],[Patient Admission Date]])</f>
        <v>2024</v>
      </c>
      <c r="F1008" s="2">
        <v>0.52083333333333337</v>
      </c>
      <c r="G1008" s="8" t="str">
        <f>TEXT(Hospital_Emergency_Room_Data[[#This Row],[Patient Admission Date]],"dddd")</f>
        <v>Monday</v>
      </c>
      <c r="H1008" t="s">
        <v>41</v>
      </c>
      <c r="I1008">
        <v>18</v>
      </c>
      <c r="J1008" s="5" t="s">
        <v>9220</v>
      </c>
      <c r="K1008" t="s">
        <v>12</v>
      </c>
      <c r="L1008" t="s">
        <v>96</v>
      </c>
      <c r="M1008" t="s">
        <v>9209</v>
      </c>
      <c r="O1008">
        <v>32</v>
      </c>
      <c r="P1008" t="s">
        <v>9225</v>
      </c>
      <c r="Q1008">
        <v>24</v>
      </c>
      <c r="R1008">
        <v>12</v>
      </c>
      <c r="S1008" t="s">
        <v>9257</v>
      </c>
      <c r="T1008" t="s">
        <v>9264</v>
      </c>
      <c r="U1008" t="s">
        <v>9300</v>
      </c>
      <c r="V1008" t="str" cm="1">
        <f t="array" ref="V1008">_xlfn.IFS(Hospital_Emergency_Room_Data[[#This Row],[Day]]&lt;=10,"Start(1-10)",Hospital_Emergency_Room_Data[[#This Row],[Day]]&lt;=20,"Middle(11-20)",Hospital_Emergency_Room_Data[[#This Row],[Day]]&gt;20,"End(21-30)")</f>
        <v>End(21-30)</v>
      </c>
    </row>
    <row r="1009" spans="1:22">
      <c r="A1009">
        <v>616679062</v>
      </c>
      <c r="B1009" t="s">
        <v>1030</v>
      </c>
      <c r="C1009" s="1">
        <v>45236</v>
      </c>
      <c r="D1009" t="str">
        <f>TEXT(Hospital_Emergency_Room_Data[[#This Row],[Patient Admission Date]],"mmm")</f>
        <v>Nov</v>
      </c>
      <c r="E1009">
        <f>YEAR(Hospital_Emergency_Room_Data[[#This Row],[Patient Admission Date]])</f>
        <v>2023</v>
      </c>
      <c r="F1009" s="2">
        <v>0.79236111111111107</v>
      </c>
      <c r="G1009" s="8" t="str">
        <f>TEXT(Hospital_Emergency_Room_Data[[#This Row],[Patient Admission Date]],"dddd")</f>
        <v>Monday</v>
      </c>
      <c r="H1009" t="s">
        <v>41</v>
      </c>
      <c r="I1009">
        <v>40</v>
      </c>
      <c r="J1009" s="5" t="s">
        <v>9223</v>
      </c>
      <c r="K1009" t="s">
        <v>12</v>
      </c>
      <c r="L1009" t="s">
        <v>96</v>
      </c>
      <c r="M1009" t="s">
        <v>9209</v>
      </c>
      <c r="O1009">
        <v>30</v>
      </c>
      <c r="P1009" t="s">
        <v>9225</v>
      </c>
      <c r="Q1009">
        <v>6</v>
      </c>
      <c r="R1009">
        <v>19</v>
      </c>
      <c r="S1009" t="s">
        <v>9256</v>
      </c>
      <c r="T1009" t="s">
        <v>9263</v>
      </c>
      <c r="U1009" t="s">
        <v>9282</v>
      </c>
      <c r="V1009" t="str" cm="1">
        <f t="array" ref="V1009">_xlfn.IFS(Hospital_Emergency_Room_Data[[#This Row],[Day]]&lt;=10,"Start(1-10)",Hospital_Emergency_Room_Data[[#This Row],[Day]]&lt;=20,"Middle(11-20)",Hospital_Emergency_Room_Data[[#This Row],[Day]]&gt;20,"End(21-30)")</f>
        <v>Start(1-10)</v>
      </c>
    </row>
    <row r="1010" spans="1:22">
      <c r="A1010">
        <v>182890226</v>
      </c>
      <c r="B1010" t="s">
        <v>1031</v>
      </c>
      <c r="C1010" s="1">
        <v>45028</v>
      </c>
      <c r="D1010" t="str">
        <f>TEXT(Hospital_Emergency_Room_Data[[#This Row],[Patient Admission Date]],"mmm")</f>
        <v>Apr</v>
      </c>
      <c r="E1010">
        <f>YEAR(Hospital_Emergency_Room_Data[[#This Row],[Patient Admission Date]])</f>
        <v>2023</v>
      </c>
      <c r="F1010" s="2">
        <v>0.7583333333333333</v>
      </c>
      <c r="G1010" s="8" t="str">
        <f>TEXT(Hospital_Emergency_Room_Data[[#This Row],[Patient Admission Date]],"dddd")</f>
        <v>Wednesday</v>
      </c>
      <c r="H1010" t="s">
        <v>41</v>
      </c>
      <c r="I1010">
        <v>74</v>
      </c>
      <c r="J1010" s="5" t="s">
        <v>9222</v>
      </c>
      <c r="K1010" t="s">
        <v>12</v>
      </c>
      <c r="L1010" t="s">
        <v>96</v>
      </c>
      <c r="M1010" t="s">
        <v>9209</v>
      </c>
      <c r="N1010">
        <v>9</v>
      </c>
      <c r="O1010">
        <v>26</v>
      </c>
      <c r="P1010" t="s">
        <v>9226</v>
      </c>
      <c r="Q1010">
        <v>12</v>
      </c>
      <c r="R1010">
        <v>18</v>
      </c>
      <c r="S1010" t="s">
        <v>9256</v>
      </c>
      <c r="T1010" t="s">
        <v>9265</v>
      </c>
      <c r="U1010" t="s">
        <v>9282</v>
      </c>
      <c r="V1010" t="str" cm="1">
        <f t="array" ref="V1010">_xlfn.IFS(Hospital_Emergency_Room_Data[[#This Row],[Day]]&lt;=10,"Start(1-10)",Hospital_Emergency_Room_Data[[#This Row],[Day]]&lt;=20,"Middle(11-20)",Hospital_Emergency_Room_Data[[#This Row],[Day]]&gt;20,"End(21-30)")</f>
        <v>Middle(11-20)</v>
      </c>
    </row>
    <row r="1011" spans="1:22">
      <c r="A1011">
        <v>886248880</v>
      </c>
      <c r="B1011" t="s">
        <v>1032</v>
      </c>
      <c r="C1011" s="1">
        <v>45553</v>
      </c>
      <c r="D1011" t="str">
        <f>TEXT(Hospital_Emergency_Room_Data[[#This Row],[Patient Admission Date]],"mmm")</f>
        <v>Sep</v>
      </c>
      <c r="E1011">
        <f>YEAR(Hospital_Emergency_Room_Data[[#This Row],[Patient Admission Date]])</f>
        <v>2024</v>
      </c>
      <c r="F1011" s="2">
        <v>0.25972222222222224</v>
      </c>
      <c r="G1011" s="8" t="str">
        <f>TEXT(Hospital_Emergency_Room_Data[[#This Row],[Patient Admission Date]],"dddd")</f>
        <v>Wednesday</v>
      </c>
      <c r="H1011" t="s">
        <v>41</v>
      </c>
      <c r="I1011">
        <v>53</v>
      </c>
      <c r="J1011" s="5" t="s">
        <v>9219</v>
      </c>
      <c r="K1011" t="s">
        <v>12</v>
      </c>
      <c r="L1011" t="s">
        <v>96</v>
      </c>
      <c r="M1011" t="s">
        <v>9209</v>
      </c>
      <c r="N1011">
        <v>10</v>
      </c>
      <c r="O1011">
        <v>59</v>
      </c>
      <c r="P1011" t="s">
        <v>9225</v>
      </c>
      <c r="Q1011">
        <v>18</v>
      </c>
      <c r="R1011">
        <v>6</v>
      </c>
      <c r="S1011" t="s">
        <v>9255</v>
      </c>
      <c r="T1011" t="s">
        <v>9262</v>
      </c>
      <c r="U1011" t="s">
        <v>9283</v>
      </c>
      <c r="V1011" t="str" cm="1">
        <f t="array" ref="V1011">_xlfn.IFS(Hospital_Emergency_Room_Data[[#This Row],[Day]]&lt;=10,"Start(1-10)",Hospital_Emergency_Room_Data[[#This Row],[Day]]&lt;=20,"Middle(11-20)",Hospital_Emergency_Room_Data[[#This Row],[Day]]&gt;20,"End(21-30)")</f>
        <v>Middle(11-20)</v>
      </c>
    </row>
    <row r="1012" spans="1:22">
      <c r="A1012">
        <v>782562604</v>
      </c>
      <c r="B1012" t="s">
        <v>1033</v>
      </c>
      <c r="C1012" s="1">
        <v>45261</v>
      </c>
      <c r="D1012" t="str">
        <f>TEXT(Hospital_Emergency_Room_Data[[#This Row],[Patient Admission Date]],"mmm")</f>
        <v>Dec</v>
      </c>
      <c r="E1012">
        <f>YEAR(Hospital_Emergency_Room_Data[[#This Row],[Patient Admission Date]])</f>
        <v>2023</v>
      </c>
      <c r="F1012" s="2">
        <v>0.66249999999999998</v>
      </c>
      <c r="G1012" s="8" t="str">
        <f>TEXT(Hospital_Emergency_Room_Data[[#This Row],[Patient Admission Date]],"dddd")</f>
        <v>Friday</v>
      </c>
      <c r="H1012" t="s">
        <v>41</v>
      </c>
      <c r="I1012">
        <v>4</v>
      </c>
      <c r="J1012" s="5" t="s">
        <v>9218</v>
      </c>
      <c r="K1012" t="s">
        <v>12</v>
      </c>
      <c r="L1012" t="s">
        <v>25</v>
      </c>
      <c r="M1012" t="s">
        <v>9209</v>
      </c>
      <c r="O1012">
        <v>14</v>
      </c>
      <c r="P1012" t="s">
        <v>9226</v>
      </c>
      <c r="Q1012">
        <v>1</v>
      </c>
      <c r="R1012">
        <v>15</v>
      </c>
      <c r="S1012" t="s">
        <v>9257</v>
      </c>
      <c r="T1012" t="s">
        <v>9263</v>
      </c>
      <c r="U1012" t="s">
        <v>9282</v>
      </c>
      <c r="V1012" t="str" cm="1">
        <f t="array" ref="V1012">_xlfn.IFS(Hospital_Emergency_Room_Data[[#This Row],[Day]]&lt;=10,"Start(1-10)",Hospital_Emergency_Room_Data[[#This Row],[Day]]&lt;=20,"Middle(11-20)",Hospital_Emergency_Room_Data[[#This Row],[Day]]&gt;20,"End(21-30)")</f>
        <v>Start(1-10)</v>
      </c>
    </row>
    <row r="1013" spans="1:22">
      <c r="A1013">
        <v>106916612</v>
      </c>
      <c r="B1013" t="s">
        <v>1034</v>
      </c>
      <c r="C1013" s="1">
        <v>45067</v>
      </c>
      <c r="D1013" t="str">
        <f>TEXT(Hospital_Emergency_Room_Data[[#This Row],[Patient Admission Date]],"mmm")</f>
        <v>May</v>
      </c>
      <c r="E1013">
        <f>YEAR(Hospital_Emergency_Room_Data[[#This Row],[Patient Admission Date]])</f>
        <v>2023</v>
      </c>
      <c r="F1013" s="2">
        <v>1.0416666666666666E-2</v>
      </c>
      <c r="G1013" s="8" t="str">
        <f>TEXT(Hospital_Emergency_Room_Data[[#This Row],[Patient Admission Date]],"dddd")</f>
        <v>Sunday</v>
      </c>
      <c r="H1013" t="s">
        <v>41</v>
      </c>
      <c r="I1013">
        <v>63</v>
      </c>
      <c r="J1013" s="5" t="s">
        <v>9217</v>
      </c>
      <c r="K1013" t="s">
        <v>12</v>
      </c>
      <c r="L1013" t="s">
        <v>25</v>
      </c>
      <c r="M1013" t="s">
        <v>9209</v>
      </c>
      <c r="O1013">
        <v>27</v>
      </c>
      <c r="P1013" t="s">
        <v>9226</v>
      </c>
      <c r="Q1013">
        <v>21</v>
      </c>
      <c r="R1013">
        <v>0</v>
      </c>
      <c r="S1013" t="s">
        <v>9258</v>
      </c>
      <c r="T1013" t="s">
        <v>9262</v>
      </c>
      <c r="U1013" t="s">
        <v>9282</v>
      </c>
      <c r="V1013" t="str" cm="1">
        <f t="array" ref="V1013">_xlfn.IFS(Hospital_Emergency_Room_Data[[#This Row],[Day]]&lt;=10,"Start(1-10)",Hospital_Emergency_Room_Data[[#This Row],[Day]]&lt;=20,"Middle(11-20)",Hospital_Emergency_Room_Data[[#This Row],[Day]]&gt;20,"End(21-30)")</f>
        <v>End(21-30)</v>
      </c>
    </row>
    <row r="1014" spans="1:22">
      <c r="A1014">
        <v>130384655</v>
      </c>
      <c r="B1014" t="s">
        <v>1035</v>
      </c>
      <c r="C1014" s="1">
        <v>45115</v>
      </c>
      <c r="D1014" t="str">
        <f>TEXT(Hospital_Emergency_Room_Data[[#This Row],[Patient Admission Date]],"mmm")</f>
        <v>Jul</v>
      </c>
      <c r="E1014">
        <f>YEAR(Hospital_Emergency_Room_Data[[#This Row],[Patient Admission Date]])</f>
        <v>2023</v>
      </c>
      <c r="F1014" s="2">
        <v>0.74236111111111114</v>
      </c>
      <c r="G1014" s="8" t="str">
        <f>TEXT(Hospital_Emergency_Room_Data[[#This Row],[Patient Admission Date]],"dddd")</f>
        <v>Saturday</v>
      </c>
      <c r="H1014" t="s">
        <v>41</v>
      </c>
      <c r="I1014">
        <v>5</v>
      </c>
      <c r="J1014" s="5" t="s">
        <v>9221</v>
      </c>
      <c r="K1014" t="s">
        <v>12</v>
      </c>
      <c r="L1014" t="s">
        <v>25</v>
      </c>
      <c r="M1014" t="s">
        <v>9209</v>
      </c>
      <c r="O1014">
        <v>40</v>
      </c>
      <c r="P1014" t="s">
        <v>9225</v>
      </c>
      <c r="Q1014">
        <v>8</v>
      </c>
      <c r="R1014">
        <v>17</v>
      </c>
      <c r="S1014" t="s">
        <v>9257</v>
      </c>
      <c r="T1014" t="s">
        <v>9265</v>
      </c>
      <c r="U1014" t="s">
        <v>9300</v>
      </c>
      <c r="V1014" t="str" cm="1">
        <f t="array" ref="V1014">_xlfn.IFS(Hospital_Emergency_Room_Data[[#This Row],[Day]]&lt;=10,"Start(1-10)",Hospital_Emergency_Room_Data[[#This Row],[Day]]&lt;=20,"Middle(11-20)",Hospital_Emergency_Room_Data[[#This Row],[Day]]&gt;20,"End(21-30)")</f>
        <v>Start(1-10)</v>
      </c>
    </row>
    <row r="1015" spans="1:22">
      <c r="A1015">
        <v>174124814</v>
      </c>
      <c r="B1015" t="s">
        <v>1036</v>
      </c>
      <c r="C1015" s="1">
        <v>45187</v>
      </c>
      <c r="D1015" t="str">
        <f>TEXT(Hospital_Emergency_Room_Data[[#This Row],[Patient Admission Date]],"mmm")</f>
        <v>Sep</v>
      </c>
      <c r="E1015">
        <f>YEAR(Hospital_Emergency_Room_Data[[#This Row],[Patient Admission Date]])</f>
        <v>2023</v>
      </c>
      <c r="F1015" s="2">
        <v>3.472222222222222E-3</v>
      </c>
      <c r="G1015" s="8" t="str">
        <f>TEXT(Hospital_Emergency_Room_Data[[#This Row],[Patient Admission Date]],"dddd")</f>
        <v>Monday</v>
      </c>
      <c r="H1015" t="s">
        <v>41</v>
      </c>
      <c r="I1015">
        <v>74</v>
      </c>
      <c r="J1015" s="5" t="s">
        <v>9222</v>
      </c>
      <c r="K1015" t="s">
        <v>12</v>
      </c>
      <c r="L1015" t="s">
        <v>25</v>
      </c>
      <c r="M1015" t="s">
        <v>9209</v>
      </c>
      <c r="O1015">
        <v>51</v>
      </c>
      <c r="P1015" t="s">
        <v>9225</v>
      </c>
      <c r="Q1015">
        <v>18</v>
      </c>
      <c r="R1015">
        <v>0</v>
      </c>
      <c r="S1015" t="s">
        <v>9258</v>
      </c>
      <c r="T1015" t="s">
        <v>9262</v>
      </c>
      <c r="U1015" t="s">
        <v>9283</v>
      </c>
      <c r="V1015" t="str" cm="1">
        <f t="array" ref="V1015">_xlfn.IFS(Hospital_Emergency_Room_Data[[#This Row],[Day]]&lt;=10,"Start(1-10)",Hospital_Emergency_Room_Data[[#This Row],[Day]]&lt;=20,"Middle(11-20)",Hospital_Emergency_Room_Data[[#This Row],[Day]]&gt;20,"End(21-30)")</f>
        <v>Middle(11-20)</v>
      </c>
    </row>
    <row r="1016" spans="1:22">
      <c r="A1016">
        <v>409084045</v>
      </c>
      <c r="B1016" t="s">
        <v>1037</v>
      </c>
      <c r="C1016" s="1">
        <v>45022</v>
      </c>
      <c r="D1016" t="str">
        <f>TEXT(Hospital_Emergency_Room_Data[[#This Row],[Patient Admission Date]],"mmm")</f>
        <v>Apr</v>
      </c>
      <c r="E1016">
        <f>YEAR(Hospital_Emergency_Room_Data[[#This Row],[Patient Admission Date]])</f>
        <v>2023</v>
      </c>
      <c r="F1016" s="2">
        <v>6.5972222222222224E-2</v>
      </c>
      <c r="G1016" s="8" t="str">
        <f>TEXT(Hospital_Emergency_Room_Data[[#This Row],[Patient Admission Date]],"dddd")</f>
        <v>Thursday</v>
      </c>
      <c r="H1016" t="s">
        <v>41</v>
      </c>
      <c r="I1016">
        <v>35</v>
      </c>
      <c r="J1016" s="5" t="s">
        <v>9223</v>
      </c>
      <c r="K1016" t="s">
        <v>12</v>
      </c>
      <c r="L1016" t="s">
        <v>25</v>
      </c>
      <c r="M1016" t="s">
        <v>9209</v>
      </c>
      <c r="N1016">
        <v>4</v>
      </c>
      <c r="O1016">
        <v>27</v>
      </c>
      <c r="P1016" t="s">
        <v>9226</v>
      </c>
      <c r="Q1016">
        <v>6</v>
      </c>
      <c r="R1016">
        <v>1</v>
      </c>
      <c r="S1016" t="s">
        <v>9258</v>
      </c>
      <c r="T1016" t="s">
        <v>9263</v>
      </c>
      <c r="U1016" t="s">
        <v>9282</v>
      </c>
      <c r="V1016" t="str" cm="1">
        <f t="array" ref="V1016">_xlfn.IFS(Hospital_Emergency_Room_Data[[#This Row],[Day]]&lt;=10,"Start(1-10)",Hospital_Emergency_Room_Data[[#This Row],[Day]]&lt;=20,"Middle(11-20)",Hospital_Emergency_Room_Data[[#This Row],[Day]]&gt;20,"End(21-30)")</f>
        <v>Start(1-10)</v>
      </c>
    </row>
    <row r="1017" spans="1:22">
      <c r="A1017">
        <v>568074724</v>
      </c>
      <c r="B1017" t="s">
        <v>1038</v>
      </c>
      <c r="C1017" s="1">
        <v>45279</v>
      </c>
      <c r="D1017" t="str">
        <f>TEXT(Hospital_Emergency_Room_Data[[#This Row],[Patient Admission Date]],"mmm")</f>
        <v>Dec</v>
      </c>
      <c r="E1017">
        <f>YEAR(Hospital_Emergency_Room_Data[[#This Row],[Patient Admission Date]])</f>
        <v>2023</v>
      </c>
      <c r="F1017" s="2">
        <v>0.2298611111111111</v>
      </c>
      <c r="G1017" s="8" t="str">
        <f>TEXT(Hospital_Emergency_Room_Data[[#This Row],[Patient Admission Date]],"dddd")</f>
        <v>Tuesday</v>
      </c>
      <c r="H1017" t="s">
        <v>41</v>
      </c>
      <c r="I1017">
        <v>9</v>
      </c>
      <c r="J1017" s="5" t="s">
        <v>9221</v>
      </c>
      <c r="K1017" t="s">
        <v>12</v>
      </c>
      <c r="L1017" t="s">
        <v>25</v>
      </c>
      <c r="M1017" t="s">
        <v>9209</v>
      </c>
      <c r="N1017">
        <v>8</v>
      </c>
      <c r="O1017">
        <v>51</v>
      </c>
      <c r="P1017" t="s">
        <v>9225</v>
      </c>
      <c r="Q1017">
        <v>19</v>
      </c>
      <c r="R1017">
        <v>5</v>
      </c>
      <c r="S1017" t="s">
        <v>9258</v>
      </c>
      <c r="T1017" t="s">
        <v>9262</v>
      </c>
      <c r="U1017" t="s">
        <v>9283</v>
      </c>
      <c r="V1017" t="str" cm="1">
        <f t="array" ref="V1017">_xlfn.IFS(Hospital_Emergency_Room_Data[[#This Row],[Day]]&lt;=10,"Start(1-10)",Hospital_Emergency_Room_Data[[#This Row],[Day]]&lt;=20,"Middle(11-20)",Hospital_Emergency_Room_Data[[#This Row],[Day]]&gt;20,"End(21-30)")</f>
        <v>Middle(11-20)</v>
      </c>
    </row>
    <row r="1018" spans="1:22">
      <c r="A1018">
        <v>285699065</v>
      </c>
      <c r="B1018" t="s">
        <v>1039</v>
      </c>
      <c r="C1018" s="1">
        <v>45468</v>
      </c>
      <c r="D1018" t="str">
        <f>TEXT(Hospital_Emergency_Room_Data[[#This Row],[Patient Admission Date]],"mmm")</f>
        <v>Jun</v>
      </c>
      <c r="E1018">
        <f>YEAR(Hospital_Emergency_Room_Data[[#This Row],[Patient Admission Date]])</f>
        <v>2024</v>
      </c>
      <c r="F1018" s="2">
        <v>0.88263888888888886</v>
      </c>
      <c r="G1018" s="8" t="str">
        <f>TEXT(Hospital_Emergency_Room_Data[[#This Row],[Patient Admission Date]],"dddd")</f>
        <v>Tuesday</v>
      </c>
      <c r="H1018" t="s">
        <v>41</v>
      </c>
      <c r="I1018">
        <v>79</v>
      </c>
      <c r="J1018" s="5" t="s">
        <v>9222</v>
      </c>
      <c r="K1018" t="s">
        <v>12</v>
      </c>
      <c r="L1018" t="s">
        <v>13</v>
      </c>
      <c r="M1018" t="s">
        <v>9209</v>
      </c>
      <c r="O1018">
        <v>14</v>
      </c>
      <c r="P1018" t="s">
        <v>9226</v>
      </c>
      <c r="Q1018">
        <v>25</v>
      </c>
      <c r="R1018">
        <v>21</v>
      </c>
      <c r="S1018" t="s">
        <v>9256</v>
      </c>
      <c r="T1018" t="s">
        <v>9264</v>
      </c>
      <c r="U1018" t="s">
        <v>9282</v>
      </c>
      <c r="V1018" t="str" cm="1">
        <f t="array" ref="V1018">_xlfn.IFS(Hospital_Emergency_Room_Data[[#This Row],[Day]]&lt;=10,"Start(1-10)",Hospital_Emergency_Room_Data[[#This Row],[Day]]&lt;=20,"Middle(11-20)",Hospital_Emergency_Room_Data[[#This Row],[Day]]&gt;20,"End(21-30)")</f>
        <v>End(21-30)</v>
      </c>
    </row>
    <row r="1019" spans="1:22">
      <c r="A1019">
        <v>126956355</v>
      </c>
      <c r="B1019" t="s">
        <v>1040</v>
      </c>
      <c r="C1019" s="1">
        <v>45499</v>
      </c>
      <c r="D1019" t="str">
        <f>TEXT(Hospital_Emergency_Room_Data[[#This Row],[Patient Admission Date]],"mmm")</f>
        <v>Jul</v>
      </c>
      <c r="E1019">
        <f>YEAR(Hospital_Emergency_Room_Data[[#This Row],[Patient Admission Date]])</f>
        <v>2024</v>
      </c>
      <c r="F1019" s="2">
        <v>0.74930555555555556</v>
      </c>
      <c r="G1019" s="8" t="str">
        <f>TEXT(Hospital_Emergency_Room_Data[[#This Row],[Patient Admission Date]],"dddd")</f>
        <v>Friday</v>
      </c>
      <c r="H1019" t="s">
        <v>41</v>
      </c>
      <c r="I1019">
        <v>35</v>
      </c>
      <c r="J1019" s="5" t="s">
        <v>9223</v>
      </c>
      <c r="K1019" t="s">
        <v>12</v>
      </c>
      <c r="L1019" t="s">
        <v>13</v>
      </c>
      <c r="M1019" t="s">
        <v>9209</v>
      </c>
      <c r="O1019">
        <v>22</v>
      </c>
      <c r="P1019" t="s">
        <v>9226</v>
      </c>
      <c r="Q1019">
        <v>26</v>
      </c>
      <c r="R1019">
        <v>17</v>
      </c>
      <c r="S1019" t="s">
        <v>9257</v>
      </c>
      <c r="T1019" t="s">
        <v>9264</v>
      </c>
      <c r="U1019" t="s">
        <v>9282</v>
      </c>
      <c r="V1019" t="str" cm="1">
        <f t="array" ref="V1019">_xlfn.IFS(Hospital_Emergency_Room_Data[[#This Row],[Day]]&lt;=10,"Start(1-10)",Hospital_Emergency_Room_Data[[#This Row],[Day]]&lt;=20,"Middle(11-20)",Hospital_Emergency_Room_Data[[#This Row],[Day]]&gt;20,"End(21-30)")</f>
        <v>End(21-30)</v>
      </c>
    </row>
    <row r="1020" spans="1:22">
      <c r="A1020">
        <v>855815760</v>
      </c>
      <c r="B1020" t="s">
        <v>1041</v>
      </c>
      <c r="C1020" s="1">
        <v>45073</v>
      </c>
      <c r="D1020" t="str">
        <f>TEXT(Hospital_Emergency_Room_Data[[#This Row],[Patient Admission Date]],"mmm")</f>
        <v>May</v>
      </c>
      <c r="E1020">
        <f>YEAR(Hospital_Emergency_Room_Data[[#This Row],[Patient Admission Date]])</f>
        <v>2023</v>
      </c>
      <c r="F1020" s="2">
        <v>6.9444444444444441E-3</v>
      </c>
      <c r="G1020" s="8" t="str">
        <f>TEXT(Hospital_Emergency_Room_Data[[#This Row],[Patient Admission Date]],"dddd")</f>
        <v>Saturday</v>
      </c>
      <c r="H1020" t="s">
        <v>41</v>
      </c>
      <c r="I1020">
        <v>40</v>
      </c>
      <c r="J1020" s="5" t="s">
        <v>9223</v>
      </c>
      <c r="K1020" t="s">
        <v>12</v>
      </c>
      <c r="L1020" t="s">
        <v>13</v>
      </c>
      <c r="M1020" t="s">
        <v>9209</v>
      </c>
      <c r="O1020">
        <v>25</v>
      </c>
      <c r="P1020" t="s">
        <v>9226</v>
      </c>
      <c r="Q1020">
        <v>27</v>
      </c>
      <c r="R1020">
        <v>0</v>
      </c>
      <c r="S1020" t="s">
        <v>9258</v>
      </c>
      <c r="T1020" t="s">
        <v>9264</v>
      </c>
      <c r="U1020" t="s">
        <v>9282</v>
      </c>
      <c r="V1020" t="str" cm="1">
        <f t="array" ref="V1020">_xlfn.IFS(Hospital_Emergency_Room_Data[[#This Row],[Day]]&lt;=10,"Start(1-10)",Hospital_Emergency_Room_Data[[#This Row],[Day]]&lt;=20,"Middle(11-20)",Hospital_Emergency_Room_Data[[#This Row],[Day]]&gt;20,"End(21-30)")</f>
        <v>End(21-30)</v>
      </c>
    </row>
    <row r="1021" spans="1:22">
      <c r="A1021">
        <v>490588278</v>
      </c>
      <c r="B1021" t="s">
        <v>1042</v>
      </c>
      <c r="C1021" s="1">
        <v>45531</v>
      </c>
      <c r="D1021" t="str">
        <f>TEXT(Hospital_Emergency_Room_Data[[#This Row],[Patient Admission Date]],"mmm")</f>
        <v>Aug</v>
      </c>
      <c r="E1021">
        <f>YEAR(Hospital_Emergency_Room_Data[[#This Row],[Patient Admission Date]])</f>
        <v>2024</v>
      </c>
      <c r="F1021" s="2">
        <v>0.38263888888888886</v>
      </c>
      <c r="G1021" s="8" t="str">
        <f>TEXT(Hospital_Emergency_Room_Data[[#This Row],[Patient Admission Date]],"dddd")</f>
        <v>Tuesday</v>
      </c>
      <c r="H1021" t="s">
        <v>41</v>
      </c>
      <c r="I1021">
        <v>54</v>
      </c>
      <c r="J1021" s="5" t="s">
        <v>9219</v>
      </c>
      <c r="K1021" t="s">
        <v>12</v>
      </c>
      <c r="L1021" t="s">
        <v>13</v>
      </c>
      <c r="M1021" t="s">
        <v>9209</v>
      </c>
      <c r="O1021">
        <v>47</v>
      </c>
      <c r="P1021" t="s">
        <v>9225</v>
      </c>
      <c r="Q1021">
        <v>27</v>
      </c>
      <c r="R1021">
        <v>9</v>
      </c>
      <c r="S1021" t="s">
        <v>9255</v>
      </c>
      <c r="T1021" t="s">
        <v>9264</v>
      </c>
      <c r="U1021" t="s">
        <v>9283</v>
      </c>
      <c r="V1021" t="str" cm="1">
        <f t="array" ref="V1021">_xlfn.IFS(Hospital_Emergency_Room_Data[[#This Row],[Day]]&lt;=10,"Start(1-10)",Hospital_Emergency_Room_Data[[#This Row],[Day]]&lt;=20,"Middle(11-20)",Hospital_Emergency_Room_Data[[#This Row],[Day]]&gt;20,"End(21-30)")</f>
        <v>End(21-30)</v>
      </c>
    </row>
    <row r="1022" spans="1:22">
      <c r="A1022">
        <v>852852515</v>
      </c>
      <c r="B1022" t="s">
        <v>1043</v>
      </c>
      <c r="C1022" s="1">
        <v>45414</v>
      </c>
      <c r="D1022" t="str">
        <f>TEXT(Hospital_Emergency_Room_Data[[#This Row],[Patient Admission Date]],"mmm")</f>
        <v>May</v>
      </c>
      <c r="E1022">
        <f>YEAR(Hospital_Emergency_Room_Data[[#This Row],[Patient Admission Date]])</f>
        <v>2024</v>
      </c>
      <c r="F1022" s="2">
        <v>0.26111111111111113</v>
      </c>
      <c r="G1022" s="8" t="str">
        <f>TEXT(Hospital_Emergency_Room_Data[[#This Row],[Patient Admission Date]],"dddd")</f>
        <v>Thursday</v>
      </c>
      <c r="H1022" t="s">
        <v>41</v>
      </c>
      <c r="I1022">
        <v>58</v>
      </c>
      <c r="J1022" s="5" t="s">
        <v>9219</v>
      </c>
      <c r="K1022" t="s">
        <v>12</v>
      </c>
      <c r="L1022" t="s">
        <v>13</v>
      </c>
      <c r="M1022" t="s">
        <v>9209</v>
      </c>
      <c r="O1022">
        <v>19</v>
      </c>
      <c r="P1022" t="s">
        <v>9226</v>
      </c>
      <c r="Q1022">
        <v>2</v>
      </c>
      <c r="R1022">
        <v>6</v>
      </c>
      <c r="S1022" t="s">
        <v>9255</v>
      </c>
      <c r="T1022" t="s">
        <v>9263</v>
      </c>
      <c r="U1022" t="s">
        <v>9282</v>
      </c>
      <c r="V1022" t="str" cm="1">
        <f t="array" ref="V1022">_xlfn.IFS(Hospital_Emergency_Room_Data[[#This Row],[Day]]&lt;=10,"Start(1-10)",Hospital_Emergency_Room_Data[[#This Row],[Day]]&lt;=20,"Middle(11-20)",Hospital_Emergency_Room_Data[[#This Row],[Day]]&gt;20,"End(21-30)")</f>
        <v>Start(1-10)</v>
      </c>
    </row>
    <row r="1023" spans="1:22">
      <c r="A1023">
        <v>301601162</v>
      </c>
      <c r="B1023" t="s">
        <v>1044</v>
      </c>
      <c r="C1023" s="1">
        <v>45046</v>
      </c>
      <c r="D1023" t="str">
        <f>TEXT(Hospital_Emergency_Room_Data[[#This Row],[Patient Admission Date]],"mmm")</f>
        <v>Apr</v>
      </c>
      <c r="E1023">
        <f>YEAR(Hospital_Emergency_Room_Data[[#This Row],[Patient Admission Date]])</f>
        <v>2023</v>
      </c>
      <c r="F1023" s="2">
        <v>0.6479166666666667</v>
      </c>
      <c r="G1023" s="8" t="str">
        <f>TEXT(Hospital_Emergency_Room_Data[[#This Row],[Patient Admission Date]],"dddd")</f>
        <v>Sunday</v>
      </c>
      <c r="H1023" t="s">
        <v>41</v>
      </c>
      <c r="I1023">
        <v>14</v>
      </c>
      <c r="J1023" s="5" t="s">
        <v>9221</v>
      </c>
      <c r="K1023" t="s">
        <v>12</v>
      </c>
      <c r="L1023" t="s">
        <v>13</v>
      </c>
      <c r="M1023" t="s">
        <v>9209</v>
      </c>
      <c r="O1023">
        <v>27</v>
      </c>
      <c r="P1023" t="s">
        <v>9226</v>
      </c>
      <c r="Q1023">
        <v>30</v>
      </c>
      <c r="R1023">
        <v>15</v>
      </c>
      <c r="S1023" t="s">
        <v>9257</v>
      </c>
      <c r="T1023" t="s">
        <v>9264</v>
      </c>
      <c r="U1023" t="s">
        <v>9282</v>
      </c>
      <c r="V1023" t="str" cm="1">
        <f t="array" ref="V1023">_xlfn.IFS(Hospital_Emergency_Room_Data[[#This Row],[Day]]&lt;=10,"Start(1-10)",Hospital_Emergency_Room_Data[[#This Row],[Day]]&lt;=20,"Middle(11-20)",Hospital_Emergency_Room_Data[[#This Row],[Day]]&gt;20,"End(21-30)")</f>
        <v>End(21-30)</v>
      </c>
    </row>
    <row r="1024" spans="1:22">
      <c r="A1024">
        <v>329168015</v>
      </c>
      <c r="B1024" t="s">
        <v>1045</v>
      </c>
      <c r="C1024" s="1">
        <v>45244</v>
      </c>
      <c r="D1024" t="str">
        <f>TEXT(Hospital_Emergency_Room_Data[[#This Row],[Patient Admission Date]],"mmm")</f>
        <v>Nov</v>
      </c>
      <c r="E1024">
        <f>YEAR(Hospital_Emergency_Room_Data[[#This Row],[Patient Admission Date]])</f>
        <v>2023</v>
      </c>
      <c r="F1024" s="2">
        <v>0</v>
      </c>
      <c r="G1024" s="8" t="str">
        <f>TEXT(Hospital_Emergency_Room_Data[[#This Row],[Patient Admission Date]],"dddd")</f>
        <v>Tuesday</v>
      </c>
      <c r="H1024" t="s">
        <v>41</v>
      </c>
      <c r="I1024">
        <v>74</v>
      </c>
      <c r="J1024" s="5" t="s">
        <v>9222</v>
      </c>
      <c r="K1024" t="s">
        <v>12</v>
      </c>
      <c r="L1024" t="s">
        <v>13</v>
      </c>
      <c r="M1024" t="s">
        <v>9209</v>
      </c>
      <c r="O1024">
        <v>33</v>
      </c>
      <c r="P1024" t="s">
        <v>9225</v>
      </c>
      <c r="Q1024">
        <v>14</v>
      </c>
      <c r="R1024">
        <v>0</v>
      </c>
      <c r="S1024" t="s">
        <v>9258</v>
      </c>
      <c r="T1024" t="s">
        <v>9265</v>
      </c>
      <c r="U1024" t="s">
        <v>9300</v>
      </c>
      <c r="V1024" t="str" cm="1">
        <f t="array" ref="V1024">_xlfn.IFS(Hospital_Emergency_Room_Data[[#This Row],[Day]]&lt;=10,"Start(1-10)",Hospital_Emergency_Room_Data[[#This Row],[Day]]&lt;=20,"Middle(11-20)",Hospital_Emergency_Room_Data[[#This Row],[Day]]&gt;20,"End(21-30)")</f>
        <v>Middle(11-20)</v>
      </c>
    </row>
    <row r="1025" spans="1:22">
      <c r="A1025">
        <v>469538098</v>
      </c>
      <c r="B1025" t="s">
        <v>1046</v>
      </c>
      <c r="C1025" s="1">
        <v>45256</v>
      </c>
      <c r="D1025" t="str">
        <f>TEXT(Hospital_Emergency_Room_Data[[#This Row],[Patient Admission Date]],"mmm")</f>
        <v>Nov</v>
      </c>
      <c r="E1025">
        <f>YEAR(Hospital_Emergency_Room_Data[[#This Row],[Patient Admission Date]])</f>
        <v>2023</v>
      </c>
      <c r="F1025" s="2">
        <v>0.6958333333333333</v>
      </c>
      <c r="G1025" s="8" t="str">
        <f>TEXT(Hospital_Emergency_Room_Data[[#This Row],[Patient Admission Date]],"dddd")</f>
        <v>Sunday</v>
      </c>
      <c r="H1025" t="s">
        <v>41</v>
      </c>
      <c r="I1025">
        <v>70</v>
      </c>
      <c r="J1025" s="5" t="s">
        <v>9222</v>
      </c>
      <c r="K1025" t="s">
        <v>12</v>
      </c>
      <c r="L1025" t="s">
        <v>13</v>
      </c>
      <c r="M1025" t="s">
        <v>9209</v>
      </c>
      <c r="O1025">
        <v>60</v>
      </c>
      <c r="P1025" t="s">
        <v>9225</v>
      </c>
      <c r="Q1025">
        <v>26</v>
      </c>
      <c r="R1025">
        <v>16</v>
      </c>
      <c r="S1025" t="s">
        <v>9257</v>
      </c>
      <c r="T1025" t="s">
        <v>9264</v>
      </c>
      <c r="U1025" t="s">
        <v>9283</v>
      </c>
      <c r="V1025" t="str" cm="1">
        <f t="array" ref="V1025">_xlfn.IFS(Hospital_Emergency_Room_Data[[#This Row],[Day]]&lt;=10,"Start(1-10)",Hospital_Emergency_Room_Data[[#This Row],[Day]]&lt;=20,"Middle(11-20)",Hospital_Emergency_Room_Data[[#This Row],[Day]]&gt;20,"End(21-30)")</f>
        <v>End(21-30)</v>
      </c>
    </row>
    <row r="1026" spans="1:22">
      <c r="A1026">
        <v>771624236</v>
      </c>
      <c r="B1026" t="s">
        <v>1047</v>
      </c>
      <c r="C1026" s="1">
        <v>45518</v>
      </c>
      <c r="D1026" t="str">
        <f>TEXT(Hospital_Emergency_Room_Data[[#This Row],[Patient Admission Date]],"mmm")</f>
        <v>Aug</v>
      </c>
      <c r="E1026">
        <f>YEAR(Hospital_Emergency_Room_Data[[#This Row],[Patient Admission Date]])</f>
        <v>2024</v>
      </c>
      <c r="F1026" s="2">
        <v>0.83194444444444449</v>
      </c>
      <c r="G1026" s="8" t="str">
        <f>TEXT(Hospital_Emergency_Room_Data[[#This Row],[Patient Admission Date]],"dddd")</f>
        <v>Wednesday</v>
      </c>
      <c r="H1026" t="s">
        <v>41</v>
      </c>
      <c r="I1026">
        <v>1</v>
      </c>
      <c r="J1026" s="5" t="s">
        <v>9218</v>
      </c>
      <c r="K1026" t="s">
        <v>12</v>
      </c>
      <c r="L1026" t="s">
        <v>13</v>
      </c>
      <c r="M1026" t="s">
        <v>9209</v>
      </c>
      <c r="O1026">
        <v>35</v>
      </c>
      <c r="P1026" t="s">
        <v>9225</v>
      </c>
      <c r="Q1026">
        <v>14</v>
      </c>
      <c r="R1026">
        <v>19</v>
      </c>
      <c r="S1026" t="s">
        <v>9256</v>
      </c>
      <c r="T1026" t="s">
        <v>9265</v>
      </c>
      <c r="U1026" t="s">
        <v>9300</v>
      </c>
      <c r="V1026" t="str" cm="1">
        <f t="array" ref="V1026">_xlfn.IFS(Hospital_Emergency_Room_Data[[#This Row],[Day]]&lt;=10,"Start(1-10)",Hospital_Emergency_Room_Data[[#This Row],[Day]]&lt;=20,"Middle(11-20)",Hospital_Emergency_Room_Data[[#This Row],[Day]]&gt;20,"End(21-30)")</f>
        <v>Middle(11-20)</v>
      </c>
    </row>
    <row r="1027" spans="1:22">
      <c r="A1027">
        <v>176693010</v>
      </c>
      <c r="B1027" t="s">
        <v>1048</v>
      </c>
      <c r="C1027" s="1">
        <v>45428</v>
      </c>
      <c r="D1027" t="str">
        <f>TEXT(Hospital_Emergency_Room_Data[[#This Row],[Patient Admission Date]],"mmm")</f>
        <v>May</v>
      </c>
      <c r="E1027">
        <f>YEAR(Hospital_Emergency_Room_Data[[#This Row],[Patient Admission Date]])</f>
        <v>2024</v>
      </c>
      <c r="F1027" s="2">
        <v>0.92291666666666672</v>
      </c>
      <c r="G1027" s="8" t="str">
        <f>TEXT(Hospital_Emergency_Room_Data[[#This Row],[Patient Admission Date]],"dddd")</f>
        <v>Thursday</v>
      </c>
      <c r="H1027" t="s">
        <v>41</v>
      </c>
      <c r="I1027">
        <v>32</v>
      </c>
      <c r="J1027" s="5" t="s">
        <v>9223</v>
      </c>
      <c r="K1027" t="s">
        <v>12</v>
      </c>
      <c r="L1027" t="s">
        <v>13</v>
      </c>
      <c r="M1027" t="s">
        <v>9209</v>
      </c>
      <c r="O1027">
        <v>42</v>
      </c>
      <c r="P1027" t="s">
        <v>9225</v>
      </c>
      <c r="Q1027">
        <v>16</v>
      </c>
      <c r="R1027">
        <v>22</v>
      </c>
      <c r="S1027" t="s">
        <v>9256</v>
      </c>
      <c r="T1027" t="s">
        <v>9262</v>
      </c>
      <c r="U1027" t="s">
        <v>9300</v>
      </c>
      <c r="V1027" t="str" cm="1">
        <f t="array" ref="V1027">_xlfn.IFS(Hospital_Emergency_Room_Data[[#This Row],[Day]]&lt;=10,"Start(1-10)",Hospital_Emergency_Room_Data[[#This Row],[Day]]&lt;=20,"Middle(11-20)",Hospital_Emergency_Room_Data[[#This Row],[Day]]&gt;20,"End(21-30)")</f>
        <v>Middle(11-20)</v>
      </c>
    </row>
    <row r="1028" spans="1:22">
      <c r="A1028">
        <v>256036469</v>
      </c>
      <c r="B1028" t="s">
        <v>1049</v>
      </c>
      <c r="C1028" s="1">
        <v>45365</v>
      </c>
      <c r="D1028" t="str">
        <f>TEXT(Hospital_Emergency_Room_Data[[#This Row],[Patient Admission Date]],"mmm")</f>
        <v>Mar</v>
      </c>
      <c r="E1028">
        <f>YEAR(Hospital_Emergency_Room_Data[[#This Row],[Patient Admission Date]])</f>
        <v>2024</v>
      </c>
      <c r="F1028" s="2">
        <v>0.84444444444444444</v>
      </c>
      <c r="G1028" s="8" t="str">
        <f>TEXT(Hospital_Emergency_Room_Data[[#This Row],[Patient Admission Date]],"dddd")</f>
        <v>Thursday</v>
      </c>
      <c r="H1028" t="s">
        <v>41</v>
      </c>
      <c r="I1028">
        <v>30</v>
      </c>
      <c r="J1028" s="5" t="s">
        <v>9223</v>
      </c>
      <c r="K1028" t="s">
        <v>12</v>
      </c>
      <c r="L1028" t="s">
        <v>13</v>
      </c>
      <c r="M1028" t="s">
        <v>9209</v>
      </c>
      <c r="O1028">
        <v>11</v>
      </c>
      <c r="P1028" t="s">
        <v>9226</v>
      </c>
      <c r="Q1028">
        <v>14</v>
      </c>
      <c r="R1028">
        <v>20</v>
      </c>
      <c r="S1028" t="s">
        <v>9256</v>
      </c>
      <c r="T1028" t="s">
        <v>9265</v>
      </c>
      <c r="U1028" t="s">
        <v>9282</v>
      </c>
      <c r="V1028" t="str" cm="1">
        <f t="array" ref="V1028">_xlfn.IFS(Hospital_Emergency_Room_Data[[#This Row],[Day]]&lt;=10,"Start(1-10)",Hospital_Emergency_Room_Data[[#This Row],[Day]]&lt;=20,"Middle(11-20)",Hospital_Emergency_Room_Data[[#This Row],[Day]]&gt;20,"End(21-30)")</f>
        <v>Middle(11-20)</v>
      </c>
    </row>
    <row r="1029" spans="1:22">
      <c r="A1029">
        <v>608771218</v>
      </c>
      <c r="B1029" t="s">
        <v>1050</v>
      </c>
      <c r="C1029" s="1">
        <v>45459</v>
      </c>
      <c r="D1029" t="str">
        <f>TEXT(Hospital_Emergency_Room_Data[[#This Row],[Patient Admission Date]],"mmm")</f>
        <v>Jun</v>
      </c>
      <c r="E1029">
        <f>YEAR(Hospital_Emergency_Room_Data[[#This Row],[Patient Admission Date]])</f>
        <v>2024</v>
      </c>
      <c r="F1029" s="2">
        <v>0.22430555555555556</v>
      </c>
      <c r="G1029" s="8" t="str">
        <f>TEXT(Hospital_Emergency_Room_Data[[#This Row],[Patient Admission Date]],"dddd")</f>
        <v>Sunday</v>
      </c>
      <c r="H1029" t="s">
        <v>41</v>
      </c>
      <c r="I1029">
        <v>60</v>
      </c>
      <c r="J1029" s="5" t="s">
        <v>9217</v>
      </c>
      <c r="K1029" t="s">
        <v>12</v>
      </c>
      <c r="L1029" t="s">
        <v>13</v>
      </c>
      <c r="M1029" t="s">
        <v>9209</v>
      </c>
      <c r="O1029">
        <v>12</v>
      </c>
      <c r="P1029" t="s">
        <v>9226</v>
      </c>
      <c r="Q1029">
        <v>16</v>
      </c>
      <c r="R1029">
        <v>5</v>
      </c>
      <c r="S1029" t="s">
        <v>9258</v>
      </c>
      <c r="T1029" t="s">
        <v>9262</v>
      </c>
      <c r="U1029" t="s">
        <v>9282</v>
      </c>
      <c r="V1029" t="str" cm="1">
        <f t="array" ref="V1029">_xlfn.IFS(Hospital_Emergency_Room_Data[[#This Row],[Day]]&lt;=10,"Start(1-10)",Hospital_Emergency_Room_Data[[#This Row],[Day]]&lt;=20,"Middle(11-20)",Hospital_Emergency_Room_Data[[#This Row],[Day]]&gt;20,"End(21-30)")</f>
        <v>Middle(11-20)</v>
      </c>
    </row>
    <row r="1030" spans="1:22">
      <c r="A1030">
        <v>826432977</v>
      </c>
      <c r="B1030" t="s">
        <v>1051</v>
      </c>
      <c r="C1030" s="1">
        <v>45159</v>
      </c>
      <c r="D1030" t="str">
        <f>TEXT(Hospital_Emergency_Room_Data[[#This Row],[Patient Admission Date]],"mmm")</f>
        <v>Aug</v>
      </c>
      <c r="E1030">
        <f>YEAR(Hospital_Emergency_Room_Data[[#This Row],[Patient Admission Date]])</f>
        <v>2023</v>
      </c>
      <c r="F1030" s="2">
        <v>0.6791666666666667</v>
      </c>
      <c r="G1030" s="8" t="str">
        <f>TEXT(Hospital_Emergency_Room_Data[[#This Row],[Patient Admission Date]],"dddd")</f>
        <v>Monday</v>
      </c>
      <c r="H1030" t="s">
        <v>41</v>
      </c>
      <c r="I1030">
        <v>48</v>
      </c>
      <c r="J1030" s="5" t="s">
        <v>9219</v>
      </c>
      <c r="K1030" t="s">
        <v>12</v>
      </c>
      <c r="L1030" t="s">
        <v>13</v>
      </c>
      <c r="M1030" t="s">
        <v>9209</v>
      </c>
      <c r="O1030">
        <v>14</v>
      </c>
      <c r="P1030" t="s">
        <v>9226</v>
      </c>
      <c r="Q1030">
        <v>21</v>
      </c>
      <c r="R1030">
        <v>16</v>
      </c>
      <c r="S1030" t="s">
        <v>9257</v>
      </c>
      <c r="T1030" t="s">
        <v>9262</v>
      </c>
      <c r="U1030" t="s">
        <v>9282</v>
      </c>
      <c r="V1030" t="str" cm="1">
        <f t="array" ref="V1030">_xlfn.IFS(Hospital_Emergency_Room_Data[[#This Row],[Day]]&lt;=10,"Start(1-10)",Hospital_Emergency_Room_Data[[#This Row],[Day]]&lt;=20,"Middle(11-20)",Hospital_Emergency_Room_Data[[#This Row],[Day]]&gt;20,"End(21-30)")</f>
        <v>End(21-30)</v>
      </c>
    </row>
    <row r="1031" spans="1:22">
      <c r="A1031">
        <v>647036974</v>
      </c>
      <c r="B1031" t="s">
        <v>1052</v>
      </c>
      <c r="C1031" s="1">
        <v>45421</v>
      </c>
      <c r="D1031" t="str">
        <f>TEXT(Hospital_Emergency_Room_Data[[#This Row],[Patient Admission Date]],"mmm")</f>
        <v>May</v>
      </c>
      <c r="E1031">
        <f>YEAR(Hospital_Emergency_Room_Data[[#This Row],[Patient Admission Date]])</f>
        <v>2024</v>
      </c>
      <c r="F1031" s="2">
        <v>3.3333333333333333E-2</v>
      </c>
      <c r="G1031" s="8" t="str">
        <f>TEXT(Hospital_Emergency_Room_Data[[#This Row],[Patient Admission Date]],"dddd")</f>
        <v>Thursday</v>
      </c>
      <c r="H1031" t="s">
        <v>41</v>
      </c>
      <c r="I1031">
        <v>8</v>
      </c>
      <c r="J1031" s="5" t="s">
        <v>9221</v>
      </c>
      <c r="K1031" t="s">
        <v>12</v>
      </c>
      <c r="L1031" t="s">
        <v>13</v>
      </c>
      <c r="M1031" t="s">
        <v>9209</v>
      </c>
      <c r="O1031">
        <v>33</v>
      </c>
      <c r="P1031" t="s">
        <v>9225</v>
      </c>
      <c r="Q1031">
        <v>9</v>
      </c>
      <c r="R1031">
        <v>0</v>
      </c>
      <c r="S1031" t="s">
        <v>9258</v>
      </c>
      <c r="T1031" t="s">
        <v>9265</v>
      </c>
      <c r="U1031" t="s">
        <v>9300</v>
      </c>
      <c r="V1031" t="str" cm="1">
        <f t="array" ref="V1031">_xlfn.IFS(Hospital_Emergency_Room_Data[[#This Row],[Day]]&lt;=10,"Start(1-10)",Hospital_Emergency_Room_Data[[#This Row],[Day]]&lt;=20,"Middle(11-20)",Hospital_Emergency_Room_Data[[#This Row],[Day]]&gt;20,"End(21-30)")</f>
        <v>Start(1-10)</v>
      </c>
    </row>
    <row r="1032" spans="1:22">
      <c r="A1032">
        <v>672663624</v>
      </c>
      <c r="B1032" t="s">
        <v>1053</v>
      </c>
      <c r="C1032" s="1">
        <v>45307</v>
      </c>
      <c r="D1032" t="str">
        <f>TEXT(Hospital_Emergency_Room_Data[[#This Row],[Patient Admission Date]],"mmm")</f>
        <v>Jan</v>
      </c>
      <c r="E1032">
        <f>YEAR(Hospital_Emergency_Room_Data[[#This Row],[Patient Admission Date]])</f>
        <v>2024</v>
      </c>
      <c r="F1032" s="2">
        <v>0.24652777777777779</v>
      </c>
      <c r="G1032" s="8" t="str">
        <f>TEXT(Hospital_Emergency_Room_Data[[#This Row],[Patient Admission Date]],"dddd")</f>
        <v>Tuesday</v>
      </c>
      <c r="H1032" t="s">
        <v>41</v>
      </c>
      <c r="I1032">
        <v>1</v>
      </c>
      <c r="J1032" s="5" t="s">
        <v>9218</v>
      </c>
      <c r="K1032" t="s">
        <v>12</v>
      </c>
      <c r="L1032" t="s">
        <v>13</v>
      </c>
      <c r="M1032" t="s">
        <v>9209</v>
      </c>
      <c r="O1032">
        <v>47</v>
      </c>
      <c r="P1032" t="s">
        <v>9225</v>
      </c>
      <c r="Q1032">
        <v>16</v>
      </c>
      <c r="R1032">
        <v>5</v>
      </c>
      <c r="S1032" t="s">
        <v>9258</v>
      </c>
      <c r="T1032" t="s">
        <v>9262</v>
      </c>
      <c r="U1032" t="s">
        <v>9283</v>
      </c>
      <c r="V1032" t="str" cm="1">
        <f t="array" ref="V1032">_xlfn.IFS(Hospital_Emergency_Room_Data[[#This Row],[Day]]&lt;=10,"Start(1-10)",Hospital_Emergency_Room_Data[[#This Row],[Day]]&lt;=20,"Middle(11-20)",Hospital_Emergency_Room_Data[[#This Row],[Day]]&gt;20,"End(21-30)")</f>
        <v>Middle(11-20)</v>
      </c>
    </row>
    <row r="1033" spans="1:22">
      <c r="A1033">
        <v>385557187</v>
      </c>
      <c r="B1033" t="s">
        <v>1054</v>
      </c>
      <c r="C1033" s="1">
        <v>45278</v>
      </c>
      <c r="D1033" t="str">
        <f>TEXT(Hospital_Emergency_Room_Data[[#This Row],[Patient Admission Date]],"mmm")</f>
        <v>Dec</v>
      </c>
      <c r="E1033">
        <f>YEAR(Hospital_Emergency_Room_Data[[#This Row],[Patient Admission Date]])</f>
        <v>2023</v>
      </c>
      <c r="F1033" s="2">
        <v>0.49236111111111114</v>
      </c>
      <c r="G1033" s="8" t="str">
        <f>TEXT(Hospital_Emergency_Room_Data[[#This Row],[Patient Admission Date]],"dddd")</f>
        <v>Monday</v>
      </c>
      <c r="H1033" t="s">
        <v>41</v>
      </c>
      <c r="I1033">
        <v>62</v>
      </c>
      <c r="J1033" s="5" t="s">
        <v>9217</v>
      </c>
      <c r="K1033" t="s">
        <v>12</v>
      </c>
      <c r="L1033" t="s">
        <v>13</v>
      </c>
      <c r="M1033" t="s">
        <v>9209</v>
      </c>
      <c r="O1033">
        <v>12</v>
      </c>
      <c r="P1033" t="s">
        <v>9226</v>
      </c>
      <c r="Q1033">
        <v>18</v>
      </c>
      <c r="R1033">
        <v>11</v>
      </c>
      <c r="S1033" t="s">
        <v>9255</v>
      </c>
      <c r="T1033" t="s">
        <v>9262</v>
      </c>
      <c r="U1033" t="s">
        <v>9282</v>
      </c>
      <c r="V1033" t="str" cm="1">
        <f t="array" ref="V1033">_xlfn.IFS(Hospital_Emergency_Room_Data[[#This Row],[Day]]&lt;=10,"Start(1-10)",Hospital_Emergency_Room_Data[[#This Row],[Day]]&lt;=20,"Middle(11-20)",Hospital_Emergency_Room_Data[[#This Row],[Day]]&gt;20,"End(21-30)")</f>
        <v>Middle(11-20)</v>
      </c>
    </row>
    <row r="1034" spans="1:22">
      <c r="A1034">
        <v>821228596</v>
      </c>
      <c r="B1034" t="s">
        <v>1055</v>
      </c>
      <c r="C1034" s="1">
        <v>45036</v>
      </c>
      <c r="D1034" t="str">
        <f>TEXT(Hospital_Emergency_Room_Data[[#This Row],[Patient Admission Date]],"mmm")</f>
        <v>Apr</v>
      </c>
      <c r="E1034">
        <f>YEAR(Hospital_Emergency_Room_Data[[#This Row],[Patient Admission Date]])</f>
        <v>2023</v>
      </c>
      <c r="F1034" s="2">
        <v>0.76944444444444449</v>
      </c>
      <c r="G1034" s="8" t="str">
        <f>TEXT(Hospital_Emergency_Room_Data[[#This Row],[Patient Admission Date]],"dddd")</f>
        <v>Thursday</v>
      </c>
      <c r="H1034" t="s">
        <v>41</v>
      </c>
      <c r="I1034">
        <v>23</v>
      </c>
      <c r="J1034" s="5" t="s">
        <v>9220</v>
      </c>
      <c r="K1034" t="s">
        <v>12</v>
      </c>
      <c r="L1034" t="s">
        <v>13</v>
      </c>
      <c r="M1034" t="s">
        <v>9209</v>
      </c>
      <c r="O1034">
        <v>19</v>
      </c>
      <c r="P1034" t="s">
        <v>9226</v>
      </c>
      <c r="Q1034">
        <v>20</v>
      </c>
      <c r="R1034">
        <v>18</v>
      </c>
      <c r="S1034" t="s">
        <v>9256</v>
      </c>
      <c r="T1034" t="s">
        <v>9262</v>
      </c>
      <c r="U1034" t="s">
        <v>9282</v>
      </c>
      <c r="V1034" t="str" cm="1">
        <f t="array" ref="V1034">_xlfn.IFS(Hospital_Emergency_Room_Data[[#This Row],[Day]]&lt;=10,"Start(1-10)",Hospital_Emergency_Room_Data[[#This Row],[Day]]&lt;=20,"Middle(11-20)",Hospital_Emergency_Room_Data[[#This Row],[Day]]&gt;20,"End(21-30)")</f>
        <v>Middle(11-20)</v>
      </c>
    </row>
    <row r="1035" spans="1:22">
      <c r="A1035">
        <v>312878639</v>
      </c>
      <c r="B1035" t="s">
        <v>1056</v>
      </c>
      <c r="C1035" s="1">
        <v>45033</v>
      </c>
      <c r="D1035" t="str">
        <f>TEXT(Hospital_Emergency_Room_Data[[#This Row],[Patient Admission Date]],"mmm")</f>
        <v>Apr</v>
      </c>
      <c r="E1035">
        <f>YEAR(Hospital_Emergency_Room_Data[[#This Row],[Patient Admission Date]])</f>
        <v>2023</v>
      </c>
      <c r="F1035" s="2">
        <v>0.73263888888888884</v>
      </c>
      <c r="G1035" s="8" t="str">
        <f>TEXT(Hospital_Emergency_Room_Data[[#This Row],[Patient Admission Date]],"dddd")</f>
        <v>Monday</v>
      </c>
      <c r="H1035" t="s">
        <v>41</v>
      </c>
      <c r="I1035">
        <v>16</v>
      </c>
      <c r="J1035" s="5" t="s">
        <v>9220</v>
      </c>
      <c r="K1035" t="s">
        <v>12</v>
      </c>
      <c r="L1035" t="s">
        <v>13</v>
      </c>
      <c r="M1035" t="s">
        <v>9209</v>
      </c>
      <c r="O1035">
        <v>25</v>
      </c>
      <c r="P1035" t="s">
        <v>9226</v>
      </c>
      <c r="Q1035">
        <v>17</v>
      </c>
      <c r="R1035">
        <v>17</v>
      </c>
      <c r="S1035" t="s">
        <v>9257</v>
      </c>
      <c r="T1035" t="s">
        <v>9262</v>
      </c>
      <c r="U1035" t="s">
        <v>9282</v>
      </c>
      <c r="V1035" t="str" cm="1">
        <f t="array" ref="V1035">_xlfn.IFS(Hospital_Emergency_Room_Data[[#This Row],[Day]]&lt;=10,"Start(1-10)",Hospital_Emergency_Room_Data[[#This Row],[Day]]&lt;=20,"Middle(11-20)",Hospital_Emergency_Room_Data[[#This Row],[Day]]&gt;20,"End(21-30)")</f>
        <v>Middle(11-20)</v>
      </c>
    </row>
    <row r="1036" spans="1:22">
      <c r="A1036">
        <v>515488143</v>
      </c>
      <c r="B1036" t="s">
        <v>1057</v>
      </c>
      <c r="C1036" s="1">
        <v>45322</v>
      </c>
      <c r="D1036" t="str">
        <f>TEXT(Hospital_Emergency_Room_Data[[#This Row],[Patient Admission Date]],"mmm")</f>
        <v>Jan</v>
      </c>
      <c r="E1036">
        <f>YEAR(Hospital_Emergency_Room_Data[[#This Row],[Patient Admission Date]])</f>
        <v>2024</v>
      </c>
      <c r="F1036" s="2">
        <v>0.52916666666666667</v>
      </c>
      <c r="G1036" s="8" t="str">
        <f>TEXT(Hospital_Emergency_Room_Data[[#This Row],[Patient Admission Date]],"dddd")</f>
        <v>Wednesday</v>
      </c>
      <c r="H1036" t="s">
        <v>41</v>
      </c>
      <c r="I1036">
        <v>67</v>
      </c>
      <c r="J1036" s="5" t="s">
        <v>9217</v>
      </c>
      <c r="K1036" t="s">
        <v>12</v>
      </c>
      <c r="L1036" t="s">
        <v>13</v>
      </c>
      <c r="M1036" t="s">
        <v>9209</v>
      </c>
      <c r="O1036">
        <v>41</v>
      </c>
      <c r="P1036" t="s">
        <v>9225</v>
      </c>
      <c r="Q1036">
        <v>31</v>
      </c>
      <c r="R1036">
        <v>12</v>
      </c>
      <c r="S1036" t="s">
        <v>9257</v>
      </c>
      <c r="T1036" t="s">
        <v>9264</v>
      </c>
      <c r="U1036" t="s">
        <v>9300</v>
      </c>
      <c r="V1036" t="str" cm="1">
        <f t="array" ref="V1036">_xlfn.IFS(Hospital_Emergency_Room_Data[[#This Row],[Day]]&lt;=10,"Start(1-10)",Hospital_Emergency_Room_Data[[#This Row],[Day]]&lt;=20,"Middle(11-20)",Hospital_Emergency_Room_Data[[#This Row],[Day]]&gt;20,"End(21-30)")</f>
        <v>End(21-30)</v>
      </c>
    </row>
    <row r="1037" spans="1:22">
      <c r="A1037">
        <v>408261392</v>
      </c>
      <c r="B1037" t="s">
        <v>1058</v>
      </c>
      <c r="C1037" s="1">
        <v>45472</v>
      </c>
      <c r="D1037" t="str">
        <f>TEXT(Hospital_Emergency_Room_Data[[#This Row],[Patient Admission Date]],"mmm")</f>
        <v>Jun</v>
      </c>
      <c r="E1037">
        <f>YEAR(Hospital_Emergency_Room_Data[[#This Row],[Patient Admission Date]])</f>
        <v>2024</v>
      </c>
      <c r="F1037" s="2">
        <v>0.60069444444444442</v>
      </c>
      <c r="G1037" s="8" t="str">
        <f>TEXT(Hospital_Emergency_Room_Data[[#This Row],[Patient Admission Date]],"dddd")</f>
        <v>Saturday</v>
      </c>
      <c r="H1037" t="s">
        <v>41</v>
      </c>
      <c r="I1037">
        <v>13</v>
      </c>
      <c r="J1037" s="5" t="s">
        <v>9221</v>
      </c>
      <c r="K1037" t="s">
        <v>12</v>
      </c>
      <c r="L1037" t="s">
        <v>13</v>
      </c>
      <c r="M1037" t="s">
        <v>9209</v>
      </c>
      <c r="O1037">
        <v>33</v>
      </c>
      <c r="P1037" t="s">
        <v>9225</v>
      </c>
      <c r="Q1037">
        <v>29</v>
      </c>
      <c r="R1037">
        <v>14</v>
      </c>
      <c r="S1037" t="s">
        <v>9257</v>
      </c>
      <c r="T1037" t="s">
        <v>9264</v>
      </c>
      <c r="U1037" t="s">
        <v>9300</v>
      </c>
      <c r="V1037" t="str" cm="1">
        <f t="array" ref="V1037">_xlfn.IFS(Hospital_Emergency_Room_Data[[#This Row],[Day]]&lt;=10,"Start(1-10)",Hospital_Emergency_Room_Data[[#This Row],[Day]]&lt;=20,"Middle(11-20)",Hospital_Emergency_Room_Data[[#This Row],[Day]]&gt;20,"End(21-30)")</f>
        <v>End(21-30)</v>
      </c>
    </row>
    <row r="1038" spans="1:22">
      <c r="A1038">
        <v>150417960</v>
      </c>
      <c r="B1038" t="s">
        <v>1059</v>
      </c>
      <c r="C1038" s="1">
        <v>45469</v>
      </c>
      <c r="D1038" t="str">
        <f>TEXT(Hospital_Emergency_Room_Data[[#This Row],[Patient Admission Date]],"mmm")</f>
        <v>Jun</v>
      </c>
      <c r="E1038">
        <f>YEAR(Hospital_Emergency_Room_Data[[#This Row],[Patient Admission Date]])</f>
        <v>2024</v>
      </c>
      <c r="F1038" s="2">
        <v>0.37847222222222221</v>
      </c>
      <c r="G1038" s="8" t="str">
        <f>TEXT(Hospital_Emergency_Room_Data[[#This Row],[Patient Admission Date]],"dddd")</f>
        <v>Wednesday</v>
      </c>
      <c r="H1038" t="s">
        <v>41</v>
      </c>
      <c r="I1038">
        <v>27</v>
      </c>
      <c r="J1038" s="5" t="s">
        <v>9220</v>
      </c>
      <c r="K1038" t="s">
        <v>12</v>
      </c>
      <c r="L1038" t="s">
        <v>13</v>
      </c>
      <c r="M1038" t="s">
        <v>9209</v>
      </c>
      <c r="O1038">
        <v>43</v>
      </c>
      <c r="P1038" t="s">
        <v>9225</v>
      </c>
      <c r="Q1038">
        <v>26</v>
      </c>
      <c r="R1038">
        <v>9</v>
      </c>
      <c r="S1038" t="s">
        <v>9255</v>
      </c>
      <c r="T1038" t="s">
        <v>9264</v>
      </c>
      <c r="U1038" t="s">
        <v>9300</v>
      </c>
      <c r="V1038" t="str" cm="1">
        <f t="array" ref="V1038">_xlfn.IFS(Hospital_Emergency_Room_Data[[#This Row],[Day]]&lt;=10,"Start(1-10)",Hospital_Emergency_Room_Data[[#This Row],[Day]]&lt;=20,"Middle(11-20)",Hospital_Emergency_Room_Data[[#This Row],[Day]]&gt;20,"End(21-30)")</f>
        <v>End(21-30)</v>
      </c>
    </row>
    <row r="1039" spans="1:22">
      <c r="A1039">
        <v>476535824</v>
      </c>
      <c r="B1039" t="s">
        <v>1060</v>
      </c>
      <c r="C1039" s="1">
        <v>45330</v>
      </c>
      <c r="D1039" t="str">
        <f>TEXT(Hospital_Emergency_Room_Data[[#This Row],[Patient Admission Date]],"mmm")</f>
        <v>Feb</v>
      </c>
      <c r="E1039">
        <f>YEAR(Hospital_Emergency_Room_Data[[#This Row],[Patient Admission Date]])</f>
        <v>2024</v>
      </c>
      <c r="F1039" s="2">
        <v>4.583333333333333E-2</v>
      </c>
      <c r="G1039" s="8" t="str">
        <f>TEXT(Hospital_Emergency_Room_Data[[#This Row],[Patient Admission Date]],"dddd")</f>
        <v>Thursday</v>
      </c>
      <c r="H1039" t="s">
        <v>41</v>
      </c>
      <c r="I1039">
        <v>45</v>
      </c>
      <c r="J1039" s="5" t="s">
        <v>9219</v>
      </c>
      <c r="K1039" t="s">
        <v>12</v>
      </c>
      <c r="L1039" t="s">
        <v>13</v>
      </c>
      <c r="M1039" t="s">
        <v>9209</v>
      </c>
      <c r="O1039">
        <v>18</v>
      </c>
      <c r="P1039" t="s">
        <v>9226</v>
      </c>
      <c r="Q1039">
        <v>8</v>
      </c>
      <c r="R1039">
        <v>1</v>
      </c>
      <c r="S1039" t="s">
        <v>9258</v>
      </c>
      <c r="T1039" t="s">
        <v>9265</v>
      </c>
      <c r="U1039" t="s">
        <v>9282</v>
      </c>
      <c r="V1039" t="str" cm="1">
        <f t="array" ref="V1039">_xlfn.IFS(Hospital_Emergency_Room_Data[[#This Row],[Day]]&lt;=10,"Start(1-10)",Hospital_Emergency_Room_Data[[#This Row],[Day]]&lt;=20,"Middle(11-20)",Hospital_Emergency_Room_Data[[#This Row],[Day]]&gt;20,"End(21-30)")</f>
        <v>Start(1-10)</v>
      </c>
    </row>
    <row r="1040" spans="1:22">
      <c r="A1040">
        <v>699539072</v>
      </c>
      <c r="B1040" t="s">
        <v>1061</v>
      </c>
      <c r="C1040" s="1">
        <v>45217</v>
      </c>
      <c r="D1040" t="str">
        <f>TEXT(Hospital_Emergency_Room_Data[[#This Row],[Patient Admission Date]],"mmm")</f>
        <v>Oct</v>
      </c>
      <c r="E1040">
        <f>YEAR(Hospital_Emergency_Room_Data[[#This Row],[Patient Admission Date]])</f>
        <v>2023</v>
      </c>
      <c r="F1040" s="2">
        <v>0.40208333333333335</v>
      </c>
      <c r="G1040" s="8" t="str">
        <f>TEXT(Hospital_Emergency_Room_Data[[#This Row],[Patient Admission Date]],"dddd")</f>
        <v>Wednesday</v>
      </c>
      <c r="H1040" t="s">
        <v>41</v>
      </c>
      <c r="I1040">
        <v>60</v>
      </c>
      <c r="J1040" s="5" t="s">
        <v>9217</v>
      </c>
      <c r="K1040" t="s">
        <v>12</v>
      </c>
      <c r="L1040" t="s">
        <v>13</v>
      </c>
      <c r="M1040" t="s">
        <v>9209</v>
      </c>
      <c r="O1040">
        <v>29</v>
      </c>
      <c r="P1040" t="s">
        <v>9226</v>
      </c>
      <c r="Q1040">
        <v>18</v>
      </c>
      <c r="R1040">
        <v>9</v>
      </c>
      <c r="S1040" t="s">
        <v>9255</v>
      </c>
      <c r="T1040" t="s">
        <v>9262</v>
      </c>
      <c r="U1040" t="s">
        <v>9282</v>
      </c>
      <c r="V1040" t="str" cm="1">
        <f t="array" ref="V1040">_xlfn.IFS(Hospital_Emergency_Room_Data[[#This Row],[Day]]&lt;=10,"Start(1-10)",Hospital_Emergency_Room_Data[[#This Row],[Day]]&lt;=20,"Middle(11-20)",Hospital_Emergency_Room_Data[[#This Row],[Day]]&gt;20,"End(21-30)")</f>
        <v>Middle(11-20)</v>
      </c>
    </row>
    <row r="1041" spans="1:22">
      <c r="A1041">
        <v>742713088</v>
      </c>
      <c r="B1041" t="s">
        <v>1062</v>
      </c>
      <c r="C1041" s="1">
        <v>45192</v>
      </c>
      <c r="D1041" t="str">
        <f>TEXT(Hospital_Emergency_Room_Data[[#This Row],[Patient Admission Date]],"mmm")</f>
        <v>Sep</v>
      </c>
      <c r="E1041">
        <f>YEAR(Hospital_Emergency_Room_Data[[#This Row],[Patient Admission Date]])</f>
        <v>2023</v>
      </c>
      <c r="F1041" s="2">
        <v>0.75763888888888886</v>
      </c>
      <c r="G1041" s="8" t="str">
        <f>TEXT(Hospital_Emergency_Room_Data[[#This Row],[Patient Admission Date]],"dddd")</f>
        <v>Saturday</v>
      </c>
      <c r="H1041" t="s">
        <v>41</v>
      </c>
      <c r="I1041">
        <v>22</v>
      </c>
      <c r="J1041" s="5" t="s">
        <v>9220</v>
      </c>
      <c r="K1041" t="s">
        <v>12</v>
      </c>
      <c r="L1041" t="s">
        <v>13</v>
      </c>
      <c r="M1041" t="s">
        <v>9209</v>
      </c>
      <c r="O1041">
        <v>17</v>
      </c>
      <c r="P1041" t="s">
        <v>9226</v>
      </c>
      <c r="Q1041">
        <v>23</v>
      </c>
      <c r="R1041">
        <v>18</v>
      </c>
      <c r="S1041" t="s">
        <v>9256</v>
      </c>
      <c r="T1041" t="s">
        <v>9264</v>
      </c>
      <c r="U1041" t="s">
        <v>9282</v>
      </c>
      <c r="V1041" t="str" cm="1">
        <f t="array" ref="V1041">_xlfn.IFS(Hospital_Emergency_Room_Data[[#This Row],[Day]]&lt;=10,"Start(1-10)",Hospital_Emergency_Room_Data[[#This Row],[Day]]&lt;=20,"Middle(11-20)",Hospital_Emergency_Room_Data[[#This Row],[Day]]&gt;20,"End(21-30)")</f>
        <v>End(21-30)</v>
      </c>
    </row>
    <row r="1042" spans="1:22">
      <c r="A1042">
        <v>548387756</v>
      </c>
      <c r="B1042" t="s">
        <v>1063</v>
      </c>
      <c r="C1042" s="1">
        <v>45333</v>
      </c>
      <c r="D1042" t="str">
        <f>TEXT(Hospital_Emergency_Room_Data[[#This Row],[Patient Admission Date]],"mmm")</f>
        <v>Feb</v>
      </c>
      <c r="E1042">
        <f>YEAR(Hospital_Emergency_Room_Data[[#This Row],[Patient Admission Date]])</f>
        <v>2024</v>
      </c>
      <c r="F1042" s="2">
        <v>0.85833333333333328</v>
      </c>
      <c r="G1042" s="8" t="str">
        <f>TEXT(Hospital_Emergency_Room_Data[[#This Row],[Patient Admission Date]],"dddd")</f>
        <v>Sunday</v>
      </c>
      <c r="H1042" t="s">
        <v>41</v>
      </c>
      <c r="I1042">
        <v>14</v>
      </c>
      <c r="J1042" s="5" t="s">
        <v>9221</v>
      </c>
      <c r="K1042" t="s">
        <v>12</v>
      </c>
      <c r="L1042" t="s">
        <v>13</v>
      </c>
      <c r="M1042" t="s">
        <v>9209</v>
      </c>
      <c r="O1042">
        <v>40</v>
      </c>
      <c r="P1042" t="s">
        <v>9225</v>
      </c>
      <c r="Q1042">
        <v>11</v>
      </c>
      <c r="R1042">
        <v>20</v>
      </c>
      <c r="S1042" t="s">
        <v>9256</v>
      </c>
      <c r="T1042" t="s">
        <v>9265</v>
      </c>
      <c r="U1042" t="s">
        <v>9300</v>
      </c>
      <c r="V1042" t="str" cm="1">
        <f t="array" ref="V1042">_xlfn.IFS(Hospital_Emergency_Room_Data[[#This Row],[Day]]&lt;=10,"Start(1-10)",Hospital_Emergency_Room_Data[[#This Row],[Day]]&lt;=20,"Middle(11-20)",Hospital_Emergency_Room_Data[[#This Row],[Day]]&gt;20,"End(21-30)")</f>
        <v>Middle(11-20)</v>
      </c>
    </row>
    <row r="1043" spans="1:22">
      <c r="A1043">
        <v>768749911</v>
      </c>
      <c r="B1043" t="s">
        <v>1064</v>
      </c>
      <c r="C1043" s="1">
        <v>45355</v>
      </c>
      <c r="D1043" t="str">
        <f>TEXT(Hospital_Emergency_Room_Data[[#This Row],[Patient Admission Date]],"mmm")</f>
        <v>Mar</v>
      </c>
      <c r="E1043">
        <f>YEAR(Hospital_Emergency_Room_Data[[#This Row],[Patient Admission Date]])</f>
        <v>2024</v>
      </c>
      <c r="F1043" s="2">
        <v>0.37986111111111109</v>
      </c>
      <c r="G1043" s="8" t="str">
        <f>TEXT(Hospital_Emergency_Room_Data[[#This Row],[Patient Admission Date]],"dddd")</f>
        <v>Monday</v>
      </c>
      <c r="H1043" t="s">
        <v>41</v>
      </c>
      <c r="I1043">
        <v>55</v>
      </c>
      <c r="J1043" s="5" t="s">
        <v>9219</v>
      </c>
      <c r="K1043" t="s">
        <v>12</v>
      </c>
      <c r="L1043" t="s">
        <v>13</v>
      </c>
      <c r="M1043" t="s">
        <v>9209</v>
      </c>
      <c r="O1043">
        <v>46</v>
      </c>
      <c r="P1043" t="s">
        <v>9225</v>
      </c>
      <c r="Q1043">
        <v>4</v>
      </c>
      <c r="R1043">
        <v>9</v>
      </c>
      <c r="S1043" t="s">
        <v>9255</v>
      </c>
      <c r="T1043" t="s">
        <v>9263</v>
      </c>
      <c r="U1043" t="s">
        <v>9283</v>
      </c>
      <c r="V1043" t="str" cm="1">
        <f t="array" ref="V1043">_xlfn.IFS(Hospital_Emergency_Room_Data[[#This Row],[Day]]&lt;=10,"Start(1-10)",Hospital_Emergency_Room_Data[[#This Row],[Day]]&lt;=20,"Middle(11-20)",Hospital_Emergency_Room_Data[[#This Row],[Day]]&gt;20,"End(21-30)")</f>
        <v>Start(1-10)</v>
      </c>
    </row>
    <row r="1044" spans="1:22">
      <c r="A1044">
        <v>555044632</v>
      </c>
      <c r="B1044" t="s">
        <v>1065</v>
      </c>
      <c r="C1044" s="1">
        <v>45492</v>
      </c>
      <c r="D1044" t="str">
        <f>TEXT(Hospital_Emergency_Room_Data[[#This Row],[Patient Admission Date]],"mmm")</f>
        <v>Jul</v>
      </c>
      <c r="E1044">
        <f>YEAR(Hospital_Emergency_Room_Data[[#This Row],[Patient Admission Date]])</f>
        <v>2024</v>
      </c>
      <c r="F1044" s="2">
        <v>0.44583333333333336</v>
      </c>
      <c r="G1044" s="8" t="str">
        <f>TEXT(Hospital_Emergency_Room_Data[[#This Row],[Patient Admission Date]],"dddd")</f>
        <v>Friday</v>
      </c>
      <c r="H1044" t="s">
        <v>41</v>
      </c>
      <c r="I1044">
        <v>32</v>
      </c>
      <c r="J1044" s="5" t="s">
        <v>9223</v>
      </c>
      <c r="K1044" t="s">
        <v>12</v>
      </c>
      <c r="L1044" t="s">
        <v>13</v>
      </c>
      <c r="M1044" t="s">
        <v>9209</v>
      </c>
      <c r="O1044">
        <v>36</v>
      </c>
      <c r="P1044" t="s">
        <v>9225</v>
      </c>
      <c r="Q1044">
        <v>19</v>
      </c>
      <c r="R1044">
        <v>10</v>
      </c>
      <c r="S1044" t="s">
        <v>9255</v>
      </c>
      <c r="T1044" t="s">
        <v>9262</v>
      </c>
      <c r="U1044" t="s">
        <v>9300</v>
      </c>
      <c r="V1044" t="str" cm="1">
        <f t="array" ref="V1044">_xlfn.IFS(Hospital_Emergency_Room_Data[[#This Row],[Day]]&lt;=10,"Start(1-10)",Hospital_Emergency_Room_Data[[#This Row],[Day]]&lt;=20,"Middle(11-20)",Hospital_Emergency_Room_Data[[#This Row],[Day]]&gt;20,"End(21-30)")</f>
        <v>Middle(11-20)</v>
      </c>
    </row>
    <row r="1045" spans="1:22">
      <c r="A1045">
        <v>132596486</v>
      </c>
      <c r="B1045" t="s">
        <v>1066</v>
      </c>
      <c r="C1045" s="1">
        <v>45257</v>
      </c>
      <c r="D1045" t="str">
        <f>TEXT(Hospital_Emergency_Room_Data[[#This Row],[Patient Admission Date]],"mmm")</f>
        <v>Nov</v>
      </c>
      <c r="E1045">
        <f>YEAR(Hospital_Emergency_Room_Data[[#This Row],[Patient Admission Date]])</f>
        <v>2023</v>
      </c>
      <c r="F1045" s="2">
        <v>0.28611111111111109</v>
      </c>
      <c r="G1045" s="8" t="str">
        <f>TEXT(Hospital_Emergency_Room_Data[[#This Row],[Patient Admission Date]],"dddd")</f>
        <v>Monday</v>
      </c>
      <c r="H1045" t="s">
        <v>41</v>
      </c>
      <c r="I1045">
        <v>68</v>
      </c>
      <c r="J1045" s="5" t="s">
        <v>9217</v>
      </c>
      <c r="K1045" t="s">
        <v>12</v>
      </c>
      <c r="L1045" t="s">
        <v>13</v>
      </c>
      <c r="M1045" t="s">
        <v>9209</v>
      </c>
      <c r="O1045">
        <v>56</v>
      </c>
      <c r="P1045" t="s">
        <v>9225</v>
      </c>
      <c r="Q1045">
        <v>27</v>
      </c>
      <c r="R1045">
        <v>6</v>
      </c>
      <c r="S1045" t="s">
        <v>9255</v>
      </c>
      <c r="T1045" t="s">
        <v>9264</v>
      </c>
      <c r="U1045" t="s">
        <v>9283</v>
      </c>
      <c r="V1045" t="str" cm="1">
        <f t="array" ref="V1045">_xlfn.IFS(Hospital_Emergency_Room_Data[[#This Row],[Day]]&lt;=10,"Start(1-10)",Hospital_Emergency_Room_Data[[#This Row],[Day]]&lt;=20,"Middle(11-20)",Hospital_Emergency_Room_Data[[#This Row],[Day]]&gt;20,"End(21-30)")</f>
        <v>End(21-30)</v>
      </c>
    </row>
    <row r="1046" spans="1:22">
      <c r="A1046">
        <v>678711257</v>
      </c>
      <c r="B1046" t="s">
        <v>1067</v>
      </c>
      <c r="C1046" s="1">
        <v>45461</v>
      </c>
      <c r="D1046" t="str">
        <f>TEXT(Hospital_Emergency_Room_Data[[#This Row],[Patient Admission Date]],"mmm")</f>
        <v>Jun</v>
      </c>
      <c r="E1046">
        <f>YEAR(Hospital_Emergency_Room_Data[[#This Row],[Patient Admission Date]])</f>
        <v>2024</v>
      </c>
      <c r="F1046" s="2">
        <v>0.41180555555555554</v>
      </c>
      <c r="G1046" s="8" t="str">
        <f>TEXT(Hospital_Emergency_Room_Data[[#This Row],[Patient Admission Date]],"dddd")</f>
        <v>Tuesday</v>
      </c>
      <c r="H1046" t="s">
        <v>41</v>
      </c>
      <c r="I1046">
        <v>42</v>
      </c>
      <c r="J1046" s="5" t="s">
        <v>9223</v>
      </c>
      <c r="K1046" t="s">
        <v>12</v>
      </c>
      <c r="L1046" t="s">
        <v>13</v>
      </c>
      <c r="M1046" t="s">
        <v>9209</v>
      </c>
      <c r="O1046">
        <v>21</v>
      </c>
      <c r="P1046" t="s">
        <v>9226</v>
      </c>
      <c r="Q1046">
        <v>18</v>
      </c>
      <c r="R1046">
        <v>9</v>
      </c>
      <c r="S1046" t="s">
        <v>9255</v>
      </c>
      <c r="T1046" t="s">
        <v>9262</v>
      </c>
      <c r="U1046" t="s">
        <v>9282</v>
      </c>
      <c r="V1046" t="str" cm="1">
        <f t="array" ref="V1046">_xlfn.IFS(Hospital_Emergency_Room_Data[[#This Row],[Day]]&lt;=10,"Start(1-10)",Hospital_Emergency_Room_Data[[#This Row],[Day]]&lt;=20,"Middle(11-20)",Hospital_Emergency_Room_Data[[#This Row],[Day]]&gt;20,"End(21-30)")</f>
        <v>Middle(11-20)</v>
      </c>
    </row>
    <row r="1047" spans="1:22">
      <c r="A1047">
        <v>602278019</v>
      </c>
      <c r="B1047" t="s">
        <v>1068</v>
      </c>
      <c r="C1047" s="1">
        <v>45359</v>
      </c>
      <c r="D1047" t="str">
        <f>TEXT(Hospital_Emergency_Room_Data[[#This Row],[Patient Admission Date]],"mmm")</f>
        <v>Mar</v>
      </c>
      <c r="E1047">
        <f>YEAR(Hospital_Emergency_Room_Data[[#This Row],[Patient Admission Date]])</f>
        <v>2024</v>
      </c>
      <c r="F1047" s="2">
        <v>0.95902777777777781</v>
      </c>
      <c r="G1047" s="8" t="str">
        <f>TEXT(Hospital_Emergency_Room_Data[[#This Row],[Patient Admission Date]],"dddd")</f>
        <v>Friday</v>
      </c>
      <c r="H1047" t="s">
        <v>41</v>
      </c>
      <c r="I1047">
        <v>66</v>
      </c>
      <c r="J1047" s="5" t="s">
        <v>9217</v>
      </c>
      <c r="K1047" t="s">
        <v>12</v>
      </c>
      <c r="L1047" t="s">
        <v>13</v>
      </c>
      <c r="M1047" t="s">
        <v>9209</v>
      </c>
      <c r="O1047">
        <v>32</v>
      </c>
      <c r="P1047" t="s">
        <v>9225</v>
      </c>
      <c r="Q1047">
        <v>8</v>
      </c>
      <c r="R1047">
        <v>23</v>
      </c>
      <c r="S1047" t="s">
        <v>9256</v>
      </c>
      <c r="T1047" t="s">
        <v>9265</v>
      </c>
      <c r="U1047" t="s">
        <v>9300</v>
      </c>
      <c r="V1047" t="str" cm="1">
        <f t="array" ref="V1047">_xlfn.IFS(Hospital_Emergency_Room_Data[[#This Row],[Day]]&lt;=10,"Start(1-10)",Hospital_Emergency_Room_Data[[#This Row],[Day]]&lt;=20,"Middle(11-20)",Hospital_Emergency_Room_Data[[#This Row],[Day]]&gt;20,"End(21-30)")</f>
        <v>Start(1-10)</v>
      </c>
    </row>
    <row r="1048" spans="1:22">
      <c r="A1048">
        <v>307794993</v>
      </c>
      <c r="B1048" t="s">
        <v>1069</v>
      </c>
      <c r="C1048" s="1">
        <v>45545</v>
      </c>
      <c r="D1048" t="str">
        <f>TEXT(Hospital_Emergency_Room_Data[[#This Row],[Patient Admission Date]],"mmm")</f>
        <v>Sep</v>
      </c>
      <c r="E1048">
        <f>YEAR(Hospital_Emergency_Room_Data[[#This Row],[Patient Admission Date]])</f>
        <v>2024</v>
      </c>
      <c r="F1048" s="2">
        <v>0.1076388888888889</v>
      </c>
      <c r="G1048" s="8" t="str">
        <f>TEXT(Hospital_Emergency_Room_Data[[#This Row],[Patient Admission Date]],"dddd")</f>
        <v>Tuesday</v>
      </c>
      <c r="H1048" t="s">
        <v>41</v>
      </c>
      <c r="I1048">
        <v>8</v>
      </c>
      <c r="J1048" s="5" t="s">
        <v>9221</v>
      </c>
      <c r="K1048" t="s">
        <v>12</v>
      </c>
      <c r="L1048" t="s">
        <v>13</v>
      </c>
      <c r="M1048" t="s">
        <v>9209</v>
      </c>
      <c r="O1048">
        <v>36</v>
      </c>
      <c r="P1048" t="s">
        <v>9225</v>
      </c>
      <c r="Q1048">
        <v>10</v>
      </c>
      <c r="R1048">
        <v>2</v>
      </c>
      <c r="S1048" t="s">
        <v>9258</v>
      </c>
      <c r="T1048" t="s">
        <v>9265</v>
      </c>
      <c r="U1048" t="s">
        <v>9300</v>
      </c>
      <c r="V1048" t="str" cm="1">
        <f t="array" ref="V1048">_xlfn.IFS(Hospital_Emergency_Room_Data[[#This Row],[Day]]&lt;=10,"Start(1-10)",Hospital_Emergency_Room_Data[[#This Row],[Day]]&lt;=20,"Middle(11-20)",Hospital_Emergency_Room_Data[[#This Row],[Day]]&gt;20,"End(21-30)")</f>
        <v>Start(1-10)</v>
      </c>
    </row>
    <row r="1049" spans="1:22">
      <c r="A1049">
        <v>887700249</v>
      </c>
      <c r="B1049" t="s">
        <v>1070</v>
      </c>
      <c r="C1049" s="1">
        <v>45516</v>
      </c>
      <c r="D1049" t="str">
        <f>TEXT(Hospital_Emergency_Room_Data[[#This Row],[Patient Admission Date]],"mmm")</f>
        <v>Aug</v>
      </c>
      <c r="E1049">
        <f>YEAR(Hospital_Emergency_Room_Data[[#This Row],[Patient Admission Date]])</f>
        <v>2024</v>
      </c>
      <c r="F1049" s="2">
        <v>0.82291666666666663</v>
      </c>
      <c r="G1049" s="8" t="str">
        <f>TEXT(Hospital_Emergency_Room_Data[[#This Row],[Patient Admission Date]],"dddd")</f>
        <v>Monday</v>
      </c>
      <c r="H1049" t="s">
        <v>41</v>
      </c>
      <c r="I1049">
        <v>56</v>
      </c>
      <c r="J1049" s="5" t="s">
        <v>9219</v>
      </c>
      <c r="K1049" t="s">
        <v>12</v>
      </c>
      <c r="L1049" t="s">
        <v>13</v>
      </c>
      <c r="M1049" t="s">
        <v>9209</v>
      </c>
      <c r="O1049">
        <v>35</v>
      </c>
      <c r="P1049" t="s">
        <v>9225</v>
      </c>
      <c r="Q1049">
        <v>12</v>
      </c>
      <c r="R1049">
        <v>19</v>
      </c>
      <c r="S1049" t="s">
        <v>9256</v>
      </c>
      <c r="T1049" t="s">
        <v>9265</v>
      </c>
      <c r="U1049" t="s">
        <v>9300</v>
      </c>
      <c r="V1049" t="str" cm="1">
        <f t="array" ref="V1049">_xlfn.IFS(Hospital_Emergency_Room_Data[[#This Row],[Day]]&lt;=10,"Start(1-10)",Hospital_Emergency_Room_Data[[#This Row],[Day]]&lt;=20,"Middle(11-20)",Hospital_Emergency_Room_Data[[#This Row],[Day]]&gt;20,"End(21-30)")</f>
        <v>Middle(11-20)</v>
      </c>
    </row>
    <row r="1050" spans="1:22">
      <c r="A1050">
        <v>268520413</v>
      </c>
      <c r="B1050" t="s">
        <v>1071</v>
      </c>
      <c r="C1050" s="1">
        <v>45019</v>
      </c>
      <c r="D1050" t="str">
        <f>TEXT(Hospital_Emergency_Room_Data[[#This Row],[Patient Admission Date]],"mmm")</f>
        <v>Apr</v>
      </c>
      <c r="E1050">
        <f>YEAR(Hospital_Emergency_Room_Data[[#This Row],[Patient Admission Date]])</f>
        <v>2023</v>
      </c>
      <c r="F1050" s="2">
        <v>0.91388888888888886</v>
      </c>
      <c r="G1050" s="8" t="str">
        <f>TEXT(Hospital_Emergency_Room_Data[[#This Row],[Patient Admission Date]],"dddd")</f>
        <v>Monday</v>
      </c>
      <c r="H1050" t="s">
        <v>41</v>
      </c>
      <c r="I1050">
        <v>36</v>
      </c>
      <c r="J1050" s="5" t="s">
        <v>9223</v>
      </c>
      <c r="K1050" t="s">
        <v>12</v>
      </c>
      <c r="L1050" t="s">
        <v>13</v>
      </c>
      <c r="M1050" t="s">
        <v>9209</v>
      </c>
      <c r="O1050">
        <v>36</v>
      </c>
      <c r="P1050" t="s">
        <v>9225</v>
      </c>
      <c r="Q1050">
        <v>3</v>
      </c>
      <c r="R1050">
        <v>21</v>
      </c>
      <c r="S1050" t="s">
        <v>9256</v>
      </c>
      <c r="T1050" t="s">
        <v>9263</v>
      </c>
      <c r="U1050" t="s">
        <v>9300</v>
      </c>
      <c r="V1050" t="str" cm="1">
        <f t="array" ref="V1050">_xlfn.IFS(Hospital_Emergency_Room_Data[[#This Row],[Day]]&lt;=10,"Start(1-10)",Hospital_Emergency_Room_Data[[#This Row],[Day]]&lt;=20,"Middle(11-20)",Hospital_Emergency_Room_Data[[#This Row],[Day]]&gt;20,"End(21-30)")</f>
        <v>Start(1-10)</v>
      </c>
    </row>
    <row r="1051" spans="1:22">
      <c r="A1051">
        <v>415793375</v>
      </c>
      <c r="B1051" t="s">
        <v>1072</v>
      </c>
      <c r="C1051" s="1">
        <v>45290</v>
      </c>
      <c r="D1051" t="str">
        <f>TEXT(Hospital_Emergency_Room_Data[[#This Row],[Patient Admission Date]],"mmm")</f>
        <v>Dec</v>
      </c>
      <c r="E1051">
        <f>YEAR(Hospital_Emergency_Room_Data[[#This Row],[Patient Admission Date]])</f>
        <v>2023</v>
      </c>
      <c r="F1051" s="2">
        <v>0.18263888888888888</v>
      </c>
      <c r="G1051" s="8" t="str">
        <f>TEXT(Hospital_Emergency_Room_Data[[#This Row],[Patient Admission Date]],"dddd")</f>
        <v>Saturday</v>
      </c>
      <c r="H1051" t="s">
        <v>41</v>
      </c>
      <c r="I1051">
        <v>17</v>
      </c>
      <c r="J1051" s="5" t="s">
        <v>9220</v>
      </c>
      <c r="K1051" t="s">
        <v>12</v>
      </c>
      <c r="L1051" t="s">
        <v>13</v>
      </c>
      <c r="M1051" t="s">
        <v>9209</v>
      </c>
      <c r="O1051">
        <v>45</v>
      </c>
      <c r="P1051" t="s">
        <v>9225</v>
      </c>
      <c r="Q1051">
        <v>30</v>
      </c>
      <c r="R1051">
        <v>4</v>
      </c>
      <c r="S1051" t="s">
        <v>9258</v>
      </c>
      <c r="T1051" t="s">
        <v>9264</v>
      </c>
      <c r="U1051" t="s">
        <v>9300</v>
      </c>
      <c r="V1051" t="str" cm="1">
        <f t="array" ref="V1051">_xlfn.IFS(Hospital_Emergency_Room_Data[[#This Row],[Day]]&lt;=10,"Start(1-10)",Hospital_Emergency_Room_Data[[#This Row],[Day]]&lt;=20,"Middle(11-20)",Hospital_Emergency_Room_Data[[#This Row],[Day]]&gt;20,"End(21-30)")</f>
        <v>End(21-30)</v>
      </c>
    </row>
    <row r="1052" spans="1:22">
      <c r="A1052">
        <v>193655672</v>
      </c>
      <c r="B1052" t="s">
        <v>1073</v>
      </c>
      <c r="C1052" s="1">
        <v>45143</v>
      </c>
      <c r="D1052" t="str">
        <f>TEXT(Hospital_Emergency_Room_Data[[#This Row],[Patient Admission Date]],"mmm")</f>
        <v>Aug</v>
      </c>
      <c r="E1052">
        <f>YEAR(Hospital_Emergency_Room_Data[[#This Row],[Patient Admission Date]])</f>
        <v>2023</v>
      </c>
      <c r="F1052" s="2">
        <v>0.37013888888888891</v>
      </c>
      <c r="G1052" s="8" t="str">
        <f>TEXT(Hospital_Emergency_Room_Data[[#This Row],[Patient Admission Date]],"dddd")</f>
        <v>Saturday</v>
      </c>
      <c r="H1052" t="s">
        <v>41</v>
      </c>
      <c r="I1052">
        <v>70</v>
      </c>
      <c r="J1052" s="5" t="s">
        <v>9222</v>
      </c>
      <c r="K1052" t="s">
        <v>12</v>
      </c>
      <c r="L1052" t="s">
        <v>13</v>
      </c>
      <c r="M1052" t="s">
        <v>9209</v>
      </c>
      <c r="O1052">
        <v>48</v>
      </c>
      <c r="P1052" t="s">
        <v>9225</v>
      </c>
      <c r="Q1052">
        <v>5</v>
      </c>
      <c r="R1052">
        <v>8</v>
      </c>
      <c r="S1052" t="s">
        <v>9255</v>
      </c>
      <c r="T1052" t="s">
        <v>9263</v>
      </c>
      <c r="U1052" t="s">
        <v>9283</v>
      </c>
      <c r="V1052" t="str" cm="1">
        <f t="array" ref="V1052">_xlfn.IFS(Hospital_Emergency_Room_Data[[#This Row],[Day]]&lt;=10,"Start(1-10)",Hospital_Emergency_Room_Data[[#This Row],[Day]]&lt;=20,"Middle(11-20)",Hospital_Emergency_Room_Data[[#This Row],[Day]]&gt;20,"End(21-30)")</f>
        <v>Start(1-10)</v>
      </c>
    </row>
    <row r="1053" spans="1:22">
      <c r="A1053">
        <v>740475663</v>
      </c>
      <c r="B1053" t="s">
        <v>1074</v>
      </c>
      <c r="C1053" s="1">
        <v>45357</v>
      </c>
      <c r="D1053" t="str">
        <f>TEXT(Hospital_Emergency_Room_Data[[#This Row],[Patient Admission Date]],"mmm")</f>
        <v>Mar</v>
      </c>
      <c r="E1053">
        <f>YEAR(Hospital_Emergency_Room_Data[[#This Row],[Patient Admission Date]])</f>
        <v>2024</v>
      </c>
      <c r="F1053" s="2">
        <v>0.46041666666666664</v>
      </c>
      <c r="G1053" s="8" t="str">
        <f>TEXT(Hospital_Emergency_Room_Data[[#This Row],[Patient Admission Date]],"dddd")</f>
        <v>Wednesday</v>
      </c>
      <c r="H1053" t="s">
        <v>41</v>
      </c>
      <c r="I1053">
        <v>33</v>
      </c>
      <c r="J1053" s="5" t="s">
        <v>9223</v>
      </c>
      <c r="K1053" t="s">
        <v>12</v>
      </c>
      <c r="L1053" t="s">
        <v>13</v>
      </c>
      <c r="M1053" t="s">
        <v>9209</v>
      </c>
      <c r="O1053">
        <v>60</v>
      </c>
      <c r="P1053" t="s">
        <v>9225</v>
      </c>
      <c r="Q1053">
        <v>6</v>
      </c>
      <c r="R1053">
        <v>11</v>
      </c>
      <c r="S1053" t="s">
        <v>9255</v>
      </c>
      <c r="T1053" t="s">
        <v>9263</v>
      </c>
      <c r="U1053" t="s">
        <v>9283</v>
      </c>
      <c r="V1053" t="str" cm="1">
        <f t="array" ref="V1053">_xlfn.IFS(Hospital_Emergency_Room_Data[[#This Row],[Day]]&lt;=10,"Start(1-10)",Hospital_Emergency_Room_Data[[#This Row],[Day]]&lt;=20,"Middle(11-20)",Hospital_Emergency_Room_Data[[#This Row],[Day]]&gt;20,"End(21-30)")</f>
        <v>Start(1-10)</v>
      </c>
    </row>
    <row r="1054" spans="1:22">
      <c r="A1054">
        <v>616339502</v>
      </c>
      <c r="B1054" t="s">
        <v>1075</v>
      </c>
      <c r="C1054" s="1">
        <v>45148</v>
      </c>
      <c r="D1054" t="str">
        <f>TEXT(Hospital_Emergency_Room_Data[[#This Row],[Patient Admission Date]],"mmm")</f>
        <v>Aug</v>
      </c>
      <c r="E1054">
        <f>YEAR(Hospital_Emergency_Room_Data[[#This Row],[Patient Admission Date]])</f>
        <v>2023</v>
      </c>
      <c r="F1054" s="2">
        <v>0.47152777777777777</v>
      </c>
      <c r="G1054" s="8" t="str">
        <f>TEXT(Hospital_Emergency_Room_Data[[#This Row],[Patient Admission Date]],"dddd")</f>
        <v>Thursday</v>
      </c>
      <c r="H1054" t="s">
        <v>41</v>
      </c>
      <c r="I1054">
        <v>70</v>
      </c>
      <c r="J1054" s="5" t="s">
        <v>9222</v>
      </c>
      <c r="K1054" t="s">
        <v>12</v>
      </c>
      <c r="L1054" t="s">
        <v>13</v>
      </c>
      <c r="M1054" t="s">
        <v>9209</v>
      </c>
      <c r="O1054">
        <v>60</v>
      </c>
      <c r="P1054" t="s">
        <v>9225</v>
      </c>
      <c r="Q1054">
        <v>10</v>
      </c>
      <c r="R1054">
        <v>11</v>
      </c>
      <c r="S1054" t="s">
        <v>9255</v>
      </c>
      <c r="T1054" t="s">
        <v>9265</v>
      </c>
      <c r="U1054" t="s">
        <v>9283</v>
      </c>
      <c r="V1054" t="str" cm="1">
        <f t="array" ref="V1054">_xlfn.IFS(Hospital_Emergency_Room_Data[[#This Row],[Day]]&lt;=10,"Start(1-10)",Hospital_Emergency_Room_Data[[#This Row],[Day]]&lt;=20,"Middle(11-20)",Hospital_Emergency_Room_Data[[#This Row],[Day]]&gt;20,"End(21-30)")</f>
        <v>Start(1-10)</v>
      </c>
    </row>
    <row r="1055" spans="1:22">
      <c r="A1055">
        <v>481076937</v>
      </c>
      <c r="B1055" t="s">
        <v>1076</v>
      </c>
      <c r="C1055" s="1">
        <v>45028</v>
      </c>
      <c r="D1055" t="str">
        <f>TEXT(Hospital_Emergency_Room_Data[[#This Row],[Patient Admission Date]],"mmm")</f>
        <v>Apr</v>
      </c>
      <c r="E1055">
        <f>YEAR(Hospital_Emergency_Room_Data[[#This Row],[Patient Admission Date]])</f>
        <v>2023</v>
      </c>
      <c r="F1055" s="2">
        <v>0.91041666666666665</v>
      </c>
      <c r="G1055" s="8" t="str">
        <f>TEXT(Hospital_Emergency_Room_Data[[#This Row],[Patient Admission Date]],"dddd")</f>
        <v>Wednesday</v>
      </c>
      <c r="H1055" t="s">
        <v>41</v>
      </c>
      <c r="I1055">
        <v>46</v>
      </c>
      <c r="J1055" s="5" t="s">
        <v>9219</v>
      </c>
      <c r="K1055" t="s">
        <v>12</v>
      </c>
      <c r="L1055" t="s">
        <v>13</v>
      </c>
      <c r="M1055" t="s">
        <v>9209</v>
      </c>
      <c r="O1055">
        <v>42</v>
      </c>
      <c r="P1055" t="s">
        <v>9225</v>
      </c>
      <c r="Q1055">
        <v>12</v>
      </c>
      <c r="R1055">
        <v>21</v>
      </c>
      <c r="S1055" t="s">
        <v>9256</v>
      </c>
      <c r="T1055" t="s">
        <v>9265</v>
      </c>
      <c r="U1055" t="s">
        <v>9300</v>
      </c>
      <c r="V1055" t="str" cm="1">
        <f t="array" ref="V1055">_xlfn.IFS(Hospital_Emergency_Room_Data[[#This Row],[Day]]&lt;=10,"Start(1-10)",Hospital_Emergency_Room_Data[[#This Row],[Day]]&lt;=20,"Middle(11-20)",Hospital_Emergency_Room_Data[[#This Row],[Day]]&gt;20,"End(21-30)")</f>
        <v>Middle(11-20)</v>
      </c>
    </row>
    <row r="1056" spans="1:22">
      <c r="A1056">
        <v>257749742</v>
      </c>
      <c r="B1056" t="s">
        <v>1077</v>
      </c>
      <c r="C1056" s="1">
        <v>45094</v>
      </c>
      <c r="D1056" t="str">
        <f>TEXT(Hospital_Emergency_Room_Data[[#This Row],[Patient Admission Date]],"mmm")</f>
        <v>Jun</v>
      </c>
      <c r="E1056">
        <f>YEAR(Hospital_Emergency_Room_Data[[#This Row],[Patient Admission Date]])</f>
        <v>2023</v>
      </c>
      <c r="F1056" s="2">
        <v>3.6111111111111108E-2</v>
      </c>
      <c r="G1056" s="8" t="str">
        <f>TEXT(Hospital_Emergency_Room_Data[[#This Row],[Patient Admission Date]],"dddd")</f>
        <v>Saturday</v>
      </c>
      <c r="H1056" t="s">
        <v>41</v>
      </c>
      <c r="I1056">
        <v>19</v>
      </c>
      <c r="J1056" s="5" t="s">
        <v>9220</v>
      </c>
      <c r="K1056" t="s">
        <v>12</v>
      </c>
      <c r="L1056" t="s">
        <v>13</v>
      </c>
      <c r="M1056" t="s">
        <v>9209</v>
      </c>
      <c r="O1056">
        <v>15</v>
      </c>
      <c r="P1056" t="s">
        <v>9226</v>
      </c>
      <c r="Q1056">
        <v>17</v>
      </c>
      <c r="R1056">
        <v>0</v>
      </c>
      <c r="S1056" t="s">
        <v>9258</v>
      </c>
      <c r="T1056" t="s">
        <v>9262</v>
      </c>
      <c r="U1056" t="s">
        <v>9282</v>
      </c>
      <c r="V1056" t="str" cm="1">
        <f t="array" ref="V1056">_xlfn.IFS(Hospital_Emergency_Room_Data[[#This Row],[Day]]&lt;=10,"Start(1-10)",Hospital_Emergency_Room_Data[[#This Row],[Day]]&lt;=20,"Middle(11-20)",Hospital_Emergency_Room_Data[[#This Row],[Day]]&gt;20,"End(21-30)")</f>
        <v>Middle(11-20)</v>
      </c>
    </row>
    <row r="1057" spans="1:22">
      <c r="A1057">
        <v>816201565</v>
      </c>
      <c r="B1057" t="s">
        <v>1078</v>
      </c>
      <c r="C1057" s="1">
        <v>45484</v>
      </c>
      <c r="D1057" t="str">
        <f>TEXT(Hospital_Emergency_Room_Data[[#This Row],[Patient Admission Date]],"mmm")</f>
        <v>Jul</v>
      </c>
      <c r="E1057">
        <f>YEAR(Hospital_Emergency_Room_Data[[#This Row],[Patient Admission Date]])</f>
        <v>2024</v>
      </c>
      <c r="F1057" s="2">
        <v>0.27430555555555558</v>
      </c>
      <c r="G1057" s="8" t="str">
        <f>TEXT(Hospital_Emergency_Room_Data[[#This Row],[Patient Admission Date]],"dddd")</f>
        <v>Thursday</v>
      </c>
      <c r="H1057" t="s">
        <v>41</v>
      </c>
      <c r="I1057">
        <v>9</v>
      </c>
      <c r="J1057" s="5" t="s">
        <v>9221</v>
      </c>
      <c r="K1057" t="s">
        <v>12</v>
      </c>
      <c r="L1057" t="s">
        <v>13</v>
      </c>
      <c r="M1057" t="s">
        <v>9209</v>
      </c>
      <c r="O1057">
        <v>31</v>
      </c>
      <c r="P1057" t="s">
        <v>9225</v>
      </c>
      <c r="Q1057">
        <v>11</v>
      </c>
      <c r="R1057">
        <v>6</v>
      </c>
      <c r="S1057" t="s">
        <v>9255</v>
      </c>
      <c r="T1057" t="s">
        <v>9265</v>
      </c>
      <c r="U1057" t="s">
        <v>9300</v>
      </c>
      <c r="V1057" t="str" cm="1">
        <f t="array" ref="V1057">_xlfn.IFS(Hospital_Emergency_Room_Data[[#This Row],[Day]]&lt;=10,"Start(1-10)",Hospital_Emergency_Room_Data[[#This Row],[Day]]&lt;=20,"Middle(11-20)",Hospital_Emergency_Room_Data[[#This Row],[Day]]&gt;20,"End(21-30)")</f>
        <v>Middle(11-20)</v>
      </c>
    </row>
    <row r="1058" spans="1:22">
      <c r="A1058">
        <v>249437801</v>
      </c>
      <c r="B1058" t="s">
        <v>1079</v>
      </c>
      <c r="C1058" s="1">
        <v>45382</v>
      </c>
      <c r="D1058" t="str">
        <f>TEXT(Hospital_Emergency_Room_Data[[#This Row],[Patient Admission Date]],"mmm")</f>
        <v>Mar</v>
      </c>
      <c r="E1058">
        <f>YEAR(Hospital_Emergency_Room_Data[[#This Row],[Patient Admission Date]])</f>
        <v>2024</v>
      </c>
      <c r="F1058" s="2">
        <v>0.71111111111111114</v>
      </c>
      <c r="G1058" s="8" t="str">
        <f>TEXT(Hospital_Emergency_Room_Data[[#This Row],[Patient Admission Date]],"dddd")</f>
        <v>Sunday</v>
      </c>
      <c r="H1058" t="s">
        <v>41</v>
      </c>
      <c r="I1058">
        <v>36</v>
      </c>
      <c r="J1058" s="5" t="s">
        <v>9223</v>
      </c>
      <c r="K1058" t="s">
        <v>12</v>
      </c>
      <c r="L1058" t="s">
        <v>13</v>
      </c>
      <c r="M1058" t="s">
        <v>9209</v>
      </c>
      <c r="O1058">
        <v>39</v>
      </c>
      <c r="P1058" t="s">
        <v>9225</v>
      </c>
      <c r="Q1058">
        <v>31</v>
      </c>
      <c r="R1058">
        <v>17</v>
      </c>
      <c r="S1058" t="s">
        <v>9257</v>
      </c>
      <c r="T1058" t="s">
        <v>9264</v>
      </c>
      <c r="U1058" t="s">
        <v>9300</v>
      </c>
      <c r="V1058" t="str" cm="1">
        <f t="array" ref="V1058">_xlfn.IFS(Hospital_Emergency_Room_Data[[#This Row],[Day]]&lt;=10,"Start(1-10)",Hospital_Emergency_Room_Data[[#This Row],[Day]]&lt;=20,"Middle(11-20)",Hospital_Emergency_Room_Data[[#This Row],[Day]]&gt;20,"End(21-30)")</f>
        <v>End(21-30)</v>
      </c>
    </row>
    <row r="1059" spans="1:22">
      <c r="A1059">
        <v>127119600</v>
      </c>
      <c r="B1059" t="s">
        <v>1080</v>
      </c>
      <c r="C1059" s="1">
        <v>45407</v>
      </c>
      <c r="D1059" t="str">
        <f>TEXT(Hospital_Emergency_Room_Data[[#This Row],[Patient Admission Date]],"mmm")</f>
        <v>Apr</v>
      </c>
      <c r="E1059">
        <f>YEAR(Hospital_Emergency_Room_Data[[#This Row],[Patient Admission Date]])</f>
        <v>2024</v>
      </c>
      <c r="F1059" s="2">
        <v>0.97986111111111107</v>
      </c>
      <c r="G1059" s="8" t="str">
        <f>TEXT(Hospital_Emergency_Room_Data[[#This Row],[Patient Admission Date]],"dddd")</f>
        <v>Thursday</v>
      </c>
      <c r="H1059" t="s">
        <v>41</v>
      </c>
      <c r="I1059">
        <v>38</v>
      </c>
      <c r="J1059" s="5" t="s">
        <v>9223</v>
      </c>
      <c r="K1059" t="s">
        <v>12</v>
      </c>
      <c r="L1059" t="s">
        <v>13</v>
      </c>
      <c r="M1059" t="s">
        <v>9209</v>
      </c>
      <c r="O1059">
        <v>34</v>
      </c>
      <c r="P1059" t="s">
        <v>9225</v>
      </c>
      <c r="Q1059">
        <v>25</v>
      </c>
      <c r="R1059">
        <v>23</v>
      </c>
      <c r="S1059" t="s">
        <v>9256</v>
      </c>
      <c r="T1059" t="s">
        <v>9264</v>
      </c>
      <c r="U1059" t="s">
        <v>9300</v>
      </c>
      <c r="V1059" t="str" cm="1">
        <f t="array" ref="V1059">_xlfn.IFS(Hospital_Emergency_Room_Data[[#This Row],[Day]]&lt;=10,"Start(1-10)",Hospital_Emergency_Room_Data[[#This Row],[Day]]&lt;=20,"Middle(11-20)",Hospital_Emergency_Room_Data[[#This Row],[Day]]&gt;20,"End(21-30)")</f>
        <v>End(21-30)</v>
      </c>
    </row>
    <row r="1060" spans="1:22">
      <c r="A1060">
        <v>434364693</v>
      </c>
      <c r="B1060" t="s">
        <v>1081</v>
      </c>
      <c r="C1060" s="1">
        <v>45530</v>
      </c>
      <c r="D1060" t="str">
        <f>TEXT(Hospital_Emergency_Room_Data[[#This Row],[Patient Admission Date]],"mmm")</f>
        <v>Aug</v>
      </c>
      <c r="E1060">
        <f>YEAR(Hospital_Emergency_Room_Data[[#This Row],[Patient Admission Date]])</f>
        <v>2024</v>
      </c>
      <c r="F1060" s="2">
        <v>0.2076388888888889</v>
      </c>
      <c r="G1060" s="8" t="str">
        <f>TEXT(Hospital_Emergency_Room_Data[[#This Row],[Patient Admission Date]],"dddd")</f>
        <v>Monday</v>
      </c>
      <c r="H1060" t="s">
        <v>41</v>
      </c>
      <c r="I1060">
        <v>41</v>
      </c>
      <c r="J1060" s="5" t="s">
        <v>9223</v>
      </c>
      <c r="K1060" t="s">
        <v>12</v>
      </c>
      <c r="L1060" t="s">
        <v>13</v>
      </c>
      <c r="M1060" t="s">
        <v>9209</v>
      </c>
      <c r="O1060">
        <v>51</v>
      </c>
      <c r="P1060" t="s">
        <v>9225</v>
      </c>
      <c r="Q1060">
        <v>26</v>
      </c>
      <c r="R1060">
        <v>4</v>
      </c>
      <c r="S1060" t="s">
        <v>9258</v>
      </c>
      <c r="T1060" t="s">
        <v>9264</v>
      </c>
      <c r="U1060" t="s">
        <v>9283</v>
      </c>
      <c r="V1060" t="str" cm="1">
        <f t="array" ref="V1060">_xlfn.IFS(Hospital_Emergency_Room_Data[[#This Row],[Day]]&lt;=10,"Start(1-10)",Hospital_Emergency_Room_Data[[#This Row],[Day]]&lt;=20,"Middle(11-20)",Hospital_Emergency_Room_Data[[#This Row],[Day]]&gt;20,"End(21-30)")</f>
        <v>End(21-30)</v>
      </c>
    </row>
    <row r="1061" spans="1:22">
      <c r="A1061">
        <v>629668713</v>
      </c>
      <c r="B1061" t="s">
        <v>1082</v>
      </c>
      <c r="C1061" s="1">
        <v>45177</v>
      </c>
      <c r="D1061" t="str">
        <f>TEXT(Hospital_Emergency_Room_Data[[#This Row],[Patient Admission Date]],"mmm")</f>
        <v>Sep</v>
      </c>
      <c r="E1061">
        <f>YEAR(Hospital_Emergency_Room_Data[[#This Row],[Patient Admission Date]])</f>
        <v>2023</v>
      </c>
      <c r="F1061" s="2">
        <v>2.7777777777777779E-3</v>
      </c>
      <c r="G1061" s="8" t="str">
        <f>TEXT(Hospital_Emergency_Room_Data[[#This Row],[Patient Admission Date]],"dddd")</f>
        <v>Friday</v>
      </c>
      <c r="H1061" t="s">
        <v>41</v>
      </c>
      <c r="I1061">
        <v>46</v>
      </c>
      <c r="J1061" s="5" t="s">
        <v>9219</v>
      </c>
      <c r="K1061" t="s">
        <v>12</v>
      </c>
      <c r="L1061" t="s">
        <v>13</v>
      </c>
      <c r="M1061" t="s">
        <v>9209</v>
      </c>
      <c r="O1061">
        <v>54</v>
      </c>
      <c r="P1061" t="s">
        <v>9225</v>
      </c>
      <c r="Q1061">
        <v>8</v>
      </c>
      <c r="R1061">
        <v>0</v>
      </c>
      <c r="S1061" t="s">
        <v>9258</v>
      </c>
      <c r="T1061" t="s">
        <v>9265</v>
      </c>
      <c r="U1061" t="s">
        <v>9283</v>
      </c>
      <c r="V1061" t="str" cm="1">
        <f t="array" ref="V1061">_xlfn.IFS(Hospital_Emergency_Room_Data[[#This Row],[Day]]&lt;=10,"Start(1-10)",Hospital_Emergency_Room_Data[[#This Row],[Day]]&lt;=20,"Middle(11-20)",Hospital_Emergency_Room_Data[[#This Row],[Day]]&gt;20,"End(21-30)")</f>
        <v>Start(1-10)</v>
      </c>
    </row>
    <row r="1062" spans="1:22">
      <c r="A1062">
        <v>399832838</v>
      </c>
      <c r="B1062" t="s">
        <v>1083</v>
      </c>
      <c r="C1062" s="1">
        <v>45520</v>
      </c>
      <c r="D1062" t="str">
        <f>TEXT(Hospital_Emergency_Room_Data[[#This Row],[Patient Admission Date]],"mmm")</f>
        <v>Aug</v>
      </c>
      <c r="E1062">
        <f>YEAR(Hospital_Emergency_Room_Data[[#This Row],[Patient Admission Date]])</f>
        <v>2024</v>
      </c>
      <c r="F1062" s="2">
        <v>0.38680555555555557</v>
      </c>
      <c r="G1062" s="8" t="str">
        <f>TEXT(Hospital_Emergency_Room_Data[[#This Row],[Patient Admission Date]],"dddd")</f>
        <v>Friday</v>
      </c>
      <c r="H1062" t="s">
        <v>41</v>
      </c>
      <c r="I1062">
        <v>11</v>
      </c>
      <c r="J1062" s="5" t="s">
        <v>9221</v>
      </c>
      <c r="K1062" t="s">
        <v>12</v>
      </c>
      <c r="L1062" t="s">
        <v>13</v>
      </c>
      <c r="M1062" t="s">
        <v>9209</v>
      </c>
      <c r="O1062">
        <v>39</v>
      </c>
      <c r="P1062" t="s">
        <v>9225</v>
      </c>
      <c r="Q1062">
        <v>16</v>
      </c>
      <c r="R1062">
        <v>9</v>
      </c>
      <c r="S1062" t="s">
        <v>9255</v>
      </c>
      <c r="T1062" t="s">
        <v>9262</v>
      </c>
      <c r="U1062" t="s">
        <v>9300</v>
      </c>
      <c r="V1062" t="str" cm="1">
        <f t="array" ref="V1062">_xlfn.IFS(Hospital_Emergency_Room_Data[[#This Row],[Day]]&lt;=10,"Start(1-10)",Hospital_Emergency_Room_Data[[#This Row],[Day]]&lt;=20,"Middle(11-20)",Hospital_Emergency_Room_Data[[#This Row],[Day]]&gt;20,"End(21-30)")</f>
        <v>Middle(11-20)</v>
      </c>
    </row>
    <row r="1063" spans="1:22">
      <c r="A1063">
        <v>403127738</v>
      </c>
      <c r="B1063" t="s">
        <v>1084</v>
      </c>
      <c r="C1063" s="1">
        <v>45385</v>
      </c>
      <c r="D1063" t="str">
        <f>TEXT(Hospital_Emergency_Room_Data[[#This Row],[Patient Admission Date]],"mmm")</f>
        <v>Apr</v>
      </c>
      <c r="E1063">
        <f>YEAR(Hospital_Emergency_Room_Data[[#This Row],[Patient Admission Date]])</f>
        <v>2024</v>
      </c>
      <c r="F1063" s="2">
        <v>0.26666666666666666</v>
      </c>
      <c r="G1063" s="8" t="str">
        <f>TEXT(Hospital_Emergency_Room_Data[[#This Row],[Patient Admission Date]],"dddd")</f>
        <v>Wednesday</v>
      </c>
      <c r="H1063" t="s">
        <v>41</v>
      </c>
      <c r="I1063">
        <v>18</v>
      </c>
      <c r="J1063" s="5" t="s">
        <v>9220</v>
      </c>
      <c r="K1063" t="s">
        <v>12</v>
      </c>
      <c r="L1063" t="s">
        <v>13</v>
      </c>
      <c r="M1063" t="s">
        <v>9209</v>
      </c>
      <c r="O1063">
        <v>23</v>
      </c>
      <c r="P1063" t="s">
        <v>9226</v>
      </c>
      <c r="Q1063">
        <v>3</v>
      </c>
      <c r="R1063">
        <v>6</v>
      </c>
      <c r="S1063" t="s">
        <v>9255</v>
      </c>
      <c r="T1063" t="s">
        <v>9263</v>
      </c>
      <c r="U1063" t="s">
        <v>9282</v>
      </c>
      <c r="V1063" t="str" cm="1">
        <f t="array" ref="V1063">_xlfn.IFS(Hospital_Emergency_Room_Data[[#This Row],[Day]]&lt;=10,"Start(1-10)",Hospital_Emergency_Room_Data[[#This Row],[Day]]&lt;=20,"Middle(11-20)",Hospital_Emergency_Room_Data[[#This Row],[Day]]&gt;20,"End(21-30)")</f>
        <v>Start(1-10)</v>
      </c>
    </row>
    <row r="1064" spans="1:22">
      <c r="A1064">
        <v>723960625</v>
      </c>
      <c r="B1064" t="s">
        <v>1085</v>
      </c>
      <c r="C1064" s="1">
        <v>45302</v>
      </c>
      <c r="D1064" t="str">
        <f>TEXT(Hospital_Emergency_Room_Data[[#This Row],[Patient Admission Date]],"mmm")</f>
        <v>Jan</v>
      </c>
      <c r="E1064">
        <f>YEAR(Hospital_Emergency_Room_Data[[#This Row],[Patient Admission Date]])</f>
        <v>2024</v>
      </c>
      <c r="F1064" s="2">
        <v>0.49375000000000002</v>
      </c>
      <c r="G1064" s="8" t="str">
        <f>TEXT(Hospital_Emergency_Room_Data[[#This Row],[Patient Admission Date]],"dddd")</f>
        <v>Thursday</v>
      </c>
      <c r="H1064" t="s">
        <v>41</v>
      </c>
      <c r="I1064">
        <v>39</v>
      </c>
      <c r="J1064" s="5" t="s">
        <v>9223</v>
      </c>
      <c r="K1064" t="s">
        <v>12</v>
      </c>
      <c r="L1064" t="s">
        <v>13</v>
      </c>
      <c r="M1064" t="s">
        <v>9209</v>
      </c>
      <c r="O1064">
        <v>23</v>
      </c>
      <c r="P1064" t="s">
        <v>9226</v>
      </c>
      <c r="Q1064">
        <v>11</v>
      </c>
      <c r="R1064">
        <v>11</v>
      </c>
      <c r="S1064" t="s">
        <v>9255</v>
      </c>
      <c r="T1064" t="s">
        <v>9265</v>
      </c>
      <c r="U1064" t="s">
        <v>9282</v>
      </c>
      <c r="V1064" t="str" cm="1">
        <f t="array" ref="V1064">_xlfn.IFS(Hospital_Emergency_Room_Data[[#This Row],[Day]]&lt;=10,"Start(1-10)",Hospital_Emergency_Room_Data[[#This Row],[Day]]&lt;=20,"Middle(11-20)",Hospital_Emergency_Room_Data[[#This Row],[Day]]&gt;20,"End(21-30)")</f>
        <v>Middle(11-20)</v>
      </c>
    </row>
    <row r="1065" spans="1:22">
      <c r="A1065">
        <v>509968931</v>
      </c>
      <c r="B1065" t="s">
        <v>1086</v>
      </c>
      <c r="C1065" s="1">
        <v>45159</v>
      </c>
      <c r="D1065" t="str">
        <f>TEXT(Hospital_Emergency_Room_Data[[#This Row],[Patient Admission Date]],"mmm")</f>
        <v>Aug</v>
      </c>
      <c r="E1065">
        <f>YEAR(Hospital_Emergency_Room_Data[[#This Row],[Patient Admission Date]])</f>
        <v>2023</v>
      </c>
      <c r="F1065" s="2">
        <v>0.77708333333333335</v>
      </c>
      <c r="G1065" s="8" t="str">
        <f>TEXT(Hospital_Emergency_Room_Data[[#This Row],[Patient Admission Date]],"dddd")</f>
        <v>Monday</v>
      </c>
      <c r="H1065" t="s">
        <v>41</v>
      </c>
      <c r="I1065">
        <v>33</v>
      </c>
      <c r="J1065" s="5" t="s">
        <v>9223</v>
      </c>
      <c r="K1065" t="s">
        <v>12</v>
      </c>
      <c r="L1065" t="s">
        <v>13</v>
      </c>
      <c r="M1065" t="s">
        <v>9209</v>
      </c>
      <c r="O1065">
        <v>49</v>
      </c>
      <c r="P1065" t="s">
        <v>9225</v>
      </c>
      <c r="Q1065">
        <v>21</v>
      </c>
      <c r="R1065">
        <v>18</v>
      </c>
      <c r="S1065" t="s">
        <v>9256</v>
      </c>
      <c r="T1065" t="s">
        <v>9262</v>
      </c>
      <c r="U1065" t="s">
        <v>9283</v>
      </c>
      <c r="V1065" t="str" cm="1">
        <f t="array" ref="V1065">_xlfn.IFS(Hospital_Emergency_Room_Data[[#This Row],[Day]]&lt;=10,"Start(1-10)",Hospital_Emergency_Room_Data[[#This Row],[Day]]&lt;=20,"Middle(11-20)",Hospital_Emergency_Room_Data[[#This Row],[Day]]&gt;20,"End(21-30)")</f>
        <v>End(21-30)</v>
      </c>
    </row>
    <row r="1066" spans="1:22">
      <c r="A1066">
        <v>286152377</v>
      </c>
      <c r="B1066" t="s">
        <v>1087</v>
      </c>
      <c r="C1066" s="1">
        <v>45290</v>
      </c>
      <c r="D1066" t="str">
        <f>TEXT(Hospital_Emergency_Room_Data[[#This Row],[Patient Admission Date]],"mmm")</f>
        <v>Dec</v>
      </c>
      <c r="E1066">
        <f>YEAR(Hospital_Emergency_Room_Data[[#This Row],[Patient Admission Date]])</f>
        <v>2023</v>
      </c>
      <c r="F1066" s="2">
        <v>0.77708333333333335</v>
      </c>
      <c r="G1066" s="8" t="str">
        <f>TEXT(Hospital_Emergency_Room_Data[[#This Row],[Patient Admission Date]],"dddd")</f>
        <v>Saturday</v>
      </c>
      <c r="H1066" t="s">
        <v>41</v>
      </c>
      <c r="I1066">
        <v>48</v>
      </c>
      <c r="J1066" s="5" t="s">
        <v>9219</v>
      </c>
      <c r="K1066" t="s">
        <v>12</v>
      </c>
      <c r="L1066" t="s">
        <v>13</v>
      </c>
      <c r="M1066" t="s">
        <v>9209</v>
      </c>
      <c r="O1066">
        <v>50</v>
      </c>
      <c r="P1066" t="s">
        <v>9225</v>
      </c>
      <c r="Q1066">
        <v>30</v>
      </c>
      <c r="R1066">
        <v>18</v>
      </c>
      <c r="S1066" t="s">
        <v>9256</v>
      </c>
      <c r="T1066" t="s">
        <v>9264</v>
      </c>
      <c r="U1066" t="s">
        <v>9283</v>
      </c>
      <c r="V1066" t="str" cm="1">
        <f t="array" ref="V1066">_xlfn.IFS(Hospital_Emergency_Room_Data[[#This Row],[Day]]&lt;=10,"Start(1-10)",Hospital_Emergency_Room_Data[[#This Row],[Day]]&lt;=20,"Middle(11-20)",Hospital_Emergency_Room_Data[[#This Row],[Day]]&gt;20,"End(21-30)")</f>
        <v>End(21-30)</v>
      </c>
    </row>
    <row r="1067" spans="1:22">
      <c r="A1067">
        <v>895445421</v>
      </c>
      <c r="B1067" t="s">
        <v>1088</v>
      </c>
      <c r="C1067" s="1">
        <v>45252</v>
      </c>
      <c r="D1067" t="str">
        <f>TEXT(Hospital_Emergency_Room_Data[[#This Row],[Patient Admission Date]],"mmm")</f>
        <v>Nov</v>
      </c>
      <c r="E1067">
        <f>YEAR(Hospital_Emergency_Room_Data[[#This Row],[Patient Admission Date]])</f>
        <v>2023</v>
      </c>
      <c r="F1067" s="2">
        <v>0.71944444444444444</v>
      </c>
      <c r="G1067" s="8" t="str">
        <f>TEXT(Hospital_Emergency_Room_Data[[#This Row],[Patient Admission Date]],"dddd")</f>
        <v>Wednesday</v>
      </c>
      <c r="H1067" t="s">
        <v>41</v>
      </c>
      <c r="I1067">
        <v>18</v>
      </c>
      <c r="J1067" s="5" t="s">
        <v>9220</v>
      </c>
      <c r="K1067" t="s">
        <v>12</v>
      </c>
      <c r="L1067" t="s">
        <v>13</v>
      </c>
      <c r="M1067" t="s">
        <v>9209</v>
      </c>
      <c r="O1067">
        <v>51</v>
      </c>
      <c r="P1067" t="s">
        <v>9225</v>
      </c>
      <c r="Q1067">
        <v>22</v>
      </c>
      <c r="R1067">
        <v>17</v>
      </c>
      <c r="S1067" t="s">
        <v>9257</v>
      </c>
      <c r="T1067" t="s">
        <v>9264</v>
      </c>
      <c r="U1067" t="s">
        <v>9283</v>
      </c>
      <c r="V1067" t="str" cm="1">
        <f t="array" ref="V1067">_xlfn.IFS(Hospital_Emergency_Room_Data[[#This Row],[Day]]&lt;=10,"Start(1-10)",Hospital_Emergency_Room_Data[[#This Row],[Day]]&lt;=20,"Middle(11-20)",Hospital_Emergency_Room_Data[[#This Row],[Day]]&gt;20,"End(21-30)")</f>
        <v>End(21-30)</v>
      </c>
    </row>
    <row r="1068" spans="1:22">
      <c r="A1068">
        <v>744372731</v>
      </c>
      <c r="B1068" t="s">
        <v>1089</v>
      </c>
      <c r="C1068" s="1">
        <v>45065</v>
      </c>
      <c r="D1068" t="str">
        <f>TEXT(Hospital_Emergency_Room_Data[[#This Row],[Patient Admission Date]],"mmm")</f>
        <v>May</v>
      </c>
      <c r="E1068">
        <f>YEAR(Hospital_Emergency_Room_Data[[#This Row],[Patient Admission Date]])</f>
        <v>2023</v>
      </c>
      <c r="F1068" s="2">
        <v>0.30625000000000002</v>
      </c>
      <c r="G1068" s="8" t="str">
        <f>TEXT(Hospital_Emergency_Room_Data[[#This Row],[Patient Admission Date]],"dddd")</f>
        <v>Friday</v>
      </c>
      <c r="H1068" t="s">
        <v>41</v>
      </c>
      <c r="I1068">
        <v>38</v>
      </c>
      <c r="J1068" s="5" t="s">
        <v>9223</v>
      </c>
      <c r="K1068" t="s">
        <v>12</v>
      </c>
      <c r="L1068" t="s">
        <v>13</v>
      </c>
      <c r="M1068" t="s">
        <v>9209</v>
      </c>
      <c r="O1068">
        <v>30</v>
      </c>
      <c r="P1068" t="s">
        <v>9225</v>
      </c>
      <c r="Q1068">
        <v>19</v>
      </c>
      <c r="R1068">
        <v>7</v>
      </c>
      <c r="S1068" t="s">
        <v>9255</v>
      </c>
      <c r="T1068" t="s">
        <v>9262</v>
      </c>
      <c r="U1068" t="s">
        <v>9282</v>
      </c>
      <c r="V1068" t="str" cm="1">
        <f t="array" ref="V1068">_xlfn.IFS(Hospital_Emergency_Room_Data[[#This Row],[Day]]&lt;=10,"Start(1-10)",Hospital_Emergency_Room_Data[[#This Row],[Day]]&lt;=20,"Middle(11-20)",Hospital_Emergency_Room_Data[[#This Row],[Day]]&gt;20,"End(21-30)")</f>
        <v>Middle(11-20)</v>
      </c>
    </row>
    <row r="1069" spans="1:22">
      <c r="A1069">
        <v>534155048</v>
      </c>
      <c r="B1069" t="s">
        <v>1090</v>
      </c>
      <c r="C1069" s="1">
        <v>45047</v>
      </c>
      <c r="D1069" t="str">
        <f>TEXT(Hospital_Emergency_Room_Data[[#This Row],[Patient Admission Date]],"mmm")</f>
        <v>May</v>
      </c>
      <c r="E1069">
        <f>YEAR(Hospital_Emergency_Room_Data[[#This Row],[Patient Admission Date]])</f>
        <v>2023</v>
      </c>
      <c r="F1069" s="2">
        <v>0.84722222222222221</v>
      </c>
      <c r="G1069" s="8" t="str">
        <f>TEXT(Hospital_Emergency_Room_Data[[#This Row],[Patient Admission Date]],"dddd")</f>
        <v>Monday</v>
      </c>
      <c r="H1069" t="s">
        <v>41</v>
      </c>
      <c r="I1069">
        <v>10</v>
      </c>
      <c r="J1069" s="5" t="s">
        <v>9221</v>
      </c>
      <c r="K1069" t="s">
        <v>12</v>
      </c>
      <c r="L1069" t="s">
        <v>13</v>
      </c>
      <c r="M1069" t="s">
        <v>9209</v>
      </c>
      <c r="O1069">
        <v>43</v>
      </c>
      <c r="P1069" t="s">
        <v>9225</v>
      </c>
      <c r="Q1069">
        <v>1</v>
      </c>
      <c r="R1069">
        <v>20</v>
      </c>
      <c r="S1069" t="s">
        <v>9256</v>
      </c>
      <c r="T1069" t="s">
        <v>9263</v>
      </c>
      <c r="U1069" t="s">
        <v>9300</v>
      </c>
      <c r="V1069" t="str" cm="1">
        <f t="array" ref="V1069">_xlfn.IFS(Hospital_Emergency_Room_Data[[#This Row],[Day]]&lt;=10,"Start(1-10)",Hospital_Emergency_Room_Data[[#This Row],[Day]]&lt;=20,"Middle(11-20)",Hospital_Emergency_Room_Data[[#This Row],[Day]]&gt;20,"End(21-30)")</f>
        <v>Start(1-10)</v>
      </c>
    </row>
    <row r="1070" spans="1:22">
      <c r="A1070">
        <v>713559408</v>
      </c>
      <c r="B1070" t="s">
        <v>1091</v>
      </c>
      <c r="C1070" s="1">
        <v>45161</v>
      </c>
      <c r="D1070" t="str">
        <f>TEXT(Hospital_Emergency_Room_Data[[#This Row],[Patient Admission Date]],"mmm")</f>
        <v>Aug</v>
      </c>
      <c r="E1070">
        <f>YEAR(Hospital_Emergency_Room_Data[[#This Row],[Patient Admission Date]])</f>
        <v>2023</v>
      </c>
      <c r="F1070" s="2">
        <v>0.30833333333333335</v>
      </c>
      <c r="G1070" s="8" t="str">
        <f>TEXT(Hospital_Emergency_Room_Data[[#This Row],[Patient Admission Date]],"dddd")</f>
        <v>Wednesday</v>
      </c>
      <c r="H1070" t="s">
        <v>41</v>
      </c>
      <c r="I1070">
        <v>11</v>
      </c>
      <c r="J1070" s="5" t="s">
        <v>9221</v>
      </c>
      <c r="K1070" t="s">
        <v>12</v>
      </c>
      <c r="L1070" t="s">
        <v>13</v>
      </c>
      <c r="M1070" t="s">
        <v>9209</v>
      </c>
      <c r="O1070">
        <v>46</v>
      </c>
      <c r="P1070" t="s">
        <v>9225</v>
      </c>
      <c r="Q1070">
        <v>23</v>
      </c>
      <c r="R1070">
        <v>7</v>
      </c>
      <c r="S1070" t="s">
        <v>9255</v>
      </c>
      <c r="T1070" t="s">
        <v>9264</v>
      </c>
      <c r="U1070" t="s">
        <v>9283</v>
      </c>
      <c r="V1070" t="str" cm="1">
        <f t="array" ref="V1070">_xlfn.IFS(Hospital_Emergency_Room_Data[[#This Row],[Day]]&lt;=10,"Start(1-10)",Hospital_Emergency_Room_Data[[#This Row],[Day]]&lt;=20,"Middle(11-20)",Hospital_Emergency_Room_Data[[#This Row],[Day]]&gt;20,"End(21-30)")</f>
        <v>End(21-30)</v>
      </c>
    </row>
    <row r="1071" spans="1:22">
      <c r="A1071">
        <v>655605604</v>
      </c>
      <c r="B1071" t="s">
        <v>1092</v>
      </c>
      <c r="C1071" s="1">
        <v>45061</v>
      </c>
      <c r="D1071" t="str">
        <f>TEXT(Hospital_Emergency_Room_Data[[#This Row],[Patient Admission Date]],"mmm")</f>
        <v>May</v>
      </c>
      <c r="E1071">
        <f>YEAR(Hospital_Emergency_Room_Data[[#This Row],[Patient Admission Date]])</f>
        <v>2023</v>
      </c>
      <c r="F1071" s="2">
        <v>0.2048611111111111</v>
      </c>
      <c r="G1071" s="8" t="str">
        <f>TEXT(Hospital_Emergency_Room_Data[[#This Row],[Patient Admission Date]],"dddd")</f>
        <v>Monday</v>
      </c>
      <c r="H1071" t="s">
        <v>41</v>
      </c>
      <c r="I1071">
        <v>54</v>
      </c>
      <c r="J1071" s="5" t="s">
        <v>9219</v>
      </c>
      <c r="K1071" t="s">
        <v>12</v>
      </c>
      <c r="L1071" t="s">
        <v>13</v>
      </c>
      <c r="M1071" t="s">
        <v>9209</v>
      </c>
      <c r="O1071">
        <v>46</v>
      </c>
      <c r="P1071" t="s">
        <v>9225</v>
      </c>
      <c r="Q1071">
        <v>15</v>
      </c>
      <c r="R1071">
        <v>4</v>
      </c>
      <c r="S1071" t="s">
        <v>9258</v>
      </c>
      <c r="T1071" t="s">
        <v>9262</v>
      </c>
      <c r="U1071" t="s">
        <v>9283</v>
      </c>
      <c r="V1071" t="str" cm="1">
        <f t="array" ref="V1071">_xlfn.IFS(Hospital_Emergency_Room_Data[[#This Row],[Day]]&lt;=10,"Start(1-10)",Hospital_Emergency_Room_Data[[#This Row],[Day]]&lt;=20,"Middle(11-20)",Hospital_Emergency_Room_Data[[#This Row],[Day]]&gt;20,"End(21-30)")</f>
        <v>Middle(11-20)</v>
      </c>
    </row>
    <row r="1072" spans="1:22">
      <c r="A1072">
        <v>225041769</v>
      </c>
      <c r="B1072" t="s">
        <v>1093</v>
      </c>
      <c r="C1072" s="1">
        <v>45203</v>
      </c>
      <c r="D1072" t="str">
        <f>TEXT(Hospital_Emergency_Room_Data[[#This Row],[Patient Admission Date]],"mmm")</f>
        <v>Oct</v>
      </c>
      <c r="E1072">
        <f>YEAR(Hospital_Emergency_Room_Data[[#This Row],[Patient Admission Date]])</f>
        <v>2023</v>
      </c>
      <c r="F1072" s="2">
        <v>0.69097222222222221</v>
      </c>
      <c r="G1072" s="8" t="str">
        <f>TEXT(Hospital_Emergency_Room_Data[[#This Row],[Patient Admission Date]],"dddd")</f>
        <v>Wednesday</v>
      </c>
      <c r="H1072" t="s">
        <v>41</v>
      </c>
      <c r="I1072">
        <v>16</v>
      </c>
      <c r="J1072" s="5" t="s">
        <v>9220</v>
      </c>
      <c r="K1072" t="s">
        <v>12</v>
      </c>
      <c r="L1072" t="s">
        <v>13</v>
      </c>
      <c r="M1072" t="s">
        <v>9209</v>
      </c>
      <c r="O1072">
        <v>60</v>
      </c>
      <c r="P1072" t="s">
        <v>9225</v>
      </c>
      <c r="Q1072">
        <v>4</v>
      </c>
      <c r="R1072">
        <v>16</v>
      </c>
      <c r="S1072" t="s">
        <v>9257</v>
      </c>
      <c r="T1072" t="s">
        <v>9263</v>
      </c>
      <c r="U1072" t="s">
        <v>9283</v>
      </c>
      <c r="V1072" t="str" cm="1">
        <f t="array" ref="V1072">_xlfn.IFS(Hospital_Emergency_Room_Data[[#This Row],[Day]]&lt;=10,"Start(1-10)",Hospital_Emergency_Room_Data[[#This Row],[Day]]&lt;=20,"Middle(11-20)",Hospital_Emergency_Room_Data[[#This Row],[Day]]&gt;20,"End(21-30)")</f>
        <v>Start(1-10)</v>
      </c>
    </row>
    <row r="1073" spans="1:22">
      <c r="A1073">
        <v>288651997</v>
      </c>
      <c r="B1073" t="s">
        <v>1094</v>
      </c>
      <c r="C1073" s="1">
        <v>45182</v>
      </c>
      <c r="D1073" t="str">
        <f>TEXT(Hospital_Emergency_Room_Data[[#This Row],[Patient Admission Date]],"mmm")</f>
        <v>Sep</v>
      </c>
      <c r="E1073">
        <f>YEAR(Hospital_Emergency_Room_Data[[#This Row],[Patient Admission Date]])</f>
        <v>2023</v>
      </c>
      <c r="F1073" s="2">
        <v>0.30416666666666664</v>
      </c>
      <c r="G1073" s="8" t="str">
        <f>TEXT(Hospital_Emergency_Room_Data[[#This Row],[Patient Admission Date]],"dddd")</f>
        <v>Wednesday</v>
      </c>
      <c r="H1073" t="s">
        <v>41</v>
      </c>
      <c r="I1073">
        <v>50</v>
      </c>
      <c r="J1073" s="5" t="s">
        <v>9219</v>
      </c>
      <c r="K1073" t="s">
        <v>12</v>
      </c>
      <c r="L1073" t="s">
        <v>13</v>
      </c>
      <c r="M1073" t="s">
        <v>9209</v>
      </c>
      <c r="O1073">
        <v>20</v>
      </c>
      <c r="P1073" t="s">
        <v>9226</v>
      </c>
      <c r="Q1073">
        <v>13</v>
      </c>
      <c r="R1073">
        <v>7</v>
      </c>
      <c r="S1073" t="s">
        <v>9255</v>
      </c>
      <c r="T1073" t="s">
        <v>9265</v>
      </c>
      <c r="U1073" t="s">
        <v>9282</v>
      </c>
      <c r="V1073" t="str" cm="1">
        <f t="array" ref="V1073">_xlfn.IFS(Hospital_Emergency_Room_Data[[#This Row],[Day]]&lt;=10,"Start(1-10)",Hospital_Emergency_Room_Data[[#This Row],[Day]]&lt;=20,"Middle(11-20)",Hospital_Emergency_Room_Data[[#This Row],[Day]]&gt;20,"End(21-30)")</f>
        <v>Middle(11-20)</v>
      </c>
    </row>
    <row r="1074" spans="1:22">
      <c r="A1074">
        <v>576109140</v>
      </c>
      <c r="B1074" t="s">
        <v>1095</v>
      </c>
      <c r="C1074" s="1">
        <v>45519</v>
      </c>
      <c r="D1074" t="str">
        <f>TEXT(Hospital_Emergency_Room_Data[[#This Row],[Patient Admission Date]],"mmm")</f>
        <v>Aug</v>
      </c>
      <c r="E1074">
        <f>YEAR(Hospital_Emergency_Room_Data[[#This Row],[Patient Admission Date]])</f>
        <v>2024</v>
      </c>
      <c r="F1074" s="2">
        <v>0.77361111111111114</v>
      </c>
      <c r="G1074" s="8" t="str">
        <f>TEXT(Hospital_Emergency_Room_Data[[#This Row],[Patient Admission Date]],"dddd")</f>
        <v>Thursday</v>
      </c>
      <c r="H1074" t="s">
        <v>41</v>
      </c>
      <c r="I1074">
        <v>19</v>
      </c>
      <c r="J1074" s="5" t="s">
        <v>9220</v>
      </c>
      <c r="K1074" t="s">
        <v>12</v>
      </c>
      <c r="L1074" t="s">
        <v>13</v>
      </c>
      <c r="M1074" t="s">
        <v>9209</v>
      </c>
      <c r="O1074">
        <v>38</v>
      </c>
      <c r="P1074" t="s">
        <v>9225</v>
      </c>
      <c r="Q1074">
        <v>15</v>
      </c>
      <c r="R1074">
        <v>18</v>
      </c>
      <c r="S1074" t="s">
        <v>9256</v>
      </c>
      <c r="T1074" t="s">
        <v>9262</v>
      </c>
      <c r="U1074" t="s">
        <v>9300</v>
      </c>
      <c r="V1074" t="str" cm="1">
        <f t="array" ref="V1074">_xlfn.IFS(Hospital_Emergency_Room_Data[[#This Row],[Day]]&lt;=10,"Start(1-10)",Hospital_Emergency_Room_Data[[#This Row],[Day]]&lt;=20,"Middle(11-20)",Hospital_Emergency_Room_Data[[#This Row],[Day]]&gt;20,"End(21-30)")</f>
        <v>Middle(11-20)</v>
      </c>
    </row>
    <row r="1075" spans="1:22">
      <c r="A1075">
        <v>299193267</v>
      </c>
      <c r="B1075" t="s">
        <v>1096</v>
      </c>
      <c r="C1075" s="1">
        <v>45092</v>
      </c>
      <c r="D1075" t="str">
        <f>TEXT(Hospital_Emergency_Room_Data[[#This Row],[Patient Admission Date]],"mmm")</f>
        <v>Jun</v>
      </c>
      <c r="E1075">
        <f>YEAR(Hospital_Emergency_Room_Data[[#This Row],[Patient Admission Date]])</f>
        <v>2023</v>
      </c>
      <c r="F1075" s="2">
        <v>2.0833333333333333E-3</v>
      </c>
      <c r="G1075" s="8" t="str">
        <f>TEXT(Hospital_Emergency_Room_Data[[#This Row],[Patient Admission Date]],"dddd")</f>
        <v>Thursday</v>
      </c>
      <c r="H1075" t="s">
        <v>41</v>
      </c>
      <c r="I1075">
        <v>26</v>
      </c>
      <c r="J1075" s="5" t="s">
        <v>9220</v>
      </c>
      <c r="K1075" t="s">
        <v>12</v>
      </c>
      <c r="L1075" t="s">
        <v>13</v>
      </c>
      <c r="M1075" t="s">
        <v>9209</v>
      </c>
      <c r="O1075">
        <v>43</v>
      </c>
      <c r="P1075" t="s">
        <v>9225</v>
      </c>
      <c r="Q1075">
        <v>15</v>
      </c>
      <c r="R1075">
        <v>0</v>
      </c>
      <c r="S1075" t="s">
        <v>9258</v>
      </c>
      <c r="T1075" t="s">
        <v>9262</v>
      </c>
      <c r="U1075" t="s">
        <v>9300</v>
      </c>
      <c r="V1075" t="str" cm="1">
        <f t="array" ref="V1075">_xlfn.IFS(Hospital_Emergency_Room_Data[[#This Row],[Day]]&lt;=10,"Start(1-10)",Hospital_Emergency_Room_Data[[#This Row],[Day]]&lt;=20,"Middle(11-20)",Hospital_Emergency_Room_Data[[#This Row],[Day]]&gt;20,"End(21-30)")</f>
        <v>Middle(11-20)</v>
      </c>
    </row>
    <row r="1076" spans="1:22">
      <c r="A1076">
        <v>613381181</v>
      </c>
      <c r="B1076" t="s">
        <v>1097</v>
      </c>
      <c r="C1076" s="1">
        <v>45522</v>
      </c>
      <c r="D1076" t="str">
        <f>TEXT(Hospital_Emergency_Room_Data[[#This Row],[Patient Admission Date]],"mmm")</f>
        <v>Aug</v>
      </c>
      <c r="E1076">
        <f>YEAR(Hospital_Emergency_Room_Data[[#This Row],[Patient Admission Date]])</f>
        <v>2024</v>
      </c>
      <c r="F1076" s="2">
        <v>0.46805555555555556</v>
      </c>
      <c r="G1076" s="8" t="str">
        <f>TEXT(Hospital_Emergency_Room_Data[[#This Row],[Patient Admission Date]],"dddd")</f>
        <v>Sunday</v>
      </c>
      <c r="H1076" t="s">
        <v>41</v>
      </c>
      <c r="I1076">
        <v>5</v>
      </c>
      <c r="J1076" s="5" t="s">
        <v>9221</v>
      </c>
      <c r="K1076" t="s">
        <v>12</v>
      </c>
      <c r="L1076" t="s">
        <v>13</v>
      </c>
      <c r="M1076" t="s">
        <v>9209</v>
      </c>
      <c r="O1076">
        <v>49</v>
      </c>
      <c r="P1076" t="s">
        <v>9225</v>
      </c>
      <c r="Q1076">
        <v>18</v>
      </c>
      <c r="R1076">
        <v>11</v>
      </c>
      <c r="S1076" t="s">
        <v>9255</v>
      </c>
      <c r="T1076" t="s">
        <v>9262</v>
      </c>
      <c r="U1076" t="s">
        <v>9283</v>
      </c>
      <c r="V1076" t="str" cm="1">
        <f t="array" ref="V1076">_xlfn.IFS(Hospital_Emergency_Room_Data[[#This Row],[Day]]&lt;=10,"Start(1-10)",Hospital_Emergency_Room_Data[[#This Row],[Day]]&lt;=20,"Middle(11-20)",Hospital_Emergency_Room_Data[[#This Row],[Day]]&gt;20,"End(21-30)")</f>
        <v>Middle(11-20)</v>
      </c>
    </row>
    <row r="1077" spans="1:22">
      <c r="A1077">
        <v>555342893</v>
      </c>
      <c r="B1077" t="s">
        <v>1098</v>
      </c>
      <c r="C1077" s="1">
        <v>45116</v>
      </c>
      <c r="D1077" t="str">
        <f>TEXT(Hospital_Emergency_Room_Data[[#This Row],[Patient Admission Date]],"mmm")</f>
        <v>Jul</v>
      </c>
      <c r="E1077">
        <f>YEAR(Hospital_Emergency_Room_Data[[#This Row],[Patient Admission Date]])</f>
        <v>2023</v>
      </c>
      <c r="F1077" s="2">
        <v>6.2500000000000003E-3</v>
      </c>
      <c r="G1077" s="8" t="str">
        <f>TEXT(Hospital_Emergency_Room_Data[[#This Row],[Patient Admission Date]],"dddd")</f>
        <v>Sunday</v>
      </c>
      <c r="H1077" t="s">
        <v>41</v>
      </c>
      <c r="I1077">
        <v>29</v>
      </c>
      <c r="J1077" s="5" t="s">
        <v>9220</v>
      </c>
      <c r="K1077" t="s">
        <v>12</v>
      </c>
      <c r="L1077" t="s">
        <v>13</v>
      </c>
      <c r="M1077" t="s">
        <v>9209</v>
      </c>
      <c r="O1077">
        <v>53</v>
      </c>
      <c r="P1077" t="s">
        <v>9225</v>
      </c>
      <c r="Q1077">
        <v>9</v>
      </c>
      <c r="R1077">
        <v>0</v>
      </c>
      <c r="S1077" t="s">
        <v>9258</v>
      </c>
      <c r="T1077" t="s">
        <v>9265</v>
      </c>
      <c r="U1077" t="s">
        <v>9283</v>
      </c>
      <c r="V1077" t="str" cm="1">
        <f t="array" ref="V1077">_xlfn.IFS(Hospital_Emergency_Room_Data[[#This Row],[Day]]&lt;=10,"Start(1-10)",Hospital_Emergency_Room_Data[[#This Row],[Day]]&lt;=20,"Middle(11-20)",Hospital_Emergency_Room_Data[[#This Row],[Day]]&gt;20,"End(21-30)")</f>
        <v>Start(1-10)</v>
      </c>
    </row>
    <row r="1078" spans="1:22">
      <c r="A1078">
        <v>503610053</v>
      </c>
      <c r="B1078" t="s">
        <v>1099</v>
      </c>
      <c r="C1078" s="1">
        <v>45164</v>
      </c>
      <c r="D1078" t="str">
        <f>TEXT(Hospital_Emergency_Room_Data[[#This Row],[Patient Admission Date]],"mmm")</f>
        <v>Aug</v>
      </c>
      <c r="E1078">
        <f>YEAR(Hospital_Emergency_Room_Data[[#This Row],[Patient Admission Date]])</f>
        <v>2023</v>
      </c>
      <c r="F1078" s="2">
        <v>0.80902777777777779</v>
      </c>
      <c r="G1078" s="8" t="str">
        <f>TEXT(Hospital_Emergency_Room_Data[[#This Row],[Patient Admission Date]],"dddd")</f>
        <v>Saturday</v>
      </c>
      <c r="H1078" t="s">
        <v>41</v>
      </c>
      <c r="I1078">
        <v>5</v>
      </c>
      <c r="J1078" s="5" t="s">
        <v>9221</v>
      </c>
      <c r="K1078" t="s">
        <v>12</v>
      </c>
      <c r="L1078" t="s">
        <v>13</v>
      </c>
      <c r="M1078" t="s">
        <v>9209</v>
      </c>
      <c r="O1078">
        <v>54</v>
      </c>
      <c r="P1078" t="s">
        <v>9225</v>
      </c>
      <c r="Q1078">
        <v>26</v>
      </c>
      <c r="R1078">
        <v>19</v>
      </c>
      <c r="S1078" t="s">
        <v>9256</v>
      </c>
      <c r="T1078" t="s">
        <v>9264</v>
      </c>
      <c r="U1078" t="s">
        <v>9283</v>
      </c>
      <c r="V1078" t="str" cm="1">
        <f t="array" ref="V1078">_xlfn.IFS(Hospital_Emergency_Room_Data[[#This Row],[Day]]&lt;=10,"Start(1-10)",Hospital_Emergency_Room_Data[[#This Row],[Day]]&lt;=20,"Middle(11-20)",Hospital_Emergency_Room_Data[[#This Row],[Day]]&gt;20,"End(21-30)")</f>
        <v>End(21-30)</v>
      </c>
    </row>
    <row r="1079" spans="1:22">
      <c r="A1079">
        <v>102206596</v>
      </c>
      <c r="B1079" t="s">
        <v>1100</v>
      </c>
      <c r="C1079" s="1">
        <v>45454</v>
      </c>
      <c r="D1079" t="str">
        <f>TEXT(Hospital_Emergency_Room_Data[[#This Row],[Patient Admission Date]],"mmm")</f>
        <v>Jun</v>
      </c>
      <c r="E1079">
        <f>YEAR(Hospital_Emergency_Room_Data[[#This Row],[Patient Admission Date]])</f>
        <v>2024</v>
      </c>
      <c r="F1079" s="2">
        <v>0.79583333333333328</v>
      </c>
      <c r="G1079" s="8" t="str">
        <f>TEXT(Hospital_Emergency_Room_Data[[#This Row],[Patient Admission Date]],"dddd")</f>
        <v>Tuesday</v>
      </c>
      <c r="H1079" t="s">
        <v>41</v>
      </c>
      <c r="I1079">
        <v>69</v>
      </c>
      <c r="J1079" s="5" t="s">
        <v>9217</v>
      </c>
      <c r="K1079" t="s">
        <v>12</v>
      </c>
      <c r="L1079" t="s">
        <v>13</v>
      </c>
      <c r="M1079" t="s">
        <v>9209</v>
      </c>
      <c r="N1079">
        <v>0</v>
      </c>
      <c r="O1079">
        <v>33</v>
      </c>
      <c r="P1079" t="s">
        <v>9225</v>
      </c>
      <c r="Q1079">
        <v>11</v>
      </c>
      <c r="R1079">
        <v>19</v>
      </c>
      <c r="S1079" t="s">
        <v>9256</v>
      </c>
      <c r="T1079" t="s">
        <v>9265</v>
      </c>
      <c r="U1079" t="s">
        <v>9300</v>
      </c>
      <c r="V1079" t="str" cm="1">
        <f t="array" ref="V1079">_xlfn.IFS(Hospital_Emergency_Room_Data[[#This Row],[Day]]&lt;=10,"Start(1-10)",Hospital_Emergency_Room_Data[[#This Row],[Day]]&lt;=20,"Middle(11-20)",Hospital_Emergency_Room_Data[[#This Row],[Day]]&gt;20,"End(21-30)")</f>
        <v>Middle(11-20)</v>
      </c>
    </row>
    <row r="1080" spans="1:22">
      <c r="A1080">
        <v>611352228</v>
      </c>
      <c r="B1080" t="s">
        <v>1101</v>
      </c>
      <c r="C1080" s="1">
        <v>45477</v>
      </c>
      <c r="D1080" t="str">
        <f>TEXT(Hospital_Emergency_Room_Data[[#This Row],[Patient Admission Date]],"mmm")</f>
        <v>Jul</v>
      </c>
      <c r="E1080">
        <f>YEAR(Hospital_Emergency_Room_Data[[#This Row],[Patient Admission Date]])</f>
        <v>2024</v>
      </c>
      <c r="F1080" s="2">
        <v>0.58263888888888893</v>
      </c>
      <c r="G1080" s="8" t="str">
        <f>TEXT(Hospital_Emergency_Room_Data[[#This Row],[Patient Admission Date]],"dddd")</f>
        <v>Thursday</v>
      </c>
      <c r="H1080" t="s">
        <v>41</v>
      </c>
      <c r="I1080">
        <v>38</v>
      </c>
      <c r="J1080" s="5" t="s">
        <v>9223</v>
      </c>
      <c r="K1080" t="s">
        <v>12</v>
      </c>
      <c r="L1080" t="s">
        <v>13</v>
      </c>
      <c r="M1080" t="s">
        <v>9209</v>
      </c>
      <c r="N1080">
        <v>1</v>
      </c>
      <c r="O1080">
        <v>33</v>
      </c>
      <c r="P1080" t="s">
        <v>9225</v>
      </c>
      <c r="Q1080">
        <v>4</v>
      </c>
      <c r="R1080">
        <v>13</v>
      </c>
      <c r="S1080" t="s">
        <v>9257</v>
      </c>
      <c r="T1080" t="s">
        <v>9263</v>
      </c>
      <c r="U1080" t="s">
        <v>9300</v>
      </c>
      <c r="V1080" t="str" cm="1">
        <f t="array" ref="V1080">_xlfn.IFS(Hospital_Emergency_Room_Data[[#This Row],[Day]]&lt;=10,"Start(1-10)",Hospital_Emergency_Room_Data[[#This Row],[Day]]&lt;=20,"Middle(11-20)",Hospital_Emergency_Room_Data[[#This Row],[Day]]&gt;20,"End(21-30)")</f>
        <v>Start(1-10)</v>
      </c>
    </row>
    <row r="1081" spans="1:22">
      <c r="A1081">
        <v>465819018</v>
      </c>
      <c r="B1081" t="s">
        <v>1102</v>
      </c>
      <c r="C1081" s="1">
        <v>45097</v>
      </c>
      <c r="D1081" t="str">
        <f>TEXT(Hospital_Emergency_Room_Data[[#This Row],[Patient Admission Date]],"mmm")</f>
        <v>Jun</v>
      </c>
      <c r="E1081">
        <f>YEAR(Hospital_Emergency_Room_Data[[#This Row],[Patient Admission Date]])</f>
        <v>2023</v>
      </c>
      <c r="F1081" s="2">
        <v>0.32430555555555557</v>
      </c>
      <c r="G1081" s="8" t="str">
        <f>TEXT(Hospital_Emergency_Room_Data[[#This Row],[Patient Admission Date]],"dddd")</f>
        <v>Tuesday</v>
      </c>
      <c r="H1081" t="s">
        <v>41</v>
      </c>
      <c r="I1081">
        <v>55</v>
      </c>
      <c r="J1081" s="5" t="s">
        <v>9219</v>
      </c>
      <c r="K1081" t="s">
        <v>12</v>
      </c>
      <c r="L1081" t="s">
        <v>13</v>
      </c>
      <c r="M1081" t="s">
        <v>9209</v>
      </c>
      <c r="N1081">
        <v>1</v>
      </c>
      <c r="O1081">
        <v>56</v>
      </c>
      <c r="P1081" t="s">
        <v>9225</v>
      </c>
      <c r="Q1081">
        <v>20</v>
      </c>
      <c r="R1081">
        <v>7</v>
      </c>
      <c r="S1081" t="s">
        <v>9255</v>
      </c>
      <c r="T1081" t="s">
        <v>9262</v>
      </c>
      <c r="U1081" t="s">
        <v>9283</v>
      </c>
      <c r="V1081" t="str" cm="1">
        <f t="array" ref="V1081">_xlfn.IFS(Hospital_Emergency_Room_Data[[#This Row],[Day]]&lt;=10,"Start(1-10)",Hospital_Emergency_Room_Data[[#This Row],[Day]]&lt;=20,"Middle(11-20)",Hospital_Emergency_Room_Data[[#This Row],[Day]]&gt;20,"End(21-30)")</f>
        <v>Middle(11-20)</v>
      </c>
    </row>
    <row r="1082" spans="1:22">
      <c r="A1082">
        <v>769705050</v>
      </c>
      <c r="B1082" t="s">
        <v>1103</v>
      </c>
      <c r="C1082" s="1">
        <v>45272</v>
      </c>
      <c r="D1082" t="str">
        <f>TEXT(Hospital_Emergency_Room_Data[[#This Row],[Patient Admission Date]],"mmm")</f>
        <v>Dec</v>
      </c>
      <c r="E1082">
        <f>YEAR(Hospital_Emergency_Room_Data[[#This Row],[Patient Admission Date]])</f>
        <v>2023</v>
      </c>
      <c r="F1082" s="2">
        <v>0.59652777777777777</v>
      </c>
      <c r="G1082" s="8" t="str">
        <f>TEXT(Hospital_Emergency_Room_Data[[#This Row],[Patient Admission Date]],"dddd")</f>
        <v>Tuesday</v>
      </c>
      <c r="H1082" t="s">
        <v>41</v>
      </c>
      <c r="I1082">
        <v>4</v>
      </c>
      <c r="J1082" s="5" t="s">
        <v>9218</v>
      </c>
      <c r="K1082" t="s">
        <v>12</v>
      </c>
      <c r="L1082" t="s">
        <v>13</v>
      </c>
      <c r="M1082" t="s">
        <v>9209</v>
      </c>
      <c r="N1082">
        <v>1</v>
      </c>
      <c r="O1082">
        <v>10</v>
      </c>
      <c r="P1082" t="s">
        <v>9226</v>
      </c>
      <c r="Q1082">
        <v>12</v>
      </c>
      <c r="R1082">
        <v>14</v>
      </c>
      <c r="S1082" t="s">
        <v>9257</v>
      </c>
      <c r="T1082" t="s">
        <v>9265</v>
      </c>
      <c r="U1082" t="s">
        <v>9282</v>
      </c>
      <c r="V1082" t="str" cm="1">
        <f t="array" ref="V1082">_xlfn.IFS(Hospital_Emergency_Room_Data[[#This Row],[Day]]&lt;=10,"Start(1-10)",Hospital_Emergency_Room_Data[[#This Row],[Day]]&lt;=20,"Middle(11-20)",Hospital_Emergency_Room_Data[[#This Row],[Day]]&gt;20,"End(21-30)")</f>
        <v>Middle(11-20)</v>
      </c>
    </row>
    <row r="1083" spans="1:22">
      <c r="A1083">
        <v>535017739</v>
      </c>
      <c r="B1083" t="s">
        <v>1104</v>
      </c>
      <c r="C1083" s="1">
        <v>45426</v>
      </c>
      <c r="D1083" t="str">
        <f>TEXT(Hospital_Emergency_Room_Data[[#This Row],[Patient Admission Date]],"mmm")</f>
        <v>May</v>
      </c>
      <c r="E1083">
        <f>YEAR(Hospital_Emergency_Room_Data[[#This Row],[Patient Admission Date]])</f>
        <v>2024</v>
      </c>
      <c r="F1083" s="2">
        <v>0.94791666666666663</v>
      </c>
      <c r="G1083" s="8" t="str">
        <f>TEXT(Hospital_Emergency_Room_Data[[#This Row],[Patient Admission Date]],"dddd")</f>
        <v>Tuesday</v>
      </c>
      <c r="H1083" t="s">
        <v>41</v>
      </c>
      <c r="I1083">
        <v>7</v>
      </c>
      <c r="J1083" s="5" t="s">
        <v>9221</v>
      </c>
      <c r="K1083" t="s">
        <v>12</v>
      </c>
      <c r="L1083" t="s">
        <v>13</v>
      </c>
      <c r="M1083" t="s">
        <v>9209</v>
      </c>
      <c r="N1083">
        <v>2</v>
      </c>
      <c r="O1083">
        <v>31</v>
      </c>
      <c r="P1083" t="s">
        <v>9225</v>
      </c>
      <c r="Q1083">
        <v>14</v>
      </c>
      <c r="R1083">
        <v>22</v>
      </c>
      <c r="S1083" t="s">
        <v>9256</v>
      </c>
      <c r="T1083" t="s">
        <v>9265</v>
      </c>
      <c r="U1083" t="s">
        <v>9300</v>
      </c>
      <c r="V1083" t="str" cm="1">
        <f t="array" ref="V1083">_xlfn.IFS(Hospital_Emergency_Room_Data[[#This Row],[Day]]&lt;=10,"Start(1-10)",Hospital_Emergency_Room_Data[[#This Row],[Day]]&lt;=20,"Middle(11-20)",Hospital_Emergency_Room_Data[[#This Row],[Day]]&gt;20,"End(21-30)")</f>
        <v>Middle(11-20)</v>
      </c>
    </row>
    <row r="1084" spans="1:22">
      <c r="A1084">
        <v>691662729</v>
      </c>
      <c r="B1084" t="s">
        <v>1105</v>
      </c>
      <c r="C1084" s="1">
        <v>45311</v>
      </c>
      <c r="D1084" t="str">
        <f>TEXT(Hospital_Emergency_Room_Data[[#This Row],[Patient Admission Date]],"mmm")</f>
        <v>Jan</v>
      </c>
      <c r="E1084">
        <f>YEAR(Hospital_Emergency_Room_Data[[#This Row],[Patient Admission Date]])</f>
        <v>2024</v>
      </c>
      <c r="F1084" s="2">
        <v>0.59652777777777777</v>
      </c>
      <c r="G1084" s="8" t="str">
        <f>TEXT(Hospital_Emergency_Room_Data[[#This Row],[Patient Admission Date]],"dddd")</f>
        <v>Saturday</v>
      </c>
      <c r="H1084" t="s">
        <v>41</v>
      </c>
      <c r="I1084">
        <v>5</v>
      </c>
      <c r="J1084" s="5" t="s">
        <v>9221</v>
      </c>
      <c r="K1084" t="s">
        <v>12</v>
      </c>
      <c r="L1084" t="s">
        <v>13</v>
      </c>
      <c r="M1084" t="s">
        <v>9209</v>
      </c>
      <c r="N1084">
        <v>2</v>
      </c>
      <c r="O1084">
        <v>56</v>
      </c>
      <c r="P1084" t="s">
        <v>9225</v>
      </c>
      <c r="Q1084">
        <v>20</v>
      </c>
      <c r="R1084">
        <v>14</v>
      </c>
      <c r="S1084" t="s">
        <v>9257</v>
      </c>
      <c r="T1084" t="s">
        <v>9262</v>
      </c>
      <c r="U1084" t="s">
        <v>9283</v>
      </c>
      <c r="V1084" t="str" cm="1">
        <f t="array" ref="V1084">_xlfn.IFS(Hospital_Emergency_Room_Data[[#This Row],[Day]]&lt;=10,"Start(1-10)",Hospital_Emergency_Room_Data[[#This Row],[Day]]&lt;=20,"Middle(11-20)",Hospital_Emergency_Room_Data[[#This Row],[Day]]&gt;20,"End(21-30)")</f>
        <v>Middle(11-20)</v>
      </c>
    </row>
    <row r="1085" spans="1:22">
      <c r="A1085">
        <v>218336566</v>
      </c>
      <c r="B1085" t="s">
        <v>1106</v>
      </c>
      <c r="C1085" s="1">
        <v>45526</v>
      </c>
      <c r="D1085" t="str">
        <f>TEXT(Hospital_Emergency_Room_Data[[#This Row],[Patient Admission Date]],"mmm")</f>
        <v>Aug</v>
      </c>
      <c r="E1085">
        <f>YEAR(Hospital_Emergency_Room_Data[[#This Row],[Patient Admission Date]])</f>
        <v>2024</v>
      </c>
      <c r="F1085" s="2">
        <v>0.93611111111111112</v>
      </c>
      <c r="G1085" s="8" t="str">
        <f>TEXT(Hospital_Emergency_Room_Data[[#This Row],[Patient Admission Date]],"dddd")</f>
        <v>Thursday</v>
      </c>
      <c r="H1085" t="s">
        <v>41</v>
      </c>
      <c r="I1085">
        <v>8</v>
      </c>
      <c r="J1085" s="5" t="s">
        <v>9221</v>
      </c>
      <c r="K1085" t="s">
        <v>12</v>
      </c>
      <c r="L1085" t="s">
        <v>13</v>
      </c>
      <c r="M1085" t="s">
        <v>9209</v>
      </c>
      <c r="N1085">
        <v>2</v>
      </c>
      <c r="O1085">
        <v>49</v>
      </c>
      <c r="P1085" t="s">
        <v>9225</v>
      </c>
      <c r="Q1085">
        <v>22</v>
      </c>
      <c r="R1085">
        <v>22</v>
      </c>
      <c r="S1085" t="s">
        <v>9256</v>
      </c>
      <c r="T1085" t="s">
        <v>9264</v>
      </c>
      <c r="U1085" t="s">
        <v>9283</v>
      </c>
      <c r="V1085" t="str" cm="1">
        <f t="array" ref="V1085">_xlfn.IFS(Hospital_Emergency_Room_Data[[#This Row],[Day]]&lt;=10,"Start(1-10)",Hospital_Emergency_Room_Data[[#This Row],[Day]]&lt;=20,"Middle(11-20)",Hospital_Emergency_Room_Data[[#This Row],[Day]]&gt;20,"End(21-30)")</f>
        <v>End(21-30)</v>
      </c>
    </row>
    <row r="1086" spans="1:22">
      <c r="A1086">
        <v>820397118</v>
      </c>
      <c r="B1086" t="s">
        <v>1107</v>
      </c>
      <c r="C1086" s="1">
        <v>45591</v>
      </c>
      <c r="D1086" t="str">
        <f>TEXT(Hospital_Emergency_Room_Data[[#This Row],[Patient Admission Date]],"mmm")</f>
        <v>Oct</v>
      </c>
      <c r="E1086">
        <f>YEAR(Hospital_Emergency_Room_Data[[#This Row],[Patient Admission Date]])</f>
        <v>2024</v>
      </c>
      <c r="F1086" s="2">
        <v>0.80833333333333335</v>
      </c>
      <c r="G1086" s="8" t="str">
        <f>TEXT(Hospital_Emergency_Room_Data[[#This Row],[Patient Admission Date]],"dddd")</f>
        <v>Saturday</v>
      </c>
      <c r="H1086" t="s">
        <v>41</v>
      </c>
      <c r="I1086">
        <v>13</v>
      </c>
      <c r="J1086" s="5" t="s">
        <v>9221</v>
      </c>
      <c r="K1086" t="s">
        <v>12</v>
      </c>
      <c r="L1086" t="s">
        <v>13</v>
      </c>
      <c r="M1086" t="s">
        <v>9209</v>
      </c>
      <c r="N1086">
        <v>3</v>
      </c>
      <c r="O1086">
        <v>39</v>
      </c>
      <c r="P1086" t="s">
        <v>9225</v>
      </c>
      <c r="Q1086">
        <v>26</v>
      </c>
      <c r="R1086">
        <v>19</v>
      </c>
      <c r="S1086" t="s">
        <v>9256</v>
      </c>
      <c r="T1086" t="s">
        <v>9264</v>
      </c>
      <c r="U1086" t="s">
        <v>9300</v>
      </c>
      <c r="V1086" t="str" cm="1">
        <f t="array" ref="V1086">_xlfn.IFS(Hospital_Emergency_Room_Data[[#This Row],[Day]]&lt;=10,"Start(1-10)",Hospital_Emergency_Room_Data[[#This Row],[Day]]&lt;=20,"Middle(11-20)",Hospital_Emergency_Room_Data[[#This Row],[Day]]&gt;20,"End(21-30)")</f>
        <v>End(21-30)</v>
      </c>
    </row>
    <row r="1087" spans="1:22">
      <c r="A1087">
        <v>672057311</v>
      </c>
      <c r="B1087" t="s">
        <v>1108</v>
      </c>
      <c r="C1087" s="1">
        <v>45124</v>
      </c>
      <c r="D1087" t="str">
        <f>TEXT(Hospital_Emergency_Room_Data[[#This Row],[Patient Admission Date]],"mmm")</f>
        <v>Jul</v>
      </c>
      <c r="E1087">
        <f>YEAR(Hospital_Emergency_Room_Data[[#This Row],[Patient Admission Date]])</f>
        <v>2023</v>
      </c>
      <c r="F1087" s="2">
        <v>0.1423611111111111</v>
      </c>
      <c r="G1087" s="8" t="str">
        <f>TEXT(Hospital_Emergency_Room_Data[[#This Row],[Patient Admission Date]],"dddd")</f>
        <v>Monday</v>
      </c>
      <c r="H1087" t="s">
        <v>41</v>
      </c>
      <c r="I1087">
        <v>13</v>
      </c>
      <c r="J1087" s="5" t="s">
        <v>9221</v>
      </c>
      <c r="K1087" t="s">
        <v>12</v>
      </c>
      <c r="L1087" t="s">
        <v>13</v>
      </c>
      <c r="M1087" t="s">
        <v>9209</v>
      </c>
      <c r="N1087">
        <v>3</v>
      </c>
      <c r="O1087">
        <v>58</v>
      </c>
      <c r="P1087" t="s">
        <v>9225</v>
      </c>
      <c r="Q1087">
        <v>17</v>
      </c>
      <c r="R1087">
        <v>3</v>
      </c>
      <c r="S1087" t="s">
        <v>9258</v>
      </c>
      <c r="T1087" t="s">
        <v>9262</v>
      </c>
      <c r="U1087" t="s">
        <v>9283</v>
      </c>
      <c r="V1087" t="str" cm="1">
        <f t="array" ref="V1087">_xlfn.IFS(Hospital_Emergency_Room_Data[[#This Row],[Day]]&lt;=10,"Start(1-10)",Hospital_Emergency_Room_Data[[#This Row],[Day]]&lt;=20,"Middle(11-20)",Hospital_Emergency_Room_Data[[#This Row],[Day]]&gt;20,"End(21-30)")</f>
        <v>Middle(11-20)</v>
      </c>
    </row>
    <row r="1088" spans="1:22">
      <c r="A1088">
        <v>660269221</v>
      </c>
      <c r="B1088" t="s">
        <v>1109</v>
      </c>
      <c r="C1088" s="1">
        <v>45434</v>
      </c>
      <c r="D1088" t="str">
        <f>TEXT(Hospital_Emergency_Room_Data[[#This Row],[Patient Admission Date]],"mmm")</f>
        <v>May</v>
      </c>
      <c r="E1088">
        <f>YEAR(Hospital_Emergency_Room_Data[[#This Row],[Patient Admission Date]])</f>
        <v>2024</v>
      </c>
      <c r="F1088" s="2">
        <v>0.37916666666666665</v>
      </c>
      <c r="G1088" s="8" t="str">
        <f>TEXT(Hospital_Emergency_Room_Data[[#This Row],[Patient Admission Date]],"dddd")</f>
        <v>Wednesday</v>
      </c>
      <c r="H1088" t="s">
        <v>41</v>
      </c>
      <c r="I1088">
        <v>51</v>
      </c>
      <c r="J1088" s="5" t="s">
        <v>9219</v>
      </c>
      <c r="K1088" t="s">
        <v>12</v>
      </c>
      <c r="L1088" t="s">
        <v>13</v>
      </c>
      <c r="M1088" t="s">
        <v>9209</v>
      </c>
      <c r="N1088">
        <v>3</v>
      </c>
      <c r="O1088">
        <v>52</v>
      </c>
      <c r="P1088" t="s">
        <v>9225</v>
      </c>
      <c r="Q1088">
        <v>22</v>
      </c>
      <c r="R1088">
        <v>9</v>
      </c>
      <c r="S1088" t="s">
        <v>9255</v>
      </c>
      <c r="T1088" t="s">
        <v>9264</v>
      </c>
      <c r="U1088" t="s">
        <v>9283</v>
      </c>
      <c r="V1088" t="str" cm="1">
        <f t="array" ref="V1088">_xlfn.IFS(Hospital_Emergency_Room_Data[[#This Row],[Day]]&lt;=10,"Start(1-10)",Hospital_Emergency_Room_Data[[#This Row],[Day]]&lt;=20,"Middle(11-20)",Hospital_Emergency_Room_Data[[#This Row],[Day]]&gt;20,"End(21-30)")</f>
        <v>End(21-30)</v>
      </c>
    </row>
    <row r="1089" spans="1:22">
      <c r="A1089">
        <v>897924692</v>
      </c>
      <c r="B1089" t="s">
        <v>1110</v>
      </c>
      <c r="C1089" s="1">
        <v>45565</v>
      </c>
      <c r="D1089" t="str">
        <f>TEXT(Hospital_Emergency_Room_Data[[#This Row],[Patient Admission Date]],"mmm")</f>
        <v>Sep</v>
      </c>
      <c r="E1089">
        <f>YEAR(Hospital_Emergency_Room_Data[[#This Row],[Patient Admission Date]])</f>
        <v>2024</v>
      </c>
      <c r="F1089" s="2">
        <v>0.41319444444444442</v>
      </c>
      <c r="G1089" s="8" t="str">
        <f>TEXT(Hospital_Emergency_Room_Data[[#This Row],[Patient Admission Date]],"dddd")</f>
        <v>Monday</v>
      </c>
      <c r="H1089" t="s">
        <v>41</v>
      </c>
      <c r="I1089">
        <v>10</v>
      </c>
      <c r="J1089" s="5" t="s">
        <v>9221</v>
      </c>
      <c r="K1089" t="s">
        <v>12</v>
      </c>
      <c r="L1089" t="s">
        <v>13</v>
      </c>
      <c r="M1089" t="s">
        <v>9209</v>
      </c>
      <c r="N1089">
        <v>4</v>
      </c>
      <c r="O1089">
        <v>12</v>
      </c>
      <c r="P1089" t="s">
        <v>9226</v>
      </c>
      <c r="Q1089">
        <v>30</v>
      </c>
      <c r="R1089">
        <v>9</v>
      </c>
      <c r="S1089" t="s">
        <v>9255</v>
      </c>
      <c r="T1089" t="s">
        <v>9264</v>
      </c>
      <c r="U1089" t="s">
        <v>9282</v>
      </c>
      <c r="V1089" t="str" cm="1">
        <f t="array" ref="V1089">_xlfn.IFS(Hospital_Emergency_Room_Data[[#This Row],[Day]]&lt;=10,"Start(1-10)",Hospital_Emergency_Room_Data[[#This Row],[Day]]&lt;=20,"Middle(11-20)",Hospital_Emergency_Room_Data[[#This Row],[Day]]&gt;20,"End(21-30)")</f>
        <v>End(21-30)</v>
      </c>
    </row>
    <row r="1090" spans="1:22">
      <c r="A1090">
        <v>421325744</v>
      </c>
      <c r="B1090" t="s">
        <v>1111</v>
      </c>
      <c r="C1090" s="1">
        <v>45442</v>
      </c>
      <c r="D1090" t="str">
        <f>TEXT(Hospital_Emergency_Room_Data[[#This Row],[Patient Admission Date]],"mmm")</f>
        <v>May</v>
      </c>
      <c r="E1090">
        <f>YEAR(Hospital_Emergency_Room_Data[[#This Row],[Patient Admission Date]])</f>
        <v>2024</v>
      </c>
      <c r="F1090" s="2">
        <v>0.47361111111111109</v>
      </c>
      <c r="G1090" s="8" t="str">
        <f>TEXT(Hospital_Emergency_Room_Data[[#This Row],[Patient Admission Date]],"dddd")</f>
        <v>Thursday</v>
      </c>
      <c r="H1090" t="s">
        <v>41</v>
      </c>
      <c r="I1090">
        <v>71</v>
      </c>
      <c r="J1090" s="5" t="s">
        <v>9222</v>
      </c>
      <c r="K1090" t="s">
        <v>12</v>
      </c>
      <c r="L1090" t="s">
        <v>13</v>
      </c>
      <c r="M1090" t="s">
        <v>9209</v>
      </c>
      <c r="N1090">
        <v>4</v>
      </c>
      <c r="O1090">
        <v>19</v>
      </c>
      <c r="P1090" t="s">
        <v>9226</v>
      </c>
      <c r="Q1090">
        <v>30</v>
      </c>
      <c r="R1090">
        <v>11</v>
      </c>
      <c r="S1090" t="s">
        <v>9255</v>
      </c>
      <c r="T1090" t="s">
        <v>9264</v>
      </c>
      <c r="U1090" t="s">
        <v>9282</v>
      </c>
      <c r="V1090" t="str" cm="1">
        <f t="array" ref="V1090">_xlfn.IFS(Hospital_Emergency_Room_Data[[#This Row],[Day]]&lt;=10,"Start(1-10)",Hospital_Emergency_Room_Data[[#This Row],[Day]]&lt;=20,"Middle(11-20)",Hospital_Emergency_Room_Data[[#This Row],[Day]]&gt;20,"End(21-30)")</f>
        <v>End(21-30)</v>
      </c>
    </row>
    <row r="1091" spans="1:22">
      <c r="A1091">
        <v>876210868</v>
      </c>
      <c r="B1091" t="s">
        <v>1112</v>
      </c>
      <c r="C1091" s="1">
        <v>45157</v>
      </c>
      <c r="D1091" t="str">
        <f>TEXT(Hospital_Emergency_Room_Data[[#This Row],[Patient Admission Date]],"mmm")</f>
        <v>Aug</v>
      </c>
      <c r="E1091">
        <f>YEAR(Hospital_Emergency_Room_Data[[#This Row],[Patient Admission Date]])</f>
        <v>2023</v>
      </c>
      <c r="F1091" s="2">
        <v>0.50416666666666665</v>
      </c>
      <c r="G1091" s="8" t="str">
        <f>TEXT(Hospital_Emergency_Room_Data[[#This Row],[Patient Admission Date]],"dddd")</f>
        <v>Saturday</v>
      </c>
      <c r="H1091" t="s">
        <v>41</v>
      </c>
      <c r="I1091">
        <v>29</v>
      </c>
      <c r="J1091" s="5" t="s">
        <v>9220</v>
      </c>
      <c r="K1091" t="s">
        <v>12</v>
      </c>
      <c r="L1091" t="s">
        <v>13</v>
      </c>
      <c r="M1091" t="s">
        <v>9209</v>
      </c>
      <c r="N1091">
        <v>4</v>
      </c>
      <c r="O1091">
        <v>45</v>
      </c>
      <c r="P1091" t="s">
        <v>9225</v>
      </c>
      <c r="Q1091">
        <v>19</v>
      </c>
      <c r="R1091">
        <v>12</v>
      </c>
      <c r="S1091" t="s">
        <v>9257</v>
      </c>
      <c r="T1091" t="s">
        <v>9262</v>
      </c>
      <c r="U1091" t="s">
        <v>9300</v>
      </c>
      <c r="V1091" t="str" cm="1">
        <f t="array" ref="V1091">_xlfn.IFS(Hospital_Emergency_Room_Data[[#This Row],[Day]]&lt;=10,"Start(1-10)",Hospital_Emergency_Room_Data[[#This Row],[Day]]&lt;=20,"Middle(11-20)",Hospital_Emergency_Room_Data[[#This Row],[Day]]&gt;20,"End(21-30)")</f>
        <v>Middle(11-20)</v>
      </c>
    </row>
    <row r="1092" spans="1:22">
      <c r="A1092">
        <v>344878606</v>
      </c>
      <c r="B1092" t="s">
        <v>1113</v>
      </c>
      <c r="C1092" s="1">
        <v>45162</v>
      </c>
      <c r="D1092" t="str">
        <f>TEXT(Hospital_Emergency_Room_Data[[#This Row],[Patient Admission Date]],"mmm")</f>
        <v>Aug</v>
      </c>
      <c r="E1092">
        <f>YEAR(Hospital_Emergency_Room_Data[[#This Row],[Patient Admission Date]])</f>
        <v>2023</v>
      </c>
      <c r="F1092" s="2">
        <v>0.78402777777777777</v>
      </c>
      <c r="G1092" s="8" t="str">
        <f>TEXT(Hospital_Emergency_Room_Data[[#This Row],[Patient Admission Date]],"dddd")</f>
        <v>Thursday</v>
      </c>
      <c r="H1092" t="s">
        <v>41</v>
      </c>
      <c r="I1092">
        <v>7</v>
      </c>
      <c r="J1092" s="5" t="s">
        <v>9221</v>
      </c>
      <c r="K1092" t="s">
        <v>12</v>
      </c>
      <c r="L1092" t="s">
        <v>13</v>
      </c>
      <c r="M1092" t="s">
        <v>9209</v>
      </c>
      <c r="N1092">
        <v>5</v>
      </c>
      <c r="O1092">
        <v>34</v>
      </c>
      <c r="P1092" t="s">
        <v>9225</v>
      </c>
      <c r="Q1092">
        <v>24</v>
      </c>
      <c r="R1092">
        <v>18</v>
      </c>
      <c r="S1092" t="s">
        <v>9256</v>
      </c>
      <c r="T1092" t="s">
        <v>9264</v>
      </c>
      <c r="U1092" t="s">
        <v>9300</v>
      </c>
      <c r="V1092" t="str" cm="1">
        <f t="array" ref="V1092">_xlfn.IFS(Hospital_Emergency_Room_Data[[#This Row],[Day]]&lt;=10,"Start(1-10)",Hospital_Emergency_Room_Data[[#This Row],[Day]]&lt;=20,"Middle(11-20)",Hospital_Emergency_Room_Data[[#This Row],[Day]]&gt;20,"End(21-30)")</f>
        <v>End(21-30)</v>
      </c>
    </row>
    <row r="1093" spans="1:22">
      <c r="A1093">
        <v>188732556</v>
      </c>
      <c r="B1093" t="s">
        <v>1114</v>
      </c>
      <c r="C1093" s="1">
        <v>45311</v>
      </c>
      <c r="D1093" t="str">
        <f>TEXT(Hospital_Emergency_Room_Data[[#This Row],[Patient Admission Date]],"mmm")</f>
        <v>Jan</v>
      </c>
      <c r="E1093">
        <f>YEAR(Hospital_Emergency_Room_Data[[#This Row],[Patient Admission Date]])</f>
        <v>2024</v>
      </c>
      <c r="F1093" s="2">
        <v>0.77152777777777781</v>
      </c>
      <c r="G1093" s="8" t="str">
        <f>TEXT(Hospital_Emergency_Room_Data[[#This Row],[Patient Admission Date]],"dddd")</f>
        <v>Saturday</v>
      </c>
      <c r="H1093" t="s">
        <v>41</v>
      </c>
      <c r="I1093">
        <v>56</v>
      </c>
      <c r="J1093" s="5" t="s">
        <v>9219</v>
      </c>
      <c r="K1093" t="s">
        <v>12</v>
      </c>
      <c r="L1093" t="s">
        <v>13</v>
      </c>
      <c r="M1093" t="s">
        <v>9209</v>
      </c>
      <c r="N1093">
        <v>5</v>
      </c>
      <c r="O1093">
        <v>37</v>
      </c>
      <c r="P1093" t="s">
        <v>9225</v>
      </c>
      <c r="Q1093">
        <v>20</v>
      </c>
      <c r="R1093">
        <v>18</v>
      </c>
      <c r="S1093" t="s">
        <v>9256</v>
      </c>
      <c r="T1093" t="s">
        <v>9262</v>
      </c>
      <c r="U1093" t="s">
        <v>9300</v>
      </c>
      <c r="V1093" t="str" cm="1">
        <f t="array" ref="V1093">_xlfn.IFS(Hospital_Emergency_Room_Data[[#This Row],[Day]]&lt;=10,"Start(1-10)",Hospital_Emergency_Room_Data[[#This Row],[Day]]&lt;=20,"Middle(11-20)",Hospital_Emergency_Room_Data[[#This Row],[Day]]&gt;20,"End(21-30)")</f>
        <v>Middle(11-20)</v>
      </c>
    </row>
    <row r="1094" spans="1:22">
      <c r="A1094">
        <v>857287777</v>
      </c>
      <c r="B1094" t="s">
        <v>1115</v>
      </c>
      <c r="C1094" s="1">
        <v>45344</v>
      </c>
      <c r="D1094" t="str">
        <f>TEXT(Hospital_Emergency_Room_Data[[#This Row],[Patient Admission Date]],"mmm")</f>
        <v>Feb</v>
      </c>
      <c r="E1094">
        <f>YEAR(Hospital_Emergency_Room_Data[[#This Row],[Patient Admission Date]])</f>
        <v>2024</v>
      </c>
      <c r="F1094" s="2">
        <v>0.80138888888888893</v>
      </c>
      <c r="G1094" s="8" t="str">
        <f>TEXT(Hospital_Emergency_Room_Data[[#This Row],[Patient Admission Date]],"dddd")</f>
        <v>Thursday</v>
      </c>
      <c r="H1094" t="s">
        <v>41</v>
      </c>
      <c r="I1094">
        <v>38</v>
      </c>
      <c r="J1094" s="5" t="s">
        <v>9223</v>
      </c>
      <c r="K1094" t="s">
        <v>12</v>
      </c>
      <c r="L1094" t="s">
        <v>13</v>
      </c>
      <c r="M1094" t="s">
        <v>9209</v>
      </c>
      <c r="N1094">
        <v>5</v>
      </c>
      <c r="O1094">
        <v>46</v>
      </c>
      <c r="P1094" t="s">
        <v>9225</v>
      </c>
      <c r="Q1094">
        <v>22</v>
      </c>
      <c r="R1094">
        <v>19</v>
      </c>
      <c r="S1094" t="s">
        <v>9256</v>
      </c>
      <c r="T1094" t="s">
        <v>9264</v>
      </c>
      <c r="U1094" t="s">
        <v>9283</v>
      </c>
      <c r="V1094" t="str" cm="1">
        <f t="array" ref="V1094">_xlfn.IFS(Hospital_Emergency_Room_Data[[#This Row],[Day]]&lt;=10,"Start(1-10)",Hospital_Emergency_Room_Data[[#This Row],[Day]]&lt;=20,"Middle(11-20)",Hospital_Emergency_Room_Data[[#This Row],[Day]]&gt;20,"End(21-30)")</f>
        <v>End(21-30)</v>
      </c>
    </row>
    <row r="1095" spans="1:22">
      <c r="A1095">
        <v>198109009</v>
      </c>
      <c r="B1095" t="s">
        <v>1116</v>
      </c>
      <c r="C1095" s="1">
        <v>45433</v>
      </c>
      <c r="D1095" t="str">
        <f>TEXT(Hospital_Emergency_Room_Data[[#This Row],[Patient Admission Date]],"mmm")</f>
        <v>May</v>
      </c>
      <c r="E1095">
        <f>YEAR(Hospital_Emergency_Room_Data[[#This Row],[Patient Admission Date]])</f>
        <v>2024</v>
      </c>
      <c r="F1095" s="2">
        <v>0.96180555555555558</v>
      </c>
      <c r="G1095" s="8" t="str">
        <f>TEXT(Hospital_Emergency_Room_Data[[#This Row],[Patient Admission Date]],"dddd")</f>
        <v>Tuesday</v>
      </c>
      <c r="H1095" t="s">
        <v>41</v>
      </c>
      <c r="I1095">
        <v>21</v>
      </c>
      <c r="J1095" s="5" t="s">
        <v>9220</v>
      </c>
      <c r="K1095" t="s">
        <v>12</v>
      </c>
      <c r="L1095" t="s">
        <v>13</v>
      </c>
      <c r="M1095" t="s">
        <v>9209</v>
      </c>
      <c r="N1095">
        <v>6</v>
      </c>
      <c r="O1095">
        <v>34</v>
      </c>
      <c r="P1095" t="s">
        <v>9225</v>
      </c>
      <c r="Q1095">
        <v>21</v>
      </c>
      <c r="R1095">
        <v>23</v>
      </c>
      <c r="S1095" t="s">
        <v>9256</v>
      </c>
      <c r="T1095" t="s">
        <v>9262</v>
      </c>
      <c r="U1095" t="s">
        <v>9300</v>
      </c>
      <c r="V1095" t="str" cm="1">
        <f t="array" ref="V1095">_xlfn.IFS(Hospital_Emergency_Room_Data[[#This Row],[Day]]&lt;=10,"Start(1-10)",Hospital_Emergency_Room_Data[[#This Row],[Day]]&lt;=20,"Middle(11-20)",Hospital_Emergency_Room_Data[[#This Row],[Day]]&gt;20,"End(21-30)")</f>
        <v>End(21-30)</v>
      </c>
    </row>
    <row r="1096" spans="1:22">
      <c r="A1096">
        <v>215649064</v>
      </c>
      <c r="B1096" t="s">
        <v>1117</v>
      </c>
      <c r="C1096" s="1">
        <v>45237</v>
      </c>
      <c r="D1096" t="str">
        <f>TEXT(Hospital_Emergency_Room_Data[[#This Row],[Patient Admission Date]],"mmm")</f>
        <v>Nov</v>
      </c>
      <c r="E1096">
        <f>YEAR(Hospital_Emergency_Room_Data[[#This Row],[Patient Admission Date]])</f>
        <v>2023</v>
      </c>
      <c r="F1096" s="2">
        <v>0.22361111111111112</v>
      </c>
      <c r="G1096" s="8" t="str">
        <f>TEXT(Hospital_Emergency_Room_Data[[#This Row],[Patient Admission Date]],"dddd")</f>
        <v>Tuesday</v>
      </c>
      <c r="H1096" t="s">
        <v>41</v>
      </c>
      <c r="I1096">
        <v>63</v>
      </c>
      <c r="J1096" s="5" t="s">
        <v>9217</v>
      </c>
      <c r="K1096" t="s">
        <v>12</v>
      </c>
      <c r="L1096" t="s">
        <v>13</v>
      </c>
      <c r="M1096" t="s">
        <v>9209</v>
      </c>
      <c r="N1096">
        <v>6</v>
      </c>
      <c r="O1096">
        <v>56</v>
      </c>
      <c r="P1096" t="s">
        <v>9225</v>
      </c>
      <c r="Q1096">
        <v>7</v>
      </c>
      <c r="R1096">
        <v>5</v>
      </c>
      <c r="S1096" t="s">
        <v>9258</v>
      </c>
      <c r="T1096" t="s">
        <v>9263</v>
      </c>
      <c r="U1096" t="s">
        <v>9283</v>
      </c>
      <c r="V1096" t="str" cm="1">
        <f t="array" ref="V1096">_xlfn.IFS(Hospital_Emergency_Room_Data[[#This Row],[Day]]&lt;=10,"Start(1-10)",Hospital_Emergency_Room_Data[[#This Row],[Day]]&lt;=20,"Middle(11-20)",Hospital_Emergency_Room_Data[[#This Row],[Day]]&gt;20,"End(21-30)")</f>
        <v>Start(1-10)</v>
      </c>
    </row>
    <row r="1097" spans="1:22">
      <c r="A1097">
        <v>637784643</v>
      </c>
      <c r="B1097" t="s">
        <v>1118</v>
      </c>
      <c r="C1097" s="1">
        <v>45316</v>
      </c>
      <c r="D1097" t="str">
        <f>TEXT(Hospital_Emergency_Room_Data[[#This Row],[Patient Admission Date]],"mmm")</f>
        <v>Jan</v>
      </c>
      <c r="E1097">
        <f>YEAR(Hospital_Emergency_Room_Data[[#This Row],[Patient Admission Date]])</f>
        <v>2024</v>
      </c>
      <c r="F1097" s="2">
        <v>0.8520833333333333</v>
      </c>
      <c r="G1097" s="8" t="str">
        <f>TEXT(Hospital_Emergency_Room_Data[[#This Row],[Patient Admission Date]],"dddd")</f>
        <v>Thursday</v>
      </c>
      <c r="H1097" t="s">
        <v>41</v>
      </c>
      <c r="I1097">
        <v>77</v>
      </c>
      <c r="J1097" s="5" t="s">
        <v>9222</v>
      </c>
      <c r="K1097" t="s">
        <v>12</v>
      </c>
      <c r="L1097" t="s">
        <v>13</v>
      </c>
      <c r="M1097" t="s">
        <v>9209</v>
      </c>
      <c r="N1097">
        <v>6</v>
      </c>
      <c r="O1097">
        <v>12</v>
      </c>
      <c r="P1097" t="s">
        <v>9226</v>
      </c>
      <c r="Q1097">
        <v>25</v>
      </c>
      <c r="R1097">
        <v>20</v>
      </c>
      <c r="S1097" t="s">
        <v>9256</v>
      </c>
      <c r="T1097" t="s">
        <v>9264</v>
      </c>
      <c r="U1097" t="s">
        <v>9282</v>
      </c>
      <c r="V1097" t="str" cm="1">
        <f t="array" ref="V1097">_xlfn.IFS(Hospital_Emergency_Room_Data[[#This Row],[Day]]&lt;=10,"Start(1-10)",Hospital_Emergency_Room_Data[[#This Row],[Day]]&lt;=20,"Middle(11-20)",Hospital_Emergency_Room_Data[[#This Row],[Day]]&gt;20,"End(21-30)")</f>
        <v>End(21-30)</v>
      </c>
    </row>
    <row r="1098" spans="1:22">
      <c r="A1098">
        <v>768939567</v>
      </c>
      <c r="B1098" t="s">
        <v>1119</v>
      </c>
      <c r="C1098" s="1">
        <v>45053</v>
      </c>
      <c r="D1098" t="str">
        <f>TEXT(Hospital_Emergency_Room_Data[[#This Row],[Patient Admission Date]],"mmm")</f>
        <v>May</v>
      </c>
      <c r="E1098">
        <f>YEAR(Hospital_Emergency_Room_Data[[#This Row],[Patient Admission Date]])</f>
        <v>2023</v>
      </c>
      <c r="F1098" s="2">
        <v>0.18611111111111112</v>
      </c>
      <c r="G1098" s="8" t="str">
        <f>TEXT(Hospital_Emergency_Room_Data[[#This Row],[Patient Admission Date]],"dddd")</f>
        <v>Sunday</v>
      </c>
      <c r="H1098" t="s">
        <v>41</v>
      </c>
      <c r="I1098">
        <v>11</v>
      </c>
      <c r="J1098" s="5" t="s">
        <v>9221</v>
      </c>
      <c r="K1098" t="s">
        <v>12</v>
      </c>
      <c r="L1098" t="s">
        <v>13</v>
      </c>
      <c r="M1098" t="s">
        <v>9209</v>
      </c>
      <c r="N1098">
        <v>6</v>
      </c>
      <c r="O1098">
        <v>29</v>
      </c>
      <c r="P1098" t="s">
        <v>9226</v>
      </c>
      <c r="Q1098">
        <v>7</v>
      </c>
      <c r="R1098">
        <v>4</v>
      </c>
      <c r="S1098" t="s">
        <v>9258</v>
      </c>
      <c r="T1098" t="s">
        <v>9263</v>
      </c>
      <c r="U1098" t="s">
        <v>9282</v>
      </c>
      <c r="V1098" t="str" cm="1">
        <f t="array" ref="V1098">_xlfn.IFS(Hospital_Emergency_Room_Data[[#This Row],[Day]]&lt;=10,"Start(1-10)",Hospital_Emergency_Room_Data[[#This Row],[Day]]&lt;=20,"Middle(11-20)",Hospital_Emergency_Room_Data[[#This Row],[Day]]&gt;20,"End(21-30)")</f>
        <v>Start(1-10)</v>
      </c>
    </row>
    <row r="1099" spans="1:22">
      <c r="A1099">
        <v>852528451</v>
      </c>
      <c r="B1099" t="s">
        <v>1120</v>
      </c>
      <c r="C1099" s="1">
        <v>45413</v>
      </c>
      <c r="D1099" t="str">
        <f>TEXT(Hospital_Emergency_Room_Data[[#This Row],[Patient Admission Date]],"mmm")</f>
        <v>May</v>
      </c>
      <c r="E1099">
        <f>YEAR(Hospital_Emergency_Room_Data[[#This Row],[Patient Admission Date]])</f>
        <v>2024</v>
      </c>
      <c r="F1099" s="2">
        <v>0.93888888888888888</v>
      </c>
      <c r="G1099" s="8" t="str">
        <f>TEXT(Hospital_Emergency_Room_Data[[#This Row],[Patient Admission Date]],"dddd")</f>
        <v>Wednesday</v>
      </c>
      <c r="H1099" t="s">
        <v>41</v>
      </c>
      <c r="I1099">
        <v>31</v>
      </c>
      <c r="J1099" s="5" t="s">
        <v>9223</v>
      </c>
      <c r="K1099" t="s">
        <v>12</v>
      </c>
      <c r="L1099" t="s">
        <v>13</v>
      </c>
      <c r="M1099" t="s">
        <v>9209</v>
      </c>
      <c r="N1099">
        <v>6</v>
      </c>
      <c r="O1099">
        <v>12</v>
      </c>
      <c r="P1099" t="s">
        <v>9226</v>
      </c>
      <c r="Q1099">
        <v>1</v>
      </c>
      <c r="R1099">
        <v>22</v>
      </c>
      <c r="S1099" t="s">
        <v>9256</v>
      </c>
      <c r="T1099" t="s">
        <v>9263</v>
      </c>
      <c r="U1099" t="s">
        <v>9282</v>
      </c>
      <c r="V1099" t="str" cm="1">
        <f t="array" ref="V1099">_xlfn.IFS(Hospital_Emergency_Room_Data[[#This Row],[Day]]&lt;=10,"Start(1-10)",Hospital_Emergency_Room_Data[[#This Row],[Day]]&lt;=20,"Middle(11-20)",Hospital_Emergency_Room_Data[[#This Row],[Day]]&gt;20,"End(21-30)")</f>
        <v>Start(1-10)</v>
      </c>
    </row>
    <row r="1100" spans="1:22">
      <c r="A1100">
        <v>871894819</v>
      </c>
      <c r="B1100" t="s">
        <v>1121</v>
      </c>
      <c r="C1100" s="1">
        <v>45332</v>
      </c>
      <c r="D1100" t="str">
        <f>TEXT(Hospital_Emergency_Room_Data[[#This Row],[Patient Admission Date]],"mmm")</f>
        <v>Feb</v>
      </c>
      <c r="E1100">
        <f>YEAR(Hospital_Emergency_Room_Data[[#This Row],[Patient Admission Date]])</f>
        <v>2024</v>
      </c>
      <c r="F1100" s="2">
        <v>0.37083333333333335</v>
      </c>
      <c r="G1100" s="8" t="str">
        <f>TEXT(Hospital_Emergency_Room_Data[[#This Row],[Patient Admission Date]],"dddd")</f>
        <v>Saturday</v>
      </c>
      <c r="H1100" t="s">
        <v>41</v>
      </c>
      <c r="I1100">
        <v>36</v>
      </c>
      <c r="J1100" s="5" t="s">
        <v>9223</v>
      </c>
      <c r="K1100" t="s">
        <v>12</v>
      </c>
      <c r="L1100" t="s">
        <v>13</v>
      </c>
      <c r="M1100" t="s">
        <v>9209</v>
      </c>
      <c r="N1100">
        <v>7</v>
      </c>
      <c r="O1100">
        <v>39</v>
      </c>
      <c r="P1100" t="s">
        <v>9225</v>
      </c>
      <c r="Q1100">
        <v>10</v>
      </c>
      <c r="R1100">
        <v>8</v>
      </c>
      <c r="S1100" t="s">
        <v>9255</v>
      </c>
      <c r="T1100" t="s">
        <v>9265</v>
      </c>
      <c r="U1100" t="s">
        <v>9300</v>
      </c>
      <c r="V1100" t="str" cm="1">
        <f t="array" ref="V1100">_xlfn.IFS(Hospital_Emergency_Room_Data[[#This Row],[Day]]&lt;=10,"Start(1-10)",Hospital_Emergency_Room_Data[[#This Row],[Day]]&lt;=20,"Middle(11-20)",Hospital_Emergency_Room_Data[[#This Row],[Day]]&gt;20,"End(21-30)")</f>
        <v>Start(1-10)</v>
      </c>
    </row>
    <row r="1101" spans="1:22">
      <c r="A1101">
        <v>170123064</v>
      </c>
      <c r="B1101" t="s">
        <v>1122</v>
      </c>
      <c r="C1101" s="1">
        <v>45160</v>
      </c>
      <c r="D1101" t="str">
        <f>TEXT(Hospital_Emergency_Room_Data[[#This Row],[Patient Admission Date]],"mmm")</f>
        <v>Aug</v>
      </c>
      <c r="E1101">
        <f>YEAR(Hospital_Emergency_Room_Data[[#This Row],[Patient Admission Date]])</f>
        <v>2023</v>
      </c>
      <c r="F1101" s="2">
        <v>0.30555555555555558</v>
      </c>
      <c r="G1101" s="8" t="str">
        <f>TEXT(Hospital_Emergency_Room_Data[[#This Row],[Patient Admission Date]],"dddd")</f>
        <v>Tuesday</v>
      </c>
      <c r="H1101" t="s">
        <v>41</v>
      </c>
      <c r="I1101">
        <v>22</v>
      </c>
      <c r="J1101" s="5" t="s">
        <v>9220</v>
      </c>
      <c r="K1101" t="s">
        <v>12</v>
      </c>
      <c r="L1101" t="s">
        <v>13</v>
      </c>
      <c r="M1101" t="s">
        <v>9209</v>
      </c>
      <c r="N1101">
        <v>7</v>
      </c>
      <c r="O1101">
        <v>10</v>
      </c>
      <c r="P1101" t="s">
        <v>9226</v>
      </c>
      <c r="Q1101">
        <v>22</v>
      </c>
      <c r="R1101">
        <v>7</v>
      </c>
      <c r="S1101" t="s">
        <v>9255</v>
      </c>
      <c r="T1101" t="s">
        <v>9264</v>
      </c>
      <c r="U1101" t="s">
        <v>9282</v>
      </c>
      <c r="V1101" t="str" cm="1">
        <f t="array" ref="V1101">_xlfn.IFS(Hospital_Emergency_Room_Data[[#This Row],[Day]]&lt;=10,"Start(1-10)",Hospital_Emergency_Room_Data[[#This Row],[Day]]&lt;=20,"Middle(11-20)",Hospital_Emergency_Room_Data[[#This Row],[Day]]&gt;20,"End(21-30)")</f>
        <v>End(21-30)</v>
      </c>
    </row>
    <row r="1102" spans="1:22">
      <c r="A1102">
        <v>613187721</v>
      </c>
      <c r="B1102" t="s">
        <v>1123</v>
      </c>
      <c r="C1102" s="1">
        <v>45338</v>
      </c>
      <c r="D1102" t="str">
        <f>TEXT(Hospital_Emergency_Room_Data[[#This Row],[Patient Admission Date]],"mmm")</f>
        <v>Feb</v>
      </c>
      <c r="E1102">
        <f>YEAR(Hospital_Emergency_Room_Data[[#This Row],[Patient Admission Date]])</f>
        <v>2024</v>
      </c>
      <c r="F1102" s="2">
        <v>0.21527777777777779</v>
      </c>
      <c r="G1102" s="8" t="str">
        <f>TEXT(Hospital_Emergency_Room_Data[[#This Row],[Patient Admission Date]],"dddd")</f>
        <v>Friday</v>
      </c>
      <c r="H1102" t="s">
        <v>41</v>
      </c>
      <c r="I1102">
        <v>46</v>
      </c>
      <c r="J1102" s="5" t="s">
        <v>9219</v>
      </c>
      <c r="K1102" t="s">
        <v>12</v>
      </c>
      <c r="L1102" t="s">
        <v>13</v>
      </c>
      <c r="M1102" t="s">
        <v>9209</v>
      </c>
      <c r="N1102">
        <v>8</v>
      </c>
      <c r="O1102">
        <v>51</v>
      </c>
      <c r="P1102" t="s">
        <v>9225</v>
      </c>
      <c r="Q1102">
        <v>16</v>
      </c>
      <c r="R1102">
        <v>5</v>
      </c>
      <c r="S1102" t="s">
        <v>9258</v>
      </c>
      <c r="T1102" t="s">
        <v>9262</v>
      </c>
      <c r="U1102" t="s">
        <v>9283</v>
      </c>
      <c r="V1102" t="str" cm="1">
        <f t="array" ref="V1102">_xlfn.IFS(Hospital_Emergency_Room_Data[[#This Row],[Day]]&lt;=10,"Start(1-10)",Hospital_Emergency_Room_Data[[#This Row],[Day]]&lt;=20,"Middle(11-20)",Hospital_Emergency_Room_Data[[#This Row],[Day]]&gt;20,"End(21-30)")</f>
        <v>Middle(11-20)</v>
      </c>
    </row>
    <row r="1103" spans="1:22">
      <c r="A1103">
        <v>160601177</v>
      </c>
      <c r="B1103" t="s">
        <v>1124</v>
      </c>
      <c r="C1103" s="1">
        <v>45213</v>
      </c>
      <c r="D1103" t="str">
        <f>TEXT(Hospital_Emergency_Room_Data[[#This Row],[Patient Admission Date]],"mmm")</f>
        <v>Oct</v>
      </c>
      <c r="E1103">
        <f>YEAR(Hospital_Emergency_Room_Data[[#This Row],[Patient Admission Date]])</f>
        <v>2023</v>
      </c>
      <c r="F1103" s="2">
        <v>3.4722222222222224E-2</v>
      </c>
      <c r="G1103" s="8" t="str">
        <f>TEXT(Hospital_Emergency_Room_Data[[#This Row],[Patient Admission Date]],"dddd")</f>
        <v>Saturday</v>
      </c>
      <c r="H1103" t="s">
        <v>41</v>
      </c>
      <c r="I1103">
        <v>66</v>
      </c>
      <c r="J1103" s="5" t="s">
        <v>9217</v>
      </c>
      <c r="K1103" t="s">
        <v>12</v>
      </c>
      <c r="L1103" t="s">
        <v>13</v>
      </c>
      <c r="M1103" t="s">
        <v>9209</v>
      </c>
      <c r="N1103">
        <v>9</v>
      </c>
      <c r="O1103">
        <v>21</v>
      </c>
      <c r="P1103" t="s">
        <v>9226</v>
      </c>
      <c r="Q1103">
        <v>14</v>
      </c>
      <c r="R1103">
        <v>0</v>
      </c>
      <c r="S1103" t="s">
        <v>9258</v>
      </c>
      <c r="T1103" t="s">
        <v>9265</v>
      </c>
      <c r="U1103" t="s">
        <v>9282</v>
      </c>
      <c r="V1103" t="str" cm="1">
        <f t="array" ref="V1103">_xlfn.IFS(Hospital_Emergency_Room_Data[[#This Row],[Day]]&lt;=10,"Start(1-10)",Hospital_Emergency_Room_Data[[#This Row],[Day]]&lt;=20,"Middle(11-20)",Hospital_Emergency_Room_Data[[#This Row],[Day]]&gt;20,"End(21-30)")</f>
        <v>Middle(11-20)</v>
      </c>
    </row>
    <row r="1104" spans="1:22">
      <c r="A1104">
        <v>703909423</v>
      </c>
      <c r="B1104" t="s">
        <v>1125</v>
      </c>
      <c r="C1104" s="1">
        <v>45100</v>
      </c>
      <c r="D1104" t="str">
        <f>TEXT(Hospital_Emergency_Room_Data[[#This Row],[Patient Admission Date]],"mmm")</f>
        <v>Jun</v>
      </c>
      <c r="E1104">
        <f>YEAR(Hospital_Emergency_Room_Data[[#This Row],[Patient Admission Date]])</f>
        <v>2023</v>
      </c>
      <c r="F1104" s="2">
        <v>0.37569444444444444</v>
      </c>
      <c r="G1104" s="8" t="str">
        <f>TEXT(Hospital_Emergency_Room_Data[[#This Row],[Patient Admission Date]],"dddd")</f>
        <v>Friday</v>
      </c>
      <c r="H1104" t="s">
        <v>41</v>
      </c>
      <c r="I1104">
        <v>45</v>
      </c>
      <c r="J1104" s="5" t="s">
        <v>9219</v>
      </c>
      <c r="K1104" t="s">
        <v>12</v>
      </c>
      <c r="L1104" t="s">
        <v>13</v>
      </c>
      <c r="M1104" t="s">
        <v>9209</v>
      </c>
      <c r="N1104">
        <v>10</v>
      </c>
      <c r="O1104">
        <v>14</v>
      </c>
      <c r="P1104" t="s">
        <v>9226</v>
      </c>
      <c r="Q1104">
        <v>23</v>
      </c>
      <c r="R1104">
        <v>9</v>
      </c>
      <c r="S1104" t="s">
        <v>9255</v>
      </c>
      <c r="T1104" t="s">
        <v>9264</v>
      </c>
      <c r="U1104" t="s">
        <v>9282</v>
      </c>
      <c r="V1104" t="str" cm="1">
        <f t="array" ref="V1104">_xlfn.IFS(Hospital_Emergency_Room_Data[[#This Row],[Day]]&lt;=10,"Start(1-10)",Hospital_Emergency_Room_Data[[#This Row],[Day]]&lt;=20,"Middle(11-20)",Hospital_Emergency_Room_Data[[#This Row],[Day]]&gt;20,"End(21-30)")</f>
        <v>End(21-30)</v>
      </c>
    </row>
    <row r="1105" spans="1:22">
      <c r="A1105">
        <v>575305215</v>
      </c>
      <c r="B1105" t="s">
        <v>1126</v>
      </c>
      <c r="C1105" s="1">
        <v>45579</v>
      </c>
      <c r="D1105" t="str">
        <f>TEXT(Hospital_Emergency_Room_Data[[#This Row],[Patient Admission Date]],"mmm")</f>
        <v>Oct</v>
      </c>
      <c r="E1105">
        <f>YEAR(Hospital_Emergency_Room_Data[[#This Row],[Patient Admission Date]])</f>
        <v>2024</v>
      </c>
      <c r="F1105" s="2">
        <v>0.7944444444444444</v>
      </c>
      <c r="G1105" s="8" t="str">
        <f>TEXT(Hospital_Emergency_Room_Data[[#This Row],[Patient Admission Date]],"dddd")</f>
        <v>Monday</v>
      </c>
      <c r="H1105" t="s">
        <v>41</v>
      </c>
      <c r="I1105">
        <v>38</v>
      </c>
      <c r="J1105" s="5" t="s">
        <v>9223</v>
      </c>
      <c r="K1105" t="s">
        <v>12</v>
      </c>
      <c r="L1105" t="s">
        <v>13</v>
      </c>
      <c r="M1105" t="s">
        <v>9209</v>
      </c>
      <c r="N1105">
        <v>10</v>
      </c>
      <c r="O1105">
        <v>47</v>
      </c>
      <c r="P1105" t="s">
        <v>9225</v>
      </c>
      <c r="Q1105">
        <v>14</v>
      </c>
      <c r="R1105">
        <v>19</v>
      </c>
      <c r="S1105" t="s">
        <v>9256</v>
      </c>
      <c r="T1105" t="s">
        <v>9265</v>
      </c>
      <c r="U1105" t="s">
        <v>9283</v>
      </c>
      <c r="V1105" t="str" cm="1">
        <f t="array" ref="V1105">_xlfn.IFS(Hospital_Emergency_Room_Data[[#This Row],[Day]]&lt;=10,"Start(1-10)",Hospital_Emergency_Room_Data[[#This Row],[Day]]&lt;=20,"Middle(11-20)",Hospital_Emergency_Room_Data[[#This Row],[Day]]&gt;20,"End(21-30)")</f>
        <v>Middle(11-20)</v>
      </c>
    </row>
    <row r="1106" spans="1:22">
      <c r="A1106">
        <v>128048702</v>
      </c>
      <c r="B1106" t="s">
        <v>1127</v>
      </c>
      <c r="C1106" s="1">
        <v>45484</v>
      </c>
      <c r="D1106" t="str">
        <f>TEXT(Hospital_Emergency_Room_Data[[#This Row],[Patient Admission Date]],"mmm")</f>
        <v>Jul</v>
      </c>
      <c r="E1106">
        <f>YEAR(Hospital_Emergency_Room_Data[[#This Row],[Patient Admission Date]])</f>
        <v>2024</v>
      </c>
      <c r="F1106" s="2">
        <v>0.69374999999999998</v>
      </c>
      <c r="G1106" s="8" t="str">
        <f>TEXT(Hospital_Emergency_Room_Data[[#This Row],[Patient Admission Date]],"dddd")</f>
        <v>Thursday</v>
      </c>
      <c r="H1106" t="s">
        <v>41</v>
      </c>
      <c r="I1106">
        <v>68</v>
      </c>
      <c r="J1106" s="5" t="s">
        <v>9217</v>
      </c>
      <c r="K1106" t="s">
        <v>12</v>
      </c>
      <c r="L1106" t="s">
        <v>13</v>
      </c>
      <c r="M1106" t="s">
        <v>9209</v>
      </c>
      <c r="N1106">
        <v>10</v>
      </c>
      <c r="O1106">
        <v>34</v>
      </c>
      <c r="P1106" t="s">
        <v>9225</v>
      </c>
      <c r="Q1106">
        <v>11</v>
      </c>
      <c r="R1106">
        <v>16</v>
      </c>
      <c r="S1106" t="s">
        <v>9257</v>
      </c>
      <c r="T1106" t="s">
        <v>9265</v>
      </c>
      <c r="U1106" t="s">
        <v>9300</v>
      </c>
      <c r="V1106" t="str" cm="1">
        <f t="array" ref="V1106">_xlfn.IFS(Hospital_Emergency_Room_Data[[#This Row],[Day]]&lt;=10,"Start(1-10)",Hospital_Emergency_Room_Data[[#This Row],[Day]]&lt;=20,"Middle(11-20)",Hospital_Emergency_Room_Data[[#This Row],[Day]]&gt;20,"End(21-30)")</f>
        <v>Middle(11-20)</v>
      </c>
    </row>
    <row r="1107" spans="1:22">
      <c r="A1107">
        <v>535208984</v>
      </c>
      <c r="B1107" t="s">
        <v>1128</v>
      </c>
      <c r="C1107" s="1">
        <v>45574</v>
      </c>
      <c r="D1107" t="str">
        <f>TEXT(Hospital_Emergency_Room_Data[[#This Row],[Patient Admission Date]],"mmm")</f>
        <v>Oct</v>
      </c>
      <c r="E1107">
        <f>YEAR(Hospital_Emergency_Room_Data[[#This Row],[Patient Admission Date]])</f>
        <v>2024</v>
      </c>
      <c r="F1107" s="2">
        <v>4.8611111111111112E-2</v>
      </c>
      <c r="G1107" s="8" t="str">
        <f>TEXT(Hospital_Emergency_Room_Data[[#This Row],[Patient Admission Date]],"dddd")</f>
        <v>Wednesday</v>
      </c>
      <c r="H1107" t="s">
        <v>41</v>
      </c>
      <c r="I1107">
        <v>13</v>
      </c>
      <c r="J1107" s="5" t="s">
        <v>9221</v>
      </c>
      <c r="K1107" t="s">
        <v>12</v>
      </c>
      <c r="L1107" t="s">
        <v>50</v>
      </c>
      <c r="M1107" t="s">
        <v>9209</v>
      </c>
      <c r="O1107">
        <v>46</v>
      </c>
      <c r="P1107" t="s">
        <v>9225</v>
      </c>
      <c r="Q1107">
        <v>9</v>
      </c>
      <c r="R1107">
        <v>1</v>
      </c>
      <c r="S1107" t="s">
        <v>9258</v>
      </c>
      <c r="T1107" t="s">
        <v>9265</v>
      </c>
      <c r="U1107" t="s">
        <v>9283</v>
      </c>
      <c r="V1107" t="str" cm="1">
        <f t="array" ref="V1107">_xlfn.IFS(Hospital_Emergency_Room_Data[[#This Row],[Day]]&lt;=10,"Start(1-10)",Hospital_Emergency_Room_Data[[#This Row],[Day]]&lt;=20,"Middle(11-20)",Hospital_Emergency_Room_Data[[#This Row],[Day]]&gt;20,"End(21-30)")</f>
        <v>Start(1-10)</v>
      </c>
    </row>
    <row r="1108" spans="1:22">
      <c r="A1108">
        <v>816610800</v>
      </c>
      <c r="B1108" t="s">
        <v>1129</v>
      </c>
      <c r="C1108" s="1">
        <v>45485</v>
      </c>
      <c r="D1108" t="str">
        <f>TEXT(Hospital_Emergency_Room_Data[[#This Row],[Patient Admission Date]],"mmm")</f>
        <v>Jul</v>
      </c>
      <c r="E1108">
        <f>YEAR(Hospital_Emergency_Room_Data[[#This Row],[Patient Admission Date]])</f>
        <v>2024</v>
      </c>
      <c r="F1108" s="2">
        <v>0.57291666666666663</v>
      </c>
      <c r="G1108" s="8" t="str">
        <f>TEXT(Hospital_Emergency_Room_Data[[#This Row],[Patient Admission Date]],"dddd")</f>
        <v>Friday</v>
      </c>
      <c r="H1108" t="s">
        <v>41</v>
      </c>
      <c r="I1108">
        <v>59</v>
      </c>
      <c r="J1108" s="5" t="s">
        <v>9219</v>
      </c>
      <c r="K1108" t="s">
        <v>12</v>
      </c>
      <c r="L1108" t="s">
        <v>50</v>
      </c>
      <c r="M1108" t="s">
        <v>9209</v>
      </c>
      <c r="O1108">
        <v>58</v>
      </c>
      <c r="P1108" t="s">
        <v>9225</v>
      </c>
      <c r="Q1108">
        <v>12</v>
      </c>
      <c r="R1108">
        <v>13</v>
      </c>
      <c r="S1108" t="s">
        <v>9257</v>
      </c>
      <c r="T1108" t="s">
        <v>9265</v>
      </c>
      <c r="U1108" t="s">
        <v>9283</v>
      </c>
      <c r="V1108" t="str" cm="1">
        <f t="array" ref="V1108">_xlfn.IFS(Hospital_Emergency_Room_Data[[#This Row],[Day]]&lt;=10,"Start(1-10)",Hospital_Emergency_Room_Data[[#This Row],[Day]]&lt;=20,"Middle(11-20)",Hospital_Emergency_Room_Data[[#This Row],[Day]]&gt;20,"End(21-30)")</f>
        <v>Middle(11-20)</v>
      </c>
    </row>
    <row r="1109" spans="1:22">
      <c r="A1109">
        <v>786862035</v>
      </c>
      <c r="B1109" t="s">
        <v>1130</v>
      </c>
      <c r="C1109" s="1">
        <v>45250</v>
      </c>
      <c r="D1109" t="str">
        <f>TEXT(Hospital_Emergency_Room_Data[[#This Row],[Patient Admission Date]],"mmm")</f>
        <v>Nov</v>
      </c>
      <c r="E1109">
        <f>YEAR(Hospital_Emergency_Room_Data[[#This Row],[Patient Admission Date]])</f>
        <v>2023</v>
      </c>
      <c r="F1109" s="2">
        <v>0.18541666666666667</v>
      </c>
      <c r="G1109" s="8" t="str">
        <f>TEXT(Hospital_Emergency_Room_Data[[#This Row],[Patient Admission Date]],"dddd")</f>
        <v>Monday</v>
      </c>
      <c r="H1109" t="s">
        <v>41</v>
      </c>
      <c r="I1109">
        <v>41</v>
      </c>
      <c r="J1109" s="5" t="s">
        <v>9223</v>
      </c>
      <c r="K1109" t="s">
        <v>12</v>
      </c>
      <c r="L1109" t="s">
        <v>50</v>
      </c>
      <c r="M1109" t="s">
        <v>9209</v>
      </c>
      <c r="O1109">
        <v>23</v>
      </c>
      <c r="P1109" t="s">
        <v>9226</v>
      </c>
      <c r="Q1109">
        <v>20</v>
      </c>
      <c r="R1109">
        <v>4</v>
      </c>
      <c r="S1109" t="s">
        <v>9258</v>
      </c>
      <c r="T1109" t="s">
        <v>9262</v>
      </c>
      <c r="U1109" t="s">
        <v>9282</v>
      </c>
      <c r="V1109" t="str" cm="1">
        <f t="array" ref="V1109">_xlfn.IFS(Hospital_Emergency_Room_Data[[#This Row],[Day]]&lt;=10,"Start(1-10)",Hospital_Emergency_Room_Data[[#This Row],[Day]]&lt;=20,"Middle(11-20)",Hospital_Emergency_Room_Data[[#This Row],[Day]]&gt;20,"End(21-30)")</f>
        <v>Middle(11-20)</v>
      </c>
    </row>
    <row r="1110" spans="1:22">
      <c r="A1110">
        <v>410266916</v>
      </c>
      <c r="B1110" t="s">
        <v>1131</v>
      </c>
      <c r="C1110" s="1">
        <v>45378</v>
      </c>
      <c r="D1110" t="str">
        <f>TEXT(Hospital_Emergency_Room_Data[[#This Row],[Patient Admission Date]],"mmm")</f>
        <v>Mar</v>
      </c>
      <c r="E1110">
        <f>YEAR(Hospital_Emergency_Room_Data[[#This Row],[Patient Admission Date]])</f>
        <v>2024</v>
      </c>
      <c r="F1110" s="2">
        <v>0.88263888888888886</v>
      </c>
      <c r="G1110" s="8" t="str">
        <f>TEXT(Hospital_Emergency_Room_Data[[#This Row],[Patient Admission Date]],"dddd")</f>
        <v>Wednesday</v>
      </c>
      <c r="H1110" t="s">
        <v>41</v>
      </c>
      <c r="I1110">
        <v>31</v>
      </c>
      <c r="J1110" s="5" t="s">
        <v>9223</v>
      </c>
      <c r="K1110" t="s">
        <v>12</v>
      </c>
      <c r="L1110" t="s">
        <v>50</v>
      </c>
      <c r="M1110" t="s">
        <v>9209</v>
      </c>
      <c r="O1110">
        <v>54</v>
      </c>
      <c r="P1110" t="s">
        <v>9225</v>
      </c>
      <c r="Q1110">
        <v>27</v>
      </c>
      <c r="R1110">
        <v>21</v>
      </c>
      <c r="S1110" t="s">
        <v>9256</v>
      </c>
      <c r="T1110" t="s">
        <v>9264</v>
      </c>
      <c r="U1110" t="s">
        <v>9283</v>
      </c>
      <c r="V1110" t="str" cm="1">
        <f t="array" ref="V1110">_xlfn.IFS(Hospital_Emergency_Room_Data[[#This Row],[Day]]&lt;=10,"Start(1-10)",Hospital_Emergency_Room_Data[[#This Row],[Day]]&lt;=20,"Middle(11-20)",Hospital_Emergency_Room_Data[[#This Row],[Day]]&gt;20,"End(21-30)")</f>
        <v>End(21-30)</v>
      </c>
    </row>
    <row r="1111" spans="1:22">
      <c r="A1111">
        <v>109398231</v>
      </c>
      <c r="B1111" t="s">
        <v>1132</v>
      </c>
      <c r="C1111" s="1">
        <v>45163</v>
      </c>
      <c r="D1111" t="str">
        <f>TEXT(Hospital_Emergency_Room_Data[[#This Row],[Patient Admission Date]],"mmm")</f>
        <v>Aug</v>
      </c>
      <c r="E1111">
        <f>YEAR(Hospital_Emergency_Room_Data[[#This Row],[Patient Admission Date]])</f>
        <v>2023</v>
      </c>
      <c r="F1111" s="2">
        <v>0.91249999999999998</v>
      </c>
      <c r="G1111" s="8" t="str">
        <f>TEXT(Hospital_Emergency_Room_Data[[#This Row],[Patient Admission Date]],"dddd")</f>
        <v>Friday</v>
      </c>
      <c r="H1111" t="s">
        <v>41</v>
      </c>
      <c r="I1111">
        <v>5</v>
      </c>
      <c r="J1111" s="5" t="s">
        <v>9221</v>
      </c>
      <c r="K1111" t="s">
        <v>12</v>
      </c>
      <c r="L1111" t="s">
        <v>50</v>
      </c>
      <c r="M1111" t="s">
        <v>9209</v>
      </c>
      <c r="N1111">
        <v>8</v>
      </c>
      <c r="O1111">
        <v>48</v>
      </c>
      <c r="P1111" t="s">
        <v>9225</v>
      </c>
      <c r="Q1111">
        <v>25</v>
      </c>
      <c r="R1111">
        <v>21</v>
      </c>
      <c r="S1111" t="s">
        <v>9256</v>
      </c>
      <c r="T1111" t="s">
        <v>9264</v>
      </c>
      <c r="U1111" t="s">
        <v>9283</v>
      </c>
      <c r="V1111" t="str" cm="1">
        <f t="array" ref="V1111">_xlfn.IFS(Hospital_Emergency_Room_Data[[#This Row],[Day]]&lt;=10,"Start(1-10)",Hospital_Emergency_Room_Data[[#This Row],[Day]]&lt;=20,"Middle(11-20)",Hospital_Emergency_Room_Data[[#This Row],[Day]]&gt;20,"End(21-30)")</f>
        <v>End(21-30)</v>
      </c>
    </row>
    <row r="1112" spans="1:22">
      <c r="A1112">
        <v>210441324</v>
      </c>
      <c r="B1112" t="s">
        <v>1133</v>
      </c>
      <c r="C1112" s="1">
        <v>45383</v>
      </c>
      <c r="D1112" t="str">
        <f>TEXT(Hospital_Emergency_Room_Data[[#This Row],[Patient Admission Date]],"mmm")</f>
        <v>Apr</v>
      </c>
      <c r="E1112">
        <f>YEAR(Hospital_Emergency_Room_Data[[#This Row],[Patient Admission Date]])</f>
        <v>2024</v>
      </c>
      <c r="F1112" s="2">
        <v>0.58263888888888893</v>
      </c>
      <c r="G1112" s="8" t="str">
        <f>TEXT(Hospital_Emergency_Room_Data[[#This Row],[Patient Admission Date]],"dddd")</f>
        <v>Monday</v>
      </c>
      <c r="H1112" t="s">
        <v>41</v>
      </c>
      <c r="I1112">
        <v>11</v>
      </c>
      <c r="J1112" s="5" t="s">
        <v>9221</v>
      </c>
      <c r="K1112" t="s">
        <v>12</v>
      </c>
      <c r="L1112" t="s">
        <v>9281</v>
      </c>
      <c r="M1112" t="s">
        <v>9209</v>
      </c>
      <c r="O1112">
        <v>20</v>
      </c>
      <c r="P1112" t="s">
        <v>9226</v>
      </c>
      <c r="Q1112">
        <v>1</v>
      </c>
      <c r="R1112">
        <v>13</v>
      </c>
      <c r="S1112" t="s">
        <v>9257</v>
      </c>
      <c r="T1112" t="s">
        <v>9263</v>
      </c>
      <c r="U1112" t="s">
        <v>9282</v>
      </c>
      <c r="V1112" t="str" cm="1">
        <f t="array" ref="V1112">_xlfn.IFS(Hospital_Emergency_Room_Data[[#This Row],[Day]]&lt;=10,"Start(1-10)",Hospital_Emergency_Room_Data[[#This Row],[Day]]&lt;=20,"Middle(11-20)",Hospital_Emergency_Room_Data[[#This Row],[Day]]&gt;20,"End(21-30)")</f>
        <v>Start(1-10)</v>
      </c>
    </row>
    <row r="1113" spans="1:22">
      <c r="A1113">
        <v>495297252</v>
      </c>
      <c r="B1113" t="s">
        <v>1134</v>
      </c>
      <c r="C1113" s="1">
        <v>45178</v>
      </c>
      <c r="D1113" t="str">
        <f>TEXT(Hospital_Emergency_Room_Data[[#This Row],[Patient Admission Date]],"mmm")</f>
        <v>Sep</v>
      </c>
      <c r="E1113">
        <f>YEAR(Hospital_Emergency_Room_Data[[#This Row],[Patient Admission Date]])</f>
        <v>2023</v>
      </c>
      <c r="F1113" s="2">
        <v>0.93819444444444444</v>
      </c>
      <c r="G1113" s="8" t="str">
        <f>TEXT(Hospital_Emergency_Room_Data[[#This Row],[Patient Admission Date]],"dddd")</f>
        <v>Saturday</v>
      </c>
      <c r="H1113" t="s">
        <v>41</v>
      </c>
      <c r="I1113">
        <v>21</v>
      </c>
      <c r="J1113" s="5" t="s">
        <v>9220</v>
      </c>
      <c r="K1113" t="s">
        <v>12</v>
      </c>
      <c r="L1113" t="s">
        <v>9281</v>
      </c>
      <c r="M1113" t="s">
        <v>9209</v>
      </c>
      <c r="O1113">
        <v>23</v>
      </c>
      <c r="P1113" t="s">
        <v>9226</v>
      </c>
      <c r="Q1113">
        <v>9</v>
      </c>
      <c r="R1113">
        <v>22</v>
      </c>
      <c r="S1113" t="s">
        <v>9256</v>
      </c>
      <c r="T1113" t="s">
        <v>9265</v>
      </c>
      <c r="U1113" t="s">
        <v>9282</v>
      </c>
      <c r="V1113" t="str" cm="1">
        <f t="array" ref="V1113">_xlfn.IFS(Hospital_Emergency_Room_Data[[#This Row],[Day]]&lt;=10,"Start(1-10)",Hospital_Emergency_Room_Data[[#This Row],[Day]]&lt;=20,"Middle(11-20)",Hospital_Emergency_Room_Data[[#This Row],[Day]]&gt;20,"End(21-30)")</f>
        <v>Start(1-10)</v>
      </c>
    </row>
    <row r="1114" spans="1:22">
      <c r="A1114">
        <v>196021199</v>
      </c>
      <c r="B1114" t="s">
        <v>1135</v>
      </c>
      <c r="C1114" s="1">
        <v>45522</v>
      </c>
      <c r="D1114" t="str">
        <f>TEXT(Hospital_Emergency_Room_Data[[#This Row],[Patient Admission Date]],"mmm")</f>
        <v>Aug</v>
      </c>
      <c r="E1114">
        <f>YEAR(Hospital_Emergency_Room_Data[[#This Row],[Patient Admission Date]])</f>
        <v>2024</v>
      </c>
      <c r="F1114" s="2">
        <v>0.68055555555555558</v>
      </c>
      <c r="G1114" s="8" t="str">
        <f>TEXT(Hospital_Emergency_Room_Data[[#This Row],[Patient Admission Date]],"dddd")</f>
        <v>Sunday</v>
      </c>
      <c r="H1114" t="s">
        <v>41</v>
      </c>
      <c r="I1114">
        <v>34</v>
      </c>
      <c r="J1114" s="5" t="s">
        <v>9223</v>
      </c>
      <c r="K1114" t="s">
        <v>12</v>
      </c>
      <c r="L1114" t="s">
        <v>9281</v>
      </c>
      <c r="M1114" t="s">
        <v>9209</v>
      </c>
      <c r="O1114">
        <v>30</v>
      </c>
      <c r="P1114" t="s">
        <v>9225</v>
      </c>
      <c r="Q1114">
        <v>18</v>
      </c>
      <c r="R1114">
        <v>16</v>
      </c>
      <c r="S1114" t="s">
        <v>9257</v>
      </c>
      <c r="T1114" t="s">
        <v>9262</v>
      </c>
      <c r="U1114" t="s">
        <v>9282</v>
      </c>
      <c r="V1114" t="str" cm="1">
        <f t="array" ref="V1114">_xlfn.IFS(Hospital_Emergency_Room_Data[[#This Row],[Day]]&lt;=10,"Start(1-10)",Hospital_Emergency_Room_Data[[#This Row],[Day]]&lt;=20,"Middle(11-20)",Hospital_Emergency_Room_Data[[#This Row],[Day]]&gt;20,"End(21-30)")</f>
        <v>Middle(11-20)</v>
      </c>
    </row>
    <row r="1115" spans="1:22">
      <c r="A1115">
        <v>437577623</v>
      </c>
      <c r="B1115" t="s">
        <v>1136</v>
      </c>
      <c r="C1115" s="1">
        <v>45154</v>
      </c>
      <c r="D1115" t="str">
        <f>TEXT(Hospital_Emergency_Room_Data[[#This Row],[Patient Admission Date]],"mmm")</f>
        <v>Aug</v>
      </c>
      <c r="E1115">
        <f>YEAR(Hospital_Emergency_Room_Data[[#This Row],[Patient Admission Date]])</f>
        <v>2023</v>
      </c>
      <c r="F1115" s="2">
        <v>6.7361111111111108E-2</v>
      </c>
      <c r="G1115" s="8" t="str">
        <f>TEXT(Hospital_Emergency_Room_Data[[#This Row],[Patient Admission Date]],"dddd")</f>
        <v>Wednesday</v>
      </c>
      <c r="H1115" t="s">
        <v>41</v>
      </c>
      <c r="I1115">
        <v>71</v>
      </c>
      <c r="J1115" s="5" t="s">
        <v>9222</v>
      </c>
      <c r="K1115" t="s">
        <v>12</v>
      </c>
      <c r="L1115" t="s">
        <v>9281</v>
      </c>
      <c r="M1115" t="s">
        <v>9209</v>
      </c>
      <c r="O1115">
        <v>41</v>
      </c>
      <c r="P1115" t="s">
        <v>9225</v>
      </c>
      <c r="Q1115">
        <v>16</v>
      </c>
      <c r="R1115">
        <v>1</v>
      </c>
      <c r="S1115" t="s">
        <v>9258</v>
      </c>
      <c r="T1115" t="s">
        <v>9262</v>
      </c>
      <c r="U1115" t="s">
        <v>9300</v>
      </c>
      <c r="V1115" t="str" cm="1">
        <f t="array" ref="V1115">_xlfn.IFS(Hospital_Emergency_Room_Data[[#This Row],[Day]]&lt;=10,"Start(1-10)",Hospital_Emergency_Room_Data[[#This Row],[Day]]&lt;=20,"Middle(11-20)",Hospital_Emergency_Room_Data[[#This Row],[Day]]&gt;20,"End(21-30)")</f>
        <v>Middle(11-20)</v>
      </c>
    </row>
    <row r="1116" spans="1:22">
      <c r="A1116">
        <v>475879207</v>
      </c>
      <c r="B1116" t="s">
        <v>1137</v>
      </c>
      <c r="C1116" s="1">
        <v>45233</v>
      </c>
      <c r="D1116" t="str">
        <f>TEXT(Hospital_Emergency_Room_Data[[#This Row],[Patient Admission Date]],"mmm")</f>
        <v>Nov</v>
      </c>
      <c r="E1116">
        <f>YEAR(Hospital_Emergency_Room_Data[[#This Row],[Patient Admission Date]])</f>
        <v>2023</v>
      </c>
      <c r="F1116" s="2">
        <v>0.51111111111111107</v>
      </c>
      <c r="G1116" s="8" t="str">
        <f>TEXT(Hospital_Emergency_Room_Data[[#This Row],[Patient Admission Date]],"dddd")</f>
        <v>Friday</v>
      </c>
      <c r="H1116" t="s">
        <v>41</v>
      </c>
      <c r="I1116">
        <v>30</v>
      </c>
      <c r="J1116" s="5" t="s">
        <v>9223</v>
      </c>
      <c r="K1116" t="s">
        <v>12</v>
      </c>
      <c r="L1116" t="s">
        <v>9281</v>
      </c>
      <c r="M1116" t="s">
        <v>9209</v>
      </c>
      <c r="O1116">
        <v>54</v>
      </c>
      <c r="P1116" t="s">
        <v>9225</v>
      </c>
      <c r="Q1116">
        <v>3</v>
      </c>
      <c r="R1116">
        <v>12</v>
      </c>
      <c r="S1116" t="s">
        <v>9257</v>
      </c>
      <c r="T1116" t="s">
        <v>9263</v>
      </c>
      <c r="U1116" t="s">
        <v>9283</v>
      </c>
      <c r="V1116" t="str" cm="1">
        <f t="array" ref="V1116">_xlfn.IFS(Hospital_Emergency_Room_Data[[#This Row],[Day]]&lt;=10,"Start(1-10)",Hospital_Emergency_Room_Data[[#This Row],[Day]]&lt;=20,"Middle(11-20)",Hospital_Emergency_Room_Data[[#This Row],[Day]]&gt;20,"End(21-30)")</f>
        <v>Start(1-10)</v>
      </c>
    </row>
    <row r="1117" spans="1:22">
      <c r="A1117">
        <v>207230750</v>
      </c>
      <c r="B1117" t="s">
        <v>1138</v>
      </c>
      <c r="C1117" s="1">
        <v>45025</v>
      </c>
      <c r="D1117" t="str">
        <f>TEXT(Hospital_Emergency_Room_Data[[#This Row],[Patient Admission Date]],"mmm")</f>
        <v>Apr</v>
      </c>
      <c r="E1117">
        <f>YEAR(Hospital_Emergency_Room_Data[[#This Row],[Patient Admission Date]])</f>
        <v>2023</v>
      </c>
      <c r="F1117" s="2">
        <v>0.33611111111111114</v>
      </c>
      <c r="G1117" s="8" t="str">
        <f>TEXT(Hospital_Emergency_Room_Data[[#This Row],[Patient Admission Date]],"dddd")</f>
        <v>Sunday</v>
      </c>
      <c r="H1117" t="s">
        <v>41</v>
      </c>
      <c r="I1117">
        <v>6</v>
      </c>
      <c r="J1117" s="5" t="s">
        <v>9221</v>
      </c>
      <c r="K1117" t="s">
        <v>12</v>
      </c>
      <c r="L1117" t="s">
        <v>9281</v>
      </c>
      <c r="M1117" t="s">
        <v>9209</v>
      </c>
      <c r="O1117">
        <v>11</v>
      </c>
      <c r="P1117" t="s">
        <v>9226</v>
      </c>
      <c r="Q1117">
        <v>9</v>
      </c>
      <c r="R1117">
        <v>8</v>
      </c>
      <c r="S1117" t="s">
        <v>9255</v>
      </c>
      <c r="T1117" t="s">
        <v>9265</v>
      </c>
      <c r="U1117" t="s">
        <v>9282</v>
      </c>
      <c r="V1117" t="str" cm="1">
        <f t="array" ref="V1117">_xlfn.IFS(Hospital_Emergency_Room_Data[[#This Row],[Day]]&lt;=10,"Start(1-10)",Hospital_Emergency_Room_Data[[#This Row],[Day]]&lt;=20,"Middle(11-20)",Hospital_Emergency_Room_Data[[#This Row],[Day]]&gt;20,"End(21-30)")</f>
        <v>Start(1-10)</v>
      </c>
    </row>
    <row r="1118" spans="1:22">
      <c r="A1118">
        <v>748328916</v>
      </c>
      <c r="B1118" t="s">
        <v>1139</v>
      </c>
      <c r="C1118" s="1">
        <v>45360</v>
      </c>
      <c r="D1118" t="str">
        <f>TEXT(Hospital_Emergency_Room_Data[[#This Row],[Patient Admission Date]],"mmm")</f>
        <v>Mar</v>
      </c>
      <c r="E1118">
        <f>YEAR(Hospital_Emergency_Room_Data[[#This Row],[Patient Admission Date]])</f>
        <v>2024</v>
      </c>
      <c r="F1118" s="2">
        <v>0.55902777777777779</v>
      </c>
      <c r="G1118" s="8" t="str">
        <f>TEXT(Hospital_Emergency_Room_Data[[#This Row],[Patient Admission Date]],"dddd")</f>
        <v>Saturday</v>
      </c>
      <c r="H1118" t="s">
        <v>41</v>
      </c>
      <c r="I1118">
        <v>77</v>
      </c>
      <c r="J1118" s="5" t="s">
        <v>9222</v>
      </c>
      <c r="K1118" t="s">
        <v>12</v>
      </c>
      <c r="L1118" t="s">
        <v>9281</v>
      </c>
      <c r="M1118" t="s">
        <v>9209</v>
      </c>
      <c r="O1118">
        <v>14</v>
      </c>
      <c r="P1118" t="s">
        <v>9226</v>
      </c>
      <c r="Q1118">
        <v>9</v>
      </c>
      <c r="R1118">
        <v>13</v>
      </c>
      <c r="S1118" t="s">
        <v>9257</v>
      </c>
      <c r="T1118" t="s">
        <v>9265</v>
      </c>
      <c r="U1118" t="s">
        <v>9282</v>
      </c>
      <c r="V1118" t="str" cm="1">
        <f t="array" ref="V1118">_xlfn.IFS(Hospital_Emergency_Room_Data[[#This Row],[Day]]&lt;=10,"Start(1-10)",Hospital_Emergency_Room_Data[[#This Row],[Day]]&lt;=20,"Middle(11-20)",Hospital_Emergency_Room_Data[[#This Row],[Day]]&gt;20,"End(21-30)")</f>
        <v>Start(1-10)</v>
      </c>
    </row>
    <row r="1119" spans="1:22">
      <c r="A1119">
        <v>301255648</v>
      </c>
      <c r="B1119" t="s">
        <v>1140</v>
      </c>
      <c r="C1119" s="1">
        <v>45269</v>
      </c>
      <c r="D1119" t="str">
        <f>TEXT(Hospital_Emergency_Room_Data[[#This Row],[Patient Admission Date]],"mmm")</f>
        <v>Dec</v>
      </c>
      <c r="E1119">
        <f>YEAR(Hospital_Emergency_Room_Data[[#This Row],[Patient Admission Date]])</f>
        <v>2023</v>
      </c>
      <c r="F1119" s="2">
        <v>0.90694444444444444</v>
      </c>
      <c r="G1119" s="8" t="str">
        <f>TEXT(Hospital_Emergency_Room_Data[[#This Row],[Patient Admission Date]],"dddd")</f>
        <v>Saturday</v>
      </c>
      <c r="H1119" t="s">
        <v>41</v>
      </c>
      <c r="I1119">
        <v>31</v>
      </c>
      <c r="J1119" s="5" t="s">
        <v>9223</v>
      </c>
      <c r="K1119" t="s">
        <v>12</v>
      </c>
      <c r="L1119" t="s">
        <v>9281</v>
      </c>
      <c r="M1119" t="s">
        <v>9209</v>
      </c>
      <c r="O1119">
        <v>17</v>
      </c>
      <c r="P1119" t="s">
        <v>9226</v>
      </c>
      <c r="Q1119">
        <v>9</v>
      </c>
      <c r="R1119">
        <v>21</v>
      </c>
      <c r="S1119" t="s">
        <v>9256</v>
      </c>
      <c r="T1119" t="s">
        <v>9265</v>
      </c>
      <c r="U1119" t="s">
        <v>9282</v>
      </c>
      <c r="V1119" t="str" cm="1">
        <f t="array" ref="V1119">_xlfn.IFS(Hospital_Emergency_Room_Data[[#This Row],[Day]]&lt;=10,"Start(1-10)",Hospital_Emergency_Room_Data[[#This Row],[Day]]&lt;=20,"Middle(11-20)",Hospital_Emergency_Room_Data[[#This Row],[Day]]&gt;20,"End(21-30)")</f>
        <v>Start(1-10)</v>
      </c>
    </row>
    <row r="1120" spans="1:22">
      <c r="A1120">
        <v>641441366</v>
      </c>
      <c r="B1120" t="s">
        <v>1141</v>
      </c>
      <c r="C1120" s="1">
        <v>45251</v>
      </c>
      <c r="D1120" t="str">
        <f>TEXT(Hospital_Emergency_Room_Data[[#This Row],[Patient Admission Date]],"mmm")</f>
        <v>Nov</v>
      </c>
      <c r="E1120">
        <f>YEAR(Hospital_Emergency_Room_Data[[#This Row],[Patient Admission Date]])</f>
        <v>2023</v>
      </c>
      <c r="F1120" s="2">
        <v>0.17569444444444443</v>
      </c>
      <c r="G1120" s="8" t="str">
        <f>TEXT(Hospital_Emergency_Room_Data[[#This Row],[Patient Admission Date]],"dddd")</f>
        <v>Tuesday</v>
      </c>
      <c r="H1120" t="s">
        <v>41</v>
      </c>
      <c r="I1120">
        <v>22</v>
      </c>
      <c r="J1120" s="5" t="s">
        <v>9220</v>
      </c>
      <c r="K1120" t="s">
        <v>12</v>
      </c>
      <c r="L1120" t="s">
        <v>9281</v>
      </c>
      <c r="M1120" t="s">
        <v>9209</v>
      </c>
      <c r="O1120">
        <v>48</v>
      </c>
      <c r="P1120" t="s">
        <v>9225</v>
      </c>
      <c r="Q1120">
        <v>21</v>
      </c>
      <c r="R1120">
        <v>4</v>
      </c>
      <c r="S1120" t="s">
        <v>9258</v>
      </c>
      <c r="T1120" t="s">
        <v>9262</v>
      </c>
      <c r="U1120" t="s">
        <v>9283</v>
      </c>
      <c r="V1120" t="str" cm="1">
        <f t="array" ref="V1120">_xlfn.IFS(Hospital_Emergency_Room_Data[[#This Row],[Day]]&lt;=10,"Start(1-10)",Hospital_Emergency_Room_Data[[#This Row],[Day]]&lt;=20,"Middle(11-20)",Hospital_Emergency_Room_Data[[#This Row],[Day]]&gt;20,"End(21-30)")</f>
        <v>End(21-30)</v>
      </c>
    </row>
    <row r="1121" spans="1:22">
      <c r="A1121">
        <v>446186335</v>
      </c>
      <c r="B1121" t="s">
        <v>1142</v>
      </c>
      <c r="C1121" s="1">
        <v>45319</v>
      </c>
      <c r="D1121" t="str">
        <f>TEXT(Hospital_Emergency_Room_Data[[#This Row],[Patient Admission Date]],"mmm")</f>
        <v>Jan</v>
      </c>
      <c r="E1121">
        <f>YEAR(Hospital_Emergency_Room_Data[[#This Row],[Patient Admission Date]])</f>
        <v>2024</v>
      </c>
      <c r="F1121" s="2">
        <v>0.27638888888888891</v>
      </c>
      <c r="G1121" s="8" t="str">
        <f>TEXT(Hospital_Emergency_Room_Data[[#This Row],[Patient Admission Date]],"dddd")</f>
        <v>Sunday</v>
      </c>
      <c r="H1121" t="s">
        <v>41</v>
      </c>
      <c r="I1121">
        <v>52</v>
      </c>
      <c r="J1121" s="5" t="s">
        <v>9219</v>
      </c>
      <c r="K1121" t="s">
        <v>12</v>
      </c>
      <c r="L1121" t="s">
        <v>9281</v>
      </c>
      <c r="M1121" t="s">
        <v>9209</v>
      </c>
      <c r="O1121">
        <v>18</v>
      </c>
      <c r="P1121" t="s">
        <v>9226</v>
      </c>
      <c r="Q1121">
        <v>28</v>
      </c>
      <c r="R1121">
        <v>6</v>
      </c>
      <c r="S1121" t="s">
        <v>9255</v>
      </c>
      <c r="T1121" t="s">
        <v>9264</v>
      </c>
      <c r="U1121" t="s">
        <v>9282</v>
      </c>
      <c r="V1121" t="str" cm="1">
        <f t="array" ref="V1121">_xlfn.IFS(Hospital_Emergency_Room_Data[[#This Row],[Day]]&lt;=10,"Start(1-10)",Hospital_Emergency_Room_Data[[#This Row],[Day]]&lt;=20,"Middle(11-20)",Hospital_Emergency_Room_Data[[#This Row],[Day]]&gt;20,"End(21-30)")</f>
        <v>End(21-30)</v>
      </c>
    </row>
    <row r="1122" spans="1:22">
      <c r="A1122">
        <v>258163895</v>
      </c>
      <c r="B1122" t="s">
        <v>1143</v>
      </c>
      <c r="C1122" s="1">
        <v>45175</v>
      </c>
      <c r="D1122" t="str">
        <f>TEXT(Hospital_Emergency_Room_Data[[#This Row],[Patient Admission Date]],"mmm")</f>
        <v>Sep</v>
      </c>
      <c r="E1122">
        <f>YEAR(Hospital_Emergency_Room_Data[[#This Row],[Patient Admission Date]])</f>
        <v>2023</v>
      </c>
      <c r="F1122" s="2">
        <v>0.56111111111111112</v>
      </c>
      <c r="G1122" s="8" t="str">
        <f>TEXT(Hospital_Emergency_Room_Data[[#This Row],[Patient Admission Date]],"dddd")</f>
        <v>Wednesday</v>
      </c>
      <c r="H1122" t="s">
        <v>41</v>
      </c>
      <c r="I1122">
        <v>14</v>
      </c>
      <c r="J1122" s="5" t="s">
        <v>9221</v>
      </c>
      <c r="K1122" t="s">
        <v>12</v>
      </c>
      <c r="L1122" t="s">
        <v>9281</v>
      </c>
      <c r="M1122" t="s">
        <v>9209</v>
      </c>
      <c r="O1122">
        <v>21</v>
      </c>
      <c r="P1122" t="s">
        <v>9226</v>
      </c>
      <c r="Q1122">
        <v>6</v>
      </c>
      <c r="R1122">
        <v>13</v>
      </c>
      <c r="S1122" t="s">
        <v>9257</v>
      </c>
      <c r="T1122" t="s">
        <v>9263</v>
      </c>
      <c r="U1122" t="s">
        <v>9282</v>
      </c>
      <c r="V1122" t="str" cm="1">
        <f t="array" ref="V1122">_xlfn.IFS(Hospital_Emergency_Room_Data[[#This Row],[Day]]&lt;=10,"Start(1-10)",Hospital_Emergency_Room_Data[[#This Row],[Day]]&lt;=20,"Middle(11-20)",Hospital_Emergency_Room_Data[[#This Row],[Day]]&gt;20,"End(21-30)")</f>
        <v>Start(1-10)</v>
      </c>
    </row>
    <row r="1123" spans="1:22">
      <c r="A1123">
        <v>663483553</v>
      </c>
      <c r="B1123" t="s">
        <v>1144</v>
      </c>
      <c r="C1123" s="1">
        <v>45480</v>
      </c>
      <c r="D1123" t="str">
        <f>TEXT(Hospital_Emergency_Room_Data[[#This Row],[Patient Admission Date]],"mmm")</f>
        <v>Jul</v>
      </c>
      <c r="E1123">
        <f>YEAR(Hospital_Emergency_Room_Data[[#This Row],[Patient Admission Date]])</f>
        <v>2024</v>
      </c>
      <c r="F1123" s="2">
        <v>0.47083333333333333</v>
      </c>
      <c r="G1123" s="8" t="str">
        <f>TEXT(Hospital_Emergency_Room_Data[[#This Row],[Patient Admission Date]],"dddd")</f>
        <v>Sunday</v>
      </c>
      <c r="H1123" t="s">
        <v>41</v>
      </c>
      <c r="I1123">
        <v>8</v>
      </c>
      <c r="J1123" s="5" t="s">
        <v>9221</v>
      </c>
      <c r="K1123" t="s">
        <v>12</v>
      </c>
      <c r="L1123" t="s">
        <v>9281</v>
      </c>
      <c r="M1123" t="s">
        <v>9209</v>
      </c>
      <c r="O1123">
        <v>35</v>
      </c>
      <c r="P1123" t="s">
        <v>9225</v>
      </c>
      <c r="Q1123">
        <v>7</v>
      </c>
      <c r="R1123">
        <v>11</v>
      </c>
      <c r="S1123" t="s">
        <v>9255</v>
      </c>
      <c r="T1123" t="s">
        <v>9263</v>
      </c>
      <c r="U1123" t="s">
        <v>9300</v>
      </c>
      <c r="V1123" t="str" cm="1">
        <f t="array" ref="V1123">_xlfn.IFS(Hospital_Emergency_Room_Data[[#This Row],[Day]]&lt;=10,"Start(1-10)",Hospital_Emergency_Room_Data[[#This Row],[Day]]&lt;=20,"Middle(11-20)",Hospital_Emergency_Room_Data[[#This Row],[Day]]&gt;20,"End(21-30)")</f>
        <v>Start(1-10)</v>
      </c>
    </row>
    <row r="1124" spans="1:22">
      <c r="A1124">
        <v>887496202</v>
      </c>
      <c r="B1124" t="s">
        <v>1145</v>
      </c>
      <c r="C1124" s="1">
        <v>45582</v>
      </c>
      <c r="D1124" t="str">
        <f>TEXT(Hospital_Emergency_Room_Data[[#This Row],[Patient Admission Date]],"mmm")</f>
        <v>Oct</v>
      </c>
      <c r="E1124">
        <f>YEAR(Hospital_Emergency_Room_Data[[#This Row],[Patient Admission Date]])</f>
        <v>2024</v>
      </c>
      <c r="F1124" s="2">
        <v>0.68680555555555556</v>
      </c>
      <c r="G1124" s="8" t="str">
        <f>TEXT(Hospital_Emergency_Room_Data[[#This Row],[Patient Admission Date]],"dddd")</f>
        <v>Thursday</v>
      </c>
      <c r="H1124" t="s">
        <v>41</v>
      </c>
      <c r="I1124">
        <v>77</v>
      </c>
      <c r="J1124" s="5" t="s">
        <v>9222</v>
      </c>
      <c r="K1124" t="s">
        <v>12</v>
      </c>
      <c r="L1124" t="s">
        <v>9281</v>
      </c>
      <c r="M1124" t="s">
        <v>9209</v>
      </c>
      <c r="O1124">
        <v>40</v>
      </c>
      <c r="P1124" t="s">
        <v>9225</v>
      </c>
      <c r="Q1124">
        <v>17</v>
      </c>
      <c r="R1124">
        <v>16</v>
      </c>
      <c r="S1124" t="s">
        <v>9257</v>
      </c>
      <c r="T1124" t="s">
        <v>9262</v>
      </c>
      <c r="U1124" t="s">
        <v>9300</v>
      </c>
      <c r="V1124" t="str" cm="1">
        <f t="array" ref="V1124">_xlfn.IFS(Hospital_Emergency_Room_Data[[#This Row],[Day]]&lt;=10,"Start(1-10)",Hospital_Emergency_Room_Data[[#This Row],[Day]]&lt;=20,"Middle(11-20)",Hospital_Emergency_Room_Data[[#This Row],[Day]]&gt;20,"End(21-30)")</f>
        <v>Middle(11-20)</v>
      </c>
    </row>
    <row r="1125" spans="1:22">
      <c r="A1125">
        <v>153355072</v>
      </c>
      <c r="B1125" t="s">
        <v>1146</v>
      </c>
      <c r="C1125" s="1">
        <v>45309</v>
      </c>
      <c r="D1125" t="str">
        <f>TEXT(Hospital_Emergency_Room_Data[[#This Row],[Patient Admission Date]],"mmm")</f>
        <v>Jan</v>
      </c>
      <c r="E1125">
        <f>YEAR(Hospital_Emergency_Room_Data[[#This Row],[Patient Admission Date]])</f>
        <v>2024</v>
      </c>
      <c r="F1125" s="2">
        <v>0.40138888888888891</v>
      </c>
      <c r="G1125" s="8" t="str">
        <f>TEXT(Hospital_Emergency_Room_Data[[#This Row],[Patient Admission Date]],"dddd")</f>
        <v>Thursday</v>
      </c>
      <c r="H1125" t="s">
        <v>41</v>
      </c>
      <c r="I1125">
        <v>13</v>
      </c>
      <c r="J1125" s="5" t="s">
        <v>9221</v>
      </c>
      <c r="K1125" t="s">
        <v>12</v>
      </c>
      <c r="L1125" t="s">
        <v>9281</v>
      </c>
      <c r="M1125" t="s">
        <v>9209</v>
      </c>
      <c r="O1125">
        <v>54</v>
      </c>
      <c r="P1125" t="s">
        <v>9225</v>
      </c>
      <c r="Q1125">
        <v>18</v>
      </c>
      <c r="R1125">
        <v>9</v>
      </c>
      <c r="S1125" t="s">
        <v>9255</v>
      </c>
      <c r="T1125" t="s">
        <v>9262</v>
      </c>
      <c r="U1125" t="s">
        <v>9283</v>
      </c>
      <c r="V1125" t="str" cm="1">
        <f t="array" ref="V1125">_xlfn.IFS(Hospital_Emergency_Room_Data[[#This Row],[Day]]&lt;=10,"Start(1-10)",Hospital_Emergency_Room_Data[[#This Row],[Day]]&lt;=20,"Middle(11-20)",Hospital_Emergency_Room_Data[[#This Row],[Day]]&gt;20,"End(21-30)")</f>
        <v>Middle(11-20)</v>
      </c>
    </row>
    <row r="1126" spans="1:22">
      <c r="A1126">
        <v>298985532</v>
      </c>
      <c r="B1126" t="s">
        <v>1147</v>
      </c>
      <c r="C1126" s="1">
        <v>45039</v>
      </c>
      <c r="D1126" t="str">
        <f>TEXT(Hospital_Emergency_Room_Data[[#This Row],[Patient Admission Date]],"mmm")</f>
        <v>Apr</v>
      </c>
      <c r="E1126">
        <f>YEAR(Hospital_Emergency_Room_Data[[#This Row],[Patient Admission Date]])</f>
        <v>2023</v>
      </c>
      <c r="F1126" s="2">
        <v>0.73819444444444449</v>
      </c>
      <c r="G1126" s="8" t="str">
        <f>TEXT(Hospital_Emergency_Room_Data[[#This Row],[Patient Admission Date]],"dddd")</f>
        <v>Sunday</v>
      </c>
      <c r="H1126" t="s">
        <v>41</v>
      </c>
      <c r="I1126">
        <v>14</v>
      </c>
      <c r="J1126" s="5" t="s">
        <v>9221</v>
      </c>
      <c r="K1126" t="s">
        <v>12</v>
      </c>
      <c r="L1126" t="s">
        <v>9281</v>
      </c>
      <c r="M1126" t="s">
        <v>9209</v>
      </c>
      <c r="O1126">
        <v>22</v>
      </c>
      <c r="P1126" t="s">
        <v>9226</v>
      </c>
      <c r="Q1126">
        <v>23</v>
      </c>
      <c r="R1126">
        <v>17</v>
      </c>
      <c r="S1126" t="s">
        <v>9257</v>
      </c>
      <c r="T1126" t="s">
        <v>9264</v>
      </c>
      <c r="U1126" t="s">
        <v>9282</v>
      </c>
      <c r="V1126" t="str" cm="1">
        <f t="array" ref="V1126">_xlfn.IFS(Hospital_Emergency_Room_Data[[#This Row],[Day]]&lt;=10,"Start(1-10)",Hospital_Emergency_Room_Data[[#This Row],[Day]]&lt;=20,"Middle(11-20)",Hospital_Emergency_Room_Data[[#This Row],[Day]]&gt;20,"End(21-30)")</f>
        <v>End(21-30)</v>
      </c>
    </row>
    <row r="1127" spans="1:22">
      <c r="A1127">
        <v>365366718</v>
      </c>
      <c r="B1127" t="s">
        <v>1148</v>
      </c>
      <c r="C1127" s="1">
        <v>45282</v>
      </c>
      <c r="D1127" t="str">
        <f>TEXT(Hospital_Emergency_Room_Data[[#This Row],[Patient Admission Date]],"mmm")</f>
        <v>Dec</v>
      </c>
      <c r="E1127">
        <f>YEAR(Hospital_Emergency_Room_Data[[#This Row],[Patient Admission Date]])</f>
        <v>2023</v>
      </c>
      <c r="F1127" s="2">
        <v>0.36736111111111114</v>
      </c>
      <c r="G1127" s="8" t="str">
        <f>TEXT(Hospital_Emergency_Room_Data[[#This Row],[Patient Admission Date]],"dddd")</f>
        <v>Friday</v>
      </c>
      <c r="H1127" t="s">
        <v>41</v>
      </c>
      <c r="I1127">
        <v>79</v>
      </c>
      <c r="J1127" s="5" t="s">
        <v>9222</v>
      </c>
      <c r="K1127" t="s">
        <v>12</v>
      </c>
      <c r="L1127" t="s">
        <v>9281</v>
      </c>
      <c r="M1127" t="s">
        <v>9209</v>
      </c>
      <c r="O1127">
        <v>31</v>
      </c>
      <c r="P1127" t="s">
        <v>9225</v>
      </c>
      <c r="Q1127">
        <v>22</v>
      </c>
      <c r="R1127">
        <v>8</v>
      </c>
      <c r="S1127" t="s">
        <v>9255</v>
      </c>
      <c r="T1127" t="s">
        <v>9264</v>
      </c>
      <c r="U1127" t="s">
        <v>9300</v>
      </c>
      <c r="V1127" t="str" cm="1">
        <f t="array" ref="V1127">_xlfn.IFS(Hospital_Emergency_Room_Data[[#This Row],[Day]]&lt;=10,"Start(1-10)",Hospital_Emergency_Room_Data[[#This Row],[Day]]&lt;=20,"Middle(11-20)",Hospital_Emergency_Room_Data[[#This Row],[Day]]&gt;20,"End(21-30)")</f>
        <v>End(21-30)</v>
      </c>
    </row>
    <row r="1128" spans="1:22">
      <c r="A1128">
        <v>595320861</v>
      </c>
      <c r="B1128" t="s">
        <v>1149</v>
      </c>
      <c r="C1128" s="1">
        <v>45128</v>
      </c>
      <c r="D1128" t="str">
        <f>TEXT(Hospital_Emergency_Room_Data[[#This Row],[Patient Admission Date]],"mmm")</f>
        <v>Jul</v>
      </c>
      <c r="E1128">
        <f>YEAR(Hospital_Emergency_Room_Data[[#This Row],[Patient Admission Date]])</f>
        <v>2023</v>
      </c>
      <c r="F1128" s="2">
        <v>0.47361111111111109</v>
      </c>
      <c r="G1128" s="8" t="str">
        <f>TEXT(Hospital_Emergency_Room_Data[[#This Row],[Patient Admission Date]],"dddd")</f>
        <v>Friday</v>
      </c>
      <c r="H1128" t="s">
        <v>41</v>
      </c>
      <c r="I1128">
        <v>39</v>
      </c>
      <c r="J1128" s="5" t="s">
        <v>9223</v>
      </c>
      <c r="K1128" t="s">
        <v>12</v>
      </c>
      <c r="L1128" t="s">
        <v>9281</v>
      </c>
      <c r="M1128" t="s">
        <v>9209</v>
      </c>
      <c r="O1128">
        <v>36</v>
      </c>
      <c r="P1128" t="s">
        <v>9225</v>
      </c>
      <c r="Q1128">
        <v>21</v>
      </c>
      <c r="R1128">
        <v>11</v>
      </c>
      <c r="S1128" t="s">
        <v>9255</v>
      </c>
      <c r="T1128" t="s">
        <v>9262</v>
      </c>
      <c r="U1128" t="s">
        <v>9300</v>
      </c>
      <c r="V1128" t="str" cm="1">
        <f t="array" ref="V1128">_xlfn.IFS(Hospital_Emergency_Room_Data[[#This Row],[Day]]&lt;=10,"Start(1-10)",Hospital_Emergency_Room_Data[[#This Row],[Day]]&lt;=20,"Middle(11-20)",Hospital_Emergency_Room_Data[[#This Row],[Day]]&gt;20,"End(21-30)")</f>
        <v>End(21-30)</v>
      </c>
    </row>
    <row r="1129" spans="1:22">
      <c r="A1129">
        <v>374057474</v>
      </c>
      <c r="B1129" t="s">
        <v>1150</v>
      </c>
      <c r="C1129" s="1">
        <v>45085</v>
      </c>
      <c r="D1129" t="str">
        <f>TEXT(Hospital_Emergency_Room_Data[[#This Row],[Patient Admission Date]],"mmm")</f>
        <v>Jun</v>
      </c>
      <c r="E1129">
        <f>YEAR(Hospital_Emergency_Room_Data[[#This Row],[Patient Admission Date]])</f>
        <v>2023</v>
      </c>
      <c r="F1129" s="2">
        <v>7.6388888888888886E-3</v>
      </c>
      <c r="G1129" s="8" t="str">
        <f>TEXT(Hospital_Emergency_Room_Data[[#This Row],[Patient Admission Date]],"dddd")</f>
        <v>Thursday</v>
      </c>
      <c r="H1129" t="s">
        <v>41</v>
      </c>
      <c r="I1129">
        <v>69</v>
      </c>
      <c r="J1129" s="5" t="s">
        <v>9217</v>
      </c>
      <c r="K1129" t="s">
        <v>12</v>
      </c>
      <c r="L1129" t="s">
        <v>9281</v>
      </c>
      <c r="M1129" t="s">
        <v>9209</v>
      </c>
      <c r="O1129">
        <v>24</v>
      </c>
      <c r="P1129" t="s">
        <v>9226</v>
      </c>
      <c r="Q1129">
        <v>8</v>
      </c>
      <c r="R1129">
        <v>0</v>
      </c>
      <c r="S1129" t="s">
        <v>9258</v>
      </c>
      <c r="T1129" t="s">
        <v>9265</v>
      </c>
      <c r="U1129" t="s">
        <v>9282</v>
      </c>
      <c r="V1129" t="str" cm="1">
        <f t="array" ref="V1129">_xlfn.IFS(Hospital_Emergency_Room_Data[[#This Row],[Day]]&lt;=10,"Start(1-10)",Hospital_Emergency_Room_Data[[#This Row],[Day]]&lt;=20,"Middle(11-20)",Hospital_Emergency_Room_Data[[#This Row],[Day]]&gt;20,"End(21-30)")</f>
        <v>Start(1-10)</v>
      </c>
    </row>
    <row r="1130" spans="1:22">
      <c r="A1130">
        <v>240481291</v>
      </c>
      <c r="B1130" t="s">
        <v>1151</v>
      </c>
      <c r="C1130" s="1">
        <v>45148</v>
      </c>
      <c r="D1130" t="str">
        <f>TEXT(Hospital_Emergency_Room_Data[[#This Row],[Patient Admission Date]],"mmm")</f>
        <v>Aug</v>
      </c>
      <c r="E1130">
        <f>YEAR(Hospital_Emergency_Room_Data[[#This Row],[Patient Admission Date]])</f>
        <v>2023</v>
      </c>
      <c r="F1130" s="2">
        <v>0.87638888888888888</v>
      </c>
      <c r="G1130" s="8" t="str">
        <f>TEXT(Hospital_Emergency_Room_Data[[#This Row],[Patient Admission Date]],"dddd")</f>
        <v>Thursday</v>
      </c>
      <c r="H1130" t="s">
        <v>41</v>
      </c>
      <c r="I1130">
        <v>31</v>
      </c>
      <c r="J1130" s="5" t="s">
        <v>9223</v>
      </c>
      <c r="K1130" t="s">
        <v>12</v>
      </c>
      <c r="L1130" t="s">
        <v>9281</v>
      </c>
      <c r="M1130" t="s">
        <v>9209</v>
      </c>
      <c r="O1130">
        <v>27</v>
      </c>
      <c r="P1130" t="s">
        <v>9226</v>
      </c>
      <c r="Q1130">
        <v>10</v>
      </c>
      <c r="R1130">
        <v>21</v>
      </c>
      <c r="S1130" t="s">
        <v>9256</v>
      </c>
      <c r="T1130" t="s">
        <v>9265</v>
      </c>
      <c r="U1130" t="s">
        <v>9282</v>
      </c>
      <c r="V1130" t="str" cm="1">
        <f t="array" ref="V1130">_xlfn.IFS(Hospital_Emergency_Room_Data[[#This Row],[Day]]&lt;=10,"Start(1-10)",Hospital_Emergency_Room_Data[[#This Row],[Day]]&lt;=20,"Middle(11-20)",Hospital_Emergency_Room_Data[[#This Row],[Day]]&gt;20,"End(21-30)")</f>
        <v>Start(1-10)</v>
      </c>
    </row>
    <row r="1131" spans="1:22">
      <c r="A1131">
        <v>897335602</v>
      </c>
      <c r="B1131" t="s">
        <v>1152</v>
      </c>
      <c r="C1131" s="1">
        <v>45479</v>
      </c>
      <c r="D1131" t="str">
        <f>TEXT(Hospital_Emergency_Room_Data[[#This Row],[Patient Admission Date]],"mmm")</f>
        <v>Jul</v>
      </c>
      <c r="E1131">
        <f>YEAR(Hospital_Emergency_Room_Data[[#This Row],[Patient Admission Date]])</f>
        <v>2024</v>
      </c>
      <c r="F1131" s="2">
        <v>0.65763888888888888</v>
      </c>
      <c r="G1131" s="8" t="str">
        <f>TEXT(Hospital_Emergency_Room_Data[[#This Row],[Patient Admission Date]],"dddd")</f>
        <v>Saturday</v>
      </c>
      <c r="H1131" t="s">
        <v>41</v>
      </c>
      <c r="I1131">
        <v>58</v>
      </c>
      <c r="J1131" s="5" t="s">
        <v>9219</v>
      </c>
      <c r="K1131" t="s">
        <v>12</v>
      </c>
      <c r="L1131" t="s">
        <v>9281</v>
      </c>
      <c r="M1131" t="s">
        <v>9209</v>
      </c>
      <c r="O1131">
        <v>31</v>
      </c>
      <c r="P1131" t="s">
        <v>9225</v>
      </c>
      <c r="Q1131">
        <v>6</v>
      </c>
      <c r="R1131">
        <v>15</v>
      </c>
      <c r="S1131" t="s">
        <v>9257</v>
      </c>
      <c r="T1131" t="s">
        <v>9263</v>
      </c>
      <c r="U1131" t="s">
        <v>9300</v>
      </c>
      <c r="V1131" t="str" cm="1">
        <f t="array" ref="V1131">_xlfn.IFS(Hospital_Emergency_Room_Data[[#This Row],[Day]]&lt;=10,"Start(1-10)",Hospital_Emergency_Room_Data[[#This Row],[Day]]&lt;=20,"Middle(11-20)",Hospital_Emergency_Room_Data[[#This Row],[Day]]&gt;20,"End(21-30)")</f>
        <v>Start(1-10)</v>
      </c>
    </row>
    <row r="1132" spans="1:22">
      <c r="A1132">
        <v>863913510</v>
      </c>
      <c r="B1132" t="s">
        <v>1153</v>
      </c>
      <c r="C1132" s="1">
        <v>45465</v>
      </c>
      <c r="D1132" t="str">
        <f>TEXT(Hospital_Emergency_Room_Data[[#This Row],[Patient Admission Date]],"mmm")</f>
        <v>Jun</v>
      </c>
      <c r="E1132">
        <f>YEAR(Hospital_Emergency_Room_Data[[#This Row],[Patient Admission Date]])</f>
        <v>2024</v>
      </c>
      <c r="F1132" s="2">
        <v>0.13819444444444445</v>
      </c>
      <c r="G1132" s="8" t="str">
        <f>TEXT(Hospital_Emergency_Room_Data[[#This Row],[Patient Admission Date]],"dddd")</f>
        <v>Saturday</v>
      </c>
      <c r="H1132" t="s">
        <v>41</v>
      </c>
      <c r="I1132">
        <v>56</v>
      </c>
      <c r="J1132" s="5" t="s">
        <v>9219</v>
      </c>
      <c r="K1132" t="s">
        <v>12</v>
      </c>
      <c r="L1132" t="s">
        <v>9281</v>
      </c>
      <c r="M1132" t="s">
        <v>9209</v>
      </c>
      <c r="O1132">
        <v>32</v>
      </c>
      <c r="P1132" t="s">
        <v>9225</v>
      </c>
      <c r="Q1132">
        <v>22</v>
      </c>
      <c r="R1132">
        <v>3</v>
      </c>
      <c r="S1132" t="s">
        <v>9258</v>
      </c>
      <c r="T1132" t="s">
        <v>9264</v>
      </c>
      <c r="U1132" t="s">
        <v>9300</v>
      </c>
      <c r="V1132" t="str" cm="1">
        <f t="array" ref="V1132">_xlfn.IFS(Hospital_Emergency_Room_Data[[#This Row],[Day]]&lt;=10,"Start(1-10)",Hospital_Emergency_Room_Data[[#This Row],[Day]]&lt;=20,"Middle(11-20)",Hospital_Emergency_Room_Data[[#This Row],[Day]]&gt;20,"End(21-30)")</f>
        <v>End(21-30)</v>
      </c>
    </row>
    <row r="1133" spans="1:22">
      <c r="A1133">
        <v>236737073</v>
      </c>
      <c r="B1133" t="s">
        <v>1154</v>
      </c>
      <c r="C1133" s="1">
        <v>45553</v>
      </c>
      <c r="D1133" t="str">
        <f>TEXT(Hospital_Emergency_Room_Data[[#This Row],[Patient Admission Date]],"mmm")</f>
        <v>Sep</v>
      </c>
      <c r="E1133">
        <f>YEAR(Hospital_Emergency_Room_Data[[#This Row],[Patient Admission Date]])</f>
        <v>2024</v>
      </c>
      <c r="F1133" s="2">
        <v>0.1673611111111111</v>
      </c>
      <c r="G1133" s="8" t="str">
        <f>TEXT(Hospital_Emergency_Room_Data[[#This Row],[Patient Admission Date]],"dddd")</f>
        <v>Wednesday</v>
      </c>
      <c r="H1133" t="s">
        <v>41</v>
      </c>
      <c r="I1133">
        <v>69</v>
      </c>
      <c r="J1133" s="5" t="s">
        <v>9217</v>
      </c>
      <c r="K1133" t="s">
        <v>12</v>
      </c>
      <c r="L1133" t="s">
        <v>9281</v>
      </c>
      <c r="M1133" t="s">
        <v>9209</v>
      </c>
      <c r="O1133">
        <v>36</v>
      </c>
      <c r="P1133" t="s">
        <v>9225</v>
      </c>
      <c r="Q1133">
        <v>18</v>
      </c>
      <c r="R1133">
        <v>4</v>
      </c>
      <c r="S1133" t="s">
        <v>9258</v>
      </c>
      <c r="T1133" t="s">
        <v>9262</v>
      </c>
      <c r="U1133" t="s">
        <v>9300</v>
      </c>
      <c r="V1133" t="str" cm="1">
        <f t="array" ref="V1133">_xlfn.IFS(Hospital_Emergency_Room_Data[[#This Row],[Day]]&lt;=10,"Start(1-10)",Hospital_Emergency_Room_Data[[#This Row],[Day]]&lt;=20,"Middle(11-20)",Hospital_Emergency_Room_Data[[#This Row],[Day]]&gt;20,"End(21-30)")</f>
        <v>Middle(11-20)</v>
      </c>
    </row>
    <row r="1134" spans="1:22">
      <c r="A1134">
        <v>512791834</v>
      </c>
      <c r="B1134" t="s">
        <v>1155</v>
      </c>
      <c r="C1134" s="1">
        <v>45480</v>
      </c>
      <c r="D1134" t="str">
        <f>TEXT(Hospital_Emergency_Room_Data[[#This Row],[Patient Admission Date]],"mmm")</f>
        <v>Jul</v>
      </c>
      <c r="E1134">
        <f>YEAR(Hospital_Emergency_Room_Data[[#This Row],[Patient Admission Date]])</f>
        <v>2024</v>
      </c>
      <c r="F1134" s="2">
        <v>0.97986111111111107</v>
      </c>
      <c r="G1134" s="8" t="str">
        <f>TEXT(Hospital_Emergency_Room_Data[[#This Row],[Patient Admission Date]],"dddd")</f>
        <v>Sunday</v>
      </c>
      <c r="H1134" t="s">
        <v>41</v>
      </c>
      <c r="I1134">
        <v>24</v>
      </c>
      <c r="J1134" s="5" t="s">
        <v>9220</v>
      </c>
      <c r="K1134" t="s">
        <v>12</v>
      </c>
      <c r="L1134" t="s">
        <v>9281</v>
      </c>
      <c r="M1134" t="s">
        <v>9209</v>
      </c>
      <c r="O1134">
        <v>41</v>
      </c>
      <c r="P1134" t="s">
        <v>9225</v>
      </c>
      <c r="Q1134">
        <v>7</v>
      </c>
      <c r="R1134">
        <v>23</v>
      </c>
      <c r="S1134" t="s">
        <v>9256</v>
      </c>
      <c r="T1134" t="s">
        <v>9263</v>
      </c>
      <c r="U1134" t="s">
        <v>9300</v>
      </c>
      <c r="V1134" t="str" cm="1">
        <f t="array" ref="V1134">_xlfn.IFS(Hospital_Emergency_Room_Data[[#This Row],[Day]]&lt;=10,"Start(1-10)",Hospital_Emergency_Room_Data[[#This Row],[Day]]&lt;=20,"Middle(11-20)",Hospital_Emergency_Room_Data[[#This Row],[Day]]&gt;20,"End(21-30)")</f>
        <v>Start(1-10)</v>
      </c>
    </row>
    <row r="1135" spans="1:22">
      <c r="A1135">
        <v>343722599</v>
      </c>
      <c r="B1135" t="s">
        <v>1156</v>
      </c>
      <c r="C1135" s="1">
        <v>45098</v>
      </c>
      <c r="D1135" t="str">
        <f>TEXT(Hospital_Emergency_Room_Data[[#This Row],[Patient Admission Date]],"mmm")</f>
        <v>Jun</v>
      </c>
      <c r="E1135">
        <f>YEAR(Hospital_Emergency_Room_Data[[#This Row],[Patient Admission Date]])</f>
        <v>2023</v>
      </c>
      <c r="F1135" s="2">
        <v>0.12569444444444444</v>
      </c>
      <c r="G1135" s="8" t="str">
        <f>TEXT(Hospital_Emergency_Room_Data[[#This Row],[Patient Admission Date]],"dddd")</f>
        <v>Wednesday</v>
      </c>
      <c r="H1135" t="s">
        <v>41</v>
      </c>
      <c r="I1135">
        <v>68</v>
      </c>
      <c r="J1135" s="5" t="s">
        <v>9217</v>
      </c>
      <c r="K1135" t="s">
        <v>12</v>
      </c>
      <c r="L1135" t="s">
        <v>9281</v>
      </c>
      <c r="M1135" t="s">
        <v>9209</v>
      </c>
      <c r="O1135">
        <v>47</v>
      </c>
      <c r="P1135" t="s">
        <v>9225</v>
      </c>
      <c r="Q1135">
        <v>21</v>
      </c>
      <c r="R1135">
        <v>3</v>
      </c>
      <c r="S1135" t="s">
        <v>9258</v>
      </c>
      <c r="T1135" t="s">
        <v>9262</v>
      </c>
      <c r="U1135" t="s">
        <v>9283</v>
      </c>
      <c r="V1135" t="str" cm="1">
        <f t="array" ref="V1135">_xlfn.IFS(Hospital_Emergency_Room_Data[[#This Row],[Day]]&lt;=10,"Start(1-10)",Hospital_Emergency_Room_Data[[#This Row],[Day]]&lt;=20,"Middle(11-20)",Hospital_Emergency_Room_Data[[#This Row],[Day]]&gt;20,"End(21-30)")</f>
        <v>End(21-30)</v>
      </c>
    </row>
    <row r="1136" spans="1:22">
      <c r="A1136">
        <v>442167954</v>
      </c>
      <c r="B1136" t="s">
        <v>1157</v>
      </c>
      <c r="C1136" s="1">
        <v>45527</v>
      </c>
      <c r="D1136" t="str">
        <f>TEXT(Hospital_Emergency_Room_Data[[#This Row],[Patient Admission Date]],"mmm")</f>
        <v>Aug</v>
      </c>
      <c r="E1136">
        <f>YEAR(Hospital_Emergency_Room_Data[[#This Row],[Patient Admission Date]])</f>
        <v>2024</v>
      </c>
      <c r="F1136" s="2">
        <v>0.18819444444444444</v>
      </c>
      <c r="G1136" s="8" t="str">
        <f>TEXT(Hospital_Emergency_Room_Data[[#This Row],[Patient Admission Date]],"dddd")</f>
        <v>Friday</v>
      </c>
      <c r="H1136" t="s">
        <v>41</v>
      </c>
      <c r="I1136">
        <v>19</v>
      </c>
      <c r="J1136" s="5" t="s">
        <v>9220</v>
      </c>
      <c r="K1136" t="s">
        <v>12</v>
      </c>
      <c r="L1136" t="s">
        <v>9281</v>
      </c>
      <c r="M1136" t="s">
        <v>9209</v>
      </c>
      <c r="O1136">
        <v>50</v>
      </c>
      <c r="P1136" t="s">
        <v>9225</v>
      </c>
      <c r="Q1136">
        <v>23</v>
      </c>
      <c r="R1136">
        <v>4</v>
      </c>
      <c r="S1136" t="s">
        <v>9258</v>
      </c>
      <c r="T1136" t="s">
        <v>9264</v>
      </c>
      <c r="U1136" t="s">
        <v>9283</v>
      </c>
      <c r="V1136" t="str" cm="1">
        <f t="array" ref="V1136">_xlfn.IFS(Hospital_Emergency_Room_Data[[#This Row],[Day]]&lt;=10,"Start(1-10)",Hospital_Emergency_Room_Data[[#This Row],[Day]]&lt;=20,"Middle(11-20)",Hospital_Emergency_Room_Data[[#This Row],[Day]]&gt;20,"End(21-30)")</f>
        <v>End(21-30)</v>
      </c>
    </row>
    <row r="1137" spans="1:22">
      <c r="A1137">
        <v>338685955</v>
      </c>
      <c r="B1137" t="s">
        <v>1158</v>
      </c>
      <c r="C1137" s="1">
        <v>45281</v>
      </c>
      <c r="D1137" t="str">
        <f>TEXT(Hospital_Emergency_Room_Data[[#This Row],[Patient Admission Date]],"mmm")</f>
        <v>Dec</v>
      </c>
      <c r="E1137">
        <f>YEAR(Hospital_Emergency_Room_Data[[#This Row],[Patient Admission Date]])</f>
        <v>2023</v>
      </c>
      <c r="F1137" s="2">
        <v>0.61736111111111114</v>
      </c>
      <c r="G1137" s="8" t="str">
        <f>TEXT(Hospital_Emergency_Room_Data[[#This Row],[Patient Admission Date]],"dddd")</f>
        <v>Thursday</v>
      </c>
      <c r="H1137" t="s">
        <v>41</v>
      </c>
      <c r="I1137">
        <v>79</v>
      </c>
      <c r="J1137" s="5" t="s">
        <v>9222</v>
      </c>
      <c r="K1137" t="s">
        <v>12</v>
      </c>
      <c r="L1137" t="s">
        <v>9281</v>
      </c>
      <c r="M1137" t="s">
        <v>9209</v>
      </c>
      <c r="O1137">
        <v>51</v>
      </c>
      <c r="P1137" t="s">
        <v>9225</v>
      </c>
      <c r="Q1137">
        <v>21</v>
      </c>
      <c r="R1137">
        <v>14</v>
      </c>
      <c r="S1137" t="s">
        <v>9257</v>
      </c>
      <c r="T1137" t="s">
        <v>9262</v>
      </c>
      <c r="U1137" t="s">
        <v>9283</v>
      </c>
      <c r="V1137" t="str" cm="1">
        <f t="array" ref="V1137">_xlfn.IFS(Hospital_Emergency_Room_Data[[#This Row],[Day]]&lt;=10,"Start(1-10)",Hospital_Emergency_Room_Data[[#This Row],[Day]]&lt;=20,"Middle(11-20)",Hospital_Emergency_Room_Data[[#This Row],[Day]]&gt;20,"End(21-30)")</f>
        <v>End(21-30)</v>
      </c>
    </row>
    <row r="1138" spans="1:22">
      <c r="A1138">
        <v>300988851</v>
      </c>
      <c r="B1138" t="s">
        <v>1159</v>
      </c>
      <c r="C1138" s="1">
        <v>45559</v>
      </c>
      <c r="D1138" t="str">
        <f>TEXT(Hospital_Emergency_Room_Data[[#This Row],[Patient Admission Date]],"mmm")</f>
        <v>Sep</v>
      </c>
      <c r="E1138">
        <f>YEAR(Hospital_Emergency_Room_Data[[#This Row],[Patient Admission Date]])</f>
        <v>2024</v>
      </c>
      <c r="F1138" s="2">
        <v>0.40347222222222223</v>
      </c>
      <c r="G1138" s="8" t="str">
        <f>TEXT(Hospital_Emergency_Room_Data[[#This Row],[Patient Admission Date]],"dddd")</f>
        <v>Tuesday</v>
      </c>
      <c r="H1138" t="s">
        <v>41</v>
      </c>
      <c r="I1138">
        <v>8</v>
      </c>
      <c r="J1138" s="5" t="s">
        <v>9221</v>
      </c>
      <c r="K1138" t="s">
        <v>12</v>
      </c>
      <c r="L1138" t="s">
        <v>9281</v>
      </c>
      <c r="M1138" t="s">
        <v>9209</v>
      </c>
      <c r="O1138">
        <v>55</v>
      </c>
      <c r="P1138" t="s">
        <v>9225</v>
      </c>
      <c r="Q1138">
        <v>24</v>
      </c>
      <c r="R1138">
        <v>9</v>
      </c>
      <c r="S1138" t="s">
        <v>9255</v>
      </c>
      <c r="T1138" t="s">
        <v>9264</v>
      </c>
      <c r="U1138" t="s">
        <v>9283</v>
      </c>
      <c r="V1138" t="str" cm="1">
        <f t="array" ref="V1138">_xlfn.IFS(Hospital_Emergency_Room_Data[[#This Row],[Day]]&lt;=10,"Start(1-10)",Hospital_Emergency_Room_Data[[#This Row],[Day]]&lt;=20,"Middle(11-20)",Hospital_Emergency_Room_Data[[#This Row],[Day]]&gt;20,"End(21-30)")</f>
        <v>End(21-30)</v>
      </c>
    </row>
    <row r="1139" spans="1:22">
      <c r="A1139">
        <v>389051442</v>
      </c>
      <c r="B1139" t="s">
        <v>1160</v>
      </c>
      <c r="C1139" s="1">
        <v>45231</v>
      </c>
      <c r="D1139" t="str">
        <f>TEXT(Hospital_Emergency_Room_Data[[#This Row],[Patient Admission Date]],"mmm")</f>
        <v>Nov</v>
      </c>
      <c r="E1139">
        <f>YEAR(Hospital_Emergency_Room_Data[[#This Row],[Patient Admission Date]])</f>
        <v>2023</v>
      </c>
      <c r="F1139" s="2">
        <v>0.6020833333333333</v>
      </c>
      <c r="G1139" s="8" t="str">
        <f>TEXT(Hospital_Emergency_Room_Data[[#This Row],[Patient Admission Date]],"dddd")</f>
        <v>Wednesday</v>
      </c>
      <c r="H1139" t="s">
        <v>41</v>
      </c>
      <c r="I1139">
        <v>33</v>
      </c>
      <c r="J1139" s="5" t="s">
        <v>9223</v>
      </c>
      <c r="K1139" t="s">
        <v>12</v>
      </c>
      <c r="L1139" t="s">
        <v>9281</v>
      </c>
      <c r="M1139" t="s">
        <v>9209</v>
      </c>
      <c r="O1139">
        <v>30</v>
      </c>
      <c r="P1139" t="s">
        <v>9225</v>
      </c>
      <c r="Q1139">
        <v>1</v>
      </c>
      <c r="R1139">
        <v>14</v>
      </c>
      <c r="S1139" t="s">
        <v>9257</v>
      </c>
      <c r="T1139" t="s">
        <v>9263</v>
      </c>
      <c r="U1139" t="s">
        <v>9282</v>
      </c>
      <c r="V1139" t="str" cm="1">
        <f t="array" ref="V1139">_xlfn.IFS(Hospital_Emergency_Room_Data[[#This Row],[Day]]&lt;=10,"Start(1-10)",Hospital_Emergency_Room_Data[[#This Row],[Day]]&lt;=20,"Middle(11-20)",Hospital_Emergency_Room_Data[[#This Row],[Day]]&gt;20,"End(21-30)")</f>
        <v>Start(1-10)</v>
      </c>
    </row>
    <row r="1140" spans="1:22">
      <c r="A1140">
        <v>854276593</v>
      </c>
      <c r="B1140" t="s">
        <v>1161</v>
      </c>
      <c r="C1140" s="1">
        <v>45309</v>
      </c>
      <c r="D1140" t="str">
        <f>TEXT(Hospital_Emergency_Room_Data[[#This Row],[Patient Admission Date]],"mmm")</f>
        <v>Jan</v>
      </c>
      <c r="E1140">
        <f>YEAR(Hospital_Emergency_Room_Data[[#This Row],[Patient Admission Date]])</f>
        <v>2024</v>
      </c>
      <c r="F1140" s="2">
        <v>0.76944444444444449</v>
      </c>
      <c r="G1140" s="8" t="str">
        <f>TEXT(Hospital_Emergency_Room_Data[[#This Row],[Patient Admission Date]],"dddd")</f>
        <v>Thursday</v>
      </c>
      <c r="H1140" t="s">
        <v>41</v>
      </c>
      <c r="I1140">
        <v>61</v>
      </c>
      <c r="J1140" s="5" t="s">
        <v>9217</v>
      </c>
      <c r="K1140" t="s">
        <v>12</v>
      </c>
      <c r="L1140" t="s">
        <v>9281</v>
      </c>
      <c r="M1140" t="s">
        <v>9209</v>
      </c>
      <c r="O1140">
        <v>30</v>
      </c>
      <c r="P1140" t="s">
        <v>9225</v>
      </c>
      <c r="Q1140">
        <v>18</v>
      </c>
      <c r="R1140">
        <v>18</v>
      </c>
      <c r="S1140" t="s">
        <v>9256</v>
      </c>
      <c r="T1140" t="s">
        <v>9262</v>
      </c>
      <c r="U1140" t="s">
        <v>9282</v>
      </c>
      <c r="V1140" t="str" cm="1">
        <f t="array" ref="V1140">_xlfn.IFS(Hospital_Emergency_Room_Data[[#This Row],[Day]]&lt;=10,"Start(1-10)",Hospital_Emergency_Room_Data[[#This Row],[Day]]&lt;=20,"Middle(11-20)",Hospital_Emergency_Room_Data[[#This Row],[Day]]&gt;20,"End(21-30)")</f>
        <v>Middle(11-20)</v>
      </c>
    </row>
    <row r="1141" spans="1:22">
      <c r="A1141">
        <v>828829788</v>
      </c>
      <c r="B1141" t="s">
        <v>1162</v>
      </c>
      <c r="C1141" s="1">
        <v>45279</v>
      </c>
      <c r="D1141" t="str">
        <f>TEXT(Hospital_Emergency_Room_Data[[#This Row],[Patient Admission Date]],"mmm")</f>
        <v>Dec</v>
      </c>
      <c r="E1141">
        <f>YEAR(Hospital_Emergency_Room_Data[[#This Row],[Patient Admission Date]])</f>
        <v>2023</v>
      </c>
      <c r="F1141" s="2">
        <v>0.73055555555555551</v>
      </c>
      <c r="G1141" s="8" t="str">
        <f>TEXT(Hospital_Emergency_Room_Data[[#This Row],[Patient Admission Date]],"dddd")</f>
        <v>Tuesday</v>
      </c>
      <c r="H1141" t="s">
        <v>41</v>
      </c>
      <c r="I1141">
        <v>19</v>
      </c>
      <c r="J1141" s="5" t="s">
        <v>9220</v>
      </c>
      <c r="K1141" t="s">
        <v>12</v>
      </c>
      <c r="L1141" t="s">
        <v>9281</v>
      </c>
      <c r="M1141" t="s">
        <v>9209</v>
      </c>
      <c r="O1141">
        <v>32</v>
      </c>
      <c r="P1141" t="s">
        <v>9225</v>
      </c>
      <c r="Q1141">
        <v>19</v>
      </c>
      <c r="R1141">
        <v>17</v>
      </c>
      <c r="S1141" t="s">
        <v>9257</v>
      </c>
      <c r="T1141" t="s">
        <v>9262</v>
      </c>
      <c r="U1141" t="s">
        <v>9300</v>
      </c>
      <c r="V1141" t="str" cm="1">
        <f t="array" ref="V1141">_xlfn.IFS(Hospital_Emergency_Room_Data[[#This Row],[Day]]&lt;=10,"Start(1-10)",Hospital_Emergency_Room_Data[[#This Row],[Day]]&lt;=20,"Middle(11-20)",Hospital_Emergency_Room_Data[[#This Row],[Day]]&gt;20,"End(21-30)")</f>
        <v>Middle(11-20)</v>
      </c>
    </row>
    <row r="1142" spans="1:22">
      <c r="A1142">
        <v>294448935</v>
      </c>
      <c r="B1142" t="s">
        <v>1163</v>
      </c>
      <c r="C1142" s="1">
        <v>45198</v>
      </c>
      <c r="D1142" t="str">
        <f>TEXT(Hospital_Emergency_Room_Data[[#This Row],[Patient Admission Date]],"mmm")</f>
        <v>Sep</v>
      </c>
      <c r="E1142">
        <f>YEAR(Hospital_Emergency_Room_Data[[#This Row],[Patient Admission Date]])</f>
        <v>2023</v>
      </c>
      <c r="F1142" s="2">
        <v>5.2083333333333336E-2</v>
      </c>
      <c r="G1142" s="8" t="str">
        <f>TEXT(Hospital_Emergency_Room_Data[[#This Row],[Patient Admission Date]],"dddd")</f>
        <v>Friday</v>
      </c>
      <c r="H1142" t="s">
        <v>41</v>
      </c>
      <c r="I1142">
        <v>63</v>
      </c>
      <c r="J1142" s="5" t="s">
        <v>9217</v>
      </c>
      <c r="K1142" t="s">
        <v>12</v>
      </c>
      <c r="L1142" t="s">
        <v>9281</v>
      </c>
      <c r="M1142" t="s">
        <v>9209</v>
      </c>
      <c r="O1142">
        <v>33</v>
      </c>
      <c r="P1142" t="s">
        <v>9225</v>
      </c>
      <c r="Q1142">
        <v>29</v>
      </c>
      <c r="R1142">
        <v>1</v>
      </c>
      <c r="S1142" t="s">
        <v>9258</v>
      </c>
      <c r="T1142" t="s">
        <v>9264</v>
      </c>
      <c r="U1142" t="s">
        <v>9300</v>
      </c>
      <c r="V1142" t="str" cm="1">
        <f t="array" ref="V1142">_xlfn.IFS(Hospital_Emergency_Room_Data[[#This Row],[Day]]&lt;=10,"Start(1-10)",Hospital_Emergency_Room_Data[[#This Row],[Day]]&lt;=20,"Middle(11-20)",Hospital_Emergency_Room_Data[[#This Row],[Day]]&gt;20,"End(21-30)")</f>
        <v>End(21-30)</v>
      </c>
    </row>
    <row r="1143" spans="1:22">
      <c r="A1143">
        <v>549225714</v>
      </c>
      <c r="B1143" t="s">
        <v>1164</v>
      </c>
      <c r="C1143" s="1">
        <v>45171</v>
      </c>
      <c r="D1143" t="str">
        <f>TEXT(Hospital_Emergency_Room_Data[[#This Row],[Patient Admission Date]],"mmm")</f>
        <v>Sep</v>
      </c>
      <c r="E1143">
        <f>YEAR(Hospital_Emergency_Room_Data[[#This Row],[Patient Admission Date]])</f>
        <v>2023</v>
      </c>
      <c r="F1143" s="2">
        <v>0.26319444444444445</v>
      </c>
      <c r="G1143" s="8" t="str">
        <f>TEXT(Hospital_Emergency_Room_Data[[#This Row],[Patient Admission Date]],"dddd")</f>
        <v>Saturday</v>
      </c>
      <c r="H1143" t="s">
        <v>41</v>
      </c>
      <c r="I1143">
        <v>41</v>
      </c>
      <c r="J1143" s="5" t="s">
        <v>9223</v>
      </c>
      <c r="K1143" t="s">
        <v>12</v>
      </c>
      <c r="L1143" t="s">
        <v>9281</v>
      </c>
      <c r="M1143" t="s">
        <v>9209</v>
      </c>
      <c r="O1143">
        <v>34</v>
      </c>
      <c r="P1143" t="s">
        <v>9225</v>
      </c>
      <c r="Q1143">
        <v>2</v>
      </c>
      <c r="R1143">
        <v>6</v>
      </c>
      <c r="S1143" t="s">
        <v>9255</v>
      </c>
      <c r="T1143" t="s">
        <v>9263</v>
      </c>
      <c r="U1143" t="s">
        <v>9300</v>
      </c>
      <c r="V1143" t="str" cm="1">
        <f t="array" ref="V1143">_xlfn.IFS(Hospital_Emergency_Room_Data[[#This Row],[Day]]&lt;=10,"Start(1-10)",Hospital_Emergency_Room_Data[[#This Row],[Day]]&lt;=20,"Middle(11-20)",Hospital_Emergency_Room_Data[[#This Row],[Day]]&gt;20,"End(21-30)")</f>
        <v>Start(1-10)</v>
      </c>
    </row>
    <row r="1144" spans="1:22">
      <c r="A1144">
        <v>392219704</v>
      </c>
      <c r="B1144" t="s">
        <v>1165</v>
      </c>
      <c r="C1144" s="1">
        <v>45551</v>
      </c>
      <c r="D1144" t="str">
        <f>TEXT(Hospital_Emergency_Room_Data[[#This Row],[Patient Admission Date]],"mmm")</f>
        <v>Sep</v>
      </c>
      <c r="E1144">
        <f>YEAR(Hospital_Emergency_Room_Data[[#This Row],[Patient Admission Date]])</f>
        <v>2024</v>
      </c>
      <c r="F1144" s="2">
        <v>0.76875000000000004</v>
      </c>
      <c r="G1144" s="8" t="str">
        <f>TEXT(Hospital_Emergency_Room_Data[[#This Row],[Patient Admission Date]],"dddd")</f>
        <v>Monday</v>
      </c>
      <c r="H1144" t="s">
        <v>41</v>
      </c>
      <c r="I1144">
        <v>72</v>
      </c>
      <c r="J1144" s="5" t="s">
        <v>9222</v>
      </c>
      <c r="K1144" t="s">
        <v>12</v>
      </c>
      <c r="L1144" t="s">
        <v>9281</v>
      </c>
      <c r="M1144" t="s">
        <v>9209</v>
      </c>
      <c r="O1144">
        <v>42</v>
      </c>
      <c r="P1144" t="s">
        <v>9225</v>
      </c>
      <c r="Q1144">
        <v>16</v>
      </c>
      <c r="R1144">
        <v>18</v>
      </c>
      <c r="S1144" t="s">
        <v>9256</v>
      </c>
      <c r="T1144" t="s">
        <v>9262</v>
      </c>
      <c r="U1144" t="s">
        <v>9300</v>
      </c>
      <c r="V1144" t="str" cm="1">
        <f t="array" ref="V1144">_xlfn.IFS(Hospital_Emergency_Room_Data[[#This Row],[Day]]&lt;=10,"Start(1-10)",Hospital_Emergency_Room_Data[[#This Row],[Day]]&lt;=20,"Middle(11-20)",Hospital_Emergency_Room_Data[[#This Row],[Day]]&gt;20,"End(21-30)")</f>
        <v>Middle(11-20)</v>
      </c>
    </row>
    <row r="1145" spans="1:22">
      <c r="A1145">
        <v>327140232</v>
      </c>
      <c r="B1145" t="s">
        <v>1166</v>
      </c>
      <c r="C1145" s="1">
        <v>45467</v>
      </c>
      <c r="D1145" t="str">
        <f>TEXT(Hospital_Emergency_Room_Data[[#This Row],[Patient Admission Date]],"mmm")</f>
        <v>Jun</v>
      </c>
      <c r="E1145">
        <f>YEAR(Hospital_Emergency_Room_Data[[#This Row],[Patient Admission Date]])</f>
        <v>2024</v>
      </c>
      <c r="F1145" s="2">
        <v>0.58194444444444449</v>
      </c>
      <c r="G1145" s="8" t="str">
        <f>TEXT(Hospital_Emergency_Room_Data[[#This Row],[Patient Admission Date]],"dddd")</f>
        <v>Monday</v>
      </c>
      <c r="H1145" t="s">
        <v>41</v>
      </c>
      <c r="I1145">
        <v>39</v>
      </c>
      <c r="J1145" s="5" t="s">
        <v>9223</v>
      </c>
      <c r="K1145" t="s">
        <v>12</v>
      </c>
      <c r="L1145" t="s">
        <v>9281</v>
      </c>
      <c r="M1145" t="s">
        <v>9209</v>
      </c>
      <c r="O1145">
        <v>44</v>
      </c>
      <c r="P1145" t="s">
        <v>9225</v>
      </c>
      <c r="Q1145">
        <v>24</v>
      </c>
      <c r="R1145">
        <v>13</v>
      </c>
      <c r="S1145" t="s">
        <v>9257</v>
      </c>
      <c r="T1145" t="s">
        <v>9264</v>
      </c>
      <c r="U1145" t="s">
        <v>9300</v>
      </c>
      <c r="V1145" t="str" cm="1">
        <f t="array" ref="V1145">_xlfn.IFS(Hospital_Emergency_Room_Data[[#This Row],[Day]]&lt;=10,"Start(1-10)",Hospital_Emergency_Room_Data[[#This Row],[Day]]&lt;=20,"Middle(11-20)",Hospital_Emergency_Room_Data[[#This Row],[Day]]&gt;20,"End(21-30)")</f>
        <v>End(21-30)</v>
      </c>
    </row>
    <row r="1146" spans="1:22">
      <c r="A1146">
        <v>892767900</v>
      </c>
      <c r="B1146" t="s">
        <v>1167</v>
      </c>
      <c r="C1146" s="1">
        <v>45197</v>
      </c>
      <c r="D1146" t="str">
        <f>TEXT(Hospital_Emergency_Room_Data[[#This Row],[Patient Admission Date]],"mmm")</f>
        <v>Sep</v>
      </c>
      <c r="E1146">
        <f>YEAR(Hospital_Emergency_Room_Data[[#This Row],[Patient Admission Date]])</f>
        <v>2023</v>
      </c>
      <c r="F1146" s="2">
        <v>0.5805555555555556</v>
      </c>
      <c r="G1146" s="8" t="str">
        <f>TEXT(Hospital_Emergency_Room_Data[[#This Row],[Patient Admission Date]],"dddd")</f>
        <v>Thursday</v>
      </c>
      <c r="H1146" t="s">
        <v>41</v>
      </c>
      <c r="I1146">
        <v>44</v>
      </c>
      <c r="J1146" s="5" t="s">
        <v>9223</v>
      </c>
      <c r="K1146" t="s">
        <v>12</v>
      </c>
      <c r="L1146" t="s">
        <v>9281</v>
      </c>
      <c r="M1146" t="s">
        <v>9209</v>
      </c>
      <c r="O1146">
        <v>49</v>
      </c>
      <c r="P1146" t="s">
        <v>9225</v>
      </c>
      <c r="Q1146">
        <v>28</v>
      </c>
      <c r="R1146">
        <v>13</v>
      </c>
      <c r="S1146" t="s">
        <v>9257</v>
      </c>
      <c r="T1146" t="s">
        <v>9264</v>
      </c>
      <c r="U1146" t="s">
        <v>9283</v>
      </c>
      <c r="V1146" t="str" cm="1">
        <f t="array" ref="V1146">_xlfn.IFS(Hospital_Emergency_Room_Data[[#This Row],[Day]]&lt;=10,"Start(1-10)",Hospital_Emergency_Room_Data[[#This Row],[Day]]&lt;=20,"Middle(11-20)",Hospital_Emergency_Room_Data[[#This Row],[Day]]&gt;20,"End(21-30)")</f>
        <v>End(21-30)</v>
      </c>
    </row>
    <row r="1147" spans="1:22">
      <c r="A1147">
        <v>530353296</v>
      </c>
      <c r="B1147" t="s">
        <v>1168</v>
      </c>
      <c r="C1147" s="1">
        <v>45403</v>
      </c>
      <c r="D1147" t="str">
        <f>TEXT(Hospital_Emergency_Room_Data[[#This Row],[Patient Admission Date]],"mmm")</f>
        <v>Apr</v>
      </c>
      <c r="E1147">
        <f>YEAR(Hospital_Emergency_Room_Data[[#This Row],[Patient Admission Date]])</f>
        <v>2024</v>
      </c>
      <c r="F1147" s="2">
        <v>0.37777777777777777</v>
      </c>
      <c r="G1147" s="8" t="str">
        <f>TEXT(Hospital_Emergency_Room_Data[[#This Row],[Patient Admission Date]],"dddd")</f>
        <v>Sunday</v>
      </c>
      <c r="H1147" t="s">
        <v>41</v>
      </c>
      <c r="I1147">
        <v>28</v>
      </c>
      <c r="J1147" s="5" t="s">
        <v>9220</v>
      </c>
      <c r="K1147" t="s">
        <v>12</v>
      </c>
      <c r="L1147" t="s">
        <v>9281</v>
      </c>
      <c r="M1147" t="s">
        <v>9209</v>
      </c>
      <c r="O1147">
        <v>50</v>
      </c>
      <c r="P1147" t="s">
        <v>9225</v>
      </c>
      <c r="Q1147">
        <v>21</v>
      </c>
      <c r="R1147">
        <v>9</v>
      </c>
      <c r="S1147" t="s">
        <v>9255</v>
      </c>
      <c r="T1147" t="s">
        <v>9262</v>
      </c>
      <c r="U1147" t="s">
        <v>9283</v>
      </c>
      <c r="V1147" t="str" cm="1">
        <f t="array" ref="V1147">_xlfn.IFS(Hospital_Emergency_Room_Data[[#This Row],[Day]]&lt;=10,"Start(1-10)",Hospital_Emergency_Room_Data[[#This Row],[Day]]&lt;=20,"Middle(11-20)",Hospital_Emergency_Room_Data[[#This Row],[Day]]&gt;20,"End(21-30)")</f>
        <v>End(21-30)</v>
      </c>
    </row>
    <row r="1148" spans="1:22">
      <c r="A1148">
        <v>281462340</v>
      </c>
      <c r="B1148" t="s">
        <v>1169</v>
      </c>
      <c r="C1148" s="1">
        <v>45152</v>
      </c>
      <c r="D1148" t="str">
        <f>TEXT(Hospital_Emergency_Room_Data[[#This Row],[Patient Admission Date]],"mmm")</f>
        <v>Aug</v>
      </c>
      <c r="E1148">
        <f>YEAR(Hospital_Emergency_Room_Data[[#This Row],[Patient Admission Date]])</f>
        <v>2023</v>
      </c>
      <c r="F1148" s="2">
        <v>0.87013888888888891</v>
      </c>
      <c r="G1148" s="8" t="str">
        <f>TEXT(Hospital_Emergency_Room_Data[[#This Row],[Patient Admission Date]],"dddd")</f>
        <v>Monday</v>
      </c>
      <c r="H1148" t="s">
        <v>41</v>
      </c>
      <c r="I1148">
        <v>39</v>
      </c>
      <c r="J1148" s="5" t="s">
        <v>9223</v>
      </c>
      <c r="K1148" t="s">
        <v>12</v>
      </c>
      <c r="L1148" t="s">
        <v>9281</v>
      </c>
      <c r="M1148" t="s">
        <v>9209</v>
      </c>
      <c r="O1148">
        <v>51</v>
      </c>
      <c r="P1148" t="s">
        <v>9225</v>
      </c>
      <c r="Q1148">
        <v>14</v>
      </c>
      <c r="R1148">
        <v>20</v>
      </c>
      <c r="S1148" t="s">
        <v>9256</v>
      </c>
      <c r="T1148" t="s">
        <v>9265</v>
      </c>
      <c r="U1148" t="s">
        <v>9283</v>
      </c>
      <c r="V1148" t="str" cm="1">
        <f t="array" ref="V1148">_xlfn.IFS(Hospital_Emergency_Room_Data[[#This Row],[Day]]&lt;=10,"Start(1-10)",Hospital_Emergency_Room_Data[[#This Row],[Day]]&lt;=20,"Middle(11-20)",Hospital_Emergency_Room_Data[[#This Row],[Day]]&gt;20,"End(21-30)")</f>
        <v>Middle(11-20)</v>
      </c>
    </row>
    <row r="1149" spans="1:22">
      <c r="A1149">
        <v>559249165</v>
      </c>
      <c r="B1149" t="s">
        <v>1170</v>
      </c>
      <c r="C1149" s="1">
        <v>45512</v>
      </c>
      <c r="D1149" t="str">
        <f>TEXT(Hospital_Emergency_Room_Data[[#This Row],[Patient Admission Date]],"mmm")</f>
        <v>Aug</v>
      </c>
      <c r="E1149">
        <f>YEAR(Hospital_Emergency_Room_Data[[#This Row],[Patient Admission Date]])</f>
        <v>2024</v>
      </c>
      <c r="F1149" s="2">
        <v>0.47638888888888886</v>
      </c>
      <c r="G1149" s="8" t="str">
        <f>TEXT(Hospital_Emergency_Room_Data[[#This Row],[Patient Admission Date]],"dddd")</f>
        <v>Thursday</v>
      </c>
      <c r="H1149" t="s">
        <v>41</v>
      </c>
      <c r="I1149">
        <v>77</v>
      </c>
      <c r="J1149" s="5" t="s">
        <v>9222</v>
      </c>
      <c r="K1149" t="s">
        <v>12</v>
      </c>
      <c r="L1149" t="s">
        <v>9281</v>
      </c>
      <c r="M1149" t="s">
        <v>9209</v>
      </c>
      <c r="O1149">
        <v>52</v>
      </c>
      <c r="P1149" t="s">
        <v>9225</v>
      </c>
      <c r="Q1149">
        <v>8</v>
      </c>
      <c r="R1149">
        <v>11</v>
      </c>
      <c r="S1149" t="s">
        <v>9255</v>
      </c>
      <c r="T1149" t="s">
        <v>9265</v>
      </c>
      <c r="U1149" t="s">
        <v>9283</v>
      </c>
      <c r="V1149" t="str" cm="1">
        <f t="array" ref="V1149">_xlfn.IFS(Hospital_Emergency_Room_Data[[#This Row],[Day]]&lt;=10,"Start(1-10)",Hospital_Emergency_Room_Data[[#This Row],[Day]]&lt;=20,"Middle(11-20)",Hospital_Emergency_Room_Data[[#This Row],[Day]]&gt;20,"End(21-30)")</f>
        <v>Start(1-10)</v>
      </c>
    </row>
    <row r="1150" spans="1:22">
      <c r="A1150">
        <v>260363785</v>
      </c>
      <c r="B1150" t="s">
        <v>1171</v>
      </c>
      <c r="C1150" s="1">
        <v>45490</v>
      </c>
      <c r="D1150" t="str">
        <f>TEXT(Hospital_Emergency_Room_Data[[#This Row],[Patient Admission Date]],"mmm")</f>
        <v>Jul</v>
      </c>
      <c r="E1150">
        <f>YEAR(Hospital_Emergency_Room_Data[[#This Row],[Patient Admission Date]])</f>
        <v>2024</v>
      </c>
      <c r="F1150" s="2">
        <v>0.36527777777777776</v>
      </c>
      <c r="G1150" s="8" t="str">
        <f>TEXT(Hospital_Emergency_Room_Data[[#This Row],[Patient Admission Date]],"dddd")</f>
        <v>Wednesday</v>
      </c>
      <c r="H1150" t="s">
        <v>41</v>
      </c>
      <c r="I1150">
        <v>42</v>
      </c>
      <c r="J1150" s="5" t="s">
        <v>9223</v>
      </c>
      <c r="K1150" t="s">
        <v>12</v>
      </c>
      <c r="L1150" t="s">
        <v>9281</v>
      </c>
      <c r="M1150" t="s">
        <v>9209</v>
      </c>
      <c r="O1150">
        <v>54</v>
      </c>
      <c r="P1150" t="s">
        <v>9225</v>
      </c>
      <c r="Q1150">
        <v>17</v>
      </c>
      <c r="R1150">
        <v>8</v>
      </c>
      <c r="S1150" t="s">
        <v>9255</v>
      </c>
      <c r="T1150" t="s">
        <v>9262</v>
      </c>
      <c r="U1150" t="s">
        <v>9283</v>
      </c>
      <c r="V1150" t="str" cm="1">
        <f t="array" ref="V1150">_xlfn.IFS(Hospital_Emergency_Room_Data[[#This Row],[Day]]&lt;=10,"Start(1-10)",Hospital_Emergency_Room_Data[[#This Row],[Day]]&lt;=20,"Middle(11-20)",Hospital_Emergency_Room_Data[[#This Row],[Day]]&gt;20,"End(21-30)")</f>
        <v>Middle(11-20)</v>
      </c>
    </row>
    <row r="1151" spans="1:22">
      <c r="A1151">
        <v>672385049</v>
      </c>
      <c r="B1151" t="s">
        <v>1172</v>
      </c>
      <c r="C1151" s="1">
        <v>45515</v>
      </c>
      <c r="D1151" t="str">
        <f>TEXT(Hospital_Emergency_Room_Data[[#This Row],[Patient Admission Date]],"mmm")</f>
        <v>Aug</v>
      </c>
      <c r="E1151">
        <f>YEAR(Hospital_Emergency_Room_Data[[#This Row],[Patient Admission Date]])</f>
        <v>2024</v>
      </c>
      <c r="F1151" s="2">
        <v>0.27638888888888891</v>
      </c>
      <c r="G1151" s="8" t="str">
        <f>TEXT(Hospital_Emergency_Room_Data[[#This Row],[Patient Admission Date]],"dddd")</f>
        <v>Sunday</v>
      </c>
      <c r="H1151" t="s">
        <v>41</v>
      </c>
      <c r="I1151">
        <v>61</v>
      </c>
      <c r="J1151" s="5" t="s">
        <v>9217</v>
      </c>
      <c r="K1151" t="s">
        <v>12</v>
      </c>
      <c r="L1151" t="s">
        <v>9281</v>
      </c>
      <c r="M1151" t="s">
        <v>9209</v>
      </c>
      <c r="O1151">
        <v>39</v>
      </c>
      <c r="P1151" t="s">
        <v>9225</v>
      </c>
      <c r="Q1151">
        <v>11</v>
      </c>
      <c r="R1151">
        <v>6</v>
      </c>
      <c r="S1151" t="s">
        <v>9255</v>
      </c>
      <c r="T1151" t="s">
        <v>9265</v>
      </c>
      <c r="U1151" t="s">
        <v>9300</v>
      </c>
      <c r="V1151" t="str" cm="1">
        <f t="array" ref="V1151">_xlfn.IFS(Hospital_Emergency_Room_Data[[#This Row],[Day]]&lt;=10,"Start(1-10)",Hospital_Emergency_Room_Data[[#This Row],[Day]]&lt;=20,"Middle(11-20)",Hospital_Emergency_Room_Data[[#This Row],[Day]]&gt;20,"End(21-30)")</f>
        <v>Middle(11-20)</v>
      </c>
    </row>
    <row r="1152" spans="1:22">
      <c r="A1152">
        <v>157039970</v>
      </c>
      <c r="B1152" t="s">
        <v>1173</v>
      </c>
      <c r="C1152" s="1">
        <v>45093</v>
      </c>
      <c r="D1152" t="str">
        <f>TEXT(Hospital_Emergency_Room_Data[[#This Row],[Patient Admission Date]],"mmm")</f>
        <v>Jun</v>
      </c>
      <c r="E1152">
        <f>YEAR(Hospital_Emergency_Room_Data[[#This Row],[Patient Admission Date]])</f>
        <v>2023</v>
      </c>
      <c r="F1152" s="2">
        <v>0.88680555555555551</v>
      </c>
      <c r="G1152" s="8" t="str">
        <f>TEXT(Hospital_Emergency_Room_Data[[#This Row],[Patient Admission Date]],"dddd")</f>
        <v>Friday</v>
      </c>
      <c r="H1152" t="s">
        <v>41</v>
      </c>
      <c r="I1152">
        <v>60</v>
      </c>
      <c r="J1152" s="5" t="s">
        <v>9217</v>
      </c>
      <c r="K1152" t="s">
        <v>12</v>
      </c>
      <c r="L1152" t="s">
        <v>9281</v>
      </c>
      <c r="M1152" t="s">
        <v>9209</v>
      </c>
      <c r="O1152">
        <v>40</v>
      </c>
      <c r="P1152" t="s">
        <v>9225</v>
      </c>
      <c r="Q1152">
        <v>16</v>
      </c>
      <c r="R1152">
        <v>21</v>
      </c>
      <c r="S1152" t="s">
        <v>9256</v>
      </c>
      <c r="T1152" t="s">
        <v>9262</v>
      </c>
      <c r="U1152" t="s">
        <v>9300</v>
      </c>
      <c r="V1152" t="str" cm="1">
        <f t="array" ref="V1152">_xlfn.IFS(Hospital_Emergency_Room_Data[[#This Row],[Day]]&lt;=10,"Start(1-10)",Hospital_Emergency_Room_Data[[#This Row],[Day]]&lt;=20,"Middle(11-20)",Hospital_Emergency_Room_Data[[#This Row],[Day]]&gt;20,"End(21-30)")</f>
        <v>Middle(11-20)</v>
      </c>
    </row>
    <row r="1153" spans="1:22">
      <c r="A1153">
        <v>606567861</v>
      </c>
      <c r="B1153" t="s">
        <v>1174</v>
      </c>
      <c r="C1153" s="1">
        <v>45285</v>
      </c>
      <c r="D1153" t="str">
        <f>TEXT(Hospital_Emergency_Room_Data[[#This Row],[Patient Admission Date]],"mmm")</f>
        <v>Dec</v>
      </c>
      <c r="E1153">
        <f>YEAR(Hospital_Emergency_Room_Data[[#This Row],[Patient Admission Date]])</f>
        <v>2023</v>
      </c>
      <c r="F1153" s="2">
        <v>0.55277777777777781</v>
      </c>
      <c r="G1153" s="8" t="str">
        <f>TEXT(Hospital_Emergency_Room_Data[[#This Row],[Patient Admission Date]],"dddd")</f>
        <v>Monday</v>
      </c>
      <c r="H1153" t="s">
        <v>41</v>
      </c>
      <c r="I1153">
        <v>53</v>
      </c>
      <c r="J1153" s="5" t="s">
        <v>9219</v>
      </c>
      <c r="K1153" t="s">
        <v>12</v>
      </c>
      <c r="L1153" t="s">
        <v>9281</v>
      </c>
      <c r="M1153" t="s">
        <v>9209</v>
      </c>
      <c r="O1153">
        <v>44</v>
      </c>
      <c r="P1153" t="s">
        <v>9225</v>
      </c>
      <c r="Q1153">
        <v>25</v>
      </c>
      <c r="R1153">
        <v>13</v>
      </c>
      <c r="S1153" t="s">
        <v>9257</v>
      </c>
      <c r="T1153" t="s">
        <v>9264</v>
      </c>
      <c r="U1153" t="s">
        <v>9300</v>
      </c>
      <c r="V1153" t="str" cm="1">
        <f t="array" ref="V1153">_xlfn.IFS(Hospital_Emergency_Room_Data[[#This Row],[Day]]&lt;=10,"Start(1-10)",Hospital_Emergency_Room_Data[[#This Row],[Day]]&lt;=20,"Middle(11-20)",Hospital_Emergency_Room_Data[[#This Row],[Day]]&gt;20,"End(21-30)")</f>
        <v>End(21-30)</v>
      </c>
    </row>
    <row r="1154" spans="1:22">
      <c r="A1154">
        <v>350250027</v>
      </c>
      <c r="B1154" t="s">
        <v>1175</v>
      </c>
      <c r="C1154" s="1">
        <v>45592</v>
      </c>
      <c r="D1154" t="str">
        <f>TEXT(Hospital_Emergency_Room_Data[[#This Row],[Patient Admission Date]],"mmm")</f>
        <v>Oct</v>
      </c>
      <c r="E1154">
        <f>YEAR(Hospital_Emergency_Room_Data[[#This Row],[Patient Admission Date]])</f>
        <v>2024</v>
      </c>
      <c r="F1154" s="2">
        <v>7.0833333333333331E-2</v>
      </c>
      <c r="G1154" s="8" t="str">
        <f>TEXT(Hospital_Emergency_Room_Data[[#This Row],[Patient Admission Date]],"dddd")</f>
        <v>Sunday</v>
      </c>
      <c r="H1154" t="s">
        <v>41</v>
      </c>
      <c r="I1154">
        <v>33</v>
      </c>
      <c r="J1154" s="5" t="s">
        <v>9223</v>
      </c>
      <c r="K1154" t="s">
        <v>12</v>
      </c>
      <c r="L1154" t="s">
        <v>9281</v>
      </c>
      <c r="M1154" t="s">
        <v>9209</v>
      </c>
      <c r="O1154">
        <v>14</v>
      </c>
      <c r="P1154" t="s">
        <v>9226</v>
      </c>
      <c r="Q1154">
        <v>27</v>
      </c>
      <c r="R1154">
        <v>1</v>
      </c>
      <c r="S1154" t="s">
        <v>9258</v>
      </c>
      <c r="T1154" t="s">
        <v>9264</v>
      </c>
      <c r="U1154" t="s">
        <v>9282</v>
      </c>
      <c r="V1154" t="str" cm="1">
        <f t="array" ref="V1154">_xlfn.IFS(Hospital_Emergency_Room_Data[[#This Row],[Day]]&lt;=10,"Start(1-10)",Hospital_Emergency_Room_Data[[#This Row],[Day]]&lt;=20,"Middle(11-20)",Hospital_Emergency_Room_Data[[#This Row],[Day]]&gt;20,"End(21-30)")</f>
        <v>End(21-30)</v>
      </c>
    </row>
    <row r="1155" spans="1:22">
      <c r="A1155">
        <v>304985113</v>
      </c>
      <c r="B1155" t="s">
        <v>1176</v>
      </c>
      <c r="C1155" s="1">
        <v>45204</v>
      </c>
      <c r="D1155" t="str">
        <f>TEXT(Hospital_Emergency_Room_Data[[#This Row],[Patient Admission Date]],"mmm")</f>
        <v>Oct</v>
      </c>
      <c r="E1155">
        <f>YEAR(Hospital_Emergency_Room_Data[[#This Row],[Patient Admission Date]])</f>
        <v>2023</v>
      </c>
      <c r="F1155" s="2">
        <v>0.69027777777777777</v>
      </c>
      <c r="G1155" s="8" t="str">
        <f>TEXT(Hospital_Emergency_Room_Data[[#This Row],[Patient Admission Date]],"dddd")</f>
        <v>Thursday</v>
      </c>
      <c r="H1155" t="s">
        <v>41</v>
      </c>
      <c r="I1155">
        <v>65</v>
      </c>
      <c r="J1155" s="5" t="s">
        <v>9217</v>
      </c>
      <c r="K1155" t="s">
        <v>12</v>
      </c>
      <c r="L1155" t="s">
        <v>9281</v>
      </c>
      <c r="M1155" t="s">
        <v>9209</v>
      </c>
      <c r="O1155">
        <v>16</v>
      </c>
      <c r="P1155" t="s">
        <v>9226</v>
      </c>
      <c r="Q1155">
        <v>5</v>
      </c>
      <c r="R1155">
        <v>16</v>
      </c>
      <c r="S1155" t="s">
        <v>9257</v>
      </c>
      <c r="T1155" t="s">
        <v>9263</v>
      </c>
      <c r="U1155" t="s">
        <v>9282</v>
      </c>
      <c r="V1155" t="str" cm="1">
        <f t="array" ref="V1155">_xlfn.IFS(Hospital_Emergency_Room_Data[[#This Row],[Day]]&lt;=10,"Start(1-10)",Hospital_Emergency_Room_Data[[#This Row],[Day]]&lt;=20,"Middle(11-20)",Hospital_Emergency_Room_Data[[#This Row],[Day]]&gt;20,"End(21-30)")</f>
        <v>Start(1-10)</v>
      </c>
    </row>
    <row r="1156" spans="1:22">
      <c r="A1156">
        <v>260069563</v>
      </c>
      <c r="B1156" t="s">
        <v>1177</v>
      </c>
      <c r="C1156" s="1">
        <v>45047</v>
      </c>
      <c r="D1156" t="str">
        <f>TEXT(Hospital_Emergency_Room_Data[[#This Row],[Patient Admission Date]],"mmm")</f>
        <v>May</v>
      </c>
      <c r="E1156">
        <f>YEAR(Hospital_Emergency_Room_Data[[#This Row],[Patient Admission Date]])</f>
        <v>2023</v>
      </c>
      <c r="F1156" s="2">
        <v>0.97222222222222221</v>
      </c>
      <c r="G1156" s="8" t="str">
        <f>TEXT(Hospital_Emergency_Room_Data[[#This Row],[Patient Admission Date]],"dddd")</f>
        <v>Monday</v>
      </c>
      <c r="H1156" t="s">
        <v>41</v>
      </c>
      <c r="I1156">
        <v>41</v>
      </c>
      <c r="J1156" s="5" t="s">
        <v>9223</v>
      </c>
      <c r="K1156" t="s">
        <v>12</v>
      </c>
      <c r="L1156" t="s">
        <v>9281</v>
      </c>
      <c r="M1156" t="s">
        <v>9209</v>
      </c>
      <c r="O1156">
        <v>17</v>
      </c>
      <c r="P1156" t="s">
        <v>9226</v>
      </c>
      <c r="Q1156">
        <v>1</v>
      </c>
      <c r="R1156">
        <v>23</v>
      </c>
      <c r="S1156" t="s">
        <v>9256</v>
      </c>
      <c r="T1156" t="s">
        <v>9263</v>
      </c>
      <c r="U1156" t="s">
        <v>9282</v>
      </c>
      <c r="V1156" t="str" cm="1">
        <f t="array" ref="V1156">_xlfn.IFS(Hospital_Emergency_Room_Data[[#This Row],[Day]]&lt;=10,"Start(1-10)",Hospital_Emergency_Room_Data[[#This Row],[Day]]&lt;=20,"Middle(11-20)",Hospital_Emergency_Room_Data[[#This Row],[Day]]&gt;20,"End(21-30)")</f>
        <v>Start(1-10)</v>
      </c>
    </row>
    <row r="1157" spans="1:22">
      <c r="A1157">
        <v>505684956</v>
      </c>
      <c r="B1157" t="s">
        <v>1178</v>
      </c>
      <c r="C1157" s="1">
        <v>45288</v>
      </c>
      <c r="D1157" t="str">
        <f>TEXT(Hospital_Emergency_Room_Data[[#This Row],[Patient Admission Date]],"mmm")</f>
        <v>Dec</v>
      </c>
      <c r="E1157">
        <f>YEAR(Hospital_Emergency_Room_Data[[#This Row],[Patient Admission Date]])</f>
        <v>2023</v>
      </c>
      <c r="F1157" s="2">
        <v>8.7499999999999994E-2</v>
      </c>
      <c r="G1157" s="8" t="str">
        <f>TEXT(Hospital_Emergency_Room_Data[[#This Row],[Patient Admission Date]],"dddd")</f>
        <v>Thursday</v>
      </c>
      <c r="H1157" t="s">
        <v>41</v>
      </c>
      <c r="I1157">
        <v>55</v>
      </c>
      <c r="J1157" s="5" t="s">
        <v>9219</v>
      </c>
      <c r="K1157" t="s">
        <v>12</v>
      </c>
      <c r="L1157" t="s">
        <v>9281</v>
      </c>
      <c r="M1157" t="s">
        <v>9209</v>
      </c>
      <c r="O1157">
        <v>24</v>
      </c>
      <c r="P1157" t="s">
        <v>9226</v>
      </c>
      <c r="Q1157">
        <v>28</v>
      </c>
      <c r="R1157">
        <v>2</v>
      </c>
      <c r="S1157" t="s">
        <v>9258</v>
      </c>
      <c r="T1157" t="s">
        <v>9264</v>
      </c>
      <c r="U1157" t="s">
        <v>9282</v>
      </c>
      <c r="V1157" t="str" cm="1">
        <f t="array" ref="V1157">_xlfn.IFS(Hospital_Emergency_Room_Data[[#This Row],[Day]]&lt;=10,"Start(1-10)",Hospital_Emergency_Room_Data[[#This Row],[Day]]&lt;=20,"Middle(11-20)",Hospital_Emergency_Room_Data[[#This Row],[Day]]&gt;20,"End(21-30)")</f>
        <v>End(21-30)</v>
      </c>
    </row>
    <row r="1158" spans="1:22">
      <c r="A1158">
        <v>702194450</v>
      </c>
      <c r="B1158" t="s">
        <v>1179</v>
      </c>
      <c r="C1158" s="1">
        <v>45098</v>
      </c>
      <c r="D1158" t="str">
        <f>TEXT(Hospital_Emergency_Room_Data[[#This Row],[Patient Admission Date]],"mmm")</f>
        <v>Jun</v>
      </c>
      <c r="E1158">
        <f>YEAR(Hospital_Emergency_Room_Data[[#This Row],[Patient Admission Date]])</f>
        <v>2023</v>
      </c>
      <c r="F1158" s="2">
        <v>0.61458333333333337</v>
      </c>
      <c r="G1158" s="8" t="str">
        <f>TEXT(Hospital_Emergency_Room_Data[[#This Row],[Patient Admission Date]],"dddd")</f>
        <v>Wednesday</v>
      </c>
      <c r="H1158" t="s">
        <v>41</v>
      </c>
      <c r="I1158">
        <v>23</v>
      </c>
      <c r="J1158" s="5" t="s">
        <v>9220</v>
      </c>
      <c r="K1158" t="s">
        <v>12</v>
      </c>
      <c r="L1158" t="s">
        <v>9281</v>
      </c>
      <c r="M1158" t="s">
        <v>9209</v>
      </c>
      <c r="O1158">
        <v>25</v>
      </c>
      <c r="P1158" t="s">
        <v>9226</v>
      </c>
      <c r="Q1158">
        <v>21</v>
      </c>
      <c r="R1158">
        <v>14</v>
      </c>
      <c r="S1158" t="s">
        <v>9257</v>
      </c>
      <c r="T1158" t="s">
        <v>9262</v>
      </c>
      <c r="U1158" t="s">
        <v>9282</v>
      </c>
      <c r="V1158" t="str" cm="1">
        <f t="array" ref="V1158">_xlfn.IFS(Hospital_Emergency_Room_Data[[#This Row],[Day]]&lt;=10,"Start(1-10)",Hospital_Emergency_Room_Data[[#This Row],[Day]]&lt;=20,"Middle(11-20)",Hospital_Emergency_Room_Data[[#This Row],[Day]]&gt;20,"End(21-30)")</f>
        <v>End(21-30)</v>
      </c>
    </row>
    <row r="1159" spans="1:22">
      <c r="A1159">
        <v>462702628</v>
      </c>
      <c r="B1159" t="s">
        <v>1180</v>
      </c>
      <c r="C1159" s="1">
        <v>45319</v>
      </c>
      <c r="D1159" t="str">
        <f>TEXT(Hospital_Emergency_Room_Data[[#This Row],[Patient Admission Date]],"mmm")</f>
        <v>Jan</v>
      </c>
      <c r="E1159">
        <f>YEAR(Hospital_Emergency_Room_Data[[#This Row],[Patient Admission Date]])</f>
        <v>2024</v>
      </c>
      <c r="F1159" s="2">
        <v>0.3576388888888889</v>
      </c>
      <c r="G1159" s="8" t="str">
        <f>TEXT(Hospital_Emergency_Room_Data[[#This Row],[Patient Admission Date]],"dddd")</f>
        <v>Sunday</v>
      </c>
      <c r="H1159" t="s">
        <v>41</v>
      </c>
      <c r="I1159">
        <v>17</v>
      </c>
      <c r="J1159" s="5" t="s">
        <v>9220</v>
      </c>
      <c r="K1159" t="s">
        <v>12</v>
      </c>
      <c r="L1159" t="s">
        <v>9281</v>
      </c>
      <c r="M1159" t="s">
        <v>9209</v>
      </c>
      <c r="O1159">
        <v>42</v>
      </c>
      <c r="P1159" t="s">
        <v>9225</v>
      </c>
      <c r="Q1159">
        <v>28</v>
      </c>
      <c r="R1159">
        <v>8</v>
      </c>
      <c r="S1159" t="s">
        <v>9255</v>
      </c>
      <c r="T1159" t="s">
        <v>9264</v>
      </c>
      <c r="U1159" t="s">
        <v>9300</v>
      </c>
      <c r="V1159" t="str" cm="1">
        <f t="array" ref="V1159">_xlfn.IFS(Hospital_Emergency_Room_Data[[#This Row],[Day]]&lt;=10,"Start(1-10)",Hospital_Emergency_Room_Data[[#This Row],[Day]]&lt;=20,"Middle(11-20)",Hospital_Emergency_Room_Data[[#This Row],[Day]]&gt;20,"End(21-30)")</f>
        <v>End(21-30)</v>
      </c>
    </row>
    <row r="1160" spans="1:22">
      <c r="A1160">
        <v>243228875</v>
      </c>
      <c r="B1160" t="s">
        <v>1181</v>
      </c>
      <c r="C1160" s="1">
        <v>45375</v>
      </c>
      <c r="D1160" t="str">
        <f>TEXT(Hospital_Emergency_Room_Data[[#This Row],[Patient Admission Date]],"mmm")</f>
        <v>Mar</v>
      </c>
      <c r="E1160">
        <f>YEAR(Hospital_Emergency_Room_Data[[#This Row],[Patient Admission Date]])</f>
        <v>2024</v>
      </c>
      <c r="F1160" s="2">
        <v>0.38055555555555554</v>
      </c>
      <c r="G1160" s="8" t="str">
        <f>TEXT(Hospital_Emergency_Room_Data[[#This Row],[Patient Admission Date]],"dddd")</f>
        <v>Sunday</v>
      </c>
      <c r="H1160" t="s">
        <v>41</v>
      </c>
      <c r="I1160">
        <v>55</v>
      </c>
      <c r="J1160" s="5" t="s">
        <v>9219</v>
      </c>
      <c r="K1160" t="s">
        <v>12</v>
      </c>
      <c r="L1160" t="s">
        <v>9281</v>
      </c>
      <c r="M1160" t="s">
        <v>9209</v>
      </c>
      <c r="O1160">
        <v>52</v>
      </c>
      <c r="P1160" t="s">
        <v>9225</v>
      </c>
      <c r="Q1160">
        <v>24</v>
      </c>
      <c r="R1160">
        <v>9</v>
      </c>
      <c r="S1160" t="s">
        <v>9255</v>
      </c>
      <c r="T1160" t="s">
        <v>9264</v>
      </c>
      <c r="U1160" t="s">
        <v>9283</v>
      </c>
      <c r="V1160" t="str" cm="1">
        <f t="array" ref="V1160">_xlfn.IFS(Hospital_Emergency_Room_Data[[#This Row],[Day]]&lt;=10,"Start(1-10)",Hospital_Emergency_Room_Data[[#This Row],[Day]]&lt;=20,"Middle(11-20)",Hospital_Emergency_Room_Data[[#This Row],[Day]]&gt;20,"End(21-30)")</f>
        <v>End(21-30)</v>
      </c>
    </row>
    <row r="1161" spans="1:22">
      <c r="A1161">
        <v>745939728</v>
      </c>
      <c r="B1161" t="s">
        <v>1182</v>
      </c>
      <c r="C1161" s="1">
        <v>45378</v>
      </c>
      <c r="D1161" t="str">
        <f>TEXT(Hospital_Emergency_Room_Data[[#This Row],[Patient Admission Date]],"mmm")</f>
        <v>Mar</v>
      </c>
      <c r="E1161">
        <f>YEAR(Hospital_Emergency_Room_Data[[#This Row],[Patient Admission Date]])</f>
        <v>2024</v>
      </c>
      <c r="F1161" s="2">
        <v>0.44236111111111109</v>
      </c>
      <c r="G1161" s="8" t="str">
        <f>TEXT(Hospital_Emergency_Room_Data[[#This Row],[Patient Admission Date]],"dddd")</f>
        <v>Wednesday</v>
      </c>
      <c r="H1161" t="s">
        <v>41</v>
      </c>
      <c r="I1161">
        <v>64</v>
      </c>
      <c r="J1161" s="5" t="s">
        <v>9217</v>
      </c>
      <c r="K1161" t="s">
        <v>12</v>
      </c>
      <c r="L1161" t="s">
        <v>9281</v>
      </c>
      <c r="M1161" t="s">
        <v>9209</v>
      </c>
      <c r="O1161">
        <v>52</v>
      </c>
      <c r="P1161" t="s">
        <v>9225</v>
      </c>
      <c r="Q1161">
        <v>27</v>
      </c>
      <c r="R1161">
        <v>10</v>
      </c>
      <c r="S1161" t="s">
        <v>9255</v>
      </c>
      <c r="T1161" t="s">
        <v>9264</v>
      </c>
      <c r="U1161" t="s">
        <v>9283</v>
      </c>
      <c r="V1161" t="str" cm="1">
        <f t="array" ref="V1161">_xlfn.IFS(Hospital_Emergency_Room_Data[[#This Row],[Day]]&lt;=10,"Start(1-10)",Hospital_Emergency_Room_Data[[#This Row],[Day]]&lt;=20,"Middle(11-20)",Hospital_Emergency_Room_Data[[#This Row],[Day]]&gt;20,"End(21-30)")</f>
        <v>End(21-30)</v>
      </c>
    </row>
    <row r="1162" spans="1:22">
      <c r="A1162">
        <v>506783537</v>
      </c>
      <c r="B1162" t="s">
        <v>1183</v>
      </c>
      <c r="C1162" s="1">
        <v>45423</v>
      </c>
      <c r="D1162" t="str">
        <f>TEXT(Hospital_Emergency_Room_Data[[#This Row],[Patient Admission Date]],"mmm")</f>
        <v>May</v>
      </c>
      <c r="E1162">
        <f>YEAR(Hospital_Emergency_Room_Data[[#This Row],[Patient Admission Date]])</f>
        <v>2024</v>
      </c>
      <c r="F1162" s="2">
        <v>0.40138888888888891</v>
      </c>
      <c r="G1162" s="8" t="str">
        <f>TEXT(Hospital_Emergency_Room_Data[[#This Row],[Patient Admission Date]],"dddd")</f>
        <v>Saturday</v>
      </c>
      <c r="H1162" t="s">
        <v>41</v>
      </c>
      <c r="I1162">
        <v>39</v>
      </c>
      <c r="J1162" s="5" t="s">
        <v>9223</v>
      </c>
      <c r="K1162" t="s">
        <v>12</v>
      </c>
      <c r="L1162" t="s">
        <v>9281</v>
      </c>
      <c r="M1162" t="s">
        <v>9209</v>
      </c>
      <c r="O1162">
        <v>10</v>
      </c>
      <c r="P1162" t="s">
        <v>9226</v>
      </c>
      <c r="Q1162">
        <v>11</v>
      </c>
      <c r="R1162">
        <v>9</v>
      </c>
      <c r="S1162" t="s">
        <v>9255</v>
      </c>
      <c r="T1162" t="s">
        <v>9265</v>
      </c>
      <c r="U1162" t="s">
        <v>9282</v>
      </c>
      <c r="V1162" t="str" cm="1">
        <f t="array" ref="V1162">_xlfn.IFS(Hospital_Emergency_Room_Data[[#This Row],[Day]]&lt;=10,"Start(1-10)",Hospital_Emergency_Room_Data[[#This Row],[Day]]&lt;=20,"Middle(11-20)",Hospital_Emergency_Room_Data[[#This Row],[Day]]&gt;20,"End(21-30)")</f>
        <v>Middle(11-20)</v>
      </c>
    </row>
    <row r="1163" spans="1:22">
      <c r="A1163">
        <v>172568559</v>
      </c>
      <c r="B1163" t="s">
        <v>1184</v>
      </c>
      <c r="C1163" s="1">
        <v>45165</v>
      </c>
      <c r="D1163" t="str">
        <f>TEXT(Hospital_Emergency_Room_Data[[#This Row],[Patient Admission Date]],"mmm")</f>
        <v>Aug</v>
      </c>
      <c r="E1163">
        <f>YEAR(Hospital_Emergency_Room_Data[[#This Row],[Patient Admission Date]])</f>
        <v>2023</v>
      </c>
      <c r="F1163" s="2">
        <v>0.75347222222222221</v>
      </c>
      <c r="G1163" s="8" t="str">
        <f>TEXT(Hospital_Emergency_Room_Data[[#This Row],[Patient Admission Date]],"dddd")</f>
        <v>Sunday</v>
      </c>
      <c r="H1163" t="s">
        <v>41</v>
      </c>
      <c r="I1163">
        <v>33</v>
      </c>
      <c r="J1163" s="5" t="s">
        <v>9223</v>
      </c>
      <c r="K1163" t="s">
        <v>12</v>
      </c>
      <c r="L1163" t="s">
        <v>9281</v>
      </c>
      <c r="M1163" t="s">
        <v>9209</v>
      </c>
      <c r="O1163">
        <v>15</v>
      </c>
      <c r="P1163" t="s">
        <v>9226</v>
      </c>
      <c r="Q1163">
        <v>27</v>
      </c>
      <c r="R1163">
        <v>18</v>
      </c>
      <c r="S1163" t="s">
        <v>9256</v>
      </c>
      <c r="T1163" t="s">
        <v>9264</v>
      </c>
      <c r="U1163" t="s">
        <v>9282</v>
      </c>
      <c r="V1163" t="str" cm="1">
        <f t="array" ref="V1163">_xlfn.IFS(Hospital_Emergency_Room_Data[[#This Row],[Day]]&lt;=10,"Start(1-10)",Hospital_Emergency_Room_Data[[#This Row],[Day]]&lt;=20,"Middle(11-20)",Hospital_Emergency_Room_Data[[#This Row],[Day]]&gt;20,"End(21-30)")</f>
        <v>End(21-30)</v>
      </c>
    </row>
    <row r="1164" spans="1:22">
      <c r="A1164">
        <v>376611160</v>
      </c>
      <c r="B1164" t="s">
        <v>1185</v>
      </c>
      <c r="C1164" s="1">
        <v>45036</v>
      </c>
      <c r="D1164" t="str">
        <f>TEXT(Hospital_Emergency_Room_Data[[#This Row],[Patient Admission Date]],"mmm")</f>
        <v>Apr</v>
      </c>
      <c r="E1164">
        <f>YEAR(Hospital_Emergency_Room_Data[[#This Row],[Patient Admission Date]])</f>
        <v>2023</v>
      </c>
      <c r="F1164" s="2">
        <v>0.43541666666666667</v>
      </c>
      <c r="G1164" s="8" t="str">
        <f>TEXT(Hospital_Emergency_Room_Data[[#This Row],[Patient Admission Date]],"dddd")</f>
        <v>Thursday</v>
      </c>
      <c r="H1164" t="s">
        <v>41</v>
      </c>
      <c r="I1164">
        <v>77</v>
      </c>
      <c r="J1164" s="5" t="s">
        <v>9222</v>
      </c>
      <c r="K1164" t="s">
        <v>12</v>
      </c>
      <c r="L1164" t="s">
        <v>9281</v>
      </c>
      <c r="M1164" t="s">
        <v>9209</v>
      </c>
      <c r="O1164">
        <v>24</v>
      </c>
      <c r="P1164" t="s">
        <v>9226</v>
      </c>
      <c r="Q1164">
        <v>20</v>
      </c>
      <c r="R1164">
        <v>10</v>
      </c>
      <c r="S1164" t="s">
        <v>9255</v>
      </c>
      <c r="T1164" t="s">
        <v>9262</v>
      </c>
      <c r="U1164" t="s">
        <v>9282</v>
      </c>
      <c r="V1164" t="str" cm="1">
        <f t="array" ref="V1164">_xlfn.IFS(Hospital_Emergency_Room_Data[[#This Row],[Day]]&lt;=10,"Start(1-10)",Hospital_Emergency_Room_Data[[#This Row],[Day]]&lt;=20,"Middle(11-20)",Hospital_Emergency_Room_Data[[#This Row],[Day]]&gt;20,"End(21-30)")</f>
        <v>Middle(11-20)</v>
      </c>
    </row>
    <row r="1165" spans="1:22">
      <c r="A1165">
        <v>883570781</v>
      </c>
      <c r="B1165" t="s">
        <v>1186</v>
      </c>
      <c r="C1165" s="1">
        <v>45186</v>
      </c>
      <c r="D1165" t="str">
        <f>TEXT(Hospital_Emergency_Room_Data[[#This Row],[Patient Admission Date]],"mmm")</f>
        <v>Sep</v>
      </c>
      <c r="E1165">
        <f>YEAR(Hospital_Emergency_Room_Data[[#This Row],[Patient Admission Date]])</f>
        <v>2023</v>
      </c>
      <c r="F1165" s="2">
        <v>0.49027777777777776</v>
      </c>
      <c r="G1165" s="8" t="str">
        <f>TEXT(Hospital_Emergency_Room_Data[[#This Row],[Patient Admission Date]],"dddd")</f>
        <v>Sunday</v>
      </c>
      <c r="H1165" t="s">
        <v>41</v>
      </c>
      <c r="I1165">
        <v>77</v>
      </c>
      <c r="J1165" s="5" t="s">
        <v>9222</v>
      </c>
      <c r="K1165" t="s">
        <v>12</v>
      </c>
      <c r="L1165" t="s">
        <v>9281</v>
      </c>
      <c r="M1165" t="s">
        <v>9209</v>
      </c>
      <c r="O1165">
        <v>25</v>
      </c>
      <c r="P1165" t="s">
        <v>9226</v>
      </c>
      <c r="Q1165">
        <v>17</v>
      </c>
      <c r="R1165">
        <v>11</v>
      </c>
      <c r="S1165" t="s">
        <v>9255</v>
      </c>
      <c r="T1165" t="s">
        <v>9262</v>
      </c>
      <c r="U1165" t="s">
        <v>9282</v>
      </c>
      <c r="V1165" t="str" cm="1">
        <f t="array" ref="V1165">_xlfn.IFS(Hospital_Emergency_Room_Data[[#This Row],[Day]]&lt;=10,"Start(1-10)",Hospital_Emergency_Room_Data[[#This Row],[Day]]&lt;=20,"Middle(11-20)",Hospital_Emergency_Room_Data[[#This Row],[Day]]&gt;20,"End(21-30)")</f>
        <v>Middle(11-20)</v>
      </c>
    </row>
    <row r="1166" spans="1:22">
      <c r="A1166">
        <v>249540354</v>
      </c>
      <c r="B1166" t="s">
        <v>1187</v>
      </c>
      <c r="C1166" s="1">
        <v>45370</v>
      </c>
      <c r="D1166" t="str">
        <f>TEXT(Hospital_Emergency_Room_Data[[#This Row],[Patient Admission Date]],"mmm")</f>
        <v>Mar</v>
      </c>
      <c r="E1166">
        <f>YEAR(Hospital_Emergency_Room_Data[[#This Row],[Patient Admission Date]])</f>
        <v>2024</v>
      </c>
      <c r="F1166" s="2">
        <v>0.58402777777777781</v>
      </c>
      <c r="G1166" s="8" t="str">
        <f>TEXT(Hospital_Emergency_Room_Data[[#This Row],[Patient Admission Date]],"dddd")</f>
        <v>Tuesday</v>
      </c>
      <c r="H1166" t="s">
        <v>41</v>
      </c>
      <c r="I1166">
        <v>28</v>
      </c>
      <c r="J1166" s="5" t="s">
        <v>9220</v>
      </c>
      <c r="K1166" t="s">
        <v>12</v>
      </c>
      <c r="L1166" t="s">
        <v>9281</v>
      </c>
      <c r="M1166" t="s">
        <v>9209</v>
      </c>
      <c r="O1166">
        <v>45</v>
      </c>
      <c r="P1166" t="s">
        <v>9225</v>
      </c>
      <c r="Q1166">
        <v>19</v>
      </c>
      <c r="R1166">
        <v>14</v>
      </c>
      <c r="S1166" t="s">
        <v>9257</v>
      </c>
      <c r="T1166" t="s">
        <v>9262</v>
      </c>
      <c r="U1166" t="s">
        <v>9300</v>
      </c>
      <c r="V1166" t="str" cm="1">
        <f t="array" ref="V1166">_xlfn.IFS(Hospital_Emergency_Room_Data[[#This Row],[Day]]&lt;=10,"Start(1-10)",Hospital_Emergency_Room_Data[[#This Row],[Day]]&lt;=20,"Middle(11-20)",Hospital_Emergency_Room_Data[[#This Row],[Day]]&gt;20,"End(21-30)")</f>
        <v>Middle(11-20)</v>
      </c>
    </row>
    <row r="1167" spans="1:22">
      <c r="A1167">
        <v>518529027</v>
      </c>
      <c r="B1167" t="s">
        <v>1188</v>
      </c>
      <c r="C1167" s="1">
        <v>45576</v>
      </c>
      <c r="D1167" t="str">
        <f>TEXT(Hospital_Emergency_Room_Data[[#This Row],[Patient Admission Date]],"mmm")</f>
        <v>Oct</v>
      </c>
      <c r="E1167">
        <f>YEAR(Hospital_Emergency_Room_Data[[#This Row],[Patient Admission Date]])</f>
        <v>2024</v>
      </c>
      <c r="F1167" s="2">
        <v>0.5083333333333333</v>
      </c>
      <c r="G1167" s="8" t="str">
        <f>TEXT(Hospital_Emergency_Room_Data[[#This Row],[Patient Admission Date]],"dddd")</f>
        <v>Friday</v>
      </c>
      <c r="H1167" t="s">
        <v>41</v>
      </c>
      <c r="I1167">
        <v>65</v>
      </c>
      <c r="J1167" s="5" t="s">
        <v>9217</v>
      </c>
      <c r="K1167" t="s">
        <v>12</v>
      </c>
      <c r="L1167" t="s">
        <v>9281</v>
      </c>
      <c r="M1167" t="s">
        <v>9209</v>
      </c>
      <c r="O1167">
        <v>45</v>
      </c>
      <c r="P1167" t="s">
        <v>9225</v>
      </c>
      <c r="Q1167">
        <v>11</v>
      </c>
      <c r="R1167">
        <v>12</v>
      </c>
      <c r="S1167" t="s">
        <v>9257</v>
      </c>
      <c r="T1167" t="s">
        <v>9265</v>
      </c>
      <c r="U1167" t="s">
        <v>9300</v>
      </c>
      <c r="V1167" t="str" cm="1">
        <f t="array" ref="V1167">_xlfn.IFS(Hospital_Emergency_Room_Data[[#This Row],[Day]]&lt;=10,"Start(1-10)",Hospital_Emergency_Room_Data[[#This Row],[Day]]&lt;=20,"Middle(11-20)",Hospital_Emergency_Room_Data[[#This Row],[Day]]&gt;20,"End(21-30)")</f>
        <v>Middle(11-20)</v>
      </c>
    </row>
    <row r="1168" spans="1:22">
      <c r="A1168">
        <v>543268730</v>
      </c>
      <c r="B1168" t="s">
        <v>1189</v>
      </c>
      <c r="C1168" s="1">
        <v>45048</v>
      </c>
      <c r="D1168" t="str">
        <f>TEXT(Hospital_Emergency_Room_Data[[#This Row],[Patient Admission Date]],"mmm")</f>
        <v>May</v>
      </c>
      <c r="E1168">
        <f>YEAR(Hospital_Emergency_Room_Data[[#This Row],[Patient Admission Date]])</f>
        <v>2023</v>
      </c>
      <c r="F1168" s="2">
        <v>0.32777777777777778</v>
      </c>
      <c r="G1168" s="8" t="str">
        <f>TEXT(Hospital_Emergency_Room_Data[[#This Row],[Patient Admission Date]],"dddd")</f>
        <v>Tuesday</v>
      </c>
      <c r="H1168" t="s">
        <v>41</v>
      </c>
      <c r="I1168">
        <v>11</v>
      </c>
      <c r="J1168" s="5" t="s">
        <v>9221</v>
      </c>
      <c r="K1168" t="s">
        <v>12</v>
      </c>
      <c r="L1168" t="s">
        <v>9281</v>
      </c>
      <c r="M1168" t="s">
        <v>9209</v>
      </c>
      <c r="O1168">
        <v>48</v>
      </c>
      <c r="P1168" t="s">
        <v>9225</v>
      </c>
      <c r="Q1168">
        <v>2</v>
      </c>
      <c r="R1168">
        <v>7</v>
      </c>
      <c r="S1168" t="s">
        <v>9255</v>
      </c>
      <c r="T1168" t="s">
        <v>9263</v>
      </c>
      <c r="U1168" t="s">
        <v>9283</v>
      </c>
      <c r="V1168" t="str" cm="1">
        <f t="array" ref="V1168">_xlfn.IFS(Hospital_Emergency_Room_Data[[#This Row],[Day]]&lt;=10,"Start(1-10)",Hospital_Emergency_Room_Data[[#This Row],[Day]]&lt;=20,"Middle(11-20)",Hospital_Emergency_Room_Data[[#This Row],[Day]]&gt;20,"End(21-30)")</f>
        <v>Start(1-10)</v>
      </c>
    </row>
    <row r="1169" spans="1:22">
      <c r="A1169">
        <v>186375209</v>
      </c>
      <c r="B1169" t="s">
        <v>1190</v>
      </c>
      <c r="C1169" s="1">
        <v>45360</v>
      </c>
      <c r="D1169" t="str">
        <f>TEXT(Hospital_Emergency_Room_Data[[#This Row],[Patient Admission Date]],"mmm")</f>
        <v>Mar</v>
      </c>
      <c r="E1169">
        <f>YEAR(Hospital_Emergency_Room_Data[[#This Row],[Patient Admission Date]])</f>
        <v>2024</v>
      </c>
      <c r="F1169" s="2">
        <v>0.58750000000000002</v>
      </c>
      <c r="G1169" s="8" t="str">
        <f>TEXT(Hospital_Emergency_Room_Data[[#This Row],[Patient Admission Date]],"dddd")</f>
        <v>Saturday</v>
      </c>
      <c r="H1169" t="s">
        <v>41</v>
      </c>
      <c r="I1169">
        <v>48</v>
      </c>
      <c r="J1169" s="5" t="s">
        <v>9219</v>
      </c>
      <c r="K1169" t="s">
        <v>12</v>
      </c>
      <c r="L1169" t="s">
        <v>9281</v>
      </c>
      <c r="M1169" t="s">
        <v>9209</v>
      </c>
      <c r="O1169">
        <v>16</v>
      </c>
      <c r="P1169" t="s">
        <v>9226</v>
      </c>
      <c r="Q1169">
        <v>9</v>
      </c>
      <c r="R1169">
        <v>14</v>
      </c>
      <c r="S1169" t="s">
        <v>9257</v>
      </c>
      <c r="T1169" t="s">
        <v>9265</v>
      </c>
      <c r="U1169" t="s">
        <v>9282</v>
      </c>
      <c r="V1169" t="str" cm="1">
        <f t="array" ref="V1169">_xlfn.IFS(Hospital_Emergency_Room_Data[[#This Row],[Day]]&lt;=10,"Start(1-10)",Hospital_Emergency_Room_Data[[#This Row],[Day]]&lt;=20,"Middle(11-20)",Hospital_Emergency_Room_Data[[#This Row],[Day]]&gt;20,"End(21-30)")</f>
        <v>Start(1-10)</v>
      </c>
    </row>
    <row r="1170" spans="1:22">
      <c r="A1170">
        <v>673553238</v>
      </c>
      <c r="B1170" t="s">
        <v>1191</v>
      </c>
      <c r="C1170" s="1">
        <v>45231</v>
      </c>
      <c r="D1170" t="str">
        <f>TEXT(Hospital_Emergency_Room_Data[[#This Row],[Patient Admission Date]],"mmm")</f>
        <v>Nov</v>
      </c>
      <c r="E1170">
        <f>YEAR(Hospital_Emergency_Room_Data[[#This Row],[Patient Admission Date]])</f>
        <v>2023</v>
      </c>
      <c r="F1170" s="2">
        <v>0</v>
      </c>
      <c r="G1170" s="8" t="str">
        <f>TEXT(Hospital_Emergency_Room_Data[[#This Row],[Patient Admission Date]],"dddd")</f>
        <v>Wednesday</v>
      </c>
      <c r="H1170" t="s">
        <v>41</v>
      </c>
      <c r="I1170">
        <v>41</v>
      </c>
      <c r="J1170" s="5" t="s">
        <v>9223</v>
      </c>
      <c r="K1170" t="s">
        <v>12</v>
      </c>
      <c r="L1170" t="s">
        <v>9281</v>
      </c>
      <c r="M1170" t="s">
        <v>9209</v>
      </c>
      <c r="O1170">
        <v>22</v>
      </c>
      <c r="P1170" t="s">
        <v>9226</v>
      </c>
      <c r="Q1170">
        <v>1</v>
      </c>
      <c r="R1170">
        <v>0</v>
      </c>
      <c r="S1170" t="s">
        <v>9258</v>
      </c>
      <c r="T1170" t="s">
        <v>9263</v>
      </c>
      <c r="U1170" t="s">
        <v>9282</v>
      </c>
      <c r="V1170" t="str" cm="1">
        <f t="array" ref="V1170">_xlfn.IFS(Hospital_Emergency_Room_Data[[#This Row],[Day]]&lt;=10,"Start(1-10)",Hospital_Emergency_Room_Data[[#This Row],[Day]]&lt;=20,"Middle(11-20)",Hospital_Emergency_Room_Data[[#This Row],[Day]]&gt;20,"End(21-30)")</f>
        <v>Start(1-10)</v>
      </c>
    </row>
    <row r="1171" spans="1:22">
      <c r="A1171">
        <v>492275140</v>
      </c>
      <c r="B1171" t="s">
        <v>1192</v>
      </c>
      <c r="C1171" s="1">
        <v>45214</v>
      </c>
      <c r="D1171" t="str">
        <f>TEXT(Hospital_Emergency_Room_Data[[#This Row],[Patient Admission Date]],"mmm")</f>
        <v>Oct</v>
      </c>
      <c r="E1171">
        <f>YEAR(Hospital_Emergency_Room_Data[[#This Row],[Patient Admission Date]])</f>
        <v>2023</v>
      </c>
      <c r="F1171" s="2">
        <v>0.43402777777777779</v>
      </c>
      <c r="G1171" s="8" t="str">
        <f>TEXT(Hospital_Emergency_Room_Data[[#This Row],[Patient Admission Date]],"dddd")</f>
        <v>Sunday</v>
      </c>
      <c r="H1171" t="s">
        <v>41</v>
      </c>
      <c r="I1171">
        <v>78</v>
      </c>
      <c r="J1171" s="5" t="s">
        <v>9222</v>
      </c>
      <c r="K1171" t="s">
        <v>12</v>
      </c>
      <c r="L1171" t="s">
        <v>9281</v>
      </c>
      <c r="M1171" t="s">
        <v>9209</v>
      </c>
      <c r="O1171">
        <v>30</v>
      </c>
      <c r="P1171" t="s">
        <v>9225</v>
      </c>
      <c r="Q1171">
        <v>15</v>
      </c>
      <c r="R1171">
        <v>10</v>
      </c>
      <c r="S1171" t="s">
        <v>9255</v>
      </c>
      <c r="T1171" t="s">
        <v>9262</v>
      </c>
      <c r="U1171" t="s">
        <v>9282</v>
      </c>
      <c r="V1171" t="str" cm="1">
        <f t="array" ref="V1171">_xlfn.IFS(Hospital_Emergency_Room_Data[[#This Row],[Day]]&lt;=10,"Start(1-10)",Hospital_Emergency_Room_Data[[#This Row],[Day]]&lt;=20,"Middle(11-20)",Hospital_Emergency_Room_Data[[#This Row],[Day]]&gt;20,"End(21-30)")</f>
        <v>Middle(11-20)</v>
      </c>
    </row>
    <row r="1172" spans="1:22">
      <c r="A1172">
        <v>378546356</v>
      </c>
      <c r="B1172" t="s">
        <v>1193</v>
      </c>
      <c r="C1172" s="1">
        <v>45508</v>
      </c>
      <c r="D1172" t="str">
        <f>TEXT(Hospital_Emergency_Room_Data[[#This Row],[Patient Admission Date]],"mmm")</f>
        <v>Aug</v>
      </c>
      <c r="E1172">
        <f>YEAR(Hospital_Emergency_Room_Data[[#This Row],[Patient Admission Date]])</f>
        <v>2024</v>
      </c>
      <c r="F1172" s="2">
        <v>0.27708333333333335</v>
      </c>
      <c r="G1172" s="8" t="str">
        <f>TEXT(Hospital_Emergency_Room_Data[[#This Row],[Patient Admission Date]],"dddd")</f>
        <v>Sunday</v>
      </c>
      <c r="H1172" t="s">
        <v>41</v>
      </c>
      <c r="I1172">
        <v>69</v>
      </c>
      <c r="J1172" s="5" t="s">
        <v>9217</v>
      </c>
      <c r="K1172" t="s">
        <v>12</v>
      </c>
      <c r="L1172" t="s">
        <v>9281</v>
      </c>
      <c r="M1172" t="s">
        <v>9209</v>
      </c>
      <c r="O1172">
        <v>44</v>
      </c>
      <c r="P1172" t="s">
        <v>9225</v>
      </c>
      <c r="Q1172">
        <v>4</v>
      </c>
      <c r="R1172">
        <v>6</v>
      </c>
      <c r="S1172" t="s">
        <v>9255</v>
      </c>
      <c r="T1172" t="s">
        <v>9263</v>
      </c>
      <c r="U1172" t="s">
        <v>9300</v>
      </c>
      <c r="V1172" t="str" cm="1">
        <f t="array" ref="V1172">_xlfn.IFS(Hospital_Emergency_Room_Data[[#This Row],[Day]]&lt;=10,"Start(1-10)",Hospital_Emergency_Room_Data[[#This Row],[Day]]&lt;=20,"Middle(11-20)",Hospital_Emergency_Room_Data[[#This Row],[Day]]&gt;20,"End(21-30)")</f>
        <v>Start(1-10)</v>
      </c>
    </row>
    <row r="1173" spans="1:22">
      <c r="A1173">
        <v>193025632</v>
      </c>
      <c r="B1173" t="s">
        <v>1194</v>
      </c>
      <c r="C1173" s="1">
        <v>45089</v>
      </c>
      <c r="D1173" t="str">
        <f>TEXT(Hospital_Emergency_Room_Data[[#This Row],[Patient Admission Date]],"mmm")</f>
        <v>Jun</v>
      </c>
      <c r="E1173">
        <f>YEAR(Hospital_Emergency_Room_Data[[#This Row],[Patient Admission Date]])</f>
        <v>2023</v>
      </c>
      <c r="F1173" s="2">
        <v>0.96111111111111114</v>
      </c>
      <c r="G1173" s="8" t="str">
        <f>TEXT(Hospital_Emergency_Room_Data[[#This Row],[Patient Admission Date]],"dddd")</f>
        <v>Monday</v>
      </c>
      <c r="H1173" t="s">
        <v>41</v>
      </c>
      <c r="I1173">
        <v>68</v>
      </c>
      <c r="J1173" s="5" t="s">
        <v>9217</v>
      </c>
      <c r="K1173" t="s">
        <v>12</v>
      </c>
      <c r="L1173" t="s">
        <v>9281</v>
      </c>
      <c r="M1173" t="s">
        <v>9209</v>
      </c>
      <c r="O1173">
        <v>49</v>
      </c>
      <c r="P1173" t="s">
        <v>9225</v>
      </c>
      <c r="Q1173">
        <v>12</v>
      </c>
      <c r="R1173">
        <v>23</v>
      </c>
      <c r="S1173" t="s">
        <v>9256</v>
      </c>
      <c r="T1173" t="s">
        <v>9265</v>
      </c>
      <c r="U1173" t="s">
        <v>9283</v>
      </c>
      <c r="V1173" t="str" cm="1">
        <f t="array" ref="V1173">_xlfn.IFS(Hospital_Emergency_Room_Data[[#This Row],[Day]]&lt;=10,"Start(1-10)",Hospital_Emergency_Room_Data[[#This Row],[Day]]&lt;=20,"Middle(11-20)",Hospital_Emergency_Room_Data[[#This Row],[Day]]&gt;20,"End(21-30)")</f>
        <v>Middle(11-20)</v>
      </c>
    </row>
    <row r="1174" spans="1:22">
      <c r="A1174">
        <v>202345918</v>
      </c>
      <c r="B1174" t="s">
        <v>1195</v>
      </c>
      <c r="C1174" s="1">
        <v>45571</v>
      </c>
      <c r="D1174" t="str">
        <f>TEXT(Hospital_Emergency_Room_Data[[#This Row],[Patient Admission Date]],"mmm")</f>
        <v>Oct</v>
      </c>
      <c r="E1174">
        <f>YEAR(Hospital_Emergency_Room_Data[[#This Row],[Patient Admission Date]])</f>
        <v>2024</v>
      </c>
      <c r="F1174" s="2">
        <v>0.99652777777777779</v>
      </c>
      <c r="G1174" s="8" t="str">
        <f>TEXT(Hospital_Emergency_Room_Data[[#This Row],[Patient Admission Date]],"dddd")</f>
        <v>Sunday</v>
      </c>
      <c r="H1174" t="s">
        <v>41</v>
      </c>
      <c r="I1174">
        <v>77</v>
      </c>
      <c r="J1174" s="5" t="s">
        <v>9222</v>
      </c>
      <c r="K1174" t="s">
        <v>12</v>
      </c>
      <c r="L1174" t="s">
        <v>9281</v>
      </c>
      <c r="M1174" t="s">
        <v>9209</v>
      </c>
      <c r="O1174">
        <v>54</v>
      </c>
      <c r="P1174" t="s">
        <v>9225</v>
      </c>
      <c r="Q1174">
        <v>6</v>
      </c>
      <c r="R1174">
        <v>23</v>
      </c>
      <c r="S1174" t="s">
        <v>9256</v>
      </c>
      <c r="T1174" t="s">
        <v>9263</v>
      </c>
      <c r="U1174" t="s">
        <v>9283</v>
      </c>
      <c r="V1174" t="str" cm="1">
        <f t="array" ref="V1174">_xlfn.IFS(Hospital_Emergency_Room_Data[[#This Row],[Day]]&lt;=10,"Start(1-10)",Hospital_Emergency_Room_Data[[#This Row],[Day]]&lt;=20,"Middle(11-20)",Hospital_Emergency_Room_Data[[#This Row],[Day]]&gt;20,"End(21-30)")</f>
        <v>Start(1-10)</v>
      </c>
    </row>
    <row r="1175" spans="1:22">
      <c r="A1175">
        <v>360114625</v>
      </c>
      <c r="B1175" t="s">
        <v>1196</v>
      </c>
      <c r="C1175" s="1">
        <v>45116</v>
      </c>
      <c r="D1175" t="str">
        <f>TEXT(Hospital_Emergency_Room_Data[[#This Row],[Patient Admission Date]],"mmm")</f>
        <v>Jul</v>
      </c>
      <c r="E1175">
        <f>YEAR(Hospital_Emergency_Room_Data[[#This Row],[Patient Admission Date]])</f>
        <v>2023</v>
      </c>
      <c r="F1175" s="2">
        <v>0.92222222222222228</v>
      </c>
      <c r="G1175" s="8" t="str">
        <f>TEXT(Hospital_Emergency_Room_Data[[#This Row],[Patient Admission Date]],"dddd")</f>
        <v>Sunday</v>
      </c>
      <c r="H1175" t="s">
        <v>41</v>
      </c>
      <c r="I1175">
        <v>27</v>
      </c>
      <c r="J1175" s="5" t="s">
        <v>9220</v>
      </c>
      <c r="K1175" t="s">
        <v>12</v>
      </c>
      <c r="L1175" t="s">
        <v>9281</v>
      </c>
      <c r="M1175" t="s">
        <v>9209</v>
      </c>
      <c r="O1175">
        <v>11</v>
      </c>
      <c r="P1175" t="s">
        <v>9226</v>
      </c>
      <c r="Q1175">
        <v>9</v>
      </c>
      <c r="R1175">
        <v>22</v>
      </c>
      <c r="S1175" t="s">
        <v>9256</v>
      </c>
      <c r="T1175" t="s">
        <v>9265</v>
      </c>
      <c r="U1175" t="s">
        <v>9282</v>
      </c>
      <c r="V1175" t="str" cm="1">
        <f t="array" ref="V1175">_xlfn.IFS(Hospital_Emergency_Room_Data[[#This Row],[Day]]&lt;=10,"Start(1-10)",Hospital_Emergency_Room_Data[[#This Row],[Day]]&lt;=20,"Middle(11-20)",Hospital_Emergency_Room_Data[[#This Row],[Day]]&gt;20,"End(21-30)")</f>
        <v>Start(1-10)</v>
      </c>
    </row>
    <row r="1176" spans="1:22">
      <c r="A1176">
        <v>605389414</v>
      </c>
      <c r="B1176" t="s">
        <v>1197</v>
      </c>
      <c r="C1176" s="1">
        <v>45357</v>
      </c>
      <c r="D1176" t="str">
        <f>TEXT(Hospital_Emergency_Room_Data[[#This Row],[Patient Admission Date]],"mmm")</f>
        <v>Mar</v>
      </c>
      <c r="E1176">
        <f>YEAR(Hospital_Emergency_Room_Data[[#This Row],[Patient Admission Date]])</f>
        <v>2024</v>
      </c>
      <c r="F1176" s="2">
        <v>0.25486111111111109</v>
      </c>
      <c r="G1176" s="8" t="str">
        <f>TEXT(Hospital_Emergency_Room_Data[[#This Row],[Patient Admission Date]],"dddd")</f>
        <v>Wednesday</v>
      </c>
      <c r="H1176" t="s">
        <v>41</v>
      </c>
      <c r="I1176">
        <v>40</v>
      </c>
      <c r="J1176" s="5" t="s">
        <v>9223</v>
      </c>
      <c r="K1176" t="s">
        <v>12</v>
      </c>
      <c r="L1176" t="s">
        <v>9281</v>
      </c>
      <c r="M1176" t="s">
        <v>9209</v>
      </c>
      <c r="O1176">
        <v>21</v>
      </c>
      <c r="P1176" t="s">
        <v>9226</v>
      </c>
      <c r="Q1176">
        <v>6</v>
      </c>
      <c r="R1176">
        <v>6</v>
      </c>
      <c r="S1176" t="s">
        <v>9255</v>
      </c>
      <c r="T1176" t="s">
        <v>9263</v>
      </c>
      <c r="U1176" t="s">
        <v>9282</v>
      </c>
      <c r="V1176" t="str" cm="1">
        <f t="array" ref="V1176">_xlfn.IFS(Hospital_Emergency_Room_Data[[#This Row],[Day]]&lt;=10,"Start(1-10)",Hospital_Emergency_Room_Data[[#This Row],[Day]]&lt;=20,"Middle(11-20)",Hospital_Emergency_Room_Data[[#This Row],[Day]]&gt;20,"End(21-30)")</f>
        <v>Start(1-10)</v>
      </c>
    </row>
    <row r="1177" spans="1:22">
      <c r="A1177">
        <v>255378774</v>
      </c>
      <c r="B1177" t="s">
        <v>1198</v>
      </c>
      <c r="C1177" s="1">
        <v>45384</v>
      </c>
      <c r="D1177" t="str">
        <f>TEXT(Hospital_Emergency_Room_Data[[#This Row],[Patient Admission Date]],"mmm")</f>
        <v>Apr</v>
      </c>
      <c r="E1177">
        <f>YEAR(Hospital_Emergency_Room_Data[[#This Row],[Patient Admission Date]])</f>
        <v>2024</v>
      </c>
      <c r="F1177" s="2">
        <v>0.24861111111111112</v>
      </c>
      <c r="G1177" s="8" t="str">
        <f>TEXT(Hospital_Emergency_Room_Data[[#This Row],[Patient Admission Date]],"dddd")</f>
        <v>Tuesday</v>
      </c>
      <c r="H1177" t="s">
        <v>41</v>
      </c>
      <c r="I1177">
        <v>71</v>
      </c>
      <c r="J1177" s="5" t="s">
        <v>9222</v>
      </c>
      <c r="K1177" t="s">
        <v>12</v>
      </c>
      <c r="L1177" t="s">
        <v>9281</v>
      </c>
      <c r="M1177" t="s">
        <v>9209</v>
      </c>
      <c r="O1177">
        <v>22</v>
      </c>
      <c r="P1177" t="s">
        <v>9226</v>
      </c>
      <c r="Q1177">
        <v>2</v>
      </c>
      <c r="R1177">
        <v>5</v>
      </c>
      <c r="S1177" t="s">
        <v>9258</v>
      </c>
      <c r="T1177" t="s">
        <v>9263</v>
      </c>
      <c r="U1177" t="s">
        <v>9282</v>
      </c>
      <c r="V1177" t="str" cm="1">
        <f t="array" ref="V1177">_xlfn.IFS(Hospital_Emergency_Room_Data[[#This Row],[Day]]&lt;=10,"Start(1-10)",Hospital_Emergency_Room_Data[[#This Row],[Day]]&lt;=20,"Middle(11-20)",Hospital_Emergency_Room_Data[[#This Row],[Day]]&gt;20,"End(21-30)")</f>
        <v>Start(1-10)</v>
      </c>
    </row>
    <row r="1178" spans="1:22">
      <c r="A1178">
        <v>887187294</v>
      </c>
      <c r="B1178" t="s">
        <v>1199</v>
      </c>
      <c r="C1178" s="1">
        <v>45357</v>
      </c>
      <c r="D1178" t="str">
        <f>TEXT(Hospital_Emergency_Room_Data[[#This Row],[Patient Admission Date]],"mmm")</f>
        <v>Mar</v>
      </c>
      <c r="E1178">
        <f>YEAR(Hospital_Emergency_Room_Data[[#This Row],[Patient Admission Date]])</f>
        <v>2024</v>
      </c>
      <c r="F1178" s="2">
        <v>0.59652777777777777</v>
      </c>
      <c r="G1178" s="8" t="str">
        <f>TEXT(Hospital_Emergency_Room_Data[[#This Row],[Patient Admission Date]],"dddd")</f>
        <v>Wednesday</v>
      </c>
      <c r="H1178" t="s">
        <v>41</v>
      </c>
      <c r="I1178">
        <v>56</v>
      </c>
      <c r="J1178" s="5" t="s">
        <v>9219</v>
      </c>
      <c r="K1178" t="s">
        <v>12</v>
      </c>
      <c r="L1178" t="s">
        <v>9281</v>
      </c>
      <c r="M1178" t="s">
        <v>9209</v>
      </c>
      <c r="O1178">
        <v>30</v>
      </c>
      <c r="P1178" t="s">
        <v>9225</v>
      </c>
      <c r="Q1178">
        <v>6</v>
      </c>
      <c r="R1178">
        <v>14</v>
      </c>
      <c r="S1178" t="s">
        <v>9257</v>
      </c>
      <c r="T1178" t="s">
        <v>9263</v>
      </c>
      <c r="U1178" t="s">
        <v>9282</v>
      </c>
      <c r="V1178" t="str" cm="1">
        <f t="array" ref="V1178">_xlfn.IFS(Hospital_Emergency_Room_Data[[#This Row],[Day]]&lt;=10,"Start(1-10)",Hospital_Emergency_Room_Data[[#This Row],[Day]]&lt;=20,"Middle(11-20)",Hospital_Emergency_Room_Data[[#This Row],[Day]]&gt;20,"End(21-30)")</f>
        <v>Start(1-10)</v>
      </c>
    </row>
    <row r="1179" spans="1:22">
      <c r="A1179">
        <v>813422947</v>
      </c>
      <c r="B1179" t="s">
        <v>1200</v>
      </c>
      <c r="C1179" s="1">
        <v>45201</v>
      </c>
      <c r="D1179" t="str">
        <f>TEXT(Hospital_Emergency_Room_Data[[#This Row],[Patient Admission Date]],"mmm")</f>
        <v>Oct</v>
      </c>
      <c r="E1179">
        <f>YEAR(Hospital_Emergency_Room_Data[[#This Row],[Patient Admission Date]])</f>
        <v>2023</v>
      </c>
      <c r="F1179" s="2">
        <v>0.58750000000000002</v>
      </c>
      <c r="G1179" s="8" t="str">
        <f>TEXT(Hospital_Emergency_Room_Data[[#This Row],[Patient Admission Date]],"dddd")</f>
        <v>Monday</v>
      </c>
      <c r="H1179" t="s">
        <v>41</v>
      </c>
      <c r="I1179">
        <v>25</v>
      </c>
      <c r="J1179" s="5" t="s">
        <v>9220</v>
      </c>
      <c r="K1179" t="s">
        <v>12</v>
      </c>
      <c r="L1179" t="s">
        <v>9281</v>
      </c>
      <c r="M1179" t="s">
        <v>9209</v>
      </c>
      <c r="O1179">
        <v>34</v>
      </c>
      <c r="P1179" t="s">
        <v>9225</v>
      </c>
      <c r="Q1179">
        <v>2</v>
      </c>
      <c r="R1179">
        <v>14</v>
      </c>
      <c r="S1179" t="s">
        <v>9257</v>
      </c>
      <c r="T1179" t="s">
        <v>9263</v>
      </c>
      <c r="U1179" t="s">
        <v>9300</v>
      </c>
      <c r="V1179" t="str" cm="1">
        <f t="array" ref="V1179">_xlfn.IFS(Hospital_Emergency_Room_Data[[#This Row],[Day]]&lt;=10,"Start(1-10)",Hospital_Emergency_Room_Data[[#This Row],[Day]]&lt;=20,"Middle(11-20)",Hospital_Emergency_Room_Data[[#This Row],[Day]]&gt;20,"End(21-30)")</f>
        <v>Start(1-10)</v>
      </c>
    </row>
    <row r="1180" spans="1:22">
      <c r="A1180">
        <v>336785411</v>
      </c>
      <c r="B1180" t="s">
        <v>1201</v>
      </c>
      <c r="C1180" s="1">
        <v>45048</v>
      </c>
      <c r="D1180" t="str">
        <f>TEXT(Hospital_Emergency_Room_Data[[#This Row],[Patient Admission Date]],"mmm")</f>
        <v>May</v>
      </c>
      <c r="E1180">
        <f>YEAR(Hospital_Emergency_Room_Data[[#This Row],[Patient Admission Date]])</f>
        <v>2023</v>
      </c>
      <c r="F1180" s="2">
        <v>0.57222222222222219</v>
      </c>
      <c r="G1180" s="8" t="str">
        <f>TEXT(Hospital_Emergency_Room_Data[[#This Row],[Patient Admission Date]],"dddd")</f>
        <v>Tuesday</v>
      </c>
      <c r="H1180" t="s">
        <v>41</v>
      </c>
      <c r="I1180">
        <v>73</v>
      </c>
      <c r="J1180" s="5" t="s">
        <v>9222</v>
      </c>
      <c r="K1180" t="s">
        <v>12</v>
      </c>
      <c r="L1180" t="s">
        <v>9281</v>
      </c>
      <c r="M1180" t="s">
        <v>9209</v>
      </c>
      <c r="O1180">
        <v>58</v>
      </c>
      <c r="P1180" t="s">
        <v>9225</v>
      </c>
      <c r="Q1180">
        <v>2</v>
      </c>
      <c r="R1180">
        <v>13</v>
      </c>
      <c r="S1180" t="s">
        <v>9257</v>
      </c>
      <c r="T1180" t="s">
        <v>9263</v>
      </c>
      <c r="U1180" t="s">
        <v>9283</v>
      </c>
      <c r="V1180" t="str" cm="1">
        <f t="array" ref="V1180">_xlfn.IFS(Hospital_Emergency_Room_Data[[#This Row],[Day]]&lt;=10,"Start(1-10)",Hospital_Emergency_Room_Data[[#This Row],[Day]]&lt;=20,"Middle(11-20)",Hospital_Emergency_Room_Data[[#This Row],[Day]]&gt;20,"End(21-30)")</f>
        <v>Start(1-10)</v>
      </c>
    </row>
    <row r="1181" spans="1:22">
      <c r="A1181">
        <v>196554306</v>
      </c>
      <c r="B1181" t="s">
        <v>1202</v>
      </c>
      <c r="C1181" s="1">
        <v>45104</v>
      </c>
      <c r="D1181" t="str">
        <f>TEXT(Hospital_Emergency_Room_Data[[#This Row],[Patient Admission Date]],"mmm")</f>
        <v>Jun</v>
      </c>
      <c r="E1181">
        <f>YEAR(Hospital_Emergency_Room_Data[[#This Row],[Patient Admission Date]])</f>
        <v>2023</v>
      </c>
      <c r="F1181" s="2">
        <v>0.37430555555555556</v>
      </c>
      <c r="G1181" s="8" t="str">
        <f>TEXT(Hospital_Emergency_Room_Data[[#This Row],[Patient Admission Date]],"dddd")</f>
        <v>Tuesday</v>
      </c>
      <c r="H1181" t="s">
        <v>41</v>
      </c>
      <c r="I1181">
        <v>79</v>
      </c>
      <c r="J1181" s="5" t="s">
        <v>9222</v>
      </c>
      <c r="K1181" t="s">
        <v>12</v>
      </c>
      <c r="L1181" t="s">
        <v>9281</v>
      </c>
      <c r="M1181" t="s">
        <v>9209</v>
      </c>
      <c r="O1181">
        <v>37</v>
      </c>
      <c r="P1181" t="s">
        <v>9225</v>
      </c>
      <c r="Q1181">
        <v>27</v>
      </c>
      <c r="R1181">
        <v>8</v>
      </c>
      <c r="S1181" t="s">
        <v>9255</v>
      </c>
      <c r="T1181" t="s">
        <v>9264</v>
      </c>
      <c r="U1181" t="s">
        <v>9300</v>
      </c>
      <c r="V1181" t="str" cm="1">
        <f t="array" ref="V1181">_xlfn.IFS(Hospital_Emergency_Room_Data[[#This Row],[Day]]&lt;=10,"Start(1-10)",Hospital_Emergency_Room_Data[[#This Row],[Day]]&lt;=20,"Middle(11-20)",Hospital_Emergency_Room_Data[[#This Row],[Day]]&gt;20,"End(21-30)")</f>
        <v>End(21-30)</v>
      </c>
    </row>
    <row r="1182" spans="1:22">
      <c r="A1182">
        <v>305983609</v>
      </c>
      <c r="B1182" t="s">
        <v>1203</v>
      </c>
      <c r="C1182" s="1">
        <v>45113</v>
      </c>
      <c r="D1182" t="str">
        <f>TEXT(Hospital_Emergency_Room_Data[[#This Row],[Patient Admission Date]],"mmm")</f>
        <v>Jul</v>
      </c>
      <c r="E1182">
        <f>YEAR(Hospital_Emergency_Room_Data[[#This Row],[Patient Admission Date]])</f>
        <v>2023</v>
      </c>
      <c r="F1182" s="2">
        <v>0.10277777777777777</v>
      </c>
      <c r="G1182" s="8" t="str">
        <f>TEXT(Hospital_Emergency_Room_Data[[#This Row],[Patient Admission Date]],"dddd")</f>
        <v>Thursday</v>
      </c>
      <c r="H1182" t="s">
        <v>41</v>
      </c>
      <c r="I1182">
        <v>10</v>
      </c>
      <c r="J1182" s="5" t="s">
        <v>9221</v>
      </c>
      <c r="K1182" t="s">
        <v>12</v>
      </c>
      <c r="L1182" t="s">
        <v>9281</v>
      </c>
      <c r="M1182" t="s">
        <v>9209</v>
      </c>
      <c r="O1182">
        <v>38</v>
      </c>
      <c r="P1182" t="s">
        <v>9225</v>
      </c>
      <c r="Q1182">
        <v>6</v>
      </c>
      <c r="R1182">
        <v>2</v>
      </c>
      <c r="S1182" t="s">
        <v>9258</v>
      </c>
      <c r="T1182" t="s">
        <v>9263</v>
      </c>
      <c r="U1182" t="s">
        <v>9300</v>
      </c>
      <c r="V1182" t="str" cm="1">
        <f t="array" ref="V1182">_xlfn.IFS(Hospital_Emergency_Room_Data[[#This Row],[Day]]&lt;=10,"Start(1-10)",Hospital_Emergency_Room_Data[[#This Row],[Day]]&lt;=20,"Middle(11-20)",Hospital_Emergency_Room_Data[[#This Row],[Day]]&gt;20,"End(21-30)")</f>
        <v>Start(1-10)</v>
      </c>
    </row>
    <row r="1183" spans="1:22">
      <c r="A1183">
        <v>198860248</v>
      </c>
      <c r="B1183" t="s">
        <v>1204</v>
      </c>
      <c r="C1183" s="1">
        <v>45246</v>
      </c>
      <c r="D1183" t="str">
        <f>TEXT(Hospital_Emergency_Room_Data[[#This Row],[Patient Admission Date]],"mmm")</f>
        <v>Nov</v>
      </c>
      <c r="E1183">
        <f>YEAR(Hospital_Emergency_Room_Data[[#This Row],[Patient Admission Date]])</f>
        <v>2023</v>
      </c>
      <c r="F1183" s="2">
        <v>0.24513888888888888</v>
      </c>
      <c r="G1183" s="8" t="str">
        <f>TEXT(Hospital_Emergency_Room_Data[[#This Row],[Patient Admission Date]],"dddd")</f>
        <v>Thursday</v>
      </c>
      <c r="H1183" t="s">
        <v>41</v>
      </c>
      <c r="I1183">
        <v>43</v>
      </c>
      <c r="J1183" s="5" t="s">
        <v>9223</v>
      </c>
      <c r="K1183" t="s">
        <v>12</v>
      </c>
      <c r="L1183" t="s">
        <v>9281</v>
      </c>
      <c r="M1183" t="s">
        <v>9209</v>
      </c>
      <c r="O1183">
        <v>32</v>
      </c>
      <c r="P1183" t="s">
        <v>9225</v>
      </c>
      <c r="Q1183">
        <v>16</v>
      </c>
      <c r="R1183">
        <v>5</v>
      </c>
      <c r="S1183" t="s">
        <v>9258</v>
      </c>
      <c r="T1183" t="s">
        <v>9262</v>
      </c>
      <c r="U1183" t="s">
        <v>9300</v>
      </c>
      <c r="V1183" t="str" cm="1">
        <f t="array" ref="V1183">_xlfn.IFS(Hospital_Emergency_Room_Data[[#This Row],[Day]]&lt;=10,"Start(1-10)",Hospital_Emergency_Room_Data[[#This Row],[Day]]&lt;=20,"Middle(11-20)",Hospital_Emergency_Room_Data[[#This Row],[Day]]&gt;20,"End(21-30)")</f>
        <v>Middle(11-20)</v>
      </c>
    </row>
    <row r="1184" spans="1:22">
      <c r="A1184">
        <v>684596729</v>
      </c>
      <c r="B1184" t="s">
        <v>1205</v>
      </c>
      <c r="C1184" s="1">
        <v>45178</v>
      </c>
      <c r="D1184" t="str">
        <f>TEXT(Hospital_Emergency_Room_Data[[#This Row],[Patient Admission Date]],"mmm")</f>
        <v>Sep</v>
      </c>
      <c r="E1184">
        <f>YEAR(Hospital_Emergency_Room_Data[[#This Row],[Patient Admission Date]])</f>
        <v>2023</v>
      </c>
      <c r="F1184" s="2">
        <v>0.28055555555555556</v>
      </c>
      <c r="G1184" s="8" t="str">
        <f>TEXT(Hospital_Emergency_Room_Data[[#This Row],[Patient Admission Date]],"dddd")</f>
        <v>Saturday</v>
      </c>
      <c r="H1184" t="s">
        <v>41</v>
      </c>
      <c r="I1184">
        <v>31</v>
      </c>
      <c r="J1184" s="5" t="s">
        <v>9223</v>
      </c>
      <c r="K1184" t="s">
        <v>12</v>
      </c>
      <c r="L1184" t="s">
        <v>9281</v>
      </c>
      <c r="M1184" t="s">
        <v>9209</v>
      </c>
      <c r="O1184">
        <v>43</v>
      </c>
      <c r="P1184" t="s">
        <v>9225</v>
      </c>
      <c r="Q1184">
        <v>9</v>
      </c>
      <c r="R1184">
        <v>6</v>
      </c>
      <c r="S1184" t="s">
        <v>9255</v>
      </c>
      <c r="T1184" t="s">
        <v>9265</v>
      </c>
      <c r="U1184" t="s">
        <v>9300</v>
      </c>
      <c r="V1184" t="str" cm="1">
        <f t="array" ref="V1184">_xlfn.IFS(Hospital_Emergency_Room_Data[[#This Row],[Day]]&lt;=10,"Start(1-10)",Hospital_Emergency_Room_Data[[#This Row],[Day]]&lt;=20,"Middle(11-20)",Hospital_Emergency_Room_Data[[#This Row],[Day]]&gt;20,"End(21-30)")</f>
        <v>Start(1-10)</v>
      </c>
    </row>
    <row r="1185" spans="1:22">
      <c r="A1185">
        <v>705591580</v>
      </c>
      <c r="B1185" t="s">
        <v>1206</v>
      </c>
      <c r="C1185" s="1">
        <v>45050</v>
      </c>
      <c r="D1185" t="str">
        <f>TEXT(Hospital_Emergency_Room_Data[[#This Row],[Patient Admission Date]],"mmm")</f>
        <v>May</v>
      </c>
      <c r="E1185">
        <f>YEAR(Hospital_Emergency_Room_Data[[#This Row],[Patient Admission Date]])</f>
        <v>2023</v>
      </c>
      <c r="F1185" s="2">
        <v>0.30694444444444446</v>
      </c>
      <c r="G1185" s="8" t="str">
        <f>TEXT(Hospital_Emergency_Room_Data[[#This Row],[Patient Admission Date]],"dddd")</f>
        <v>Thursday</v>
      </c>
      <c r="H1185" t="s">
        <v>41</v>
      </c>
      <c r="I1185">
        <v>20</v>
      </c>
      <c r="J1185" s="5" t="s">
        <v>9220</v>
      </c>
      <c r="K1185" t="s">
        <v>12</v>
      </c>
      <c r="L1185" t="s">
        <v>9281</v>
      </c>
      <c r="M1185" t="s">
        <v>9209</v>
      </c>
      <c r="O1185">
        <v>49</v>
      </c>
      <c r="P1185" t="s">
        <v>9225</v>
      </c>
      <c r="Q1185">
        <v>4</v>
      </c>
      <c r="R1185">
        <v>7</v>
      </c>
      <c r="S1185" t="s">
        <v>9255</v>
      </c>
      <c r="T1185" t="s">
        <v>9263</v>
      </c>
      <c r="U1185" t="s">
        <v>9283</v>
      </c>
      <c r="V1185" t="str" cm="1">
        <f t="array" ref="V1185">_xlfn.IFS(Hospital_Emergency_Room_Data[[#This Row],[Day]]&lt;=10,"Start(1-10)",Hospital_Emergency_Room_Data[[#This Row],[Day]]&lt;=20,"Middle(11-20)",Hospital_Emergency_Room_Data[[#This Row],[Day]]&gt;20,"End(21-30)")</f>
        <v>Start(1-10)</v>
      </c>
    </row>
    <row r="1186" spans="1:22">
      <c r="A1186">
        <v>433096429</v>
      </c>
      <c r="B1186" t="s">
        <v>1207</v>
      </c>
      <c r="C1186" s="1">
        <v>45375</v>
      </c>
      <c r="D1186" t="str">
        <f>TEXT(Hospital_Emergency_Room_Data[[#This Row],[Patient Admission Date]],"mmm")</f>
        <v>Mar</v>
      </c>
      <c r="E1186">
        <f>YEAR(Hospital_Emergency_Room_Data[[#This Row],[Patient Admission Date]])</f>
        <v>2024</v>
      </c>
      <c r="F1186" s="2">
        <v>0.77013888888888893</v>
      </c>
      <c r="G1186" s="8" t="str">
        <f>TEXT(Hospital_Emergency_Room_Data[[#This Row],[Patient Admission Date]],"dddd")</f>
        <v>Sunday</v>
      </c>
      <c r="H1186" t="s">
        <v>41</v>
      </c>
      <c r="I1186">
        <v>37</v>
      </c>
      <c r="J1186" s="5" t="s">
        <v>9223</v>
      </c>
      <c r="K1186" t="s">
        <v>12</v>
      </c>
      <c r="L1186" t="s">
        <v>9281</v>
      </c>
      <c r="M1186" t="s">
        <v>9209</v>
      </c>
      <c r="O1186">
        <v>52</v>
      </c>
      <c r="P1186" t="s">
        <v>9225</v>
      </c>
      <c r="Q1186">
        <v>24</v>
      </c>
      <c r="R1186">
        <v>18</v>
      </c>
      <c r="S1186" t="s">
        <v>9256</v>
      </c>
      <c r="T1186" t="s">
        <v>9264</v>
      </c>
      <c r="U1186" t="s">
        <v>9283</v>
      </c>
      <c r="V1186" t="str" cm="1">
        <f t="array" ref="V1186">_xlfn.IFS(Hospital_Emergency_Room_Data[[#This Row],[Day]]&lt;=10,"Start(1-10)",Hospital_Emergency_Room_Data[[#This Row],[Day]]&lt;=20,"Middle(11-20)",Hospital_Emergency_Room_Data[[#This Row],[Day]]&gt;20,"End(21-30)")</f>
        <v>End(21-30)</v>
      </c>
    </row>
    <row r="1187" spans="1:22">
      <c r="A1187">
        <v>165198083</v>
      </c>
      <c r="B1187" t="s">
        <v>1208</v>
      </c>
      <c r="C1187" s="1">
        <v>45497</v>
      </c>
      <c r="D1187" t="str">
        <f>TEXT(Hospital_Emergency_Room_Data[[#This Row],[Patient Admission Date]],"mmm")</f>
        <v>Jul</v>
      </c>
      <c r="E1187">
        <f>YEAR(Hospital_Emergency_Room_Data[[#This Row],[Patient Admission Date]])</f>
        <v>2024</v>
      </c>
      <c r="F1187" s="2">
        <v>5.5555555555555552E-2</v>
      </c>
      <c r="G1187" s="8" t="str">
        <f>TEXT(Hospital_Emergency_Room_Data[[#This Row],[Patient Admission Date]],"dddd")</f>
        <v>Wednesday</v>
      </c>
      <c r="H1187" t="s">
        <v>41</v>
      </c>
      <c r="I1187">
        <v>78</v>
      </c>
      <c r="J1187" s="5" t="s">
        <v>9222</v>
      </c>
      <c r="K1187" t="s">
        <v>12</v>
      </c>
      <c r="L1187" t="s">
        <v>9281</v>
      </c>
      <c r="M1187" t="s">
        <v>9209</v>
      </c>
      <c r="O1187">
        <v>55</v>
      </c>
      <c r="P1187" t="s">
        <v>9225</v>
      </c>
      <c r="Q1187">
        <v>24</v>
      </c>
      <c r="R1187">
        <v>1</v>
      </c>
      <c r="S1187" t="s">
        <v>9258</v>
      </c>
      <c r="T1187" t="s">
        <v>9264</v>
      </c>
      <c r="U1187" t="s">
        <v>9283</v>
      </c>
      <c r="V1187" t="str" cm="1">
        <f t="array" ref="V1187">_xlfn.IFS(Hospital_Emergency_Room_Data[[#This Row],[Day]]&lt;=10,"Start(1-10)",Hospital_Emergency_Room_Data[[#This Row],[Day]]&lt;=20,"Middle(11-20)",Hospital_Emergency_Room_Data[[#This Row],[Day]]&gt;20,"End(21-30)")</f>
        <v>End(21-30)</v>
      </c>
    </row>
    <row r="1188" spans="1:22">
      <c r="A1188">
        <v>814548042</v>
      </c>
      <c r="B1188" t="s">
        <v>1209</v>
      </c>
      <c r="C1188" s="1">
        <v>45517</v>
      </c>
      <c r="D1188" t="str">
        <f>TEXT(Hospital_Emergency_Room_Data[[#This Row],[Patient Admission Date]],"mmm")</f>
        <v>Aug</v>
      </c>
      <c r="E1188">
        <f>YEAR(Hospital_Emergency_Room_Data[[#This Row],[Patient Admission Date]])</f>
        <v>2024</v>
      </c>
      <c r="F1188" s="2">
        <v>8.611111111111111E-2</v>
      </c>
      <c r="G1188" s="8" t="str">
        <f>TEXT(Hospital_Emergency_Room_Data[[#This Row],[Patient Admission Date]],"dddd")</f>
        <v>Tuesday</v>
      </c>
      <c r="H1188" t="s">
        <v>41</v>
      </c>
      <c r="I1188">
        <v>2</v>
      </c>
      <c r="J1188" s="5" t="s">
        <v>9218</v>
      </c>
      <c r="K1188" t="s">
        <v>12</v>
      </c>
      <c r="L1188" t="s">
        <v>9281</v>
      </c>
      <c r="M1188" t="s">
        <v>9209</v>
      </c>
      <c r="O1188">
        <v>59</v>
      </c>
      <c r="P1188" t="s">
        <v>9225</v>
      </c>
      <c r="Q1188">
        <v>13</v>
      </c>
      <c r="R1188">
        <v>2</v>
      </c>
      <c r="S1188" t="s">
        <v>9258</v>
      </c>
      <c r="T1188" t="s">
        <v>9265</v>
      </c>
      <c r="U1188" t="s">
        <v>9283</v>
      </c>
      <c r="V1188" t="str" cm="1">
        <f t="array" ref="V1188">_xlfn.IFS(Hospital_Emergency_Room_Data[[#This Row],[Day]]&lt;=10,"Start(1-10)",Hospital_Emergency_Room_Data[[#This Row],[Day]]&lt;=20,"Middle(11-20)",Hospital_Emergency_Room_Data[[#This Row],[Day]]&gt;20,"End(21-30)")</f>
        <v>Middle(11-20)</v>
      </c>
    </row>
    <row r="1189" spans="1:22">
      <c r="A1189">
        <v>829089408</v>
      </c>
      <c r="B1189" t="s">
        <v>1210</v>
      </c>
      <c r="C1189" s="1">
        <v>45296</v>
      </c>
      <c r="D1189" t="str">
        <f>TEXT(Hospital_Emergency_Room_Data[[#This Row],[Patient Admission Date]],"mmm")</f>
        <v>Jan</v>
      </c>
      <c r="E1189">
        <f>YEAR(Hospital_Emergency_Room_Data[[#This Row],[Patient Admission Date]])</f>
        <v>2024</v>
      </c>
      <c r="F1189" s="2">
        <v>0.46666666666666667</v>
      </c>
      <c r="G1189" s="8" t="str">
        <f>TEXT(Hospital_Emergency_Room_Data[[#This Row],[Patient Admission Date]],"dddd")</f>
        <v>Friday</v>
      </c>
      <c r="H1189" t="s">
        <v>41</v>
      </c>
      <c r="I1189">
        <v>20</v>
      </c>
      <c r="J1189" s="5" t="s">
        <v>9220</v>
      </c>
      <c r="K1189" t="s">
        <v>12</v>
      </c>
      <c r="L1189" t="s">
        <v>9281</v>
      </c>
      <c r="M1189" t="s">
        <v>9209</v>
      </c>
      <c r="O1189">
        <v>16</v>
      </c>
      <c r="P1189" t="s">
        <v>9226</v>
      </c>
      <c r="Q1189">
        <v>5</v>
      </c>
      <c r="R1189">
        <v>11</v>
      </c>
      <c r="S1189" t="s">
        <v>9255</v>
      </c>
      <c r="T1189" t="s">
        <v>9263</v>
      </c>
      <c r="U1189" t="s">
        <v>9282</v>
      </c>
      <c r="V1189" t="str" cm="1">
        <f t="array" ref="V1189">_xlfn.IFS(Hospital_Emergency_Room_Data[[#This Row],[Day]]&lt;=10,"Start(1-10)",Hospital_Emergency_Room_Data[[#This Row],[Day]]&lt;=20,"Middle(11-20)",Hospital_Emergency_Room_Data[[#This Row],[Day]]&gt;20,"End(21-30)")</f>
        <v>Start(1-10)</v>
      </c>
    </row>
    <row r="1190" spans="1:22">
      <c r="A1190">
        <v>782541244</v>
      </c>
      <c r="B1190" t="s">
        <v>1211</v>
      </c>
      <c r="C1190" s="1">
        <v>45167</v>
      </c>
      <c r="D1190" t="str">
        <f>TEXT(Hospital_Emergency_Room_Data[[#This Row],[Patient Admission Date]],"mmm")</f>
        <v>Aug</v>
      </c>
      <c r="E1190">
        <f>YEAR(Hospital_Emergency_Room_Data[[#This Row],[Patient Admission Date]])</f>
        <v>2023</v>
      </c>
      <c r="F1190" s="2">
        <v>0.91527777777777775</v>
      </c>
      <c r="G1190" s="8" t="str">
        <f>TEXT(Hospital_Emergency_Room_Data[[#This Row],[Patient Admission Date]],"dddd")</f>
        <v>Tuesday</v>
      </c>
      <c r="H1190" t="s">
        <v>41</v>
      </c>
      <c r="I1190">
        <v>54</v>
      </c>
      <c r="J1190" s="5" t="s">
        <v>9219</v>
      </c>
      <c r="K1190" t="s">
        <v>12</v>
      </c>
      <c r="L1190" t="s">
        <v>9281</v>
      </c>
      <c r="M1190" t="s">
        <v>9209</v>
      </c>
      <c r="O1190">
        <v>17</v>
      </c>
      <c r="P1190" t="s">
        <v>9226</v>
      </c>
      <c r="Q1190">
        <v>29</v>
      </c>
      <c r="R1190">
        <v>21</v>
      </c>
      <c r="S1190" t="s">
        <v>9256</v>
      </c>
      <c r="T1190" t="s">
        <v>9264</v>
      </c>
      <c r="U1190" t="s">
        <v>9282</v>
      </c>
      <c r="V1190" t="str" cm="1">
        <f t="array" ref="V1190">_xlfn.IFS(Hospital_Emergency_Room_Data[[#This Row],[Day]]&lt;=10,"Start(1-10)",Hospital_Emergency_Room_Data[[#This Row],[Day]]&lt;=20,"Middle(11-20)",Hospital_Emergency_Room_Data[[#This Row],[Day]]&gt;20,"End(21-30)")</f>
        <v>End(21-30)</v>
      </c>
    </row>
    <row r="1191" spans="1:22">
      <c r="A1191">
        <v>165450585</v>
      </c>
      <c r="B1191" t="s">
        <v>1212</v>
      </c>
      <c r="C1191" s="1">
        <v>45225</v>
      </c>
      <c r="D1191" t="str">
        <f>TEXT(Hospital_Emergency_Room_Data[[#This Row],[Patient Admission Date]],"mmm")</f>
        <v>Oct</v>
      </c>
      <c r="E1191">
        <f>YEAR(Hospital_Emergency_Room_Data[[#This Row],[Patient Admission Date]])</f>
        <v>2023</v>
      </c>
      <c r="F1191" s="2">
        <v>0.10833333333333334</v>
      </c>
      <c r="G1191" s="8" t="str">
        <f>TEXT(Hospital_Emergency_Room_Data[[#This Row],[Patient Admission Date]],"dddd")</f>
        <v>Thursday</v>
      </c>
      <c r="H1191" t="s">
        <v>41</v>
      </c>
      <c r="I1191">
        <v>11</v>
      </c>
      <c r="J1191" s="5" t="s">
        <v>9221</v>
      </c>
      <c r="K1191" t="s">
        <v>12</v>
      </c>
      <c r="L1191" t="s">
        <v>9281</v>
      </c>
      <c r="M1191" t="s">
        <v>9209</v>
      </c>
      <c r="O1191">
        <v>18</v>
      </c>
      <c r="P1191" t="s">
        <v>9226</v>
      </c>
      <c r="Q1191">
        <v>26</v>
      </c>
      <c r="R1191">
        <v>2</v>
      </c>
      <c r="S1191" t="s">
        <v>9258</v>
      </c>
      <c r="T1191" t="s">
        <v>9264</v>
      </c>
      <c r="U1191" t="s">
        <v>9282</v>
      </c>
      <c r="V1191" t="str" cm="1">
        <f t="array" ref="V1191">_xlfn.IFS(Hospital_Emergency_Room_Data[[#This Row],[Day]]&lt;=10,"Start(1-10)",Hospital_Emergency_Room_Data[[#This Row],[Day]]&lt;=20,"Middle(11-20)",Hospital_Emergency_Room_Data[[#This Row],[Day]]&gt;20,"End(21-30)")</f>
        <v>End(21-30)</v>
      </c>
    </row>
    <row r="1192" spans="1:22">
      <c r="A1192">
        <v>592541896</v>
      </c>
      <c r="B1192" t="s">
        <v>1213</v>
      </c>
      <c r="C1192" s="1">
        <v>45404</v>
      </c>
      <c r="D1192" t="str">
        <f>TEXT(Hospital_Emergency_Room_Data[[#This Row],[Patient Admission Date]],"mmm")</f>
        <v>Apr</v>
      </c>
      <c r="E1192">
        <f>YEAR(Hospital_Emergency_Room_Data[[#This Row],[Patient Admission Date]])</f>
        <v>2024</v>
      </c>
      <c r="F1192" s="2">
        <v>0.23541666666666666</v>
      </c>
      <c r="G1192" s="8" t="str">
        <f>TEXT(Hospital_Emergency_Room_Data[[#This Row],[Patient Admission Date]],"dddd")</f>
        <v>Monday</v>
      </c>
      <c r="H1192" t="s">
        <v>41</v>
      </c>
      <c r="I1192">
        <v>47</v>
      </c>
      <c r="J1192" s="5" t="s">
        <v>9219</v>
      </c>
      <c r="K1192" t="s">
        <v>12</v>
      </c>
      <c r="L1192" t="s">
        <v>9281</v>
      </c>
      <c r="M1192" t="s">
        <v>9209</v>
      </c>
      <c r="O1192">
        <v>24</v>
      </c>
      <c r="P1192" t="s">
        <v>9226</v>
      </c>
      <c r="Q1192">
        <v>22</v>
      </c>
      <c r="R1192">
        <v>5</v>
      </c>
      <c r="S1192" t="s">
        <v>9258</v>
      </c>
      <c r="T1192" t="s">
        <v>9264</v>
      </c>
      <c r="U1192" t="s">
        <v>9282</v>
      </c>
      <c r="V1192" t="str" cm="1">
        <f t="array" ref="V1192">_xlfn.IFS(Hospital_Emergency_Room_Data[[#This Row],[Day]]&lt;=10,"Start(1-10)",Hospital_Emergency_Room_Data[[#This Row],[Day]]&lt;=20,"Middle(11-20)",Hospital_Emergency_Room_Data[[#This Row],[Day]]&gt;20,"End(21-30)")</f>
        <v>End(21-30)</v>
      </c>
    </row>
    <row r="1193" spans="1:22">
      <c r="A1193">
        <v>495303359</v>
      </c>
      <c r="B1193" t="s">
        <v>1214</v>
      </c>
      <c r="C1193" s="1">
        <v>45520</v>
      </c>
      <c r="D1193" t="str">
        <f>TEXT(Hospital_Emergency_Room_Data[[#This Row],[Patient Admission Date]],"mmm")</f>
        <v>Aug</v>
      </c>
      <c r="E1193">
        <f>YEAR(Hospital_Emergency_Room_Data[[#This Row],[Patient Admission Date]])</f>
        <v>2024</v>
      </c>
      <c r="F1193" s="2">
        <v>0.69027777777777777</v>
      </c>
      <c r="G1193" s="8" t="str">
        <f>TEXT(Hospital_Emergency_Room_Data[[#This Row],[Patient Admission Date]],"dddd")</f>
        <v>Friday</v>
      </c>
      <c r="H1193" t="s">
        <v>41</v>
      </c>
      <c r="I1193">
        <v>55</v>
      </c>
      <c r="J1193" s="5" t="s">
        <v>9219</v>
      </c>
      <c r="K1193" t="s">
        <v>12</v>
      </c>
      <c r="L1193" t="s">
        <v>9281</v>
      </c>
      <c r="M1193" t="s">
        <v>9209</v>
      </c>
      <c r="O1193">
        <v>35</v>
      </c>
      <c r="P1193" t="s">
        <v>9225</v>
      </c>
      <c r="Q1193">
        <v>16</v>
      </c>
      <c r="R1193">
        <v>16</v>
      </c>
      <c r="S1193" t="s">
        <v>9257</v>
      </c>
      <c r="T1193" t="s">
        <v>9262</v>
      </c>
      <c r="U1193" t="s">
        <v>9300</v>
      </c>
      <c r="V1193" t="str" cm="1">
        <f t="array" ref="V1193">_xlfn.IFS(Hospital_Emergency_Room_Data[[#This Row],[Day]]&lt;=10,"Start(1-10)",Hospital_Emergency_Room_Data[[#This Row],[Day]]&lt;=20,"Middle(11-20)",Hospital_Emergency_Room_Data[[#This Row],[Day]]&gt;20,"End(21-30)")</f>
        <v>Middle(11-20)</v>
      </c>
    </row>
    <row r="1194" spans="1:22">
      <c r="A1194">
        <v>249591568</v>
      </c>
      <c r="B1194" t="s">
        <v>1215</v>
      </c>
      <c r="C1194" s="1">
        <v>45418</v>
      </c>
      <c r="D1194" t="str">
        <f>TEXT(Hospital_Emergency_Room_Data[[#This Row],[Patient Admission Date]],"mmm")</f>
        <v>May</v>
      </c>
      <c r="E1194">
        <f>YEAR(Hospital_Emergency_Room_Data[[#This Row],[Patient Admission Date]])</f>
        <v>2024</v>
      </c>
      <c r="F1194" s="2">
        <v>0.34236111111111112</v>
      </c>
      <c r="G1194" s="8" t="str">
        <f>TEXT(Hospital_Emergency_Room_Data[[#This Row],[Patient Admission Date]],"dddd")</f>
        <v>Monday</v>
      </c>
      <c r="H1194" t="s">
        <v>41</v>
      </c>
      <c r="I1194">
        <v>58</v>
      </c>
      <c r="J1194" s="5" t="s">
        <v>9219</v>
      </c>
      <c r="K1194" t="s">
        <v>12</v>
      </c>
      <c r="L1194" t="s">
        <v>9281</v>
      </c>
      <c r="M1194" t="s">
        <v>9209</v>
      </c>
      <c r="O1194">
        <v>41</v>
      </c>
      <c r="P1194" t="s">
        <v>9225</v>
      </c>
      <c r="Q1194">
        <v>6</v>
      </c>
      <c r="R1194">
        <v>8</v>
      </c>
      <c r="S1194" t="s">
        <v>9255</v>
      </c>
      <c r="T1194" t="s">
        <v>9263</v>
      </c>
      <c r="U1194" t="s">
        <v>9300</v>
      </c>
      <c r="V1194" t="str" cm="1">
        <f t="array" ref="V1194">_xlfn.IFS(Hospital_Emergency_Room_Data[[#This Row],[Day]]&lt;=10,"Start(1-10)",Hospital_Emergency_Room_Data[[#This Row],[Day]]&lt;=20,"Middle(11-20)",Hospital_Emergency_Room_Data[[#This Row],[Day]]&gt;20,"End(21-30)")</f>
        <v>Start(1-10)</v>
      </c>
    </row>
    <row r="1195" spans="1:22">
      <c r="A1195">
        <v>207050110</v>
      </c>
      <c r="B1195" t="s">
        <v>1216</v>
      </c>
      <c r="C1195" s="1">
        <v>45141</v>
      </c>
      <c r="D1195" t="str">
        <f>TEXT(Hospital_Emergency_Room_Data[[#This Row],[Patient Admission Date]],"mmm")</f>
        <v>Aug</v>
      </c>
      <c r="E1195">
        <f>YEAR(Hospital_Emergency_Room_Data[[#This Row],[Patient Admission Date]])</f>
        <v>2023</v>
      </c>
      <c r="F1195" s="2">
        <v>0.46250000000000002</v>
      </c>
      <c r="G1195" s="8" t="str">
        <f>TEXT(Hospital_Emergency_Room_Data[[#This Row],[Patient Admission Date]],"dddd")</f>
        <v>Thursday</v>
      </c>
      <c r="H1195" t="s">
        <v>41</v>
      </c>
      <c r="I1195">
        <v>11</v>
      </c>
      <c r="J1195" s="5" t="s">
        <v>9221</v>
      </c>
      <c r="K1195" t="s">
        <v>12</v>
      </c>
      <c r="L1195" t="s">
        <v>9281</v>
      </c>
      <c r="M1195" t="s">
        <v>9209</v>
      </c>
      <c r="O1195">
        <v>45</v>
      </c>
      <c r="P1195" t="s">
        <v>9225</v>
      </c>
      <c r="Q1195">
        <v>3</v>
      </c>
      <c r="R1195">
        <v>11</v>
      </c>
      <c r="S1195" t="s">
        <v>9255</v>
      </c>
      <c r="T1195" t="s">
        <v>9263</v>
      </c>
      <c r="U1195" t="s">
        <v>9300</v>
      </c>
      <c r="V1195" t="str" cm="1">
        <f t="array" ref="V1195">_xlfn.IFS(Hospital_Emergency_Room_Data[[#This Row],[Day]]&lt;=10,"Start(1-10)",Hospital_Emergency_Room_Data[[#This Row],[Day]]&lt;=20,"Middle(11-20)",Hospital_Emergency_Room_Data[[#This Row],[Day]]&gt;20,"End(21-30)")</f>
        <v>Start(1-10)</v>
      </c>
    </row>
    <row r="1196" spans="1:22">
      <c r="A1196">
        <v>462883724</v>
      </c>
      <c r="B1196" t="s">
        <v>1217</v>
      </c>
      <c r="C1196" s="1">
        <v>45071</v>
      </c>
      <c r="D1196" t="str">
        <f>TEXT(Hospital_Emergency_Room_Data[[#This Row],[Patient Admission Date]],"mmm")</f>
        <v>May</v>
      </c>
      <c r="E1196">
        <f>YEAR(Hospital_Emergency_Room_Data[[#This Row],[Patient Admission Date]])</f>
        <v>2023</v>
      </c>
      <c r="F1196" s="2">
        <v>0.8666666666666667</v>
      </c>
      <c r="G1196" s="8" t="str">
        <f>TEXT(Hospital_Emergency_Room_Data[[#This Row],[Patient Admission Date]],"dddd")</f>
        <v>Thursday</v>
      </c>
      <c r="H1196" t="s">
        <v>41</v>
      </c>
      <c r="I1196">
        <v>27</v>
      </c>
      <c r="J1196" s="5" t="s">
        <v>9220</v>
      </c>
      <c r="K1196" t="s">
        <v>12</v>
      </c>
      <c r="L1196" t="s">
        <v>9281</v>
      </c>
      <c r="M1196" t="s">
        <v>9209</v>
      </c>
      <c r="O1196">
        <v>52</v>
      </c>
      <c r="P1196" t="s">
        <v>9225</v>
      </c>
      <c r="Q1196">
        <v>25</v>
      </c>
      <c r="R1196">
        <v>20</v>
      </c>
      <c r="S1196" t="s">
        <v>9256</v>
      </c>
      <c r="T1196" t="s">
        <v>9264</v>
      </c>
      <c r="U1196" t="s">
        <v>9283</v>
      </c>
      <c r="V1196" t="str" cm="1">
        <f t="array" ref="V1196">_xlfn.IFS(Hospital_Emergency_Room_Data[[#This Row],[Day]]&lt;=10,"Start(1-10)",Hospital_Emergency_Room_Data[[#This Row],[Day]]&lt;=20,"Middle(11-20)",Hospital_Emergency_Room_Data[[#This Row],[Day]]&gt;20,"End(21-30)")</f>
        <v>End(21-30)</v>
      </c>
    </row>
    <row r="1197" spans="1:22">
      <c r="A1197">
        <v>564996715</v>
      </c>
      <c r="B1197" t="s">
        <v>1218</v>
      </c>
      <c r="C1197" s="1">
        <v>45414</v>
      </c>
      <c r="D1197" t="str">
        <f>TEXT(Hospital_Emergency_Room_Data[[#This Row],[Patient Admission Date]],"mmm")</f>
        <v>May</v>
      </c>
      <c r="E1197">
        <f>YEAR(Hospital_Emergency_Room_Data[[#This Row],[Patient Admission Date]])</f>
        <v>2024</v>
      </c>
      <c r="F1197" s="2">
        <v>0.94236111111111109</v>
      </c>
      <c r="G1197" s="8" t="str">
        <f>TEXT(Hospital_Emergency_Room_Data[[#This Row],[Patient Admission Date]],"dddd")</f>
        <v>Thursday</v>
      </c>
      <c r="H1197" t="s">
        <v>41</v>
      </c>
      <c r="I1197">
        <v>36</v>
      </c>
      <c r="J1197" s="5" t="s">
        <v>9223</v>
      </c>
      <c r="K1197" t="s">
        <v>12</v>
      </c>
      <c r="L1197" t="s">
        <v>9281</v>
      </c>
      <c r="M1197" t="s">
        <v>9209</v>
      </c>
      <c r="O1197">
        <v>35</v>
      </c>
      <c r="P1197" t="s">
        <v>9225</v>
      </c>
      <c r="Q1197">
        <v>2</v>
      </c>
      <c r="R1197">
        <v>22</v>
      </c>
      <c r="S1197" t="s">
        <v>9256</v>
      </c>
      <c r="T1197" t="s">
        <v>9263</v>
      </c>
      <c r="U1197" t="s">
        <v>9300</v>
      </c>
      <c r="V1197" t="str" cm="1">
        <f t="array" ref="V1197">_xlfn.IFS(Hospital_Emergency_Room_Data[[#This Row],[Day]]&lt;=10,"Start(1-10)",Hospital_Emergency_Room_Data[[#This Row],[Day]]&lt;=20,"Middle(11-20)",Hospital_Emergency_Room_Data[[#This Row],[Day]]&gt;20,"End(21-30)")</f>
        <v>Start(1-10)</v>
      </c>
    </row>
    <row r="1198" spans="1:22">
      <c r="A1198">
        <v>478703474</v>
      </c>
      <c r="B1198" t="s">
        <v>1219</v>
      </c>
      <c r="C1198" s="1">
        <v>45124</v>
      </c>
      <c r="D1198" t="str">
        <f>TEXT(Hospital_Emergency_Room_Data[[#This Row],[Patient Admission Date]],"mmm")</f>
        <v>Jul</v>
      </c>
      <c r="E1198">
        <f>YEAR(Hospital_Emergency_Room_Data[[#This Row],[Patient Admission Date]])</f>
        <v>2023</v>
      </c>
      <c r="F1198" s="2">
        <v>0.62708333333333333</v>
      </c>
      <c r="G1198" s="8" t="str">
        <f>TEXT(Hospital_Emergency_Room_Data[[#This Row],[Patient Admission Date]],"dddd")</f>
        <v>Monday</v>
      </c>
      <c r="H1198" t="s">
        <v>41</v>
      </c>
      <c r="I1198">
        <v>61</v>
      </c>
      <c r="J1198" s="5" t="s">
        <v>9217</v>
      </c>
      <c r="K1198" t="s">
        <v>12</v>
      </c>
      <c r="L1198" t="s">
        <v>9281</v>
      </c>
      <c r="M1198" t="s">
        <v>9209</v>
      </c>
      <c r="O1198">
        <v>50</v>
      </c>
      <c r="P1198" t="s">
        <v>9225</v>
      </c>
      <c r="Q1198">
        <v>17</v>
      </c>
      <c r="R1198">
        <v>15</v>
      </c>
      <c r="S1198" t="s">
        <v>9257</v>
      </c>
      <c r="T1198" t="s">
        <v>9262</v>
      </c>
      <c r="U1198" t="s">
        <v>9283</v>
      </c>
      <c r="V1198" t="str" cm="1">
        <f t="array" ref="V1198">_xlfn.IFS(Hospital_Emergency_Room_Data[[#This Row],[Day]]&lt;=10,"Start(1-10)",Hospital_Emergency_Room_Data[[#This Row],[Day]]&lt;=20,"Middle(11-20)",Hospital_Emergency_Room_Data[[#This Row],[Day]]&gt;20,"End(21-30)")</f>
        <v>Middle(11-20)</v>
      </c>
    </row>
    <row r="1199" spans="1:22">
      <c r="A1199">
        <v>687501228</v>
      </c>
      <c r="B1199" t="s">
        <v>1220</v>
      </c>
      <c r="C1199" s="1">
        <v>45331</v>
      </c>
      <c r="D1199" t="str">
        <f>TEXT(Hospital_Emergency_Room_Data[[#This Row],[Patient Admission Date]],"mmm")</f>
        <v>Feb</v>
      </c>
      <c r="E1199">
        <f>YEAR(Hospital_Emergency_Room_Data[[#This Row],[Patient Admission Date]])</f>
        <v>2024</v>
      </c>
      <c r="F1199" s="2">
        <v>0.41041666666666665</v>
      </c>
      <c r="G1199" s="8" t="str">
        <f>TEXT(Hospital_Emergency_Room_Data[[#This Row],[Patient Admission Date]],"dddd")</f>
        <v>Friday</v>
      </c>
      <c r="H1199" t="s">
        <v>41</v>
      </c>
      <c r="I1199">
        <v>48</v>
      </c>
      <c r="J1199" s="5" t="s">
        <v>9219</v>
      </c>
      <c r="K1199" t="s">
        <v>12</v>
      </c>
      <c r="L1199" t="s">
        <v>9281</v>
      </c>
      <c r="M1199" t="s">
        <v>9209</v>
      </c>
      <c r="O1199">
        <v>14</v>
      </c>
      <c r="P1199" t="s">
        <v>9226</v>
      </c>
      <c r="Q1199">
        <v>9</v>
      </c>
      <c r="R1199">
        <v>9</v>
      </c>
      <c r="S1199" t="s">
        <v>9255</v>
      </c>
      <c r="T1199" t="s">
        <v>9265</v>
      </c>
      <c r="U1199" t="s">
        <v>9282</v>
      </c>
      <c r="V1199" t="str" cm="1">
        <f t="array" ref="V1199">_xlfn.IFS(Hospital_Emergency_Room_Data[[#This Row],[Day]]&lt;=10,"Start(1-10)",Hospital_Emergency_Room_Data[[#This Row],[Day]]&lt;=20,"Middle(11-20)",Hospital_Emergency_Room_Data[[#This Row],[Day]]&gt;20,"End(21-30)")</f>
        <v>Start(1-10)</v>
      </c>
    </row>
    <row r="1200" spans="1:22">
      <c r="A1200">
        <v>545390155</v>
      </c>
      <c r="B1200" t="s">
        <v>1221</v>
      </c>
      <c r="C1200" s="1">
        <v>45572</v>
      </c>
      <c r="D1200" t="str">
        <f>TEXT(Hospital_Emergency_Room_Data[[#This Row],[Patient Admission Date]],"mmm")</f>
        <v>Oct</v>
      </c>
      <c r="E1200">
        <f>YEAR(Hospital_Emergency_Room_Data[[#This Row],[Patient Admission Date]])</f>
        <v>2024</v>
      </c>
      <c r="F1200" s="2">
        <v>0.74236111111111114</v>
      </c>
      <c r="G1200" s="8" t="str">
        <f>TEXT(Hospital_Emergency_Room_Data[[#This Row],[Patient Admission Date]],"dddd")</f>
        <v>Monday</v>
      </c>
      <c r="H1200" t="s">
        <v>41</v>
      </c>
      <c r="I1200">
        <v>52</v>
      </c>
      <c r="J1200" s="5" t="s">
        <v>9219</v>
      </c>
      <c r="K1200" t="s">
        <v>12</v>
      </c>
      <c r="L1200" t="s">
        <v>9281</v>
      </c>
      <c r="M1200" t="s">
        <v>9209</v>
      </c>
      <c r="O1200">
        <v>25</v>
      </c>
      <c r="P1200" t="s">
        <v>9226</v>
      </c>
      <c r="Q1200">
        <v>7</v>
      </c>
      <c r="R1200">
        <v>17</v>
      </c>
      <c r="S1200" t="s">
        <v>9257</v>
      </c>
      <c r="T1200" t="s">
        <v>9263</v>
      </c>
      <c r="U1200" t="s">
        <v>9282</v>
      </c>
      <c r="V1200" t="str" cm="1">
        <f t="array" ref="V1200">_xlfn.IFS(Hospital_Emergency_Room_Data[[#This Row],[Day]]&lt;=10,"Start(1-10)",Hospital_Emergency_Room_Data[[#This Row],[Day]]&lt;=20,"Middle(11-20)",Hospital_Emergency_Room_Data[[#This Row],[Day]]&gt;20,"End(21-30)")</f>
        <v>Start(1-10)</v>
      </c>
    </row>
    <row r="1201" spans="1:22">
      <c r="A1201">
        <v>818640082</v>
      </c>
      <c r="B1201" t="s">
        <v>1222</v>
      </c>
      <c r="C1201" s="1">
        <v>45473</v>
      </c>
      <c r="D1201" t="str">
        <f>TEXT(Hospital_Emergency_Room_Data[[#This Row],[Patient Admission Date]],"mmm")</f>
        <v>Jun</v>
      </c>
      <c r="E1201">
        <f>YEAR(Hospital_Emergency_Room_Data[[#This Row],[Patient Admission Date]])</f>
        <v>2024</v>
      </c>
      <c r="F1201" s="2">
        <v>0.61111111111111116</v>
      </c>
      <c r="G1201" s="8" t="str">
        <f>TEXT(Hospital_Emergency_Room_Data[[#This Row],[Patient Admission Date]],"dddd")</f>
        <v>Sunday</v>
      </c>
      <c r="H1201" t="s">
        <v>41</v>
      </c>
      <c r="I1201">
        <v>69</v>
      </c>
      <c r="J1201" s="5" t="s">
        <v>9217</v>
      </c>
      <c r="K1201" t="s">
        <v>12</v>
      </c>
      <c r="L1201" t="s">
        <v>9281</v>
      </c>
      <c r="M1201" t="s">
        <v>9209</v>
      </c>
      <c r="O1201">
        <v>32</v>
      </c>
      <c r="P1201" t="s">
        <v>9225</v>
      </c>
      <c r="Q1201">
        <v>30</v>
      </c>
      <c r="R1201">
        <v>14</v>
      </c>
      <c r="S1201" t="s">
        <v>9257</v>
      </c>
      <c r="T1201" t="s">
        <v>9264</v>
      </c>
      <c r="U1201" t="s">
        <v>9300</v>
      </c>
      <c r="V1201" t="str" cm="1">
        <f t="array" ref="V1201">_xlfn.IFS(Hospital_Emergency_Room_Data[[#This Row],[Day]]&lt;=10,"Start(1-10)",Hospital_Emergency_Room_Data[[#This Row],[Day]]&lt;=20,"Middle(11-20)",Hospital_Emergency_Room_Data[[#This Row],[Day]]&gt;20,"End(21-30)")</f>
        <v>End(21-30)</v>
      </c>
    </row>
    <row r="1202" spans="1:22">
      <c r="A1202">
        <v>203871234</v>
      </c>
      <c r="B1202" t="s">
        <v>1223</v>
      </c>
      <c r="C1202" s="1">
        <v>45305</v>
      </c>
      <c r="D1202" t="str">
        <f>TEXT(Hospital_Emergency_Room_Data[[#This Row],[Patient Admission Date]],"mmm")</f>
        <v>Jan</v>
      </c>
      <c r="E1202">
        <f>YEAR(Hospital_Emergency_Room_Data[[#This Row],[Patient Admission Date]])</f>
        <v>2024</v>
      </c>
      <c r="F1202" s="2">
        <v>0.37222222222222223</v>
      </c>
      <c r="G1202" s="8" t="str">
        <f>TEXT(Hospital_Emergency_Room_Data[[#This Row],[Patient Admission Date]],"dddd")</f>
        <v>Sunday</v>
      </c>
      <c r="H1202" t="s">
        <v>41</v>
      </c>
      <c r="I1202">
        <v>77</v>
      </c>
      <c r="J1202" s="5" t="s">
        <v>9222</v>
      </c>
      <c r="K1202" t="s">
        <v>12</v>
      </c>
      <c r="L1202" t="s">
        <v>9281</v>
      </c>
      <c r="M1202" t="s">
        <v>9209</v>
      </c>
      <c r="O1202">
        <v>34</v>
      </c>
      <c r="P1202" t="s">
        <v>9225</v>
      </c>
      <c r="Q1202">
        <v>14</v>
      </c>
      <c r="R1202">
        <v>8</v>
      </c>
      <c r="S1202" t="s">
        <v>9255</v>
      </c>
      <c r="T1202" t="s">
        <v>9265</v>
      </c>
      <c r="U1202" t="s">
        <v>9300</v>
      </c>
      <c r="V1202" t="str" cm="1">
        <f t="array" ref="V1202">_xlfn.IFS(Hospital_Emergency_Room_Data[[#This Row],[Day]]&lt;=10,"Start(1-10)",Hospital_Emergency_Room_Data[[#This Row],[Day]]&lt;=20,"Middle(11-20)",Hospital_Emergency_Room_Data[[#This Row],[Day]]&gt;20,"End(21-30)")</f>
        <v>Middle(11-20)</v>
      </c>
    </row>
    <row r="1203" spans="1:22">
      <c r="A1203">
        <v>411721989</v>
      </c>
      <c r="B1203" t="s">
        <v>1224</v>
      </c>
      <c r="C1203" s="1">
        <v>45213</v>
      </c>
      <c r="D1203" t="str">
        <f>TEXT(Hospital_Emergency_Room_Data[[#This Row],[Patient Admission Date]],"mmm")</f>
        <v>Oct</v>
      </c>
      <c r="E1203">
        <f>YEAR(Hospital_Emergency_Room_Data[[#This Row],[Patient Admission Date]])</f>
        <v>2023</v>
      </c>
      <c r="F1203" s="2">
        <v>0.47986111111111113</v>
      </c>
      <c r="G1203" s="8" t="str">
        <f>TEXT(Hospital_Emergency_Room_Data[[#This Row],[Patient Admission Date]],"dddd")</f>
        <v>Saturday</v>
      </c>
      <c r="H1203" t="s">
        <v>41</v>
      </c>
      <c r="I1203">
        <v>47</v>
      </c>
      <c r="J1203" s="5" t="s">
        <v>9219</v>
      </c>
      <c r="K1203" t="s">
        <v>12</v>
      </c>
      <c r="L1203" t="s">
        <v>9281</v>
      </c>
      <c r="M1203" t="s">
        <v>9209</v>
      </c>
      <c r="O1203">
        <v>44</v>
      </c>
      <c r="P1203" t="s">
        <v>9225</v>
      </c>
      <c r="Q1203">
        <v>14</v>
      </c>
      <c r="R1203">
        <v>11</v>
      </c>
      <c r="S1203" t="s">
        <v>9255</v>
      </c>
      <c r="T1203" t="s">
        <v>9265</v>
      </c>
      <c r="U1203" t="s">
        <v>9300</v>
      </c>
      <c r="V1203" t="str" cm="1">
        <f t="array" ref="V1203">_xlfn.IFS(Hospital_Emergency_Room_Data[[#This Row],[Day]]&lt;=10,"Start(1-10)",Hospital_Emergency_Room_Data[[#This Row],[Day]]&lt;=20,"Middle(11-20)",Hospital_Emergency_Room_Data[[#This Row],[Day]]&gt;20,"End(21-30)")</f>
        <v>Middle(11-20)</v>
      </c>
    </row>
    <row r="1204" spans="1:22">
      <c r="A1204">
        <v>606580499</v>
      </c>
      <c r="B1204" t="s">
        <v>1225</v>
      </c>
      <c r="C1204" s="1">
        <v>45576</v>
      </c>
      <c r="D1204" t="str">
        <f>TEXT(Hospital_Emergency_Room_Data[[#This Row],[Patient Admission Date]],"mmm")</f>
        <v>Oct</v>
      </c>
      <c r="E1204">
        <f>YEAR(Hospital_Emergency_Room_Data[[#This Row],[Patient Admission Date]])</f>
        <v>2024</v>
      </c>
      <c r="F1204" s="2">
        <v>0.98402777777777772</v>
      </c>
      <c r="G1204" s="8" t="str">
        <f>TEXT(Hospital_Emergency_Room_Data[[#This Row],[Patient Admission Date]],"dddd")</f>
        <v>Friday</v>
      </c>
      <c r="H1204" t="s">
        <v>41</v>
      </c>
      <c r="I1204">
        <v>76</v>
      </c>
      <c r="J1204" s="5" t="s">
        <v>9222</v>
      </c>
      <c r="K1204" t="s">
        <v>12</v>
      </c>
      <c r="L1204" t="s">
        <v>9281</v>
      </c>
      <c r="M1204" t="s">
        <v>9209</v>
      </c>
      <c r="O1204">
        <v>47</v>
      </c>
      <c r="P1204" t="s">
        <v>9225</v>
      </c>
      <c r="Q1204">
        <v>11</v>
      </c>
      <c r="R1204">
        <v>23</v>
      </c>
      <c r="S1204" t="s">
        <v>9256</v>
      </c>
      <c r="T1204" t="s">
        <v>9265</v>
      </c>
      <c r="U1204" t="s">
        <v>9283</v>
      </c>
      <c r="V1204" t="str" cm="1">
        <f t="array" ref="V1204">_xlfn.IFS(Hospital_Emergency_Room_Data[[#This Row],[Day]]&lt;=10,"Start(1-10)",Hospital_Emergency_Room_Data[[#This Row],[Day]]&lt;=20,"Middle(11-20)",Hospital_Emergency_Room_Data[[#This Row],[Day]]&gt;20,"End(21-30)")</f>
        <v>Middle(11-20)</v>
      </c>
    </row>
    <row r="1205" spans="1:22">
      <c r="A1205">
        <v>564537946</v>
      </c>
      <c r="B1205" t="s">
        <v>1226</v>
      </c>
      <c r="C1205" s="1">
        <v>45433</v>
      </c>
      <c r="D1205" t="str">
        <f>TEXT(Hospital_Emergency_Room_Data[[#This Row],[Patient Admission Date]],"mmm")</f>
        <v>May</v>
      </c>
      <c r="E1205">
        <f>YEAR(Hospital_Emergency_Room_Data[[#This Row],[Patient Admission Date]])</f>
        <v>2024</v>
      </c>
      <c r="F1205" s="2">
        <v>0.2388888888888889</v>
      </c>
      <c r="G1205" s="8" t="str">
        <f>TEXT(Hospital_Emergency_Room_Data[[#This Row],[Patient Admission Date]],"dddd")</f>
        <v>Tuesday</v>
      </c>
      <c r="H1205" t="s">
        <v>41</v>
      </c>
      <c r="I1205">
        <v>5</v>
      </c>
      <c r="J1205" s="5" t="s">
        <v>9221</v>
      </c>
      <c r="K1205" t="s">
        <v>12</v>
      </c>
      <c r="L1205" t="s">
        <v>9281</v>
      </c>
      <c r="M1205" t="s">
        <v>9209</v>
      </c>
      <c r="O1205">
        <v>14</v>
      </c>
      <c r="P1205" t="s">
        <v>9226</v>
      </c>
      <c r="Q1205">
        <v>21</v>
      </c>
      <c r="R1205">
        <v>5</v>
      </c>
      <c r="S1205" t="s">
        <v>9258</v>
      </c>
      <c r="T1205" t="s">
        <v>9262</v>
      </c>
      <c r="U1205" t="s">
        <v>9282</v>
      </c>
      <c r="V1205" t="str" cm="1">
        <f t="array" ref="V1205">_xlfn.IFS(Hospital_Emergency_Room_Data[[#This Row],[Day]]&lt;=10,"Start(1-10)",Hospital_Emergency_Room_Data[[#This Row],[Day]]&lt;=20,"Middle(11-20)",Hospital_Emergency_Room_Data[[#This Row],[Day]]&gt;20,"End(21-30)")</f>
        <v>End(21-30)</v>
      </c>
    </row>
    <row r="1206" spans="1:22">
      <c r="A1206">
        <v>850576988</v>
      </c>
      <c r="B1206" t="s">
        <v>1227</v>
      </c>
      <c r="C1206" s="1">
        <v>45217</v>
      </c>
      <c r="D1206" t="str">
        <f>TEXT(Hospital_Emergency_Room_Data[[#This Row],[Patient Admission Date]],"mmm")</f>
        <v>Oct</v>
      </c>
      <c r="E1206">
        <f>YEAR(Hospital_Emergency_Room_Data[[#This Row],[Patient Admission Date]])</f>
        <v>2023</v>
      </c>
      <c r="F1206" s="2">
        <v>0.61527777777777781</v>
      </c>
      <c r="G1206" s="8" t="str">
        <f>TEXT(Hospital_Emergency_Room_Data[[#This Row],[Patient Admission Date]],"dddd")</f>
        <v>Wednesday</v>
      </c>
      <c r="H1206" t="s">
        <v>41</v>
      </c>
      <c r="I1206">
        <v>6</v>
      </c>
      <c r="J1206" s="5" t="s">
        <v>9221</v>
      </c>
      <c r="K1206" t="s">
        <v>12</v>
      </c>
      <c r="L1206" t="s">
        <v>9281</v>
      </c>
      <c r="M1206" t="s">
        <v>9209</v>
      </c>
      <c r="O1206">
        <v>26</v>
      </c>
      <c r="P1206" t="s">
        <v>9226</v>
      </c>
      <c r="Q1206">
        <v>18</v>
      </c>
      <c r="R1206">
        <v>14</v>
      </c>
      <c r="S1206" t="s">
        <v>9257</v>
      </c>
      <c r="T1206" t="s">
        <v>9262</v>
      </c>
      <c r="U1206" t="s">
        <v>9282</v>
      </c>
      <c r="V1206" t="str" cm="1">
        <f t="array" ref="V1206">_xlfn.IFS(Hospital_Emergency_Room_Data[[#This Row],[Day]]&lt;=10,"Start(1-10)",Hospital_Emergency_Room_Data[[#This Row],[Day]]&lt;=20,"Middle(11-20)",Hospital_Emergency_Room_Data[[#This Row],[Day]]&gt;20,"End(21-30)")</f>
        <v>Middle(11-20)</v>
      </c>
    </row>
    <row r="1207" spans="1:22">
      <c r="A1207">
        <v>824351947</v>
      </c>
      <c r="B1207" t="s">
        <v>1228</v>
      </c>
      <c r="C1207" s="1">
        <v>45185</v>
      </c>
      <c r="D1207" t="str">
        <f>TEXT(Hospital_Emergency_Room_Data[[#This Row],[Patient Admission Date]],"mmm")</f>
        <v>Sep</v>
      </c>
      <c r="E1207">
        <f>YEAR(Hospital_Emergency_Room_Data[[#This Row],[Patient Admission Date]])</f>
        <v>2023</v>
      </c>
      <c r="F1207" s="2">
        <v>0.25</v>
      </c>
      <c r="G1207" s="8" t="str">
        <f>TEXT(Hospital_Emergency_Room_Data[[#This Row],[Patient Admission Date]],"dddd")</f>
        <v>Saturday</v>
      </c>
      <c r="H1207" t="s">
        <v>41</v>
      </c>
      <c r="I1207">
        <v>44</v>
      </c>
      <c r="J1207" s="5" t="s">
        <v>9223</v>
      </c>
      <c r="K1207" t="s">
        <v>12</v>
      </c>
      <c r="L1207" t="s">
        <v>9281</v>
      </c>
      <c r="M1207" t="s">
        <v>9209</v>
      </c>
      <c r="O1207">
        <v>33</v>
      </c>
      <c r="P1207" t="s">
        <v>9225</v>
      </c>
      <c r="Q1207">
        <v>16</v>
      </c>
      <c r="R1207">
        <v>6</v>
      </c>
      <c r="S1207" t="s">
        <v>9255</v>
      </c>
      <c r="T1207" t="s">
        <v>9262</v>
      </c>
      <c r="U1207" t="s">
        <v>9300</v>
      </c>
      <c r="V1207" t="str" cm="1">
        <f t="array" ref="V1207">_xlfn.IFS(Hospital_Emergency_Room_Data[[#This Row],[Day]]&lt;=10,"Start(1-10)",Hospital_Emergency_Room_Data[[#This Row],[Day]]&lt;=20,"Middle(11-20)",Hospital_Emergency_Room_Data[[#This Row],[Day]]&gt;20,"End(21-30)")</f>
        <v>Middle(11-20)</v>
      </c>
    </row>
    <row r="1208" spans="1:22">
      <c r="A1208">
        <v>440966453</v>
      </c>
      <c r="B1208" t="s">
        <v>1229</v>
      </c>
      <c r="C1208" s="1">
        <v>45189</v>
      </c>
      <c r="D1208" t="str">
        <f>TEXT(Hospital_Emergency_Room_Data[[#This Row],[Patient Admission Date]],"mmm")</f>
        <v>Sep</v>
      </c>
      <c r="E1208">
        <f>YEAR(Hospital_Emergency_Room_Data[[#This Row],[Patient Admission Date]])</f>
        <v>2023</v>
      </c>
      <c r="F1208" s="2">
        <v>0.11388888888888889</v>
      </c>
      <c r="G1208" s="8" t="str">
        <f>TEXT(Hospital_Emergency_Room_Data[[#This Row],[Patient Admission Date]],"dddd")</f>
        <v>Wednesday</v>
      </c>
      <c r="H1208" t="s">
        <v>41</v>
      </c>
      <c r="I1208">
        <v>2</v>
      </c>
      <c r="J1208" s="5" t="s">
        <v>9218</v>
      </c>
      <c r="K1208" t="s">
        <v>12</v>
      </c>
      <c r="L1208" t="s">
        <v>9281</v>
      </c>
      <c r="M1208" t="s">
        <v>9209</v>
      </c>
      <c r="O1208">
        <v>34</v>
      </c>
      <c r="P1208" t="s">
        <v>9225</v>
      </c>
      <c r="Q1208">
        <v>20</v>
      </c>
      <c r="R1208">
        <v>2</v>
      </c>
      <c r="S1208" t="s">
        <v>9258</v>
      </c>
      <c r="T1208" t="s">
        <v>9262</v>
      </c>
      <c r="U1208" t="s">
        <v>9300</v>
      </c>
      <c r="V1208" t="str" cm="1">
        <f t="array" ref="V1208">_xlfn.IFS(Hospital_Emergency_Room_Data[[#This Row],[Day]]&lt;=10,"Start(1-10)",Hospital_Emergency_Room_Data[[#This Row],[Day]]&lt;=20,"Middle(11-20)",Hospital_Emergency_Room_Data[[#This Row],[Day]]&gt;20,"End(21-30)")</f>
        <v>Middle(11-20)</v>
      </c>
    </row>
    <row r="1209" spans="1:22">
      <c r="A1209">
        <v>338408634</v>
      </c>
      <c r="B1209" t="s">
        <v>1230</v>
      </c>
      <c r="C1209" s="1">
        <v>45319</v>
      </c>
      <c r="D1209" t="str">
        <f>TEXT(Hospital_Emergency_Room_Data[[#This Row],[Patient Admission Date]],"mmm")</f>
        <v>Jan</v>
      </c>
      <c r="E1209">
        <f>YEAR(Hospital_Emergency_Room_Data[[#This Row],[Patient Admission Date]])</f>
        <v>2024</v>
      </c>
      <c r="F1209" s="2">
        <v>0.62361111111111112</v>
      </c>
      <c r="G1209" s="8" t="str">
        <f>TEXT(Hospital_Emergency_Room_Data[[#This Row],[Patient Admission Date]],"dddd")</f>
        <v>Sunday</v>
      </c>
      <c r="H1209" t="s">
        <v>41</v>
      </c>
      <c r="I1209">
        <v>25</v>
      </c>
      <c r="J1209" s="5" t="s">
        <v>9220</v>
      </c>
      <c r="K1209" t="s">
        <v>12</v>
      </c>
      <c r="L1209" t="s">
        <v>9281</v>
      </c>
      <c r="M1209" t="s">
        <v>9209</v>
      </c>
      <c r="O1209">
        <v>36</v>
      </c>
      <c r="P1209" t="s">
        <v>9225</v>
      </c>
      <c r="Q1209">
        <v>28</v>
      </c>
      <c r="R1209">
        <v>14</v>
      </c>
      <c r="S1209" t="s">
        <v>9257</v>
      </c>
      <c r="T1209" t="s">
        <v>9264</v>
      </c>
      <c r="U1209" t="s">
        <v>9300</v>
      </c>
      <c r="V1209" t="str" cm="1">
        <f t="array" ref="V1209">_xlfn.IFS(Hospital_Emergency_Room_Data[[#This Row],[Day]]&lt;=10,"Start(1-10)",Hospital_Emergency_Room_Data[[#This Row],[Day]]&lt;=20,"Middle(11-20)",Hospital_Emergency_Room_Data[[#This Row],[Day]]&gt;20,"End(21-30)")</f>
        <v>End(21-30)</v>
      </c>
    </row>
    <row r="1210" spans="1:22">
      <c r="A1210">
        <v>678928622</v>
      </c>
      <c r="B1210" t="s">
        <v>1231</v>
      </c>
      <c r="C1210" s="1">
        <v>45236</v>
      </c>
      <c r="D1210" t="str">
        <f>TEXT(Hospital_Emergency_Room_Data[[#This Row],[Patient Admission Date]],"mmm")</f>
        <v>Nov</v>
      </c>
      <c r="E1210">
        <f>YEAR(Hospital_Emergency_Room_Data[[#This Row],[Patient Admission Date]])</f>
        <v>2023</v>
      </c>
      <c r="F1210" s="2">
        <v>0.16111111111111112</v>
      </c>
      <c r="G1210" s="8" t="str">
        <f>TEXT(Hospital_Emergency_Room_Data[[#This Row],[Patient Admission Date]],"dddd")</f>
        <v>Monday</v>
      </c>
      <c r="H1210" t="s">
        <v>41</v>
      </c>
      <c r="I1210">
        <v>53</v>
      </c>
      <c r="J1210" s="5" t="s">
        <v>9219</v>
      </c>
      <c r="K1210" t="s">
        <v>12</v>
      </c>
      <c r="L1210" t="s">
        <v>9281</v>
      </c>
      <c r="M1210" t="s">
        <v>9209</v>
      </c>
      <c r="O1210">
        <v>54</v>
      </c>
      <c r="P1210" t="s">
        <v>9225</v>
      </c>
      <c r="Q1210">
        <v>6</v>
      </c>
      <c r="R1210">
        <v>3</v>
      </c>
      <c r="S1210" t="s">
        <v>9258</v>
      </c>
      <c r="T1210" t="s">
        <v>9263</v>
      </c>
      <c r="U1210" t="s">
        <v>9283</v>
      </c>
      <c r="V1210" t="str" cm="1">
        <f t="array" ref="V1210">_xlfn.IFS(Hospital_Emergency_Room_Data[[#This Row],[Day]]&lt;=10,"Start(1-10)",Hospital_Emergency_Room_Data[[#This Row],[Day]]&lt;=20,"Middle(11-20)",Hospital_Emergency_Room_Data[[#This Row],[Day]]&gt;20,"End(21-30)")</f>
        <v>Start(1-10)</v>
      </c>
    </row>
    <row r="1211" spans="1:22">
      <c r="A1211">
        <v>416857059</v>
      </c>
      <c r="B1211" t="s">
        <v>1232</v>
      </c>
      <c r="C1211" s="1">
        <v>45486</v>
      </c>
      <c r="D1211" t="str">
        <f>TEXT(Hospital_Emergency_Room_Data[[#This Row],[Patient Admission Date]],"mmm")</f>
        <v>Jul</v>
      </c>
      <c r="E1211">
        <f>YEAR(Hospital_Emergency_Room_Data[[#This Row],[Patient Admission Date]])</f>
        <v>2024</v>
      </c>
      <c r="F1211" s="2">
        <v>0.12291666666666666</v>
      </c>
      <c r="G1211" s="8" t="str">
        <f>TEXT(Hospital_Emergency_Room_Data[[#This Row],[Patient Admission Date]],"dddd")</f>
        <v>Saturday</v>
      </c>
      <c r="H1211" t="s">
        <v>41</v>
      </c>
      <c r="I1211">
        <v>17</v>
      </c>
      <c r="J1211" s="5" t="s">
        <v>9220</v>
      </c>
      <c r="K1211" t="s">
        <v>12</v>
      </c>
      <c r="L1211" t="s">
        <v>9281</v>
      </c>
      <c r="M1211" t="s">
        <v>9209</v>
      </c>
      <c r="O1211">
        <v>56</v>
      </c>
      <c r="P1211" t="s">
        <v>9225</v>
      </c>
      <c r="Q1211">
        <v>13</v>
      </c>
      <c r="R1211">
        <v>2</v>
      </c>
      <c r="S1211" t="s">
        <v>9258</v>
      </c>
      <c r="T1211" t="s">
        <v>9265</v>
      </c>
      <c r="U1211" t="s">
        <v>9283</v>
      </c>
      <c r="V1211" t="str" cm="1">
        <f t="array" ref="V1211">_xlfn.IFS(Hospital_Emergency_Room_Data[[#This Row],[Day]]&lt;=10,"Start(1-10)",Hospital_Emergency_Room_Data[[#This Row],[Day]]&lt;=20,"Middle(11-20)",Hospital_Emergency_Room_Data[[#This Row],[Day]]&gt;20,"End(21-30)")</f>
        <v>Middle(11-20)</v>
      </c>
    </row>
    <row r="1212" spans="1:22">
      <c r="A1212">
        <v>742997117</v>
      </c>
      <c r="B1212" t="s">
        <v>1233</v>
      </c>
      <c r="C1212" s="1">
        <v>45208</v>
      </c>
      <c r="D1212" t="str">
        <f>TEXT(Hospital_Emergency_Room_Data[[#This Row],[Patient Admission Date]],"mmm")</f>
        <v>Oct</v>
      </c>
      <c r="E1212">
        <f>YEAR(Hospital_Emergency_Room_Data[[#This Row],[Patient Admission Date]])</f>
        <v>2023</v>
      </c>
      <c r="F1212" s="2">
        <v>0.48819444444444443</v>
      </c>
      <c r="G1212" s="8" t="str">
        <f>TEXT(Hospital_Emergency_Room_Data[[#This Row],[Patient Admission Date]],"dddd")</f>
        <v>Monday</v>
      </c>
      <c r="H1212" t="s">
        <v>41</v>
      </c>
      <c r="I1212">
        <v>38</v>
      </c>
      <c r="J1212" s="5" t="s">
        <v>9223</v>
      </c>
      <c r="K1212" t="s">
        <v>12</v>
      </c>
      <c r="L1212" t="s">
        <v>9281</v>
      </c>
      <c r="M1212" t="s">
        <v>9209</v>
      </c>
      <c r="O1212">
        <v>57</v>
      </c>
      <c r="P1212" t="s">
        <v>9225</v>
      </c>
      <c r="Q1212">
        <v>9</v>
      </c>
      <c r="R1212">
        <v>11</v>
      </c>
      <c r="S1212" t="s">
        <v>9255</v>
      </c>
      <c r="T1212" t="s">
        <v>9265</v>
      </c>
      <c r="U1212" t="s">
        <v>9283</v>
      </c>
      <c r="V1212" t="str" cm="1">
        <f t="array" ref="V1212">_xlfn.IFS(Hospital_Emergency_Room_Data[[#This Row],[Day]]&lt;=10,"Start(1-10)",Hospital_Emergency_Room_Data[[#This Row],[Day]]&lt;=20,"Middle(11-20)",Hospital_Emergency_Room_Data[[#This Row],[Day]]&gt;20,"End(21-30)")</f>
        <v>Start(1-10)</v>
      </c>
    </row>
    <row r="1213" spans="1:22">
      <c r="A1213">
        <v>311291521</v>
      </c>
      <c r="B1213" t="s">
        <v>1234</v>
      </c>
      <c r="C1213" s="1">
        <v>45091</v>
      </c>
      <c r="D1213" t="str">
        <f>TEXT(Hospital_Emergency_Room_Data[[#This Row],[Patient Admission Date]],"mmm")</f>
        <v>Jun</v>
      </c>
      <c r="E1213">
        <f>YEAR(Hospital_Emergency_Room_Data[[#This Row],[Patient Admission Date]])</f>
        <v>2023</v>
      </c>
      <c r="F1213" s="2">
        <v>0.22916666666666666</v>
      </c>
      <c r="G1213" s="8" t="str">
        <f>TEXT(Hospital_Emergency_Room_Data[[#This Row],[Patient Admission Date]],"dddd")</f>
        <v>Wednesday</v>
      </c>
      <c r="H1213" t="s">
        <v>41</v>
      </c>
      <c r="I1213">
        <v>76</v>
      </c>
      <c r="J1213" s="5" t="s">
        <v>9222</v>
      </c>
      <c r="K1213" t="s">
        <v>12</v>
      </c>
      <c r="L1213" t="s">
        <v>9281</v>
      </c>
      <c r="M1213" t="s">
        <v>9209</v>
      </c>
      <c r="O1213">
        <v>60</v>
      </c>
      <c r="P1213" t="s">
        <v>9225</v>
      </c>
      <c r="Q1213">
        <v>14</v>
      </c>
      <c r="R1213">
        <v>5</v>
      </c>
      <c r="S1213" t="s">
        <v>9258</v>
      </c>
      <c r="T1213" t="s">
        <v>9265</v>
      </c>
      <c r="U1213" t="s">
        <v>9283</v>
      </c>
      <c r="V1213" t="str" cm="1">
        <f t="array" ref="V1213">_xlfn.IFS(Hospital_Emergency_Room_Data[[#This Row],[Day]]&lt;=10,"Start(1-10)",Hospital_Emergency_Room_Data[[#This Row],[Day]]&lt;=20,"Middle(11-20)",Hospital_Emergency_Room_Data[[#This Row],[Day]]&gt;20,"End(21-30)")</f>
        <v>Middle(11-20)</v>
      </c>
    </row>
    <row r="1214" spans="1:22">
      <c r="A1214">
        <v>746613889</v>
      </c>
      <c r="B1214" t="s">
        <v>1235</v>
      </c>
      <c r="C1214" s="1">
        <v>45142</v>
      </c>
      <c r="D1214" t="str">
        <f>TEXT(Hospital_Emergency_Room_Data[[#This Row],[Patient Admission Date]],"mmm")</f>
        <v>Aug</v>
      </c>
      <c r="E1214">
        <f>YEAR(Hospital_Emergency_Room_Data[[#This Row],[Patient Admission Date]])</f>
        <v>2023</v>
      </c>
      <c r="F1214" s="2">
        <v>0.25347222222222221</v>
      </c>
      <c r="G1214" s="8" t="str">
        <f>TEXT(Hospital_Emergency_Room_Data[[#This Row],[Patient Admission Date]],"dddd")</f>
        <v>Friday</v>
      </c>
      <c r="H1214" t="s">
        <v>41</v>
      </c>
      <c r="I1214">
        <v>48</v>
      </c>
      <c r="J1214" s="5" t="s">
        <v>9219</v>
      </c>
      <c r="K1214" t="s">
        <v>12</v>
      </c>
      <c r="L1214" t="s">
        <v>9281</v>
      </c>
      <c r="M1214" t="s">
        <v>9209</v>
      </c>
      <c r="O1214">
        <v>28</v>
      </c>
      <c r="P1214" t="s">
        <v>9226</v>
      </c>
      <c r="Q1214">
        <v>4</v>
      </c>
      <c r="R1214">
        <v>6</v>
      </c>
      <c r="S1214" t="s">
        <v>9255</v>
      </c>
      <c r="T1214" t="s">
        <v>9263</v>
      </c>
      <c r="U1214" t="s">
        <v>9282</v>
      </c>
      <c r="V1214" t="str" cm="1">
        <f t="array" ref="V1214">_xlfn.IFS(Hospital_Emergency_Room_Data[[#This Row],[Day]]&lt;=10,"Start(1-10)",Hospital_Emergency_Room_Data[[#This Row],[Day]]&lt;=20,"Middle(11-20)",Hospital_Emergency_Room_Data[[#This Row],[Day]]&gt;20,"End(21-30)")</f>
        <v>Start(1-10)</v>
      </c>
    </row>
    <row r="1215" spans="1:22">
      <c r="A1215">
        <v>855646102</v>
      </c>
      <c r="B1215" t="s">
        <v>1236</v>
      </c>
      <c r="C1215" s="1">
        <v>45223</v>
      </c>
      <c r="D1215" t="str">
        <f>TEXT(Hospital_Emergency_Room_Data[[#This Row],[Patient Admission Date]],"mmm")</f>
        <v>Oct</v>
      </c>
      <c r="E1215">
        <f>YEAR(Hospital_Emergency_Room_Data[[#This Row],[Patient Admission Date]])</f>
        <v>2023</v>
      </c>
      <c r="F1215" s="2">
        <v>0.52638888888888891</v>
      </c>
      <c r="G1215" s="8" t="str">
        <f>TEXT(Hospital_Emergency_Room_Data[[#This Row],[Patient Admission Date]],"dddd")</f>
        <v>Tuesday</v>
      </c>
      <c r="H1215" t="s">
        <v>41</v>
      </c>
      <c r="I1215">
        <v>41</v>
      </c>
      <c r="J1215" s="5" t="s">
        <v>9223</v>
      </c>
      <c r="K1215" t="s">
        <v>12</v>
      </c>
      <c r="L1215" t="s">
        <v>9281</v>
      </c>
      <c r="M1215" t="s">
        <v>9209</v>
      </c>
      <c r="O1215">
        <v>32</v>
      </c>
      <c r="P1215" t="s">
        <v>9225</v>
      </c>
      <c r="Q1215">
        <v>24</v>
      </c>
      <c r="R1215">
        <v>12</v>
      </c>
      <c r="S1215" t="s">
        <v>9257</v>
      </c>
      <c r="T1215" t="s">
        <v>9264</v>
      </c>
      <c r="U1215" t="s">
        <v>9300</v>
      </c>
      <c r="V1215" t="str" cm="1">
        <f t="array" ref="V1215">_xlfn.IFS(Hospital_Emergency_Room_Data[[#This Row],[Day]]&lt;=10,"Start(1-10)",Hospital_Emergency_Room_Data[[#This Row],[Day]]&lt;=20,"Middle(11-20)",Hospital_Emergency_Room_Data[[#This Row],[Day]]&gt;20,"End(21-30)")</f>
        <v>End(21-30)</v>
      </c>
    </row>
    <row r="1216" spans="1:22">
      <c r="A1216">
        <v>599420177</v>
      </c>
      <c r="B1216" t="s">
        <v>1237</v>
      </c>
      <c r="C1216" s="1">
        <v>45071</v>
      </c>
      <c r="D1216" t="str">
        <f>TEXT(Hospital_Emergency_Room_Data[[#This Row],[Patient Admission Date]],"mmm")</f>
        <v>May</v>
      </c>
      <c r="E1216">
        <f>YEAR(Hospital_Emergency_Room_Data[[#This Row],[Patient Admission Date]])</f>
        <v>2023</v>
      </c>
      <c r="F1216" s="2">
        <v>0.39513888888888887</v>
      </c>
      <c r="G1216" s="8" t="str">
        <f>TEXT(Hospital_Emergency_Room_Data[[#This Row],[Patient Admission Date]],"dddd")</f>
        <v>Thursday</v>
      </c>
      <c r="H1216" t="s">
        <v>41</v>
      </c>
      <c r="I1216">
        <v>1</v>
      </c>
      <c r="J1216" s="5" t="s">
        <v>9218</v>
      </c>
      <c r="K1216" t="s">
        <v>12</v>
      </c>
      <c r="L1216" t="s">
        <v>9281</v>
      </c>
      <c r="M1216" t="s">
        <v>9209</v>
      </c>
      <c r="O1216">
        <v>35</v>
      </c>
      <c r="P1216" t="s">
        <v>9225</v>
      </c>
      <c r="Q1216">
        <v>25</v>
      </c>
      <c r="R1216">
        <v>9</v>
      </c>
      <c r="S1216" t="s">
        <v>9255</v>
      </c>
      <c r="T1216" t="s">
        <v>9264</v>
      </c>
      <c r="U1216" t="s">
        <v>9300</v>
      </c>
      <c r="V1216" t="str" cm="1">
        <f t="array" ref="V1216">_xlfn.IFS(Hospital_Emergency_Room_Data[[#This Row],[Day]]&lt;=10,"Start(1-10)",Hospital_Emergency_Room_Data[[#This Row],[Day]]&lt;=20,"Middle(11-20)",Hospital_Emergency_Room_Data[[#This Row],[Day]]&gt;20,"End(21-30)")</f>
        <v>End(21-30)</v>
      </c>
    </row>
    <row r="1217" spans="1:22">
      <c r="A1217">
        <v>152282503</v>
      </c>
      <c r="B1217" t="s">
        <v>1238</v>
      </c>
      <c r="C1217" s="1">
        <v>45572</v>
      </c>
      <c r="D1217" t="str">
        <f>TEXT(Hospital_Emergency_Room_Data[[#This Row],[Patient Admission Date]],"mmm")</f>
        <v>Oct</v>
      </c>
      <c r="E1217">
        <f>YEAR(Hospital_Emergency_Room_Data[[#This Row],[Patient Admission Date]])</f>
        <v>2024</v>
      </c>
      <c r="F1217" s="2">
        <v>0.69652777777777775</v>
      </c>
      <c r="G1217" s="8" t="str">
        <f>TEXT(Hospital_Emergency_Room_Data[[#This Row],[Patient Admission Date]],"dddd")</f>
        <v>Monday</v>
      </c>
      <c r="H1217" t="s">
        <v>41</v>
      </c>
      <c r="I1217">
        <v>77</v>
      </c>
      <c r="J1217" s="5" t="s">
        <v>9222</v>
      </c>
      <c r="K1217" t="s">
        <v>12</v>
      </c>
      <c r="L1217" t="s">
        <v>9281</v>
      </c>
      <c r="M1217" t="s">
        <v>9209</v>
      </c>
      <c r="O1217">
        <v>46</v>
      </c>
      <c r="P1217" t="s">
        <v>9225</v>
      </c>
      <c r="Q1217">
        <v>7</v>
      </c>
      <c r="R1217">
        <v>16</v>
      </c>
      <c r="S1217" t="s">
        <v>9257</v>
      </c>
      <c r="T1217" t="s">
        <v>9263</v>
      </c>
      <c r="U1217" t="s">
        <v>9283</v>
      </c>
      <c r="V1217" t="str" cm="1">
        <f t="array" ref="V1217">_xlfn.IFS(Hospital_Emergency_Room_Data[[#This Row],[Day]]&lt;=10,"Start(1-10)",Hospital_Emergency_Room_Data[[#This Row],[Day]]&lt;=20,"Middle(11-20)",Hospital_Emergency_Room_Data[[#This Row],[Day]]&gt;20,"End(21-30)")</f>
        <v>Start(1-10)</v>
      </c>
    </row>
    <row r="1218" spans="1:22">
      <c r="A1218">
        <v>435836917</v>
      </c>
      <c r="B1218" t="s">
        <v>1239</v>
      </c>
      <c r="C1218" s="1">
        <v>45447</v>
      </c>
      <c r="D1218" t="str">
        <f>TEXT(Hospital_Emergency_Room_Data[[#This Row],[Patient Admission Date]],"mmm")</f>
        <v>Jun</v>
      </c>
      <c r="E1218">
        <f>YEAR(Hospital_Emergency_Room_Data[[#This Row],[Patient Admission Date]])</f>
        <v>2024</v>
      </c>
      <c r="F1218" s="2">
        <v>0.42222222222222222</v>
      </c>
      <c r="G1218" s="8" t="str">
        <f>TEXT(Hospital_Emergency_Room_Data[[#This Row],[Patient Admission Date]],"dddd")</f>
        <v>Tuesday</v>
      </c>
      <c r="H1218" t="s">
        <v>41</v>
      </c>
      <c r="I1218">
        <v>35</v>
      </c>
      <c r="J1218" s="5" t="s">
        <v>9223</v>
      </c>
      <c r="K1218" t="s">
        <v>12</v>
      </c>
      <c r="L1218" t="s">
        <v>9281</v>
      </c>
      <c r="M1218" t="s">
        <v>9209</v>
      </c>
      <c r="O1218">
        <v>10</v>
      </c>
      <c r="P1218" t="s">
        <v>9226</v>
      </c>
      <c r="Q1218">
        <v>4</v>
      </c>
      <c r="R1218">
        <v>10</v>
      </c>
      <c r="S1218" t="s">
        <v>9255</v>
      </c>
      <c r="T1218" t="s">
        <v>9263</v>
      </c>
      <c r="U1218" t="s">
        <v>9282</v>
      </c>
      <c r="V1218" t="str" cm="1">
        <f t="array" ref="V1218">_xlfn.IFS(Hospital_Emergency_Room_Data[[#This Row],[Day]]&lt;=10,"Start(1-10)",Hospital_Emergency_Room_Data[[#This Row],[Day]]&lt;=20,"Middle(11-20)",Hospital_Emergency_Room_Data[[#This Row],[Day]]&gt;20,"End(21-30)")</f>
        <v>Start(1-10)</v>
      </c>
    </row>
    <row r="1219" spans="1:22">
      <c r="A1219">
        <v>455284709</v>
      </c>
      <c r="B1219" t="s">
        <v>1240</v>
      </c>
      <c r="C1219" s="1">
        <v>45288</v>
      </c>
      <c r="D1219" t="str">
        <f>TEXT(Hospital_Emergency_Room_Data[[#This Row],[Patient Admission Date]],"mmm")</f>
        <v>Dec</v>
      </c>
      <c r="E1219">
        <f>YEAR(Hospital_Emergency_Room_Data[[#This Row],[Patient Admission Date]])</f>
        <v>2023</v>
      </c>
      <c r="F1219" s="2">
        <v>0.11944444444444445</v>
      </c>
      <c r="G1219" s="8" t="str">
        <f>TEXT(Hospital_Emergency_Room_Data[[#This Row],[Patient Admission Date]],"dddd")</f>
        <v>Thursday</v>
      </c>
      <c r="H1219" t="s">
        <v>41</v>
      </c>
      <c r="I1219">
        <v>73</v>
      </c>
      <c r="J1219" s="5" t="s">
        <v>9222</v>
      </c>
      <c r="K1219" t="s">
        <v>12</v>
      </c>
      <c r="L1219" t="s">
        <v>9281</v>
      </c>
      <c r="M1219" t="s">
        <v>9209</v>
      </c>
      <c r="O1219">
        <v>11</v>
      </c>
      <c r="P1219" t="s">
        <v>9226</v>
      </c>
      <c r="Q1219">
        <v>28</v>
      </c>
      <c r="R1219">
        <v>2</v>
      </c>
      <c r="S1219" t="s">
        <v>9258</v>
      </c>
      <c r="T1219" t="s">
        <v>9264</v>
      </c>
      <c r="U1219" t="s">
        <v>9282</v>
      </c>
      <c r="V1219" t="str" cm="1">
        <f t="array" ref="V1219">_xlfn.IFS(Hospital_Emergency_Room_Data[[#This Row],[Day]]&lt;=10,"Start(1-10)",Hospital_Emergency_Room_Data[[#This Row],[Day]]&lt;=20,"Middle(11-20)",Hospital_Emergency_Room_Data[[#This Row],[Day]]&gt;20,"End(21-30)")</f>
        <v>End(21-30)</v>
      </c>
    </row>
    <row r="1220" spans="1:22">
      <c r="A1220">
        <v>355960567</v>
      </c>
      <c r="B1220" t="s">
        <v>1241</v>
      </c>
      <c r="C1220" s="1">
        <v>45105</v>
      </c>
      <c r="D1220" t="str">
        <f>TEXT(Hospital_Emergency_Room_Data[[#This Row],[Patient Admission Date]],"mmm")</f>
        <v>Jun</v>
      </c>
      <c r="E1220">
        <f>YEAR(Hospital_Emergency_Room_Data[[#This Row],[Patient Admission Date]])</f>
        <v>2023</v>
      </c>
      <c r="F1220" s="2">
        <v>0.47708333333333336</v>
      </c>
      <c r="G1220" s="8" t="str">
        <f>TEXT(Hospital_Emergency_Room_Data[[#This Row],[Patient Admission Date]],"dddd")</f>
        <v>Wednesday</v>
      </c>
      <c r="H1220" t="s">
        <v>41</v>
      </c>
      <c r="I1220">
        <v>64</v>
      </c>
      <c r="J1220" s="5" t="s">
        <v>9217</v>
      </c>
      <c r="K1220" t="s">
        <v>12</v>
      </c>
      <c r="L1220" t="s">
        <v>9281</v>
      </c>
      <c r="M1220" t="s">
        <v>9209</v>
      </c>
      <c r="O1220">
        <v>12</v>
      </c>
      <c r="P1220" t="s">
        <v>9226</v>
      </c>
      <c r="Q1220">
        <v>28</v>
      </c>
      <c r="R1220">
        <v>11</v>
      </c>
      <c r="S1220" t="s">
        <v>9255</v>
      </c>
      <c r="T1220" t="s">
        <v>9264</v>
      </c>
      <c r="U1220" t="s">
        <v>9282</v>
      </c>
      <c r="V1220" t="str" cm="1">
        <f t="array" ref="V1220">_xlfn.IFS(Hospital_Emergency_Room_Data[[#This Row],[Day]]&lt;=10,"Start(1-10)",Hospital_Emergency_Room_Data[[#This Row],[Day]]&lt;=20,"Middle(11-20)",Hospital_Emergency_Room_Data[[#This Row],[Day]]&gt;20,"End(21-30)")</f>
        <v>End(21-30)</v>
      </c>
    </row>
    <row r="1221" spans="1:22">
      <c r="A1221">
        <v>708794106</v>
      </c>
      <c r="B1221" t="s">
        <v>1242</v>
      </c>
      <c r="C1221" s="1">
        <v>45420</v>
      </c>
      <c r="D1221" t="str">
        <f>TEXT(Hospital_Emergency_Room_Data[[#This Row],[Patient Admission Date]],"mmm")</f>
        <v>May</v>
      </c>
      <c r="E1221">
        <f>YEAR(Hospital_Emergency_Room_Data[[#This Row],[Patient Admission Date]])</f>
        <v>2024</v>
      </c>
      <c r="F1221" s="2">
        <v>0.73263888888888884</v>
      </c>
      <c r="G1221" s="8" t="str">
        <f>TEXT(Hospital_Emergency_Room_Data[[#This Row],[Patient Admission Date]],"dddd")</f>
        <v>Wednesday</v>
      </c>
      <c r="H1221" t="s">
        <v>41</v>
      </c>
      <c r="I1221">
        <v>8</v>
      </c>
      <c r="J1221" s="5" t="s">
        <v>9221</v>
      </c>
      <c r="K1221" t="s">
        <v>12</v>
      </c>
      <c r="L1221" t="s">
        <v>9281</v>
      </c>
      <c r="M1221" t="s">
        <v>9209</v>
      </c>
      <c r="O1221">
        <v>37</v>
      </c>
      <c r="P1221" t="s">
        <v>9225</v>
      </c>
      <c r="Q1221">
        <v>8</v>
      </c>
      <c r="R1221">
        <v>17</v>
      </c>
      <c r="S1221" t="s">
        <v>9257</v>
      </c>
      <c r="T1221" t="s">
        <v>9265</v>
      </c>
      <c r="U1221" t="s">
        <v>9300</v>
      </c>
      <c r="V1221" t="str" cm="1">
        <f t="array" ref="V1221">_xlfn.IFS(Hospital_Emergency_Room_Data[[#This Row],[Day]]&lt;=10,"Start(1-10)",Hospital_Emergency_Room_Data[[#This Row],[Day]]&lt;=20,"Middle(11-20)",Hospital_Emergency_Room_Data[[#This Row],[Day]]&gt;20,"End(21-30)")</f>
        <v>Start(1-10)</v>
      </c>
    </row>
    <row r="1222" spans="1:22">
      <c r="A1222">
        <v>489952505</v>
      </c>
      <c r="B1222" t="s">
        <v>1243</v>
      </c>
      <c r="C1222" s="1">
        <v>45128</v>
      </c>
      <c r="D1222" t="str">
        <f>TEXT(Hospital_Emergency_Room_Data[[#This Row],[Patient Admission Date]],"mmm")</f>
        <v>Jul</v>
      </c>
      <c r="E1222">
        <f>YEAR(Hospital_Emergency_Room_Data[[#This Row],[Patient Admission Date]])</f>
        <v>2023</v>
      </c>
      <c r="F1222" s="2">
        <v>0.30694444444444446</v>
      </c>
      <c r="G1222" s="8" t="str">
        <f>TEXT(Hospital_Emergency_Room_Data[[#This Row],[Patient Admission Date]],"dddd")</f>
        <v>Friday</v>
      </c>
      <c r="H1222" t="s">
        <v>41</v>
      </c>
      <c r="I1222">
        <v>7</v>
      </c>
      <c r="J1222" s="5" t="s">
        <v>9221</v>
      </c>
      <c r="K1222" t="s">
        <v>12</v>
      </c>
      <c r="L1222" t="s">
        <v>9281</v>
      </c>
      <c r="M1222" t="s">
        <v>9209</v>
      </c>
      <c r="O1222">
        <v>44</v>
      </c>
      <c r="P1222" t="s">
        <v>9225</v>
      </c>
      <c r="Q1222">
        <v>21</v>
      </c>
      <c r="R1222">
        <v>7</v>
      </c>
      <c r="S1222" t="s">
        <v>9255</v>
      </c>
      <c r="T1222" t="s">
        <v>9262</v>
      </c>
      <c r="U1222" t="s">
        <v>9300</v>
      </c>
      <c r="V1222" t="str" cm="1">
        <f t="array" ref="V1222">_xlfn.IFS(Hospital_Emergency_Room_Data[[#This Row],[Day]]&lt;=10,"Start(1-10)",Hospital_Emergency_Room_Data[[#This Row],[Day]]&lt;=20,"Middle(11-20)",Hospital_Emergency_Room_Data[[#This Row],[Day]]&gt;20,"End(21-30)")</f>
        <v>End(21-30)</v>
      </c>
    </row>
    <row r="1223" spans="1:22">
      <c r="A1223">
        <v>307332596</v>
      </c>
      <c r="B1223" t="s">
        <v>1244</v>
      </c>
      <c r="C1223" s="1">
        <v>45296</v>
      </c>
      <c r="D1223" t="str">
        <f>TEXT(Hospital_Emergency_Room_Data[[#This Row],[Patient Admission Date]],"mmm")</f>
        <v>Jan</v>
      </c>
      <c r="E1223">
        <f>YEAR(Hospital_Emergency_Room_Data[[#This Row],[Patient Admission Date]])</f>
        <v>2024</v>
      </c>
      <c r="F1223" s="2">
        <v>0.24861111111111112</v>
      </c>
      <c r="G1223" s="8" t="str">
        <f>TEXT(Hospital_Emergency_Room_Data[[#This Row],[Patient Admission Date]],"dddd")</f>
        <v>Friday</v>
      </c>
      <c r="H1223" t="s">
        <v>41</v>
      </c>
      <c r="I1223">
        <v>54</v>
      </c>
      <c r="J1223" s="5" t="s">
        <v>9219</v>
      </c>
      <c r="K1223" t="s">
        <v>12</v>
      </c>
      <c r="L1223" t="s">
        <v>9281</v>
      </c>
      <c r="M1223" t="s">
        <v>9209</v>
      </c>
      <c r="O1223">
        <v>55</v>
      </c>
      <c r="P1223" t="s">
        <v>9225</v>
      </c>
      <c r="Q1223">
        <v>5</v>
      </c>
      <c r="R1223">
        <v>5</v>
      </c>
      <c r="S1223" t="s">
        <v>9258</v>
      </c>
      <c r="T1223" t="s">
        <v>9263</v>
      </c>
      <c r="U1223" t="s">
        <v>9283</v>
      </c>
      <c r="V1223" t="str" cm="1">
        <f t="array" ref="V1223">_xlfn.IFS(Hospital_Emergency_Room_Data[[#This Row],[Day]]&lt;=10,"Start(1-10)",Hospital_Emergency_Room_Data[[#This Row],[Day]]&lt;=20,"Middle(11-20)",Hospital_Emergency_Room_Data[[#This Row],[Day]]&gt;20,"End(21-30)")</f>
        <v>Start(1-10)</v>
      </c>
    </row>
    <row r="1224" spans="1:22">
      <c r="A1224">
        <v>291489297</v>
      </c>
      <c r="B1224" t="s">
        <v>1245</v>
      </c>
      <c r="C1224" s="1">
        <v>45094</v>
      </c>
      <c r="D1224" t="str">
        <f>TEXT(Hospital_Emergency_Room_Data[[#This Row],[Patient Admission Date]],"mmm")</f>
        <v>Jun</v>
      </c>
      <c r="E1224">
        <f>YEAR(Hospital_Emergency_Room_Data[[#This Row],[Patient Admission Date]])</f>
        <v>2023</v>
      </c>
      <c r="F1224" s="2">
        <v>0.71319444444444446</v>
      </c>
      <c r="G1224" s="8" t="str">
        <f>TEXT(Hospital_Emergency_Room_Data[[#This Row],[Patient Admission Date]],"dddd")</f>
        <v>Saturday</v>
      </c>
      <c r="H1224" t="s">
        <v>41</v>
      </c>
      <c r="I1224">
        <v>61</v>
      </c>
      <c r="J1224" s="5" t="s">
        <v>9217</v>
      </c>
      <c r="K1224" t="s">
        <v>12</v>
      </c>
      <c r="L1224" t="s">
        <v>9281</v>
      </c>
      <c r="M1224" t="s">
        <v>9209</v>
      </c>
      <c r="O1224">
        <v>56</v>
      </c>
      <c r="P1224" t="s">
        <v>9225</v>
      </c>
      <c r="Q1224">
        <v>17</v>
      </c>
      <c r="R1224">
        <v>17</v>
      </c>
      <c r="S1224" t="s">
        <v>9257</v>
      </c>
      <c r="T1224" t="s">
        <v>9262</v>
      </c>
      <c r="U1224" t="s">
        <v>9283</v>
      </c>
      <c r="V1224" t="str" cm="1">
        <f t="array" ref="V1224">_xlfn.IFS(Hospital_Emergency_Room_Data[[#This Row],[Day]]&lt;=10,"Start(1-10)",Hospital_Emergency_Room_Data[[#This Row],[Day]]&lt;=20,"Middle(11-20)",Hospital_Emergency_Room_Data[[#This Row],[Day]]&gt;20,"End(21-30)")</f>
        <v>Middle(11-20)</v>
      </c>
    </row>
    <row r="1225" spans="1:22">
      <c r="A1225">
        <v>155914793</v>
      </c>
      <c r="B1225" t="s">
        <v>1246</v>
      </c>
      <c r="C1225" s="1">
        <v>45372</v>
      </c>
      <c r="D1225" t="str">
        <f>TEXT(Hospital_Emergency_Room_Data[[#This Row],[Patient Admission Date]],"mmm")</f>
        <v>Mar</v>
      </c>
      <c r="E1225">
        <f>YEAR(Hospital_Emergency_Room_Data[[#This Row],[Patient Admission Date]])</f>
        <v>2024</v>
      </c>
      <c r="F1225" s="2">
        <v>0.34861111111111109</v>
      </c>
      <c r="G1225" s="8" t="str">
        <f>TEXT(Hospital_Emergency_Room_Data[[#This Row],[Patient Admission Date]],"dddd")</f>
        <v>Thursday</v>
      </c>
      <c r="H1225" t="s">
        <v>41</v>
      </c>
      <c r="I1225">
        <v>51</v>
      </c>
      <c r="J1225" s="5" t="s">
        <v>9219</v>
      </c>
      <c r="K1225" t="s">
        <v>12</v>
      </c>
      <c r="L1225" t="s">
        <v>9281</v>
      </c>
      <c r="M1225" t="s">
        <v>9209</v>
      </c>
      <c r="O1225">
        <v>18</v>
      </c>
      <c r="P1225" t="s">
        <v>9226</v>
      </c>
      <c r="Q1225">
        <v>21</v>
      </c>
      <c r="R1225">
        <v>8</v>
      </c>
      <c r="S1225" t="s">
        <v>9255</v>
      </c>
      <c r="T1225" t="s">
        <v>9262</v>
      </c>
      <c r="U1225" t="s">
        <v>9282</v>
      </c>
      <c r="V1225" t="str" cm="1">
        <f t="array" ref="V1225">_xlfn.IFS(Hospital_Emergency_Room_Data[[#This Row],[Day]]&lt;=10,"Start(1-10)",Hospital_Emergency_Room_Data[[#This Row],[Day]]&lt;=20,"Middle(11-20)",Hospital_Emergency_Room_Data[[#This Row],[Day]]&gt;20,"End(21-30)")</f>
        <v>End(21-30)</v>
      </c>
    </row>
    <row r="1226" spans="1:22">
      <c r="A1226">
        <v>388566915</v>
      </c>
      <c r="B1226" t="s">
        <v>1247</v>
      </c>
      <c r="C1226" s="1">
        <v>45302</v>
      </c>
      <c r="D1226" t="str">
        <f>TEXT(Hospital_Emergency_Room_Data[[#This Row],[Patient Admission Date]],"mmm")</f>
        <v>Jan</v>
      </c>
      <c r="E1226">
        <f>YEAR(Hospital_Emergency_Room_Data[[#This Row],[Patient Admission Date]])</f>
        <v>2024</v>
      </c>
      <c r="F1226" s="2">
        <v>0.79722222222222228</v>
      </c>
      <c r="G1226" s="8" t="str">
        <f>TEXT(Hospital_Emergency_Room_Data[[#This Row],[Patient Admission Date]],"dddd")</f>
        <v>Thursday</v>
      </c>
      <c r="H1226" t="s">
        <v>41</v>
      </c>
      <c r="I1226">
        <v>38</v>
      </c>
      <c r="J1226" s="5" t="s">
        <v>9223</v>
      </c>
      <c r="K1226" t="s">
        <v>12</v>
      </c>
      <c r="L1226" t="s">
        <v>9281</v>
      </c>
      <c r="M1226" t="s">
        <v>9209</v>
      </c>
      <c r="O1226">
        <v>36</v>
      </c>
      <c r="P1226" t="s">
        <v>9225</v>
      </c>
      <c r="Q1226">
        <v>11</v>
      </c>
      <c r="R1226">
        <v>19</v>
      </c>
      <c r="S1226" t="s">
        <v>9256</v>
      </c>
      <c r="T1226" t="s">
        <v>9265</v>
      </c>
      <c r="U1226" t="s">
        <v>9300</v>
      </c>
      <c r="V1226" t="str" cm="1">
        <f t="array" ref="V1226">_xlfn.IFS(Hospital_Emergency_Room_Data[[#This Row],[Day]]&lt;=10,"Start(1-10)",Hospital_Emergency_Room_Data[[#This Row],[Day]]&lt;=20,"Middle(11-20)",Hospital_Emergency_Room_Data[[#This Row],[Day]]&gt;20,"End(21-30)")</f>
        <v>Middle(11-20)</v>
      </c>
    </row>
    <row r="1227" spans="1:22">
      <c r="A1227">
        <v>459419027</v>
      </c>
      <c r="B1227" t="s">
        <v>1248</v>
      </c>
      <c r="C1227" s="1">
        <v>45221</v>
      </c>
      <c r="D1227" t="str">
        <f>TEXT(Hospital_Emergency_Room_Data[[#This Row],[Patient Admission Date]],"mmm")</f>
        <v>Oct</v>
      </c>
      <c r="E1227">
        <f>YEAR(Hospital_Emergency_Room_Data[[#This Row],[Patient Admission Date]])</f>
        <v>2023</v>
      </c>
      <c r="F1227" s="2">
        <v>0.42499999999999999</v>
      </c>
      <c r="G1227" s="8" t="str">
        <f>TEXT(Hospital_Emergency_Room_Data[[#This Row],[Patient Admission Date]],"dddd")</f>
        <v>Sunday</v>
      </c>
      <c r="H1227" t="s">
        <v>41</v>
      </c>
      <c r="I1227">
        <v>61</v>
      </c>
      <c r="J1227" s="5" t="s">
        <v>9217</v>
      </c>
      <c r="K1227" t="s">
        <v>12</v>
      </c>
      <c r="L1227" t="s">
        <v>9281</v>
      </c>
      <c r="M1227" t="s">
        <v>9209</v>
      </c>
      <c r="O1227">
        <v>43</v>
      </c>
      <c r="P1227" t="s">
        <v>9225</v>
      </c>
      <c r="Q1227">
        <v>22</v>
      </c>
      <c r="R1227">
        <v>10</v>
      </c>
      <c r="S1227" t="s">
        <v>9255</v>
      </c>
      <c r="T1227" t="s">
        <v>9264</v>
      </c>
      <c r="U1227" t="s">
        <v>9300</v>
      </c>
      <c r="V1227" t="str" cm="1">
        <f t="array" ref="V1227">_xlfn.IFS(Hospital_Emergency_Room_Data[[#This Row],[Day]]&lt;=10,"Start(1-10)",Hospital_Emergency_Room_Data[[#This Row],[Day]]&lt;=20,"Middle(11-20)",Hospital_Emergency_Room_Data[[#This Row],[Day]]&gt;20,"End(21-30)")</f>
        <v>End(21-30)</v>
      </c>
    </row>
    <row r="1228" spans="1:22">
      <c r="A1228">
        <v>497790802</v>
      </c>
      <c r="B1228" t="s">
        <v>1249</v>
      </c>
      <c r="C1228" s="1">
        <v>45585</v>
      </c>
      <c r="D1228" t="str">
        <f>TEXT(Hospital_Emergency_Room_Data[[#This Row],[Patient Admission Date]],"mmm")</f>
        <v>Oct</v>
      </c>
      <c r="E1228">
        <f>YEAR(Hospital_Emergency_Room_Data[[#This Row],[Patient Admission Date]])</f>
        <v>2024</v>
      </c>
      <c r="F1228" s="2">
        <v>0.8930555555555556</v>
      </c>
      <c r="G1228" s="8" t="str">
        <f>TEXT(Hospital_Emergency_Room_Data[[#This Row],[Patient Admission Date]],"dddd")</f>
        <v>Sunday</v>
      </c>
      <c r="H1228" t="s">
        <v>41</v>
      </c>
      <c r="I1228">
        <v>4</v>
      </c>
      <c r="J1228" s="5" t="s">
        <v>9218</v>
      </c>
      <c r="K1228" t="s">
        <v>12</v>
      </c>
      <c r="L1228" t="s">
        <v>9281</v>
      </c>
      <c r="M1228" t="s">
        <v>9209</v>
      </c>
      <c r="O1228">
        <v>47</v>
      </c>
      <c r="P1228" t="s">
        <v>9225</v>
      </c>
      <c r="Q1228">
        <v>20</v>
      </c>
      <c r="R1228">
        <v>21</v>
      </c>
      <c r="S1228" t="s">
        <v>9256</v>
      </c>
      <c r="T1228" t="s">
        <v>9262</v>
      </c>
      <c r="U1228" t="s">
        <v>9283</v>
      </c>
      <c r="V1228" t="str" cm="1">
        <f t="array" ref="V1228">_xlfn.IFS(Hospital_Emergency_Room_Data[[#This Row],[Day]]&lt;=10,"Start(1-10)",Hospital_Emergency_Room_Data[[#This Row],[Day]]&lt;=20,"Middle(11-20)",Hospital_Emergency_Room_Data[[#This Row],[Day]]&gt;20,"End(21-30)")</f>
        <v>Middle(11-20)</v>
      </c>
    </row>
    <row r="1229" spans="1:22">
      <c r="A1229">
        <v>398818943</v>
      </c>
      <c r="B1229" t="s">
        <v>1250</v>
      </c>
      <c r="C1229" s="1">
        <v>45382</v>
      </c>
      <c r="D1229" t="str">
        <f>TEXT(Hospital_Emergency_Room_Data[[#This Row],[Patient Admission Date]],"mmm")</f>
        <v>Mar</v>
      </c>
      <c r="E1229">
        <f>YEAR(Hospital_Emergency_Room_Data[[#This Row],[Patient Admission Date]])</f>
        <v>2024</v>
      </c>
      <c r="F1229" s="2">
        <v>4.791666666666667E-2</v>
      </c>
      <c r="G1229" s="8" t="str">
        <f>TEXT(Hospital_Emergency_Room_Data[[#This Row],[Patient Admission Date]],"dddd")</f>
        <v>Sunday</v>
      </c>
      <c r="H1229" t="s">
        <v>41</v>
      </c>
      <c r="I1229">
        <v>48</v>
      </c>
      <c r="J1229" s="5" t="s">
        <v>9219</v>
      </c>
      <c r="K1229" t="s">
        <v>12</v>
      </c>
      <c r="L1229" t="s">
        <v>9281</v>
      </c>
      <c r="M1229" t="s">
        <v>9209</v>
      </c>
      <c r="O1229">
        <v>60</v>
      </c>
      <c r="P1229" t="s">
        <v>9225</v>
      </c>
      <c r="Q1229">
        <v>31</v>
      </c>
      <c r="R1229">
        <v>1</v>
      </c>
      <c r="S1229" t="s">
        <v>9258</v>
      </c>
      <c r="T1229" t="s">
        <v>9264</v>
      </c>
      <c r="U1229" t="s">
        <v>9283</v>
      </c>
      <c r="V1229" t="str" cm="1">
        <f t="array" ref="V1229">_xlfn.IFS(Hospital_Emergency_Room_Data[[#This Row],[Day]]&lt;=10,"Start(1-10)",Hospital_Emergency_Room_Data[[#This Row],[Day]]&lt;=20,"Middle(11-20)",Hospital_Emergency_Room_Data[[#This Row],[Day]]&gt;20,"End(21-30)")</f>
        <v>End(21-30)</v>
      </c>
    </row>
    <row r="1230" spans="1:22">
      <c r="A1230">
        <v>225118653</v>
      </c>
      <c r="B1230" t="s">
        <v>1251</v>
      </c>
      <c r="C1230" s="1">
        <v>45056</v>
      </c>
      <c r="D1230" t="str">
        <f>TEXT(Hospital_Emergency_Room_Data[[#This Row],[Patient Admission Date]],"mmm")</f>
        <v>May</v>
      </c>
      <c r="E1230">
        <f>YEAR(Hospital_Emergency_Room_Data[[#This Row],[Patient Admission Date]])</f>
        <v>2023</v>
      </c>
      <c r="F1230" s="2">
        <v>0.59791666666666665</v>
      </c>
      <c r="G1230" s="8" t="str">
        <f>TEXT(Hospital_Emergency_Room_Data[[#This Row],[Patient Admission Date]],"dddd")</f>
        <v>Wednesday</v>
      </c>
      <c r="H1230" t="s">
        <v>41</v>
      </c>
      <c r="I1230">
        <v>55</v>
      </c>
      <c r="J1230" s="5" t="s">
        <v>9219</v>
      </c>
      <c r="K1230" t="s">
        <v>12</v>
      </c>
      <c r="L1230" t="s">
        <v>9281</v>
      </c>
      <c r="M1230" t="s">
        <v>9209</v>
      </c>
      <c r="O1230">
        <v>17</v>
      </c>
      <c r="P1230" t="s">
        <v>9226</v>
      </c>
      <c r="Q1230">
        <v>10</v>
      </c>
      <c r="R1230">
        <v>14</v>
      </c>
      <c r="S1230" t="s">
        <v>9257</v>
      </c>
      <c r="T1230" t="s">
        <v>9265</v>
      </c>
      <c r="U1230" t="s">
        <v>9282</v>
      </c>
      <c r="V1230" t="str" cm="1">
        <f t="array" ref="V1230">_xlfn.IFS(Hospital_Emergency_Room_Data[[#This Row],[Day]]&lt;=10,"Start(1-10)",Hospital_Emergency_Room_Data[[#This Row],[Day]]&lt;=20,"Middle(11-20)",Hospital_Emergency_Room_Data[[#This Row],[Day]]&gt;20,"End(21-30)")</f>
        <v>Start(1-10)</v>
      </c>
    </row>
    <row r="1231" spans="1:22">
      <c r="A1231">
        <v>614250773</v>
      </c>
      <c r="B1231" t="s">
        <v>1252</v>
      </c>
      <c r="C1231" s="1">
        <v>45312</v>
      </c>
      <c r="D1231" t="str">
        <f>TEXT(Hospital_Emergency_Room_Data[[#This Row],[Patient Admission Date]],"mmm")</f>
        <v>Jan</v>
      </c>
      <c r="E1231">
        <f>YEAR(Hospital_Emergency_Room_Data[[#This Row],[Patient Admission Date]])</f>
        <v>2024</v>
      </c>
      <c r="F1231" s="2">
        <v>0.60277777777777775</v>
      </c>
      <c r="G1231" s="8" t="str">
        <f>TEXT(Hospital_Emergency_Room_Data[[#This Row],[Patient Admission Date]],"dddd")</f>
        <v>Sunday</v>
      </c>
      <c r="H1231" t="s">
        <v>41</v>
      </c>
      <c r="I1231">
        <v>5</v>
      </c>
      <c r="J1231" s="5" t="s">
        <v>9221</v>
      </c>
      <c r="K1231" t="s">
        <v>12</v>
      </c>
      <c r="L1231" t="s">
        <v>9281</v>
      </c>
      <c r="M1231" t="s">
        <v>9209</v>
      </c>
      <c r="O1231">
        <v>39</v>
      </c>
      <c r="P1231" t="s">
        <v>9225</v>
      </c>
      <c r="Q1231">
        <v>21</v>
      </c>
      <c r="R1231">
        <v>14</v>
      </c>
      <c r="S1231" t="s">
        <v>9257</v>
      </c>
      <c r="T1231" t="s">
        <v>9262</v>
      </c>
      <c r="U1231" t="s">
        <v>9300</v>
      </c>
      <c r="V1231" t="str" cm="1">
        <f t="array" ref="V1231">_xlfn.IFS(Hospital_Emergency_Room_Data[[#This Row],[Day]]&lt;=10,"Start(1-10)",Hospital_Emergency_Room_Data[[#This Row],[Day]]&lt;=20,"Middle(11-20)",Hospital_Emergency_Room_Data[[#This Row],[Day]]&gt;20,"End(21-30)")</f>
        <v>End(21-30)</v>
      </c>
    </row>
    <row r="1232" spans="1:22">
      <c r="A1232">
        <v>510782623</v>
      </c>
      <c r="B1232" t="s">
        <v>1253</v>
      </c>
      <c r="C1232" s="1">
        <v>45236</v>
      </c>
      <c r="D1232" t="str">
        <f>TEXT(Hospital_Emergency_Room_Data[[#This Row],[Patient Admission Date]],"mmm")</f>
        <v>Nov</v>
      </c>
      <c r="E1232">
        <f>YEAR(Hospital_Emergency_Room_Data[[#This Row],[Patient Admission Date]])</f>
        <v>2023</v>
      </c>
      <c r="F1232" s="2">
        <v>0.85277777777777775</v>
      </c>
      <c r="G1232" s="8" t="str">
        <f>TEXT(Hospital_Emergency_Room_Data[[#This Row],[Patient Admission Date]],"dddd")</f>
        <v>Monday</v>
      </c>
      <c r="H1232" t="s">
        <v>41</v>
      </c>
      <c r="I1232">
        <v>38</v>
      </c>
      <c r="J1232" s="5" t="s">
        <v>9223</v>
      </c>
      <c r="K1232" t="s">
        <v>12</v>
      </c>
      <c r="L1232" t="s">
        <v>9281</v>
      </c>
      <c r="M1232" t="s">
        <v>9209</v>
      </c>
      <c r="O1232">
        <v>55</v>
      </c>
      <c r="P1232" t="s">
        <v>9225</v>
      </c>
      <c r="Q1232">
        <v>6</v>
      </c>
      <c r="R1232">
        <v>20</v>
      </c>
      <c r="S1232" t="s">
        <v>9256</v>
      </c>
      <c r="T1232" t="s">
        <v>9263</v>
      </c>
      <c r="U1232" t="s">
        <v>9283</v>
      </c>
      <c r="V1232" t="str" cm="1">
        <f t="array" ref="V1232">_xlfn.IFS(Hospital_Emergency_Room_Data[[#This Row],[Day]]&lt;=10,"Start(1-10)",Hospital_Emergency_Room_Data[[#This Row],[Day]]&lt;=20,"Middle(11-20)",Hospital_Emergency_Room_Data[[#This Row],[Day]]&gt;20,"End(21-30)")</f>
        <v>Start(1-10)</v>
      </c>
    </row>
    <row r="1233" spans="1:22">
      <c r="A1233">
        <v>176553727</v>
      </c>
      <c r="B1233" t="s">
        <v>1254</v>
      </c>
      <c r="C1233" s="1">
        <v>45391</v>
      </c>
      <c r="D1233" t="str">
        <f>TEXT(Hospital_Emergency_Room_Data[[#This Row],[Patient Admission Date]],"mmm")</f>
        <v>Apr</v>
      </c>
      <c r="E1233">
        <f>YEAR(Hospital_Emergency_Room_Data[[#This Row],[Patient Admission Date]])</f>
        <v>2024</v>
      </c>
      <c r="F1233" s="2">
        <v>0.41736111111111113</v>
      </c>
      <c r="G1233" s="8" t="str">
        <f>TEXT(Hospital_Emergency_Room_Data[[#This Row],[Patient Admission Date]],"dddd")</f>
        <v>Tuesday</v>
      </c>
      <c r="H1233" t="s">
        <v>41</v>
      </c>
      <c r="I1233">
        <v>45</v>
      </c>
      <c r="J1233" s="5" t="s">
        <v>9219</v>
      </c>
      <c r="K1233" t="s">
        <v>12</v>
      </c>
      <c r="L1233" t="s">
        <v>9281</v>
      </c>
      <c r="M1233" t="s">
        <v>9209</v>
      </c>
      <c r="O1233">
        <v>19</v>
      </c>
      <c r="P1233" t="s">
        <v>9226</v>
      </c>
      <c r="Q1233">
        <v>9</v>
      </c>
      <c r="R1233">
        <v>10</v>
      </c>
      <c r="S1233" t="s">
        <v>9255</v>
      </c>
      <c r="T1233" t="s">
        <v>9265</v>
      </c>
      <c r="U1233" t="s">
        <v>9282</v>
      </c>
      <c r="V1233" t="str" cm="1">
        <f t="array" ref="V1233">_xlfn.IFS(Hospital_Emergency_Room_Data[[#This Row],[Day]]&lt;=10,"Start(1-10)",Hospital_Emergency_Room_Data[[#This Row],[Day]]&lt;=20,"Middle(11-20)",Hospital_Emergency_Room_Data[[#This Row],[Day]]&gt;20,"End(21-30)")</f>
        <v>Start(1-10)</v>
      </c>
    </row>
    <row r="1234" spans="1:22">
      <c r="A1234">
        <v>872042237</v>
      </c>
      <c r="B1234" t="s">
        <v>1255</v>
      </c>
      <c r="C1234" s="1">
        <v>45263</v>
      </c>
      <c r="D1234" t="str">
        <f>TEXT(Hospital_Emergency_Room_Data[[#This Row],[Patient Admission Date]],"mmm")</f>
        <v>Dec</v>
      </c>
      <c r="E1234">
        <f>YEAR(Hospital_Emergency_Room_Data[[#This Row],[Patient Admission Date]])</f>
        <v>2023</v>
      </c>
      <c r="F1234" s="2">
        <v>0.65347222222222223</v>
      </c>
      <c r="G1234" s="8" t="str">
        <f>TEXT(Hospital_Emergency_Room_Data[[#This Row],[Patient Admission Date]],"dddd")</f>
        <v>Sunday</v>
      </c>
      <c r="H1234" t="s">
        <v>41</v>
      </c>
      <c r="I1234">
        <v>52</v>
      </c>
      <c r="J1234" s="5" t="s">
        <v>9219</v>
      </c>
      <c r="K1234" t="s">
        <v>12</v>
      </c>
      <c r="L1234" t="s">
        <v>9281</v>
      </c>
      <c r="M1234" t="s">
        <v>9209</v>
      </c>
      <c r="O1234">
        <v>22</v>
      </c>
      <c r="P1234" t="s">
        <v>9226</v>
      </c>
      <c r="Q1234">
        <v>3</v>
      </c>
      <c r="R1234">
        <v>15</v>
      </c>
      <c r="S1234" t="s">
        <v>9257</v>
      </c>
      <c r="T1234" t="s">
        <v>9263</v>
      </c>
      <c r="U1234" t="s">
        <v>9282</v>
      </c>
      <c r="V1234" t="str" cm="1">
        <f t="array" ref="V1234">_xlfn.IFS(Hospital_Emergency_Room_Data[[#This Row],[Day]]&lt;=10,"Start(1-10)",Hospital_Emergency_Room_Data[[#This Row],[Day]]&lt;=20,"Middle(11-20)",Hospital_Emergency_Room_Data[[#This Row],[Day]]&gt;20,"End(21-30)")</f>
        <v>Start(1-10)</v>
      </c>
    </row>
    <row r="1235" spans="1:22">
      <c r="A1235">
        <v>231827606</v>
      </c>
      <c r="B1235" t="s">
        <v>1256</v>
      </c>
      <c r="C1235" s="1">
        <v>45086</v>
      </c>
      <c r="D1235" t="str">
        <f>TEXT(Hospital_Emergency_Room_Data[[#This Row],[Patient Admission Date]],"mmm")</f>
        <v>Jun</v>
      </c>
      <c r="E1235">
        <f>YEAR(Hospital_Emergency_Room_Data[[#This Row],[Patient Admission Date]])</f>
        <v>2023</v>
      </c>
      <c r="F1235" s="2">
        <v>0.85833333333333328</v>
      </c>
      <c r="G1235" s="8" t="str">
        <f>TEXT(Hospital_Emergency_Room_Data[[#This Row],[Patient Admission Date]],"dddd")</f>
        <v>Friday</v>
      </c>
      <c r="H1235" t="s">
        <v>41</v>
      </c>
      <c r="I1235">
        <v>78</v>
      </c>
      <c r="J1235" s="5" t="s">
        <v>9222</v>
      </c>
      <c r="K1235" t="s">
        <v>12</v>
      </c>
      <c r="L1235" t="s">
        <v>9281</v>
      </c>
      <c r="M1235" t="s">
        <v>9209</v>
      </c>
      <c r="O1235">
        <v>35</v>
      </c>
      <c r="P1235" t="s">
        <v>9225</v>
      </c>
      <c r="Q1235">
        <v>9</v>
      </c>
      <c r="R1235">
        <v>20</v>
      </c>
      <c r="S1235" t="s">
        <v>9256</v>
      </c>
      <c r="T1235" t="s">
        <v>9265</v>
      </c>
      <c r="U1235" t="s">
        <v>9300</v>
      </c>
      <c r="V1235" t="str" cm="1">
        <f t="array" ref="V1235">_xlfn.IFS(Hospital_Emergency_Room_Data[[#This Row],[Day]]&lt;=10,"Start(1-10)",Hospital_Emergency_Room_Data[[#This Row],[Day]]&lt;=20,"Middle(11-20)",Hospital_Emergency_Room_Data[[#This Row],[Day]]&gt;20,"End(21-30)")</f>
        <v>Start(1-10)</v>
      </c>
    </row>
    <row r="1236" spans="1:22">
      <c r="A1236">
        <v>290432174</v>
      </c>
      <c r="B1236" t="s">
        <v>1257</v>
      </c>
      <c r="C1236" s="1">
        <v>45553</v>
      </c>
      <c r="D1236" t="str">
        <f>TEXT(Hospital_Emergency_Room_Data[[#This Row],[Patient Admission Date]],"mmm")</f>
        <v>Sep</v>
      </c>
      <c r="E1236">
        <f>YEAR(Hospital_Emergency_Room_Data[[#This Row],[Patient Admission Date]])</f>
        <v>2024</v>
      </c>
      <c r="F1236" s="2">
        <v>0.31041666666666667</v>
      </c>
      <c r="G1236" s="8" t="str">
        <f>TEXT(Hospital_Emergency_Room_Data[[#This Row],[Patient Admission Date]],"dddd")</f>
        <v>Wednesday</v>
      </c>
      <c r="H1236" t="s">
        <v>41</v>
      </c>
      <c r="I1236">
        <v>28</v>
      </c>
      <c r="J1236" s="5" t="s">
        <v>9220</v>
      </c>
      <c r="K1236" t="s">
        <v>12</v>
      </c>
      <c r="L1236" t="s">
        <v>9281</v>
      </c>
      <c r="M1236" t="s">
        <v>9209</v>
      </c>
      <c r="O1236">
        <v>39</v>
      </c>
      <c r="P1236" t="s">
        <v>9225</v>
      </c>
      <c r="Q1236">
        <v>18</v>
      </c>
      <c r="R1236">
        <v>7</v>
      </c>
      <c r="S1236" t="s">
        <v>9255</v>
      </c>
      <c r="T1236" t="s">
        <v>9262</v>
      </c>
      <c r="U1236" t="s">
        <v>9300</v>
      </c>
      <c r="V1236" t="str" cm="1">
        <f t="array" ref="V1236">_xlfn.IFS(Hospital_Emergency_Room_Data[[#This Row],[Day]]&lt;=10,"Start(1-10)",Hospital_Emergency_Room_Data[[#This Row],[Day]]&lt;=20,"Middle(11-20)",Hospital_Emergency_Room_Data[[#This Row],[Day]]&gt;20,"End(21-30)")</f>
        <v>Middle(11-20)</v>
      </c>
    </row>
    <row r="1237" spans="1:22">
      <c r="A1237">
        <v>213360331</v>
      </c>
      <c r="B1237" t="s">
        <v>1258</v>
      </c>
      <c r="C1237" s="1">
        <v>45446</v>
      </c>
      <c r="D1237" t="str">
        <f>TEXT(Hospital_Emergency_Room_Data[[#This Row],[Patient Admission Date]],"mmm")</f>
        <v>Jun</v>
      </c>
      <c r="E1237">
        <f>YEAR(Hospital_Emergency_Room_Data[[#This Row],[Patient Admission Date]])</f>
        <v>2024</v>
      </c>
      <c r="F1237" s="2">
        <v>0.96319444444444446</v>
      </c>
      <c r="G1237" s="8" t="str">
        <f>TEXT(Hospital_Emergency_Room_Data[[#This Row],[Patient Admission Date]],"dddd")</f>
        <v>Monday</v>
      </c>
      <c r="H1237" t="s">
        <v>41</v>
      </c>
      <c r="I1237">
        <v>72</v>
      </c>
      <c r="J1237" s="5" t="s">
        <v>9222</v>
      </c>
      <c r="K1237" t="s">
        <v>12</v>
      </c>
      <c r="L1237" t="s">
        <v>9281</v>
      </c>
      <c r="M1237" t="s">
        <v>9209</v>
      </c>
      <c r="O1237">
        <v>44</v>
      </c>
      <c r="P1237" t="s">
        <v>9225</v>
      </c>
      <c r="Q1237">
        <v>3</v>
      </c>
      <c r="R1237">
        <v>23</v>
      </c>
      <c r="S1237" t="s">
        <v>9256</v>
      </c>
      <c r="T1237" t="s">
        <v>9263</v>
      </c>
      <c r="U1237" t="s">
        <v>9300</v>
      </c>
      <c r="V1237" t="str" cm="1">
        <f t="array" ref="V1237">_xlfn.IFS(Hospital_Emergency_Room_Data[[#This Row],[Day]]&lt;=10,"Start(1-10)",Hospital_Emergency_Room_Data[[#This Row],[Day]]&lt;=20,"Middle(11-20)",Hospital_Emergency_Room_Data[[#This Row],[Day]]&gt;20,"End(21-30)")</f>
        <v>Start(1-10)</v>
      </c>
    </row>
    <row r="1238" spans="1:22">
      <c r="A1238">
        <v>260425687</v>
      </c>
      <c r="B1238" t="s">
        <v>1259</v>
      </c>
      <c r="C1238" s="1">
        <v>45101</v>
      </c>
      <c r="D1238" t="str">
        <f>TEXT(Hospital_Emergency_Room_Data[[#This Row],[Patient Admission Date]],"mmm")</f>
        <v>Jun</v>
      </c>
      <c r="E1238">
        <f>YEAR(Hospital_Emergency_Room_Data[[#This Row],[Patient Admission Date]])</f>
        <v>2023</v>
      </c>
      <c r="F1238" s="2">
        <v>0.70763888888888893</v>
      </c>
      <c r="G1238" s="8" t="str">
        <f>TEXT(Hospital_Emergency_Room_Data[[#This Row],[Patient Admission Date]],"dddd")</f>
        <v>Saturday</v>
      </c>
      <c r="H1238" t="s">
        <v>41</v>
      </c>
      <c r="I1238">
        <v>9</v>
      </c>
      <c r="J1238" s="5" t="s">
        <v>9221</v>
      </c>
      <c r="K1238" t="s">
        <v>12</v>
      </c>
      <c r="L1238" t="s">
        <v>9281</v>
      </c>
      <c r="M1238" t="s">
        <v>9209</v>
      </c>
      <c r="O1238">
        <v>47</v>
      </c>
      <c r="P1238" t="s">
        <v>9225</v>
      </c>
      <c r="Q1238">
        <v>24</v>
      </c>
      <c r="R1238">
        <v>16</v>
      </c>
      <c r="S1238" t="s">
        <v>9257</v>
      </c>
      <c r="T1238" t="s">
        <v>9264</v>
      </c>
      <c r="U1238" t="s">
        <v>9283</v>
      </c>
      <c r="V1238" t="str" cm="1">
        <f t="array" ref="V1238">_xlfn.IFS(Hospital_Emergency_Room_Data[[#This Row],[Day]]&lt;=10,"Start(1-10)",Hospital_Emergency_Room_Data[[#This Row],[Day]]&lt;=20,"Middle(11-20)",Hospital_Emergency_Room_Data[[#This Row],[Day]]&gt;20,"End(21-30)")</f>
        <v>End(21-30)</v>
      </c>
    </row>
    <row r="1239" spans="1:22">
      <c r="A1239">
        <v>858732347</v>
      </c>
      <c r="B1239" t="s">
        <v>1260</v>
      </c>
      <c r="C1239" s="1">
        <v>45327</v>
      </c>
      <c r="D1239" t="str">
        <f>TEXT(Hospital_Emergency_Room_Data[[#This Row],[Patient Admission Date]],"mmm")</f>
        <v>Feb</v>
      </c>
      <c r="E1239">
        <f>YEAR(Hospital_Emergency_Room_Data[[#This Row],[Patient Admission Date]])</f>
        <v>2024</v>
      </c>
      <c r="F1239" s="2">
        <v>0.34791666666666665</v>
      </c>
      <c r="G1239" s="8" t="str">
        <f>TEXT(Hospital_Emergency_Room_Data[[#This Row],[Patient Admission Date]],"dddd")</f>
        <v>Monday</v>
      </c>
      <c r="H1239" t="s">
        <v>41</v>
      </c>
      <c r="I1239">
        <v>1</v>
      </c>
      <c r="J1239" s="5" t="s">
        <v>9218</v>
      </c>
      <c r="K1239" t="s">
        <v>12</v>
      </c>
      <c r="L1239" t="s">
        <v>9281</v>
      </c>
      <c r="M1239" t="s">
        <v>9209</v>
      </c>
      <c r="O1239">
        <v>56</v>
      </c>
      <c r="P1239" t="s">
        <v>9225</v>
      </c>
      <c r="Q1239">
        <v>5</v>
      </c>
      <c r="R1239">
        <v>8</v>
      </c>
      <c r="S1239" t="s">
        <v>9255</v>
      </c>
      <c r="T1239" t="s">
        <v>9263</v>
      </c>
      <c r="U1239" t="s">
        <v>9283</v>
      </c>
      <c r="V1239" t="str" cm="1">
        <f t="array" ref="V1239">_xlfn.IFS(Hospital_Emergency_Room_Data[[#This Row],[Day]]&lt;=10,"Start(1-10)",Hospital_Emergency_Room_Data[[#This Row],[Day]]&lt;=20,"Middle(11-20)",Hospital_Emergency_Room_Data[[#This Row],[Day]]&gt;20,"End(21-30)")</f>
        <v>Start(1-10)</v>
      </c>
    </row>
    <row r="1240" spans="1:22">
      <c r="A1240">
        <v>835178259</v>
      </c>
      <c r="B1240" t="s">
        <v>1261</v>
      </c>
      <c r="C1240" s="1">
        <v>45124</v>
      </c>
      <c r="D1240" t="str">
        <f>TEXT(Hospital_Emergency_Room_Data[[#This Row],[Patient Admission Date]],"mmm")</f>
        <v>Jul</v>
      </c>
      <c r="E1240">
        <f>YEAR(Hospital_Emergency_Room_Data[[#This Row],[Patient Admission Date]])</f>
        <v>2023</v>
      </c>
      <c r="F1240" s="2">
        <v>0.81805555555555554</v>
      </c>
      <c r="G1240" s="8" t="str">
        <f>TEXT(Hospital_Emergency_Room_Data[[#This Row],[Patient Admission Date]],"dddd")</f>
        <v>Monday</v>
      </c>
      <c r="H1240" t="s">
        <v>41</v>
      </c>
      <c r="I1240">
        <v>38</v>
      </c>
      <c r="J1240" s="5" t="s">
        <v>9223</v>
      </c>
      <c r="K1240" t="s">
        <v>12</v>
      </c>
      <c r="L1240" t="s">
        <v>9281</v>
      </c>
      <c r="M1240" t="s">
        <v>9209</v>
      </c>
      <c r="O1240">
        <v>15</v>
      </c>
      <c r="P1240" t="s">
        <v>9226</v>
      </c>
      <c r="Q1240">
        <v>17</v>
      </c>
      <c r="R1240">
        <v>19</v>
      </c>
      <c r="S1240" t="s">
        <v>9256</v>
      </c>
      <c r="T1240" t="s">
        <v>9262</v>
      </c>
      <c r="U1240" t="s">
        <v>9282</v>
      </c>
      <c r="V1240" t="str" cm="1">
        <f t="array" ref="V1240">_xlfn.IFS(Hospital_Emergency_Room_Data[[#This Row],[Day]]&lt;=10,"Start(1-10)",Hospital_Emergency_Room_Data[[#This Row],[Day]]&lt;=20,"Middle(11-20)",Hospital_Emergency_Room_Data[[#This Row],[Day]]&gt;20,"End(21-30)")</f>
        <v>Middle(11-20)</v>
      </c>
    </row>
    <row r="1241" spans="1:22">
      <c r="A1241">
        <v>519393056</v>
      </c>
      <c r="B1241" t="s">
        <v>1262</v>
      </c>
      <c r="C1241" s="1">
        <v>45213</v>
      </c>
      <c r="D1241" t="str">
        <f>TEXT(Hospital_Emergency_Room_Data[[#This Row],[Patient Admission Date]],"mmm")</f>
        <v>Oct</v>
      </c>
      <c r="E1241">
        <f>YEAR(Hospital_Emergency_Room_Data[[#This Row],[Patient Admission Date]])</f>
        <v>2023</v>
      </c>
      <c r="F1241" s="2">
        <v>0.61597222222222225</v>
      </c>
      <c r="G1241" s="8" t="str">
        <f>TEXT(Hospital_Emergency_Room_Data[[#This Row],[Patient Admission Date]],"dddd")</f>
        <v>Saturday</v>
      </c>
      <c r="H1241" t="s">
        <v>41</v>
      </c>
      <c r="I1241">
        <v>52</v>
      </c>
      <c r="J1241" s="5" t="s">
        <v>9219</v>
      </c>
      <c r="K1241" t="s">
        <v>12</v>
      </c>
      <c r="L1241" t="s">
        <v>9281</v>
      </c>
      <c r="M1241" t="s">
        <v>9209</v>
      </c>
      <c r="O1241">
        <v>17</v>
      </c>
      <c r="P1241" t="s">
        <v>9226</v>
      </c>
      <c r="Q1241">
        <v>14</v>
      </c>
      <c r="R1241">
        <v>14</v>
      </c>
      <c r="S1241" t="s">
        <v>9257</v>
      </c>
      <c r="T1241" t="s">
        <v>9265</v>
      </c>
      <c r="U1241" t="s">
        <v>9282</v>
      </c>
      <c r="V1241" t="str" cm="1">
        <f t="array" ref="V1241">_xlfn.IFS(Hospital_Emergency_Room_Data[[#This Row],[Day]]&lt;=10,"Start(1-10)",Hospital_Emergency_Room_Data[[#This Row],[Day]]&lt;=20,"Middle(11-20)",Hospital_Emergency_Room_Data[[#This Row],[Day]]&gt;20,"End(21-30)")</f>
        <v>Middle(11-20)</v>
      </c>
    </row>
    <row r="1242" spans="1:22">
      <c r="A1242">
        <v>706882106</v>
      </c>
      <c r="B1242" t="s">
        <v>1263</v>
      </c>
      <c r="C1242" s="1">
        <v>45238</v>
      </c>
      <c r="D1242" t="str">
        <f>TEXT(Hospital_Emergency_Room_Data[[#This Row],[Patient Admission Date]],"mmm")</f>
        <v>Nov</v>
      </c>
      <c r="E1242">
        <f>YEAR(Hospital_Emergency_Room_Data[[#This Row],[Patient Admission Date]])</f>
        <v>2023</v>
      </c>
      <c r="F1242" s="2">
        <v>0.65763888888888888</v>
      </c>
      <c r="G1242" s="8" t="str">
        <f>TEXT(Hospital_Emergency_Room_Data[[#This Row],[Patient Admission Date]],"dddd")</f>
        <v>Wednesday</v>
      </c>
      <c r="H1242" t="s">
        <v>41</v>
      </c>
      <c r="I1242">
        <v>12</v>
      </c>
      <c r="J1242" s="5" t="s">
        <v>9221</v>
      </c>
      <c r="K1242" t="s">
        <v>12</v>
      </c>
      <c r="L1242" t="s">
        <v>9281</v>
      </c>
      <c r="M1242" t="s">
        <v>9209</v>
      </c>
      <c r="O1242">
        <v>18</v>
      </c>
      <c r="P1242" t="s">
        <v>9226</v>
      </c>
      <c r="Q1242">
        <v>8</v>
      </c>
      <c r="R1242">
        <v>15</v>
      </c>
      <c r="S1242" t="s">
        <v>9257</v>
      </c>
      <c r="T1242" t="s">
        <v>9265</v>
      </c>
      <c r="U1242" t="s">
        <v>9282</v>
      </c>
      <c r="V1242" t="str" cm="1">
        <f t="array" ref="V1242">_xlfn.IFS(Hospital_Emergency_Room_Data[[#This Row],[Day]]&lt;=10,"Start(1-10)",Hospital_Emergency_Room_Data[[#This Row],[Day]]&lt;=20,"Middle(11-20)",Hospital_Emergency_Room_Data[[#This Row],[Day]]&gt;20,"End(21-30)")</f>
        <v>Start(1-10)</v>
      </c>
    </row>
    <row r="1243" spans="1:22">
      <c r="A1243">
        <v>766369799</v>
      </c>
      <c r="B1243" t="s">
        <v>1264</v>
      </c>
      <c r="C1243" s="1">
        <v>45140</v>
      </c>
      <c r="D1243" t="str">
        <f>TEXT(Hospital_Emergency_Room_Data[[#This Row],[Patient Admission Date]],"mmm")</f>
        <v>Aug</v>
      </c>
      <c r="E1243">
        <f>YEAR(Hospital_Emergency_Room_Data[[#This Row],[Patient Admission Date]])</f>
        <v>2023</v>
      </c>
      <c r="F1243" s="2">
        <v>0.76249999999999996</v>
      </c>
      <c r="G1243" s="8" t="str">
        <f>TEXT(Hospital_Emergency_Room_Data[[#This Row],[Patient Admission Date]],"dddd")</f>
        <v>Wednesday</v>
      </c>
      <c r="H1243" t="s">
        <v>41</v>
      </c>
      <c r="I1243">
        <v>8</v>
      </c>
      <c r="J1243" s="5" t="s">
        <v>9221</v>
      </c>
      <c r="K1243" t="s">
        <v>12</v>
      </c>
      <c r="L1243" t="s">
        <v>9281</v>
      </c>
      <c r="M1243" t="s">
        <v>9209</v>
      </c>
      <c r="O1243">
        <v>19</v>
      </c>
      <c r="P1243" t="s">
        <v>9226</v>
      </c>
      <c r="Q1243">
        <v>2</v>
      </c>
      <c r="R1243">
        <v>18</v>
      </c>
      <c r="S1243" t="s">
        <v>9256</v>
      </c>
      <c r="T1243" t="s">
        <v>9263</v>
      </c>
      <c r="U1243" t="s">
        <v>9282</v>
      </c>
      <c r="V1243" t="str" cm="1">
        <f t="array" ref="V1243">_xlfn.IFS(Hospital_Emergency_Room_Data[[#This Row],[Day]]&lt;=10,"Start(1-10)",Hospital_Emergency_Room_Data[[#This Row],[Day]]&lt;=20,"Middle(11-20)",Hospital_Emergency_Room_Data[[#This Row],[Day]]&gt;20,"End(21-30)")</f>
        <v>Start(1-10)</v>
      </c>
    </row>
    <row r="1244" spans="1:22">
      <c r="A1244">
        <v>873062405</v>
      </c>
      <c r="B1244" t="s">
        <v>1265</v>
      </c>
      <c r="C1244" s="1">
        <v>45559</v>
      </c>
      <c r="D1244" t="str">
        <f>TEXT(Hospital_Emergency_Room_Data[[#This Row],[Patient Admission Date]],"mmm")</f>
        <v>Sep</v>
      </c>
      <c r="E1244">
        <f>YEAR(Hospital_Emergency_Room_Data[[#This Row],[Patient Admission Date]])</f>
        <v>2024</v>
      </c>
      <c r="F1244" s="2">
        <v>0.19513888888888889</v>
      </c>
      <c r="G1244" s="8" t="str">
        <f>TEXT(Hospital_Emergency_Room_Data[[#This Row],[Patient Admission Date]],"dddd")</f>
        <v>Tuesday</v>
      </c>
      <c r="H1244" t="s">
        <v>41</v>
      </c>
      <c r="I1244">
        <v>56</v>
      </c>
      <c r="J1244" s="5" t="s">
        <v>9219</v>
      </c>
      <c r="K1244" t="s">
        <v>12</v>
      </c>
      <c r="L1244" t="s">
        <v>9281</v>
      </c>
      <c r="M1244" t="s">
        <v>9209</v>
      </c>
      <c r="O1244">
        <v>20</v>
      </c>
      <c r="P1244" t="s">
        <v>9226</v>
      </c>
      <c r="Q1244">
        <v>24</v>
      </c>
      <c r="R1244">
        <v>4</v>
      </c>
      <c r="S1244" t="s">
        <v>9258</v>
      </c>
      <c r="T1244" t="s">
        <v>9264</v>
      </c>
      <c r="U1244" t="s">
        <v>9282</v>
      </c>
      <c r="V1244" t="str" cm="1">
        <f t="array" ref="V1244">_xlfn.IFS(Hospital_Emergency_Room_Data[[#This Row],[Day]]&lt;=10,"Start(1-10)",Hospital_Emergency_Room_Data[[#This Row],[Day]]&lt;=20,"Middle(11-20)",Hospital_Emergency_Room_Data[[#This Row],[Day]]&gt;20,"End(21-30)")</f>
        <v>End(21-30)</v>
      </c>
    </row>
    <row r="1245" spans="1:22">
      <c r="A1245">
        <v>310101774</v>
      </c>
      <c r="B1245" t="s">
        <v>1266</v>
      </c>
      <c r="C1245" s="1">
        <v>45543</v>
      </c>
      <c r="D1245" t="str">
        <f>TEXT(Hospital_Emergency_Room_Data[[#This Row],[Patient Admission Date]],"mmm")</f>
        <v>Sep</v>
      </c>
      <c r="E1245">
        <f>YEAR(Hospital_Emergency_Room_Data[[#This Row],[Patient Admission Date]])</f>
        <v>2024</v>
      </c>
      <c r="F1245" s="2">
        <v>0.63402777777777775</v>
      </c>
      <c r="G1245" s="8" t="str">
        <f>TEXT(Hospital_Emergency_Room_Data[[#This Row],[Patient Admission Date]],"dddd")</f>
        <v>Sunday</v>
      </c>
      <c r="H1245" t="s">
        <v>41</v>
      </c>
      <c r="I1245">
        <v>39</v>
      </c>
      <c r="J1245" s="5" t="s">
        <v>9223</v>
      </c>
      <c r="K1245" t="s">
        <v>12</v>
      </c>
      <c r="L1245" t="s">
        <v>9281</v>
      </c>
      <c r="M1245" t="s">
        <v>9209</v>
      </c>
      <c r="O1245">
        <v>21</v>
      </c>
      <c r="P1245" t="s">
        <v>9226</v>
      </c>
      <c r="Q1245">
        <v>8</v>
      </c>
      <c r="R1245">
        <v>15</v>
      </c>
      <c r="S1245" t="s">
        <v>9257</v>
      </c>
      <c r="T1245" t="s">
        <v>9265</v>
      </c>
      <c r="U1245" t="s">
        <v>9282</v>
      </c>
      <c r="V1245" t="str" cm="1">
        <f t="array" ref="V1245">_xlfn.IFS(Hospital_Emergency_Room_Data[[#This Row],[Day]]&lt;=10,"Start(1-10)",Hospital_Emergency_Room_Data[[#This Row],[Day]]&lt;=20,"Middle(11-20)",Hospital_Emergency_Room_Data[[#This Row],[Day]]&gt;20,"End(21-30)")</f>
        <v>Start(1-10)</v>
      </c>
    </row>
    <row r="1246" spans="1:22">
      <c r="A1246">
        <v>641554227</v>
      </c>
      <c r="B1246" t="s">
        <v>1267</v>
      </c>
      <c r="C1246" s="1">
        <v>45099</v>
      </c>
      <c r="D1246" t="str">
        <f>TEXT(Hospital_Emergency_Room_Data[[#This Row],[Patient Admission Date]],"mmm")</f>
        <v>Jun</v>
      </c>
      <c r="E1246">
        <f>YEAR(Hospital_Emergency_Room_Data[[#This Row],[Patient Admission Date]])</f>
        <v>2023</v>
      </c>
      <c r="F1246" s="2">
        <v>0.84930555555555554</v>
      </c>
      <c r="G1246" s="8" t="str">
        <f>TEXT(Hospital_Emergency_Room_Data[[#This Row],[Patient Admission Date]],"dddd")</f>
        <v>Thursday</v>
      </c>
      <c r="H1246" t="s">
        <v>41</v>
      </c>
      <c r="I1246">
        <v>2</v>
      </c>
      <c r="J1246" s="5" t="s">
        <v>9218</v>
      </c>
      <c r="K1246" t="s">
        <v>12</v>
      </c>
      <c r="L1246" t="s">
        <v>9281</v>
      </c>
      <c r="M1246" t="s">
        <v>9209</v>
      </c>
      <c r="O1246">
        <v>27</v>
      </c>
      <c r="P1246" t="s">
        <v>9226</v>
      </c>
      <c r="Q1246">
        <v>22</v>
      </c>
      <c r="R1246">
        <v>20</v>
      </c>
      <c r="S1246" t="s">
        <v>9256</v>
      </c>
      <c r="T1246" t="s">
        <v>9264</v>
      </c>
      <c r="U1246" t="s">
        <v>9282</v>
      </c>
      <c r="V1246" t="str" cm="1">
        <f t="array" ref="V1246">_xlfn.IFS(Hospital_Emergency_Room_Data[[#This Row],[Day]]&lt;=10,"Start(1-10)",Hospital_Emergency_Room_Data[[#This Row],[Day]]&lt;=20,"Middle(11-20)",Hospital_Emergency_Room_Data[[#This Row],[Day]]&gt;20,"End(21-30)")</f>
        <v>End(21-30)</v>
      </c>
    </row>
    <row r="1247" spans="1:22">
      <c r="A1247">
        <v>638811348</v>
      </c>
      <c r="B1247" t="s">
        <v>1268</v>
      </c>
      <c r="C1247" s="1">
        <v>45299</v>
      </c>
      <c r="D1247" t="str">
        <f>TEXT(Hospital_Emergency_Room_Data[[#This Row],[Patient Admission Date]],"mmm")</f>
        <v>Jan</v>
      </c>
      <c r="E1247">
        <f>YEAR(Hospital_Emergency_Room_Data[[#This Row],[Patient Admission Date]])</f>
        <v>2024</v>
      </c>
      <c r="F1247" s="2">
        <v>0.23055555555555557</v>
      </c>
      <c r="G1247" s="8" t="str">
        <f>TEXT(Hospital_Emergency_Room_Data[[#This Row],[Patient Admission Date]],"dddd")</f>
        <v>Monday</v>
      </c>
      <c r="H1247" t="s">
        <v>41</v>
      </c>
      <c r="I1247">
        <v>58</v>
      </c>
      <c r="J1247" s="5" t="s">
        <v>9219</v>
      </c>
      <c r="K1247" t="s">
        <v>12</v>
      </c>
      <c r="L1247" t="s">
        <v>9281</v>
      </c>
      <c r="M1247" t="s">
        <v>9209</v>
      </c>
      <c r="O1247">
        <v>28</v>
      </c>
      <c r="P1247" t="s">
        <v>9226</v>
      </c>
      <c r="Q1247">
        <v>8</v>
      </c>
      <c r="R1247">
        <v>5</v>
      </c>
      <c r="S1247" t="s">
        <v>9258</v>
      </c>
      <c r="T1247" t="s">
        <v>9265</v>
      </c>
      <c r="U1247" t="s">
        <v>9282</v>
      </c>
      <c r="V1247" t="str" cm="1">
        <f t="array" ref="V1247">_xlfn.IFS(Hospital_Emergency_Room_Data[[#This Row],[Day]]&lt;=10,"Start(1-10)",Hospital_Emergency_Room_Data[[#This Row],[Day]]&lt;=20,"Middle(11-20)",Hospital_Emergency_Room_Data[[#This Row],[Day]]&gt;20,"End(21-30)")</f>
        <v>Start(1-10)</v>
      </c>
    </row>
    <row r="1248" spans="1:22">
      <c r="A1248">
        <v>124059790</v>
      </c>
      <c r="B1248" t="s">
        <v>1269</v>
      </c>
      <c r="C1248" s="1">
        <v>45279</v>
      </c>
      <c r="D1248" t="str">
        <f>TEXT(Hospital_Emergency_Room_Data[[#This Row],[Patient Admission Date]],"mmm")</f>
        <v>Dec</v>
      </c>
      <c r="E1248">
        <f>YEAR(Hospital_Emergency_Room_Data[[#This Row],[Patient Admission Date]])</f>
        <v>2023</v>
      </c>
      <c r="F1248" s="2">
        <v>0.98958333333333337</v>
      </c>
      <c r="G1248" s="8" t="str">
        <f>TEXT(Hospital_Emergency_Room_Data[[#This Row],[Patient Admission Date]],"dddd")</f>
        <v>Tuesday</v>
      </c>
      <c r="H1248" t="s">
        <v>41</v>
      </c>
      <c r="I1248">
        <v>56</v>
      </c>
      <c r="J1248" s="5" t="s">
        <v>9219</v>
      </c>
      <c r="K1248" t="s">
        <v>12</v>
      </c>
      <c r="L1248" t="s">
        <v>9281</v>
      </c>
      <c r="M1248" t="s">
        <v>9209</v>
      </c>
      <c r="O1248">
        <v>30</v>
      </c>
      <c r="P1248" t="s">
        <v>9225</v>
      </c>
      <c r="Q1248">
        <v>19</v>
      </c>
      <c r="R1248">
        <v>23</v>
      </c>
      <c r="S1248" t="s">
        <v>9256</v>
      </c>
      <c r="T1248" t="s">
        <v>9262</v>
      </c>
      <c r="U1248" t="s">
        <v>9282</v>
      </c>
      <c r="V1248" t="str" cm="1">
        <f t="array" ref="V1248">_xlfn.IFS(Hospital_Emergency_Room_Data[[#This Row],[Day]]&lt;=10,"Start(1-10)",Hospital_Emergency_Room_Data[[#This Row],[Day]]&lt;=20,"Middle(11-20)",Hospital_Emergency_Room_Data[[#This Row],[Day]]&gt;20,"End(21-30)")</f>
        <v>Middle(11-20)</v>
      </c>
    </row>
    <row r="1249" spans="1:22">
      <c r="A1249">
        <v>821011065</v>
      </c>
      <c r="B1249" t="s">
        <v>1270</v>
      </c>
      <c r="C1249" s="1">
        <v>45189</v>
      </c>
      <c r="D1249" t="str">
        <f>TEXT(Hospital_Emergency_Room_Data[[#This Row],[Patient Admission Date]],"mmm")</f>
        <v>Sep</v>
      </c>
      <c r="E1249">
        <f>YEAR(Hospital_Emergency_Room_Data[[#This Row],[Patient Admission Date]])</f>
        <v>2023</v>
      </c>
      <c r="F1249" s="2">
        <v>0.26319444444444445</v>
      </c>
      <c r="G1249" s="8" t="str">
        <f>TEXT(Hospital_Emergency_Room_Data[[#This Row],[Patient Admission Date]],"dddd")</f>
        <v>Wednesday</v>
      </c>
      <c r="H1249" t="s">
        <v>41</v>
      </c>
      <c r="I1249">
        <v>75</v>
      </c>
      <c r="J1249" s="5" t="s">
        <v>9222</v>
      </c>
      <c r="K1249" t="s">
        <v>12</v>
      </c>
      <c r="L1249" t="s">
        <v>9281</v>
      </c>
      <c r="M1249" t="s">
        <v>9209</v>
      </c>
      <c r="O1249">
        <v>56</v>
      </c>
      <c r="P1249" t="s">
        <v>9225</v>
      </c>
      <c r="Q1249">
        <v>20</v>
      </c>
      <c r="R1249">
        <v>6</v>
      </c>
      <c r="S1249" t="s">
        <v>9255</v>
      </c>
      <c r="T1249" t="s">
        <v>9262</v>
      </c>
      <c r="U1249" t="s">
        <v>9283</v>
      </c>
      <c r="V1249" t="str" cm="1">
        <f t="array" ref="V1249">_xlfn.IFS(Hospital_Emergency_Room_Data[[#This Row],[Day]]&lt;=10,"Start(1-10)",Hospital_Emergency_Room_Data[[#This Row],[Day]]&lt;=20,"Middle(11-20)",Hospital_Emergency_Room_Data[[#This Row],[Day]]&gt;20,"End(21-30)")</f>
        <v>Middle(11-20)</v>
      </c>
    </row>
    <row r="1250" spans="1:22">
      <c r="A1250">
        <v>357396143</v>
      </c>
      <c r="B1250" t="s">
        <v>1271</v>
      </c>
      <c r="C1250" s="1">
        <v>45045</v>
      </c>
      <c r="D1250" t="str">
        <f>TEXT(Hospital_Emergency_Room_Data[[#This Row],[Patient Admission Date]],"mmm")</f>
        <v>Apr</v>
      </c>
      <c r="E1250">
        <f>YEAR(Hospital_Emergency_Room_Data[[#This Row],[Patient Admission Date]])</f>
        <v>2023</v>
      </c>
      <c r="F1250" s="2">
        <v>0.10555555555555556</v>
      </c>
      <c r="G1250" s="8" t="str">
        <f>TEXT(Hospital_Emergency_Room_Data[[#This Row],[Patient Admission Date]],"dddd")</f>
        <v>Saturday</v>
      </c>
      <c r="H1250" t="s">
        <v>41</v>
      </c>
      <c r="I1250">
        <v>42</v>
      </c>
      <c r="J1250" s="5" t="s">
        <v>9223</v>
      </c>
      <c r="K1250" t="s">
        <v>12</v>
      </c>
      <c r="L1250" t="s">
        <v>9281</v>
      </c>
      <c r="M1250" t="s">
        <v>9209</v>
      </c>
      <c r="O1250">
        <v>59</v>
      </c>
      <c r="P1250" t="s">
        <v>9225</v>
      </c>
      <c r="Q1250">
        <v>29</v>
      </c>
      <c r="R1250">
        <v>2</v>
      </c>
      <c r="S1250" t="s">
        <v>9258</v>
      </c>
      <c r="T1250" t="s">
        <v>9264</v>
      </c>
      <c r="U1250" t="s">
        <v>9283</v>
      </c>
      <c r="V1250" t="str" cm="1">
        <f t="array" ref="V1250">_xlfn.IFS(Hospital_Emergency_Room_Data[[#This Row],[Day]]&lt;=10,"Start(1-10)",Hospital_Emergency_Room_Data[[#This Row],[Day]]&lt;=20,"Middle(11-20)",Hospital_Emergency_Room_Data[[#This Row],[Day]]&gt;20,"End(21-30)")</f>
        <v>End(21-30)</v>
      </c>
    </row>
    <row r="1251" spans="1:22">
      <c r="A1251">
        <v>848385877</v>
      </c>
      <c r="B1251" t="s">
        <v>1272</v>
      </c>
      <c r="C1251" s="1">
        <v>45527</v>
      </c>
      <c r="D1251" t="str">
        <f>TEXT(Hospital_Emergency_Room_Data[[#This Row],[Patient Admission Date]],"mmm")</f>
        <v>Aug</v>
      </c>
      <c r="E1251">
        <f>YEAR(Hospital_Emergency_Room_Data[[#This Row],[Patient Admission Date]])</f>
        <v>2024</v>
      </c>
      <c r="F1251" s="2">
        <v>0.28611111111111109</v>
      </c>
      <c r="G1251" s="8" t="str">
        <f>TEXT(Hospital_Emergency_Room_Data[[#This Row],[Patient Admission Date]],"dddd")</f>
        <v>Friday</v>
      </c>
      <c r="H1251" t="s">
        <v>41</v>
      </c>
      <c r="I1251">
        <v>7</v>
      </c>
      <c r="J1251" s="5" t="s">
        <v>9221</v>
      </c>
      <c r="K1251" t="s">
        <v>12</v>
      </c>
      <c r="L1251" t="s">
        <v>9281</v>
      </c>
      <c r="M1251" t="s">
        <v>9209</v>
      </c>
      <c r="O1251">
        <v>13</v>
      </c>
      <c r="P1251" t="s">
        <v>9226</v>
      </c>
      <c r="Q1251">
        <v>23</v>
      </c>
      <c r="R1251">
        <v>6</v>
      </c>
      <c r="S1251" t="s">
        <v>9255</v>
      </c>
      <c r="T1251" t="s">
        <v>9264</v>
      </c>
      <c r="U1251" t="s">
        <v>9282</v>
      </c>
      <c r="V1251" t="str" cm="1">
        <f t="array" ref="V1251">_xlfn.IFS(Hospital_Emergency_Room_Data[[#This Row],[Day]]&lt;=10,"Start(1-10)",Hospital_Emergency_Room_Data[[#This Row],[Day]]&lt;=20,"Middle(11-20)",Hospital_Emergency_Room_Data[[#This Row],[Day]]&gt;20,"End(21-30)")</f>
        <v>End(21-30)</v>
      </c>
    </row>
    <row r="1252" spans="1:22">
      <c r="A1252">
        <v>875862290</v>
      </c>
      <c r="B1252" t="s">
        <v>1273</v>
      </c>
      <c r="C1252" s="1">
        <v>45333</v>
      </c>
      <c r="D1252" t="str">
        <f>TEXT(Hospital_Emergency_Room_Data[[#This Row],[Patient Admission Date]],"mmm")</f>
        <v>Feb</v>
      </c>
      <c r="E1252">
        <f>YEAR(Hospital_Emergency_Room_Data[[#This Row],[Patient Admission Date]])</f>
        <v>2024</v>
      </c>
      <c r="F1252" s="2">
        <v>0.51458333333333328</v>
      </c>
      <c r="G1252" s="8" t="str">
        <f>TEXT(Hospital_Emergency_Room_Data[[#This Row],[Patient Admission Date]],"dddd")</f>
        <v>Sunday</v>
      </c>
      <c r="H1252" t="s">
        <v>41</v>
      </c>
      <c r="I1252">
        <v>30</v>
      </c>
      <c r="J1252" s="5" t="s">
        <v>9223</v>
      </c>
      <c r="K1252" t="s">
        <v>12</v>
      </c>
      <c r="L1252" t="s">
        <v>9281</v>
      </c>
      <c r="M1252" t="s">
        <v>9209</v>
      </c>
      <c r="O1252">
        <v>19</v>
      </c>
      <c r="P1252" t="s">
        <v>9226</v>
      </c>
      <c r="Q1252">
        <v>11</v>
      </c>
      <c r="R1252">
        <v>12</v>
      </c>
      <c r="S1252" t="s">
        <v>9257</v>
      </c>
      <c r="T1252" t="s">
        <v>9265</v>
      </c>
      <c r="U1252" t="s">
        <v>9282</v>
      </c>
      <c r="V1252" t="str" cm="1">
        <f t="array" ref="V1252">_xlfn.IFS(Hospital_Emergency_Room_Data[[#This Row],[Day]]&lt;=10,"Start(1-10)",Hospital_Emergency_Room_Data[[#This Row],[Day]]&lt;=20,"Middle(11-20)",Hospital_Emergency_Room_Data[[#This Row],[Day]]&gt;20,"End(21-30)")</f>
        <v>Middle(11-20)</v>
      </c>
    </row>
    <row r="1253" spans="1:22">
      <c r="A1253">
        <v>667033602</v>
      </c>
      <c r="B1253" t="s">
        <v>1274</v>
      </c>
      <c r="C1253" s="1">
        <v>45042</v>
      </c>
      <c r="D1253" t="str">
        <f>TEXT(Hospital_Emergency_Room_Data[[#This Row],[Patient Admission Date]],"mmm")</f>
        <v>Apr</v>
      </c>
      <c r="E1253">
        <f>YEAR(Hospital_Emergency_Room_Data[[#This Row],[Patient Admission Date]])</f>
        <v>2023</v>
      </c>
      <c r="F1253" s="2">
        <v>0.87777777777777777</v>
      </c>
      <c r="G1253" s="8" t="str">
        <f>TEXT(Hospital_Emergency_Room_Data[[#This Row],[Patient Admission Date]],"dddd")</f>
        <v>Wednesday</v>
      </c>
      <c r="H1253" t="s">
        <v>41</v>
      </c>
      <c r="I1253">
        <v>73</v>
      </c>
      <c r="J1253" s="5" t="s">
        <v>9222</v>
      </c>
      <c r="K1253" t="s">
        <v>12</v>
      </c>
      <c r="L1253" t="s">
        <v>9281</v>
      </c>
      <c r="M1253" t="s">
        <v>9209</v>
      </c>
      <c r="O1253">
        <v>32</v>
      </c>
      <c r="P1253" t="s">
        <v>9225</v>
      </c>
      <c r="Q1253">
        <v>26</v>
      </c>
      <c r="R1253">
        <v>21</v>
      </c>
      <c r="S1253" t="s">
        <v>9256</v>
      </c>
      <c r="T1253" t="s">
        <v>9264</v>
      </c>
      <c r="U1253" t="s">
        <v>9300</v>
      </c>
      <c r="V1253" t="str" cm="1">
        <f t="array" ref="V1253">_xlfn.IFS(Hospital_Emergency_Room_Data[[#This Row],[Day]]&lt;=10,"Start(1-10)",Hospital_Emergency_Room_Data[[#This Row],[Day]]&lt;=20,"Middle(11-20)",Hospital_Emergency_Room_Data[[#This Row],[Day]]&gt;20,"End(21-30)")</f>
        <v>End(21-30)</v>
      </c>
    </row>
    <row r="1254" spans="1:22">
      <c r="A1254">
        <v>844116053</v>
      </c>
      <c r="B1254" t="s">
        <v>1275</v>
      </c>
      <c r="C1254" s="1">
        <v>45186</v>
      </c>
      <c r="D1254" t="str">
        <f>TEXT(Hospital_Emergency_Room_Data[[#This Row],[Patient Admission Date]],"mmm")</f>
        <v>Sep</v>
      </c>
      <c r="E1254">
        <f>YEAR(Hospital_Emergency_Room_Data[[#This Row],[Patient Admission Date]])</f>
        <v>2023</v>
      </c>
      <c r="F1254" s="2">
        <v>0.90972222222222221</v>
      </c>
      <c r="G1254" s="8" t="str">
        <f>TEXT(Hospital_Emergency_Room_Data[[#This Row],[Patient Admission Date]],"dddd")</f>
        <v>Sunday</v>
      </c>
      <c r="H1254" t="s">
        <v>41</v>
      </c>
      <c r="I1254">
        <v>47</v>
      </c>
      <c r="J1254" s="5" t="s">
        <v>9219</v>
      </c>
      <c r="K1254" t="s">
        <v>12</v>
      </c>
      <c r="L1254" t="s">
        <v>9281</v>
      </c>
      <c r="M1254" t="s">
        <v>9209</v>
      </c>
      <c r="O1254">
        <v>19</v>
      </c>
      <c r="P1254" t="s">
        <v>9226</v>
      </c>
      <c r="Q1254">
        <v>17</v>
      </c>
      <c r="R1254">
        <v>21</v>
      </c>
      <c r="S1254" t="s">
        <v>9256</v>
      </c>
      <c r="T1254" t="s">
        <v>9262</v>
      </c>
      <c r="U1254" t="s">
        <v>9282</v>
      </c>
      <c r="V1254" t="str" cm="1">
        <f t="array" ref="V1254">_xlfn.IFS(Hospital_Emergency_Room_Data[[#This Row],[Day]]&lt;=10,"Start(1-10)",Hospital_Emergency_Room_Data[[#This Row],[Day]]&lt;=20,"Middle(11-20)",Hospital_Emergency_Room_Data[[#This Row],[Day]]&gt;20,"End(21-30)")</f>
        <v>Middle(11-20)</v>
      </c>
    </row>
    <row r="1255" spans="1:22">
      <c r="A1255">
        <v>250232067</v>
      </c>
      <c r="B1255" t="s">
        <v>1276</v>
      </c>
      <c r="C1255" s="1">
        <v>45407</v>
      </c>
      <c r="D1255" t="str">
        <f>TEXT(Hospital_Emergency_Room_Data[[#This Row],[Patient Admission Date]],"mmm")</f>
        <v>Apr</v>
      </c>
      <c r="E1255">
        <f>YEAR(Hospital_Emergency_Room_Data[[#This Row],[Patient Admission Date]])</f>
        <v>2024</v>
      </c>
      <c r="F1255" s="2">
        <v>0.64513888888888893</v>
      </c>
      <c r="G1255" s="8" t="str">
        <f>TEXT(Hospital_Emergency_Room_Data[[#This Row],[Patient Admission Date]],"dddd")</f>
        <v>Thursday</v>
      </c>
      <c r="H1255" t="s">
        <v>41</v>
      </c>
      <c r="I1255">
        <v>36</v>
      </c>
      <c r="J1255" s="5" t="s">
        <v>9223</v>
      </c>
      <c r="K1255" t="s">
        <v>12</v>
      </c>
      <c r="L1255" t="s">
        <v>9281</v>
      </c>
      <c r="M1255" t="s">
        <v>9209</v>
      </c>
      <c r="O1255">
        <v>24</v>
      </c>
      <c r="P1255" t="s">
        <v>9226</v>
      </c>
      <c r="Q1255">
        <v>25</v>
      </c>
      <c r="R1255">
        <v>15</v>
      </c>
      <c r="S1255" t="s">
        <v>9257</v>
      </c>
      <c r="T1255" t="s">
        <v>9264</v>
      </c>
      <c r="U1255" t="s">
        <v>9282</v>
      </c>
      <c r="V1255" t="str" cm="1">
        <f t="array" ref="V1255">_xlfn.IFS(Hospital_Emergency_Room_Data[[#This Row],[Day]]&lt;=10,"Start(1-10)",Hospital_Emergency_Room_Data[[#This Row],[Day]]&lt;=20,"Middle(11-20)",Hospital_Emergency_Room_Data[[#This Row],[Day]]&gt;20,"End(21-30)")</f>
        <v>End(21-30)</v>
      </c>
    </row>
    <row r="1256" spans="1:22">
      <c r="A1256">
        <v>345227048</v>
      </c>
      <c r="B1256" t="s">
        <v>1277</v>
      </c>
      <c r="C1256" s="1">
        <v>45165</v>
      </c>
      <c r="D1256" t="str">
        <f>TEXT(Hospital_Emergency_Room_Data[[#This Row],[Patient Admission Date]],"mmm")</f>
        <v>Aug</v>
      </c>
      <c r="E1256">
        <f>YEAR(Hospital_Emergency_Room_Data[[#This Row],[Patient Admission Date]])</f>
        <v>2023</v>
      </c>
      <c r="F1256" s="2">
        <v>3.6805555555555557E-2</v>
      </c>
      <c r="G1256" s="8" t="str">
        <f>TEXT(Hospital_Emergency_Room_Data[[#This Row],[Patient Admission Date]],"dddd")</f>
        <v>Sunday</v>
      </c>
      <c r="H1256" t="s">
        <v>41</v>
      </c>
      <c r="I1256">
        <v>61</v>
      </c>
      <c r="J1256" s="5" t="s">
        <v>9217</v>
      </c>
      <c r="K1256" t="s">
        <v>12</v>
      </c>
      <c r="L1256" t="s">
        <v>9281</v>
      </c>
      <c r="M1256" t="s">
        <v>9209</v>
      </c>
      <c r="O1256">
        <v>42</v>
      </c>
      <c r="P1256" t="s">
        <v>9225</v>
      </c>
      <c r="Q1256">
        <v>27</v>
      </c>
      <c r="R1256">
        <v>0</v>
      </c>
      <c r="S1256" t="s">
        <v>9258</v>
      </c>
      <c r="T1256" t="s">
        <v>9264</v>
      </c>
      <c r="U1256" t="s">
        <v>9300</v>
      </c>
      <c r="V1256" t="str" cm="1">
        <f t="array" ref="V1256">_xlfn.IFS(Hospital_Emergency_Room_Data[[#This Row],[Day]]&lt;=10,"Start(1-10)",Hospital_Emergency_Room_Data[[#This Row],[Day]]&lt;=20,"Middle(11-20)",Hospital_Emergency_Room_Data[[#This Row],[Day]]&gt;20,"End(21-30)")</f>
        <v>End(21-30)</v>
      </c>
    </row>
    <row r="1257" spans="1:22">
      <c r="A1257">
        <v>311707578</v>
      </c>
      <c r="B1257" t="s">
        <v>1278</v>
      </c>
      <c r="C1257" s="1">
        <v>45052</v>
      </c>
      <c r="D1257" t="str">
        <f>TEXT(Hospital_Emergency_Room_Data[[#This Row],[Patient Admission Date]],"mmm")</f>
        <v>May</v>
      </c>
      <c r="E1257">
        <f>YEAR(Hospital_Emergency_Room_Data[[#This Row],[Patient Admission Date]])</f>
        <v>2023</v>
      </c>
      <c r="F1257" s="2">
        <v>0.84583333333333333</v>
      </c>
      <c r="G1257" s="8" t="str">
        <f>TEXT(Hospital_Emergency_Room_Data[[#This Row],[Patient Admission Date]],"dddd")</f>
        <v>Saturday</v>
      </c>
      <c r="H1257" t="s">
        <v>41</v>
      </c>
      <c r="I1257">
        <v>36</v>
      </c>
      <c r="J1257" s="5" t="s">
        <v>9223</v>
      </c>
      <c r="K1257" t="s">
        <v>12</v>
      </c>
      <c r="L1257" t="s">
        <v>9281</v>
      </c>
      <c r="M1257" t="s">
        <v>9209</v>
      </c>
      <c r="O1257">
        <v>49</v>
      </c>
      <c r="P1257" t="s">
        <v>9225</v>
      </c>
      <c r="Q1257">
        <v>6</v>
      </c>
      <c r="R1257">
        <v>20</v>
      </c>
      <c r="S1257" t="s">
        <v>9256</v>
      </c>
      <c r="T1257" t="s">
        <v>9263</v>
      </c>
      <c r="U1257" t="s">
        <v>9283</v>
      </c>
      <c r="V1257" t="str" cm="1">
        <f t="array" ref="V1257">_xlfn.IFS(Hospital_Emergency_Room_Data[[#This Row],[Day]]&lt;=10,"Start(1-10)",Hospital_Emergency_Room_Data[[#This Row],[Day]]&lt;=20,"Middle(11-20)",Hospital_Emergency_Room_Data[[#This Row],[Day]]&gt;20,"End(21-30)")</f>
        <v>Start(1-10)</v>
      </c>
    </row>
    <row r="1258" spans="1:22">
      <c r="A1258">
        <v>167507288</v>
      </c>
      <c r="B1258" t="s">
        <v>1279</v>
      </c>
      <c r="C1258" s="1">
        <v>45319</v>
      </c>
      <c r="D1258" t="str">
        <f>TEXT(Hospital_Emergency_Room_Data[[#This Row],[Patient Admission Date]],"mmm")</f>
        <v>Jan</v>
      </c>
      <c r="E1258">
        <f>YEAR(Hospital_Emergency_Room_Data[[#This Row],[Patient Admission Date]])</f>
        <v>2024</v>
      </c>
      <c r="F1258" s="2">
        <v>0.80972222222222223</v>
      </c>
      <c r="G1258" s="8" t="str">
        <f>TEXT(Hospital_Emergency_Room_Data[[#This Row],[Patient Admission Date]],"dddd")</f>
        <v>Sunday</v>
      </c>
      <c r="H1258" t="s">
        <v>41</v>
      </c>
      <c r="I1258">
        <v>6</v>
      </c>
      <c r="J1258" s="5" t="s">
        <v>9221</v>
      </c>
      <c r="K1258" t="s">
        <v>12</v>
      </c>
      <c r="L1258" t="s">
        <v>9281</v>
      </c>
      <c r="M1258" t="s">
        <v>9209</v>
      </c>
      <c r="O1258">
        <v>50</v>
      </c>
      <c r="P1258" t="s">
        <v>9225</v>
      </c>
      <c r="Q1258">
        <v>28</v>
      </c>
      <c r="R1258">
        <v>19</v>
      </c>
      <c r="S1258" t="s">
        <v>9256</v>
      </c>
      <c r="T1258" t="s">
        <v>9264</v>
      </c>
      <c r="U1258" t="s">
        <v>9283</v>
      </c>
      <c r="V1258" t="str" cm="1">
        <f t="array" ref="V1258">_xlfn.IFS(Hospital_Emergency_Room_Data[[#This Row],[Day]]&lt;=10,"Start(1-10)",Hospital_Emergency_Room_Data[[#This Row],[Day]]&lt;=20,"Middle(11-20)",Hospital_Emergency_Room_Data[[#This Row],[Day]]&gt;20,"End(21-30)")</f>
        <v>End(21-30)</v>
      </c>
    </row>
    <row r="1259" spans="1:22">
      <c r="A1259">
        <v>869195286</v>
      </c>
      <c r="B1259" t="s">
        <v>1280</v>
      </c>
      <c r="C1259" s="1">
        <v>45246</v>
      </c>
      <c r="D1259" t="str">
        <f>TEXT(Hospital_Emergency_Room_Data[[#This Row],[Patient Admission Date]],"mmm")</f>
        <v>Nov</v>
      </c>
      <c r="E1259">
        <f>YEAR(Hospital_Emergency_Room_Data[[#This Row],[Patient Admission Date]])</f>
        <v>2023</v>
      </c>
      <c r="F1259" s="2">
        <v>0.74722222222222223</v>
      </c>
      <c r="G1259" s="8" t="str">
        <f>TEXT(Hospital_Emergency_Room_Data[[#This Row],[Patient Admission Date]],"dddd")</f>
        <v>Thursday</v>
      </c>
      <c r="H1259" t="s">
        <v>41</v>
      </c>
      <c r="I1259">
        <v>4</v>
      </c>
      <c r="J1259" s="5" t="s">
        <v>9218</v>
      </c>
      <c r="K1259" t="s">
        <v>12</v>
      </c>
      <c r="L1259" t="s">
        <v>9281</v>
      </c>
      <c r="M1259" t="s">
        <v>9209</v>
      </c>
      <c r="O1259">
        <v>59</v>
      </c>
      <c r="P1259" t="s">
        <v>9225</v>
      </c>
      <c r="Q1259">
        <v>16</v>
      </c>
      <c r="R1259">
        <v>17</v>
      </c>
      <c r="S1259" t="s">
        <v>9257</v>
      </c>
      <c r="T1259" t="s">
        <v>9262</v>
      </c>
      <c r="U1259" t="s">
        <v>9283</v>
      </c>
      <c r="V1259" t="str" cm="1">
        <f t="array" ref="V1259">_xlfn.IFS(Hospital_Emergency_Room_Data[[#This Row],[Day]]&lt;=10,"Start(1-10)",Hospital_Emergency_Room_Data[[#This Row],[Day]]&lt;=20,"Middle(11-20)",Hospital_Emergency_Room_Data[[#This Row],[Day]]&gt;20,"End(21-30)")</f>
        <v>Middle(11-20)</v>
      </c>
    </row>
    <row r="1260" spans="1:22">
      <c r="A1260">
        <v>527817213</v>
      </c>
      <c r="B1260" t="s">
        <v>1281</v>
      </c>
      <c r="C1260" s="1">
        <v>45190</v>
      </c>
      <c r="D1260" t="str">
        <f>TEXT(Hospital_Emergency_Room_Data[[#This Row],[Patient Admission Date]],"mmm")</f>
        <v>Sep</v>
      </c>
      <c r="E1260">
        <f>YEAR(Hospital_Emergency_Room_Data[[#This Row],[Patient Admission Date]])</f>
        <v>2023</v>
      </c>
      <c r="F1260" s="2">
        <v>0.90694444444444444</v>
      </c>
      <c r="G1260" s="8" t="str">
        <f>TEXT(Hospital_Emergency_Room_Data[[#This Row],[Patient Admission Date]],"dddd")</f>
        <v>Thursday</v>
      </c>
      <c r="H1260" t="s">
        <v>41</v>
      </c>
      <c r="I1260">
        <v>22</v>
      </c>
      <c r="J1260" s="5" t="s">
        <v>9220</v>
      </c>
      <c r="K1260" t="s">
        <v>12</v>
      </c>
      <c r="L1260" t="s">
        <v>9281</v>
      </c>
      <c r="M1260" t="s">
        <v>9209</v>
      </c>
      <c r="O1260">
        <v>60</v>
      </c>
      <c r="P1260" t="s">
        <v>9225</v>
      </c>
      <c r="Q1260">
        <v>21</v>
      </c>
      <c r="R1260">
        <v>21</v>
      </c>
      <c r="S1260" t="s">
        <v>9256</v>
      </c>
      <c r="T1260" t="s">
        <v>9262</v>
      </c>
      <c r="U1260" t="s">
        <v>9283</v>
      </c>
      <c r="V1260" t="str" cm="1">
        <f t="array" ref="V1260">_xlfn.IFS(Hospital_Emergency_Room_Data[[#This Row],[Day]]&lt;=10,"Start(1-10)",Hospital_Emergency_Room_Data[[#This Row],[Day]]&lt;=20,"Middle(11-20)",Hospital_Emergency_Room_Data[[#This Row],[Day]]&gt;20,"End(21-30)")</f>
        <v>End(21-30)</v>
      </c>
    </row>
    <row r="1261" spans="1:22">
      <c r="A1261">
        <v>509229173</v>
      </c>
      <c r="B1261" t="s">
        <v>1282</v>
      </c>
      <c r="C1261" s="1">
        <v>45081</v>
      </c>
      <c r="D1261" t="str">
        <f>TEXT(Hospital_Emergency_Room_Data[[#This Row],[Patient Admission Date]],"mmm")</f>
        <v>Jun</v>
      </c>
      <c r="E1261">
        <f>YEAR(Hospital_Emergency_Room_Data[[#This Row],[Patient Admission Date]])</f>
        <v>2023</v>
      </c>
      <c r="F1261" s="2">
        <v>0.31944444444444442</v>
      </c>
      <c r="G1261" s="8" t="str">
        <f>TEXT(Hospital_Emergency_Room_Data[[#This Row],[Patient Admission Date]],"dddd")</f>
        <v>Sunday</v>
      </c>
      <c r="H1261" t="s">
        <v>41</v>
      </c>
      <c r="I1261">
        <v>78</v>
      </c>
      <c r="J1261" s="5" t="s">
        <v>9222</v>
      </c>
      <c r="K1261" t="s">
        <v>12</v>
      </c>
      <c r="L1261" t="s">
        <v>9281</v>
      </c>
      <c r="M1261" t="s">
        <v>9209</v>
      </c>
      <c r="O1261">
        <v>60</v>
      </c>
      <c r="P1261" t="s">
        <v>9225</v>
      </c>
      <c r="Q1261">
        <v>4</v>
      </c>
      <c r="R1261">
        <v>7</v>
      </c>
      <c r="S1261" t="s">
        <v>9255</v>
      </c>
      <c r="T1261" t="s">
        <v>9263</v>
      </c>
      <c r="U1261" t="s">
        <v>9283</v>
      </c>
      <c r="V1261" t="str" cm="1">
        <f t="array" ref="V1261">_xlfn.IFS(Hospital_Emergency_Room_Data[[#This Row],[Day]]&lt;=10,"Start(1-10)",Hospital_Emergency_Room_Data[[#This Row],[Day]]&lt;=20,"Middle(11-20)",Hospital_Emergency_Room_Data[[#This Row],[Day]]&gt;20,"End(21-30)")</f>
        <v>Start(1-10)</v>
      </c>
    </row>
    <row r="1262" spans="1:22">
      <c r="A1262">
        <v>769168734</v>
      </c>
      <c r="B1262" t="s">
        <v>1283</v>
      </c>
      <c r="C1262" s="1">
        <v>45111</v>
      </c>
      <c r="D1262" t="str">
        <f>TEXT(Hospital_Emergency_Room_Data[[#This Row],[Patient Admission Date]],"mmm")</f>
        <v>Jul</v>
      </c>
      <c r="E1262">
        <f>YEAR(Hospital_Emergency_Room_Data[[#This Row],[Patient Admission Date]])</f>
        <v>2023</v>
      </c>
      <c r="F1262" s="2">
        <v>0.21666666666666667</v>
      </c>
      <c r="G1262" s="8" t="str">
        <f>TEXT(Hospital_Emergency_Room_Data[[#This Row],[Patient Admission Date]],"dddd")</f>
        <v>Tuesday</v>
      </c>
      <c r="H1262" t="s">
        <v>41</v>
      </c>
      <c r="I1262">
        <v>53</v>
      </c>
      <c r="J1262" s="5" t="s">
        <v>9219</v>
      </c>
      <c r="K1262" t="s">
        <v>12</v>
      </c>
      <c r="L1262" t="s">
        <v>9281</v>
      </c>
      <c r="M1262" t="s">
        <v>9209</v>
      </c>
      <c r="N1262">
        <v>0</v>
      </c>
      <c r="O1262">
        <v>10</v>
      </c>
      <c r="P1262" t="s">
        <v>9226</v>
      </c>
      <c r="Q1262">
        <v>4</v>
      </c>
      <c r="R1262">
        <v>5</v>
      </c>
      <c r="S1262" t="s">
        <v>9258</v>
      </c>
      <c r="T1262" t="s">
        <v>9263</v>
      </c>
      <c r="U1262" t="s">
        <v>9282</v>
      </c>
      <c r="V1262" t="str" cm="1">
        <f t="array" ref="V1262">_xlfn.IFS(Hospital_Emergency_Room_Data[[#This Row],[Day]]&lt;=10,"Start(1-10)",Hospital_Emergency_Room_Data[[#This Row],[Day]]&lt;=20,"Middle(11-20)",Hospital_Emergency_Room_Data[[#This Row],[Day]]&gt;20,"End(21-30)")</f>
        <v>Start(1-10)</v>
      </c>
    </row>
    <row r="1263" spans="1:22">
      <c r="A1263">
        <v>141744458</v>
      </c>
      <c r="B1263" t="s">
        <v>1284</v>
      </c>
      <c r="C1263" s="1">
        <v>45286</v>
      </c>
      <c r="D1263" t="str">
        <f>TEXT(Hospital_Emergency_Room_Data[[#This Row],[Patient Admission Date]],"mmm")</f>
        <v>Dec</v>
      </c>
      <c r="E1263">
        <f>YEAR(Hospital_Emergency_Room_Data[[#This Row],[Patient Admission Date]])</f>
        <v>2023</v>
      </c>
      <c r="F1263" s="2">
        <v>0.43333333333333335</v>
      </c>
      <c r="G1263" s="8" t="str">
        <f>TEXT(Hospital_Emergency_Room_Data[[#This Row],[Patient Admission Date]],"dddd")</f>
        <v>Tuesday</v>
      </c>
      <c r="H1263" t="s">
        <v>41</v>
      </c>
      <c r="I1263">
        <v>54</v>
      </c>
      <c r="J1263" s="5" t="s">
        <v>9219</v>
      </c>
      <c r="K1263" t="s">
        <v>12</v>
      </c>
      <c r="L1263" t="s">
        <v>9281</v>
      </c>
      <c r="M1263" t="s">
        <v>9209</v>
      </c>
      <c r="N1263">
        <v>0</v>
      </c>
      <c r="O1263">
        <v>21</v>
      </c>
      <c r="P1263" t="s">
        <v>9226</v>
      </c>
      <c r="Q1263">
        <v>26</v>
      </c>
      <c r="R1263">
        <v>10</v>
      </c>
      <c r="S1263" t="s">
        <v>9255</v>
      </c>
      <c r="T1263" t="s">
        <v>9264</v>
      </c>
      <c r="U1263" t="s">
        <v>9282</v>
      </c>
      <c r="V1263" t="str" cm="1">
        <f t="array" ref="V1263">_xlfn.IFS(Hospital_Emergency_Room_Data[[#This Row],[Day]]&lt;=10,"Start(1-10)",Hospital_Emergency_Room_Data[[#This Row],[Day]]&lt;=20,"Middle(11-20)",Hospital_Emergency_Room_Data[[#This Row],[Day]]&gt;20,"End(21-30)")</f>
        <v>End(21-30)</v>
      </c>
    </row>
    <row r="1264" spans="1:22">
      <c r="A1264">
        <v>679383458</v>
      </c>
      <c r="B1264" t="s">
        <v>1285</v>
      </c>
      <c r="C1264" s="1">
        <v>45099</v>
      </c>
      <c r="D1264" t="str">
        <f>TEXT(Hospital_Emergency_Room_Data[[#This Row],[Patient Admission Date]],"mmm")</f>
        <v>Jun</v>
      </c>
      <c r="E1264">
        <f>YEAR(Hospital_Emergency_Room_Data[[#This Row],[Patient Admission Date]])</f>
        <v>2023</v>
      </c>
      <c r="F1264" s="2">
        <v>0.94374999999999998</v>
      </c>
      <c r="G1264" s="8" t="str">
        <f>TEXT(Hospital_Emergency_Room_Data[[#This Row],[Patient Admission Date]],"dddd")</f>
        <v>Thursday</v>
      </c>
      <c r="H1264" t="s">
        <v>41</v>
      </c>
      <c r="I1264">
        <v>24</v>
      </c>
      <c r="J1264" s="5" t="s">
        <v>9220</v>
      </c>
      <c r="K1264" t="s">
        <v>12</v>
      </c>
      <c r="L1264" t="s">
        <v>9281</v>
      </c>
      <c r="M1264" t="s">
        <v>9209</v>
      </c>
      <c r="N1264">
        <v>0</v>
      </c>
      <c r="O1264">
        <v>29</v>
      </c>
      <c r="P1264" t="s">
        <v>9226</v>
      </c>
      <c r="Q1264">
        <v>22</v>
      </c>
      <c r="R1264">
        <v>22</v>
      </c>
      <c r="S1264" t="s">
        <v>9256</v>
      </c>
      <c r="T1264" t="s">
        <v>9264</v>
      </c>
      <c r="U1264" t="s">
        <v>9282</v>
      </c>
      <c r="V1264" t="str" cm="1">
        <f t="array" ref="V1264">_xlfn.IFS(Hospital_Emergency_Room_Data[[#This Row],[Day]]&lt;=10,"Start(1-10)",Hospital_Emergency_Room_Data[[#This Row],[Day]]&lt;=20,"Middle(11-20)",Hospital_Emergency_Room_Data[[#This Row],[Day]]&gt;20,"End(21-30)")</f>
        <v>End(21-30)</v>
      </c>
    </row>
    <row r="1265" spans="1:22">
      <c r="A1265">
        <v>743508009</v>
      </c>
      <c r="B1265" t="s">
        <v>1286</v>
      </c>
      <c r="C1265" s="1">
        <v>45265</v>
      </c>
      <c r="D1265" t="str">
        <f>TEXT(Hospital_Emergency_Room_Data[[#This Row],[Patient Admission Date]],"mmm")</f>
        <v>Dec</v>
      </c>
      <c r="E1265">
        <f>YEAR(Hospital_Emergency_Room_Data[[#This Row],[Patient Admission Date]])</f>
        <v>2023</v>
      </c>
      <c r="F1265" s="2">
        <v>0.56111111111111112</v>
      </c>
      <c r="G1265" s="8" t="str">
        <f>TEXT(Hospital_Emergency_Room_Data[[#This Row],[Patient Admission Date]],"dddd")</f>
        <v>Tuesday</v>
      </c>
      <c r="H1265" t="s">
        <v>41</v>
      </c>
      <c r="I1265">
        <v>9</v>
      </c>
      <c r="J1265" s="5" t="s">
        <v>9221</v>
      </c>
      <c r="K1265" t="s">
        <v>12</v>
      </c>
      <c r="L1265" t="s">
        <v>9281</v>
      </c>
      <c r="M1265" t="s">
        <v>9209</v>
      </c>
      <c r="N1265">
        <v>1</v>
      </c>
      <c r="O1265">
        <v>29</v>
      </c>
      <c r="P1265" t="s">
        <v>9226</v>
      </c>
      <c r="Q1265">
        <v>5</v>
      </c>
      <c r="R1265">
        <v>13</v>
      </c>
      <c r="S1265" t="s">
        <v>9257</v>
      </c>
      <c r="T1265" t="s">
        <v>9263</v>
      </c>
      <c r="U1265" t="s">
        <v>9282</v>
      </c>
      <c r="V1265" t="str" cm="1">
        <f t="array" ref="V1265">_xlfn.IFS(Hospital_Emergency_Room_Data[[#This Row],[Day]]&lt;=10,"Start(1-10)",Hospital_Emergency_Room_Data[[#This Row],[Day]]&lt;=20,"Middle(11-20)",Hospital_Emergency_Room_Data[[#This Row],[Day]]&gt;20,"End(21-30)")</f>
        <v>Start(1-10)</v>
      </c>
    </row>
    <row r="1266" spans="1:22">
      <c r="A1266">
        <v>848136227</v>
      </c>
      <c r="B1266" t="s">
        <v>1287</v>
      </c>
      <c r="C1266" s="1">
        <v>45325</v>
      </c>
      <c r="D1266" t="str">
        <f>TEXT(Hospital_Emergency_Room_Data[[#This Row],[Patient Admission Date]],"mmm")</f>
        <v>Feb</v>
      </c>
      <c r="E1266">
        <f>YEAR(Hospital_Emergency_Room_Data[[#This Row],[Patient Admission Date]])</f>
        <v>2024</v>
      </c>
      <c r="F1266" s="2">
        <v>0.34375</v>
      </c>
      <c r="G1266" s="8" t="str">
        <f>TEXT(Hospital_Emergency_Room_Data[[#This Row],[Patient Admission Date]],"dddd")</f>
        <v>Saturday</v>
      </c>
      <c r="H1266" t="s">
        <v>41</v>
      </c>
      <c r="I1266">
        <v>77</v>
      </c>
      <c r="J1266" s="5" t="s">
        <v>9222</v>
      </c>
      <c r="K1266" t="s">
        <v>12</v>
      </c>
      <c r="L1266" t="s">
        <v>9281</v>
      </c>
      <c r="M1266" t="s">
        <v>9209</v>
      </c>
      <c r="N1266">
        <v>1</v>
      </c>
      <c r="O1266">
        <v>25</v>
      </c>
      <c r="P1266" t="s">
        <v>9226</v>
      </c>
      <c r="Q1266">
        <v>3</v>
      </c>
      <c r="R1266">
        <v>8</v>
      </c>
      <c r="S1266" t="s">
        <v>9255</v>
      </c>
      <c r="T1266" t="s">
        <v>9263</v>
      </c>
      <c r="U1266" t="s">
        <v>9282</v>
      </c>
      <c r="V1266" t="str" cm="1">
        <f t="array" ref="V1266">_xlfn.IFS(Hospital_Emergency_Room_Data[[#This Row],[Day]]&lt;=10,"Start(1-10)",Hospital_Emergency_Room_Data[[#This Row],[Day]]&lt;=20,"Middle(11-20)",Hospital_Emergency_Room_Data[[#This Row],[Day]]&gt;20,"End(21-30)")</f>
        <v>Start(1-10)</v>
      </c>
    </row>
    <row r="1267" spans="1:22">
      <c r="A1267">
        <v>850194604</v>
      </c>
      <c r="B1267" t="s">
        <v>1288</v>
      </c>
      <c r="C1267" s="1">
        <v>45446</v>
      </c>
      <c r="D1267" t="str">
        <f>TEXT(Hospital_Emergency_Room_Data[[#This Row],[Patient Admission Date]],"mmm")</f>
        <v>Jun</v>
      </c>
      <c r="E1267">
        <f>YEAR(Hospital_Emergency_Room_Data[[#This Row],[Patient Admission Date]])</f>
        <v>2024</v>
      </c>
      <c r="F1267" s="2">
        <v>0.81736111111111109</v>
      </c>
      <c r="G1267" s="8" t="str">
        <f>TEXT(Hospital_Emergency_Room_Data[[#This Row],[Patient Admission Date]],"dddd")</f>
        <v>Monday</v>
      </c>
      <c r="H1267" t="s">
        <v>41</v>
      </c>
      <c r="I1267">
        <v>67</v>
      </c>
      <c r="J1267" s="5" t="s">
        <v>9217</v>
      </c>
      <c r="K1267" t="s">
        <v>12</v>
      </c>
      <c r="L1267" t="s">
        <v>9281</v>
      </c>
      <c r="M1267" t="s">
        <v>9209</v>
      </c>
      <c r="N1267">
        <v>1</v>
      </c>
      <c r="O1267">
        <v>40</v>
      </c>
      <c r="P1267" t="s">
        <v>9225</v>
      </c>
      <c r="Q1267">
        <v>3</v>
      </c>
      <c r="R1267">
        <v>19</v>
      </c>
      <c r="S1267" t="s">
        <v>9256</v>
      </c>
      <c r="T1267" t="s">
        <v>9263</v>
      </c>
      <c r="U1267" t="s">
        <v>9300</v>
      </c>
      <c r="V1267" t="str" cm="1">
        <f t="array" ref="V1267">_xlfn.IFS(Hospital_Emergency_Room_Data[[#This Row],[Day]]&lt;=10,"Start(1-10)",Hospital_Emergency_Room_Data[[#This Row],[Day]]&lt;=20,"Middle(11-20)",Hospital_Emergency_Room_Data[[#This Row],[Day]]&gt;20,"End(21-30)")</f>
        <v>Start(1-10)</v>
      </c>
    </row>
    <row r="1268" spans="1:22">
      <c r="A1268">
        <v>543994748</v>
      </c>
      <c r="B1268" t="s">
        <v>1289</v>
      </c>
      <c r="C1268" s="1">
        <v>45505</v>
      </c>
      <c r="D1268" t="str">
        <f>TEXT(Hospital_Emergency_Room_Data[[#This Row],[Patient Admission Date]],"mmm")</f>
        <v>Aug</v>
      </c>
      <c r="E1268">
        <f>YEAR(Hospital_Emergency_Room_Data[[#This Row],[Patient Admission Date]])</f>
        <v>2024</v>
      </c>
      <c r="F1268" s="2">
        <v>0.51875000000000004</v>
      </c>
      <c r="G1268" s="8" t="str">
        <f>TEXT(Hospital_Emergency_Room_Data[[#This Row],[Patient Admission Date]],"dddd")</f>
        <v>Thursday</v>
      </c>
      <c r="H1268" t="s">
        <v>41</v>
      </c>
      <c r="I1268">
        <v>62</v>
      </c>
      <c r="J1268" s="5" t="s">
        <v>9217</v>
      </c>
      <c r="K1268" t="s">
        <v>12</v>
      </c>
      <c r="L1268" t="s">
        <v>9281</v>
      </c>
      <c r="M1268" t="s">
        <v>9209</v>
      </c>
      <c r="N1268">
        <v>1</v>
      </c>
      <c r="O1268">
        <v>35</v>
      </c>
      <c r="P1268" t="s">
        <v>9225</v>
      </c>
      <c r="Q1268">
        <v>1</v>
      </c>
      <c r="R1268">
        <v>12</v>
      </c>
      <c r="S1268" t="s">
        <v>9257</v>
      </c>
      <c r="T1268" t="s">
        <v>9263</v>
      </c>
      <c r="U1268" t="s">
        <v>9300</v>
      </c>
      <c r="V1268" t="str" cm="1">
        <f t="array" ref="V1268">_xlfn.IFS(Hospital_Emergency_Room_Data[[#This Row],[Day]]&lt;=10,"Start(1-10)",Hospital_Emergency_Room_Data[[#This Row],[Day]]&lt;=20,"Middle(11-20)",Hospital_Emergency_Room_Data[[#This Row],[Day]]&gt;20,"End(21-30)")</f>
        <v>Start(1-10)</v>
      </c>
    </row>
    <row r="1269" spans="1:22">
      <c r="A1269">
        <v>315738679</v>
      </c>
      <c r="B1269" t="s">
        <v>1290</v>
      </c>
      <c r="C1269" s="1">
        <v>45076</v>
      </c>
      <c r="D1269" t="str">
        <f>TEXT(Hospital_Emergency_Room_Data[[#This Row],[Patient Admission Date]],"mmm")</f>
        <v>May</v>
      </c>
      <c r="E1269">
        <f>YEAR(Hospital_Emergency_Room_Data[[#This Row],[Patient Admission Date]])</f>
        <v>2023</v>
      </c>
      <c r="F1269" s="2">
        <v>0.70972222222222225</v>
      </c>
      <c r="G1269" s="8" t="str">
        <f>TEXT(Hospital_Emergency_Room_Data[[#This Row],[Patient Admission Date]],"dddd")</f>
        <v>Tuesday</v>
      </c>
      <c r="H1269" t="s">
        <v>41</v>
      </c>
      <c r="I1269">
        <v>36</v>
      </c>
      <c r="J1269" s="5" t="s">
        <v>9223</v>
      </c>
      <c r="K1269" t="s">
        <v>12</v>
      </c>
      <c r="L1269" t="s">
        <v>9281</v>
      </c>
      <c r="M1269" t="s">
        <v>9209</v>
      </c>
      <c r="N1269">
        <v>1</v>
      </c>
      <c r="O1269">
        <v>14</v>
      </c>
      <c r="P1269" t="s">
        <v>9226</v>
      </c>
      <c r="Q1269">
        <v>30</v>
      </c>
      <c r="R1269">
        <v>17</v>
      </c>
      <c r="S1269" t="s">
        <v>9257</v>
      </c>
      <c r="T1269" t="s">
        <v>9264</v>
      </c>
      <c r="U1269" t="s">
        <v>9282</v>
      </c>
      <c r="V1269" t="str" cm="1">
        <f t="array" ref="V1269">_xlfn.IFS(Hospital_Emergency_Room_Data[[#This Row],[Day]]&lt;=10,"Start(1-10)",Hospital_Emergency_Room_Data[[#This Row],[Day]]&lt;=20,"Middle(11-20)",Hospital_Emergency_Room_Data[[#This Row],[Day]]&gt;20,"End(21-30)")</f>
        <v>End(21-30)</v>
      </c>
    </row>
    <row r="1270" spans="1:22">
      <c r="A1270">
        <v>215963099</v>
      </c>
      <c r="B1270" t="s">
        <v>1291</v>
      </c>
      <c r="C1270" s="1">
        <v>45078</v>
      </c>
      <c r="D1270" t="str">
        <f>TEXT(Hospital_Emergency_Room_Data[[#This Row],[Patient Admission Date]],"mmm")</f>
        <v>Jun</v>
      </c>
      <c r="E1270">
        <f>YEAR(Hospital_Emergency_Room_Data[[#This Row],[Patient Admission Date]])</f>
        <v>2023</v>
      </c>
      <c r="F1270" s="2">
        <v>0.59513888888888888</v>
      </c>
      <c r="G1270" s="8" t="str">
        <f>TEXT(Hospital_Emergency_Room_Data[[#This Row],[Patient Admission Date]],"dddd")</f>
        <v>Thursday</v>
      </c>
      <c r="H1270" t="s">
        <v>41</v>
      </c>
      <c r="I1270">
        <v>70</v>
      </c>
      <c r="J1270" s="5" t="s">
        <v>9222</v>
      </c>
      <c r="K1270" t="s">
        <v>12</v>
      </c>
      <c r="L1270" t="s">
        <v>9281</v>
      </c>
      <c r="M1270" t="s">
        <v>9209</v>
      </c>
      <c r="N1270">
        <v>1</v>
      </c>
      <c r="O1270">
        <v>37</v>
      </c>
      <c r="P1270" t="s">
        <v>9225</v>
      </c>
      <c r="Q1270">
        <v>1</v>
      </c>
      <c r="R1270">
        <v>14</v>
      </c>
      <c r="S1270" t="s">
        <v>9257</v>
      </c>
      <c r="T1270" t="s">
        <v>9263</v>
      </c>
      <c r="U1270" t="s">
        <v>9300</v>
      </c>
      <c r="V1270" t="str" cm="1">
        <f t="array" ref="V1270">_xlfn.IFS(Hospital_Emergency_Room_Data[[#This Row],[Day]]&lt;=10,"Start(1-10)",Hospital_Emergency_Room_Data[[#This Row],[Day]]&lt;=20,"Middle(11-20)",Hospital_Emergency_Room_Data[[#This Row],[Day]]&gt;20,"End(21-30)")</f>
        <v>Start(1-10)</v>
      </c>
    </row>
    <row r="1271" spans="1:22">
      <c r="A1271">
        <v>780281491</v>
      </c>
      <c r="B1271" t="s">
        <v>1292</v>
      </c>
      <c r="C1271" s="1">
        <v>45293</v>
      </c>
      <c r="D1271" t="str">
        <f>TEXT(Hospital_Emergency_Room_Data[[#This Row],[Patient Admission Date]],"mmm")</f>
        <v>Jan</v>
      </c>
      <c r="E1271">
        <f>YEAR(Hospital_Emergency_Room_Data[[#This Row],[Patient Admission Date]])</f>
        <v>2024</v>
      </c>
      <c r="F1271" s="2">
        <v>0.71944444444444444</v>
      </c>
      <c r="G1271" s="8" t="str">
        <f>TEXT(Hospital_Emergency_Room_Data[[#This Row],[Patient Admission Date]],"dddd")</f>
        <v>Tuesday</v>
      </c>
      <c r="H1271" t="s">
        <v>41</v>
      </c>
      <c r="I1271">
        <v>16</v>
      </c>
      <c r="J1271" s="5" t="s">
        <v>9220</v>
      </c>
      <c r="K1271" t="s">
        <v>12</v>
      </c>
      <c r="L1271" t="s">
        <v>9281</v>
      </c>
      <c r="M1271" t="s">
        <v>9209</v>
      </c>
      <c r="N1271">
        <v>1</v>
      </c>
      <c r="O1271">
        <v>29</v>
      </c>
      <c r="P1271" t="s">
        <v>9226</v>
      </c>
      <c r="Q1271">
        <v>2</v>
      </c>
      <c r="R1271">
        <v>17</v>
      </c>
      <c r="S1271" t="s">
        <v>9257</v>
      </c>
      <c r="T1271" t="s">
        <v>9263</v>
      </c>
      <c r="U1271" t="s">
        <v>9282</v>
      </c>
      <c r="V1271" t="str" cm="1">
        <f t="array" ref="V1271">_xlfn.IFS(Hospital_Emergency_Room_Data[[#This Row],[Day]]&lt;=10,"Start(1-10)",Hospital_Emergency_Room_Data[[#This Row],[Day]]&lt;=20,"Middle(11-20)",Hospital_Emergency_Room_Data[[#This Row],[Day]]&gt;20,"End(21-30)")</f>
        <v>Start(1-10)</v>
      </c>
    </row>
    <row r="1272" spans="1:22">
      <c r="A1272">
        <v>595337472</v>
      </c>
      <c r="B1272" t="s">
        <v>1293</v>
      </c>
      <c r="C1272" s="1">
        <v>45084</v>
      </c>
      <c r="D1272" t="str">
        <f>TEXT(Hospital_Emergency_Room_Data[[#This Row],[Patient Admission Date]],"mmm")</f>
        <v>Jun</v>
      </c>
      <c r="E1272">
        <f>YEAR(Hospital_Emergency_Room_Data[[#This Row],[Patient Admission Date]])</f>
        <v>2023</v>
      </c>
      <c r="F1272" s="2">
        <v>0.14166666666666666</v>
      </c>
      <c r="G1272" s="8" t="str">
        <f>TEXT(Hospital_Emergency_Room_Data[[#This Row],[Patient Admission Date]],"dddd")</f>
        <v>Wednesday</v>
      </c>
      <c r="H1272" t="s">
        <v>41</v>
      </c>
      <c r="I1272">
        <v>72</v>
      </c>
      <c r="J1272" s="5" t="s">
        <v>9222</v>
      </c>
      <c r="K1272" t="s">
        <v>12</v>
      </c>
      <c r="L1272" t="s">
        <v>9281</v>
      </c>
      <c r="M1272" t="s">
        <v>9209</v>
      </c>
      <c r="N1272">
        <v>1</v>
      </c>
      <c r="O1272">
        <v>48</v>
      </c>
      <c r="P1272" t="s">
        <v>9225</v>
      </c>
      <c r="Q1272">
        <v>7</v>
      </c>
      <c r="R1272">
        <v>3</v>
      </c>
      <c r="S1272" t="s">
        <v>9258</v>
      </c>
      <c r="T1272" t="s">
        <v>9263</v>
      </c>
      <c r="U1272" t="s">
        <v>9283</v>
      </c>
      <c r="V1272" t="str" cm="1">
        <f t="array" ref="V1272">_xlfn.IFS(Hospital_Emergency_Room_Data[[#This Row],[Day]]&lt;=10,"Start(1-10)",Hospital_Emergency_Room_Data[[#This Row],[Day]]&lt;=20,"Middle(11-20)",Hospital_Emergency_Room_Data[[#This Row],[Day]]&gt;20,"End(21-30)")</f>
        <v>Start(1-10)</v>
      </c>
    </row>
    <row r="1273" spans="1:22">
      <c r="A1273">
        <v>746039818</v>
      </c>
      <c r="B1273" t="s">
        <v>1294</v>
      </c>
      <c r="C1273" s="1">
        <v>45240</v>
      </c>
      <c r="D1273" t="str">
        <f>TEXT(Hospital_Emergency_Room_Data[[#This Row],[Patient Admission Date]],"mmm")</f>
        <v>Nov</v>
      </c>
      <c r="E1273">
        <f>YEAR(Hospital_Emergency_Room_Data[[#This Row],[Patient Admission Date]])</f>
        <v>2023</v>
      </c>
      <c r="F1273" s="2">
        <v>0.12777777777777777</v>
      </c>
      <c r="G1273" s="8" t="str">
        <f>TEXT(Hospital_Emergency_Room_Data[[#This Row],[Patient Admission Date]],"dddd")</f>
        <v>Friday</v>
      </c>
      <c r="H1273" t="s">
        <v>41</v>
      </c>
      <c r="I1273">
        <v>11</v>
      </c>
      <c r="J1273" s="5" t="s">
        <v>9221</v>
      </c>
      <c r="K1273" t="s">
        <v>12</v>
      </c>
      <c r="L1273" t="s">
        <v>9281</v>
      </c>
      <c r="M1273" t="s">
        <v>9209</v>
      </c>
      <c r="N1273">
        <v>2</v>
      </c>
      <c r="O1273">
        <v>11</v>
      </c>
      <c r="P1273" t="s">
        <v>9226</v>
      </c>
      <c r="Q1273">
        <v>10</v>
      </c>
      <c r="R1273">
        <v>3</v>
      </c>
      <c r="S1273" t="s">
        <v>9258</v>
      </c>
      <c r="T1273" t="s">
        <v>9265</v>
      </c>
      <c r="U1273" t="s">
        <v>9282</v>
      </c>
      <c r="V1273" t="str" cm="1">
        <f t="array" ref="V1273">_xlfn.IFS(Hospital_Emergency_Room_Data[[#This Row],[Day]]&lt;=10,"Start(1-10)",Hospital_Emergency_Room_Data[[#This Row],[Day]]&lt;=20,"Middle(11-20)",Hospital_Emergency_Room_Data[[#This Row],[Day]]&gt;20,"End(21-30)")</f>
        <v>Start(1-10)</v>
      </c>
    </row>
    <row r="1274" spans="1:22">
      <c r="A1274">
        <v>699878336</v>
      </c>
      <c r="B1274" t="s">
        <v>1295</v>
      </c>
      <c r="C1274" s="1">
        <v>45483</v>
      </c>
      <c r="D1274" t="str">
        <f>TEXT(Hospital_Emergency_Room_Data[[#This Row],[Patient Admission Date]],"mmm")</f>
        <v>Jul</v>
      </c>
      <c r="E1274">
        <f>YEAR(Hospital_Emergency_Room_Data[[#This Row],[Patient Admission Date]])</f>
        <v>2024</v>
      </c>
      <c r="F1274" s="2">
        <v>0.80138888888888893</v>
      </c>
      <c r="G1274" s="8" t="str">
        <f>TEXT(Hospital_Emergency_Room_Data[[#This Row],[Patient Admission Date]],"dddd")</f>
        <v>Wednesday</v>
      </c>
      <c r="H1274" t="s">
        <v>41</v>
      </c>
      <c r="I1274">
        <v>19</v>
      </c>
      <c r="J1274" s="5" t="s">
        <v>9220</v>
      </c>
      <c r="K1274" t="s">
        <v>12</v>
      </c>
      <c r="L1274" t="s">
        <v>9281</v>
      </c>
      <c r="M1274" t="s">
        <v>9209</v>
      </c>
      <c r="N1274">
        <v>2</v>
      </c>
      <c r="O1274">
        <v>30</v>
      </c>
      <c r="P1274" t="s">
        <v>9225</v>
      </c>
      <c r="Q1274">
        <v>10</v>
      </c>
      <c r="R1274">
        <v>19</v>
      </c>
      <c r="S1274" t="s">
        <v>9256</v>
      </c>
      <c r="T1274" t="s">
        <v>9265</v>
      </c>
      <c r="U1274" t="s">
        <v>9282</v>
      </c>
      <c r="V1274" t="str" cm="1">
        <f t="array" ref="V1274">_xlfn.IFS(Hospital_Emergency_Room_Data[[#This Row],[Day]]&lt;=10,"Start(1-10)",Hospital_Emergency_Room_Data[[#This Row],[Day]]&lt;=20,"Middle(11-20)",Hospital_Emergency_Room_Data[[#This Row],[Day]]&gt;20,"End(21-30)")</f>
        <v>Start(1-10)</v>
      </c>
    </row>
    <row r="1275" spans="1:22">
      <c r="A1275">
        <v>229946883</v>
      </c>
      <c r="B1275" t="s">
        <v>1296</v>
      </c>
      <c r="C1275" s="1">
        <v>45108</v>
      </c>
      <c r="D1275" t="str">
        <f>TEXT(Hospital_Emergency_Room_Data[[#This Row],[Patient Admission Date]],"mmm")</f>
        <v>Jul</v>
      </c>
      <c r="E1275">
        <f>YEAR(Hospital_Emergency_Room_Data[[#This Row],[Patient Admission Date]])</f>
        <v>2023</v>
      </c>
      <c r="F1275" s="2">
        <v>0.44930555555555557</v>
      </c>
      <c r="G1275" s="8" t="str">
        <f>TEXT(Hospital_Emergency_Room_Data[[#This Row],[Patient Admission Date]],"dddd")</f>
        <v>Saturday</v>
      </c>
      <c r="H1275" t="s">
        <v>41</v>
      </c>
      <c r="I1275">
        <v>4</v>
      </c>
      <c r="J1275" s="5" t="s">
        <v>9218</v>
      </c>
      <c r="K1275" t="s">
        <v>12</v>
      </c>
      <c r="L1275" t="s">
        <v>9281</v>
      </c>
      <c r="M1275" t="s">
        <v>9209</v>
      </c>
      <c r="N1275">
        <v>2</v>
      </c>
      <c r="O1275">
        <v>26</v>
      </c>
      <c r="P1275" t="s">
        <v>9226</v>
      </c>
      <c r="Q1275">
        <v>1</v>
      </c>
      <c r="R1275">
        <v>10</v>
      </c>
      <c r="S1275" t="s">
        <v>9255</v>
      </c>
      <c r="T1275" t="s">
        <v>9263</v>
      </c>
      <c r="U1275" t="s">
        <v>9282</v>
      </c>
      <c r="V1275" t="str" cm="1">
        <f t="array" ref="V1275">_xlfn.IFS(Hospital_Emergency_Room_Data[[#This Row],[Day]]&lt;=10,"Start(1-10)",Hospital_Emergency_Room_Data[[#This Row],[Day]]&lt;=20,"Middle(11-20)",Hospital_Emergency_Room_Data[[#This Row],[Day]]&gt;20,"End(21-30)")</f>
        <v>Start(1-10)</v>
      </c>
    </row>
    <row r="1276" spans="1:22">
      <c r="A1276">
        <v>683618328</v>
      </c>
      <c r="B1276" t="s">
        <v>1297</v>
      </c>
      <c r="C1276" s="1">
        <v>45410</v>
      </c>
      <c r="D1276" t="str">
        <f>TEXT(Hospital_Emergency_Room_Data[[#This Row],[Patient Admission Date]],"mmm")</f>
        <v>Apr</v>
      </c>
      <c r="E1276">
        <f>YEAR(Hospital_Emergency_Room_Data[[#This Row],[Patient Admission Date]])</f>
        <v>2024</v>
      </c>
      <c r="F1276" s="2">
        <v>0.71388888888888891</v>
      </c>
      <c r="G1276" s="8" t="str">
        <f>TEXT(Hospital_Emergency_Room_Data[[#This Row],[Patient Admission Date]],"dddd")</f>
        <v>Sunday</v>
      </c>
      <c r="H1276" t="s">
        <v>41</v>
      </c>
      <c r="I1276">
        <v>10</v>
      </c>
      <c r="J1276" s="5" t="s">
        <v>9221</v>
      </c>
      <c r="K1276" t="s">
        <v>12</v>
      </c>
      <c r="L1276" t="s">
        <v>9281</v>
      </c>
      <c r="M1276" t="s">
        <v>9209</v>
      </c>
      <c r="N1276">
        <v>2</v>
      </c>
      <c r="O1276">
        <v>40</v>
      </c>
      <c r="P1276" t="s">
        <v>9225</v>
      </c>
      <c r="Q1276">
        <v>28</v>
      </c>
      <c r="R1276">
        <v>17</v>
      </c>
      <c r="S1276" t="s">
        <v>9257</v>
      </c>
      <c r="T1276" t="s">
        <v>9264</v>
      </c>
      <c r="U1276" t="s">
        <v>9300</v>
      </c>
      <c r="V1276" t="str" cm="1">
        <f t="array" ref="V1276">_xlfn.IFS(Hospital_Emergency_Room_Data[[#This Row],[Day]]&lt;=10,"Start(1-10)",Hospital_Emergency_Room_Data[[#This Row],[Day]]&lt;=20,"Middle(11-20)",Hospital_Emergency_Room_Data[[#This Row],[Day]]&gt;20,"End(21-30)")</f>
        <v>End(21-30)</v>
      </c>
    </row>
    <row r="1277" spans="1:22">
      <c r="A1277">
        <v>275979757</v>
      </c>
      <c r="B1277" t="s">
        <v>1298</v>
      </c>
      <c r="C1277" s="1">
        <v>45576</v>
      </c>
      <c r="D1277" t="str">
        <f>TEXT(Hospital_Emergency_Room_Data[[#This Row],[Patient Admission Date]],"mmm")</f>
        <v>Oct</v>
      </c>
      <c r="E1277">
        <f>YEAR(Hospital_Emergency_Room_Data[[#This Row],[Patient Admission Date]])</f>
        <v>2024</v>
      </c>
      <c r="F1277" s="2">
        <v>0.46597222222222223</v>
      </c>
      <c r="G1277" s="8" t="str">
        <f>TEXT(Hospital_Emergency_Room_Data[[#This Row],[Patient Admission Date]],"dddd")</f>
        <v>Friday</v>
      </c>
      <c r="H1277" t="s">
        <v>41</v>
      </c>
      <c r="I1277">
        <v>59</v>
      </c>
      <c r="J1277" s="5" t="s">
        <v>9219</v>
      </c>
      <c r="K1277" t="s">
        <v>12</v>
      </c>
      <c r="L1277" t="s">
        <v>9281</v>
      </c>
      <c r="M1277" t="s">
        <v>9209</v>
      </c>
      <c r="N1277">
        <v>2</v>
      </c>
      <c r="O1277">
        <v>13</v>
      </c>
      <c r="P1277" t="s">
        <v>9226</v>
      </c>
      <c r="Q1277">
        <v>11</v>
      </c>
      <c r="R1277">
        <v>11</v>
      </c>
      <c r="S1277" t="s">
        <v>9255</v>
      </c>
      <c r="T1277" t="s">
        <v>9265</v>
      </c>
      <c r="U1277" t="s">
        <v>9282</v>
      </c>
      <c r="V1277" t="str" cm="1">
        <f t="array" ref="V1277">_xlfn.IFS(Hospital_Emergency_Room_Data[[#This Row],[Day]]&lt;=10,"Start(1-10)",Hospital_Emergency_Room_Data[[#This Row],[Day]]&lt;=20,"Middle(11-20)",Hospital_Emergency_Room_Data[[#This Row],[Day]]&gt;20,"End(21-30)")</f>
        <v>Middle(11-20)</v>
      </c>
    </row>
    <row r="1278" spans="1:22">
      <c r="A1278">
        <v>537530651</v>
      </c>
      <c r="B1278" t="s">
        <v>1299</v>
      </c>
      <c r="C1278" s="1">
        <v>45111</v>
      </c>
      <c r="D1278" t="str">
        <f>TEXT(Hospital_Emergency_Room_Data[[#This Row],[Patient Admission Date]],"mmm")</f>
        <v>Jul</v>
      </c>
      <c r="E1278">
        <f>YEAR(Hospital_Emergency_Room_Data[[#This Row],[Patient Admission Date]])</f>
        <v>2023</v>
      </c>
      <c r="F1278" s="2">
        <v>0.55833333333333335</v>
      </c>
      <c r="G1278" s="8" t="str">
        <f>TEXT(Hospital_Emergency_Room_Data[[#This Row],[Patient Admission Date]],"dddd")</f>
        <v>Tuesday</v>
      </c>
      <c r="H1278" t="s">
        <v>41</v>
      </c>
      <c r="I1278">
        <v>26</v>
      </c>
      <c r="J1278" s="5" t="s">
        <v>9220</v>
      </c>
      <c r="K1278" t="s">
        <v>12</v>
      </c>
      <c r="L1278" t="s">
        <v>9281</v>
      </c>
      <c r="M1278" t="s">
        <v>9209</v>
      </c>
      <c r="N1278">
        <v>3</v>
      </c>
      <c r="O1278">
        <v>48</v>
      </c>
      <c r="P1278" t="s">
        <v>9225</v>
      </c>
      <c r="Q1278">
        <v>4</v>
      </c>
      <c r="R1278">
        <v>13</v>
      </c>
      <c r="S1278" t="s">
        <v>9257</v>
      </c>
      <c r="T1278" t="s">
        <v>9263</v>
      </c>
      <c r="U1278" t="s">
        <v>9283</v>
      </c>
      <c r="V1278" t="str" cm="1">
        <f t="array" ref="V1278">_xlfn.IFS(Hospital_Emergency_Room_Data[[#This Row],[Day]]&lt;=10,"Start(1-10)",Hospital_Emergency_Room_Data[[#This Row],[Day]]&lt;=20,"Middle(11-20)",Hospital_Emergency_Room_Data[[#This Row],[Day]]&gt;20,"End(21-30)")</f>
        <v>Start(1-10)</v>
      </c>
    </row>
    <row r="1279" spans="1:22">
      <c r="A1279">
        <v>843364800</v>
      </c>
      <c r="B1279" t="s">
        <v>1300</v>
      </c>
      <c r="C1279" s="1">
        <v>45179</v>
      </c>
      <c r="D1279" t="str">
        <f>TEXT(Hospital_Emergency_Room_Data[[#This Row],[Patient Admission Date]],"mmm")</f>
        <v>Sep</v>
      </c>
      <c r="E1279">
        <f>YEAR(Hospital_Emergency_Room_Data[[#This Row],[Patient Admission Date]])</f>
        <v>2023</v>
      </c>
      <c r="F1279" s="2">
        <v>0.79305555555555551</v>
      </c>
      <c r="G1279" s="8" t="str">
        <f>TEXT(Hospital_Emergency_Room_Data[[#This Row],[Patient Admission Date]],"dddd")</f>
        <v>Sunday</v>
      </c>
      <c r="H1279" t="s">
        <v>41</v>
      </c>
      <c r="I1279">
        <v>42</v>
      </c>
      <c r="J1279" s="5" t="s">
        <v>9223</v>
      </c>
      <c r="K1279" t="s">
        <v>12</v>
      </c>
      <c r="L1279" t="s">
        <v>9281</v>
      </c>
      <c r="M1279" t="s">
        <v>9209</v>
      </c>
      <c r="N1279">
        <v>3</v>
      </c>
      <c r="O1279">
        <v>13</v>
      </c>
      <c r="P1279" t="s">
        <v>9226</v>
      </c>
      <c r="Q1279">
        <v>10</v>
      </c>
      <c r="R1279">
        <v>19</v>
      </c>
      <c r="S1279" t="s">
        <v>9256</v>
      </c>
      <c r="T1279" t="s">
        <v>9265</v>
      </c>
      <c r="U1279" t="s">
        <v>9282</v>
      </c>
      <c r="V1279" t="str" cm="1">
        <f t="array" ref="V1279">_xlfn.IFS(Hospital_Emergency_Room_Data[[#This Row],[Day]]&lt;=10,"Start(1-10)",Hospital_Emergency_Room_Data[[#This Row],[Day]]&lt;=20,"Middle(11-20)",Hospital_Emergency_Room_Data[[#This Row],[Day]]&gt;20,"End(21-30)")</f>
        <v>Start(1-10)</v>
      </c>
    </row>
    <row r="1280" spans="1:22">
      <c r="A1280">
        <v>519730586</v>
      </c>
      <c r="B1280" t="s">
        <v>1301</v>
      </c>
      <c r="C1280" s="1">
        <v>45590</v>
      </c>
      <c r="D1280" t="str">
        <f>TEXT(Hospital_Emergency_Room_Data[[#This Row],[Patient Admission Date]],"mmm")</f>
        <v>Oct</v>
      </c>
      <c r="E1280">
        <f>YEAR(Hospital_Emergency_Room_Data[[#This Row],[Patient Admission Date]])</f>
        <v>2024</v>
      </c>
      <c r="F1280" s="2">
        <v>0.21597222222222223</v>
      </c>
      <c r="G1280" s="8" t="str">
        <f>TEXT(Hospital_Emergency_Room_Data[[#This Row],[Patient Admission Date]],"dddd")</f>
        <v>Friday</v>
      </c>
      <c r="H1280" t="s">
        <v>41</v>
      </c>
      <c r="I1280">
        <v>37</v>
      </c>
      <c r="J1280" s="5" t="s">
        <v>9223</v>
      </c>
      <c r="K1280" t="s">
        <v>12</v>
      </c>
      <c r="L1280" t="s">
        <v>9281</v>
      </c>
      <c r="M1280" t="s">
        <v>9209</v>
      </c>
      <c r="N1280">
        <v>3</v>
      </c>
      <c r="O1280">
        <v>24</v>
      </c>
      <c r="P1280" t="s">
        <v>9226</v>
      </c>
      <c r="Q1280">
        <v>25</v>
      </c>
      <c r="R1280">
        <v>5</v>
      </c>
      <c r="S1280" t="s">
        <v>9258</v>
      </c>
      <c r="T1280" t="s">
        <v>9264</v>
      </c>
      <c r="U1280" t="s">
        <v>9282</v>
      </c>
      <c r="V1280" t="str" cm="1">
        <f t="array" ref="V1280">_xlfn.IFS(Hospital_Emergency_Room_Data[[#This Row],[Day]]&lt;=10,"Start(1-10)",Hospital_Emergency_Room_Data[[#This Row],[Day]]&lt;=20,"Middle(11-20)",Hospital_Emergency_Room_Data[[#This Row],[Day]]&gt;20,"End(21-30)")</f>
        <v>End(21-30)</v>
      </c>
    </row>
    <row r="1281" spans="1:22">
      <c r="A1281">
        <v>552805445</v>
      </c>
      <c r="B1281" t="s">
        <v>1302</v>
      </c>
      <c r="C1281" s="1">
        <v>45178</v>
      </c>
      <c r="D1281" t="str">
        <f>TEXT(Hospital_Emergency_Room_Data[[#This Row],[Patient Admission Date]],"mmm")</f>
        <v>Sep</v>
      </c>
      <c r="E1281">
        <f>YEAR(Hospital_Emergency_Room_Data[[#This Row],[Patient Admission Date]])</f>
        <v>2023</v>
      </c>
      <c r="F1281" s="2">
        <v>0.51944444444444449</v>
      </c>
      <c r="G1281" s="8" t="str">
        <f>TEXT(Hospital_Emergency_Room_Data[[#This Row],[Patient Admission Date]],"dddd")</f>
        <v>Saturday</v>
      </c>
      <c r="H1281" t="s">
        <v>41</v>
      </c>
      <c r="I1281">
        <v>17</v>
      </c>
      <c r="J1281" s="5" t="s">
        <v>9220</v>
      </c>
      <c r="K1281" t="s">
        <v>12</v>
      </c>
      <c r="L1281" t="s">
        <v>9281</v>
      </c>
      <c r="M1281" t="s">
        <v>9209</v>
      </c>
      <c r="N1281">
        <v>3</v>
      </c>
      <c r="O1281">
        <v>37</v>
      </c>
      <c r="P1281" t="s">
        <v>9225</v>
      </c>
      <c r="Q1281">
        <v>9</v>
      </c>
      <c r="R1281">
        <v>12</v>
      </c>
      <c r="S1281" t="s">
        <v>9257</v>
      </c>
      <c r="T1281" t="s">
        <v>9265</v>
      </c>
      <c r="U1281" t="s">
        <v>9300</v>
      </c>
      <c r="V1281" t="str" cm="1">
        <f t="array" ref="V1281">_xlfn.IFS(Hospital_Emergency_Room_Data[[#This Row],[Day]]&lt;=10,"Start(1-10)",Hospital_Emergency_Room_Data[[#This Row],[Day]]&lt;=20,"Middle(11-20)",Hospital_Emergency_Room_Data[[#This Row],[Day]]&gt;20,"End(21-30)")</f>
        <v>Start(1-10)</v>
      </c>
    </row>
    <row r="1282" spans="1:22">
      <c r="A1282">
        <v>822569864</v>
      </c>
      <c r="B1282" t="s">
        <v>1303</v>
      </c>
      <c r="C1282" s="1">
        <v>45230</v>
      </c>
      <c r="D1282" t="str">
        <f>TEXT(Hospital_Emergency_Room_Data[[#This Row],[Patient Admission Date]],"mmm")</f>
        <v>Oct</v>
      </c>
      <c r="E1282">
        <f>YEAR(Hospital_Emergency_Room_Data[[#This Row],[Patient Admission Date]])</f>
        <v>2023</v>
      </c>
      <c r="F1282" s="2">
        <v>0.8256944444444444</v>
      </c>
      <c r="G1282" s="8" t="str">
        <f>TEXT(Hospital_Emergency_Room_Data[[#This Row],[Patient Admission Date]],"dddd")</f>
        <v>Tuesday</v>
      </c>
      <c r="H1282" t="s">
        <v>41</v>
      </c>
      <c r="I1282">
        <v>65</v>
      </c>
      <c r="J1282" s="5" t="s">
        <v>9217</v>
      </c>
      <c r="K1282" t="s">
        <v>12</v>
      </c>
      <c r="L1282" t="s">
        <v>9281</v>
      </c>
      <c r="M1282" t="s">
        <v>9209</v>
      </c>
      <c r="N1282">
        <v>3</v>
      </c>
      <c r="O1282">
        <v>39</v>
      </c>
      <c r="P1282" t="s">
        <v>9225</v>
      </c>
      <c r="Q1282">
        <v>31</v>
      </c>
      <c r="R1282">
        <v>19</v>
      </c>
      <c r="S1282" t="s">
        <v>9256</v>
      </c>
      <c r="T1282" t="s">
        <v>9264</v>
      </c>
      <c r="U1282" t="s">
        <v>9300</v>
      </c>
      <c r="V1282" t="str" cm="1">
        <f t="array" ref="V1282">_xlfn.IFS(Hospital_Emergency_Room_Data[[#This Row],[Day]]&lt;=10,"Start(1-10)",Hospital_Emergency_Room_Data[[#This Row],[Day]]&lt;=20,"Middle(11-20)",Hospital_Emergency_Room_Data[[#This Row],[Day]]&gt;20,"End(21-30)")</f>
        <v>End(21-30)</v>
      </c>
    </row>
    <row r="1283" spans="1:22">
      <c r="A1283">
        <v>621975594</v>
      </c>
      <c r="B1283" t="s">
        <v>1304</v>
      </c>
      <c r="C1283" s="1">
        <v>45152</v>
      </c>
      <c r="D1283" t="str">
        <f>TEXT(Hospital_Emergency_Room_Data[[#This Row],[Patient Admission Date]],"mmm")</f>
        <v>Aug</v>
      </c>
      <c r="E1283">
        <f>YEAR(Hospital_Emergency_Room_Data[[#This Row],[Patient Admission Date]])</f>
        <v>2023</v>
      </c>
      <c r="F1283" s="2">
        <v>0.83472222222222225</v>
      </c>
      <c r="G1283" s="8" t="str">
        <f>TEXT(Hospital_Emergency_Room_Data[[#This Row],[Patient Admission Date]],"dddd")</f>
        <v>Monday</v>
      </c>
      <c r="H1283" t="s">
        <v>41</v>
      </c>
      <c r="I1283">
        <v>57</v>
      </c>
      <c r="J1283" s="5" t="s">
        <v>9219</v>
      </c>
      <c r="K1283" t="s">
        <v>12</v>
      </c>
      <c r="L1283" t="s">
        <v>9281</v>
      </c>
      <c r="M1283" t="s">
        <v>9209</v>
      </c>
      <c r="N1283">
        <v>4</v>
      </c>
      <c r="O1283">
        <v>58</v>
      </c>
      <c r="P1283" t="s">
        <v>9225</v>
      </c>
      <c r="Q1283">
        <v>14</v>
      </c>
      <c r="R1283">
        <v>20</v>
      </c>
      <c r="S1283" t="s">
        <v>9256</v>
      </c>
      <c r="T1283" t="s">
        <v>9265</v>
      </c>
      <c r="U1283" t="s">
        <v>9283</v>
      </c>
      <c r="V1283" t="str" cm="1">
        <f t="array" ref="V1283">_xlfn.IFS(Hospital_Emergency_Room_Data[[#This Row],[Day]]&lt;=10,"Start(1-10)",Hospital_Emergency_Room_Data[[#This Row],[Day]]&lt;=20,"Middle(11-20)",Hospital_Emergency_Room_Data[[#This Row],[Day]]&gt;20,"End(21-30)")</f>
        <v>Middle(11-20)</v>
      </c>
    </row>
    <row r="1284" spans="1:22">
      <c r="A1284">
        <v>649964440</v>
      </c>
      <c r="B1284" t="s">
        <v>1305</v>
      </c>
      <c r="C1284" s="1">
        <v>45395</v>
      </c>
      <c r="D1284" t="str">
        <f>TEXT(Hospital_Emergency_Room_Data[[#This Row],[Patient Admission Date]],"mmm")</f>
        <v>Apr</v>
      </c>
      <c r="E1284">
        <f>YEAR(Hospital_Emergency_Room_Data[[#This Row],[Patient Admission Date]])</f>
        <v>2024</v>
      </c>
      <c r="F1284" s="2">
        <v>0.32291666666666669</v>
      </c>
      <c r="G1284" s="8" t="str">
        <f>TEXT(Hospital_Emergency_Room_Data[[#This Row],[Patient Admission Date]],"dddd")</f>
        <v>Saturday</v>
      </c>
      <c r="H1284" t="s">
        <v>41</v>
      </c>
      <c r="I1284">
        <v>36</v>
      </c>
      <c r="J1284" s="5" t="s">
        <v>9223</v>
      </c>
      <c r="K1284" t="s">
        <v>12</v>
      </c>
      <c r="L1284" t="s">
        <v>9281</v>
      </c>
      <c r="M1284" t="s">
        <v>9209</v>
      </c>
      <c r="N1284">
        <v>4</v>
      </c>
      <c r="O1284">
        <v>15</v>
      </c>
      <c r="P1284" t="s">
        <v>9226</v>
      </c>
      <c r="Q1284">
        <v>13</v>
      </c>
      <c r="R1284">
        <v>7</v>
      </c>
      <c r="S1284" t="s">
        <v>9255</v>
      </c>
      <c r="T1284" t="s">
        <v>9265</v>
      </c>
      <c r="U1284" t="s">
        <v>9282</v>
      </c>
      <c r="V1284" t="str" cm="1">
        <f t="array" ref="V1284">_xlfn.IFS(Hospital_Emergency_Room_Data[[#This Row],[Day]]&lt;=10,"Start(1-10)",Hospital_Emergency_Room_Data[[#This Row],[Day]]&lt;=20,"Middle(11-20)",Hospital_Emergency_Room_Data[[#This Row],[Day]]&gt;20,"End(21-30)")</f>
        <v>Middle(11-20)</v>
      </c>
    </row>
    <row r="1285" spans="1:22">
      <c r="A1285">
        <v>104448448</v>
      </c>
      <c r="B1285" t="s">
        <v>1306</v>
      </c>
      <c r="C1285" s="1">
        <v>45095</v>
      </c>
      <c r="D1285" t="str">
        <f>TEXT(Hospital_Emergency_Room_Data[[#This Row],[Patient Admission Date]],"mmm")</f>
        <v>Jun</v>
      </c>
      <c r="E1285">
        <f>YEAR(Hospital_Emergency_Room_Data[[#This Row],[Patient Admission Date]])</f>
        <v>2023</v>
      </c>
      <c r="F1285" s="2">
        <v>0.92638888888888893</v>
      </c>
      <c r="G1285" s="8" t="str">
        <f>TEXT(Hospital_Emergency_Room_Data[[#This Row],[Patient Admission Date]],"dddd")</f>
        <v>Sunday</v>
      </c>
      <c r="H1285" t="s">
        <v>41</v>
      </c>
      <c r="I1285">
        <v>10</v>
      </c>
      <c r="J1285" s="5" t="s">
        <v>9221</v>
      </c>
      <c r="K1285" t="s">
        <v>12</v>
      </c>
      <c r="L1285" t="s">
        <v>9281</v>
      </c>
      <c r="M1285" t="s">
        <v>9209</v>
      </c>
      <c r="N1285">
        <v>4</v>
      </c>
      <c r="O1285">
        <v>26</v>
      </c>
      <c r="P1285" t="s">
        <v>9226</v>
      </c>
      <c r="Q1285">
        <v>18</v>
      </c>
      <c r="R1285">
        <v>22</v>
      </c>
      <c r="S1285" t="s">
        <v>9256</v>
      </c>
      <c r="T1285" t="s">
        <v>9262</v>
      </c>
      <c r="U1285" t="s">
        <v>9282</v>
      </c>
      <c r="V1285" t="str" cm="1">
        <f t="array" ref="V1285">_xlfn.IFS(Hospital_Emergency_Room_Data[[#This Row],[Day]]&lt;=10,"Start(1-10)",Hospital_Emergency_Room_Data[[#This Row],[Day]]&lt;=20,"Middle(11-20)",Hospital_Emergency_Room_Data[[#This Row],[Day]]&gt;20,"End(21-30)")</f>
        <v>Middle(11-20)</v>
      </c>
    </row>
    <row r="1286" spans="1:22">
      <c r="A1286">
        <v>797160807</v>
      </c>
      <c r="B1286" t="s">
        <v>1307</v>
      </c>
      <c r="C1286" s="1">
        <v>45081</v>
      </c>
      <c r="D1286" t="str">
        <f>TEXT(Hospital_Emergency_Room_Data[[#This Row],[Patient Admission Date]],"mmm")</f>
        <v>Jun</v>
      </c>
      <c r="E1286">
        <f>YEAR(Hospital_Emergency_Room_Data[[#This Row],[Patient Admission Date]])</f>
        <v>2023</v>
      </c>
      <c r="F1286" s="2">
        <v>0.45624999999999999</v>
      </c>
      <c r="G1286" s="8" t="str">
        <f>TEXT(Hospital_Emergency_Room_Data[[#This Row],[Patient Admission Date]],"dddd")</f>
        <v>Sunday</v>
      </c>
      <c r="H1286" t="s">
        <v>41</v>
      </c>
      <c r="I1286">
        <v>71</v>
      </c>
      <c r="J1286" s="5" t="s">
        <v>9222</v>
      </c>
      <c r="K1286" t="s">
        <v>12</v>
      </c>
      <c r="L1286" t="s">
        <v>9281</v>
      </c>
      <c r="M1286" t="s">
        <v>9209</v>
      </c>
      <c r="N1286">
        <v>4</v>
      </c>
      <c r="O1286">
        <v>54</v>
      </c>
      <c r="P1286" t="s">
        <v>9225</v>
      </c>
      <c r="Q1286">
        <v>4</v>
      </c>
      <c r="R1286">
        <v>10</v>
      </c>
      <c r="S1286" t="s">
        <v>9255</v>
      </c>
      <c r="T1286" t="s">
        <v>9263</v>
      </c>
      <c r="U1286" t="s">
        <v>9283</v>
      </c>
      <c r="V1286" t="str" cm="1">
        <f t="array" ref="V1286">_xlfn.IFS(Hospital_Emergency_Room_Data[[#This Row],[Day]]&lt;=10,"Start(1-10)",Hospital_Emergency_Room_Data[[#This Row],[Day]]&lt;=20,"Middle(11-20)",Hospital_Emergency_Room_Data[[#This Row],[Day]]&gt;20,"End(21-30)")</f>
        <v>Start(1-10)</v>
      </c>
    </row>
    <row r="1287" spans="1:22">
      <c r="A1287">
        <v>362046227</v>
      </c>
      <c r="B1287" t="s">
        <v>1308</v>
      </c>
      <c r="C1287" s="1">
        <v>45277</v>
      </c>
      <c r="D1287" t="str">
        <f>TEXT(Hospital_Emergency_Room_Data[[#This Row],[Patient Admission Date]],"mmm")</f>
        <v>Dec</v>
      </c>
      <c r="E1287">
        <f>YEAR(Hospital_Emergency_Room_Data[[#This Row],[Patient Admission Date]])</f>
        <v>2023</v>
      </c>
      <c r="F1287" s="2">
        <v>0.98541666666666672</v>
      </c>
      <c r="G1287" s="8" t="str">
        <f>TEXT(Hospital_Emergency_Room_Data[[#This Row],[Patient Admission Date]],"dddd")</f>
        <v>Sunday</v>
      </c>
      <c r="H1287" t="s">
        <v>41</v>
      </c>
      <c r="I1287">
        <v>49</v>
      </c>
      <c r="J1287" s="5" t="s">
        <v>9219</v>
      </c>
      <c r="K1287" t="s">
        <v>12</v>
      </c>
      <c r="L1287" t="s">
        <v>9281</v>
      </c>
      <c r="M1287" t="s">
        <v>9209</v>
      </c>
      <c r="N1287">
        <v>5</v>
      </c>
      <c r="O1287">
        <v>33</v>
      </c>
      <c r="P1287" t="s">
        <v>9225</v>
      </c>
      <c r="Q1287">
        <v>17</v>
      </c>
      <c r="R1287">
        <v>23</v>
      </c>
      <c r="S1287" t="s">
        <v>9256</v>
      </c>
      <c r="T1287" t="s">
        <v>9262</v>
      </c>
      <c r="U1287" t="s">
        <v>9300</v>
      </c>
      <c r="V1287" t="str" cm="1">
        <f t="array" ref="V1287">_xlfn.IFS(Hospital_Emergency_Room_Data[[#This Row],[Day]]&lt;=10,"Start(1-10)",Hospital_Emergency_Room_Data[[#This Row],[Day]]&lt;=20,"Middle(11-20)",Hospital_Emergency_Room_Data[[#This Row],[Day]]&gt;20,"End(21-30)")</f>
        <v>Middle(11-20)</v>
      </c>
    </row>
    <row r="1288" spans="1:22">
      <c r="A1288">
        <v>310631799</v>
      </c>
      <c r="B1288" t="s">
        <v>1309</v>
      </c>
      <c r="C1288" s="1">
        <v>45306</v>
      </c>
      <c r="D1288" t="str">
        <f>TEXT(Hospital_Emergency_Room_Data[[#This Row],[Patient Admission Date]],"mmm")</f>
        <v>Jan</v>
      </c>
      <c r="E1288">
        <f>YEAR(Hospital_Emergency_Room_Data[[#This Row],[Patient Admission Date]])</f>
        <v>2024</v>
      </c>
      <c r="F1288" s="2">
        <v>0.64652777777777781</v>
      </c>
      <c r="G1288" s="8" t="str">
        <f>TEXT(Hospital_Emergency_Room_Data[[#This Row],[Patient Admission Date]],"dddd")</f>
        <v>Monday</v>
      </c>
      <c r="H1288" t="s">
        <v>41</v>
      </c>
      <c r="I1288">
        <v>39</v>
      </c>
      <c r="J1288" s="5" t="s">
        <v>9223</v>
      </c>
      <c r="K1288" t="s">
        <v>12</v>
      </c>
      <c r="L1288" t="s">
        <v>9281</v>
      </c>
      <c r="M1288" t="s">
        <v>9209</v>
      </c>
      <c r="N1288">
        <v>5</v>
      </c>
      <c r="O1288">
        <v>28</v>
      </c>
      <c r="P1288" t="s">
        <v>9226</v>
      </c>
      <c r="Q1288">
        <v>15</v>
      </c>
      <c r="R1288">
        <v>15</v>
      </c>
      <c r="S1288" t="s">
        <v>9257</v>
      </c>
      <c r="T1288" t="s">
        <v>9262</v>
      </c>
      <c r="U1288" t="s">
        <v>9282</v>
      </c>
      <c r="V1288" t="str" cm="1">
        <f t="array" ref="V1288">_xlfn.IFS(Hospital_Emergency_Room_Data[[#This Row],[Day]]&lt;=10,"Start(1-10)",Hospital_Emergency_Room_Data[[#This Row],[Day]]&lt;=20,"Middle(11-20)",Hospital_Emergency_Room_Data[[#This Row],[Day]]&gt;20,"End(21-30)")</f>
        <v>Middle(11-20)</v>
      </c>
    </row>
    <row r="1289" spans="1:22">
      <c r="A1289">
        <v>175462862</v>
      </c>
      <c r="B1289" t="s">
        <v>1310</v>
      </c>
      <c r="C1289" s="1">
        <v>45583</v>
      </c>
      <c r="D1289" t="str">
        <f>TEXT(Hospital_Emergency_Room_Data[[#This Row],[Patient Admission Date]],"mmm")</f>
        <v>Oct</v>
      </c>
      <c r="E1289">
        <f>YEAR(Hospital_Emergency_Room_Data[[#This Row],[Patient Admission Date]])</f>
        <v>2024</v>
      </c>
      <c r="F1289" s="2">
        <v>8.5416666666666669E-2</v>
      </c>
      <c r="G1289" s="8" t="str">
        <f>TEXT(Hospital_Emergency_Room_Data[[#This Row],[Patient Admission Date]],"dddd")</f>
        <v>Friday</v>
      </c>
      <c r="H1289" t="s">
        <v>41</v>
      </c>
      <c r="I1289">
        <v>6</v>
      </c>
      <c r="J1289" s="5" t="s">
        <v>9221</v>
      </c>
      <c r="K1289" t="s">
        <v>12</v>
      </c>
      <c r="L1289" t="s">
        <v>9281</v>
      </c>
      <c r="M1289" t="s">
        <v>9209</v>
      </c>
      <c r="N1289">
        <v>5</v>
      </c>
      <c r="O1289">
        <v>56</v>
      </c>
      <c r="P1289" t="s">
        <v>9225</v>
      </c>
      <c r="Q1289">
        <v>18</v>
      </c>
      <c r="R1289">
        <v>2</v>
      </c>
      <c r="S1289" t="s">
        <v>9258</v>
      </c>
      <c r="T1289" t="s">
        <v>9262</v>
      </c>
      <c r="U1289" t="s">
        <v>9283</v>
      </c>
      <c r="V1289" t="str" cm="1">
        <f t="array" ref="V1289">_xlfn.IFS(Hospital_Emergency_Room_Data[[#This Row],[Day]]&lt;=10,"Start(1-10)",Hospital_Emergency_Room_Data[[#This Row],[Day]]&lt;=20,"Middle(11-20)",Hospital_Emergency_Room_Data[[#This Row],[Day]]&gt;20,"End(21-30)")</f>
        <v>Middle(11-20)</v>
      </c>
    </row>
    <row r="1290" spans="1:22">
      <c r="A1290">
        <v>467998996</v>
      </c>
      <c r="B1290" t="s">
        <v>1311</v>
      </c>
      <c r="C1290" s="1">
        <v>45310</v>
      </c>
      <c r="D1290" t="str">
        <f>TEXT(Hospital_Emergency_Room_Data[[#This Row],[Patient Admission Date]],"mmm")</f>
        <v>Jan</v>
      </c>
      <c r="E1290">
        <f>YEAR(Hospital_Emergency_Room_Data[[#This Row],[Patient Admission Date]])</f>
        <v>2024</v>
      </c>
      <c r="F1290" s="2">
        <v>0.14444444444444443</v>
      </c>
      <c r="G1290" s="8" t="str">
        <f>TEXT(Hospital_Emergency_Room_Data[[#This Row],[Patient Admission Date]],"dddd")</f>
        <v>Friday</v>
      </c>
      <c r="H1290" t="s">
        <v>41</v>
      </c>
      <c r="I1290">
        <v>19</v>
      </c>
      <c r="J1290" s="5" t="s">
        <v>9220</v>
      </c>
      <c r="K1290" t="s">
        <v>12</v>
      </c>
      <c r="L1290" t="s">
        <v>9281</v>
      </c>
      <c r="M1290" t="s">
        <v>9209</v>
      </c>
      <c r="N1290">
        <v>5</v>
      </c>
      <c r="O1290">
        <v>42</v>
      </c>
      <c r="P1290" t="s">
        <v>9225</v>
      </c>
      <c r="Q1290">
        <v>19</v>
      </c>
      <c r="R1290">
        <v>3</v>
      </c>
      <c r="S1290" t="s">
        <v>9258</v>
      </c>
      <c r="T1290" t="s">
        <v>9262</v>
      </c>
      <c r="U1290" t="s">
        <v>9300</v>
      </c>
      <c r="V1290" t="str" cm="1">
        <f t="array" ref="V1290">_xlfn.IFS(Hospital_Emergency_Room_Data[[#This Row],[Day]]&lt;=10,"Start(1-10)",Hospital_Emergency_Room_Data[[#This Row],[Day]]&lt;=20,"Middle(11-20)",Hospital_Emergency_Room_Data[[#This Row],[Day]]&gt;20,"End(21-30)")</f>
        <v>Middle(11-20)</v>
      </c>
    </row>
    <row r="1291" spans="1:22">
      <c r="A1291">
        <v>460156586</v>
      </c>
      <c r="B1291" t="s">
        <v>1312</v>
      </c>
      <c r="C1291" s="1">
        <v>45040</v>
      </c>
      <c r="D1291" t="str">
        <f>TEXT(Hospital_Emergency_Room_Data[[#This Row],[Patient Admission Date]],"mmm")</f>
        <v>Apr</v>
      </c>
      <c r="E1291">
        <f>YEAR(Hospital_Emergency_Room_Data[[#This Row],[Patient Admission Date]])</f>
        <v>2023</v>
      </c>
      <c r="F1291" s="2">
        <v>0.1361111111111111</v>
      </c>
      <c r="G1291" s="8" t="str">
        <f>TEXT(Hospital_Emergency_Room_Data[[#This Row],[Patient Admission Date]],"dddd")</f>
        <v>Monday</v>
      </c>
      <c r="H1291" t="s">
        <v>41</v>
      </c>
      <c r="I1291">
        <v>27</v>
      </c>
      <c r="J1291" s="5" t="s">
        <v>9220</v>
      </c>
      <c r="K1291" t="s">
        <v>12</v>
      </c>
      <c r="L1291" t="s">
        <v>9281</v>
      </c>
      <c r="M1291" t="s">
        <v>9209</v>
      </c>
      <c r="N1291">
        <v>5</v>
      </c>
      <c r="O1291">
        <v>32</v>
      </c>
      <c r="P1291" t="s">
        <v>9225</v>
      </c>
      <c r="Q1291">
        <v>24</v>
      </c>
      <c r="R1291">
        <v>3</v>
      </c>
      <c r="S1291" t="s">
        <v>9258</v>
      </c>
      <c r="T1291" t="s">
        <v>9264</v>
      </c>
      <c r="U1291" t="s">
        <v>9300</v>
      </c>
      <c r="V1291" t="str" cm="1">
        <f t="array" ref="V1291">_xlfn.IFS(Hospital_Emergency_Room_Data[[#This Row],[Day]]&lt;=10,"Start(1-10)",Hospital_Emergency_Room_Data[[#This Row],[Day]]&lt;=20,"Middle(11-20)",Hospital_Emergency_Room_Data[[#This Row],[Day]]&gt;20,"End(21-30)")</f>
        <v>End(21-30)</v>
      </c>
    </row>
    <row r="1292" spans="1:22">
      <c r="A1292">
        <v>627374516</v>
      </c>
      <c r="B1292" t="s">
        <v>1313</v>
      </c>
      <c r="C1292" s="1">
        <v>45539</v>
      </c>
      <c r="D1292" t="str">
        <f>TEXT(Hospital_Emergency_Room_Data[[#This Row],[Patient Admission Date]],"mmm")</f>
        <v>Sep</v>
      </c>
      <c r="E1292">
        <f>YEAR(Hospital_Emergency_Room_Data[[#This Row],[Patient Admission Date]])</f>
        <v>2024</v>
      </c>
      <c r="F1292" s="2">
        <v>0.32777777777777778</v>
      </c>
      <c r="G1292" s="8" t="str">
        <f>TEXT(Hospital_Emergency_Room_Data[[#This Row],[Patient Admission Date]],"dddd")</f>
        <v>Wednesday</v>
      </c>
      <c r="H1292" t="s">
        <v>41</v>
      </c>
      <c r="I1292">
        <v>68</v>
      </c>
      <c r="J1292" s="5" t="s">
        <v>9217</v>
      </c>
      <c r="K1292" t="s">
        <v>12</v>
      </c>
      <c r="L1292" t="s">
        <v>9281</v>
      </c>
      <c r="M1292" t="s">
        <v>9209</v>
      </c>
      <c r="N1292">
        <v>5</v>
      </c>
      <c r="O1292">
        <v>42</v>
      </c>
      <c r="P1292" t="s">
        <v>9225</v>
      </c>
      <c r="Q1292">
        <v>4</v>
      </c>
      <c r="R1292">
        <v>7</v>
      </c>
      <c r="S1292" t="s">
        <v>9255</v>
      </c>
      <c r="T1292" t="s">
        <v>9263</v>
      </c>
      <c r="U1292" t="s">
        <v>9300</v>
      </c>
      <c r="V1292" t="str" cm="1">
        <f t="array" ref="V1292">_xlfn.IFS(Hospital_Emergency_Room_Data[[#This Row],[Day]]&lt;=10,"Start(1-10)",Hospital_Emergency_Room_Data[[#This Row],[Day]]&lt;=20,"Middle(11-20)",Hospital_Emergency_Room_Data[[#This Row],[Day]]&gt;20,"End(21-30)")</f>
        <v>Start(1-10)</v>
      </c>
    </row>
    <row r="1293" spans="1:22">
      <c r="A1293">
        <v>580395361</v>
      </c>
      <c r="B1293" t="s">
        <v>1314</v>
      </c>
      <c r="C1293" s="1">
        <v>45166</v>
      </c>
      <c r="D1293" t="str">
        <f>TEXT(Hospital_Emergency_Room_Data[[#This Row],[Patient Admission Date]],"mmm")</f>
        <v>Aug</v>
      </c>
      <c r="E1293">
        <f>YEAR(Hospital_Emergency_Room_Data[[#This Row],[Patient Admission Date]])</f>
        <v>2023</v>
      </c>
      <c r="F1293" s="2">
        <v>0.57361111111111107</v>
      </c>
      <c r="G1293" s="8" t="str">
        <f>TEXT(Hospital_Emergency_Room_Data[[#This Row],[Patient Admission Date]],"dddd")</f>
        <v>Monday</v>
      </c>
      <c r="H1293" t="s">
        <v>41</v>
      </c>
      <c r="I1293">
        <v>37</v>
      </c>
      <c r="J1293" s="5" t="s">
        <v>9223</v>
      </c>
      <c r="K1293" t="s">
        <v>12</v>
      </c>
      <c r="L1293" t="s">
        <v>9281</v>
      </c>
      <c r="M1293" t="s">
        <v>9209</v>
      </c>
      <c r="N1293">
        <v>5</v>
      </c>
      <c r="O1293">
        <v>22</v>
      </c>
      <c r="P1293" t="s">
        <v>9226</v>
      </c>
      <c r="Q1293">
        <v>28</v>
      </c>
      <c r="R1293">
        <v>13</v>
      </c>
      <c r="S1293" t="s">
        <v>9257</v>
      </c>
      <c r="T1293" t="s">
        <v>9264</v>
      </c>
      <c r="U1293" t="s">
        <v>9282</v>
      </c>
      <c r="V1293" t="str" cm="1">
        <f t="array" ref="V1293">_xlfn.IFS(Hospital_Emergency_Room_Data[[#This Row],[Day]]&lt;=10,"Start(1-10)",Hospital_Emergency_Room_Data[[#This Row],[Day]]&lt;=20,"Middle(11-20)",Hospital_Emergency_Room_Data[[#This Row],[Day]]&gt;20,"End(21-30)")</f>
        <v>End(21-30)</v>
      </c>
    </row>
    <row r="1294" spans="1:22">
      <c r="A1294">
        <v>677055953</v>
      </c>
      <c r="B1294" t="s">
        <v>1315</v>
      </c>
      <c r="C1294" s="1">
        <v>45524</v>
      </c>
      <c r="D1294" t="str">
        <f>TEXT(Hospital_Emergency_Room_Data[[#This Row],[Patient Admission Date]],"mmm")</f>
        <v>Aug</v>
      </c>
      <c r="E1294">
        <f>YEAR(Hospital_Emergency_Room_Data[[#This Row],[Patient Admission Date]])</f>
        <v>2024</v>
      </c>
      <c r="F1294" s="2">
        <v>0.75069444444444444</v>
      </c>
      <c r="G1294" s="8" t="str">
        <f>TEXT(Hospital_Emergency_Room_Data[[#This Row],[Patient Admission Date]],"dddd")</f>
        <v>Tuesday</v>
      </c>
      <c r="H1294" t="s">
        <v>41</v>
      </c>
      <c r="I1294">
        <v>70</v>
      </c>
      <c r="J1294" s="5" t="s">
        <v>9222</v>
      </c>
      <c r="K1294" t="s">
        <v>12</v>
      </c>
      <c r="L1294" t="s">
        <v>9281</v>
      </c>
      <c r="M1294" t="s">
        <v>9209</v>
      </c>
      <c r="N1294">
        <v>5</v>
      </c>
      <c r="O1294">
        <v>32</v>
      </c>
      <c r="P1294" t="s">
        <v>9225</v>
      </c>
      <c r="Q1294">
        <v>20</v>
      </c>
      <c r="R1294">
        <v>18</v>
      </c>
      <c r="S1294" t="s">
        <v>9256</v>
      </c>
      <c r="T1294" t="s">
        <v>9262</v>
      </c>
      <c r="U1294" t="s">
        <v>9300</v>
      </c>
      <c r="V1294" t="str" cm="1">
        <f t="array" ref="V1294">_xlfn.IFS(Hospital_Emergency_Room_Data[[#This Row],[Day]]&lt;=10,"Start(1-10)",Hospital_Emergency_Room_Data[[#This Row],[Day]]&lt;=20,"Middle(11-20)",Hospital_Emergency_Room_Data[[#This Row],[Day]]&gt;20,"End(21-30)")</f>
        <v>Middle(11-20)</v>
      </c>
    </row>
    <row r="1295" spans="1:22">
      <c r="A1295">
        <v>780966113</v>
      </c>
      <c r="B1295" t="s">
        <v>1316</v>
      </c>
      <c r="C1295" s="1">
        <v>45544</v>
      </c>
      <c r="D1295" t="str">
        <f>TEXT(Hospital_Emergency_Room_Data[[#This Row],[Patient Admission Date]],"mmm")</f>
        <v>Sep</v>
      </c>
      <c r="E1295">
        <f>YEAR(Hospital_Emergency_Room_Data[[#This Row],[Patient Admission Date]])</f>
        <v>2024</v>
      </c>
      <c r="F1295" s="2">
        <v>0.3923611111111111</v>
      </c>
      <c r="G1295" s="8" t="str">
        <f>TEXT(Hospital_Emergency_Room_Data[[#This Row],[Patient Admission Date]],"dddd")</f>
        <v>Monday</v>
      </c>
      <c r="H1295" t="s">
        <v>41</v>
      </c>
      <c r="I1295">
        <v>63</v>
      </c>
      <c r="J1295" s="5" t="s">
        <v>9217</v>
      </c>
      <c r="K1295" t="s">
        <v>12</v>
      </c>
      <c r="L1295" t="s">
        <v>9281</v>
      </c>
      <c r="M1295" t="s">
        <v>9209</v>
      </c>
      <c r="N1295">
        <v>5</v>
      </c>
      <c r="O1295">
        <v>32</v>
      </c>
      <c r="P1295" t="s">
        <v>9225</v>
      </c>
      <c r="Q1295">
        <v>9</v>
      </c>
      <c r="R1295">
        <v>9</v>
      </c>
      <c r="S1295" t="s">
        <v>9255</v>
      </c>
      <c r="T1295" t="s">
        <v>9265</v>
      </c>
      <c r="U1295" t="s">
        <v>9300</v>
      </c>
      <c r="V1295" t="str" cm="1">
        <f t="array" ref="V1295">_xlfn.IFS(Hospital_Emergency_Room_Data[[#This Row],[Day]]&lt;=10,"Start(1-10)",Hospital_Emergency_Room_Data[[#This Row],[Day]]&lt;=20,"Middle(11-20)",Hospital_Emergency_Room_Data[[#This Row],[Day]]&gt;20,"End(21-30)")</f>
        <v>Start(1-10)</v>
      </c>
    </row>
    <row r="1296" spans="1:22">
      <c r="A1296">
        <v>482407597</v>
      </c>
      <c r="B1296" t="s">
        <v>1317</v>
      </c>
      <c r="C1296" s="1">
        <v>45538</v>
      </c>
      <c r="D1296" t="str">
        <f>TEXT(Hospital_Emergency_Room_Data[[#This Row],[Patient Admission Date]],"mmm")</f>
        <v>Sep</v>
      </c>
      <c r="E1296">
        <f>YEAR(Hospital_Emergency_Room_Data[[#This Row],[Patient Admission Date]])</f>
        <v>2024</v>
      </c>
      <c r="F1296" s="2">
        <v>0.78749999999999998</v>
      </c>
      <c r="G1296" s="8" t="str">
        <f>TEXT(Hospital_Emergency_Room_Data[[#This Row],[Patient Admission Date]],"dddd")</f>
        <v>Tuesday</v>
      </c>
      <c r="H1296" t="s">
        <v>41</v>
      </c>
      <c r="I1296">
        <v>27</v>
      </c>
      <c r="J1296" s="5" t="s">
        <v>9220</v>
      </c>
      <c r="K1296" t="s">
        <v>12</v>
      </c>
      <c r="L1296" t="s">
        <v>9281</v>
      </c>
      <c r="M1296" t="s">
        <v>9209</v>
      </c>
      <c r="N1296">
        <v>5</v>
      </c>
      <c r="O1296">
        <v>18</v>
      </c>
      <c r="P1296" t="s">
        <v>9226</v>
      </c>
      <c r="Q1296">
        <v>3</v>
      </c>
      <c r="R1296">
        <v>18</v>
      </c>
      <c r="S1296" t="s">
        <v>9256</v>
      </c>
      <c r="T1296" t="s">
        <v>9263</v>
      </c>
      <c r="U1296" t="s">
        <v>9282</v>
      </c>
      <c r="V1296" t="str" cm="1">
        <f t="array" ref="V1296">_xlfn.IFS(Hospital_Emergency_Room_Data[[#This Row],[Day]]&lt;=10,"Start(1-10)",Hospital_Emergency_Room_Data[[#This Row],[Day]]&lt;=20,"Middle(11-20)",Hospital_Emergency_Room_Data[[#This Row],[Day]]&gt;20,"End(21-30)")</f>
        <v>Start(1-10)</v>
      </c>
    </row>
    <row r="1297" spans="1:22">
      <c r="A1297">
        <v>384226406</v>
      </c>
      <c r="B1297" t="s">
        <v>1318</v>
      </c>
      <c r="C1297" s="1">
        <v>45424</v>
      </c>
      <c r="D1297" t="str">
        <f>TEXT(Hospital_Emergency_Room_Data[[#This Row],[Patient Admission Date]],"mmm")</f>
        <v>May</v>
      </c>
      <c r="E1297">
        <f>YEAR(Hospital_Emergency_Room_Data[[#This Row],[Patient Admission Date]])</f>
        <v>2024</v>
      </c>
      <c r="F1297" s="2">
        <v>9.7916666666666666E-2</v>
      </c>
      <c r="G1297" s="8" t="str">
        <f>TEXT(Hospital_Emergency_Room_Data[[#This Row],[Patient Admission Date]],"dddd")</f>
        <v>Sunday</v>
      </c>
      <c r="H1297" t="s">
        <v>41</v>
      </c>
      <c r="I1297">
        <v>56</v>
      </c>
      <c r="J1297" s="5" t="s">
        <v>9219</v>
      </c>
      <c r="K1297" t="s">
        <v>12</v>
      </c>
      <c r="L1297" t="s">
        <v>9281</v>
      </c>
      <c r="M1297" t="s">
        <v>9209</v>
      </c>
      <c r="N1297">
        <v>5</v>
      </c>
      <c r="O1297">
        <v>60</v>
      </c>
      <c r="P1297" t="s">
        <v>9225</v>
      </c>
      <c r="Q1297">
        <v>12</v>
      </c>
      <c r="R1297">
        <v>2</v>
      </c>
      <c r="S1297" t="s">
        <v>9258</v>
      </c>
      <c r="T1297" t="s">
        <v>9265</v>
      </c>
      <c r="U1297" t="s">
        <v>9283</v>
      </c>
      <c r="V1297" t="str" cm="1">
        <f t="array" ref="V1297">_xlfn.IFS(Hospital_Emergency_Room_Data[[#This Row],[Day]]&lt;=10,"Start(1-10)",Hospital_Emergency_Room_Data[[#This Row],[Day]]&lt;=20,"Middle(11-20)",Hospital_Emergency_Room_Data[[#This Row],[Day]]&gt;20,"End(21-30)")</f>
        <v>Middle(11-20)</v>
      </c>
    </row>
    <row r="1298" spans="1:22">
      <c r="A1298">
        <v>127779547</v>
      </c>
      <c r="B1298" t="s">
        <v>1319</v>
      </c>
      <c r="C1298" s="1">
        <v>45314</v>
      </c>
      <c r="D1298" t="str">
        <f>TEXT(Hospital_Emergency_Room_Data[[#This Row],[Patient Admission Date]],"mmm")</f>
        <v>Jan</v>
      </c>
      <c r="E1298">
        <f>YEAR(Hospital_Emergency_Room_Data[[#This Row],[Patient Admission Date]])</f>
        <v>2024</v>
      </c>
      <c r="F1298" s="2">
        <v>1.1805555555555555E-2</v>
      </c>
      <c r="G1298" s="8" t="str">
        <f>TEXT(Hospital_Emergency_Room_Data[[#This Row],[Patient Admission Date]],"dddd")</f>
        <v>Tuesday</v>
      </c>
      <c r="H1298" t="s">
        <v>41</v>
      </c>
      <c r="I1298">
        <v>66</v>
      </c>
      <c r="J1298" s="5" t="s">
        <v>9217</v>
      </c>
      <c r="K1298" t="s">
        <v>12</v>
      </c>
      <c r="L1298" t="s">
        <v>9281</v>
      </c>
      <c r="M1298" t="s">
        <v>9209</v>
      </c>
      <c r="N1298">
        <v>6</v>
      </c>
      <c r="O1298">
        <v>45</v>
      </c>
      <c r="P1298" t="s">
        <v>9225</v>
      </c>
      <c r="Q1298">
        <v>23</v>
      </c>
      <c r="R1298">
        <v>0</v>
      </c>
      <c r="S1298" t="s">
        <v>9258</v>
      </c>
      <c r="T1298" t="s">
        <v>9264</v>
      </c>
      <c r="U1298" t="s">
        <v>9300</v>
      </c>
      <c r="V1298" t="str" cm="1">
        <f t="array" ref="V1298">_xlfn.IFS(Hospital_Emergency_Room_Data[[#This Row],[Day]]&lt;=10,"Start(1-10)",Hospital_Emergency_Room_Data[[#This Row],[Day]]&lt;=20,"Middle(11-20)",Hospital_Emergency_Room_Data[[#This Row],[Day]]&gt;20,"End(21-30)")</f>
        <v>End(21-30)</v>
      </c>
    </row>
    <row r="1299" spans="1:22">
      <c r="A1299">
        <v>604611731</v>
      </c>
      <c r="B1299" t="s">
        <v>1320</v>
      </c>
      <c r="C1299" s="1">
        <v>45351</v>
      </c>
      <c r="D1299" t="str">
        <f>TEXT(Hospital_Emergency_Room_Data[[#This Row],[Patient Admission Date]],"mmm")</f>
        <v>Feb</v>
      </c>
      <c r="E1299">
        <f>YEAR(Hospital_Emergency_Room_Data[[#This Row],[Patient Admission Date]])</f>
        <v>2024</v>
      </c>
      <c r="F1299" s="2">
        <v>0.36527777777777776</v>
      </c>
      <c r="G1299" s="8" t="str">
        <f>TEXT(Hospital_Emergency_Room_Data[[#This Row],[Patient Admission Date]],"dddd")</f>
        <v>Thursday</v>
      </c>
      <c r="H1299" t="s">
        <v>41</v>
      </c>
      <c r="I1299">
        <v>40</v>
      </c>
      <c r="J1299" s="5" t="s">
        <v>9223</v>
      </c>
      <c r="K1299" t="s">
        <v>12</v>
      </c>
      <c r="L1299" t="s">
        <v>9281</v>
      </c>
      <c r="M1299" t="s">
        <v>9209</v>
      </c>
      <c r="N1299">
        <v>6</v>
      </c>
      <c r="O1299">
        <v>32</v>
      </c>
      <c r="P1299" t="s">
        <v>9225</v>
      </c>
      <c r="Q1299">
        <v>29</v>
      </c>
      <c r="R1299">
        <v>8</v>
      </c>
      <c r="S1299" t="s">
        <v>9255</v>
      </c>
      <c r="T1299" t="s">
        <v>9264</v>
      </c>
      <c r="U1299" t="s">
        <v>9300</v>
      </c>
      <c r="V1299" t="str" cm="1">
        <f t="array" ref="V1299">_xlfn.IFS(Hospital_Emergency_Room_Data[[#This Row],[Day]]&lt;=10,"Start(1-10)",Hospital_Emergency_Room_Data[[#This Row],[Day]]&lt;=20,"Middle(11-20)",Hospital_Emergency_Room_Data[[#This Row],[Day]]&gt;20,"End(21-30)")</f>
        <v>End(21-30)</v>
      </c>
    </row>
    <row r="1300" spans="1:22">
      <c r="A1300">
        <v>125887366</v>
      </c>
      <c r="B1300" t="s">
        <v>1321</v>
      </c>
      <c r="C1300" s="1">
        <v>45095</v>
      </c>
      <c r="D1300" t="str">
        <f>TEXT(Hospital_Emergency_Room_Data[[#This Row],[Patient Admission Date]],"mmm")</f>
        <v>Jun</v>
      </c>
      <c r="E1300">
        <f>YEAR(Hospital_Emergency_Room_Data[[#This Row],[Patient Admission Date]])</f>
        <v>2023</v>
      </c>
      <c r="F1300" s="2">
        <v>0.85763888888888884</v>
      </c>
      <c r="G1300" s="8" t="str">
        <f>TEXT(Hospital_Emergency_Room_Data[[#This Row],[Patient Admission Date]],"dddd")</f>
        <v>Sunday</v>
      </c>
      <c r="H1300" t="s">
        <v>41</v>
      </c>
      <c r="I1300">
        <v>24</v>
      </c>
      <c r="J1300" s="5" t="s">
        <v>9220</v>
      </c>
      <c r="K1300" t="s">
        <v>12</v>
      </c>
      <c r="L1300" t="s">
        <v>9281</v>
      </c>
      <c r="M1300" t="s">
        <v>9209</v>
      </c>
      <c r="N1300">
        <v>6</v>
      </c>
      <c r="O1300">
        <v>54</v>
      </c>
      <c r="P1300" t="s">
        <v>9225</v>
      </c>
      <c r="Q1300">
        <v>18</v>
      </c>
      <c r="R1300">
        <v>20</v>
      </c>
      <c r="S1300" t="s">
        <v>9256</v>
      </c>
      <c r="T1300" t="s">
        <v>9262</v>
      </c>
      <c r="U1300" t="s">
        <v>9283</v>
      </c>
      <c r="V1300" t="str" cm="1">
        <f t="array" ref="V1300">_xlfn.IFS(Hospital_Emergency_Room_Data[[#This Row],[Day]]&lt;=10,"Start(1-10)",Hospital_Emergency_Room_Data[[#This Row],[Day]]&lt;=20,"Middle(11-20)",Hospital_Emergency_Room_Data[[#This Row],[Day]]&gt;20,"End(21-30)")</f>
        <v>Middle(11-20)</v>
      </c>
    </row>
    <row r="1301" spans="1:22">
      <c r="A1301">
        <v>514445278</v>
      </c>
      <c r="B1301" t="s">
        <v>1322</v>
      </c>
      <c r="C1301" s="1">
        <v>45455</v>
      </c>
      <c r="D1301" t="str">
        <f>TEXT(Hospital_Emergency_Room_Data[[#This Row],[Patient Admission Date]],"mmm")</f>
        <v>Jun</v>
      </c>
      <c r="E1301">
        <f>YEAR(Hospital_Emergency_Room_Data[[#This Row],[Patient Admission Date]])</f>
        <v>2024</v>
      </c>
      <c r="F1301" s="2">
        <v>0.32777777777777778</v>
      </c>
      <c r="G1301" s="8" t="str">
        <f>TEXT(Hospital_Emergency_Room_Data[[#This Row],[Patient Admission Date]],"dddd")</f>
        <v>Wednesday</v>
      </c>
      <c r="H1301" t="s">
        <v>41</v>
      </c>
      <c r="I1301">
        <v>28</v>
      </c>
      <c r="J1301" s="5" t="s">
        <v>9220</v>
      </c>
      <c r="K1301" t="s">
        <v>12</v>
      </c>
      <c r="L1301" t="s">
        <v>9281</v>
      </c>
      <c r="M1301" t="s">
        <v>9209</v>
      </c>
      <c r="N1301">
        <v>6</v>
      </c>
      <c r="O1301">
        <v>19</v>
      </c>
      <c r="P1301" t="s">
        <v>9226</v>
      </c>
      <c r="Q1301">
        <v>12</v>
      </c>
      <c r="R1301">
        <v>7</v>
      </c>
      <c r="S1301" t="s">
        <v>9255</v>
      </c>
      <c r="T1301" t="s">
        <v>9265</v>
      </c>
      <c r="U1301" t="s">
        <v>9282</v>
      </c>
      <c r="V1301" t="str" cm="1">
        <f t="array" ref="V1301">_xlfn.IFS(Hospital_Emergency_Room_Data[[#This Row],[Day]]&lt;=10,"Start(1-10)",Hospital_Emergency_Room_Data[[#This Row],[Day]]&lt;=20,"Middle(11-20)",Hospital_Emergency_Room_Data[[#This Row],[Day]]&gt;20,"End(21-30)")</f>
        <v>Middle(11-20)</v>
      </c>
    </row>
    <row r="1302" spans="1:22">
      <c r="A1302">
        <v>385865654</v>
      </c>
      <c r="B1302" t="s">
        <v>1323</v>
      </c>
      <c r="C1302" s="1">
        <v>45284</v>
      </c>
      <c r="D1302" t="str">
        <f>TEXT(Hospital_Emergency_Room_Data[[#This Row],[Patient Admission Date]],"mmm")</f>
        <v>Dec</v>
      </c>
      <c r="E1302">
        <f>YEAR(Hospital_Emergency_Room_Data[[#This Row],[Patient Admission Date]])</f>
        <v>2023</v>
      </c>
      <c r="F1302" s="2">
        <v>0.74375000000000002</v>
      </c>
      <c r="G1302" s="8" t="str">
        <f>TEXT(Hospital_Emergency_Room_Data[[#This Row],[Patient Admission Date]],"dddd")</f>
        <v>Sunday</v>
      </c>
      <c r="H1302" t="s">
        <v>41</v>
      </c>
      <c r="I1302">
        <v>17</v>
      </c>
      <c r="J1302" s="5" t="s">
        <v>9220</v>
      </c>
      <c r="K1302" t="s">
        <v>12</v>
      </c>
      <c r="L1302" t="s">
        <v>9281</v>
      </c>
      <c r="M1302" t="s">
        <v>9209</v>
      </c>
      <c r="N1302">
        <v>6</v>
      </c>
      <c r="O1302">
        <v>41</v>
      </c>
      <c r="P1302" t="s">
        <v>9225</v>
      </c>
      <c r="Q1302">
        <v>24</v>
      </c>
      <c r="R1302">
        <v>17</v>
      </c>
      <c r="S1302" t="s">
        <v>9257</v>
      </c>
      <c r="T1302" t="s">
        <v>9264</v>
      </c>
      <c r="U1302" t="s">
        <v>9300</v>
      </c>
      <c r="V1302" t="str" cm="1">
        <f t="array" ref="V1302">_xlfn.IFS(Hospital_Emergency_Room_Data[[#This Row],[Day]]&lt;=10,"Start(1-10)",Hospital_Emergency_Room_Data[[#This Row],[Day]]&lt;=20,"Middle(11-20)",Hospital_Emergency_Room_Data[[#This Row],[Day]]&gt;20,"End(21-30)")</f>
        <v>End(21-30)</v>
      </c>
    </row>
    <row r="1303" spans="1:22">
      <c r="A1303">
        <v>578054342</v>
      </c>
      <c r="B1303" t="s">
        <v>1324</v>
      </c>
      <c r="C1303" s="1">
        <v>45063</v>
      </c>
      <c r="D1303" t="str">
        <f>TEXT(Hospital_Emergency_Room_Data[[#This Row],[Patient Admission Date]],"mmm")</f>
        <v>May</v>
      </c>
      <c r="E1303">
        <f>YEAR(Hospital_Emergency_Room_Data[[#This Row],[Patient Admission Date]])</f>
        <v>2023</v>
      </c>
      <c r="F1303" s="2">
        <v>0.75416666666666665</v>
      </c>
      <c r="G1303" s="8" t="str">
        <f>TEXT(Hospital_Emergency_Room_Data[[#This Row],[Patient Admission Date]],"dddd")</f>
        <v>Wednesday</v>
      </c>
      <c r="H1303" t="s">
        <v>41</v>
      </c>
      <c r="I1303">
        <v>13</v>
      </c>
      <c r="J1303" s="5" t="s">
        <v>9221</v>
      </c>
      <c r="K1303" t="s">
        <v>12</v>
      </c>
      <c r="L1303" t="s">
        <v>9281</v>
      </c>
      <c r="M1303" t="s">
        <v>9209</v>
      </c>
      <c r="N1303">
        <v>6</v>
      </c>
      <c r="O1303">
        <v>50</v>
      </c>
      <c r="P1303" t="s">
        <v>9225</v>
      </c>
      <c r="Q1303">
        <v>17</v>
      </c>
      <c r="R1303">
        <v>18</v>
      </c>
      <c r="S1303" t="s">
        <v>9256</v>
      </c>
      <c r="T1303" t="s">
        <v>9262</v>
      </c>
      <c r="U1303" t="s">
        <v>9283</v>
      </c>
      <c r="V1303" t="str" cm="1">
        <f t="array" ref="V1303">_xlfn.IFS(Hospital_Emergency_Room_Data[[#This Row],[Day]]&lt;=10,"Start(1-10)",Hospital_Emergency_Room_Data[[#This Row],[Day]]&lt;=20,"Middle(11-20)",Hospital_Emergency_Room_Data[[#This Row],[Day]]&gt;20,"End(21-30)")</f>
        <v>Middle(11-20)</v>
      </c>
    </row>
    <row r="1304" spans="1:22">
      <c r="A1304">
        <v>131312028</v>
      </c>
      <c r="B1304" t="s">
        <v>1325</v>
      </c>
      <c r="C1304" s="1">
        <v>45463</v>
      </c>
      <c r="D1304" t="str">
        <f>TEXT(Hospital_Emergency_Room_Data[[#This Row],[Patient Admission Date]],"mmm")</f>
        <v>Jun</v>
      </c>
      <c r="E1304">
        <f>YEAR(Hospital_Emergency_Room_Data[[#This Row],[Patient Admission Date]])</f>
        <v>2024</v>
      </c>
      <c r="F1304" s="2">
        <v>0.11458333333333333</v>
      </c>
      <c r="G1304" s="8" t="str">
        <f>TEXT(Hospital_Emergency_Room_Data[[#This Row],[Patient Admission Date]],"dddd")</f>
        <v>Thursday</v>
      </c>
      <c r="H1304" t="s">
        <v>41</v>
      </c>
      <c r="I1304">
        <v>23</v>
      </c>
      <c r="J1304" s="5" t="s">
        <v>9220</v>
      </c>
      <c r="K1304" t="s">
        <v>12</v>
      </c>
      <c r="L1304" t="s">
        <v>9281</v>
      </c>
      <c r="M1304" t="s">
        <v>9209</v>
      </c>
      <c r="N1304">
        <v>7</v>
      </c>
      <c r="O1304">
        <v>22</v>
      </c>
      <c r="P1304" t="s">
        <v>9226</v>
      </c>
      <c r="Q1304">
        <v>20</v>
      </c>
      <c r="R1304">
        <v>2</v>
      </c>
      <c r="S1304" t="s">
        <v>9258</v>
      </c>
      <c r="T1304" t="s">
        <v>9262</v>
      </c>
      <c r="U1304" t="s">
        <v>9282</v>
      </c>
      <c r="V1304" t="str" cm="1">
        <f t="array" ref="V1304">_xlfn.IFS(Hospital_Emergency_Room_Data[[#This Row],[Day]]&lt;=10,"Start(1-10)",Hospital_Emergency_Room_Data[[#This Row],[Day]]&lt;=20,"Middle(11-20)",Hospital_Emergency_Room_Data[[#This Row],[Day]]&gt;20,"End(21-30)")</f>
        <v>Middle(11-20)</v>
      </c>
    </row>
    <row r="1305" spans="1:22">
      <c r="A1305">
        <v>442315916</v>
      </c>
      <c r="B1305" t="s">
        <v>1326</v>
      </c>
      <c r="C1305" s="1">
        <v>45070</v>
      </c>
      <c r="D1305" t="str">
        <f>TEXT(Hospital_Emergency_Room_Data[[#This Row],[Patient Admission Date]],"mmm")</f>
        <v>May</v>
      </c>
      <c r="E1305">
        <f>YEAR(Hospital_Emergency_Room_Data[[#This Row],[Patient Admission Date]])</f>
        <v>2023</v>
      </c>
      <c r="F1305" s="2">
        <v>0.71250000000000002</v>
      </c>
      <c r="G1305" s="8" t="str">
        <f>TEXT(Hospital_Emergency_Room_Data[[#This Row],[Patient Admission Date]],"dddd")</f>
        <v>Wednesday</v>
      </c>
      <c r="H1305" t="s">
        <v>41</v>
      </c>
      <c r="I1305">
        <v>39</v>
      </c>
      <c r="J1305" s="5" t="s">
        <v>9223</v>
      </c>
      <c r="K1305" t="s">
        <v>12</v>
      </c>
      <c r="L1305" t="s">
        <v>9281</v>
      </c>
      <c r="M1305" t="s">
        <v>9209</v>
      </c>
      <c r="N1305">
        <v>7</v>
      </c>
      <c r="O1305">
        <v>37</v>
      </c>
      <c r="P1305" t="s">
        <v>9225</v>
      </c>
      <c r="Q1305">
        <v>24</v>
      </c>
      <c r="R1305">
        <v>17</v>
      </c>
      <c r="S1305" t="s">
        <v>9257</v>
      </c>
      <c r="T1305" t="s">
        <v>9264</v>
      </c>
      <c r="U1305" t="s">
        <v>9300</v>
      </c>
      <c r="V1305" t="str" cm="1">
        <f t="array" ref="V1305">_xlfn.IFS(Hospital_Emergency_Room_Data[[#This Row],[Day]]&lt;=10,"Start(1-10)",Hospital_Emergency_Room_Data[[#This Row],[Day]]&lt;=20,"Middle(11-20)",Hospital_Emergency_Room_Data[[#This Row],[Day]]&gt;20,"End(21-30)")</f>
        <v>End(21-30)</v>
      </c>
    </row>
    <row r="1306" spans="1:22">
      <c r="A1306">
        <v>128100306</v>
      </c>
      <c r="B1306" t="s">
        <v>1327</v>
      </c>
      <c r="C1306" s="1">
        <v>45466</v>
      </c>
      <c r="D1306" t="str">
        <f>TEXT(Hospital_Emergency_Room_Data[[#This Row],[Patient Admission Date]],"mmm")</f>
        <v>Jun</v>
      </c>
      <c r="E1306">
        <f>YEAR(Hospital_Emergency_Room_Data[[#This Row],[Patient Admission Date]])</f>
        <v>2024</v>
      </c>
      <c r="F1306" s="2">
        <v>0.98124999999999996</v>
      </c>
      <c r="G1306" s="8" t="str">
        <f>TEXT(Hospital_Emergency_Room_Data[[#This Row],[Patient Admission Date]],"dddd")</f>
        <v>Sunday</v>
      </c>
      <c r="H1306" t="s">
        <v>41</v>
      </c>
      <c r="I1306">
        <v>45</v>
      </c>
      <c r="J1306" s="5" t="s">
        <v>9219</v>
      </c>
      <c r="K1306" t="s">
        <v>12</v>
      </c>
      <c r="L1306" t="s">
        <v>9281</v>
      </c>
      <c r="M1306" t="s">
        <v>9209</v>
      </c>
      <c r="N1306">
        <v>8</v>
      </c>
      <c r="O1306">
        <v>10</v>
      </c>
      <c r="P1306" t="s">
        <v>9226</v>
      </c>
      <c r="Q1306">
        <v>23</v>
      </c>
      <c r="R1306">
        <v>23</v>
      </c>
      <c r="S1306" t="s">
        <v>9256</v>
      </c>
      <c r="T1306" t="s">
        <v>9264</v>
      </c>
      <c r="U1306" t="s">
        <v>9282</v>
      </c>
      <c r="V1306" t="str" cm="1">
        <f t="array" ref="V1306">_xlfn.IFS(Hospital_Emergency_Room_Data[[#This Row],[Day]]&lt;=10,"Start(1-10)",Hospital_Emergency_Room_Data[[#This Row],[Day]]&lt;=20,"Middle(11-20)",Hospital_Emergency_Room_Data[[#This Row],[Day]]&gt;20,"End(21-30)")</f>
        <v>End(21-30)</v>
      </c>
    </row>
    <row r="1307" spans="1:22">
      <c r="A1307">
        <v>426667893</v>
      </c>
      <c r="B1307" t="s">
        <v>1328</v>
      </c>
      <c r="C1307" s="1">
        <v>45062</v>
      </c>
      <c r="D1307" t="str">
        <f>TEXT(Hospital_Emergency_Room_Data[[#This Row],[Patient Admission Date]],"mmm")</f>
        <v>May</v>
      </c>
      <c r="E1307">
        <f>YEAR(Hospital_Emergency_Room_Data[[#This Row],[Patient Admission Date]])</f>
        <v>2023</v>
      </c>
      <c r="F1307" s="2">
        <v>0.86388888888888893</v>
      </c>
      <c r="G1307" s="8" t="str">
        <f>TEXT(Hospital_Emergency_Room_Data[[#This Row],[Patient Admission Date]],"dddd")</f>
        <v>Tuesday</v>
      </c>
      <c r="H1307" t="s">
        <v>41</v>
      </c>
      <c r="I1307">
        <v>33</v>
      </c>
      <c r="J1307" s="5" t="s">
        <v>9223</v>
      </c>
      <c r="K1307" t="s">
        <v>12</v>
      </c>
      <c r="L1307" t="s">
        <v>9281</v>
      </c>
      <c r="M1307" t="s">
        <v>9209</v>
      </c>
      <c r="N1307">
        <v>8</v>
      </c>
      <c r="O1307">
        <v>28</v>
      </c>
      <c r="P1307" t="s">
        <v>9226</v>
      </c>
      <c r="Q1307">
        <v>16</v>
      </c>
      <c r="R1307">
        <v>20</v>
      </c>
      <c r="S1307" t="s">
        <v>9256</v>
      </c>
      <c r="T1307" t="s">
        <v>9262</v>
      </c>
      <c r="U1307" t="s">
        <v>9282</v>
      </c>
      <c r="V1307" t="str" cm="1">
        <f t="array" ref="V1307">_xlfn.IFS(Hospital_Emergency_Room_Data[[#This Row],[Day]]&lt;=10,"Start(1-10)",Hospital_Emergency_Room_Data[[#This Row],[Day]]&lt;=20,"Middle(11-20)",Hospital_Emergency_Room_Data[[#This Row],[Day]]&gt;20,"End(21-30)")</f>
        <v>Middle(11-20)</v>
      </c>
    </row>
    <row r="1308" spans="1:22">
      <c r="A1308">
        <v>259864387</v>
      </c>
      <c r="B1308" t="s">
        <v>1329</v>
      </c>
      <c r="C1308" s="1">
        <v>45277</v>
      </c>
      <c r="D1308" t="str">
        <f>TEXT(Hospital_Emergency_Room_Data[[#This Row],[Patient Admission Date]],"mmm")</f>
        <v>Dec</v>
      </c>
      <c r="E1308">
        <f>YEAR(Hospital_Emergency_Room_Data[[#This Row],[Patient Admission Date]])</f>
        <v>2023</v>
      </c>
      <c r="F1308" s="2">
        <v>0.15972222222222221</v>
      </c>
      <c r="G1308" s="8" t="str">
        <f>TEXT(Hospital_Emergency_Room_Data[[#This Row],[Patient Admission Date]],"dddd")</f>
        <v>Sunday</v>
      </c>
      <c r="H1308" t="s">
        <v>41</v>
      </c>
      <c r="I1308">
        <v>41</v>
      </c>
      <c r="J1308" s="5" t="s">
        <v>9223</v>
      </c>
      <c r="K1308" t="s">
        <v>12</v>
      </c>
      <c r="L1308" t="s">
        <v>9281</v>
      </c>
      <c r="M1308" t="s">
        <v>9209</v>
      </c>
      <c r="N1308">
        <v>8</v>
      </c>
      <c r="O1308">
        <v>32</v>
      </c>
      <c r="P1308" t="s">
        <v>9225</v>
      </c>
      <c r="Q1308">
        <v>17</v>
      </c>
      <c r="R1308">
        <v>3</v>
      </c>
      <c r="S1308" t="s">
        <v>9258</v>
      </c>
      <c r="T1308" t="s">
        <v>9262</v>
      </c>
      <c r="U1308" t="s">
        <v>9300</v>
      </c>
      <c r="V1308" t="str" cm="1">
        <f t="array" ref="V1308">_xlfn.IFS(Hospital_Emergency_Room_Data[[#This Row],[Day]]&lt;=10,"Start(1-10)",Hospital_Emergency_Room_Data[[#This Row],[Day]]&lt;=20,"Middle(11-20)",Hospital_Emergency_Room_Data[[#This Row],[Day]]&gt;20,"End(21-30)")</f>
        <v>Middle(11-20)</v>
      </c>
    </row>
    <row r="1309" spans="1:22">
      <c r="A1309">
        <v>472728473</v>
      </c>
      <c r="B1309" t="s">
        <v>1330</v>
      </c>
      <c r="C1309" s="1">
        <v>45241</v>
      </c>
      <c r="D1309" t="str">
        <f>TEXT(Hospital_Emergency_Room_Data[[#This Row],[Patient Admission Date]],"mmm")</f>
        <v>Nov</v>
      </c>
      <c r="E1309">
        <f>YEAR(Hospital_Emergency_Room_Data[[#This Row],[Patient Admission Date]])</f>
        <v>2023</v>
      </c>
      <c r="F1309" s="2">
        <v>0.93888888888888888</v>
      </c>
      <c r="G1309" s="8" t="str">
        <f>TEXT(Hospital_Emergency_Room_Data[[#This Row],[Patient Admission Date]],"dddd")</f>
        <v>Saturday</v>
      </c>
      <c r="H1309" t="s">
        <v>41</v>
      </c>
      <c r="I1309">
        <v>23</v>
      </c>
      <c r="J1309" s="5" t="s">
        <v>9220</v>
      </c>
      <c r="K1309" t="s">
        <v>12</v>
      </c>
      <c r="L1309" t="s">
        <v>9281</v>
      </c>
      <c r="M1309" t="s">
        <v>9209</v>
      </c>
      <c r="N1309">
        <v>9</v>
      </c>
      <c r="O1309">
        <v>54</v>
      </c>
      <c r="P1309" t="s">
        <v>9225</v>
      </c>
      <c r="Q1309">
        <v>11</v>
      </c>
      <c r="R1309">
        <v>22</v>
      </c>
      <c r="S1309" t="s">
        <v>9256</v>
      </c>
      <c r="T1309" t="s">
        <v>9265</v>
      </c>
      <c r="U1309" t="s">
        <v>9283</v>
      </c>
      <c r="V1309" t="str" cm="1">
        <f t="array" ref="V1309">_xlfn.IFS(Hospital_Emergency_Room_Data[[#This Row],[Day]]&lt;=10,"Start(1-10)",Hospital_Emergency_Room_Data[[#This Row],[Day]]&lt;=20,"Middle(11-20)",Hospital_Emergency_Room_Data[[#This Row],[Day]]&gt;20,"End(21-30)")</f>
        <v>Middle(11-20)</v>
      </c>
    </row>
    <row r="1310" spans="1:22">
      <c r="A1310">
        <v>711468573</v>
      </c>
      <c r="B1310" t="s">
        <v>1331</v>
      </c>
      <c r="C1310" s="1">
        <v>45109</v>
      </c>
      <c r="D1310" t="str">
        <f>TEXT(Hospital_Emergency_Room_Data[[#This Row],[Patient Admission Date]],"mmm")</f>
        <v>Jul</v>
      </c>
      <c r="E1310">
        <f>YEAR(Hospital_Emergency_Room_Data[[#This Row],[Patient Admission Date]])</f>
        <v>2023</v>
      </c>
      <c r="F1310" s="2">
        <v>0.68611111111111112</v>
      </c>
      <c r="G1310" s="8" t="str">
        <f>TEXT(Hospital_Emergency_Room_Data[[#This Row],[Patient Admission Date]],"dddd")</f>
        <v>Sunday</v>
      </c>
      <c r="H1310" t="s">
        <v>41</v>
      </c>
      <c r="I1310">
        <v>74</v>
      </c>
      <c r="J1310" s="5" t="s">
        <v>9222</v>
      </c>
      <c r="K1310" t="s">
        <v>12</v>
      </c>
      <c r="L1310" t="s">
        <v>9281</v>
      </c>
      <c r="M1310" t="s">
        <v>9209</v>
      </c>
      <c r="N1310">
        <v>9</v>
      </c>
      <c r="O1310">
        <v>25</v>
      </c>
      <c r="P1310" t="s">
        <v>9226</v>
      </c>
      <c r="Q1310">
        <v>2</v>
      </c>
      <c r="R1310">
        <v>16</v>
      </c>
      <c r="S1310" t="s">
        <v>9257</v>
      </c>
      <c r="T1310" t="s">
        <v>9263</v>
      </c>
      <c r="U1310" t="s">
        <v>9282</v>
      </c>
      <c r="V1310" t="str" cm="1">
        <f t="array" ref="V1310">_xlfn.IFS(Hospital_Emergency_Room_Data[[#This Row],[Day]]&lt;=10,"Start(1-10)",Hospital_Emergency_Room_Data[[#This Row],[Day]]&lt;=20,"Middle(11-20)",Hospital_Emergency_Room_Data[[#This Row],[Day]]&gt;20,"End(21-30)")</f>
        <v>Start(1-10)</v>
      </c>
    </row>
    <row r="1311" spans="1:22">
      <c r="A1311">
        <v>128243514</v>
      </c>
      <c r="B1311" t="s">
        <v>1332</v>
      </c>
      <c r="C1311" s="1">
        <v>45382</v>
      </c>
      <c r="D1311" t="str">
        <f>TEXT(Hospital_Emergency_Room_Data[[#This Row],[Patient Admission Date]],"mmm")</f>
        <v>Mar</v>
      </c>
      <c r="E1311">
        <f>YEAR(Hospital_Emergency_Room_Data[[#This Row],[Patient Admission Date]])</f>
        <v>2024</v>
      </c>
      <c r="F1311" s="2">
        <v>0.37916666666666665</v>
      </c>
      <c r="G1311" s="8" t="str">
        <f>TEXT(Hospital_Emergency_Room_Data[[#This Row],[Patient Admission Date]],"dddd")</f>
        <v>Sunday</v>
      </c>
      <c r="H1311" t="s">
        <v>41</v>
      </c>
      <c r="I1311">
        <v>19</v>
      </c>
      <c r="J1311" s="5" t="s">
        <v>9220</v>
      </c>
      <c r="K1311" t="s">
        <v>12</v>
      </c>
      <c r="L1311" t="s">
        <v>9281</v>
      </c>
      <c r="M1311" t="s">
        <v>9209</v>
      </c>
      <c r="N1311">
        <v>9</v>
      </c>
      <c r="O1311">
        <v>55</v>
      </c>
      <c r="P1311" t="s">
        <v>9225</v>
      </c>
      <c r="Q1311">
        <v>31</v>
      </c>
      <c r="R1311">
        <v>9</v>
      </c>
      <c r="S1311" t="s">
        <v>9255</v>
      </c>
      <c r="T1311" t="s">
        <v>9264</v>
      </c>
      <c r="U1311" t="s">
        <v>9283</v>
      </c>
      <c r="V1311" t="str" cm="1">
        <f t="array" ref="V1311">_xlfn.IFS(Hospital_Emergency_Room_Data[[#This Row],[Day]]&lt;=10,"Start(1-10)",Hospital_Emergency_Room_Data[[#This Row],[Day]]&lt;=20,"Middle(11-20)",Hospital_Emergency_Room_Data[[#This Row],[Day]]&gt;20,"End(21-30)")</f>
        <v>End(21-30)</v>
      </c>
    </row>
    <row r="1312" spans="1:22">
      <c r="A1312">
        <v>208883128</v>
      </c>
      <c r="B1312" t="s">
        <v>1333</v>
      </c>
      <c r="C1312" s="1">
        <v>45524</v>
      </c>
      <c r="D1312" t="str">
        <f>TEXT(Hospital_Emergency_Room_Data[[#This Row],[Patient Admission Date]],"mmm")</f>
        <v>Aug</v>
      </c>
      <c r="E1312">
        <f>YEAR(Hospital_Emergency_Room_Data[[#This Row],[Patient Admission Date]])</f>
        <v>2024</v>
      </c>
      <c r="F1312" s="2">
        <v>0.85624999999999996</v>
      </c>
      <c r="G1312" s="8" t="str">
        <f>TEXT(Hospital_Emergency_Room_Data[[#This Row],[Patient Admission Date]],"dddd")</f>
        <v>Tuesday</v>
      </c>
      <c r="H1312" t="s">
        <v>41</v>
      </c>
      <c r="I1312">
        <v>72</v>
      </c>
      <c r="J1312" s="5" t="s">
        <v>9222</v>
      </c>
      <c r="K1312" t="s">
        <v>12</v>
      </c>
      <c r="L1312" t="s">
        <v>9281</v>
      </c>
      <c r="M1312" t="s">
        <v>9209</v>
      </c>
      <c r="N1312">
        <v>10</v>
      </c>
      <c r="O1312">
        <v>37</v>
      </c>
      <c r="P1312" t="s">
        <v>9225</v>
      </c>
      <c r="Q1312">
        <v>20</v>
      </c>
      <c r="R1312">
        <v>20</v>
      </c>
      <c r="S1312" t="s">
        <v>9256</v>
      </c>
      <c r="T1312" t="s">
        <v>9262</v>
      </c>
      <c r="U1312" t="s">
        <v>9300</v>
      </c>
      <c r="V1312" t="str" cm="1">
        <f t="array" ref="V1312">_xlfn.IFS(Hospital_Emergency_Room_Data[[#This Row],[Day]]&lt;=10,"Start(1-10)",Hospital_Emergency_Room_Data[[#This Row],[Day]]&lt;=20,"Middle(11-20)",Hospital_Emergency_Room_Data[[#This Row],[Day]]&gt;20,"End(21-30)")</f>
        <v>Middle(11-20)</v>
      </c>
    </row>
    <row r="1313" spans="1:22">
      <c r="A1313">
        <v>727789302</v>
      </c>
      <c r="B1313" t="s">
        <v>1334</v>
      </c>
      <c r="C1313" s="1">
        <v>45500</v>
      </c>
      <c r="D1313" t="str">
        <f>TEXT(Hospital_Emergency_Room_Data[[#This Row],[Patient Admission Date]],"mmm")</f>
        <v>Jul</v>
      </c>
      <c r="E1313">
        <f>YEAR(Hospital_Emergency_Room_Data[[#This Row],[Patient Admission Date]])</f>
        <v>2024</v>
      </c>
      <c r="F1313" s="2">
        <v>0.5541666666666667</v>
      </c>
      <c r="G1313" s="8" t="str">
        <f>TEXT(Hospital_Emergency_Room_Data[[#This Row],[Patient Admission Date]],"dddd")</f>
        <v>Saturday</v>
      </c>
      <c r="H1313" t="s">
        <v>41</v>
      </c>
      <c r="I1313">
        <v>31</v>
      </c>
      <c r="J1313" s="5" t="s">
        <v>9223</v>
      </c>
      <c r="K1313" t="s">
        <v>12</v>
      </c>
      <c r="L1313" t="s">
        <v>9281</v>
      </c>
      <c r="M1313" t="s">
        <v>9209</v>
      </c>
      <c r="N1313">
        <v>10</v>
      </c>
      <c r="O1313">
        <v>57</v>
      </c>
      <c r="P1313" t="s">
        <v>9225</v>
      </c>
      <c r="Q1313">
        <v>27</v>
      </c>
      <c r="R1313">
        <v>13</v>
      </c>
      <c r="S1313" t="s">
        <v>9257</v>
      </c>
      <c r="T1313" t="s">
        <v>9264</v>
      </c>
      <c r="U1313" t="s">
        <v>9283</v>
      </c>
      <c r="V1313" t="str" cm="1">
        <f t="array" ref="V1313">_xlfn.IFS(Hospital_Emergency_Room_Data[[#This Row],[Day]]&lt;=10,"Start(1-10)",Hospital_Emergency_Room_Data[[#This Row],[Day]]&lt;=20,"Middle(11-20)",Hospital_Emergency_Room_Data[[#This Row],[Day]]&gt;20,"End(21-30)")</f>
        <v>End(21-30)</v>
      </c>
    </row>
    <row r="1314" spans="1:22">
      <c r="A1314">
        <v>340412981</v>
      </c>
      <c r="B1314" t="s">
        <v>1335</v>
      </c>
      <c r="C1314" s="1">
        <v>45217</v>
      </c>
      <c r="D1314" t="str">
        <f>TEXT(Hospital_Emergency_Room_Data[[#This Row],[Patient Admission Date]],"mmm")</f>
        <v>Oct</v>
      </c>
      <c r="E1314">
        <f>YEAR(Hospital_Emergency_Room_Data[[#This Row],[Patient Admission Date]])</f>
        <v>2023</v>
      </c>
      <c r="F1314" s="2">
        <v>0.29583333333333334</v>
      </c>
      <c r="G1314" s="8" t="str">
        <f>TEXT(Hospital_Emergency_Room_Data[[#This Row],[Patient Admission Date]],"dddd")</f>
        <v>Wednesday</v>
      </c>
      <c r="H1314" t="s">
        <v>41</v>
      </c>
      <c r="I1314">
        <v>69</v>
      </c>
      <c r="J1314" s="5" t="s">
        <v>9217</v>
      </c>
      <c r="K1314" t="s">
        <v>12</v>
      </c>
      <c r="L1314" t="s">
        <v>9281</v>
      </c>
      <c r="M1314" t="s">
        <v>9209</v>
      </c>
      <c r="N1314">
        <v>10</v>
      </c>
      <c r="O1314">
        <v>20</v>
      </c>
      <c r="P1314" t="s">
        <v>9226</v>
      </c>
      <c r="Q1314">
        <v>18</v>
      </c>
      <c r="R1314">
        <v>7</v>
      </c>
      <c r="S1314" t="s">
        <v>9255</v>
      </c>
      <c r="T1314" t="s">
        <v>9262</v>
      </c>
      <c r="U1314" t="s">
        <v>9282</v>
      </c>
      <c r="V1314" t="str" cm="1">
        <f t="array" ref="V1314">_xlfn.IFS(Hospital_Emergency_Room_Data[[#This Row],[Day]]&lt;=10,"Start(1-10)",Hospital_Emergency_Room_Data[[#This Row],[Day]]&lt;=20,"Middle(11-20)",Hospital_Emergency_Room_Data[[#This Row],[Day]]&gt;20,"End(21-30)")</f>
        <v>Middle(11-20)</v>
      </c>
    </row>
    <row r="1315" spans="1:22">
      <c r="A1315">
        <v>460644936</v>
      </c>
      <c r="B1315" t="s">
        <v>1336</v>
      </c>
      <c r="C1315" s="1">
        <v>45275</v>
      </c>
      <c r="D1315" t="str">
        <f>TEXT(Hospital_Emergency_Room_Data[[#This Row],[Patient Admission Date]],"mmm")</f>
        <v>Dec</v>
      </c>
      <c r="E1315">
        <f>YEAR(Hospital_Emergency_Room_Data[[#This Row],[Patient Admission Date]])</f>
        <v>2023</v>
      </c>
      <c r="F1315" s="2">
        <v>0.23472222222222222</v>
      </c>
      <c r="G1315" s="8" t="str">
        <f>TEXT(Hospital_Emergency_Room_Data[[#This Row],[Patient Admission Date]],"dddd")</f>
        <v>Friday</v>
      </c>
      <c r="H1315" t="s">
        <v>41</v>
      </c>
      <c r="I1315">
        <v>8</v>
      </c>
      <c r="J1315" s="5" t="s">
        <v>9221</v>
      </c>
      <c r="K1315" t="s">
        <v>12</v>
      </c>
      <c r="L1315" t="s">
        <v>9281</v>
      </c>
      <c r="M1315" t="s">
        <v>9209</v>
      </c>
      <c r="N1315">
        <v>10</v>
      </c>
      <c r="O1315">
        <v>42</v>
      </c>
      <c r="P1315" t="s">
        <v>9225</v>
      </c>
      <c r="Q1315">
        <v>15</v>
      </c>
      <c r="R1315">
        <v>5</v>
      </c>
      <c r="S1315" t="s">
        <v>9258</v>
      </c>
      <c r="T1315" t="s">
        <v>9262</v>
      </c>
      <c r="U1315" t="s">
        <v>9300</v>
      </c>
      <c r="V1315" t="str" cm="1">
        <f t="array" ref="V1315">_xlfn.IFS(Hospital_Emergency_Room_Data[[#This Row],[Day]]&lt;=10,"Start(1-10)",Hospital_Emergency_Room_Data[[#This Row],[Day]]&lt;=20,"Middle(11-20)",Hospital_Emergency_Room_Data[[#This Row],[Day]]&gt;20,"End(21-30)")</f>
        <v>Middle(11-20)</v>
      </c>
    </row>
    <row r="1316" spans="1:22">
      <c r="A1316">
        <v>280795942</v>
      </c>
      <c r="B1316" t="s">
        <v>1337</v>
      </c>
      <c r="C1316" s="1">
        <v>45281</v>
      </c>
      <c r="D1316" t="str">
        <f>TEXT(Hospital_Emergency_Room_Data[[#This Row],[Patient Admission Date]],"mmm")</f>
        <v>Dec</v>
      </c>
      <c r="E1316">
        <f>YEAR(Hospital_Emergency_Room_Data[[#This Row],[Patient Admission Date]])</f>
        <v>2023</v>
      </c>
      <c r="F1316" s="2">
        <v>0.36805555555555558</v>
      </c>
      <c r="G1316" s="8" t="str">
        <f>TEXT(Hospital_Emergency_Room_Data[[#This Row],[Patient Admission Date]],"dddd")</f>
        <v>Thursday</v>
      </c>
      <c r="H1316" t="s">
        <v>41</v>
      </c>
      <c r="I1316">
        <v>46</v>
      </c>
      <c r="J1316" s="5" t="s">
        <v>9219</v>
      </c>
      <c r="K1316" t="s">
        <v>12</v>
      </c>
      <c r="L1316" t="s">
        <v>9281</v>
      </c>
      <c r="M1316" t="s">
        <v>9209</v>
      </c>
      <c r="N1316">
        <v>10</v>
      </c>
      <c r="O1316">
        <v>34</v>
      </c>
      <c r="P1316" t="s">
        <v>9225</v>
      </c>
      <c r="Q1316">
        <v>21</v>
      </c>
      <c r="R1316">
        <v>8</v>
      </c>
      <c r="S1316" t="s">
        <v>9255</v>
      </c>
      <c r="T1316" t="s">
        <v>9262</v>
      </c>
      <c r="U1316" t="s">
        <v>9300</v>
      </c>
      <c r="V1316" t="str" cm="1">
        <f t="array" ref="V1316">_xlfn.IFS(Hospital_Emergency_Room_Data[[#This Row],[Day]]&lt;=10,"Start(1-10)",Hospital_Emergency_Room_Data[[#This Row],[Day]]&lt;=20,"Middle(11-20)",Hospital_Emergency_Room_Data[[#This Row],[Day]]&gt;20,"End(21-30)")</f>
        <v>End(21-30)</v>
      </c>
    </row>
    <row r="1317" spans="1:22">
      <c r="A1317">
        <v>860549346</v>
      </c>
      <c r="B1317" t="s">
        <v>1338</v>
      </c>
      <c r="C1317" s="1">
        <v>45143</v>
      </c>
      <c r="D1317" t="str">
        <f>TEXT(Hospital_Emergency_Room_Data[[#This Row],[Patient Admission Date]],"mmm")</f>
        <v>Aug</v>
      </c>
      <c r="E1317">
        <f>YEAR(Hospital_Emergency_Room_Data[[#This Row],[Patient Admission Date]])</f>
        <v>2023</v>
      </c>
      <c r="F1317" s="2">
        <v>0.64166666666666672</v>
      </c>
      <c r="G1317" s="8" t="str">
        <f>TEXT(Hospital_Emergency_Room_Data[[#This Row],[Patient Admission Date]],"dddd")</f>
        <v>Saturday</v>
      </c>
      <c r="H1317" t="s">
        <v>41</v>
      </c>
      <c r="I1317">
        <v>39</v>
      </c>
      <c r="J1317" s="5" t="s">
        <v>9223</v>
      </c>
      <c r="K1317" t="s">
        <v>12</v>
      </c>
      <c r="L1317" t="s">
        <v>9281</v>
      </c>
      <c r="M1317" t="s">
        <v>9209</v>
      </c>
      <c r="N1317">
        <v>10</v>
      </c>
      <c r="O1317">
        <v>54</v>
      </c>
      <c r="P1317" t="s">
        <v>9225</v>
      </c>
      <c r="Q1317">
        <v>5</v>
      </c>
      <c r="R1317">
        <v>15</v>
      </c>
      <c r="S1317" t="s">
        <v>9257</v>
      </c>
      <c r="T1317" t="s">
        <v>9263</v>
      </c>
      <c r="U1317" t="s">
        <v>9283</v>
      </c>
      <c r="V1317" t="str" cm="1">
        <f t="array" ref="V1317">_xlfn.IFS(Hospital_Emergency_Room_Data[[#This Row],[Day]]&lt;=10,"Start(1-10)",Hospital_Emergency_Room_Data[[#This Row],[Day]]&lt;=20,"Middle(11-20)",Hospital_Emergency_Room_Data[[#This Row],[Day]]&gt;20,"End(21-30)")</f>
        <v>Start(1-10)</v>
      </c>
    </row>
    <row r="1318" spans="1:22">
      <c r="A1318">
        <v>438984639</v>
      </c>
      <c r="B1318" t="s">
        <v>1339</v>
      </c>
      <c r="C1318" s="1">
        <v>45021</v>
      </c>
      <c r="D1318" t="str">
        <f>TEXT(Hospital_Emergency_Room_Data[[#This Row],[Patient Admission Date]],"mmm")</f>
        <v>Apr</v>
      </c>
      <c r="E1318">
        <f>YEAR(Hospital_Emergency_Room_Data[[#This Row],[Patient Admission Date]])</f>
        <v>2023</v>
      </c>
      <c r="F1318" s="2">
        <v>0.2673611111111111</v>
      </c>
      <c r="G1318" s="8" t="str">
        <f>TEXT(Hospital_Emergency_Room_Data[[#This Row],[Patient Admission Date]],"dddd")</f>
        <v>Wednesday</v>
      </c>
      <c r="H1318" t="s">
        <v>41</v>
      </c>
      <c r="I1318">
        <v>26</v>
      </c>
      <c r="J1318" s="5" t="s">
        <v>9220</v>
      </c>
      <c r="K1318" t="s">
        <v>12</v>
      </c>
      <c r="L1318" t="s">
        <v>9281</v>
      </c>
      <c r="M1318" t="s">
        <v>9209</v>
      </c>
      <c r="N1318">
        <v>10</v>
      </c>
      <c r="O1318">
        <v>46</v>
      </c>
      <c r="P1318" t="s">
        <v>9225</v>
      </c>
      <c r="Q1318">
        <v>5</v>
      </c>
      <c r="R1318">
        <v>6</v>
      </c>
      <c r="S1318" t="s">
        <v>9255</v>
      </c>
      <c r="T1318" t="s">
        <v>9263</v>
      </c>
      <c r="U1318" t="s">
        <v>9283</v>
      </c>
      <c r="V1318" t="str" cm="1">
        <f t="array" ref="V1318">_xlfn.IFS(Hospital_Emergency_Room_Data[[#This Row],[Day]]&lt;=10,"Start(1-10)",Hospital_Emergency_Room_Data[[#This Row],[Day]]&lt;=20,"Middle(11-20)",Hospital_Emergency_Room_Data[[#This Row],[Day]]&gt;20,"End(21-30)")</f>
        <v>Start(1-10)</v>
      </c>
    </row>
    <row r="1319" spans="1:22">
      <c r="A1319">
        <v>381922973</v>
      </c>
      <c r="B1319" t="s">
        <v>1340</v>
      </c>
      <c r="C1319" s="1">
        <v>45083</v>
      </c>
      <c r="D1319" t="str">
        <f>TEXT(Hospital_Emergency_Room_Data[[#This Row],[Patient Admission Date]],"mmm")</f>
        <v>Jun</v>
      </c>
      <c r="E1319">
        <f>YEAR(Hospital_Emergency_Room_Data[[#This Row],[Patient Admission Date]])</f>
        <v>2023</v>
      </c>
      <c r="F1319" s="2">
        <v>0.74375000000000002</v>
      </c>
      <c r="G1319" s="8" t="str">
        <f>TEXT(Hospital_Emergency_Room_Data[[#This Row],[Patient Admission Date]],"dddd")</f>
        <v>Tuesday</v>
      </c>
      <c r="H1319" t="s">
        <v>41</v>
      </c>
      <c r="I1319">
        <v>79</v>
      </c>
      <c r="J1319" s="5" t="s">
        <v>9222</v>
      </c>
      <c r="K1319" t="s">
        <v>12</v>
      </c>
      <c r="L1319" t="s">
        <v>9281</v>
      </c>
      <c r="M1319" t="s">
        <v>9209</v>
      </c>
      <c r="N1319">
        <v>10</v>
      </c>
      <c r="O1319">
        <v>15</v>
      </c>
      <c r="P1319" t="s">
        <v>9226</v>
      </c>
      <c r="Q1319">
        <v>6</v>
      </c>
      <c r="R1319">
        <v>17</v>
      </c>
      <c r="S1319" t="s">
        <v>9257</v>
      </c>
      <c r="T1319" t="s">
        <v>9263</v>
      </c>
      <c r="U1319" t="s">
        <v>9282</v>
      </c>
      <c r="V1319" t="str" cm="1">
        <f t="array" ref="V1319">_xlfn.IFS(Hospital_Emergency_Room_Data[[#This Row],[Day]]&lt;=10,"Start(1-10)",Hospital_Emergency_Room_Data[[#This Row],[Day]]&lt;=20,"Middle(11-20)",Hospital_Emergency_Room_Data[[#This Row],[Day]]&gt;20,"End(21-30)")</f>
        <v>Start(1-10)</v>
      </c>
    </row>
    <row r="1320" spans="1:22">
      <c r="A1320">
        <v>584746723</v>
      </c>
      <c r="B1320" t="s">
        <v>1341</v>
      </c>
      <c r="C1320" s="1">
        <v>45529</v>
      </c>
      <c r="D1320" t="str">
        <f>TEXT(Hospital_Emergency_Room_Data[[#This Row],[Patient Admission Date]],"mmm")</f>
        <v>Aug</v>
      </c>
      <c r="E1320">
        <f>YEAR(Hospital_Emergency_Room_Data[[#This Row],[Patient Admission Date]])</f>
        <v>2024</v>
      </c>
      <c r="F1320" s="2">
        <v>0.3215277777777778</v>
      </c>
      <c r="G1320" s="8" t="str">
        <f>TEXT(Hospital_Emergency_Room_Data[[#This Row],[Patient Admission Date]],"dddd")</f>
        <v>Sunday</v>
      </c>
      <c r="H1320" t="s">
        <v>41</v>
      </c>
      <c r="I1320">
        <v>67</v>
      </c>
      <c r="J1320" s="5" t="s">
        <v>9217</v>
      </c>
      <c r="K1320" t="s">
        <v>12</v>
      </c>
      <c r="L1320" t="s">
        <v>9281</v>
      </c>
      <c r="M1320" t="s">
        <v>9209</v>
      </c>
      <c r="N1320">
        <v>10</v>
      </c>
      <c r="O1320">
        <v>20</v>
      </c>
      <c r="P1320" t="s">
        <v>9226</v>
      </c>
      <c r="Q1320">
        <v>25</v>
      </c>
      <c r="R1320">
        <v>7</v>
      </c>
      <c r="S1320" t="s">
        <v>9255</v>
      </c>
      <c r="T1320" t="s">
        <v>9264</v>
      </c>
      <c r="U1320" t="s">
        <v>9282</v>
      </c>
      <c r="V1320" t="str" cm="1">
        <f t="array" ref="V1320">_xlfn.IFS(Hospital_Emergency_Room_Data[[#This Row],[Day]]&lt;=10,"Start(1-10)",Hospital_Emergency_Room_Data[[#This Row],[Day]]&lt;=20,"Middle(11-20)",Hospital_Emergency_Room_Data[[#This Row],[Day]]&gt;20,"End(21-30)")</f>
        <v>End(21-30)</v>
      </c>
    </row>
    <row r="1321" spans="1:22">
      <c r="A1321">
        <v>483200302</v>
      </c>
      <c r="B1321" t="s">
        <v>1342</v>
      </c>
      <c r="C1321" s="1">
        <v>45379</v>
      </c>
      <c r="D1321" t="str">
        <f>TEXT(Hospital_Emergency_Room_Data[[#This Row],[Patient Admission Date]],"mmm")</f>
        <v>Mar</v>
      </c>
      <c r="E1321">
        <f>YEAR(Hospital_Emergency_Room_Data[[#This Row],[Patient Admission Date]])</f>
        <v>2024</v>
      </c>
      <c r="F1321" s="2">
        <v>0.39027777777777778</v>
      </c>
      <c r="G1321" s="8" t="str">
        <f>TEXT(Hospital_Emergency_Room_Data[[#This Row],[Patient Admission Date]],"dddd")</f>
        <v>Thursday</v>
      </c>
      <c r="H1321" t="s">
        <v>41</v>
      </c>
      <c r="I1321">
        <v>47</v>
      </c>
      <c r="J1321" s="5" t="s">
        <v>9219</v>
      </c>
      <c r="K1321" t="s">
        <v>12</v>
      </c>
      <c r="L1321" t="s">
        <v>16</v>
      </c>
      <c r="M1321" t="s">
        <v>9209</v>
      </c>
      <c r="O1321">
        <v>30</v>
      </c>
      <c r="P1321" t="s">
        <v>9225</v>
      </c>
      <c r="Q1321">
        <v>28</v>
      </c>
      <c r="R1321">
        <v>9</v>
      </c>
      <c r="S1321" t="s">
        <v>9255</v>
      </c>
      <c r="T1321" t="s">
        <v>9264</v>
      </c>
      <c r="U1321" t="s">
        <v>9282</v>
      </c>
      <c r="V1321" t="str" cm="1">
        <f t="array" ref="V1321">_xlfn.IFS(Hospital_Emergency_Room_Data[[#This Row],[Day]]&lt;=10,"Start(1-10)",Hospital_Emergency_Room_Data[[#This Row],[Day]]&lt;=20,"Middle(11-20)",Hospital_Emergency_Room_Data[[#This Row],[Day]]&gt;20,"End(21-30)")</f>
        <v>End(21-30)</v>
      </c>
    </row>
    <row r="1322" spans="1:22">
      <c r="A1322">
        <v>634387814</v>
      </c>
      <c r="B1322" t="s">
        <v>1343</v>
      </c>
      <c r="C1322" s="1">
        <v>45378</v>
      </c>
      <c r="D1322" t="str">
        <f>TEXT(Hospital_Emergency_Room_Data[[#This Row],[Patient Admission Date]],"mmm")</f>
        <v>Mar</v>
      </c>
      <c r="E1322">
        <f>YEAR(Hospital_Emergency_Room_Data[[#This Row],[Patient Admission Date]])</f>
        <v>2024</v>
      </c>
      <c r="F1322" s="2">
        <v>0.66319444444444442</v>
      </c>
      <c r="G1322" s="8" t="str">
        <f>TEXT(Hospital_Emergency_Room_Data[[#This Row],[Patient Admission Date]],"dddd")</f>
        <v>Wednesday</v>
      </c>
      <c r="H1322" t="s">
        <v>41</v>
      </c>
      <c r="I1322">
        <v>4</v>
      </c>
      <c r="J1322" s="5" t="s">
        <v>9218</v>
      </c>
      <c r="K1322" t="s">
        <v>12</v>
      </c>
      <c r="L1322" t="s">
        <v>16</v>
      </c>
      <c r="M1322" t="s">
        <v>9209</v>
      </c>
      <c r="O1322">
        <v>45</v>
      </c>
      <c r="P1322" t="s">
        <v>9225</v>
      </c>
      <c r="Q1322">
        <v>27</v>
      </c>
      <c r="R1322">
        <v>15</v>
      </c>
      <c r="S1322" t="s">
        <v>9257</v>
      </c>
      <c r="T1322" t="s">
        <v>9264</v>
      </c>
      <c r="U1322" t="s">
        <v>9300</v>
      </c>
      <c r="V1322" t="str" cm="1">
        <f t="array" ref="V1322">_xlfn.IFS(Hospital_Emergency_Room_Data[[#This Row],[Day]]&lt;=10,"Start(1-10)",Hospital_Emergency_Room_Data[[#This Row],[Day]]&lt;=20,"Middle(11-20)",Hospital_Emergency_Room_Data[[#This Row],[Day]]&gt;20,"End(21-30)")</f>
        <v>End(21-30)</v>
      </c>
    </row>
    <row r="1323" spans="1:22">
      <c r="A1323">
        <v>578734353</v>
      </c>
      <c r="B1323" t="s">
        <v>1344</v>
      </c>
      <c r="C1323" s="1">
        <v>45024</v>
      </c>
      <c r="D1323" t="str">
        <f>TEXT(Hospital_Emergency_Room_Data[[#This Row],[Patient Admission Date]],"mmm")</f>
        <v>Apr</v>
      </c>
      <c r="E1323">
        <f>YEAR(Hospital_Emergency_Room_Data[[#This Row],[Patient Admission Date]])</f>
        <v>2023</v>
      </c>
      <c r="F1323" s="2">
        <v>0.99236111111111114</v>
      </c>
      <c r="G1323" s="8" t="str">
        <f>TEXT(Hospital_Emergency_Room_Data[[#This Row],[Patient Admission Date]],"dddd")</f>
        <v>Saturday</v>
      </c>
      <c r="H1323" t="s">
        <v>41</v>
      </c>
      <c r="I1323">
        <v>15</v>
      </c>
      <c r="J1323" s="5" t="s">
        <v>9220</v>
      </c>
      <c r="K1323" t="s">
        <v>12</v>
      </c>
      <c r="L1323" t="s">
        <v>16</v>
      </c>
      <c r="M1323" t="s">
        <v>9209</v>
      </c>
      <c r="O1323">
        <v>33</v>
      </c>
      <c r="P1323" t="s">
        <v>9225</v>
      </c>
      <c r="Q1323">
        <v>8</v>
      </c>
      <c r="R1323">
        <v>23</v>
      </c>
      <c r="S1323" t="s">
        <v>9256</v>
      </c>
      <c r="T1323" t="s">
        <v>9265</v>
      </c>
      <c r="U1323" t="s">
        <v>9300</v>
      </c>
      <c r="V1323" t="str" cm="1">
        <f t="array" ref="V1323">_xlfn.IFS(Hospital_Emergency_Room_Data[[#This Row],[Day]]&lt;=10,"Start(1-10)",Hospital_Emergency_Room_Data[[#This Row],[Day]]&lt;=20,"Middle(11-20)",Hospital_Emergency_Room_Data[[#This Row],[Day]]&gt;20,"End(21-30)")</f>
        <v>Start(1-10)</v>
      </c>
    </row>
    <row r="1324" spans="1:22">
      <c r="A1324">
        <v>442974394</v>
      </c>
      <c r="B1324" t="s">
        <v>1345</v>
      </c>
      <c r="C1324" s="1">
        <v>45434</v>
      </c>
      <c r="D1324" t="str">
        <f>TEXT(Hospital_Emergency_Room_Data[[#This Row],[Patient Admission Date]],"mmm")</f>
        <v>May</v>
      </c>
      <c r="E1324">
        <f>YEAR(Hospital_Emergency_Room_Data[[#This Row],[Patient Admission Date]])</f>
        <v>2024</v>
      </c>
      <c r="F1324" s="2">
        <v>0.68263888888888891</v>
      </c>
      <c r="G1324" s="8" t="str">
        <f>TEXT(Hospital_Emergency_Room_Data[[#This Row],[Patient Admission Date]],"dddd")</f>
        <v>Wednesday</v>
      </c>
      <c r="H1324" t="s">
        <v>41</v>
      </c>
      <c r="I1324">
        <v>60</v>
      </c>
      <c r="J1324" s="5" t="s">
        <v>9217</v>
      </c>
      <c r="K1324" t="s">
        <v>12</v>
      </c>
      <c r="L1324" t="s">
        <v>16</v>
      </c>
      <c r="M1324" t="s">
        <v>9209</v>
      </c>
      <c r="O1324">
        <v>47</v>
      </c>
      <c r="P1324" t="s">
        <v>9225</v>
      </c>
      <c r="Q1324">
        <v>22</v>
      </c>
      <c r="R1324">
        <v>16</v>
      </c>
      <c r="S1324" t="s">
        <v>9257</v>
      </c>
      <c r="T1324" t="s">
        <v>9264</v>
      </c>
      <c r="U1324" t="s">
        <v>9283</v>
      </c>
      <c r="V1324" t="str" cm="1">
        <f t="array" ref="V1324">_xlfn.IFS(Hospital_Emergency_Room_Data[[#This Row],[Day]]&lt;=10,"Start(1-10)",Hospital_Emergency_Room_Data[[#This Row],[Day]]&lt;=20,"Middle(11-20)",Hospital_Emergency_Room_Data[[#This Row],[Day]]&gt;20,"End(21-30)")</f>
        <v>End(21-30)</v>
      </c>
    </row>
    <row r="1325" spans="1:22">
      <c r="A1325">
        <v>180271558</v>
      </c>
      <c r="B1325" t="s">
        <v>1346</v>
      </c>
      <c r="C1325" s="1">
        <v>45232</v>
      </c>
      <c r="D1325" t="str">
        <f>TEXT(Hospital_Emergency_Room_Data[[#This Row],[Patient Admission Date]],"mmm")</f>
        <v>Nov</v>
      </c>
      <c r="E1325">
        <f>YEAR(Hospital_Emergency_Room_Data[[#This Row],[Patient Admission Date]])</f>
        <v>2023</v>
      </c>
      <c r="F1325" s="2">
        <v>0.60555555555555551</v>
      </c>
      <c r="G1325" s="8" t="str">
        <f>TEXT(Hospital_Emergency_Room_Data[[#This Row],[Patient Admission Date]],"dddd")</f>
        <v>Thursday</v>
      </c>
      <c r="H1325" t="s">
        <v>41</v>
      </c>
      <c r="I1325">
        <v>20</v>
      </c>
      <c r="J1325" s="5" t="s">
        <v>9220</v>
      </c>
      <c r="K1325" t="s">
        <v>12</v>
      </c>
      <c r="L1325" t="s">
        <v>16</v>
      </c>
      <c r="M1325" t="s">
        <v>9209</v>
      </c>
      <c r="O1325">
        <v>52</v>
      </c>
      <c r="P1325" t="s">
        <v>9225</v>
      </c>
      <c r="Q1325">
        <v>2</v>
      </c>
      <c r="R1325">
        <v>14</v>
      </c>
      <c r="S1325" t="s">
        <v>9257</v>
      </c>
      <c r="T1325" t="s">
        <v>9263</v>
      </c>
      <c r="U1325" t="s">
        <v>9283</v>
      </c>
      <c r="V1325" t="str" cm="1">
        <f t="array" ref="V1325">_xlfn.IFS(Hospital_Emergency_Room_Data[[#This Row],[Day]]&lt;=10,"Start(1-10)",Hospital_Emergency_Room_Data[[#This Row],[Day]]&lt;=20,"Middle(11-20)",Hospital_Emergency_Room_Data[[#This Row],[Day]]&gt;20,"End(21-30)")</f>
        <v>Start(1-10)</v>
      </c>
    </row>
    <row r="1326" spans="1:22">
      <c r="A1326">
        <v>196807773</v>
      </c>
      <c r="B1326" t="s">
        <v>1347</v>
      </c>
      <c r="C1326" s="1">
        <v>45153</v>
      </c>
      <c r="D1326" t="str">
        <f>TEXT(Hospital_Emergency_Room_Data[[#This Row],[Patient Admission Date]],"mmm")</f>
        <v>Aug</v>
      </c>
      <c r="E1326">
        <f>YEAR(Hospital_Emergency_Room_Data[[#This Row],[Patient Admission Date]])</f>
        <v>2023</v>
      </c>
      <c r="F1326" s="2">
        <v>0.28819444444444442</v>
      </c>
      <c r="G1326" s="8" t="str">
        <f>TEXT(Hospital_Emergency_Room_Data[[#This Row],[Patient Admission Date]],"dddd")</f>
        <v>Tuesday</v>
      </c>
      <c r="H1326" t="s">
        <v>41</v>
      </c>
      <c r="I1326">
        <v>74</v>
      </c>
      <c r="J1326" s="5" t="s">
        <v>9222</v>
      </c>
      <c r="K1326" t="s">
        <v>12</v>
      </c>
      <c r="L1326" t="s">
        <v>16</v>
      </c>
      <c r="M1326" t="s">
        <v>9209</v>
      </c>
      <c r="O1326">
        <v>13</v>
      </c>
      <c r="P1326" t="s">
        <v>9226</v>
      </c>
      <c r="Q1326">
        <v>15</v>
      </c>
      <c r="R1326">
        <v>6</v>
      </c>
      <c r="S1326" t="s">
        <v>9255</v>
      </c>
      <c r="T1326" t="s">
        <v>9262</v>
      </c>
      <c r="U1326" t="s">
        <v>9282</v>
      </c>
      <c r="V1326" t="str" cm="1">
        <f t="array" ref="V1326">_xlfn.IFS(Hospital_Emergency_Room_Data[[#This Row],[Day]]&lt;=10,"Start(1-10)",Hospital_Emergency_Room_Data[[#This Row],[Day]]&lt;=20,"Middle(11-20)",Hospital_Emergency_Room_Data[[#This Row],[Day]]&gt;20,"End(21-30)")</f>
        <v>Middle(11-20)</v>
      </c>
    </row>
    <row r="1327" spans="1:22">
      <c r="A1327">
        <v>774043304</v>
      </c>
      <c r="B1327" t="s">
        <v>1348</v>
      </c>
      <c r="C1327" s="1">
        <v>45044</v>
      </c>
      <c r="D1327" t="str">
        <f>TEXT(Hospital_Emergency_Room_Data[[#This Row],[Patient Admission Date]],"mmm")</f>
        <v>Apr</v>
      </c>
      <c r="E1327">
        <f>YEAR(Hospital_Emergency_Room_Data[[#This Row],[Patient Admission Date]])</f>
        <v>2023</v>
      </c>
      <c r="F1327" s="2">
        <v>0.21736111111111112</v>
      </c>
      <c r="G1327" s="8" t="str">
        <f>TEXT(Hospital_Emergency_Room_Data[[#This Row],[Patient Admission Date]],"dddd")</f>
        <v>Friday</v>
      </c>
      <c r="H1327" t="s">
        <v>41</v>
      </c>
      <c r="I1327">
        <v>34</v>
      </c>
      <c r="J1327" s="5" t="s">
        <v>9223</v>
      </c>
      <c r="K1327" t="s">
        <v>12</v>
      </c>
      <c r="L1327" t="s">
        <v>16</v>
      </c>
      <c r="M1327" t="s">
        <v>9209</v>
      </c>
      <c r="O1327">
        <v>27</v>
      </c>
      <c r="P1327" t="s">
        <v>9226</v>
      </c>
      <c r="Q1327">
        <v>28</v>
      </c>
      <c r="R1327">
        <v>5</v>
      </c>
      <c r="S1327" t="s">
        <v>9258</v>
      </c>
      <c r="T1327" t="s">
        <v>9264</v>
      </c>
      <c r="U1327" t="s">
        <v>9282</v>
      </c>
      <c r="V1327" t="str" cm="1">
        <f t="array" ref="V1327">_xlfn.IFS(Hospital_Emergency_Room_Data[[#This Row],[Day]]&lt;=10,"Start(1-10)",Hospital_Emergency_Room_Data[[#This Row],[Day]]&lt;=20,"Middle(11-20)",Hospital_Emergency_Room_Data[[#This Row],[Day]]&gt;20,"End(21-30)")</f>
        <v>End(21-30)</v>
      </c>
    </row>
    <row r="1328" spans="1:22">
      <c r="A1328">
        <v>708773192</v>
      </c>
      <c r="B1328" t="s">
        <v>1349</v>
      </c>
      <c r="C1328" s="1">
        <v>45244</v>
      </c>
      <c r="D1328" t="str">
        <f>TEXT(Hospital_Emergency_Room_Data[[#This Row],[Patient Admission Date]],"mmm")</f>
        <v>Nov</v>
      </c>
      <c r="E1328">
        <f>YEAR(Hospital_Emergency_Room_Data[[#This Row],[Patient Admission Date]])</f>
        <v>2023</v>
      </c>
      <c r="F1328" s="2">
        <v>0.31041666666666667</v>
      </c>
      <c r="G1328" s="8" t="str">
        <f>TEXT(Hospital_Emergency_Room_Data[[#This Row],[Patient Admission Date]],"dddd")</f>
        <v>Tuesday</v>
      </c>
      <c r="H1328" t="s">
        <v>41</v>
      </c>
      <c r="I1328">
        <v>23</v>
      </c>
      <c r="J1328" s="5" t="s">
        <v>9220</v>
      </c>
      <c r="K1328" t="s">
        <v>12</v>
      </c>
      <c r="L1328" t="s">
        <v>16</v>
      </c>
      <c r="M1328" t="s">
        <v>9209</v>
      </c>
      <c r="O1328">
        <v>30</v>
      </c>
      <c r="P1328" t="s">
        <v>9225</v>
      </c>
      <c r="Q1328">
        <v>14</v>
      </c>
      <c r="R1328">
        <v>7</v>
      </c>
      <c r="S1328" t="s">
        <v>9255</v>
      </c>
      <c r="T1328" t="s">
        <v>9265</v>
      </c>
      <c r="U1328" t="s">
        <v>9282</v>
      </c>
      <c r="V1328" t="str" cm="1">
        <f t="array" ref="V1328">_xlfn.IFS(Hospital_Emergency_Room_Data[[#This Row],[Day]]&lt;=10,"Start(1-10)",Hospital_Emergency_Room_Data[[#This Row],[Day]]&lt;=20,"Middle(11-20)",Hospital_Emergency_Room_Data[[#This Row],[Day]]&gt;20,"End(21-30)")</f>
        <v>Middle(11-20)</v>
      </c>
    </row>
    <row r="1329" spans="1:22">
      <c r="A1329">
        <v>777676604</v>
      </c>
      <c r="B1329" t="s">
        <v>1350</v>
      </c>
      <c r="C1329" s="1">
        <v>45347</v>
      </c>
      <c r="D1329" t="str">
        <f>TEXT(Hospital_Emergency_Room_Data[[#This Row],[Patient Admission Date]],"mmm")</f>
        <v>Feb</v>
      </c>
      <c r="E1329">
        <f>YEAR(Hospital_Emergency_Room_Data[[#This Row],[Patient Admission Date]])</f>
        <v>2024</v>
      </c>
      <c r="F1329" s="2">
        <v>0.62638888888888888</v>
      </c>
      <c r="G1329" s="8" t="str">
        <f>TEXT(Hospital_Emergency_Room_Data[[#This Row],[Patient Admission Date]],"dddd")</f>
        <v>Sunday</v>
      </c>
      <c r="H1329" t="s">
        <v>41</v>
      </c>
      <c r="I1329">
        <v>65</v>
      </c>
      <c r="J1329" s="5" t="s">
        <v>9217</v>
      </c>
      <c r="K1329" t="s">
        <v>12</v>
      </c>
      <c r="L1329" t="s">
        <v>16</v>
      </c>
      <c r="M1329" t="s">
        <v>9209</v>
      </c>
      <c r="O1329">
        <v>29</v>
      </c>
      <c r="P1329" t="s">
        <v>9226</v>
      </c>
      <c r="Q1329">
        <v>25</v>
      </c>
      <c r="R1329">
        <v>15</v>
      </c>
      <c r="S1329" t="s">
        <v>9257</v>
      </c>
      <c r="T1329" t="s">
        <v>9264</v>
      </c>
      <c r="U1329" t="s">
        <v>9282</v>
      </c>
      <c r="V1329" t="str" cm="1">
        <f t="array" ref="V1329">_xlfn.IFS(Hospital_Emergency_Room_Data[[#This Row],[Day]]&lt;=10,"Start(1-10)",Hospital_Emergency_Room_Data[[#This Row],[Day]]&lt;=20,"Middle(11-20)",Hospital_Emergency_Room_Data[[#This Row],[Day]]&gt;20,"End(21-30)")</f>
        <v>End(21-30)</v>
      </c>
    </row>
    <row r="1330" spans="1:22">
      <c r="A1330">
        <v>559670354</v>
      </c>
      <c r="B1330" t="s">
        <v>1351</v>
      </c>
      <c r="C1330" s="1">
        <v>45239</v>
      </c>
      <c r="D1330" t="str">
        <f>TEXT(Hospital_Emergency_Room_Data[[#This Row],[Patient Admission Date]],"mmm")</f>
        <v>Nov</v>
      </c>
      <c r="E1330">
        <f>YEAR(Hospital_Emergency_Room_Data[[#This Row],[Patient Admission Date]])</f>
        <v>2023</v>
      </c>
      <c r="F1330" s="2">
        <v>0.49861111111111112</v>
      </c>
      <c r="G1330" s="8" t="str">
        <f>TEXT(Hospital_Emergency_Room_Data[[#This Row],[Patient Admission Date]],"dddd")</f>
        <v>Thursday</v>
      </c>
      <c r="H1330" t="s">
        <v>41</v>
      </c>
      <c r="I1330">
        <v>43</v>
      </c>
      <c r="J1330" s="5" t="s">
        <v>9223</v>
      </c>
      <c r="K1330" t="s">
        <v>12</v>
      </c>
      <c r="L1330" t="s">
        <v>16</v>
      </c>
      <c r="M1330" t="s">
        <v>9209</v>
      </c>
      <c r="O1330">
        <v>43</v>
      </c>
      <c r="P1330" t="s">
        <v>9225</v>
      </c>
      <c r="Q1330">
        <v>9</v>
      </c>
      <c r="R1330">
        <v>11</v>
      </c>
      <c r="S1330" t="s">
        <v>9255</v>
      </c>
      <c r="T1330" t="s">
        <v>9265</v>
      </c>
      <c r="U1330" t="s">
        <v>9300</v>
      </c>
      <c r="V1330" t="str" cm="1">
        <f t="array" ref="V1330">_xlfn.IFS(Hospital_Emergency_Room_Data[[#This Row],[Day]]&lt;=10,"Start(1-10)",Hospital_Emergency_Room_Data[[#This Row],[Day]]&lt;=20,"Middle(11-20)",Hospital_Emergency_Room_Data[[#This Row],[Day]]&gt;20,"End(21-30)")</f>
        <v>Start(1-10)</v>
      </c>
    </row>
    <row r="1331" spans="1:22">
      <c r="A1331">
        <v>443362330</v>
      </c>
      <c r="B1331" t="s">
        <v>1352</v>
      </c>
      <c r="C1331" s="1">
        <v>45022</v>
      </c>
      <c r="D1331" t="str">
        <f>TEXT(Hospital_Emergency_Room_Data[[#This Row],[Patient Admission Date]],"mmm")</f>
        <v>Apr</v>
      </c>
      <c r="E1331">
        <f>YEAR(Hospital_Emergency_Room_Data[[#This Row],[Patient Admission Date]])</f>
        <v>2023</v>
      </c>
      <c r="F1331" s="2">
        <v>0.27916666666666667</v>
      </c>
      <c r="G1331" s="8" t="str">
        <f>TEXT(Hospital_Emergency_Room_Data[[#This Row],[Patient Admission Date]],"dddd")</f>
        <v>Thursday</v>
      </c>
      <c r="H1331" t="s">
        <v>41</v>
      </c>
      <c r="I1331">
        <v>10</v>
      </c>
      <c r="J1331" s="5" t="s">
        <v>9221</v>
      </c>
      <c r="K1331" t="s">
        <v>12</v>
      </c>
      <c r="L1331" t="s">
        <v>16</v>
      </c>
      <c r="M1331" t="s">
        <v>9209</v>
      </c>
      <c r="O1331">
        <v>21</v>
      </c>
      <c r="P1331" t="s">
        <v>9226</v>
      </c>
      <c r="Q1331">
        <v>6</v>
      </c>
      <c r="R1331">
        <v>6</v>
      </c>
      <c r="S1331" t="s">
        <v>9255</v>
      </c>
      <c r="T1331" t="s">
        <v>9263</v>
      </c>
      <c r="U1331" t="s">
        <v>9282</v>
      </c>
      <c r="V1331" t="str" cm="1">
        <f t="array" ref="V1331">_xlfn.IFS(Hospital_Emergency_Room_Data[[#This Row],[Day]]&lt;=10,"Start(1-10)",Hospital_Emergency_Room_Data[[#This Row],[Day]]&lt;=20,"Middle(11-20)",Hospital_Emergency_Room_Data[[#This Row],[Day]]&gt;20,"End(21-30)")</f>
        <v>Start(1-10)</v>
      </c>
    </row>
    <row r="1332" spans="1:22">
      <c r="A1332">
        <v>884650896</v>
      </c>
      <c r="B1332" t="s">
        <v>1353</v>
      </c>
      <c r="C1332" s="1">
        <v>45470</v>
      </c>
      <c r="D1332" t="str">
        <f>TEXT(Hospital_Emergency_Room_Data[[#This Row],[Patient Admission Date]],"mmm")</f>
        <v>Jun</v>
      </c>
      <c r="E1332">
        <f>YEAR(Hospital_Emergency_Room_Data[[#This Row],[Patient Admission Date]])</f>
        <v>2024</v>
      </c>
      <c r="F1332" s="2">
        <v>0.26458333333333334</v>
      </c>
      <c r="G1332" s="8" t="str">
        <f>TEXT(Hospital_Emergency_Room_Data[[#This Row],[Patient Admission Date]],"dddd")</f>
        <v>Thursday</v>
      </c>
      <c r="H1332" t="s">
        <v>41</v>
      </c>
      <c r="I1332">
        <v>48</v>
      </c>
      <c r="J1332" s="5" t="s">
        <v>9219</v>
      </c>
      <c r="K1332" t="s">
        <v>12</v>
      </c>
      <c r="L1332" t="s">
        <v>16</v>
      </c>
      <c r="M1332" t="s">
        <v>9209</v>
      </c>
      <c r="O1332">
        <v>54</v>
      </c>
      <c r="P1332" t="s">
        <v>9225</v>
      </c>
      <c r="Q1332">
        <v>27</v>
      </c>
      <c r="R1332">
        <v>6</v>
      </c>
      <c r="S1332" t="s">
        <v>9255</v>
      </c>
      <c r="T1332" t="s">
        <v>9264</v>
      </c>
      <c r="U1332" t="s">
        <v>9283</v>
      </c>
      <c r="V1332" t="str" cm="1">
        <f t="array" ref="V1332">_xlfn.IFS(Hospital_Emergency_Room_Data[[#This Row],[Day]]&lt;=10,"Start(1-10)",Hospital_Emergency_Room_Data[[#This Row],[Day]]&lt;=20,"Middle(11-20)",Hospital_Emergency_Room_Data[[#This Row],[Day]]&gt;20,"End(21-30)")</f>
        <v>End(21-30)</v>
      </c>
    </row>
    <row r="1333" spans="1:22">
      <c r="A1333">
        <v>809100879</v>
      </c>
      <c r="B1333" t="s">
        <v>1354</v>
      </c>
      <c r="C1333" s="1">
        <v>45078</v>
      </c>
      <c r="D1333" t="str">
        <f>TEXT(Hospital_Emergency_Room_Data[[#This Row],[Patient Admission Date]],"mmm")</f>
        <v>Jun</v>
      </c>
      <c r="E1333">
        <f>YEAR(Hospital_Emergency_Room_Data[[#This Row],[Patient Admission Date]])</f>
        <v>2023</v>
      </c>
      <c r="F1333" s="2">
        <v>0.82361111111111107</v>
      </c>
      <c r="G1333" s="8" t="str">
        <f>TEXT(Hospital_Emergency_Room_Data[[#This Row],[Patient Admission Date]],"dddd")</f>
        <v>Thursday</v>
      </c>
      <c r="H1333" t="s">
        <v>41</v>
      </c>
      <c r="I1333">
        <v>60</v>
      </c>
      <c r="J1333" s="5" t="s">
        <v>9217</v>
      </c>
      <c r="K1333" t="s">
        <v>12</v>
      </c>
      <c r="L1333" t="s">
        <v>16</v>
      </c>
      <c r="M1333" t="s">
        <v>9209</v>
      </c>
      <c r="O1333">
        <v>58</v>
      </c>
      <c r="P1333" t="s">
        <v>9225</v>
      </c>
      <c r="Q1333">
        <v>1</v>
      </c>
      <c r="R1333">
        <v>19</v>
      </c>
      <c r="S1333" t="s">
        <v>9256</v>
      </c>
      <c r="T1333" t="s">
        <v>9263</v>
      </c>
      <c r="U1333" t="s">
        <v>9283</v>
      </c>
      <c r="V1333" t="str" cm="1">
        <f t="array" ref="V1333">_xlfn.IFS(Hospital_Emergency_Room_Data[[#This Row],[Day]]&lt;=10,"Start(1-10)",Hospital_Emergency_Room_Data[[#This Row],[Day]]&lt;=20,"Middle(11-20)",Hospital_Emergency_Room_Data[[#This Row],[Day]]&gt;20,"End(21-30)")</f>
        <v>Start(1-10)</v>
      </c>
    </row>
    <row r="1334" spans="1:22">
      <c r="A1334">
        <v>219458034</v>
      </c>
      <c r="B1334" t="s">
        <v>1355</v>
      </c>
      <c r="C1334" s="1">
        <v>45466</v>
      </c>
      <c r="D1334" t="str">
        <f>TEXT(Hospital_Emergency_Room_Data[[#This Row],[Patient Admission Date]],"mmm")</f>
        <v>Jun</v>
      </c>
      <c r="E1334">
        <f>YEAR(Hospital_Emergency_Room_Data[[#This Row],[Patient Admission Date]])</f>
        <v>2024</v>
      </c>
      <c r="F1334" s="2">
        <v>0.68333333333333335</v>
      </c>
      <c r="G1334" s="8" t="str">
        <f>TEXT(Hospital_Emergency_Room_Data[[#This Row],[Patient Admission Date]],"dddd")</f>
        <v>Sunday</v>
      </c>
      <c r="H1334" t="s">
        <v>41</v>
      </c>
      <c r="I1334">
        <v>73</v>
      </c>
      <c r="J1334" s="5" t="s">
        <v>9222</v>
      </c>
      <c r="K1334" t="s">
        <v>12</v>
      </c>
      <c r="L1334" t="s">
        <v>16</v>
      </c>
      <c r="M1334" t="s">
        <v>9209</v>
      </c>
      <c r="O1334">
        <v>14</v>
      </c>
      <c r="P1334" t="s">
        <v>9226</v>
      </c>
      <c r="Q1334">
        <v>23</v>
      </c>
      <c r="R1334">
        <v>16</v>
      </c>
      <c r="S1334" t="s">
        <v>9257</v>
      </c>
      <c r="T1334" t="s">
        <v>9264</v>
      </c>
      <c r="U1334" t="s">
        <v>9282</v>
      </c>
      <c r="V1334" t="str" cm="1">
        <f t="array" ref="V1334">_xlfn.IFS(Hospital_Emergency_Room_Data[[#This Row],[Day]]&lt;=10,"Start(1-10)",Hospital_Emergency_Room_Data[[#This Row],[Day]]&lt;=20,"Middle(11-20)",Hospital_Emergency_Room_Data[[#This Row],[Day]]&gt;20,"End(21-30)")</f>
        <v>End(21-30)</v>
      </c>
    </row>
    <row r="1335" spans="1:22">
      <c r="A1335">
        <v>819834431</v>
      </c>
      <c r="B1335" t="s">
        <v>1356</v>
      </c>
      <c r="C1335" s="1">
        <v>45074</v>
      </c>
      <c r="D1335" t="str">
        <f>TEXT(Hospital_Emergency_Room_Data[[#This Row],[Patient Admission Date]],"mmm")</f>
        <v>May</v>
      </c>
      <c r="E1335">
        <f>YEAR(Hospital_Emergency_Room_Data[[#This Row],[Patient Admission Date]])</f>
        <v>2023</v>
      </c>
      <c r="F1335" s="2">
        <v>0.95138888888888884</v>
      </c>
      <c r="G1335" s="8" t="str">
        <f>TEXT(Hospital_Emergency_Room_Data[[#This Row],[Patient Admission Date]],"dddd")</f>
        <v>Sunday</v>
      </c>
      <c r="H1335" t="s">
        <v>41</v>
      </c>
      <c r="I1335">
        <v>16</v>
      </c>
      <c r="J1335" s="5" t="s">
        <v>9220</v>
      </c>
      <c r="K1335" t="s">
        <v>12</v>
      </c>
      <c r="L1335" t="s">
        <v>16</v>
      </c>
      <c r="M1335" t="s">
        <v>9209</v>
      </c>
      <c r="O1335">
        <v>17</v>
      </c>
      <c r="P1335" t="s">
        <v>9226</v>
      </c>
      <c r="Q1335">
        <v>28</v>
      </c>
      <c r="R1335">
        <v>22</v>
      </c>
      <c r="S1335" t="s">
        <v>9256</v>
      </c>
      <c r="T1335" t="s">
        <v>9264</v>
      </c>
      <c r="U1335" t="s">
        <v>9282</v>
      </c>
      <c r="V1335" t="str" cm="1">
        <f t="array" ref="V1335">_xlfn.IFS(Hospital_Emergency_Room_Data[[#This Row],[Day]]&lt;=10,"Start(1-10)",Hospital_Emergency_Room_Data[[#This Row],[Day]]&lt;=20,"Middle(11-20)",Hospital_Emergency_Room_Data[[#This Row],[Day]]&gt;20,"End(21-30)")</f>
        <v>End(21-30)</v>
      </c>
    </row>
    <row r="1336" spans="1:22">
      <c r="A1336">
        <v>416953368</v>
      </c>
      <c r="B1336" t="s">
        <v>1357</v>
      </c>
      <c r="C1336" s="1">
        <v>45325</v>
      </c>
      <c r="D1336" t="str">
        <f>TEXT(Hospital_Emergency_Room_Data[[#This Row],[Patient Admission Date]],"mmm")</f>
        <v>Feb</v>
      </c>
      <c r="E1336">
        <f>YEAR(Hospital_Emergency_Room_Data[[#This Row],[Patient Admission Date]])</f>
        <v>2024</v>
      </c>
      <c r="F1336" s="2">
        <v>0.44166666666666665</v>
      </c>
      <c r="G1336" s="8" t="str">
        <f>TEXT(Hospital_Emergency_Room_Data[[#This Row],[Patient Admission Date]],"dddd")</f>
        <v>Saturday</v>
      </c>
      <c r="H1336" t="s">
        <v>41</v>
      </c>
      <c r="I1336">
        <v>54</v>
      </c>
      <c r="J1336" s="5" t="s">
        <v>9219</v>
      </c>
      <c r="K1336" t="s">
        <v>12</v>
      </c>
      <c r="L1336" t="s">
        <v>16</v>
      </c>
      <c r="M1336" t="s">
        <v>9209</v>
      </c>
      <c r="O1336">
        <v>19</v>
      </c>
      <c r="P1336" t="s">
        <v>9226</v>
      </c>
      <c r="Q1336">
        <v>3</v>
      </c>
      <c r="R1336">
        <v>10</v>
      </c>
      <c r="S1336" t="s">
        <v>9255</v>
      </c>
      <c r="T1336" t="s">
        <v>9263</v>
      </c>
      <c r="U1336" t="s">
        <v>9282</v>
      </c>
      <c r="V1336" t="str" cm="1">
        <f t="array" ref="V1336">_xlfn.IFS(Hospital_Emergency_Room_Data[[#This Row],[Day]]&lt;=10,"Start(1-10)",Hospital_Emergency_Room_Data[[#This Row],[Day]]&lt;=20,"Middle(11-20)",Hospital_Emergency_Room_Data[[#This Row],[Day]]&gt;20,"End(21-30)")</f>
        <v>Start(1-10)</v>
      </c>
    </row>
    <row r="1337" spans="1:22">
      <c r="A1337">
        <v>645904320</v>
      </c>
      <c r="B1337" t="s">
        <v>1358</v>
      </c>
      <c r="C1337" s="1">
        <v>45248</v>
      </c>
      <c r="D1337" t="str">
        <f>TEXT(Hospital_Emergency_Room_Data[[#This Row],[Patient Admission Date]],"mmm")</f>
        <v>Nov</v>
      </c>
      <c r="E1337">
        <f>YEAR(Hospital_Emergency_Room_Data[[#This Row],[Patient Admission Date]])</f>
        <v>2023</v>
      </c>
      <c r="F1337" s="2">
        <v>0.80902777777777779</v>
      </c>
      <c r="G1337" s="8" t="str">
        <f>TEXT(Hospital_Emergency_Room_Data[[#This Row],[Patient Admission Date]],"dddd")</f>
        <v>Saturday</v>
      </c>
      <c r="H1337" t="s">
        <v>41</v>
      </c>
      <c r="I1337">
        <v>4</v>
      </c>
      <c r="J1337" s="5" t="s">
        <v>9218</v>
      </c>
      <c r="K1337" t="s">
        <v>12</v>
      </c>
      <c r="L1337" t="s">
        <v>16</v>
      </c>
      <c r="M1337" t="s">
        <v>9209</v>
      </c>
      <c r="O1337">
        <v>26</v>
      </c>
      <c r="P1337" t="s">
        <v>9226</v>
      </c>
      <c r="Q1337">
        <v>18</v>
      </c>
      <c r="R1337">
        <v>19</v>
      </c>
      <c r="S1337" t="s">
        <v>9256</v>
      </c>
      <c r="T1337" t="s">
        <v>9262</v>
      </c>
      <c r="U1337" t="s">
        <v>9282</v>
      </c>
      <c r="V1337" t="str" cm="1">
        <f t="array" ref="V1337">_xlfn.IFS(Hospital_Emergency_Room_Data[[#This Row],[Day]]&lt;=10,"Start(1-10)",Hospital_Emergency_Room_Data[[#This Row],[Day]]&lt;=20,"Middle(11-20)",Hospital_Emergency_Room_Data[[#This Row],[Day]]&gt;20,"End(21-30)")</f>
        <v>Middle(11-20)</v>
      </c>
    </row>
    <row r="1338" spans="1:22">
      <c r="A1338">
        <v>293187287</v>
      </c>
      <c r="B1338" t="s">
        <v>1359</v>
      </c>
      <c r="C1338" s="1">
        <v>45353</v>
      </c>
      <c r="D1338" t="str">
        <f>TEXT(Hospital_Emergency_Room_Data[[#This Row],[Patient Admission Date]],"mmm")</f>
        <v>Mar</v>
      </c>
      <c r="E1338">
        <f>YEAR(Hospital_Emergency_Room_Data[[#This Row],[Patient Admission Date]])</f>
        <v>2024</v>
      </c>
      <c r="F1338" s="2">
        <v>0.66874999999999996</v>
      </c>
      <c r="G1338" s="8" t="str">
        <f>TEXT(Hospital_Emergency_Room_Data[[#This Row],[Patient Admission Date]],"dddd")</f>
        <v>Saturday</v>
      </c>
      <c r="H1338" t="s">
        <v>41</v>
      </c>
      <c r="I1338">
        <v>63</v>
      </c>
      <c r="J1338" s="5" t="s">
        <v>9217</v>
      </c>
      <c r="K1338" t="s">
        <v>12</v>
      </c>
      <c r="L1338" t="s">
        <v>16</v>
      </c>
      <c r="M1338" t="s">
        <v>9209</v>
      </c>
      <c r="O1338">
        <v>49</v>
      </c>
      <c r="P1338" t="s">
        <v>9225</v>
      </c>
      <c r="Q1338">
        <v>2</v>
      </c>
      <c r="R1338">
        <v>16</v>
      </c>
      <c r="S1338" t="s">
        <v>9257</v>
      </c>
      <c r="T1338" t="s">
        <v>9263</v>
      </c>
      <c r="U1338" t="s">
        <v>9283</v>
      </c>
      <c r="V1338" t="str" cm="1">
        <f t="array" ref="V1338">_xlfn.IFS(Hospital_Emergency_Room_Data[[#This Row],[Day]]&lt;=10,"Start(1-10)",Hospital_Emergency_Room_Data[[#This Row],[Day]]&lt;=20,"Middle(11-20)",Hospital_Emergency_Room_Data[[#This Row],[Day]]&gt;20,"End(21-30)")</f>
        <v>Start(1-10)</v>
      </c>
    </row>
    <row r="1339" spans="1:22">
      <c r="A1339">
        <v>754265507</v>
      </c>
      <c r="B1339" t="s">
        <v>1360</v>
      </c>
      <c r="C1339" s="1">
        <v>45322</v>
      </c>
      <c r="D1339" t="str">
        <f>TEXT(Hospital_Emergency_Room_Data[[#This Row],[Patient Admission Date]],"mmm")</f>
        <v>Jan</v>
      </c>
      <c r="E1339">
        <f>YEAR(Hospital_Emergency_Room_Data[[#This Row],[Patient Admission Date]])</f>
        <v>2024</v>
      </c>
      <c r="F1339" s="2">
        <v>0.68611111111111112</v>
      </c>
      <c r="G1339" s="8" t="str">
        <f>TEXT(Hospital_Emergency_Room_Data[[#This Row],[Patient Admission Date]],"dddd")</f>
        <v>Wednesday</v>
      </c>
      <c r="H1339" t="s">
        <v>41</v>
      </c>
      <c r="I1339">
        <v>32</v>
      </c>
      <c r="J1339" s="5" t="s">
        <v>9223</v>
      </c>
      <c r="K1339" t="s">
        <v>12</v>
      </c>
      <c r="L1339" t="s">
        <v>16</v>
      </c>
      <c r="M1339" t="s">
        <v>9209</v>
      </c>
      <c r="O1339">
        <v>33</v>
      </c>
      <c r="P1339" t="s">
        <v>9225</v>
      </c>
      <c r="Q1339">
        <v>31</v>
      </c>
      <c r="R1339">
        <v>16</v>
      </c>
      <c r="S1339" t="s">
        <v>9257</v>
      </c>
      <c r="T1339" t="s">
        <v>9264</v>
      </c>
      <c r="U1339" t="s">
        <v>9300</v>
      </c>
      <c r="V1339" t="str" cm="1">
        <f t="array" ref="V1339">_xlfn.IFS(Hospital_Emergency_Room_Data[[#This Row],[Day]]&lt;=10,"Start(1-10)",Hospital_Emergency_Room_Data[[#This Row],[Day]]&lt;=20,"Middle(11-20)",Hospital_Emergency_Room_Data[[#This Row],[Day]]&gt;20,"End(21-30)")</f>
        <v>End(21-30)</v>
      </c>
    </row>
    <row r="1340" spans="1:22">
      <c r="A1340">
        <v>429493591</v>
      </c>
      <c r="B1340" t="s">
        <v>1361</v>
      </c>
      <c r="C1340" s="1">
        <v>45488</v>
      </c>
      <c r="D1340" t="str">
        <f>TEXT(Hospital_Emergency_Room_Data[[#This Row],[Patient Admission Date]],"mmm")</f>
        <v>Jul</v>
      </c>
      <c r="E1340">
        <f>YEAR(Hospital_Emergency_Room_Data[[#This Row],[Patient Admission Date]])</f>
        <v>2024</v>
      </c>
      <c r="F1340" s="2">
        <v>0.7006944444444444</v>
      </c>
      <c r="G1340" s="8" t="str">
        <f>TEXT(Hospital_Emergency_Room_Data[[#This Row],[Patient Admission Date]],"dddd")</f>
        <v>Monday</v>
      </c>
      <c r="H1340" t="s">
        <v>41</v>
      </c>
      <c r="I1340">
        <v>6</v>
      </c>
      <c r="J1340" s="5" t="s">
        <v>9221</v>
      </c>
      <c r="K1340" t="s">
        <v>12</v>
      </c>
      <c r="L1340" t="s">
        <v>16</v>
      </c>
      <c r="M1340" t="s">
        <v>9209</v>
      </c>
      <c r="O1340">
        <v>44</v>
      </c>
      <c r="P1340" t="s">
        <v>9225</v>
      </c>
      <c r="Q1340">
        <v>15</v>
      </c>
      <c r="R1340">
        <v>16</v>
      </c>
      <c r="S1340" t="s">
        <v>9257</v>
      </c>
      <c r="T1340" t="s">
        <v>9262</v>
      </c>
      <c r="U1340" t="s">
        <v>9300</v>
      </c>
      <c r="V1340" t="str" cm="1">
        <f t="array" ref="V1340">_xlfn.IFS(Hospital_Emergency_Room_Data[[#This Row],[Day]]&lt;=10,"Start(1-10)",Hospital_Emergency_Room_Data[[#This Row],[Day]]&lt;=20,"Middle(11-20)",Hospital_Emergency_Room_Data[[#This Row],[Day]]&gt;20,"End(21-30)")</f>
        <v>Middle(11-20)</v>
      </c>
    </row>
    <row r="1341" spans="1:22">
      <c r="A1341">
        <v>698208468</v>
      </c>
      <c r="B1341" t="s">
        <v>1362</v>
      </c>
      <c r="C1341" s="1">
        <v>45574</v>
      </c>
      <c r="D1341" t="str">
        <f>TEXT(Hospital_Emergency_Room_Data[[#This Row],[Patient Admission Date]],"mmm")</f>
        <v>Oct</v>
      </c>
      <c r="E1341">
        <f>YEAR(Hospital_Emergency_Room_Data[[#This Row],[Patient Admission Date]])</f>
        <v>2024</v>
      </c>
      <c r="F1341" s="2">
        <v>3.0555555555555555E-2</v>
      </c>
      <c r="G1341" s="8" t="str">
        <f>TEXT(Hospital_Emergency_Room_Data[[#This Row],[Patient Admission Date]],"dddd")</f>
        <v>Wednesday</v>
      </c>
      <c r="H1341" t="s">
        <v>41</v>
      </c>
      <c r="I1341">
        <v>23</v>
      </c>
      <c r="J1341" s="5" t="s">
        <v>9220</v>
      </c>
      <c r="K1341" t="s">
        <v>12</v>
      </c>
      <c r="L1341" t="s">
        <v>16</v>
      </c>
      <c r="M1341" t="s">
        <v>9209</v>
      </c>
      <c r="O1341">
        <v>33</v>
      </c>
      <c r="P1341" t="s">
        <v>9225</v>
      </c>
      <c r="Q1341">
        <v>9</v>
      </c>
      <c r="R1341">
        <v>0</v>
      </c>
      <c r="S1341" t="s">
        <v>9258</v>
      </c>
      <c r="T1341" t="s">
        <v>9265</v>
      </c>
      <c r="U1341" t="s">
        <v>9300</v>
      </c>
      <c r="V1341" t="str" cm="1">
        <f t="array" ref="V1341">_xlfn.IFS(Hospital_Emergency_Room_Data[[#This Row],[Day]]&lt;=10,"Start(1-10)",Hospital_Emergency_Room_Data[[#This Row],[Day]]&lt;=20,"Middle(11-20)",Hospital_Emergency_Room_Data[[#This Row],[Day]]&gt;20,"End(21-30)")</f>
        <v>Start(1-10)</v>
      </c>
    </row>
    <row r="1342" spans="1:22">
      <c r="A1342">
        <v>123275720</v>
      </c>
      <c r="B1342" t="s">
        <v>1363</v>
      </c>
      <c r="C1342" s="1">
        <v>45213</v>
      </c>
      <c r="D1342" t="str">
        <f>TEXT(Hospital_Emergency_Room_Data[[#This Row],[Patient Admission Date]],"mmm")</f>
        <v>Oct</v>
      </c>
      <c r="E1342">
        <f>YEAR(Hospital_Emergency_Room_Data[[#This Row],[Patient Admission Date]])</f>
        <v>2023</v>
      </c>
      <c r="F1342" s="2">
        <v>0.13472222222222222</v>
      </c>
      <c r="G1342" s="8" t="str">
        <f>TEXT(Hospital_Emergency_Room_Data[[#This Row],[Patient Admission Date]],"dddd")</f>
        <v>Saturday</v>
      </c>
      <c r="H1342" t="s">
        <v>41</v>
      </c>
      <c r="I1342">
        <v>55</v>
      </c>
      <c r="J1342" s="5" t="s">
        <v>9219</v>
      </c>
      <c r="K1342" t="s">
        <v>12</v>
      </c>
      <c r="L1342" t="s">
        <v>16</v>
      </c>
      <c r="M1342" t="s">
        <v>9209</v>
      </c>
      <c r="O1342">
        <v>11</v>
      </c>
      <c r="P1342" t="s">
        <v>9226</v>
      </c>
      <c r="Q1342">
        <v>14</v>
      </c>
      <c r="R1342">
        <v>3</v>
      </c>
      <c r="S1342" t="s">
        <v>9258</v>
      </c>
      <c r="T1342" t="s">
        <v>9265</v>
      </c>
      <c r="U1342" t="s">
        <v>9282</v>
      </c>
      <c r="V1342" t="str" cm="1">
        <f t="array" ref="V1342">_xlfn.IFS(Hospital_Emergency_Room_Data[[#This Row],[Day]]&lt;=10,"Start(1-10)",Hospital_Emergency_Room_Data[[#This Row],[Day]]&lt;=20,"Middle(11-20)",Hospital_Emergency_Room_Data[[#This Row],[Day]]&gt;20,"End(21-30)")</f>
        <v>Middle(11-20)</v>
      </c>
    </row>
    <row r="1343" spans="1:22">
      <c r="A1343">
        <v>482138422</v>
      </c>
      <c r="B1343" t="s">
        <v>1364</v>
      </c>
      <c r="C1343" s="1">
        <v>45260</v>
      </c>
      <c r="D1343" t="str">
        <f>TEXT(Hospital_Emergency_Room_Data[[#This Row],[Patient Admission Date]],"mmm")</f>
        <v>Nov</v>
      </c>
      <c r="E1343">
        <f>YEAR(Hospital_Emergency_Room_Data[[#This Row],[Patient Admission Date]])</f>
        <v>2023</v>
      </c>
      <c r="F1343" s="2">
        <v>0.34722222222222221</v>
      </c>
      <c r="G1343" s="8" t="str">
        <f>TEXT(Hospital_Emergency_Room_Data[[#This Row],[Patient Admission Date]],"dddd")</f>
        <v>Thursday</v>
      </c>
      <c r="H1343" t="s">
        <v>41</v>
      </c>
      <c r="I1343">
        <v>5</v>
      </c>
      <c r="J1343" s="5" t="s">
        <v>9221</v>
      </c>
      <c r="K1343" t="s">
        <v>12</v>
      </c>
      <c r="L1343" t="s">
        <v>16</v>
      </c>
      <c r="M1343" t="s">
        <v>9209</v>
      </c>
      <c r="O1343">
        <v>14</v>
      </c>
      <c r="P1343" t="s">
        <v>9226</v>
      </c>
      <c r="Q1343">
        <v>30</v>
      </c>
      <c r="R1343">
        <v>8</v>
      </c>
      <c r="S1343" t="s">
        <v>9255</v>
      </c>
      <c r="T1343" t="s">
        <v>9264</v>
      </c>
      <c r="U1343" t="s">
        <v>9282</v>
      </c>
      <c r="V1343" t="str" cm="1">
        <f t="array" ref="V1343">_xlfn.IFS(Hospital_Emergency_Room_Data[[#This Row],[Day]]&lt;=10,"Start(1-10)",Hospital_Emergency_Room_Data[[#This Row],[Day]]&lt;=20,"Middle(11-20)",Hospital_Emergency_Room_Data[[#This Row],[Day]]&gt;20,"End(21-30)")</f>
        <v>End(21-30)</v>
      </c>
    </row>
    <row r="1344" spans="1:22">
      <c r="A1344">
        <v>122734557</v>
      </c>
      <c r="B1344" t="s">
        <v>1365</v>
      </c>
      <c r="C1344" s="1">
        <v>45565</v>
      </c>
      <c r="D1344" t="str">
        <f>TEXT(Hospital_Emergency_Room_Data[[#This Row],[Patient Admission Date]],"mmm")</f>
        <v>Sep</v>
      </c>
      <c r="E1344">
        <f>YEAR(Hospital_Emergency_Room_Data[[#This Row],[Patient Admission Date]])</f>
        <v>2024</v>
      </c>
      <c r="F1344" s="2">
        <v>0.82986111111111116</v>
      </c>
      <c r="G1344" s="8" t="str">
        <f>TEXT(Hospital_Emergency_Room_Data[[#This Row],[Patient Admission Date]],"dddd")</f>
        <v>Monday</v>
      </c>
      <c r="H1344" t="s">
        <v>41</v>
      </c>
      <c r="I1344">
        <v>2</v>
      </c>
      <c r="J1344" s="5" t="s">
        <v>9218</v>
      </c>
      <c r="K1344" t="s">
        <v>12</v>
      </c>
      <c r="L1344" t="s">
        <v>16</v>
      </c>
      <c r="M1344" t="s">
        <v>9209</v>
      </c>
      <c r="O1344">
        <v>23</v>
      </c>
      <c r="P1344" t="s">
        <v>9226</v>
      </c>
      <c r="Q1344">
        <v>30</v>
      </c>
      <c r="R1344">
        <v>19</v>
      </c>
      <c r="S1344" t="s">
        <v>9256</v>
      </c>
      <c r="T1344" t="s">
        <v>9264</v>
      </c>
      <c r="U1344" t="s">
        <v>9282</v>
      </c>
      <c r="V1344" t="str" cm="1">
        <f t="array" ref="V1344">_xlfn.IFS(Hospital_Emergency_Room_Data[[#This Row],[Day]]&lt;=10,"Start(1-10)",Hospital_Emergency_Room_Data[[#This Row],[Day]]&lt;=20,"Middle(11-20)",Hospital_Emergency_Room_Data[[#This Row],[Day]]&gt;20,"End(21-30)")</f>
        <v>End(21-30)</v>
      </c>
    </row>
    <row r="1345" spans="1:22">
      <c r="A1345">
        <v>875201020</v>
      </c>
      <c r="B1345" t="s">
        <v>1366</v>
      </c>
      <c r="C1345" s="1">
        <v>45086</v>
      </c>
      <c r="D1345" t="str">
        <f>TEXT(Hospital_Emergency_Room_Data[[#This Row],[Patient Admission Date]],"mmm")</f>
        <v>Jun</v>
      </c>
      <c r="E1345">
        <f>YEAR(Hospital_Emergency_Room_Data[[#This Row],[Patient Admission Date]])</f>
        <v>2023</v>
      </c>
      <c r="F1345" s="2">
        <v>0.21041666666666667</v>
      </c>
      <c r="G1345" s="8" t="str">
        <f>TEXT(Hospital_Emergency_Room_Data[[#This Row],[Patient Admission Date]],"dddd")</f>
        <v>Friday</v>
      </c>
      <c r="H1345" t="s">
        <v>41</v>
      </c>
      <c r="I1345">
        <v>10</v>
      </c>
      <c r="J1345" s="5" t="s">
        <v>9221</v>
      </c>
      <c r="K1345" t="s">
        <v>12</v>
      </c>
      <c r="L1345" t="s">
        <v>16</v>
      </c>
      <c r="M1345" t="s">
        <v>9209</v>
      </c>
      <c r="O1345">
        <v>46</v>
      </c>
      <c r="P1345" t="s">
        <v>9225</v>
      </c>
      <c r="Q1345">
        <v>9</v>
      </c>
      <c r="R1345">
        <v>5</v>
      </c>
      <c r="S1345" t="s">
        <v>9258</v>
      </c>
      <c r="T1345" t="s">
        <v>9265</v>
      </c>
      <c r="U1345" t="s">
        <v>9283</v>
      </c>
      <c r="V1345" t="str" cm="1">
        <f t="array" ref="V1345">_xlfn.IFS(Hospital_Emergency_Room_Data[[#This Row],[Day]]&lt;=10,"Start(1-10)",Hospital_Emergency_Room_Data[[#This Row],[Day]]&lt;=20,"Middle(11-20)",Hospital_Emergency_Room_Data[[#This Row],[Day]]&gt;20,"End(21-30)")</f>
        <v>Start(1-10)</v>
      </c>
    </row>
    <row r="1346" spans="1:22">
      <c r="A1346">
        <v>409524416</v>
      </c>
      <c r="B1346" t="s">
        <v>1367</v>
      </c>
      <c r="C1346" s="1">
        <v>45415</v>
      </c>
      <c r="D1346" t="str">
        <f>TEXT(Hospital_Emergency_Room_Data[[#This Row],[Patient Admission Date]],"mmm")</f>
        <v>May</v>
      </c>
      <c r="E1346">
        <f>YEAR(Hospital_Emergency_Room_Data[[#This Row],[Patient Admission Date]])</f>
        <v>2024</v>
      </c>
      <c r="F1346" s="2">
        <v>0.43402777777777779</v>
      </c>
      <c r="G1346" s="8" t="str">
        <f>TEXT(Hospital_Emergency_Room_Data[[#This Row],[Patient Admission Date]],"dddd")</f>
        <v>Friday</v>
      </c>
      <c r="H1346" t="s">
        <v>41</v>
      </c>
      <c r="I1346">
        <v>74</v>
      </c>
      <c r="J1346" s="5" t="s">
        <v>9222</v>
      </c>
      <c r="K1346" t="s">
        <v>12</v>
      </c>
      <c r="L1346" t="s">
        <v>16</v>
      </c>
      <c r="M1346" t="s">
        <v>9209</v>
      </c>
      <c r="O1346">
        <v>43</v>
      </c>
      <c r="P1346" t="s">
        <v>9225</v>
      </c>
      <c r="Q1346">
        <v>3</v>
      </c>
      <c r="R1346">
        <v>10</v>
      </c>
      <c r="S1346" t="s">
        <v>9255</v>
      </c>
      <c r="T1346" t="s">
        <v>9263</v>
      </c>
      <c r="U1346" t="s">
        <v>9300</v>
      </c>
      <c r="V1346" t="str" cm="1">
        <f t="array" ref="V1346">_xlfn.IFS(Hospital_Emergency_Room_Data[[#This Row],[Day]]&lt;=10,"Start(1-10)",Hospital_Emergency_Room_Data[[#This Row],[Day]]&lt;=20,"Middle(11-20)",Hospital_Emergency_Room_Data[[#This Row],[Day]]&gt;20,"End(21-30)")</f>
        <v>Start(1-10)</v>
      </c>
    </row>
    <row r="1347" spans="1:22">
      <c r="A1347">
        <v>554090300</v>
      </c>
      <c r="B1347" t="s">
        <v>1368</v>
      </c>
      <c r="C1347" s="1">
        <v>45332</v>
      </c>
      <c r="D1347" t="str">
        <f>TEXT(Hospital_Emergency_Room_Data[[#This Row],[Patient Admission Date]],"mmm")</f>
        <v>Feb</v>
      </c>
      <c r="E1347">
        <f>YEAR(Hospital_Emergency_Room_Data[[#This Row],[Patient Admission Date]])</f>
        <v>2024</v>
      </c>
      <c r="F1347" s="2">
        <v>0.97986111111111107</v>
      </c>
      <c r="G1347" s="8" t="str">
        <f>TEXT(Hospital_Emergency_Room_Data[[#This Row],[Patient Admission Date]],"dddd")</f>
        <v>Saturday</v>
      </c>
      <c r="H1347" t="s">
        <v>41</v>
      </c>
      <c r="I1347">
        <v>42</v>
      </c>
      <c r="J1347" s="5" t="s">
        <v>9223</v>
      </c>
      <c r="K1347" t="s">
        <v>12</v>
      </c>
      <c r="L1347" t="s">
        <v>16</v>
      </c>
      <c r="M1347" t="s">
        <v>9209</v>
      </c>
      <c r="O1347">
        <v>56</v>
      </c>
      <c r="P1347" t="s">
        <v>9225</v>
      </c>
      <c r="Q1347">
        <v>10</v>
      </c>
      <c r="R1347">
        <v>23</v>
      </c>
      <c r="S1347" t="s">
        <v>9256</v>
      </c>
      <c r="T1347" t="s">
        <v>9265</v>
      </c>
      <c r="U1347" t="s">
        <v>9283</v>
      </c>
      <c r="V1347" t="str" cm="1">
        <f t="array" ref="V1347">_xlfn.IFS(Hospital_Emergency_Room_Data[[#This Row],[Day]]&lt;=10,"Start(1-10)",Hospital_Emergency_Room_Data[[#This Row],[Day]]&lt;=20,"Middle(11-20)",Hospital_Emergency_Room_Data[[#This Row],[Day]]&gt;20,"End(21-30)")</f>
        <v>Start(1-10)</v>
      </c>
    </row>
    <row r="1348" spans="1:22">
      <c r="A1348">
        <v>124369054</v>
      </c>
      <c r="B1348" t="s">
        <v>1369</v>
      </c>
      <c r="C1348" s="1">
        <v>45587</v>
      </c>
      <c r="D1348" t="str">
        <f>TEXT(Hospital_Emergency_Room_Data[[#This Row],[Patient Admission Date]],"mmm")</f>
        <v>Oct</v>
      </c>
      <c r="E1348">
        <f>YEAR(Hospital_Emergency_Room_Data[[#This Row],[Patient Admission Date]])</f>
        <v>2024</v>
      </c>
      <c r="F1348" s="2">
        <v>0.18888888888888888</v>
      </c>
      <c r="G1348" s="8" t="str">
        <f>TEXT(Hospital_Emergency_Room_Data[[#This Row],[Patient Admission Date]],"dddd")</f>
        <v>Tuesday</v>
      </c>
      <c r="H1348" t="s">
        <v>41</v>
      </c>
      <c r="I1348">
        <v>44</v>
      </c>
      <c r="J1348" s="5" t="s">
        <v>9223</v>
      </c>
      <c r="K1348" t="s">
        <v>12</v>
      </c>
      <c r="L1348" t="s">
        <v>16</v>
      </c>
      <c r="M1348" t="s">
        <v>9209</v>
      </c>
      <c r="O1348">
        <v>38</v>
      </c>
      <c r="P1348" t="s">
        <v>9225</v>
      </c>
      <c r="Q1348">
        <v>22</v>
      </c>
      <c r="R1348">
        <v>4</v>
      </c>
      <c r="S1348" t="s">
        <v>9258</v>
      </c>
      <c r="T1348" t="s">
        <v>9264</v>
      </c>
      <c r="U1348" t="s">
        <v>9300</v>
      </c>
      <c r="V1348" t="str" cm="1">
        <f t="array" ref="V1348">_xlfn.IFS(Hospital_Emergency_Room_Data[[#This Row],[Day]]&lt;=10,"Start(1-10)",Hospital_Emergency_Room_Data[[#This Row],[Day]]&lt;=20,"Middle(11-20)",Hospital_Emergency_Room_Data[[#This Row],[Day]]&gt;20,"End(21-30)")</f>
        <v>End(21-30)</v>
      </c>
    </row>
    <row r="1349" spans="1:22">
      <c r="A1349">
        <v>814112492</v>
      </c>
      <c r="B1349" t="s">
        <v>1370</v>
      </c>
      <c r="C1349" s="1">
        <v>45446</v>
      </c>
      <c r="D1349" t="str">
        <f>TEXT(Hospital_Emergency_Room_Data[[#This Row],[Patient Admission Date]],"mmm")</f>
        <v>Jun</v>
      </c>
      <c r="E1349">
        <f>YEAR(Hospital_Emergency_Room_Data[[#This Row],[Patient Admission Date]])</f>
        <v>2024</v>
      </c>
      <c r="F1349" s="2">
        <v>0.18055555555555555</v>
      </c>
      <c r="G1349" s="8" t="str">
        <f>TEXT(Hospital_Emergency_Room_Data[[#This Row],[Patient Admission Date]],"dddd")</f>
        <v>Monday</v>
      </c>
      <c r="H1349" t="s">
        <v>41</v>
      </c>
      <c r="I1349">
        <v>64</v>
      </c>
      <c r="J1349" s="5" t="s">
        <v>9217</v>
      </c>
      <c r="K1349" t="s">
        <v>12</v>
      </c>
      <c r="L1349" t="s">
        <v>16</v>
      </c>
      <c r="M1349" t="s">
        <v>9209</v>
      </c>
      <c r="O1349">
        <v>43</v>
      </c>
      <c r="P1349" t="s">
        <v>9225</v>
      </c>
      <c r="Q1349">
        <v>3</v>
      </c>
      <c r="R1349">
        <v>4</v>
      </c>
      <c r="S1349" t="s">
        <v>9258</v>
      </c>
      <c r="T1349" t="s">
        <v>9263</v>
      </c>
      <c r="U1349" t="s">
        <v>9300</v>
      </c>
      <c r="V1349" t="str" cm="1">
        <f t="array" ref="V1349">_xlfn.IFS(Hospital_Emergency_Room_Data[[#This Row],[Day]]&lt;=10,"Start(1-10)",Hospital_Emergency_Room_Data[[#This Row],[Day]]&lt;=20,"Middle(11-20)",Hospital_Emergency_Room_Data[[#This Row],[Day]]&gt;20,"End(21-30)")</f>
        <v>Start(1-10)</v>
      </c>
    </row>
    <row r="1350" spans="1:22">
      <c r="A1350">
        <v>364412788</v>
      </c>
      <c r="B1350" t="s">
        <v>1371</v>
      </c>
      <c r="C1350" s="1">
        <v>45130</v>
      </c>
      <c r="D1350" t="str">
        <f>TEXT(Hospital_Emergency_Room_Data[[#This Row],[Patient Admission Date]],"mmm")</f>
        <v>Jul</v>
      </c>
      <c r="E1350">
        <f>YEAR(Hospital_Emergency_Room_Data[[#This Row],[Patient Admission Date]])</f>
        <v>2023</v>
      </c>
      <c r="F1350" s="2">
        <v>0.7416666666666667</v>
      </c>
      <c r="G1350" s="8" t="str">
        <f>TEXT(Hospital_Emergency_Room_Data[[#This Row],[Patient Admission Date]],"dddd")</f>
        <v>Sunday</v>
      </c>
      <c r="H1350" t="s">
        <v>41</v>
      </c>
      <c r="I1350">
        <v>46</v>
      </c>
      <c r="J1350" s="5" t="s">
        <v>9219</v>
      </c>
      <c r="K1350" t="s">
        <v>12</v>
      </c>
      <c r="L1350" t="s">
        <v>16</v>
      </c>
      <c r="M1350" t="s">
        <v>9209</v>
      </c>
      <c r="O1350">
        <v>30</v>
      </c>
      <c r="P1350" t="s">
        <v>9225</v>
      </c>
      <c r="Q1350">
        <v>23</v>
      </c>
      <c r="R1350">
        <v>17</v>
      </c>
      <c r="S1350" t="s">
        <v>9257</v>
      </c>
      <c r="T1350" t="s">
        <v>9264</v>
      </c>
      <c r="U1350" t="s">
        <v>9282</v>
      </c>
      <c r="V1350" t="str" cm="1">
        <f t="array" ref="V1350">_xlfn.IFS(Hospital_Emergency_Room_Data[[#This Row],[Day]]&lt;=10,"Start(1-10)",Hospital_Emergency_Room_Data[[#This Row],[Day]]&lt;=20,"Middle(11-20)",Hospital_Emergency_Room_Data[[#This Row],[Day]]&gt;20,"End(21-30)")</f>
        <v>End(21-30)</v>
      </c>
    </row>
    <row r="1351" spans="1:22">
      <c r="A1351">
        <v>801754801</v>
      </c>
      <c r="B1351" t="s">
        <v>1372</v>
      </c>
      <c r="C1351" s="1">
        <v>45573</v>
      </c>
      <c r="D1351" t="str">
        <f>TEXT(Hospital_Emergency_Room_Data[[#This Row],[Patient Admission Date]],"mmm")</f>
        <v>Oct</v>
      </c>
      <c r="E1351">
        <f>YEAR(Hospital_Emergency_Room_Data[[#This Row],[Patient Admission Date]])</f>
        <v>2024</v>
      </c>
      <c r="F1351" s="2">
        <v>0.9291666666666667</v>
      </c>
      <c r="G1351" s="8" t="str">
        <f>TEXT(Hospital_Emergency_Room_Data[[#This Row],[Patient Admission Date]],"dddd")</f>
        <v>Tuesday</v>
      </c>
      <c r="H1351" t="s">
        <v>41</v>
      </c>
      <c r="I1351">
        <v>38</v>
      </c>
      <c r="J1351" s="5" t="s">
        <v>9223</v>
      </c>
      <c r="K1351" t="s">
        <v>12</v>
      </c>
      <c r="L1351" t="s">
        <v>16</v>
      </c>
      <c r="M1351" t="s">
        <v>9209</v>
      </c>
      <c r="O1351">
        <v>35</v>
      </c>
      <c r="P1351" t="s">
        <v>9225</v>
      </c>
      <c r="Q1351">
        <v>8</v>
      </c>
      <c r="R1351">
        <v>22</v>
      </c>
      <c r="S1351" t="s">
        <v>9256</v>
      </c>
      <c r="T1351" t="s">
        <v>9265</v>
      </c>
      <c r="U1351" t="s">
        <v>9300</v>
      </c>
      <c r="V1351" t="str" cm="1">
        <f t="array" ref="V1351">_xlfn.IFS(Hospital_Emergency_Room_Data[[#This Row],[Day]]&lt;=10,"Start(1-10)",Hospital_Emergency_Room_Data[[#This Row],[Day]]&lt;=20,"Middle(11-20)",Hospital_Emergency_Room_Data[[#This Row],[Day]]&gt;20,"End(21-30)")</f>
        <v>Start(1-10)</v>
      </c>
    </row>
    <row r="1352" spans="1:22">
      <c r="A1352">
        <v>643888465</v>
      </c>
      <c r="B1352" t="s">
        <v>1373</v>
      </c>
      <c r="C1352" s="1">
        <v>45227</v>
      </c>
      <c r="D1352" t="str">
        <f>TEXT(Hospital_Emergency_Room_Data[[#This Row],[Patient Admission Date]],"mmm")</f>
        <v>Oct</v>
      </c>
      <c r="E1352">
        <f>YEAR(Hospital_Emergency_Room_Data[[#This Row],[Patient Admission Date]])</f>
        <v>2023</v>
      </c>
      <c r="F1352" s="2">
        <v>0.49375000000000002</v>
      </c>
      <c r="G1352" s="8" t="str">
        <f>TEXT(Hospital_Emergency_Room_Data[[#This Row],[Patient Admission Date]],"dddd")</f>
        <v>Saturday</v>
      </c>
      <c r="H1352" t="s">
        <v>41</v>
      </c>
      <c r="I1352">
        <v>79</v>
      </c>
      <c r="J1352" s="5" t="s">
        <v>9222</v>
      </c>
      <c r="K1352" t="s">
        <v>12</v>
      </c>
      <c r="L1352" t="s">
        <v>16</v>
      </c>
      <c r="M1352" t="s">
        <v>9209</v>
      </c>
      <c r="O1352">
        <v>41</v>
      </c>
      <c r="P1352" t="s">
        <v>9225</v>
      </c>
      <c r="Q1352">
        <v>28</v>
      </c>
      <c r="R1352">
        <v>11</v>
      </c>
      <c r="S1352" t="s">
        <v>9255</v>
      </c>
      <c r="T1352" t="s">
        <v>9264</v>
      </c>
      <c r="U1352" t="s">
        <v>9300</v>
      </c>
      <c r="V1352" t="str" cm="1">
        <f t="array" ref="V1352">_xlfn.IFS(Hospital_Emergency_Room_Data[[#This Row],[Day]]&lt;=10,"Start(1-10)",Hospital_Emergency_Room_Data[[#This Row],[Day]]&lt;=20,"Middle(11-20)",Hospital_Emergency_Room_Data[[#This Row],[Day]]&gt;20,"End(21-30)")</f>
        <v>End(21-30)</v>
      </c>
    </row>
    <row r="1353" spans="1:22">
      <c r="A1353">
        <v>309344512</v>
      </c>
      <c r="B1353" t="s">
        <v>1374</v>
      </c>
      <c r="C1353" s="1">
        <v>45354</v>
      </c>
      <c r="D1353" t="str">
        <f>TEXT(Hospital_Emergency_Room_Data[[#This Row],[Patient Admission Date]],"mmm")</f>
        <v>Mar</v>
      </c>
      <c r="E1353">
        <f>YEAR(Hospital_Emergency_Room_Data[[#This Row],[Patient Admission Date]])</f>
        <v>2024</v>
      </c>
      <c r="F1353" s="2">
        <v>0.95347222222222228</v>
      </c>
      <c r="G1353" s="8" t="str">
        <f>TEXT(Hospital_Emergency_Room_Data[[#This Row],[Patient Admission Date]],"dddd")</f>
        <v>Sunday</v>
      </c>
      <c r="H1353" t="s">
        <v>41</v>
      </c>
      <c r="I1353">
        <v>8</v>
      </c>
      <c r="J1353" s="5" t="s">
        <v>9221</v>
      </c>
      <c r="K1353" t="s">
        <v>12</v>
      </c>
      <c r="L1353" t="s">
        <v>16</v>
      </c>
      <c r="M1353" t="s">
        <v>9209</v>
      </c>
      <c r="O1353">
        <v>51</v>
      </c>
      <c r="P1353" t="s">
        <v>9225</v>
      </c>
      <c r="Q1353">
        <v>3</v>
      </c>
      <c r="R1353">
        <v>22</v>
      </c>
      <c r="S1353" t="s">
        <v>9256</v>
      </c>
      <c r="T1353" t="s">
        <v>9263</v>
      </c>
      <c r="U1353" t="s">
        <v>9283</v>
      </c>
      <c r="V1353" t="str" cm="1">
        <f t="array" ref="V1353">_xlfn.IFS(Hospital_Emergency_Room_Data[[#This Row],[Day]]&lt;=10,"Start(1-10)",Hospital_Emergency_Room_Data[[#This Row],[Day]]&lt;=20,"Middle(11-20)",Hospital_Emergency_Room_Data[[#This Row],[Day]]&gt;20,"End(21-30)")</f>
        <v>Start(1-10)</v>
      </c>
    </row>
    <row r="1354" spans="1:22">
      <c r="A1354">
        <v>143124621</v>
      </c>
      <c r="B1354" t="s">
        <v>1375</v>
      </c>
      <c r="C1354" s="1">
        <v>45521</v>
      </c>
      <c r="D1354" t="str">
        <f>TEXT(Hospital_Emergency_Room_Data[[#This Row],[Patient Admission Date]],"mmm")</f>
        <v>Aug</v>
      </c>
      <c r="E1354">
        <f>YEAR(Hospital_Emergency_Room_Data[[#This Row],[Patient Admission Date]])</f>
        <v>2024</v>
      </c>
      <c r="F1354" s="2">
        <v>0.8979166666666667</v>
      </c>
      <c r="G1354" s="8" t="str">
        <f>TEXT(Hospital_Emergency_Room_Data[[#This Row],[Patient Admission Date]],"dddd")</f>
        <v>Saturday</v>
      </c>
      <c r="H1354" t="s">
        <v>41</v>
      </c>
      <c r="I1354">
        <v>66</v>
      </c>
      <c r="J1354" s="5" t="s">
        <v>9217</v>
      </c>
      <c r="K1354" t="s">
        <v>12</v>
      </c>
      <c r="L1354" t="s">
        <v>16</v>
      </c>
      <c r="M1354" t="s">
        <v>9209</v>
      </c>
      <c r="O1354">
        <v>52</v>
      </c>
      <c r="P1354" t="s">
        <v>9225</v>
      </c>
      <c r="Q1354">
        <v>17</v>
      </c>
      <c r="R1354">
        <v>21</v>
      </c>
      <c r="S1354" t="s">
        <v>9256</v>
      </c>
      <c r="T1354" t="s">
        <v>9262</v>
      </c>
      <c r="U1354" t="s">
        <v>9283</v>
      </c>
      <c r="V1354" t="str" cm="1">
        <f t="array" ref="V1354">_xlfn.IFS(Hospital_Emergency_Room_Data[[#This Row],[Day]]&lt;=10,"Start(1-10)",Hospital_Emergency_Room_Data[[#This Row],[Day]]&lt;=20,"Middle(11-20)",Hospital_Emergency_Room_Data[[#This Row],[Day]]&gt;20,"End(21-30)")</f>
        <v>Middle(11-20)</v>
      </c>
    </row>
    <row r="1355" spans="1:22">
      <c r="A1355">
        <v>649470696</v>
      </c>
      <c r="B1355" t="s">
        <v>1376</v>
      </c>
      <c r="C1355" s="1">
        <v>45430</v>
      </c>
      <c r="D1355" t="str">
        <f>TEXT(Hospital_Emergency_Room_Data[[#This Row],[Patient Admission Date]],"mmm")</f>
        <v>May</v>
      </c>
      <c r="E1355">
        <f>YEAR(Hospital_Emergency_Room_Data[[#This Row],[Patient Admission Date]])</f>
        <v>2024</v>
      </c>
      <c r="F1355" s="2">
        <v>0.81874999999999998</v>
      </c>
      <c r="G1355" s="8" t="str">
        <f>TEXT(Hospital_Emergency_Room_Data[[#This Row],[Patient Admission Date]],"dddd")</f>
        <v>Saturday</v>
      </c>
      <c r="H1355" t="s">
        <v>41</v>
      </c>
      <c r="I1355">
        <v>4</v>
      </c>
      <c r="J1355" s="5" t="s">
        <v>9218</v>
      </c>
      <c r="K1355" t="s">
        <v>12</v>
      </c>
      <c r="L1355" t="s">
        <v>16</v>
      </c>
      <c r="M1355" t="s">
        <v>9209</v>
      </c>
      <c r="O1355">
        <v>38</v>
      </c>
      <c r="P1355" t="s">
        <v>9225</v>
      </c>
      <c r="Q1355">
        <v>18</v>
      </c>
      <c r="R1355">
        <v>19</v>
      </c>
      <c r="S1355" t="s">
        <v>9256</v>
      </c>
      <c r="T1355" t="s">
        <v>9262</v>
      </c>
      <c r="U1355" t="s">
        <v>9300</v>
      </c>
      <c r="V1355" t="str" cm="1">
        <f t="array" ref="V1355">_xlfn.IFS(Hospital_Emergency_Room_Data[[#This Row],[Day]]&lt;=10,"Start(1-10)",Hospital_Emergency_Room_Data[[#This Row],[Day]]&lt;=20,"Middle(11-20)",Hospital_Emergency_Room_Data[[#This Row],[Day]]&gt;20,"End(21-30)")</f>
        <v>Middle(11-20)</v>
      </c>
    </row>
    <row r="1356" spans="1:22">
      <c r="A1356">
        <v>418688857</v>
      </c>
      <c r="B1356" t="s">
        <v>1377</v>
      </c>
      <c r="C1356" s="1">
        <v>45492</v>
      </c>
      <c r="D1356" t="str">
        <f>TEXT(Hospital_Emergency_Room_Data[[#This Row],[Patient Admission Date]],"mmm")</f>
        <v>Jul</v>
      </c>
      <c r="E1356">
        <f>YEAR(Hospital_Emergency_Room_Data[[#This Row],[Patient Admission Date]])</f>
        <v>2024</v>
      </c>
      <c r="F1356" s="2">
        <v>0.26874999999999999</v>
      </c>
      <c r="G1356" s="8" t="str">
        <f>TEXT(Hospital_Emergency_Room_Data[[#This Row],[Patient Admission Date]],"dddd")</f>
        <v>Friday</v>
      </c>
      <c r="H1356" t="s">
        <v>41</v>
      </c>
      <c r="I1356">
        <v>4</v>
      </c>
      <c r="J1356" s="5" t="s">
        <v>9218</v>
      </c>
      <c r="K1356" t="s">
        <v>12</v>
      </c>
      <c r="L1356" t="s">
        <v>16</v>
      </c>
      <c r="M1356" t="s">
        <v>9209</v>
      </c>
      <c r="O1356">
        <v>58</v>
      </c>
      <c r="P1356" t="s">
        <v>9225</v>
      </c>
      <c r="Q1356">
        <v>19</v>
      </c>
      <c r="R1356">
        <v>6</v>
      </c>
      <c r="S1356" t="s">
        <v>9255</v>
      </c>
      <c r="T1356" t="s">
        <v>9262</v>
      </c>
      <c r="U1356" t="s">
        <v>9283</v>
      </c>
      <c r="V1356" t="str" cm="1">
        <f t="array" ref="V1356">_xlfn.IFS(Hospital_Emergency_Room_Data[[#This Row],[Day]]&lt;=10,"Start(1-10)",Hospital_Emergency_Room_Data[[#This Row],[Day]]&lt;=20,"Middle(11-20)",Hospital_Emergency_Room_Data[[#This Row],[Day]]&gt;20,"End(21-30)")</f>
        <v>Middle(11-20)</v>
      </c>
    </row>
    <row r="1357" spans="1:22">
      <c r="A1357">
        <v>663520761</v>
      </c>
      <c r="B1357" t="s">
        <v>1378</v>
      </c>
      <c r="C1357" s="1">
        <v>45239</v>
      </c>
      <c r="D1357" t="str">
        <f>TEXT(Hospital_Emergency_Room_Data[[#This Row],[Patient Admission Date]],"mmm")</f>
        <v>Nov</v>
      </c>
      <c r="E1357">
        <f>YEAR(Hospital_Emergency_Room_Data[[#This Row],[Patient Admission Date]])</f>
        <v>2023</v>
      </c>
      <c r="F1357" s="2">
        <v>0.53611111111111109</v>
      </c>
      <c r="G1357" s="8" t="str">
        <f>TEXT(Hospital_Emergency_Room_Data[[#This Row],[Patient Admission Date]],"dddd")</f>
        <v>Thursday</v>
      </c>
      <c r="H1357" t="s">
        <v>41</v>
      </c>
      <c r="I1357">
        <v>3</v>
      </c>
      <c r="J1357" s="5" t="s">
        <v>9218</v>
      </c>
      <c r="K1357" t="s">
        <v>12</v>
      </c>
      <c r="L1357" t="s">
        <v>16</v>
      </c>
      <c r="M1357" t="s">
        <v>9209</v>
      </c>
      <c r="O1357">
        <v>32</v>
      </c>
      <c r="P1357" t="s">
        <v>9225</v>
      </c>
      <c r="Q1357">
        <v>9</v>
      </c>
      <c r="R1357">
        <v>12</v>
      </c>
      <c r="S1357" t="s">
        <v>9257</v>
      </c>
      <c r="T1357" t="s">
        <v>9265</v>
      </c>
      <c r="U1357" t="s">
        <v>9300</v>
      </c>
      <c r="V1357" t="str" cm="1">
        <f t="array" ref="V1357">_xlfn.IFS(Hospital_Emergency_Room_Data[[#This Row],[Day]]&lt;=10,"Start(1-10)",Hospital_Emergency_Room_Data[[#This Row],[Day]]&lt;=20,"Middle(11-20)",Hospital_Emergency_Room_Data[[#This Row],[Day]]&gt;20,"End(21-30)")</f>
        <v>Start(1-10)</v>
      </c>
    </row>
    <row r="1358" spans="1:22">
      <c r="A1358">
        <v>110153555</v>
      </c>
      <c r="B1358" t="s">
        <v>1379</v>
      </c>
      <c r="C1358" s="1">
        <v>45371</v>
      </c>
      <c r="D1358" t="str">
        <f>TEXT(Hospital_Emergency_Room_Data[[#This Row],[Patient Admission Date]],"mmm")</f>
        <v>Mar</v>
      </c>
      <c r="E1358">
        <f>YEAR(Hospital_Emergency_Room_Data[[#This Row],[Patient Admission Date]])</f>
        <v>2024</v>
      </c>
      <c r="F1358" s="2">
        <v>0.40625</v>
      </c>
      <c r="G1358" s="8" t="str">
        <f>TEXT(Hospital_Emergency_Room_Data[[#This Row],[Patient Admission Date]],"dddd")</f>
        <v>Wednesday</v>
      </c>
      <c r="H1358" t="s">
        <v>41</v>
      </c>
      <c r="I1358">
        <v>70</v>
      </c>
      <c r="J1358" s="5" t="s">
        <v>9222</v>
      </c>
      <c r="K1358" t="s">
        <v>12</v>
      </c>
      <c r="L1358" t="s">
        <v>16</v>
      </c>
      <c r="M1358" t="s">
        <v>9209</v>
      </c>
      <c r="O1358">
        <v>33</v>
      </c>
      <c r="P1358" t="s">
        <v>9225</v>
      </c>
      <c r="Q1358">
        <v>20</v>
      </c>
      <c r="R1358">
        <v>9</v>
      </c>
      <c r="S1358" t="s">
        <v>9255</v>
      </c>
      <c r="T1358" t="s">
        <v>9262</v>
      </c>
      <c r="U1358" t="s">
        <v>9300</v>
      </c>
      <c r="V1358" t="str" cm="1">
        <f t="array" ref="V1358">_xlfn.IFS(Hospital_Emergency_Room_Data[[#This Row],[Day]]&lt;=10,"Start(1-10)",Hospital_Emergency_Room_Data[[#This Row],[Day]]&lt;=20,"Middle(11-20)",Hospital_Emergency_Room_Data[[#This Row],[Day]]&gt;20,"End(21-30)")</f>
        <v>Middle(11-20)</v>
      </c>
    </row>
    <row r="1359" spans="1:22">
      <c r="A1359">
        <v>611206971</v>
      </c>
      <c r="B1359" t="s">
        <v>1380</v>
      </c>
      <c r="C1359" s="1">
        <v>45030</v>
      </c>
      <c r="D1359" t="str">
        <f>TEXT(Hospital_Emergency_Room_Data[[#This Row],[Patient Admission Date]],"mmm")</f>
        <v>Apr</v>
      </c>
      <c r="E1359">
        <f>YEAR(Hospital_Emergency_Room_Data[[#This Row],[Patient Admission Date]])</f>
        <v>2023</v>
      </c>
      <c r="F1359" s="2">
        <v>0.68958333333333333</v>
      </c>
      <c r="G1359" s="8" t="str">
        <f>TEXT(Hospital_Emergency_Room_Data[[#This Row],[Patient Admission Date]],"dddd")</f>
        <v>Friday</v>
      </c>
      <c r="H1359" t="s">
        <v>41</v>
      </c>
      <c r="I1359">
        <v>12</v>
      </c>
      <c r="J1359" s="5" t="s">
        <v>9221</v>
      </c>
      <c r="K1359" t="s">
        <v>12</v>
      </c>
      <c r="L1359" t="s">
        <v>16</v>
      </c>
      <c r="M1359" t="s">
        <v>9209</v>
      </c>
      <c r="O1359">
        <v>12</v>
      </c>
      <c r="P1359" t="s">
        <v>9226</v>
      </c>
      <c r="Q1359">
        <v>14</v>
      </c>
      <c r="R1359">
        <v>16</v>
      </c>
      <c r="S1359" t="s">
        <v>9257</v>
      </c>
      <c r="T1359" t="s">
        <v>9265</v>
      </c>
      <c r="U1359" t="s">
        <v>9282</v>
      </c>
      <c r="V1359" t="str" cm="1">
        <f t="array" ref="V1359">_xlfn.IFS(Hospital_Emergency_Room_Data[[#This Row],[Day]]&lt;=10,"Start(1-10)",Hospital_Emergency_Room_Data[[#This Row],[Day]]&lt;=20,"Middle(11-20)",Hospital_Emergency_Room_Data[[#This Row],[Day]]&gt;20,"End(21-30)")</f>
        <v>Middle(11-20)</v>
      </c>
    </row>
    <row r="1360" spans="1:22">
      <c r="A1360">
        <v>891130532</v>
      </c>
      <c r="B1360" t="s">
        <v>1381</v>
      </c>
      <c r="C1360" s="1">
        <v>45384</v>
      </c>
      <c r="D1360" t="str">
        <f>TEXT(Hospital_Emergency_Room_Data[[#This Row],[Patient Admission Date]],"mmm")</f>
        <v>Apr</v>
      </c>
      <c r="E1360">
        <f>YEAR(Hospital_Emergency_Room_Data[[#This Row],[Patient Admission Date]])</f>
        <v>2024</v>
      </c>
      <c r="F1360" s="2">
        <v>0.25208333333333333</v>
      </c>
      <c r="G1360" s="8" t="str">
        <f>TEXT(Hospital_Emergency_Room_Data[[#This Row],[Patient Admission Date]],"dddd")</f>
        <v>Tuesday</v>
      </c>
      <c r="H1360" t="s">
        <v>41</v>
      </c>
      <c r="I1360">
        <v>7</v>
      </c>
      <c r="J1360" s="5" t="s">
        <v>9221</v>
      </c>
      <c r="K1360" t="s">
        <v>12</v>
      </c>
      <c r="L1360" t="s">
        <v>16</v>
      </c>
      <c r="M1360" t="s">
        <v>9209</v>
      </c>
      <c r="O1360">
        <v>54</v>
      </c>
      <c r="P1360" t="s">
        <v>9225</v>
      </c>
      <c r="Q1360">
        <v>2</v>
      </c>
      <c r="R1360">
        <v>6</v>
      </c>
      <c r="S1360" t="s">
        <v>9255</v>
      </c>
      <c r="T1360" t="s">
        <v>9263</v>
      </c>
      <c r="U1360" t="s">
        <v>9283</v>
      </c>
      <c r="V1360" t="str" cm="1">
        <f t="array" ref="V1360">_xlfn.IFS(Hospital_Emergency_Room_Data[[#This Row],[Day]]&lt;=10,"Start(1-10)",Hospital_Emergency_Room_Data[[#This Row],[Day]]&lt;=20,"Middle(11-20)",Hospital_Emergency_Room_Data[[#This Row],[Day]]&gt;20,"End(21-30)")</f>
        <v>Start(1-10)</v>
      </c>
    </row>
    <row r="1361" spans="1:22">
      <c r="A1361">
        <v>102541653</v>
      </c>
      <c r="B1361" t="s">
        <v>1382</v>
      </c>
      <c r="C1361" s="1">
        <v>45409</v>
      </c>
      <c r="D1361" t="str">
        <f>TEXT(Hospital_Emergency_Room_Data[[#This Row],[Patient Admission Date]],"mmm")</f>
        <v>Apr</v>
      </c>
      <c r="E1361">
        <f>YEAR(Hospital_Emergency_Room_Data[[#This Row],[Patient Admission Date]])</f>
        <v>2024</v>
      </c>
      <c r="F1361" s="2">
        <v>0.10555555555555556</v>
      </c>
      <c r="G1361" s="8" t="str">
        <f>TEXT(Hospital_Emergency_Room_Data[[#This Row],[Patient Admission Date]],"dddd")</f>
        <v>Saturday</v>
      </c>
      <c r="H1361" t="s">
        <v>41</v>
      </c>
      <c r="I1361">
        <v>50</v>
      </c>
      <c r="J1361" s="5" t="s">
        <v>9219</v>
      </c>
      <c r="K1361" t="s">
        <v>12</v>
      </c>
      <c r="L1361" t="s">
        <v>16</v>
      </c>
      <c r="M1361" t="s">
        <v>9209</v>
      </c>
      <c r="N1361">
        <v>0</v>
      </c>
      <c r="O1361">
        <v>51</v>
      </c>
      <c r="P1361" t="s">
        <v>9225</v>
      </c>
      <c r="Q1361">
        <v>27</v>
      </c>
      <c r="R1361">
        <v>2</v>
      </c>
      <c r="S1361" t="s">
        <v>9258</v>
      </c>
      <c r="T1361" t="s">
        <v>9264</v>
      </c>
      <c r="U1361" t="s">
        <v>9283</v>
      </c>
      <c r="V1361" t="str" cm="1">
        <f t="array" ref="V1361">_xlfn.IFS(Hospital_Emergency_Room_Data[[#This Row],[Day]]&lt;=10,"Start(1-10)",Hospital_Emergency_Room_Data[[#This Row],[Day]]&lt;=20,"Middle(11-20)",Hospital_Emergency_Room_Data[[#This Row],[Day]]&gt;20,"End(21-30)")</f>
        <v>End(21-30)</v>
      </c>
    </row>
    <row r="1362" spans="1:22">
      <c r="A1362">
        <v>333285802</v>
      </c>
      <c r="B1362" t="s">
        <v>1383</v>
      </c>
      <c r="C1362" s="1">
        <v>45102</v>
      </c>
      <c r="D1362" t="str">
        <f>TEXT(Hospital_Emergency_Room_Data[[#This Row],[Patient Admission Date]],"mmm")</f>
        <v>Jun</v>
      </c>
      <c r="E1362">
        <f>YEAR(Hospital_Emergency_Room_Data[[#This Row],[Patient Admission Date]])</f>
        <v>2023</v>
      </c>
      <c r="F1362" s="2">
        <v>0.83472222222222225</v>
      </c>
      <c r="G1362" s="8" t="str">
        <f>TEXT(Hospital_Emergency_Room_Data[[#This Row],[Patient Admission Date]],"dddd")</f>
        <v>Sunday</v>
      </c>
      <c r="H1362" t="s">
        <v>41</v>
      </c>
      <c r="I1362">
        <v>33</v>
      </c>
      <c r="J1362" s="5" t="s">
        <v>9223</v>
      </c>
      <c r="K1362" t="s">
        <v>12</v>
      </c>
      <c r="L1362" t="s">
        <v>16</v>
      </c>
      <c r="M1362" t="s">
        <v>9209</v>
      </c>
      <c r="N1362">
        <v>0</v>
      </c>
      <c r="O1362">
        <v>32</v>
      </c>
      <c r="P1362" t="s">
        <v>9225</v>
      </c>
      <c r="Q1362">
        <v>25</v>
      </c>
      <c r="R1362">
        <v>20</v>
      </c>
      <c r="S1362" t="s">
        <v>9256</v>
      </c>
      <c r="T1362" t="s">
        <v>9264</v>
      </c>
      <c r="U1362" t="s">
        <v>9300</v>
      </c>
      <c r="V1362" t="str" cm="1">
        <f t="array" ref="V1362">_xlfn.IFS(Hospital_Emergency_Room_Data[[#This Row],[Day]]&lt;=10,"Start(1-10)",Hospital_Emergency_Room_Data[[#This Row],[Day]]&lt;=20,"Middle(11-20)",Hospital_Emergency_Room_Data[[#This Row],[Day]]&gt;20,"End(21-30)")</f>
        <v>End(21-30)</v>
      </c>
    </row>
    <row r="1363" spans="1:22">
      <c r="A1363">
        <v>493109938</v>
      </c>
      <c r="B1363" t="s">
        <v>1384</v>
      </c>
      <c r="C1363" s="1">
        <v>45323</v>
      </c>
      <c r="D1363" t="str">
        <f>TEXT(Hospital_Emergency_Room_Data[[#This Row],[Patient Admission Date]],"mmm")</f>
        <v>Feb</v>
      </c>
      <c r="E1363">
        <f>YEAR(Hospital_Emergency_Room_Data[[#This Row],[Patient Admission Date]])</f>
        <v>2024</v>
      </c>
      <c r="F1363" s="2">
        <v>0.28263888888888888</v>
      </c>
      <c r="G1363" s="8" t="str">
        <f>TEXT(Hospital_Emergency_Room_Data[[#This Row],[Patient Admission Date]],"dddd")</f>
        <v>Thursday</v>
      </c>
      <c r="H1363" t="s">
        <v>41</v>
      </c>
      <c r="I1363">
        <v>66</v>
      </c>
      <c r="J1363" s="5" t="s">
        <v>9217</v>
      </c>
      <c r="K1363" t="s">
        <v>12</v>
      </c>
      <c r="L1363" t="s">
        <v>16</v>
      </c>
      <c r="M1363" t="s">
        <v>9209</v>
      </c>
      <c r="N1363">
        <v>1</v>
      </c>
      <c r="O1363">
        <v>16</v>
      </c>
      <c r="P1363" t="s">
        <v>9226</v>
      </c>
      <c r="Q1363">
        <v>1</v>
      </c>
      <c r="R1363">
        <v>6</v>
      </c>
      <c r="S1363" t="s">
        <v>9255</v>
      </c>
      <c r="T1363" t="s">
        <v>9263</v>
      </c>
      <c r="U1363" t="s">
        <v>9282</v>
      </c>
      <c r="V1363" t="str" cm="1">
        <f t="array" ref="V1363">_xlfn.IFS(Hospital_Emergency_Room_Data[[#This Row],[Day]]&lt;=10,"Start(1-10)",Hospital_Emergency_Room_Data[[#This Row],[Day]]&lt;=20,"Middle(11-20)",Hospital_Emergency_Room_Data[[#This Row],[Day]]&gt;20,"End(21-30)")</f>
        <v>Start(1-10)</v>
      </c>
    </row>
    <row r="1364" spans="1:22">
      <c r="A1364">
        <v>809776432</v>
      </c>
      <c r="B1364" t="s">
        <v>1385</v>
      </c>
      <c r="C1364" s="1">
        <v>45041</v>
      </c>
      <c r="D1364" t="str">
        <f>TEXT(Hospital_Emergency_Room_Data[[#This Row],[Patient Admission Date]],"mmm")</f>
        <v>Apr</v>
      </c>
      <c r="E1364">
        <f>YEAR(Hospital_Emergency_Room_Data[[#This Row],[Patient Admission Date]])</f>
        <v>2023</v>
      </c>
      <c r="F1364" s="2">
        <v>0.47291666666666665</v>
      </c>
      <c r="G1364" s="8" t="str">
        <f>TEXT(Hospital_Emergency_Room_Data[[#This Row],[Patient Admission Date]],"dddd")</f>
        <v>Tuesday</v>
      </c>
      <c r="H1364" t="s">
        <v>41</v>
      </c>
      <c r="I1364">
        <v>47</v>
      </c>
      <c r="J1364" s="5" t="s">
        <v>9219</v>
      </c>
      <c r="K1364" t="s">
        <v>12</v>
      </c>
      <c r="L1364" t="s">
        <v>16</v>
      </c>
      <c r="M1364" t="s">
        <v>9209</v>
      </c>
      <c r="N1364">
        <v>1</v>
      </c>
      <c r="O1364">
        <v>55</v>
      </c>
      <c r="P1364" t="s">
        <v>9225</v>
      </c>
      <c r="Q1364">
        <v>25</v>
      </c>
      <c r="R1364">
        <v>11</v>
      </c>
      <c r="S1364" t="s">
        <v>9255</v>
      </c>
      <c r="T1364" t="s">
        <v>9264</v>
      </c>
      <c r="U1364" t="s">
        <v>9283</v>
      </c>
      <c r="V1364" t="str" cm="1">
        <f t="array" ref="V1364">_xlfn.IFS(Hospital_Emergency_Room_Data[[#This Row],[Day]]&lt;=10,"Start(1-10)",Hospital_Emergency_Room_Data[[#This Row],[Day]]&lt;=20,"Middle(11-20)",Hospital_Emergency_Room_Data[[#This Row],[Day]]&gt;20,"End(21-30)")</f>
        <v>End(21-30)</v>
      </c>
    </row>
    <row r="1365" spans="1:22">
      <c r="A1365">
        <v>142242360</v>
      </c>
      <c r="B1365" t="s">
        <v>1386</v>
      </c>
      <c r="C1365" s="1">
        <v>45099</v>
      </c>
      <c r="D1365" t="str">
        <f>TEXT(Hospital_Emergency_Room_Data[[#This Row],[Patient Admission Date]],"mmm")</f>
        <v>Jun</v>
      </c>
      <c r="E1365">
        <f>YEAR(Hospital_Emergency_Room_Data[[#This Row],[Patient Admission Date]])</f>
        <v>2023</v>
      </c>
      <c r="F1365" s="2">
        <v>0.24513888888888888</v>
      </c>
      <c r="G1365" s="8" t="str">
        <f>TEXT(Hospital_Emergency_Room_Data[[#This Row],[Patient Admission Date]],"dddd")</f>
        <v>Thursday</v>
      </c>
      <c r="H1365" t="s">
        <v>41</v>
      </c>
      <c r="I1365">
        <v>67</v>
      </c>
      <c r="J1365" s="5" t="s">
        <v>9217</v>
      </c>
      <c r="K1365" t="s">
        <v>12</v>
      </c>
      <c r="L1365" t="s">
        <v>16</v>
      </c>
      <c r="M1365" t="s">
        <v>9209</v>
      </c>
      <c r="N1365">
        <v>2</v>
      </c>
      <c r="O1365">
        <v>60</v>
      </c>
      <c r="P1365" t="s">
        <v>9225</v>
      </c>
      <c r="Q1365">
        <v>22</v>
      </c>
      <c r="R1365">
        <v>5</v>
      </c>
      <c r="S1365" t="s">
        <v>9258</v>
      </c>
      <c r="T1365" t="s">
        <v>9264</v>
      </c>
      <c r="U1365" t="s">
        <v>9283</v>
      </c>
      <c r="V1365" t="str" cm="1">
        <f t="array" ref="V1365">_xlfn.IFS(Hospital_Emergency_Room_Data[[#This Row],[Day]]&lt;=10,"Start(1-10)",Hospital_Emergency_Room_Data[[#This Row],[Day]]&lt;=20,"Middle(11-20)",Hospital_Emergency_Room_Data[[#This Row],[Day]]&gt;20,"End(21-30)")</f>
        <v>End(21-30)</v>
      </c>
    </row>
    <row r="1366" spans="1:22">
      <c r="A1366">
        <v>749622279</v>
      </c>
      <c r="B1366" t="s">
        <v>1387</v>
      </c>
      <c r="C1366" s="1">
        <v>45399</v>
      </c>
      <c r="D1366" t="str">
        <f>TEXT(Hospital_Emergency_Room_Data[[#This Row],[Patient Admission Date]],"mmm")</f>
        <v>Apr</v>
      </c>
      <c r="E1366">
        <f>YEAR(Hospital_Emergency_Room_Data[[#This Row],[Patient Admission Date]])</f>
        <v>2024</v>
      </c>
      <c r="F1366" s="2">
        <v>0.40902777777777777</v>
      </c>
      <c r="G1366" s="8" t="str">
        <f>TEXT(Hospital_Emergency_Room_Data[[#This Row],[Patient Admission Date]],"dddd")</f>
        <v>Wednesday</v>
      </c>
      <c r="H1366" t="s">
        <v>41</v>
      </c>
      <c r="I1366">
        <v>10</v>
      </c>
      <c r="J1366" s="5" t="s">
        <v>9221</v>
      </c>
      <c r="K1366" t="s">
        <v>12</v>
      </c>
      <c r="L1366" t="s">
        <v>16</v>
      </c>
      <c r="M1366" t="s">
        <v>9209</v>
      </c>
      <c r="N1366">
        <v>2</v>
      </c>
      <c r="O1366">
        <v>30</v>
      </c>
      <c r="P1366" t="s">
        <v>9225</v>
      </c>
      <c r="Q1366">
        <v>17</v>
      </c>
      <c r="R1366">
        <v>9</v>
      </c>
      <c r="S1366" t="s">
        <v>9255</v>
      </c>
      <c r="T1366" t="s">
        <v>9262</v>
      </c>
      <c r="U1366" t="s">
        <v>9282</v>
      </c>
      <c r="V1366" t="str" cm="1">
        <f t="array" ref="V1366">_xlfn.IFS(Hospital_Emergency_Room_Data[[#This Row],[Day]]&lt;=10,"Start(1-10)",Hospital_Emergency_Room_Data[[#This Row],[Day]]&lt;=20,"Middle(11-20)",Hospital_Emergency_Room_Data[[#This Row],[Day]]&gt;20,"End(21-30)")</f>
        <v>Middle(11-20)</v>
      </c>
    </row>
    <row r="1367" spans="1:22">
      <c r="A1367">
        <v>875563403</v>
      </c>
      <c r="B1367" t="s">
        <v>1388</v>
      </c>
      <c r="C1367" s="1">
        <v>45532</v>
      </c>
      <c r="D1367" t="str">
        <f>TEXT(Hospital_Emergency_Room_Data[[#This Row],[Patient Admission Date]],"mmm")</f>
        <v>Aug</v>
      </c>
      <c r="E1367">
        <f>YEAR(Hospital_Emergency_Room_Data[[#This Row],[Patient Admission Date]])</f>
        <v>2024</v>
      </c>
      <c r="F1367" s="2">
        <v>0.93958333333333333</v>
      </c>
      <c r="G1367" s="8" t="str">
        <f>TEXT(Hospital_Emergency_Room_Data[[#This Row],[Patient Admission Date]],"dddd")</f>
        <v>Wednesday</v>
      </c>
      <c r="H1367" t="s">
        <v>41</v>
      </c>
      <c r="I1367">
        <v>64</v>
      </c>
      <c r="J1367" s="5" t="s">
        <v>9217</v>
      </c>
      <c r="K1367" t="s">
        <v>12</v>
      </c>
      <c r="L1367" t="s">
        <v>16</v>
      </c>
      <c r="M1367" t="s">
        <v>9209</v>
      </c>
      <c r="N1367">
        <v>3</v>
      </c>
      <c r="O1367">
        <v>34</v>
      </c>
      <c r="P1367" t="s">
        <v>9225</v>
      </c>
      <c r="Q1367">
        <v>28</v>
      </c>
      <c r="R1367">
        <v>22</v>
      </c>
      <c r="S1367" t="s">
        <v>9256</v>
      </c>
      <c r="T1367" t="s">
        <v>9264</v>
      </c>
      <c r="U1367" t="s">
        <v>9300</v>
      </c>
      <c r="V1367" t="str" cm="1">
        <f t="array" ref="V1367">_xlfn.IFS(Hospital_Emergency_Room_Data[[#This Row],[Day]]&lt;=10,"Start(1-10)",Hospital_Emergency_Room_Data[[#This Row],[Day]]&lt;=20,"Middle(11-20)",Hospital_Emergency_Room_Data[[#This Row],[Day]]&gt;20,"End(21-30)")</f>
        <v>End(21-30)</v>
      </c>
    </row>
    <row r="1368" spans="1:22">
      <c r="A1368">
        <v>713239419</v>
      </c>
      <c r="B1368" t="s">
        <v>1389</v>
      </c>
      <c r="C1368" s="1">
        <v>45133</v>
      </c>
      <c r="D1368" t="str">
        <f>TEXT(Hospital_Emergency_Room_Data[[#This Row],[Patient Admission Date]],"mmm")</f>
        <v>Jul</v>
      </c>
      <c r="E1368">
        <f>YEAR(Hospital_Emergency_Room_Data[[#This Row],[Patient Admission Date]])</f>
        <v>2023</v>
      </c>
      <c r="F1368" s="2">
        <v>0.10416666666666667</v>
      </c>
      <c r="G1368" s="8" t="str">
        <f>TEXT(Hospital_Emergency_Room_Data[[#This Row],[Patient Admission Date]],"dddd")</f>
        <v>Wednesday</v>
      </c>
      <c r="H1368" t="s">
        <v>41</v>
      </c>
      <c r="I1368">
        <v>15</v>
      </c>
      <c r="J1368" s="5" t="s">
        <v>9220</v>
      </c>
      <c r="K1368" t="s">
        <v>12</v>
      </c>
      <c r="L1368" t="s">
        <v>16</v>
      </c>
      <c r="M1368" t="s">
        <v>9209</v>
      </c>
      <c r="N1368">
        <v>4</v>
      </c>
      <c r="O1368">
        <v>28</v>
      </c>
      <c r="P1368" t="s">
        <v>9226</v>
      </c>
      <c r="Q1368">
        <v>26</v>
      </c>
      <c r="R1368">
        <v>2</v>
      </c>
      <c r="S1368" t="s">
        <v>9258</v>
      </c>
      <c r="T1368" t="s">
        <v>9264</v>
      </c>
      <c r="U1368" t="s">
        <v>9282</v>
      </c>
      <c r="V1368" t="str" cm="1">
        <f t="array" ref="V1368">_xlfn.IFS(Hospital_Emergency_Room_Data[[#This Row],[Day]]&lt;=10,"Start(1-10)",Hospital_Emergency_Room_Data[[#This Row],[Day]]&lt;=20,"Middle(11-20)",Hospital_Emergency_Room_Data[[#This Row],[Day]]&gt;20,"End(21-30)")</f>
        <v>End(21-30)</v>
      </c>
    </row>
    <row r="1369" spans="1:22">
      <c r="A1369">
        <v>721577739</v>
      </c>
      <c r="B1369" t="s">
        <v>1390</v>
      </c>
      <c r="C1369" s="1">
        <v>45217</v>
      </c>
      <c r="D1369" t="str">
        <f>TEXT(Hospital_Emergency_Room_Data[[#This Row],[Patient Admission Date]],"mmm")</f>
        <v>Oct</v>
      </c>
      <c r="E1369">
        <f>YEAR(Hospital_Emergency_Room_Data[[#This Row],[Patient Admission Date]])</f>
        <v>2023</v>
      </c>
      <c r="F1369" s="2">
        <v>0.47013888888888888</v>
      </c>
      <c r="G1369" s="8" t="str">
        <f>TEXT(Hospital_Emergency_Room_Data[[#This Row],[Patient Admission Date]],"dddd")</f>
        <v>Wednesday</v>
      </c>
      <c r="H1369" t="s">
        <v>41</v>
      </c>
      <c r="I1369">
        <v>34</v>
      </c>
      <c r="J1369" s="5" t="s">
        <v>9223</v>
      </c>
      <c r="K1369" t="s">
        <v>12</v>
      </c>
      <c r="L1369" t="s">
        <v>16</v>
      </c>
      <c r="M1369" t="s">
        <v>9209</v>
      </c>
      <c r="N1369">
        <v>5</v>
      </c>
      <c r="O1369">
        <v>21</v>
      </c>
      <c r="P1369" t="s">
        <v>9226</v>
      </c>
      <c r="Q1369">
        <v>18</v>
      </c>
      <c r="R1369">
        <v>11</v>
      </c>
      <c r="S1369" t="s">
        <v>9255</v>
      </c>
      <c r="T1369" t="s">
        <v>9262</v>
      </c>
      <c r="U1369" t="s">
        <v>9282</v>
      </c>
      <c r="V1369" t="str" cm="1">
        <f t="array" ref="V1369">_xlfn.IFS(Hospital_Emergency_Room_Data[[#This Row],[Day]]&lt;=10,"Start(1-10)",Hospital_Emergency_Room_Data[[#This Row],[Day]]&lt;=20,"Middle(11-20)",Hospital_Emergency_Room_Data[[#This Row],[Day]]&gt;20,"End(21-30)")</f>
        <v>Middle(11-20)</v>
      </c>
    </row>
    <row r="1370" spans="1:22">
      <c r="A1370">
        <v>748298054</v>
      </c>
      <c r="B1370" t="s">
        <v>1391</v>
      </c>
      <c r="C1370" s="1">
        <v>45478</v>
      </c>
      <c r="D1370" t="str">
        <f>TEXT(Hospital_Emergency_Room_Data[[#This Row],[Patient Admission Date]],"mmm")</f>
        <v>Jul</v>
      </c>
      <c r="E1370">
        <f>YEAR(Hospital_Emergency_Room_Data[[#This Row],[Patient Admission Date]])</f>
        <v>2024</v>
      </c>
      <c r="F1370" s="2">
        <v>2.5000000000000001E-2</v>
      </c>
      <c r="G1370" s="8" t="str">
        <f>TEXT(Hospital_Emergency_Room_Data[[#This Row],[Patient Admission Date]],"dddd")</f>
        <v>Friday</v>
      </c>
      <c r="H1370" t="s">
        <v>41</v>
      </c>
      <c r="I1370">
        <v>29</v>
      </c>
      <c r="J1370" s="5" t="s">
        <v>9220</v>
      </c>
      <c r="K1370" t="s">
        <v>12</v>
      </c>
      <c r="L1370" t="s">
        <v>16</v>
      </c>
      <c r="M1370" t="s">
        <v>9209</v>
      </c>
      <c r="N1370">
        <v>7</v>
      </c>
      <c r="O1370">
        <v>55</v>
      </c>
      <c r="P1370" t="s">
        <v>9225</v>
      </c>
      <c r="Q1370">
        <v>5</v>
      </c>
      <c r="R1370">
        <v>0</v>
      </c>
      <c r="S1370" t="s">
        <v>9258</v>
      </c>
      <c r="T1370" t="s">
        <v>9263</v>
      </c>
      <c r="U1370" t="s">
        <v>9283</v>
      </c>
      <c r="V1370" t="str" cm="1">
        <f t="array" ref="V1370">_xlfn.IFS(Hospital_Emergency_Room_Data[[#This Row],[Day]]&lt;=10,"Start(1-10)",Hospital_Emergency_Room_Data[[#This Row],[Day]]&lt;=20,"Middle(11-20)",Hospital_Emergency_Room_Data[[#This Row],[Day]]&gt;20,"End(21-30)")</f>
        <v>Start(1-10)</v>
      </c>
    </row>
    <row r="1371" spans="1:22">
      <c r="A1371">
        <v>679042649</v>
      </c>
      <c r="B1371" t="s">
        <v>1392</v>
      </c>
      <c r="C1371" s="1">
        <v>45076</v>
      </c>
      <c r="D1371" t="str">
        <f>TEXT(Hospital_Emergency_Room_Data[[#This Row],[Patient Admission Date]],"mmm")</f>
        <v>May</v>
      </c>
      <c r="E1371">
        <f>YEAR(Hospital_Emergency_Room_Data[[#This Row],[Patient Admission Date]])</f>
        <v>2023</v>
      </c>
      <c r="F1371" s="2">
        <v>0.17222222222222222</v>
      </c>
      <c r="G1371" s="8" t="str">
        <f>TEXT(Hospital_Emergency_Room_Data[[#This Row],[Patient Admission Date]],"dddd")</f>
        <v>Tuesday</v>
      </c>
      <c r="H1371" t="s">
        <v>41</v>
      </c>
      <c r="I1371">
        <v>47</v>
      </c>
      <c r="J1371" s="5" t="s">
        <v>9219</v>
      </c>
      <c r="K1371" t="s">
        <v>12</v>
      </c>
      <c r="L1371" t="s">
        <v>16</v>
      </c>
      <c r="M1371" t="s">
        <v>9209</v>
      </c>
      <c r="N1371">
        <v>7</v>
      </c>
      <c r="O1371">
        <v>37</v>
      </c>
      <c r="P1371" t="s">
        <v>9225</v>
      </c>
      <c r="Q1371">
        <v>30</v>
      </c>
      <c r="R1371">
        <v>4</v>
      </c>
      <c r="S1371" t="s">
        <v>9258</v>
      </c>
      <c r="T1371" t="s">
        <v>9264</v>
      </c>
      <c r="U1371" t="s">
        <v>9300</v>
      </c>
      <c r="V1371" t="str" cm="1">
        <f t="array" ref="V1371">_xlfn.IFS(Hospital_Emergency_Room_Data[[#This Row],[Day]]&lt;=10,"Start(1-10)",Hospital_Emergency_Room_Data[[#This Row],[Day]]&lt;=20,"Middle(11-20)",Hospital_Emergency_Room_Data[[#This Row],[Day]]&gt;20,"End(21-30)")</f>
        <v>End(21-30)</v>
      </c>
    </row>
    <row r="1372" spans="1:22">
      <c r="A1372">
        <v>565383119</v>
      </c>
      <c r="B1372" t="s">
        <v>1393</v>
      </c>
      <c r="C1372" s="1">
        <v>45107</v>
      </c>
      <c r="D1372" t="str">
        <f>TEXT(Hospital_Emergency_Room_Data[[#This Row],[Patient Admission Date]],"mmm")</f>
        <v>Jun</v>
      </c>
      <c r="E1372">
        <f>YEAR(Hospital_Emergency_Room_Data[[#This Row],[Patient Admission Date]])</f>
        <v>2023</v>
      </c>
      <c r="F1372" s="2">
        <v>0.62708333333333333</v>
      </c>
      <c r="G1372" s="8" t="str">
        <f>TEXT(Hospital_Emergency_Room_Data[[#This Row],[Patient Admission Date]],"dddd")</f>
        <v>Friday</v>
      </c>
      <c r="H1372" t="s">
        <v>41</v>
      </c>
      <c r="I1372">
        <v>3</v>
      </c>
      <c r="J1372" s="5" t="s">
        <v>9218</v>
      </c>
      <c r="K1372" t="s">
        <v>12</v>
      </c>
      <c r="L1372" t="s">
        <v>16</v>
      </c>
      <c r="M1372" t="s">
        <v>9209</v>
      </c>
      <c r="N1372">
        <v>9</v>
      </c>
      <c r="O1372">
        <v>53</v>
      </c>
      <c r="P1372" t="s">
        <v>9225</v>
      </c>
      <c r="Q1372">
        <v>30</v>
      </c>
      <c r="R1372">
        <v>15</v>
      </c>
      <c r="S1372" t="s">
        <v>9257</v>
      </c>
      <c r="T1372" t="s">
        <v>9264</v>
      </c>
      <c r="U1372" t="s">
        <v>9283</v>
      </c>
      <c r="V1372" t="str" cm="1">
        <f t="array" ref="V1372">_xlfn.IFS(Hospital_Emergency_Room_Data[[#This Row],[Day]]&lt;=10,"Start(1-10)",Hospital_Emergency_Room_Data[[#This Row],[Day]]&lt;=20,"Middle(11-20)",Hospital_Emergency_Room_Data[[#This Row],[Day]]&gt;20,"End(21-30)")</f>
        <v>End(21-30)</v>
      </c>
    </row>
    <row r="1373" spans="1:22">
      <c r="A1373">
        <v>322999924</v>
      </c>
      <c r="B1373" t="s">
        <v>1394</v>
      </c>
      <c r="C1373" s="1">
        <v>45167</v>
      </c>
      <c r="D1373" t="str">
        <f>TEXT(Hospital_Emergency_Room_Data[[#This Row],[Patient Admission Date]],"mmm")</f>
        <v>Aug</v>
      </c>
      <c r="E1373">
        <f>YEAR(Hospital_Emergency_Room_Data[[#This Row],[Patient Admission Date]])</f>
        <v>2023</v>
      </c>
      <c r="F1373" s="2">
        <v>0.87291666666666667</v>
      </c>
      <c r="G1373" s="8" t="str">
        <f>TEXT(Hospital_Emergency_Room_Data[[#This Row],[Patient Admission Date]],"dddd")</f>
        <v>Tuesday</v>
      </c>
      <c r="H1373" t="s">
        <v>41</v>
      </c>
      <c r="I1373">
        <v>30</v>
      </c>
      <c r="J1373" s="5" t="s">
        <v>9223</v>
      </c>
      <c r="K1373" t="s">
        <v>12</v>
      </c>
      <c r="L1373" t="s">
        <v>16</v>
      </c>
      <c r="M1373" t="s">
        <v>9209</v>
      </c>
      <c r="N1373">
        <v>9</v>
      </c>
      <c r="O1373">
        <v>24</v>
      </c>
      <c r="P1373" t="s">
        <v>9226</v>
      </c>
      <c r="Q1373">
        <v>29</v>
      </c>
      <c r="R1373">
        <v>20</v>
      </c>
      <c r="S1373" t="s">
        <v>9256</v>
      </c>
      <c r="T1373" t="s">
        <v>9264</v>
      </c>
      <c r="U1373" t="s">
        <v>9282</v>
      </c>
      <c r="V1373" t="str" cm="1">
        <f t="array" ref="V1373">_xlfn.IFS(Hospital_Emergency_Room_Data[[#This Row],[Day]]&lt;=10,"Start(1-10)",Hospital_Emergency_Room_Data[[#This Row],[Day]]&lt;=20,"Middle(11-20)",Hospital_Emergency_Room_Data[[#This Row],[Day]]&gt;20,"End(21-30)")</f>
        <v>End(21-30)</v>
      </c>
    </row>
    <row r="1374" spans="1:22">
      <c r="A1374">
        <v>679299661</v>
      </c>
      <c r="B1374" t="s">
        <v>1395</v>
      </c>
      <c r="C1374" s="1">
        <v>45386</v>
      </c>
      <c r="D1374" t="str">
        <f>TEXT(Hospital_Emergency_Room_Data[[#This Row],[Patient Admission Date]],"mmm")</f>
        <v>Apr</v>
      </c>
      <c r="E1374">
        <f>YEAR(Hospital_Emergency_Room_Data[[#This Row],[Patient Admission Date]])</f>
        <v>2024</v>
      </c>
      <c r="F1374" s="2">
        <v>0.30763888888888891</v>
      </c>
      <c r="G1374" s="8" t="str">
        <f>TEXT(Hospital_Emergency_Room_Data[[#This Row],[Patient Admission Date]],"dddd")</f>
        <v>Thursday</v>
      </c>
      <c r="H1374" t="s">
        <v>41</v>
      </c>
      <c r="I1374">
        <v>34</v>
      </c>
      <c r="J1374" s="5" t="s">
        <v>9223</v>
      </c>
      <c r="K1374" t="s">
        <v>12</v>
      </c>
      <c r="L1374" t="s">
        <v>16</v>
      </c>
      <c r="M1374" t="s">
        <v>9209</v>
      </c>
      <c r="N1374">
        <v>10</v>
      </c>
      <c r="O1374">
        <v>49</v>
      </c>
      <c r="P1374" t="s">
        <v>9225</v>
      </c>
      <c r="Q1374">
        <v>4</v>
      </c>
      <c r="R1374">
        <v>7</v>
      </c>
      <c r="S1374" t="s">
        <v>9255</v>
      </c>
      <c r="T1374" t="s">
        <v>9263</v>
      </c>
      <c r="U1374" t="s">
        <v>9283</v>
      </c>
      <c r="V1374" t="str" cm="1">
        <f t="array" ref="V1374">_xlfn.IFS(Hospital_Emergency_Room_Data[[#This Row],[Day]]&lt;=10,"Start(1-10)",Hospital_Emergency_Room_Data[[#This Row],[Day]]&lt;=20,"Middle(11-20)",Hospital_Emergency_Room_Data[[#This Row],[Day]]&gt;20,"End(21-30)")</f>
        <v>Start(1-10)</v>
      </c>
    </row>
    <row r="1375" spans="1:22">
      <c r="A1375">
        <v>146071057</v>
      </c>
      <c r="B1375" t="s">
        <v>1396</v>
      </c>
      <c r="C1375" s="1">
        <v>45418</v>
      </c>
      <c r="D1375" t="str">
        <f>TEXT(Hospital_Emergency_Room_Data[[#This Row],[Patient Admission Date]],"mmm")</f>
        <v>May</v>
      </c>
      <c r="E1375">
        <f>YEAR(Hospital_Emergency_Room_Data[[#This Row],[Patient Admission Date]])</f>
        <v>2024</v>
      </c>
      <c r="F1375" s="2">
        <v>3.0555555555555555E-2</v>
      </c>
      <c r="G1375" s="8" t="str">
        <f>TEXT(Hospital_Emergency_Room_Data[[#This Row],[Patient Admission Date]],"dddd")</f>
        <v>Monday</v>
      </c>
      <c r="H1375" t="s">
        <v>41</v>
      </c>
      <c r="I1375">
        <v>67</v>
      </c>
      <c r="J1375" s="5" t="s">
        <v>9217</v>
      </c>
      <c r="K1375" t="s">
        <v>12</v>
      </c>
      <c r="L1375" t="s">
        <v>36</v>
      </c>
      <c r="M1375" t="s">
        <v>9209</v>
      </c>
      <c r="O1375">
        <v>56</v>
      </c>
      <c r="P1375" t="s">
        <v>9225</v>
      </c>
      <c r="Q1375">
        <v>6</v>
      </c>
      <c r="R1375">
        <v>0</v>
      </c>
      <c r="S1375" t="s">
        <v>9258</v>
      </c>
      <c r="T1375" t="s">
        <v>9263</v>
      </c>
      <c r="U1375" t="s">
        <v>9283</v>
      </c>
      <c r="V1375" t="str" cm="1">
        <f t="array" ref="V1375">_xlfn.IFS(Hospital_Emergency_Room_Data[[#This Row],[Day]]&lt;=10,"Start(1-10)",Hospital_Emergency_Room_Data[[#This Row],[Day]]&lt;=20,"Middle(11-20)",Hospital_Emergency_Room_Data[[#This Row],[Day]]&gt;20,"End(21-30)")</f>
        <v>Start(1-10)</v>
      </c>
    </row>
    <row r="1376" spans="1:22">
      <c r="A1376">
        <v>711077795</v>
      </c>
      <c r="B1376" t="s">
        <v>1397</v>
      </c>
      <c r="C1376" s="1">
        <v>45258</v>
      </c>
      <c r="D1376" t="str">
        <f>TEXT(Hospital_Emergency_Room_Data[[#This Row],[Patient Admission Date]],"mmm")</f>
        <v>Nov</v>
      </c>
      <c r="E1376">
        <f>YEAR(Hospital_Emergency_Room_Data[[#This Row],[Patient Admission Date]])</f>
        <v>2023</v>
      </c>
      <c r="F1376" s="2">
        <v>0.14791666666666667</v>
      </c>
      <c r="G1376" s="8" t="str">
        <f>TEXT(Hospital_Emergency_Room_Data[[#This Row],[Patient Admission Date]],"dddd")</f>
        <v>Tuesday</v>
      </c>
      <c r="H1376" t="s">
        <v>41</v>
      </c>
      <c r="I1376">
        <v>18</v>
      </c>
      <c r="J1376" s="5" t="s">
        <v>9220</v>
      </c>
      <c r="K1376" t="s">
        <v>12</v>
      </c>
      <c r="L1376" t="s">
        <v>36</v>
      </c>
      <c r="M1376" t="s">
        <v>9209</v>
      </c>
      <c r="O1376">
        <v>25</v>
      </c>
      <c r="P1376" t="s">
        <v>9226</v>
      </c>
      <c r="Q1376">
        <v>28</v>
      </c>
      <c r="R1376">
        <v>3</v>
      </c>
      <c r="S1376" t="s">
        <v>9258</v>
      </c>
      <c r="T1376" t="s">
        <v>9264</v>
      </c>
      <c r="U1376" t="s">
        <v>9282</v>
      </c>
      <c r="V1376" t="str" cm="1">
        <f t="array" ref="V1376">_xlfn.IFS(Hospital_Emergency_Room_Data[[#This Row],[Day]]&lt;=10,"Start(1-10)",Hospital_Emergency_Room_Data[[#This Row],[Day]]&lt;=20,"Middle(11-20)",Hospital_Emergency_Room_Data[[#This Row],[Day]]&gt;20,"End(21-30)")</f>
        <v>End(21-30)</v>
      </c>
    </row>
    <row r="1377" spans="1:22">
      <c r="A1377">
        <v>805020749</v>
      </c>
      <c r="B1377" t="s">
        <v>1398</v>
      </c>
      <c r="C1377" s="1">
        <v>45129</v>
      </c>
      <c r="D1377" t="str">
        <f>TEXT(Hospital_Emergency_Room_Data[[#This Row],[Patient Admission Date]],"mmm")</f>
        <v>Jul</v>
      </c>
      <c r="E1377">
        <f>YEAR(Hospital_Emergency_Room_Data[[#This Row],[Patient Admission Date]])</f>
        <v>2023</v>
      </c>
      <c r="F1377" s="2">
        <v>0.36944444444444446</v>
      </c>
      <c r="G1377" s="8" t="str">
        <f>TEXT(Hospital_Emergency_Room_Data[[#This Row],[Patient Admission Date]],"dddd")</f>
        <v>Saturday</v>
      </c>
      <c r="H1377" t="s">
        <v>41</v>
      </c>
      <c r="I1377">
        <v>26</v>
      </c>
      <c r="J1377" s="5" t="s">
        <v>9220</v>
      </c>
      <c r="K1377" t="s">
        <v>12</v>
      </c>
      <c r="L1377" t="s">
        <v>36</v>
      </c>
      <c r="M1377" t="s">
        <v>9209</v>
      </c>
      <c r="O1377">
        <v>40</v>
      </c>
      <c r="P1377" t="s">
        <v>9225</v>
      </c>
      <c r="Q1377">
        <v>22</v>
      </c>
      <c r="R1377">
        <v>8</v>
      </c>
      <c r="S1377" t="s">
        <v>9255</v>
      </c>
      <c r="T1377" t="s">
        <v>9264</v>
      </c>
      <c r="U1377" t="s">
        <v>9300</v>
      </c>
      <c r="V1377" t="str" cm="1">
        <f t="array" ref="V1377">_xlfn.IFS(Hospital_Emergency_Room_Data[[#This Row],[Day]]&lt;=10,"Start(1-10)",Hospital_Emergency_Room_Data[[#This Row],[Day]]&lt;=20,"Middle(11-20)",Hospital_Emergency_Room_Data[[#This Row],[Day]]&gt;20,"End(21-30)")</f>
        <v>End(21-30)</v>
      </c>
    </row>
    <row r="1378" spans="1:22">
      <c r="A1378">
        <v>657054117</v>
      </c>
      <c r="B1378" t="s">
        <v>1399</v>
      </c>
      <c r="C1378" s="1">
        <v>45048</v>
      </c>
      <c r="D1378" t="str">
        <f>TEXT(Hospital_Emergency_Room_Data[[#This Row],[Patient Admission Date]],"mmm")</f>
        <v>May</v>
      </c>
      <c r="E1378">
        <f>YEAR(Hospital_Emergency_Room_Data[[#This Row],[Patient Admission Date]])</f>
        <v>2023</v>
      </c>
      <c r="F1378" s="2">
        <v>0.1451388888888889</v>
      </c>
      <c r="G1378" s="8" t="str">
        <f>TEXT(Hospital_Emergency_Room_Data[[#This Row],[Patient Admission Date]],"dddd")</f>
        <v>Tuesday</v>
      </c>
      <c r="H1378" t="s">
        <v>41</v>
      </c>
      <c r="I1378">
        <v>18</v>
      </c>
      <c r="J1378" s="5" t="s">
        <v>9220</v>
      </c>
      <c r="K1378" t="s">
        <v>12</v>
      </c>
      <c r="L1378" t="s">
        <v>36</v>
      </c>
      <c r="M1378" t="s">
        <v>9209</v>
      </c>
      <c r="O1378">
        <v>11</v>
      </c>
      <c r="P1378" t="s">
        <v>9226</v>
      </c>
      <c r="Q1378">
        <v>2</v>
      </c>
      <c r="R1378">
        <v>3</v>
      </c>
      <c r="S1378" t="s">
        <v>9258</v>
      </c>
      <c r="T1378" t="s">
        <v>9263</v>
      </c>
      <c r="U1378" t="s">
        <v>9282</v>
      </c>
      <c r="V1378" t="str" cm="1">
        <f t="array" ref="V1378">_xlfn.IFS(Hospital_Emergency_Room_Data[[#This Row],[Day]]&lt;=10,"Start(1-10)",Hospital_Emergency_Room_Data[[#This Row],[Day]]&lt;=20,"Middle(11-20)",Hospital_Emergency_Room_Data[[#This Row],[Day]]&gt;20,"End(21-30)")</f>
        <v>Start(1-10)</v>
      </c>
    </row>
    <row r="1379" spans="1:22">
      <c r="A1379">
        <v>445968347</v>
      </c>
      <c r="B1379" t="s">
        <v>1400</v>
      </c>
      <c r="C1379" s="1">
        <v>45227</v>
      </c>
      <c r="D1379" t="str">
        <f>TEXT(Hospital_Emergency_Room_Data[[#This Row],[Patient Admission Date]],"mmm")</f>
        <v>Oct</v>
      </c>
      <c r="E1379">
        <f>YEAR(Hospital_Emergency_Room_Data[[#This Row],[Patient Admission Date]])</f>
        <v>2023</v>
      </c>
      <c r="F1379" s="2">
        <v>0.45902777777777776</v>
      </c>
      <c r="G1379" s="8" t="str">
        <f>TEXT(Hospital_Emergency_Room_Data[[#This Row],[Patient Admission Date]],"dddd")</f>
        <v>Saturday</v>
      </c>
      <c r="H1379" t="s">
        <v>41</v>
      </c>
      <c r="I1379">
        <v>40</v>
      </c>
      <c r="J1379" s="5" t="s">
        <v>9223</v>
      </c>
      <c r="K1379" t="s">
        <v>12</v>
      </c>
      <c r="L1379" t="s">
        <v>36</v>
      </c>
      <c r="M1379" t="s">
        <v>9209</v>
      </c>
      <c r="O1379">
        <v>18</v>
      </c>
      <c r="P1379" t="s">
        <v>9226</v>
      </c>
      <c r="Q1379">
        <v>28</v>
      </c>
      <c r="R1379">
        <v>11</v>
      </c>
      <c r="S1379" t="s">
        <v>9255</v>
      </c>
      <c r="T1379" t="s">
        <v>9264</v>
      </c>
      <c r="U1379" t="s">
        <v>9282</v>
      </c>
      <c r="V1379" t="str" cm="1">
        <f t="array" ref="V1379">_xlfn.IFS(Hospital_Emergency_Room_Data[[#This Row],[Day]]&lt;=10,"Start(1-10)",Hospital_Emergency_Room_Data[[#This Row],[Day]]&lt;=20,"Middle(11-20)",Hospital_Emergency_Room_Data[[#This Row],[Day]]&gt;20,"End(21-30)")</f>
        <v>End(21-30)</v>
      </c>
    </row>
    <row r="1380" spans="1:22">
      <c r="A1380">
        <v>528881999</v>
      </c>
      <c r="B1380" t="s">
        <v>1401</v>
      </c>
      <c r="C1380" s="1">
        <v>45593</v>
      </c>
      <c r="D1380" t="str">
        <f>TEXT(Hospital_Emergency_Room_Data[[#This Row],[Patient Admission Date]],"mmm")</f>
        <v>Oct</v>
      </c>
      <c r="E1380">
        <f>YEAR(Hospital_Emergency_Room_Data[[#This Row],[Patient Admission Date]])</f>
        <v>2024</v>
      </c>
      <c r="F1380" s="2">
        <v>0.70277777777777772</v>
      </c>
      <c r="G1380" s="8" t="str">
        <f>TEXT(Hospital_Emergency_Room_Data[[#This Row],[Patient Admission Date]],"dddd")</f>
        <v>Monday</v>
      </c>
      <c r="H1380" t="s">
        <v>41</v>
      </c>
      <c r="I1380">
        <v>6</v>
      </c>
      <c r="J1380" s="5" t="s">
        <v>9221</v>
      </c>
      <c r="K1380" t="s">
        <v>12</v>
      </c>
      <c r="L1380" t="s">
        <v>36</v>
      </c>
      <c r="M1380" t="s">
        <v>9209</v>
      </c>
      <c r="O1380">
        <v>57</v>
      </c>
      <c r="P1380" t="s">
        <v>9225</v>
      </c>
      <c r="Q1380">
        <v>28</v>
      </c>
      <c r="R1380">
        <v>16</v>
      </c>
      <c r="S1380" t="s">
        <v>9257</v>
      </c>
      <c r="T1380" t="s">
        <v>9264</v>
      </c>
      <c r="U1380" t="s">
        <v>9283</v>
      </c>
      <c r="V1380" t="str" cm="1">
        <f t="array" ref="V1380">_xlfn.IFS(Hospital_Emergency_Room_Data[[#This Row],[Day]]&lt;=10,"Start(1-10)",Hospital_Emergency_Room_Data[[#This Row],[Day]]&lt;=20,"Middle(11-20)",Hospital_Emergency_Room_Data[[#This Row],[Day]]&gt;20,"End(21-30)")</f>
        <v>End(21-30)</v>
      </c>
    </row>
    <row r="1381" spans="1:22">
      <c r="A1381">
        <v>267890681</v>
      </c>
      <c r="B1381" t="s">
        <v>1402</v>
      </c>
      <c r="C1381" s="1">
        <v>45473</v>
      </c>
      <c r="D1381" t="str">
        <f>TEXT(Hospital_Emergency_Room_Data[[#This Row],[Patient Admission Date]],"mmm")</f>
        <v>Jun</v>
      </c>
      <c r="E1381">
        <f>YEAR(Hospital_Emergency_Room_Data[[#This Row],[Patient Admission Date]])</f>
        <v>2024</v>
      </c>
      <c r="F1381" s="2">
        <v>0.55694444444444446</v>
      </c>
      <c r="G1381" s="8" t="str">
        <f>TEXT(Hospital_Emergency_Room_Data[[#This Row],[Patient Admission Date]],"dddd")</f>
        <v>Sunday</v>
      </c>
      <c r="H1381" t="s">
        <v>41</v>
      </c>
      <c r="I1381">
        <v>22</v>
      </c>
      <c r="J1381" s="5" t="s">
        <v>9220</v>
      </c>
      <c r="K1381" t="s">
        <v>12</v>
      </c>
      <c r="L1381" t="s">
        <v>36</v>
      </c>
      <c r="M1381" t="s">
        <v>9209</v>
      </c>
      <c r="O1381">
        <v>46</v>
      </c>
      <c r="P1381" t="s">
        <v>9225</v>
      </c>
      <c r="Q1381">
        <v>30</v>
      </c>
      <c r="R1381">
        <v>13</v>
      </c>
      <c r="S1381" t="s">
        <v>9257</v>
      </c>
      <c r="T1381" t="s">
        <v>9264</v>
      </c>
      <c r="U1381" t="s">
        <v>9283</v>
      </c>
      <c r="V1381" t="str" cm="1">
        <f t="array" ref="V1381">_xlfn.IFS(Hospital_Emergency_Room_Data[[#This Row],[Day]]&lt;=10,"Start(1-10)",Hospital_Emergency_Room_Data[[#This Row],[Day]]&lt;=20,"Middle(11-20)",Hospital_Emergency_Room_Data[[#This Row],[Day]]&gt;20,"End(21-30)")</f>
        <v>End(21-30)</v>
      </c>
    </row>
    <row r="1382" spans="1:22">
      <c r="A1382">
        <v>511462159</v>
      </c>
      <c r="B1382" t="s">
        <v>1403</v>
      </c>
      <c r="C1382" s="1">
        <v>45315</v>
      </c>
      <c r="D1382" t="str">
        <f>TEXT(Hospital_Emergency_Room_Data[[#This Row],[Patient Admission Date]],"mmm")</f>
        <v>Jan</v>
      </c>
      <c r="E1382">
        <f>YEAR(Hospital_Emergency_Room_Data[[#This Row],[Patient Admission Date]])</f>
        <v>2024</v>
      </c>
      <c r="F1382" s="2">
        <v>0.59027777777777779</v>
      </c>
      <c r="G1382" s="8" t="str">
        <f>TEXT(Hospital_Emergency_Room_Data[[#This Row],[Patient Admission Date]],"dddd")</f>
        <v>Wednesday</v>
      </c>
      <c r="H1382" t="s">
        <v>41</v>
      </c>
      <c r="I1382">
        <v>56</v>
      </c>
      <c r="J1382" s="5" t="s">
        <v>9219</v>
      </c>
      <c r="K1382" t="s">
        <v>12</v>
      </c>
      <c r="L1382" t="s">
        <v>36</v>
      </c>
      <c r="M1382" t="s">
        <v>9209</v>
      </c>
      <c r="N1382">
        <v>0</v>
      </c>
      <c r="O1382">
        <v>17</v>
      </c>
      <c r="P1382" t="s">
        <v>9226</v>
      </c>
      <c r="Q1382">
        <v>24</v>
      </c>
      <c r="R1382">
        <v>14</v>
      </c>
      <c r="S1382" t="s">
        <v>9257</v>
      </c>
      <c r="T1382" t="s">
        <v>9264</v>
      </c>
      <c r="U1382" t="s">
        <v>9282</v>
      </c>
      <c r="V1382" t="str" cm="1">
        <f t="array" ref="V1382">_xlfn.IFS(Hospital_Emergency_Room_Data[[#This Row],[Day]]&lt;=10,"Start(1-10)",Hospital_Emergency_Room_Data[[#This Row],[Day]]&lt;=20,"Middle(11-20)",Hospital_Emergency_Room_Data[[#This Row],[Day]]&gt;20,"End(21-30)")</f>
        <v>End(21-30)</v>
      </c>
    </row>
    <row r="1383" spans="1:22">
      <c r="A1383">
        <v>721284161</v>
      </c>
      <c r="B1383" t="s">
        <v>1404</v>
      </c>
      <c r="C1383" s="1">
        <v>45115</v>
      </c>
      <c r="D1383" t="str">
        <f>TEXT(Hospital_Emergency_Room_Data[[#This Row],[Patient Admission Date]],"mmm")</f>
        <v>Jul</v>
      </c>
      <c r="E1383">
        <f>YEAR(Hospital_Emergency_Room_Data[[#This Row],[Patient Admission Date]])</f>
        <v>2023</v>
      </c>
      <c r="F1383" s="2">
        <v>0.98888888888888893</v>
      </c>
      <c r="G1383" s="8" t="str">
        <f>TEXT(Hospital_Emergency_Room_Data[[#This Row],[Patient Admission Date]],"dddd")</f>
        <v>Saturday</v>
      </c>
      <c r="H1383" t="s">
        <v>41</v>
      </c>
      <c r="I1383">
        <v>28</v>
      </c>
      <c r="J1383" s="5" t="s">
        <v>9220</v>
      </c>
      <c r="K1383" t="s">
        <v>12</v>
      </c>
      <c r="L1383" t="s">
        <v>36</v>
      </c>
      <c r="M1383" t="s">
        <v>9209</v>
      </c>
      <c r="N1383">
        <v>4</v>
      </c>
      <c r="O1383">
        <v>49</v>
      </c>
      <c r="P1383" t="s">
        <v>9225</v>
      </c>
      <c r="Q1383">
        <v>8</v>
      </c>
      <c r="R1383">
        <v>23</v>
      </c>
      <c r="S1383" t="s">
        <v>9256</v>
      </c>
      <c r="T1383" t="s">
        <v>9265</v>
      </c>
      <c r="U1383" t="s">
        <v>9283</v>
      </c>
      <c r="V1383" t="str" cm="1">
        <f t="array" ref="V1383">_xlfn.IFS(Hospital_Emergency_Room_Data[[#This Row],[Day]]&lt;=10,"Start(1-10)",Hospital_Emergency_Room_Data[[#This Row],[Day]]&lt;=20,"Middle(11-20)",Hospital_Emergency_Room_Data[[#This Row],[Day]]&gt;20,"End(21-30)")</f>
        <v>Start(1-10)</v>
      </c>
    </row>
    <row r="1384" spans="1:22">
      <c r="A1384">
        <v>759612096</v>
      </c>
      <c r="B1384" t="s">
        <v>1405</v>
      </c>
      <c r="C1384" s="1">
        <v>45255</v>
      </c>
      <c r="D1384" t="str">
        <f>TEXT(Hospital_Emergency_Room_Data[[#This Row],[Patient Admission Date]],"mmm")</f>
        <v>Nov</v>
      </c>
      <c r="E1384">
        <f>YEAR(Hospital_Emergency_Room_Data[[#This Row],[Patient Admission Date]])</f>
        <v>2023</v>
      </c>
      <c r="F1384" s="2">
        <v>0.44791666666666669</v>
      </c>
      <c r="G1384" s="8" t="str">
        <f>TEXT(Hospital_Emergency_Room_Data[[#This Row],[Patient Admission Date]],"dddd")</f>
        <v>Saturday</v>
      </c>
      <c r="H1384" t="s">
        <v>41</v>
      </c>
      <c r="I1384">
        <v>43</v>
      </c>
      <c r="J1384" s="5" t="s">
        <v>9223</v>
      </c>
      <c r="K1384" t="s">
        <v>12</v>
      </c>
      <c r="L1384" t="s">
        <v>140</v>
      </c>
      <c r="M1384" t="s">
        <v>9209</v>
      </c>
      <c r="O1384">
        <v>59</v>
      </c>
      <c r="P1384" t="s">
        <v>9225</v>
      </c>
      <c r="Q1384">
        <v>25</v>
      </c>
      <c r="R1384">
        <v>10</v>
      </c>
      <c r="S1384" t="s">
        <v>9255</v>
      </c>
      <c r="T1384" t="s">
        <v>9264</v>
      </c>
      <c r="U1384" t="s">
        <v>9283</v>
      </c>
      <c r="V1384" t="str" cm="1">
        <f t="array" ref="V1384">_xlfn.IFS(Hospital_Emergency_Room_Data[[#This Row],[Day]]&lt;=10,"Start(1-10)",Hospital_Emergency_Room_Data[[#This Row],[Day]]&lt;=20,"Middle(11-20)",Hospital_Emergency_Room_Data[[#This Row],[Day]]&gt;20,"End(21-30)")</f>
        <v>End(21-30)</v>
      </c>
    </row>
    <row r="1385" spans="1:22">
      <c r="A1385">
        <v>369244662</v>
      </c>
      <c r="B1385" t="s">
        <v>1406</v>
      </c>
      <c r="C1385" s="1">
        <v>45433</v>
      </c>
      <c r="D1385" t="str">
        <f>TEXT(Hospital_Emergency_Room_Data[[#This Row],[Patient Admission Date]],"mmm")</f>
        <v>May</v>
      </c>
      <c r="E1385">
        <f>YEAR(Hospital_Emergency_Room_Data[[#This Row],[Patient Admission Date]])</f>
        <v>2024</v>
      </c>
      <c r="F1385" s="2">
        <v>0.30069444444444443</v>
      </c>
      <c r="G1385" s="8" t="str">
        <f>TEXT(Hospital_Emergency_Room_Data[[#This Row],[Patient Admission Date]],"dddd")</f>
        <v>Tuesday</v>
      </c>
      <c r="H1385" t="s">
        <v>41</v>
      </c>
      <c r="I1385">
        <v>16</v>
      </c>
      <c r="J1385" s="5" t="s">
        <v>9220</v>
      </c>
      <c r="K1385" t="s">
        <v>12</v>
      </c>
      <c r="L1385" t="s">
        <v>140</v>
      </c>
      <c r="M1385" t="s">
        <v>9209</v>
      </c>
      <c r="O1385">
        <v>11</v>
      </c>
      <c r="P1385" t="s">
        <v>9226</v>
      </c>
      <c r="Q1385">
        <v>21</v>
      </c>
      <c r="R1385">
        <v>7</v>
      </c>
      <c r="S1385" t="s">
        <v>9255</v>
      </c>
      <c r="T1385" t="s">
        <v>9262</v>
      </c>
      <c r="U1385" t="s">
        <v>9282</v>
      </c>
      <c r="V1385" t="str" cm="1">
        <f t="array" ref="V1385">_xlfn.IFS(Hospital_Emergency_Room_Data[[#This Row],[Day]]&lt;=10,"Start(1-10)",Hospital_Emergency_Room_Data[[#This Row],[Day]]&lt;=20,"Middle(11-20)",Hospital_Emergency_Room_Data[[#This Row],[Day]]&gt;20,"End(21-30)")</f>
        <v>End(21-30)</v>
      </c>
    </row>
    <row r="1386" spans="1:22">
      <c r="A1386">
        <v>625842319</v>
      </c>
      <c r="B1386" t="s">
        <v>1407</v>
      </c>
      <c r="C1386" s="1">
        <v>45551</v>
      </c>
      <c r="D1386" t="str">
        <f>TEXT(Hospital_Emergency_Room_Data[[#This Row],[Patient Admission Date]],"mmm")</f>
        <v>Sep</v>
      </c>
      <c r="E1386">
        <f>YEAR(Hospital_Emergency_Room_Data[[#This Row],[Patient Admission Date]])</f>
        <v>2024</v>
      </c>
      <c r="F1386" s="2">
        <v>0.7270833333333333</v>
      </c>
      <c r="G1386" s="8" t="str">
        <f>TEXT(Hospital_Emergency_Room_Data[[#This Row],[Patient Admission Date]],"dddd")</f>
        <v>Monday</v>
      </c>
      <c r="H1386" t="s">
        <v>41</v>
      </c>
      <c r="I1386">
        <v>77</v>
      </c>
      <c r="J1386" s="5" t="s">
        <v>9222</v>
      </c>
      <c r="K1386" t="s">
        <v>12</v>
      </c>
      <c r="L1386" t="s">
        <v>140</v>
      </c>
      <c r="M1386" t="s">
        <v>9209</v>
      </c>
      <c r="O1386">
        <v>43</v>
      </c>
      <c r="P1386" t="s">
        <v>9225</v>
      </c>
      <c r="Q1386">
        <v>16</v>
      </c>
      <c r="R1386">
        <v>17</v>
      </c>
      <c r="S1386" t="s">
        <v>9257</v>
      </c>
      <c r="T1386" t="s">
        <v>9262</v>
      </c>
      <c r="U1386" t="s">
        <v>9300</v>
      </c>
      <c r="V1386" t="str" cm="1">
        <f t="array" ref="V1386">_xlfn.IFS(Hospital_Emergency_Room_Data[[#This Row],[Day]]&lt;=10,"Start(1-10)",Hospital_Emergency_Room_Data[[#This Row],[Day]]&lt;=20,"Middle(11-20)",Hospital_Emergency_Room_Data[[#This Row],[Day]]&gt;20,"End(21-30)")</f>
        <v>Middle(11-20)</v>
      </c>
    </row>
    <row r="1387" spans="1:22">
      <c r="A1387">
        <v>291478677</v>
      </c>
      <c r="B1387" t="s">
        <v>1408</v>
      </c>
      <c r="C1387" s="1">
        <v>45272</v>
      </c>
      <c r="D1387" t="str">
        <f>TEXT(Hospital_Emergency_Room_Data[[#This Row],[Patient Admission Date]],"mmm")</f>
        <v>Dec</v>
      </c>
      <c r="E1387">
        <f>YEAR(Hospital_Emergency_Room_Data[[#This Row],[Patient Admission Date]])</f>
        <v>2023</v>
      </c>
      <c r="F1387" s="2">
        <v>0.36736111111111114</v>
      </c>
      <c r="G1387" s="8" t="str">
        <f>TEXT(Hospital_Emergency_Room_Data[[#This Row],[Patient Admission Date]],"dddd")</f>
        <v>Tuesday</v>
      </c>
      <c r="H1387" t="s">
        <v>41</v>
      </c>
      <c r="I1387">
        <v>12</v>
      </c>
      <c r="J1387" s="5" t="s">
        <v>9221</v>
      </c>
      <c r="K1387" t="s">
        <v>12</v>
      </c>
      <c r="L1387" t="s">
        <v>140</v>
      </c>
      <c r="M1387" t="s">
        <v>9209</v>
      </c>
      <c r="O1387">
        <v>28</v>
      </c>
      <c r="P1387" t="s">
        <v>9226</v>
      </c>
      <c r="Q1387">
        <v>12</v>
      </c>
      <c r="R1387">
        <v>8</v>
      </c>
      <c r="S1387" t="s">
        <v>9255</v>
      </c>
      <c r="T1387" t="s">
        <v>9265</v>
      </c>
      <c r="U1387" t="s">
        <v>9282</v>
      </c>
      <c r="V1387" t="str" cm="1">
        <f t="array" ref="V1387">_xlfn.IFS(Hospital_Emergency_Room_Data[[#This Row],[Day]]&lt;=10,"Start(1-10)",Hospital_Emergency_Room_Data[[#This Row],[Day]]&lt;=20,"Middle(11-20)",Hospital_Emergency_Room_Data[[#This Row],[Day]]&gt;20,"End(21-30)")</f>
        <v>Middle(11-20)</v>
      </c>
    </row>
    <row r="1388" spans="1:22">
      <c r="A1388">
        <v>202687145</v>
      </c>
      <c r="B1388" t="s">
        <v>1409</v>
      </c>
      <c r="C1388" s="1">
        <v>45200</v>
      </c>
      <c r="D1388" t="str">
        <f>TEXT(Hospital_Emergency_Room_Data[[#This Row],[Patient Admission Date]],"mmm")</f>
        <v>Oct</v>
      </c>
      <c r="E1388">
        <f>YEAR(Hospital_Emergency_Room_Data[[#This Row],[Patient Admission Date]])</f>
        <v>2023</v>
      </c>
      <c r="F1388" s="2">
        <v>0.67708333333333337</v>
      </c>
      <c r="G1388" s="8" t="str">
        <f>TEXT(Hospital_Emergency_Room_Data[[#This Row],[Patient Admission Date]],"dddd")</f>
        <v>Sunday</v>
      </c>
      <c r="H1388" t="s">
        <v>41</v>
      </c>
      <c r="I1388">
        <v>38</v>
      </c>
      <c r="J1388" s="5" t="s">
        <v>9223</v>
      </c>
      <c r="K1388" t="s">
        <v>12</v>
      </c>
      <c r="L1388" t="s">
        <v>140</v>
      </c>
      <c r="M1388" t="s">
        <v>9209</v>
      </c>
      <c r="O1388">
        <v>20</v>
      </c>
      <c r="P1388" t="s">
        <v>9226</v>
      </c>
      <c r="Q1388">
        <v>1</v>
      </c>
      <c r="R1388">
        <v>16</v>
      </c>
      <c r="S1388" t="s">
        <v>9257</v>
      </c>
      <c r="T1388" t="s">
        <v>9263</v>
      </c>
      <c r="U1388" t="s">
        <v>9282</v>
      </c>
      <c r="V1388" t="str" cm="1">
        <f t="array" ref="V1388">_xlfn.IFS(Hospital_Emergency_Room_Data[[#This Row],[Day]]&lt;=10,"Start(1-10)",Hospital_Emergency_Room_Data[[#This Row],[Day]]&lt;=20,"Middle(11-20)",Hospital_Emergency_Room_Data[[#This Row],[Day]]&gt;20,"End(21-30)")</f>
        <v>Start(1-10)</v>
      </c>
    </row>
    <row r="1389" spans="1:22">
      <c r="A1389">
        <v>786237303</v>
      </c>
      <c r="B1389" t="s">
        <v>1410</v>
      </c>
      <c r="C1389" s="1">
        <v>45560</v>
      </c>
      <c r="D1389" t="str">
        <f>TEXT(Hospital_Emergency_Room_Data[[#This Row],[Patient Admission Date]],"mmm")</f>
        <v>Sep</v>
      </c>
      <c r="E1389">
        <f>YEAR(Hospital_Emergency_Room_Data[[#This Row],[Patient Admission Date]])</f>
        <v>2024</v>
      </c>
      <c r="F1389" s="2">
        <v>0.41597222222222224</v>
      </c>
      <c r="G1389" s="8" t="str">
        <f>TEXT(Hospital_Emergency_Room_Data[[#This Row],[Patient Admission Date]],"dddd")</f>
        <v>Wednesday</v>
      </c>
      <c r="H1389" t="s">
        <v>41</v>
      </c>
      <c r="I1389">
        <v>17</v>
      </c>
      <c r="J1389" s="5" t="s">
        <v>9220</v>
      </c>
      <c r="K1389" t="s">
        <v>12</v>
      </c>
      <c r="L1389" t="s">
        <v>140</v>
      </c>
      <c r="M1389" t="s">
        <v>9209</v>
      </c>
      <c r="N1389">
        <v>4</v>
      </c>
      <c r="O1389">
        <v>25</v>
      </c>
      <c r="P1389" t="s">
        <v>9226</v>
      </c>
      <c r="Q1389">
        <v>25</v>
      </c>
      <c r="R1389">
        <v>9</v>
      </c>
      <c r="S1389" t="s">
        <v>9255</v>
      </c>
      <c r="T1389" t="s">
        <v>9264</v>
      </c>
      <c r="U1389" t="s">
        <v>9282</v>
      </c>
      <c r="V1389" t="str" cm="1">
        <f t="array" ref="V1389">_xlfn.IFS(Hospital_Emergency_Room_Data[[#This Row],[Day]]&lt;=10,"Start(1-10)",Hospital_Emergency_Room_Data[[#This Row],[Day]]&lt;=20,"Middle(11-20)",Hospital_Emergency_Room_Data[[#This Row],[Day]]&gt;20,"End(21-30)")</f>
        <v>End(21-30)</v>
      </c>
    </row>
    <row r="1390" spans="1:22">
      <c r="A1390">
        <v>729447586</v>
      </c>
      <c r="B1390" t="s">
        <v>1411</v>
      </c>
      <c r="C1390" s="1">
        <v>45304</v>
      </c>
      <c r="D1390" t="str">
        <f>TEXT(Hospital_Emergency_Room_Data[[#This Row],[Patient Admission Date]],"mmm")</f>
        <v>Jan</v>
      </c>
      <c r="E1390">
        <f>YEAR(Hospital_Emergency_Room_Data[[#This Row],[Patient Admission Date]])</f>
        <v>2024</v>
      </c>
      <c r="F1390" s="2">
        <v>0.95486111111111116</v>
      </c>
      <c r="G1390" s="8" t="str">
        <f>TEXT(Hospital_Emergency_Room_Data[[#This Row],[Patient Admission Date]],"dddd")</f>
        <v>Saturday</v>
      </c>
      <c r="H1390" t="s">
        <v>41</v>
      </c>
      <c r="I1390">
        <v>32</v>
      </c>
      <c r="J1390" s="5" t="s">
        <v>9223</v>
      </c>
      <c r="K1390" t="s">
        <v>18</v>
      </c>
      <c r="L1390" t="s">
        <v>96</v>
      </c>
      <c r="M1390" t="s">
        <v>9209</v>
      </c>
      <c r="O1390">
        <v>35</v>
      </c>
      <c r="P1390" t="s">
        <v>9225</v>
      </c>
      <c r="Q1390">
        <v>13</v>
      </c>
      <c r="R1390">
        <v>22</v>
      </c>
      <c r="S1390" t="s">
        <v>9256</v>
      </c>
      <c r="T1390" t="s">
        <v>9265</v>
      </c>
      <c r="U1390" t="s">
        <v>9300</v>
      </c>
      <c r="V1390" t="str" cm="1">
        <f t="array" ref="V1390">_xlfn.IFS(Hospital_Emergency_Room_Data[[#This Row],[Day]]&lt;=10,"Start(1-10)",Hospital_Emergency_Room_Data[[#This Row],[Day]]&lt;=20,"Middle(11-20)",Hospital_Emergency_Room_Data[[#This Row],[Day]]&gt;20,"End(21-30)")</f>
        <v>Middle(11-20)</v>
      </c>
    </row>
    <row r="1391" spans="1:22">
      <c r="A1391">
        <v>142877640</v>
      </c>
      <c r="B1391" t="s">
        <v>1412</v>
      </c>
      <c r="C1391" s="1">
        <v>45549</v>
      </c>
      <c r="D1391" t="str">
        <f>TEXT(Hospital_Emergency_Room_Data[[#This Row],[Patient Admission Date]],"mmm")</f>
        <v>Sep</v>
      </c>
      <c r="E1391">
        <f>YEAR(Hospital_Emergency_Room_Data[[#This Row],[Patient Admission Date]])</f>
        <v>2024</v>
      </c>
      <c r="F1391" s="2">
        <v>0.20833333333333334</v>
      </c>
      <c r="G1391" s="8" t="str">
        <f>TEXT(Hospital_Emergency_Room_Data[[#This Row],[Patient Admission Date]],"dddd")</f>
        <v>Saturday</v>
      </c>
      <c r="H1391" t="s">
        <v>41</v>
      </c>
      <c r="I1391">
        <v>41</v>
      </c>
      <c r="J1391" s="5" t="s">
        <v>9223</v>
      </c>
      <c r="K1391" t="s">
        <v>18</v>
      </c>
      <c r="L1391" t="s">
        <v>96</v>
      </c>
      <c r="M1391" t="s">
        <v>9209</v>
      </c>
      <c r="O1391">
        <v>20</v>
      </c>
      <c r="P1391" t="s">
        <v>9226</v>
      </c>
      <c r="Q1391">
        <v>14</v>
      </c>
      <c r="R1391">
        <v>5</v>
      </c>
      <c r="S1391" t="s">
        <v>9258</v>
      </c>
      <c r="T1391" t="s">
        <v>9265</v>
      </c>
      <c r="U1391" t="s">
        <v>9282</v>
      </c>
      <c r="V1391" t="str" cm="1">
        <f t="array" ref="V1391">_xlfn.IFS(Hospital_Emergency_Room_Data[[#This Row],[Day]]&lt;=10,"Start(1-10)",Hospital_Emergency_Room_Data[[#This Row],[Day]]&lt;=20,"Middle(11-20)",Hospital_Emergency_Room_Data[[#This Row],[Day]]&gt;20,"End(21-30)")</f>
        <v>Middle(11-20)</v>
      </c>
    </row>
    <row r="1392" spans="1:22">
      <c r="A1392">
        <v>210090959</v>
      </c>
      <c r="B1392" t="s">
        <v>1413</v>
      </c>
      <c r="C1392" s="1">
        <v>45357</v>
      </c>
      <c r="D1392" t="str">
        <f>TEXT(Hospital_Emergency_Room_Data[[#This Row],[Patient Admission Date]],"mmm")</f>
        <v>Mar</v>
      </c>
      <c r="E1392">
        <f>YEAR(Hospital_Emergency_Room_Data[[#This Row],[Patient Admission Date]])</f>
        <v>2024</v>
      </c>
      <c r="F1392" s="2">
        <v>0.67847222222222225</v>
      </c>
      <c r="G1392" s="8" t="str">
        <f>TEXT(Hospital_Emergency_Room_Data[[#This Row],[Patient Admission Date]],"dddd")</f>
        <v>Wednesday</v>
      </c>
      <c r="H1392" t="s">
        <v>41</v>
      </c>
      <c r="I1392">
        <v>60</v>
      </c>
      <c r="J1392" s="5" t="s">
        <v>9217</v>
      </c>
      <c r="K1392" t="s">
        <v>18</v>
      </c>
      <c r="L1392" t="s">
        <v>96</v>
      </c>
      <c r="M1392" t="s">
        <v>9209</v>
      </c>
      <c r="N1392">
        <v>1</v>
      </c>
      <c r="O1392">
        <v>56</v>
      </c>
      <c r="P1392" t="s">
        <v>9225</v>
      </c>
      <c r="Q1392">
        <v>6</v>
      </c>
      <c r="R1392">
        <v>16</v>
      </c>
      <c r="S1392" t="s">
        <v>9257</v>
      </c>
      <c r="T1392" t="s">
        <v>9263</v>
      </c>
      <c r="U1392" t="s">
        <v>9283</v>
      </c>
      <c r="V1392" t="str" cm="1">
        <f t="array" ref="V1392">_xlfn.IFS(Hospital_Emergency_Room_Data[[#This Row],[Day]]&lt;=10,"Start(1-10)",Hospital_Emergency_Room_Data[[#This Row],[Day]]&lt;=20,"Middle(11-20)",Hospital_Emergency_Room_Data[[#This Row],[Day]]&gt;20,"End(21-30)")</f>
        <v>Start(1-10)</v>
      </c>
    </row>
    <row r="1393" spans="1:22">
      <c r="A1393">
        <v>770698526</v>
      </c>
      <c r="B1393" t="s">
        <v>1414</v>
      </c>
      <c r="C1393" s="1">
        <v>45327</v>
      </c>
      <c r="D1393" t="str">
        <f>TEXT(Hospital_Emergency_Room_Data[[#This Row],[Patient Admission Date]],"mmm")</f>
        <v>Feb</v>
      </c>
      <c r="E1393">
        <f>YEAR(Hospital_Emergency_Room_Data[[#This Row],[Patient Admission Date]])</f>
        <v>2024</v>
      </c>
      <c r="F1393" s="2">
        <v>0.43333333333333335</v>
      </c>
      <c r="G1393" s="8" t="str">
        <f>TEXT(Hospital_Emergency_Room_Data[[#This Row],[Patient Admission Date]],"dddd")</f>
        <v>Monday</v>
      </c>
      <c r="H1393" t="s">
        <v>41</v>
      </c>
      <c r="I1393">
        <v>9</v>
      </c>
      <c r="J1393" s="5" t="s">
        <v>9221</v>
      </c>
      <c r="K1393" t="s">
        <v>18</v>
      </c>
      <c r="L1393" t="s">
        <v>96</v>
      </c>
      <c r="M1393" t="s">
        <v>9209</v>
      </c>
      <c r="N1393">
        <v>3</v>
      </c>
      <c r="O1393">
        <v>49</v>
      </c>
      <c r="P1393" t="s">
        <v>9225</v>
      </c>
      <c r="Q1393">
        <v>5</v>
      </c>
      <c r="R1393">
        <v>10</v>
      </c>
      <c r="S1393" t="s">
        <v>9255</v>
      </c>
      <c r="T1393" t="s">
        <v>9263</v>
      </c>
      <c r="U1393" t="s">
        <v>9283</v>
      </c>
      <c r="V1393" t="str" cm="1">
        <f t="array" ref="V1393">_xlfn.IFS(Hospital_Emergency_Room_Data[[#This Row],[Day]]&lt;=10,"Start(1-10)",Hospital_Emergency_Room_Data[[#This Row],[Day]]&lt;=20,"Middle(11-20)",Hospital_Emergency_Room_Data[[#This Row],[Day]]&gt;20,"End(21-30)")</f>
        <v>Start(1-10)</v>
      </c>
    </row>
    <row r="1394" spans="1:22">
      <c r="A1394">
        <v>444323923</v>
      </c>
      <c r="B1394" t="s">
        <v>1415</v>
      </c>
      <c r="C1394" s="1">
        <v>45444</v>
      </c>
      <c r="D1394" t="str">
        <f>TEXT(Hospital_Emergency_Room_Data[[#This Row],[Patient Admission Date]],"mmm")</f>
        <v>Jun</v>
      </c>
      <c r="E1394">
        <f>YEAR(Hospital_Emergency_Room_Data[[#This Row],[Patient Admission Date]])</f>
        <v>2024</v>
      </c>
      <c r="F1394" s="2">
        <v>0.26319444444444445</v>
      </c>
      <c r="G1394" s="8" t="str">
        <f>TEXT(Hospital_Emergency_Room_Data[[#This Row],[Patient Admission Date]],"dddd")</f>
        <v>Saturday</v>
      </c>
      <c r="H1394" t="s">
        <v>41</v>
      </c>
      <c r="I1394">
        <v>36</v>
      </c>
      <c r="J1394" s="5" t="s">
        <v>9223</v>
      </c>
      <c r="K1394" t="s">
        <v>18</v>
      </c>
      <c r="L1394" t="s">
        <v>96</v>
      </c>
      <c r="M1394" t="s">
        <v>9209</v>
      </c>
      <c r="N1394">
        <v>5</v>
      </c>
      <c r="O1394">
        <v>15</v>
      </c>
      <c r="P1394" t="s">
        <v>9226</v>
      </c>
      <c r="Q1394">
        <v>1</v>
      </c>
      <c r="R1394">
        <v>6</v>
      </c>
      <c r="S1394" t="s">
        <v>9255</v>
      </c>
      <c r="T1394" t="s">
        <v>9263</v>
      </c>
      <c r="U1394" t="s">
        <v>9282</v>
      </c>
      <c r="V1394" t="str" cm="1">
        <f t="array" ref="V1394">_xlfn.IFS(Hospital_Emergency_Room_Data[[#This Row],[Day]]&lt;=10,"Start(1-10)",Hospital_Emergency_Room_Data[[#This Row],[Day]]&lt;=20,"Middle(11-20)",Hospital_Emergency_Room_Data[[#This Row],[Day]]&gt;20,"End(21-30)")</f>
        <v>Start(1-10)</v>
      </c>
    </row>
    <row r="1395" spans="1:22">
      <c r="A1395">
        <v>477433427</v>
      </c>
      <c r="B1395" t="s">
        <v>1416</v>
      </c>
      <c r="C1395" s="1">
        <v>45542</v>
      </c>
      <c r="D1395" t="str">
        <f>TEXT(Hospital_Emergency_Room_Data[[#This Row],[Patient Admission Date]],"mmm")</f>
        <v>Sep</v>
      </c>
      <c r="E1395">
        <f>YEAR(Hospital_Emergency_Room_Data[[#This Row],[Patient Admission Date]])</f>
        <v>2024</v>
      </c>
      <c r="F1395" s="2">
        <v>0.66805555555555551</v>
      </c>
      <c r="G1395" s="8" t="str">
        <f>TEXT(Hospital_Emergency_Room_Data[[#This Row],[Patient Admission Date]],"dddd")</f>
        <v>Saturday</v>
      </c>
      <c r="H1395" t="s">
        <v>41</v>
      </c>
      <c r="I1395">
        <v>58</v>
      </c>
      <c r="J1395" s="5" t="s">
        <v>9219</v>
      </c>
      <c r="K1395" t="s">
        <v>18</v>
      </c>
      <c r="L1395" t="s">
        <v>96</v>
      </c>
      <c r="M1395" t="s">
        <v>9209</v>
      </c>
      <c r="N1395">
        <v>7</v>
      </c>
      <c r="O1395">
        <v>10</v>
      </c>
      <c r="P1395" t="s">
        <v>9226</v>
      </c>
      <c r="Q1395">
        <v>7</v>
      </c>
      <c r="R1395">
        <v>16</v>
      </c>
      <c r="S1395" t="s">
        <v>9257</v>
      </c>
      <c r="T1395" t="s">
        <v>9263</v>
      </c>
      <c r="U1395" t="s">
        <v>9282</v>
      </c>
      <c r="V1395" t="str" cm="1">
        <f t="array" ref="V1395">_xlfn.IFS(Hospital_Emergency_Room_Data[[#This Row],[Day]]&lt;=10,"Start(1-10)",Hospital_Emergency_Room_Data[[#This Row],[Day]]&lt;=20,"Middle(11-20)",Hospital_Emergency_Room_Data[[#This Row],[Day]]&gt;20,"End(21-30)")</f>
        <v>Start(1-10)</v>
      </c>
    </row>
    <row r="1396" spans="1:22">
      <c r="A1396">
        <v>193399512</v>
      </c>
      <c r="B1396" t="s">
        <v>1417</v>
      </c>
      <c r="C1396" s="1">
        <v>45152</v>
      </c>
      <c r="D1396" t="str">
        <f>TEXT(Hospital_Emergency_Room_Data[[#This Row],[Patient Admission Date]],"mmm")</f>
        <v>Aug</v>
      </c>
      <c r="E1396">
        <f>YEAR(Hospital_Emergency_Room_Data[[#This Row],[Patient Admission Date]])</f>
        <v>2023</v>
      </c>
      <c r="F1396" s="2">
        <v>0.24027777777777778</v>
      </c>
      <c r="G1396" s="8" t="str">
        <f>TEXT(Hospital_Emergency_Room_Data[[#This Row],[Patient Admission Date]],"dddd")</f>
        <v>Monday</v>
      </c>
      <c r="H1396" t="s">
        <v>41</v>
      </c>
      <c r="I1396">
        <v>66</v>
      </c>
      <c r="J1396" s="5" t="s">
        <v>9217</v>
      </c>
      <c r="K1396" t="s">
        <v>18</v>
      </c>
      <c r="L1396" t="s">
        <v>25</v>
      </c>
      <c r="M1396" t="s">
        <v>9209</v>
      </c>
      <c r="O1396">
        <v>49</v>
      </c>
      <c r="P1396" t="s">
        <v>9225</v>
      </c>
      <c r="Q1396">
        <v>14</v>
      </c>
      <c r="R1396">
        <v>5</v>
      </c>
      <c r="S1396" t="s">
        <v>9258</v>
      </c>
      <c r="T1396" t="s">
        <v>9265</v>
      </c>
      <c r="U1396" t="s">
        <v>9283</v>
      </c>
      <c r="V1396" t="str" cm="1">
        <f t="array" ref="V1396">_xlfn.IFS(Hospital_Emergency_Room_Data[[#This Row],[Day]]&lt;=10,"Start(1-10)",Hospital_Emergency_Room_Data[[#This Row],[Day]]&lt;=20,"Middle(11-20)",Hospital_Emergency_Room_Data[[#This Row],[Day]]&gt;20,"End(21-30)")</f>
        <v>Middle(11-20)</v>
      </c>
    </row>
    <row r="1397" spans="1:22">
      <c r="A1397">
        <v>791289797</v>
      </c>
      <c r="B1397" t="s">
        <v>1418</v>
      </c>
      <c r="C1397" s="1">
        <v>45445</v>
      </c>
      <c r="D1397" t="str">
        <f>TEXT(Hospital_Emergency_Room_Data[[#This Row],[Patient Admission Date]],"mmm")</f>
        <v>Jun</v>
      </c>
      <c r="E1397">
        <f>YEAR(Hospital_Emergency_Room_Data[[#This Row],[Patient Admission Date]])</f>
        <v>2024</v>
      </c>
      <c r="F1397" s="2">
        <v>0.33263888888888887</v>
      </c>
      <c r="G1397" s="8" t="str">
        <f>TEXT(Hospital_Emergency_Room_Data[[#This Row],[Patient Admission Date]],"dddd")</f>
        <v>Sunday</v>
      </c>
      <c r="H1397" t="s">
        <v>41</v>
      </c>
      <c r="I1397">
        <v>28</v>
      </c>
      <c r="J1397" s="5" t="s">
        <v>9220</v>
      </c>
      <c r="K1397" t="s">
        <v>18</v>
      </c>
      <c r="L1397" t="s">
        <v>25</v>
      </c>
      <c r="M1397" t="s">
        <v>9209</v>
      </c>
      <c r="O1397">
        <v>50</v>
      </c>
      <c r="P1397" t="s">
        <v>9225</v>
      </c>
      <c r="Q1397">
        <v>2</v>
      </c>
      <c r="R1397">
        <v>7</v>
      </c>
      <c r="S1397" t="s">
        <v>9255</v>
      </c>
      <c r="T1397" t="s">
        <v>9263</v>
      </c>
      <c r="U1397" t="s">
        <v>9283</v>
      </c>
      <c r="V1397" t="str" cm="1">
        <f t="array" ref="V1397">_xlfn.IFS(Hospital_Emergency_Room_Data[[#This Row],[Day]]&lt;=10,"Start(1-10)",Hospital_Emergency_Room_Data[[#This Row],[Day]]&lt;=20,"Middle(11-20)",Hospital_Emergency_Room_Data[[#This Row],[Day]]&gt;20,"End(21-30)")</f>
        <v>Start(1-10)</v>
      </c>
    </row>
    <row r="1398" spans="1:22">
      <c r="A1398">
        <v>772473814</v>
      </c>
      <c r="B1398" t="s">
        <v>1419</v>
      </c>
      <c r="C1398" s="1">
        <v>45270</v>
      </c>
      <c r="D1398" t="str">
        <f>TEXT(Hospital_Emergency_Room_Data[[#This Row],[Patient Admission Date]],"mmm")</f>
        <v>Dec</v>
      </c>
      <c r="E1398">
        <f>YEAR(Hospital_Emergency_Room_Data[[#This Row],[Patient Admission Date]])</f>
        <v>2023</v>
      </c>
      <c r="F1398" s="2">
        <v>0.89652777777777781</v>
      </c>
      <c r="G1398" s="8" t="str">
        <f>TEXT(Hospital_Emergency_Room_Data[[#This Row],[Patient Admission Date]],"dddd")</f>
        <v>Sunday</v>
      </c>
      <c r="H1398" t="s">
        <v>41</v>
      </c>
      <c r="I1398">
        <v>69</v>
      </c>
      <c r="J1398" s="5" t="s">
        <v>9217</v>
      </c>
      <c r="K1398" t="s">
        <v>18</v>
      </c>
      <c r="L1398" t="s">
        <v>25</v>
      </c>
      <c r="M1398" t="s">
        <v>9209</v>
      </c>
      <c r="O1398">
        <v>55</v>
      </c>
      <c r="P1398" t="s">
        <v>9225</v>
      </c>
      <c r="Q1398">
        <v>10</v>
      </c>
      <c r="R1398">
        <v>21</v>
      </c>
      <c r="S1398" t="s">
        <v>9256</v>
      </c>
      <c r="T1398" t="s">
        <v>9265</v>
      </c>
      <c r="U1398" t="s">
        <v>9283</v>
      </c>
      <c r="V1398" t="str" cm="1">
        <f t="array" ref="V1398">_xlfn.IFS(Hospital_Emergency_Room_Data[[#This Row],[Day]]&lt;=10,"Start(1-10)",Hospital_Emergency_Room_Data[[#This Row],[Day]]&lt;=20,"Middle(11-20)",Hospital_Emergency_Room_Data[[#This Row],[Day]]&gt;20,"End(21-30)")</f>
        <v>Start(1-10)</v>
      </c>
    </row>
    <row r="1399" spans="1:22">
      <c r="A1399">
        <v>389146190</v>
      </c>
      <c r="B1399" t="s">
        <v>1420</v>
      </c>
      <c r="C1399" s="1">
        <v>45017</v>
      </c>
      <c r="D1399" t="str">
        <f>TEXT(Hospital_Emergency_Room_Data[[#This Row],[Patient Admission Date]],"mmm")</f>
        <v>Apr</v>
      </c>
      <c r="E1399">
        <f>YEAR(Hospital_Emergency_Room_Data[[#This Row],[Patient Admission Date]])</f>
        <v>2023</v>
      </c>
      <c r="F1399" s="2">
        <v>0.63194444444444442</v>
      </c>
      <c r="G1399" s="8" t="str">
        <f>TEXT(Hospital_Emergency_Room_Data[[#This Row],[Patient Admission Date]],"dddd")</f>
        <v>Saturday</v>
      </c>
      <c r="H1399" t="s">
        <v>41</v>
      </c>
      <c r="I1399">
        <v>20</v>
      </c>
      <c r="J1399" s="5" t="s">
        <v>9220</v>
      </c>
      <c r="K1399" t="s">
        <v>18</v>
      </c>
      <c r="L1399" t="s">
        <v>13</v>
      </c>
      <c r="M1399" t="s">
        <v>9209</v>
      </c>
      <c r="O1399">
        <v>30</v>
      </c>
      <c r="P1399" t="s">
        <v>9225</v>
      </c>
      <c r="Q1399">
        <v>1</v>
      </c>
      <c r="R1399">
        <v>15</v>
      </c>
      <c r="S1399" t="s">
        <v>9257</v>
      </c>
      <c r="T1399" t="s">
        <v>9263</v>
      </c>
      <c r="U1399" t="s">
        <v>9282</v>
      </c>
      <c r="V1399" t="str" cm="1">
        <f t="array" ref="V1399">_xlfn.IFS(Hospital_Emergency_Room_Data[[#This Row],[Day]]&lt;=10,"Start(1-10)",Hospital_Emergency_Room_Data[[#This Row],[Day]]&lt;=20,"Middle(11-20)",Hospital_Emergency_Room_Data[[#This Row],[Day]]&gt;20,"End(21-30)")</f>
        <v>Start(1-10)</v>
      </c>
    </row>
    <row r="1400" spans="1:22">
      <c r="A1400">
        <v>100668222</v>
      </c>
      <c r="B1400" t="s">
        <v>1421</v>
      </c>
      <c r="C1400" s="1">
        <v>45283</v>
      </c>
      <c r="D1400" t="str">
        <f>TEXT(Hospital_Emergency_Room_Data[[#This Row],[Patient Admission Date]],"mmm")</f>
        <v>Dec</v>
      </c>
      <c r="E1400">
        <f>YEAR(Hospital_Emergency_Room_Data[[#This Row],[Patient Admission Date]])</f>
        <v>2023</v>
      </c>
      <c r="F1400" s="2">
        <v>0.50486111111111109</v>
      </c>
      <c r="G1400" s="8" t="str">
        <f>TEXT(Hospital_Emergency_Room_Data[[#This Row],[Patient Admission Date]],"dddd")</f>
        <v>Saturday</v>
      </c>
      <c r="H1400" t="s">
        <v>41</v>
      </c>
      <c r="I1400">
        <v>65</v>
      </c>
      <c r="J1400" s="5" t="s">
        <v>9217</v>
      </c>
      <c r="K1400" t="s">
        <v>18</v>
      </c>
      <c r="L1400" t="s">
        <v>13</v>
      </c>
      <c r="M1400" t="s">
        <v>9209</v>
      </c>
      <c r="O1400">
        <v>17</v>
      </c>
      <c r="P1400" t="s">
        <v>9226</v>
      </c>
      <c r="Q1400">
        <v>23</v>
      </c>
      <c r="R1400">
        <v>12</v>
      </c>
      <c r="S1400" t="s">
        <v>9257</v>
      </c>
      <c r="T1400" t="s">
        <v>9264</v>
      </c>
      <c r="U1400" t="s">
        <v>9282</v>
      </c>
      <c r="V1400" t="str" cm="1">
        <f t="array" ref="V1400">_xlfn.IFS(Hospital_Emergency_Room_Data[[#This Row],[Day]]&lt;=10,"Start(1-10)",Hospital_Emergency_Room_Data[[#This Row],[Day]]&lt;=20,"Middle(11-20)",Hospital_Emergency_Room_Data[[#This Row],[Day]]&gt;20,"End(21-30)")</f>
        <v>End(21-30)</v>
      </c>
    </row>
    <row r="1401" spans="1:22">
      <c r="A1401">
        <v>401044348</v>
      </c>
      <c r="B1401" t="s">
        <v>1422</v>
      </c>
      <c r="C1401" s="1">
        <v>45437</v>
      </c>
      <c r="D1401" t="str">
        <f>TEXT(Hospital_Emergency_Room_Data[[#This Row],[Patient Admission Date]],"mmm")</f>
        <v>May</v>
      </c>
      <c r="E1401">
        <f>YEAR(Hospital_Emergency_Room_Data[[#This Row],[Patient Admission Date]])</f>
        <v>2024</v>
      </c>
      <c r="F1401" s="2">
        <v>0.60972222222222228</v>
      </c>
      <c r="G1401" s="8" t="str">
        <f>TEXT(Hospital_Emergency_Room_Data[[#This Row],[Patient Admission Date]],"dddd")</f>
        <v>Saturday</v>
      </c>
      <c r="H1401" t="s">
        <v>41</v>
      </c>
      <c r="I1401">
        <v>21</v>
      </c>
      <c r="J1401" s="5" t="s">
        <v>9220</v>
      </c>
      <c r="K1401" t="s">
        <v>18</v>
      </c>
      <c r="L1401" t="s">
        <v>13</v>
      </c>
      <c r="M1401" t="s">
        <v>9209</v>
      </c>
      <c r="O1401">
        <v>33</v>
      </c>
      <c r="P1401" t="s">
        <v>9225</v>
      </c>
      <c r="Q1401">
        <v>25</v>
      </c>
      <c r="R1401">
        <v>14</v>
      </c>
      <c r="S1401" t="s">
        <v>9257</v>
      </c>
      <c r="T1401" t="s">
        <v>9264</v>
      </c>
      <c r="U1401" t="s">
        <v>9300</v>
      </c>
      <c r="V1401" t="str" cm="1">
        <f t="array" ref="V1401">_xlfn.IFS(Hospital_Emergency_Room_Data[[#This Row],[Day]]&lt;=10,"Start(1-10)",Hospital_Emergency_Room_Data[[#This Row],[Day]]&lt;=20,"Middle(11-20)",Hospital_Emergency_Room_Data[[#This Row],[Day]]&gt;20,"End(21-30)")</f>
        <v>End(21-30)</v>
      </c>
    </row>
    <row r="1402" spans="1:22">
      <c r="A1402">
        <v>178356443</v>
      </c>
      <c r="B1402" t="s">
        <v>1423</v>
      </c>
      <c r="C1402" s="1">
        <v>45295</v>
      </c>
      <c r="D1402" t="str">
        <f>TEXT(Hospital_Emergency_Room_Data[[#This Row],[Patient Admission Date]],"mmm")</f>
        <v>Jan</v>
      </c>
      <c r="E1402">
        <f>YEAR(Hospital_Emergency_Room_Data[[#This Row],[Patient Admission Date]])</f>
        <v>2024</v>
      </c>
      <c r="F1402" s="2">
        <v>4.1666666666666664E-2</v>
      </c>
      <c r="G1402" s="8" t="str">
        <f>TEXT(Hospital_Emergency_Room_Data[[#This Row],[Patient Admission Date]],"dddd")</f>
        <v>Thursday</v>
      </c>
      <c r="H1402" t="s">
        <v>41</v>
      </c>
      <c r="I1402">
        <v>67</v>
      </c>
      <c r="J1402" s="5" t="s">
        <v>9217</v>
      </c>
      <c r="K1402" t="s">
        <v>18</v>
      </c>
      <c r="L1402" t="s">
        <v>13</v>
      </c>
      <c r="M1402" t="s">
        <v>9209</v>
      </c>
      <c r="O1402">
        <v>40</v>
      </c>
      <c r="P1402" t="s">
        <v>9225</v>
      </c>
      <c r="Q1402">
        <v>4</v>
      </c>
      <c r="R1402">
        <v>1</v>
      </c>
      <c r="S1402" t="s">
        <v>9258</v>
      </c>
      <c r="T1402" t="s">
        <v>9263</v>
      </c>
      <c r="U1402" t="s">
        <v>9300</v>
      </c>
      <c r="V1402" t="str" cm="1">
        <f t="array" ref="V1402">_xlfn.IFS(Hospital_Emergency_Room_Data[[#This Row],[Day]]&lt;=10,"Start(1-10)",Hospital_Emergency_Room_Data[[#This Row],[Day]]&lt;=20,"Middle(11-20)",Hospital_Emergency_Room_Data[[#This Row],[Day]]&gt;20,"End(21-30)")</f>
        <v>Start(1-10)</v>
      </c>
    </row>
    <row r="1403" spans="1:22">
      <c r="A1403">
        <v>556758409</v>
      </c>
      <c r="B1403" t="s">
        <v>1424</v>
      </c>
      <c r="C1403" s="1">
        <v>45090</v>
      </c>
      <c r="D1403" t="str">
        <f>TEXT(Hospital_Emergency_Room_Data[[#This Row],[Patient Admission Date]],"mmm")</f>
        <v>Jun</v>
      </c>
      <c r="E1403">
        <f>YEAR(Hospital_Emergency_Room_Data[[#This Row],[Patient Admission Date]])</f>
        <v>2023</v>
      </c>
      <c r="F1403" s="2">
        <v>0.83819444444444446</v>
      </c>
      <c r="G1403" s="8" t="str">
        <f>TEXT(Hospital_Emergency_Room_Data[[#This Row],[Patient Admission Date]],"dddd")</f>
        <v>Tuesday</v>
      </c>
      <c r="H1403" t="s">
        <v>41</v>
      </c>
      <c r="I1403">
        <v>10</v>
      </c>
      <c r="J1403" s="5" t="s">
        <v>9221</v>
      </c>
      <c r="K1403" t="s">
        <v>18</v>
      </c>
      <c r="L1403" t="s">
        <v>13</v>
      </c>
      <c r="M1403" t="s">
        <v>9209</v>
      </c>
      <c r="O1403">
        <v>56</v>
      </c>
      <c r="P1403" t="s">
        <v>9225</v>
      </c>
      <c r="Q1403">
        <v>13</v>
      </c>
      <c r="R1403">
        <v>20</v>
      </c>
      <c r="S1403" t="s">
        <v>9256</v>
      </c>
      <c r="T1403" t="s">
        <v>9265</v>
      </c>
      <c r="U1403" t="s">
        <v>9283</v>
      </c>
      <c r="V1403" t="str" cm="1">
        <f t="array" ref="V1403">_xlfn.IFS(Hospital_Emergency_Room_Data[[#This Row],[Day]]&lt;=10,"Start(1-10)",Hospital_Emergency_Room_Data[[#This Row],[Day]]&lt;=20,"Middle(11-20)",Hospital_Emergency_Room_Data[[#This Row],[Day]]&gt;20,"End(21-30)")</f>
        <v>Middle(11-20)</v>
      </c>
    </row>
    <row r="1404" spans="1:22">
      <c r="A1404">
        <v>349409306</v>
      </c>
      <c r="B1404" t="s">
        <v>1425</v>
      </c>
      <c r="C1404" s="1">
        <v>45234</v>
      </c>
      <c r="D1404" t="str">
        <f>TEXT(Hospital_Emergency_Room_Data[[#This Row],[Patient Admission Date]],"mmm")</f>
        <v>Nov</v>
      </c>
      <c r="E1404">
        <f>YEAR(Hospital_Emergency_Room_Data[[#This Row],[Patient Admission Date]])</f>
        <v>2023</v>
      </c>
      <c r="F1404" s="2">
        <v>0.20555555555555555</v>
      </c>
      <c r="G1404" s="8" t="str">
        <f>TEXT(Hospital_Emergency_Room_Data[[#This Row],[Patient Admission Date]],"dddd")</f>
        <v>Saturday</v>
      </c>
      <c r="H1404" t="s">
        <v>41</v>
      </c>
      <c r="I1404">
        <v>30</v>
      </c>
      <c r="J1404" s="5" t="s">
        <v>9223</v>
      </c>
      <c r="K1404" t="s">
        <v>18</v>
      </c>
      <c r="L1404" t="s">
        <v>13</v>
      </c>
      <c r="M1404" t="s">
        <v>9209</v>
      </c>
      <c r="O1404">
        <v>20</v>
      </c>
      <c r="P1404" t="s">
        <v>9226</v>
      </c>
      <c r="Q1404">
        <v>4</v>
      </c>
      <c r="R1404">
        <v>4</v>
      </c>
      <c r="S1404" t="s">
        <v>9258</v>
      </c>
      <c r="T1404" t="s">
        <v>9263</v>
      </c>
      <c r="U1404" t="s">
        <v>9282</v>
      </c>
      <c r="V1404" t="str" cm="1">
        <f t="array" ref="V1404">_xlfn.IFS(Hospital_Emergency_Room_Data[[#This Row],[Day]]&lt;=10,"Start(1-10)",Hospital_Emergency_Room_Data[[#This Row],[Day]]&lt;=20,"Middle(11-20)",Hospital_Emergency_Room_Data[[#This Row],[Day]]&gt;20,"End(21-30)")</f>
        <v>Start(1-10)</v>
      </c>
    </row>
    <row r="1405" spans="1:22">
      <c r="A1405">
        <v>509622204</v>
      </c>
      <c r="B1405" t="s">
        <v>1426</v>
      </c>
      <c r="C1405" s="1">
        <v>45283</v>
      </c>
      <c r="D1405" t="str">
        <f>TEXT(Hospital_Emergency_Room_Data[[#This Row],[Patient Admission Date]],"mmm")</f>
        <v>Dec</v>
      </c>
      <c r="E1405">
        <f>YEAR(Hospital_Emergency_Room_Data[[#This Row],[Patient Admission Date]])</f>
        <v>2023</v>
      </c>
      <c r="F1405" s="2">
        <v>0.69652777777777775</v>
      </c>
      <c r="G1405" s="8" t="str">
        <f>TEXT(Hospital_Emergency_Room_Data[[#This Row],[Patient Admission Date]],"dddd")</f>
        <v>Saturday</v>
      </c>
      <c r="H1405" t="s">
        <v>41</v>
      </c>
      <c r="I1405">
        <v>40</v>
      </c>
      <c r="J1405" s="5" t="s">
        <v>9223</v>
      </c>
      <c r="K1405" t="s">
        <v>18</v>
      </c>
      <c r="L1405" t="s">
        <v>13</v>
      </c>
      <c r="M1405" t="s">
        <v>9209</v>
      </c>
      <c r="O1405">
        <v>57</v>
      </c>
      <c r="P1405" t="s">
        <v>9225</v>
      </c>
      <c r="Q1405">
        <v>23</v>
      </c>
      <c r="R1405">
        <v>16</v>
      </c>
      <c r="S1405" t="s">
        <v>9257</v>
      </c>
      <c r="T1405" t="s">
        <v>9264</v>
      </c>
      <c r="U1405" t="s">
        <v>9283</v>
      </c>
      <c r="V1405" t="str" cm="1">
        <f t="array" ref="V1405">_xlfn.IFS(Hospital_Emergency_Room_Data[[#This Row],[Day]]&lt;=10,"Start(1-10)",Hospital_Emergency_Room_Data[[#This Row],[Day]]&lt;=20,"Middle(11-20)",Hospital_Emergency_Room_Data[[#This Row],[Day]]&gt;20,"End(21-30)")</f>
        <v>End(21-30)</v>
      </c>
    </row>
    <row r="1406" spans="1:22">
      <c r="A1406">
        <v>665509637</v>
      </c>
      <c r="B1406" t="s">
        <v>1427</v>
      </c>
      <c r="C1406" s="1">
        <v>45541</v>
      </c>
      <c r="D1406" t="str">
        <f>TEXT(Hospital_Emergency_Room_Data[[#This Row],[Patient Admission Date]],"mmm")</f>
        <v>Sep</v>
      </c>
      <c r="E1406">
        <f>YEAR(Hospital_Emergency_Room_Data[[#This Row],[Patient Admission Date]])</f>
        <v>2024</v>
      </c>
      <c r="F1406" s="2">
        <v>0.52847222222222223</v>
      </c>
      <c r="G1406" s="8" t="str">
        <f>TEXT(Hospital_Emergency_Room_Data[[#This Row],[Patient Admission Date]],"dddd")</f>
        <v>Friday</v>
      </c>
      <c r="H1406" t="s">
        <v>41</v>
      </c>
      <c r="I1406">
        <v>27</v>
      </c>
      <c r="J1406" s="5" t="s">
        <v>9220</v>
      </c>
      <c r="K1406" t="s">
        <v>18</v>
      </c>
      <c r="L1406" t="s">
        <v>13</v>
      </c>
      <c r="M1406" t="s">
        <v>9209</v>
      </c>
      <c r="O1406">
        <v>10</v>
      </c>
      <c r="P1406" t="s">
        <v>9226</v>
      </c>
      <c r="Q1406">
        <v>6</v>
      </c>
      <c r="R1406">
        <v>12</v>
      </c>
      <c r="S1406" t="s">
        <v>9257</v>
      </c>
      <c r="T1406" t="s">
        <v>9263</v>
      </c>
      <c r="U1406" t="s">
        <v>9282</v>
      </c>
      <c r="V1406" t="str" cm="1">
        <f t="array" ref="V1406">_xlfn.IFS(Hospital_Emergency_Room_Data[[#This Row],[Day]]&lt;=10,"Start(1-10)",Hospital_Emergency_Room_Data[[#This Row],[Day]]&lt;=20,"Middle(11-20)",Hospital_Emergency_Room_Data[[#This Row],[Day]]&gt;20,"End(21-30)")</f>
        <v>Start(1-10)</v>
      </c>
    </row>
    <row r="1407" spans="1:22">
      <c r="A1407">
        <v>505855884</v>
      </c>
      <c r="B1407" t="s">
        <v>1428</v>
      </c>
      <c r="C1407" s="1">
        <v>45411</v>
      </c>
      <c r="D1407" t="str">
        <f>TEXT(Hospital_Emergency_Room_Data[[#This Row],[Patient Admission Date]],"mmm")</f>
        <v>Apr</v>
      </c>
      <c r="E1407">
        <f>YEAR(Hospital_Emergency_Room_Data[[#This Row],[Patient Admission Date]])</f>
        <v>2024</v>
      </c>
      <c r="F1407" s="2">
        <v>0.34722222222222221</v>
      </c>
      <c r="G1407" s="8" t="str">
        <f>TEXT(Hospital_Emergency_Room_Data[[#This Row],[Patient Admission Date]],"dddd")</f>
        <v>Monday</v>
      </c>
      <c r="H1407" t="s">
        <v>41</v>
      </c>
      <c r="I1407">
        <v>45</v>
      </c>
      <c r="J1407" s="5" t="s">
        <v>9219</v>
      </c>
      <c r="K1407" t="s">
        <v>18</v>
      </c>
      <c r="L1407" t="s">
        <v>13</v>
      </c>
      <c r="M1407" t="s">
        <v>9209</v>
      </c>
      <c r="O1407">
        <v>14</v>
      </c>
      <c r="P1407" t="s">
        <v>9226</v>
      </c>
      <c r="Q1407">
        <v>29</v>
      </c>
      <c r="R1407">
        <v>8</v>
      </c>
      <c r="S1407" t="s">
        <v>9255</v>
      </c>
      <c r="T1407" t="s">
        <v>9264</v>
      </c>
      <c r="U1407" t="s">
        <v>9282</v>
      </c>
      <c r="V1407" t="str" cm="1">
        <f t="array" ref="V1407">_xlfn.IFS(Hospital_Emergency_Room_Data[[#This Row],[Day]]&lt;=10,"Start(1-10)",Hospital_Emergency_Room_Data[[#This Row],[Day]]&lt;=20,"Middle(11-20)",Hospital_Emergency_Room_Data[[#This Row],[Day]]&gt;20,"End(21-30)")</f>
        <v>End(21-30)</v>
      </c>
    </row>
    <row r="1408" spans="1:22">
      <c r="A1408">
        <v>254677783</v>
      </c>
      <c r="B1408" t="s">
        <v>1429</v>
      </c>
      <c r="C1408" s="1">
        <v>45021</v>
      </c>
      <c r="D1408" t="str">
        <f>TEXT(Hospital_Emergency_Room_Data[[#This Row],[Patient Admission Date]],"mmm")</f>
        <v>Apr</v>
      </c>
      <c r="E1408">
        <f>YEAR(Hospital_Emergency_Room_Data[[#This Row],[Patient Admission Date]])</f>
        <v>2023</v>
      </c>
      <c r="F1408" s="2">
        <v>0.7631944444444444</v>
      </c>
      <c r="G1408" s="8" t="str">
        <f>TEXT(Hospital_Emergency_Room_Data[[#This Row],[Patient Admission Date]],"dddd")</f>
        <v>Wednesday</v>
      </c>
      <c r="H1408" t="s">
        <v>41</v>
      </c>
      <c r="I1408">
        <v>76</v>
      </c>
      <c r="J1408" s="5" t="s">
        <v>9222</v>
      </c>
      <c r="K1408" t="s">
        <v>18</v>
      </c>
      <c r="L1408" t="s">
        <v>13</v>
      </c>
      <c r="M1408" t="s">
        <v>9209</v>
      </c>
      <c r="O1408">
        <v>54</v>
      </c>
      <c r="P1408" t="s">
        <v>9225</v>
      </c>
      <c r="Q1408">
        <v>5</v>
      </c>
      <c r="R1408">
        <v>18</v>
      </c>
      <c r="S1408" t="s">
        <v>9256</v>
      </c>
      <c r="T1408" t="s">
        <v>9263</v>
      </c>
      <c r="U1408" t="s">
        <v>9283</v>
      </c>
      <c r="V1408" t="str" cm="1">
        <f t="array" ref="V1408">_xlfn.IFS(Hospital_Emergency_Room_Data[[#This Row],[Day]]&lt;=10,"Start(1-10)",Hospital_Emergency_Room_Data[[#This Row],[Day]]&lt;=20,"Middle(11-20)",Hospital_Emergency_Room_Data[[#This Row],[Day]]&gt;20,"End(21-30)")</f>
        <v>Start(1-10)</v>
      </c>
    </row>
    <row r="1409" spans="1:22">
      <c r="A1409">
        <v>385363839</v>
      </c>
      <c r="B1409" t="s">
        <v>1430</v>
      </c>
      <c r="C1409" s="1">
        <v>45084</v>
      </c>
      <c r="D1409" t="str">
        <f>TEXT(Hospital_Emergency_Room_Data[[#This Row],[Patient Admission Date]],"mmm")</f>
        <v>Jun</v>
      </c>
      <c r="E1409">
        <f>YEAR(Hospital_Emergency_Room_Data[[#This Row],[Patient Admission Date]])</f>
        <v>2023</v>
      </c>
      <c r="F1409" s="2">
        <v>0.17916666666666667</v>
      </c>
      <c r="G1409" s="8" t="str">
        <f>TEXT(Hospital_Emergency_Room_Data[[#This Row],[Patient Admission Date]],"dddd")</f>
        <v>Wednesday</v>
      </c>
      <c r="H1409" t="s">
        <v>41</v>
      </c>
      <c r="I1409">
        <v>40</v>
      </c>
      <c r="J1409" s="5" t="s">
        <v>9223</v>
      </c>
      <c r="K1409" t="s">
        <v>18</v>
      </c>
      <c r="L1409" t="s">
        <v>13</v>
      </c>
      <c r="M1409" t="s">
        <v>9209</v>
      </c>
      <c r="O1409">
        <v>33</v>
      </c>
      <c r="P1409" t="s">
        <v>9225</v>
      </c>
      <c r="Q1409">
        <v>7</v>
      </c>
      <c r="R1409">
        <v>4</v>
      </c>
      <c r="S1409" t="s">
        <v>9258</v>
      </c>
      <c r="T1409" t="s">
        <v>9263</v>
      </c>
      <c r="U1409" t="s">
        <v>9300</v>
      </c>
      <c r="V1409" t="str" cm="1">
        <f t="array" ref="V1409">_xlfn.IFS(Hospital_Emergency_Room_Data[[#This Row],[Day]]&lt;=10,"Start(1-10)",Hospital_Emergency_Room_Data[[#This Row],[Day]]&lt;=20,"Middle(11-20)",Hospital_Emergency_Room_Data[[#This Row],[Day]]&gt;20,"End(21-30)")</f>
        <v>Start(1-10)</v>
      </c>
    </row>
    <row r="1410" spans="1:22">
      <c r="A1410">
        <v>407668499</v>
      </c>
      <c r="B1410" t="s">
        <v>1431</v>
      </c>
      <c r="C1410" s="1">
        <v>45439</v>
      </c>
      <c r="D1410" t="str">
        <f>TEXT(Hospital_Emergency_Room_Data[[#This Row],[Patient Admission Date]],"mmm")</f>
        <v>May</v>
      </c>
      <c r="E1410">
        <f>YEAR(Hospital_Emergency_Room_Data[[#This Row],[Patient Admission Date]])</f>
        <v>2024</v>
      </c>
      <c r="F1410" s="2">
        <v>0.47708333333333336</v>
      </c>
      <c r="G1410" s="8" t="str">
        <f>TEXT(Hospital_Emergency_Room_Data[[#This Row],[Patient Admission Date]],"dddd")</f>
        <v>Monday</v>
      </c>
      <c r="H1410" t="s">
        <v>41</v>
      </c>
      <c r="I1410">
        <v>11</v>
      </c>
      <c r="J1410" s="5" t="s">
        <v>9221</v>
      </c>
      <c r="K1410" t="s">
        <v>18</v>
      </c>
      <c r="L1410" t="s">
        <v>13</v>
      </c>
      <c r="M1410" t="s">
        <v>9209</v>
      </c>
      <c r="O1410">
        <v>36</v>
      </c>
      <c r="P1410" t="s">
        <v>9225</v>
      </c>
      <c r="Q1410">
        <v>27</v>
      </c>
      <c r="R1410">
        <v>11</v>
      </c>
      <c r="S1410" t="s">
        <v>9255</v>
      </c>
      <c r="T1410" t="s">
        <v>9264</v>
      </c>
      <c r="U1410" t="s">
        <v>9300</v>
      </c>
      <c r="V1410" t="str" cm="1">
        <f t="array" ref="V1410">_xlfn.IFS(Hospital_Emergency_Room_Data[[#This Row],[Day]]&lt;=10,"Start(1-10)",Hospital_Emergency_Room_Data[[#This Row],[Day]]&lt;=20,"Middle(11-20)",Hospital_Emergency_Room_Data[[#This Row],[Day]]&gt;20,"End(21-30)")</f>
        <v>End(21-30)</v>
      </c>
    </row>
    <row r="1411" spans="1:22">
      <c r="A1411">
        <v>443921671</v>
      </c>
      <c r="B1411" t="s">
        <v>1432</v>
      </c>
      <c r="C1411" s="1">
        <v>45456</v>
      </c>
      <c r="D1411" t="str">
        <f>TEXT(Hospital_Emergency_Room_Data[[#This Row],[Patient Admission Date]],"mmm")</f>
        <v>Jun</v>
      </c>
      <c r="E1411">
        <f>YEAR(Hospital_Emergency_Room_Data[[#This Row],[Patient Admission Date]])</f>
        <v>2024</v>
      </c>
      <c r="F1411" s="2">
        <v>0.13333333333333333</v>
      </c>
      <c r="G1411" s="8" t="str">
        <f>TEXT(Hospital_Emergency_Room_Data[[#This Row],[Patient Admission Date]],"dddd")</f>
        <v>Thursday</v>
      </c>
      <c r="H1411" t="s">
        <v>41</v>
      </c>
      <c r="I1411">
        <v>72</v>
      </c>
      <c r="J1411" s="5" t="s">
        <v>9222</v>
      </c>
      <c r="K1411" t="s">
        <v>18</v>
      </c>
      <c r="L1411" t="s">
        <v>13</v>
      </c>
      <c r="M1411" t="s">
        <v>9209</v>
      </c>
      <c r="O1411">
        <v>43</v>
      </c>
      <c r="P1411" t="s">
        <v>9225</v>
      </c>
      <c r="Q1411">
        <v>13</v>
      </c>
      <c r="R1411">
        <v>3</v>
      </c>
      <c r="S1411" t="s">
        <v>9258</v>
      </c>
      <c r="T1411" t="s">
        <v>9265</v>
      </c>
      <c r="U1411" t="s">
        <v>9300</v>
      </c>
      <c r="V1411" t="str" cm="1">
        <f t="array" ref="V1411">_xlfn.IFS(Hospital_Emergency_Room_Data[[#This Row],[Day]]&lt;=10,"Start(1-10)",Hospital_Emergency_Room_Data[[#This Row],[Day]]&lt;=20,"Middle(11-20)",Hospital_Emergency_Room_Data[[#This Row],[Day]]&gt;20,"End(21-30)")</f>
        <v>Middle(11-20)</v>
      </c>
    </row>
    <row r="1412" spans="1:22">
      <c r="A1412">
        <v>556287915</v>
      </c>
      <c r="B1412" t="s">
        <v>1433</v>
      </c>
      <c r="C1412" s="1">
        <v>45080</v>
      </c>
      <c r="D1412" t="str">
        <f>TEXT(Hospital_Emergency_Room_Data[[#This Row],[Patient Admission Date]],"mmm")</f>
        <v>Jun</v>
      </c>
      <c r="E1412">
        <f>YEAR(Hospital_Emergency_Room_Data[[#This Row],[Patient Admission Date]])</f>
        <v>2023</v>
      </c>
      <c r="F1412" s="2">
        <v>0.5229166666666667</v>
      </c>
      <c r="G1412" s="8" t="str">
        <f>TEXT(Hospital_Emergency_Room_Data[[#This Row],[Patient Admission Date]],"dddd")</f>
        <v>Saturday</v>
      </c>
      <c r="H1412" t="s">
        <v>41</v>
      </c>
      <c r="I1412">
        <v>78</v>
      </c>
      <c r="J1412" s="5" t="s">
        <v>9222</v>
      </c>
      <c r="K1412" t="s">
        <v>18</v>
      </c>
      <c r="L1412" t="s">
        <v>13</v>
      </c>
      <c r="M1412" t="s">
        <v>9209</v>
      </c>
      <c r="O1412">
        <v>21</v>
      </c>
      <c r="P1412" t="s">
        <v>9226</v>
      </c>
      <c r="Q1412">
        <v>3</v>
      </c>
      <c r="R1412">
        <v>12</v>
      </c>
      <c r="S1412" t="s">
        <v>9257</v>
      </c>
      <c r="T1412" t="s">
        <v>9263</v>
      </c>
      <c r="U1412" t="s">
        <v>9282</v>
      </c>
      <c r="V1412" t="str" cm="1">
        <f t="array" ref="V1412">_xlfn.IFS(Hospital_Emergency_Room_Data[[#This Row],[Day]]&lt;=10,"Start(1-10)",Hospital_Emergency_Room_Data[[#This Row],[Day]]&lt;=20,"Middle(11-20)",Hospital_Emergency_Room_Data[[#This Row],[Day]]&gt;20,"End(21-30)")</f>
        <v>Start(1-10)</v>
      </c>
    </row>
    <row r="1413" spans="1:22">
      <c r="A1413">
        <v>858840931</v>
      </c>
      <c r="B1413" t="s">
        <v>1434</v>
      </c>
      <c r="C1413" s="1">
        <v>45035</v>
      </c>
      <c r="D1413" t="str">
        <f>TEXT(Hospital_Emergency_Room_Data[[#This Row],[Patient Admission Date]],"mmm")</f>
        <v>Apr</v>
      </c>
      <c r="E1413">
        <f>YEAR(Hospital_Emergency_Room_Data[[#This Row],[Patient Admission Date]])</f>
        <v>2023</v>
      </c>
      <c r="F1413" s="2">
        <v>0.50138888888888888</v>
      </c>
      <c r="G1413" s="8" t="str">
        <f>TEXT(Hospital_Emergency_Room_Data[[#This Row],[Patient Admission Date]],"dddd")</f>
        <v>Wednesday</v>
      </c>
      <c r="H1413" t="s">
        <v>41</v>
      </c>
      <c r="I1413">
        <v>61</v>
      </c>
      <c r="J1413" s="5" t="s">
        <v>9217</v>
      </c>
      <c r="K1413" t="s">
        <v>18</v>
      </c>
      <c r="L1413" t="s">
        <v>13</v>
      </c>
      <c r="M1413" t="s">
        <v>9209</v>
      </c>
      <c r="O1413">
        <v>59</v>
      </c>
      <c r="P1413" t="s">
        <v>9225</v>
      </c>
      <c r="Q1413">
        <v>19</v>
      </c>
      <c r="R1413">
        <v>12</v>
      </c>
      <c r="S1413" t="s">
        <v>9257</v>
      </c>
      <c r="T1413" t="s">
        <v>9262</v>
      </c>
      <c r="U1413" t="s">
        <v>9283</v>
      </c>
      <c r="V1413" t="str" cm="1">
        <f t="array" ref="V1413">_xlfn.IFS(Hospital_Emergency_Room_Data[[#This Row],[Day]]&lt;=10,"Start(1-10)",Hospital_Emergency_Room_Data[[#This Row],[Day]]&lt;=20,"Middle(11-20)",Hospital_Emergency_Room_Data[[#This Row],[Day]]&gt;20,"End(21-30)")</f>
        <v>Middle(11-20)</v>
      </c>
    </row>
    <row r="1414" spans="1:22">
      <c r="A1414">
        <v>400432749</v>
      </c>
      <c r="B1414" t="s">
        <v>1435</v>
      </c>
      <c r="C1414" s="1">
        <v>45060</v>
      </c>
      <c r="D1414" t="str">
        <f>TEXT(Hospital_Emergency_Room_Data[[#This Row],[Patient Admission Date]],"mmm")</f>
        <v>May</v>
      </c>
      <c r="E1414">
        <f>YEAR(Hospital_Emergency_Room_Data[[#This Row],[Patient Admission Date]])</f>
        <v>2023</v>
      </c>
      <c r="F1414" s="2">
        <v>0.66736111111111107</v>
      </c>
      <c r="G1414" s="8" t="str">
        <f>TEXT(Hospital_Emergency_Room_Data[[#This Row],[Patient Admission Date]],"dddd")</f>
        <v>Sunday</v>
      </c>
      <c r="H1414" t="s">
        <v>41</v>
      </c>
      <c r="I1414">
        <v>34</v>
      </c>
      <c r="J1414" s="5" t="s">
        <v>9223</v>
      </c>
      <c r="K1414" t="s">
        <v>18</v>
      </c>
      <c r="L1414" t="s">
        <v>13</v>
      </c>
      <c r="M1414" t="s">
        <v>9209</v>
      </c>
      <c r="N1414">
        <v>0</v>
      </c>
      <c r="O1414">
        <v>50</v>
      </c>
      <c r="P1414" t="s">
        <v>9225</v>
      </c>
      <c r="Q1414">
        <v>14</v>
      </c>
      <c r="R1414">
        <v>16</v>
      </c>
      <c r="S1414" t="s">
        <v>9257</v>
      </c>
      <c r="T1414" t="s">
        <v>9265</v>
      </c>
      <c r="U1414" t="s">
        <v>9283</v>
      </c>
      <c r="V1414" t="str" cm="1">
        <f t="array" ref="V1414">_xlfn.IFS(Hospital_Emergency_Room_Data[[#This Row],[Day]]&lt;=10,"Start(1-10)",Hospital_Emergency_Room_Data[[#This Row],[Day]]&lt;=20,"Middle(11-20)",Hospital_Emergency_Room_Data[[#This Row],[Day]]&gt;20,"End(21-30)")</f>
        <v>Middle(11-20)</v>
      </c>
    </row>
    <row r="1415" spans="1:22">
      <c r="A1415">
        <v>863959525</v>
      </c>
      <c r="B1415" t="s">
        <v>1436</v>
      </c>
      <c r="C1415" s="1">
        <v>45565</v>
      </c>
      <c r="D1415" t="str">
        <f>TEXT(Hospital_Emergency_Room_Data[[#This Row],[Patient Admission Date]],"mmm")</f>
        <v>Sep</v>
      </c>
      <c r="E1415">
        <f>YEAR(Hospital_Emergency_Room_Data[[#This Row],[Patient Admission Date]])</f>
        <v>2024</v>
      </c>
      <c r="F1415" s="2">
        <v>0.43055555555555558</v>
      </c>
      <c r="G1415" s="8" t="str">
        <f>TEXT(Hospital_Emergency_Room_Data[[#This Row],[Patient Admission Date]],"dddd")</f>
        <v>Monday</v>
      </c>
      <c r="H1415" t="s">
        <v>41</v>
      </c>
      <c r="I1415">
        <v>38</v>
      </c>
      <c r="J1415" s="5" t="s">
        <v>9223</v>
      </c>
      <c r="K1415" t="s">
        <v>18</v>
      </c>
      <c r="L1415" t="s">
        <v>13</v>
      </c>
      <c r="M1415" t="s">
        <v>9209</v>
      </c>
      <c r="N1415">
        <v>2</v>
      </c>
      <c r="O1415">
        <v>55</v>
      </c>
      <c r="P1415" t="s">
        <v>9225</v>
      </c>
      <c r="Q1415">
        <v>30</v>
      </c>
      <c r="R1415">
        <v>10</v>
      </c>
      <c r="S1415" t="s">
        <v>9255</v>
      </c>
      <c r="T1415" t="s">
        <v>9264</v>
      </c>
      <c r="U1415" t="s">
        <v>9283</v>
      </c>
      <c r="V1415" t="str" cm="1">
        <f t="array" ref="V1415">_xlfn.IFS(Hospital_Emergency_Room_Data[[#This Row],[Day]]&lt;=10,"Start(1-10)",Hospital_Emergency_Room_Data[[#This Row],[Day]]&lt;=20,"Middle(11-20)",Hospital_Emergency_Room_Data[[#This Row],[Day]]&gt;20,"End(21-30)")</f>
        <v>End(21-30)</v>
      </c>
    </row>
    <row r="1416" spans="1:22">
      <c r="A1416">
        <v>749049739</v>
      </c>
      <c r="B1416" t="s">
        <v>1437</v>
      </c>
      <c r="C1416" s="1">
        <v>45265</v>
      </c>
      <c r="D1416" t="str">
        <f>TEXT(Hospital_Emergency_Room_Data[[#This Row],[Patient Admission Date]],"mmm")</f>
        <v>Dec</v>
      </c>
      <c r="E1416">
        <f>YEAR(Hospital_Emergency_Room_Data[[#This Row],[Patient Admission Date]])</f>
        <v>2023</v>
      </c>
      <c r="F1416" s="2">
        <v>0.3527777777777778</v>
      </c>
      <c r="G1416" s="8" t="str">
        <f>TEXT(Hospital_Emergency_Room_Data[[#This Row],[Patient Admission Date]],"dddd")</f>
        <v>Tuesday</v>
      </c>
      <c r="H1416" t="s">
        <v>41</v>
      </c>
      <c r="I1416">
        <v>61</v>
      </c>
      <c r="J1416" s="5" t="s">
        <v>9217</v>
      </c>
      <c r="K1416" t="s">
        <v>18</v>
      </c>
      <c r="L1416" t="s">
        <v>13</v>
      </c>
      <c r="M1416" t="s">
        <v>9209</v>
      </c>
      <c r="N1416">
        <v>5</v>
      </c>
      <c r="O1416">
        <v>22</v>
      </c>
      <c r="P1416" t="s">
        <v>9226</v>
      </c>
      <c r="Q1416">
        <v>5</v>
      </c>
      <c r="R1416">
        <v>8</v>
      </c>
      <c r="S1416" t="s">
        <v>9255</v>
      </c>
      <c r="T1416" t="s">
        <v>9263</v>
      </c>
      <c r="U1416" t="s">
        <v>9282</v>
      </c>
      <c r="V1416" t="str" cm="1">
        <f t="array" ref="V1416">_xlfn.IFS(Hospital_Emergency_Room_Data[[#This Row],[Day]]&lt;=10,"Start(1-10)",Hospital_Emergency_Room_Data[[#This Row],[Day]]&lt;=20,"Middle(11-20)",Hospital_Emergency_Room_Data[[#This Row],[Day]]&gt;20,"End(21-30)")</f>
        <v>Start(1-10)</v>
      </c>
    </row>
    <row r="1417" spans="1:22">
      <c r="A1417">
        <v>820217142</v>
      </c>
      <c r="B1417" t="s">
        <v>1438</v>
      </c>
      <c r="C1417" s="1">
        <v>45132</v>
      </c>
      <c r="D1417" t="str">
        <f>TEXT(Hospital_Emergency_Room_Data[[#This Row],[Patient Admission Date]],"mmm")</f>
        <v>Jul</v>
      </c>
      <c r="E1417">
        <f>YEAR(Hospital_Emergency_Room_Data[[#This Row],[Patient Admission Date]])</f>
        <v>2023</v>
      </c>
      <c r="F1417" s="2">
        <v>5.0694444444444445E-2</v>
      </c>
      <c r="G1417" s="8" t="str">
        <f>TEXT(Hospital_Emergency_Room_Data[[#This Row],[Patient Admission Date]],"dddd")</f>
        <v>Tuesday</v>
      </c>
      <c r="H1417" t="s">
        <v>41</v>
      </c>
      <c r="I1417">
        <v>59</v>
      </c>
      <c r="J1417" s="5" t="s">
        <v>9219</v>
      </c>
      <c r="K1417" t="s">
        <v>18</v>
      </c>
      <c r="L1417" t="s">
        <v>13</v>
      </c>
      <c r="M1417" t="s">
        <v>9209</v>
      </c>
      <c r="N1417">
        <v>5</v>
      </c>
      <c r="O1417">
        <v>15</v>
      </c>
      <c r="P1417" t="s">
        <v>9226</v>
      </c>
      <c r="Q1417">
        <v>25</v>
      </c>
      <c r="R1417">
        <v>1</v>
      </c>
      <c r="S1417" t="s">
        <v>9258</v>
      </c>
      <c r="T1417" t="s">
        <v>9264</v>
      </c>
      <c r="U1417" t="s">
        <v>9282</v>
      </c>
      <c r="V1417" t="str" cm="1">
        <f t="array" ref="V1417">_xlfn.IFS(Hospital_Emergency_Room_Data[[#This Row],[Day]]&lt;=10,"Start(1-10)",Hospital_Emergency_Room_Data[[#This Row],[Day]]&lt;=20,"Middle(11-20)",Hospital_Emergency_Room_Data[[#This Row],[Day]]&gt;20,"End(21-30)")</f>
        <v>End(21-30)</v>
      </c>
    </row>
    <row r="1418" spans="1:22">
      <c r="A1418">
        <v>615808527</v>
      </c>
      <c r="B1418" t="s">
        <v>1439</v>
      </c>
      <c r="C1418" s="1">
        <v>45138</v>
      </c>
      <c r="D1418" t="str">
        <f>TEXT(Hospital_Emergency_Room_Data[[#This Row],[Patient Admission Date]],"mmm")</f>
        <v>Jul</v>
      </c>
      <c r="E1418">
        <f>YEAR(Hospital_Emergency_Room_Data[[#This Row],[Patient Admission Date]])</f>
        <v>2023</v>
      </c>
      <c r="F1418" s="2">
        <v>0.55347222222222225</v>
      </c>
      <c r="G1418" s="8" t="str">
        <f>TEXT(Hospital_Emergency_Room_Data[[#This Row],[Patient Admission Date]],"dddd")</f>
        <v>Monday</v>
      </c>
      <c r="H1418" t="s">
        <v>41</v>
      </c>
      <c r="I1418">
        <v>36</v>
      </c>
      <c r="J1418" s="5" t="s">
        <v>9223</v>
      </c>
      <c r="K1418" t="s">
        <v>18</v>
      </c>
      <c r="L1418" t="s">
        <v>13</v>
      </c>
      <c r="M1418" t="s">
        <v>9209</v>
      </c>
      <c r="N1418">
        <v>8</v>
      </c>
      <c r="O1418">
        <v>20</v>
      </c>
      <c r="P1418" t="s">
        <v>9226</v>
      </c>
      <c r="Q1418">
        <v>31</v>
      </c>
      <c r="R1418">
        <v>13</v>
      </c>
      <c r="S1418" t="s">
        <v>9257</v>
      </c>
      <c r="T1418" t="s">
        <v>9264</v>
      </c>
      <c r="U1418" t="s">
        <v>9282</v>
      </c>
      <c r="V1418" t="str" cm="1">
        <f t="array" ref="V1418">_xlfn.IFS(Hospital_Emergency_Room_Data[[#This Row],[Day]]&lt;=10,"Start(1-10)",Hospital_Emergency_Room_Data[[#This Row],[Day]]&lt;=20,"Middle(11-20)",Hospital_Emergency_Room_Data[[#This Row],[Day]]&gt;20,"End(21-30)")</f>
        <v>End(21-30)</v>
      </c>
    </row>
    <row r="1419" spans="1:22">
      <c r="A1419">
        <v>535818385</v>
      </c>
      <c r="B1419" t="s">
        <v>1440</v>
      </c>
      <c r="C1419" s="1">
        <v>45230</v>
      </c>
      <c r="D1419" t="str">
        <f>TEXT(Hospital_Emergency_Room_Data[[#This Row],[Patient Admission Date]],"mmm")</f>
        <v>Oct</v>
      </c>
      <c r="E1419">
        <f>YEAR(Hospital_Emergency_Room_Data[[#This Row],[Patient Admission Date]])</f>
        <v>2023</v>
      </c>
      <c r="F1419" s="2">
        <v>0.3263888888888889</v>
      </c>
      <c r="G1419" s="8" t="str">
        <f>TEXT(Hospital_Emergency_Room_Data[[#This Row],[Patient Admission Date]],"dddd")</f>
        <v>Tuesday</v>
      </c>
      <c r="H1419" t="s">
        <v>41</v>
      </c>
      <c r="I1419">
        <v>54</v>
      </c>
      <c r="J1419" s="5" t="s">
        <v>9219</v>
      </c>
      <c r="K1419" t="s">
        <v>18</v>
      </c>
      <c r="L1419" t="s">
        <v>13</v>
      </c>
      <c r="M1419" t="s">
        <v>9209</v>
      </c>
      <c r="N1419">
        <v>9</v>
      </c>
      <c r="O1419">
        <v>31</v>
      </c>
      <c r="P1419" t="s">
        <v>9225</v>
      </c>
      <c r="Q1419">
        <v>31</v>
      </c>
      <c r="R1419">
        <v>7</v>
      </c>
      <c r="S1419" t="s">
        <v>9255</v>
      </c>
      <c r="T1419" t="s">
        <v>9264</v>
      </c>
      <c r="U1419" t="s">
        <v>9300</v>
      </c>
      <c r="V1419" t="str" cm="1">
        <f t="array" ref="V1419">_xlfn.IFS(Hospital_Emergency_Room_Data[[#This Row],[Day]]&lt;=10,"Start(1-10)",Hospital_Emergency_Room_Data[[#This Row],[Day]]&lt;=20,"Middle(11-20)",Hospital_Emergency_Room_Data[[#This Row],[Day]]&gt;20,"End(21-30)")</f>
        <v>End(21-30)</v>
      </c>
    </row>
    <row r="1420" spans="1:22">
      <c r="A1420">
        <v>620602232</v>
      </c>
      <c r="B1420" t="s">
        <v>1441</v>
      </c>
      <c r="C1420" s="1">
        <v>45469</v>
      </c>
      <c r="D1420" t="str">
        <f>TEXT(Hospital_Emergency_Room_Data[[#This Row],[Patient Admission Date]],"mmm")</f>
        <v>Jun</v>
      </c>
      <c r="E1420">
        <f>YEAR(Hospital_Emergency_Room_Data[[#This Row],[Patient Admission Date]])</f>
        <v>2024</v>
      </c>
      <c r="F1420" s="2">
        <v>0.33819444444444446</v>
      </c>
      <c r="G1420" s="8" t="str">
        <f>TEXT(Hospital_Emergency_Room_Data[[#This Row],[Patient Admission Date]],"dddd")</f>
        <v>Wednesday</v>
      </c>
      <c r="H1420" t="s">
        <v>41</v>
      </c>
      <c r="I1420">
        <v>47</v>
      </c>
      <c r="J1420" s="5" t="s">
        <v>9219</v>
      </c>
      <c r="K1420" t="s">
        <v>18</v>
      </c>
      <c r="L1420" t="s">
        <v>13</v>
      </c>
      <c r="M1420" t="s">
        <v>9209</v>
      </c>
      <c r="N1420">
        <v>10</v>
      </c>
      <c r="O1420">
        <v>38</v>
      </c>
      <c r="P1420" t="s">
        <v>9225</v>
      </c>
      <c r="Q1420">
        <v>26</v>
      </c>
      <c r="R1420">
        <v>8</v>
      </c>
      <c r="S1420" t="s">
        <v>9255</v>
      </c>
      <c r="T1420" t="s">
        <v>9264</v>
      </c>
      <c r="U1420" t="s">
        <v>9300</v>
      </c>
      <c r="V1420" t="str" cm="1">
        <f t="array" ref="V1420">_xlfn.IFS(Hospital_Emergency_Room_Data[[#This Row],[Day]]&lt;=10,"Start(1-10)",Hospital_Emergency_Room_Data[[#This Row],[Day]]&lt;=20,"Middle(11-20)",Hospital_Emergency_Room_Data[[#This Row],[Day]]&gt;20,"End(21-30)")</f>
        <v>End(21-30)</v>
      </c>
    </row>
    <row r="1421" spans="1:22">
      <c r="A1421">
        <v>662753787</v>
      </c>
      <c r="B1421" t="s">
        <v>1442</v>
      </c>
      <c r="C1421" s="1">
        <v>45057</v>
      </c>
      <c r="D1421" t="str">
        <f>TEXT(Hospital_Emergency_Room_Data[[#This Row],[Patient Admission Date]],"mmm")</f>
        <v>May</v>
      </c>
      <c r="E1421">
        <f>YEAR(Hospital_Emergency_Room_Data[[#This Row],[Patient Admission Date]])</f>
        <v>2023</v>
      </c>
      <c r="F1421" s="2">
        <v>0.15625</v>
      </c>
      <c r="G1421" s="8" t="str">
        <f>TEXT(Hospital_Emergency_Room_Data[[#This Row],[Patient Admission Date]],"dddd")</f>
        <v>Thursday</v>
      </c>
      <c r="H1421" t="s">
        <v>41</v>
      </c>
      <c r="I1421">
        <v>33</v>
      </c>
      <c r="J1421" s="5" t="s">
        <v>9223</v>
      </c>
      <c r="K1421" t="s">
        <v>18</v>
      </c>
      <c r="L1421" t="s">
        <v>13</v>
      </c>
      <c r="M1421" t="s">
        <v>9209</v>
      </c>
      <c r="N1421">
        <v>10</v>
      </c>
      <c r="O1421">
        <v>37</v>
      </c>
      <c r="P1421" t="s">
        <v>9225</v>
      </c>
      <c r="Q1421">
        <v>11</v>
      </c>
      <c r="R1421">
        <v>3</v>
      </c>
      <c r="S1421" t="s">
        <v>9258</v>
      </c>
      <c r="T1421" t="s">
        <v>9265</v>
      </c>
      <c r="U1421" t="s">
        <v>9300</v>
      </c>
      <c r="V1421" t="str" cm="1">
        <f t="array" ref="V1421">_xlfn.IFS(Hospital_Emergency_Room_Data[[#This Row],[Day]]&lt;=10,"Start(1-10)",Hospital_Emergency_Room_Data[[#This Row],[Day]]&lt;=20,"Middle(11-20)",Hospital_Emergency_Room_Data[[#This Row],[Day]]&gt;20,"End(21-30)")</f>
        <v>Middle(11-20)</v>
      </c>
    </row>
    <row r="1422" spans="1:22">
      <c r="A1422">
        <v>358640690</v>
      </c>
      <c r="B1422" t="s">
        <v>1443</v>
      </c>
      <c r="C1422" s="1">
        <v>45498</v>
      </c>
      <c r="D1422" t="str">
        <f>TEXT(Hospital_Emergency_Room_Data[[#This Row],[Patient Admission Date]],"mmm")</f>
        <v>Jul</v>
      </c>
      <c r="E1422">
        <f>YEAR(Hospital_Emergency_Room_Data[[#This Row],[Patient Admission Date]])</f>
        <v>2024</v>
      </c>
      <c r="F1422" s="2">
        <v>0.72986111111111107</v>
      </c>
      <c r="G1422" s="8" t="str">
        <f>TEXT(Hospital_Emergency_Room_Data[[#This Row],[Patient Admission Date]],"dddd")</f>
        <v>Thursday</v>
      </c>
      <c r="H1422" t="s">
        <v>41</v>
      </c>
      <c r="I1422">
        <v>61</v>
      </c>
      <c r="J1422" s="5" t="s">
        <v>9217</v>
      </c>
      <c r="K1422" t="s">
        <v>18</v>
      </c>
      <c r="L1422" t="s">
        <v>50</v>
      </c>
      <c r="M1422" t="s">
        <v>9209</v>
      </c>
      <c r="O1422">
        <v>41</v>
      </c>
      <c r="P1422" t="s">
        <v>9225</v>
      </c>
      <c r="Q1422">
        <v>25</v>
      </c>
      <c r="R1422">
        <v>17</v>
      </c>
      <c r="S1422" t="s">
        <v>9257</v>
      </c>
      <c r="T1422" t="s">
        <v>9264</v>
      </c>
      <c r="U1422" t="s">
        <v>9300</v>
      </c>
      <c r="V1422" t="str" cm="1">
        <f t="array" ref="V1422">_xlfn.IFS(Hospital_Emergency_Room_Data[[#This Row],[Day]]&lt;=10,"Start(1-10)",Hospital_Emergency_Room_Data[[#This Row],[Day]]&lt;=20,"Middle(11-20)",Hospital_Emergency_Room_Data[[#This Row],[Day]]&gt;20,"End(21-30)")</f>
        <v>End(21-30)</v>
      </c>
    </row>
    <row r="1423" spans="1:22">
      <c r="A1423">
        <v>686069347</v>
      </c>
      <c r="B1423" t="s">
        <v>1444</v>
      </c>
      <c r="C1423" s="1">
        <v>45229</v>
      </c>
      <c r="D1423" t="str">
        <f>TEXT(Hospital_Emergency_Room_Data[[#This Row],[Patient Admission Date]],"mmm")</f>
        <v>Oct</v>
      </c>
      <c r="E1423">
        <f>YEAR(Hospital_Emergency_Room_Data[[#This Row],[Patient Admission Date]])</f>
        <v>2023</v>
      </c>
      <c r="F1423" s="2">
        <v>0.22083333333333333</v>
      </c>
      <c r="G1423" s="8" t="str">
        <f>TEXT(Hospital_Emergency_Room_Data[[#This Row],[Patient Admission Date]],"dddd")</f>
        <v>Monday</v>
      </c>
      <c r="H1423" t="s">
        <v>41</v>
      </c>
      <c r="I1423">
        <v>36</v>
      </c>
      <c r="J1423" s="5" t="s">
        <v>9223</v>
      </c>
      <c r="K1423" t="s">
        <v>18</v>
      </c>
      <c r="L1423" t="s">
        <v>50</v>
      </c>
      <c r="M1423" t="s">
        <v>9209</v>
      </c>
      <c r="O1423">
        <v>22</v>
      </c>
      <c r="P1423" t="s">
        <v>9226</v>
      </c>
      <c r="Q1423">
        <v>30</v>
      </c>
      <c r="R1423">
        <v>5</v>
      </c>
      <c r="S1423" t="s">
        <v>9258</v>
      </c>
      <c r="T1423" t="s">
        <v>9264</v>
      </c>
      <c r="U1423" t="s">
        <v>9282</v>
      </c>
      <c r="V1423" t="str" cm="1">
        <f t="array" ref="V1423">_xlfn.IFS(Hospital_Emergency_Room_Data[[#This Row],[Day]]&lt;=10,"Start(1-10)",Hospital_Emergency_Room_Data[[#This Row],[Day]]&lt;=20,"Middle(11-20)",Hospital_Emergency_Room_Data[[#This Row],[Day]]&gt;20,"End(21-30)")</f>
        <v>End(21-30)</v>
      </c>
    </row>
    <row r="1424" spans="1:22">
      <c r="A1424">
        <v>138110080</v>
      </c>
      <c r="B1424" t="s">
        <v>1445</v>
      </c>
      <c r="C1424" s="1">
        <v>45384</v>
      </c>
      <c r="D1424" t="str">
        <f>TEXT(Hospital_Emergency_Room_Data[[#This Row],[Patient Admission Date]],"mmm")</f>
        <v>Apr</v>
      </c>
      <c r="E1424">
        <f>YEAR(Hospital_Emergency_Room_Data[[#This Row],[Patient Admission Date]])</f>
        <v>2024</v>
      </c>
      <c r="F1424" s="2">
        <v>1.4583333333333334E-2</v>
      </c>
      <c r="G1424" s="8" t="str">
        <f>TEXT(Hospital_Emergency_Room_Data[[#This Row],[Patient Admission Date]],"dddd")</f>
        <v>Tuesday</v>
      </c>
      <c r="H1424" t="s">
        <v>41</v>
      </c>
      <c r="I1424">
        <v>78</v>
      </c>
      <c r="J1424" s="5" t="s">
        <v>9222</v>
      </c>
      <c r="K1424" t="s">
        <v>18</v>
      </c>
      <c r="L1424" t="s">
        <v>50</v>
      </c>
      <c r="M1424" t="s">
        <v>9209</v>
      </c>
      <c r="O1424">
        <v>23</v>
      </c>
      <c r="P1424" t="s">
        <v>9226</v>
      </c>
      <c r="Q1424">
        <v>2</v>
      </c>
      <c r="R1424">
        <v>0</v>
      </c>
      <c r="S1424" t="s">
        <v>9258</v>
      </c>
      <c r="T1424" t="s">
        <v>9263</v>
      </c>
      <c r="U1424" t="s">
        <v>9282</v>
      </c>
      <c r="V1424" t="str" cm="1">
        <f t="array" ref="V1424">_xlfn.IFS(Hospital_Emergency_Room_Data[[#This Row],[Day]]&lt;=10,"Start(1-10)",Hospital_Emergency_Room_Data[[#This Row],[Day]]&lt;=20,"Middle(11-20)",Hospital_Emergency_Room_Data[[#This Row],[Day]]&gt;20,"End(21-30)")</f>
        <v>Start(1-10)</v>
      </c>
    </row>
    <row r="1425" spans="1:22">
      <c r="A1425">
        <v>679347055</v>
      </c>
      <c r="B1425" t="s">
        <v>1446</v>
      </c>
      <c r="C1425" s="1">
        <v>45100</v>
      </c>
      <c r="D1425" t="str">
        <f>TEXT(Hospital_Emergency_Room_Data[[#This Row],[Patient Admission Date]],"mmm")</f>
        <v>Jun</v>
      </c>
      <c r="E1425">
        <f>YEAR(Hospital_Emergency_Room_Data[[#This Row],[Patient Admission Date]])</f>
        <v>2023</v>
      </c>
      <c r="F1425" s="2">
        <v>0.18055555555555555</v>
      </c>
      <c r="G1425" s="8" t="str">
        <f>TEXT(Hospital_Emergency_Room_Data[[#This Row],[Patient Admission Date]],"dddd")</f>
        <v>Friday</v>
      </c>
      <c r="H1425" t="s">
        <v>41</v>
      </c>
      <c r="I1425">
        <v>62</v>
      </c>
      <c r="J1425" s="5" t="s">
        <v>9217</v>
      </c>
      <c r="K1425" t="s">
        <v>18</v>
      </c>
      <c r="L1425" t="s">
        <v>50</v>
      </c>
      <c r="M1425" t="s">
        <v>9209</v>
      </c>
      <c r="O1425">
        <v>57</v>
      </c>
      <c r="P1425" t="s">
        <v>9225</v>
      </c>
      <c r="Q1425">
        <v>23</v>
      </c>
      <c r="R1425">
        <v>4</v>
      </c>
      <c r="S1425" t="s">
        <v>9258</v>
      </c>
      <c r="T1425" t="s">
        <v>9264</v>
      </c>
      <c r="U1425" t="s">
        <v>9283</v>
      </c>
      <c r="V1425" t="str" cm="1">
        <f t="array" ref="V1425">_xlfn.IFS(Hospital_Emergency_Room_Data[[#This Row],[Day]]&lt;=10,"Start(1-10)",Hospital_Emergency_Room_Data[[#This Row],[Day]]&lt;=20,"Middle(11-20)",Hospital_Emergency_Room_Data[[#This Row],[Day]]&gt;20,"End(21-30)")</f>
        <v>End(21-30)</v>
      </c>
    </row>
    <row r="1426" spans="1:22">
      <c r="A1426">
        <v>406302620</v>
      </c>
      <c r="B1426" t="s">
        <v>1447</v>
      </c>
      <c r="C1426" s="1">
        <v>45497</v>
      </c>
      <c r="D1426" t="str">
        <f>TEXT(Hospital_Emergency_Room_Data[[#This Row],[Patient Admission Date]],"mmm")</f>
        <v>Jul</v>
      </c>
      <c r="E1426">
        <f>YEAR(Hospital_Emergency_Room_Data[[#This Row],[Patient Admission Date]])</f>
        <v>2024</v>
      </c>
      <c r="F1426" s="2">
        <v>0.80555555555555558</v>
      </c>
      <c r="G1426" s="8" t="str">
        <f>TEXT(Hospital_Emergency_Room_Data[[#This Row],[Patient Admission Date]],"dddd")</f>
        <v>Wednesday</v>
      </c>
      <c r="H1426" t="s">
        <v>41</v>
      </c>
      <c r="I1426">
        <v>77</v>
      </c>
      <c r="J1426" s="5" t="s">
        <v>9222</v>
      </c>
      <c r="K1426" t="s">
        <v>18</v>
      </c>
      <c r="L1426" t="s">
        <v>50</v>
      </c>
      <c r="M1426" t="s">
        <v>9209</v>
      </c>
      <c r="O1426">
        <v>52</v>
      </c>
      <c r="P1426" t="s">
        <v>9225</v>
      </c>
      <c r="Q1426">
        <v>24</v>
      </c>
      <c r="R1426">
        <v>19</v>
      </c>
      <c r="S1426" t="s">
        <v>9256</v>
      </c>
      <c r="T1426" t="s">
        <v>9264</v>
      </c>
      <c r="U1426" t="s">
        <v>9283</v>
      </c>
      <c r="V1426" t="str" cm="1">
        <f t="array" ref="V1426">_xlfn.IFS(Hospital_Emergency_Room_Data[[#This Row],[Day]]&lt;=10,"Start(1-10)",Hospital_Emergency_Room_Data[[#This Row],[Day]]&lt;=20,"Middle(11-20)",Hospital_Emergency_Room_Data[[#This Row],[Day]]&gt;20,"End(21-30)")</f>
        <v>End(21-30)</v>
      </c>
    </row>
    <row r="1427" spans="1:22">
      <c r="A1427">
        <v>814818129</v>
      </c>
      <c r="B1427" t="s">
        <v>1448</v>
      </c>
      <c r="C1427" s="1">
        <v>45161</v>
      </c>
      <c r="D1427" t="str">
        <f>TEXT(Hospital_Emergency_Room_Data[[#This Row],[Patient Admission Date]],"mmm")</f>
        <v>Aug</v>
      </c>
      <c r="E1427">
        <f>YEAR(Hospital_Emergency_Room_Data[[#This Row],[Patient Admission Date]])</f>
        <v>2023</v>
      </c>
      <c r="F1427" s="2">
        <v>0.22430555555555556</v>
      </c>
      <c r="G1427" s="8" t="str">
        <f>TEXT(Hospital_Emergency_Room_Data[[#This Row],[Patient Admission Date]],"dddd")</f>
        <v>Wednesday</v>
      </c>
      <c r="H1427" t="s">
        <v>41</v>
      </c>
      <c r="I1427">
        <v>6</v>
      </c>
      <c r="J1427" s="5" t="s">
        <v>9221</v>
      </c>
      <c r="K1427" t="s">
        <v>18</v>
      </c>
      <c r="L1427" t="s">
        <v>50</v>
      </c>
      <c r="M1427" t="s">
        <v>9209</v>
      </c>
      <c r="O1427">
        <v>49</v>
      </c>
      <c r="P1427" t="s">
        <v>9225</v>
      </c>
      <c r="Q1427">
        <v>23</v>
      </c>
      <c r="R1427">
        <v>5</v>
      </c>
      <c r="S1427" t="s">
        <v>9258</v>
      </c>
      <c r="T1427" t="s">
        <v>9264</v>
      </c>
      <c r="U1427" t="s">
        <v>9283</v>
      </c>
      <c r="V1427" t="str" cm="1">
        <f t="array" ref="V1427">_xlfn.IFS(Hospital_Emergency_Room_Data[[#This Row],[Day]]&lt;=10,"Start(1-10)",Hospital_Emergency_Room_Data[[#This Row],[Day]]&lt;=20,"Middle(11-20)",Hospital_Emergency_Room_Data[[#This Row],[Day]]&gt;20,"End(21-30)")</f>
        <v>End(21-30)</v>
      </c>
    </row>
    <row r="1428" spans="1:22">
      <c r="A1428">
        <v>838271967</v>
      </c>
      <c r="B1428" t="s">
        <v>1449</v>
      </c>
      <c r="C1428" s="1">
        <v>45201</v>
      </c>
      <c r="D1428" t="str">
        <f>TEXT(Hospital_Emergency_Room_Data[[#This Row],[Patient Admission Date]],"mmm")</f>
        <v>Oct</v>
      </c>
      <c r="E1428">
        <f>YEAR(Hospital_Emergency_Room_Data[[#This Row],[Patient Admission Date]])</f>
        <v>2023</v>
      </c>
      <c r="F1428" s="2">
        <v>0.60763888888888884</v>
      </c>
      <c r="G1428" s="8" t="str">
        <f>TEXT(Hospital_Emergency_Room_Data[[#This Row],[Patient Admission Date]],"dddd")</f>
        <v>Monday</v>
      </c>
      <c r="H1428" t="s">
        <v>41</v>
      </c>
      <c r="I1428">
        <v>66</v>
      </c>
      <c r="J1428" s="5" t="s">
        <v>9217</v>
      </c>
      <c r="K1428" t="s">
        <v>18</v>
      </c>
      <c r="L1428" t="s">
        <v>50</v>
      </c>
      <c r="M1428" t="s">
        <v>9209</v>
      </c>
      <c r="N1428">
        <v>6</v>
      </c>
      <c r="O1428">
        <v>45</v>
      </c>
      <c r="P1428" t="s">
        <v>9225</v>
      </c>
      <c r="Q1428">
        <v>2</v>
      </c>
      <c r="R1428">
        <v>14</v>
      </c>
      <c r="S1428" t="s">
        <v>9257</v>
      </c>
      <c r="T1428" t="s">
        <v>9263</v>
      </c>
      <c r="U1428" t="s">
        <v>9300</v>
      </c>
      <c r="V1428" t="str" cm="1">
        <f t="array" ref="V1428">_xlfn.IFS(Hospital_Emergency_Room_Data[[#This Row],[Day]]&lt;=10,"Start(1-10)",Hospital_Emergency_Room_Data[[#This Row],[Day]]&lt;=20,"Middle(11-20)",Hospital_Emergency_Room_Data[[#This Row],[Day]]&gt;20,"End(21-30)")</f>
        <v>Start(1-10)</v>
      </c>
    </row>
    <row r="1429" spans="1:22">
      <c r="A1429">
        <v>824907037</v>
      </c>
      <c r="B1429" t="s">
        <v>1450</v>
      </c>
      <c r="C1429" s="1">
        <v>45117</v>
      </c>
      <c r="D1429" t="str">
        <f>TEXT(Hospital_Emergency_Room_Data[[#This Row],[Patient Admission Date]],"mmm")</f>
        <v>Jul</v>
      </c>
      <c r="E1429">
        <f>YEAR(Hospital_Emergency_Room_Data[[#This Row],[Patient Admission Date]])</f>
        <v>2023</v>
      </c>
      <c r="F1429" s="2">
        <v>0.27152777777777776</v>
      </c>
      <c r="G1429" s="8" t="str">
        <f>TEXT(Hospital_Emergency_Room_Data[[#This Row],[Patient Admission Date]],"dddd")</f>
        <v>Monday</v>
      </c>
      <c r="H1429" t="s">
        <v>41</v>
      </c>
      <c r="I1429">
        <v>25</v>
      </c>
      <c r="J1429" s="5" t="s">
        <v>9220</v>
      </c>
      <c r="K1429" t="s">
        <v>18</v>
      </c>
      <c r="L1429" t="s">
        <v>50</v>
      </c>
      <c r="M1429" t="s">
        <v>9209</v>
      </c>
      <c r="N1429">
        <v>8</v>
      </c>
      <c r="O1429">
        <v>26</v>
      </c>
      <c r="P1429" t="s">
        <v>9226</v>
      </c>
      <c r="Q1429">
        <v>10</v>
      </c>
      <c r="R1429">
        <v>6</v>
      </c>
      <c r="S1429" t="s">
        <v>9255</v>
      </c>
      <c r="T1429" t="s">
        <v>9265</v>
      </c>
      <c r="U1429" t="s">
        <v>9282</v>
      </c>
      <c r="V1429" t="str" cm="1">
        <f t="array" ref="V1429">_xlfn.IFS(Hospital_Emergency_Room_Data[[#This Row],[Day]]&lt;=10,"Start(1-10)",Hospital_Emergency_Room_Data[[#This Row],[Day]]&lt;=20,"Middle(11-20)",Hospital_Emergency_Room_Data[[#This Row],[Day]]&gt;20,"End(21-30)")</f>
        <v>Start(1-10)</v>
      </c>
    </row>
    <row r="1430" spans="1:22">
      <c r="A1430">
        <v>134426830</v>
      </c>
      <c r="B1430" t="s">
        <v>1451</v>
      </c>
      <c r="C1430" s="1">
        <v>45354</v>
      </c>
      <c r="D1430" t="str">
        <f>TEXT(Hospital_Emergency_Room_Data[[#This Row],[Patient Admission Date]],"mmm")</f>
        <v>Mar</v>
      </c>
      <c r="E1430">
        <f>YEAR(Hospital_Emergency_Room_Data[[#This Row],[Patient Admission Date]])</f>
        <v>2024</v>
      </c>
      <c r="F1430" s="2">
        <v>0.1701388888888889</v>
      </c>
      <c r="G1430" s="8" t="str">
        <f>TEXT(Hospital_Emergency_Room_Data[[#This Row],[Patient Admission Date]],"dddd")</f>
        <v>Sunday</v>
      </c>
      <c r="H1430" t="s">
        <v>41</v>
      </c>
      <c r="I1430">
        <v>16</v>
      </c>
      <c r="J1430" s="5" t="s">
        <v>9220</v>
      </c>
      <c r="K1430" t="s">
        <v>18</v>
      </c>
      <c r="L1430" t="s">
        <v>9281</v>
      </c>
      <c r="M1430" t="s">
        <v>9209</v>
      </c>
      <c r="O1430">
        <v>13</v>
      </c>
      <c r="P1430" t="s">
        <v>9226</v>
      </c>
      <c r="Q1430">
        <v>3</v>
      </c>
      <c r="R1430">
        <v>4</v>
      </c>
      <c r="S1430" t="s">
        <v>9258</v>
      </c>
      <c r="T1430" t="s">
        <v>9263</v>
      </c>
      <c r="U1430" t="s">
        <v>9282</v>
      </c>
      <c r="V1430" t="str" cm="1">
        <f t="array" ref="V1430">_xlfn.IFS(Hospital_Emergency_Room_Data[[#This Row],[Day]]&lt;=10,"Start(1-10)",Hospital_Emergency_Room_Data[[#This Row],[Day]]&lt;=20,"Middle(11-20)",Hospital_Emergency_Room_Data[[#This Row],[Day]]&gt;20,"End(21-30)")</f>
        <v>Start(1-10)</v>
      </c>
    </row>
    <row r="1431" spans="1:22">
      <c r="A1431">
        <v>559439962</v>
      </c>
      <c r="B1431" t="s">
        <v>1452</v>
      </c>
      <c r="C1431" s="1">
        <v>45047</v>
      </c>
      <c r="D1431" t="str">
        <f>TEXT(Hospital_Emergency_Room_Data[[#This Row],[Patient Admission Date]],"mmm")</f>
        <v>May</v>
      </c>
      <c r="E1431">
        <f>YEAR(Hospital_Emergency_Room_Data[[#This Row],[Patient Admission Date]])</f>
        <v>2023</v>
      </c>
      <c r="F1431" s="2">
        <v>0.2673611111111111</v>
      </c>
      <c r="G1431" s="8" t="str">
        <f>TEXT(Hospital_Emergency_Room_Data[[#This Row],[Patient Admission Date]],"dddd")</f>
        <v>Monday</v>
      </c>
      <c r="H1431" t="s">
        <v>41</v>
      </c>
      <c r="I1431">
        <v>36</v>
      </c>
      <c r="J1431" s="5" t="s">
        <v>9223</v>
      </c>
      <c r="K1431" t="s">
        <v>18</v>
      </c>
      <c r="L1431" t="s">
        <v>9281</v>
      </c>
      <c r="M1431" t="s">
        <v>9209</v>
      </c>
      <c r="O1431">
        <v>13</v>
      </c>
      <c r="P1431" t="s">
        <v>9226</v>
      </c>
      <c r="Q1431">
        <v>1</v>
      </c>
      <c r="R1431">
        <v>6</v>
      </c>
      <c r="S1431" t="s">
        <v>9255</v>
      </c>
      <c r="T1431" t="s">
        <v>9263</v>
      </c>
      <c r="U1431" t="s">
        <v>9282</v>
      </c>
      <c r="V1431" t="str" cm="1">
        <f t="array" ref="V1431">_xlfn.IFS(Hospital_Emergency_Room_Data[[#This Row],[Day]]&lt;=10,"Start(1-10)",Hospital_Emergency_Room_Data[[#This Row],[Day]]&lt;=20,"Middle(11-20)",Hospital_Emergency_Room_Data[[#This Row],[Day]]&gt;20,"End(21-30)")</f>
        <v>Start(1-10)</v>
      </c>
    </row>
    <row r="1432" spans="1:22">
      <c r="A1432">
        <v>493866497</v>
      </c>
      <c r="B1432" t="s">
        <v>1453</v>
      </c>
      <c r="C1432" s="1">
        <v>45372</v>
      </c>
      <c r="D1432" t="str">
        <f>TEXT(Hospital_Emergency_Room_Data[[#This Row],[Patient Admission Date]],"mmm")</f>
        <v>Mar</v>
      </c>
      <c r="E1432">
        <f>YEAR(Hospital_Emergency_Room_Data[[#This Row],[Patient Admission Date]])</f>
        <v>2024</v>
      </c>
      <c r="F1432" s="2">
        <v>0.16458333333333333</v>
      </c>
      <c r="G1432" s="8" t="str">
        <f>TEXT(Hospital_Emergency_Room_Data[[#This Row],[Patient Admission Date]],"dddd")</f>
        <v>Thursday</v>
      </c>
      <c r="H1432" t="s">
        <v>41</v>
      </c>
      <c r="I1432">
        <v>54</v>
      </c>
      <c r="J1432" s="5" t="s">
        <v>9219</v>
      </c>
      <c r="K1432" t="s">
        <v>18</v>
      </c>
      <c r="L1432" t="s">
        <v>9281</v>
      </c>
      <c r="M1432" t="s">
        <v>9209</v>
      </c>
      <c r="O1432">
        <v>15</v>
      </c>
      <c r="P1432" t="s">
        <v>9226</v>
      </c>
      <c r="Q1432">
        <v>21</v>
      </c>
      <c r="R1432">
        <v>3</v>
      </c>
      <c r="S1432" t="s">
        <v>9258</v>
      </c>
      <c r="T1432" t="s">
        <v>9262</v>
      </c>
      <c r="U1432" t="s">
        <v>9282</v>
      </c>
      <c r="V1432" t="str" cm="1">
        <f t="array" ref="V1432">_xlfn.IFS(Hospital_Emergency_Room_Data[[#This Row],[Day]]&lt;=10,"Start(1-10)",Hospital_Emergency_Room_Data[[#This Row],[Day]]&lt;=20,"Middle(11-20)",Hospital_Emergency_Room_Data[[#This Row],[Day]]&gt;20,"End(21-30)")</f>
        <v>End(21-30)</v>
      </c>
    </row>
    <row r="1433" spans="1:22">
      <c r="A1433">
        <v>200757847</v>
      </c>
      <c r="B1433" t="s">
        <v>1454</v>
      </c>
      <c r="C1433" s="1">
        <v>45492</v>
      </c>
      <c r="D1433" t="str">
        <f>TEXT(Hospital_Emergency_Room_Data[[#This Row],[Patient Admission Date]],"mmm")</f>
        <v>Jul</v>
      </c>
      <c r="E1433">
        <f>YEAR(Hospital_Emergency_Room_Data[[#This Row],[Patient Admission Date]])</f>
        <v>2024</v>
      </c>
      <c r="F1433" s="2">
        <v>0.9506944444444444</v>
      </c>
      <c r="G1433" s="8" t="str">
        <f>TEXT(Hospital_Emergency_Room_Data[[#This Row],[Patient Admission Date]],"dddd")</f>
        <v>Friday</v>
      </c>
      <c r="H1433" t="s">
        <v>41</v>
      </c>
      <c r="I1433">
        <v>74</v>
      </c>
      <c r="J1433" s="5" t="s">
        <v>9222</v>
      </c>
      <c r="K1433" t="s">
        <v>18</v>
      </c>
      <c r="L1433" t="s">
        <v>9281</v>
      </c>
      <c r="M1433" t="s">
        <v>9209</v>
      </c>
      <c r="O1433">
        <v>51</v>
      </c>
      <c r="P1433" t="s">
        <v>9225</v>
      </c>
      <c r="Q1433">
        <v>19</v>
      </c>
      <c r="R1433">
        <v>22</v>
      </c>
      <c r="S1433" t="s">
        <v>9256</v>
      </c>
      <c r="T1433" t="s">
        <v>9262</v>
      </c>
      <c r="U1433" t="s">
        <v>9283</v>
      </c>
      <c r="V1433" t="str" cm="1">
        <f t="array" ref="V1433">_xlfn.IFS(Hospital_Emergency_Room_Data[[#This Row],[Day]]&lt;=10,"Start(1-10)",Hospital_Emergency_Room_Data[[#This Row],[Day]]&lt;=20,"Middle(11-20)",Hospital_Emergency_Room_Data[[#This Row],[Day]]&gt;20,"End(21-30)")</f>
        <v>Middle(11-20)</v>
      </c>
    </row>
    <row r="1434" spans="1:22">
      <c r="A1434">
        <v>372205389</v>
      </c>
      <c r="B1434" t="s">
        <v>1455</v>
      </c>
      <c r="C1434" s="1">
        <v>45486</v>
      </c>
      <c r="D1434" t="str">
        <f>TEXT(Hospital_Emergency_Room_Data[[#This Row],[Patient Admission Date]],"mmm")</f>
        <v>Jul</v>
      </c>
      <c r="E1434">
        <f>YEAR(Hospital_Emergency_Room_Data[[#This Row],[Patient Admission Date]])</f>
        <v>2024</v>
      </c>
      <c r="F1434" s="2">
        <v>0.97499999999999998</v>
      </c>
      <c r="G1434" s="8" t="str">
        <f>TEXT(Hospital_Emergency_Room_Data[[#This Row],[Patient Admission Date]],"dddd")</f>
        <v>Saturday</v>
      </c>
      <c r="H1434" t="s">
        <v>41</v>
      </c>
      <c r="I1434">
        <v>5</v>
      </c>
      <c r="J1434" s="5" t="s">
        <v>9221</v>
      </c>
      <c r="K1434" t="s">
        <v>18</v>
      </c>
      <c r="L1434" t="s">
        <v>9281</v>
      </c>
      <c r="M1434" t="s">
        <v>9209</v>
      </c>
      <c r="O1434">
        <v>58</v>
      </c>
      <c r="P1434" t="s">
        <v>9225</v>
      </c>
      <c r="Q1434">
        <v>13</v>
      </c>
      <c r="R1434">
        <v>23</v>
      </c>
      <c r="S1434" t="s">
        <v>9256</v>
      </c>
      <c r="T1434" t="s">
        <v>9265</v>
      </c>
      <c r="U1434" t="s">
        <v>9283</v>
      </c>
      <c r="V1434" t="str" cm="1">
        <f t="array" ref="V1434">_xlfn.IFS(Hospital_Emergency_Room_Data[[#This Row],[Day]]&lt;=10,"Start(1-10)",Hospital_Emergency_Room_Data[[#This Row],[Day]]&lt;=20,"Middle(11-20)",Hospital_Emergency_Room_Data[[#This Row],[Day]]&gt;20,"End(21-30)")</f>
        <v>Middle(11-20)</v>
      </c>
    </row>
    <row r="1435" spans="1:22">
      <c r="A1435">
        <v>886836515</v>
      </c>
      <c r="B1435" t="s">
        <v>1456</v>
      </c>
      <c r="C1435" s="1">
        <v>45264</v>
      </c>
      <c r="D1435" t="str">
        <f>TEXT(Hospital_Emergency_Room_Data[[#This Row],[Patient Admission Date]],"mmm")</f>
        <v>Dec</v>
      </c>
      <c r="E1435">
        <f>YEAR(Hospital_Emergency_Room_Data[[#This Row],[Patient Admission Date]])</f>
        <v>2023</v>
      </c>
      <c r="F1435" s="2">
        <v>0.6791666666666667</v>
      </c>
      <c r="G1435" s="8" t="str">
        <f>TEXT(Hospital_Emergency_Room_Data[[#This Row],[Patient Admission Date]],"dddd")</f>
        <v>Monday</v>
      </c>
      <c r="H1435" t="s">
        <v>41</v>
      </c>
      <c r="I1435">
        <v>47</v>
      </c>
      <c r="J1435" s="5" t="s">
        <v>9219</v>
      </c>
      <c r="K1435" t="s">
        <v>18</v>
      </c>
      <c r="L1435" t="s">
        <v>9281</v>
      </c>
      <c r="M1435" t="s">
        <v>9209</v>
      </c>
      <c r="O1435">
        <v>59</v>
      </c>
      <c r="P1435" t="s">
        <v>9225</v>
      </c>
      <c r="Q1435">
        <v>4</v>
      </c>
      <c r="R1435">
        <v>16</v>
      </c>
      <c r="S1435" t="s">
        <v>9257</v>
      </c>
      <c r="T1435" t="s">
        <v>9263</v>
      </c>
      <c r="U1435" t="s">
        <v>9283</v>
      </c>
      <c r="V1435" t="str" cm="1">
        <f t="array" ref="V1435">_xlfn.IFS(Hospital_Emergency_Room_Data[[#This Row],[Day]]&lt;=10,"Start(1-10)",Hospital_Emergency_Room_Data[[#This Row],[Day]]&lt;=20,"Middle(11-20)",Hospital_Emergency_Room_Data[[#This Row],[Day]]&gt;20,"End(21-30)")</f>
        <v>Start(1-10)</v>
      </c>
    </row>
    <row r="1436" spans="1:22">
      <c r="A1436">
        <v>492035767</v>
      </c>
      <c r="B1436" t="s">
        <v>1457</v>
      </c>
      <c r="C1436" s="1">
        <v>45358</v>
      </c>
      <c r="D1436" t="str">
        <f>TEXT(Hospital_Emergency_Room_Data[[#This Row],[Patient Admission Date]],"mmm")</f>
        <v>Mar</v>
      </c>
      <c r="E1436">
        <f>YEAR(Hospital_Emergency_Room_Data[[#This Row],[Patient Admission Date]])</f>
        <v>2024</v>
      </c>
      <c r="F1436" s="2">
        <v>0.72777777777777775</v>
      </c>
      <c r="G1436" s="8" t="str">
        <f>TEXT(Hospital_Emergency_Room_Data[[#This Row],[Patient Admission Date]],"dddd")</f>
        <v>Thursday</v>
      </c>
      <c r="H1436" t="s">
        <v>41</v>
      </c>
      <c r="I1436">
        <v>1</v>
      </c>
      <c r="J1436" s="5" t="s">
        <v>9218</v>
      </c>
      <c r="K1436" t="s">
        <v>18</v>
      </c>
      <c r="L1436" t="s">
        <v>9281</v>
      </c>
      <c r="M1436" t="s">
        <v>9209</v>
      </c>
      <c r="O1436">
        <v>17</v>
      </c>
      <c r="P1436" t="s">
        <v>9226</v>
      </c>
      <c r="Q1436">
        <v>7</v>
      </c>
      <c r="R1436">
        <v>17</v>
      </c>
      <c r="S1436" t="s">
        <v>9257</v>
      </c>
      <c r="T1436" t="s">
        <v>9263</v>
      </c>
      <c r="U1436" t="s">
        <v>9282</v>
      </c>
      <c r="V1436" t="str" cm="1">
        <f t="array" ref="V1436">_xlfn.IFS(Hospital_Emergency_Room_Data[[#This Row],[Day]]&lt;=10,"Start(1-10)",Hospital_Emergency_Room_Data[[#This Row],[Day]]&lt;=20,"Middle(11-20)",Hospital_Emergency_Room_Data[[#This Row],[Day]]&gt;20,"End(21-30)")</f>
        <v>Start(1-10)</v>
      </c>
    </row>
    <row r="1437" spans="1:22">
      <c r="A1437">
        <v>796022960</v>
      </c>
      <c r="B1437" t="s">
        <v>1458</v>
      </c>
      <c r="C1437" s="1">
        <v>45173</v>
      </c>
      <c r="D1437" t="str">
        <f>TEXT(Hospital_Emergency_Room_Data[[#This Row],[Patient Admission Date]],"mmm")</f>
        <v>Sep</v>
      </c>
      <c r="E1437">
        <f>YEAR(Hospital_Emergency_Room_Data[[#This Row],[Patient Admission Date]])</f>
        <v>2023</v>
      </c>
      <c r="F1437" s="2">
        <v>0.47083333333333333</v>
      </c>
      <c r="G1437" s="8" t="str">
        <f>TEXT(Hospital_Emergency_Room_Data[[#This Row],[Patient Admission Date]],"dddd")</f>
        <v>Monday</v>
      </c>
      <c r="H1437" t="s">
        <v>41</v>
      </c>
      <c r="I1437">
        <v>55</v>
      </c>
      <c r="J1437" s="5" t="s">
        <v>9219</v>
      </c>
      <c r="K1437" t="s">
        <v>18</v>
      </c>
      <c r="L1437" t="s">
        <v>9281</v>
      </c>
      <c r="M1437" t="s">
        <v>9209</v>
      </c>
      <c r="O1437">
        <v>21</v>
      </c>
      <c r="P1437" t="s">
        <v>9226</v>
      </c>
      <c r="Q1437">
        <v>4</v>
      </c>
      <c r="R1437">
        <v>11</v>
      </c>
      <c r="S1437" t="s">
        <v>9255</v>
      </c>
      <c r="T1437" t="s">
        <v>9263</v>
      </c>
      <c r="U1437" t="s">
        <v>9282</v>
      </c>
      <c r="V1437" t="str" cm="1">
        <f t="array" ref="V1437">_xlfn.IFS(Hospital_Emergency_Room_Data[[#This Row],[Day]]&lt;=10,"Start(1-10)",Hospital_Emergency_Room_Data[[#This Row],[Day]]&lt;=20,"Middle(11-20)",Hospital_Emergency_Room_Data[[#This Row],[Day]]&gt;20,"End(21-30)")</f>
        <v>Start(1-10)</v>
      </c>
    </row>
    <row r="1438" spans="1:22">
      <c r="A1438">
        <v>832259816</v>
      </c>
      <c r="B1438" t="s">
        <v>1459</v>
      </c>
      <c r="C1438" s="1">
        <v>45466</v>
      </c>
      <c r="D1438" t="str">
        <f>TEXT(Hospital_Emergency_Room_Data[[#This Row],[Patient Admission Date]],"mmm")</f>
        <v>Jun</v>
      </c>
      <c r="E1438">
        <f>YEAR(Hospital_Emergency_Room_Data[[#This Row],[Patient Admission Date]])</f>
        <v>2024</v>
      </c>
      <c r="F1438" s="2">
        <v>0.51944444444444449</v>
      </c>
      <c r="G1438" s="8" t="str">
        <f>TEXT(Hospital_Emergency_Room_Data[[#This Row],[Patient Admission Date]],"dddd")</f>
        <v>Sunday</v>
      </c>
      <c r="H1438" t="s">
        <v>41</v>
      </c>
      <c r="I1438">
        <v>30</v>
      </c>
      <c r="J1438" s="5" t="s">
        <v>9223</v>
      </c>
      <c r="K1438" t="s">
        <v>18</v>
      </c>
      <c r="L1438" t="s">
        <v>9281</v>
      </c>
      <c r="M1438" t="s">
        <v>9209</v>
      </c>
      <c r="O1438">
        <v>40</v>
      </c>
      <c r="P1438" t="s">
        <v>9225</v>
      </c>
      <c r="Q1438">
        <v>23</v>
      </c>
      <c r="R1438">
        <v>12</v>
      </c>
      <c r="S1438" t="s">
        <v>9257</v>
      </c>
      <c r="T1438" t="s">
        <v>9264</v>
      </c>
      <c r="U1438" t="s">
        <v>9300</v>
      </c>
      <c r="V1438" t="str" cm="1">
        <f t="array" ref="V1438">_xlfn.IFS(Hospital_Emergency_Room_Data[[#This Row],[Day]]&lt;=10,"Start(1-10)",Hospital_Emergency_Room_Data[[#This Row],[Day]]&lt;=20,"Middle(11-20)",Hospital_Emergency_Room_Data[[#This Row],[Day]]&gt;20,"End(21-30)")</f>
        <v>End(21-30)</v>
      </c>
    </row>
    <row r="1439" spans="1:22">
      <c r="A1439">
        <v>542492911</v>
      </c>
      <c r="B1439" t="s">
        <v>1460</v>
      </c>
      <c r="C1439" s="1">
        <v>45564</v>
      </c>
      <c r="D1439" t="str">
        <f>TEXT(Hospital_Emergency_Room_Data[[#This Row],[Patient Admission Date]],"mmm")</f>
        <v>Sep</v>
      </c>
      <c r="E1439">
        <f>YEAR(Hospital_Emergency_Room_Data[[#This Row],[Patient Admission Date]])</f>
        <v>2024</v>
      </c>
      <c r="F1439" s="2">
        <v>0.21388888888888888</v>
      </c>
      <c r="G1439" s="8" t="str">
        <f>TEXT(Hospital_Emergency_Room_Data[[#This Row],[Patient Admission Date]],"dddd")</f>
        <v>Sunday</v>
      </c>
      <c r="H1439" t="s">
        <v>41</v>
      </c>
      <c r="I1439">
        <v>36</v>
      </c>
      <c r="J1439" s="5" t="s">
        <v>9223</v>
      </c>
      <c r="K1439" t="s">
        <v>18</v>
      </c>
      <c r="L1439" t="s">
        <v>9281</v>
      </c>
      <c r="M1439" t="s">
        <v>9209</v>
      </c>
      <c r="O1439">
        <v>55</v>
      </c>
      <c r="P1439" t="s">
        <v>9225</v>
      </c>
      <c r="Q1439">
        <v>29</v>
      </c>
      <c r="R1439">
        <v>5</v>
      </c>
      <c r="S1439" t="s">
        <v>9258</v>
      </c>
      <c r="T1439" t="s">
        <v>9264</v>
      </c>
      <c r="U1439" t="s">
        <v>9283</v>
      </c>
      <c r="V1439" t="str" cm="1">
        <f t="array" ref="V1439">_xlfn.IFS(Hospital_Emergency_Room_Data[[#This Row],[Day]]&lt;=10,"Start(1-10)",Hospital_Emergency_Room_Data[[#This Row],[Day]]&lt;=20,"Middle(11-20)",Hospital_Emergency_Room_Data[[#This Row],[Day]]&gt;20,"End(21-30)")</f>
        <v>End(21-30)</v>
      </c>
    </row>
    <row r="1440" spans="1:22">
      <c r="A1440">
        <v>223483317</v>
      </c>
      <c r="B1440" t="s">
        <v>1461</v>
      </c>
      <c r="C1440" s="1">
        <v>45296</v>
      </c>
      <c r="D1440" t="str">
        <f>TEXT(Hospital_Emergency_Room_Data[[#This Row],[Patient Admission Date]],"mmm")</f>
        <v>Jan</v>
      </c>
      <c r="E1440">
        <f>YEAR(Hospital_Emergency_Room_Data[[#This Row],[Patient Admission Date]])</f>
        <v>2024</v>
      </c>
      <c r="F1440" s="2">
        <v>0.59305555555555556</v>
      </c>
      <c r="G1440" s="8" t="str">
        <f>TEXT(Hospital_Emergency_Room_Data[[#This Row],[Patient Admission Date]],"dddd")</f>
        <v>Friday</v>
      </c>
      <c r="H1440" t="s">
        <v>41</v>
      </c>
      <c r="I1440">
        <v>12</v>
      </c>
      <c r="J1440" s="5" t="s">
        <v>9221</v>
      </c>
      <c r="K1440" t="s">
        <v>18</v>
      </c>
      <c r="L1440" t="s">
        <v>9281</v>
      </c>
      <c r="M1440" t="s">
        <v>9209</v>
      </c>
      <c r="O1440">
        <v>15</v>
      </c>
      <c r="P1440" t="s">
        <v>9226</v>
      </c>
      <c r="Q1440">
        <v>5</v>
      </c>
      <c r="R1440">
        <v>14</v>
      </c>
      <c r="S1440" t="s">
        <v>9257</v>
      </c>
      <c r="T1440" t="s">
        <v>9263</v>
      </c>
      <c r="U1440" t="s">
        <v>9282</v>
      </c>
      <c r="V1440" t="str" cm="1">
        <f t="array" ref="V1440">_xlfn.IFS(Hospital_Emergency_Room_Data[[#This Row],[Day]]&lt;=10,"Start(1-10)",Hospital_Emergency_Room_Data[[#This Row],[Day]]&lt;=20,"Middle(11-20)",Hospital_Emergency_Room_Data[[#This Row],[Day]]&gt;20,"End(21-30)")</f>
        <v>Start(1-10)</v>
      </c>
    </row>
    <row r="1441" spans="1:22">
      <c r="A1441">
        <v>692528598</v>
      </c>
      <c r="B1441" t="s">
        <v>1462</v>
      </c>
      <c r="C1441" s="1">
        <v>45338</v>
      </c>
      <c r="D1441" t="str">
        <f>TEXT(Hospital_Emergency_Room_Data[[#This Row],[Patient Admission Date]],"mmm")</f>
        <v>Feb</v>
      </c>
      <c r="E1441">
        <f>YEAR(Hospital_Emergency_Room_Data[[#This Row],[Patient Admission Date]])</f>
        <v>2024</v>
      </c>
      <c r="F1441" s="2">
        <v>0.67291666666666672</v>
      </c>
      <c r="G1441" s="8" t="str">
        <f>TEXT(Hospital_Emergency_Room_Data[[#This Row],[Patient Admission Date]],"dddd")</f>
        <v>Friday</v>
      </c>
      <c r="H1441" t="s">
        <v>41</v>
      </c>
      <c r="I1441">
        <v>30</v>
      </c>
      <c r="J1441" s="5" t="s">
        <v>9223</v>
      </c>
      <c r="K1441" t="s">
        <v>18</v>
      </c>
      <c r="L1441" t="s">
        <v>9281</v>
      </c>
      <c r="M1441" t="s">
        <v>9209</v>
      </c>
      <c r="O1441">
        <v>55</v>
      </c>
      <c r="P1441" t="s">
        <v>9225</v>
      </c>
      <c r="Q1441">
        <v>16</v>
      </c>
      <c r="R1441">
        <v>16</v>
      </c>
      <c r="S1441" t="s">
        <v>9257</v>
      </c>
      <c r="T1441" t="s">
        <v>9262</v>
      </c>
      <c r="U1441" t="s">
        <v>9283</v>
      </c>
      <c r="V1441" t="str" cm="1">
        <f t="array" ref="V1441">_xlfn.IFS(Hospital_Emergency_Room_Data[[#This Row],[Day]]&lt;=10,"Start(1-10)",Hospital_Emergency_Room_Data[[#This Row],[Day]]&lt;=20,"Middle(11-20)",Hospital_Emergency_Room_Data[[#This Row],[Day]]&gt;20,"End(21-30)")</f>
        <v>Middle(11-20)</v>
      </c>
    </row>
    <row r="1442" spans="1:22">
      <c r="A1442">
        <v>217495486</v>
      </c>
      <c r="B1442" t="s">
        <v>1463</v>
      </c>
      <c r="C1442" s="1">
        <v>45169</v>
      </c>
      <c r="D1442" t="str">
        <f>TEXT(Hospital_Emergency_Room_Data[[#This Row],[Patient Admission Date]],"mmm")</f>
        <v>Aug</v>
      </c>
      <c r="E1442">
        <f>YEAR(Hospital_Emergency_Room_Data[[#This Row],[Patient Admission Date]])</f>
        <v>2023</v>
      </c>
      <c r="F1442" s="2">
        <v>0.34444444444444444</v>
      </c>
      <c r="G1442" s="8" t="str">
        <f>TEXT(Hospital_Emergency_Room_Data[[#This Row],[Patient Admission Date]],"dddd")</f>
        <v>Thursday</v>
      </c>
      <c r="H1442" t="s">
        <v>41</v>
      </c>
      <c r="I1442">
        <v>58</v>
      </c>
      <c r="J1442" s="5" t="s">
        <v>9219</v>
      </c>
      <c r="K1442" t="s">
        <v>18</v>
      </c>
      <c r="L1442" t="s">
        <v>9281</v>
      </c>
      <c r="M1442" t="s">
        <v>9209</v>
      </c>
      <c r="O1442">
        <v>59</v>
      </c>
      <c r="P1442" t="s">
        <v>9225</v>
      </c>
      <c r="Q1442">
        <v>31</v>
      </c>
      <c r="R1442">
        <v>8</v>
      </c>
      <c r="S1442" t="s">
        <v>9255</v>
      </c>
      <c r="T1442" t="s">
        <v>9264</v>
      </c>
      <c r="U1442" t="s">
        <v>9283</v>
      </c>
      <c r="V1442" t="str" cm="1">
        <f t="array" ref="V1442">_xlfn.IFS(Hospital_Emergency_Room_Data[[#This Row],[Day]]&lt;=10,"Start(1-10)",Hospital_Emergency_Room_Data[[#This Row],[Day]]&lt;=20,"Middle(11-20)",Hospital_Emergency_Room_Data[[#This Row],[Day]]&gt;20,"End(21-30)")</f>
        <v>End(21-30)</v>
      </c>
    </row>
    <row r="1443" spans="1:22">
      <c r="A1443">
        <v>271450948</v>
      </c>
      <c r="B1443" t="s">
        <v>1464</v>
      </c>
      <c r="C1443" s="1">
        <v>45506</v>
      </c>
      <c r="D1443" t="str">
        <f>TEXT(Hospital_Emergency_Room_Data[[#This Row],[Patient Admission Date]],"mmm")</f>
        <v>Aug</v>
      </c>
      <c r="E1443">
        <f>YEAR(Hospital_Emergency_Room_Data[[#This Row],[Patient Admission Date]])</f>
        <v>2024</v>
      </c>
      <c r="F1443" s="2">
        <v>0.23819444444444443</v>
      </c>
      <c r="G1443" s="8" t="str">
        <f>TEXT(Hospital_Emergency_Room_Data[[#This Row],[Patient Admission Date]],"dddd")</f>
        <v>Friday</v>
      </c>
      <c r="H1443" t="s">
        <v>41</v>
      </c>
      <c r="I1443">
        <v>17</v>
      </c>
      <c r="J1443" s="5" t="s">
        <v>9220</v>
      </c>
      <c r="K1443" t="s">
        <v>18</v>
      </c>
      <c r="L1443" t="s">
        <v>9281</v>
      </c>
      <c r="M1443" t="s">
        <v>9209</v>
      </c>
      <c r="O1443">
        <v>33</v>
      </c>
      <c r="P1443" t="s">
        <v>9225</v>
      </c>
      <c r="Q1443">
        <v>2</v>
      </c>
      <c r="R1443">
        <v>5</v>
      </c>
      <c r="S1443" t="s">
        <v>9258</v>
      </c>
      <c r="T1443" t="s">
        <v>9263</v>
      </c>
      <c r="U1443" t="s">
        <v>9300</v>
      </c>
      <c r="V1443" t="str" cm="1">
        <f t="array" ref="V1443">_xlfn.IFS(Hospital_Emergency_Room_Data[[#This Row],[Day]]&lt;=10,"Start(1-10)",Hospital_Emergency_Room_Data[[#This Row],[Day]]&lt;=20,"Middle(11-20)",Hospital_Emergency_Room_Data[[#This Row],[Day]]&gt;20,"End(21-30)")</f>
        <v>Start(1-10)</v>
      </c>
    </row>
    <row r="1444" spans="1:22">
      <c r="A1444">
        <v>572748397</v>
      </c>
      <c r="B1444" t="s">
        <v>1465</v>
      </c>
      <c r="C1444" s="1">
        <v>45120</v>
      </c>
      <c r="D1444" t="str">
        <f>TEXT(Hospital_Emergency_Room_Data[[#This Row],[Patient Admission Date]],"mmm")</f>
        <v>Jul</v>
      </c>
      <c r="E1444">
        <f>YEAR(Hospital_Emergency_Room_Data[[#This Row],[Patient Admission Date]])</f>
        <v>2023</v>
      </c>
      <c r="F1444" s="2">
        <v>0.22361111111111112</v>
      </c>
      <c r="G1444" s="8" t="str">
        <f>TEXT(Hospital_Emergency_Room_Data[[#This Row],[Patient Admission Date]],"dddd")</f>
        <v>Thursday</v>
      </c>
      <c r="H1444" t="s">
        <v>41</v>
      </c>
      <c r="I1444">
        <v>2</v>
      </c>
      <c r="J1444" s="5" t="s">
        <v>9218</v>
      </c>
      <c r="K1444" t="s">
        <v>18</v>
      </c>
      <c r="L1444" t="s">
        <v>9281</v>
      </c>
      <c r="M1444" t="s">
        <v>9209</v>
      </c>
      <c r="O1444">
        <v>48</v>
      </c>
      <c r="P1444" t="s">
        <v>9225</v>
      </c>
      <c r="Q1444">
        <v>13</v>
      </c>
      <c r="R1444">
        <v>5</v>
      </c>
      <c r="S1444" t="s">
        <v>9258</v>
      </c>
      <c r="T1444" t="s">
        <v>9265</v>
      </c>
      <c r="U1444" t="s">
        <v>9283</v>
      </c>
      <c r="V1444" t="str" cm="1">
        <f t="array" ref="V1444">_xlfn.IFS(Hospital_Emergency_Room_Data[[#This Row],[Day]]&lt;=10,"Start(1-10)",Hospital_Emergency_Room_Data[[#This Row],[Day]]&lt;=20,"Middle(11-20)",Hospital_Emergency_Room_Data[[#This Row],[Day]]&gt;20,"End(21-30)")</f>
        <v>Middle(11-20)</v>
      </c>
    </row>
    <row r="1445" spans="1:22">
      <c r="A1445">
        <v>319681866</v>
      </c>
      <c r="B1445" t="s">
        <v>1466</v>
      </c>
      <c r="C1445" s="1">
        <v>45460</v>
      </c>
      <c r="D1445" t="str">
        <f>TEXT(Hospital_Emergency_Room_Data[[#This Row],[Patient Admission Date]],"mmm")</f>
        <v>Jun</v>
      </c>
      <c r="E1445">
        <f>YEAR(Hospital_Emergency_Room_Data[[#This Row],[Patient Admission Date]])</f>
        <v>2024</v>
      </c>
      <c r="F1445" s="2">
        <v>0.88749999999999996</v>
      </c>
      <c r="G1445" s="8" t="str">
        <f>TEXT(Hospital_Emergency_Room_Data[[#This Row],[Patient Admission Date]],"dddd")</f>
        <v>Monday</v>
      </c>
      <c r="H1445" t="s">
        <v>41</v>
      </c>
      <c r="I1445">
        <v>8</v>
      </c>
      <c r="J1445" s="5" t="s">
        <v>9221</v>
      </c>
      <c r="K1445" t="s">
        <v>18</v>
      </c>
      <c r="L1445" t="s">
        <v>9281</v>
      </c>
      <c r="M1445" t="s">
        <v>9209</v>
      </c>
      <c r="O1445">
        <v>23</v>
      </c>
      <c r="P1445" t="s">
        <v>9226</v>
      </c>
      <c r="Q1445">
        <v>17</v>
      </c>
      <c r="R1445">
        <v>21</v>
      </c>
      <c r="S1445" t="s">
        <v>9256</v>
      </c>
      <c r="T1445" t="s">
        <v>9262</v>
      </c>
      <c r="U1445" t="s">
        <v>9282</v>
      </c>
      <c r="V1445" t="str" cm="1">
        <f t="array" ref="V1445">_xlfn.IFS(Hospital_Emergency_Room_Data[[#This Row],[Day]]&lt;=10,"Start(1-10)",Hospital_Emergency_Room_Data[[#This Row],[Day]]&lt;=20,"Middle(11-20)",Hospital_Emergency_Room_Data[[#This Row],[Day]]&gt;20,"End(21-30)")</f>
        <v>Middle(11-20)</v>
      </c>
    </row>
    <row r="1446" spans="1:22">
      <c r="A1446">
        <v>729730284</v>
      </c>
      <c r="B1446" t="s">
        <v>1467</v>
      </c>
      <c r="C1446" s="1">
        <v>45433</v>
      </c>
      <c r="D1446" t="str">
        <f>TEXT(Hospital_Emergency_Room_Data[[#This Row],[Patient Admission Date]],"mmm")</f>
        <v>May</v>
      </c>
      <c r="E1446">
        <f>YEAR(Hospital_Emergency_Room_Data[[#This Row],[Patient Admission Date]])</f>
        <v>2024</v>
      </c>
      <c r="F1446" s="2">
        <v>0.28055555555555556</v>
      </c>
      <c r="G1446" s="8" t="str">
        <f>TEXT(Hospital_Emergency_Room_Data[[#This Row],[Patient Admission Date]],"dddd")</f>
        <v>Tuesday</v>
      </c>
      <c r="H1446" t="s">
        <v>41</v>
      </c>
      <c r="I1446">
        <v>46</v>
      </c>
      <c r="J1446" s="5" t="s">
        <v>9219</v>
      </c>
      <c r="K1446" t="s">
        <v>18</v>
      </c>
      <c r="L1446" t="s">
        <v>9281</v>
      </c>
      <c r="M1446" t="s">
        <v>9209</v>
      </c>
      <c r="O1446">
        <v>24</v>
      </c>
      <c r="P1446" t="s">
        <v>9226</v>
      </c>
      <c r="Q1446">
        <v>21</v>
      </c>
      <c r="R1446">
        <v>6</v>
      </c>
      <c r="S1446" t="s">
        <v>9255</v>
      </c>
      <c r="T1446" t="s">
        <v>9262</v>
      </c>
      <c r="U1446" t="s">
        <v>9282</v>
      </c>
      <c r="V1446" t="str" cm="1">
        <f t="array" ref="V1446">_xlfn.IFS(Hospital_Emergency_Room_Data[[#This Row],[Day]]&lt;=10,"Start(1-10)",Hospital_Emergency_Room_Data[[#This Row],[Day]]&lt;=20,"Middle(11-20)",Hospital_Emergency_Room_Data[[#This Row],[Day]]&gt;20,"End(21-30)")</f>
        <v>End(21-30)</v>
      </c>
    </row>
    <row r="1447" spans="1:22">
      <c r="A1447">
        <v>644159218</v>
      </c>
      <c r="B1447" t="s">
        <v>1468</v>
      </c>
      <c r="C1447" s="1">
        <v>45482</v>
      </c>
      <c r="D1447" t="str">
        <f>TEXT(Hospital_Emergency_Room_Data[[#This Row],[Patient Admission Date]],"mmm")</f>
        <v>Jul</v>
      </c>
      <c r="E1447">
        <f>YEAR(Hospital_Emergency_Room_Data[[#This Row],[Patient Admission Date]])</f>
        <v>2024</v>
      </c>
      <c r="F1447" s="2">
        <v>0.76875000000000004</v>
      </c>
      <c r="G1447" s="8" t="str">
        <f>TEXT(Hospital_Emergency_Room_Data[[#This Row],[Patient Admission Date]],"dddd")</f>
        <v>Tuesday</v>
      </c>
      <c r="H1447" t="s">
        <v>41</v>
      </c>
      <c r="I1447">
        <v>56</v>
      </c>
      <c r="J1447" s="5" t="s">
        <v>9219</v>
      </c>
      <c r="K1447" t="s">
        <v>18</v>
      </c>
      <c r="L1447" t="s">
        <v>9281</v>
      </c>
      <c r="M1447" t="s">
        <v>9209</v>
      </c>
      <c r="O1447">
        <v>43</v>
      </c>
      <c r="P1447" t="s">
        <v>9225</v>
      </c>
      <c r="Q1447">
        <v>9</v>
      </c>
      <c r="R1447">
        <v>18</v>
      </c>
      <c r="S1447" t="s">
        <v>9256</v>
      </c>
      <c r="T1447" t="s">
        <v>9265</v>
      </c>
      <c r="U1447" t="s">
        <v>9300</v>
      </c>
      <c r="V1447" t="str" cm="1">
        <f t="array" ref="V1447">_xlfn.IFS(Hospital_Emergency_Room_Data[[#This Row],[Day]]&lt;=10,"Start(1-10)",Hospital_Emergency_Room_Data[[#This Row],[Day]]&lt;=20,"Middle(11-20)",Hospital_Emergency_Room_Data[[#This Row],[Day]]&gt;20,"End(21-30)")</f>
        <v>Start(1-10)</v>
      </c>
    </row>
    <row r="1448" spans="1:22">
      <c r="A1448">
        <v>832567060</v>
      </c>
      <c r="B1448" t="s">
        <v>1469</v>
      </c>
      <c r="C1448" s="1">
        <v>45389</v>
      </c>
      <c r="D1448" t="str">
        <f>TEXT(Hospital_Emergency_Room_Data[[#This Row],[Patient Admission Date]],"mmm")</f>
        <v>Apr</v>
      </c>
      <c r="E1448">
        <f>YEAR(Hospital_Emergency_Room_Data[[#This Row],[Patient Admission Date]])</f>
        <v>2024</v>
      </c>
      <c r="F1448" s="2">
        <v>0.55277777777777781</v>
      </c>
      <c r="G1448" s="8" t="str">
        <f>TEXT(Hospital_Emergency_Room_Data[[#This Row],[Patient Admission Date]],"dddd")</f>
        <v>Sunday</v>
      </c>
      <c r="H1448" t="s">
        <v>41</v>
      </c>
      <c r="I1448">
        <v>63</v>
      </c>
      <c r="J1448" s="5" t="s">
        <v>9217</v>
      </c>
      <c r="K1448" t="s">
        <v>18</v>
      </c>
      <c r="L1448" t="s">
        <v>9281</v>
      </c>
      <c r="M1448" t="s">
        <v>9209</v>
      </c>
      <c r="O1448">
        <v>44</v>
      </c>
      <c r="P1448" t="s">
        <v>9225</v>
      </c>
      <c r="Q1448">
        <v>7</v>
      </c>
      <c r="R1448">
        <v>13</v>
      </c>
      <c r="S1448" t="s">
        <v>9257</v>
      </c>
      <c r="T1448" t="s">
        <v>9263</v>
      </c>
      <c r="U1448" t="s">
        <v>9300</v>
      </c>
      <c r="V1448" t="str" cm="1">
        <f t="array" ref="V1448">_xlfn.IFS(Hospital_Emergency_Room_Data[[#This Row],[Day]]&lt;=10,"Start(1-10)",Hospital_Emergency_Room_Data[[#This Row],[Day]]&lt;=20,"Middle(11-20)",Hospital_Emergency_Room_Data[[#This Row],[Day]]&gt;20,"End(21-30)")</f>
        <v>Start(1-10)</v>
      </c>
    </row>
    <row r="1449" spans="1:22">
      <c r="A1449">
        <v>385257103</v>
      </c>
      <c r="B1449" t="s">
        <v>1470</v>
      </c>
      <c r="C1449" s="1">
        <v>45187</v>
      </c>
      <c r="D1449" t="str">
        <f>TEXT(Hospital_Emergency_Room_Data[[#This Row],[Patient Admission Date]],"mmm")</f>
        <v>Sep</v>
      </c>
      <c r="E1449">
        <f>YEAR(Hospital_Emergency_Room_Data[[#This Row],[Patient Admission Date]])</f>
        <v>2023</v>
      </c>
      <c r="F1449" s="2">
        <v>3.888888888888889E-2</v>
      </c>
      <c r="G1449" s="8" t="str">
        <f>TEXT(Hospital_Emergency_Room_Data[[#This Row],[Patient Admission Date]],"dddd")</f>
        <v>Monday</v>
      </c>
      <c r="H1449" t="s">
        <v>41</v>
      </c>
      <c r="I1449">
        <v>62</v>
      </c>
      <c r="J1449" s="5" t="s">
        <v>9217</v>
      </c>
      <c r="K1449" t="s">
        <v>18</v>
      </c>
      <c r="L1449" t="s">
        <v>9281</v>
      </c>
      <c r="M1449" t="s">
        <v>9209</v>
      </c>
      <c r="O1449">
        <v>52</v>
      </c>
      <c r="P1449" t="s">
        <v>9225</v>
      </c>
      <c r="Q1449">
        <v>18</v>
      </c>
      <c r="R1449">
        <v>0</v>
      </c>
      <c r="S1449" t="s">
        <v>9258</v>
      </c>
      <c r="T1449" t="s">
        <v>9262</v>
      </c>
      <c r="U1449" t="s">
        <v>9283</v>
      </c>
      <c r="V1449" t="str" cm="1">
        <f t="array" ref="V1449">_xlfn.IFS(Hospital_Emergency_Room_Data[[#This Row],[Day]]&lt;=10,"Start(1-10)",Hospital_Emergency_Room_Data[[#This Row],[Day]]&lt;=20,"Middle(11-20)",Hospital_Emergency_Room_Data[[#This Row],[Day]]&gt;20,"End(21-30)")</f>
        <v>Middle(11-20)</v>
      </c>
    </row>
    <row r="1450" spans="1:22">
      <c r="A1450">
        <v>400750237</v>
      </c>
      <c r="B1450" t="s">
        <v>1471</v>
      </c>
      <c r="C1450" s="1">
        <v>45267</v>
      </c>
      <c r="D1450" t="str">
        <f>TEXT(Hospital_Emergency_Room_Data[[#This Row],[Patient Admission Date]],"mmm")</f>
        <v>Dec</v>
      </c>
      <c r="E1450">
        <f>YEAR(Hospital_Emergency_Room_Data[[#This Row],[Patient Admission Date]])</f>
        <v>2023</v>
      </c>
      <c r="F1450" s="2">
        <v>0.41041666666666665</v>
      </c>
      <c r="G1450" s="8" t="str">
        <f>TEXT(Hospital_Emergency_Room_Data[[#This Row],[Patient Admission Date]],"dddd")</f>
        <v>Thursday</v>
      </c>
      <c r="H1450" t="s">
        <v>41</v>
      </c>
      <c r="I1450">
        <v>25</v>
      </c>
      <c r="J1450" s="5" t="s">
        <v>9220</v>
      </c>
      <c r="K1450" t="s">
        <v>18</v>
      </c>
      <c r="L1450" t="s">
        <v>9281</v>
      </c>
      <c r="M1450" t="s">
        <v>9209</v>
      </c>
      <c r="O1450">
        <v>59</v>
      </c>
      <c r="P1450" t="s">
        <v>9225</v>
      </c>
      <c r="Q1450">
        <v>7</v>
      </c>
      <c r="R1450">
        <v>9</v>
      </c>
      <c r="S1450" t="s">
        <v>9255</v>
      </c>
      <c r="T1450" t="s">
        <v>9263</v>
      </c>
      <c r="U1450" t="s">
        <v>9283</v>
      </c>
      <c r="V1450" t="str" cm="1">
        <f t="array" ref="V1450">_xlfn.IFS(Hospital_Emergency_Room_Data[[#This Row],[Day]]&lt;=10,"Start(1-10)",Hospital_Emergency_Room_Data[[#This Row],[Day]]&lt;=20,"Middle(11-20)",Hospital_Emergency_Room_Data[[#This Row],[Day]]&gt;20,"End(21-30)")</f>
        <v>Start(1-10)</v>
      </c>
    </row>
    <row r="1451" spans="1:22">
      <c r="A1451">
        <v>520831270</v>
      </c>
      <c r="B1451" t="s">
        <v>1472</v>
      </c>
      <c r="C1451" s="1">
        <v>45244</v>
      </c>
      <c r="D1451" t="str">
        <f>TEXT(Hospital_Emergency_Room_Data[[#This Row],[Patient Admission Date]],"mmm")</f>
        <v>Nov</v>
      </c>
      <c r="E1451">
        <f>YEAR(Hospital_Emergency_Room_Data[[#This Row],[Patient Admission Date]])</f>
        <v>2023</v>
      </c>
      <c r="F1451" s="2">
        <v>5.6250000000000001E-2</v>
      </c>
      <c r="G1451" s="8" t="str">
        <f>TEXT(Hospital_Emergency_Room_Data[[#This Row],[Patient Admission Date]],"dddd")</f>
        <v>Tuesday</v>
      </c>
      <c r="H1451" t="s">
        <v>41</v>
      </c>
      <c r="I1451">
        <v>49</v>
      </c>
      <c r="J1451" s="5" t="s">
        <v>9219</v>
      </c>
      <c r="K1451" t="s">
        <v>18</v>
      </c>
      <c r="L1451" t="s">
        <v>9281</v>
      </c>
      <c r="M1451" t="s">
        <v>9209</v>
      </c>
      <c r="O1451">
        <v>13</v>
      </c>
      <c r="P1451" t="s">
        <v>9226</v>
      </c>
      <c r="Q1451">
        <v>14</v>
      </c>
      <c r="R1451">
        <v>1</v>
      </c>
      <c r="S1451" t="s">
        <v>9258</v>
      </c>
      <c r="T1451" t="s">
        <v>9265</v>
      </c>
      <c r="U1451" t="s">
        <v>9282</v>
      </c>
      <c r="V1451" t="str" cm="1">
        <f t="array" ref="V1451">_xlfn.IFS(Hospital_Emergency_Room_Data[[#This Row],[Day]]&lt;=10,"Start(1-10)",Hospital_Emergency_Room_Data[[#This Row],[Day]]&lt;=20,"Middle(11-20)",Hospital_Emergency_Room_Data[[#This Row],[Day]]&gt;20,"End(21-30)")</f>
        <v>Middle(11-20)</v>
      </c>
    </row>
    <row r="1452" spans="1:22">
      <c r="A1452">
        <v>613205618</v>
      </c>
      <c r="B1452" t="s">
        <v>1473</v>
      </c>
      <c r="C1452" s="1">
        <v>45132</v>
      </c>
      <c r="D1452" t="str">
        <f>TEXT(Hospital_Emergency_Room_Data[[#This Row],[Patient Admission Date]],"mmm")</f>
        <v>Jul</v>
      </c>
      <c r="E1452">
        <f>YEAR(Hospital_Emergency_Room_Data[[#This Row],[Patient Admission Date]])</f>
        <v>2023</v>
      </c>
      <c r="F1452" s="2">
        <v>0.98750000000000004</v>
      </c>
      <c r="G1452" s="8" t="str">
        <f>TEXT(Hospital_Emergency_Room_Data[[#This Row],[Patient Admission Date]],"dddd")</f>
        <v>Tuesday</v>
      </c>
      <c r="H1452" t="s">
        <v>41</v>
      </c>
      <c r="I1452">
        <v>78</v>
      </c>
      <c r="J1452" s="5" t="s">
        <v>9222</v>
      </c>
      <c r="K1452" t="s">
        <v>18</v>
      </c>
      <c r="L1452" t="s">
        <v>9281</v>
      </c>
      <c r="M1452" t="s">
        <v>9209</v>
      </c>
      <c r="O1452">
        <v>19</v>
      </c>
      <c r="P1452" t="s">
        <v>9226</v>
      </c>
      <c r="Q1452">
        <v>25</v>
      </c>
      <c r="R1452">
        <v>23</v>
      </c>
      <c r="S1452" t="s">
        <v>9256</v>
      </c>
      <c r="T1452" t="s">
        <v>9264</v>
      </c>
      <c r="U1452" t="s">
        <v>9282</v>
      </c>
      <c r="V1452" t="str" cm="1">
        <f t="array" ref="V1452">_xlfn.IFS(Hospital_Emergency_Room_Data[[#This Row],[Day]]&lt;=10,"Start(1-10)",Hospital_Emergency_Room_Data[[#This Row],[Day]]&lt;=20,"Middle(11-20)",Hospital_Emergency_Room_Data[[#This Row],[Day]]&gt;20,"End(21-30)")</f>
        <v>End(21-30)</v>
      </c>
    </row>
    <row r="1453" spans="1:22">
      <c r="A1453">
        <v>614918822</v>
      </c>
      <c r="B1453" t="s">
        <v>1474</v>
      </c>
      <c r="C1453" s="1">
        <v>45152</v>
      </c>
      <c r="D1453" t="str">
        <f>TEXT(Hospital_Emergency_Room_Data[[#This Row],[Patient Admission Date]],"mmm")</f>
        <v>Aug</v>
      </c>
      <c r="E1453">
        <f>YEAR(Hospital_Emergency_Room_Data[[#This Row],[Patient Admission Date]])</f>
        <v>2023</v>
      </c>
      <c r="F1453" s="2">
        <v>0.96597222222222223</v>
      </c>
      <c r="G1453" s="8" t="str">
        <f>TEXT(Hospital_Emergency_Room_Data[[#This Row],[Patient Admission Date]],"dddd")</f>
        <v>Monday</v>
      </c>
      <c r="H1453" t="s">
        <v>41</v>
      </c>
      <c r="I1453">
        <v>59</v>
      </c>
      <c r="J1453" s="5" t="s">
        <v>9219</v>
      </c>
      <c r="K1453" t="s">
        <v>18</v>
      </c>
      <c r="L1453" t="s">
        <v>9281</v>
      </c>
      <c r="M1453" t="s">
        <v>9209</v>
      </c>
      <c r="O1453">
        <v>30</v>
      </c>
      <c r="P1453" t="s">
        <v>9225</v>
      </c>
      <c r="Q1453">
        <v>14</v>
      </c>
      <c r="R1453">
        <v>23</v>
      </c>
      <c r="S1453" t="s">
        <v>9256</v>
      </c>
      <c r="T1453" t="s">
        <v>9265</v>
      </c>
      <c r="U1453" t="s">
        <v>9282</v>
      </c>
      <c r="V1453" t="str" cm="1">
        <f t="array" ref="V1453">_xlfn.IFS(Hospital_Emergency_Room_Data[[#This Row],[Day]]&lt;=10,"Start(1-10)",Hospital_Emergency_Room_Data[[#This Row],[Day]]&lt;=20,"Middle(11-20)",Hospital_Emergency_Room_Data[[#This Row],[Day]]&gt;20,"End(21-30)")</f>
        <v>Middle(11-20)</v>
      </c>
    </row>
    <row r="1454" spans="1:22">
      <c r="A1454">
        <v>674993177</v>
      </c>
      <c r="B1454" t="s">
        <v>1475</v>
      </c>
      <c r="C1454" s="1">
        <v>45274</v>
      </c>
      <c r="D1454" t="str">
        <f>TEXT(Hospital_Emergency_Room_Data[[#This Row],[Patient Admission Date]],"mmm")</f>
        <v>Dec</v>
      </c>
      <c r="E1454">
        <f>YEAR(Hospital_Emergency_Room_Data[[#This Row],[Patient Admission Date]])</f>
        <v>2023</v>
      </c>
      <c r="F1454" s="2">
        <v>0.25624999999999998</v>
      </c>
      <c r="G1454" s="8" t="str">
        <f>TEXT(Hospital_Emergency_Room_Data[[#This Row],[Patient Admission Date]],"dddd")</f>
        <v>Thursday</v>
      </c>
      <c r="H1454" t="s">
        <v>41</v>
      </c>
      <c r="I1454">
        <v>31</v>
      </c>
      <c r="J1454" s="5" t="s">
        <v>9223</v>
      </c>
      <c r="K1454" t="s">
        <v>18</v>
      </c>
      <c r="L1454" t="s">
        <v>9281</v>
      </c>
      <c r="M1454" t="s">
        <v>9209</v>
      </c>
      <c r="O1454">
        <v>38</v>
      </c>
      <c r="P1454" t="s">
        <v>9225</v>
      </c>
      <c r="Q1454">
        <v>14</v>
      </c>
      <c r="R1454">
        <v>6</v>
      </c>
      <c r="S1454" t="s">
        <v>9255</v>
      </c>
      <c r="T1454" t="s">
        <v>9265</v>
      </c>
      <c r="U1454" t="s">
        <v>9300</v>
      </c>
      <c r="V1454" t="str" cm="1">
        <f t="array" ref="V1454">_xlfn.IFS(Hospital_Emergency_Room_Data[[#This Row],[Day]]&lt;=10,"Start(1-10)",Hospital_Emergency_Room_Data[[#This Row],[Day]]&lt;=20,"Middle(11-20)",Hospital_Emergency_Room_Data[[#This Row],[Day]]&gt;20,"End(21-30)")</f>
        <v>Middle(11-20)</v>
      </c>
    </row>
    <row r="1455" spans="1:22">
      <c r="A1455">
        <v>839766725</v>
      </c>
      <c r="B1455" t="s">
        <v>1476</v>
      </c>
      <c r="C1455" s="1">
        <v>45316</v>
      </c>
      <c r="D1455" t="str">
        <f>TEXT(Hospital_Emergency_Room_Data[[#This Row],[Patient Admission Date]],"mmm")</f>
        <v>Jan</v>
      </c>
      <c r="E1455">
        <f>YEAR(Hospital_Emergency_Room_Data[[#This Row],[Patient Admission Date]])</f>
        <v>2024</v>
      </c>
      <c r="F1455" s="2">
        <v>0.23194444444444445</v>
      </c>
      <c r="G1455" s="8" t="str">
        <f>TEXT(Hospital_Emergency_Room_Data[[#This Row],[Patient Admission Date]],"dddd")</f>
        <v>Thursday</v>
      </c>
      <c r="H1455" t="s">
        <v>41</v>
      </c>
      <c r="I1455">
        <v>78</v>
      </c>
      <c r="J1455" s="5" t="s">
        <v>9222</v>
      </c>
      <c r="K1455" t="s">
        <v>18</v>
      </c>
      <c r="L1455" t="s">
        <v>9281</v>
      </c>
      <c r="M1455" t="s">
        <v>9209</v>
      </c>
      <c r="O1455">
        <v>22</v>
      </c>
      <c r="P1455" t="s">
        <v>9226</v>
      </c>
      <c r="Q1455">
        <v>25</v>
      </c>
      <c r="R1455">
        <v>5</v>
      </c>
      <c r="S1455" t="s">
        <v>9258</v>
      </c>
      <c r="T1455" t="s">
        <v>9264</v>
      </c>
      <c r="U1455" t="s">
        <v>9282</v>
      </c>
      <c r="V1455" t="str" cm="1">
        <f t="array" ref="V1455">_xlfn.IFS(Hospital_Emergency_Room_Data[[#This Row],[Day]]&lt;=10,"Start(1-10)",Hospital_Emergency_Room_Data[[#This Row],[Day]]&lt;=20,"Middle(11-20)",Hospital_Emergency_Room_Data[[#This Row],[Day]]&gt;20,"End(21-30)")</f>
        <v>End(21-30)</v>
      </c>
    </row>
    <row r="1456" spans="1:22">
      <c r="A1456">
        <v>894344848</v>
      </c>
      <c r="B1456" t="s">
        <v>1477</v>
      </c>
      <c r="C1456" s="1">
        <v>45302</v>
      </c>
      <c r="D1456" t="str">
        <f>TEXT(Hospital_Emergency_Room_Data[[#This Row],[Patient Admission Date]],"mmm")</f>
        <v>Jan</v>
      </c>
      <c r="E1456">
        <f>YEAR(Hospital_Emergency_Room_Data[[#This Row],[Patient Admission Date]])</f>
        <v>2024</v>
      </c>
      <c r="F1456" s="2">
        <v>0.16250000000000001</v>
      </c>
      <c r="G1456" s="8" t="str">
        <f>TEXT(Hospital_Emergency_Room_Data[[#This Row],[Patient Admission Date]],"dddd")</f>
        <v>Thursday</v>
      </c>
      <c r="H1456" t="s">
        <v>41</v>
      </c>
      <c r="I1456">
        <v>11</v>
      </c>
      <c r="J1456" s="5" t="s">
        <v>9221</v>
      </c>
      <c r="K1456" t="s">
        <v>18</v>
      </c>
      <c r="L1456" t="s">
        <v>9281</v>
      </c>
      <c r="M1456" t="s">
        <v>9209</v>
      </c>
      <c r="O1456">
        <v>23</v>
      </c>
      <c r="P1456" t="s">
        <v>9226</v>
      </c>
      <c r="Q1456">
        <v>11</v>
      </c>
      <c r="R1456">
        <v>3</v>
      </c>
      <c r="S1456" t="s">
        <v>9258</v>
      </c>
      <c r="T1456" t="s">
        <v>9265</v>
      </c>
      <c r="U1456" t="s">
        <v>9282</v>
      </c>
      <c r="V1456" t="str" cm="1">
        <f t="array" ref="V1456">_xlfn.IFS(Hospital_Emergency_Room_Data[[#This Row],[Day]]&lt;=10,"Start(1-10)",Hospital_Emergency_Room_Data[[#This Row],[Day]]&lt;=20,"Middle(11-20)",Hospital_Emergency_Room_Data[[#This Row],[Day]]&gt;20,"End(21-30)")</f>
        <v>Middle(11-20)</v>
      </c>
    </row>
    <row r="1457" spans="1:22">
      <c r="A1457">
        <v>154860769</v>
      </c>
      <c r="B1457" t="s">
        <v>1478</v>
      </c>
      <c r="C1457" s="1">
        <v>45163</v>
      </c>
      <c r="D1457" t="str">
        <f>TEXT(Hospital_Emergency_Room_Data[[#This Row],[Patient Admission Date]],"mmm")</f>
        <v>Aug</v>
      </c>
      <c r="E1457">
        <f>YEAR(Hospital_Emergency_Room_Data[[#This Row],[Patient Admission Date]])</f>
        <v>2023</v>
      </c>
      <c r="F1457" s="2">
        <v>0.64861111111111114</v>
      </c>
      <c r="G1457" s="8" t="str">
        <f>TEXT(Hospital_Emergency_Room_Data[[#This Row],[Patient Admission Date]],"dddd")</f>
        <v>Friday</v>
      </c>
      <c r="H1457" t="s">
        <v>41</v>
      </c>
      <c r="I1457">
        <v>69</v>
      </c>
      <c r="J1457" s="5" t="s">
        <v>9217</v>
      </c>
      <c r="K1457" t="s">
        <v>18</v>
      </c>
      <c r="L1457" t="s">
        <v>9281</v>
      </c>
      <c r="M1457" t="s">
        <v>9209</v>
      </c>
      <c r="O1457">
        <v>26</v>
      </c>
      <c r="P1457" t="s">
        <v>9226</v>
      </c>
      <c r="Q1457">
        <v>25</v>
      </c>
      <c r="R1457">
        <v>15</v>
      </c>
      <c r="S1457" t="s">
        <v>9257</v>
      </c>
      <c r="T1457" t="s">
        <v>9264</v>
      </c>
      <c r="U1457" t="s">
        <v>9282</v>
      </c>
      <c r="V1457" t="str" cm="1">
        <f t="array" ref="V1457">_xlfn.IFS(Hospital_Emergency_Room_Data[[#This Row],[Day]]&lt;=10,"Start(1-10)",Hospital_Emergency_Room_Data[[#This Row],[Day]]&lt;=20,"Middle(11-20)",Hospital_Emergency_Room_Data[[#This Row],[Day]]&gt;20,"End(21-30)")</f>
        <v>End(21-30)</v>
      </c>
    </row>
    <row r="1458" spans="1:22">
      <c r="A1458">
        <v>193355764</v>
      </c>
      <c r="B1458" t="s">
        <v>1479</v>
      </c>
      <c r="C1458" s="1">
        <v>45235</v>
      </c>
      <c r="D1458" t="str">
        <f>TEXT(Hospital_Emergency_Room_Data[[#This Row],[Patient Admission Date]],"mmm")</f>
        <v>Nov</v>
      </c>
      <c r="E1458">
        <f>YEAR(Hospital_Emergency_Room_Data[[#This Row],[Patient Admission Date]])</f>
        <v>2023</v>
      </c>
      <c r="F1458" s="2">
        <v>0.95902777777777781</v>
      </c>
      <c r="G1458" s="8" t="str">
        <f>TEXT(Hospital_Emergency_Room_Data[[#This Row],[Patient Admission Date]],"dddd")</f>
        <v>Sunday</v>
      </c>
      <c r="H1458" t="s">
        <v>41</v>
      </c>
      <c r="I1458">
        <v>49</v>
      </c>
      <c r="J1458" s="5" t="s">
        <v>9219</v>
      </c>
      <c r="K1458" t="s">
        <v>18</v>
      </c>
      <c r="L1458" t="s">
        <v>9281</v>
      </c>
      <c r="M1458" t="s">
        <v>9209</v>
      </c>
      <c r="O1458">
        <v>31</v>
      </c>
      <c r="P1458" t="s">
        <v>9225</v>
      </c>
      <c r="Q1458">
        <v>5</v>
      </c>
      <c r="R1458">
        <v>23</v>
      </c>
      <c r="S1458" t="s">
        <v>9256</v>
      </c>
      <c r="T1458" t="s">
        <v>9263</v>
      </c>
      <c r="U1458" t="s">
        <v>9300</v>
      </c>
      <c r="V1458" t="str" cm="1">
        <f t="array" ref="V1458">_xlfn.IFS(Hospital_Emergency_Room_Data[[#This Row],[Day]]&lt;=10,"Start(1-10)",Hospital_Emergency_Room_Data[[#This Row],[Day]]&lt;=20,"Middle(11-20)",Hospital_Emergency_Room_Data[[#This Row],[Day]]&gt;20,"End(21-30)")</f>
        <v>Start(1-10)</v>
      </c>
    </row>
    <row r="1459" spans="1:22">
      <c r="A1459">
        <v>820680040</v>
      </c>
      <c r="B1459" t="s">
        <v>1480</v>
      </c>
      <c r="C1459" s="1">
        <v>45117</v>
      </c>
      <c r="D1459" t="str">
        <f>TEXT(Hospital_Emergency_Room_Data[[#This Row],[Patient Admission Date]],"mmm")</f>
        <v>Jul</v>
      </c>
      <c r="E1459">
        <f>YEAR(Hospital_Emergency_Room_Data[[#This Row],[Patient Admission Date]])</f>
        <v>2023</v>
      </c>
      <c r="F1459" s="2">
        <v>0.13333333333333333</v>
      </c>
      <c r="G1459" s="8" t="str">
        <f>TEXT(Hospital_Emergency_Room_Data[[#This Row],[Patient Admission Date]],"dddd")</f>
        <v>Monday</v>
      </c>
      <c r="H1459" t="s">
        <v>41</v>
      </c>
      <c r="I1459">
        <v>55</v>
      </c>
      <c r="J1459" s="5" t="s">
        <v>9219</v>
      </c>
      <c r="K1459" t="s">
        <v>18</v>
      </c>
      <c r="L1459" t="s">
        <v>9281</v>
      </c>
      <c r="M1459" t="s">
        <v>9209</v>
      </c>
      <c r="O1459">
        <v>34</v>
      </c>
      <c r="P1459" t="s">
        <v>9225</v>
      </c>
      <c r="Q1459">
        <v>10</v>
      </c>
      <c r="R1459">
        <v>3</v>
      </c>
      <c r="S1459" t="s">
        <v>9258</v>
      </c>
      <c r="T1459" t="s">
        <v>9265</v>
      </c>
      <c r="U1459" t="s">
        <v>9300</v>
      </c>
      <c r="V1459" t="str" cm="1">
        <f t="array" ref="V1459">_xlfn.IFS(Hospital_Emergency_Room_Data[[#This Row],[Day]]&lt;=10,"Start(1-10)",Hospital_Emergency_Room_Data[[#This Row],[Day]]&lt;=20,"Middle(11-20)",Hospital_Emergency_Room_Data[[#This Row],[Day]]&gt;20,"End(21-30)")</f>
        <v>Start(1-10)</v>
      </c>
    </row>
    <row r="1460" spans="1:22">
      <c r="A1460">
        <v>877551245</v>
      </c>
      <c r="B1460" t="s">
        <v>1481</v>
      </c>
      <c r="C1460" s="1">
        <v>45225</v>
      </c>
      <c r="D1460" t="str">
        <f>TEXT(Hospital_Emergency_Room_Data[[#This Row],[Patient Admission Date]],"mmm")</f>
        <v>Oct</v>
      </c>
      <c r="E1460">
        <f>YEAR(Hospital_Emergency_Room_Data[[#This Row],[Patient Admission Date]])</f>
        <v>2023</v>
      </c>
      <c r="F1460" s="2">
        <v>2.8472222222222222E-2</v>
      </c>
      <c r="G1460" s="8" t="str">
        <f>TEXT(Hospital_Emergency_Room_Data[[#This Row],[Patient Admission Date]],"dddd")</f>
        <v>Thursday</v>
      </c>
      <c r="H1460" t="s">
        <v>41</v>
      </c>
      <c r="I1460">
        <v>19</v>
      </c>
      <c r="J1460" s="5" t="s">
        <v>9220</v>
      </c>
      <c r="K1460" t="s">
        <v>18</v>
      </c>
      <c r="L1460" t="s">
        <v>9281</v>
      </c>
      <c r="M1460" t="s">
        <v>9209</v>
      </c>
      <c r="O1460">
        <v>39</v>
      </c>
      <c r="P1460" t="s">
        <v>9225</v>
      </c>
      <c r="Q1460">
        <v>26</v>
      </c>
      <c r="R1460">
        <v>0</v>
      </c>
      <c r="S1460" t="s">
        <v>9258</v>
      </c>
      <c r="T1460" t="s">
        <v>9264</v>
      </c>
      <c r="U1460" t="s">
        <v>9300</v>
      </c>
      <c r="V1460" t="str" cm="1">
        <f t="array" ref="V1460">_xlfn.IFS(Hospital_Emergency_Room_Data[[#This Row],[Day]]&lt;=10,"Start(1-10)",Hospital_Emergency_Room_Data[[#This Row],[Day]]&lt;=20,"Middle(11-20)",Hospital_Emergency_Room_Data[[#This Row],[Day]]&gt;20,"End(21-30)")</f>
        <v>End(21-30)</v>
      </c>
    </row>
    <row r="1461" spans="1:22">
      <c r="A1461">
        <v>436530891</v>
      </c>
      <c r="B1461" t="s">
        <v>1482</v>
      </c>
      <c r="C1461" s="1">
        <v>45524</v>
      </c>
      <c r="D1461" t="str">
        <f>TEXT(Hospital_Emergency_Room_Data[[#This Row],[Patient Admission Date]],"mmm")</f>
        <v>Aug</v>
      </c>
      <c r="E1461">
        <f>YEAR(Hospital_Emergency_Room_Data[[#This Row],[Patient Admission Date]])</f>
        <v>2024</v>
      </c>
      <c r="F1461" s="2">
        <v>0.39374999999999999</v>
      </c>
      <c r="G1461" s="8" t="str">
        <f>TEXT(Hospital_Emergency_Room_Data[[#This Row],[Patient Admission Date]],"dddd")</f>
        <v>Tuesday</v>
      </c>
      <c r="H1461" t="s">
        <v>41</v>
      </c>
      <c r="I1461">
        <v>15</v>
      </c>
      <c r="J1461" s="5" t="s">
        <v>9220</v>
      </c>
      <c r="K1461" t="s">
        <v>18</v>
      </c>
      <c r="L1461" t="s">
        <v>9281</v>
      </c>
      <c r="M1461" t="s">
        <v>9209</v>
      </c>
      <c r="O1461">
        <v>55</v>
      </c>
      <c r="P1461" t="s">
        <v>9225</v>
      </c>
      <c r="Q1461">
        <v>20</v>
      </c>
      <c r="R1461">
        <v>9</v>
      </c>
      <c r="S1461" t="s">
        <v>9255</v>
      </c>
      <c r="T1461" t="s">
        <v>9262</v>
      </c>
      <c r="U1461" t="s">
        <v>9283</v>
      </c>
      <c r="V1461" t="str" cm="1">
        <f t="array" ref="V1461">_xlfn.IFS(Hospital_Emergency_Room_Data[[#This Row],[Day]]&lt;=10,"Start(1-10)",Hospital_Emergency_Room_Data[[#This Row],[Day]]&lt;=20,"Middle(11-20)",Hospital_Emergency_Room_Data[[#This Row],[Day]]&gt;20,"End(21-30)")</f>
        <v>Middle(11-20)</v>
      </c>
    </row>
    <row r="1462" spans="1:22">
      <c r="A1462">
        <v>780368575</v>
      </c>
      <c r="B1462" t="s">
        <v>1483</v>
      </c>
      <c r="C1462" s="1">
        <v>45038</v>
      </c>
      <c r="D1462" t="str">
        <f>TEXT(Hospital_Emergency_Room_Data[[#This Row],[Patient Admission Date]],"mmm")</f>
        <v>Apr</v>
      </c>
      <c r="E1462">
        <f>YEAR(Hospital_Emergency_Room_Data[[#This Row],[Patient Admission Date]])</f>
        <v>2023</v>
      </c>
      <c r="F1462" s="2">
        <v>0.39444444444444443</v>
      </c>
      <c r="G1462" s="8" t="str">
        <f>TEXT(Hospital_Emergency_Room_Data[[#This Row],[Patient Admission Date]],"dddd")</f>
        <v>Saturday</v>
      </c>
      <c r="H1462" t="s">
        <v>41</v>
      </c>
      <c r="I1462">
        <v>33</v>
      </c>
      <c r="J1462" s="5" t="s">
        <v>9223</v>
      </c>
      <c r="K1462" t="s">
        <v>18</v>
      </c>
      <c r="L1462" t="s">
        <v>9281</v>
      </c>
      <c r="M1462" t="s">
        <v>9209</v>
      </c>
      <c r="O1462">
        <v>24</v>
      </c>
      <c r="P1462" t="s">
        <v>9226</v>
      </c>
      <c r="Q1462">
        <v>22</v>
      </c>
      <c r="R1462">
        <v>9</v>
      </c>
      <c r="S1462" t="s">
        <v>9255</v>
      </c>
      <c r="T1462" t="s">
        <v>9264</v>
      </c>
      <c r="U1462" t="s">
        <v>9282</v>
      </c>
      <c r="V1462" t="str" cm="1">
        <f t="array" ref="V1462">_xlfn.IFS(Hospital_Emergency_Room_Data[[#This Row],[Day]]&lt;=10,"Start(1-10)",Hospital_Emergency_Room_Data[[#This Row],[Day]]&lt;=20,"Middle(11-20)",Hospital_Emergency_Room_Data[[#This Row],[Day]]&gt;20,"End(21-30)")</f>
        <v>End(21-30)</v>
      </c>
    </row>
    <row r="1463" spans="1:22">
      <c r="A1463">
        <v>328748801</v>
      </c>
      <c r="B1463" t="s">
        <v>1484</v>
      </c>
      <c r="C1463" s="1">
        <v>45089</v>
      </c>
      <c r="D1463" t="str">
        <f>TEXT(Hospital_Emergency_Room_Data[[#This Row],[Patient Admission Date]],"mmm")</f>
        <v>Jun</v>
      </c>
      <c r="E1463">
        <f>YEAR(Hospital_Emergency_Room_Data[[#This Row],[Patient Admission Date]])</f>
        <v>2023</v>
      </c>
      <c r="F1463" s="2">
        <v>0.37638888888888888</v>
      </c>
      <c r="G1463" s="8" t="str">
        <f>TEXT(Hospital_Emergency_Room_Data[[#This Row],[Patient Admission Date]],"dddd")</f>
        <v>Monday</v>
      </c>
      <c r="H1463" t="s">
        <v>41</v>
      </c>
      <c r="I1463">
        <v>15</v>
      </c>
      <c r="J1463" s="5" t="s">
        <v>9220</v>
      </c>
      <c r="K1463" t="s">
        <v>18</v>
      </c>
      <c r="L1463" t="s">
        <v>9281</v>
      </c>
      <c r="M1463" t="s">
        <v>9209</v>
      </c>
      <c r="O1463">
        <v>30</v>
      </c>
      <c r="P1463" t="s">
        <v>9225</v>
      </c>
      <c r="Q1463">
        <v>12</v>
      </c>
      <c r="R1463">
        <v>9</v>
      </c>
      <c r="S1463" t="s">
        <v>9255</v>
      </c>
      <c r="T1463" t="s">
        <v>9265</v>
      </c>
      <c r="U1463" t="s">
        <v>9282</v>
      </c>
      <c r="V1463" t="str" cm="1">
        <f t="array" ref="V1463">_xlfn.IFS(Hospital_Emergency_Room_Data[[#This Row],[Day]]&lt;=10,"Start(1-10)",Hospital_Emergency_Room_Data[[#This Row],[Day]]&lt;=20,"Middle(11-20)",Hospital_Emergency_Room_Data[[#This Row],[Day]]&gt;20,"End(21-30)")</f>
        <v>Middle(11-20)</v>
      </c>
    </row>
    <row r="1464" spans="1:22">
      <c r="A1464">
        <v>880829131</v>
      </c>
      <c r="B1464" t="s">
        <v>1485</v>
      </c>
      <c r="C1464" s="1">
        <v>45195</v>
      </c>
      <c r="D1464" t="str">
        <f>TEXT(Hospital_Emergency_Room_Data[[#This Row],[Patient Admission Date]],"mmm")</f>
        <v>Sep</v>
      </c>
      <c r="E1464">
        <f>YEAR(Hospital_Emergency_Room_Data[[#This Row],[Patient Admission Date]])</f>
        <v>2023</v>
      </c>
      <c r="F1464" s="2">
        <v>0.54722222222222228</v>
      </c>
      <c r="G1464" s="8" t="str">
        <f>TEXT(Hospital_Emergency_Room_Data[[#This Row],[Patient Admission Date]],"dddd")</f>
        <v>Tuesday</v>
      </c>
      <c r="H1464" t="s">
        <v>41</v>
      </c>
      <c r="I1464">
        <v>79</v>
      </c>
      <c r="J1464" s="5" t="s">
        <v>9222</v>
      </c>
      <c r="K1464" t="s">
        <v>18</v>
      </c>
      <c r="L1464" t="s">
        <v>9281</v>
      </c>
      <c r="M1464" t="s">
        <v>9209</v>
      </c>
      <c r="O1464">
        <v>43</v>
      </c>
      <c r="P1464" t="s">
        <v>9225</v>
      </c>
      <c r="Q1464">
        <v>26</v>
      </c>
      <c r="R1464">
        <v>13</v>
      </c>
      <c r="S1464" t="s">
        <v>9257</v>
      </c>
      <c r="T1464" t="s">
        <v>9264</v>
      </c>
      <c r="U1464" t="s">
        <v>9300</v>
      </c>
      <c r="V1464" t="str" cm="1">
        <f t="array" ref="V1464">_xlfn.IFS(Hospital_Emergency_Room_Data[[#This Row],[Day]]&lt;=10,"Start(1-10)",Hospital_Emergency_Room_Data[[#This Row],[Day]]&lt;=20,"Middle(11-20)",Hospital_Emergency_Room_Data[[#This Row],[Day]]&gt;20,"End(21-30)")</f>
        <v>End(21-30)</v>
      </c>
    </row>
    <row r="1465" spans="1:22">
      <c r="A1465">
        <v>726735570</v>
      </c>
      <c r="B1465" t="s">
        <v>1486</v>
      </c>
      <c r="C1465" s="1">
        <v>45475</v>
      </c>
      <c r="D1465" t="str">
        <f>TEXT(Hospital_Emergency_Room_Data[[#This Row],[Patient Admission Date]],"mmm")</f>
        <v>Jul</v>
      </c>
      <c r="E1465">
        <f>YEAR(Hospital_Emergency_Room_Data[[#This Row],[Patient Admission Date]])</f>
        <v>2024</v>
      </c>
      <c r="F1465" s="2">
        <v>0.22222222222222221</v>
      </c>
      <c r="G1465" s="8" t="str">
        <f>TEXT(Hospital_Emergency_Room_Data[[#This Row],[Patient Admission Date]],"dddd")</f>
        <v>Tuesday</v>
      </c>
      <c r="H1465" t="s">
        <v>41</v>
      </c>
      <c r="I1465">
        <v>46</v>
      </c>
      <c r="J1465" s="5" t="s">
        <v>9219</v>
      </c>
      <c r="K1465" t="s">
        <v>18</v>
      </c>
      <c r="L1465" t="s">
        <v>9281</v>
      </c>
      <c r="M1465" t="s">
        <v>9209</v>
      </c>
      <c r="O1465">
        <v>38</v>
      </c>
      <c r="P1465" t="s">
        <v>9225</v>
      </c>
      <c r="Q1465">
        <v>2</v>
      </c>
      <c r="R1465">
        <v>5</v>
      </c>
      <c r="S1465" t="s">
        <v>9258</v>
      </c>
      <c r="T1465" t="s">
        <v>9263</v>
      </c>
      <c r="U1465" t="s">
        <v>9300</v>
      </c>
      <c r="V1465" t="str" cm="1">
        <f t="array" ref="V1465">_xlfn.IFS(Hospital_Emergency_Room_Data[[#This Row],[Day]]&lt;=10,"Start(1-10)",Hospital_Emergency_Room_Data[[#This Row],[Day]]&lt;=20,"Middle(11-20)",Hospital_Emergency_Room_Data[[#This Row],[Day]]&gt;20,"End(21-30)")</f>
        <v>Start(1-10)</v>
      </c>
    </row>
    <row r="1466" spans="1:22">
      <c r="A1466">
        <v>309546523</v>
      </c>
      <c r="B1466" t="s">
        <v>1487</v>
      </c>
      <c r="C1466" s="1">
        <v>45173</v>
      </c>
      <c r="D1466" t="str">
        <f>TEXT(Hospital_Emergency_Room_Data[[#This Row],[Patient Admission Date]],"mmm")</f>
        <v>Sep</v>
      </c>
      <c r="E1466">
        <f>YEAR(Hospital_Emergency_Room_Data[[#This Row],[Patient Admission Date]])</f>
        <v>2023</v>
      </c>
      <c r="F1466" s="2">
        <v>4.027777777777778E-2</v>
      </c>
      <c r="G1466" s="8" t="str">
        <f>TEXT(Hospital_Emergency_Room_Data[[#This Row],[Patient Admission Date]],"dddd")</f>
        <v>Monday</v>
      </c>
      <c r="H1466" t="s">
        <v>41</v>
      </c>
      <c r="I1466">
        <v>59</v>
      </c>
      <c r="J1466" s="5" t="s">
        <v>9219</v>
      </c>
      <c r="K1466" t="s">
        <v>18</v>
      </c>
      <c r="L1466" t="s">
        <v>9281</v>
      </c>
      <c r="M1466" t="s">
        <v>9209</v>
      </c>
      <c r="O1466">
        <v>45</v>
      </c>
      <c r="P1466" t="s">
        <v>9225</v>
      </c>
      <c r="Q1466">
        <v>4</v>
      </c>
      <c r="R1466">
        <v>0</v>
      </c>
      <c r="S1466" t="s">
        <v>9258</v>
      </c>
      <c r="T1466" t="s">
        <v>9263</v>
      </c>
      <c r="U1466" t="s">
        <v>9300</v>
      </c>
      <c r="V1466" t="str" cm="1">
        <f t="array" ref="V1466">_xlfn.IFS(Hospital_Emergency_Room_Data[[#This Row],[Day]]&lt;=10,"Start(1-10)",Hospital_Emergency_Room_Data[[#This Row],[Day]]&lt;=20,"Middle(11-20)",Hospital_Emergency_Room_Data[[#This Row],[Day]]&gt;20,"End(21-30)")</f>
        <v>Start(1-10)</v>
      </c>
    </row>
    <row r="1467" spans="1:22">
      <c r="A1467">
        <v>735512783</v>
      </c>
      <c r="B1467" t="s">
        <v>1488</v>
      </c>
      <c r="C1467" s="1">
        <v>45470</v>
      </c>
      <c r="D1467" t="str">
        <f>TEXT(Hospital_Emergency_Room_Data[[#This Row],[Patient Admission Date]],"mmm")</f>
        <v>Jun</v>
      </c>
      <c r="E1467">
        <f>YEAR(Hospital_Emergency_Room_Data[[#This Row],[Patient Admission Date]])</f>
        <v>2024</v>
      </c>
      <c r="F1467" s="2">
        <v>0.9770833333333333</v>
      </c>
      <c r="G1467" s="8" t="str">
        <f>TEXT(Hospital_Emergency_Room_Data[[#This Row],[Patient Admission Date]],"dddd")</f>
        <v>Thursday</v>
      </c>
      <c r="H1467" t="s">
        <v>41</v>
      </c>
      <c r="I1467">
        <v>8</v>
      </c>
      <c r="J1467" s="5" t="s">
        <v>9221</v>
      </c>
      <c r="K1467" t="s">
        <v>18</v>
      </c>
      <c r="L1467" t="s">
        <v>9281</v>
      </c>
      <c r="M1467" t="s">
        <v>9209</v>
      </c>
      <c r="O1467">
        <v>54</v>
      </c>
      <c r="P1467" t="s">
        <v>9225</v>
      </c>
      <c r="Q1467">
        <v>27</v>
      </c>
      <c r="R1467">
        <v>23</v>
      </c>
      <c r="S1467" t="s">
        <v>9256</v>
      </c>
      <c r="T1467" t="s">
        <v>9264</v>
      </c>
      <c r="U1467" t="s">
        <v>9283</v>
      </c>
      <c r="V1467" t="str" cm="1">
        <f t="array" ref="V1467">_xlfn.IFS(Hospital_Emergency_Room_Data[[#This Row],[Day]]&lt;=10,"Start(1-10)",Hospital_Emergency_Room_Data[[#This Row],[Day]]&lt;=20,"Middle(11-20)",Hospital_Emergency_Room_Data[[#This Row],[Day]]&gt;20,"End(21-30)")</f>
        <v>End(21-30)</v>
      </c>
    </row>
    <row r="1468" spans="1:22">
      <c r="A1468">
        <v>487948562</v>
      </c>
      <c r="B1468" t="s">
        <v>1489</v>
      </c>
      <c r="C1468" s="1">
        <v>45450</v>
      </c>
      <c r="D1468" t="str">
        <f>TEXT(Hospital_Emergency_Room_Data[[#This Row],[Patient Admission Date]],"mmm")</f>
        <v>Jun</v>
      </c>
      <c r="E1468">
        <f>YEAR(Hospital_Emergency_Room_Data[[#This Row],[Patient Admission Date]])</f>
        <v>2024</v>
      </c>
      <c r="F1468" s="2">
        <v>0.14374999999999999</v>
      </c>
      <c r="G1468" s="8" t="str">
        <f>TEXT(Hospital_Emergency_Room_Data[[#This Row],[Patient Admission Date]],"dddd")</f>
        <v>Friday</v>
      </c>
      <c r="H1468" t="s">
        <v>41</v>
      </c>
      <c r="I1468">
        <v>74</v>
      </c>
      <c r="J1468" s="5" t="s">
        <v>9222</v>
      </c>
      <c r="K1468" t="s">
        <v>18</v>
      </c>
      <c r="L1468" t="s">
        <v>9281</v>
      </c>
      <c r="M1468" t="s">
        <v>9209</v>
      </c>
      <c r="O1468">
        <v>59</v>
      </c>
      <c r="P1468" t="s">
        <v>9225</v>
      </c>
      <c r="Q1468">
        <v>7</v>
      </c>
      <c r="R1468">
        <v>3</v>
      </c>
      <c r="S1468" t="s">
        <v>9258</v>
      </c>
      <c r="T1468" t="s">
        <v>9263</v>
      </c>
      <c r="U1468" t="s">
        <v>9283</v>
      </c>
      <c r="V1468" t="str" cm="1">
        <f t="array" ref="V1468">_xlfn.IFS(Hospital_Emergency_Room_Data[[#This Row],[Day]]&lt;=10,"Start(1-10)",Hospital_Emergency_Room_Data[[#This Row],[Day]]&lt;=20,"Middle(11-20)",Hospital_Emergency_Room_Data[[#This Row],[Day]]&gt;20,"End(21-30)")</f>
        <v>Start(1-10)</v>
      </c>
    </row>
    <row r="1469" spans="1:22">
      <c r="A1469">
        <v>844643064</v>
      </c>
      <c r="B1469" t="s">
        <v>1490</v>
      </c>
      <c r="C1469" s="1">
        <v>45205</v>
      </c>
      <c r="D1469" t="str">
        <f>TEXT(Hospital_Emergency_Room_Data[[#This Row],[Patient Admission Date]],"mmm")</f>
        <v>Oct</v>
      </c>
      <c r="E1469">
        <f>YEAR(Hospital_Emergency_Room_Data[[#This Row],[Patient Admission Date]])</f>
        <v>2023</v>
      </c>
      <c r="F1469" s="2">
        <v>0.82361111111111107</v>
      </c>
      <c r="G1469" s="8" t="str">
        <f>TEXT(Hospital_Emergency_Room_Data[[#This Row],[Patient Admission Date]],"dddd")</f>
        <v>Friday</v>
      </c>
      <c r="H1469" t="s">
        <v>41</v>
      </c>
      <c r="I1469">
        <v>3</v>
      </c>
      <c r="J1469" s="5" t="s">
        <v>9218</v>
      </c>
      <c r="K1469" t="s">
        <v>18</v>
      </c>
      <c r="L1469" t="s">
        <v>9281</v>
      </c>
      <c r="M1469" t="s">
        <v>9209</v>
      </c>
      <c r="O1469">
        <v>11</v>
      </c>
      <c r="P1469" t="s">
        <v>9226</v>
      </c>
      <c r="Q1469">
        <v>6</v>
      </c>
      <c r="R1469">
        <v>19</v>
      </c>
      <c r="S1469" t="s">
        <v>9256</v>
      </c>
      <c r="T1469" t="s">
        <v>9263</v>
      </c>
      <c r="U1469" t="s">
        <v>9282</v>
      </c>
      <c r="V1469" t="str" cm="1">
        <f t="array" ref="V1469">_xlfn.IFS(Hospital_Emergency_Room_Data[[#This Row],[Day]]&lt;=10,"Start(1-10)",Hospital_Emergency_Room_Data[[#This Row],[Day]]&lt;=20,"Middle(11-20)",Hospital_Emergency_Room_Data[[#This Row],[Day]]&gt;20,"End(21-30)")</f>
        <v>Start(1-10)</v>
      </c>
    </row>
    <row r="1470" spans="1:22">
      <c r="A1470">
        <v>487603573</v>
      </c>
      <c r="B1470" t="s">
        <v>1491</v>
      </c>
      <c r="C1470" s="1">
        <v>45583</v>
      </c>
      <c r="D1470" t="str">
        <f>TEXT(Hospital_Emergency_Room_Data[[#This Row],[Patient Admission Date]],"mmm")</f>
        <v>Oct</v>
      </c>
      <c r="E1470">
        <f>YEAR(Hospital_Emergency_Room_Data[[#This Row],[Patient Admission Date]])</f>
        <v>2024</v>
      </c>
      <c r="F1470" s="2">
        <v>0.44861111111111113</v>
      </c>
      <c r="G1470" s="8" t="str">
        <f>TEXT(Hospital_Emergency_Room_Data[[#This Row],[Patient Admission Date]],"dddd")</f>
        <v>Friday</v>
      </c>
      <c r="H1470" t="s">
        <v>41</v>
      </c>
      <c r="I1470">
        <v>22</v>
      </c>
      <c r="J1470" s="5" t="s">
        <v>9220</v>
      </c>
      <c r="K1470" t="s">
        <v>18</v>
      </c>
      <c r="L1470" t="s">
        <v>9281</v>
      </c>
      <c r="M1470" t="s">
        <v>9209</v>
      </c>
      <c r="O1470">
        <v>13</v>
      </c>
      <c r="P1470" t="s">
        <v>9226</v>
      </c>
      <c r="Q1470">
        <v>18</v>
      </c>
      <c r="R1470">
        <v>10</v>
      </c>
      <c r="S1470" t="s">
        <v>9255</v>
      </c>
      <c r="T1470" t="s">
        <v>9262</v>
      </c>
      <c r="U1470" t="s">
        <v>9282</v>
      </c>
      <c r="V1470" t="str" cm="1">
        <f t="array" ref="V1470">_xlfn.IFS(Hospital_Emergency_Room_Data[[#This Row],[Day]]&lt;=10,"Start(1-10)",Hospital_Emergency_Room_Data[[#This Row],[Day]]&lt;=20,"Middle(11-20)",Hospital_Emergency_Room_Data[[#This Row],[Day]]&gt;20,"End(21-30)")</f>
        <v>Middle(11-20)</v>
      </c>
    </row>
    <row r="1471" spans="1:22">
      <c r="A1471">
        <v>223227407</v>
      </c>
      <c r="B1471" t="s">
        <v>1492</v>
      </c>
      <c r="C1471" s="1">
        <v>45234</v>
      </c>
      <c r="D1471" t="str">
        <f>TEXT(Hospital_Emergency_Room_Data[[#This Row],[Patient Admission Date]],"mmm")</f>
        <v>Nov</v>
      </c>
      <c r="E1471">
        <f>YEAR(Hospital_Emergency_Room_Data[[#This Row],[Patient Admission Date]])</f>
        <v>2023</v>
      </c>
      <c r="F1471" s="2">
        <v>0.73263888888888884</v>
      </c>
      <c r="G1471" s="8" t="str">
        <f>TEXT(Hospital_Emergency_Room_Data[[#This Row],[Patient Admission Date]],"dddd")</f>
        <v>Saturday</v>
      </c>
      <c r="H1471" t="s">
        <v>41</v>
      </c>
      <c r="I1471">
        <v>5</v>
      </c>
      <c r="J1471" s="5" t="s">
        <v>9221</v>
      </c>
      <c r="K1471" t="s">
        <v>18</v>
      </c>
      <c r="L1471" t="s">
        <v>9281</v>
      </c>
      <c r="M1471" t="s">
        <v>9209</v>
      </c>
      <c r="O1471">
        <v>14</v>
      </c>
      <c r="P1471" t="s">
        <v>9226</v>
      </c>
      <c r="Q1471">
        <v>4</v>
      </c>
      <c r="R1471">
        <v>17</v>
      </c>
      <c r="S1471" t="s">
        <v>9257</v>
      </c>
      <c r="T1471" t="s">
        <v>9263</v>
      </c>
      <c r="U1471" t="s">
        <v>9282</v>
      </c>
      <c r="V1471" t="str" cm="1">
        <f t="array" ref="V1471">_xlfn.IFS(Hospital_Emergency_Room_Data[[#This Row],[Day]]&lt;=10,"Start(1-10)",Hospital_Emergency_Room_Data[[#This Row],[Day]]&lt;=20,"Middle(11-20)",Hospital_Emergency_Room_Data[[#This Row],[Day]]&gt;20,"End(21-30)")</f>
        <v>Start(1-10)</v>
      </c>
    </row>
    <row r="1472" spans="1:22">
      <c r="A1472">
        <v>632331275</v>
      </c>
      <c r="B1472" t="s">
        <v>1493</v>
      </c>
      <c r="C1472" s="1">
        <v>45336</v>
      </c>
      <c r="D1472" t="str">
        <f>TEXT(Hospital_Emergency_Room_Data[[#This Row],[Patient Admission Date]],"mmm")</f>
        <v>Feb</v>
      </c>
      <c r="E1472">
        <f>YEAR(Hospital_Emergency_Room_Data[[#This Row],[Patient Admission Date]])</f>
        <v>2024</v>
      </c>
      <c r="F1472" s="2">
        <v>4.1666666666666666E-3</v>
      </c>
      <c r="G1472" s="8" t="str">
        <f>TEXT(Hospital_Emergency_Room_Data[[#This Row],[Patient Admission Date]],"dddd")</f>
        <v>Wednesday</v>
      </c>
      <c r="H1472" t="s">
        <v>41</v>
      </c>
      <c r="I1472">
        <v>78</v>
      </c>
      <c r="J1472" s="5" t="s">
        <v>9222</v>
      </c>
      <c r="K1472" t="s">
        <v>18</v>
      </c>
      <c r="L1472" t="s">
        <v>9281</v>
      </c>
      <c r="M1472" t="s">
        <v>9209</v>
      </c>
      <c r="O1472">
        <v>20</v>
      </c>
      <c r="P1472" t="s">
        <v>9226</v>
      </c>
      <c r="Q1472">
        <v>14</v>
      </c>
      <c r="R1472">
        <v>0</v>
      </c>
      <c r="S1472" t="s">
        <v>9258</v>
      </c>
      <c r="T1472" t="s">
        <v>9265</v>
      </c>
      <c r="U1472" t="s">
        <v>9282</v>
      </c>
      <c r="V1472" t="str" cm="1">
        <f t="array" ref="V1472">_xlfn.IFS(Hospital_Emergency_Room_Data[[#This Row],[Day]]&lt;=10,"Start(1-10)",Hospital_Emergency_Room_Data[[#This Row],[Day]]&lt;=20,"Middle(11-20)",Hospital_Emergency_Room_Data[[#This Row],[Day]]&gt;20,"End(21-30)")</f>
        <v>Middle(11-20)</v>
      </c>
    </row>
    <row r="1473" spans="1:22">
      <c r="A1473">
        <v>284169688</v>
      </c>
      <c r="B1473" t="s">
        <v>1494</v>
      </c>
      <c r="C1473" s="1">
        <v>45320</v>
      </c>
      <c r="D1473" t="str">
        <f>TEXT(Hospital_Emergency_Room_Data[[#This Row],[Patient Admission Date]],"mmm")</f>
        <v>Jan</v>
      </c>
      <c r="E1473">
        <f>YEAR(Hospital_Emergency_Room_Data[[#This Row],[Patient Admission Date]])</f>
        <v>2024</v>
      </c>
      <c r="F1473" s="2">
        <v>0.88611111111111107</v>
      </c>
      <c r="G1473" s="8" t="str">
        <f>TEXT(Hospital_Emergency_Room_Data[[#This Row],[Patient Admission Date]],"dddd")</f>
        <v>Monday</v>
      </c>
      <c r="H1473" t="s">
        <v>41</v>
      </c>
      <c r="I1473">
        <v>25</v>
      </c>
      <c r="J1473" s="5" t="s">
        <v>9220</v>
      </c>
      <c r="K1473" t="s">
        <v>18</v>
      </c>
      <c r="L1473" t="s">
        <v>9281</v>
      </c>
      <c r="M1473" t="s">
        <v>9209</v>
      </c>
      <c r="O1473">
        <v>42</v>
      </c>
      <c r="P1473" t="s">
        <v>9225</v>
      </c>
      <c r="Q1473">
        <v>29</v>
      </c>
      <c r="R1473">
        <v>21</v>
      </c>
      <c r="S1473" t="s">
        <v>9256</v>
      </c>
      <c r="T1473" t="s">
        <v>9264</v>
      </c>
      <c r="U1473" t="s">
        <v>9300</v>
      </c>
      <c r="V1473" t="str" cm="1">
        <f t="array" ref="V1473">_xlfn.IFS(Hospital_Emergency_Room_Data[[#This Row],[Day]]&lt;=10,"Start(1-10)",Hospital_Emergency_Room_Data[[#This Row],[Day]]&lt;=20,"Middle(11-20)",Hospital_Emergency_Room_Data[[#This Row],[Day]]&gt;20,"End(21-30)")</f>
        <v>End(21-30)</v>
      </c>
    </row>
    <row r="1474" spans="1:22">
      <c r="A1474">
        <v>536564427</v>
      </c>
      <c r="B1474" t="s">
        <v>1495</v>
      </c>
      <c r="C1474" s="1">
        <v>45366</v>
      </c>
      <c r="D1474" t="str">
        <f>TEXT(Hospital_Emergency_Room_Data[[#This Row],[Patient Admission Date]],"mmm")</f>
        <v>Mar</v>
      </c>
      <c r="E1474">
        <f>YEAR(Hospital_Emergency_Room_Data[[#This Row],[Patient Admission Date]])</f>
        <v>2024</v>
      </c>
      <c r="F1474" s="2">
        <v>5.7638888888888892E-2</v>
      </c>
      <c r="G1474" s="8" t="str">
        <f>TEXT(Hospital_Emergency_Room_Data[[#This Row],[Patient Admission Date]],"dddd")</f>
        <v>Friday</v>
      </c>
      <c r="H1474" t="s">
        <v>41</v>
      </c>
      <c r="I1474">
        <v>38</v>
      </c>
      <c r="J1474" s="5" t="s">
        <v>9223</v>
      </c>
      <c r="K1474" t="s">
        <v>18</v>
      </c>
      <c r="L1474" t="s">
        <v>9281</v>
      </c>
      <c r="M1474" t="s">
        <v>9209</v>
      </c>
      <c r="O1474">
        <v>11</v>
      </c>
      <c r="P1474" t="s">
        <v>9226</v>
      </c>
      <c r="Q1474">
        <v>15</v>
      </c>
      <c r="R1474">
        <v>1</v>
      </c>
      <c r="S1474" t="s">
        <v>9258</v>
      </c>
      <c r="T1474" t="s">
        <v>9262</v>
      </c>
      <c r="U1474" t="s">
        <v>9282</v>
      </c>
      <c r="V1474" t="str" cm="1">
        <f t="array" ref="V1474">_xlfn.IFS(Hospital_Emergency_Room_Data[[#This Row],[Day]]&lt;=10,"Start(1-10)",Hospital_Emergency_Room_Data[[#This Row],[Day]]&lt;=20,"Middle(11-20)",Hospital_Emergency_Room_Data[[#This Row],[Day]]&gt;20,"End(21-30)")</f>
        <v>Middle(11-20)</v>
      </c>
    </row>
    <row r="1475" spans="1:22">
      <c r="A1475">
        <v>387823558</v>
      </c>
      <c r="B1475" t="s">
        <v>1496</v>
      </c>
      <c r="C1475" s="1">
        <v>45089</v>
      </c>
      <c r="D1475" t="str">
        <f>TEXT(Hospital_Emergency_Room_Data[[#This Row],[Patient Admission Date]],"mmm")</f>
        <v>Jun</v>
      </c>
      <c r="E1475">
        <f>YEAR(Hospital_Emergency_Room_Data[[#This Row],[Patient Admission Date]])</f>
        <v>2023</v>
      </c>
      <c r="F1475" s="2">
        <v>0.30138888888888887</v>
      </c>
      <c r="G1475" s="8" t="str">
        <f>TEXT(Hospital_Emergency_Room_Data[[#This Row],[Patient Admission Date]],"dddd")</f>
        <v>Monday</v>
      </c>
      <c r="H1475" t="s">
        <v>41</v>
      </c>
      <c r="I1475">
        <v>64</v>
      </c>
      <c r="J1475" s="5" t="s">
        <v>9217</v>
      </c>
      <c r="K1475" t="s">
        <v>18</v>
      </c>
      <c r="L1475" t="s">
        <v>9281</v>
      </c>
      <c r="M1475" t="s">
        <v>9209</v>
      </c>
      <c r="O1475">
        <v>16</v>
      </c>
      <c r="P1475" t="s">
        <v>9226</v>
      </c>
      <c r="Q1475">
        <v>12</v>
      </c>
      <c r="R1475">
        <v>7</v>
      </c>
      <c r="S1475" t="s">
        <v>9255</v>
      </c>
      <c r="T1475" t="s">
        <v>9265</v>
      </c>
      <c r="U1475" t="s">
        <v>9282</v>
      </c>
      <c r="V1475" t="str" cm="1">
        <f t="array" ref="V1475">_xlfn.IFS(Hospital_Emergency_Room_Data[[#This Row],[Day]]&lt;=10,"Start(1-10)",Hospital_Emergency_Room_Data[[#This Row],[Day]]&lt;=20,"Middle(11-20)",Hospital_Emergency_Room_Data[[#This Row],[Day]]&gt;20,"End(21-30)")</f>
        <v>Middle(11-20)</v>
      </c>
    </row>
    <row r="1476" spans="1:22">
      <c r="A1476">
        <v>845041216</v>
      </c>
      <c r="B1476" t="s">
        <v>1497</v>
      </c>
      <c r="C1476" s="1">
        <v>45450</v>
      </c>
      <c r="D1476" t="str">
        <f>TEXT(Hospital_Emergency_Room_Data[[#This Row],[Patient Admission Date]],"mmm")</f>
        <v>Jun</v>
      </c>
      <c r="E1476">
        <f>YEAR(Hospital_Emergency_Room_Data[[#This Row],[Patient Admission Date]])</f>
        <v>2024</v>
      </c>
      <c r="F1476" s="2">
        <v>0.9770833333333333</v>
      </c>
      <c r="G1476" s="8" t="str">
        <f>TEXT(Hospital_Emergency_Room_Data[[#This Row],[Patient Admission Date]],"dddd")</f>
        <v>Friday</v>
      </c>
      <c r="H1476" t="s">
        <v>41</v>
      </c>
      <c r="I1476">
        <v>39</v>
      </c>
      <c r="J1476" s="5" t="s">
        <v>9223</v>
      </c>
      <c r="K1476" t="s">
        <v>18</v>
      </c>
      <c r="L1476" t="s">
        <v>9281</v>
      </c>
      <c r="M1476" t="s">
        <v>9209</v>
      </c>
      <c r="O1476">
        <v>46</v>
      </c>
      <c r="P1476" t="s">
        <v>9225</v>
      </c>
      <c r="Q1476">
        <v>7</v>
      </c>
      <c r="R1476">
        <v>23</v>
      </c>
      <c r="S1476" t="s">
        <v>9256</v>
      </c>
      <c r="T1476" t="s">
        <v>9263</v>
      </c>
      <c r="U1476" t="s">
        <v>9283</v>
      </c>
      <c r="V1476" t="str" cm="1">
        <f t="array" ref="V1476">_xlfn.IFS(Hospital_Emergency_Room_Data[[#This Row],[Day]]&lt;=10,"Start(1-10)",Hospital_Emergency_Room_Data[[#This Row],[Day]]&lt;=20,"Middle(11-20)",Hospital_Emergency_Room_Data[[#This Row],[Day]]&gt;20,"End(21-30)")</f>
        <v>Start(1-10)</v>
      </c>
    </row>
    <row r="1477" spans="1:22">
      <c r="A1477">
        <v>730364244</v>
      </c>
      <c r="B1477" t="s">
        <v>1498</v>
      </c>
      <c r="C1477" s="1">
        <v>45454</v>
      </c>
      <c r="D1477" t="str">
        <f>TEXT(Hospital_Emergency_Room_Data[[#This Row],[Patient Admission Date]],"mmm")</f>
        <v>Jun</v>
      </c>
      <c r="E1477">
        <f>YEAR(Hospital_Emergency_Room_Data[[#This Row],[Patient Admission Date]])</f>
        <v>2024</v>
      </c>
      <c r="F1477" s="2">
        <v>0.76111111111111107</v>
      </c>
      <c r="G1477" s="8" t="str">
        <f>TEXT(Hospital_Emergency_Room_Data[[#This Row],[Patient Admission Date]],"dddd")</f>
        <v>Tuesday</v>
      </c>
      <c r="H1477" t="s">
        <v>41</v>
      </c>
      <c r="I1477">
        <v>26</v>
      </c>
      <c r="J1477" s="5" t="s">
        <v>9220</v>
      </c>
      <c r="K1477" t="s">
        <v>18</v>
      </c>
      <c r="L1477" t="s">
        <v>9281</v>
      </c>
      <c r="M1477" t="s">
        <v>9209</v>
      </c>
      <c r="O1477">
        <v>52</v>
      </c>
      <c r="P1477" t="s">
        <v>9225</v>
      </c>
      <c r="Q1477">
        <v>11</v>
      </c>
      <c r="R1477">
        <v>18</v>
      </c>
      <c r="S1477" t="s">
        <v>9256</v>
      </c>
      <c r="T1477" t="s">
        <v>9265</v>
      </c>
      <c r="U1477" t="s">
        <v>9283</v>
      </c>
      <c r="V1477" t="str" cm="1">
        <f t="array" ref="V1477">_xlfn.IFS(Hospital_Emergency_Room_Data[[#This Row],[Day]]&lt;=10,"Start(1-10)",Hospital_Emergency_Room_Data[[#This Row],[Day]]&lt;=20,"Middle(11-20)",Hospital_Emergency_Room_Data[[#This Row],[Day]]&gt;20,"End(21-30)")</f>
        <v>Middle(11-20)</v>
      </c>
    </row>
    <row r="1478" spans="1:22">
      <c r="A1478">
        <v>488561587</v>
      </c>
      <c r="B1478" t="s">
        <v>1499</v>
      </c>
      <c r="C1478" s="1">
        <v>45275</v>
      </c>
      <c r="D1478" t="str">
        <f>TEXT(Hospital_Emergency_Room_Data[[#This Row],[Patient Admission Date]],"mmm")</f>
        <v>Dec</v>
      </c>
      <c r="E1478">
        <f>YEAR(Hospital_Emergency_Room_Data[[#This Row],[Patient Admission Date]])</f>
        <v>2023</v>
      </c>
      <c r="F1478" s="2">
        <v>0.49027777777777776</v>
      </c>
      <c r="G1478" s="8" t="str">
        <f>TEXT(Hospital_Emergency_Room_Data[[#This Row],[Patient Admission Date]],"dddd")</f>
        <v>Friday</v>
      </c>
      <c r="H1478" t="s">
        <v>41</v>
      </c>
      <c r="I1478">
        <v>42</v>
      </c>
      <c r="J1478" s="5" t="s">
        <v>9223</v>
      </c>
      <c r="K1478" t="s">
        <v>18</v>
      </c>
      <c r="L1478" t="s">
        <v>9281</v>
      </c>
      <c r="M1478" t="s">
        <v>9209</v>
      </c>
      <c r="O1478">
        <v>52</v>
      </c>
      <c r="P1478" t="s">
        <v>9225</v>
      </c>
      <c r="Q1478">
        <v>15</v>
      </c>
      <c r="R1478">
        <v>11</v>
      </c>
      <c r="S1478" t="s">
        <v>9255</v>
      </c>
      <c r="T1478" t="s">
        <v>9262</v>
      </c>
      <c r="U1478" t="s">
        <v>9283</v>
      </c>
      <c r="V1478" t="str" cm="1">
        <f t="array" ref="V1478">_xlfn.IFS(Hospital_Emergency_Room_Data[[#This Row],[Day]]&lt;=10,"Start(1-10)",Hospital_Emergency_Room_Data[[#This Row],[Day]]&lt;=20,"Middle(11-20)",Hospital_Emergency_Room_Data[[#This Row],[Day]]&gt;20,"End(21-30)")</f>
        <v>Middle(11-20)</v>
      </c>
    </row>
    <row r="1479" spans="1:22">
      <c r="A1479">
        <v>488422856</v>
      </c>
      <c r="B1479" t="s">
        <v>1500</v>
      </c>
      <c r="C1479" s="1">
        <v>45422</v>
      </c>
      <c r="D1479" t="str">
        <f>TEXT(Hospital_Emergency_Room_Data[[#This Row],[Patient Admission Date]],"mmm")</f>
        <v>May</v>
      </c>
      <c r="E1479">
        <f>YEAR(Hospital_Emergency_Room_Data[[#This Row],[Patient Admission Date]])</f>
        <v>2024</v>
      </c>
      <c r="F1479" s="2">
        <v>0.25624999999999998</v>
      </c>
      <c r="G1479" s="8" t="str">
        <f>TEXT(Hospital_Emergency_Room_Data[[#This Row],[Patient Admission Date]],"dddd")</f>
        <v>Friday</v>
      </c>
      <c r="H1479" t="s">
        <v>41</v>
      </c>
      <c r="I1479">
        <v>2</v>
      </c>
      <c r="J1479" s="5" t="s">
        <v>9218</v>
      </c>
      <c r="K1479" t="s">
        <v>18</v>
      </c>
      <c r="L1479" t="s">
        <v>9281</v>
      </c>
      <c r="M1479" t="s">
        <v>9209</v>
      </c>
      <c r="O1479">
        <v>12</v>
      </c>
      <c r="P1479" t="s">
        <v>9226</v>
      </c>
      <c r="Q1479">
        <v>10</v>
      </c>
      <c r="R1479">
        <v>6</v>
      </c>
      <c r="S1479" t="s">
        <v>9255</v>
      </c>
      <c r="T1479" t="s">
        <v>9265</v>
      </c>
      <c r="U1479" t="s">
        <v>9282</v>
      </c>
      <c r="V1479" t="str" cm="1">
        <f t="array" ref="V1479">_xlfn.IFS(Hospital_Emergency_Room_Data[[#This Row],[Day]]&lt;=10,"Start(1-10)",Hospital_Emergency_Room_Data[[#This Row],[Day]]&lt;=20,"Middle(11-20)",Hospital_Emergency_Room_Data[[#This Row],[Day]]&gt;20,"End(21-30)")</f>
        <v>Start(1-10)</v>
      </c>
    </row>
    <row r="1480" spans="1:22">
      <c r="A1480">
        <v>897232167</v>
      </c>
      <c r="B1480" t="s">
        <v>1501</v>
      </c>
      <c r="C1480" s="1">
        <v>45531</v>
      </c>
      <c r="D1480" t="str">
        <f>TEXT(Hospital_Emergency_Room_Data[[#This Row],[Patient Admission Date]],"mmm")</f>
        <v>Aug</v>
      </c>
      <c r="E1480">
        <f>YEAR(Hospital_Emergency_Room_Data[[#This Row],[Patient Admission Date]])</f>
        <v>2024</v>
      </c>
      <c r="F1480" s="2">
        <v>0.69722222222222219</v>
      </c>
      <c r="G1480" s="8" t="str">
        <f>TEXT(Hospital_Emergency_Room_Data[[#This Row],[Patient Admission Date]],"dddd")</f>
        <v>Tuesday</v>
      </c>
      <c r="H1480" t="s">
        <v>41</v>
      </c>
      <c r="I1480">
        <v>71</v>
      </c>
      <c r="J1480" s="5" t="s">
        <v>9222</v>
      </c>
      <c r="K1480" t="s">
        <v>18</v>
      </c>
      <c r="L1480" t="s">
        <v>9281</v>
      </c>
      <c r="M1480" t="s">
        <v>9209</v>
      </c>
      <c r="O1480">
        <v>26</v>
      </c>
      <c r="P1480" t="s">
        <v>9226</v>
      </c>
      <c r="Q1480">
        <v>27</v>
      </c>
      <c r="R1480">
        <v>16</v>
      </c>
      <c r="S1480" t="s">
        <v>9257</v>
      </c>
      <c r="T1480" t="s">
        <v>9264</v>
      </c>
      <c r="U1480" t="s">
        <v>9282</v>
      </c>
      <c r="V1480" t="str" cm="1">
        <f t="array" ref="V1480">_xlfn.IFS(Hospital_Emergency_Room_Data[[#This Row],[Day]]&lt;=10,"Start(1-10)",Hospital_Emergency_Room_Data[[#This Row],[Day]]&lt;=20,"Middle(11-20)",Hospital_Emergency_Room_Data[[#This Row],[Day]]&gt;20,"End(21-30)")</f>
        <v>End(21-30)</v>
      </c>
    </row>
    <row r="1481" spans="1:22">
      <c r="A1481">
        <v>807870849</v>
      </c>
      <c r="B1481" t="s">
        <v>1502</v>
      </c>
      <c r="C1481" s="1">
        <v>45394</v>
      </c>
      <c r="D1481" t="str">
        <f>TEXT(Hospital_Emergency_Room_Data[[#This Row],[Patient Admission Date]],"mmm")</f>
        <v>Apr</v>
      </c>
      <c r="E1481">
        <f>YEAR(Hospital_Emergency_Room_Data[[#This Row],[Patient Admission Date]])</f>
        <v>2024</v>
      </c>
      <c r="F1481" s="2">
        <v>0.45624999999999999</v>
      </c>
      <c r="G1481" s="8" t="str">
        <f>TEXT(Hospital_Emergency_Room_Data[[#This Row],[Patient Admission Date]],"dddd")</f>
        <v>Friday</v>
      </c>
      <c r="H1481" t="s">
        <v>41</v>
      </c>
      <c r="I1481">
        <v>21</v>
      </c>
      <c r="J1481" s="5" t="s">
        <v>9220</v>
      </c>
      <c r="K1481" t="s">
        <v>18</v>
      </c>
      <c r="L1481" t="s">
        <v>9281</v>
      </c>
      <c r="M1481" t="s">
        <v>9209</v>
      </c>
      <c r="O1481">
        <v>40</v>
      </c>
      <c r="P1481" t="s">
        <v>9225</v>
      </c>
      <c r="Q1481">
        <v>12</v>
      </c>
      <c r="R1481">
        <v>10</v>
      </c>
      <c r="S1481" t="s">
        <v>9255</v>
      </c>
      <c r="T1481" t="s">
        <v>9265</v>
      </c>
      <c r="U1481" t="s">
        <v>9300</v>
      </c>
      <c r="V1481" t="str" cm="1">
        <f t="array" ref="V1481">_xlfn.IFS(Hospital_Emergency_Room_Data[[#This Row],[Day]]&lt;=10,"Start(1-10)",Hospital_Emergency_Room_Data[[#This Row],[Day]]&lt;=20,"Middle(11-20)",Hospital_Emergency_Room_Data[[#This Row],[Day]]&gt;20,"End(21-30)")</f>
        <v>Middle(11-20)</v>
      </c>
    </row>
    <row r="1482" spans="1:22">
      <c r="A1482">
        <v>426616009</v>
      </c>
      <c r="B1482" t="s">
        <v>1503</v>
      </c>
      <c r="C1482" s="1">
        <v>45558</v>
      </c>
      <c r="D1482" t="str">
        <f>TEXT(Hospital_Emergency_Room_Data[[#This Row],[Patient Admission Date]],"mmm")</f>
        <v>Sep</v>
      </c>
      <c r="E1482">
        <f>YEAR(Hospital_Emergency_Room_Data[[#This Row],[Patient Admission Date]])</f>
        <v>2024</v>
      </c>
      <c r="F1482" s="2">
        <v>3.8194444444444448E-2</v>
      </c>
      <c r="G1482" s="8" t="str">
        <f>TEXT(Hospital_Emergency_Room_Data[[#This Row],[Patient Admission Date]],"dddd")</f>
        <v>Monday</v>
      </c>
      <c r="H1482" t="s">
        <v>41</v>
      </c>
      <c r="I1482">
        <v>69</v>
      </c>
      <c r="J1482" s="5" t="s">
        <v>9217</v>
      </c>
      <c r="K1482" t="s">
        <v>18</v>
      </c>
      <c r="L1482" t="s">
        <v>9281</v>
      </c>
      <c r="M1482" t="s">
        <v>9209</v>
      </c>
      <c r="O1482">
        <v>40</v>
      </c>
      <c r="P1482" t="s">
        <v>9225</v>
      </c>
      <c r="Q1482">
        <v>23</v>
      </c>
      <c r="R1482">
        <v>0</v>
      </c>
      <c r="S1482" t="s">
        <v>9258</v>
      </c>
      <c r="T1482" t="s">
        <v>9264</v>
      </c>
      <c r="U1482" t="s">
        <v>9300</v>
      </c>
      <c r="V1482" t="str" cm="1">
        <f t="array" ref="V1482">_xlfn.IFS(Hospital_Emergency_Room_Data[[#This Row],[Day]]&lt;=10,"Start(1-10)",Hospital_Emergency_Room_Data[[#This Row],[Day]]&lt;=20,"Middle(11-20)",Hospital_Emergency_Room_Data[[#This Row],[Day]]&gt;20,"End(21-30)")</f>
        <v>End(21-30)</v>
      </c>
    </row>
    <row r="1483" spans="1:22">
      <c r="A1483">
        <v>828596248</v>
      </c>
      <c r="B1483" t="s">
        <v>1504</v>
      </c>
      <c r="C1483" s="1">
        <v>45072</v>
      </c>
      <c r="D1483" t="str">
        <f>TEXT(Hospital_Emergency_Room_Data[[#This Row],[Patient Admission Date]],"mmm")</f>
        <v>May</v>
      </c>
      <c r="E1483">
        <f>YEAR(Hospital_Emergency_Room_Data[[#This Row],[Patient Admission Date]])</f>
        <v>2023</v>
      </c>
      <c r="F1483" s="2">
        <v>2.2222222222222223E-2</v>
      </c>
      <c r="G1483" s="8" t="str">
        <f>TEXT(Hospital_Emergency_Room_Data[[#This Row],[Patient Admission Date]],"dddd")</f>
        <v>Friday</v>
      </c>
      <c r="H1483" t="s">
        <v>41</v>
      </c>
      <c r="I1483">
        <v>53</v>
      </c>
      <c r="J1483" s="5" t="s">
        <v>9219</v>
      </c>
      <c r="K1483" t="s">
        <v>18</v>
      </c>
      <c r="L1483" t="s">
        <v>9281</v>
      </c>
      <c r="M1483" t="s">
        <v>9209</v>
      </c>
      <c r="O1483">
        <v>36</v>
      </c>
      <c r="P1483" t="s">
        <v>9225</v>
      </c>
      <c r="Q1483">
        <v>26</v>
      </c>
      <c r="R1483">
        <v>0</v>
      </c>
      <c r="S1483" t="s">
        <v>9258</v>
      </c>
      <c r="T1483" t="s">
        <v>9264</v>
      </c>
      <c r="U1483" t="s">
        <v>9300</v>
      </c>
      <c r="V1483" t="str" cm="1">
        <f t="array" ref="V1483">_xlfn.IFS(Hospital_Emergency_Room_Data[[#This Row],[Day]]&lt;=10,"Start(1-10)",Hospital_Emergency_Room_Data[[#This Row],[Day]]&lt;=20,"Middle(11-20)",Hospital_Emergency_Room_Data[[#This Row],[Day]]&gt;20,"End(21-30)")</f>
        <v>End(21-30)</v>
      </c>
    </row>
    <row r="1484" spans="1:22">
      <c r="A1484">
        <v>416317468</v>
      </c>
      <c r="B1484" t="s">
        <v>1505</v>
      </c>
      <c r="C1484" s="1">
        <v>45229</v>
      </c>
      <c r="D1484" t="str">
        <f>TEXT(Hospital_Emergency_Room_Data[[#This Row],[Patient Admission Date]],"mmm")</f>
        <v>Oct</v>
      </c>
      <c r="E1484">
        <f>YEAR(Hospital_Emergency_Room_Data[[#This Row],[Patient Admission Date]])</f>
        <v>2023</v>
      </c>
      <c r="F1484" s="2">
        <v>0.69791666666666663</v>
      </c>
      <c r="G1484" s="8" t="str">
        <f>TEXT(Hospital_Emergency_Room_Data[[#This Row],[Patient Admission Date]],"dddd")</f>
        <v>Monday</v>
      </c>
      <c r="H1484" t="s">
        <v>41</v>
      </c>
      <c r="I1484">
        <v>23</v>
      </c>
      <c r="J1484" s="5" t="s">
        <v>9220</v>
      </c>
      <c r="K1484" t="s">
        <v>18</v>
      </c>
      <c r="L1484" t="s">
        <v>9281</v>
      </c>
      <c r="M1484" t="s">
        <v>9209</v>
      </c>
      <c r="O1484">
        <v>40</v>
      </c>
      <c r="P1484" t="s">
        <v>9225</v>
      </c>
      <c r="Q1484">
        <v>30</v>
      </c>
      <c r="R1484">
        <v>16</v>
      </c>
      <c r="S1484" t="s">
        <v>9257</v>
      </c>
      <c r="T1484" t="s">
        <v>9264</v>
      </c>
      <c r="U1484" t="s">
        <v>9300</v>
      </c>
      <c r="V1484" t="str" cm="1">
        <f t="array" ref="V1484">_xlfn.IFS(Hospital_Emergency_Room_Data[[#This Row],[Day]]&lt;=10,"Start(1-10)",Hospital_Emergency_Room_Data[[#This Row],[Day]]&lt;=20,"Middle(11-20)",Hospital_Emergency_Room_Data[[#This Row],[Day]]&gt;20,"End(21-30)")</f>
        <v>End(21-30)</v>
      </c>
    </row>
    <row r="1485" spans="1:22">
      <c r="A1485">
        <v>117066307</v>
      </c>
      <c r="B1485" t="s">
        <v>1506</v>
      </c>
      <c r="C1485" s="1">
        <v>45435</v>
      </c>
      <c r="D1485" t="str">
        <f>TEXT(Hospital_Emergency_Room_Data[[#This Row],[Patient Admission Date]],"mmm")</f>
        <v>May</v>
      </c>
      <c r="E1485">
        <f>YEAR(Hospital_Emergency_Room_Data[[#This Row],[Patient Admission Date]])</f>
        <v>2024</v>
      </c>
      <c r="F1485" s="2">
        <v>0.68472222222222223</v>
      </c>
      <c r="G1485" s="8" t="str">
        <f>TEXT(Hospital_Emergency_Room_Data[[#This Row],[Patient Admission Date]],"dddd")</f>
        <v>Thursday</v>
      </c>
      <c r="H1485" t="s">
        <v>41</v>
      </c>
      <c r="I1485">
        <v>78</v>
      </c>
      <c r="J1485" s="5" t="s">
        <v>9222</v>
      </c>
      <c r="K1485" t="s">
        <v>18</v>
      </c>
      <c r="L1485" t="s">
        <v>9281</v>
      </c>
      <c r="M1485" t="s">
        <v>9209</v>
      </c>
      <c r="O1485">
        <v>41</v>
      </c>
      <c r="P1485" t="s">
        <v>9225</v>
      </c>
      <c r="Q1485">
        <v>23</v>
      </c>
      <c r="R1485">
        <v>16</v>
      </c>
      <c r="S1485" t="s">
        <v>9257</v>
      </c>
      <c r="T1485" t="s">
        <v>9264</v>
      </c>
      <c r="U1485" t="s">
        <v>9300</v>
      </c>
      <c r="V1485" t="str" cm="1">
        <f t="array" ref="V1485">_xlfn.IFS(Hospital_Emergency_Room_Data[[#This Row],[Day]]&lt;=10,"Start(1-10)",Hospital_Emergency_Room_Data[[#This Row],[Day]]&lt;=20,"Middle(11-20)",Hospital_Emergency_Room_Data[[#This Row],[Day]]&gt;20,"End(21-30)")</f>
        <v>End(21-30)</v>
      </c>
    </row>
    <row r="1486" spans="1:22">
      <c r="A1486">
        <v>400750750</v>
      </c>
      <c r="B1486" t="s">
        <v>1507</v>
      </c>
      <c r="C1486" s="1">
        <v>45354</v>
      </c>
      <c r="D1486" t="str">
        <f>TEXT(Hospital_Emergency_Room_Data[[#This Row],[Patient Admission Date]],"mmm")</f>
        <v>Mar</v>
      </c>
      <c r="E1486">
        <f>YEAR(Hospital_Emergency_Room_Data[[#This Row],[Patient Admission Date]])</f>
        <v>2024</v>
      </c>
      <c r="F1486" s="2">
        <v>0.76458333333333328</v>
      </c>
      <c r="G1486" s="8" t="str">
        <f>TEXT(Hospital_Emergency_Room_Data[[#This Row],[Patient Admission Date]],"dddd")</f>
        <v>Sunday</v>
      </c>
      <c r="H1486" t="s">
        <v>41</v>
      </c>
      <c r="I1486">
        <v>14</v>
      </c>
      <c r="J1486" s="5" t="s">
        <v>9221</v>
      </c>
      <c r="K1486" t="s">
        <v>18</v>
      </c>
      <c r="L1486" t="s">
        <v>9281</v>
      </c>
      <c r="M1486" t="s">
        <v>9209</v>
      </c>
      <c r="O1486">
        <v>42</v>
      </c>
      <c r="P1486" t="s">
        <v>9225</v>
      </c>
      <c r="Q1486">
        <v>3</v>
      </c>
      <c r="R1486">
        <v>18</v>
      </c>
      <c r="S1486" t="s">
        <v>9256</v>
      </c>
      <c r="T1486" t="s">
        <v>9263</v>
      </c>
      <c r="U1486" t="s">
        <v>9300</v>
      </c>
      <c r="V1486" t="str" cm="1">
        <f t="array" ref="V1486">_xlfn.IFS(Hospital_Emergency_Room_Data[[#This Row],[Day]]&lt;=10,"Start(1-10)",Hospital_Emergency_Room_Data[[#This Row],[Day]]&lt;=20,"Middle(11-20)",Hospital_Emergency_Room_Data[[#This Row],[Day]]&gt;20,"End(21-30)")</f>
        <v>Start(1-10)</v>
      </c>
    </row>
    <row r="1487" spans="1:22">
      <c r="A1487">
        <v>504099129</v>
      </c>
      <c r="B1487" t="s">
        <v>1508</v>
      </c>
      <c r="C1487" s="1">
        <v>45156</v>
      </c>
      <c r="D1487" t="str">
        <f>TEXT(Hospital_Emergency_Room_Data[[#This Row],[Patient Admission Date]],"mmm")</f>
        <v>Aug</v>
      </c>
      <c r="E1487">
        <f>YEAR(Hospital_Emergency_Room_Data[[#This Row],[Patient Admission Date]])</f>
        <v>2023</v>
      </c>
      <c r="F1487" s="2">
        <v>0.87361111111111112</v>
      </c>
      <c r="G1487" s="8" t="str">
        <f>TEXT(Hospital_Emergency_Room_Data[[#This Row],[Patient Admission Date]],"dddd")</f>
        <v>Friday</v>
      </c>
      <c r="H1487" t="s">
        <v>41</v>
      </c>
      <c r="I1487">
        <v>7</v>
      </c>
      <c r="J1487" s="5" t="s">
        <v>9221</v>
      </c>
      <c r="K1487" t="s">
        <v>18</v>
      </c>
      <c r="L1487" t="s">
        <v>9281</v>
      </c>
      <c r="M1487" t="s">
        <v>9209</v>
      </c>
      <c r="O1487">
        <v>58</v>
      </c>
      <c r="P1487" t="s">
        <v>9225</v>
      </c>
      <c r="Q1487">
        <v>18</v>
      </c>
      <c r="R1487">
        <v>20</v>
      </c>
      <c r="S1487" t="s">
        <v>9256</v>
      </c>
      <c r="T1487" t="s">
        <v>9262</v>
      </c>
      <c r="U1487" t="s">
        <v>9283</v>
      </c>
      <c r="V1487" t="str" cm="1">
        <f t="array" ref="V1487">_xlfn.IFS(Hospital_Emergency_Room_Data[[#This Row],[Day]]&lt;=10,"Start(1-10)",Hospital_Emergency_Room_Data[[#This Row],[Day]]&lt;=20,"Middle(11-20)",Hospital_Emergency_Room_Data[[#This Row],[Day]]&gt;20,"End(21-30)")</f>
        <v>Middle(11-20)</v>
      </c>
    </row>
    <row r="1488" spans="1:22">
      <c r="A1488">
        <v>127862344</v>
      </c>
      <c r="B1488" t="s">
        <v>1509</v>
      </c>
      <c r="C1488" s="1">
        <v>45066</v>
      </c>
      <c r="D1488" t="str">
        <f>TEXT(Hospital_Emergency_Room_Data[[#This Row],[Patient Admission Date]],"mmm")</f>
        <v>May</v>
      </c>
      <c r="E1488">
        <f>YEAR(Hospital_Emergency_Room_Data[[#This Row],[Patient Admission Date]])</f>
        <v>2023</v>
      </c>
      <c r="F1488" s="2">
        <v>0.37291666666666667</v>
      </c>
      <c r="G1488" s="8" t="str">
        <f>TEXT(Hospital_Emergency_Room_Data[[#This Row],[Patient Admission Date]],"dddd")</f>
        <v>Saturday</v>
      </c>
      <c r="H1488" t="s">
        <v>41</v>
      </c>
      <c r="I1488">
        <v>42</v>
      </c>
      <c r="J1488" s="5" t="s">
        <v>9223</v>
      </c>
      <c r="K1488" t="s">
        <v>18</v>
      </c>
      <c r="L1488" t="s">
        <v>9281</v>
      </c>
      <c r="M1488" t="s">
        <v>9209</v>
      </c>
      <c r="O1488">
        <v>20</v>
      </c>
      <c r="P1488" t="s">
        <v>9226</v>
      </c>
      <c r="Q1488">
        <v>20</v>
      </c>
      <c r="R1488">
        <v>8</v>
      </c>
      <c r="S1488" t="s">
        <v>9255</v>
      </c>
      <c r="T1488" t="s">
        <v>9262</v>
      </c>
      <c r="U1488" t="s">
        <v>9282</v>
      </c>
      <c r="V1488" t="str" cm="1">
        <f t="array" ref="V1488">_xlfn.IFS(Hospital_Emergency_Room_Data[[#This Row],[Day]]&lt;=10,"Start(1-10)",Hospital_Emergency_Room_Data[[#This Row],[Day]]&lt;=20,"Middle(11-20)",Hospital_Emergency_Room_Data[[#This Row],[Day]]&gt;20,"End(21-30)")</f>
        <v>Middle(11-20)</v>
      </c>
    </row>
    <row r="1489" spans="1:22">
      <c r="A1489">
        <v>428715074</v>
      </c>
      <c r="B1489" t="s">
        <v>1510</v>
      </c>
      <c r="C1489" s="1">
        <v>45451</v>
      </c>
      <c r="D1489" t="str">
        <f>TEXT(Hospital_Emergency_Room_Data[[#This Row],[Patient Admission Date]],"mmm")</f>
        <v>Jun</v>
      </c>
      <c r="E1489">
        <f>YEAR(Hospital_Emergency_Room_Data[[#This Row],[Patient Admission Date]])</f>
        <v>2024</v>
      </c>
      <c r="F1489" s="2">
        <v>0.23472222222222222</v>
      </c>
      <c r="G1489" s="8" t="str">
        <f>TEXT(Hospital_Emergency_Room_Data[[#This Row],[Patient Admission Date]],"dddd")</f>
        <v>Saturday</v>
      </c>
      <c r="H1489" t="s">
        <v>41</v>
      </c>
      <c r="I1489">
        <v>15</v>
      </c>
      <c r="J1489" s="5" t="s">
        <v>9220</v>
      </c>
      <c r="K1489" t="s">
        <v>18</v>
      </c>
      <c r="L1489" t="s">
        <v>9281</v>
      </c>
      <c r="M1489" t="s">
        <v>9209</v>
      </c>
      <c r="O1489">
        <v>32</v>
      </c>
      <c r="P1489" t="s">
        <v>9225</v>
      </c>
      <c r="Q1489">
        <v>8</v>
      </c>
      <c r="R1489">
        <v>5</v>
      </c>
      <c r="S1489" t="s">
        <v>9258</v>
      </c>
      <c r="T1489" t="s">
        <v>9265</v>
      </c>
      <c r="U1489" t="s">
        <v>9300</v>
      </c>
      <c r="V1489" t="str" cm="1">
        <f t="array" ref="V1489">_xlfn.IFS(Hospital_Emergency_Room_Data[[#This Row],[Day]]&lt;=10,"Start(1-10)",Hospital_Emergency_Room_Data[[#This Row],[Day]]&lt;=20,"Middle(11-20)",Hospital_Emergency_Room_Data[[#This Row],[Day]]&gt;20,"End(21-30)")</f>
        <v>Start(1-10)</v>
      </c>
    </row>
    <row r="1490" spans="1:22">
      <c r="A1490">
        <v>541507505</v>
      </c>
      <c r="B1490" t="s">
        <v>1511</v>
      </c>
      <c r="C1490" s="1">
        <v>45291</v>
      </c>
      <c r="D1490" t="str">
        <f>TEXT(Hospital_Emergency_Room_Data[[#This Row],[Patient Admission Date]],"mmm")</f>
        <v>Dec</v>
      </c>
      <c r="E1490">
        <f>YEAR(Hospital_Emergency_Room_Data[[#This Row],[Patient Admission Date]])</f>
        <v>2023</v>
      </c>
      <c r="F1490" s="2">
        <v>6.5277777777777782E-2</v>
      </c>
      <c r="G1490" s="8" t="str">
        <f>TEXT(Hospital_Emergency_Room_Data[[#This Row],[Patient Admission Date]],"dddd")</f>
        <v>Sunday</v>
      </c>
      <c r="H1490" t="s">
        <v>41</v>
      </c>
      <c r="I1490">
        <v>66</v>
      </c>
      <c r="J1490" s="5" t="s">
        <v>9217</v>
      </c>
      <c r="K1490" t="s">
        <v>18</v>
      </c>
      <c r="L1490" t="s">
        <v>9281</v>
      </c>
      <c r="M1490" t="s">
        <v>9209</v>
      </c>
      <c r="O1490">
        <v>41</v>
      </c>
      <c r="P1490" t="s">
        <v>9225</v>
      </c>
      <c r="Q1490">
        <v>31</v>
      </c>
      <c r="R1490">
        <v>1</v>
      </c>
      <c r="S1490" t="s">
        <v>9258</v>
      </c>
      <c r="T1490" t="s">
        <v>9264</v>
      </c>
      <c r="U1490" t="s">
        <v>9300</v>
      </c>
      <c r="V1490" t="str" cm="1">
        <f t="array" ref="V1490">_xlfn.IFS(Hospital_Emergency_Room_Data[[#This Row],[Day]]&lt;=10,"Start(1-10)",Hospital_Emergency_Room_Data[[#This Row],[Day]]&lt;=20,"Middle(11-20)",Hospital_Emergency_Room_Data[[#This Row],[Day]]&gt;20,"End(21-30)")</f>
        <v>End(21-30)</v>
      </c>
    </row>
    <row r="1491" spans="1:22">
      <c r="A1491">
        <v>801774739</v>
      </c>
      <c r="B1491" t="s">
        <v>1512</v>
      </c>
      <c r="C1491" s="1">
        <v>45191</v>
      </c>
      <c r="D1491" t="str">
        <f>TEXT(Hospital_Emergency_Room_Data[[#This Row],[Patient Admission Date]],"mmm")</f>
        <v>Sep</v>
      </c>
      <c r="E1491">
        <f>YEAR(Hospital_Emergency_Room_Data[[#This Row],[Patient Admission Date]])</f>
        <v>2023</v>
      </c>
      <c r="F1491" s="2">
        <v>0.39930555555555558</v>
      </c>
      <c r="G1491" s="8" t="str">
        <f>TEXT(Hospital_Emergency_Room_Data[[#This Row],[Patient Admission Date]],"dddd")</f>
        <v>Friday</v>
      </c>
      <c r="H1491" t="s">
        <v>41</v>
      </c>
      <c r="I1491">
        <v>76</v>
      </c>
      <c r="J1491" s="5" t="s">
        <v>9222</v>
      </c>
      <c r="K1491" t="s">
        <v>18</v>
      </c>
      <c r="L1491" t="s">
        <v>9281</v>
      </c>
      <c r="M1491" t="s">
        <v>9209</v>
      </c>
      <c r="O1491">
        <v>54</v>
      </c>
      <c r="P1491" t="s">
        <v>9225</v>
      </c>
      <c r="Q1491">
        <v>22</v>
      </c>
      <c r="R1491">
        <v>9</v>
      </c>
      <c r="S1491" t="s">
        <v>9255</v>
      </c>
      <c r="T1491" t="s">
        <v>9264</v>
      </c>
      <c r="U1491" t="s">
        <v>9283</v>
      </c>
      <c r="V1491" t="str" cm="1">
        <f t="array" ref="V1491">_xlfn.IFS(Hospital_Emergency_Room_Data[[#This Row],[Day]]&lt;=10,"Start(1-10)",Hospital_Emergency_Room_Data[[#This Row],[Day]]&lt;=20,"Middle(11-20)",Hospital_Emergency_Room_Data[[#This Row],[Day]]&gt;20,"End(21-30)")</f>
        <v>End(21-30)</v>
      </c>
    </row>
    <row r="1492" spans="1:22">
      <c r="A1492">
        <v>383646636</v>
      </c>
      <c r="B1492" t="s">
        <v>1513</v>
      </c>
      <c r="C1492" s="1">
        <v>45311</v>
      </c>
      <c r="D1492" t="str">
        <f>TEXT(Hospital_Emergency_Room_Data[[#This Row],[Patient Admission Date]],"mmm")</f>
        <v>Jan</v>
      </c>
      <c r="E1492">
        <f>YEAR(Hospital_Emergency_Room_Data[[#This Row],[Patient Admission Date]])</f>
        <v>2024</v>
      </c>
      <c r="F1492" s="2">
        <v>0.99444444444444446</v>
      </c>
      <c r="G1492" s="8" t="str">
        <f>TEXT(Hospital_Emergency_Room_Data[[#This Row],[Patient Admission Date]],"dddd")</f>
        <v>Saturday</v>
      </c>
      <c r="H1492" t="s">
        <v>41</v>
      </c>
      <c r="I1492">
        <v>74</v>
      </c>
      <c r="J1492" s="5" t="s">
        <v>9222</v>
      </c>
      <c r="K1492" t="s">
        <v>18</v>
      </c>
      <c r="L1492" t="s">
        <v>9281</v>
      </c>
      <c r="M1492" t="s">
        <v>9209</v>
      </c>
      <c r="O1492">
        <v>60</v>
      </c>
      <c r="P1492" t="s">
        <v>9225</v>
      </c>
      <c r="Q1492">
        <v>20</v>
      </c>
      <c r="R1492">
        <v>23</v>
      </c>
      <c r="S1492" t="s">
        <v>9256</v>
      </c>
      <c r="T1492" t="s">
        <v>9262</v>
      </c>
      <c r="U1492" t="s">
        <v>9283</v>
      </c>
      <c r="V1492" t="str" cm="1">
        <f t="array" ref="V1492">_xlfn.IFS(Hospital_Emergency_Room_Data[[#This Row],[Day]]&lt;=10,"Start(1-10)",Hospital_Emergency_Room_Data[[#This Row],[Day]]&lt;=20,"Middle(11-20)",Hospital_Emergency_Room_Data[[#This Row],[Day]]&gt;20,"End(21-30)")</f>
        <v>Middle(11-20)</v>
      </c>
    </row>
    <row r="1493" spans="1:22">
      <c r="A1493">
        <v>730804986</v>
      </c>
      <c r="B1493" t="s">
        <v>1514</v>
      </c>
      <c r="C1493" s="1">
        <v>45397</v>
      </c>
      <c r="D1493" t="str">
        <f>TEXT(Hospital_Emergency_Room_Data[[#This Row],[Patient Admission Date]],"mmm")</f>
        <v>Apr</v>
      </c>
      <c r="E1493">
        <f>YEAR(Hospital_Emergency_Room_Data[[#This Row],[Patient Admission Date]])</f>
        <v>2024</v>
      </c>
      <c r="F1493" s="2">
        <v>0.66805555555555551</v>
      </c>
      <c r="G1493" s="8" t="str">
        <f>TEXT(Hospital_Emergency_Room_Data[[#This Row],[Patient Admission Date]],"dddd")</f>
        <v>Monday</v>
      </c>
      <c r="H1493" t="s">
        <v>41</v>
      </c>
      <c r="I1493">
        <v>56</v>
      </c>
      <c r="J1493" s="5" t="s">
        <v>9219</v>
      </c>
      <c r="K1493" t="s">
        <v>18</v>
      </c>
      <c r="L1493" t="s">
        <v>9281</v>
      </c>
      <c r="M1493" t="s">
        <v>9209</v>
      </c>
      <c r="O1493">
        <v>16</v>
      </c>
      <c r="P1493" t="s">
        <v>9226</v>
      </c>
      <c r="Q1493">
        <v>15</v>
      </c>
      <c r="R1493">
        <v>16</v>
      </c>
      <c r="S1493" t="s">
        <v>9257</v>
      </c>
      <c r="T1493" t="s">
        <v>9262</v>
      </c>
      <c r="U1493" t="s">
        <v>9282</v>
      </c>
      <c r="V1493" t="str" cm="1">
        <f t="array" ref="V1493">_xlfn.IFS(Hospital_Emergency_Room_Data[[#This Row],[Day]]&lt;=10,"Start(1-10)",Hospital_Emergency_Room_Data[[#This Row],[Day]]&lt;=20,"Middle(11-20)",Hospital_Emergency_Room_Data[[#This Row],[Day]]&gt;20,"End(21-30)")</f>
        <v>Middle(11-20)</v>
      </c>
    </row>
    <row r="1494" spans="1:22">
      <c r="A1494">
        <v>323155382</v>
      </c>
      <c r="B1494" t="s">
        <v>1515</v>
      </c>
      <c r="C1494" s="1">
        <v>45024</v>
      </c>
      <c r="D1494" t="str">
        <f>TEXT(Hospital_Emergency_Room_Data[[#This Row],[Patient Admission Date]],"mmm")</f>
        <v>Apr</v>
      </c>
      <c r="E1494">
        <f>YEAR(Hospital_Emergency_Room_Data[[#This Row],[Patient Admission Date]])</f>
        <v>2023</v>
      </c>
      <c r="F1494" s="2">
        <v>1.3888888888888889E-3</v>
      </c>
      <c r="G1494" s="8" t="str">
        <f>TEXT(Hospital_Emergency_Room_Data[[#This Row],[Patient Admission Date]],"dddd")</f>
        <v>Saturday</v>
      </c>
      <c r="H1494" t="s">
        <v>41</v>
      </c>
      <c r="I1494">
        <v>64</v>
      </c>
      <c r="J1494" s="5" t="s">
        <v>9217</v>
      </c>
      <c r="K1494" t="s">
        <v>18</v>
      </c>
      <c r="L1494" t="s">
        <v>9281</v>
      </c>
      <c r="M1494" t="s">
        <v>9209</v>
      </c>
      <c r="O1494">
        <v>17</v>
      </c>
      <c r="P1494" t="s">
        <v>9226</v>
      </c>
      <c r="Q1494">
        <v>8</v>
      </c>
      <c r="R1494">
        <v>0</v>
      </c>
      <c r="S1494" t="s">
        <v>9258</v>
      </c>
      <c r="T1494" t="s">
        <v>9265</v>
      </c>
      <c r="U1494" t="s">
        <v>9282</v>
      </c>
      <c r="V1494" t="str" cm="1">
        <f t="array" ref="V1494">_xlfn.IFS(Hospital_Emergency_Room_Data[[#This Row],[Day]]&lt;=10,"Start(1-10)",Hospital_Emergency_Room_Data[[#This Row],[Day]]&lt;=20,"Middle(11-20)",Hospital_Emergency_Room_Data[[#This Row],[Day]]&gt;20,"End(21-30)")</f>
        <v>Start(1-10)</v>
      </c>
    </row>
    <row r="1495" spans="1:22">
      <c r="A1495">
        <v>358884969</v>
      </c>
      <c r="B1495" t="s">
        <v>1516</v>
      </c>
      <c r="C1495" s="1">
        <v>45461</v>
      </c>
      <c r="D1495" t="str">
        <f>TEXT(Hospital_Emergency_Room_Data[[#This Row],[Patient Admission Date]],"mmm")</f>
        <v>Jun</v>
      </c>
      <c r="E1495">
        <f>YEAR(Hospital_Emergency_Room_Data[[#This Row],[Patient Admission Date]])</f>
        <v>2024</v>
      </c>
      <c r="F1495" s="2">
        <v>0.97361111111111109</v>
      </c>
      <c r="G1495" s="8" t="str">
        <f>TEXT(Hospital_Emergency_Room_Data[[#This Row],[Patient Admission Date]],"dddd")</f>
        <v>Tuesday</v>
      </c>
      <c r="H1495" t="s">
        <v>41</v>
      </c>
      <c r="I1495">
        <v>25</v>
      </c>
      <c r="J1495" s="5" t="s">
        <v>9220</v>
      </c>
      <c r="K1495" t="s">
        <v>18</v>
      </c>
      <c r="L1495" t="s">
        <v>9281</v>
      </c>
      <c r="M1495" t="s">
        <v>9209</v>
      </c>
      <c r="O1495">
        <v>23</v>
      </c>
      <c r="P1495" t="s">
        <v>9226</v>
      </c>
      <c r="Q1495">
        <v>18</v>
      </c>
      <c r="R1495">
        <v>23</v>
      </c>
      <c r="S1495" t="s">
        <v>9256</v>
      </c>
      <c r="T1495" t="s">
        <v>9262</v>
      </c>
      <c r="U1495" t="s">
        <v>9282</v>
      </c>
      <c r="V1495" t="str" cm="1">
        <f t="array" ref="V1495">_xlfn.IFS(Hospital_Emergency_Room_Data[[#This Row],[Day]]&lt;=10,"Start(1-10)",Hospital_Emergency_Room_Data[[#This Row],[Day]]&lt;=20,"Middle(11-20)",Hospital_Emergency_Room_Data[[#This Row],[Day]]&gt;20,"End(21-30)")</f>
        <v>Middle(11-20)</v>
      </c>
    </row>
    <row r="1496" spans="1:22">
      <c r="A1496">
        <v>705958195</v>
      </c>
      <c r="B1496" t="s">
        <v>1517</v>
      </c>
      <c r="C1496" s="1">
        <v>45571</v>
      </c>
      <c r="D1496" t="str">
        <f>TEXT(Hospital_Emergency_Room_Data[[#This Row],[Patient Admission Date]],"mmm")</f>
        <v>Oct</v>
      </c>
      <c r="E1496">
        <f>YEAR(Hospital_Emergency_Room_Data[[#This Row],[Patient Admission Date]])</f>
        <v>2024</v>
      </c>
      <c r="F1496" s="2">
        <v>0.77152777777777781</v>
      </c>
      <c r="G1496" s="8" t="str">
        <f>TEXT(Hospital_Emergency_Room_Data[[#This Row],[Patient Admission Date]],"dddd")</f>
        <v>Sunday</v>
      </c>
      <c r="H1496" t="s">
        <v>41</v>
      </c>
      <c r="I1496">
        <v>67</v>
      </c>
      <c r="J1496" s="5" t="s">
        <v>9217</v>
      </c>
      <c r="K1496" t="s">
        <v>18</v>
      </c>
      <c r="L1496" t="s">
        <v>9281</v>
      </c>
      <c r="M1496" t="s">
        <v>9209</v>
      </c>
      <c r="O1496">
        <v>25</v>
      </c>
      <c r="P1496" t="s">
        <v>9226</v>
      </c>
      <c r="Q1496">
        <v>6</v>
      </c>
      <c r="R1496">
        <v>18</v>
      </c>
      <c r="S1496" t="s">
        <v>9256</v>
      </c>
      <c r="T1496" t="s">
        <v>9263</v>
      </c>
      <c r="U1496" t="s">
        <v>9282</v>
      </c>
      <c r="V1496" t="str" cm="1">
        <f t="array" ref="V1496">_xlfn.IFS(Hospital_Emergency_Room_Data[[#This Row],[Day]]&lt;=10,"Start(1-10)",Hospital_Emergency_Room_Data[[#This Row],[Day]]&lt;=20,"Middle(11-20)",Hospital_Emergency_Room_Data[[#This Row],[Day]]&gt;20,"End(21-30)")</f>
        <v>Start(1-10)</v>
      </c>
    </row>
    <row r="1497" spans="1:22">
      <c r="A1497">
        <v>208890119</v>
      </c>
      <c r="B1497" t="s">
        <v>1518</v>
      </c>
      <c r="C1497" s="1">
        <v>45057</v>
      </c>
      <c r="D1497" t="str">
        <f>TEXT(Hospital_Emergency_Room_Data[[#This Row],[Patient Admission Date]],"mmm")</f>
        <v>May</v>
      </c>
      <c r="E1497">
        <f>YEAR(Hospital_Emergency_Room_Data[[#This Row],[Patient Admission Date]])</f>
        <v>2023</v>
      </c>
      <c r="F1497" s="2">
        <v>0.14444444444444443</v>
      </c>
      <c r="G1497" s="8" t="str">
        <f>TEXT(Hospital_Emergency_Room_Data[[#This Row],[Patient Admission Date]],"dddd")</f>
        <v>Thursday</v>
      </c>
      <c r="H1497" t="s">
        <v>41</v>
      </c>
      <c r="I1497">
        <v>54</v>
      </c>
      <c r="J1497" s="5" t="s">
        <v>9219</v>
      </c>
      <c r="K1497" t="s">
        <v>18</v>
      </c>
      <c r="L1497" t="s">
        <v>9281</v>
      </c>
      <c r="M1497" t="s">
        <v>9209</v>
      </c>
      <c r="O1497">
        <v>50</v>
      </c>
      <c r="P1497" t="s">
        <v>9225</v>
      </c>
      <c r="Q1497">
        <v>11</v>
      </c>
      <c r="R1497">
        <v>3</v>
      </c>
      <c r="S1497" t="s">
        <v>9258</v>
      </c>
      <c r="T1497" t="s">
        <v>9265</v>
      </c>
      <c r="U1497" t="s">
        <v>9283</v>
      </c>
      <c r="V1497" t="str" cm="1">
        <f t="array" ref="V1497">_xlfn.IFS(Hospital_Emergency_Room_Data[[#This Row],[Day]]&lt;=10,"Start(1-10)",Hospital_Emergency_Room_Data[[#This Row],[Day]]&lt;=20,"Middle(11-20)",Hospital_Emergency_Room_Data[[#This Row],[Day]]&gt;20,"End(21-30)")</f>
        <v>Middle(11-20)</v>
      </c>
    </row>
    <row r="1498" spans="1:22">
      <c r="A1498">
        <v>557055900</v>
      </c>
      <c r="B1498" t="s">
        <v>1519</v>
      </c>
      <c r="C1498" s="1">
        <v>45098</v>
      </c>
      <c r="D1498" t="str">
        <f>TEXT(Hospital_Emergency_Room_Data[[#This Row],[Patient Admission Date]],"mmm")</f>
        <v>Jun</v>
      </c>
      <c r="E1498">
        <f>YEAR(Hospital_Emergency_Room_Data[[#This Row],[Patient Admission Date]])</f>
        <v>2023</v>
      </c>
      <c r="F1498" s="2">
        <v>0.20069444444444445</v>
      </c>
      <c r="G1498" s="8" t="str">
        <f>TEXT(Hospital_Emergency_Room_Data[[#This Row],[Patient Admission Date]],"dddd")</f>
        <v>Wednesday</v>
      </c>
      <c r="H1498" t="s">
        <v>41</v>
      </c>
      <c r="I1498">
        <v>46</v>
      </c>
      <c r="J1498" s="5" t="s">
        <v>9219</v>
      </c>
      <c r="K1498" t="s">
        <v>18</v>
      </c>
      <c r="L1498" t="s">
        <v>9281</v>
      </c>
      <c r="M1498" t="s">
        <v>9209</v>
      </c>
      <c r="O1498">
        <v>25</v>
      </c>
      <c r="P1498" t="s">
        <v>9226</v>
      </c>
      <c r="Q1498">
        <v>21</v>
      </c>
      <c r="R1498">
        <v>4</v>
      </c>
      <c r="S1498" t="s">
        <v>9258</v>
      </c>
      <c r="T1498" t="s">
        <v>9262</v>
      </c>
      <c r="U1498" t="s">
        <v>9282</v>
      </c>
      <c r="V1498" t="str" cm="1">
        <f t="array" ref="V1498">_xlfn.IFS(Hospital_Emergency_Room_Data[[#This Row],[Day]]&lt;=10,"Start(1-10)",Hospital_Emergency_Room_Data[[#This Row],[Day]]&lt;=20,"Middle(11-20)",Hospital_Emergency_Room_Data[[#This Row],[Day]]&gt;20,"End(21-30)")</f>
        <v>End(21-30)</v>
      </c>
    </row>
    <row r="1499" spans="1:22">
      <c r="A1499">
        <v>609790405</v>
      </c>
      <c r="B1499" t="s">
        <v>1520</v>
      </c>
      <c r="C1499" s="1">
        <v>45416</v>
      </c>
      <c r="D1499" t="str">
        <f>TEXT(Hospital_Emergency_Room_Data[[#This Row],[Patient Admission Date]],"mmm")</f>
        <v>May</v>
      </c>
      <c r="E1499">
        <f>YEAR(Hospital_Emergency_Room_Data[[#This Row],[Patient Admission Date]])</f>
        <v>2024</v>
      </c>
      <c r="F1499" s="2">
        <v>0.7006944444444444</v>
      </c>
      <c r="G1499" s="8" t="str">
        <f>TEXT(Hospital_Emergency_Room_Data[[#This Row],[Patient Admission Date]],"dddd")</f>
        <v>Saturday</v>
      </c>
      <c r="H1499" t="s">
        <v>41</v>
      </c>
      <c r="I1499">
        <v>72</v>
      </c>
      <c r="J1499" s="5" t="s">
        <v>9222</v>
      </c>
      <c r="K1499" t="s">
        <v>18</v>
      </c>
      <c r="L1499" t="s">
        <v>9281</v>
      </c>
      <c r="M1499" t="s">
        <v>9209</v>
      </c>
      <c r="O1499">
        <v>47</v>
      </c>
      <c r="P1499" t="s">
        <v>9225</v>
      </c>
      <c r="Q1499">
        <v>4</v>
      </c>
      <c r="R1499">
        <v>16</v>
      </c>
      <c r="S1499" t="s">
        <v>9257</v>
      </c>
      <c r="T1499" t="s">
        <v>9263</v>
      </c>
      <c r="U1499" t="s">
        <v>9283</v>
      </c>
      <c r="V1499" t="str" cm="1">
        <f t="array" ref="V1499">_xlfn.IFS(Hospital_Emergency_Room_Data[[#This Row],[Day]]&lt;=10,"Start(1-10)",Hospital_Emergency_Room_Data[[#This Row],[Day]]&lt;=20,"Middle(11-20)",Hospital_Emergency_Room_Data[[#This Row],[Day]]&gt;20,"End(21-30)")</f>
        <v>Start(1-10)</v>
      </c>
    </row>
    <row r="1500" spans="1:22">
      <c r="A1500">
        <v>519967743</v>
      </c>
      <c r="B1500" t="s">
        <v>1521</v>
      </c>
      <c r="C1500" s="1">
        <v>45258</v>
      </c>
      <c r="D1500" t="str">
        <f>TEXT(Hospital_Emergency_Room_Data[[#This Row],[Patient Admission Date]],"mmm")</f>
        <v>Nov</v>
      </c>
      <c r="E1500">
        <f>YEAR(Hospital_Emergency_Room_Data[[#This Row],[Patient Admission Date]])</f>
        <v>2023</v>
      </c>
      <c r="F1500" s="2">
        <v>0.62708333333333333</v>
      </c>
      <c r="G1500" s="8" t="str">
        <f>TEXT(Hospital_Emergency_Room_Data[[#This Row],[Patient Admission Date]],"dddd")</f>
        <v>Tuesday</v>
      </c>
      <c r="H1500" t="s">
        <v>41</v>
      </c>
      <c r="I1500">
        <v>52</v>
      </c>
      <c r="J1500" s="5" t="s">
        <v>9219</v>
      </c>
      <c r="K1500" t="s">
        <v>18</v>
      </c>
      <c r="L1500" t="s">
        <v>9281</v>
      </c>
      <c r="M1500" t="s">
        <v>9209</v>
      </c>
      <c r="O1500">
        <v>11</v>
      </c>
      <c r="P1500" t="s">
        <v>9226</v>
      </c>
      <c r="Q1500">
        <v>28</v>
      </c>
      <c r="R1500">
        <v>15</v>
      </c>
      <c r="S1500" t="s">
        <v>9257</v>
      </c>
      <c r="T1500" t="s">
        <v>9264</v>
      </c>
      <c r="U1500" t="s">
        <v>9282</v>
      </c>
      <c r="V1500" t="str" cm="1">
        <f t="array" ref="V1500">_xlfn.IFS(Hospital_Emergency_Room_Data[[#This Row],[Day]]&lt;=10,"Start(1-10)",Hospital_Emergency_Room_Data[[#This Row],[Day]]&lt;=20,"Middle(11-20)",Hospital_Emergency_Room_Data[[#This Row],[Day]]&gt;20,"End(21-30)")</f>
        <v>End(21-30)</v>
      </c>
    </row>
    <row r="1501" spans="1:22">
      <c r="A1501">
        <v>324365374</v>
      </c>
      <c r="B1501" t="s">
        <v>1522</v>
      </c>
      <c r="C1501" s="1">
        <v>45516</v>
      </c>
      <c r="D1501" t="str">
        <f>TEXT(Hospital_Emergency_Room_Data[[#This Row],[Patient Admission Date]],"mmm")</f>
        <v>Aug</v>
      </c>
      <c r="E1501">
        <f>YEAR(Hospital_Emergency_Room_Data[[#This Row],[Patient Admission Date]])</f>
        <v>2024</v>
      </c>
      <c r="F1501" s="2">
        <v>0.91874999999999996</v>
      </c>
      <c r="G1501" s="8" t="str">
        <f>TEXT(Hospital_Emergency_Room_Data[[#This Row],[Patient Admission Date]],"dddd")</f>
        <v>Monday</v>
      </c>
      <c r="H1501" t="s">
        <v>41</v>
      </c>
      <c r="I1501">
        <v>44</v>
      </c>
      <c r="J1501" s="5" t="s">
        <v>9223</v>
      </c>
      <c r="K1501" t="s">
        <v>18</v>
      </c>
      <c r="L1501" t="s">
        <v>9281</v>
      </c>
      <c r="M1501" t="s">
        <v>9209</v>
      </c>
      <c r="O1501">
        <v>15</v>
      </c>
      <c r="P1501" t="s">
        <v>9226</v>
      </c>
      <c r="Q1501">
        <v>12</v>
      </c>
      <c r="R1501">
        <v>22</v>
      </c>
      <c r="S1501" t="s">
        <v>9256</v>
      </c>
      <c r="T1501" t="s">
        <v>9265</v>
      </c>
      <c r="U1501" t="s">
        <v>9282</v>
      </c>
      <c r="V1501" t="str" cm="1">
        <f t="array" ref="V1501">_xlfn.IFS(Hospital_Emergency_Room_Data[[#This Row],[Day]]&lt;=10,"Start(1-10)",Hospital_Emergency_Room_Data[[#This Row],[Day]]&lt;=20,"Middle(11-20)",Hospital_Emergency_Room_Data[[#This Row],[Day]]&gt;20,"End(21-30)")</f>
        <v>Middle(11-20)</v>
      </c>
    </row>
    <row r="1502" spans="1:22">
      <c r="A1502">
        <v>183150828</v>
      </c>
      <c r="B1502" t="s">
        <v>1523</v>
      </c>
      <c r="C1502" s="1">
        <v>45303</v>
      </c>
      <c r="D1502" t="str">
        <f>TEXT(Hospital_Emergency_Room_Data[[#This Row],[Patient Admission Date]],"mmm")</f>
        <v>Jan</v>
      </c>
      <c r="E1502">
        <f>YEAR(Hospital_Emergency_Room_Data[[#This Row],[Patient Admission Date]])</f>
        <v>2024</v>
      </c>
      <c r="F1502" s="2">
        <v>0.71250000000000002</v>
      </c>
      <c r="G1502" s="8" t="str">
        <f>TEXT(Hospital_Emergency_Room_Data[[#This Row],[Patient Admission Date]],"dddd")</f>
        <v>Friday</v>
      </c>
      <c r="H1502" t="s">
        <v>41</v>
      </c>
      <c r="I1502">
        <v>66</v>
      </c>
      <c r="J1502" s="5" t="s">
        <v>9217</v>
      </c>
      <c r="K1502" t="s">
        <v>18</v>
      </c>
      <c r="L1502" t="s">
        <v>9281</v>
      </c>
      <c r="M1502" t="s">
        <v>9209</v>
      </c>
      <c r="O1502">
        <v>19</v>
      </c>
      <c r="P1502" t="s">
        <v>9226</v>
      </c>
      <c r="Q1502">
        <v>12</v>
      </c>
      <c r="R1502">
        <v>17</v>
      </c>
      <c r="S1502" t="s">
        <v>9257</v>
      </c>
      <c r="T1502" t="s">
        <v>9265</v>
      </c>
      <c r="U1502" t="s">
        <v>9282</v>
      </c>
      <c r="V1502" t="str" cm="1">
        <f t="array" ref="V1502">_xlfn.IFS(Hospital_Emergency_Room_Data[[#This Row],[Day]]&lt;=10,"Start(1-10)",Hospital_Emergency_Room_Data[[#This Row],[Day]]&lt;=20,"Middle(11-20)",Hospital_Emergency_Room_Data[[#This Row],[Day]]&gt;20,"End(21-30)")</f>
        <v>Middle(11-20)</v>
      </c>
    </row>
    <row r="1503" spans="1:22">
      <c r="A1503">
        <v>713883339</v>
      </c>
      <c r="B1503" t="s">
        <v>1524</v>
      </c>
      <c r="C1503" s="1">
        <v>45523</v>
      </c>
      <c r="D1503" t="str">
        <f>TEXT(Hospital_Emergency_Room_Data[[#This Row],[Patient Admission Date]],"mmm")</f>
        <v>Aug</v>
      </c>
      <c r="E1503">
        <f>YEAR(Hospital_Emergency_Room_Data[[#This Row],[Patient Admission Date]])</f>
        <v>2024</v>
      </c>
      <c r="F1503" s="2">
        <v>0.64375000000000004</v>
      </c>
      <c r="G1503" s="8" t="str">
        <f>TEXT(Hospital_Emergency_Room_Data[[#This Row],[Patient Admission Date]],"dddd")</f>
        <v>Monday</v>
      </c>
      <c r="H1503" t="s">
        <v>41</v>
      </c>
      <c r="I1503">
        <v>41</v>
      </c>
      <c r="J1503" s="5" t="s">
        <v>9223</v>
      </c>
      <c r="K1503" t="s">
        <v>18</v>
      </c>
      <c r="L1503" t="s">
        <v>9281</v>
      </c>
      <c r="M1503" t="s">
        <v>9209</v>
      </c>
      <c r="O1503">
        <v>48</v>
      </c>
      <c r="P1503" t="s">
        <v>9225</v>
      </c>
      <c r="Q1503">
        <v>19</v>
      </c>
      <c r="R1503">
        <v>15</v>
      </c>
      <c r="S1503" t="s">
        <v>9257</v>
      </c>
      <c r="T1503" t="s">
        <v>9262</v>
      </c>
      <c r="U1503" t="s">
        <v>9283</v>
      </c>
      <c r="V1503" t="str" cm="1">
        <f t="array" ref="V1503">_xlfn.IFS(Hospital_Emergency_Room_Data[[#This Row],[Day]]&lt;=10,"Start(1-10)",Hospital_Emergency_Room_Data[[#This Row],[Day]]&lt;=20,"Middle(11-20)",Hospital_Emergency_Room_Data[[#This Row],[Day]]&gt;20,"End(21-30)")</f>
        <v>Middle(11-20)</v>
      </c>
    </row>
    <row r="1504" spans="1:22">
      <c r="A1504">
        <v>874604529</v>
      </c>
      <c r="B1504" t="s">
        <v>1525</v>
      </c>
      <c r="C1504" s="1">
        <v>45052</v>
      </c>
      <c r="D1504" t="str">
        <f>TEXT(Hospital_Emergency_Room_Data[[#This Row],[Patient Admission Date]],"mmm")</f>
        <v>May</v>
      </c>
      <c r="E1504">
        <f>YEAR(Hospital_Emergency_Room_Data[[#This Row],[Patient Admission Date]])</f>
        <v>2023</v>
      </c>
      <c r="F1504" s="2">
        <v>0.39097222222222222</v>
      </c>
      <c r="G1504" s="8" t="str">
        <f>TEXT(Hospital_Emergency_Room_Data[[#This Row],[Patient Admission Date]],"dddd")</f>
        <v>Saturday</v>
      </c>
      <c r="H1504" t="s">
        <v>41</v>
      </c>
      <c r="I1504">
        <v>19</v>
      </c>
      <c r="J1504" s="5" t="s">
        <v>9220</v>
      </c>
      <c r="K1504" t="s">
        <v>18</v>
      </c>
      <c r="L1504" t="s">
        <v>9281</v>
      </c>
      <c r="M1504" t="s">
        <v>9209</v>
      </c>
      <c r="O1504">
        <v>51</v>
      </c>
      <c r="P1504" t="s">
        <v>9225</v>
      </c>
      <c r="Q1504">
        <v>6</v>
      </c>
      <c r="R1504">
        <v>9</v>
      </c>
      <c r="S1504" t="s">
        <v>9255</v>
      </c>
      <c r="T1504" t="s">
        <v>9263</v>
      </c>
      <c r="U1504" t="s">
        <v>9283</v>
      </c>
      <c r="V1504" t="str" cm="1">
        <f t="array" ref="V1504">_xlfn.IFS(Hospital_Emergency_Room_Data[[#This Row],[Day]]&lt;=10,"Start(1-10)",Hospital_Emergency_Room_Data[[#This Row],[Day]]&lt;=20,"Middle(11-20)",Hospital_Emergency_Room_Data[[#This Row],[Day]]&gt;20,"End(21-30)")</f>
        <v>Start(1-10)</v>
      </c>
    </row>
    <row r="1505" spans="1:22">
      <c r="A1505">
        <v>127066159</v>
      </c>
      <c r="B1505" t="s">
        <v>1526</v>
      </c>
      <c r="C1505" s="1">
        <v>45035</v>
      </c>
      <c r="D1505" t="str">
        <f>TEXT(Hospital_Emergency_Room_Data[[#This Row],[Patient Admission Date]],"mmm")</f>
        <v>Apr</v>
      </c>
      <c r="E1505">
        <f>YEAR(Hospital_Emergency_Room_Data[[#This Row],[Patient Admission Date]])</f>
        <v>2023</v>
      </c>
      <c r="F1505" s="2">
        <v>0.36666666666666664</v>
      </c>
      <c r="G1505" s="8" t="str">
        <f>TEXT(Hospital_Emergency_Room_Data[[#This Row],[Patient Admission Date]],"dddd")</f>
        <v>Wednesday</v>
      </c>
      <c r="H1505" t="s">
        <v>41</v>
      </c>
      <c r="I1505">
        <v>19</v>
      </c>
      <c r="J1505" s="5" t="s">
        <v>9220</v>
      </c>
      <c r="K1505" t="s">
        <v>18</v>
      </c>
      <c r="L1505" t="s">
        <v>9281</v>
      </c>
      <c r="M1505" t="s">
        <v>9209</v>
      </c>
      <c r="O1505">
        <v>54</v>
      </c>
      <c r="P1505" t="s">
        <v>9225</v>
      </c>
      <c r="Q1505">
        <v>19</v>
      </c>
      <c r="R1505">
        <v>8</v>
      </c>
      <c r="S1505" t="s">
        <v>9255</v>
      </c>
      <c r="T1505" t="s">
        <v>9262</v>
      </c>
      <c r="U1505" t="s">
        <v>9283</v>
      </c>
      <c r="V1505" t="str" cm="1">
        <f t="array" ref="V1505">_xlfn.IFS(Hospital_Emergency_Room_Data[[#This Row],[Day]]&lt;=10,"Start(1-10)",Hospital_Emergency_Room_Data[[#This Row],[Day]]&lt;=20,"Middle(11-20)",Hospital_Emergency_Room_Data[[#This Row],[Day]]&gt;20,"End(21-30)")</f>
        <v>Middle(11-20)</v>
      </c>
    </row>
    <row r="1506" spans="1:22">
      <c r="A1506">
        <v>877891517</v>
      </c>
      <c r="B1506" t="s">
        <v>1527</v>
      </c>
      <c r="C1506" s="1">
        <v>45234</v>
      </c>
      <c r="D1506" t="str">
        <f>TEXT(Hospital_Emergency_Room_Data[[#This Row],[Patient Admission Date]],"mmm")</f>
        <v>Nov</v>
      </c>
      <c r="E1506">
        <f>YEAR(Hospital_Emergency_Room_Data[[#This Row],[Patient Admission Date]])</f>
        <v>2023</v>
      </c>
      <c r="F1506" s="2">
        <v>0.40347222222222223</v>
      </c>
      <c r="G1506" s="8" t="str">
        <f>TEXT(Hospital_Emergency_Room_Data[[#This Row],[Patient Admission Date]],"dddd")</f>
        <v>Saturday</v>
      </c>
      <c r="H1506" t="s">
        <v>41</v>
      </c>
      <c r="I1506">
        <v>74</v>
      </c>
      <c r="J1506" s="5" t="s">
        <v>9222</v>
      </c>
      <c r="K1506" t="s">
        <v>18</v>
      </c>
      <c r="L1506" t="s">
        <v>9281</v>
      </c>
      <c r="M1506" t="s">
        <v>9209</v>
      </c>
      <c r="O1506">
        <v>10</v>
      </c>
      <c r="P1506" t="s">
        <v>9226</v>
      </c>
      <c r="Q1506">
        <v>4</v>
      </c>
      <c r="R1506">
        <v>9</v>
      </c>
      <c r="S1506" t="s">
        <v>9255</v>
      </c>
      <c r="T1506" t="s">
        <v>9263</v>
      </c>
      <c r="U1506" t="s">
        <v>9282</v>
      </c>
      <c r="V1506" t="str" cm="1">
        <f t="array" ref="V1506">_xlfn.IFS(Hospital_Emergency_Room_Data[[#This Row],[Day]]&lt;=10,"Start(1-10)",Hospital_Emergency_Room_Data[[#This Row],[Day]]&lt;=20,"Middle(11-20)",Hospital_Emergency_Room_Data[[#This Row],[Day]]&gt;20,"End(21-30)")</f>
        <v>Start(1-10)</v>
      </c>
    </row>
    <row r="1507" spans="1:22">
      <c r="A1507">
        <v>587160608</v>
      </c>
      <c r="B1507" t="s">
        <v>1528</v>
      </c>
      <c r="C1507" s="1">
        <v>45525</v>
      </c>
      <c r="D1507" t="str">
        <f>TEXT(Hospital_Emergency_Room_Data[[#This Row],[Patient Admission Date]],"mmm")</f>
        <v>Aug</v>
      </c>
      <c r="E1507">
        <f>YEAR(Hospital_Emergency_Room_Data[[#This Row],[Patient Admission Date]])</f>
        <v>2024</v>
      </c>
      <c r="F1507" s="2">
        <v>0.53402777777777777</v>
      </c>
      <c r="G1507" s="8" t="str">
        <f>TEXT(Hospital_Emergency_Room_Data[[#This Row],[Patient Admission Date]],"dddd")</f>
        <v>Wednesday</v>
      </c>
      <c r="H1507" t="s">
        <v>41</v>
      </c>
      <c r="I1507">
        <v>53</v>
      </c>
      <c r="J1507" s="5" t="s">
        <v>9219</v>
      </c>
      <c r="K1507" t="s">
        <v>18</v>
      </c>
      <c r="L1507" t="s">
        <v>9281</v>
      </c>
      <c r="M1507" t="s">
        <v>9209</v>
      </c>
      <c r="O1507">
        <v>11</v>
      </c>
      <c r="P1507" t="s">
        <v>9226</v>
      </c>
      <c r="Q1507">
        <v>21</v>
      </c>
      <c r="R1507">
        <v>12</v>
      </c>
      <c r="S1507" t="s">
        <v>9257</v>
      </c>
      <c r="T1507" t="s">
        <v>9262</v>
      </c>
      <c r="U1507" t="s">
        <v>9282</v>
      </c>
      <c r="V1507" t="str" cm="1">
        <f t="array" ref="V1507">_xlfn.IFS(Hospital_Emergency_Room_Data[[#This Row],[Day]]&lt;=10,"Start(1-10)",Hospital_Emergency_Room_Data[[#This Row],[Day]]&lt;=20,"Middle(11-20)",Hospital_Emergency_Room_Data[[#This Row],[Day]]&gt;20,"End(21-30)")</f>
        <v>End(21-30)</v>
      </c>
    </row>
    <row r="1508" spans="1:22">
      <c r="A1508">
        <v>768109983</v>
      </c>
      <c r="B1508" t="s">
        <v>1529</v>
      </c>
      <c r="C1508" s="1">
        <v>45155</v>
      </c>
      <c r="D1508" t="str">
        <f>TEXT(Hospital_Emergency_Room_Data[[#This Row],[Patient Admission Date]],"mmm")</f>
        <v>Aug</v>
      </c>
      <c r="E1508">
        <f>YEAR(Hospital_Emergency_Room_Data[[#This Row],[Patient Admission Date]])</f>
        <v>2023</v>
      </c>
      <c r="F1508" s="2">
        <v>0.38124999999999998</v>
      </c>
      <c r="G1508" s="8" t="str">
        <f>TEXT(Hospital_Emergency_Room_Data[[#This Row],[Patient Admission Date]],"dddd")</f>
        <v>Thursday</v>
      </c>
      <c r="H1508" t="s">
        <v>41</v>
      </c>
      <c r="I1508">
        <v>31</v>
      </c>
      <c r="J1508" s="5" t="s">
        <v>9223</v>
      </c>
      <c r="K1508" t="s">
        <v>18</v>
      </c>
      <c r="L1508" t="s">
        <v>9281</v>
      </c>
      <c r="M1508" t="s">
        <v>9209</v>
      </c>
      <c r="O1508">
        <v>45</v>
      </c>
      <c r="P1508" t="s">
        <v>9225</v>
      </c>
      <c r="Q1508">
        <v>17</v>
      </c>
      <c r="R1508">
        <v>9</v>
      </c>
      <c r="S1508" t="s">
        <v>9255</v>
      </c>
      <c r="T1508" t="s">
        <v>9262</v>
      </c>
      <c r="U1508" t="s">
        <v>9300</v>
      </c>
      <c r="V1508" t="str" cm="1">
        <f t="array" ref="V1508">_xlfn.IFS(Hospital_Emergency_Room_Data[[#This Row],[Day]]&lt;=10,"Start(1-10)",Hospital_Emergency_Room_Data[[#This Row],[Day]]&lt;=20,"Middle(11-20)",Hospital_Emergency_Room_Data[[#This Row],[Day]]&gt;20,"End(21-30)")</f>
        <v>Middle(11-20)</v>
      </c>
    </row>
    <row r="1509" spans="1:22">
      <c r="A1509">
        <v>687363981</v>
      </c>
      <c r="B1509" t="s">
        <v>1530</v>
      </c>
      <c r="C1509" s="1">
        <v>45417</v>
      </c>
      <c r="D1509" t="str">
        <f>TEXT(Hospital_Emergency_Room_Data[[#This Row],[Patient Admission Date]],"mmm")</f>
        <v>May</v>
      </c>
      <c r="E1509">
        <f>YEAR(Hospital_Emergency_Room_Data[[#This Row],[Patient Admission Date]])</f>
        <v>2024</v>
      </c>
      <c r="F1509" s="2">
        <v>0.98541666666666672</v>
      </c>
      <c r="G1509" s="8" t="str">
        <f>TEXT(Hospital_Emergency_Room_Data[[#This Row],[Patient Admission Date]],"dddd")</f>
        <v>Sunday</v>
      </c>
      <c r="H1509" t="s">
        <v>41</v>
      </c>
      <c r="I1509">
        <v>24</v>
      </c>
      <c r="J1509" s="5" t="s">
        <v>9220</v>
      </c>
      <c r="K1509" t="s">
        <v>18</v>
      </c>
      <c r="L1509" t="s">
        <v>9281</v>
      </c>
      <c r="M1509" t="s">
        <v>9209</v>
      </c>
      <c r="O1509">
        <v>11</v>
      </c>
      <c r="P1509" t="s">
        <v>9226</v>
      </c>
      <c r="Q1509">
        <v>5</v>
      </c>
      <c r="R1509">
        <v>23</v>
      </c>
      <c r="S1509" t="s">
        <v>9256</v>
      </c>
      <c r="T1509" t="s">
        <v>9263</v>
      </c>
      <c r="U1509" t="s">
        <v>9282</v>
      </c>
      <c r="V1509" t="str" cm="1">
        <f t="array" ref="V1509">_xlfn.IFS(Hospital_Emergency_Room_Data[[#This Row],[Day]]&lt;=10,"Start(1-10)",Hospital_Emergency_Room_Data[[#This Row],[Day]]&lt;=20,"Middle(11-20)",Hospital_Emergency_Room_Data[[#This Row],[Day]]&gt;20,"End(21-30)")</f>
        <v>Start(1-10)</v>
      </c>
    </row>
    <row r="1510" spans="1:22">
      <c r="A1510">
        <v>590196541</v>
      </c>
      <c r="B1510" t="s">
        <v>1531</v>
      </c>
      <c r="C1510" s="1">
        <v>45349</v>
      </c>
      <c r="D1510" t="str">
        <f>TEXT(Hospital_Emergency_Room_Data[[#This Row],[Patient Admission Date]],"mmm")</f>
        <v>Feb</v>
      </c>
      <c r="E1510">
        <f>YEAR(Hospital_Emergency_Room_Data[[#This Row],[Patient Admission Date]])</f>
        <v>2024</v>
      </c>
      <c r="F1510" s="2">
        <v>0.44930555555555557</v>
      </c>
      <c r="G1510" s="8" t="str">
        <f>TEXT(Hospital_Emergency_Room_Data[[#This Row],[Patient Admission Date]],"dddd")</f>
        <v>Tuesday</v>
      </c>
      <c r="H1510" t="s">
        <v>41</v>
      </c>
      <c r="I1510">
        <v>77</v>
      </c>
      <c r="J1510" s="5" t="s">
        <v>9222</v>
      </c>
      <c r="K1510" t="s">
        <v>18</v>
      </c>
      <c r="L1510" t="s">
        <v>9281</v>
      </c>
      <c r="M1510" t="s">
        <v>9209</v>
      </c>
      <c r="O1510">
        <v>12</v>
      </c>
      <c r="P1510" t="s">
        <v>9226</v>
      </c>
      <c r="Q1510">
        <v>27</v>
      </c>
      <c r="R1510">
        <v>10</v>
      </c>
      <c r="S1510" t="s">
        <v>9255</v>
      </c>
      <c r="T1510" t="s">
        <v>9264</v>
      </c>
      <c r="U1510" t="s">
        <v>9282</v>
      </c>
      <c r="V1510" t="str" cm="1">
        <f t="array" ref="V1510">_xlfn.IFS(Hospital_Emergency_Room_Data[[#This Row],[Day]]&lt;=10,"Start(1-10)",Hospital_Emergency_Room_Data[[#This Row],[Day]]&lt;=20,"Middle(11-20)",Hospital_Emergency_Room_Data[[#This Row],[Day]]&gt;20,"End(21-30)")</f>
        <v>End(21-30)</v>
      </c>
    </row>
    <row r="1511" spans="1:22">
      <c r="A1511">
        <v>707448386</v>
      </c>
      <c r="B1511" t="s">
        <v>1532</v>
      </c>
      <c r="C1511" s="1">
        <v>45583</v>
      </c>
      <c r="D1511" t="str">
        <f>TEXT(Hospital_Emergency_Room_Data[[#This Row],[Patient Admission Date]],"mmm")</f>
        <v>Oct</v>
      </c>
      <c r="E1511">
        <f>YEAR(Hospital_Emergency_Room_Data[[#This Row],[Patient Admission Date]])</f>
        <v>2024</v>
      </c>
      <c r="F1511" s="2">
        <v>0.65</v>
      </c>
      <c r="G1511" s="8" t="str">
        <f>TEXT(Hospital_Emergency_Room_Data[[#This Row],[Patient Admission Date]],"dddd")</f>
        <v>Friday</v>
      </c>
      <c r="H1511" t="s">
        <v>41</v>
      </c>
      <c r="I1511">
        <v>3</v>
      </c>
      <c r="J1511" s="5" t="s">
        <v>9218</v>
      </c>
      <c r="K1511" t="s">
        <v>18</v>
      </c>
      <c r="L1511" t="s">
        <v>9281</v>
      </c>
      <c r="M1511" t="s">
        <v>9209</v>
      </c>
      <c r="O1511">
        <v>15</v>
      </c>
      <c r="P1511" t="s">
        <v>9226</v>
      </c>
      <c r="Q1511">
        <v>18</v>
      </c>
      <c r="R1511">
        <v>15</v>
      </c>
      <c r="S1511" t="s">
        <v>9257</v>
      </c>
      <c r="T1511" t="s">
        <v>9262</v>
      </c>
      <c r="U1511" t="s">
        <v>9282</v>
      </c>
      <c r="V1511" t="str" cm="1">
        <f t="array" ref="V1511">_xlfn.IFS(Hospital_Emergency_Room_Data[[#This Row],[Day]]&lt;=10,"Start(1-10)",Hospital_Emergency_Room_Data[[#This Row],[Day]]&lt;=20,"Middle(11-20)",Hospital_Emergency_Room_Data[[#This Row],[Day]]&gt;20,"End(21-30)")</f>
        <v>Middle(11-20)</v>
      </c>
    </row>
    <row r="1512" spans="1:22">
      <c r="A1512">
        <v>308168481</v>
      </c>
      <c r="B1512" t="s">
        <v>1533</v>
      </c>
      <c r="C1512" s="1">
        <v>45039</v>
      </c>
      <c r="D1512" t="str">
        <f>TEXT(Hospital_Emergency_Room_Data[[#This Row],[Patient Admission Date]],"mmm")</f>
        <v>Apr</v>
      </c>
      <c r="E1512">
        <f>YEAR(Hospital_Emergency_Room_Data[[#This Row],[Patient Admission Date]])</f>
        <v>2023</v>
      </c>
      <c r="F1512" s="2">
        <v>0.42083333333333334</v>
      </c>
      <c r="G1512" s="8" t="str">
        <f>TEXT(Hospital_Emergency_Room_Data[[#This Row],[Patient Admission Date]],"dddd")</f>
        <v>Sunday</v>
      </c>
      <c r="H1512" t="s">
        <v>41</v>
      </c>
      <c r="I1512">
        <v>40</v>
      </c>
      <c r="J1512" s="5" t="s">
        <v>9223</v>
      </c>
      <c r="K1512" t="s">
        <v>18</v>
      </c>
      <c r="L1512" t="s">
        <v>9281</v>
      </c>
      <c r="M1512" t="s">
        <v>9209</v>
      </c>
      <c r="O1512">
        <v>35</v>
      </c>
      <c r="P1512" t="s">
        <v>9225</v>
      </c>
      <c r="Q1512">
        <v>23</v>
      </c>
      <c r="R1512">
        <v>10</v>
      </c>
      <c r="S1512" t="s">
        <v>9255</v>
      </c>
      <c r="T1512" t="s">
        <v>9264</v>
      </c>
      <c r="U1512" t="s">
        <v>9300</v>
      </c>
      <c r="V1512" t="str" cm="1">
        <f t="array" ref="V1512">_xlfn.IFS(Hospital_Emergency_Room_Data[[#This Row],[Day]]&lt;=10,"Start(1-10)",Hospital_Emergency_Room_Data[[#This Row],[Day]]&lt;=20,"Middle(11-20)",Hospital_Emergency_Room_Data[[#This Row],[Day]]&gt;20,"End(21-30)")</f>
        <v>End(21-30)</v>
      </c>
    </row>
    <row r="1513" spans="1:22">
      <c r="A1513">
        <v>248871718</v>
      </c>
      <c r="B1513" t="s">
        <v>1534</v>
      </c>
      <c r="C1513" s="1">
        <v>45506</v>
      </c>
      <c r="D1513" t="str">
        <f>TEXT(Hospital_Emergency_Room_Data[[#This Row],[Patient Admission Date]],"mmm")</f>
        <v>Aug</v>
      </c>
      <c r="E1513">
        <f>YEAR(Hospital_Emergency_Room_Data[[#This Row],[Patient Admission Date]])</f>
        <v>2024</v>
      </c>
      <c r="F1513" s="2">
        <v>0.52708333333333335</v>
      </c>
      <c r="G1513" s="8" t="str">
        <f>TEXT(Hospital_Emergency_Room_Data[[#This Row],[Patient Admission Date]],"dddd")</f>
        <v>Friday</v>
      </c>
      <c r="H1513" t="s">
        <v>41</v>
      </c>
      <c r="I1513">
        <v>40</v>
      </c>
      <c r="J1513" s="5" t="s">
        <v>9223</v>
      </c>
      <c r="K1513" t="s">
        <v>18</v>
      </c>
      <c r="L1513" t="s">
        <v>9281</v>
      </c>
      <c r="M1513" t="s">
        <v>9209</v>
      </c>
      <c r="O1513">
        <v>43</v>
      </c>
      <c r="P1513" t="s">
        <v>9225</v>
      </c>
      <c r="Q1513">
        <v>2</v>
      </c>
      <c r="R1513">
        <v>12</v>
      </c>
      <c r="S1513" t="s">
        <v>9257</v>
      </c>
      <c r="T1513" t="s">
        <v>9263</v>
      </c>
      <c r="U1513" t="s">
        <v>9300</v>
      </c>
      <c r="V1513" t="str" cm="1">
        <f t="array" ref="V1513">_xlfn.IFS(Hospital_Emergency_Room_Data[[#This Row],[Day]]&lt;=10,"Start(1-10)",Hospital_Emergency_Room_Data[[#This Row],[Day]]&lt;=20,"Middle(11-20)",Hospital_Emergency_Room_Data[[#This Row],[Day]]&gt;20,"End(21-30)")</f>
        <v>Start(1-10)</v>
      </c>
    </row>
    <row r="1514" spans="1:22">
      <c r="A1514">
        <v>857682721</v>
      </c>
      <c r="B1514" t="s">
        <v>1535</v>
      </c>
      <c r="C1514" s="1">
        <v>45034</v>
      </c>
      <c r="D1514" t="str">
        <f>TEXT(Hospital_Emergency_Room_Data[[#This Row],[Patient Admission Date]],"mmm")</f>
        <v>Apr</v>
      </c>
      <c r="E1514">
        <f>YEAR(Hospital_Emergency_Room_Data[[#This Row],[Patient Admission Date]])</f>
        <v>2023</v>
      </c>
      <c r="F1514" s="2">
        <v>0.67291666666666672</v>
      </c>
      <c r="G1514" s="8" t="str">
        <f>TEXT(Hospital_Emergency_Room_Data[[#This Row],[Patient Admission Date]],"dddd")</f>
        <v>Tuesday</v>
      </c>
      <c r="H1514" t="s">
        <v>41</v>
      </c>
      <c r="I1514">
        <v>29</v>
      </c>
      <c r="J1514" s="5" t="s">
        <v>9220</v>
      </c>
      <c r="K1514" t="s">
        <v>18</v>
      </c>
      <c r="L1514" t="s">
        <v>9281</v>
      </c>
      <c r="M1514" t="s">
        <v>9209</v>
      </c>
      <c r="O1514">
        <v>26</v>
      </c>
      <c r="P1514" t="s">
        <v>9226</v>
      </c>
      <c r="Q1514">
        <v>18</v>
      </c>
      <c r="R1514">
        <v>16</v>
      </c>
      <c r="S1514" t="s">
        <v>9257</v>
      </c>
      <c r="T1514" t="s">
        <v>9262</v>
      </c>
      <c r="U1514" t="s">
        <v>9282</v>
      </c>
      <c r="V1514" t="str" cm="1">
        <f t="array" ref="V1514">_xlfn.IFS(Hospital_Emergency_Room_Data[[#This Row],[Day]]&lt;=10,"Start(1-10)",Hospital_Emergency_Room_Data[[#This Row],[Day]]&lt;=20,"Middle(11-20)",Hospital_Emergency_Room_Data[[#This Row],[Day]]&gt;20,"End(21-30)")</f>
        <v>Middle(11-20)</v>
      </c>
    </row>
    <row r="1515" spans="1:22">
      <c r="A1515">
        <v>736542232</v>
      </c>
      <c r="B1515" t="s">
        <v>1536</v>
      </c>
      <c r="C1515" s="1">
        <v>45483</v>
      </c>
      <c r="D1515" t="str">
        <f>TEXT(Hospital_Emergency_Room_Data[[#This Row],[Patient Admission Date]],"mmm")</f>
        <v>Jul</v>
      </c>
      <c r="E1515">
        <f>YEAR(Hospital_Emergency_Room_Data[[#This Row],[Patient Admission Date]])</f>
        <v>2024</v>
      </c>
      <c r="F1515" s="2">
        <v>0.8569444444444444</v>
      </c>
      <c r="G1515" s="8" t="str">
        <f>TEXT(Hospital_Emergency_Room_Data[[#This Row],[Patient Admission Date]],"dddd")</f>
        <v>Wednesday</v>
      </c>
      <c r="H1515" t="s">
        <v>41</v>
      </c>
      <c r="I1515">
        <v>56</v>
      </c>
      <c r="J1515" s="5" t="s">
        <v>9219</v>
      </c>
      <c r="K1515" t="s">
        <v>18</v>
      </c>
      <c r="L1515" t="s">
        <v>9281</v>
      </c>
      <c r="M1515" t="s">
        <v>9209</v>
      </c>
      <c r="O1515">
        <v>37</v>
      </c>
      <c r="P1515" t="s">
        <v>9225</v>
      </c>
      <c r="Q1515">
        <v>10</v>
      </c>
      <c r="R1515">
        <v>20</v>
      </c>
      <c r="S1515" t="s">
        <v>9256</v>
      </c>
      <c r="T1515" t="s">
        <v>9265</v>
      </c>
      <c r="U1515" t="s">
        <v>9300</v>
      </c>
      <c r="V1515" t="str" cm="1">
        <f t="array" ref="V1515">_xlfn.IFS(Hospital_Emergency_Room_Data[[#This Row],[Day]]&lt;=10,"Start(1-10)",Hospital_Emergency_Room_Data[[#This Row],[Day]]&lt;=20,"Middle(11-20)",Hospital_Emergency_Room_Data[[#This Row],[Day]]&gt;20,"End(21-30)")</f>
        <v>Start(1-10)</v>
      </c>
    </row>
    <row r="1516" spans="1:22">
      <c r="A1516">
        <v>252670809</v>
      </c>
      <c r="B1516" t="s">
        <v>1537</v>
      </c>
      <c r="C1516" s="1">
        <v>45527</v>
      </c>
      <c r="D1516" t="str">
        <f>TEXT(Hospital_Emergency_Room_Data[[#This Row],[Patient Admission Date]],"mmm")</f>
        <v>Aug</v>
      </c>
      <c r="E1516">
        <f>YEAR(Hospital_Emergency_Room_Data[[#This Row],[Patient Admission Date]])</f>
        <v>2024</v>
      </c>
      <c r="F1516" s="2">
        <v>0.41458333333333336</v>
      </c>
      <c r="G1516" s="8" t="str">
        <f>TEXT(Hospital_Emergency_Room_Data[[#This Row],[Patient Admission Date]],"dddd")</f>
        <v>Friday</v>
      </c>
      <c r="H1516" t="s">
        <v>41</v>
      </c>
      <c r="I1516">
        <v>73</v>
      </c>
      <c r="J1516" s="5" t="s">
        <v>9222</v>
      </c>
      <c r="K1516" t="s">
        <v>18</v>
      </c>
      <c r="L1516" t="s">
        <v>9281</v>
      </c>
      <c r="M1516" t="s">
        <v>9209</v>
      </c>
      <c r="O1516">
        <v>49</v>
      </c>
      <c r="P1516" t="s">
        <v>9225</v>
      </c>
      <c r="Q1516">
        <v>23</v>
      </c>
      <c r="R1516">
        <v>9</v>
      </c>
      <c r="S1516" t="s">
        <v>9255</v>
      </c>
      <c r="T1516" t="s">
        <v>9264</v>
      </c>
      <c r="U1516" t="s">
        <v>9283</v>
      </c>
      <c r="V1516" t="str" cm="1">
        <f t="array" ref="V1516">_xlfn.IFS(Hospital_Emergency_Room_Data[[#This Row],[Day]]&lt;=10,"Start(1-10)",Hospital_Emergency_Room_Data[[#This Row],[Day]]&lt;=20,"Middle(11-20)",Hospital_Emergency_Room_Data[[#This Row],[Day]]&gt;20,"End(21-30)")</f>
        <v>End(21-30)</v>
      </c>
    </row>
    <row r="1517" spans="1:22">
      <c r="A1517">
        <v>754274650</v>
      </c>
      <c r="B1517" t="s">
        <v>1538</v>
      </c>
      <c r="C1517" s="1">
        <v>45154</v>
      </c>
      <c r="D1517" t="str">
        <f>TEXT(Hospital_Emergency_Room_Data[[#This Row],[Patient Admission Date]],"mmm")</f>
        <v>Aug</v>
      </c>
      <c r="E1517">
        <f>YEAR(Hospital_Emergency_Room_Data[[#This Row],[Patient Admission Date]])</f>
        <v>2023</v>
      </c>
      <c r="F1517" s="2">
        <v>0.15486111111111112</v>
      </c>
      <c r="G1517" s="8" t="str">
        <f>TEXT(Hospital_Emergency_Room_Data[[#This Row],[Patient Admission Date]],"dddd")</f>
        <v>Wednesday</v>
      </c>
      <c r="H1517" t="s">
        <v>41</v>
      </c>
      <c r="I1517">
        <v>48</v>
      </c>
      <c r="J1517" s="5" t="s">
        <v>9219</v>
      </c>
      <c r="K1517" t="s">
        <v>18</v>
      </c>
      <c r="L1517" t="s">
        <v>9281</v>
      </c>
      <c r="M1517" t="s">
        <v>9209</v>
      </c>
      <c r="O1517">
        <v>51</v>
      </c>
      <c r="P1517" t="s">
        <v>9225</v>
      </c>
      <c r="Q1517">
        <v>16</v>
      </c>
      <c r="R1517">
        <v>3</v>
      </c>
      <c r="S1517" t="s">
        <v>9258</v>
      </c>
      <c r="T1517" t="s">
        <v>9262</v>
      </c>
      <c r="U1517" t="s">
        <v>9283</v>
      </c>
      <c r="V1517" t="str" cm="1">
        <f t="array" ref="V1517">_xlfn.IFS(Hospital_Emergency_Room_Data[[#This Row],[Day]]&lt;=10,"Start(1-10)",Hospital_Emergency_Room_Data[[#This Row],[Day]]&lt;=20,"Middle(11-20)",Hospital_Emergency_Room_Data[[#This Row],[Day]]&gt;20,"End(21-30)")</f>
        <v>Middle(11-20)</v>
      </c>
    </row>
    <row r="1518" spans="1:22">
      <c r="A1518">
        <v>381696342</v>
      </c>
      <c r="B1518" t="s">
        <v>1539</v>
      </c>
      <c r="C1518" s="1">
        <v>45044</v>
      </c>
      <c r="D1518" t="str">
        <f>TEXT(Hospital_Emergency_Room_Data[[#This Row],[Patient Admission Date]],"mmm")</f>
        <v>Apr</v>
      </c>
      <c r="E1518">
        <f>YEAR(Hospital_Emergency_Room_Data[[#This Row],[Patient Admission Date]])</f>
        <v>2023</v>
      </c>
      <c r="F1518" s="2">
        <v>0.9770833333333333</v>
      </c>
      <c r="G1518" s="8" t="str">
        <f>TEXT(Hospital_Emergency_Room_Data[[#This Row],[Patient Admission Date]],"dddd")</f>
        <v>Friday</v>
      </c>
      <c r="H1518" t="s">
        <v>41</v>
      </c>
      <c r="I1518">
        <v>65</v>
      </c>
      <c r="J1518" s="5" t="s">
        <v>9217</v>
      </c>
      <c r="K1518" t="s">
        <v>18</v>
      </c>
      <c r="L1518" t="s">
        <v>9281</v>
      </c>
      <c r="M1518" t="s">
        <v>9209</v>
      </c>
      <c r="O1518">
        <v>56</v>
      </c>
      <c r="P1518" t="s">
        <v>9225</v>
      </c>
      <c r="Q1518">
        <v>28</v>
      </c>
      <c r="R1518">
        <v>23</v>
      </c>
      <c r="S1518" t="s">
        <v>9256</v>
      </c>
      <c r="T1518" t="s">
        <v>9264</v>
      </c>
      <c r="U1518" t="s">
        <v>9283</v>
      </c>
      <c r="V1518" t="str" cm="1">
        <f t="array" ref="V1518">_xlfn.IFS(Hospital_Emergency_Room_Data[[#This Row],[Day]]&lt;=10,"Start(1-10)",Hospital_Emergency_Room_Data[[#This Row],[Day]]&lt;=20,"Middle(11-20)",Hospital_Emergency_Room_Data[[#This Row],[Day]]&gt;20,"End(21-30)")</f>
        <v>End(21-30)</v>
      </c>
    </row>
    <row r="1519" spans="1:22">
      <c r="A1519">
        <v>659428898</v>
      </c>
      <c r="B1519" t="s">
        <v>1540</v>
      </c>
      <c r="C1519" s="1">
        <v>45537</v>
      </c>
      <c r="D1519" t="str">
        <f>TEXT(Hospital_Emergency_Room_Data[[#This Row],[Patient Admission Date]],"mmm")</f>
        <v>Sep</v>
      </c>
      <c r="E1519">
        <f>YEAR(Hospital_Emergency_Room_Data[[#This Row],[Patient Admission Date]])</f>
        <v>2024</v>
      </c>
      <c r="F1519" s="2">
        <v>0.77638888888888891</v>
      </c>
      <c r="G1519" s="8" t="str">
        <f>TEXT(Hospital_Emergency_Room_Data[[#This Row],[Patient Admission Date]],"dddd")</f>
        <v>Monday</v>
      </c>
      <c r="H1519" t="s">
        <v>41</v>
      </c>
      <c r="I1519">
        <v>16</v>
      </c>
      <c r="J1519" s="5" t="s">
        <v>9220</v>
      </c>
      <c r="K1519" t="s">
        <v>18</v>
      </c>
      <c r="L1519" t="s">
        <v>9281</v>
      </c>
      <c r="M1519" t="s">
        <v>9209</v>
      </c>
      <c r="O1519">
        <v>13</v>
      </c>
      <c r="P1519" t="s">
        <v>9226</v>
      </c>
      <c r="Q1519">
        <v>2</v>
      </c>
      <c r="R1519">
        <v>18</v>
      </c>
      <c r="S1519" t="s">
        <v>9256</v>
      </c>
      <c r="T1519" t="s">
        <v>9263</v>
      </c>
      <c r="U1519" t="s">
        <v>9282</v>
      </c>
      <c r="V1519" t="str" cm="1">
        <f t="array" ref="V1519">_xlfn.IFS(Hospital_Emergency_Room_Data[[#This Row],[Day]]&lt;=10,"Start(1-10)",Hospital_Emergency_Room_Data[[#This Row],[Day]]&lt;=20,"Middle(11-20)",Hospital_Emergency_Room_Data[[#This Row],[Day]]&gt;20,"End(21-30)")</f>
        <v>Start(1-10)</v>
      </c>
    </row>
    <row r="1520" spans="1:22">
      <c r="A1520">
        <v>214949998</v>
      </c>
      <c r="B1520" t="s">
        <v>1541</v>
      </c>
      <c r="C1520" s="1">
        <v>45050</v>
      </c>
      <c r="D1520" t="str">
        <f>TEXT(Hospital_Emergency_Room_Data[[#This Row],[Patient Admission Date]],"mmm")</f>
        <v>May</v>
      </c>
      <c r="E1520">
        <f>YEAR(Hospital_Emergency_Room_Data[[#This Row],[Patient Admission Date]])</f>
        <v>2023</v>
      </c>
      <c r="F1520" s="2">
        <v>0.36805555555555558</v>
      </c>
      <c r="G1520" s="8" t="str">
        <f>TEXT(Hospital_Emergency_Room_Data[[#This Row],[Patient Admission Date]],"dddd")</f>
        <v>Thursday</v>
      </c>
      <c r="H1520" t="s">
        <v>41</v>
      </c>
      <c r="I1520">
        <v>35</v>
      </c>
      <c r="J1520" s="5" t="s">
        <v>9223</v>
      </c>
      <c r="K1520" t="s">
        <v>18</v>
      </c>
      <c r="L1520" t="s">
        <v>9281</v>
      </c>
      <c r="M1520" t="s">
        <v>9209</v>
      </c>
      <c r="O1520">
        <v>13</v>
      </c>
      <c r="P1520" t="s">
        <v>9226</v>
      </c>
      <c r="Q1520">
        <v>4</v>
      </c>
      <c r="R1520">
        <v>8</v>
      </c>
      <c r="S1520" t="s">
        <v>9255</v>
      </c>
      <c r="T1520" t="s">
        <v>9263</v>
      </c>
      <c r="U1520" t="s">
        <v>9282</v>
      </c>
      <c r="V1520" t="str" cm="1">
        <f t="array" ref="V1520">_xlfn.IFS(Hospital_Emergency_Room_Data[[#This Row],[Day]]&lt;=10,"Start(1-10)",Hospital_Emergency_Room_Data[[#This Row],[Day]]&lt;=20,"Middle(11-20)",Hospital_Emergency_Room_Data[[#This Row],[Day]]&gt;20,"End(21-30)")</f>
        <v>Start(1-10)</v>
      </c>
    </row>
    <row r="1521" spans="1:22">
      <c r="A1521">
        <v>418761742</v>
      </c>
      <c r="B1521" t="s">
        <v>1542</v>
      </c>
      <c r="C1521" s="1">
        <v>45444</v>
      </c>
      <c r="D1521" t="str">
        <f>TEXT(Hospital_Emergency_Room_Data[[#This Row],[Patient Admission Date]],"mmm")</f>
        <v>Jun</v>
      </c>
      <c r="E1521">
        <f>YEAR(Hospital_Emergency_Room_Data[[#This Row],[Patient Admission Date]])</f>
        <v>2024</v>
      </c>
      <c r="F1521" s="2">
        <v>0.93472222222222223</v>
      </c>
      <c r="G1521" s="8" t="str">
        <f>TEXT(Hospital_Emergency_Room_Data[[#This Row],[Patient Admission Date]],"dddd")</f>
        <v>Saturday</v>
      </c>
      <c r="H1521" t="s">
        <v>41</v>
      </c>
      <c r="I1521">
        <v>43</v>
      </c>
      <c r="J1521" s="5" t="s">
        <v>9223</v>
      </c>
      <c r="K1521" t="s">
        <v>18</v>
      </c>
      <c r="L1521" t="s">
        <v>9281</v>
      </c>
      <c r="M1521" t="s">
        <v>9209</v>
      </c>
      <c r="O1521">
        <v>25</v>
      </c>
      <c r="P1521" t="s">
        <v>9226</v>
      </c>
      <c r="Q1521">
        <v>1</v>
      </c>
      <c r="R1521">
        <v>22</v>
      </c>
      <c r="S1521" t="s">
        <v>9256</v>
      </c>
      <c r="T1521" t="s">
        <v>9263</v>
      </c>
      <c r="U1521" t="s">
        <v>9282</v>
      </c>
      <c r="V1521" t="str" cm="1">
        <f t="array" ref="V1521">_xlfn.IFS(Hospital_Emergency_Room_Data[[#This Row],[Day]]&lt;=10,"Start(1-10)",Hospital_Emergency_Room_Data[[#This Row],[Day]]&lt;=20,"Middle(11-20)",Hospital_Emergency_Room_Data[[#This Row],[Day]]&gt;20,"End(21-30)")</f>
        <v>Start(1-10)</v>
      </c>
    </row>
    <row r="1522" spans="1:22">
      <c r="A1522">
        <v>290174655</v>
      </c>
      <c r="B1522" t="s">
        <v>1543</v>
      </c>
      <c r="C1522" s="1">
        <v>45444</v>
      </c>
      <c r="D1522" t="str">
        <f>TEXT(Hospital_Emergency_Room_Data[[#This Row],[Patient Admission Date]],"mmm")</f>
        <v>Jun</v>
      </c>
      <c r="E1522">
        <f>YEAR(Hospital_Emergency_Room_Data[[#This Row],[Patient Admission Date]])</f>
        <v>2024</v>
      </c>
      <c r="F1522" s="2">
        <v>0.25694444444444442</v>
      </c>
      <c r="G1522" s="8" t="str">
        <f>TEXT(Hospital_Emergency_Room_Data[[#This Row],[Patient Admission Date]],"dddd")</f>
        <v>Saturday</v>
      </c>
      <c r="H1522" t="s">
        <v>41</v>
      </c>
      <c r="I1522">
        <v>79</v>
      </c>
      <c r="J1522" s="5" t="s">
        <v>9222</v>
      </c>
      <c r="K1522" t="s">
        <v>18</v>
      </c>
      <c r="L1522" t="s">
        <v>9281</v>
      </c>
      <c r="M1522" t="s">
        <v>9209</v>
      </c>
      <c r="O1522">
        <v>37</v>
      </c>
      <c r="P1522" t="s">
        <v>9225</v>
      </c>
      <c r="Q1522">
        <v>1</v>
      </c>
      <c r="R1522">
        <v>6</v>
      </c>
      <c r="S1522" t="s">
        <v>9255</v>
      </c>
      <c r="T1522" t="s">
        <v>9263</v>
      </c>
      <c r="U1522" t="s">
        <v>9300</v>
      </c>
      <c r="V1522" t="str" cm="1">
        <f t="array" ref="V1522">_xlfn.IFS(Hospital_Emergency_Room_Data[[#This Row],[Day]]&lt;=10,"Start(1-10)",Hospital_Emergency_Room_Data[[#This Row],[Day]]&lt;=20,"Middle(11-20)",Hospital_Emergency_Room_Data[[#This Row],[Day]]&gt;20,"End(21-30)")</f>
        <v>Start(1-10)</v>
      </c>
    </row>
    <row r="1523" spans="1:22">
      <c r="A1523">
        <v>864379908</v>
      </c>
      <c r="B1523" t="s">
        <v>1544</v>
      </c>
      <c r="C1523" s="1">
        <v>45035</v>
      </c>
      <c r="D1523" t="str">
        <f>TEXT(Hospital_Emergency_Room_Data[[#This Row],[Patient Admission Date]],"mmm")</f>
        <v>Apr</v>
      </c>
      <c r="E1523">
        <f>YEAR(Hospital_Emergency_Room_Data[[#This Row],[Patient Admission Date]])</f>
        <v>2023</v>
      </c>
      <c r="F1523" s="2">
        <v>0.55347222222222225</v>
      </c>
      <c r="G1523" s="8" t="str">
        <f>TEXT(Hospital_Emergency_Room_Data[[#This Row],[Patient Admission Date]],"dddd")</f>
        <v>Wednesday</v>
      </c>
      <c r="H1523" t="s">
        <v>41</v>
      </c>
      <c r="I1523">
        <v>76</v>
      </c>
      <c r="J1523" s="5" t="s">
        <v>9222</v>
      </c>
      <c r="K1523" t="s">
        <v>18</v>
      </c>
      <c r="L1523" t="s">
        <v>9281</v>
      </c>
      <c r="M1523" t="s">
        <v>9209</v>
      </c>
      <c r="O1523">
        <v>48</v>
      </c>
      <c r="P1523" t="s">
        <v>9225</v>
      </c>
      <c r="Q1523">
        <v>19</v>
      </c>
      <c r="R1523">
        <v>13</v>
      </c>
      <c r="S1523" t="s">
        <v>9257</v>
      </c>
      <c r="T1523" t="s">
        <v>9262</v>
      </c>
      <c r="U1523" t="s">
        <v>9283</v>
      </c>
      <c r="V1523" t="str" cm="1">
        <f t="array" ref="V1523">_xlfn.IFS(Hospital_Emergency_Room_Data[[#This Row],[Day]]&lt;=10,"Start(1-10)",Hospital_Emergency_Room_Data[[#This Row],[Day]]&lt;=20,"Middle(11-20)",Hospital_Emergency_Room_Data[[#This Row],[Day]]&gt;20,"End(21-30)")</f>
        <v>Middle(11-20)</v>
      </c>
    </row>
    <row r="1524" spans="1:22">
      <c r="A1524">
        <v>442729831</v>
      </c>
      <c r="B1524" t="s">
        <v>1545</v>
      </c>
      <c r="C1524" s="1">
        <v>45264</v>
      </c>
      <c r="D1524" t="str">
        <f>TEXT(Hospital_Emergency_Room_Data[[#This Row],[Patient Admission Date]],"mmm")</f>
        <v>Dec</v>
      </c>
      <c r="E1524">
        <f>YEAR(Hospital_Emergency_Room_Data[[#This Row],[Patient Admission Date]])</f>
        <v>2023</v>
      </c>
      <c r="F1524" s="2">
        <v>0.26458333333333334</v>
      </c>
      <c r="G1524" s="8" t="str">
        <f>TEXT(Hospital_Emergency_Room_Data[[#This Row],[Patient Admission Date]],"dddd")</f>
        <v>Monday</v>
      </c>
      <c r="H1524" t="s">
        <v>41</v>
      </c>
      <c r="I1524">
        <v>46</v>
      </c>
      <c r="J1524" s="5" t="s">
        <v>9219</v>
      </c>
      <c r="K1524" t="s">
        <v>18</v>
      </c>
      <c r="L1524" t="s">
        <v>9281</v>
      </c>
      <c r="M1524" t="s">
        <v>9209</v>
      </c>
      <c r="O1524">
        <v>51</v>
      </c>
      <c r="P1524" t="s">
        <v>9225</v>
      </c>
      <c r="Q1524">
        <v>4</v>
      </c>
      <c r="R1524">
        <v>6</v>
      </c>
      <c r="S1524" t="s">
        <v>9255</v>
      </c>
      <c r="T1524" t="s">
        <v>9263</v>
      </c>
      <c r="U1524" t="s">
        <v>9283</v>
      </c>
      <c r="V1524" t="str" cm="1">
        <f t="array" ref="V1524">_xlfn.IFS(Hospital_Emergency_Room_Data[[#This Row],[Day]]&lt;=10,"Start(1-10)",Hospital_Emergency_Room_Data[[#This Row],[Day]]&lt;=20,"Middle(11-20)",Hospital_Emergency_Room_Data[[#This Row],[Day]]&gt;20,"End(21-30)")</f>
        <v>Start(1-10)</v>
      </c>
    </row>
    <row r="1525" spans="1:22">
      <c r="A1525">
        <v>765855657</v>
      </c>
      <c r="B1525" t="s">
        <v>1546</v>
      </c>
      <c r="C1525" s="1">
        <v>45161</v>
      </c>
      <c r="D1525" t="str">
        <f>TEXT(Hospital_Emergency_Room_Data[[#This Row],[Patient Admission Date]],"mmm")</f>
        <v>Aug</v>
      </c>
      <c r="E1525">
        <f>YEAR(Hospital_Emergency_Room_Data[[#This Row],[Patient Admission Date]])</f>
        <v>2023</v>
      </c>
      <c r="F1525" s="2">
        <v>0.5180555555555556</v>
      </c>
      <c r="G1525" s="8" t="str">
        <f>TEXT(Hospital_Emergency_Room_Data[[#This Row],[Patient Admission Date]],"dddd")</f>
        <v>Wednesday</v>
      </c>
      <c r="H1525" t="s">
        <v>41</v>
      </c>
      <c r="I1525">
        <v>4</v>
      </c>
      <c r="J1525" s="5" t="s">
        <v>9218</v>
      </c>
      <c r="K1525" t="s">
        <v>18</v>
      </c>
      <c r="L1525" t="s">
        <v>9281</v>
      </c>
      <c r="M1525" t="s">
        <v>9209</v>
      </c>
      <c r="O1525">
        <v>16</v>
      </c>
      <c r="P1525" t="s">
        <v>9226</v>
      </c>
      <c r="Q1525">
        <v>23</v>
      </c>
      <c r="R1525">
        <v>12</v>
      </c>
      <c r="S1525" t="s">
        <v>9257</v>
      </c>
      <c r="T1525" t="s">
        <v>9264</v>
      </c>
      <c r="U1525" t="s">
        <v>9282</v>
      </c>
      <c r="V1525" t="str" cm="1">
        <f t="array" ref="V1525">_xlfn.IFS(Hospital_Emergency_Room_Data[[#This Row],[Day]]&lt;=10,"Start(1-10)",Hospital_Emergency_Room_Data[[#This Row],[Day]]&lt;=20,"Middle(11-20)",Hospital_Emergency_Room_Data[[#This Row],[Day]]&gt;20,"End(21-30)")</f>
        <v>End(21-30)</v>
      </c>
    </row>
    <row r="1526" spans="1:22">
      <c r="A1526">
        <v>642144801</v>
      </c>
      <c r="B1526" t="s">
        <v>1547</v>
      </c>
      <c r="C1526" s="1">
        <v>45531</v>
      </c>
      <c r="D1526" t="str">
        <f>TEXT(Hospital_Emergency_Room_Data[[#This Row],[Patient Admission Date]],"mmm")</f>
        <v>Aug</v>
      </c>
      <c r="E1526">
        <f>YEAR(Hospital_Emergency_Room_Data[[#This Row],[Patient Admission Date]])</f>
        <v>2024</v>
      </c>
      <c r="F1526" s="2">
        <v>0.87916666666666665</v>
      </c>
      <c r="G1526" s="8" t="str">
        <f>TEXT(Hospital_Emergency_Room_Data[[#This Row],[Patient Admission Date]],"dddd")</f>
        <v>Tuesday</v>
      </c>
      <c r="H1526" t="s">
        <v>41</v>
      </c>
      <c r="I1526">
        <v>47</v>
      </c>
      <c r="J1526" s="5" t="s">
        <v>9219</v>
      </c>
      <c r="K1526" t="s">
        <v>18</v>
      </c>
      <c r="L1526" t="s">
        <v>9281</v>
      </c>
      <c r="M1526" t="s">
        <v>9209</v>
      </c>
      <c r="O1526">
        <v>16</v>
      </c>
      <c r="P1526" t="s">
        <v>9226</v>
      </c>
      <c r="Q1526">
        <v>27</v>
      </c>
      <c r="R1526">
        <v>21</v>
      </c>
      <c r="S1526" t="s">
        <v>9256</v>
      </c>
      <c r="T1526" t="s">
        <v>9264</v>
      </c>
      <c r="U1526" t="s">
        <v>9282</v>
      </c>
      <c r="V1526" t="str" cm="1">
        <f t="array" ref="V1526">_xlfn.IFS(Hospital_Emergency_Room_Data[[#This Row],[Day]]&lt;=10,"Start(1-10)",Hospital_Emergency_Room_Data[[#This Row],[Day]]&lt;=20,"Middle(11-20)",Hospital_Emergency_Room_Data[[#This Row],[Day]]&gt;20,"End(21-30)")</f>
        <v>End(21-30)</v>
      </c>
    </row>
    <row r="1527" spans="1:22">
      <c r="A1527">
        <v>323526658</v>
      </c>
      <c r="B1527" t="s">
        <v>1548</v>
      </c>
      <c r="C1527" s="1">
        <v>45154</v>
      </c>
      <c r="D1527" t="str">
        <f>TEXT(Hospital_Emergency_Room_Data[[#This Row],[Patient Admission Date]],"mmm")</f>
        <v>Aug</v>
      </c>
      <c r="E1527">
        <f>YEAR(Hospital_Emergency_Room_Data[[#This Row],[Patient Admission Date]])</f>
        <v>2023</v>
      </c>
      <c r="F1527" s="2">
        <v>0.59722222222222221</v>
      </c>
      <c r="G1527" s="8" t="str">
        <f>TEXT(Hospital_Emergency_Room_Data[[#This Row],[Patient Admission Date]],"dddd")</f>
        <v>Wednesday</v>
      </c>
      <c r="H1527" t="s">
        <v>41</v>
      </c>
      <c r="I1527">
        <v>58</v>
      </c>
      <c r="J1527" s="5" t="s">
        <v>9219</v>
      </c>
      <c r="K1527" t="s">
        <v>18</v>
      </c>
      <c r="L1527" t="s">
        <v>9281</v>
      </c>
      <c r="M1527" t="s">
        <v>9209</v>
      </c>
      <c r="O1527">
        <v>21</v>
      </c>
      <c r="P1527" t="s">
        <v>9226</v>
      </c>
      <c r="Q1527">
        <v>16</v>
      </c>
      <c r="R1527">
        <v>14</v>
      </c>
      <c r="S1527" t="s">
        <v>9257</v>
      </c>
      <c r="T1527" t="s">
        <v>9262</v>
      </c>
      <c r="U1527" t="s">
        <v>9282</v>
      </c>
      <c r="V1527" t="str" cm="1">
        <f t="array" ref="V1527">_xlfn.IFS(Hospital_Emergency_Room_Data[[#This Row],[Day]]&lt;=10,"Start(1-10)",Hospital_Emergency_Room_Data[[#This Row],[Day]]&lt;=20,"Middle(11-20)",Hospital_Emergency_Room_Data[[#This Row],[Day]]&gt;20,"End(21-30)")</f>
        <v>Middle(11-20)</v>
      </c>
    </row>
    <row r="1528" spans="1:22">
      <c r="A1528">
        <v>327715579</v>
      </c>
      <c r="B1528" t="s">
        <v>1549</v>
      </c>
      <c r="C1528" s="1">
        <v>45141</v>
      </c>
      <c r="D1528" t="str">
        <f>TEXT(Hospital_Emergency_Room_Data[[#This Row],[Patient Admission Date]],"mmm")</f>
        <v>Aug</v>
      </c>
      <c r="E1528">
        <f>YEAR(Hospital_Emergency_Room_Data[[#This Row],[Patient Admission Date]])</f>
        <v>2023</v>
      </c>
      <c r="F1528" s="2">
        <v>0.32777777777777778</v>
      </c>
      <c r="G1528" s="8" t="str">
        <f>TEXT(Hospital_Emergency_Room_Data[[#This Row],[Patient Admission Date]],"dddd")</f>
        <v>Thursday</v>
      </c>
      <c r="H1528" t="s">
        <v>41</v>
      </c>
      <c r="I1528">
        <v>14</v>
      </c>
      <c r="J1528" s="5" t="s">
        <v>9221</v>
      </c>
      <c r="K1528" t="s">
        <v>18</v>
      </c>
      <c r="L1528" t="s">
        <v>9281</v>
      </c>
      <c r="M1528" t="s">
        <v>9209</v>
      </c>
      <c r="O1528">
        <v>24</v>
      </c>
      <c r="P1528" t="s">
        <v>9226</v>
      </c>
      <c r="Q1528">
        <v>3</v>
      </c>
      <c r="R1528">
        <v>7</v>
      </c>
      <c r="S1528" t="s">
        <v>9255</v>
      </c>
      <c r="T1528" t="s">
        <v>9263</v>
      </c>
      <c r="U1528" t="s">
        <v>9282</v>
      </c>
      <c r="V1528" t="str" cm="1">
        <f t="array" ref="V1528">_xlfn.IFS(Hospital_Emergency_Room_Data[[#This Row],[Day]]&lt;=10,"Start(1-10)",Hospital_Emergency_Room_Data[[#This Row],[Day]]&lt;=20,"Middle(11-20)",Hospital_Emergency_Room_Data[[#This Row],[Day]]&gt;20,"End(21-30)")</f>
        <v>Start(1-10)</v>
      </c>
    </row>
    <row r="1529" spans="1:22">
      <c r="A1529">
        <v>161118631</v>
      </c>
      <c r="B1529" t="s">
        <v>1550</v>
      </c>
      <c r="C1529" s="1">
        <v>45432</v>
      </c>
      <c r="D1529" t="str">
        <f>TEXT(Hospital_Emergency_Room_Data[[#This Row],[Patient Admission Date]],"mmm")</f>
        <v>May</v>
      </c>
      <c r="E1529">
        <f>YEAR(Hospital_Emergency_Room_Data[[#This Row],[Patient Admission Date]])</f>
        <v>2024</v>
      </c>
      <c r="F1529" s="2">
        <v>0.30138888888888887</v>
      </c>
      <c r="G1529" s="8" t="str">
        <f>TEXT(Hospital_Emergency_Room_Data[[#This Row],[Patient Admission Date]],"dddd")</f>
        <v>Monday</v>
      </c>
      <c r="H1529" t="s">
        <v>41</v>
      </c>
      <c r="I1529">
        <v>10</v>
      </c>
      <c r="J1529" s="5" t="s">
        <v>9221</v>
      </c>
      <c r="K1529" t="s">
        <v>18</v>
      </c>
      <c r="L1529" t="s">
        <v>9281</v>
      </c>
      <c r="M1529" t="s">
        <v>9209</v>
      </c>
      <c r="O1529">
        <v>30</v>
      </c>
      <c r="P1529" t="s">
        <v>9225</v>
      </c>
      <c r="Q1529">
        <v>20</v>
      </c>
      <c r="R1529">
        <v>7</v>
      </c>
      <c r="S1529" t="s">
        <v>9255</v>
      </c>
      <c r="T1529" t="s">
        <v>9262</v>
      </c>
      <c r="U1529" t="s">
        <v>9282</v>
      </c>
      <c r="V1529" t="str" cm="1">
        <f t="array" ref="V1529">_xlfn.IFS(Hospital_Emergency_Room_Data[[#This Row],[Day]]&lt;=10,"Start(1-10)",Hospital_Emergency_Room_Data[[#This Row],[Day]]&lt;=20,"Middle(11-20)",Hospital_Emergency_Room_Data[[#This Row],[Day]]&gt;20,"End(21-30)")</f>
        <v>Middle(11-20)</v>
      </c>
    </row>
    <row r="1530" spans="1:22">
      <c r="A1530">
        <v>574485950</v>
      </c>
      <c r="B1530" t="s">
        <v>1551</v>
      </c>
      <c r="C1530" s="1">
        <v>45477</v>
      </c>
      <c r="D1530" t="str">
        <f>TEXT(Hospital_Emergency_Room_Data[[#This Row],[Patient Admission Date]],"mmm")</f>
        <v>Jul</v>
      </c>
      <c r="E1530">
        <f>YEAR(Hospital_Emergency_Room_Data[[#This Row],[Patient Admission Date]])</f>
        <v>2024</v>
      </c>
      <c r="F1530" s="2">
        <v>0.2673611111111111</v>
      </c>
      <c r="G1530" s="8" t="str">
        <f>TEXT(Hospital_Emergency_Room_Data[[#This Row],[Patient Admission Date]],"dddd")</f>
        <v>Thursday</v>
      </c>
      <c r="H1530" t="s">
        <v>41</v>
      </c>
      <c r="I1530">
        <v>42</v>
      </c>
      <c r="J1530" s="5" t="s">
        <v>9223</v>
      </c>
      <c r="K1530" t="s">
        <v>18</v>
      </c>
      <c r="L1530" t="s">
        <v>9281</v>
      </c>
      <c r="M1530" t="s">
        <v>9209</v>
      </c>
      <c r="O1530">
        <v>46</v>
      </c>
      <c r="P1530" t="s">
        <v>9225</v>
      </c>
      <c r="Q1530">
        <v>4</v>
      </c>
      <c r="R1530">
        <v>6</v>
      </c>
      <c r="S1530" t="s">
        <v>9255</v>
      </c>
      <c r="T1530" t="s">
        <v>9263</v>
      </c>
      <c r="U1530" t="s">
        <v>9283</v>
      </c>
      <c r="V1530" t="str" cm="1">
        <f t="array" ref="V1530">_xlfn.IFS(Hospital_Emergency_Room_Data[[#This Row],[Day]]&lt;=10,"Start(1-10)",Hospital_Emergency_Room_Data[[#This Row],[Day]]&lt;=20,"Middle(11-20)",Hospital_Emergency_Room_Data[[#This Row],[Day]]&gt;20,"End(21-30)")</f>
        <v>Start(1-10)</v>
      </c>
    </row>
    <row r="1531" spans="1:22">
      <c r="A1531">
        <v>345420466</v>
      </c>
      <c r="B1531" t="s">
        <v>1552</v>
      </c>
      <c r="C1531" s="1">
        <v>45158</v>
      </c>
      <c r="D1531" t="str">
        <f>TEXT(Hospital_Emergency_Room_Data[[#This Row],[Patient Admission Date]],"mmm")</f>
        <v>Aug</v>
      </c>
      <c r="E1531">
        <f>YEAR(Hospital_Emergency_Room_Data[[#This Row],[Patient Admission Date]])</f>
        <v>2023</v>
      </c>
      <c r="F1531" s="2">
        <v>5.9027777777777776E-2</v>
      </c>
      <c r="G1531" s="8" t="str">
        <f>TEXT(Hospital_Emergency_Room_Data[[#This Row],[Patient Admission Date]],"dddd")</f>
        <v>Sunday</v>
      </c>
      <c r="H1531" t="s">
        <v>41</v>
      </c>
      <c r="I1531">
        <v>31</v>
      </c>
      <c r="J1531" s="5" t="s">
        <v>9223</v>
      </c>
      <c r="K1531" t="s">
        <v>18</v>
      </c>
      <c r="L1531" t="s">
        <v>9281</v>
      </c>
      <c r="M1531" t="s">
        <v>9209</v>
      </c>
      <c r="N1531">
        <v>0</v>
      </c>
      <c r="O1531">
        <v>40</v>
      </c>
      <c r="P1531" t="s">
        <v>9225</v>
      </c>
      <c r="Q1531">
        <v>20</v>
      </c>
      <c r="R1531">
        <v>1</v>
      </c>
      <c r="S1531" t="s">
        <v>9258</v>
      </c>
      <c r="T1531" t="s">
        <v>9262</v>
      </c>
      <c r="U1531" t="s">
        <v>9300</v>
      </c>
      <c r="V1531" t="str" cm="1">
        <f t="array" ref="V1531">_xlfn.IFS(Hospital_Emergency_Room_Data[[#This Row],[Day]]&lt;=10,"Start(1-10)",Hospital_Emergency_Room_Data[[#This Row],[Day]]&lt;=20,"Middle(11-20)",Hospital_Emergency_Room_Data[[#This Row],[Day]]&gt;20,"End(21-30)")</f>
        <v>Middle(11-20)</v>
      </c>
    </row>
    <row r="1532" spans="1:22">
      <c r="A1532">
        <v>281677646</v>
      </c>
      <c r="B1532" t="s">
        <v>1553</v>
      </c>
      <c r="C1532" s="1">
        <v>45184</v>
      </c>
      <c r="D1532" t="str">
        <f>TEXT(Hospital_Emergency_Room_Data[[#This Row],[Patient Admission Date]],"mmm")</f>
        <v>Sep</v>
      </c>
      <c r="E1532">
        <f>YEAR(Hospital_Emergency_Room_Data[[#This Row],[Patient Admission Date]])</f>
        <v>2023</v>
      </c>
      <c r="F1532" s="2">
        <v>0.66805555555555551</v>
      </c>
      <c r="G1532" s="8" t="str">
        <f>TEXT(Hospital_Emergency_Room_Data[[#This Row],[Patient Admission Date]],"dddd")</f>
        <v>Friday</v>
      </c>
      <c r="H1532" t="s">
        <v>41</v>
      </c>
      <c r="I1532">
        <v>12</v>
      </c>
      <c r="J1532" s="5" t="s">
        <v>9221</v>
      </c>
      <c r="K1532" t="s">
        <v>18</v>
      </c>
      <c r="L1532" t="s">
        <v>9281</v>
      </c>
      <c r="M1532" t="s">
        <v>9209</v>
      </c>
      <c r="N1532">
        <v>0</v>
      </c>
      <c r="O1532">
        <v>45</v>
      </c>
      <c r="P1532" t="s">
        <v>9225</v>
      </c>
      <c r="Q1532">
        <v>15</v>
      </c>
      <c r="R1532">
        <v>16</v>
      </c>
      <c r="S1532" t="s">
        <v>9257</v>
      </c>
      <c r="T1532" t="s">
        <v>9262</v>
      </c>
      <c r="U1532" t="s">
        <v>9300</v>
      </c>
      <c r="V1532" t="str" cm="1">
        <f t="array" ref="V1532">_xlfn.IFS(Hospital_Emergency_Room_Data[[#This Row],[Day]]&lt;=10,"Start(1-10)",Hospital_Emergency_Room_Data[[#This Row],[Day]]&lt;=20,"Middle(11-20)",Hospital_Emergency_Room_Data[[#This Row],[Day]]&gt;20,"End(21-30)")</f>
        <v>Middle(11-20)</v>
      </c>
    </row>
    <row r="1533" spans="1:22">
      <c r="A1533">
        <v>351606045</v>
      </c>
      <c r="B1533" t="s">
        <v>1554</v>
      </c>
      <c r="C1533" s="1">
        <v>45219</v>
      </c>
      <c r="D1533" t="str">
        <f>TEXT(Hospital_Emergency_Room_Data[[#This Row],[Patient Admission Date]],"mmm")</f>
        <v>Oct</v>
      </c>
      <c r="E1533">
        <f>YEAR(Hospital_Emergency_Room_Data[[#This Row],[Patient Admission Date]])</f>
        <v>2023</v>
      </c>
      <c r="F1533" s="2">
        <v>0.89930555555555558</v>
      </c>
      <c r="G1533" s="8" t="str">
        <f>TEXT(Hospital_Emergency_Room_Data[[#This Row],[Patient Admission Date]],"dddd")</f>
        <v>Friday</v>
      </c>
      <c r="H1533" t="s">
        <v>41</v>
      </c>
      <c r="I1533">
        <v>73</v>
      </c>
      <c r="J1533" s="5" t="s">
        <v>9222</v>
      </c>
      <c r="K1533" t="s">
        <v>18</v>
      </c>
      <c r="L1533" t="s">
        <v>9281</v>
      </c>
      <c r="M1533" t="s">
        <v>9209</v>
      </c>
      <c r="N1533">
        <v>0</v>
      </c>
      <c r="O1533">
        <v>41</v>
      </c>
      <c r="P1533" t="s">
        <v>9225</v>
      </c>
      <c r="Q1533">
        <v>20</v>
      </c>
      <c r="R1533">
        <v>21</v>
      </c>
      <c r="S1533" t="s">
        <v>9256</v>
      </c>
      <c r="T1533" t="s">
        <v>9262</v>
      </c>
      <c r="U1533" t="s">
        <v>9300</v>
      </c>
      <c r="V1533" t="str" cm="1">
        <f t="array" ref="V1533">_xlfn.IFS(Hospital_Emergency_Room_Data[[#This Row],[Day]]&lt;=10,"Start(1-10)",Hospital_Emergency_Room_Data[[#This Row],[Day]]&lt;=20,"Middle(11-20)",Hospital_Emergency_Room_Data[[#This Row],[Day]]&gt;20,"End(21-30)")</f>
        <v>Middle(11-20)</v>
      </c>
    </row>
    <row r="1534" spans="1:22">
      <c r="A1534">
        <v>196424139</v>
      </c>
      <c r="B1534" t="s">
        <v>1555</v>
      </c>
      <c r="C1534" s="1">
        <v>45125</v>
      </c>
      <c r="D1534" t="str">
        <f>TEXT(Hospital_Emergency_Room_Data[[#This Row],[Patient Admission Date]],"mmm")</f>
        <v>Jul</v>
      </c>
      <c r="E1534">
        <f>YEAR(Hospital_Emergency_Room_Data[[#This Row],[Patient Admission Date]])</f>
        <v>2023</v>
      </c>
      <c r="F1534" s="2">
        <v>0.99861111111111112</v>
      </c>
      <c r="G1534" s="8" t="str">
        <f>TEXT(Hospital_Emergency_Room_Data[[#This Row],[Patient Admission Date]],"dddd")</f>
        <v>Tuesday</v>
      </c>
      <c r="H1534" t="s">
        <v>41</v>
      </c>
      <c r="I1534">
        <v>39</v>
      </c>
      <c r="J1534" s="5" t="s">
        <v>9223</v>
      </c>
      <c r="K1534" t="s">
        <v>18</v>
      </c>
      <c r="L1534" t="s">
        <v>9281</v>
      </c>
      <c r="M1534" t="s">
        <v>9209</v>
      </c>
      <c r="N1534">
        <v>1</v>
      </c>
      <c r="O1534">
        <v>36</v>
      </c>
      <c r="P1534" t="s">
        <v>9225</v>
      </c>
      <c r="Q1534">
        <v>18</v>
      </c>
      <c r="R1534">
        <v>23</v>
      </c>
      <c r="S1534" t="s">
        <v>9256</v>
      </c>
      <c r="T1534" t="s">
        <v>9262</v>
      </c>
      <c r="U1534" t="s">
        <v>9300</v>
      </c>
      <c r="V1534" t="str" cm="1">
        <f t="array" ref="V1534">_xlfn.IFS(Hospital_Emergency_Room_Data[[#This Row],[Day]]&lt;=10,"Start(1-10)",Hospital_Emergency_Room_Data[[#This Row],[Day]]&lt;=20,"Middle(11-20)",Hospital_Emergency_Room_Data[[#This Row],[Day]]&gt;20,"End(21-30)")</f>
        <v>Middle(11-20)</v>
      </c>
    </row>
    <row r="1535" spans="1:22">
      <c r="A1535">
        <v>784976948</v>
      </c>
      <c r="B1535" t="s">
        <v>1556</v>
      </c>
      <c r="C1535" s="1">
        <v>45487</v>
      </c>
      <c r="D1535" t="str">
        <f>TEXT(Hospital_Emergency_Room_Data[[#This Row],[Patient Admission Date]],"mmm")</f>
        <v>Jul</v>
      </c>
      <c r="E1535">
        <f>YEAR(Hospital_Emergency_Room_Data[[#This Row],[Patient Admission Date]])</f>
        <v>2024</v>
      </c>
      <c r="F1535" s="2">
        <v>0.15555555555555556</v>
      </c>
      <c r="G1535" s="8" t="str">
        <f>TEXT(Hospital_Emergency_Room_Data[[#This Row],[Patient Admission Date]],"dddd")</f>
        <v>Sunday</v>
      </c>
      <c r="H1535" t="s">
        <v>41</v>
      </c>
      <c r="I1535">
        <v>61</v>
      </c>
      <c r="J1535" s="5" t="s">
        <v>9217</v>
      </c>
      <c r="K1535" t="s">
        <v>18</v>
      </c>
      <c r="L1535" t="s">
        <v>9281</v>
      </c>
      <c r="M1535" t="s">
        <v>9209</v>
      </c>
      <c r="N1535">
        <v>1</v>
      </c>
      <c r="O1535">
        <v>48</v>
      </c>
      <c r="P1535" t="s">
        <v>9225</v>
      </c>
      <c r="Q1535">
        <v>14</v>
      </c>
      <c r="R1535">
        <v>3</v>
      </c>
      <c r="S1535" t="s">
        <v>9258</v>
      </c>
      <c r="T1535" t="s">
        <v>9265</v>
      </c>
      <c r="U1535" t="s">
        <v>9283</v>
      </c>
      <c r="V1535" t="str" cm="1">
        <f t="array" ref="V1535">_xlfn.IFS(Hospital_Emergency_Room_Data[[#This Row],[Day]]&lt;=10,"Start(1-10)",Hospital_Emergency_Room_Data[[#This Row],[Day]]&lt;=20,"Middle(11-20)",Hospital_Emergency_Room_Data[[#This Row],[Day]]&gt;20,"End(21-30)")</f>
        <v>Middle(11-20)</v>
      </c>
    </row>
    <row r="1536" spans="1:22">
      <c r="A1536">
        <v>110381973</v>
      </c>
      <c r="B1536" t="s">
        <v>1557</v>
      </c>
      <c r="C1536" s="1">
        <v>45388</v>
      </c>
      <c r="D1536" t="str">
        <f>TEXT(Hospital_Emergency_Room_Data[[#This Row],[Patient Admission Date]],"mmm")</f>
        <v>Apr</v>
      </c>
      <c r="E1536">
        <f>YEAR(Hospital_Emergency_Room_Data[[#This Row],[Patient Admission Date]])</f>
        <v>2024</v>
      </c>
      <c r="F1536" s="2">
        <v>0.41388888888888886</v>
      </c>
      <c r="G1536" s="8" t="str">
        <f>TEXT(Hospital_Emergency_Room_Data[[#This Row],[Patient Admission Date]],"dddd")</f>
        <v>Saturday</v>
      </c>
      <c r="H1536" t="s">
        <v>41</v>
      </c>
      <c r="I1536">
        <v>76</v>
      </c>
      <c r="J1536" s="5" t="s">
        <v>9222</v>
      </c>
      <c r="K1536" t="s">
        <v>18</v>
      </c>
      <c r="L1536" t="s">
        <v>9281</v>
      </c>
      <c r="M1536" t="s">
        <v>9209</v>
      </c>
      <c r="N1536">
        <v>1</v>
      </c>
      <c r="O1536">
        <v>41</v>
      </c>
      <c r="P1536" t="s">
        <v>9225</v>
      </c>
      <c r="Q1536">
        <v>6</v>
      </c>
      <c r="R1536">
        <v>9</v>
      </c>
      <c r="S1536" t="s">
        <v>9255</v>
      </c>
      <c r="T1536" t="s">
        <v>9263</v>
      </c>
      <c r="U1536" t="s">
        <v>9300</v>
      </c>
      <c r="V1536" t="str" cm="1">
        <f t="array" ref="V1536">_xlfn.IFS(Hospital_Emergency_Room_Data[[#This Row],[Day]]&lt;=10,"Start(1-10)",Hospital_Emergency_Room_Data[[#This Row],[Day]]&lt;=20,"Middle(11-20)",Hospital_Emergency_Room_Data[[#This Row],[Day]]&gt;20,"End(21-30)")</f>
        <v>Start(1-10)</v>
      </c>
    </row>
    <row r="1537" spans="1:22">
      <c r="A1537">
        <v>879312414</v>
      </c>
      <c r="B1537" t="s">
        <v>1558</v>
      </c>
      <c r="C1537" s="1">
        <v>45146</v>
      </c>
      <c r="D1537" t="str">
        <f>TEXT(Hospital_Emergency_Room_Data[[#This Row],[Patient Admission Date]],"mmm")</f>
        <v>Aug</v>
      </c>
      <c r="E1537">
        <f>YEAR(Hospital_Emergency_Room_Data[[#This Row],[Patient Admission Date]])</f>
        <v>2023</v>
      </c>
      <c r="F1537" s="2">
        <v>0.94444444444444442</v>
      </c>
      <c r="G1537" s="8" t="str">
        <f>TEXT(Hospital_Emergency_Room_Data[[#This Row],[Patient Admission Date]],"dddd")</f>
        <v>Tuesday</v>
      </c>
      <c r="H1537" t="s">
        <v>41</v>
      </c>
      <c r="I1537">
        <v>62</v>
      </c>
      <c r="J1537" s="5" t="s">
        <v>9217</v>
      </c>
      <c r="K1537" t="s">
        <v>18</v>
      </c>
      <c r="L1537" t="s">
        <v>9281</v>
      </c>
      <c r="M1537" t="s">
        <v>9209</v>
      </c>
      <c r="N1537">
        <v>1</v>
      </c>
      <c r="O1537">
        <v>23</v>
      </c>
      <c r="P1537" t="s">
        <v>9226</v>
      </c>
      <c r="Q1537">
        <v>8</v>
      </c>
      <c r="R1537">
        <v>22</v>
      </c>
      <c r="S1537" t="s">
        <v>9256</v>
      </c>
      <c r="T1537" t="s">
        <v>9265</v>
      </c>
      <c r="U1537" t="s">
        <v>9282</v>
      </c>
      <c r="V1537" t="str" cm="1">
        <f t="array" ref="V1537">_xlfn.IFS(Hospital_Emergency_Room_Data[[#This Row],[Day]]&lt;=10,"Start(1-10)",Hospital_Emergency_Room_Data[[#This Row],[Day]]&lt;=20,"Middle(11-20)",Hospital_Emergency_Room_Data[[#This Row],[Day]]&gt;20,"End(21-30)")</f>
        <v>Start(1-10)</v>
      </c>
    </row>
    <row r="1538" spans="1:22">
      <c r="A1538">
        <v>213237376</v>
      </c>
      <c r="B1538" t="s">
        <v>1559</v>
      </c>
      <c r="C1538" s="1">
        <v>45345</v>
      </c>
      <c r="D1538" t="str">
        <f>TEXT(Hospital_Emergency_Room_Data[[#This Row],[Patient Admission Date]],"mmm")</f>
        <v>Feb</v>
      </c>
      <c r="E1538">
        <f>YEAR(Hospital_Emergency_Room_Data[[#This Row],[Patient Admission Date]])</f>
        <v>2024</v>
      </c>
      <c r="F1538" s="2">
        <v>0.81597222222222221</v>
      </c>
      <c r="G1538" s="8" t="str">
        <f>TEXT(Hospital_Emergency_Room_Data[[#This Row],[Patient Admission Date]],"dddd")</f>
        <v>Friday</v>
      </c>
      <c r="H1538" t="s">
        <v>41</v>
      </c>
      <c r="I1538">
        <v>27</v>
      </c>
      <c r="J1538" s="5" t="s">
        <v>9220</v>
      </c>
      <c r="K1538" t="s">
        <v>18</v>
      </c>
      <c r="L1538" t="s">
        <v>9281</v>
      </c>
      <c r="M1538" t="s">
        <v>9209</v>
      </c>
      <c r="N1538">
        <v>2</v>
      </c>
      <c r="O1538">
        <v>60</v>
      </c>
      <c r="P1538" t="s">
        <v>9225</v>
      </c>
      <c r="Q1538">
        <v>23</v>
      </c>
      <c r="R1538">
        <v>19</v>
      </c>
      <c r="S1538" t="s">
        <v>9256</v>
      </c>
      <c r="T1538" t="s">
        <v>9264</v>
      </c>
      <c r="U1538" t="s">
        <v>9283</v>
      </c>
      <c r="V1538" t="str" cm="1">
        <f t="array" ref="V1538">_xlfn.IFS(Hospital_Emergency_Room_Data[[#This Row],[Day]]&lt;=10,"Start(1-10)",Hospital_Emergency_Room_Data[[#This Row],[Day]]&lt;=20,"Middle(11-20)",Hospital_Emergency_Room_Data[[#This Row],[Day]]&gt;20,"End(21-30)")</f>
        <v>End(21-30)</v>
      </c>
    </row>
    <row r="1539" spans="1:22">
      <c r="A1539">
        <v>538742222</v>
      </c>
      <c r="B1539" t="s">
        <v>1560</v>
      </c>
      <c r="C1539" s="1">
        <v>45504</v>
      </c>
      <c r="D1539" t="str">
        <f>TEXT(Hospital_Emergency_Room_Data[[#This Row],[Patient Admission Date]],"mmm")</f>
        <v>Jul</v>
      </c>
      <c r="E1539">
        <f>YEAR(Hospital_Emergency_Room_Data[[#This Row],[Patient Admission Date]])</f>
        <v>2024</v>
      </c>
      <c r="F1539" s="2">
        <v>0.5854166666666667</v>
      </c>
      <c r="G1539" s="8" t="str">
        <f>TEXT(Hospital_Emergency_Room_Data[[#This Row],[Patient Admission Date]],"dddd")</f>
        <v>Wednesday</v>
      </c>
      <c r="H1539" t="s">
        <v>41</v>
      </c>
      <c r="I1539">
        <v>18</v>
      </c>
      <c r="J1539" s="5" t="s">
        <v>9220</v>
      </c>
      <c r="K1539" t="s">
        <v>18</v>
      </c>
      <c r="L1539" t="s">
        <v>9281</v>
      </c>
      <c r="M1539" t="s">
        <v>9209</v>
      </c>
      <c r="N1539">
        <v>3</v>
      </c>
      <c r="O1539">
        <v>44</v>
      </c>
      <c r="P1539" t="s">
        <v>9225</v>
      </c>
      <c r="Q1539">
        <v>31</v>
      </c>
      <c r="R1539">
        <v>14</v>
      </c>
      <c r="S1539" t="s">
        <v>9257</v>
      </c>
      <c r="T1539" t="s">
        <v>9264</v>
      </c>
      <c r="U1539" t="s">
        <v>9300</v>
      </c>
      <c r="V1539" t="str" cm="1">
        <f t="array" ref="V1539">_xlfn.IFS(Hospital_Emergency_Room_Data[[#This Row],[Day]]&lt;=10,"Start(1-10)",Hospital_Emergency_Room_Data[[#This Row],[Day]]&lt;=20,"Middle(11-20)",Hospital_Emergency_Room_Data[[#This Row],[Day]]&gt;20,"End(21-30)")</f>
        <v>End(21-30)</v>
      </c>
    </row>
    <row r="1540" spans="1:22">
      <c r="A1540">
        <v>438206869</v>
      </c>
      <c r="B1540" t="s">
        <v>1561</v>
      </c>
      <c r="C1540" s="1">
        <v>45448</v>
      </c>
      <c r="D1540" t="str">
        <f>TEXT(Hospital_Emergency_Room_Data[[#This Row],[Patient Admission Date]],"mmm")</f>
        <v>Jun</v>
      </c>
      <c r="E1540">
        <f>YEAR(Hospital_Emergency_Room_Data[[#This Row],[Patient Admission Date]])</f>
        <v>2024</v>
      </c>
      <c r="F1540" s="2">
        <v>6.1805555555555558E-2</v>
      </c>
      <c r="G1540" s="8" t="str">
        <f>TEXT(Hospital_Emergency_Room_Data[[#This Row],[Patient Admission Date]],"dddd")</f>
        <v>Wednesday</v>
      </c>
      <c r="H1540" t="s">
        <v>41</v>
      </c>
      <c r="I1540">
        <v>18</v>
      </c>
      <c r="J1540" s="5" t="s">
        <v>9220</v>
      </c>
      <c r="K1540" t="s">
        <v>18</v>
      </c>
      <c r="L1540" t="s">
        <v>9281</v>
      </c>
      <c r="M1540" t="s">
        <v>9209</v>
      </c>
      <c r="N1540">
        <v>3</v>
      </c>
      <c r="O1540">
        <v>15</v>
      </c>
      <c r="P1540" t="s">
        <v>9226</v>
      </c>
      <c r="Q1540">
        <v>5</v>
      </c>
      <c r="R1540">
        <v>1</v>
      </c>
      <c r="S1540" t="s">
        <v>9258</v>
      </c>
      <c r="T1540" t="s">
        <v>9263</v>
      </c>
      <c r="U1540" t="s">
        <v>9282</v>
      </c>
      <c r="V1540" t="str" cm="1">
        <f t="array" ref="V1540">_xlfn.IFS(Hospital_Emergency_Room_Data[[#This Row],[Day]]&lt;=10,"Start(1-10)",Hospital_Emergency_Room_Data[[#This Row],[Day]]&lt;=20,"Middle(11-20)",Hospital_Emergency_Room_Data[[#This Row],[Day]]&gt;20,"End(21-30)")</f>
        <v>Start(1-10)</v>
      </c>
    </row>
    <row r="1541" spans="1:22">
      <c r="A1541">
        <v>345562522</v>
      </c>
      <c r="B1541" t="s">
        <v>1562</v>
      </c>
      <c r="C1541" s="1">
        <v>45502</v>
      </c>
      <c r="D1541" t="str">
        <f>TEXT(Hospital_Emergency_Room_Data[[#This Row],[Patient Admission Date]],"mmm")</f>
        <v>Jul</v>
      </c>
      <c r="E1541">
        <f>YEAR(Hospital_Emergency_Room_Data[[#This Row],[Patient Admission Date]])</f>
        <v>2024</v>
      </c>
      <c r="F1541" s="2">
        <v>0.91319444444444442</v>
      </c>
      <c r="G1541" s="8" t="str">
        <f>TEXT(Hospital_Emergency_Room_Data[[#This Row],[Patient Admission Date]],"dddd")</f>
        <v>Monday</v>
      </c>
      <c r="H1541" t="s">
        <v>41</v>
      </c>
      <c r="I1541">
        <v>18</v>
      </c>
      <c r="J1541" s="5" t="s">
        <v>9220</v>
      </c>
      <c r="K1541" t="s">
        <v>18</v>
      </c>
      <c r="L1541" t="s">
        <v>9281</v>
      </c>
      <c r="M1541" t="s">
        <v>9209</v>
      </c>
      <c r="N1541">
        <v>3</v>
      </c>
      <c r="O1541">
        <v>35</v>
      </c>
      <c r="P1541" t="s">
        <v>9225</v>
      </c>
      <c r="Q1541">
        <v>29</v>
      </c>
      <c r="R1541">
        <v>21</v>
      </c>
      <c r="S1541" t="s">
        <v>9256</v>
      </c>
      <c r="T1541" t="s">
        <v>9264</v>
      </c>
      <c r="U1541" t="s">
        <v>9300</v>
      </c>
      <c r="V1541" t="str" cm="1">
        <f t="array" ref="V1541">_xlfn.IFS(Hospital_Emergency_Room_Data[[#This Row],[Day]]&lt;=10,"Start(1-10)",Hospital_Emergency_Room_Data[[#This Row],[Day]]&lt;=20,"Middle(11-20)",Hospital_Emergency_Room_Data[[#This Row],[Day]]&gt;20,"End(21-30)")</f>
        <v>End(21-30)</v>
      </c>
    </row>
    <row r="1542" spans="1:22">
      <c r="A1542">
        <v>382047586</v>
      </c>
      <c r="B1542" t="s">
        <v>1563</v>
      </c>
      <c r="C1542" s="1">
        <v>45436</v>
      </c>
      <c r="D1542" t="str">
        <f>TEXT(Hospital_Emergency_Room_Data[[#This Row],[Patient Admission Date]],"mmm")</f>
        <v>May</v>
      </c>
      <c r="E1542">
        <f>YEAR(Hospital_Emergency_Room_Data[[#This Row],[Patient Admission Date]])</f>
        <v>2024</v>
      </c>
      <c r="F1542" s="2">
        <v>0.42291666666666666</v>
      </c>
      <c r="G1542" s="8" t="str">
        <f>TEXT(Hospital_Emergency_Room_Data[[#This Row],[Patient Admission Date]],"dddd")</f>
        <v>Friday</v>
      </c>
      <c r="H1542" t="s">
        <v>41</v>
      </c>
      <c r="I1542">
        <v>28</v>
      </c>
      <c r="J1542" s="5" t="s">
        <v>9220</v>
      </c>
      <c r="K1542" t="s">
        <v>18</v>
      </c>
      <c r="L1542" t="s">
        <v>9281</v>
      </c>
      <c r="M1542" t="s">
        <v>9209</v>
      </c>
      <c r="N1542">
        <v>3</v>
      </c>
      <c r="O1542">
        <v>53</v>
      </c>
      <c r="P1542" t="s">
        <v>9225</v>
      </c>
      <c r="Q1542">
        <v>24</v>
      </c>
      <c r="R1542">
        <v>10</v>
      </c>
      <c r="S1542" t="s">
        <v>9255</v>
      </c>
      <c r="T1542" t="s">
        <v>9264</v>
      </c>
      <c r="U1542" t="s">
        <v>9283</v>
      </c>
      <c r="V1542" t="str" cm="1">
        <f t="array" ref="V1542">_xlfn.IFS(Hospital_Emergency_Room_Data[[#This Row],[Day]]&lt;=10,"Start(1-10)",Hospital_Emergency_Room_Data[[#This Row],[Day]]&lt;=20,"Middle(11-20)",Hospital_Emergency_Room_Data[[#This Row],[Day]]&gt;20,"End(21-30)")</f>
        <v>End(21-30)</v>
      </c>
    </row>
    <row r="1543" spans="1:22">
      <c r="A1543">
        <v>127782954</v>
      </c>
      <c r="B1543" t="s">
        <v>1564</v>
      </c>
      <c r="C1543" s="1">
        <v>45502</v>
      </c>
      <c r="D1543" t="str">
        <f>TEXT(Hospital_Emergency_Room_Data[[#This Row],[Patient Admission Date]],"mmm")</f>
        <v>Jul</v>
      </c>
      <c r="E1543">
        <f>YEAR(Hospital_Emergency_Room_Data[[#This Row],[Patient Admission Date]])</f>
        <v>2024</v>
      </c>
      <c r="F1543" s="2">
        <v>0.44305555555555554</v>
      </c>
      <c r="G1543" s="8" t="str">
        <f>TEXT(Hospital_Emergency_Room_Data[[#This Row],[Patient Admission Date]],"dddd")</f>
        <v>Monday</v>
      </c>
      <c r="H1543" t="s">
        <v>41</v>
      </c>
      <c r="I1543">
        <v>13</v>
      </c>
      <c r="J1543" s="5" t="s">
        <v>9221</v>
      </c>
      <c r="K1543" t="s">
        <v>18</v>
      </c>
      <c r="L1543" t="s">
        <v>9281</v>
      </c>
      <c r="M1543" t="s">
        <v>9209</v>
      </c>
      <c r="N1543">
        <v>3</v>
      </c>
      <c r="O1543">
        <v>45</v>
      </c>
      <c r="P1543" t="s">
        <v>9225</v>
      </c>
      <c r="Q1543">
        <v>29</v>
      </c>
      <c r="R1543">
        <v>10</v>
      </c>
      <c r="S1543" t="s">
        <v>9255</v>
      </c>
      <c r="T1543" t="s">
        <v>9264</v>
      </c>
      <c r="U1543" t="s">
        <v>9300</v>
      </c>
      <c r="V1543" t="str" cm="1">
        <f t="array" ref="V1543">_xlfn.IFS(Hospital_Emergency_Room_Data[[#This Row],[Day]]&lt;=10,"Start(1-10)",Hospital_Emergency_Room_Data[[#This Row],[Day]]&lt;=20,"Middle(11-20)",Hospital_Emergency_Room_Data[[#This Row],[Day]]&gt;20,"End(21-30)")</f>
        <v>End(21-30)</v>
      </c>
    </row>
    <row r="1544" spans="1:22">
      <c r="A1544">
        <v>843208997</v>
      </c>
      <c r="B1544" t="s">
        <v>1565</v>
      </c>
      <c r="C1544" s="1">
        <v>45184</v>
      </c>
      <c r="D1544" t="str">
        <f>TEXT(Hospital_Emergency_Room_Data[[#This Row],[Patient Admission Date]],"mmm")</f>
        <v>Sep</v>
      </c>
      <c r="E1544">
        <f>YEAR(Hospital_Emergency_Room_Data[[#This Row],[Patient Admission Date]])</f>
        <v>2023</v>
      </c>
      <c r="F1544" s="2">
        <v>0.75624999999999998</v>
      </c>
      <c r="G1544" s="8" t="str">
        <f>TEXT(Hospital_Emergency_Room_Data[[#This Row],[Patient Admission Date]],"dddd")</f>
        <v>Friday</v>
      </c>
      <c r="H1544" t="s">
        <v>41</v>
      </c>
      <c r="I1544">
        <v>51</v>
      </c>
      <c r="J1544" s="5" t="s">
        <v>9219</v>
      </c>
      <c r="K1544" t="s">
        <v>18</v>
      </c>
      <c r="L1544" t="s">
        <v>9281</v>
      </c>
      <c r="M1544" t="s">
        <v>9209</v>
      </c>
      <c r="N1544">
        <v>3</v>
      </c>
      <c r="O1544">
        <v>26</v>
      </c>
      <c r="P1544" t="s">
        <v>9226</v>
      </c>
      <c r="Q1544">
        <v>15</v>
      </c>
      <c r="R1544">
        <v>18</v>
      </c>
      <c r="S1544" t="s">
        <v>9256</v>
      </c>
      <c r="T1544" t="s">
        <v>9262</v>
      </c>
      <c r="U1544" t="s">
        <v>9282</v>
      </c>
      <c r="V1544" t="str" cm="1">
        <f t="array" ref="V1544">_xlfn.IFS(Hospital_Emergency_Room_Data[[#This Row],[Day]]&lt;=10,"Start(1-10)",Hospital_Emergency_Room_Data[[#This Row],[Day]]&lt;=20,"Middle(11-20)",Hospital_Emergency_Room_Data[[#This Row],[Day]]&gt;20,"End(21-30)")</f>
        <v>Middle(11-20)</v>
      </c>
    </row>
    <row r="1545" spans="1:22">
      <c r="A1545">
        <v>325536475</v>
      </c>
      <c r="B1545" t="s">
        <v>1566</v>
      </c>
      <c r="C1545" s="1">
        <v>45502</v>
      </c>
      <c r="D1545" t="str">
        <f>TEXT(Hospital_Emergency_Room_Data[[#This Row],[Patient Admission Date]],"mmm")</f>
        <v>Jul</v>
      </c>
      <c r="E1545">
        <f>YEAR(Hospital_Emergency_Room_Data[[#This Row],[Patient Admission Date]])</f>
        <v>2024</v>
      </c>
      <c r="F1545" s="2">
        <v>0.50763888888888886</v>
      </c>
      <c r="G1545" s="8" t="str">
        <f>TEXT(Hospital_Emergency_Room_Data[[#This Row],[Patient Admission Date]],"dddd")</f>
        <v>Monday</v>
      </c>
      <c r="H1545" t="s">
        <v>41</v>
      </c>
      <c r="I1545">
        <v>68</v>
      </c>
      <c r="J1545" s="5" t="s">
        <v>9217</v>
      </c>
      <c r="K1545" t="s">
        <v>18</v>
      </c>
      <c r="L1545" t="s">
        <v>9281</v>
      </c>
      <c r="M1545" t="s">
        <v>9209</v>
      </c>
      <c r="N1545">
        <v>3</v>
      </c>
      <c r="O1545">
        <v>45</v>
      </c>
      <c r="P1545" t="s">
        <v>9225</v>
      </c>
      <c r="Q1545">
        <v>29</v>
      </c>
      <c r="R1545">
        <v>12</v>
      </c>
      <c r="S1545" t="s">
        <v>9257</v>
      </c>
      <c r="T1545" t="s">
        <v>9264</v>
      </c>
      <c r="U1545" t="s">
        <v>9300</v>
      </c>
      <c r="V1545" t="str" cm="1">
        <f t="array" ref="V1545">_xlfn.IFS(Hospital_Emergency_Room_Data[[#This Row],[Day]]&lt;=10,"Start(1-10)",Hospital_Emergency_Room_Data[[#This Row],[Day]]&lt;=20,"Middle(11-20)",Hospital_Emergency_Room_Data[[#This Row],[Day]]&gt;20,"End(21-30)")</f>
        <v>End(21-30)</v>
      </c>
    </row>
    <row r="1546" spans="1:22">
      <c r="A1546">
        <v>597643246</v>
      </c>
      <c r="B1546" t="s">
        <v>1567</v>
      </c>
      <c r="C1546" s="1">
        <v>45040</v>
      </c>
      <c r="D1546" t="str">
        <f>TEXT(Hospital_Emergency_Room_Data[[#This Row],[Patient Admission Date]],"mmm")</f>
        <v>Apr</v>
      </c>
      <c r="E1546">
        <f>YEAR(Hospital_Emergency_Room_Data[[#This Row],[Patient Admission Date]])</f>
        <v>2023</v>
      </c>
      <c r="F1546" s="2">
        <v>0.18333333333333332</v>
      </c>
      <c r="G1546" s="8" t="str">
        <f>TEXT(Hospital_Emergency_Room_Data[[#This Row],[Patient Admission Date]],"dddd")</f>
        <v>Monday</v>
      </c>
      <c r="H1546" t="s">
        <v>41</v>
      </c>
      <c r="I1546">
        <v>78</v>
      </c>
      <c r="J1546" s="5" t="s">
        <v>9222</v>
      </c>
      <c r="K1546" t="s">
        <v>18</v>
      </c>
      <c r="L1546" t="s">
        <v>9281</v>
      </c>
      <c r="M1546" t="s">
        <v>9209</v>
      </c>
      <c r="N1546">
        <v>4</v>
      </c>
      <c r="O1546">
        <v>22</v>
      </c>
      <c r="P1546" t="s">
        <v>9226</v>
      </c>
      <c r="Q1546">
        <v>24</v>
      </c>
      <c r="R1546">
        <v>4</v>
      </c>
      <c r="S1546" t="s">
        <v>9258</v>
      </c>
      <c r="T1546" t="s">
        <v>9264</v>
      </c>
      <c r="U1546" t="s">
        <v>9282</v>
      </c>
      <c r="V1546" t="str" cm="1">
        <f t="array" ref="V1546">_xlfn.IFS(Hospital_Emergency_Room_Data[[#This Row],[Day]]&lt;=10,"Start(1-10)",Hospital_Emergency_Room_Data[[#This Row],[Day]]&lt;=20,"Middle(11-20)",Hospital_Emergency_Room_Data[[#This Row],[Day]]&gt;20,"End(21-30)")</f>
        <v>End(21-30)</v>
      </c>
    </row>
    <row r="1547" spans="1:22">
      <c r="A1547">
        <v>821387964</v>
      </c>
      <c r="B1547" t="s">
        <v>1568</v>
      </c>
      <c r="C1547" s="1">
        <v>45106</v>
      </c>
      <c r="D1547" t="str">
        <f>TEXT(Hospital_Emergency_Room_Data[[#This Row],[Patient Admission Date]],"mmm")</f>
        <v>Jun</v>
      </c>
      <c r="E1547">
        <f>YEAR(Hospital_Emergency_Room_Data[[#This Row],[Patient Admission Date]])</f>
        <v>2023</v>
      </c>
      <c r="F1547" s="2">
        <v>0.59791666666666665</v>
      </c>
      <c r="G1547" s="8" t="str">
        <f>TEXT(Hospital_Emergency_Room_Data[[#This Row],[Patient Admission Date]],"dddd")</f>
        <v>Thursday</v>
      </c>
      <c r="H1547" t="s">
        <v>41</v>
      </c>
      <c r="I1547">
        <v>58</v>
      </c>
      <c r="J1547" s="5" t="s">
        <v>9219</v>
      </c>
      <c r="K1547" t="s">
        <v>18</v>
      </c>
      <c r="L1547" t="s">
        <v>9281</v>
      </c>
      <c r="M1547" t="s">
        <v>9209</v>
      </c>
      <c r="N1547">
        <v>5</v>
      </c>
      <c r="O1547">
        <v>43</v>
      </c>
      <c r="P1547" t="s">
        <v>9225</v>
      </c>
      <c r="Q1547">
        <v>29</v>
      </c>
      <c r="R1547">
        <v>14</v>
      </c>
      <c r="S1547" t="s">
        <v>9257</v>
      </c>
      <c r="T1547" t="s">
        <v>9264</v>
      </c>
      <c r="U1547" t="s">
        <v>9300</v>
      </c>
      <c r="V1547" t="str" cm="1">
        <f t="array" ref="V1547">_xlfn.IFS(Hospital_Emergency_Room_Data[[#This Row],[Day]]&lt;=10,"Start(1-10)",Hospital_Emergency_Room_Data[[#This Row],[Day]]&lt;=20,"Middle(11-20)",Hospital_Emergency_Room_Data[[#This Row],[Day]]&gt;20,"End(21-30)")</f>
        <v>End(21-30)</v>
      </c>
    </row>
    <row r="1548" spans="1:22">
      <c r="A1548">
        <v>628240324</v>
      </c>
      <c r="B1548" t="s">
        <v>1569</v>
      </c>
      <c r="C1548" s="1">
        <v>45076</v>
      </c>
      <c r="D1548" t="str">
        <f>TEXT(Hospital_Emergency_Room_Data[[#This Row],[Patient Admission Date]],"mmm")</f>
        <v>May</v>
      </c>
      <c r="E1548">
        <f>YEAR(Hospital_Emergency_Room_Data[[#This Row],[Patient Admission Date]])</f>
        <v>2023</v>
      </c>
      <c r="F1548" s="2">
        <v>0.68541666666666667</v>
      </c>
      <c r="G1548" s="8" t="str">
        <f>TEXT(Hospital_Emergency_Room_Data[[#This Row],[Patient Admission Date]],"dddd")</f>
        <v>Tuesday</v>
      </c>
      <c r="H1548" t="s">
        <v>41</v>
      </c>
      <c r="I1548">
        <v>10</v>
      </c>
      <c r="J1548" s="5" t="s">
        <v>9221</v>
      </c>
      <c r="K1548" t="s">
        <v>18</v>
      </c>
      <c r="L1548" t="s">
        <v>9281</v>
      </c>
      <c r="M1548" t="s">
        <v>9209</v>
      </c>
      <c r="N1548">
        <v>5</v>
      </c>
      <c r="O1548">
        <v>24</v>
      </c>
      <c r="P1548" t="s">
        <v>9226</v>
      </c>
      <c r="Q1548">
        <v>30</v>
      </c>
      <c r="R1548">
        <v>16</v>
      </c>
      <c r="S1548" t="s">
        <v>9257</v>
      </c>
      <c r="T1548" t="s">
        <v>9264</v>
      </c>
      <c r="U1548" t="s">
        <v>9282</v>
      </c>
      <c r="V1548" t="str" cm="1">
        <f t="array" ref="V1548">_xlfn.IFS(Hospital_Emergency_Room_Data[[#This Row],[Day]]&lt;=10,"Start(1-10)",Hospital_Emergency_Room_Data[[#This Row],[Day]]&lt;=20,"Middle(11-20)",Hospital_Emergency_Room_Data[[#This Row],[Day]]&gt;20,"End(21-30)")</f>
        <v>End(21-30)</v>
      </c>
    </row>
    <row r="1549" spans="1:22">
      <c r="A1549">
        <v>313993667</v>
      </c>
      <c r="B1549" t="s">
        <v>1570</v>
      </c>
      <c r="C1549" s="1">
        <v>45259</v>
      </c>
      <c r="D1549" t="str">
        <f>TEXT(Hospital_Emergency_Room_Data[[#This Row],[Patient Admission Date]],"mmm")</f>
        <v>Nov</v>
      </c>
      <c r="E1549">
        <f>YEAR(Hospital_Emergency_Room_Data[[#This Row],[Patient Admission Date]])</f>
        <v>2023</v>
      </c>
      <c r="F1549" s="2">
        <v>0.25347222222222221</v>
      </c>
      <c r="G1549" s="8" t="str">
        <f>TEXT(Hospital_Emergency_Room_Data[[#This Row],[Patient Admission Date]],"dddd")</f>
        <v>Wednesday</v>
      </c>
      <c r="H1549" t="s">
        <v>41</v>
      </c>
      <c r="I1549">
        <v>4</v>
      </c>
      <c r="J1549" s="5" t="s">
        <v>9218</v>
      </c>
      <c r="K1549" t="s">
        <v>18</v>
      </c>
      <c r="L1549" t="s">
        <v>9281</v>
      </c>
      <c r="M1549" t="s">
        <v>9209</v>
      </c>
      <c r="N1549">
        <v>6</v>
      </c>
      <c r="O1549">
        <v>23</v>
      </c>
      <c r="P1549" t="s">
        <v>9226</v>
      </c>
      <c r="Q1549">
        <v>29</v>
      </c>
      <c r="R1549">
        <v>6</v>
      </c>
      <c r="S1549" t="s">
        <v>9255</v>
      </c>
      <c r="T1549" t="s">
        <v>9264</v>
      </c>
      <c r="U1549" t="s">
        <v>9282</v>
      </c>
      <c r="V1549" t="str" cm="1">
        <f t="array" ref="V1549">_xlfn.IFS(Hospital_Emergency_Room_Data[[#This Row],[Day]]&lt;=10,"Start(1-10)",Hospital_Emergency_Room_Data[[#This Row],[Day]]&lt;=20,"Middle(11-20)",Hospital_Emergency_Room_Data[[#This Row],[Day]]&gt;20,"End(21-30)")</f>
        <v>End(21-30)</v>
      </c>
    </row>
    <row r="1550" spans="1:22">
      <c r="A1550">
        <v>384258158</v>
      </c>
      <c r="B1550" t="s">
        <v>1571</v>
      </c>
      <c r="C1550" s="1">
        <v>45304</v>
      </c>
      <c r="D1550" t="str">
        <f>TEXT(Hospital_Emergency_Room_Data[[#This Row],[Patient Admission Date]],"mmm")</f>
        <v>Jan</v>
      </c>
      <c r="E1550">
        <f>YEAR(Hospital_Emergency_Room_Data[[#This Row],[Patient Admission Date]])</f>
        <v>2024</v>
      </c>
      <c r="F1550" s="2">
        <v>0.45833333333333331</v>
      </c>
      <c r="G1550" s="8" t="str">
        <f>TEXT(Hospital_Emergency_Room_Data[[#This Row],[Patient Admission Date]],"dddd")</f>
        <v>Saturday</v>
      </c>
      <c r="H1550" t="s">
        <v>41</v>
      </c>
      <c r="I1550">
        <v>71</v>
      </c>
      <c r="J1550" s="5" t="s">
        <v>9222</v>
      </c>
      <c r="K1550" t="s">
        <v>18</v>
      </c>
      <c r="L1550" t="s">
        <v>9281</v>
      </c>
      <c r="M1550" t="s">
        <v>9209</v>
      </c>
      <c r="N1550">
        <v>6</v>
      </c>
      <c r="O1550">
        <v>42</v>
      </c>
      <c r="P1550" t="s">
        <v>9225</v>
      </c>
      <c r="Q1550">
        <v>13</v>
      </c>
      <c r="R1550">
        <v>11</v>
      </c>
      <c r="S1550" t="s">
        <v>9255</v>
      </c>
      <c r="T1550" t="s">
        <v>9265</v>
      </c>
      <c r="U1550" t="s">
        <v>9300</v>
      </c>
      <c r="V1550" t="str" cm="1">
        <f t="array" ref="V1550">_xlfn.IFS(Hospital_Emergency_Room_Data[[#This Row],[Day]]&lt;=10,"Start(1-10)",Hospital_Emergency_Room_Data[[#This Row],[Day]]&lt;=20,"Middle(11-20)",Hospital_Emergency_Room_Data[[#This Row],[Day]]&gt;20,"End(21-30)")</f>
        <v>Middle(11-20)</v>
      </c>
    </row>
    <row r="1551" spans="1:22">
      <c r="A1551">
        <v>577723497</v>
      </c>
      <c r="B1551" t="s">
        <v>1572</v>
      </c>
      <c r="C1551" s="1">
        <v>45297</v>
      </c>
      <c r="D1551" t="str">
        <f>TEXT(Hospital_Emergency_Room_Data[[#This Row],[Patient Admission Date]],"mmm")</f>
        <v>Jan</v>
      </c>
      <c r="E1551">
        <f>YEAR(Hospital_Emergency_Room_Data[[#This Row],[Patient Admission Date]])</f>
        <v>2024</v>
      </c>
      <c r="F1551" s="2">
        <v>0.41805555555555557</v>
      </c>
      <c r="G1551" s="8" t="str">
        <f>TEXT(Hospital_Emergency_Room_Data[[#This Row],[Patient Admission Date]],"dddd")</f>
        <v>Saturday</v>
      </c>
      <c r="H1551" t="s">
        <v>41</v>
      </c>
      <c r="I1551">
        <v>8</v>
      </c>
      <c r="J1551" s="5" t="s">
        <v>9221</v>
      </c>
      <c r="K1551" t="s">
        <v>18</v>
      </c>
      <c r="L1551" t="s">
        <v>9281</v>
      </c>
      <c r="M1551" t="s">
        <v>9209</v>
      </c>
      <c r="N1551">
        <v>6</v>
      </c>
      <c r="O1551">
        <v>30</v>
      </c>
      <c r="P1551" t="s">
        <v>9225</v>
      </c>
      <c r="Q1551">
        <v>6</v>
      </c>
      <c r="R1551">
        <v>10</v>
      </c>
      <c r="S1551" t="s">
        <v>9255</v>
      </c>
      <c r="T1551" t="s">
        <v>9263</v>
      </c>
      <c r="U1551" t="s">
        <v>9282</v>
      </c>
      <c r="V1551" t="str" cm="1">
        <f t="array" ref="V1551">_xlfn.IFS(Hospital_Emergency_Room_Data[[#This Row],[Day]]&lt;=10,"Start(1-10)",Hospital_Emergency_Room_Data[[#This Row],[Day]]&lt;=20,"Middle(11-20)",Hospital_Emergency_Room_Data[[#This Row],[Day]]&gt;20,"End(21-30)")</f>
        <v>Start(1-10)</v>
      </c>
    </row>
    <row r="1552" spans="1:22">
      <c r="A1552">
        <v>282366038</v>
      </c>
      <c r="B1552" t="s">
        <v>1573</v>
      </c>
      <c r="C1552" s="1">
        <v>45283</v>
      </c>
      <c r="D1552" t="str">
        <f>TEXT(Hospital_Emergency_Room_Data[[#This Row],[Patient Admission Date]],"mmm")</f>
        <v>Dec</v>
      </c>
      <c r="E1552">
        <f>YEAR(Hospital_Emergency_Room_Data[[#This Row],[Patient Admission Date]])</f>
        <v>2023</v>
      </c>
      <c r="F1552" s="2">
        <v>0.66874999999999996</v>
      </c>
      <c r="G1552" s="8" t="str">
        <f>TEXT(Hospital_Emergency_Room_Data[[#This Row],[Patient Admission Date]],"dddd")</f>
        <v>Saturday</v>
      </c>
      <c r="H1552" t="s">
        <v>41</v>
      </c>
      <c r="I1552">
        <v>37</v>
      </c>
      <c r="J1552" s="5" t="s">
        <v>9223</v>
      </c>
      <c r="K1552" t="s">
        <v>18</v>
      </c>
      <c r="L1552" t="s">
        <v>9281</v>
      </c>
      <c r="M1552" t="s">
        <v>9209</v>
      </c>
      <c r="N1552">
        <v>6</v>
      </c>
      <c r="O1552">
        <v>58</v>
      </c>
      <c r="P1552" t="s">
        <v>9225</v>
      </c>
      <c r="Q1552">
        <v>23</v>
      </c>
      <c r="R1552">
        <v>16</v>
      </c>
      <c r="S1552" t="s">
        <v>9257</v>
      </c>
      <c r="T1552" t="s">
        <v>9264</v>
      </c>
      <c r="U1552" t="s">
        <v>9283</v>
      </c>
      <c r="V1552" t="str" cm="1">
        <f t="array" ref="V1552">_xlfn.IFS(Hospital_Emergency_Room_Data[[#This Row],[Day]]&lt;=10,"Start(1-10)",Hospital_Emergency_Room_Data[[#This Row],[Day]]&lt;=20,"Middle(11-20)",Hospital_Emergency_Room_Data[[#This Row],[Day]]&gt;20,"End(21-30)")</f>
        <v>End(21-30)</v>
      </c>
    </row>
    <row r="1553" spans="1:22">
      <c r="A1553">
        <v>832367335</v>
      </c>
      <c r="B1553" t="s">
        <v>1574</v>
      </c>
      <c r="C1553" s="1">
        <v>45210</v>
      </c>
      <c r="D1553" t="str">
        <f>TEXT(Hospital_Emergency_Room_Data[[#This Row],[Patient Admission Date]],"mmm")</f>
        <v>Oct</v>
      </c>
      <c r="E1553">
        <f>YEAR(Hospital_Emergency_Room_Data[[#This Row],[Patient Admission Date]])</f>
        <v>2023</v>
      </c>
      <c r="F1553" s="2">
        <v>8.0555555555555561E-2</v>
      </c>
      <c r="G1553" s="8" t="str">
        <f>TEXT(Hospital_Emergency_Room_Data[[#This Row],[Patient Admission Date]],"dddd")</f>
        <v>Wednesday</v>
      </c>
      <c r="H1553" t="s">
        <v>41</v>
      </c>
      <c r="I1553">
        <v>29</v>
      </c>
      <c r="J1553" s="5" t="s">
        <v>9220</v>
      </c>
      <c r="K1553" t="s">
        <v>18</v>
      </c>
      <c r="L1553" t="s">
        <v>9281</v>
      </c>
      <c r="M1553" t="s">
        <v>9209</v>
      </c>
      <c r="N1553">
        <v>6</v>
      </c>
      <c r="O1553">
        <v>52</v>
      </c>
      <c r="P1553" t="s">
        <v>9225</v>
      </c>
      <c r="Q1553">
        <v>11</v>
      </c>
      <c r="R1553">
        <v>1</v>
      </c>
      <c r="S1553" t="s">
        <v>9258</v>
      </c>
      <c r="T1553" t="s">
        <v>9265</v>
      </c>
      <c r="U1553" t="s">
        <v>9283</v>
      </c>
      <c r="V1553" t="str" cm="1">
        <f t="array" ref="V1553">_xlfn.IFS(Hospital_Emergency_Room_Data[[#This Row],[Day]]&lt;=10,"Start(1-10)",Hospital_Emergency_Room_Data[[#This Row],[Day]]&lt;=20,"Middle(11-20)",Hospital_Emergency_Room_Data[[#This Row],[Day]]&gt;20,"End(21-30)")</f>
        <v>Middle(11-20)</v>
      </c>
    </row>
    <row r="1554" spans="1:22">
      <c r="A1554">
        <v>709275618</v>
      </c>
      <c r="B1554" t="s">
        <v>1575</v>
      </c>
      <c r="C1554" s="1">
        <v>45345</v>
      </c>
      <c r="D1554" t="str">
        <f>TEXT(Hospital_Emergency_Room_Data[[#This Row],[Patient Admission Date]],"mmm")</f>
        <v>Feb</v>
      </c>
      <c r="E1554">
        <f>YEAR(Hospital_Emergency_Room_Data[[#This Row],[Patient Admission Date]])</f>
        <v>2024</v>
      </c>
      <c r="F1554" s="2">
        <v>0.7006944444444444</v>
      </c>
      <c r="G1554" s="8" t="str">
        <f>TEXT(Hospital_Emergency_Room_Data[[#This Row],[Patient Admission Date]],"dddd")</f>
        <v>Friday</v>
      </c>
      <c r="H1554" t="s">
        <v>41</v>
      </c>
      <c r="I1554">
        <v>50</v>
      </c>
      <c r="J1554" s="5" t="s">
        <v>9219</v>
      </c>
      <c r="K1554" t="s">
        <v>18</v>
      </c>
      <c r="L1554" t="s">
        <v>9281</v>
      </c>
      <c r="M1554" t="s">
        <v>9209</v>
      </c>
      <c r="N1554">
        <v>6</v>
      </c>
      <c r="O1554">
        <v>55</v>
      </c>
      <c r="P1554" t="s">
        <v>9225</v>
      </c>
      <c r="Q1554">
        <v>23</v>
      </c>
      <c r="R1554">
        <v>16</v>
      </c>
      <c r="S1554" t="s">
        <v>9257</v>
      </c>
      <c r="T1554" t="s">
        <v>9264</v>
      </c>
      <c r="U1554" t="s">
        <v>9283</v>
      </c>
      <c r="V1554" t="str" cm="1">
        <f t="array" ref="V1554">_xlfn.IFS(Hospital_Emergency_Room_Data[[#This Row],[Day]]&lt;=10,"Start(1-10)",Hospital_Emergency_Room_Data[[#This Row],[Day]]&lt;=20,"Middle(11-20)",Hospital_Emergency_Room_Data[[#This Row],[Day]]&gt;20,"End(21-30)")</f>
        <v>End(21-30)</v>
      </c>
    </row>
    <row r="1555" spans="1:22">
      <c r="A1555">
        <v>749520280</v>
      </c>
      <c r="B1555" t="s">
        <v>1576</v>
      </c>
      <c r="C1555" s="1">
        <v>45042</v>
      </c>
      <c r="D1555" t="str">
        <f>TEXT(Hospital_Emergency_Room_Data[[#This Row],[Patient Admission Date]],"mmm")</f>
        <v>Apr</v>
      </c>
      <c r="E1555">
        <f>YEAR(Hospital_Emergency_Room_Data[[#This Row],[Patient Admission Date]])</f>
        <v>2023</v>
      </c>
      <c r="F1555" s="2">
        <v>8.1250000000000003E-2</v>
      </c>
      <c r="G1555" s="8" t="str">
        <f>TEXT(Hospital_Emergency_Room_Data[[#This Row],[Patient Admission Date]],"dddd")</f>
        <v>Wednesday</v>
      </c>
      <c r="H1555" t="s">
        <v>41</v>
      </c>
      <c r="I1555">
        <v>54</v>
      </c>
      <c r="J1555" s="5" t="s">
        <v>9219</v>
      </c>
      <c r="K1555" t="s">
        <v>18</v>
      </c>
      <c r="L1555" t="s">
        <v>9281</v>
      </c>
      <c r="M1555" t="s">
        <v>9209</v>
      </c>
      <c r="N1555">
        <v>7</v>
      </c>
      <c r="O1555">
        <v>43</v>
      </c>
      <c r="P1555" t="s">
        <v>9225</v>
      </c>
      <c r="Q1555">
        <v>26</v>
      </c>
      <c r="R1555">
        <v>1</v>
      </c>
      <c r="S1555" t="s">
        <v>9258</v>
      </c>
      <c r="T1555" t="s">
        <v>9264</v>
      </c>
      <c r="U1555" t="s">
        <v>9300</v>
      </c>
      <c r="V1555" t="str" cm="1">
        <f t="array" ref="V1555">_xlfn.IFS(Hospital_Emergency_Room_Data[[#This Row],[Day]]&lt;=10,"Start(1-10)",Hospital_Emergency_Room_Data[[#This Row],[Day]]&lt;=20,"Middle(11-20)",Hospital_Emergency_Room_Data[[#This Row],[Day]]&gt;20,"End(21-30)")</f>
        <v>End(21-30)</v>
      </c>
    </row>
    <row r="1556" spans="1:22">
      <c r="A1556">
        <v>453377733</v>
      </c>
      <c r="B1556" t="s">
        <v>1577</v>
      </c>
      <c r="C1556" s="1">
        <v>45501</v>
      </c>
      <c r="D1556" t="str">
        <f>TEXT(Hospital_Emergency_Room_Data[[#This Row],[Patient Admission Date]],"mmm")</f>
        <v>Jul</v>
      </c>
      <c r="E1556">
        <f>YEAR(Hospital_Emergency_Room_Data[[#This Row],[Patient Admission Date]])</f>
        <v>2024</v>
      </c>
      <c r="F1556" s="2">
        <v>0.7895833333333333</v>
      </c>
      <c r="G1556" s="8" t="str">
        <f>TEXT(Hospital_Emergency_Room_Data[[#This Row],[Patient Admission Date]],"dddd")</f>
        <v>Sunday</v>
      </c>
      <c r="H1556" t="s">
        <v>41</v>
      </c>
      <c r="I1556">
        <v>67</v>
      </c>
      <c r="J1556" s="5" t="s">
        <v>9217</v>
      </c>
      <c r="K1556" t="s">
        <v>18</v>
      </c>
      <c r="L1556" t="s">
        <v>9281</v>
      </c>
      <c r="M1556" t="s">
        <v>9209</v>
      </c>
      <c r="N1556">
        <v>7</v>
      </c>
      <c r="O1556">
        <v>14</v>
      </c>
      <c r="P1556" t="s">
        <v>9226</v>
      </c>
      <c r="Q1556">
        <v>28</v>
      </c>
      <c r="R1556">
        <v>18</v>
      </c>
      <c r="S1556" t="s">
        <v>9256</v>
      </c>
      <c r="T1556" t="s">
        <v>9264</v>
      </c>
      <c r="U1556" t="s">
        <v>9282</v>
      </c>
      <c r="V1556" t="str" cm="1">
        <f t="array" ref="V1556">_xlfn.IFS(Hospital_Emergency_Room_Data[[#This Row],[Day]]&lt;=10,"Start(1-10)",Hospital_Emergency_Room_Data[[#This Row],[Day]]&lt;=20,"Middle(11-20)",Hospital_Emergency_Room_Data[[#This Row],[Day]]&gt;20,"End(21-30)")</f>
        <v>End(21-30)</v>
      </c>
    </row>
    <row r="1557" spans="1:22">
      <c r="A1557">
        <v>461438162</v>
      </c>
      <c r="B1557" t="s">
        <v>1578</v>
      </c>
      <c r="C1557" s="1">
        <v>45077</v>
      </c>
      <c r="D1557" t="str">
        <f>TEXT(Hospital_Emergency_Room_Data[[#This Row],[Patient Admission Date]],"mmm")</f>
        <v>May</v>
      </c>
      <c r="E1557">
        <f>YEAR(Hospital_Emergency_Room_Data[[#This Row],[Patient Admission Date]])</f>
        <v>2023</v>
      </c>
      <c r="F1557" s="2">
        <v>0.82847222222222228</v>
      </c>
      <c r="G1557" s="8" t="str">
        <f>TEXT(Hospital_Emergency_Room_Data[[#This Row],[Patient Admission Date]],"dddd")</f>
        <v>Wednesday</v>
      </c>
      <c r="H1557" t="s">
        <v>41</v>
      </c>
      <c r="I1557">
        <v>3</v>
      </c>
      <c r="J1557" s="5" t="s">
        <v>9218</v>
      </c>
      <c r="K1557" t="s">
        <v>18</v>
      </c>
      <c r="L1557" t="s">
        <v>9281</v>
      </c>
      <c r="M1557" t="s">
        <v>9209</v>
      </c>
      <c r="N1557">
        <v>7</v>
      </c>
      <c r="O1557">
        <v>53</v>
      </c>
      <c r="P1557" t="s">
        <v>9225</v>
      </c>
      <c r="Q1557">
        <v>31</v>
      </c>
      <c r="R1557">
        <v>19</v>
      </c>
      <c r="S1557" t="s">
        <v>9256</v>
      </c>
      <c r="T1557" t="s">
        <v>9264</v>
      </c>
      <c r="U1557" t="s">
        <v>9283</v>
      </c>
      <c r="V1557" t="str" cm="1">
        <f t="array" ref="V1557">_xlfn.IFS(Hospital_Emergency_Room_Data[[#This Row],[Day]]&lt;=10,"Start(1-10)",Hospital_Emergency_Room_Data[[#This Row],[Day]]&lt;=20,"Middle(11-20)",Hospital_Emergency_Room_Data[[#This Row],[Day]]&gt;20,"End(21-30)")</f>
        <v>End(21-30)</v>
      </c>
    </row>
    <row r="1558" spans="1:22">
      <c r="A1558">
        <v>429497880</v>
      </c>
      <c r="B1558" t="s">
        <v>1579</v>
      </c>
      <c r="C1558" s="1">
        <v>45153</v>
      </c>
      <c r="D1558" t="str">
        <f>TEXT(Hospital_Emergency_Room_Data[[#This Row],[Patient Admission Date]],"mmm")</f>
        <v>Aug</v>
      </c>
      <c r="E1558">
        <f>YEAR(Hospital_Emergency_Room_Data[[#This Row],[Patient Admission Date]])</f>
        <v>2023</v>
      </c>
      <c r="F1558" s="2">
        <v>0.40763888888888888</v>
      </c>
      <c r="G1558" s="8" t="str">
        <f>TEXT(Hospital_Emergency_Room_Data[[#This Row],[Patient Admission Date]],"dddd")</f>
        <v>Tuesday</v>
      </c>
      <c r="H1558" t="s">
        <v>41</v>
      </c>
      <c r="I1558">
        <v>2</v>
      </c>
      <c r="J1558" s="5" t="s">
        <v>9218</v>
      </c>
      <c r="K1558" t="s">
        <v>18</v>
      </c>
      <c r="L1558" t="s">
        <v>9281</v>
      </c>
      <c r="M1558" t="s">
        <v>9209</v>
      </c>
      <c r="N1558">
        <v>8</v>
      </c>
      <c r="O1558">
        <v>24</v>
      </c>
      <c r="P1558" t="s">
        <v>9226</v>
      </c>
      <c r="Q1558">
        <v>15</v>
      </c>
      <c r="R1558">
        <v>9</v>
      </c>
      <c r="S1558" t="s">
        <v>9255</v>
      </c>
      <c r="T1558" t="s">
        <v>9262</v>
      </c>
      <c r="U1558" t="s">
        <v>9282</v>
      </c>
      <c r="V1558" t="str" cm="1">
        <f t="array" ref="V1558">_xlfn.IFS(Hospital_Emergency_Room_Data[[#This Row],[Day]]&lt;=10,"Start(1-10)",Hospital_Emergency_Room_Data[[#This Row],[Day]]&lt;=20,"Middle(11-20)",Hospital_Emergency_Room_Data[[#This Row],[Day]]&gt;20,"End(21-30)")</f>
        <v>Middle(11-20)</v>
      </c>
    </row>
    <row r="1559" spans="1:22">
      <c r="A1559">
        <v>262610435</v>
      </c>
      <c r="B1559" t="s">
        <v>1580</v>
      </c>
      <c r="C1559" s="1">
        <v>45566</v>
      </c>
      <c r="D1559" t="str">
        <f>TEXT(Hospital_Emergency_Room_Data[[#This Row],[Patient Admission Date]],"mmm")</f>
        <v>Oct</v>
      </c>
      <c r="E1559">
        <f>YEAR(Hospital_Emergency_Room_Data[[#This Row],[Patient Admission Date]])</f>
        <v>2024</v>
      </c>
      <c r="F1559" s="2">
        <v>0.34305555555555556</v>
      </c>
      <c r="G1559" s="8" t="str">
        <f>TEXT(Hospital_Emergency_Room_Data[[#This Row],[Patient Admission Date]],"dddd")</f>
        <v>Tuesday</v>
      </c>
      <c r="H1559" t="s">
        <v>41</v>
      </c>
      <c r="I1559">
        <v>18</v>
      </c>
      <c r="J1559" s="5" t="s">
        <v>9220</v>
      </c>
      <c r="K1559" t="s">
        <v>18</v>
      </c>
      <c r="L1559" t="s">
        <v>9281</v>
      </c>
      <c r="M1559" t="s">
        <v>9209</v>
      </c>
      <c r="N1559">
        <v>9</v>
      </c>
      <c r="O1559">
        <v>30</v>
      </c>
      <c r="P1559" t="s">
        <v>9225</v>
      </c>
      <c r="Q1559">
        <v>1</v>
      </c>
      <c r="R1559">
        <v>8</v>
      </c>
      <c r="S1559" t="s">
        <v>9255</v>
      </c>
      <c r="T1559" t="s">
        <v>9263</v>
      </c>
      <c r="U1559" t="s">
        <v>9282</v>
      </c>
      <c r="V1559" t="str" cm="1">
        <f t="array" ref="V1559">_xlfn.IFS(Hospital_Emergency_Room_Data[[#This Row],[Day]]&lt;=10,"Start(1-10)",Hospital_Emergency_Room_Data[[#This Row],[Day]]&lt;=20,"Middle(11-20)",Hospital_Emergency_Room_Data[[#This Row],[Day]]&gt;20,"End(21-30)")</f>
        <v>Start(1-10)</v>
      </c>
    </row>
    <row r="1560" spans="1:22">
      <c r="A1560">
        <v>215316186</v>
      </c>
      <c r="B1560" t="s">
        <v>1581</v>
      </c>
      <c r="C1560" s="1">
        <v>45339</v>
      </c>
      <c r="D1560" t="str">
        <f>TEXT(Hospital_Emergency_Room_Data[[#This Row],[Patient Admission Date]],"mmm")</f>
        <v>Feb</v>
      </c>
      <c r="E1560">
        <f>YEAR(Hospital_Emergency_Room_Data[[#This Row],[Patient Admission Date]])</f>
        <v>2024</v>
      </c>
      <c r="F1560" s="2">
        <v>0.72152777777777777</v>
      </c>
      <c r="G1560" s="8" t="str">
        <f>TEXT(Hospital_Emergency_Room_Data[[#This Row],[Patient Admission Date]],"dddd")</f>
        <v>Saturday</v>
      </c>
      <c r="H1560" t="s">
        <v>41</v>
      </c>
      <c r="I1560">
        <v>6</v>
      </c>
      <c r="J1560" s="5" t="s">
        <v>9221</v>
      </c>
      <c r="K1560" t="s">
        <v>18</v>
      </c>
      <c r="L1560" t="s">
        <v>9281</v>
      </c>
      <c r="M1560" t="s">
        <v>9209</v>
      </c>
      <c r="N1560">
        <v>9</v>
      </c>
      <c r="O1560">
        <v>42</v>
      </c>
      <c r="P1560" t="s">
        <v>9225</v>
      </c>
      <c r="Q1560">
        <v>17</v>
      </c>
      <c r="R1560">
        <v>17</v>
      </c>
      <c r="S1560" t="s">
        <v>9257</v>
      </c>
      <c r="T1560" t="s">
        <v>9262</v>
      </c>
      <c r="U1560" t="s">
        <v>9300</v>
      </c>
      <c r="V1560" t="str" cm="1">
        <f t="array" ref="V1560">_xlfn.IFS(Hospital_Emergency_Room_Data[[#This Row],[Day]]&lt;=10,"Start(1-10)",Hospital_Emergency_Room_Data[[#This Row],[Day]]&lt;=20,"Middle(11-20)",Hospital_Emergency_Room_Data[[#This Row],[Day]]&gt;20,"End(21-30)")</f>
        <v>Middle(11-20)</v>
      </c>
    </row>
    <row r="1561" spans="1:22">
      <c r="A1561">
        <v>739969502</v>
      </c>
      <c r="B1561" t="s">
        <v>1582</v>
      </c>
      <c r="C1561" s="1">
        <v>45478</v>
      </c>
      <c r="D1561" t="str">
        <f>TEXT(Hospital_Emergency_Room_Data[[#This Row],[Patient Admission Date]],"mmm")</f>
        <v>Jul</v>
      </c>
      <c r="E1561">
        <f>YEAR(Hospital_Emergency_Room_Data[[#This Row],[Patient Admission Date]])</f>
        <v>2024</v>
      </c>
      <c r="F1561" s="2">
        <v>0.77222222222222225</v>
      </c>
      <c r="G1561" s="8" t="str">
        <f>TEXT(Hospital_Emergency_Room_Data[[#This Row],[Patient Admission Date]],"dddd")</f>
        <v>Friday</v>
      </c>
      <c r="H1561" t="s">
        <v>41</v>
      </c>
      <c r="I1561">
        <v>6</v>
      </c>
      <c r="J1561" s="5" t="s">
        <v>9221</v>
      </c>
      <c r="K1561" t="s">
        <v>18</v>
      </c>
      <c r="L1561" t="s">
        <v>9281</v>
      </c>
      <c r="M1561" t="s">
        <v>9209</v>
      </c>
      <c r="N1561">
        <v>9</v>
      </c>
      <c r="O1561">
        <v>52</v>
      </c>
      <c r="P1561" t="s">
        <v>9225</v>
      </c>
      <c r="Q1561">
        <v>5</v>
      </c>
      <c r="R1561">
        <v>18</v>
      </c>
      <c r="S1561" t="s">
        <v>9256</v>
      </c>
      <c r="T1561" t="s">
        <v>9263</v>
      </c>
      <c r="U1561" t="s">
        <v>9283</v>
      </c>
      <c r="V1561" t="str" cm="1">
        <f t="array" ref="V1561">_xlfn.IFS(Hospital_Emergency_Room_Data[[#This Row],[Day]]&lt;=10,"Start(1-10)",Hospital_Emergency_Room_Data[[#This Row],[Day]]&lt;=20,"Middle(11-20)",Hospital_Emergency_Room_Data[[#This Row],[Day]]&gt;20,"End(21-30)")</f>
        <v>Start(1-10)</v>
      </c>
    </row>
    <row r="1562" spans="1:22">
      <c r="A1562">
        <v>380972809</v>
      </c>
      <c r="B1562" t="s">
        <v>1583</v>
      </c>
      <c r="C1562" s="1">
        <v>45523</v>
      </c>
      <c r="D1562" t="str">
        <f>TEXT(Hospital_Emergency_Room_Data[[#This Row],[Patient Admission Date]],"mmm")</f>
        <v>Aug</v>
      </c>
      <c r="E1562">
        <f>YEAR(Hospital_Emergency_Room_Data[[#This Row],[Patient Admission Date]])</f>
        <v>2024</v>
      </c>
      <c r="F1562" s="2">
        <v>9.5138888888888884E-2</v>
      </c>
      <c r="G1562" s="8" t="str">
        <f>TEXT(Hospital_Emergency_Room_Data[[#This Row],[Patient Admission Date]],"dddd")</f>
        <v>Monday</v>
      </c>
      <c r="H1562" t="s">
        <v>41</v>
      </c>
      <c r="I1562">
        <v>43</v>
      </c>
      <c r="J1562" s="5" t="s">
        <v>9223</v>
      </c>
      <c r="K1562" t="s">
        <v>18</v>
      </c>
      <c r="L1562" t="s">
        <v>9281</v>
      </c>
      <c r="M1562" t="s">
        <v>9209</v>
      </c>
      <c r="N1562">
        <v>9</v>
      </c>
      <c r="O1562">
        <v>47</v>
      </c>
      <c r="P1562" t="s">
        <v>9225</v>
      </c>
      <c r="Q1562">
        <v>19</v>
      </c>
      <c r="R1562">
        <v>2</v>
      </c>
      <c r="S1562" t="s">
        <v>9258</v>
      </c>
      <c r="T1562" t="s">
        <v>9262</v>
      </c>
      <c r="U1562" t="s">
        <v>9283</v>
      </c>
      <c r="V1562" t="str" cm="1">
        <f t="array" ref="V1562">_xlfn.IFS(Hospital_Emergency_Room_Data[[#This Row],[Day]]&lt;=10,"Start(1-10)",Hospital_Emergency_Room_Data[[#This Row],[Day]]&lt;=20,"Middle(11-20)",Hospital_Emergency_Room_Data[[#This Row],[Day]]&gt;20,"End(21-30)")</f>
        <v>Middle(11-20)</v>
      </c>
    </row>
    <row r="1563" spans="1:22">
      <c r="A1563">
        <v>511981628</v>
      </c>
      <c r="B1563" t="s">
        <v>1584</v>
      </c>
      <c r="C1563" s="1">
        <v>45585</v>
      </c>
      <c r="D1563" t="str">
        <f>TEXT(Hospital_Emergency_Room_Data[[#This Row],[Patient Admission Date]],"mmm")</f>
        <v>Oct</v>
      </c>
      <c r="E1563">
        <f>YEAR(Hospital_Emergency_Room_Data[[#This Row],[Patient Admission Date]])</f>
        <v>2024</v>
      </c>
      <c r="F1563" s="2">
        <v>0.65694444444444444</v>
      </c>
      <c r="G1563" s="8" t="str">
        <f>TEXT(Hospital_Emergency_Room_Data[[#This Row],[Patient Admission Date]],"dddd")</f>
        <v>Sunday</v>
      </c>
      <c r="H1563" t="s">
        <v>41</v>
      </c>
      <c r="I1563">
        <v>25</v>
      </c>
      <c r="J1563" s="5" t="s">
        <v>9220</v>
      </c>
      <c r="K1563" t="s">
        <v>18</v>
      </c>
      <c r="L1563" t="s">
        <v>9281</v>
      </c>
      <c r="M1563" t="s">
        <v>9209</v>
      </c>
      <c r="N1563">
        <v>9</v>
      </c>
      <c r="O1563">
        <v>19</v>
      </c>
      <c r="P1563" t="s">
        <v>9226</v>
      </c>
      <c r="Q1563">
        <v>20</v>
      </c>
      <c r="R1563">
        <v>15</v>
      </c>
      <c r="S1563" t="s">
        <v>9257</v>
      </c>
      <c r="T1563" t="s">
        <v>9262</v>
      </c>
      <c r="U1563" t="s">
        <v>9282</v>
      </c>
      <c r="V1563" t="str" cm="1">
        <f t="array" ref="V1563">_xlfn.IFS(Hospital_Emergency_Room_Data[[#This Row],[Day]]&lt;=10,"Start(1-10)",Hospital_Emergency_Room_Data[[#This Row],[Day]]&lt;=20,"Middle(11-20)",Hospital_Emergency_Room_Data[[#This Row],[Day]]&gt;20,"End(21-30)")</f>
        <v>Middle(11-20)</v>
      </c>
    </row>
    <row r="1564" spans="1:22">
      <c r="A1564">
        <v>534577812</v>
      </c>
      <c r="B1564" t="s">
        <v>1585</v>
      </c>
      <c r="C1564" s="1">
        <v>45413</v>
      </c>
      <c r="D1564" t="str">
        <f>TEXT(Hospital_Emergency_Room_Data[[#This Row],[Patient Admission Date]],"mmm")</f>
        <v>May</v>
      </c>
      <c r="E1564">
        <f>YEAR(Hospital_Emergency_Room_Data[[#This Row],[Patient Admission Date]])</f>
        <v>2024</v>
      </c>
      <c r="F1564" s="2">
        <v>0.15208333333333332</v>
      </c>
      <c r="G1564" s="8" t="str">
        <f>TEXT(Hospital_Emergency_Room_Data[[#This Row],[Patient Admission Date]],"dddd")</f>
        <v>Wednesday</v>
      </c>
      <c r="H1564" t="s">
        <v>41</v>
      </c>
      <c r="I1564">
        <v>20</v>
      </c>
      <c r="J1564" s="5" t="s">
        <v>9220</v>
      </c>
      <c r="K1564" t="s">
        <v>18</v>
      </c>
      <c r="L1564" t="s">
        <v>9281</v>
      </c>
      <c r="M1564" t="s">
        <v>9209</v>
      </c>
      <c r="N1564">
        <v>10</v>
      </c>
      <c r="O1564">
        <v>17</v>
      </c>
      <c r="P1564" t="s">
        <v>9226</v>
      </c>
      <c r="Q1564">
        <v>1</v>
      </c>
      <c r="R1564">
        <v>3</v>
      </c>
      <c r="S1564" t="s">
        <v>9258</v>
      </c>
      <c r="T1564" t="s">
        <v>9263</v>
      </c>
      <c r="U1564" t="s">
        <v>9282</v>
      </c>
      <c r="V1564" t="str" cm="1">
        <f t="array" ref="V1564">_xlfn.IFS(Hospital_Emergency_Room_Data[[#This Row],[Day]]&lt;=10,"Start(1-10)",Hospital_Emergency_Room_Data[[#This Row],[Day]]&lt;=20,"Middle(11-20)",Hospital_Emergency_Room_Data[[#This Row],[Day]]&gt;20,"End(21-30)")</f>
        <v>Start(1-10)</v>
      </c>
    </row>
    <row r="1565" spans="1:22">
      <c r="A1565">
        <v>590945630</v>
      </c>
      <c r="B1565" t="s">
        <v>1586</v>
      </c>
      <c r="C1565" s="1">
        <v>45574</v>
      </c>
      <c r="D1565" t="str">
        <f>TEXT(Hospital_Emergency_Room_Data[[#This Row],[Patient Admission Date]],"mmm")</f>
        <v>Oct</v>
      </c>
      <c r="E1565">
        <f>YEAR(Hospital_Emergency_Room_Data[[#This Row],[Patient Admission Date]])</f>
        <v>2024</v>
      </c>
      <c r="F1565" s="2">
        <v>6.805555555555555E-2</v>
      </c>
      <c r="G1565" s="8" t="str">
        <f>TEXT(Hospital_Emergency_Room_Data[[#This Row],[Patient Admission Date]],"dddd")</f>
        <v>Wednesday</v>
      </c>
      <c r="H1565" t="s">
        <v>41</v>
      </c>
      <c r="I1565">
        <v>77</v>
      </c>
      <c r="J1565" s="5" t="s">
        <v>9222</v>
      </c>
      <c r="K1565" t="s">
        <v>18</v>
      </c>
      <c r="L1565" t="s">
        <v>16</v>
      </c>
      <c r="M1565" t="s">
        <v>9209</v>
      </c>
      <c r="O1565">
        <v>26</v>
      </c>
      <c r="P1565" t="s">
        <v>9226</v>
      </c>
      <c r="Q1565">
        <v>9</v>
      </c>
      <c r="R1565">
        <v>1</v>
      </c>
      <c r="S1565" t="s">
        <v>9258</v>
      </c>
      <c r="T1565" t="s">
        <v>9265</v>
      </c>
      <c r="U1565" t="s">
        <v>9282</v>
      </c>
      <c r="V1565" t="str" cm="1">
        <f t="array" ref="V1565">_xlfn.IFS(Hospital_Emergency_Room_Data[[#This Row],[Day]]&lt;=10,"Start(1-10)",Hospital_Emergency_Room_Data[[#This Row],[Day]]&lt;=20,"Middle(11-20)",Hospital_Emergency_Room_Data[[#This Row],[Day]]&gt;20,"End(21-30)")</f>
        <v>Start(1-10)</v>
      </c>
    </row>
    <row r="1566" spans="1:22">
      <c r="A1566">
        <v>493575938</v>
      </c>
      <c r="B1566" t="s">
        <v>1587</v>
      </c>
      <c r="C1566" s="1">
        <v>45472</v>
      </c>
      <c r="D1566" t="str">
        <f>TEXT(Hospital_Emergency_Room_Data[[#This Row],[Patient Admission Date]],"mmm")</f>
        <v>Jun</v>
      </c>
      <c r="E1566">
        <f>YEAR(Hospital_Emergency_Room_Data[[#This Row],[Patient Admission Date]])</f>
        <v>2024</v>
      </c>
      <c r="F1566" s="2">
        <v>0.49791666666666667</v>
      </c>
      <c r="G1566" s="8" t="str">
        <f>TEXT(Hospital_Emergency_Room_Data[[#This Row],[Patient Admission Date]],"dddd")</f>
        <v>Saturday</v>
      </c>
      <c r="H1566" t="s">
        <v>41</v>
      </c>
      <c r="I1566">
        <v>37</v>
      </c>
      <c r="J1566" s="5" t="s">
        <v>9223</v>
      </c>
      <c r="K1566" t="s">
        <v>18</v>
      </c>
      <c r="L1566" t="s">
        <v>16</v>
      </c>
      <c r="M1566" t="s">
        <v>9209</v>
      </c>
      <c r="O1566">
        <v>24</v>
      </c>
      <c r="P1566" t="s">
        <v>9226</v>
      </c>
      <c r="Q1566">
        <v>29</v>
      </c>
      <c r="R1566">
        <v>11</v>
      </c>
      <c r="S1566" t="s">
        <v>9255</v>
      </c>
      <c r="T1566" t="s">
        <v>9264</v>
      </c>
      <c r="U1566" t="s">
        <v>9282</v>
      </c>
      <c r="V1566" t="str" cm="1">
        <f t="array" ref="V1566">_xlfn.IFS(Hospital_Emergency_Room_Data[[#This Row],[Day]]&lt;=10,"Start(1-10)",Hospital_Emergency_Room_Data[[#This Row],[Day]]&lt;=20,"Middle(11-20)",Hospital_Emergency_Room_Data[[#This Row],[Day]]&gt;20,"End(21-30)")</f>
        <v>End(21-30)</v>
      </c>
    </row>
    <row r="1567" spans="1:22">
      <c r="A1567">
        <v>576680482</v>
      </c>
      <c r="B1567" t="s">
        <v>1588</v>
      </c>
      <c r="C1567" s="1">
        <v>45231</v>
      </c>
      <c r="D1567" t="str">
        <f>TEXT(Hospital_Emergency_Room_Data[[#This Row],[Patient Admission Date]],"mmm")</f>
        <v>Nov</v>
      </c>
      <c r="E1567">
        <f>YEAR(Hospital_Emergency_Room_Data[[#This Row],[Patient Admission Date]])</f>
        <v>2023</v>
      </c>
      <c r="F1567" s="2">
        <v>0.57916666666666672</v>
      </c>
      <c r="G1567" s="8" t="str">
        <f>TEXT(Hospital_Emergency_Room_Data[[#This Row],[Patient Admission Date]],"dddd")</f>
        <v>Wednesday</v>
      </c>
      <c r="H1567" t="s">
        <v>41</v>
      </c>
      <c r="I1567">
        <v>33</v>
      </c>
      <c r="J1567" s="5" t="s">
        <v>9223</v>
      </c>
      <c r="K1567" t="s">
        <v>18</v>
      </c>
      <c r="L1567" t="s">
        <v>16</v>
      </c>
      <c r="M1567" t="s">
        <v>9209</v>
      </c>
      <c r="O1567">
        <v>49</v>
      </c>
      <c r="P1567" t="s">
        <v>9225</v>
      </c>
      <c r="Q1567">
        <v>1</v>
      </c>
      <c r="R1567">
        <v>13</v>
      </c>
      <c r="S1567" t="s">
        <v>9257</v>
      </c>
      <c r="T1567" t="s">
        <v>9263</v>
      </c>
      <c r="U1567" t="s">
        <v>9283</v>
      </c>
      <c r="V1567" t="str" cm="1">
        <f t="array" ref="V1567">_xlfn.IFS(Hospital_Emergency_Room_Data[[#This Row],[Day]]&lt;=10,"Start(1-10)",Hospital_Emergency_Room_Data[[#This Row],[Day]]&lt;=20,"Middle(11-20)",Hospital_Emergency_Room_Data[[#This Row],[Day]]&gt;20,"End(21-30)")</f>
        <v>Start(1-10)</v>
      </c>
    </row>
    <row r="1568" spans="1:22">
      <c r="A1568">
        <v>480594442</v>
      </c>
      <c r="B1568" t="s">
        <v>1589</v>
      </c>
      <c r="C1568" s="1">
        <v>45408</v>
      </c>
      <c r="D1568" t="str">
        <f>TEXT(Hospital_Emergency_Room_Data[[#This Row],[Patient Admission Date]],"mmm")</f>
        <v>Apr</v>
      </c>
      <c r="E1568">
        <f>YEAR(Hospital_Emergency_Room_Data[[#This Row],[Patient Admission Date]])</f>
        <v>2024</v>
      </c>
      <c r="F1568" s="2">
        <v>9.7916666666666666E-2</v>
      </c>
      <c r="G1568" s="8" t="str">
        <f>TEXT(Hospital_Emergency_Room_Data[[#This Row],[Patient Admission Date]],"dddd")</f>
        <v>Friday</v>
      </c>
      <c r="H1568" t="s">
        <v>41</v>
      </c>
      <c r="I1568">
        <v>33</v>
      </c>
      <c r="J1568" s="5" t="s">
        <v>9223</v>
      </c>
      <c r="K1568" t="s">
        <v>18</v>
      </c>
      <c r="L1568" t="s">
        <v>16</v>
      </c>
      <c r="M1568" t="s">
        <v>9209</v>
      </c>
      <c r="O1568">
        <v>35</v>
      </c>
      <c r="P1568" t="s">
        <v>9225</v>
      </c>
      <c r="Q1568">
        <v>26</v>
      </c>
      <c r="R1568">
        <v>2</v>
      </c>
      <c r="S1568" t="s">
        <v>9258</v>
      </c>
      <c r="T1568" t="s">
        <v>9264</v>
      </c>
      <c r="U1568" t="s">
        <v>9300</v>
      </c>
      <c r="V1568" t="str" cm="1">
        <f t="array" ref="V1568">_xlfn.IFS(Hospital_Emergency_Room_Data[[#This Row],[Day]]&lt;=10,"Start(1-10)",Hospital_Emergency_Room_Data[[#This Row],[Day]]&lt;=20,"Middle(11-20)",Hospital_Emergency_Room_Data[[#This Row],[Day]]&gt;20,"End(21-30)")</f>
        <v>End(21-30)</v>
      </c>
    </row>
    <row r="1569" spans="1:22">
      <c r="A1569">
        <v>368312124</v>
      </c>
      <c r="B1569" t="s">
        <v>1590</v>
      </c>
      <c r="C1569" s="1">
        <v>45519</v>
      </c>
      <c r="D1569" t="str">
        <f>TEXT(Hospital_Emergency_Room_Data[[#This Row],[Patient Admission Date]],"mmm")</f>
        <v>Aug</v>
      </c>
      <c r="E1569">
        <f>YEAR(Hospital_Emergency_Room_Data[[#This Row],[Patient Admission Date]])</f>
        <v>2024</v>
      </c>
      <c r="F1569" s="2">
        <v>0.23680555555555555</v>
      </c>
      <c r="G1569" s="8" t="str">
        <f>TEXT(Hospital_Emergency_Room_Data[[#This Row],[Patient Admission Date]],"dddd")</f>
        <v>Thursday</v>
      </c>
      <c r="H1569" t="s">
        <v>41</v>
      </c>
      <c r="I1569">
        <v>69</v>
      </c>
      <c r="J1569" s="5" t="s">
        <v>9217</v>
      </c>
      <c r="K1569" t="s">
        <v>18</v>
      </c>
      <c r="L1569" t="s">
        <v>16</v>
      </c>
      <c r="M1569" t="s">
        <v>9209</v>
      </c>
      <c r="O1569">
        <v>45</v>
      </c>
      <c r="P1569" t="s">
        <v>9225</v>
      </c>
      <c r="Q1569">
        <v>15</v>
      </c>
      <c r="R1569">
        <v>5</v>
      </c>
      <c r="S1569" t="s">
        <v>9258</v>
      </c>
      <c r="T1569" t="s">
        <v>9262</v>
      </c>
      <c r="U1569" t="s">
        <v>9300</v>
      </c>
      <c r="V1569" t="str" cm="1">
        <f t="array" ref="V1569">_xlfn.IFS(Hospital_Emergency_Room_Data[[#This Row],[Day]]&lt;=10,"Start(1-10)",Hospital_Emergency_Room_Data[[#This Row],[Day]]&lt;=20,"Middle(11-20)",Hospital_Emergency_Room_Data[[#This Row],[Day]]&gt;20,"End(21-30)")</f>
        <v>Middle(11-20)</v>
      </c>
    </row>
    <row r="1570" spans="1:22">
      <c r="A1570">
        <v>477470020</v>
      </c>
      <c r="B1570" t="s">
        <v>1591</v>
      </c>
      <c r="C1570" s="1">
        <v>45092</v>
      </c>
      <c r="D1570" t="str">
        <f>TEXT(Hospital_Emergency_Room_Data[[#This Row],[Patient Admission Date]],"mmm")</f>
        <v>Jun</v>
      </c>
      <c r="E1570">
        <f>YEAR(Hospital_Emergency_Room_Data[[#This Row],[Patient Admission Date]])</f>
        <v>2023</v>
      </c>
      <c r="F1570" s="2">
        <v>0.65</v>
      </c>
      <c r="G1570" s="8" t="str">
        <f>TEXT(Hospital_Emergency_Room_Data[[#This Row],[Patient Admission Date]],"dddd")</f>
        <v>Thursday</v>
      </c>
      <c r="H1570" t="s">
        <v>41</v>
      </c>
      <c r="I1570">
        <v>19</v>
      </c>
      <c r="J1570" s="5" t="s">
        <v>9220</v>
      </c>
      <c r="K1570" t="s">
        <v>18</v>
      </c>
      <c r="L1570" t="s">
        <v>16</v>
      </c>
      <c r="M1570" t="s">
        <v>9209</v>
      </c>
      <c r="O1570">
        <v>39</v>
      </c>
      <c r="P1570" t="s">
        <v>9225</v>
      </c>
      <c r="Q1570">
        <v>15</v>
      </c>
      <c r="R1570">
        <v>15</v>
      </c>
      <c r="S1570" t="s">
        <v>9257</v>
      </c>
      <c r="T1570" t="s">
        <v>9262</v>
      </c>
      <c r="U1570" t="s">
        <v>9300</v>
      </c>
      <c r="V1570" t="str" cm="1">
        <f t="array" ref="V1570">_xlfn.IFS(Hospital_Emergency_Room_Data[[#This Row],[Day]]&lt;=10,"Start(1-10)",Hospital_Emergency_Room_Data[[#This Row],[Day]]&lt;=20,"Middle(11-20)",Hospital_Emergency_Room_Data[[#This Row],[Day]]&gt;20,"End(21-30)")</f>
        <v>Middle(11-20)</v>
      </c>
    </row>
    <row r="1571" spans="1:22">
      <c r="A1571">
        <v>875572036</v>
      </c>
      <c r="B1571" t="s">
        <v>1592</v>
      </c>
      <c r="C1571" s="1">
        <v>45493</v>
      </c>
      <c r="D1571" t="str">
        <f>TEXT(Hospital_Emergency_Room_Data[[#This Row],[Patient Admission Date]],"mmm")</f>
        <v>Jul</v>
      </c>
      <c r="E1571">
        <f>YEAR(Hospital_Emergency_Room_Data[[#This Row],[Patient Admission Date]])</f>
        <v>2024</v>
      </c>
      <c r="F1571" s="2">
        <v>0.56527777777777777</v>
      </c>
      <c r="G1571" s="8" t="str">
        <f>TEXT(Hospital_Emergency_Room_Data[[#This Row],[Patient Admission Date]],"dddd")</f>
        <v>Saturday</v>
      </c>
      <c r="H1571" t="s">
        <v>41</v>
      </c>
      <c r="I1571">
        <v>3</v>
      </c>
      <c r="J1571" s="5" t="s">
        <v>9218</v>
      </c>
      <c r="K1571" t="s">
        <v>18</v>
      </c>
      <c r="L1571" t="s">
        <v>16</v>
      </c>
      <c r="M1571" t="s">
        <v>9209</v>
      </c>
      <c r="O1571">
        <v>30</v>
      </c>
      <c r="P1571" t="s">
        <v>9225</v>
      </c>
      <c r="Q1571">
        <v>20</v>
      </c>
      <c r="R1571">
        <v>13</v>
      </c>
      <c r="S1571" t="s">
        <v>9257</v>
      </c>
      <c r="T1571" t="s">
        <v>9262</v>
      </c>
      <c r="U1571" t="s">
        <v>9282</v>
      </c>
      <c r="V1571" t="str" cm="1">
        <f t="array" ref="V1571">_xlfn.IFS(Hospital_Emergency_Room_Data[[#This Row],[Day]]&lt;=10,"Start(1-10)",Hospital_Emergency_Room_Data[[#This Row],[Day]]&lt;=20,"Middle(11-20)",Hospital_Emergency_Room_Data[[#This Row],[Day]]&gt;20,"End(21-30)")</f>
        <v>Middle(11-20)</v>
      </c>
    </row>
    <row r="1572" spans="1:22">
      <c r="A1572">
        <v>804448560</v>
      </c>
      <c r="B1572" t="s">
        <v>1593</v>
      </c>
      <c r="C1572" s="1">
        <v>45305</v>
      </c>
      <c r="D1572" t="str">
        <f>TEXT(Hospital_Emergency_Room_Data[[#This Row],[Patient Admission Date]],"mmm")</f>
        <v>Jan</v>
      </c>
      <c r="E1572">
        <f>YEAR(Hospital_Emergency_Room_Data[[#This Row],[Patient Admission Date]])</f>
        <v>2024</v>
      </c>
      <c r="F1572" s="2">
        <v>0.91597222222222219</v>
      </c>
      <c r="G1572" s="8" t="str">
        <f>TEXT(Hospital_Emergency_Room_Data[[#This Row],[Patient Admission Date]],"dddd")</f>
        <v>Sunday</v>
      </c>
      <c r="H1572" t="s">
        <v>41</v>
      </c>
      <c r="I1572">
        <v>74</v>
      </c>
      <c r="J1572" s="5" t="s">
        <v>9222</v>
      </c>
      <c r="K1572" t="s">
        <v>18</v>
      </c>
      <c r="L1572" t="s">
        <v>16</v>
      </c>
      <c r="M1572" t="s">
        <v>9209</v>
      </c>
      <c r="O1572">
        <v>59</v>
      </c>
      <c r="P1572" t="s">
        <v>9225</v>
      </c>
      <c r="Q1572">
        <v>14</v>
      </c>
      <c r="R1572">
        <v>21</v>
      </c>
      <c r="S1572" t="s">
        <v>9256</v>
      </c>
      <c r="T1572" t="s">
        <v>9265</v>
      </c>
      <c r="U1572" t="s">
        <v>9283</v>
      </c>
      <c r="V1572" t="str" cm="1">
        <f t="array" ref="V1572">_xlfn.IFS(Hospital_Emergency_Room_Data[[#This Row],[Day]]&lt;=10,"Start(1-10)",Hospital_Emergency_Room_Data[[#This Row],[Day]]&lt;=20,"Middle(11-20)",Hospital_Emergency_Room_Data[[#This Row],[Day]]&gt;20,"End(21-30)")</f>
        <v>Middle(11-20)</v>
      </c>
    </row>
    <row r="1573" spans="1:22">
      <c r="A1573">
        <v>206576026</v>
      </c>
      <c r="B1573" t="s">
        <v>1594</v>
      </c>
      <c r="C1573" s="1">
        <v>45053</v>
      </c>
      <c r="D1573" t="str">
        <f>TEXT(Hospital_Emergency_Room_Data[[#This Row],[Patient Admission Date]],"mmm")</f>
        <v>May</v>
      </c>
      <c r="E1573">
        <f>YEAR(Hospital_Emergency_Room_Data[[#This Row],[Patient Admission Date]])</f>
        <v>2023</v>
      </c>
      <c r="F1573" s="2">
        <v>0.25138888888888888</v>
      </c>
      <c r="G1573" s="8" t="str">
        <f>TEXT(Hospital_Emergency_Room_Data[[#This Row],[Patient Admission Date]],"dddd")</f>
        <v>Sunday</v>
      </c>
      <c r="H1573" t="s">
        <v>41</v>
      </c>
      <c r="I1573">
        <v>59</v>
      </c>
      <c r="J1573" s="5" t="s">
        <v>9219</v>
      </c>
      <c r="K1573" t="s">
        <v>18</v>
      </c>
      <c r="L1573" t="s">
        <v>16</v>
      </c>
      <c r="M1573" t="s">
        <v>9209</v>
      </c>
      <c r="O1573">
        <v>19</v>
      </c>
      <c r="P1573" t="s">
        <v>9226</v>
      </c>
      <c r="Q1573">
        <v>7</v>
      </c>
      <c r="R1573">
        <v>6</v>
      </c>
      <c r="S1573" t="s">
        <v>9255</v>
      </c>
      <c r="T1573" t="s">
        <v>9263</v>
      </c>
      <c r="U1573" t="s">
        <v>9282</v>
      </c>
      <c r="V1573" t="str" cm="1">
        <f t="array" ref="V1573">_xlfn.IFS(Hospital_Emergency_Room_Data[[#This Row],[Day]]&lt;=10,"Start(1-10)",Hospital_Emergency_Room_Data[[#This Row],[Day]]&lt;=20,"Middle(11-20)",Hospital_Emergency_Room_Data[[#This Row],[Day]]&gt;20,"End(21-30)")</f>
        <v>Start(1-10)</v>
      </c>
    </row>
    <row r="1574" spans="1:22">
      <c r="A1574">
        <v>795716463</v>
      </c>
      <c r="B1574" t="s">
        <v>1595</v>
      </c>
      <c r="C1574" s="1">
        <v>45465</v>
      </c>
      <c r="D1574" t="str">
        <f>TEXT(Hospital_Emergency_Room_Data[[#This Row],[Patient Admission Date]],"mmm")</f>
        <v>Jun</v>
      </c>
      <c r="E1574">
        <f>YEAR(Hospital_Emergency_Room_Data[[#This Row],[Patient Admission Date]])</f>
        <v>2024</v>
      </c>
      <c r="F1574" s="2">
        <v>0.9819444444444444</v>
      </c>
      <c r="G1574" s="8" t="str">
        <f>TEXT(Hospital_Emergency_Room_Data[[#This Row],[Patient Admission Date]],"dddd")</f>
        <v>Saturday</v>
      </c>
      <c r="H1574" t="s">
        <v>41</v>
      </c>
      <c r="I1574">
        <v>12</v>
      </c>
      <c r="J1574" s="5" t="s">
        <v>9221</v>
      </c>
      <c r="K1574" t="s">
        <v>18</v>
      </c>
      <c r="L1574" t="s">
        <v>16</v>
      </c>
      <c r="M1574" t="s">
        <v>9209</v>
      </c>
      <c r="O1574">
        <v>56</v>
      </c>
      <c r="P1574" t="s">
        <v>9225</v>
      </c>
      <c r="Q1574">
        <v>22</v>
      </c>
      <c r="R1574">
        <v>23</v>
      </c>
      <c r="S1574" t="s">
        <v>9256</v>
      </c>
      <c r="T1574" t="s">
        <v>9264</v>
      </c>
      <c r="U1574" t="s">
        <v>9283</v>
      </c>
      <c r="V1574" t="str" cm="1">
        <f t="array" ref="V1574">_xlfn.IFS(Hospital_Emergency_Room_Data[[#This Row],[Day]]&lt;=10,"Start(1-10)",Hospital_Emergency_Room_Data[[#This Row],[Day]]&lt;=20,"Middle(11-20)",Hospital_Emergency_Room_Data[[#This Row],[Day]]&gt;20,"End(21-30)")</f>
        <v>End(21-30)</v>
      </c>
    </row>
    <row r="1575" spans="1:22">
      <c r="A1575">
        <v>832720329</v>
      </c>
      <c r="B1575" t="s">
        <v>1596</v>
      </c>
      <c r="C1575" s="1">
        <v>45309</v>
      </c>
      <c r="D1575" t="str">
        <f>TEXT(Hospital_Emergency_Room_Data[[#This Row],[Patient Admission Date]],"mmm")</f>
        <v>Jan</v>
      </c>
      <c r="E1575">
        <f>YEAR(Hospital_Emergency_Room_Data[[#This Row],[Patient Admission Date]])</f>
        <v>2024</v>
      </c>
      <c r="F1575" s="2">
        <v>9.7222222222222224E-2</v>
      </c>
      <c r="G1575" s="8" t="str">
        <f>TEXT(Hospital_Emergency_Room_Data[[#This Row],[Patient Admission Date]],"dddd")</f>
        <v>Thursday</v>
      </c>
      <c r="H1575" t="s">
        <v>41</v>
      </c>
      <c r="I1575">
        <v>25</v>
      </c>
      <c r="J1575" s="5" t="s">
        <v>9220</v>
      </c>
      <c r="K1575" t="s">
        <v>18</v>
      </c>
      <c r="L1575" t="s">
        <v>16</v>
      </c>
      <c r="M1575" t="s">
        <v>9209</v>
      </c>
      <c r="O1575">
        <v>44</v>
      </c>
      <c r="P1575" t="s">
        <v>9225</v>
      </c>
      <c r="Q1575">
        <v>18</v>
      </c>
      <c r="R1575">
        <v>2</v>
      </c>
      <c r="S1575" t="s">
        <v>9258</v>
      </c>
      <c r="T1575" t="s">
        <v>9262</v>
      </c>
      <c r="U1575" t="s">
        <v>9300</v>
      </c>
      <c r="V1575" t="str" cm="1">
        <f t="array" ref="V1575">_xlfn.IFS(Hospital_Emergency_Room_Data[[#This Row],[Day]]&lt;=10,"Start(1-10)",Hospital_Emergency_Room_Data[[#This Row],[Day]]&lt;=20,"Middle(11-20)",Hospital_Emergency_Room_Data[[#This Row],[Day]]&gt;20,"End(21-30)")</f>
        <v>Middle(11-20)</v>
      </c>
    </row>
    <row r="1576" spans="1:22">
      <c r="A1576">
        <v>840621287</v>
      </c>
      <c r="B1576" t="s">
        <v>1597</v>
      </c>
      <c r="C1576" s="1">
        <v>45247</v>
      </c>
      <c r="D1576" t="str">
        <f>TEXT(Hospital_Emergency_Room_Data[[#This Row],[Patient Admission Date]],"mmm")</f>
        <v>Nov</v>
      </c>
      <c r="E1576">
        <f>YEAR(Hospital_Emergency_Room_Data[[#This Row],[Patient Admission Date]])</f>
        <v>2023</v>
      </c>
      <c r="F1576" s="2">
        <v>0.92847222222222225</v>
      </c>
      <c r="G1576" s="8" t="str">
        <f>TEXT(Hospital_Emergency_Room_Data[[#This Row],[Patient Admission Date]],"dddd")</f>
        <v>Friday</v>
      </c>
      <c r="H1576" t="s">
        <v>41</v>
      </c>
      <c r="I1576">
        <v>72</v>
      </c>
      <c r="J1576" s="5" t="s">
        <v>9222</v>
      </c>
      <c r="K1576" t="s">
        <v>18</v>
      </c>
      <c r="L1576" t="s">
        <v>16</v>
      </c>
      <c r="M1576" t="s">
        <v>9209</v>
      </c>
      <c r="O1576">
        <v>55</v>
      </c>
      <c r="P1576" t="s">
        <v>9225</v>
      </c>
      <c r="Q1576">
        <v>17</v>
      </c>
      <c r="R1576">
        <v>22</v>
      </c>
      <c r="S1576" t="s">
        <v>9256</v>
      </c>
      <c r="T1576" t="s">
        <v>9262</v>
      </c>
      <c r="U1576" t="s">
        <v>9283</v>
      </c>
      <c r="V1576" t="str" cm="1">
        <f t="array" ref="V1576">_xlfn.IFS(Hospital_Emergency_Room_Data[[#This Row],[Day]]&lt;=10,"Start(1-10)",Hospital_Emergency_Room_Data[[#This Row],[Day]]&lt;=20,"Middle(11-20)",Hospital_Emergency_Room_Data[[#This Row],[Day]]&gt;20,"End(21-30)")</f>
        <v>Middle(11-20)</v>
      </c>
    </row>
    <row r="1577" spans="1:22">
      <c r="A1577">
        <v>219046134</v>
      </c>
      <c r="B1577" t="s">
        <v>1598</v>
      </c>
      <c r="C1577" s="1">
        <v>45094</v>
      </c>
      <c r="D1577" t="str">
        <f>TEXT(Hospital_Emergency_Room_Data[[#This Row],[Patient Admission Date]],"mmm")</f>
        <v>Jun</v>
      </c>
      <c r="E1577">
        <f>YEAR(Hospital_Emergency_Room_Data[[#This Row],[Patient Admission Date]])</f>
        <v>2023</v>
      </c>
      <c r="F1577" s="2">
        <v>0.62083333333333335</v>
      </c>
      <c r="G1577" s="8" t="str">
        <f>TEXT(Hospital_Emergency_Room_Data[[#This Row],[Patient Admission Date]],"dddd")</f>
        <v>Saturday</v>
      </c>
      <c r="H1577" t="s">
        <v>41</v>
      </c>
      <c r="I1577">
        <v>45</v>
      </c>
      <c r="J1577" s="5" t="s">
        <v>9219</v>
      </c>
      <c r="K1577" t="s">
        <v>18</v>
      </c>
      <c r="L1577" t="s">
        <v>16</v>
      </c>
      <c r="M1577" t="s">
        <v>9209</v>
      </c>
      <c r="O1577">
        <v>29</v>
      </c>
      <c r="P1577" t="s">
        <v>9226</v>
      </c>
      <c r="Q1577">
        <v>17</v>
      </c>
      <c r="R1577">
        <v>14</v>
      </c>
      <c r="S1577" t="s">
        <v>9257</v>
      </c>
      <c r="T1577" t="s">
        <v>9262</v>
      </c>
      <c r="U1577" t="s">
        <v>9282</v>
      </c>
      <c r="V1577" t="str" cm="1">
        <f t="array" ref="V1577">_xlfn.IFS(Hospital_Emergency_Room_Data[[#This Row],[Day]]&lt;=10,"Start(1-10)",Hospital_Emergency_Room_Data[[#This Row],[Day]]&lt;=20,"Middle(11-20)",Hospital_Emergency_Room_Data[[#This Row],[Day]]&gt;20,"End(21-30)")</f>
        <v>Middle(11-20)</v>
      </c>
    </row>
    <row r="1578" spans="1:22">
      <c r="A1578">
        <v>539970120</v>
      </c>
      <c r="B1578" t="s">
        <v>1599</v>
      </c>
      <c r="C1578" s="1">
        <v>45336</v>
      </c>
      <c r="D1578" t="str">
        <f>TEXT(Hospital_Emergency_Room_Data[[#This Row],[Patient Admission Date]],"mmm")</f>
        <v>Feb</v>
      </c>
      <c r="E1578">
        <f>YEAR(Hospital_Emergency_Room_Data[[#This Row],[Patient Admission Date]])</f>
        <v>2024</v>
      </c>
      <c r="F1578" s="2">
        <v>0.34861111111111109</v>
      </c>
      <c r="G1578" s="8" t="str">
        <f>TEXT(Hospital_Emergency_Room_Data[[#This Row],[Patient Admission Date]],"dddd")</f>
        <v>Wednesday</v>
      </c>
      <c r="H1578" t="s">
        <v>41</v>
      </c>
      <c r="I1578">
        <v>25</v>
      </c>
      <c r="J1578" s="5" t="s">
        <v>9220</v>
      </c>
      <c r="K1578" t="s">
        <v>18</v>
      </c>
      <c r="L1578" t="s">
        <v>16</v>
      </c>
      <c r="M1578" t="s">
        <v>9209</v>
      </c>
      <c r="O1578">
        <v>52</v>
      </c>
      <c r="P1578" t="s">
        <v>9225</v>
      </c>
      <c r="Q1578">
        <v>14</v>
      </c>
      <c r="R1578">
        <v>8</v>
      </c>
      <c r="S1578" t="s">
        <v>9255</v>
      </c>
      <c r="T1578" t="s">
        <v>9265</v>
      </c>
      <c r="U1578" t="s">
        <v>9283</v>
      </c>
      <c r="V1578" t="str" cm="1">
        <f t="array" ref="V1578">_xlfn.IFS(Hospital_Emergency_Room_Data[[#This Row],[Day]]&lt;=10,"Start(1-10)",Hospital_Emergency_Room_Data[[#This Row],[Day]]&lt;=20,"Middle(11-20)",Hospital_Emergency_Room_Data[[#This Row],[Day]]&gt;20,"End(21-30)")</f>
        <v>Middle(11-20)</v>
      </c>
    </row>
    <row r="1579" spans="1:22">
      <c r="A1579">
        <v>552282494</v>
      </c>
      <c r="B1579" t="s">
        <v>1600</v>
      </c>
      <c r="C1579" s="1">
        <v>45461</v>
      </c>
      <c r="D1579" t="str">
        <f>TEXT(Hospital_Emergency_Room_Data[[#This Row],[Patient Admission Date]],"mmm")</f>
        <v>Jun</v>
      </c>
      <c r="E1579">
        <f>YEAR(Hospital_Emergency_Room_Data[[#This Row],[Patient Admission Date]])</f>
        <v>2024</v>
      </c>
      <c r="F1579" s="2">
        <v>0.30069444444444443</v>
      </c>
      <c r="G1579" s="8" t="str">
        <f>TEXT(Hospital_Emergency_Room_Data[[#This Row],[Patient Admission Date]],"dddd")</f>
        <v>Tuesday</v>
      </c>
      <c r="H1579" t="s">
        <v>41</v>
      </c>
      <c r="I1579">
        <v>54</v>
      </c>
      <c r="J1579" s="5" t="s">
        <v>9219</v>
      </c>
      <c r="K1579" t="s">
        <v>18</v>
      </c>
      <c r="L1579" t="s">
        <v>16</v>
      </c>
      <c r="M1579" t="s">
        <v>9209</v>
      </c>
      <c r="O1579">
        <v>23</v>
      </c>
      <c r="P1579" t="s">
        <v>9226</v>
      </c>
      <c r="Q1579">
        <v>18</v>
      </c>
      <c r="R1579">
        <v>7</v>
      </c>
      <c r="S1579" t="s">
        <v>9255</v>
      </c>
      <c r="T1579" t="s">
        <v>9262</v>
      </c>
      <c r="U1579" t="s">
        <v>9282</v>
      </c>
      <c r="V1579" t="str" cm="1">
        <f t="array" ref="V1579">_xlfn.IFS(Hospital_Emergency_Room_Data[[#This Row],[Day]]&lt;=10,"Start(1-10)",Hospital_Emergency_Room_Data[[#This Row],[Day]]&lt;=20,"Middle(11-20)",Hospital_Emergency_Room_Data[[#This Row],[Day]]&gt;20,"End(21-30)")</f>
        <v>Middle(11-20)</v>
      </c>
    </row>
    <row r="1580" spans="1:22">
      <c r="A1580">
        <v>541228120</v>
      </c>
      <c r="B1580" t="s">
        <v>1601</v>
      </c>
      <c r="C1580" s="1">
        <v>45352</v>
      </c>
      <c r="D1580" t="str">
        <f>TEXT(Hospital_Emergency_Room_Data[[#This Row],[Patient Admission Date]],"mmm")</f>
        <v>Mar</v>
      </c>
      <c r="E1580">
        <f>YEAR(Hospital_Emergency_Room_Data[[#This Row],[Patient Admission Date]])</f>
        <v>2024</v>
      </c>
      <c r="F1580" s="2">
        <v>0.82222222222222219</v>
      </c>
      <c r="G1580" s="8" t="str">
        <f>TEXT(Hospital_Emergency_Room_Data[[#This Row],[Patient Admission Date]],"dddd")</f>
        <v>Friday</v>
      </c>
      <c r="H1580" t="s">
        <v>41</v>
      </c>
      <c r="I1580">
        <v>53</v>
      </c>
      <c r="J1580" s="5" t="s">
        <v>9219</v>
      </c>
      <c r="K1580" t="s">
        <v>18</v>
      </c>
      <c r="L1580" t="s">
        <v>16</v>
      </c>
      <c r="M1580" t="s">
        <v>9209</v>
      </c>
      <c r="O1580">
        <v>48</v>
      </c>
      <c r="P1580" t="s">
        <v>9225</v>
      </c>
      <c r="Q1580">
        <v>1</v>
      </c>
      <c r="R1580">
        <v>19</v>
      </c>
      <c r="S1580" t="s">
        <v>9256</v>
      </c>
      <c r="T1580" t="s">
        <v>9263</v>
      </c>
      <c r="U1580" t="s">
        <v>9283</v>
      </c>
      <c r="V1580" t="str" cm="1">
        <f t="array" ref="V1580">_xlfn.IFS(Hospital_Emergency_Room_Data[[#This Row],[Day]]&lt;=10,"Start(1-10)",Hospital_Emergency_Room_Data[[#This Row],[Day]]&lt;=20,"Middle(11-20)",Hospital_Emergency_Room_Data[[#This Row],[Day]]&gt;20,"End(21-30)")</f>
        <v>Start(1-10)</v>
      </c>
    </row>
    <row r="1581" spans="1:22">
      <c r="A1581">
        <v>216388198</v>
      </c>
      <c r="B1581" t="s">
        <v>1602</v>
      </c>
      <c r="C1581" s="1">
        <v>45221</v>
      </c>
      <c r="D1581" t="str">
        <f>TEXT(Hospital_Emergency_Room_Data[[#This Row],[Patient Admission Date]],"mmm")</f>
        <v>Oct</v>
      </c>
      <c r="E1581">
        <f>YEAR(Hospital_Emergency_Room_Data[[#This Row],[Patient Admission Date]])</f>
        <v>2023</v>
      </c>
      <c r="F1581" s="2">
        <v>0.59930555555555554</v>
      </c>
      <c r="G1581" s="8" t="str">
        <f>TEXT(Hospital_Emergency_Room_Data[[#This Row],[Patient Admission Date]],"dddd")</f>
        <v>Sunday</v>
      </c>
      <c r="H1581" t="s">
        <v>41</v>
      </c>
      <c r="I1581">
        <v>41</v>
      </c>
      <c r="J1581" s="5" t="s">
        <v>9223</v>
      </c>
      <c r="K1581" t="s">
        <v>18</v>
      </c>
      <c r="L1581" t="s">
        <v>16</v>
      </c>
      <c r="M1581" t="s">
        <v>9209</v>
      </c>
      <c r="O1581">
        <v>19</v>
      </c>
      <c r="P1581" t="s">
        <v>9226</v>
      </c>
      <c r="Q1581">
        <v>22</v>
      </c>
      <c r="R1581">
        <v>14</v>
      </c>
      <c r="S1581" t="s">
        <v>9257</v>
      </c>
      <c r="T1581" t="s">
        <v>9264</v>
      </c>
      <c r="U1581" t="s">
        <v>9282</v>
      </c>
      <c r="V1581" t="str" cm="1">
        <f t="array" ref="V1581">_xlfn.IFS(Hospital_Emergency_Room_Data[[#This Row],[Day]]&lt;=10,"Start(1-10)",Hospital_Emergency_Room_Data[[#This Row],[Day]]&lt;=20,"Middle(11-20)",Hospital_Emergency_Room_Data[[#This Row],[Day]]&gt;20,"End(21-30)")</f>
        <v>End(21-30)</v>
      </c>
    </row>
    <row r="1582" spans="1:22">
      <c r="A1582">
        <v>595815298</v>
      </c>
      <c r="B1582" t="s">
        <v>1603</v>
      </c>
      <c r="C1582" s="1">
        <v>45037</v>
      </c>
      <c r="D1582" t="str">
        <f>TEXT(Hospital_Emergency_Room_Data[[#This Row],[Patient Admission Date]],"mmm")</f>
        <v>Apr</v>
      </c>
      <c r="E1582">
        <f>YEAR(Hospital_Emergency_Room_Data[[#This Row],[Patient Admission Date]])</f>
        <v>2023</v>
      </c>
      <c r="F1582" s="2">
        <v>0.27986111111111112</v>
      </c>
      <c r="G1582" s="8" t="str">
        <f>TEXT(Hospital_Emergency_Room_Data[[#This Row],[Patient Admission Date]],"dddd")</f>
        <v>Friday</v>
      </c>
      <c r="H1582" t="s">
        <v>41</v>
      </c>
      <c r="I1582">
        <v>38</v>
      </c>
      <c r="J1582" s="5" t="s">
        <v>9223</v>
      </c>
      <c r="K1582" t="s">
        <v>18</v>
      </c>
      <c r="L1582" t="s">
        <v>16</v>
      </c>
      <c r="M1582" t="s">
        <v>9209</v>
      </c>
      <c r="O1582">
        <v>33</v>
      </c>
      <c r="P1582" t="s">
        <v>9225</v>
      </c>
      <c r="Q1582">
        <v>21</v>
      </c>
      <c r="R1582">
        <v>6</v>
      </c>
      <c r="S1582" t="s">
        <v>9255</v>
      </c>
      <c r="T1582" t="s">
        <v>9262</v>
      </c>
      <c r="U1582" t="s">
        <v>9300</v>
      </c>
      <c r="V1582" t="str" cm="1">
        <f t="array" ref="V1582">_xlfn.IFS(Hospital_Emergency_Room_Data[[#This Row],[Day]]&lt;=10,"Start(1-10)",Hospital_Emergency_Room_Data[[#This Row],[Day]]&lt;=20,"Middle(11-20)",Hospital_Emergency_Room_Data[[#This Row],[Day]]&gt;20,"End(21-30)")</f>
        <v>End(21-30)</v>
      </c>
    </row>
    <row r="1583" spans="1:22">
      <c r="A1583">
        <v>374274733</v>
      </c>
      <c r="B1583" t="s">
        <v>1604</v>
      </c>
      <c r="C1583" s="1">
        <v>45337</v>
      </c>
      <c r="D1583" t="str">
        <f>TEXT(Hospital_Emergency_Room_Data[[#This Row],[Patient Admission Date]],"mmm")</f>
        <v>Feb</v>
      </c>
      <c r="E1583">
        <f>YEAR(Hospital_Emergency_Room_Data[[#This Row],[Patient Admission Date]])</f>
        <v>2024</v>
      </c>
      <c r="F1583" s="2">
        <v>0.39791666666666664</v>
      </c>
      <c r="G1583" s="8" t="str">
        <f>TEXT(Hospital_Emergency_Room_Data[[#This Row],[Patient Admission Date]],"dddd")</f>
        <v>Thursday</v>
      </c>
      <c r="H1583" t="s">
        <v>41</v>
      </c>
      <c r="I1583">
        <v>47</v>
      </c>
      <c r="J1583" s="5" t="s">
        <v>9219</v>
      </c>
      <c r="K1583" t="s">
        <v>18</v>
      </c>
      <c r="L1583" t="s">
        <v>16</v>
      </c>
      <c r="M1583" t="s">
        <v>9209</v>
      </c>
      <c r="N1583">
        <v>0</v>
      </c>
      <c r="O1583">
        <v>24</v>
      </c>
      <c r="P1583" t="s">
        <v>9226</v>
      </c>
      <c r="Q1583">
        <v>15</v>
      </c>
      <c r="R1583">
        <v>9</v>
      </c>
      <c r="S1583" t="s">
        <v>9255</v>
      </c>
      <c r="T1583" t="s">
        <v>9262</v>
      </c>
      <c r="U1583" t="s">
        <v>9282</v>
      </c>
      <c r="V1583" t="str" cm="1">
        <f t="array" ref="V1583">_xlfn.IFS(Hospital_Emergency_Room_Data[[#This Row],[Day]]&lt;=10,"Start(1-10)",Hospital_Emergency_Room_Data[[#This Row],[Day]]&lt;=20,"Middle(11-20)",Hospital_Emergency_Room_Data[[#This Row],[Day]]&gt;20,"End(21-30)")</f>
        <v>Middle(11-20)</v>
      </c>
    </row>
    <row r="1584" spans="1:22">
      <c r="A1584">
        <v>579475526</v>
      </c>
      <c r="B1584" t="s">
        <v>1605</v>
      </c>
      <c r="C1584" s="1">
        <v>45211</v>
      </c>
      <c r="D1584" t="str">
        <f>TEXT(Hospital_Emergency_Room_Data[[#This Row],[Patient Admission Date]],"mmm")</f>
        <v>Oct</v>
      </c>
      <c r="E1584">
        <f>YEAR(Hospital_Emergency_Room_Data[[#This Row],[Patient Admission Date]])</f>
        <v>2023</v>
      </c>
      <c r="F1584" s="2">
        <v>0.21458333333333332</v>
      </c>
      <c r="G1584" s="8" t="str">
        <f>TEXT(Hospital_Emergency_Room_Data[[#This Row],[Patient Admission Date]],"dddd")</f>
        <v>Thursday</v>
      </c>
      <c r="H1584" t="s">
        <v>41</v>
      </c>
      <c r="I1584">
        <v>56</v>
      </c>
      <c r="J1584" s="5" t="s">
        <v>9219</v>
      </c>
      <c r="K1584" t="s">
        <v>18</v>
      </c>
      <c r="L1584" t="s">
        <v>16</v>
      </c>
      <c r="M1584" t="s">
        <v>9209</v>
      </c>
      <c r="N1584">
        <v>2</v>
      </c>
      <c r="O1584">
        <v>16</v>
      </c>
      <c r="P1584" t="s">
        <v>9226</v>
      </c>
      <c r="Q1584">
        <v>12</v>
      </c>
      <c r="R1584">
        <v>5</v>
      </c>
      <c r="S1584" t="s">
        <v>9258</v>
      </c>
      <c r="T1584" t="s">
        <v>9265</v>
      </c>
      <c r="U1584" t="s">
        <v>9282</v>
      </c>
      <c r="V1584" t="str" cm="1">
        <f t="array" ref="V1584">_xlfn.IFS(Hospital_Emergency_Room_Data[[#This Row],[Day]]&lt;=10,"Start(1-10)",Hospital_Emergency_Room_Data[[#This Row],[Day]]&lt;=20,"Middle(11-20)",Hospital_Emergency_Room_Data[[#This Row],[Day]]&gt;20,"End(21-30)")</f>
        <v>Middle(11-20)</v>
      </c>
    </row>
    <row r="1585" spans="1:22">
      <c r="A1585">
        <v>470651385</v>
      </c>
      <c r="B1585" t="s">
        <v>1606</v>
      </c>
      <c r="C1585" s="1">
        <v>45457</v>
      </c>
      <c r="D1585" t="str">
        <f>TEXT(Hospital_Emergency_Room_Data[[#This Row],[Patient Admission Date]],"mmm")</f>
        <v>Jun</v>
      </c>
      <c r="E1585">
        <f>YEAR(Hospital_Emergency_Room_Data[[#This Row],[Patient Admission Date]])</f>
        <v>2024</v>
      </c>
      <c r="F1585" s="2">
        <v>0.78055555555555556</v>
      </c>
      <c r="G1585" s="8" t="str">
        <f>TEXT(Hospital_Emergency_Room_Data[[#This Row],[Patient Admission Date]],"dddd")</f>
        <v>Friday</v>
      </c>
      <c r="H1585" t="s">
        <v>41</v>
      </c>
      <c r="I1585">
        <v>56</v>
      </c>
      <c r="J1585" s="5" t="s">
        <v>9219</v>
      </c>
      <c r="K1585" t="s">
        <v>18</v>
      </c>
      <c r="L1585" t="s">
        <v>16</v>
      </c>
      <c r="M1585" t="s">
        <v>9209</v>
      </c>
      <c r="N1585">
        <v>3</v>
      </c>
      <c r="O1585">
        <v>45</v>
      </c>
      <c r="P1585" t="s">
        <v>9225</v>
      </c>
      <c r="Q1585">
        <v>14</v>
      </c>
      <c r="R1585">
        <v>18</v>
      </c>
      <c r="S1585" t="s">
        <v>9256</v>
      </c>
      <c r="T1585" t="s">
        <v>9265</v>
      </c>
      <c r="U1585" t="s">
        <v>9300</v>
      </c>
      <c r="V1585" t="str" cm="1">
        <f t="array" ref="V1585">_xlfn.IFS(Hospital_Emergency_Room_Data[[#This Row],[Day]]&lt;=10,"Start(1-10)",Hospital_Emergency_Room_Data[[#This Row],[Day]]&lt;=20,"Middle(11-20)",Hospital_Emergency_Room_Data[[#This Row],[Day]]&gt;20,"End(21-30)")</f>
        <v>Middle(11-20)</v>
      </c>
    </row>
    <row r="1586" spans="1:22">
      <c r="A1586">
        <v>156389827</v>
      </c>
      <c r="B1586" t="s">
        <v>1607</v>
      </c>
      <c r="C1586" s="1">
        <v>45175</v>
      </c>
      <c r="D1586" t="str">
        <f>TEXT(Hospital_Emergency_Room_Data[[#This Row],[Patient Admission Date]],"mmm")</f>
        <v>Sep</v>
      </c>
      <c r="E1586">
        <f>YEAR(Hospital_Emergency_Room_Data[[#This Row],[Patient Admission Date]])</f>
        <v>2023</v>
      </c>
      <c r="F1586" s="2">
        <v>0.5395833333333333</v>
      </c>
      <c r="G1586" s="8" t="str">
        <f>TEXT(Hospital_Emergency_Room_Data[[#This Row],[Patient Admission Date]],"dddd")</f>
        <v>Wednesday</v>
      </c>
      <c r="H1586" t="s">
        <v>41</v>
      </c>
      <c r="I1586">
        <v>76</v>
      </c>
      <c r="J1586" s="5" t="s">
        <v>9222</v>
      </c>
      <c r="K1586" t="s">
        <v>18</v>
      </c>
      <c r="L1586" t="s">
        <v>16</v>
      </c>
      <c r="M1586" t="s">
        <v>9209</v>
      </c>
      <c r="N1586">
        <v>4</v>
      </c>
      <c r="O1586">
        <v>60</v>
      </c>
      <c r="P1586" t="s">
        <v>9225</v>
      </c>
      <c r="Q1586">
        <v>6</v>
      </c>
      <c r="R1586">
        <v>12</v>
      </c>
      <c r="S1586" t="s">
        <v>9257</v>
      </c>
      <c r="T1586" t="s">
        <v>9263</v>
      </c>
      <c r="U1586" t="s">
        <v>9283</v>
      </c>
      <c r="V1586" t="str" cm="1">
        <f t="array" ref="V1586">_xlfn.IFS(Hospital_Emergency_Room_Data[[#This Row],[Day]]&lt;=10,"Start(1-10)",Hospital_Emergency_Room_Data[[#This Row],[Day]]&lt;=20,"Middle(11-20)",Hospital_Emergency_Room_Data[[#This Row],[Day]]&gt;20,"End(21-30)")</f>
        <v>Start(1-10)</v>
      </c>
    </row>
    <row r="1587" spans="1:22">
      <c r="A1587">
        <v>764901391</v>
      </c>
      <c r="B1587" t="s">
        <v>1608</v>
      </c>
      <c r="C1587" s="1">
        <v>45085</v>
      </c>
      <c r="D1587" t="str">
        <f>TEXT(Hospital_Emergency_Room_Data[[#This Row],[Patient Admission Date]],"mmm")</f>
        <v>Jun</v>
      </c>
      <c r="E1587">
        <f>YEAR(Hospital_Emergency_Room_Data[[#This Row],[Patient Admission Date]])</f>
        <v>2023</v>
      </c>
      <c r="F1587" s="2">
        <v>0.87083333333333335</v>
      </c>
      <c r="G1587" s="8" t="str">
        <f>TEXT(Hospital_Emergency_Room_Data[[#This Row],[Patient Admission Date]],"dddd")</f>
        <v>Thursday</v>
      </c>
      <c r="H1587" t="s">
        <v>41</v>
      </c>
      <c r="I1587">
        <v>68</v>
      </c>
      <c r="J1587" s="5" t="s">
        <v>9217</v>
      </c>
      <c r="K1587" t="s">
        <v>18</v>
      </c>
      <c r="L1587" t="s">
        <v>16</v>
      </c>
      <c r="M1587" t="s">
        <v>9209</v>
      </c>
      <c r="N1587">
        <v>9</v>
      </c>
      <c r="O1587">
        <v>11</v>
      </c>
      <c r="P1587" t="s">
        <v>9226</v>
      </c>
      <c r="Q1587">
        <v>8</v>
      </c>
      <c r="R1587">
        <v>20</v>
      </c>
      <c r="S1587" t="s">
        <v>9256</v>
      </c>
      <c r="T1587" t="s">
        <v>9265</v>
      </c>
      <c r="U1587" t="s">
        <v>9282</v>
      </c>
      <c r="V1587" t="str" cm="1">
        <f t="array" ref="V1587">_xlfn.IFS(Hospital_Emergency_Room_Data[[#This Row],[Day]]&lt;=10,"Start(1-10)",Hospital_Emergency_Room_Data[[#This Row],[Day]]&lt;=20,"Middle(11-20)",Hospital_Emergency_Room_Data[[#This Row],[Day]]&gt;20,"End(21-30)")</f>
        <v>Start(1-10)</v>
      </c>
    </row>
    <row r="1588" spans="1:22">
      <c r="A1588">
        <v>507761018</v>
      </c>
      <c r="B1588" t="s">
        <v>1609</v>
      </c>
      <c r="C1588" s="1">
        <v>45353</v>
      </c>
      <c r="D1588" t="str">
        <f>TEXT(Hospital_Emergency_Room_Data[[#This Row],[Patient Admission Date]],"mmm")</f>
        <v>Mar</v>
      </c>
      <c r="E1588">
        <f>YEAR(Hospital_Emergency_Room_Data[[#This Row],[Patient Admission Date]])</f>
        <v>2024</v>
      </c>
      <c r="F1588" s="2">
        <v>0.9604166666666667</v>
      </c>
      <c r="G1588" s="8" t="str">
        <f>TEXT(Hospital_Emergency_Room_Data[[#This Row],[Patient Admission Date]],"dddd")</f>
        <v>Saturday</v>
      </c>
      <c r="H1588" t="s">
        <v>41</v>
      </c>
      <c r="I1588">
        <v>34</v>
      </c>
      <c r="J1588" s="5" t="s">
        <v>9223</v>
      </c>
      <c r="K1588" t="s">
        <v>18</v>
      </c>
      <c r="L1588" t="s">
        <v>36</v>
      </c>
      <c r="M1588" t="s">
        <v>9209</v>
      </c>
      <c r="O1588">
        <v>30</v>
      </c>
      <c r="P1588" t="s">
        <v>9225</v>
      </c>
      <c r="Q1588">
        <v>2</v>
      </c>
      <c r="R1588">
        <v>23</v>
      </c>
      <c r="S1588" t="s">
        <v>9256</v>
      </c>
      <c r="T1588" t="s">
        <v>9263</v>
      </c>
      <c r="U1588" t="s">
        <v>9282</v>
      </c>
      <c r="V1588" t="str" cm="1">
        <f t="array" ref="V1588">_xlfn.IFS(Hospital_Emergency_Room_Data[[#This Row],[Day]]&lt;=10,"Start(1-10)",Hospital_Emergency_Room_Data[[#This Row],[Day]]&lt;=20,"Middle(11-20)",Hospital_Emergency_Room_Data[[#This Row],[Day]]&gt;20,"End(21-30)")</f>
        <v>Start(1-10)</v>
      </c>
    </row>
    <row r="1589" spans="1:22">
      <c r="A1589">
        <v>551552010</v>
      </c>
      <c r="B1589" t="s">
        <v>1610</v>
      </c>
      <c r="C1589" s="1">
        <v>45398</v>
      </c>
      <c r="D1589" t="str">
        <f>TEXT(Hospital_Emergency_Room_Data[[#This Row],[Patient Admission Date]],"mmm")</f>
        <v>Apr</v>
      </c>
      <c r="E1589">
        <f>YEAR(Hospital_Emergency_Room_Data[[#This Row],[Patient Admission Date]])</f>
        <v>2024</v>
      </c>
      <c r="F1589" s="2">
        <v>0.63749999999999996</v>
      </c>
      <c r="G1589" s="8" t="str">
        <f>TEXT(Hospital_Emergency_Room_Data[[#This Row],[Patient Admission Date]],"dddd")</f>
        <v>Tuesday</v>
      </c>
      <c r="H1589" t="s">
        <v>41</v>
      </c>
      <c r="I1589">
        <v>21</v>
      </c>
      <c r="J1589" s="5" t="s">
        <v>9220</v>
      </c>
      <c r="K1589" t="s">
        <v>18</v>
      </c>
      <c r="L1589" t="s">
        <v>36</v>
      </c>
      <c r="M1589" t="s">
        <v>9209</v>
      </c>
      <c r="O1589">
        <v>47</v>
      </c>
      <c r="P1589" t="s">
        <v>9225</v>
      </c>
      <c r="Q1589">
        <v>16</v>
      </c>
      <c r="R1589">
        <v>15</v>
      </c>
      <c r="S1589" t="s">
        <v>9257</v>
      </c>
      <c r="T1589" t="s">
        <v>9262</v>
      </c>
      <c r="U1589" t="s">
        <v>9283</v>
      </c>
      <c r="V1589" t="str" cm="1">
        <f t="array" ref="V1589">_xlfn.IFS(Hospital_Emergency_Room_Data[[#This Row],[Day]]&lt;=10,"Start(1-10)",Hospital_Emergency_Room_Data[[#This Row],[Day]]&lt;=20,"Middle(11-20)",Hospital_Emergency_Room_Data[[#This Row],[Day]]&gt;20,"End(21-30)")</f>
        <v>Middle(11-20)</v>
      </c>
    </row>
    <row r="1590" spans="1:22">
      <c r="A1590">
        <v>187397367</v>
      </c>
      <c r="B1590" t="s">
        <v>1611</v>
      </c>
      <c r="C1590" s="1">
        <v>45306</v>
      </c>
      <c r="D1590" t="str">
        <f>TEXT(Hospital_Emergency_Room_Data[[#This Row],[Patient Admission Date]],"mmm")</f>
        <v>Jan</v>
      </c>
      <c r="E1590">
        <f>YEAR(Hospital_Emergency_Room_Data[[#This Row],[Patient Admission Date]])</f>
        <v>2024</v>
      </c>
      <c r="F1590" s="2">
        <v>0.12222222222222222</v>
      </c>
      <c r="G1590" s="8" t="str">
        <f>TEXT(Hospital_Emergency_Room_Data[[#This Row],[Patient Admission Date]],"dddd")</f>
        <v>Monday</v>
      </c>
      <c r="H1590" t="s">
        <v>41</v>
      </c>
      <c r="I1590">
        <v>10</v>
      </c>
      <c r="J1590" s="5" t="s">
        <v>9221</v>
      </c>
      <c r="K1590" t="s">
        <v>18</v>
      </c>
      <c r="L1590" t="s">
        <v>36</v>
      </c>
      <c r="M1590" t="s">
        <v>9209</v>
      </c>
      <c r="O1590">
        <v>48</v>
      </c>
      <c r="P1590" t="s">
        <v>9225</v>
      </c>
      <c r="Q1590">
        <v>15</v>
      </c>
      <c r="R1590">
        <v>2</v>
      </c>
      <c r="S1590" t="s">
        <v>9258</v>
      </c>
      <c r="T1590" t="s">
        <v>9262</v>
      </c>
      <c r="U1590" t="s">
        <v>9283</v>
      </c>
      <c r="V1590" t="str" cm="1">
        <f t="array" ref="V1590">_xlfn.IFS(Hospital_Emergency_Room_Data[[#This Row],[Day]]&lt;=10,"Start(1-10)",Hospital_Emergency_Room_Data[[#This Row],[Day]]&lt;=20,"Middle(11-20)",Hospital_Emergency_Room_Data[[#This Row],[Day]]&gt;20,"End(21-30)")</f>
        <v>Middle(11-20)</v>
      </c>
    </row>
    <row r="1591" spans="1:22">
      <c r="A1591">
        <v>663655691</v>
      </c>
      <c r="B1591" t="s">
        <v>1612</v>
      </c>
      <c r="C1591" s="1">
        <v>45243</v>
      </c>
      <c r="D1591" t="str">
        <f>TEXT(Hospital_Emergency_Room_Data[[#This Row],[Patient Admission Date]],"mmm")</f>
        <v>Nov</v>
      </c>
      <c r="E1591">
        <f>YEAR(Hospital_Emergency_Room_Data[[#This Row],[Patient Admission Date]])</f>
        <v>2023</v>
      </c>
      <c r="F1591" s="2">
        <v>0.77222222222222225</v>
      </c>
      <c r="G1591" s="8" t="str">
        <f>TEXT(Hospital_Emergency_Room_Data[[#This Row],[Patient Admission Date]],"dddd")</f>
        <v>Monday</v>
      </c>
      <c r="H1591" t="s">
        <v>41</v>
      </c>
      <c r="I1591">
        <v>19</v>
      </c>
      <c r="J1591" s="5" t="s">
        <v>9220</v>
      </c>
      <c r="K1591" t="s">
        <v>18</v>
      </c>
      <c r="L1591" t="s">
        <v>36</v>
      </c>
      <c r="M1591" t="s">
        <v>9209</v>
      </c>
      <c r="O1591">
        <v>20</v>
      </c>
      <c r="P1591" t="s">
        <v>9226</v>
      </c>
      <c r="Q1591">
        <v>13</v>
      </c>
      <c r="R1591">
        <v>18</v>
      </c>
      <c r="S1591" t="s">
        <v>9256</v>
      </c>
      <c r="T1591" t="s">
        <v>9265</v>
      </c>
      <c r="U1591" t="s">
        <v>9282</v>
      </c>
      <c r="V1591" t="str" cm="1">
        <f t="array" ref="V1591">_xlfn.IFS(Hospital_Emergency_Room_Data[[#This Row],[Day]]&lt;=10,"Start(1-10)",Hospital_Emergency_Room_Data[[#This Row],[Day]]&lt;=20,"Middle(11-20)",Hospital_Emergency_Room_Data[[#This Row],[Day]]&gt;20,"End(21-30)")</f>
        <v>Middle(11-20)</v>
      </c>
    </row>
    <row r="1592" spans="1:22">
      <c r="A1592">
        <v>733136784</v>
      </c>
      <c r="B1592" t="s">
        <v>1613</v>
      </c>
      <c r="C1592" s="1">
        <v>45121</v>
      </c>
      <c r="D1592" t="str">
        <f>TEXT(Hospital_Emergency_Room_Data[[#This Row],[Patient Admission Date]],"mmm")</f>
        <v>Jul</v>
      </c>
      <c r="E1592">
        <f>YEAR(Hospital_Emergency_Room_Data[[#This Row],[Patient Admission Date]])</f>
        <v>2023</v>
      </c>
      <c r="F1592" s="2">
        <v>0.53125</v>
      </c>
      <c r="G1592" s="8" t="str">
        <f>TEXT(Hospital_Emergency_Room_Data[[#This Row],[Patient Admission Date]],"dddd")</f>
        <v>Friday</v>
      </c>
      <c r="H1592" t="s">
        <v>41</v>
      </c>
      <c r="I1592">
        <v>22</v>
      </c>
      <c r="J1592" s="5" t="s">
        <v>9220</v>
      </c>
      <c r="K1592" t="s">
        <v>18</v>
      </c>
      <c r="L1592" t="s">
        <v>36</v>
      </c>
      <c r="M1592" t="s">
        <v>9209</v>
      </c>
      <c r="O1592">
        <v>14</v>
      </c>
      <c r="P1592" t="s">
        <v>9226</v>
      </c>
      <c r="Q1592">
        <v>14</v>
      </c>
      <c r="R1592">
        <v>12</v>
      </c>
      <c r="S1592" t="s">
        <v>9257</v>
      </c>
      <c r="T1592" t="s">
        <v>9265</v>
      </c>
      <c r="U1592" t="s">
        <v>9282</v>
      </c>
      <c r="V1592" t="str" cm="1">
        <f t="array" ref="V1592">_xlfn.IFS(Hospital_Emergency_Room_Data[[#This Row],[Day]]&lt;=10,"Start(1-10)",Hospital_Emergency_Room_Data[[#This Row],[Day]]&lt;=20,"Middle(11-20)",Hospital_Emergency_Room_Data[[#This Row],[Day]]&gt;20,"End(21-30)")</f>
        <v>Middle(11-20)</v>
      </c>
    </row>
    <row r="1593" spans="1:22">
      <c r="A1593">
        <v>123183686</v>
      </c>
      <c r="B1593" t="s">
        <v>1614</v>
      </c>
      <c r="C1593" s="1">
        <v>45380</v>
      </c>
      <c r="D1593" t="str">
        <f>TEXT(Hospital_Emergency_Room_Data[[#This Row],[Patient Admission Date]],"mmm")</f>
        <v>Mar</v>
      </c>
      <c r="E1593">
        <f>YEAR(Hospital_Emergency_Room_Data[[#This Row],[Patient Admission Date]])</f>
        <v>2024</v>
      </c>
      <c r="F1593" s="2">
        <v>0.56319444444444444</v>
      </c>
      <c r="G1593" s="8" t="str">
        <f>TEXT(Hospital_Emergency_Room_Data[[#This Row],[Patient Admission Date]],"dddd")</f>
        <v>Friday</v>
      </c>
      <c r="H1593" t="s">
        <v>41</v>
      </c>
      <c r="I1593">
        <v>74</v>
      </c>
      <c r="J1593" s="5" t="s">
        <v>9222</v>
      </c>
      <c r="K1593" t="s">
        <v>18</v>
      </c>
      <c r="L1593" t="s">
        <v>36</v>
      </c>
      <c r="M1593" t="s">
        <v>9209</v>
      </c>
      <c r="O1593">
        <v>33</v>
      </c>
      <c r="P1593" t="s">
        <v>9225</v>
      </c>
      <c r="Q1593">
        <v>29</v>
      </c>
      <c r="R1593">
        <v>13</v>
      </c>
      <c r="S1593" t="s">
        <v>9257</v>
      </c>
      <c r="T1593" t="s">
        <v>9264</v>
      </c>
      <c r="U1593" t="s">
        <v>9300</v>
      </c>
      <c r="V1593" t="str" cm="1">
        <f t="array" ref="V1593">_xlfn.IFS(Hospital_Emergency_Room_Data[[#This Row],[Day]]&lt;=10,"Start(1-10)",Hospital_Emergency_Room_Data[[#This Row],[Day]]&lt;=20,"Middle(11-20)",Hospital_Emergency_Room_Data[[#This Row],[Day]]&gt;20,"End(21-30)")</f>
        <v>End(21-30)</v>
      </c>
    </row>
    <row r="1594" spans="1:22">
      <c r="A1594">
        <v>323055893</v>
      </c>
      <c r="B1594" t="s">
        <v>1615</v>
      </c>
      <c r="C1594" s="1">
        <v>45193</v>
      </c>
      <c r="D1594" t="str">
        <f>TEXT(Hospital_Emergency_Room_Data[[#This Row],[Patient Admission Date]],"mmm")</f>
        <v>Sep</v>
      </c>
      <c r="E1594">
        <f>YEAR(Hospital_Emergency_Room_Data[[#This Row],[Patient Admission Date]])</f>
        <v>2023</v>
      </c>
      <c r="F1594" s="2">
        <v>0.57222222222222219</v>
      </c>
      <c r="G1594" s="8" t="str">
        <f>TEXT(Hospital_Emergency_Room_Data[[#This Row],[Patient Admission Date]],"dddd")</f>
        <v>Sunday</v>
      </c>
      <c r="H1594" t="s">
        <v>41</v>
      </c>
      <c r="I1594">
        <v>77</v>
      </c>
      <c r="J1594" s="5" t="s">
        <v>9222</v>
      </c>
      <c r="K1594" t="s">
        <v>18</v>
      </c>
      <c r="L1594" t="s">
        <v>36</v>
      </c>
      <c r="M1594" t="s">
        <v>9209</v>
      </c>
      <c r="O1594">
        <v>58</v>
      </c>
      <c r="P1594" t="s">
        <v>9225</v>
      </c>
      <c r="Q1594">
        <v>24</v>
      </c>
      <c r="R1594">
        <v>13</v>
      </c>
      <c r="S1594" t="s">
        <v>9257</v>
      </c>
      <c r="T1594" t="s">
        <v>9264</v>
      </c>
      <c r="U1594" t="s">
        <v>9283</v>
      </c>
      <c r="V1594" t="str" cm="1">
        <f t="array" ref="V1594">_xlfn.IFS(Hospital_Emergency_Room_Data[[#This Row],[Day]]&lt;=10,"Start(1-10)",Hospital_Emergency_Room_Data[[#This Row],[Day]]&lt;=20,"Middle(11-20)",Hospital_Emergency_Room_Data[[#This Row],[Day]]&gt;20,"End(21-30)")</f>
        <v>End(21-30)</v>
      </c>
    </row>
    <row r="1595" spans="1:22">
      <c r="A1595">
        <v>207583631</v>
      </c>
      <c r="B1595" t="s">
        <v>1616</v>
      </c>
      <c r="C1595" s="1">
        <v>45471</v>
      </c>
      <c r="D1595" t="str">
        <f>TEXT(Hospital_Emergency_Room_Data[[#This Row],[Patient Admission Date]],"mmm")</f>
        <v>Jun</v>
      </c>
      <c r="E1595">
        <f>YEAR(Hospital_Emergency_Room_Data[[#This Row],[Patient Admission Date]])</f>
        <v>2024</v>
      </c>
      <c r="F1595" s="2">
        <v>0.63194444444444442</v>
      </c>
      <c r="G1595" s="8" t="str">
        <f>TEXT(Hospital_Emergency_Room_Data[[#This Row],[Patient Admission Date]],"dddd")</f>
        <v>Friday</v>
      </c>
      <c r="H1595" t="s">
        <v>41</v>
      </c>
      <c r="I1595">
        <v>1</v>
      </c>
      <c r="J1595" s="5" t="s">
        <v>9218</v>
      </c>
      <c r="K1595" t="s">
        <v>18</v>
      </c>
      <c r="L1595" t="s">
        <v>36</v>
      </c>
      <c r="M1595" t="s">
        <v>9209</v>
      </c>
      <c r="O1595">
        <v>32</v>
      </c>
      <c r="P1595" t="s">
        <v>9225</v>
      </c>
      <c r="Q1595">
        <v>28</v>
      </c>
      <c r="R1595">
        <v>15</v>
      </c>
      <c r="S1595" t="s">
        <v>9257</v>
      </c>
      <c r="T1595" t="s">
        <v>9264</v>
      </c>
      <c r="U1595" t="s">
        <v>9300</v>
      </c>
      <c r="V1595" t="str" cm="1">
        <f t="array" ref="V1595">_xlfn.IFS(Hospital_Emergency_Room_Data[[#This Row],[Day]]&lt;=10,"Start(1-10)",Hospital_Emergency_Room_Data[[#This Row],[Day]]&lt;=20,"Middle(11-20)",Hospital_Emergency_Room_Data[[#This Row],[Day]]&gt;20,"End(21-30)")</f>
        <v>End(21-30)</v>
      </c>
    </row>
    <row r="1596" spans="1:22">
      <c r="A1596">
        <v>317667650</v>
      </c>
      <c r="B1596" t="s">
        <v>1617</v>
      </c>
      <c r="C1596" s="1">
        <v>45062</v>
      </c>
      <c r="D1596" t="str">
        <f>TEXT(Hospital_Emergency_Room_Data[[#This Row],[Patient Admission Date]],"mmm")</f>
        <v>May</v>
      </c>
      <c r="E1596">
        <f>YEAR(Hospital_Emergency_Room_Data[[#This Row],[Patient Admission Date]])</f>
        <v>2023</v>
      </c>
      <c r="F1596" s="2">
        <v>0.31805555555555554</v>
      </c>
      <c r="G1596" s="8" t="str">
        <f>TEXT(Hospital_Emergency_Room_Data[[#This Row],[Patient Admission Date]],"dddd")</f>
        <v>Tuesday</v>
      </c>
      <c r="H1596" t="s">
        <v>41</v>
      </c>
      <c r="I1596">
        <v>70</v>
      </c>
      <c r="J1596" s="5" t="s">
        <v>9222</v>
      </c>
      <c r="K1596" t="s">
        <v>18</v>
      </c>
      <c r="L1596" t="s">
        <v>36</v>
      </c>
      <c r="M1596" t="s">
        <v>9209</v>
      </c>
      <c r="O1596">
        <v>11</v>
      </c>
      <c r="P1596" t="s">
        <v>9226</v>
      </c>
      <c r="Q1596">
        <v>16</v>
      </c>
      <c r="R1596">
        <v>7</v>
      </c>
      <c r="S1596" t="s">
        <v>9255</v>
      </c>
      <c r="T1596" t="s">
        <v>9262</v>
      </c>
      <c r="U1596" t="s">
        <v>9282</v>
      </c>
      <c r="V1596" t="str" cm="1">
        <f t="array" ref="V1596">_xlfn.IFS(Hospital_Emergency_Room_Data[[#This Row],[Day]]&lt;=10,"Start(1-10)",Hospital_Emergency_Room_Data[[#This Row],[Day]]&lt;=20,"Middle(11-20)",Hospital_Emergency_Room_Data[[#This Row],[Day]]&gt;20,"End(21-30)")</f>
        <v>Middle(11-20)</v>
      </c>
    </row>
    <row r="1597" spans="1:22">
      <c r="A1597">
        <v>334602957</v>
      </c>
      <c r="B1597" t="s">
        <v>1618</v>
      </c>
      <c r="C1597" s="1">
        <v>45066</v>
      </c>
      <c r="D1597" t="str">
        <f>TEXT(Hospital_Emergency_Room_Data[[#This Row],[Patient Admission Date]],"mmm")</f>
        <v>May</v>
      </c>
      <c r="E1597">
        <f>YEAR(Hospital_Emergency_Room_Data[[#This Row],[Patient Admission Date]])</f>
        <v>2023</v>
      </c>
      <c r="F1597" s="2">
        <v>0.21319444444444444</v>
      </c>
      <c r="G1597" s="8" t="str">
        <f>TEXT(Hospital_Emergency_Room_Data[[#This Row],[Patient Admission Date]],"dddd")</f>
        <v>Saturday</v>
      </c>
      <c r="H1597" t="s">
        <v>41</v>
      </c>
      <c r="I1597">
        <v>56</v>
      </c>
      <c r="J1597" s="5" t="s">
        <v>9219</v>
      </c>
      <c r="K1597" t="s">
        <v>18</v>
      </c>
      <c r="L1597" t="s">
        <v>36</v>
      </c>
      <c r="M1597" t="s">
        <v>9209</v>
      </c>
      <c r="N1597">
        <v>0</v>
      </c>
      <c r="O1597">
        <v>50</v>
      </c>
      <c r="P1597" t="s">
        <v>9225</v>
      </c>
      <c r="Q1597">
        <v>20</v>
      </c>
      <c r="R1597">
        <v>5</v>
      </c>
      <c r="S1597" t="s">
        <v>9258</v>
      </c>
      <c r="T1597" t="s">
        <v>9262</v>
      </c>
      <c r="U1597" t="s">
        <v>9283</v>
      </c>
      <c r="V1597" t="str" cm="1">
        <f t="array" ref="V1597">_xlfn.IFS(Hospital_Emergency_Room_Data[[#This Row],[Day]]&lt;=10,"Start(1-10)",Hospital_Emergency_Room_Data[[#This Row],[Day]]&lt;=20,"Middle(11-20)",Hospital_Emergency_Room_Data[[#This Row],[Day]]&gt;20,"End(21-30)")</f>
        <v>Middle(11-20)</v>
      </c>
    </row>
    <row r="1598" spans="1:22">
      <c r="A1598">
        <v>691609872</v>
      </c>
      <c r="B1598" t="s">
        <v>1619</v>
      </c>
      <c r="C1598" s="1">
        <v>45442</v>
      </c>
      <c r="D1598" t="str">
        <f>TEXT(Hospital_Emergency_Room_Data[[#This Row],[Patient Admission Date]],"mmm")</f>
        <v>May</v>
      </c>
      <c r="E1598">
        <f>YEAR(Hospital_Emergency_Room_Data[[#This Row],[Patient Admission Date]])</f>
        <v>2024</v>
      </c>
      <c r="F1598" s="2">
        <v>0.15</v>
      </c>
      <c r="G1598" s="8" t="str">
        <f>TEXT(Hospital_Emergency_Room_Data[[#This Row],[Patient Admission Date]],"dddd")</f>
        <v>Thursday</v>
      </c>
      <c r="H1598" t="s">
        <v>41</v>
      </c>
      <c r="I1598">
        <v>59</v>
      </c>
      <c r="J1598" s="5" t="s">
        <v>9219</v>
      </c>
      <c r="K1598" t="s">
        <v>18</v>
      </c>
      <c r="L1598" t="s">
        <v>36</v>
      </c>
      <c r="M1598" t="s">
        <v>9209</v>
      </c>
      <c r="N1598">
        <v>8</v>
      </c>
      <c r="O1598">
        <v>46</v>
      </c>
      <c r="P1598" t="s">
        <v>9225</v>
      </c>
      <c r="Q1598">
        <v>30</v>
      </c>
      <c r="R1598">
        <v>3</v>
      </c>
      <c r="S1598" t="s">
        <v>9258</v>
      </c>
      <c r="T1598" t="s">
        <v>9264</v>
      </c>
      <c r="U1598" t="s">
        <v>9283</v>
      </c>
      <c r="V1598" t="str" cm="1">
        <f t="array" ref="V1598">_xlfn.IFS(Hospital_Emergency_Room_Data[[#This Row],[Day]]&lt;=10,"Start(1-10)",Hospital_Emergency_Room_Data[[#This Row],[Day]]&lt;=20,"Middle(11-20)",Hospital_Emergency_Room_Data[[#This Row],[Day]]&gt;20,"End(21-30)")</f>
        <v>End(21-30)</v>
      </c>
    </row>
    <row r="1599" spans="1:22">
      <c r="A1599">
        <v>515560003</v>
      </c>
      <c r="B1599" t="s">
        <v>1620</v>
      </c>
      <c r="C1599" s="1">
        <v>45373</v>
      </c>
      <c r="D1599" t="str">
        <f>TEXT(Hospital_Emergency_Room_Data[[#This Row],[Patient Admission Date]],"mmm")</f>
        <v>Mar</v>
      </c>
      <c r="E1599">
        <f>YEAR(Hospital_Emergency_Room_Data[[#This Row],[Patient Admission Date]])</f>
        <v>2024</v>
      </c>
      <c r="F1599" s="2">
        <v>0.90902777777777777</v>
      </c>
      <c r="G1599" s="8" t="str">
        <f>TEXT(Hospital_Emergency_Room_Data[[#This Row],[Patient Admission Date]],"dddd")</f>
        <v>Friday</v>
      </c>
      <c r="H1599" t="s">
        <v>41</v>
      </c>
      <c r="I1599">
        <v>37</v>
      </c>
      <c r="J1599" s="5" t="s">
        <v>9223</v>
      </c>
      <c r="K1599" t="s">
        <v>18</v>
      </c>
      <c r="L1599" t="s">
        <v>36</v>
      </c>
      <c r="M1599" t="s">
        <v>9209</v>
      </c>
      <c r="N1599">
        <v>8</v>
      </c>
      <c r="O1599">
        <v>41</v>
      </c>
      <c r="P1599" t="s">
        <v>9225</v>
      </c>
      <c r="Q1599">
        <v>22</v>
      </c>
      <c r="R1599">
        <v>21</v>
      </c>
      <c r="S1599" t="s">
        <v>9256</v>
      </c>
      <c r="T1599" t="s">
        <v>9264</v>
      </c>
      <c r="U1599" t="s">
        <v>9300</v>
      </c>
      <c r="V1599" t="str" cm="1">
        <f t="array" ref="V1599">_xlfn.IFS(Hospital_Emergency_Room_Data[[#This Row],[Day]]&lt;=10,"Start(1-10)",Hospital_Emergency_Room_Data[[#This Row],[Day]]&lt;=20,"Middle(11-20)",Hospital_Emergency_Room_Data[[#This Row],[Day]]&gt;20,"End(21-30)")</f>
        <v>End(21-30)</v>
      </c>
    </row>
    <row r="1600" spans="1:22">
      <c r="A1600">
        <v>792980919</v>
      </c>
      <c r="B1600" t="s">
        <v>1621</v>
      </c>
      <c r="C1600" s="1">
        <v>45507</v>
      </c>
      <c r="D1600" t="str">
        <f>TEXT(Hospital_Emergency_Room_Data[[#This Row],[Patient Admission Date]],"mmm")</f>
        <v>Aug</v>
      </c>
      <c r="E1600">
        <f>YEAR(Hospital_Emergency_Room_Data[[#This Row],[Patient Admission Date]])</f>
        <v>2024</v>
      </c>
      <c r="F1600" s="2">
        <v>0.16666666666666666</v>
      </c>
      <c r="G1600" s="8" t="str">
        <f>TEXT(Hospital_Emergency_Room_Data[[#This Row],[Patient Admission Date]],"dddd")</f>
        <v>Saturday</v>
      </c>
      <c r="H1600" t="s">
        <v>41</v>
      </c>
      <c r="I1600">
        <v>19</v>
      </c>
      <c r="J1600" s="5" t="s">
        <v>9220</v>
      </c>
      <c r="K1600" t="s">
        <v>18</v>
      </c>
      <c r="L1600" t="s">
        <v>36</v>
      </c>
      <c r="M1600" t="s">
        <v>9209</v>
      </c>
      <c r="N1600">
        <v>9</v>
      </c>
      <c r="O1600">
        <v>56</v>
      </c>
      <c r="P1600" t="s">
        <v>9225</v>
      </c>
      <c r="Q1600">
        <v>3</v>
      </c>
      <c r="R1600">
        <v>4</v>
      </c>
      <c r="S1600" t="s">
        <v>9258</v>
      </c>
      <c r="T1600" t="s">
        <v>9263</v>
      </c>
      <c r="U1600" t="s">
        <v>9283</v>
      </c>
      <c r="V1600" t="str" cm="1">
        <f t="array" ref="V1600">_xlfn.IFS(Hospital_Emergency_Room_Data[[#This Row],[Day]]&lt;=10,"Start(1-10)",Hospital_Emergency_Room_Data[[#This Row],[Day]]&lt;=20,"Middle(11-20)",Hospital_Emergency_Room_Data[[#This Row],[Day]]&gt;20,"End(21-30)")</f>
        <v>Start(1-10)</v>
      </c>
    </row>
    <row r="1601" spans="1:22">
      <c r="A1601">
        <v>722744559</v>
      </c>
      <c r="B1601" t="s">
        <v>1622</v>
      </c>
      <c r="C1601" s="1">
        <v>45585</v>
      </c>
      <c r="D1601" t="str">
        <f>TEXT(Hospital_Emergency_Room_Data[[#This Row],[Patient Admission Date]],"mmm")</f>
        <v>Oct</v>
      </c>
      <c r="E1601">
        <f>YEAR(Hospital_Emergency_Room_Data[[#This Row],[Patient Admission Date]])</f>
        <v>2024</v>
      </c>
      <c r="F1601" s="2">
        <v>0.40972222222222221</v>
      </c>
      <c r="G1601" s="8" t="str">
        <f>TEXT(Hospital_Emergency_Room_Data[[#This Row],[Patient Admission Date]],"dddd")</f>
        <v>Sunday</v>
      </c>
      <c r="H1601" t="s">
        <v>41</v>
      </c>
      <c r="I1601">
        <v>77</v>
      </c>
      <c r="J1601" s="5" t="s">
        <v>9222</v>
      </c>
      <c r="K1601" t="s">
        <v>18</v>
      </c>
      <c r="L1601" t="s">
        <v>36</v>
      </c>
      <c r="M1601" t="s">
        <v>9209</v>
      </c>
      <c r="N1601">
        <v>10</v>
      </c>
      <c r="O1601">
        <v>42</v>
      </c>
      <c r="P1601" t="s">
        <v>9225</v>
      </c>
      <c r="Q1601">
        <v>20</v>
      </c>
      <c r="R1601">
        <v>9</v>
      </c>
      <c r="S1601" t="s">
        <v>9255</v>
      </c>
      <c r="T1601" t="s">
        <v>9262</v>
      </c>
      <c r="U1601" t="s">
        <v>9300</v>
      </c>
      <c r="V1601" t="str" cm="1">
        <f t="array" ref="V1601">_xlfn.IFS(Hospital_Emergency_Room_Data[[#This Row],[Day]]&lt;=10,"Start(1-10)",Hospital_Emergency_Room_Data[[#This Row],[Day]]&lt;=20,"Middle(11-20)",Hospital_Emergency_Room_Data[[#This Row],[Day]]&gt;20,"End(21-30)")</f>
        <v>Middle(11-20)</v>
      </c>
    </row>
    <row r="1602" spans="1:22">
      <c r="A1602">
        <v>818209986</v>
      </c>
      <c r="B1602" t="s">
        <v>1623</v>
      </c>
      <c r="C1602" s="1">
        <v>45179</v>
      </c>
      <c r="D1602" t="str">
        <f>TEXT(Hospital_Emergency_Room_Data[[#This Row],[Patient Admission Date]],"mmm")</f>
        <v>Sep</v>
      </c>
      <c r="E1602">
        <f>YEAR(Hospital_Emergency_Room_Data[[#This Row],[Patient Admission Date]])</f>
        <v>2023</v>
      </c>
      <c r="F1602" s="2">
        <v>0.14166666666666666</v>
      </c>
      <c r="G1602" s="8" t="str">
        <f>TEXT(Hospital_Emergency_Room_Data[[#This Row],[Patient Admission Date]],"dddd")</f>
        <v>Sunday</v>
      </c>
      <c r="H1602" t="s">
        <v>41</v>
      </c>
      <c r="I1602">
        <v>30</v>
      </c>
      <c r="J1602" s="5" t="s">
        <v>9223</v>
      </c>
      <c r="K1602" t="s">
        <v>18</v>
      </c>
      <c r="L1602" t="s">
        <v>140</v>
      </c>
      <c r="M1602" t="s">
        <v>9209</v>
      </c>
      <c r="O1602">
        <v>10</v>
      </c>
      <c r="P1602" t="s">
        <v>9226</v>
      </c>
      <c r="Q1602">
        <v>10</v>
      </c>
      <c r="R1602">
        <v>3</v>
      </c>
      <c r="S1602" t="s">
        <v>9258</v>
      </c>
      <c r="T1602" t="s">
        <v>9265</v>
      </c>
      <c r="U1602" t="s">
        <v>9282</v>
      </c>
      <c r="V1602" t="str" cm="1">
        <f t="array" ref="V1602">_xlfn.IFS(Hospital_Emergency_Room_Data[[#This Row],[Day]]&lt;=10,"Start(1-10)",Hospital_Emergency_Room_Data[[#This Row],[Day]]&lt;=20,"Middle(11-20)",Hospital_Emergency_Room_Data[[#This Row],[Day]]&gt;20,"End(21-30)")</f>
        <v>Start(1-10)</v>
      </c>
    </row>
    <row r="1603" spans="1:22">
      <c r="A1603">
        <v>645181740</v>
      </c>
      <c r="B1603" t="s">
        <v>1624</v>
      </c>
      <c r="C1603" s="1">
        <v>45278</v>
      </c>
      <c r="D1603" t="str">
        <f>TEXT(Hospital_Emergency_Room_Data[[#This Row],[Patient Admission Date]],"mmm")</f>
        <v>Dec</v>
      </c>
      <c r="E1603">
        <f>YEAR(Hospital_Emergency_Room_Data[[#This Row],[Patient Admission Date]])</f>
        <v>2023</v>
      </c>
      <c r="F1603" s="2">
        <v>0.62638888888888888</v>
      </c>
      <c r="G1603" s="8" t="str">
        <f>TEXT(Hospital_Emergency_Room_Data[[#This Row],[Patient Admission Date]],"dddd")</f>
        <v>Monday</v>
      </c>
      <c r="H1603" t="s">
        <v>41</v>
      </c>
      <c r="I1603">
        <v>24</v>
      </c>
      <c r="J1603" s="5" t="s">
        <v>9220</v>
      </c>
      <c r="K1603" t="s">
        <v>18</v>
      </c>
      <c r="L1603" t="s">
        <v>140</v>
      </c>
      <c r="M1603" t="s">
        <v>9209</v>
      </c>
      <c r="O1603">
        <v>37</v>
      </c>
      <c r="P1603" t="s">
        <v>9225</v>
      </c>
      <c r="Q1603">
        <v>18</v>
      </c>
      <c r="R1603">
        <v>15</v>
      </c>
      <c r="S1603" t="s">
        <v>9257</v>
      </c>
      <c r="T1603" t="s">
        <v>9262</v>
      </c>
      <c r="U1603" t="s">
        <v>9300</v>
      </c>
      <c r="V1603" t="str" cm="1">
        <f t="array" ref="V1603">_xlfn.IFS(Hospital_Emergency_Room_Data[[#This Row],[Day]]&lt;=10,"Start(1-10)",Hospital_Emergency_Room_Data[[#This Row],[Day]]&lt;=20,"Middle(11-20)",Hospital_Emergency_Room_Data[[#This Row],[Day]]&gt;20,"End(21-30)")</f>
        <v>Middle(11-20)</v>
      </c>
    </row>
    <row r="1604" spans="1:22">
      <c r="A1604">
        <v>765534095</v>
      </c>
      <c r="B1604" t="s">
        <v>1625</v>
      </c>
      <c r="C1604" s="1">
        <v>45299</v>
      </c>
      <c r="D1604" t="str">
        <f>TEXT(Hospital_Emergency_Room_Data[[#This Row],[Patient Admission Date]],"mmm")</f>
        <v>Jan</v>
      </c>
      <c r="E1604">
        <f>YEAR(Hospital_Emergency_Room_Data[[#This Row],[Patient Admission Date]])</f>
        <v>2024</v>
      </c>
      <c r="F1604" s="2">
        <v>0.73333333333333328</v>
      </c>
      <c r="G1604" s="8" t="str">
        <f>TEXT(Hospital_Emergency_Room_Data[[#This Row],[Patient Admission Date]],"dddd")</f>
        <v>Monday</v>
      </c>
      <c r="H1604" t="s">
        <v>41</v>
      </c>
      <c r="I1604">
        <v>28</v>
      </c>
      <c r="J1604" s="5" t="s">
        <v>9220</v>
      </c>
      <c r="K1604" t="s">
        <v>32</v>
      </c>
      <c r="L1604" t="s">
        <v>96</v>
      </c>
      <c r="M1604" t="s">
        <v>9209</v>
      </c>
      <c r="O1604">
        <v>18</v>
      </c>
      <c r="P1604" t="s">
        <v>9226</v>
      </c>
      <c r="Q1604">
        <v>8</v>
      </c>
      <c r="R1604">
        <v>17</v>
      </c>
      <c r="S1604" t="s">
        <v>9257</v>
      </c>
      <c r="T1604" t="s">
        <v>9265</v>
      </c>
      <c r="U1604" t="s">
        <v>9282</v>
      </c>
      <c r="V1604" t="str" cm="1">
        <f t="array" ref="V1604">_xlfn.IFS(Hospital_Emergency_Room_Data[[#This Row],[Day]]&lt;=10,"Start(1-10)",Hospital_Emergency_Room_Data[[#This Row],[Day]]&lt;=20,"Middle(11-20)",Hospital_Emergency_Room_Data[[#This Row],[Day]]&gt;20,"End(21-30)")</f>
        <v>Start(1-10)</v>
      </c>
    </row>
    <row r="1605" spans="1:22">
      <c r="A1605">
        <v>884300023</v>
      </c>
      <c r="B1605" t="s">
        <v>1626</v>
      </c>
      <c r="C1605" s="1">
        <v>45453</v>
      </c>
      <c r="D1605" t="str">
        <f>TEXT(Hospital_Emergency_Room_Data[[#This Row],[Patient Admission Date]],"mmm")</f>
        <v>Jun</v>
      </c>
      <c r="E1605">
        <f>YEAR(Hospital_Emergency_Room_Data[[#This Row],[Patient Admission Date]])</f>
        <v>2024</v>
      </c>
      <c r="F1605" s="2">
        <v>0.5625</v>
      </c>
      <c r="G1605" s="8" t="str">
        <f>TEXT(Hospital_Emergency_Room_Data[[#This Row],[Patient Admission Date]],"dddd")</f>
        <v>Monday</v>
      </c>
      <c r="H1605" t="s">
        <v>41</v>
      </c>
      <c r="I1605">
        <v>58</v>
      </c>
      <c r="J1605" s="5" t="s">
        <v>9219</v>
      </c>
      <c r="K1605" t="s">
        <v>32</v>
      </c>
      <c r="L1605" t="s">
        <v>96</v>
      </c>
      <c r="M1605" t="s">
        <v>9209</v>
      </c>
      <c r="O1605">
        <v>35</v>
      </c>
      <c r="P1605" t="s">
        <v>9225</v>
      </c>
      <c r="Q1605">
        <v>10</v>
      </c>
      <c r="R1605">
        <v>13</v>
      </c>
      <c r="S1605" t="s">
        <v>9257</v>
      </c>
      <c r="T1605" t="s">
        <v>9265</v>
      </c>
      <c r="U1605" t="s">
        <v>9300</v>
      </c>
      <c r="V1605" t="str" cm="1">
        <f t="array" ref="V1605">_xlfn.IFS(Hospital_Emergency_Room_Data[[#This Row],[Day]]&lt;=10,"Start(1-10)",Hospital_Emergency_Room_Data[[#This Row],[Day]]&lt;=20,"Middle(11-20)",Hospital_Emergency_Room_Data[[#This Row],[Day]]&gt;20,"End(21-30)")</f>
        <v>Start(1-10)</v>
      </c>
    </row>
    <row r="1606" spans="1:22">
      <c r="A1606">
        <v>212439461</v>
      </c>
      <c r="B1606" t="s">
        <v>1627</v>
      </c>
      <c r="C1606" s="1">
        <v>45401</v>
      </c>
      <c r="D1606" t="str">
        <f>TEXT(Hospital_Emergency_Room_Data[[#This Row],[Patient Admission Date]],"mmm")</f>
        <v>Apr</v>
      </c>
      <c r="E1606">
        <f>YEAR(Hospital_Emergency_Room_Data[[#This Row],[Patient Admission Date]])</f>
        <v>2024</v>
      </c>
      <c r="F1606" s="2">
        <v>0.34375</v>
      </c>
      <c r="G1606" s="8" t="str">
        <f>TEXT(Hospital_Emergency_Room_Data[[#This Row],[Patient Admission Date]],"dddd")</f>
        <v>Friday</v>
      </c>
      <c r="H1606" t="s">
        <v>41</v>
      </c>
      <c r="I1606">
        <v>39</v>
      </c>
      <c r="J1606" s="5" t="s">
        <v>9223</v>
      </c>
      <c r="K1606" t="s">
        <v>32</v>
      </c>
      <c r="L1606" t="s">
        <v>96</v>
      </c>
      <c r="M1606" t="s">
        <v>9209</v>
      </c>
      <c r="O1606">
        <v>13</v>
      </c>
      <c r="P1606" t="s">
        <v>9226</v>
      </c>
      <c r="Q1606">
        <v>19</v>
      </c>
      <c r="R1606">
        <v>8</v>
      </c>
      <c r="S1606" t="s">
        <v>9255</v>
      </c>
      <c r="T1606" t="s">
        <v>9262</v>
      </c>
      <c r="U1606" t="s">
        <v>9282</v>
      </c>
      <c r="V1606" t="str" cm="1">
        <f t="array" ref="V1606">_xlfn.IFS(Hospital_Emergency_Room_Data[[#This Row],[Day]]&lt;=10,"Start(1-10)",Hospital_Emergency_Room_Data[[#This Row],[Day]]&lt;=20,"Middle(11-20)",Hospital_Emergency_Room_Data[[#This Row],[Day]]&gt;20,"End(21-30)")</f>
        <v>Middle(11-20)</v>
      </c>
    </row>
    <row r="1607" spans="1:22">
      <c r="A1607">
        <v>699780927</v>
      </c>
      <c r="B1607" t="s">
        <v>1628</v>
      </c>
      <c r="C1607" s="1">
        <v>45196</v>
      </c>
      <c r="D1607" t="str">
        <f>TEXT(Hospital_Emergency_Room_Data[[#This Row],[Patient Admission Date]],"mmm")</f>
        <v>Sep</v>
      </c>
      <c r="E1607">
        <f>YEAR(Hospital_Emergency_Room_Data[[#This Row],[Patient Admission Date]])</f>
        <v>2023</v>
      </c>
      <c r="F1607" s="2">
        <v>0.51111111111111107</v>
      </c>
      <c r="G1607" s="8" t="str">
        <f>TEXT(Hospital_Emergency_Room_Data[[#This Row],[Patient Admission Date]],"dddd")</f>
        <v>Wednesday</v>
      </c>
      <c r="H1607" t="s">
        <v>41</v>
      </c>
      <c r="I1607">
        <v>19</v>
      </c>
      <c r="J1607" s="5" t="s">
        <v>9220</v>
      </c>
      <c r="K1607" t="s">
        <v>32</v>
      </c>
      <c r="L1607" t="s">
        <v>96</v>
      </c>
      <c r="M1607" t="s">
        <v>9209</v>
      </c>
      <c r="O1607">
        <v>30</v>
      </c>
      <c r="P1607" t="s">
        <v>9225</v>
      </c>
      <c r="Q1607">
        <v>27</v>
      </c>
      <c r="R1607">
        <v>12</v>
      </c>
      <c r="S1607" t="s">
        <v>9257</v>
      </c>
      <c r="T1607" t="s">
        <v>9264</v>
      </c>
      <c r="U1607" t="s">
        <v>9282</v>
      </c>
      <c r="V1607" t="str" cm="1">
        <f t="array" ref="V1607">_xlfn.IFS(Hospital_Emergency_Room_Data[[#This Row],[Day]]&lt;=10,"Start(1-10)",Hospital_Emergency_Room_Data[[#This Row],[Day]]&lt;=20,"Middle(11-20)",Hospital_Emergency_Room_Data[[#This Row],[Day]]&gt;20,"End(21-30)")</f>
        <v>End(21-30)</v>
      </c>
    </row>
    <row r="1608" spans="1:22">
      <c r="A1608">
        <v>373563448</v>
      </c>
      <c r="B1608" t="s">
        <v>1629</v>
      </c>
      <c r="C1608" s="1">
        <v>45520</v>
      </c>
      <c r="D1608" t="str">
        <f>TEXT(Hospital_Emergency_Room_Data[[#This Row],[Patient Admission Date]],"mmm")</f>
        <v>Aug</v>
      </c>
      <c r="E1608">
        <f>YEAR(Hospital_Emergency_Room_Data[[#This Row],[Patient Admission Date]])</f>
        <v>2024</v>
      </c>
      <c r="F1608" s="2">
        <v>0.30555555555555558</v>
      </c>
      <c r="G1608" s="8" t="str">
        <f>TEXT(Hospital_Emergency_Room_Data[[#This Row],[Patient Admission Date]],"dddd")</f>
        <v>Friday</v>
      </c>
      <c r="H1608" t="s">
        <v>41</v>
      </c>
      <c r="I1608">
        <v>29</v>
      </c>
      <c r="J1608" s="5" t="s">
        <v>9220</v>
      </c>
      <c r="K1608" t="s">
        <v>32</v>
      </c>
      <c r="L1608" t="s">
        <v>96</v>
      </c>
      <c r="M1608" t="s">
        <v>9209</v>
      </c>
      <c r="O1608">
        <v>39</v>
      </c>
      <c r="P1608" t="s">
        <v>9225</v>
      </c>
      <c r="Q1608">
        <v>16</v>
      </c>
      <c r="R1608">
        <v>7</v>
      </c>
      <c r="S1608" t="s">
        <v>9255</v>
      </c>
      <c r="T1608" t="s">
        <v>9262</v>
      </c>
      <c r="U1608" t="s">
        <v>9300</v>
      </c>
      <c r="V1608" t="str" cm="1">
        <f t="array" ref="V1608">_xlfn.IFS(Hospital_Emergency_Room_Data[[#This Row],[Day]]&lt;=10,"Start(1-10)",Hospital_Emergency_Room_Data[[#This Row],[Day]]&lt;=20,"Middle(11-20)",Hospital_Emergency_Room_Data[[#This Row],[Day]]&gt;20,"End(21-30)")</f>
        <v>Middle(11-20)</v>
      </c>
    </row>
    <row r="1609" spans="1:22">
      <c r="A1609">
        <v>856964267</v>
      </c>
      <c r="B1609" t="s">
        <v>1630</v>
      </c>
      <c r="C1609" s="1">
        <v>45327</v>
      </c>
      <c r="D1609" t="str">
        <f>TEXT(Hospital_Emergency_Room_Data[[#This Row],[Patient Admission Date]],"mmm")</f>
        <v>Feb</v>
      </c>
      <c r="E1609">
        <f>YEAR(Hospital_Emergency_Room_Data[[#This Row],[Patient Admission Date]])</f>
        <v>2024</v>
      </c>
      <c r="F1609" s="2">
        <v>0.32013888888888886</v>
      </c>
      <c r="G1609" s="8" t="str">
        <f>TEXT(Hospital_Emergency_Room_Data[[#This Row],[Patient Admission Date]],"dddd")</f>
        <v>Monday</v>
      </c>
      <c r="H1609" t="s">
        <v>41</v>
      </c>
      <c r="I1609">
        <v>32</v>
      </c>
      <c r="J1609" s="5" t="s">
        <v>9223</v>
      </c>
      <c r="K1609" t="s">
        <v>32</v>
      </c>
      <c r="L1609" t="s">
        <v>96</v>
      </c>
      <c r="M1609" t="s">
        <v>9209</v>
      </c>
      <c r="N1609">
        <v>1</v>
      </c>
      <c r="O1609">
        <v>11</v>
      </c>
      <c r="P1609" t="s">
        <v>9226</v>
      </c>
      <c r="Q1609">
        <v>5</v>
      </c>
      <c r="R1609">
        <v>7</v>
      </c>
      <c r="S1609" t="s">
        <v>9255</v>
      </c>
      <c r="T1609" t="s">
        <v>9263</v>
      </c>
      <c r="U1609" t="s">
        <v>9282</v>
      </c>
      <c r="V1609" t="str" cm="1">
        <f t="array" ref="V1609">_xlfn.IFS(Hospital_Emergency_Room_Data[[#This Row],[Day]]&lt;=10,"Start(1-10)",Hospital_Emergency_Room_Data[[#This Row],[Day]]&lt;=20,"Middle(11-20)",Hospital_Emergency_Room_Data[[#This Row],[Day]]&gt;20,"End(21-30)")</f>
        <v>Start(1-10)</v>
      </c>
    </row>
    <row r="1610" spans="1:22">
      <c r="A1610">
        <v>208458047</v>
      </c>
      <c r="B1610" t="s">
        <v>1631</v>
      </c>
      <c r="C1610" s="1">
        <v>45241</v>
      </c>
      <c r="D1610" t="str">
        <f>TEXT(Hospital_Emergency_Room_Data[[#This Row],[Patient Admission Date]],"mmm")</f>
        <v>Nov</v>
      </c>
      <c r="E1610">
        <f>YEAR(Hospital_Emergency_Room_Data[[#This Row],[Patient Admission Date]])</f>
        <v>2023</v>
      </c>
      <c r="F1610" s="2">
        <v>0.35902777777777778</v>
      </c>
      <c r="G1610" s="8" t="str">
        <f>TEXT(Hospital_Emergency_Room_Data[[#This Row],[Patient Admission Date]],"dddd")</f>
        <v>Saturday</v>
      </c>
      <c r="H1610" t="s">
        <v>41</v>
      </c>
      <c r="I1610">
        <v>37</v>
      </c>
      <c r="J1610" s="5" t="s">
        <v>9223</v>
      </c>
      <c r="K1610" t="s">
        <v>32</v>
      </c>
      <c r="L1610" t="s">
        <v>25</v>
      </c>
      <c r="M1610" t="s">
        <v>9209</v>
      </c>
      <c r="O1610">
        <v>57</v>
      </c>
      <c r="P1610" t="s">
        <v>9225</v>
      </c>
      <c r="Q1610">
        <v>11</v>
      </c>
      <c r="R1610">
        <v>8</v>
      </c>
      <c r="S1610" t="s">
        <v>9255</v>
      </c>
      <c r="T1610" t="s">
        <v>9265</v>
      </c>
      <c r="U1610" t="s">
        <v>9283</v>
      </c>
      <c r="V1610" t="str" cm="1">
        <f t="array" ref="V1610">_xlfn.IFS(Hospital_Emergency_Room_Data[[#This Row],[Day]]&lt;=10,"Start(1-10)",Hospital_Emergency_Room_Data[[#This Row],[Day]]&lt;=20,"Middle(11-20)",Hospital_Emergency_Room_Data[[#This Row],[Day]]&gt;20,"End(21-30)")</f>
        <v>Middle(11-20)</v>
      </c>
    </row>
    <row r="1611" spans="1:22">
      <c r="A1611">
        <v>282042756</v>
      </c>
      <c r="B1611" t="s">
        <v>1632</v>
      </c>
      <c r="C1611" s="1">
        <v>45528</v>
      </c>
      <c r="D1611" t="str">
        <f>TEXT(Hospital_Emergency_Room_Data[[#This Row],[Patient Admission Date]],"mmm")</f>
        <v>Aug</v>
      </c>
      <c r="E1611">
        <f>YEAR(Hospital_Emergency_Room_Data[[#This Row],[Patient Admission Date]])</f>
        <v>2024</v>
      </c>
      <c r="F1611" s="2">
        <v>0.52500000000000002</v>
      </c>
      <c r="G1611" s="8" t="str">
        <f>TEXT(Hospital_Emergency_Room_Data[[#This Row],[Patient Admission Date]],"dddd")</f>
        <v>Saturday</v>
      </c>
      <c r="H1611" t="s">
        <v>41</v>
      </c>
      <c r="I1611">
        <v>50</v>
      </c>
      <c r="J1611" s="5" t="s">
        <v>9219</v>
      </c>
      <c r="K1611" t="s">
        <v>32</v>
      </c>
      <c r="L1611" t="s">
        <v>25</v>
      </c>
      <c r="M1611" t="s">
        <v>9209</v>
      </c>
      <c r="O1611">
        <v>42</v>
      </c>
      <c r="P1611" t="s">
        <v>9225</v>
      </c>
      <c r="Q1611">
        <v>24</v>
      </c>
      <c r="R1611">
        <v>12</v>
      </c>
      <c r="S1611" t="s">
        <v>9257</v>
      </c>
      <c r="T1611" t="s">
        <v>9264</v>
      </c>
      <c r="U1611" t="s">
        <v>9300</v>
      </c>
      <c r="V1611" t="str" cm="1">
        <f t="array" ref="V1611">_xlfn.IFS(Hospital_Emergency_Room_Data[[#This Row],[Day]]&lt;=10,"Start(1-10)",Hospital_Emergency_Room_Data[[#This Row],[Day]]&lt;=20,"Middle(11-20)",Hospital_Emergency_Room_Data[[#This Row],[Day]]&gt;20,"End(21-30)")</f>
        <v>End(21-30)</v>
      </c>
    </row>
    <row r="1612" spans="1:22">
      <c r="A1612">
        <v>658579431</v>
      </c>
      <c r="B1612" t="s">
        <v>1633</v>
      </c>
      <c r="C1612" s="1">
        <v>45531</v>
      </c>
      <c r="D1612" t="str">
        <f>TEXT(Hospital_Emergency_Room_Data[[#This Row],[Patient Admission Date]],"mmm")</f>
        <v>Aug</v>
      </c>
      <c r="E1612">
        <f>YEAR(Hospital_Emergency_Room_Data[[#This Row],[Patient Admission Date]])</f>
        <v>2024</v>
      </c>
      <c r="F1612" s="2">
        <v>0.39513888888888887</v>
      </c>
      <c r="G1612" s="8" t="str">
        <f>TEXT(Hospital_Emergency_Room_Data[[#This Row],[Patient Admission Date]],"dddd")</f>
        <v>Tuesday</v>
      </c>
      <c r="H1612" t="s">
        <v>41</v>
      </c>
      <c r="I1612">
        <v>51</v>
      </c>
      <c r="J1612" s="5" t="s">
        <v>9219</v>
      </c>
      <c r="K1612" t="s">
        <v>32</v>
      </c>
      <c r="L1612" t="s">
        <v>25</v>
      </c>
      <c r="M1612" t="s">
        <v>9209</v>
      </c>
      <c r="O1612">
        <v>60</v>
      </c>
      <c r="P1612" t="s">
        <v>9225</v>
      </c>
      <c r="Q1612">
        <v>27</v>
      </c>
      <c r="R1612">
        <v>9</v>
      </c>
      <c r="S1612" t="s">
        <v>9255</v>
      </c>
      <c r="T1612" t="s">
        <v>9264</v>
      </c>
      <c r="U1612" t="s">
        <v>9283</v>
      </c>
      <c r="V1612" t="str" cm="1">
        <f t="array" ref="V1612">_xlfn.IFS(Hospital_Emergency_Room_Data[[#This Row],[Day]]&lt;=10,"Start(1-10)",Hospital_Emergency_Room_Data[[#This Row],[Day]]&lt;=20,"Middle(11-20)",Hospital_Emergency_Room_Data[[#This Row],[Day]]&gt;20,"End(21-30)")</f>
        <v>End(21-30)</v>
      </c>
    </row>
    <row r="1613" spans="1:22">
      <c r="A1613">
        <v>321579470</v>
      </c>
      <c r="B1613" t="s">
        <v>1634</v>
      </c>
      <c r="C1613" s="1">
        <v>45528</v>
      </c>
      <c r="D1613" t="str">
        <f>TEXT(Hospital_Emergency_Room_Data[[#This Row],[Patient Admission Date]],"mmm")</f>
        <v>Aug</v>
      </c>
      <c r="E1613">
        <f>YEAR(Hospital_Emergency_Room_Data[[#This Row],[Patient Admission Date]])</f>
        <v>2024</v>
      </c>
      <c r="F1613" s="2">
        <v>0.67847222222222225</v>
      </c>
      <c r="G1613" s="8" t="str">
        <f>TEXT(Hospital_Emergency_Room_Data[[#This Row],[Patient Admission Date]],"dddd")</f>
        <v>Saturday</v>
      </c>
      <c r="H1613" t="s">
        <v>41</v>
      </c>
      <c r="I1613">
        <v>2</v>
      </c>
      <c r="J1613" s="5" t="s">
        <v>9218</v>
      </c>
      <c r="K1613" t="s">
        <v>32</v>
      </c>
      <c r="L1613" t="s">
        <v>25</v>
      </c>
      <c r="M1613" t="s">
        <v>9209</v>
      </c>
      <c r="O1613">
        <v>15</v>
      </c>
      <c r="P1613" t="s">
        <v>9226</v>
      </c>
      <c r="Q1613">
        <v>24</v>
      </c>
      <c r="R1613">
        <v>16</v>
      </c>
      <c r="S1613" t="s">
        <v>9257</v>
      </c>
      <c r="T1613" t="s">
        <v>9264</v>
      </c>
      <c r="U1613" t="s">
        <v>9282</v>
      </c>
      <c r="V1613" t="str" cm="1">
        <f t="array" ref="V1613">_xlfn.IFS(Hospital_Emergency_Room_Data[[#This Row],[Day]]&lt;=10,"Start(1-10)",Hospital_Emergency_Room_Data[[#This Row],[Day]]&lt;=20,"Middle(11-20)",Hospital_Emergency_Room_Data[[#This Row],[Day]]&gt;20,"End(21-30)")</f>
        <v>End(21-30)</v>
      </c>
    </row>
    <row r="1614" spans="1:22">
      <c r="A1614">
        <v>378018926</v>
      </c>
      <c r="B1614" t="s">
        <v>1635</v>
      </c>
      <c r="C1614" s="1">
        <v>45593</v>
      </c>
      <c r="D1614" t="str">
        <f>TEXT(Hospital_Emergency_Room_Data[[#This Row],[Patient Admission Date]],"mmm")</f>
        <v>Oct</v>
      </c>
      <c r="E1614">
        <f>YEAR(Hospital_Emergency_Room_Data[[#This Row],[Patient Admission Date]])</f>
        <v>2024</v>
      </c>
      <c r="F1614" s="2">
        <v>7.013888888888889E-2</v>
      </c>
      <c r="G1614" s="8" t="str">
        <f>TEXT(Hospital_Emergency_Room_Data[[#This Row],[Patient Admission Date]],"dddd")</f>
        <v>Monday</v>
      </c>
      <c r="H1614" t="s">
        <v>41</v>
      </c>
      <c r="I1614">
        <v>47</v>
      </c>
      <c r="J1614" s="5" t="s">
        <v>9219</v>
      </c>
      <c r="K1614" t="s">
        <v>32</v>
      </c>
      <c r="L1614" t="s">
        <v>25</v>
      </c>
      <c r="M1614" t="s">
        <v>9209</v>
      </c>
      <c r="O1614">
        <v>19</v>
      </c>
      <c r="P1614" t="s">
        <v>9226</v>
      </c>
      <c r="Q1614">
        <v>28</v>
      </c>
      <c r="R1614">
        <v>1</v>
      </c>
      <c r="S1614" t="s">
        <v>9258</v>
      </c>
      <c r="T1614" t="s">
        <v>9264</v>
      </c>
      <c r="U1614" t="s">
        <v>9282</v>
      </c>
      <c r="V1614" t="str" cm="1">
        <f t="array" ref="V1614">_xlfn.IFS(Hospital_Emergency_Room_Data[[#This Row],[Day]]&lt;=10,"Start(1-10)",Hospital_Emergency_Room_Data[[#This Row],[Day]]&lt;=20,"Middle(11-20)",Hospital_Emergency_Room_Data[[#This Row],[Day]]&gt;20,"End(21-30)")</f>
        <v>End(21-30)</v>
      </c>
    </row>
    <row r="1615" spans="1:22">
      <c r="A1615">
        <v>722441826</v>
      </c>
      <c r="B1615" t="s">
        <v>1636</v>
      </c>
      <c r="C1615" s="1">
        <v>45256</v>
      </c>
      <c r="D1615" t="str">
        <f>TEXT(Hospital_Emergency_Room_Data[[#This Row],[Patient Admission Date]],"mmm")</f>
        <v>Nov</v>
      </c>
      <c r="E1615">
        <f>YEAR(Hospital_Emergency_Room_Data[[#This Row],[Patient Admission Date]])</f>
        <v>2023</v>
      </c>
      <c r="F1615" s="2">
        <v>0.62708333333333333</v>
      </c>
      <c r="G1615" s="8" t="str">
        <f>TEXT(Hospital_Emergency_Room_Data[[#This Row],[Patient Admission Date]],"dddd")</f>
        <v>Sunday</v>
      </c>
      <c r="H1615" t="s">
        <v>41</v>
      </c>
      <c r="I1615">
        <v>4</v>
      </c>
      <c r="J1615" s="5" t="s">
        <v>9218</v>
      </c>
      <c r="K1615" t="s">
        <v>32</v>
      </c>
      <c r="L1615" t="s">
        <v>25</v>
      </c>
      <c r="M1615" t="s">
        <v>9209</v>
      </c>
      <c r="O1615">
        <v>57</v>
      </c>
      <c r="P1615" t="s">
        <v>9225</v>
      </c>
      <c r="Q1615">
        <v>26</v>
      </c>
      <c r="R1615">
        <v>15</v>
      </c>
      <c r="S1615" t="s">
        <v>9257</v>
      </c>
      <c r="T1615" t="s">
        <v>9264</v>
      </c>
      <c r="U1615" t="s">
        <v>9283</v>
      </c>
      <c r="V1615" t="str" cm="1">
        <f t="array" ref="V1615">_xlfn.IFS(Hospital_Emergency_Room_Data[[#This Row],[Day]]&lt;=10,"Start(1-10)",Hospital_Emergency_Room_Data[[#This Row],[Day]]&lt;=20,"Middle(11-20)",Hospital_Emergency_Room_Data[[#This Row],[Day]]&gt;20,"End(21-30)")</f>
        <v>End(21-30)</v>
      </c>
    </row>
    <row r="1616" spans="1:22">
      <c r="A1616">
        <v>711530902</v>
      </c>
      <c r="B1616" t="s">
        <v>1637</v>
      </c>
      <c r="C1616" s="1">
        <v>45496</v>
      </c>
      <c r="D1616" t="str">
        <f>TEXT(Hospital_Emergency_Room_Data[[#This Row],[Patient Admission Date]],"mmm")</f>
        <v>Jul</v>
      </c>
      <c r="E1616">
        <f>YEAR(Hospital_Emergency_Room_Data[[#This Row],[Patient Admission Date]])</f>
        <v>2024</v>
      </c>
      <c r="F1616" s="2">
        <v>0.20416666666666666</v>
      </c>
      <c r="G1616" s="8" t="str">
        <f>TEXT(Hospital_Emergency_Room_Data[[#This Row],[Patient Admission Date]],"dddd")</f>
        <v>Tuesday</v>
      </c>
      <c r="H1616" t="s">
        <v>41</v>
      </c>
      <c r="I1616">
        <v>14</v>
      </c>
      <c r="J1616" s="5" t="s">
        <v>9221</v>
      </c>
      <c r="K1616" t="s">
        <v>32</v>
      </c>
      <c r="L1616" t="s">
        <v>25</v>
      </c>
      <c r="M1616" t="s">
        <v>9209</v>
      </c>
      <c r="O1616">
        <v>36</v>
      </c>
      <c r="P1616" t="s">
        <v>9225</v>
      </c>
      <c r="Q1616">
        <v>23</v>
      </c>
      <c r="R1616">
        <v>4</v>
      </c>
      <c r="S1616" t="s">
        <v>9258</v>
      </c>
      <c r="T1616" t="s">
        <v>9264</v>
      </c>
      <c r="U1616" t="s">
        <v>9300</v>
      </c>
      <c r="V1616" t="str" cm="1">
        <f t="array" ref="V1616">_xlfn.IFS(Hospital_Emergency_Room_Data[[#This Row],[Day]]&lt;=10,"Start(1-10)",Hospital_Emergency_Room_Data[[#This Row],[Day]]&lt;=20,"Middle(11-20)",Hospital_Emergency_Room_Data[[#This Row],[Day]]&gt;20,"End(21-30)")</f>
        <v>End(21-30)</v>
      </c>
    </row>
    <row r="1617" spans="1:22">
      <c r="A1617">
        <v>271501988</v>
      </c>
      <c r="B1617" t="s">
        <v>1638</v>
      </c>
      <c r="C1617" s="1">
        <v>45547</v>
      </c>
      <c r="D1617" t="str">
        <f>TEXT(Hospital_Emergency_Room_Data[[#This Row],[Patient Admission Date]],"mmm")</f>
        <v>Sep</v>
      </c>
      <c r="E1617">
        <f>YEAR(Hospital_Emergency_Room_Data[[#This Row],[Patient Admission Date]])</f>
        <v>2024</v>
      </c>
      <c r="F1617" s="2">
        <v>0.55555555555555558</v>
      </c>
      <c r="G1617" s="8" t="str">
        <f>TEXT(Hospital_Emergency_Room_Data[[#This Row],[Patient Admission Date]],"dddd")</f>
        <v>Thursday</v>
      </c>
      <c r="H1617" t="s">
        <v>41</v>
      </c>
      <c r="I1617">
        <v>65</v>
      </c>
      <c r="J1617" s="5" t="s">
        <v>9217</v>
      </c>
      <c r="K1617" t="s">
        <v>32</v>
      </c>
      <c r="L1617" t="s">
        <v>25</v>
      </c>
      <c r="M1617" t="s">
        <v>9209</v>
      </c>
      <c r="O1617">
        <v>11</v>
      </c>
      <c r="P1617" t="s">
        <v>9226</v>
      </c>
      <c r="Q1617">
        <v>12</v>
      </c>
      <c r="R1617">
        <v>13</v>
      </c>
      <c r="S1617" t="s">
        <v>9257</v>
      </c>
      <c r="T1617" t="s">
        <v>9265</v>
      </c>
      <c r="U1617" t="s">
        <v>9282</v>
      </c>
      <c r="V1617" t="str" cm="1">
        <f t="array" ref="V1617">_xlfn.IFS(Hospital_Emergency_Room_Data[[#This Row],[Day]]&lt;=10,"Start(1-10)",Hospital_Emergency_Room_Data[[#This Row],[Day]]&lt;=20,"Middle(11-20)",Hospital_Emergency_Room_Data[[#This Row],[Day]]&gt;20,"End(21-30)")</f>
        <v>Middle(11-20)</v>
      </c>
    </row>
    <row r="1618" spans="1:22">
      <c r="A1618">
        <v>620376376</v>
      </c>
      <c r="B1618" t="s">
        <v>1639</v>
      </c>
      <c r="C1618" s="1">
        <v>45171</v>
      </c>
      <c r="D1618" t="str">
        <f>TEXT(Hospital_Emergency_Room_Data[[#This Row],[Patient Admission Date]],"mmm")</f>
        <v>Sep</v>
      </c>
      <c r="E1618">
        <f>YEAR(Hospital_Emergency_Room_Data[[#This Row],[Patient Admission Date]])</f>
        <v>2023</v>
      </c>
      <c r="F1618" s="2">
        <v>0.18124999999999999</v>
      </c>
      <c r="G1618" s="8" t="str">
        <f>TEXT(Hospital_Emergency_Room_Data[[#This Row],[Patient Admission Date]],"dddd")</f>
        <v>Saturday</v>
      </c>
      <c r="H1618" t="s">
        <v>41</v>
      </c>
      <c r="I1618">
        <v>33</v>
      </c>
      <c r="J1618" s="5" t="s">
        <v>9223</v>
      </c>
      <c r="K1618" t="s">
        <v>32</v>
      </c>
      <c r="L1618" t="s">
        <v>25</v>
      </c>
      <c r="M1618" t="s">
        <v>9209</v>
      </c>
      <c r="O1618">
        <v>50</v>
      </c>
      <c r="P1618" t="s">
        <v>9225</v>
      </c>
      <c r="Q1618">
        <v>2</v>
      </c>
      <c r="R1618">
        <v>4</v>
      </c>
      <c r="S1618" t="s">
        <v>9258</v>
      </c>
      <c r="T1618" t="s">
        <v>9263</v>
      </c>
      <c r="U1618" t="s">
        <v>9283</v>
      </c>
      <c r="V1618" t="str" cm="1">
        <f t="array" ref="V1618">_xlfn.IFS(Hospital_Emergency_Room_Data[[#This Row],[Day]]&lt;=10,"Start(1-10)",Hospital_Emergency_Room_Data[[#This Row],[Day]]&lt;=20,"Middle(11-20)",Hospital_Emergency_Room_Data[[#This Row],[Day]]&gt;20,"End(21-30)")</f>
        <v>Start(1-10)</v>
      </c>
    </row>
    <row r="1619" spans="1:22">
      <c r="A1619">
        <v>199434653</v>
      </c>
      <c r="B1619" t="s">
        <v>1640</v>
      </c>
      <c r="C1619" s="1">
        <v>45460</v>
      </c>
      <c r="D1619" t="str">
        <f>TEXT(Hospital_Emergency_Room_Data[[#This Row],[Patient Admission Date]],"mmm")</f>
        <v>Jun</v>
      </c>
      <c r="E1619">
        <f>YEAR(Hospital_Emergency_Room_Data[[#This Row],[Patient Admission Date]])</f>
        <v>2024</v>
      </c>
      <c r="F1619" s="2">
        <v>0.96111111111111114</v>
      </c>
      <c r="G1619" s="8" t="str">
        <f>TEXT(Hospital_Emergency_Room_Data[[#This Row],[Patient Admission Date]],"dddd")</f>
        <v>Monday</v>
      </c>
      <c r="H1619" t="s">
        <v>41</v>
      </c>
      <c r="I1619">
        <v>78</v>
      </c>
      <c r="J1619" s="5" t="s">
        <v>9222</v>
      </c>
      <c r="K1619" t="s">
        <v>32</v>
      </c>
      <c r="L1619" t="s">
        <v>25</v>
      </c>
      <c r="M1619" t="s">
        <v>9209</v>
      </c>
      <c r="N1619">
        <v>6</v>
      </c>
      <c r="O1619">
        <v>32</v>
      </c>
      <c r="P1619" t="s">
        <v>9225</v>
      </c>
      <c r="Q1619">
        <v>17</v>
      </c>
      <c r="R1619">
        <v>23</v>
      </c>
      <c r="S1619" t="s">
        <v>9256</v>
      </c>
      <c r="T1619" t="s">
        <v>9262</v>
      </c>
      <c r="U1619" t="s">
        <v>9300</v>
      </c>
      <c r="V1619" t="str" cm="1">
        <f t="array" ref="V1619">_xlfn.IFS(Hospital_Emergency_Room_Data[[#This Row],[Day]]&lt;=10,"Start(1-10)",Hospital_Emergency_Room_Data[[#This Row],[Day]]&lt;=20,"Middle(11-20)",Hospital_Emergency_Room_Data[[#This Row],[Day]]&gt;20,"End(21-30)")</f>
        <v>Middle(11-20)</v>
      </c>
    </row>
    <row r="1620" spans="1:22">
      <c r="A1620">
        <v>126630154</v>
      </c>
      <c r="B1620" t="s">
        <v>1641</v>
      </c>
      <c r="C1620" s="1">
        <v>45164</v>
      </c>
      <c r="D1620" t="str">
        <f>TEXT(Hospital_Emergency_Room_Data[[#This Row],[Patient Admission Date]],"mmm")</f>
        <v>Aug</v>
      </c>
      <c r="E1620">
        <f>YEAR(Hospital_Emergency_Room_Data[[#This Row],[Patient Admission Date]])</f>
        <v>2023</v>
      </c>
      <c r="F1620" s="2">
        <v>0.22222222222222221</v>
      </c>
      <c r="G1620" s="8" t="str">
        <f>TEXT(Hospital_Emergency_Room_Data[[#This Row],[Patient Admission Date]],"dddd")</f>
        <v>Saturday</v>
      </c>
      <c r="H1620" t="s">
        <v>41</v>
      </c>
      <c r="I1620">
        <v>38</v>
      </c>
      <c r="J1620" s="5" t="s">
        <v>9223</v>
      </c>
      <c r="K1620" t="s">
        <v>32</v>
      </c>
      <c r="L1620" t="s">
        <v>13</v>
      </c>
      <c r="M1620" t="s">
        <v>9209</v>
      </c>
      <c r="O1620">
        <v>18</v>
      </c>
      <c r="P1620" t="s">
        <v>9226</v>
      </c>
      <c r="Q1620">
        <v>26</v>
      </c>
      <c r="R1620">
        <v>5</v>
      </c>
      <c r="S1620" t="s">
        <v>9258</v>
      </c>
      <c r="T1620" t="s">
        <v>9264</v>
      </c>
      <c r="U1620" t="s">
        <v>9282</v>
      </c>
      <c r="V1620" t="str" cm="1">
        <f t="array" ref="V1620">_xlfn.IFS(Hospital_Emergency_Room_Data[[#This Row],[Day]]&lt;=10,"Start(1-10)",Hospital_Emergency_Room_Data[[#This Row],[Day]]&lt;=20,"Middle(11-20)",Hospital_Emergency_Room_Data[[#This Row],[Day]]&gt;20,"End(21-30)")</f>
        <v>End(21-30)</v>
      </c>
    </row>
    <row r="1621" spans="1:22">
      <c r="A1621">
        <v>521231966</v>
      </c>
      <c r="B1621" t="s">
        <v>1642</v>
      </c>
      <c r="C1621" s="1">
        <v>45125</v>
      </c>
      <c r="D1621" t="str">
        <f>TEXT(Hospital_Emergency_Room_Data[[#This Row],[Patient Admission Date]],"mmm")</f>
        <v>Jul</v>
      </c>
      <c r="E1621">
        <f>YEAR(Hospital_Emergency_Room_Data[[#This Row],[Patient Admission Date]])</f>
        <v>2023</v>
      </c>
      <c r="F1621" s="2">
        <v>0.78680555555555554</v>
      </c>
      <c r="G1621" s="8" t="str">
        <f>TEXT(Hospital_Emergency_Room_Data[[#This Row],[Patient Admission Date]],"dddd")</f>
        <v>Tuesday</v>
      </c>
      <c r="H1621" t="s">
        <v>41</v>
      </c>
      <c r="I1621">
        <v>51</v>
      </c>
      <c r="J1621" s="5" t="s">
        <v>9219</v>
      </c>
      <c r="K1621" t="s">
        <v>32</v>
      </c>
      <c r="L1621" t="s">
        <v>13</v>
      </c>
      <c r="M1621" t="s">
        <v>9209</v>
      </c>
      <c r="O1621">
        <v>51</v>
      </c>
      <c r="P1621" t="s">
        <v>9225</v>
      </c>
      <c r="Q1621">
        <v>18</v>
      </c>
      <c r="R1621">
        <v>18</v>
      </c>
      <c r="S1621" t="s">
        <v>9256</v>
      </c>
      <c r="T1621" t="s">
        <v>9262</v>
      </c>
      <c r="U1621" t="s">
        <v>9283</v>
      </c>
      <c r="V1621" t="str" cm="1">
        <f t="array" ref="V1621">_xlfn.IFS(Hospital_Emergency_Room_Data[[#This Row],[Day]]&lt;=10,"Start(1-10)",Hospital_Emergency_Room_Data[[#This Row],[Day]]&lt;=20,"Middle(11-20)",Hospital_Emergency_Room_Data[[#This Row],[Day]]&gt;20,"End(21-30)")</f>
        <v>Middle(11-20)</v>
      </c>
    </row>
    <row r="1622" spans="1:22">
      <c r="A1622">
        <v>107068299</v>
      </c>
      <c r="B1622" t="s">
        <v>1643</v>
      </c>
      <c r="C1622" s="1">
        <v>45174</v>
      </c>
      <c r="D1622" t="str">
        <f>TEXT(Hospital_Emergency_Room_Data[[#This Row],[Patient Admission Date]],"mmm")</f>
        <v>Sep</v>
      </c>
      <c r="E1622">
        <f>YEAR(Hospital_Emergency_Room_Data[[#This Row],[Patient Admission Date]])</f>
        <v>2023</v>
      </c>
      <c r="F1622" s="2">
        <v>0.27500000000000002</v>
      </c>
      <c r="G1622" s="8" t="str">
        <f>TEXT(Hospital_Emergency_Room_Data[[#This Row],[Patient Admission Date]],"dddd")</f>
        <v>Tuesday</v>
      </c>
      <c r="H1622" t="s">
        <v>41</v>
      </c>
      <c r="I1622">
        <v>50</v>
      </c>
      <c r="J1622" s="5" t="s">
        <v>9219</v>
      </c>
      <c r="K1622" t="s">
        <v>32</v>
      </c>
      <c r="L1622" t="s">
        <v>13</v>
      </c>
      <c r="M1622" t="s">
        <v>9209</v>
      </c>
      <c r="O1622">
        <v>10</v>
      </c>
      <c r="P1622" t="s">
        <v>9226</v>
      </c>
      <c r="Q1622">
        <v>5</v>
      </c>
      <c r="R1622">
        <v>6</v>
      </c>
      <c r="S1622" t="s">
        <v>9255</v>
      </c>
      <c r="T1622" t="s">
        <v>9263</v>
      </c>
      <c r="U1622" t="s">
        <v>9282</v>
      </c>
      <c r="V1622" t="str" cm="1">
        <f t="array" ref="V1622">_xlfn.IFS(Hospital_Emergency_Room_Data[[#This Row],[Day]]&lt;=10,"Start(1-10)",Hospital_Emergency_Room_Data[[#This Row],[Day]]&lt;=20,"Middle(11-20)",Hospital_Emergency_Room_Data[[#This Row],[Day]]&gt;20,"End(21-30)")</f>
        <v>Start(1-10)</v>
      </c>
    </row>
    <row r="1623" spans="1:22">
      <c r="A1623">
        <v>108702706</v>
      </c>
      <c r="B1623" t="s">
        <v>1644</v>
      </c>
      <c r="C1623" s="1">
        <v>45549</v>
      </c>
      <c r="D1623" t="str">
        <f>TEXT(Hospital_Emergency_Room_Data[[#This Row],[Patient Admission Date]],"mmm")</f>
        <v>Sep</v>
      </c>
      <c r="E1623">
        <f>YEAR(Hospital_Emergency_Room_Data[[#This Row],[Patient Admission Date]])</f>
        <v>2024</v>
      </c>
      <c r="F1623" s="2">
        <v>0.41944444444444445</v>
      </c>
      <c r="G1623" s="8" t="str">
        <f>TEXT(Hospital_Emergency_Room_Data[[#This Row],[Patient Admission Date]],"dddd")</f>
        <v>Saturday</v>
      </c>
      <c r="H1623" t="s">
        <v>41</v>
      </c>
      <c r="I1623">
        <v>15</v>
      </c>
      <c r="J1623" s="5" t="s">
        <v>9220</v>
      </c>
      <c r="K1623" t="s">
        <v>32</v>
      </c>
      <c r="L1623" t="s">
        <v>13</v>
      </c>
      <c r="M1623" t="s">
        <v>9209</v>
      </c>
      <c r="O1623">
        <v>40</v>
      </c>
      <c r="P1623" t="s">
        <v>9225</v>
      </c>
      <c r="Q1623">
        <v>14</v>
      </c>
      <c r="R1623">
        <v>10</v>
      </c>
      <c r="S1623" t="s">
        <v>9255</v>
      </c>
      <c r="T1623" t="s">
        <v>9265</v>
      </c>
      <c r="U1623" t="s">
        <v>9300</v>
      </c>
      <c r="V1623" t="str" cm="1">
        <f t="array" ref="V1623">_xlfn.IFS(Hospital_Emergency_Room_Data[[#This Row],[Day]]&lt;=10,"Start(1-10)",Hospital_Emergency_Room_Data[[#This Row],[Day]]&lt;=20,"Middle(11-20)",Hospital_Emergency_Room_Data[[#This Row],[Day]]&gt;20,"End(21-30)")</f>
        <v>Middle(11-20)</v>
      </c>
    </row>
    <row r="1624" spans="1:22">
      <c r="A1624">
        <v>308726633</v>
      </c>
      <c r="B1624" t="s">
        <v>1645</v>
      </c>
      <c r="C1624" s="1">
        <v>45108</v>
      </c>
      <c r="D1624" t="str">
        <f>TEXT(Hospital_Emergency_Room_Data[[#This Row],[Patient Admission Date]],"mmm")</f>
        <v>Jul</v>
      </c>
      <c r="E1624">
        <f>YEAR(Hospital_Emergency_Room_Data[[#This Row],[Patient Admission Date]])</f>
        <v>2023</v>
      </c>
      <c r="F1624" s="2">
        <v>0.50486111111111109</v>
      </c>
      <c r="G1624" s="8" t="str">
        <f>TEXT(Hospital_Emergency_Room_Data[[#This Row],[Patient Admission Date]],"dddd")</f>
        <v>Saturday</v>
      </c>
      <c r="H1624" t="s">
        <v>41</v>
      </c>
      <c r="I1624">
        <v>51</v>
      </c>
      <c r="J1624" s="5" t="s">
        <v>9219</v>
      </c>
      <c r="K1624" t="s">
        <v>32</v>
      </c>
      <c r="L1624" t="s">
        <v>13</v>
      </c>
      <c r="M1624" t="s">
        <v>9209</v>
      </c>
      <c r="O1624">
        <v>40</v>
      </c>
      <c r="P1624" t="s">
        <v>9225</v>
      </c>
      <c r="Q1624">
        <v>1</v>
      </c>
      <c r="R1624">
        <v>12</v>
      </c>
      <c r="S1624" t="s">
        <v>9257</v>
      </c>
      <c r="T1624" t="s">
        <v>9263</v>
      </c>
      <c r="U1624" t="s">
        <v>9300</v>
      </c>
      <c r="V1624" t="str" cm="1">
        <f t="array" ref="V1624">_xlfn.IFS(Hospital_Emergency_Room_Data[[#This Row],[Day]]&lt;=10,"Start(1-10)",Hospital_Emergency_Room_Data[[#This Row],[Day]]&lt;=20,"Middle(11-20)",Hospital_Emergency_Room_Data[[#This Row],[Day]]&gt;20,"End(21-30)")</f>
        <v>Start(1-10)</v>
      </c>
    </row>
    <row r="1625" spans="1:22">
      <c r="A1625">
        <v>324672447</v>
      </c>
      <c r="B1625" t="s">
        <v>1646</v>
      </c>
      <c r="C1625" s="1">
        <v>45528</v>
      </c>
      <c r="D1625" t="str">
        <f>TEXT(Hospital_Emergency_Room_Data[[#This Row],[Patient Admission Date]],"mmm")</f>
        <v>Aug</v>
      </c>
      <c r="E1625">
        <f>YEAR(Hospital_Emergency_Room_Data[[#This Row],[Patient Admission Date]])</f>
        <v>2024</v>
      </c>
      <c r="F1625" s="2">
        <v>0.66736111111111107</v>
      </c>
      <c r="G1625" s="8" t="str">
        <f>TEXT(Hospital_Emergency_Room_Data[[#This Row],[Patient Admission Date]],"dddd")</f>
        <v>Saturday</v>
      </c>
      <c r="H1625" t="s">
        <v>41</v>
      </c>
      <c r="I1625">
        <v>8</v>
      </c>
      <c r="J1625" s="5" t="s">
        <v>9221</v>
      </c>
      <c r="K1625" t="s">
        <v>32</v>
      </c>
      <c r="L1625" t="s">
        <v>13</v>
      </c>
      <c r="M1625" t="s">
        <v>9209</v>
      </c>
      <c r="O1625">
        <v>41</v>
      </c>
      <c r="P1625" t="s">
        <v>9225</v>
      </c>
      <c r="Q1625">
        <v>24</v>
      </c>
      <c r="R1625">
        <v>16</v>
      </c>
      <c r="S1625" t="s">
        <v>9257</v>
      </c>
      <c r="T1625" t="s">
        <v>9264</v>
      </c>
      <c r="U1625" t="s">
        <v>9300</v>
      </c>
      <c r="V1625" t="str" cm="1">
        <f t="array" ref="V1625">_xlfn.IFS(Hospital_Emergency_Room_Data[[#This Row],[Day]]&lt;=10,"Start(1-10)",Hospital_Emergency_Room_Data[[#This Row],[Day]]&lt;=20,"Middle(11-20)",Hospital_Emergency_Room_Data[[#This Row],[Day]]&gt;20,"End(21-30)")</f>
        <v>End(21-30)</v>
      </c>
    </row>
    <row r="1626" spans="1:22">
      <c r="A1626">
        <v>409717005</v>
      </c>
      <c r="B1626" t="s">
        <v>1647</v>
      </c>
      <c r="C1626" s="1">
        <v>45550</v>
      </c>
      <c r="D1626" t="str">
        <f>TEXT(Hospital_Emergency_Room_Data[[#This Row],[Patient Admission Date]],"mmm")</f>
        <v>Sep</v>
      </c>
      <c r="E1626">
        <f>YEAR(Hospital_Emergency_Room_Data[[#This Row],[Patient Admission Date]])</f>
        <v>2024</v>
      </c>
      <c r="F1626" s="2">
        <v>0.29583333333333334</v>
      </c>
      <c r="G1626" s="8" t="str">
        <f>TEXT(Hospital_Emergency_Room_Data[[#This Row],[Patient Admission Date]],"dddd")</f>
        <v>Sunday</v>
      </c>
      <c r="H1626" t="s">
        <v>41</v>
      </c>
      <c r="I1626">
        <v>18</v>
      </c>
      <c r="J1626" s="5" t="s">
        <v>9220</v>
      </c>
      <c r="K1626" t="s">
        <v>32</v>
      </c>
      <c r="L1626" t="s">
        <v>13</v>
      </c>
      <c r="M1626" t="s">
        <v>9209</v>
      </c>
      <c r="O1626">
        <v>56</v>
      </c>
      <c r="P1626" t="s">
        <v>9225</v>
      </c>
      <c r="Q1626">
        <v>15</v>
      </c>
      <c r="R1626">
        <v>7</v>
      </c>
      <c r="S1626" t="s">
        <v>9255</v>
      </c>
      <c r="T1626" t="s">
        <v>9262</v>
      </c>
      <c r="U1626" t="s">
        <v>9283</v>
      </c>
      <c r="V1626" t="str" cm="1">
        <f t="array" ref="V1626">_xlfn.IFS(Hospital_Emergency_Room_Data[[#This Row],[Day]]&lt;=10,"Start(1-10)",Hospital_Emergency_Room_Data[[#This Row],[Day]]&lt;=20,"Middle(11-20)",Hospital_Emergency_Room_Data[[#This Row],[Day]]&gt;20,"End(21-30)")</f>
        <v>Middle(11-20)</v>
      </c>
    </row>
    <row r="1627" spans="1:22">
      <c r="A1627">
        <v>669906148</v>
      </c>
      <c r="B1627" t="s">
        <v>1648</v>
      </c>
      <c r="C1627" s="1">
        <v>45409</v>
      </c>
      <c r="D1627" t="str">
        <f>TEXT(Hospital_Emergency_Room_Data[[#This Row],[Patient Admission Date]],"mmm")</f>
        <v>Apr</v>
      </c>
      <c r="E1627">
        <f>YEAR(Hospital_Emergency_Room_Data[[#This Row],[Patient Admission Date]])</f>
        <v>2024</v>
      </c>
      <c r="F1627" s="2">
        <v>0.49236111111111114</v>
      </c>
      <c r="G1627" s="8" t="str">
        <f>TEXT(Hospital_Emergency_Room_Data[[#This Row],[Patient Admission Date]],"dddd")</f>
        <v>Saturday</v>
      </c>
      <c r="H1627" t="s">
        <v>41</v>
      </c>
      <c r="I1627">
        <v>63</v>
      </c>
      <c r="J1627" s="5" t="s">
        <v>9217</v>
      </c>
      <c r="K1627" t="s">
        <v>32</v>
      </c>
      <c r="L1627" t="s">
        <v>13</v>
      </c>
      <c r="M1627" t="s">
        <v>9209</v>
      </c>
      <c r="O1627">
        <v>60</v>
      </c>
      <c r="P1627" t="s">
        <v>9225</v>
      </c>
      <c r="Q1627">
        <v>27</v>
      </c>
      <c r="R1627">
        <v>11</v>
      </c>
      <c r="S1627" t="s">
        <v>9255</v>
      </c>
      <c r="T1627" t="s">
        <v>9264</v>
      </c>
      <c r="U1627" t="s">
        <v>9283</v>
      </c>
      <c r="V1627" t="str" cm="1">
        <f t="array" ref="V1627">_xlfn.IFS(Hospital_Emergency_Room_Data[[#This Row],[Day]]&lt;=10,"Start(1-10)",Hospital_Emergency_Room_Data[[#This Row],[Day]]&lt;=20,"Middle(11-20)",Hospital_Emergency_Room_Data[[#This Row],[Day]]&gt;20,"End(21-30)")</f>
        <v>End(21-30)</v>
      </c>
    </row>
    <row r="1628" spans="1:22">
      <c r="A1628">
        <v>778571512</v>
      </c>
      <c r="B1628" t="s">
        <v>1649</v>
      </c>
      <c r="C1628" s="1">
        <v>45462</v>
      </c>
      <c r="D1628" t="str">
        <f>TEXT(Hospital_Emergency_Room_Data[[#This Row],[Patient Admission Date]],"mmm")</f>
        <v>Jun</v>
      </c>
      <c r="E1628">
        <f>YEAR(Hospital_Emergency_Room_Data[[#This Row],[Patient Admission Date]])</f>
        <v>2024</v>
      </c>
      <c r="F1628" s="2">
        <v>9.3055555555555558E-2</v>
      </c>
      <c r="G1628" s="8" t="str">
        <f>TEXT(Hospital_Emergency_Room_Data[[#This Row],[Patient Admission Date]],"dddd")</f>
        <v>Wednesday</v>
      </c>
      <c r="H1628" t="s">
        <v>41</v>
      </c>
      <c r="I1628">
        <v>3</v>
      </c>
      <c r="J1628" s="5" t="s">
        <v>9218</v>
      </c>
      <c r="K1628" t="s">
        <v>32</v>
      </c>
      <c r="L1628" t="s">
        <v>13</v>
      </c>
      <c r="M1628" t="s">
        <v>9209</v>
      </c>
      <c r="O1628">
        <v>40</v>
      </c>
      <c r="P1628" t="s">
        <v>9225</v>
      </c>
      <c r="Q1628">
        <v>19</v>
      </c>
      <c r="R1628">
        <v>2</v>
      </c>
      <c r="S1628" t="s">
        <v>9258</v>
      </c>
      <c r="T1628" t="s">
        <v>9262</v>
      </c>
      <c r="U1628" t="s">
        <v>9300</v>
      </c>
      <c r="V1628" t="str" cm="1">
        <f t="array" ref="V1628">_xlfn.IFS(Hospital_Emergency_Room_Data[[#This Row],[Day]]&lt;=10,"Start(1-10)",Hospital_Emergency_Room_Data[[#This Row],[Day]]&lt;=20,"Middle(11-20)",Hospital_Emergency_Room_Data[[#This Row],[Day]]&gt;20,"End(21-30)")</f>
        <v>Middle(11-20)</v>
      </c>
    </row>
    <row r="1629" spans="1:22">
      <c r="A1629">
        <v>406760752</v>
      </c>
      <c r="B1629" t="s">
        <v>1650</v>
      </c>
      <c r="C1629" s="1">
        <v>45411</v>
      </c>
      <c r="D1629" t="str">
        <f>TEXT(Hospital_Emergency_Room_Data[[#This Row],[Patient Admission Date]],"mmm")</f>
        <v>Apr</v>
      </c>
      <c r="E1629">
        <f>YEAR(Hospital_Emergency_Room_Data[[#This Row],[Patient Admission Date]])</f>
        <v>2024</v>
      </c>
      <c r="F1629" s="2">
        <v>0.19513888888888889</v>
      </c>
      <c r="G1629" s="8" t="str">
        <f>TEXT(Hospital_Emergency_Room_Data[[#This Row],[Patient Admission Date]],"dddd")</f>
        <v>Monday</v>
      </c>
      <c r="H1629" t="s">
        <v>41</v>
      </c>
      <c r="I1629">
        <v>64</v>
      </c>
      <c r="J1629" s="5" t="s">
        <v>9217</v>
      </c>
      <c r="K1629" t="s">
        <v>32</v>
      </c>
      <c r="L1629" t="s">
        <v>13</v>
      </c>
      <c r="M1629" t="s">
        <v>9209</v>
      </c>
      <c r="O1629">
        <v>53</v>
      </c>
      <c r="P1629" t="s">
        <v>9225</v>
      </c>
      <c r="Q1629">
        <v>29</v>
      </c>
      <c r="R1629">
        <v>4</v>
      </c>
      <c r="S1629" t="s">
        <v>9258</v>
      </c>
      <c r="T1629" t="s">
        <v>9264</v>
      </c>
      <c r="U1629" t="s">
        <v>9283</v>
      </c>
      <c r="V1629" t="str" cm="1">
        <f t="array" ref="V1629">_xlfn.IFS(Hospital_Emergency_Room_Data[[#This Row],[Day]]&lt;=10,"Start(1-10)",Hospital_Emergency_Room_Data[[#This Row],[Day]]&lt;=20,"Middle(11-20)",Hospital_Emergency_Room_Data[[#This Row],[Day]]&gt;20,"End(21-30)")</f>
        <v>End(21-30)</v>
      </c>
    </row>
    <row r="1630" spans="1:22">
      <c r="A1630">
        <v>833303540</v>
      </c>
      <c r="B1630" t="s">
        <v>1651</v>
      </c>
      <c r="C1630" s="1">
        <v>45103</v>
      </c>
      <c r="D1630" t="str">
        <f>TEXT(Hospital_Emergency_Room_Data[[#This Row],[Patient Admission Date]],"mmm")</f>
        <v>Jun</v>
      </c>
      <c r="E1630">
        <f>YEAR(Hospital_Emergency_Room_Data[[#This Row],[Patient Admission Date]])</f>
        <v>2023</v>
      </c>
      <c r="F1630" s="2">
        <v>0.22430555555555556</v>
      </c>
      <c r="G1630" s="8" t="str">
        <f>TEXT(Hospital_Emergency_Room_Data[[#This Row],[Patient Admission Date]],"dddd")</f>
        <v>Monday</v>
      </c>
      <c r="H1630" t="s">
        <v>41</v>
      </c>
      <c r="I1630">
        <v>66</v>
      </c>
      <c r="J1630" s="5" t="s">
        <v>9217</v>
      </c>
      <c r="K1630" t="s">
        <v>32</v>
      </c>
      <c r="L1630" t="s">
        <v>13</v>
      </c>
      <c r="M1630" t="s">
        <v>9209</v>
      </c>
      <c r="O1630">
        <v>43</v>
      </c>
      <c r="P1630" t="s">
        <v>9225</v>
      </c>
      <c r="Q1630">
        <v>26</v>
      </c>
      <c r="R1630">
        <v>5</v>
      </c>
      <c r="S1630" t="s">
        <v>9258</v>
      </c>
      <c r="T1630" t="s">
        <v>9264</v>
      </c>
      <c r="U1630" t="s">
        <v>9300</v>
      </c>
      <c r="V1630" t="str" cm="1">
        <f t="array" ref="V1630">_xlfn.IFS(Hospital_Emergency_Room_Data[[#This Row],[Day]]&lt;=10,"Start(1-10)",Hospital_Emergency_Room_Data[[#This Row],[Day]]&lt;=20,"Middle(11-20)",Hospital_Emergency_Room_Data[[#This Row],[Day]]&gt;20,"End(21-30)")</f>
        <v>End(21-30)</v>
      </c>
    </row>
    <row r="1631" spans="1:22">
      <c r="A1631">
        <v>802238575</v>
      </c>
      <c r="B1631" t="s">
        <v>1652</v>
      </c>
      <c r="C1631" s="1">
        <v>45399</v>
      </c>
      <c r="D1631" t="str">
        <f>TEXT(Hospital_Emergency_Room_Data[[#This Row],[Patient Admission Date]],"mmm")</f>
        <v>Apr</v>
      </c>
      <c r="E1631">
        <f>YEAR(Hospital_Emergency_Room_Data[[#This Row],[Patient Admission Date]])</f>
        <v>2024</v>
      </c>
      <c r="F1631" s="2">
        <v>0.17777777777777778</v>
      </c>
      <c r="G1631" s="8" t="str">
        <f>TEXT(Hospital_Emergency_Room_Data[[#This Row],[Patient Admission Date]],"dddd")</f>
        <v>Wednesday</v>
      </c>
      <c r="H1631" t="s">
        <v>41</v>
      </c>
      <c r="I1631">
        <v>66</v>
      </c>
      <c r="J1631" s="5" t="s">
        <v>9217</v>
      </c>
      <c r="K1631" t="s">
        <v>32</v>
      </c>
      <c r="L1631" t="s">
        <v>13</v>
      </c>
      <c r="M1631" t="s">
        <v>9209</v>
      </c>
      <c r="O1631">
        <v>36</v>
      </c>
      <c r="P1631" t="s">
        <v>9225</v>
      </c>
      <c r="Q1631">
        <v>17</v>
      </c>
      <c r="R1631">
        <v>4</v>
      </c>
      <c r="S1631" t="s">
        <v>9258</v>
      </c>
      <c r="T1631" t="s">
        <v>9262</v>
      </c>
      <c r="U1631" t="s">
        <v>9300</v>
      </c>
      <c r="V1631" t="str" cm="1">
        <f t="array" ref="V1631">_xlfn.IFS(Hospital_Emergency_Room_Data[[#This Row],[Day]]&lt;=10,"Start(1-10)",Hospital_Emergency_Room_Data[[#This Row],[Day]]&lt;=20,"Middle(11-20)",Hospital_Emergency_Room_Data[[#This Row],[Day]]&gt;20,"End(21-30)")</f>
        <v>Middle(11-20)</v>
      </c>
    </row>
    <row r="1632" spans="1:22">
      <c r="A1632">
        <v>683701477</v>
      </c>
      <c r="B1632" t="s">
        <v>1653</v>
      </c>
      <c r="C1632" s="1">
        <v>45027</v>
      </c>
      <c r="D1632" t="str">
        <f>TEXT(Hospital_Emergency_Room_Data[[#This Row],[Patient Admission Date]],"mmm")</f>
        <v>Apr</v>
      </c>
      <c r="E1632">
        <f>YEAR(Hospital_Emergency_Room_Data[[#This Row],[Patient Admission Date]])</f>
        <v>2023</v>
      </c>
      <c r="F1632" s="2">
        <v>0.5756944444444444</v>
      </c>
      <c r="G1632" s="8" t="str">
        <f>TEXT(Hospital_Emergency_Room_Data[[#This Row],[Patient Admission Date]],"dddd")</f>
        <v>Tuesday</v>
      </c>
      <c r="H1632" t="s">
        <v>41</v>
      </c>
      <c r="I1632">
        <v>51</v>
      </c>
      <c r="J1632" s="5" t="s">
        <v>9219</v>
      </c>
      <c r="K1632" t="s">
        <v>32</v>
      </c>
      <c r="L1632" t="s">
        <v>13</v>
      </c>
      <c r="M1632" t="s">
        <v>9209</v>
      </c>
      <c r="O1632">
        <v>53</v>
      </c>
      <c r="P1632" t="s">
        <v>9225</v>
      </c>
      <c r="Q1632">
        <v>11</v>
      </c>
      <c r="R1632">
        <v>13</v>
      </c>
      <c r="S1632" t="s">
        <v>9257</v>
      </c>
      <c r="T1632" t="s">
        <v>9265</v>
      </c>
      <c r="U1632" t="s">
        <v>9283</v>
      </c>
      <c r="V1632" t="str" cm="1">
        <f t="array" ref="V1632">_xlfn.IFS(Hospital_Emergency_Room_Data[[#This Row],[Day]]&lt;=10,"Start(1-10)",Hospital_Emergency_Room_Data[[#This Row],[Day]]&lt;=20,"Middle(11-20)",Hospital_Emergency_Room_Data[[#This Row],[Day]]&gt;20,"End(21-30)")</f>
        <v>Middle(11-20)</v>
      </c>
    </row>
    <row r="1633" spans="1:22">
      <c r="A1633">
        <v>197941715</v>
      </c>
      <c r="B1633" t="s">
        <v>1654</v>
      </c>
      <c r="C1633" s="1">
        <v>45409</v>
      </c>
      <c r="D1633" t="str">
        <f>TEXT(Hospital_Emergency_Room_Data[[#This Row],[Patient Admission Date]],"mmm")</f>
        <v>Apr</v>
      </c>
      <c r="E1633">
        <f>YEAR(Hospital_Emergency_Room_Data[[#This Row],[Patient Admission Date]])</f>
        <v>2024</v>
      </c>
      <c r="F1633" s="2">
        <v>0.84236111111111112</v>
      </c>
      <c r="G1633" s="8" t="str">
        <f>TEXT(Hospital_Emergency_Room_Data[[#This Row],[Patient Admission Date]],"dddd")</f>
        <v>Saturday</v>
      </c>
      <c r="H1633" t="s">
        <v>41</v>
      </c>
      <c r="I1633">
        <v>26</v>
      </c>
      <c r="J1633" s="5" t="s">
        <v>9220</v>
      </c>
      <c r="K1633" t="s">
        <v>32</v>
      </c>
      <c r="L1633" t="s">
        <v>13</v>
      </c>
      <c r="M1633" t="s">
        <v>9209</v>
      </c>
      <c r="O1633">
        <v>60</v>
      </c>
      <c r="P1633" t="s">
        <v>9225</v>
      </c>
      <c r="Q1633">
        <v>27</v>
      </c>
      <c r="R1633">
        <v>20</v>
      </c>
      <c r="S1633" t="s">
        <v>9256</v>
      </c>
      <c r="T1633" t="s">
        <v>9264</v>
      </c>
      <c r="U1633" t="s">
        <v>9283</v>
      </c>
      <c r="V1633" t="str" cm="1">
        <f t="array" ref="V1633">_xlfn.IFS(Hospital_Emergency_Room_Data[[#This Row],[Day]]&lt;=10,"Start(1-10)",Hospital_Emergency_Room_Data[[#This Row],[Day]]&lt;=20,"Middle(11-20)",Hospital_Emergency_Room_Data[[#This Row],[Day]]&gt;20,"End(21-30)")</f>
        <v>End(21-30)</v>
      </c>
    </row>
    <row r="1634" spans="1:22">
      <c r="A1634">
        <v>214902105</v>
      </c>
      <c r="B1634" t="s">
        <v>1655</v>
      </c>
      <c r="C1634" s="1">
        <v>45439</v>
      </c>
      <c r="D1634" t="str">
        <f>TEXT(Hospital_Emergency_Room_Data[[#This Row],[Patient Admission Date]],"mmm")</f>
        <v>May</v>
      </c>
      <c r="E1634">
        <f>YEAR(Hospital_Emergency_Room_Data[[#This Row],[Patient Admission Date]])</f>
        <v>2024</v>
      </c>
      <c r="F1634" s="2">
        <v>0.25277777777777777</v>
      </c>
      <c r="G1634" s="8" t="str">
        <f>TEXT(Hospital_Emergency_Room_Data[[#This Row],[Patient Admission Date]],"dddd")</f>
        <v>Monday</v>
      </c>
      <c r="H1634" t="s">
        <v>41</v>
      </c>
      <c r="I1634">
        <v>46</v>
      </c>
      <c r="J1634" s="5" t="s">
        <v>9219</v>
      </c>
      <c r="K1634" t="s">
        <v>32</v>
      </c>
      <c r="L1634" t="s">
        <v>13</v>
      </c>
      <c r="M1634" t="s">
        <v>9209</v>
      </c>
      <c r="O1634">
        <v>17</v>
      </c>
      <c r="P1634" t="s">
        <v>9226</v>
      </c>
      <c r="Q1634">
        <v>27</v>
      </c>
      <c r="R1634">
        <v>6</v>
      </c>
      <c r="S1634" t="s">
        <v>9255</v>
      </c>
      <c r="T1634" t="s">
        <v>9264</v>
      </c>
      <c r="U1634" t="s">
        <v>9282</v>
      </c>
      <c r="V1634" t="str" cm="1">
        <f t="array" ref="V1634">_xlfn.IFS(Hospital_Emergency_Room_Data[[#This Row],[Day]]&lt;=10,"Start(1-10)",Hospital_Emergency_Room_Data[[#This Row],[Day]]&lt;=20,"Middle(11-20)",Hospital_Emergency_Room_Data[[#This Row],[Day]]&gt;20,"End(21-30)")</f>
        <v>End(21-30)</v>
      </c>
    </row>
    <row r="1635" spans="1:22">
      <c r="A1635">
        <v>403641560</v>
      </c>
      <c r="B1635" t="s">
        <v>1656</v>
      </c>
      <c r="C1635" s="1">
        <v>45167</v>
      </c>
      <c r="D1635" t="str">
        <f>TEXT(Hospital_Emergency_Room_Data[[#This Row],[Patient Admission Date]],"mmm")</f>
        <v>Aug</v>
      </c>
      <c r="E1635">
        <f>YEAR(Hospital_Emergency_Room_Data[[#This Row],[Patient Admission Date]])</f>
        <v>2023</v>
      </c>
      <c r="F1635" s="2">
        <v>0.58680555555555558</v>
      </c>
      <c r="G1635" s="8" t="str">
        <f>TEXT(Hospital_Emergency_Room_Data[[#This Row],[Patient Admission Date]],"dddd")</f>
        <v>Tuesday</v>
      </c>
      <c r="H1635" t="s">
        <v>41</v>
      </c>
      <c r="I1635">
        <v>26</v>
      </c>
      <c r="J1635" s="5" t="s">
        <v>9220</v>
      </c>
      <c r="K1635" t="s">
        <v>32</v>
      </c>
      <c r="L1635" t="s">
        <v>13</v>
      </c>
      <c r="M1635" t="s">
        <v>9209</v>
      </c>
      <c r="O1635">
        <v>18</v>
      </c>
      <c r="P1635" t="s">
        <v>9226</v>
      </c>
      <c r="Q1635">
        <v>29</v>
      </c>
      <c r="R1635">
        <v>14</v>
      </c>
      <c r="S1635" t="s">
        <v>9257</v>
      </c>
      <c r="T1635" t="s">
        <v>9264</v>
      </c>
      <c r="U1635" t="s">
        <v>9282</v>
      </c>
      <c r="V1635" t="str" cm="1">
        <f t="array" ref="V1635">_xlfn.IFS(Hospital_Emergency_Room_Data[[#This Row],[Day]]&lt;=10,"Start(1-10)",Hospital_Emergency_Room_Data[[#This Row],[Day]]&lt;=20,"Middle(11-20)",Hospital_Emergency_Room_Data[[#This Row],[Day]]&gt;20,"End(21-30)")</f>
        <v>End(21-30)</v>
      </c>
    </row>
    <row r="1636" spans="1:22">
      <c r="A1636">
        <v>566345549</v>
      </c>
      <c r="B1636" t="s">
        <v>1657</v>
      </c>
      <c r="C1636" s="1">
        <v>45227</v>
      </c>
      <c r="D1636" t="str">
        <f>TEXT(Hospital_Emergency_Room_Data[[#This Row],[Patient Admission Date]],"mmm")</f>
        <v>Oct</v>
      </c>
      <c r="E1636">
        <f>YEAR(Hospital_Emergency_Room_Data[[#This Row],[Patient Admission Date]])</f>
        <v>2023</v>
      </c>
      <c r="F1636" s="2">
        <v>0.82777777777777772</v>
      </c>
      <c r="G1636" s="8" t="str">
        <f>TEXT(Hospital_Emergency_Room_Data[[#This Row],[Patient Admission Date]],"dddd")</f>
        <v>Saturday</v>
      </c>
      <c r="H1636" t="s">
        <v>41</v>
      </c>
      <c r="I1636">
        <v>51</v>
      </c>
      <c r="J1636" s="5" t="s">
        <v>9219</v>
      </c>
      <c r="K1636" t="s">
        <v>32</v>
      </c>
      <c r="L1636" t="s">
        <v>13</v>
      </c>
      <c r="M1636" t="s">
        <v>9209</v>
      </c>
      <c r="O1636">
        <v>55</v>
      </c>
      <c r="P1636" t="s">
        <v>9225</v>
      </c>
      <c r="Q1636">
        <v>28</v>
      </c>
      <c r="R1636">
        <v>19</v>
      </c>
      <c r="S1636" t="s">
        <v>9256</v>
      </c>
      <c r="T1636" t="s">
        <v>9264</v>
      </c>
      <c r="U1636" t="s">
        <v>9283</v>
      </c>
      <c r="V1636" t="str" cm="1">
        <f t="array" ref="V1636">_xlfn.IFS(Hospital_Emergency_Room_Data[[#This Row],[Day]]&lt;=10,"Start(1-10)",Hospital_Emergency_Room_Data[[#This Row],[Day]]&lt;=20,"Middle(11-20)",Hospital_Emergency_Room_Data[[#This Row],[Day]]&gt;20,"End(21-30)")</f>
        <v>End(21-30)</v>
      </c>
    </row>
    <row r="1637" spans="1:22">
      <c r="A1637">
        <v>822729742</v>
      </c>
      <c r="B1637" t="s">
        <v>1658</v>
      </c>
      <c r="C1637" s="1">
        <v>45069</v>
      </c>
      <c r="D1637" t="str">
        <f>TEXT(Hospital_Emergency_Room_Data[[#This Row],[Patient Admission Date]],"mmm")</f>
        <v>May</v>
      </c>
      <c r="E1637">
        <f>YEAR(Hospital_Emergency_Room_Data[[#This Row],[Patient Admission Date]])</f>
        <v>2023</v>
      </c>
      <c r="F1637" s="2">
        <v>0.23333333333333334</v>
      </c>
      <c r="G1637" s="8" t="str">
        <f>TEXT(Hospital_Emergency_Room_Data[[#This Row],[Patient Admission Date]],"dddd")</f>
        <v>Tuesday</v>
      </c>
      <c r="H1637" t="s">
        <v>41</v>
      </c>
      <c r="I1637">
        <v>61</v>
      </c>
      <c r="J1637" s="5" t="s">
        <v>9217</v>
      </c>
      <c r="K1637" t="s">
        <v>32</v>
      </c>
      <c r="L1637" t="s">
        <v>13</v>
      </c>
      <c r="M1637" t="s">
        <v>9209</v>
      </c>
      <c r="O1637">
        <v>21</v>
      </c>
      <c r="P1637" t="s">
        <v>9226</v>
      </c>
      <c r="Q1637">
        <v>23</v>
      </c>
      <c r="R1637">
        <v>5</v>
      </c>
      <c r="S1637" t="s">
        <v>9258</v>
      </c>
      <c r="T1637" t="s">
        <v>9264</v>
      </c>
      <c r="U1637" t="s">
        <v>9282</v>
      </c>
      <c r="V1637" t="str" cm="1">
        <f t="array" ref="V1637">_xlfn.IFS(Hospital_Emergency_Room_Data[[#This Row],[Day]]&lt;=10,"Start(1-10)",Hospital_Emergency_Room_Data[[#This Row],[Day]]&lt;=20,"Middle(11-20)",Hospital_Emergency_Room_Data[[#This Row],[Day]]&gt;20,"End(21-30)")</f>
        <v>End(21-30)</v>
      </c>
    </row>
    <row r="1638" spans="1:22">
      <c r="A1638">
        <v>168122195</v>
      </c>
      <c r="B1638" t="s">
        <v>1659</v>
      </c>
      <c r="C1638" s="1">
        <v>45323</v>
      </c>
      <c r="D1638" t="str">
        <f>TEXT(Hospital_Emergency_Room_Data[[#This Row],[Patient Admission Date]],"mmm")</f>
        <v>Feb</v>
      </c>
      <c r="E1638">
        <f>YEAR(Hospital_Emergency_Room_Data[[#This Row],[Patient Admission Date]])</f>
        <v>2024</v>
      </c>
      <c r="F1638" s="2">
        <v>0.27152777777777776</v>
      </c>
      <c r="G1638" s="8" t="str">
        <f>TEXT(Hospital_Emergency_Room_Data[[#This Row],[Patient Admission Date]],"dddd")</f>
        <v>Thursday</v>
      </c>
      <c r="H1638" t="s">
        <v>41</v>
      </c>
      <c r="I1638">
        <v>48</v>
      </c>
      <c r="J1638" s="5" t="s">
        <v>9219</v>
      </c>
      <c r="K1638" t="s">
        <v>32</v>
      </c>
      <c r="L1638" t="s">
        <v>13</v>
      </c>
      <c r="M1638" t="s">
        <v>9209</v>
      </c>
      <c r="O1638">
        <v>25</v>
      </c>
      <c r="P1638" t="s">
        <v>9226</v>
      </c>
      <c r="Q1638">
        <v>1</v>
      </c>
      <c r="R1638">
        <v>6</v>
      </c>
      <c r="S1638" t="s">
        <v>9255</v>
      </c>
      <c r="T1638" t="s">
        <v>9263</v>
      </c>
      <c r="U1638" t="s">
        <v>9282</v>
      </c>
      <c r="V1638" t="str" cm="1">
        <f t="array" ref="V1638">_xlfn.IFS(Hospital_Emergency_Room_Data[[#This Row],[Day]]&lt;=10,"Start(1-10)",Hospital_Emergency_Room_Data[[#This Row],[Day]]&lt;=20,"Middle(11-20)",Hospital_Emergency_Room_Data[[#This Row],[Day]]&gt;20,"End(21-30)")</f>
        <v>Start(1-10)</v>
      </c>
    </row>
    <row r="1639" spans="1:22">
      <c r="A1639">
        <v>236057260</v>
      </c>
      <c r="B1639" t="s">
        <v>1660</v>
      </c>
      <c r="C1639" s="1">
        <v>45573</v>
      </c>
      <c r="D1639" t="str">
        <f>TEXT(Hospital_Emergency_Room_Data[[#This Row],[Patient Admission Date]],"mmm")</f>
        <v>Oct</v>
      </c>
      <c r="E1639">
        <f>YEAR(Hospital_Emergency_Room_Data[[#This Row],[Patient Admission Date]])</f>
        <v>2024</v>
      </c>
      <c r="F1639" s="2">
        <v>2.0833333333333332E-2</v>
      </c>
      <c r="G1639" s="8" t="str">
        <f>TEXT(Hospital_Emergency_Room_Data[[#This Row],[Patient Admission Date]],"dddd")</f>
        <v>Tuesday</v>
      </c>
      <c r="H1639" t="s">
        <v>41</v>
      </c>
      <c r="I1639">
        <v>9</v>
      </c>
      <c r="J1639" s="5" t="s">
        <v>9221</v>
      </c>
      <c r="K1639" t="s">
        <v>32</v>
      </c>
      <c r="L1639" t="s">
        <v>13</v>
      </c>
      <c r="M1639" t="s">
        <v>9209</v>
      </c>
      <c r="O1639">
        <v>49</v>
      </c>
      <c r="P1639" t="s">
        <v>9225</v>
      </c>
      <c r="Q1639">
        <v>8</v>
      </c>
      <c r="R1639">
        <v>0</v>
      </c>
      <c r="S1639" t="s">
        <v>9258</v>
      </c>
      <c r="T1639" t="s">
        <v>9265</v>
      </c>
      <c r="U1639" t="s">
        <v>9283</v>
      </c>
      <c r="V1639" t="str" cm="1">
        <f t="array" ref="V1639">_xlfn.IFS(Hospital_Emergency_Room_Data[[#This Row],[Day]]&lt;=10,"Start(1-10)",Hospital_Emergency_Room_Data[[#This Row],[Day]]&lt;=20,"Middle(11-20)",Hospital_Emergency_Room_Data[[#This Row],[Day]]&gt;20,"End(21-30)")</f>
        <v>Start(1-10)</v>
      </c>
    </row>
    <row r="1640" spans="1:22">
      <c r="A1640">
        <v>605229708</v>
      </c>
      <c r="B1640" t="s">
        <v>1661</v>
      </c>
      <c r="C1640" s="1">
        <v>45417</v>
      </c>
      <c r="D1640" t="str">
        <f>TEXT(Hospital_Emergency_Room_Data[[#This Row],[Patient Admission Date]],"mmm")</f>
        <v>May</v>
      </c>
      <c r="E1640">
        <f>YEAR(Hospital_Emergency_Room_Data[[#This Row],[Patient Admission Date]])</f>
        <v>2024</v>
      </c>
      <c r="F1640" s="2">
        <v>0.59166666666666667</v>
      </c>
      <c r="G1640" s="8" t="str">
        <f>TEXT(Hospital_Emergency_Room_Data[[#This Row],[Patient Admission Date]],"dddd")</f>
        <v>Sunday</v>
      </c>
      <c r="H1640" t="s">
        <v>41</v>
      </c>
      <c r="I1640">
        <v>1</v>
      </c>
      <c r="J1640" s="5" t="s">
        <v>9218</v>
      </c>
      <c r="K1640" t="s">
        <v>32</v>
      </c>
      <c r="L1640" t="s">
        <v>13</v>
      </c>
      <c r="M1640" t="s">
        <v>9209</v>
      </c>
      <c r="O1640">
        <v>35</v>
      </c>
      <c r="P1640" t="s">
        <v>9225</v>
      </c>
      <c r="Q1640">
        <v>5</v>
      </c>
      <c r="R1640">
        <v>14</v>
      </c>
      <c r="S1640" t="s">
        <v>9257</v>
      </c>
      <c r="T1640" t="s">
        <v>9263</v>
      </c>
      <c r="U1640" t="s">
        <v>9300</v>
      </c>
      <c r="V1640" t="str" cm="1">
        <f t="array" ref="V1640">_xlfn.IFS(Hospital_Emergency_Room_Data[[#This Row],[Day]]&lt;=10,"Start(1-10)",Hospital_Emergency_Room_Data[[#This Row],[Day]]&lt;=20,"Middle(11-20)",Hospital_Emergency_Room_Data[[#This Row],[Day]]&gt;20,"End(21-30)")</f>
        <v>Start(1-10)</v>
      </c>
    </row>
    <row r="1641" spans="1:22">
      <c r="A1641">
        <v>506116490</v>
      </c>
      <c r="B1641" t="s">
        <v>1662</v>
      </c>
      <c r="C1641" s="1">
        <v>45461</v>
      </c>
      <c r="D1641" t="str">
        <f>TEXT(Hospital_Emergency_Room_Data[[#This Row],[Patient Admission Date]],"mmm")</f>
        <v>Jun</v>
      </c>
      <c r="E1641">
        <f>YEAR(Hospital_Emergency_Room_Data[[#This Row],[Patient Admission Date]])</f>
        <v>2024</v>
      </c>
      <c r="F1641" s="2">
        <v>0</v>
      </c>
      <c r="G1641" s="8" t="str">
        <f>TEXT(Hospital_Emergency_Room_Data[[#This Row],[Patient Admission Date]],"dddd")</f>
        <v>Tuesday</v>
      </c>
      <c r="H1641" t="s">
        <v>41</v>
      </c>
      <c r="I1641">
        <v>39</v>
      </c>
      <c r="J1641" s="5" t="s">
        <v>9223</v>
      </c>
      <c r="K1641" t="s">
        <v>32</v>
      </c>
      <c r="L1641" t="s">
        <v>13</v>
      </c>
      <c r="M1641" t="s">
        <v>9209</v>
      </c>
      <c r="O1641">
        <v>49</v>
      </c>
      <c r="P1641" t="s">
        <v>9225</v>
      </c>
      <c r="Q1641">
        <v>18</v>
      </c>
      <c r="R1641">
        <v>0</v>
      </c>
      <c r="S1641" t="s">
        <v>9258</v>
      </c>
      <c r="T1641" t="s">
        <v>9262</v>
      </c>
      <c r="U1641" t="s">
        <v>9283</v>
      </c>
      <c r="V1641" t="str" cm="1">
        <f t="array" ref="V1641">_xlfn.IFS(Hospital_Emergency_Room_Data[[#This Row],[Day]]&lt;=10,"Start(1-10)",Hospital_Emergency_Room_Data[[#This Row],[Day]]&lt;=20,"Middle(11-20)",Hospital_Emergency_Room_Data[[#This Row],[Day]]&gt;20,"End(21-30)")</f>
        <v>Middle(11-20)</v>
      </c>
    </row>
    <row r="1642" spans="1:22">
      <c r="A1642">
        <v>827241321</v>
      </c>
      <c r="B1642" t="s">
        <v>1663</v>
      </c>
      <c r="C1642" s="1">
        <v>45253</v>
      </c>
      <c r="D1642" t="str">
        <f>TEXT(Hospital_Emergency_Room_Data[[#This Row],[Patient Admission Date]],"mmm")</f>
        <v>Nov</v>
      </c>
      <c r="E1642">
        <f>YEAR(Hospital_Emergency_Room_Data[[#This Row],[Patient Admission Date]])</f>
        <v>2023</v>
      </c>
      <c r="F1642" s="2">
        <v>0.24305555555555555</v>
      </c>
      <c r="G1642" s="8" t="str">
        <f>TEXT(Hospital_Emergency_Room_Data[[#This Row],[Patient Admission Date]],"dddd")</f>
        <v>Thursday</v>
      </c>
      <c r="H1642" t="s">
        <v>41</v>
      </c>
      <c r="I1642">
        <v>67</v>
      </c>
      <c r="J1642" s="5" t="s">
        <v>9217</v>
      </c>
      <c r="K1642" t="s">
        <v>32</v>
      </c>
      <c r="L1642" t="s">
        <v>13</v>
      </c>
      <c r="M1642" t="s">
        <v>9209</v>
      </c>
      <c r="O1642">
        <v>33</v>
      </c>
      <c r="P1642" t="s">
        <v>9225</v>
      </c>
      <c r="Q1642">
        <v>23</v>
      </c>
      <c r="R1642">
        <v>5</v>
      </c>
      <c r="S1642" t="s">
        <v>9258</v>
      </c>
      <c r="T1642" t="s">
        <v>9264</v>
      </c>
      <c r="U1642" t="s">
        <v>9300</v>
      </c>
      <c r="V1642" t="str" cm="1">
        <f t="array" ref="V1642">_xlfn.IFS(Hospital_Emergency_Room_Data[[#This Row],[Day]]&lt;=10,"Start(1-10)",Hospital_Emergency_Room_Data[[#This Row],[Day]]&lt;=20,"Middle(11-20)",Hospital_Emergency_Room_Data[[#This Row],[Day]]&gt;20,"End(21-30)")</f>
        <v>End(21-30)</v>
      </c>
    </row>
    <row r="1643" spans="1:22">
      <c r="A1643">
        <v>424534633</v>
      </c>
      <c r="B1643" t="s">
        <v>1664</v>
      </c>
      <c r="C1643" s="1">
        <v>45436</v>
      </c>
      <c r="D1643" t="str">
        <f>TEXT(Hospital_Emergency_Room_Data[[#This Row],[Patient Admission Date]],"mmm")</f>
        <v>May</v>
      </c>
      <c r="E1643">
        <f>YEAR(Hospital_Emergency_Room_Data[[#This Row],[Patient Admission Date]])</f>
        <v>2024</v>
      </c>
      <c r="F1643" s="2">
        <v>2.9861111111111113E-2</v>
      </c>
      <c r="G1643" s="8" t="str">
        <f>TEXT(Hospital_Emergency_Room_Data[[#This Row],[Patient Admission Date]],"dddd")</f>
        <v>Friday</v>
      </c>
      <c r="H1643" t="s">
        <v>41</v>
      </c>
      <c r="I1643">
        <v>46</v>
      </c>
      <c r="J1643" s="5" t="s">
        <v>9219</v>
      </c>
      <c r="K1643" t="s">
        <v>32</v>
      </c>
      <c r="L1643" t="s">
        <v>13</v>
      </c>
      <c r="M1643" t="s">
        <v>9209</v>
      </c>
      <c r="O1643">
        <v>34</v>
      </c>
      <c r="P1643" t="s">
        <v>9225</v>
      </c>
      <c r="Q1643">
        <v>24</v>
      </c>
      <c r="R1643">
        <v>0</v>
      </c>
      <c r="S1643" t="s">
        <v>9258</v>
      </c>
      <c r="T1643" t="s">
        <v>9264</v>
      </c>
      <c r="U1643" t="s">
        <v>9300</v>
      </c>
      <c r="V1643" t="str" cm="1">
        <f t="array" ref="V1643">_xlfn.IFS(Hospital_Emergency_Room_Data[[#This Row],[Day]]&lt;=10,"Start(1-10)",Hospital_Emergency_Room_Data[[#This Row],[Day]]&lt;=20,"Middle(11-20)",Hospital_Emergency_Room_Data[[#This Row],[Day]]&gt;20,"End(21-30)")</f>
        <v>End(21-30)</v>
      </c>
    </row>
    <row r="1644" spans="1:22">
      <c r="A1644">
        <v>532037351</v>
      </c>
      <c r="B1644" t="s">
        <v>1665</v>
      </c>
      <c r="C1644" s="1">
        <v>45230</v>
      </c>
      <c r="D1644" t="str">
        <f>TEXT(Hospital_Emergency_Room_Data[[#This Row],[Patient Admission Date]],"mmm")</f>
        <v>Oct</v>
      </c>
      <c r="E1644">
        <f>YEAR(Hospital_Emergency_Room_Data[[#This Row],[Patient Admission Date]])</f>
        <v>2023</v>
      </c>
      <c r="F1644" s="2">
        <v>0.48402777777777778</v>
      </c>
      <c r="G1644" s="8" t="str">
        <f>TEXT(Hospital_Emergency_Room_Data[[#This Row],[Patient Admission Date]],"dddd")</f>
        <v>Tuesday</v>
      </c>
      <c r="H1644" t="s">
        <v>41</v>
      </c>
      <c r="I1644">
        <v>50</v>
      </c>
      <c r="J1644" s="5" t="s">
        <v>9219</v>
      </c>
      <c r="K1644" t="s">
        <v>32</v>
      </c>
      <c r="L1644" t="s">
        <v>13</v>
      </c>
      <c r="M1644" t="s">
        <v>9209</v>
      </c>
      <c r="O1644">
        <v>14</v>
      </c>
      <c r="P1644" t="s">
        <v>9226</v>
      </c>
      <c r="Q1644">
        <v>31</v>
      </c>
      <c r="R1644">
        <v>11</v>
      </c>
      <c r="S1644" t="s">
        <v>9255</v>
      </c>
      <c r="T1644" t="s">
        <v>9264</v>
      </c>
      <c r="U1644" t="s">
        <v>9282</v>
      </c>
      <c r="V1644" t="str" cm="1">
        <f t="array" ref="V1644">_xlfn.IFS(Hospital_Emergency_Room_Data[[#This Row],[Day]]&lt;=10,"Start(1-10)",Hospital_Emergency_Room_Data[[#This Row],[Day]]&lt;=20,"Middle(11-20)",Hospital_Emergency_Room_Data[[#This Row],[Day]]&gt;20,"End(21-30)")</f>
        <v>End(21-30)</v>
      </c>
    </row>
    <row r="1645" spans="1:22">
      <c r="A1645">
        <v>111473660</v>
      </c>
      <c r="B1645" t="s">
        <v>1666</v>
      </c>
      <c r="C1645" s="1">
        <v>45516</v>
      </c>
      <c r="D1645" t="str">
        <f>TEXT(Hospital_Emergency_Room_Data[[#This Row],[Patient Admission Date]],"mmm")</f>
        <v>Aug</v>
      </c>
      <c r="E1645">
        <f>YEAR(Hospital_Emergency_Room_Data[[#This Row],[Patient Admission Date]])</f>
        <v>2024</v>
      </c>
      <c r="F1645" s="2">
        <v>0.78611111111111109</v>
      </c>
      <c r="G1645" s="8" t="str">
        <f>TEXT(Hospital_Emergency_Room_Data[[#This Row],[Patient Admission Date]],"dddd")</f>
        <v>Monday</v>
      </c>
      <c r="H1645" t="s">
        <v>41</v>
      </c>
      <c r="I1645">
        <v>63</v>
      </c>
      <c r="J1645" s="5" t="s">
        <v>9217</v>
      </c>
      <c r="K1645" t="s">
        <v>32</v>
      </c>
      <c r="L1645" t="s">
        <v>13</v>
      </c>
      <c r="M1645" t="s">
        <v>9209</v>
      </c>
      <c r="O1645">
        <v>26</v>
      </c>
      <c r="P1645" t="s">
        <v>9226</v>
      </c>
      <c r="Q1645">
        <v>12</v>
      </c>
      <c r="R1645">
        <v>18</v>
      </c>
      <c r="S1645" t="s">
        <v>9256</v>
      </c>
      <c r="T1645" t="s">
        <v>9265</v>
      </c>
      <c r="U1645" t="s">
        <v>9282</v>
      </c>
      <c r="V1645" t="str" cm="1">
        <f t="array" ref="V1645">_xlfn.IFS(Hospital_Emergency_Room_Data[[#This Row],[Day]]&lt;=10,"Start(1-10)",Hospital_Emergency_Room_Data[[#This Row],[Day]]&lt;=20,"Middle(11-20)",Hospital_Emergency_Room_Data[[#This Row],[Day]]&gt;20,"End(21-30)")</f>
        <v>Middle(11-20)</v>
      </c>
    </row>
    <row r="1646" spans="1:22">
      <c r="A1646">
        <v>860837481</v>
      </c>
      <c r="B1646" t="s">
        <v>1667</v>
      </c>
      <c r="C1646" s="1">
        <v>45317</v>
      </c>
      <c r="D1646" t="str">
        <f>TEXT(Hospital_Emergency_Room_Data[[#This Row],[Patient Admission Date]],"mmm")</f>
        <v>Jan</v>
      </c>
      <c r="E1646">
        <f>YEAR(Hospital_Emergency_Room_Data[[#This Row],[Patient Admission Date]])</f>
        <v>2024</v>
      </c>
      <c r="F1646" s="2">
        <v>0.2590277777777778</v>
      </c>
      <c r="G1646" s="8" t="str">
        <f>TEXT(Hospital_Emergency_Room_Data[[#This Row],[Patient Admission Date]],"dddd")</f>
        <v>Friday</v>
      </c>
      <c r="H1646" t="s">
        <v>41</v>
      </c>
      <c r="I1646">
        <v>60</v>
      </c>
      <c r="J1646" s="5" t="s">
        <v>9217</v>
      </c>
      <c r="K1646" t="s">
        <v>32</v>
      </c>
      <c r="L1646" t="s">
        <v>13</v>
      </c>
      <c r="M1646" t="s">
        <v>9209</v>
      </c>
      <c r="O1646">
        <v>51</v>
      </c>
      <c r="P1646" t="s">
        <v>9225</v>
      </c>
      <c r="Q1646">
        <v>26</v>
      </c>
      <c r="R1646">
        <v>6</v>
      </c>
      <c r="S1646" t="s">
        <v>9255</v>
      </c>
      <c r="T1646" t="s">
        <v>9264</v>
      </c>
      <c r="U1646" t="s">
        <v>9283</v>
      </c>
      <c r="V1646" t="str" cm="1">
        <f t="array" ref="V1646">_xlfn.IFS(Hospital_Emergency_Room_Data[[#This Row],[Day]]&lt;=10,"Start(1-10)",Hospital_Emergency_Room_Data[[#This Row],[Day]]&lt;=20,"Middle(11-20)",Hospital_Emergency_Room_Data[[#This Row],[Day]]&gt;20,"End(21-30)")</f>
        <v>End(21-30)</v>
      </c>
    </row>
    <row r="1647" spans="1:22">
      <c r="A1647">
        <v>483315667</v>
      </c>
      <c r="B1647" t="s">
        <v>1668</v>
      </c>
      <c r="C1647" s="1">
        <v>45404</v>
      </c>
      <c r="D1647" t="str">
        <f>TEXT(Hospital_Emergency_Room_Data[[#This Row],[Patient Admission Date]],"mmm")</f>
        <v>Apr</v>
      </c>
      <c r="E1647">
        <f>YEAR(Hospital_Emergency_Room_Data[[#This Row],[Patient Admission Date]])</f>
        <v>2024</v>
      </c>
      <c r="F1647" s="2">
        <v>0.97430555555555554</v>
      </c>
      <c r="G1647" s="8" t="str">
        <f>TEXT(Hospital_Emergency_Room_Data[[#This Row],[Patient Admission Date]],"dddd")</f>
        <v>Monday</v>
      </c>
      <c r="H1647" t="s">
        <v>41</v>
      </c>
      <c r="I1647">
        <v>72</v>
      </c>
      <c r="J1647" s="5" t="s">
        <v>9222</v>
      </c>
      <c r="K1647" t="s">
        <v>32</v>
      </c>
      <c r="L1647" t="s">
        <v>13</v>
      </c>
      <c r="M1647" t="s">
        <v>9209</v>
      </c>
      <c r="O1647">
        <v>16</v>
      </c>
      <c r="P1647" t="s">
        <v>9226</v>
      </c>
      <c r="Q1647">
        <v>22</v>
      </c>
      <c r="R1647">
        <v>23</v>
      </c>
      <c r="S1647" t="s">
        <v>9256</v>
      </c>
      <c r="T1647" t="s">
        <v>9264</v>
      </c>
      <c r="U1647" t="s">
        <v>9282</v>
      </c>
      <c r="V1647" t="str" cm="1">
        <f t="array" ref="V1647">_xlfn.IFS(Hospital_Emergency_Room_Data[[#This Row],[Day]]&lt;=10,"Start(1-10)",Hospital_Emergency_Room_Data[[#This Row],[Day]]&lt;=20,"Middle(11-20)",Hospital_Emergency_Room_Data[[#This Row],[Day]]&gt;20,"End(21-30)")</f>
        <v>End(21-30)</v>
      </c>
    </row>
    <row r="1648" spans="1:22">
      <c r="A1648">
        <v>293985213</v>
      </c>
      <c r="B1648" t="s">
        <v>1669</v>
      </c>
      <c r="C1648" s="1">
        <v>45372</v>
      </c>
      <c r="D1648" t="str">
        <f>TEXT(Hospital_Emergency_Room_Data[[#This Row],[Patient Admission Date]],"mmm")</f>
        <v>Mar</v>
      </c>
      <c r="E1648">
        <f>YEAR(Hospital_Emergency_Room_Data[[#This Row],[Patient Admission Date]])</f>
        <v>2024</v>
      </c>
      <c r="F1648" s="2">
        <v>0.34513888888888888</v>
      </c>
      <c r="G1648" s="8" t="str">
        <f>TEXT(Hospital_Emergency_Room_Data[[#This Row],[Patient Admission Date]],"dddd")</f>
        <v>Thursday</v>
      </c>
      <c r="H1648" t="s">
        <v>41</v>
      </c>
      <c r="I1648">
        <v>73</v>
      </c>
      <c r="J1648" s="5" t="s">
        <v>9222</v>
      </c>
      <c r="K1648" t="s">
        <v>32</v>
      </c>
      <c r="L1648" t="s">
        <v>13</v>
      </c>
      <c r="M1648" t="s">
        <v>9209</v>
      </c>
      <c r="O1648">
        <v>21</v>
      </c>
      <c r="P1648" t="s">
        <v>9226</v>
      </c>
      <c r="Q1648">
        <v>21</v>
      </c>
      <c r="R1648">
        <v>8</v>
      </c>
      <c r="S1648" t="s">
        <v>9255</v>
      </c>
      <c r="T1648" t="s">
        <v>9262</v>
      </c>
      <c r="U1648" t="s">
        <v>9282</v>
      </c>
      <c r="V1648" t="str" cm="1">
        <f t="array" ref="V1648">_xlfn.IFS(Hospital_Emergency_Room_Data[[#This Row],[Day]]&lt;=10,"Start(1-10)",Hospital_Emergency_Room_Data[[#This Row],[Day]]&lt;=20,"Middle(11-20)",Hospital_Emergency_Room_Data[[#This Row],[Day]]&gt;20,"End(21-30)")</f>
        <v>End(21-30)</v>
      </c>
    </row>
    <row r="1649" spans="1:22">
      <c r="A1649">
        <v>609060462</v>
      </c>
      <c r="B1649" t="s">
        <v>1670</v>
      </c>
      <c r="C1649" s="1">
        <v>45556</v>
      </c>
      <c r="D1649" t="str">
        <f>TEXT(Hospital_Emergency_Room_Data[[#This Row],[Patient Admission Date]],"mmm")</f>
        <v>Sep</v>
      </c>
      <c r="E1649">
        <f>YEAR(Hospital_Emergency_Room_Data[[#This Row],[Patient Admission Date]])</f>
        <v>2024</v>
      </c>
      <c r="F1649" s="2">
        <v>0.8256944444444444</v>
      </c>
      <c r="G1649" s="8" t="str">
        <f>TEXT(Hospital_Emergency_Room_Data[[#This Row],[Patient Admission Date]],"dddd")</f>
        <v>Saturday</v>
      </c>
      <c r="H1649" t="s">
        <v>41</v>
      </c>
      <c r="I1649">
        <v>61</v>
      </c>
      <c r="J1649" s="5" t="s">
        <v>9217</v>
      </c>
      <c r="K1649" t="s">
        <v>32</v>
      </c>
      <c r="L1649" t="s">
        <v>13</v>
      </c>
      <c r="M1649" t="s">
        <v>9209</v>
      </c>
      <c r="O1649">
        <v>21</v>
      </c>
      <c r="P1649" t="s">
        <v>9226</v>
      </c>
      <c r="Q1649">
        <v>21</v>
      </c>
      <c r="R1649">
        <v>19</v>
      </c>
      <c r="S1649" t="s">
        <v>9256</v>
      </c>
      <c r="T1649" t="s">
        <v>9262</v>
      </c>
      <c r="U1649" t="s">
        <v>9282</v>
      </c>
      <c r="V1649" t="str" cm="1">
        <f t="array" ref="V1649">_xlfn.IFS(Hospital_Emergency_Room_Data[[#This Row],[Day]]&lt;=10,"Start(1-10)",Hospital_Emergency_Room_Data[[#This Row],[Day]]&lt;=20,"Middle(11-20)",Hospital_Emergency_Room_Data[[#This Row],[Day]]&gt;20,"End(21-30)")</f>
        <v>End(21-30)</v>
      </c>
    </row>
    <row r="1650" spans="1:22">
      <c r="A1650">
        <v>198754129</v>
      </c>
      <c r="B1650" t="s">
        <v>1671</v>
      </c>
      <c r="C1650" s="1">
        <v>45326</v>
      </c>
      <c r="D1650" t="str">
        <f>TEXT(Hospital_Emergency_Room_Data[[#This Row],[Patient Admission Date]],"mmm")</f>
        <v>Feb</v>
      </c>
      <c r="E1650">
        <f>YEAR(Hospital_Emergency_Room_Data[[#This Row],[Patient Admission Date]])</f>
        <v>2024</v>
      </c>
      <c r="F1650" s="2">
        <v>3.125E-2</v>
      </c>
      <c r="G1650" s="8" t="str">
        <f>TEXT(Hospital_Emergency_Room_Data[[#This Row],[Patient Admission Date]],"dddd")</f>
        <v>Sunday</v>
      </c>
      <c r="H1650" t="s">
        <v>41</v>
      </c>
      <c r="I1650">
        <v>52</v>
      </c>
      <c r="J1650" s="5" t="s">
        <v>9219</v>
      </c>
      <c r="K1650" t="s">
        <v>32</v>
      </c>
      <c r="L1650" t="s">
        <v>13</v>
      </c>
      <c r="M1650" t="s">
        <v>9209</v>
      </c>
      <c r="O1650">
        <v>52</v>
      </c>
      <c r="P1650" t="s">
        <v>9225</v>
      </c>
      <c r="Q1650">
        <v>4</v>
      </c>
      <c r="R1650">
        <v>0</v>
      </c>
      <c r="S1650" t="s">
        <v>9258</v>
      </c>
      <c r="T1650" t="s">
        <v>9263</v>
      </c>
      <c r="U1650" t="s">
        <v>9283</v>
      </c>
      <c r="V1650" t="str" cm="1">
        <f t="array" ref="V1650">_xlfn.IFS(Hospital_Emergency_Room_Data[[#This Row],[Day]]&lt;=10,"Start(1-10)",Hospital_Emergency_Room_Data[[#This Row],[Day]]&lt;=20,"Middle(11-20)",Hospital_Emergency_Room_Data[[#This Row],[Day]]&gt;20,"End(21-30)")</f>
        <v>Start(1-10)</v>
      </c>
    </row>
    <row r="1651" spans="1:22">
      <c r="A1651">
        <v>102604609</v>
      </c>
      <c r="B1651" t="s">
        <v>1672</v>
      </c>
      <c r="C1651" s="1">
        <v>45308</v>
      </c>
      <c r="D1651" t="str">
        <f>TEXT(Hospital_Emergency_Room_Data[[#This Row],[Patient Admission Date]],"mmm")</f>
        <v>Jan</v>
      </c>
      <c r="E1651">
        <f>YEAR(Hospital_Emergency_Room_Data[[#This Row],[Patient Admission Date]])</f>
        <v>2024</v>
      </c>
      <c r="F1651" s="2">
        <v>0.4826388888888889</v>
      </c>
      <c r="G1651" s="8" t="str">
        <f>TEXT(Hospital_Emergency_Room_Data[[#This Row],[Patient Admission Date]],"dddd")</f>
        <v>Wednesday</v>
      </c>
      <c r="H1651" t="s">
        <v>41</v>
      </c>
      <c r="I1651">
        <v>52</v>
      </c>
      <c r="J1651" s="5" t="s">
        <v>9219</v>
      </c>
      <c r="K1651" t="s">
        <v>32</v>
      </c>
      <c r="L1651" t="s">
        <v>13</v>
      </c>
      <c r="M1651" t="s">
        <v>9209</v>
      </c>
      <c r="O1651">
        <v>60</v>
      </c>
      <c r="P1651" t="s">
        <v>9225</v>
      </c>
      <c r="Q1651">
        <v>17</v>
      </c>
      <c r="R1651">
        <v>11</v>
      </c>
      <c r="S1651" t="s">
        <v>9255</v>
      </c>
      <c r="T1651" t="s">
        <v>9262</v>
      </c>
      <c r="U1651" t="s">
        <v>9283</v>
      </c>
      <c r="V1651" t="str" cm="1">
        <f t="array" ref="V1651">_xlfn.IFS(Hospital_Emergency_Room_Data[[#This Row],[Day]]&lt;=10,"Start(1-10)",Hospital_Emergency_Room_Data[[#This Row],[Day]]&lt;=20,"Middle(11-20)",Hospital_Emergency_Room_Data[[#This Row],[Day]]&gt;20,"End(21-30)")</f>
        <v>Middle(11-20)</v>
      </c>
    </row>
    <row r="1652" spans="1:22">
      <c r="A1652">
        <v>528414373</v>
      </c>
      <c r="B1652" t="s">
        <v>1673</v>
      </c>
      <c r="C1652" s="1">
        <v>45296</v>
      </c>
      <c r="D1652" t="str">
        <f>TEXT(Hospital_Emergency_Room_Data[[#This Row],[Patient Admission Date]],"mmm")</f>
        <v>Jan</v>
      </c>
      <c r="E1652">
        <f>YEAR(Hospital_Emergency_Room_Data[[#This Row],[Patient Admission Date]])</f>
        <v>2024</v>
      </c>
      <c r="F1652" s="2">
        <v>0.38333333333333336</v>
      </c>
      <c r="G1652" s="8" t="str">
        <f>TEXT(Hospital_Emergency_Room_Data[[#This Row],[Patient Admission Date]],"dddd")</f>
        <v>Friday</v>
      </c>
      <c r="H1652" t="s">
        <v>41</v>
      </c>
      <c r="I1652">
        <v>51</v>
      </c>
      <c r="J1652" s="5" t="s">
        <v>9219</v>
      </c>
      <c r="K1652" t="s">
        <v>32</v>
      </c>
      <c r="L1652" t="s">
        <v>13</v>
      </c>
      <c r="M1652" t="s">
        <v>9209</v>
      </c>
      <c r="O1652">
        <v>16</v>
      </c>
      <c r="P1652" t="s">
        <v>9226</v>
      </c>
      <c r="Q1652">
        <v>5</v>
      </c>
      <c r="R1652">
        <v>9</v>
      </c>
      <c r="S1652" t="s">
        <v>9255</v>
      </c>
      <c r="T1652" t="s">
        <v>9263</v>
      </c>
      <c r="U1652" t="s">
        <v>9282</v>
      </c>
      <c r="V1652" t="str" cm="1">
        <f t="array" ref="V1652">_xlfn.IFS(Hospital_Emergency_Room_Data[[#This Row],[Day]]&lt;=10,"Start(1-10)",Hospital_Emergency_Room_Data[[#This Row],[Day]]&lt;=20,"Middle(11-20)",Hospital_Emergency_Room_Data[[#This Row],[Day]]&gt;20,"End(21-30)")</f>
        <v>Start(1-10)</v>
      </c>
    </row>
    <row r="1653" spans="1:22">
      <c r="A1653">
        <v>431967393</v>
      </c>
      <c r="B1653" t="s">
        <v>1674</v>
      </c>
      <c r="C1653" s="1">
        <v>45422</v>
      </c>
      <c r="D1653" t="str">
        <f>TEXT(Hospital_Emergency_Room_Data[[#This Row],[Patient Admission Date]],"mmm")</f>
        <v>May</v>
      </c>
      <c r="E1653">
        <f>YEAR(Hospital_Emergency_Room_Data[[#This Row],[Patient Admission Date]])</f>
        <v>2024</v>
      </c>
      <c r="F1653" s="2">
        <v>0.44930555555555557</v>
      </c>
      <c r="G1653" s="8" t="str">
        <f>TEXT(Hospital_Emergency_Room_Data[[#This Row],[Patient Admission Date]],"dddd")</f>
        <v>Friday</v>
      </c>
      <c r="H1653" t="s">
        <v>41</v>
      </c>
      <c r="I1653">
        <v>38</v>
      </c>
      <c r="J1653" s="5" t="s">
        <v>9223</v>
      </c>
      <c r="K1653" t="s">
        <v>32</v>
      </c>
      <c r="L1653" t="s">
        <v>13</v>
      </c>
      <c r="M1653" t="s">
        <v>9209</v>
      </c>
      <c r="O1653">
        <v>59</v>
      </c>
      <c r="P1653" t="s">
        <v>9225</v>
      </c>
      <c r="Q1653">
        <v>10</v>
      </c>
      <c r="R1653">
        <v>10</v>
      </c>
      <c r="S1653" t="s">
        <v>9255</v>
      </c>
      <c r="T1653" t="s">
        <v>9265</v>
      </c>
      <c r="U1653" t="s">
        <v>9283</v>
      </c>
      <c r="V1653" t="str" cm="1">
        <f t="array" ref="V1653">_xlfn.IFS(Hospital_Emergency_Room_Data[[#This Row],[Day]]&lt;=10,"Start(1-10)",Hospital_Emergency_Room_Data[[#This Row],[Day]]&lt;=20,"Middle(11-20)",Hospital_Emergency_Room_Data[[#This Row],[Day]]&gt;20,"End(21-30)")</f>
        <v>Start(1-10)</v>
      </c>
    </row>
    <row r="1654" spans="1:22">
      <c r="A1654">
        <v>394411822</v>
      </c>
      <c r="B1654" t="s">
        <v>1675</v>
      </c>
      <c r="C1654" s="1">
        <v>45493</v>
      </c>
      <c r="D1654" t="str">
        <f>TEXT(Hospital_Emergency_Room_Data[[#This Row],[Patient Admission Date]],"mmm")</f>
        <v>Jul</v>
      </c>
      <c r="E1654">
        <f>YEAR(Hospital_Emergency_Room_Data[[#This Row],[Patient Admission Date]])</f>
        <v>2024</v>
      </c>
      <c r="F1654" s="2">
        <v>8.3333333333333332E-3</v>
      </c>
      <c r="G1654" s="8" t="str">
        <f>TEXT(Hospital_Emergency_Room_Data[[#This Row],[Patient Admission Date]],"dddd")</f>
        <v>Saturday</v>
      </c>
      <c r="H1654" t="s">
        <v>41</v>
      </c>
      <c r="I1654">
        <v>30</v>
      </c>
      <c r="J1654" s="5" t="s">
        <v>9223</v>
      </c>
      <c r="K1654" t="s">
        <v>32</v>
      </c>
      <c r="L1654" t="s">
        <v>13</v>
      </c>
      <c r="M1654" t="s">
        <v>9209</v>
      </c>
      <c r="N1654">
        <v>0</v>
      </c>
      <c r="O1654">
        <v>14</v>
      </c>
      <c r="P1654" t="s">
        <v>9226</v>
      </c>
      <c r="Q1654">
        <v>20</v>
      </c>
      <c r="R1654">
        <v>0</v>
      </c>
      <c r="S1654" t="s">
        <v>9258</v>
      </c>
      <c r="T1654" t="s">
        <v>9262</v>
      </c>
      <c r="U1654" t="s">
        <v>9282</v>
      </c>
      <c r="V1654" t="str" cm="1">
        <f t="array" ref="V1654">_xlfn.IFS(Hospital_Emergency_Room_Data[[#This Row],[Day]]&lt;=10,"Start(1-10)",Hospital_Emergency_Room_Data[[#This Row],[Day]]&lt;=20,"Middle(11-20)",Hospital_Emergency_Room_Data[[#This Row],[Day]]&gt;20,"End(21-30)")</f>
        <v>Middle(11-20)</v>
      </c>
    </row>
    <row r="1655" spans="1:22">
      <c r="A1655">
        <v>465370015</v>
      </c>
      <c r="B1655" t="s">
        <v>1676</v>
      </c>
      <c r="C1655" s="1">
        <v>45057</v>
      </c>
      <c r="D1655" t="str">
        <f>TEXT(Hospital_Emergency_Room_Data[[#This Row],[Patient Admission Date]],"mmm")</f>
        <v>May</v>
      </c>
      <c r="E1655">
        <f>YEAR(Hospital_Emergency_Room_Data[[#This Row],[Patient Admission Date]])</f>
        <v>2023</v>
      </c>
      <c r="F1655" s="2">
        <v>0.33402777777777776</v>
      </c>
      <c r="G1655" s="8" t="str">
        <f>TEXT(Hospital_Emergency_Room_Data[[#This Row],[Patient Admission Date]],"dddd")</f>
        <v>Thursday</v>
      </c>
      <c r="H1655" t="s">
        <v>41</v>
      </c>
      <c r="I1655">
        <v>57</v>
      </c>
      <c r="J1655" s="5" t="s">
        <v>9219</v>
      </c>
      <c r="K1655" t="s">
        <v>32</v>
      </c>
      <c r="L1655" t="s">
        <v>13</v>
      </c>
      <c r="M1655" t="s">
        <v>9209</v>
      </c>
      <c r="N1655">
        <v>1</v>
      </c>
      <c r="O1655">
        <v>15</v>
      </c>
      <c r="P1655" t="s">
        <v>9226</v>
      </c>
      <c r="Q1655">
        <v>11</v>
      </c>
      <c r="R1655">
        <v>8</v>
      </c>
      <c r="S1655" t="s">
        <v>9255</v>
      </c>
      <c r="T1655" t="s">
        <v>9265</v>
      </c>
      <c r="U1655" t="s">
        <v>9282</v>
      </c>
      <c r="V1655" t="str" cm="1">
        <f t="array" ref="V1655">_xlfn.IFS(Hospital_Emergency_Room_Data[[#This Row],[Day]]&lt;=10,"Start(1-10)",Hospital_Emergency_Room_Data[[#This Row],[Day]]&lt;=20,"Middle(11-20)",Hospital_Emergency_Room_Data[[#This Row],[Day]]&gt;20,"End(21-30)")</f>
        <v>Middle(11-20)</v>
      </c>
    </row>
    <row r="1656" spans="1:22">
      <c r="A1656">
        <v>459555731</v>
      </c>
      <c r="B1656" t="s">
        <v>1677</v>
      </c>
      <c r="C1656" s="1">
        <v>45187</v>
      </c>
      <c r="D1656" t="str">
        <f>TEXT(Hospital_Emergency_Room_Data[[#This Row],[Patient Admission Date]],"mmm")</f>
        <v>Sep</v>
      </c>
      <c r="E1656">
        <f>YEAR(Hospital_Emergency_Room_Data[[#This Row],[Patient Admission Date]])</f>
        <v>2023</v>
      </c>
      <c r="F1656" s="2">
        <v>2.1527777777777778E-2</v>
      </c>
      <c r="G1656" s="8" t="str">
        <f>TEXT(Hospital_Emergency_Room_Data[[#This Row],[Patient Admission Date]],"dddd")</f>
        <v>Monday</v>
      </c>
      <c r="H1656" t="s">
        <v>41</v>
      </c>
      <c r="I1656">
        <v>11</v>
      </c>
      <c r="J1656" s="5" t="s">
        <v>9221</v>
      </c>
      <c r="K1656" t="s">
        <v>32</v>
      </c>
      <c r="L1656" t="s">
        <v>13</v>
      </c>
      <c r="M1656" t="s">
        <v>9209</v>
      </c>
      <c r="N1656">
        <v>1</v>
      </c>
      <c r="O1656">
        <v>40</v>
      </c>
      <c r="P1656" t="s">
        <v>9225</v>
      </c>
      <c r="Q1656">
        <v>18</v>
      </c>
      <c r="R1656">
        <v>0</v>
      </c>
      <c r="S1656" t="s">
        <v>9258</v>
      </c>
      <c r="T1656" t="s">
        <v>9262</v>
      </c>
      <c r="U1656" t="s">
        <v>9300</v>
      </c>
      <c r="V1656" t="str" cm="1">
        <f t="array" ref="V1656">_xlfn.IFS(Hospital_Emergency_Room_Data[[#This Row],[Day]]&lt;=10,"Start(1-10)",Hospital_Emergency_Room_Data[[#This Row],[Day]]&lt;=20,"Middle(11-20)",Hospital_Emergency_Room_Data[[#This Row],[Day]]&gt;20,"End(21-30)")</f>
        <v>Middle(11-20)</v>
      </c>
    </row>
    <row r="1657" spans="1:22">
      <c r="A1657">
        <v>888270270</v>
      </c>
      <c r="B1657" t="s">
        <v>1678</v>
      </c>
      <c r="C1657" s="1">
        <v>45191</v>
      </c>
      <c r="D1657" t="str">
        <f>TEXT(Hospital_Emergency_Room_Data[[#This Row],[Patient Admission Date]],"mmm")</f>
        <v>Sep</v>
      </c>
      <c r="E1657">
        <f>YEAR(Hospital_Emergency_Room_Data[[#This Row],[Patient Admission Date]])</f>
        <v>2023</v>
      </c>
      <c r="F1657" s="2">
        <v>0.14583333333333334</v>
      </c>
      <c r="G1657" s="8" t="str">
        <f>TEXT(Hospital_Emergency_Room_Data[[#This Row],[Patient Admission Date]],"dddd")</f>
        <v>Friday</v>
      </c>
      <c r="H1657" t="s">
        <v>41</v>
      </c>
      <c r="I1657">
        <v>55</v>
      </c>
      <c r="J1657" s="5" t="s">
        <v>9219</v>
      </c>
      <c r="K1657" t="s">
        <v>32</v>
      </c>
      <c r="L1657" t="s">
        <v>13</v>
      </c>
      <c r="M1657" t="s">
        <v>9209</v>
      </c>
      <c r="N1657">
        <v>2</v>
      </c>
      <c r="O1657">
        <v>27</v>
      </c>
      <c r="P1657" t="s">
        <v>9226</v>
      </c>
      <c r="Q1657">
        <v>22</v>
      </c>
      <c r="R1657">
        <v>3</v>
      </c>
      <c r="S1657" t="s">
        <v>9258</v>
      </c>
      <c r="T1657" t="s">
        <v>9264</v>
      </c>
      <c r="U1657" t="s">
        <v>9282</v>
      </c>
      <c r="V1657" t="str" cm="1">
        <f t="array" ref="V1657">_xlfn.IFS(Hospital_Emergency_Room_Data[[#This Row],[Day]]&lt;=10,"Start(1-10)",Hospital_Emergency_Room_Data[[#This Row],[Day]]&lt;=20,"Middle(11-20)",Hospital_Emergency_Room_Data[[#This Row],[Day]]&gt;20,"End(21-30)")</f>
        <v>End(21-30)</v>
      </c>
    </row>
    <row r="1658" spans="1:22">
      <c r="A1658">
        <v>491264841</v>
      </c>
      <c r="B1658" t="s">
        <v>1679</v>
      </c>
      <c r="C1658" s="1">
        <v>45535</v>
      </c>
      <c r="D1658" t="str">
        <f>TEXT(Hospital_Emergency_Room_Data[[#This Row],[Patient Admission Date]],"mmm")</f>
        <v>Aug</v>
      </c>
      <c r="E1658">
        <f>YEAR(Hospital_Emergency_Room_Data[[#This Row],[Patient Admission Date]])</f>
        <v>2024</v>
      </c>
      <c r="F1658" s="2">
        <v>0.66874999999999996</v>
      </c>
      <c r="G1658" s="8" t="str">
        <f>TEXT(Hospital_Emergency_Room_Data[[#This Row],[Patient Admission Date]],"dddd")</f>
        <v>Saturday</v>
      </c>
      <c r="H1658" t="s">
        <v>41</v>
      </c>
      <c r="I1658">
        <v>24</v>
      </c>
      <c r="J1658" s="5" t="s">
        <v>9220</v>
      </c>
      <c r="K1658" t="s">
        <v>32</v>
      </c>
      <c r="L1658" t="s">
        <v>13</v>
      </c>
      <c r="M1658" t="s">
        <v>9209</v>
      </c>
      <c r="N1658">
        <v>3</v>
      </c>
      <c r="O1658">
        <v>53</v>
      </c>
      <c r="P1658" t="s">
        <v>9225</v>
      </c>
      <c r="Q1658">
        <v>31</v>
      </c>
      <c r="R1658">
        <v>16</v>
      </c>
      <c r="S1658" t="s">
        <v>9257</v>
      </c>
      <c r="T1658" t="s">
        <v>9264</v>
      </c>
      <c r="U1658" t="s">
        <v>9283</v>
      </c>
      <c r="V1658" t="str" cm="1">
        <f t="array" ref="V1658">_xlfn.IFS(Hospital_Emergency_Room_Data[[#This Row],[Day]]&lt;=10,"Start(1-10)",Hospital_Emergency_Room_Data[[#This Row],[Day]]&lt;=20,"Middle(11-20)",Hospital_Emergency_Room_Data[[#This Row],[Day]]&gt;20,"End(21-30)")</f>
        <v>End(21-30)</v>
      </c>
    </row>
    <row r="1659" spans="1:22">
      <c r="A1659">
        <v>109150945</v>
      </c>
      <c r="B1659" t="s">
        <v>1680</v>
      </c>
      <c r="C1659" s="1">
        <v>45304</v>
      </c>
      <c r="D1659" t="str">
        <f>TEXT(Hospital_Emergency_Room_Data[[#This Row],[Patient Admission Date]],"mmm")</f>
        <v>Jan</v>
      </c>
      <c r="E1659">
        <f>YEAR(Hospital_Emergency_Room_Data[[#This Row],[Patient Admission Date]])</f>
        <v>2024</v>
      </c>
      <c r="F1659" s="2">
        <v>0.90555555555555556</v>
      </c>
      <c r="G1659" s="8" t="str">
        <f>TEXT(Hospital_Emergency_Room_Data[[#This Row],[Patient Admission Date]],"dddd")</f>
        <v>Saturday</v>
      </c>
      <c r="H1659" t="s">
        <v>41</v>
      </c>
      <c r="I1659">
        <v>63</v>
      </c>
      <c r="J1659" s="5" t="s">
        <v>9217</v>
      </c>
      <c r="K1659" t="s">
        <v>32</v>
      </c>
      <c r="L1659" t="s">
        <v>13</v>
      </c>
      <c r="M1659" t="s">
        <v>9209</v>
      </c>
      <c r="N1659">
        <v>3</v>
      </c>
      <c r="O1659">
        <v>13</v>
      </c>
      <c r="P1659" t="s">
        <v>9226</v>
      </c>
      <c r="Q1659">
        <v>13</v>
      </c>
      <c r="R1659">
        <v>21</v>
      </c>
      <c r="S1659" t="s">
        <v>9256</v>
      </c>
      <c r="T1659" t="s">
        <v>9265</v>
      </c>
      <c r="U1659" t="s">
        <v>9282</v>
      </c>
      <c r="V1659" t="str" cm="1">
        <f t="array" ref="V1659">_xlfn.IFS(Hospital_Emergency_Room_Data[[#This Row],[Day]]&lt;=10,"Start(1-10)",Hospital_Emergency_Room_Data[[#This Row],[Day]]&lt;=20,"Middle(11-20)",Hospital_Emergency_Room_Data[[#This Row],[Day]]&gt;20,"End(21-30)")</f>
        <v>Middle(11-20)</v>
      </c>
    </row>
    <row r="1660" spans="1:22">
      <c r="A1660">
        <v>102930960</v>
      </c>
      <c r="B1660" t="s">
        <v>1681</v>
      </c>
      <c r="C1660" s="1">
        <v>45410</v>
      </c>
      <c r="D1660" t="str">
        <f>TEXT(Hospital_Emergency_Room_Data[[#This Row],[Patient Admission Date]],"mmm")</f>
        <v>Apr</v>
      </c>
      <c r="E1660">
        <f>YEAR(Hospital_Emergency_Room_Data[[#This Row],[Patient Admission Date]])</f>
        <v>2024</v>
      </c>
      <c r="F1660" s="2">
        <v>5.7638888888888892E-2</v>
      </c>
      <c r="G1660" s="8" t="str">
        <f>TEXT(Hospital_Emergency_Room_Data[[#This Row],[Patient Admission Date]],"dddd")</f>
        <v>Sunday</v>
      </c>
      <c r="H1660" t="s">
        <v>41</v>
      </c>
      <c r="I1660">
        <v>47</v>
      </c>
      <c r="J1660" s="5" t="s">
        <v>9219</v>
      </c>
      <c r="K1660" t="s">
        <v>32</v>
      </c>
      <c r="L1660" t="s">
        <v>13</v>
      </c>
      <c r="M1660" t="s">
        <v>9209</v>
      </c>
      <c r="N1660">
        <v>5</v>
      </c>
      <c r="O1660">
        <v>35</v>
      </c>
      <c r="P1660" t="s">
        <v>9225</v>
      </c>
      <c r="Q1660">
        <v>28</v>
      </c>
      <c r="R1660">
        <v>1</v>
      </c>
      <c r="S1660" t="s">
        <v>9258</v>
      </c>
      <c r="T1660" t="s">
        <v>9264</v>
      </c>
      <c r="U1660" t="s">
        <v>9300</v>
      </c>
      <c r="V1660" t="str" cm="1">
        <f t="array" ref="V1660">_xlfn.IFS(Hospital_Emergency_Room_Data[[#This Row],[Day]]&lt;=10,"Start(1-10)",Hospital_Emergency_Room_Data[[#This Row],[Day]]&lt;=20,"Middle(11-20)",Hospital_Emergency_Room_Data[[#This Row],[Day]]&gt;20,"End(21-30)")</f>
        <v>End(21-30)</v>
      </c>
    </row>
    <row r="1661" spans="1:22">
      <c r="A1661">
        <v>736339095</v>
      </c>
      <c r="B1661" t="s">
        <v>1682</v>
      </c>
      <c r="C1661" s="1">
        <v>45189</v>
      </c>
      <c r="D1661" t="str">
        <f>TEXT(Hospital_Emergency_Room_Data[[#This Row],[Patient Admission Date]],"mmm")</f>
        <v>Sep</v>
      </c>
      <c r="E1661">
        <f>YEAR(Hospital_Emergency_Room_Data[[#This Row],[Patient Admission Date]])</f>
        <v>2023</v>
      </c>
      <c r="F1661" s="2">
        <v>0.40833333333333333</v>
      </c>
      <c r="G1661" s="8" t="str">
        <f>TEXT(Hospital_Emergency_Room_Data[[#This Row],[Patient Admission Date]],"dddd")</f>
        <v>Wednesday</v>
      </c>
      <c r="H1661" t="s">
        <v>41</v>
      </c>
      <c r="I1661">
        <v>28</v>
      </c>
      <c r="J1661" s="5" t="s">
        <v>9220</v>
      </c>
      <c r="K1661" t="s">
        <v>32</v>
      </c>
      <c r="L1661" t="s">
        <v>13</v>
      </c>
      <c r="M1661" t="s">
        <v>9209</v>
      </c>
      <c r="N1661">
        <v>5</v>
      </c>
      <c r="O1661">
        <v>25</v>
      </c>
      <c r="P1661" t="s">
        <v>9226</v>
      </c>
      <c r="Q1661">
        <v>20</v>
      </c>
      <c r="R1661">
        <v>9</v>
      </c>
      <c r="S1661" t="s">
        <v>9255</v>
      </c>
      <c r="T1661" t="s">
        <v>9262</v>
      </c>
      <c r="U1661" t="s">
        <v>9282</v>
      </c>
      <c r="V1661" t="str" cm="1">
        <f t="array" ref="V1661">_xlfn.IFS(Hospital_Emergency_Room_Data[[#This Row],[Day]]&lt;=10,"Start(1-10)",Hospital_Emergency_Room_Data[[#This Row],[Day]]&lt;=20,"Middle(11-20)",Hospital_Emergency_Room_Data[[#This Row],[Day]]&gt;20,"End(21-30)")</f>
        <v>Middle(11-20)</v>
      </c>
    </row>
    <row r="1662" spans="1:22">
      <c r="A1662">
        <v>389531872</v>
      </c>
      <c r="B1662" t="s">
        <v>1683</v>
      </c>
      <c r="C1662" s="1">
        <v>45540</v>
      </c>
      <c r="D1662" t="str">
        <f>TEXT(Hospital_Emergency_Room_Data[[#This Row],[Patient Admission Date]],"mmm")</f>
        <v>Sep</v>
      </c>
      <c r="E1662">
        <f>YEAR(Hospital_Emergency_Room_Data[[#This Row],[Patient Admission Date]])</f>
        <v>2024</v>
      </c>
      <c r="F1662" s="2">
        <v>0.72638888888888886</v>
      </c>
      <c r="G1662" s="8" t="str">
        <f>TEXT(Hospital_Emergency_Room_Data[[#This Row],[Patient Admission Date]],"dddd")</f>
        <v>Thursday</v>
      </c>
      <c r="H1662" t="s">
        <v>41</v>
      </c>
      <c r="I1662">
        <v>68</v>
      </c>
      <c r="J1662" s="5" t="s">
        <v>9217</v>
      </c>
      <c r="K1662" t="s">
        <v>32</v>
      </c>
      <c r="L1662" t="s">
        <v>13</v>
      </c>
      <c r="M1662" t="s">
        <v>9209</v>
      </c>
      <c r="N1662">
        <v>5</v>
      </c>
      <c r="O1662">
        <v>38</v>
      </c>
      <c r="P1662" t="s">
        <v>9225</v>
      </c>
      <c r="Q1662">
        <v>5</v>
      </c>
      <c r="R1662">
        <v>17</v>
      </c>
      <c r="S1662" t="s">
        <v>9257</v>
      </c>
      <c r="T1662" t="s">
        <v>9263</v>
      </c>
      <c r="U1662" t="s">
        <v>9300</v>
      </c>
      <c r="V1662" t="str" cm="1">
        <f t="array" ref="V1662">_xlfn.IFS(Hospital_Emergency_Room_Data[[#This Row],[Day]]&lt;=10,"Start(1-10)",Hospital_Emergency_Room_Data[[#This Row],[Day]]&lt;=20,"Middle(11-20)",Hospital_Emergency_Room_Data[[#This Row],[Day]]&gt;20,"End(21-30)")</f>
        <v>Start(1-10)</v>
      </c>
    </row>
    <row r="1663" spans="1:22">
      <c r="A1663">
        <v>535232938</v>
      </c>
      <c r="B1663" t="s">
        <v>1684</v>
      </c>
      <c r="C1663" s="1">
        <v>45514</v>
      </c>
      <c r="D1663" t="str">
        <f>TEXT(Hospital_Emergency_Room_Data[[#This Row],[Patient Admission Date]],"mmm")</f>
        <v>Aug</v>
      </c>
      <c r="E1663">
        <f>YEAR(Hospital_Emergency_Room_Data[[#This Row],[Patient Admission Date]])</f>
        <v>2024</v>
      </c>
      <c r="F1663" s="2">
        <v>0.31944444444444442</v>
      </c>
      <c r="G1663" s="8" t="str">
        <f>TEXT(Hospital_Emergency_Room_Data[[#This Row],[Patient Admission Date]],"dddd")</f>
        <v>Saturday</v>
      </c>
      <c r="H1663" t="s">
        <v>41</v>
      </c>
      <c r="I1663">
        <v>75</v>
      </c>
      <c r="J1663" s="5" t="s">
        <v>9222</v>
      </c>
      <c r="K1663" t="s">
        <v>32</v>
      </c>
      <c r="L1663" t="s">
        <v>13</v>
      </c>
      <c r="M1663" t="s">
        <v>9209</v>
      </c>
      <c r="N1663">
        <v>6</v>
      </c>
      <c r="O1663">
        <v>59</v>
      </c>
      <c r="P1663" t="s">
        <v>9225</v>
      </c>
      <c r="Q1663">
        <v>10</v>
      </c>
      <c r="R1663">
        <v>7</v>
      </c>
      <c r="S1663" t="s">
        <v>9255</v>
      </c>
      <c r="T1663" t="s">
        <v>9265</v>
      </c>
      <c r="U1663" t="s">
        <v>9283</v>
      </c>
      <c r="V1663" t="str" cm="1">
        <f t="array" ref="V1663">_xlfn.IFS(Hospital_Emergency_Room_Data[[#This Row],[Day]]&lt;=10,"Start(1-10)",Hospital_Emergency_Room_Data[[#This Row],[Day]]&lt;=20,"Middle(11-20)",Hospital_Emergency_Room_Data[[#This Row],[Day]]&gt;20,"End(21-30)")</f>
        <v>Start(1-10)</v>
      </c>
    </row>
    <row r="1664" spans="1:22">
      <c r="A1664">
        <v>828329719</v>
      </c>
      <c r="B1664" t="s">
        <v>1685</v>
      </c>
      <c r="C1664" s="1">
        <v>45490</v>
      </c>
      <c r="D1664" t="str">
        <f>TEXT(Hospital_Emergency_Room_Data[[#This Row],[Patient Admission Date]],"mmm")</f>
        <v>Jul</v>
      </c>
      <c r="E1664">
        <f>YEAR(Hospital_Emergency_Room_Data[[#This Row],[Patient Admission Date]])</f>
        <v>2024</v>
      </c>
      <c r="F1664" s="2">
        <v>0.43888888888888888</v>
      </c>
      <c r="G1664" s="8" t="str">
        <f>TEXT(Hospital_Emergency_Room_Data[[#This Row],[Patient Admission Date]],"dddd")</f>
        <v>Wednesday</v>
      </c>
      <c r="H1664" t="s">
        <v>41</v>
      </c>
      <c r="I1664">
        <v>2</v>
      </c>
      <c r="J1664" s="5" t="s">
        <v>9218</v>
      </c>
      <c r="K1664" t="s">
        <v>32</v>
      </c>
      <c r="L1664" t="s">
        <v>13</v>
      </c>
      <c r="M1664" t="s">
        <v>9209</v>
      </c>
      <c r="N1664">
        <v>7</v>
      </c>
      <c r="O1664">
        <v>17</v>
      </c>
      <c r="P1664" t="s">
        <v>9226</v>
      </c>
      <c r="Q1664">
        <v>17</v>
      </c>
      <c r="R1664">
        <v>10</v>
      </c>
      <c r="S1664" t="s">
        <v>9255</v>
      </c>
      <c r="T1664" t="s">
        <v>9262</v>
      </c>
      <c r="U1664" t="s">
        <v>9282</v>
      </c>
      <c r="V1664" t="str" cm="1">
        <f t="array" ref="V1664">_xlfn.IFS(Hospital_Emergency_Room_Data[[#This Row],[Day]]&lt;=10,"Start(1-10)",Hospital_Emergency_Room_Data[[#This Row],[Day]]&lt;=20,"Middle(11-20)",Hospital_Emergency_Room_Data[[#This Row],[Day]]&gt;20,"End(21-30)")</f>
        <v>Middle(11-20)</v>
      </c>
    </row>
    <row r="1665" spans="1:22">
      <c r="A1665">
        <v>270315063</v>
      </c>
      <c r="B1665" t="s">
        <v>1686</v>
      </c>
      <c r="C1665" s="1">
        <v>45069</v>
      </c>
      <c r="D1665" t="str">
        <f>TEXT(Hospital_Emergency_Room_Data[[#This Row],[Patient Admission Date]],"mmm")</f>
        <v>May</v>
      </c>
      <c r="E1665">
        <f>YEAR(Hospital_Emergency_Room_Data[[#This Row],[Patient Admission Date]])</f>
        <v>2023</v>
      </c>
      <c r="F1665" s="2">
        <v>0.19375000000000001</v>
      </c>
      <c r="G1665" s="8" t="str">
        <f>TEXT(Hospital_Emergency_Room_Data[[#This Row],[Patient Admission Date]],"dddd")</f>
        <v>Tuesday</v>
      </c>
      <c r="H1665" t="s">
        <v>41</v>
      </c>
      <c r="I1665">
        <v>61</v>
      </c>
      <c r="J1665" s="5" t="s">
        <v>9217</v>
      </c>
      <c r="K1665" t="s">
        <v>32</v>
      </c>
      <c r="L1665" t="s">
        <v>13</v>
      </c>
      <c r="M1665" t="s">
        <v>9209</v>
      </c>
      <c r="N1665">
        <v>10</v>
      </c>
      <c r="O1665">
        <v>59</v>
      </c>
      <c r="P1665" t="s">
        <v>9225</v>
      </c>
      <c r="Q1665">
        <v>23</v>
      </c>
      <c r="R1665">
        <v>4</v>
      </c>
      <c r="S1665" t="s">
        <v>9258</v>
      </c>
      <c r="T1665" t="s">
        <v>9264</v>
      </c>
      <c r="U1665" t="s">
        <v>9283</v>
      </c>
      <c r="V1665" t="str" cm="1">
        <f t="array" ref="V1665">_xlfn.IFS(Hospital_Emergency_Room_Data[[#This Row],[Day]]&lt;=10,"Start(1-10)",Hospital_Emergency_Room_Data[[#This Row],[Day]]&lt;=20,"Middle(11-20)",Hospital_Emergency_Room_Data[[#This Row],[Day]]&gt;20,"End(21-30)")</f>
        <v>End(21-30)</v>
      </c>
    </row>
    <row r="1666" spans="1:22">
      <c r="A1666">
        <v>707074757</v>
      </c>
      <c r="B1666" t="s">
        <v>1687</v>
      </c>
      <c r="C1666" s="1">
        <v>45023</v>
      </c>
      <c r="D1666" t="str">
        <f>TEXT(Hospital_Emergency_Room_Data[[#This Row],[Patient Admission Date]],"mmm")</f>
        <v>Apr</v>
      </c>
      <c r="E1666">
        <f>YEAR(Hospital_Emergency_Room_Data[[#This Row],[Patient Admission Date]])</f>
        <v>2023</v>
      </c>
      <c r="F1666" s="2">
        <v>0.16388888888888889</v>
      </c>
      <c r="G1666" s="8" t="str">
        <f>TEXT(Hospital_Emergency_Room_Data[[#This Row],[Patient Admission Date]],"dddd")</f>
        <v>Friday</v>
      </c>
      <c r="H1666" t="s">
        <v>41</v>
      </c>
      <c r="I1666">
        <v>11</v>
      </c>
      <c r="J1666" s="5" t="s">
        <v>9221</v>
      </c>
      <c r="K1666" t="s">
        <v>32</v>
      </c>
      <c r="L1666" t="s">
        <v>50</v>
      </c>
      <c r="M1666" t="s">
        <v>9209</v>
      </c>
      <c r="O1666">
        <v>15</v>
      </c>
      <c r="P1666" t="s">
        <v>9226</v>
      </c>
      <c r="Q1666">
        <v>7</v>
      </c>
      <c r="R1666">
        <v>3</v>
      </c>
      <c r="S1666" t="s">
        <v>9258</v>
      </c>
      <c r="T1666" t="s">
        <v>9263</v>
      </c>
      <c r="U1666" t="s">
        <v>9282</v>
      </c>
      <c r="V1666" t="str" cm="1">
        <f t="array" ref="V1666">_xlfn.IFS(Hospital_Emergency_Room_Data[[#This Row],[Day]]&lt;=10,"Start(1-10)",Hospital_Emergency_Room_Data[[#This Row],[Day]]&lt;=20,"Middle(11-20)",Hospital_Emergency_Room_Data[[#This Row],[Day]]&gt;20,"End(21-30)")</f>
        <v>Start(1-10)</v>
      </c>
    </row>
    <row r="1667" spans="1:22">
      <c r="A1667">
        <v>875164799</v>
      </c>
      <c r="B1667" t="s">
        <v>1688</v>
      </c>
      <c r="C1667" s="1">
        <v>45150</v>
      </c>
      <c r="D1667" t="str">
        <f>TEXT(Hospital_Emergency_Room_Data[[#This Row],[Patient Admission Date]],"mmm")</f>
        <v>Aug</v>
      </c>
      <c r="E1667">
        <f>YEAR(Hospital_Emergency_Room_Data[[#This Row],[Patient Admission Date]])</f>
        <v>2023</v>
      </c>
      <c r="F1667" s="2">
        <v>0.74513888888888891</v>
      </c>
      <c r="G1667" s="8" t="str">
        <f>TEXT(Hospital_Emergency_Room_Data[[#This Row],[Patient Admission Date]],"dddd")</f>
        <v>Saturday</v>
      </c>
      <c r="H1667" t="s">
        <v>41</v>
      </c>
      <c r="I1667">
        <v>73</v>
      </c>
      <c r="J1667" s="5" t="s">
        <v>9222</v>
      </c>
      <c r="K1667" t="s">
        <v>32</v>
      </c>
      <c r="L1667" t="s">
        <v>50</v>
      </c>
      <c r="M1667" t="s">
        <v>9209</v>
      </c>
      <c r="O1667">
        <v>16</v>
      </c>
      <c r="P1667" t="s">
        <v>9226</v>
      </c>
      <c r="Q1667">
        <v>12</v>
      </c>
      <c r="R1667">
        <v>17</v>
      </c>
      <c r="S1667" t="s">
        <v>9257</v>
      </c>
      <c r="T1667" t="s">
        <v>9265</v>
      </c>
      <c r="U1667" t="s">
        <v>9282</v>
      </c>
      <c r="V1667" t="str" cm="1">
        <f t="array" ref="V1667">_xlfn.IFS(Hospital_Emergency_Room_Data[[#This Row],[Day]]&lt;=10,"Start(1-10)",Hospital_Emergency_Room_Data[[#This Row],[Day]]&lt;=20,"Middle(11-20)",Hospital_Emergency_Room_Data[[#This Row],[Day]]&gt;20,"End(21-30)")</f>
        <v>Middle(11-20)</v>
      </c>
    </row>
    <row r="1668" spans="1:22">
      <c r="A1668">
        <v>617054834</v>
      </c>
      <c r="B1668" t="s">
        <v>1689</v>
      </c>
      <c r="C1668" s="1">
        <v>45320</v>
      </c>
      <c r="D1668" t="str">
        <f>TEXT(Hospital_Emergency_Room_Data[[#This Row],[Patient Admission Date]],"mmm")</f>
        <v>Jan</v>
      </c>
      <c r="E1668">
        <f>YEAR(Hospital_Emergency_Room_Data[[#This Row],[Patient Admission Date]])</f>
        <v>2024</v>
      </c>
      <c r="F1668" s="2">
        <v>0.76527777777777772</v>
      </c>
      <c r="G1668" s="8" t="str">
        <f>TEXT(Hospital_Emergency_Room_Data[[#This Row],[Patient Admission Date]],"dddd")</f>
        <v>Monday</v>
      </c>
      <c r="H1668" t="s">
        <v>41</v>
      </c>
      <c r="I1668">
        <v>16</v>
      </c>
      <c r="J1668" s="5" t="s">
        <v>9220</v>
      </c>
      <c r="K1668" t="s">
        <v>32</v>
      </c>
      <c r="L1668" t="s">
        <v>50</v>
      </c>
      <c r="M1668" t="s">
        <v>9209</v>
      </c>
      <c r="O1668">
        <v>30</v>
      </c>
      <c r="P1668" t="s">
        <v>9225</v>
      </c>
      <c r="Q1668">
        <v>29</v>
      </c>
      <c r="R1668">
        <v>18</v>
      </c>
      <c r="S1668" t="s">
        <v>9256</v>
      </c>
      <c r="T1668" t="s">
        <v>9264</v>
      </c>
      <c r="U1668" t="s">
        <v>9282</v>
      </c>
      <c r="V1668" t="str" cm="1">
        <f t="array" ref="V1668">_xlfn.IFS(Hospital_Emergency_Room_Data[[#This Row],[Day]]&lt;=10,"Start(1-10)",Hospital_Emergency_Room_Data[[#This Row],[Day]]&lt;=20,"Middle(11-20)",Hospital_Emergency_Room_Data[[#This Row],[Day]]&gt;20,"End(21-30)")</f>
        <v>End(21-30)</v>
      </c>
    </row>
    <row r="1669" spans="1:22">
      <c r="A1669">
        <v>734076364</v>
      </c>
      <c r="B1669" t="s">
        <v>1690</v>
      </c>
      <c r="C1669" s="1">
        <v>45042</v>
      </c>
      <c r="D1669" t="str">
        <f>TEXT(Hospital_Emergency_Room_Data[[#This Row],[Patient Admission Date]],"mmm")</f>
        <v>Apr</v>
      </c>
      <c r="E1669">
        <f>YEAR(Hospital_Emergency_Room_Data[[#This Row],[Patient Admission Date]])</f>
        <v>2023</v>
      </c>
      <c r="F1669" s="2">
        <v>0.29236111111111113</v>
      </c>
      <c r="G1669" s="8" t="str">
        <f>TEXT(Hospital_Emergency_Room_Data[[#This Row],[Patient Admission Date]],"dddd")</f>
        <v>Wednesday</v>
      </c>
      <c r="H1669" t="s">
        <v>41</v>
      </c>
      <c r="I1669">
        <v>16</v>
      </c>
      <c r="J1669" s="5" t="s">
        <v>9220</v>
      </c>
      <c r="K1669" t="s">
        <v>32</v>
      </c>
      <c r="L1669" t="s">
        <v>50</v>
      </c>
      <c r="M1669" t="s">
        <v>9209</v>
      </c>
      <c r="O1669">
        <v>38</v>
      </c>
      <c r="P1669" t="s">
        <v>9225</v>
      </c>
      <c r="Q1669">
        <v>26</v>
      </c>
      <c r="R1669">
        <v>7</v>
      </c>
      <c r="S1669" t="s">
        <v>9255</v>
      </c>
      <c r="T1669" t="s">
        <v>9264</v>
      </c>
      <c r="U1669" t="s">
        <v>9300</v>
      </c>
      <c r="V1669" t="str" cm="1">
        <f t="array" ref="V1669">_xlfn.IFS(Hospital_Emergency_Room_Data[[#This Row],[Day]]&lt;=10,"Start(1-10)",Hospital_Emergency_Room_Data[[#This Row],[Day]]&lt;=20,"Middle(11-20)",Hospital_Emergency_Room_Data[[#This Row],[Day]]&gt;20,"End(21-30)")</f>
        <v>End(21-30)</v>
      </c>
    </row>
    <row r="1670" spans="1:22">
      <c r="A1670">
        <v>592607210</v>
      </c>
      <c r="B1670" t="s">
        <v>1691</v>
      </c>
      <c r="C1670" s="1">
        <v>45528</v>
      </c>
      <c r="D1670" t="str">
        <f>TEXT(Hospital_Emergency_Room_Data[[#This Row],[Patient Admission Date]],"mmm")</f>
        <v>Aug</v>
      </c>
      <c r="E1670">
        <f>YEAR(Hospital_Emergency_Room_Data[[#This Row],[Patient Admission Date]])</f>
        <v>2024</v>
      </c>
      <c r="F1670" s="2">
        <v>0.1</v>
      </c>
      <c r="G1670" s="8" t="str">
        <f>TEXT(Hospital_Emergency_Room_Data[[#This Row],[Patient Admission Date]],"dddd")</f>
        <v>Saturday</v>
      </c>
      <c r="H1670" t="s">
        <v>41</v>
      </c>
      <c r="I1670">
        <v>29</v>
      </c>
      <c r="J1670" s="5" t="s">
        <v>9220</v>
      </c>
      <c r="K1670" t="s">
        <v>32</v>
      </c>
      <c r="L1670" t="s">
        <v>50</v>
      </c>
      <c r="M1670" t="s">
        <v>9209</v>
      </c>
      <c r="O1670">
        <v>32</v>
      </c>
      <c r="P1670" t="s">
        <v>9225</v>
      </c>
      <c r="Q1670">
        <v>24</v>
      </c>
      <c r="R1670">
        <v>2</v>
      </c>
      <c r="S1670" t="s">
        <v>9258</v>
      </c>
      <c r="T1670" t="s">
        <v>9264</v>
      </c>
      <c r="U1670" t="s">
        <v>9300</v>
      </c>
      <c r="V1670" t="str" cm="1">
        <f t="array" ref="V1670">_xlfn.IFS(Hospital_Emergency_Room_Data[[#This Row],[Day]]&lt;=10,"Start(1-10)",Hospital_Emergency_Room_Data[[#This Row],[Day]]&lt;=20,"Middle(11-20)",Hospital_Emergency_Room_Data[[#This Row],[Day]]&gt;20,"End(21-30)")</f>
        <v>End(21-30)</v>
      </c>
    </row>
    <row r="1671" spans="1:22">
      <c r="A1671">
        <v>414856039</v>
      </c>
      <c r="B1671" t="s">
        <v>1692</v>
      </c>
      <c r="C1671" s="1">
        <v>45404</v>
      </c>
      <c r="D1671" t="str">
        <f>TEXT(Hospital_Emergency_Room_Data[[#This Row],[Patient Admission Date]],"mmm")</f>
        <v>Apr</v>
      </c>
      <c r="E1671">
        <f>YEAR(Hospital_Emergency_Room_Data[[#This Row],[Patient Admission Date]])</f>
        <v>2024</v>
      </c>
      <c r="F1671" s="2">
        <v>0.45347222222222222</v>
      </c>
      <c r="G1671" s="8" t="str">
        <f>TEXT(Hospital_Emergency_Room_Data[[#This Row],[Patient Admission Date]],"dddd")</f>
        <v>Monday</v>
      </c>
      <c r="H1671" t="s">
        <v>41</v>
      </c>
      <c r="I1671">
        <v>30</v>
      </c>
      <c r="J1671" s="5" t="s">
        <v>9223</v>
      </c>
      <c r="K1671" t="s">
        <v>32</v>
      </c>
      <c r="L1671" t="s">
        <v>50</v>
      </c>
      <c r="M1671" t="s">
        <v>9209</v>
      </c>
      <c r="O1671">
        <v>48</v>
      </c>
      <c r="P1671" t="s">
        <v>9225</v>
      </c>
      <c r="Q1671">
        <v>22</v>
      </c>
      <c r="R1671">
        <v>10</v>
      </c>
      <c r="S1671" t="s">
        <v>9255</v>
      </c>
      <c r="T1671" t="s">
        <v>9264</v>
      </c>
      <c r="U1671" t="s">
        <v>9283</v>
      </c>
      <c r="V1671" t="str" cm="1">
        <f t="array" ref="V1671">_xlfn.IFS(Hospital_Emergency_Room_Data[[#This Row],[Day]]&lt;=10,"Start(1-10)",Hospital_Emergency_Room_Data[[#This Row],[Day]]&lt;=20,"Middle(11-20)",Hospital_Emergency_Room_Data[[#This Row],[Day]]&gt;20,"End(21-30)")</f>
        <v>End(21-30)</v>
      </c>
    </row>
    <row r="1672" spans="1:22">
      <c r="A1672">
        <v>381261729</v>
      </c>
      <c r="B1672" t="s">
        <v>1693</v>
      </c>
      <c r="C1672" s="1">
        <v>45385</v>
      </c>
      <c r="D1672" t="str">
        <f>TEXT(Hospital_Emergency_Room_Data[[#This Row],[Patient Admission Date]],"mmm")</f>
        <v>Apr</v>
      </c>
      <c r="E1672">
        <f>YEAR(Hospital_Emergency_Room_Data[[#This Row],[Patient Admission Date]])</f>
        <v>2024</v>
      </c>
      <c r="F1672" s="2">
        <v>0.55486111111111114</v>
      </c>
      <c r="G1672" s="8" t="str">
        <f>TEXT(Hospital_Emergency_Room_Data[[#This Row],[Patient Admission Date]],"dddd")</f>
        <v>Wednesday</v>
      </c>
      <c r="H1672" t="s">
        <v>41</v>
      </c>
      <c r="I1672">
        <v>25</v>
      </c>
      <c r="J1672" s="5" t="s">
        <v>9220</v>
      </c>
      <c r="K1672" t="s">
        <v>32</v>
      </c>
      <c r="L1672" t="s">
        <v>50</v>
      </c>
      <c r="M1672" t="s">
        <v>9209</v>
      </c>
      <c r="N1672">
        <v>6</v>
      </c>
      <c r="O1672">
        <v>52</v>
      </c>
      <c r="P1672" t="s">
        <v>9225</v>
      </c>
      <c r="Q1672">
        <v>3</v>
      </c>
      <c r="R1672">
        <v>13</v>
      </c>
      <c r="S1672" t="s">
        <v>9257</v>
      </c>
      <c r="T1672" t="s">
        <v>9263</v>
      </c>
      <c r="U1672" t="s">
        <v>9283</v>
      </c>
      <c r="V1672" t="str" cm="1">
        <f t="array" ref="V1672">_xlfn.IFS(Hospital_Emergency_Room_Data[[#This Row],[Day]]&lt;=10,"Start(1-10)",Hospital_Emergency_Room_Data[[#This Row],[Day]]&lt;=20,"Middle(11-20)",Hospital_Emergency_Room_Data[[#This Row],[Day]]&gt;20,"End(21-30)")</f>
        <v>Start(1-10)</v>
      </c>
    </row>
    <row r="1673" spans="1:22">
      <c r="A1673">
        <v>879451427</v>
      </c>
      <c r="B1673" t="s">
        <v>1694</v>
      </c>
      <c r="C1673" s="1">
        <v>45250</v>
      </c>
      <c r="D1673" t="str">
        <f>TEXT(Hospital_Emergency_Room_Data[[#This Row],[Patient Admission Date]],"mmm")</f>
        <v>Nov</v>
      </c>
      <c r="E1673">
        <f>YEAR(Hospital_Emergency_Room_Data[[#This Row],[Patient Admission Date]])</f>
        <v>2023</v>
      </c>
      <c r="F1673" s="2">
        <v>7.6388888888888895E-2</v>
      </c>
      <c r="G1673" s="8" t="str">
        <f>TEXT(Hospital_Emergency_Room_Data[[#This Row],[Patient Admission Date]],"dddd")</f>
        <v>Monday</v>
      </c>
      <c r="H1673" t="s">
        <v>41</v>
      </c>
      <c r="I1673">
        <v>35</v>
      </c>
      <c r="J1673" s="5" t="s">
        <v>9223</v>
      </c>
      <c r="K1673" t="s">
        <v>32</v>
      </c>
      <c r="L1673" t="s">
        <v>9281</v>
      </c>
      <c r="M1673" t="s">
        <v>9209</v>
      </c>
      <c r="O1673">
        <v>13</v>
      </c>
      <c r="P1673" t="s">
        <v>9226</v>
      </c>
      <c r="Q1673">
        <v>20</v>
      </c>
      <c r="R1673">
        <v>1</v>
      </c>
      <c r="S1673" t="s">
        <v>9258</v>
      </c>
      <c r="T1673" t="s">
        <v>9262</v>
      </c>
      <c r="U1673" t="s">
        <v>9282</v>
      </c>
      <c r="V1673" t="str" cm="1">
        <f t="array" ref="V1673">_xlfn.IFS(Hospital_Emergency_Room_Data[[#This Row],[Day]]&lt;=10,"Start(1-10)",Hospital_Emergency_Room_Data[[#This Row],[Day]]&lt;=20,"Middle(11-20)",Hospital_Emergency_Room_Data[[#This Row],[Day]]&gt;20,"End(21-30)")</f>
        <v>Middle(11-20)</v>
      </c>
    </row>
    <row r="1674" spans="1:22">
      <c r="A1674">
        <v>271063676</v>
      </c>
      <c r="B1674" t="s">
        <v>1695</v>
      </c>
      <c r="C1674" s="1">
        <v>45423</v>
      </c>
      <c r="D1674" t="str">
        <f>TEXT(Hospital_Emergency_Room_Data[[#This Row],[Patient Admission Date]],"mmm")</f>
        <v>May</v>
      </c>
      <c r="E1674">
        <f>YEAR(Hospital_Emergency_Room_Data[[#This Row],[Patient Admission Date]])</f>
        <v>2024</v>
      </c>
      <c r="F1674" s="2">
        <v>0.39444444444444443</v>
      </c>
      <c r="G1674" s="8" t="str">
        <f>TEXT(Hospital_Emergency_Room_Data[[#This Row],[Patient Admission Date]],"dddd")</f>
        <v>Saturday</v>
      </c>
      <c r="H1674" t="s">
        <v>41</v>
      </c>
      <c r="I1674">
        <v>32</v>
      </c>
      <c r="J1674" s="5" t="s">
        <v>9223</v>
      </c>
      <c r="K1674" t="s">
        <v>32</v>
      </c>
      <c r="L1674" t="s">
        <v>9281</v>
      </c>
      <c r="M1674" t="s">
        <v>9209</v>
      </c>
      <c r="O1674">
        <v>18</v>
      </c>
      <c r="P1674" t="s">
        <v>9226</v>
      </c>
      <c r="Q1674">
        <v>11</v>
      </c>
      <c r="R1674">
        <v>9</v>
      </c>
      <c r="S1674" t="s">
        <v>9255</v>
      </c>
      <c r="T1674" t="s">
        <v>9265</v>
      </c>
      <c r="U1674" t="s">
        <v>9282</v>
      </c>
      <c r="V1674" t="str" cm="1">
        <f t="array" ref="V1674">_xlfn.IFS(Hospital_Emergency_Room_Data[[#This Row],[Day]]&lt;=10,"Start(1-10)",Hospital_Emergency_Room_Data[[#This Row],[Day]]&lt;=20,"Middle(11-20)",Hospital_Emergency_Room_Data[[#This Row],[Day]]&gt;20,"End(21-30)")</f>
        <v>Middle(11-20)</v>
      </c>
    </row>
    <row r="1675" spans="1:22">
      <c r="A1675">
        <v>853232745</v>
      </c>
      <c r="B1675" t="s">
        <v>1696</v>
      </c>
      <c r="C1675" s="1">
        <v>45079</v>
      </c>
      <c r="D1675" t="str">
        <f>TEXT(Hospital_Emergency_Room_Data[[#This Row],[Patient Admission Date]],"mmm")</f>
        <v>Jun</v>
      </c>
      <c r="E1675">
        <f>YEAR(Hospital_Emergency_Room_Data[[#This Row],[Patient Admission Date]])</f>
        <v>2023</v>
      </c>
      <c r="F1675" s="2">
        <v>0.67222222222222228</v>
      </c>
      <c r="G1675" s="8" t="str">
        <f>TEXT(Hospital_Emergency_Room_Data[[#This Row],[Patient Admission Date]],"dddd")</f>
        <v>Friday</v>
      </c>
      <c r="H1675" t="s">
        <v>41</v>
      </c>
      <c r="I1675">
        <v>47</v>
      </c>
      <c r="J1675" s="5" t="s">
        <v>9219</v>
      </c>
      <c r="K1675" t="s">
        <v>32</v>
      </c>
      <c r="L1675" t="s">
        <v>9281</v>
      </c>
      <c r="M1675" t="s">
        <v>9209</v>
      </c>
      <c r="O1675">
        <v>23</v>
      </c>
      <c r="P1675" t="s">
        <v>9226</v>
      </c>
      <c r="Q1675">
        <v>2</v>
      </c>
      <c r="R1675">
        <v>16</v>
      </c>
      <c r="S1675" t="s">
        <v>9257</v>
      </c>
      <c r="T1675" t="s">
        <v>9263</v>
      </c>
      <c r="U1675" t="s">
        <v>9282</v>
      </c>
      <c r="V1675" t="str" cm="1">
        <f t="array" ref="V1675">_xlfn.IFS(Hospital_Emergency_Room_Data[[#This Row],[Day]]&lt;=10,"Start(1-10)",Hospital_Emergency_Room_Data[[#This Row],[Day]]&lt;=20,"Middle(11-20)",Hospital_Emergency_Room_Data[[#This Row],[Day]]&gt;20,"End(21-30)")</f>
        <v>Start(1-10)</v>
      </c>
    </row>
    <row r="1676" spans="1:22">
      <c r="A1676">
        <v>688366207</v>
      </c>
      <c r="B1676" t="s">
        <v>1697</v>
      </c>
      <c r="C1676" s="1">
        <v>45051</v>
      </c>
      <c r="D1676" t="str">
        <f>TEXT(Hospital_Emergency_Room_Data[[#This Row],[Patient Admission Date]],"mmm")</f>
        <v>May</v>
      </c>
      <c r="E1676">
        <f>YEAR(Hospital_Emergency_Room_Data[[#This Row],[Patient Admission Date]])</f>
        <v>2023</v>
      </c>
      <c r="F1676" s="2">
        <v>0.24166666666666667</v>
      </c>
      <c r="G1676" s="8" t="str">
        <f>TEXT(Hospital_Emergency_Room_Data[[#This Row],[Patient Admission Date]],"dddd")</f>
        <v>Friday</v>
      </c>
      <c r="H1676" t="s">
        <v>41</v>
      </c>
      <c r="I1676">
        <v>23</v>
      </c>
      <c r="J1676" s="5" t="s">
        <v>9220</v>
      </c>
      <c r="K1676" t="s">
        <v>32</v>
      </c>
      <c r="L1676" t="s">
        <v>9281</v>
      </c>
      <c r="M1676" t="s">
        <v>9209</v>
      </c>
      <c r="O1676">
        <v>30</v>
      </c>
      <c r="P1676" t="s">
        <v>9225</v>
      </c>
      <c r="Q1676">
        <v>5</v>
      </c>
      <c r="R1676">
        <v>5</v>
      </c>
      <c r="S1676" t="s">
        <v>9258</v>
      </c>
      <c r="T1676" t="s">
        <v>9263</v>
      </c>
      <c r="U1676" t="s">
        <v>9282</v>
      </c>
      <c r="V1676" t="str" cm="1">
        <f t="array" ref="V1676">_xlfn.IFS(Hospital_Emergency_Room_Data[[#This Row],[Day]]&lt;=10,"Start(1-10)",Hospital_Emergency_Room_Data[[#This Row],[Day]]&lt;=20,"Middle(11-20)",Hospital_Emergency_Room_Data[[#This Row],[Day]]&gt;20,"End(21-30)")</f>
        <v>Start(1-10)</v>
      </c>
    </row>
    <row r="1677" spans="1:22">
      <c r="A1677">
        <v>405166690</v>
      </c>
      <c r="B1677" t="s">
        <v>1698</v>
      </c>
      <c r="C1677" s="1">
        <v>45383</v>
      </c>
      <c r="D1677" t="str">
        <f>TEXT(Hospital_Emergency_Room_Data[[#This Row],[Patient Admission Date]],"mmm")</f>
        <v>Apr</v>
      </c>
      <c r="E1677">
        <f>YEAR(Hospital_Emergency_Room_Data[[#This Row],[Patient Admission Date]])</f>
        <v>2024</v>
      </c>
      <c r="F1677" s="2">
        <v>0.15</v>
      </c>
      <c r="G1677" s="8" t="str">
        <f>TEXT(Hospital_Emergency_Room_Data[[#This Row],[Patient Admission Date]],"dddd")</f>
        <v>Monday</v>
      </c>
      <c r="H1677" t="s">
        <v>41</v>
      </c>
      <c r="I1677">
        <v>21</v>
      </c>
      <c r="J1677" s="5" t="s">
        <v>9220</v>
      </c>
      <c r="K1677" t="s">
        <v>32</v>
      </c>
      <c r="L1677" t="s">
        <v>9281</v>
      </c>
      <c r="M1677" t="s">
        <v>9209</v>
      </c>
      <c r="O1677">
        <v>40</v>
      </c>
      <c r="P1677" t="s">
        <v>9225</v>
      </c>
      <c r="Q1677">
        <v>1</v>
      </c>
      <c r="R1677">
        <v>3</v>
      </c>
      <c r="S1677" t="s">
        <v>9258</v>
      </c>
      <c r="T1677" t="s">
        <v>9263</v>
      </c>
      <c r="U1677" t="s">
        <v>9300</v>
      </c>
      <c r="V1677" t="str" cm="1">
        <f t="array" ref="V1677">_xlfn.IFS(Hospital_Emergency_Room_Data[[#This Row],[Day]]&lt;=10,"Start(1-10)",Hospital_Emergency_Room_Data[[#This Row],[Day]]&lt;=20,"Middle(11-20)",Hospital_Emergency_Room_Data[[#This Row],[Day]]&gt;20,"End(21-30)")</f>
        <v>Start(1-10)</v>
      </c>
    </row>
    <row r="1678" spans="1:22">
      <c r="A1678">
        <v>754261685</v>
      </c>
      <c r="B1678" t="s">
        <v>1699</v>
      </c>
      <c r="C1678" s="1">
        <v>45057</v>
      </c>
      <c r="D1678" t="str">
        <f>TEXT(Hospital_Emergency_Room_Data[[#This Row],[Patient Admission Date]],"mmm")</f>
        <v>May</v>
      </c>
      <c r="E1678">
        <f>YEAR(Hospital_Emergency_Room_Data[[#This Row],[Patient Admission Date]])</f>
        <v>2023</v>
      </c>
      <c r="F1678" s="2">
        <v>0.75</v>
      </c>
      <c r="G1678" s="8" t="str">
        <f>TEXT(Hospital_Emergency_Room_Data[[#This Row],[Patient Admission Date]],"dddd")</f>
        <v>Thursday</v>
      </c>
      <c r="H1678" t="s">
        <v>41</v>
      </c>
      <c r="I1678">
        <v>45</v>
      </c>
      <c r="J1678" s="5" t="s">
        <v>9219</v>
      </c>
      <c r="K1678" t="s">
        <v>32</v>
      </c>
      <c r="L1678" t="s">
        <v>9281</v>
      </c>
      <c r="M1678" t="s">
        <v>9209</v>
      </c>
      <c r="O1678">
        <v>57</v>
      </c>
      <c r="P1678" t="s">
        <v>9225</v>
      </c>
      <c r="Q1678">
        <v>11</v>
      </c>
      <c r="R1678">
        <v>18</v>
      </c>
      <c r="S1678" t="s">
        <v>9256</v>
      </c>
      <c r="T1678" t="s">
        <v>9265</v>
      </c>
      <c r="U1678" t="s">
        <v>9283</v>
      </c>
      <c r="V1678" t="str" cm="1">
        <f t="array" ref="V1678">_xlfn.IFS(Hospital_Emergency_Room_Data[[#This Row],[Day]]&lt;=10,"Start(1-10)",Hospital_Emergency_Room_Data[[#This Row],[Day]]&lt;=20,"Middle(11-20)",Hospital_Emergency_Room_Data[[#This Row],[Day]]&gt;20,"End(21-30)")</f>
        <v>Middle(11-20)</v>
      </c>
    </row>
    <row r="1679" spans="1:22">
      <c r="A1679">
        <v>657552240</v>
      </c>
      <c r="B1679" t="s">
        <v>1700</v>
      </c>
      <c r="C1679" s="1">
        <v>45530</v>
      </c>
      <c r="D1679" t="str">
        <f>TEXT(Hospital_Emergency_Room_Data[[#This Row],[Patient Admission Date]],"mmm")</f>
        <v>Aug</v>
      </c>
      <c r="E1679">
        <f>YEAR(Hospital_Emergency_Room_Data[[#This Row],[Patient Admission Date]])</f>
        <v>2024</v>
      </c>
      <c r="F1679" s="2">
        <v>0.1388888888888889</v>
      </c>
      <c r="G1679" s="8" t="str">
        <f>TEXT(Hospital_Emergency_Room_Data[[#This Row],[Patient Admission Date]],"dddd")</f>
        <v>Monday</v>
      </c>
      <c r="H1679" t="s">
        <v>41</v>
      </c>
      <c r="I1679">
        <v>65</v>
      </c>
      <c r="J1679" s="5" t="s">
        <v>9217</v>
      </c>
      <c r="K1679" t="s">
        <v>32</v>
      </c>
      <c r="L1679" t="s">
        <v>9281</v>
      </c>
      <c r="M1679" t="s">
        <v>9209</v>
      </c>
      <c r="O1679">
        <v>20</v>
      </c>
      <c r="P1679" t="s">
        <v>9226</v>
      </c>
      <c r="Q1679">
        <v>26</v>
      </c>
      <c r="R1679">
        <v>3</v>
      </c>
      <c r="S1679" t="s">
        <v>9258</v>
      </c>
      <c r="T1679" t="s">
        <v>9264</v>
      </c>
      <c r="U1679" t="s">
        <v>9282</v>
      </c>
      <c r="V1679" t="str" cm="1">
        <f t="array" ref="V1679">_xlfn.IFS(Hospital_Emergency_Room_Data[[#This Row],[Day]]&lt;=10,"Start(1-10)",Hospital_Emergency_Room_Data[[#This Row],[Day]]&lt;=20,"Middle(11-20)",Hospital_Emergency_Room_Data[[#This Row],[Day]]&gt;20,"End(21-30)")</f>
        <v>End(21-30)</v>
      </c>
    </row>
    <row r="1680" spans="1:22">
      <c r="A1680">
        <v>238327536</v>
      </c>
      <c r="B1680" t="s">
        <v>1701</v>
      </c>
      <c r="C1680" s="1">
        <v>45321</v>
      </c>
      <c r="D1680" t="str">
        <f>TEXT(Hospital_Emergency_Room_Data[[#This Row],[Patient Admission Date]],"mmm")</f>
        <v>Jan</v>
      </c>
      <c r="E1680">
        <f>YEAR(Hospital_Emergency_Room_Data[[#This Row],[Patient Admission Date]])</f>
        <v>2024</v>
      </c>
      <c r="F1680" s="2">
        <v>0.80347222222222225</v>
      </c>
      <c r="G1680" s="8" t="str">
        <f>TEXT(Hospital_Emergency_Room_Data[[#This Row],[Patient Admission Date]],"dddd")</f>
        <v>Tuesday</v>
      </c>
      <c r="H1680" t="s">
        <v>41</v>
      </c>
      <c r="I1680">
        <v>57</v>
      </c>
      <c r="J1680" s="5" t="s">
        <v>9219</v>
      </c>
      <c r="K1680" t="s">
        <v>32</v>
      </c>
      <c r="L1680" t="s">
        <v>9281</v>
      </c>
      <c r="M1680" t="s">
        <v>9209</v>
      </c>
      <c r="O1680">
        <v>23</v>
      </c>
      <c r="P1680" t="s">
        <v>9226</v>
      </c>
      <c r="Q1680">
        <v>30</v>
      </c>
      <c r="R1680">
        <v>19</v>
      </c>
      <c r="S1680" t="s">
        <v>9256</v>
      </c>
      <c r="T1680" t="s">
        <v>9264</v>
      </c>
      <c r="U1680" t="s">
        <v>9282</v>
      </c>
      <c r="V1680" t="str" cm="1">
        <f t="array" ref="V1680">_xlfn.IFS(Hospital_Emergency_Room_Data[[#This Row],[Day]]&lt;=10,"Start(1-10)",Hospital_Emergency_Room_Data[[#This Row],[Day]]&lt;=20,"Middle(11-20)",Hospital_Emergency_Room_Data[[#This Row],[Day]]&gt;20,"End(21-30)")</f>
        <v>End(21-30)</v>
      </c>
    </row>
    <row r="1681" spans="1:22">
      <c r="A1681">
        <v>137383833</v>
      </c>
      <c r="B1681" t="s">
        <v>1702</v>
      </c>
      <c r="C1681" s="1">
        <v>45121</v>
      </c>
      <c r="D1681" t="str">
        <f>TEXT(Hospital_Emergency_Room_Data[[#This Row],[Patient Admission Date]],"mmm")</f>
        <v>Jul</v>
      </c>
      <c r="E1681">
        <f>YEAR(Hospital_Emergency_Room_Data[[#This Row],[Patient Admission Date]])</f>
        <v>2023</v>
      </c>
      <c r="F1681" s="2">
        <v>0.72499999999999998</v>
      </c>
      <c r="G1681" s="8" t="str">
        <f>TEXT(Hospital_Emergency_Room_Data[[#This Row],[Patient Admission Date]],"dddd")</f>
        <v>Friday</v>
      </c>
      <c r="H1681" t="s">
        <v>41</v>
      </c>
      <c r="I1681">
        <v>6</v>
      </c>
      <c r="J1681" s="5" t="s">
        <v>9221</v>
      </c>
      <c r="K1681" t="s">
        <v>32</v>
      </c>
      <c r="L1681" t="s">
        <v>9281</v>
      </c>
      <c r="M1681" t="s">
        <v>9209</v>
      </c>
      <c r="O1681">
        <v>35</v>
      </c>
      <c r="P1681" t="s">
        <v>9225</v>
      </c>
      <c r="Q1681">
        <v>14</v>
      </c>
      <c r="R1681">
        <v>17</v>
      </c>
      <c r="S1681" t="s">
        <v>9257</v>
      </c>
      <c r="T1681" t="s">
        <v>9265</v>
      </c>
      <c r="U1681" t="s">
        <v>9300</v>
      </c>
      <c r="V1681" t="str" cm="1">
        <f t="array" ref="V1681">_xlfn.IFS(Hospital_Emergency_Room_Data[[#This Row],[Day]]&lt;=10,"Start(1-10)",Hospital_Emergency_Room_Data[[#This Row],[Day]]&lt;=20,"Middle(11-20)",Hospital_Emergency_Room_Data[[#This Row],[Day]]&gt;20,"End(21-30)")</f>
        <v>Middle(11-20)</v>
      </c>
    </row>
    <row r="1682" spans="1:22">
      <c r="A1682">
        <v>150615269</v>
      </c>
      <c r="B1682" t="s">
        <v>1703</v>
      </c>
      <c r="C1682" s="1">
        <v>45322</v>
      </c>
      <c r="D1682" t="str">
        <f>TEXT(Hospital_Emergency_Room_Data[[#This Row],[Patient Admission Date]],"mmm")</f>
        <v>Jan</v>
      </c>
      <c r="E1682">
        <f>YEAR(Hospital_Emergency_Room_Data[[#This Row],[Patient Admission Date]])</f>
        <v>2024</v>
      </c>
      <c r="F1682" s="2">
        <v>5.9027777777777776E-2</v>
      </c>
      <c r="G1682" s="8" t="str">
        <f>TEXT(Hospital_Emergency_Room_Data[[#This Row],[Patient Admission Date]],"dddd")</f>
        <v>Wednesday</v>
      </c>
      <c r="H1682" t="s">
        <v>41</v>
      </c>
      <c r="I1682">
        <v>41</v>
      </c>
      <c r="J1682" s="5" t="s">
        <v>9223</v>
      </c>
      <c r="K1682" t="s">
        <v>32</v>
      </c>
      <c r="L1682" t="s">
        <v>9281</v>
      </c>
      <c r="M1682" t="s">
        <v>9209</v>
      </c>
      <c r="O1682">
        <v>46</v>
      </c>
      <c r="P1682" t="s">
        <v>9225</v>
      </c>
      <c r="Q1682">
        <v>31</v>
      </c>
      <c r="R1682">
        <v>1</v>
      </c>
      <c r="S1682" t="s">
        <v>9258</v>
      </c>
      <c r="T1682" t="s">
        <v>9264</v>
      </c>
      <c r="U1682" t="s">
        <v>9283</v>
      </c>
      <c r="V1682" t="str" cm="1">
        <f t="array" ref="V1682">_xlfn.IFS(Hospital_Emergency_Room_Data[[#This Row],[Day]]&lt;=10,"Start(1-10)",Hospital_Emergency_Room_Data[[#This Row],[Day]]&lt;=20,"Middle(11-20)",Hospital_Emergency_Room_Data[[#This Row],[Day]]&gt;20,"End(21-30)")</f>
        <v>End(21-30)</v>
      </c>
    </row>
    <row r="1683" spans="1:22">
      <c r="A1683">
        <v>696378120</v>
      </c>
      <c r="B1683" t="s">
        <v>1704</v>
      </c>
      <c r="C1683" s="1">
        <v>45065</v>
      </c>
      <c r="D1683" t="str">
        <f>TEXT(Hospital_Emergency_Room_Data[[#This Row],[Patient Admission Date]],"mmm")</f>
        <v>May</v>
      </c>
      <c r="E1683">
        <f>YEAR(Hospital_Emergency_Room_Data[[#This Row],[Patient Admission Date]])</f>
        <v>2023</v>
      </c>
      <c r="F1683" s="2">
        <v>0.43333333333333335</v>
      </c>
      <c r="G1683" s="8" t="str">
        <f>TEXT(Hospital_Emergency_Room_Data[[#This Row],[Patient Admission Date]],"dddd")</f>
        <v>Friday</v>
      </c>
      <c r="H1683" t="s">
        <v>41</v>
      </c>
      <c r="I1683">
        <v>74</v>
      </c>
      <c r="J1683" s="5" t="s">
        <v>9222</v>
      </c>
      <c r="K1683" t="s">
        <v>32</v>
      </c>
      <c r="L1683" t="s">
        <v>9281</v>
      </c>
      <c r="M1683" t="s">
        <v>9209</v>
      </c>
      <c r="O1683">
        <v>53</v>
      </c>
      <c r="P1683" t="s">
        <v>9225</v>
      </c>
      <c r="Q1683">
        <v>19</v>
      </c>
      <c r="R1683">
        <v>10</v>
      </c>
      <c r="S1683" t="s">
        <v>9255</v>
      </c>
      <c r="T1683" t="s">
        <v>9262</v>
      </c>
      <c r="U1683" t="s">
        <v>9283</v>
      </c>
      <c r="V1683" t="str" cm="1">
        <f t="array" ref="V1683">_xlfn.IFS(Hospital_Emergency_Room_Data[[#This Row],[Day]]&lt;=10,"Start(1-10)",Hospital_Emergency_Room_Data[[#This Row],[Day]]&lt;=20,"Middle(11-20)",Hospital_Emergency_Room_Data[[#This Row],[Day]]&gt;20,"End(21-30)")</f>
        <v>Middle(11-20)</v>
      </c>
    </row>
    <row r="1684" spans="1:22">
      <c r="A1684">
        <v>123916253</v>
      </c>
      <c r="B1684" t="s">
        <v>1705</v>
      </c>
      <c r="C1684" s="1">
        <v>45490</v>
      </c>
      <c r="D1684" t="str">
        <f>TEXT(Hospital_Emergency_Room_Data[[#This Row],[Patient Admission Date]],"mmm")</f>
        <v>Jul</v>
      </c>
      <c r="E1684">
        <f>YEAR(Hospital_Emergency_Room_Data[[#This Row],[Patient Admission Date]])</f>
        <v>2024</v>
      </c>
      <c r="F1684" s="2">
        <v>3.888888888888889E-2</v>
      </c>
      <c r="G1684" s="8" t="str">
        <f>TEXT(Hospital_Emergency_Room_Data[[#This Row],[Patient Admission Date]],"dddd")</f>
        <v>Wednesday</v>
      </c>
      <c r="H1684" t="s">
        <v>41</v>
      </c>
      <c r="I1684">
        <v>57</v>
      </c>
      <c r="J1684" s="5" t="s">
        <v>9219</v>
      </c>
      <c r="K1684" t="s">
        <v>32</v>
      </c>
      <c r="L1684" t="s">
        <v>9281</v>
      </c>
      <c r="M1684" t="s">
        <v>9209</v>
      </c>
      <c r="O1684">
        <v>26</v>
      </c>
      <c r="P1684" t="s">
        <v>9226</v>
      </c>
      <c r="Q1684">
        <v>17</v>
      </c>
      <c r="R1684">
        <v>0</v>
      </c>
      <c r="S1684" t="s">
        <v>9258</v>
      </c>
      <c r="T1684" t="s">
        <v>9262</v>
      </c>
      <c r="U1684" t="s">
        <v>9282</v>
      </c>
      <c r="V1684" t="str" cm="1">
        <f t="array" ref="V1684">_xlfn.IFS(Hospital_Emergency_Room_Data[[#This Row],[Day]]&lt;=10,"Start(1-10)",Hospital_Emergency_Room_Data[[#This Row],[Day]]&lt;=20,"Middle(11-20)",Hospital_Emergency_Room_Data[[#This Row],[Day]]&gt;20,"End(21-30)")</f>
        <v>Middle(11-20)</v>
      </c>
    </row>
    <row r="1685" spans="1:22">
      <c r="A1685">
        <v>836118759</v>
      </c>
      <c r="B1685" t="s">
        <v>1706</v>
      </c>
      <c r="C1685" s="1">
        <v>45273</v>
      </c>
      <c r="D1685" t="str">
        <f>TEXT(Hospital_Emergency_Room_Data[[#This Row],[Patient Admission Date]],"mmm")</f>
        <v>Dec</v>
      </c>
      <c r="E1685">
        <f>YEAR(Hospital_Emergency_Room_Data[[#This Row],[Patient Admission Date]])</f>
        <v>2023</v>
      </c>
      <c r="F1685" s="2">
        <v>0.30902777777777779</v>
      </c>
      <c r="G1685" s="8" t="str">
        <f>TEXT(Hospital_Emergency_Room_Data[[#This Row],[Patient Admission Date]],"dddd")</f>
        <v>Wednesday</v>
      </c>
      <c r="H1685" t="s">
        <v>41</v>
      </c>
      <c r="I1685">
        <v>32</v>
      </c>
      <c r="J1685" s="5" t="s">
        <v>9223</v>
      </c>
      <c r="K1685" t="s">
        <v>32</v>
      </c>
      <c r="L1685" t="s">
        <v>9281</v>
      </c>
      <c r="M1685" t="s">
        <v>9209</v>
      </c>
      <c r="O1685">
        <v>27</v>
      </c>
      <c r="P1685" t="s">
        <v>9226</v>
      </c>
      <c r="Q1685">
        <v>13</v>
      </c>
      <c r="R1685">
        <v>7</v>
      </c>
      <c r="S1685" t="s">
        <v>9255</v>
      </c>
      <c r="T1685" t="s">
        <v>9265</v>
      </c>
      <c r="U1685" t="s">
        <v>9282</v>
      </c>
      <c r="V1685" t="str" cm="1">
        <f t="array" ref="V1685">_xlfn.IFS(Hospital_Emergency_Room_Data[[#This Row],[Day]]&lt;=10,"Start(1-10)",Hospital_Emergency_Room_Data[[#This Row],[Day]]&lt;=20,"Middle(11-20)",Hospital_Emergency_Room_Data[[#This Row],[Day]]&gt;20,"End(21-30)")</f>
        <v>Middle(11-20)</v>
      </c>
    </row>
    <row r="1686" spans="1:22">
      <c r="A1686">
        <v>345531572</v>
      </c>
      <c r="B1686" t="s">
        <v>1707</v>
      </c>
      <c r="C1686" s="1">
        <v>45506</v>
      </c>
      <c r="D1686" t="str">
        <f>TEXT(Hospital_Emergency_Room_Data[[#This Row],[Patient Admission Date]],"mmm")</f>
        <v>Aug</v>
      </c>
      <c r="E1686">
        <f>YEAR(Hospital_Emergency_Room_Data[[#This Row],[Patient Admission Date]])</f>
        <v>2024</v>
      </c>
      <c r="F1686" s="2">
        <v>9.3055555555555558E-2</v>
      </c>
      <c r="G1686" s="8" t="str">
        <f>TEXT(Hospital_Emergency_Room_Data[[#This Row],[Patient Admission Date]],"dddd")</f>
        <v>Friday</v>
      </c>
      <c r="H1686" t="s">
        <v>41</v>
      </c>
      <c r="I1686">
        <v>24</v>
      </c>
      <c r="J1686" s="5" t="s">
        <v>9220</v>
      </c>
      <c r="K1686" t="s">
        <v>32</v>
      </c>
      <c r="L1686" t="s">
        <v>9281</v>
      </c>
      <c r="M1686" t="s">
        <v>9209</v>
      </c>
      <c r="O1686">
        <v>34</v>
      </c>
      <c r="P1686" t="s">
        <v>9225</v>
      </c>
      <c r="Q1686">
        <v>2</v>
      </c>
      <c r="R1686">
        <v>2</v>
      </c>
      <c r="S1686" t="s">
        <v>9258</v>
      </c>
      <c r="T1686" t="s">
        <v>9263</v>
      </c>
      <c r="U1686" t="s">
        <v>9300</v>
      </c>
      <c r="V1686" t="str" cm="1">
        <f t="array" ref="V1686">_xlfn.IFS(Hospital_Emergency_Room_Data[[#This Row],[Day]]&lt;=10,"Start(1-10)",Hospital_Emergency_Room_Data[[#This Row],[Day]]&lt;=20,"Middle(11-20)",Hospital_Emergency_Room_Data[[#This Row],[Day]]&gt;20,"End(21-30)")</f>
        <v>Start(1-10)</v>
      </c>
    </row>
    <row r="1687" spans="1:22">
      <c r="A1687">
        <v>173607745</v>
      </c>
      <c r="B1687" t="s">
        <v>1708</v>
      </c>
      <c r="C1687" s="1">
        <v>45411</v>
      </c>
      <c r="D1687" t="str">
        <f>TEXT(Hospital_Emergency_Room_Data[[#This Row],[Patient Admission Date]],"mmm")</f>
        <v>Apr</v>
      </c>
      <c r="E1687">
        <f>YEAR(Hospital_Emergency_Room_Data[[#This Row],[Patient Admission Date]])</f>
        <v>2024</v>
      </c>
      <c r="F1687" s="2">
        <v>0.81597222222222221</v>
      </c>
      <c r="G1687" s="8" t="str">
        <f>TEXT(Hospital_Emergency_Room_Data[[#This Row],[Patient Admission Date]],"dddd")</f>
        <v>Monday</v>
      </c>
      <c r="H1687" t="s">
        <v>41</v>
      </c>
      <c r="I1687">
        <v>21</v>
      </c>
      <c r="J1687" s="5" t="s">
        <v>9220</v>
      </c>
      <c r="K1687" t="s">
        <v>32</v>
      </c>
      <c r="L1687" t="s">
        <v>9281</v>
      </c>
      <c r="M1687" t="s">
        <v>9209</v>
      </c>
      <c r="O1687">
        <v>36</v>
      </c>
      <c r="P1687" t="s">
        <v>9225</v>
      </c>
      <c r="Q1687">
        <v>29</v>
      </c>
      <c r="R1687">
        <v>19</v>
      </c>
      <c r="S1687" t="s">
        <v>9256</v>
      </c>
      <c r="T1687" t="s">
        <v>9264</v>
      </c>
      <c r="U1687" t="s">
        <v>9300</v>
      </c>
      <c r="V1687" t="str" cm="1">
        <f t="array" ref="V1687">_xlfn.IFS(Hospital_Emergency_Room_Data[[#This Row],[Day]]&lt;=10,"Start(1-10)",Hospital_Emergency_Room_Data[[#This Row],[Day]]&lt;=20,"Middle(11-20)",Hospital_Emergency_Room_Data[[#This Row],[Day]]&gt;20,"End(21-30)")</f>
        <v>End(21-30)</v>
      </c>
    </row>
    <row r="1688" spans="1:22">
      <c r="A1688">
        <v>879422067</v>
      </c>
      <c r="B1688" t="s">
        <v>1709</v>
      </c>
      <c r="C1688" s="1">
        <v>45364</v>
      </c>
      <c r="D1688" t="str">
        <f>TEXT(Hospital_Emergency_Room_Data[[#This Row],[Patient Admission Date]],"mmm")</f>
        <v>Mar</v>
      </c>
      <c r="E1688">
        <f>YEAR(Hospital_Emergency_Room_Data[[#This Row],[Patient Admission Date]])</f>
        <v>2024</v>
      </c>
      <c r="F1688" s="2">
        <v>0.40416666666666667</v>
      </c>
      <c r="G1688" s="8" t="str">
        <f>TEXT(Hospital_Emergency_Room_Data[[#This Row],[Patient Admission Date]],"dddd")</f>
        <v>Wednesday</v>
      </c>
      <c r="H1688" t="s">
        <v>41</v>
      </c>
      <c r="I1688">
        <v>45</v>
      </c>
      <c r="J1688" s="5" t="s">
        <v>9219</v>
      </c>
      <c r="K1688" t="s">
        <v>32</v>
      </c>
      <c r="L1688" t="s">
        <v>9281</v>
      </c>
      <c r="M1688" t="s">
        <v>9209</v>
      </c>
      <c r="O1688">
        <v>26</v>
      </c>
      <c r="P1688" t="s">
        <v>9226</v>
      </c>
      <c r="Q1688">
        <v>13</v>
      </c>
      <c r="R1688">
        <v>9</v>
      </c>
      <c r="S1688" t="s">
        <v>9255</v>
      </c>
      <c r="T1688" t="s">
        <v>9265</v>
      </c>
      <c r="U1688" t="s">
        <v>9282</v>
      </c>
      <c r="V1688" t="str" cm="1">
        <f t="array" ref="V1688">_xlfn.IFS(Hospital_Emergency_Room_Data[[#This Row],[Day]]&lt;=10,"Start(1-10)",Hospital_Emergency_Room_Data[[#This Row],[Day]]&lt;=20,"Middle(11-20)",Hospital_Emergency_Room_Data[[#This Row],[Day]]&gt;20,"End(21-30)")</f>
        <v>Middle(11-20)</v>
      </c>
    </row>
    <row r="1689" spans="1:22">
      <c r="A1689">
        <v>287364022</v>
      </c>
      <c r="B1689" t="s">
        <v>1710</v>
      </c>
      <c r="C1689" s="1">
        <v>45306</v>
      </c>
      <c r="D1689" t="str">
        <f>TEXT(Hospital_Emergency_Room_Data[[#This Row],[Patient Admission Date]],"mmm")</f>
        <v>Jan</v>
      </c>
      <c r="E1689">
        <f>YEAR(Hospital_Emergency_Room_Data[[#This Row],[Patient Admission Date]])</f>
        <v>2024</v>
      </c>
      <c r="F1689" s="2">
        <v>0.2</v>
      </c>
      <c r="G1689" s="8" t="str">
        <f>TEXT(Hospital_Emergency_Room_Data[[#This Row],[Patient Admission Date]],"dddd")</f>
        <v>Monday</v>
      </c>
      <c r="H1689" t="s">
        <v>41</v>
      </c>
      <c r="I1689">
        <v>12</v>
      </c>
      <c r="J1689" s="5" t="s">
        <v>9221</v>
      </c>
      <c r="K1689" t="s">
        <v>32</v>
      </c>
      <c r="L1689" t="s">
        <v>9281</v>
      </c>
      <c r="M1689" t="s">
        <v>9209</v>
      </c>
      <c r="O1689">
        <v>43</v>
      </c>
      <c r="P1689" t="s">
        <v>9225</v>
      </c>
      <c r="Q1689">
        <v>15</v>
      </c>
      <c r="R1689">
        <v>4</v>
      </c>
      <c r="S1689" t="s">
        <v>9258</v>
      </c>
      <c r="T1689" t="s">
        <v>9262</v>
      </c>
      <c r="U1689" t="s">
        <v>9300</v>
      </c>
      <c r="V1689" t="str" cm="1">
        <f t="array" ref="V1689">_xlfn.IFS(Hospital_Emergency_Room_Data[[#This Row],[Day]]&lt;=10,"Start(1-10)",Hospital_Emergency_Room_Data[[#This Row],[Day]]&lt;=20,"Middle(11-20)",Hospital_Emergency_Room_Data[[#This Row],[Day]]&gt;20,"End(21-30)")</f>
        <v>Middle(11-20)</v>
      </c>
    </row>
    <row r="1690" spans="1:22">
      <c r="A1690">
        <v>115730605</v>
      </c>
      <c r="B1690" t="s">
        <v>1711</v>
      </c>
      <c r="C1690" s="1">
        <v>45152</v>
      </c>
      <c r="D1690" t="str">
        <f>TEXT(Hospital_Emergency_Room_Data[[#This Row],[Patient Admission Date]],"mmm")</f>
        <v>Aug</v>
      </c>
      <c r="E1690">
        <f>YEAR(Hospital_Emergency_Room_Data[[#This Row],[Patient Admission Date]])</f>
        <v>2023</v>
      </c>
      <c r="F1690" s="2">
        <v>0.79166666666666663</v>
      </c>
      <c r="G1690" s="8" t="str">
        <f>TEXT(Hospital_Emergency_Room_Data[[#This Row],[Patient Admission Date]],"dddd")</f>
        <v>Monday</v>
      </c>
      <c r="H1690" t="s">
        <v>41</v>
      </c>
      <c r="I1690">
        <v>28</v>
      </c>
      <c r="J1690" s="5" t="s">
        <v>9220</v>
      </c>
      <c r="K1690" t="s">
        <v>32</v>
      </c>
      <c r="L1690" t="s">
        <v>9281</v>
      </c>
      <c r="M1690" t="s">
        <v>9209</v>
      </c>
      <c r="O1690">
        <v>57</v>
      </c>
      <c r="P1690" t="s">
        <v>9225</v>
      </c>
      <c r="Q1690">
        <v>14</v>
      </c>
      <c r="R1690">
        <v>19</v>
      </c>
      <c r="S1690" t="s">
        <v>9256</v>
      </c>
      <c r="T1690" t="s">
        <v>9265</v>
      </c>
      <c r="U1690" t="s">
        <v>9283</v>
      </c>
      <c r="V1690" t="str" cm="1">
        <f t="array" ref="V1690">_xlfn.IFS(Hospital_Emergency_Room_Data[[#This Row],[Day]]&lt;=10,"Start(1-10)",Hospital_Emergency_Room_Data[[#This Row],[Day]]&lt;=20,"Middle(11-20)",Hospital_Emergency_Room_Data[[#This Row],[Day]]&gt;20,"End(21-30)")</f>
        <v>Middle(11-20)</v>
      </c>
    </row>
    <row r="1691" spans="1:22">
      <c r="A1691">
        <v>158489575</v>
      </c>
      <c r="B1691" t="s">
        <v>1712</v>
      </c>
      <c r="C1691" s="1">
        <v>45220</v>
      </c>
      <c r="D1691" t="str">
        <f>TEXT(Hospital_Emergency_Room_Data[[#This Row],[Patient Admission Date]],"mmm")</f>
        <v>Oct</v>
      </c>
      <c r="E1691">
        <f>YEAR(Hospital_Emergency_Room_Data[[#This Row],[Patient Admission Date]])</f>
        <v>2023</v>
      </c>
      <c r="F1691" s="2">
        <v>8.611111111111111E-2</v>
      </c>
      <c r="G1691" s="8" t="str">
        <f>TEXT(Hospital_Emergency_Room_Data[[#This Row],[Patient Admission Date]],"dddd")</f>
        <v>Saturday</v>
      </c>
      <c r="H1691" t="s">
        <v>41</v>
      </c>
      <c r="I1691">
        <v>8</v>
      </c>
      <c r="J1691" s="5" t="s">
        <v>9221</v>
      </c>
      <c r="K1691" t="s">
        <v>32</v>
      </c>
      <c r="L1691" t="s">
        <v>9281</v>
      </c>
      <c r="M1691" t="s">
        <v>9209</v>
      </c>
      <c r="O1691">
        <v>58</v>
      </c>
      <c r="P1691" t="s">
        <v>9225</v>
      </c>
      <c r="Q1691">
        <v>21</v>
      </c>
      <c r="R1691">
        <v>2</v>
      </c>
      <c r="S1691" t="s">
        <v>9258</v>
      </c>
      <c r="T1691" t="s">
        <v>9262</v>
      </c>
      <c r="U1691" t="s">
        <v>9283</v>
      </c>
      <c r="V1691" t="str" cm="1">
        <f t="array" ref="V1691">_xlfn.IFS(Hospital_Emergency_Room_Data[[#This Row],[Day]]&lt;=10,"Start(1-10)",Hospital_Emergency_Room_Data[[#This Row],[Day]]&lt;=20,"Middle(11-20)",Hospital_Emergency_Room_Data[[#This Row],[Day]]&gt;20,"End(21-30)")</f>
        <v>End(21-30)</v>
      </c>
    </row>
    <row r="1692" spans="1:22">
      <c r="A1692">
        <v>237062675</v>
      </c>
      <c r="B1692" t="s">
        <v>1713</v>
      </c>
      <c r="C1692" s="1">
        <v>45549</v>
      </c>
      <c r="D1692" t="str">
        <f>TEXT(Hospital_Emergency_Room_Data[[#This Row],[Patient Admission Date]],"mmm")</f>
        <v>Sep</v>
      </c>
      <c r="E1692">
        <f>YEAR(Hospital_Emergency_Room_Data[[#This Row],[Patient Admission Date]])</f>
        <v>2024</v>
      </c>
      <c r="F1692" s="2">
        <v>0.31458333333333333</v>
      </c>
      <c r="G1692" s="8" t="str">
        <f>TEXT(Hospital_Emergency_Room_Data[[#This Row],[Patient Admission Date]],"dddd")</f>
        <v>Saturday</v>
      </c>
      <c r="H1692" t="s">
        <v>41</v>
      </c>
      <c r="I1692">
        <v>75</v>
      </c>
      <c r="J1692" s="5" t="s">
        <v>9222</v>
      </c>
      <c r="K1692" t="s">
        <v>32</v>
      </c>
      <c r="L1692" t="s">
        <v>9281</v>
      </c>
      <c r="M1692" t="s">
        <v>9209</v>
      </c>
      <c r="O1692">
        <v>44</v>
      </c>
      <c r="P1692" t="s">
        <v>9225</v>
      </c>
      <c r="Q1692">
        <v>14</v>
      </c>
      <c r="R1692">
        <v>7</v>
      </c>
      <c r="S1692" t="s">
        <v>9255</v>
      </c>
      <c r="T1692" t="s">
        <v>9265</v>
      </c>
      <c r="U1692" t="s">
        <v>9300</v>
      </c>
      <c r="V1692" t="str" cm="1">
        <f t="array" ref="V1692">_xlfn.IFS(Hospital_Emergency_Room_Data[[#This Row],[Day]]&lt;=10,"Start(1-10)",Hospital_Emergency_Room_Data[[#This Row],[Day]]&lt;=20,"Middle(11-20)",Hospital_Emergency_Room_Data[[#This Row],[Day]]&gt;20,"End(21-30)")</f>
        <v>Middle(11-20)</v>
      </c>
    </row>
    <row r="1693" spans="1:22">
      <c r="A1693">
        <v>156471692</v>
      </c>
      <c r="B1693" t="s">
        <v>1714</v>
      </c>
      <c r="C1693" s="1">
        <v>45387</v>
      </c>
      <c r="D1693" t="str">
        <f>TEXT(Hospital_Emergency_Room_Data[[#This Row],[Patient Admission Date]],"mmm")</f>
        <v>Apr</v>
      </c>
      <c r="E1693">
        <f>YEAR(Hospital_Emergency_Room_Data[[#This Row],[Patient Admission Date]])</f>
        <v>2024</v>
      </c>
      <c r="F1693" s="2">
        <v>0.3</v>
      </c>
      <c r="G1693" s="8" t="str">
        <f>TEXT(Hospital_Emergency_Room_Data[[#This Row],[Patient Admission Date]],"dddd")</f>
        <v>Friday</v>
      </c>
      <c r="H1693" t="s">
        <v>41</v>
      </c>
      <c r="I1693">
        <v>33</v>
      </c>
      <c r="J1693" s="5" t="s">
        <v>9223</v>
      </c>
      <c r="K1693" t="s">
        <v>32</v>
      </c>
      <c r="L1693" t="s">
        <v>9281</v>
      </c>
      <c r="M1693" t="s">
        <v>9209</v>
      </c>
      <c r="O1693">
        <v>47</v>
      </c>
      <c r="P1693" t="s">
        <v>9225</v>
      </c>
      <c r="Q1693">
        <v>5</v>
      </c>
      <c r="R1693">
        <v>7</v>
      </c>
      <c r="S1693" t="s">
        <v>9255</v>
      </c>
      <c r="T1693" t="s">
        <v>9263</v>
      </c>
      <c r="U1693" t="s">
        <v>9283</v>
      </c>
      <c r="V1693" t="str" cm="1">
        <f t="array" ref="V1693">_xlfn.IFS(Hospital_Emergency_Room_Data[[#This Row],[Day]]&lt;=10,"Start(1-10)",Hospital_Emergency_Room_Data[[#This Row],[Day]]&lt;=20,"Middle(11-20)",Hospital_Emergency_Room_Data[[#This Row],[Day]]&gt;20,"End(21-30)")</f>
        <v>Start(1-10)</v>
      </c>
    </row>
    <row r="1694" spans="1:22">
      <c r="A1694">
        <v>146064600</v>
      </c>
      <c r="B1694" t="s">
        <v>1715</v>
      </c>
      <c r="C1694" s="1">
        <v>45080</v>
      </c>
      <c r="D1694" t="str">
        <f>TEXT(Hospital_Emergency_Room_Data[[#This Row],[Patient Admission Date]],"mmm")</f>
        <v>Jun</v>
      </c>
      <c r="E1694">
        <f>YEAR(Hospital_Emergency_Room_Data[[#This Row],[Patient Admission Date]])</f>
        <v>2023</v>
      </c>
      <c r="F1694" s="2">
        <v>9.375E-2</v>
      </c>
      <c r="G1694" s="8" t="str">
        <f>TEXT(Hospital_Emergency_Room_Data[[#This Row],[Patient Admission Date]],"dddd")</f>
        <v>Saturday</v>
      </c>
      <c r="H1694" t="s">
        <v>41</v>
      </c>
      <c r="I1694">
        <v>31</v>
      </c>
      <c r="J1694" s="5" t="s">
        <v>9223</v>
      </c>
      <c r="K1694" t="s">
        <v>32</v>
      </c>
      <c r="L1694" t="s">
        <v>9281</v>
      </c>
      <c r="M1694" t="s">
        <v>9209</v>
      </c>
      <c r="O1694">
        <v>52</v>
      </c>
      <c r="P1694" t="s">
        <v>9225</v>
      </c>
      <c r="Q1694">
        <v>3</v>
      </c>
      <c r="R1694">
        <v>2</v>
      </c>
      <c r="S1694" t="s">
        <v>9258</v>
      </c>
      <c r="T1694" t="s">
        <v>9263</v>
      </c>
      <c r="U1694" t="s">
        <v>9283</v>
      </c>
      <c r="V1694" t="str" cm="1">
        <f t="array" ref="V1694">_xlfn.IFS(Hospital_Emergency_Room_Data[[#This Row],[Day]]&lt;=10,"Start(1-10)",Hospital_Emergency_Room_Data[[#This Row],[Day]]&lt;=20,"Middle(11-20)",Hospital_Emergency_Room_Data[[#This Row],[Day]]&gt;20,"End(21-30)")</f>
        <v>Start(1-10)</v>
      </c>
    </row>
    <row r="1695" spans="1:22">
      <c r="A1695">
        <v>299826754</v>
      </c>
      <c r="B1695" t="s">
        <v>1716</v>
      </c>
      <c r="C1695" s="1">
        <v>45295</v>
      </c>
      <c r="D1695" t="str">
        <f>TEXT(Hospital_Emergency_Room_Data[[#This Row],[Patient Admission Date]],"mmm")</f>
        <v>Jan</v>
      </c>
      <c r="E1695">
        <f>YEAR(Hospital_Emergency_Room_Data[[#This Row],[Patient Admission Date]])</f>
        <v>2024</v>
      </c>
      <c r="F1695" s="2">
        <v>0.27361111111111114</v>
      </c>
      <c r="G1695" s="8" t="str">
        <f>TEXT(Hospital_Emergency_Room_Data[[#This Row],[Patient Admission Date]],"dddd")</f>
        <v>Thursday</v>
      </c>
      <c r="H1695" t="s">
        <v>41</v>
      </c>
      <c r="I1695">
        <v>9</v>
      </c>
      <c r="J1695" s="5" t="s">
        <v>9221</v>
      </c>
      <c r="K1695" t="s">
        <v>32</v>
      </c>
      <c r="L1695" t="s">
        <v>9281</v>
      </c>
      <c r="M1695" t="s">
        <v>9209</v>
      </c>
      <c r="O1695">
        <v>30</v>
      </c>
      <c r="P1695" t="s">
        <v>9225</v>
      </c>
      <c r="Q1695">
        <v>4</v>
      </c>
      <c r="R1695">
        <v>6</v>
      </c>
      <c r="S1695" t="s">
        <v>9255</v>
      </c>
      <c r="T1695" t="s">
        <v>9263</v>
      </c>
      <c r="U1695" t="s">
        <v>9282</v>
      </c>
      <c r="V1695" t="str" cm="1">
        <f t="array" ref="V1695">_xlfn.IFS(Hospital_Emergency_Room_Data[[#This Row],[Day]]&lt;=10,"Start(1-10)",Hospital_Emergency_Room_Data[[#This Row],[Day]]&lt;=20,"Middle(11-20)",Hospital_Emergency_Room_Data[[#This Row],[Day]]&gt;20,"End(21-30)")</f>
        <v>Start(1-10)</v>
      </c>
    </row>
    <row r="1696" spans="1:22">
      <c r="A1696">
        <v>899540115</v>
      </c>
      <c r="B1696" t="s">
        <v>1717</v>
      </c>
      <c r="C1696" s="1">
        <v>45534</v>
      </c>
      <c r="D1696" t="str">
        <f>TEXT(Hospital_Emergency_Room_Data[[#This Row],[Patient Admission Date]],"mmm")</f>
        <v>Aug</v>
      </c>
      <c r="E1696">
        <f>YEAR(Hospital_Emergency_Room_Data[[#This Row],[Patient Admission Date]])</f>
        <v>2024</v>
      </c>
      <c r="F1696" s="2">
        <v>0.29930555555555555</v>
      </c>
      <c r="G1696" s="8" t="str">
        <f>TEXT(Hospital_Emergency_Room_Data[[#This Row],[Patient Admission Date]],"dddd")</f>
        <v>Friday</v>
      </c>
      <c r="H1696" t="s">
        <v>41</v>
      </c>
      <c r="I1696">
        <v>43</v>
      </c>
      <c r="J1696" s="5" t="s">
        <v>9223</v>
      </c>
      <c r="K1696" t="s">
        <v>32</v>
      </c>
      <c r="L1696" t="s">
        <v>9281</v>
      </c>
      <c r="M1696" t="s">
        <v>9209</v>
      </c>
      <c r="O1696">
        <v>43</v>
      </c>
      <c r="P1696" t="s">
        <v>9225</v>
      </c>
      <c r="Q1696">
        <v>30</v>
      </c>
      <c r="R1696">
        <v>7</v>
      </c>
      <c r="S1696" t="s">
        <v>9255</v>
      </c>
      <c r="T1696" t="s">
        <v>9264</v>
      </c>
      <c r="U1696" t="s">
        <v>9300</v>
      </c>
      <c r="V1696" t="str" cm="1">
        <f t="array" ref="V1696">_xlfn.IFS(Hospital_Emergency_Room_Data[[#This Row],[Day]]&lt;=10,"Start(1-10)",Hospital_Emergency_Room_Data[[#This Row],[Day]]&lt;=20,"Middle(11-20)",Hospital_Emergency_Room_Data[[#This Row],[Day]]&gt;20,"End(21-30)")</f>
        <v>End(21-30)</v>
      </c>
    </row>
    <row r="1697" spans="1:22">
      <c r="A1697">
        <v>625440923</v>
      </c>
      <c r="B1697" t="s">
        <v>1718</v>
      </c>
      <c r="C1697" s="1">
        <v>45208</v>
      </c>
      <c r="D1697" t="str">
        <f>TEXT(Hospital_Emergency_Room_Data[[#This Row],[Patient Admission Date]],"mmm")</f>
        <v>Oct</v>
      </c>
      <c r="E1697">
        <f>YEAR(Hospital_Emergency_Room_Data[[#This Row],[Patient Admission Date]])</f>
        <v>2023</v>
      </c>
      <c r="F1697" s="2">
        <v>0.34791666666666665</v>
      </c>
      <c r="G1697" s="8" t="str">
        <f>TEXT(Hospital_Emergency_Room_Data[[#This Row],[Patient Admission Date]],"dddd")</f>
        <v>Monday</v>
      </c>
      <c r="H1697" t="s">
        <v>41</v>
      </c>
      <c r="I1697">
        <v>41</v>
      </c>
      <c r="J1697" s="5" t="s">
        <v>9223</v>
      </c>
      <c r="K1697" t="s">
        <v>32</v>
      </c>
      <c r="L1697" t="s">
        <v>9281</v>
      </c>
      <c r="M1697" t="s">
        <v>9209</v>
      </c>
      <c r="O1697">
        <v>48</v>
      </c>
      <c r="P1697" t="s">
        <v>9225</v>
      </c>
      <c r="Q1697">
        <v>9</v>
      </c>
      <c r="R1697">
        <v>8</v>
      </c>
      <c r="S1697" t="s">
        <v>9255</v>
      </c>
      <c r="T1697" t="s">
        <v>9265</v>
      </c>
      <c r="U1697" t="s">
        <v>9283</v>
      </c>
      <c r="V1697" t="str" cm="1">
        <f t="array" ref="V1697">_xlfn.IFS(Hospital_Emergency_Room_Data[[#This Row],[Day]]&lt;=10,"Start(1-10)",Hospital_Emergency_Room_Data[[#This Row],[Day]]&lt;=20,"Middle(11-20)",Hospital_Emergency_Room_Data[[#This Row],[Day]]&gt;20,"End(21-30)")</f>
        <v>Start(1-10)</v>
      </c>
    </row>
    <row r="1698" spans="1:22">
      <c r="A1698">
        <v>581871825</v>
      </c>
      <c r="B1698" t="s">
        <v>1719</v>
      </c>
      <c r="C1698" s="1">
        <v>45462</v>
      </c>
      <c r="D1698" t="str">
        <f>TEXT(Hospital_Emergency_Room_Data[[#This Row],[Patient Admission Date]],"mmm")</f>
        <v>Jun</v>
      </c>
      <c r="E1698">
        <f>YEAR(Hospital_Emergency_Room_Data[[#This Row],[Patient Admission Date]])</f>
        <v>2024</v>
      </c>
      <c r="F1698" s="2">
        <v>0.6430555555555556</v>
      </c>
      <c r="G1698" s="8" t="str">
        <f>TEXT(Hospital_Emergency_Room_Data[[#This Row],[Patient Admission Date]],"dddd")</f>
        <v>Wednesday</v>
      </c>
      <c r="H1698" t="s">
        <v>41</v>
      </c>
      <c r="I1698">
        <v>52</v>
      </c>
      <c r="J1698" s="5" t="s">
        <v>9219</v>
      </c>
      <c r="K1698" t="s">
        <v>32</v>
      </c>
      <c r="L1698" t="s">
        <v>9281</v>
      </c>
      <c r="M1698" t="s">
        <v>9209</v>
      </c>
      <c r="O1698">
        <v>55</v>
      </c>
      <c r="P1698" t="s">
        <v>9225</v>
      </c>
      <c r="Q1698">
        <v>19</v>
      </c>
      <c r="R1698">
        <v>15</v>
      </c>
      <c r="S1698" t="s">
        <v>9257</v>
      </c>
      <c r="T1698" t="s">
        <v>9262</v>
      </c>
      <c r="U1698" t="s">
        <v>9283</v>
      </c>
      <c r="V1698" t="str" cm="1">
        <f t="array" ref="V1698">_xlfn.IFS(Hospital_Emergency_Room_Data[[#This Row],[Day]]&lt;=10,"Start(1-10)",Hospital_Emergency_Room_Data[[#This Row],[Day]]&lt;=20,"Middle(11-20)",Hospital_Emergency_Room_Data[[#This Row],[Day]]&gt;20,"End(21-30)")</f>
        <v>Middle(11-20)</v>
      </c>
    </row>
    <row r="1699" spans="1:22">
      <c r="A1699">
        <v>886978272</v>
      </c>
      <c r="B1699" t="s">
        <v>1720</v>
      </c>
      <c r="C1699" s="1">
        <v>45314</v>
      </c>
      <c r="D1699" t="str">
        <f>TEXT(Hospital_Emergency_Room_Data[[#This Row],[Patient Admission Date]],"mmm")</f>
        <v>Jan</v>
      </c>
      <c r="E1699">
        <f>YEAR(Hospital_Emergency_Room_Data[[#This Row],[Patient Admission Date]])</f>
        <v>2024</v>
      </c>
      <c r="F1699" s="2">
        <v>0.4201388888888889</v>
      </c>
      <c r="G1699" s="8" t="str">
        <f>TEXT(Hospital_Emergency_Room_Data[[#This Row],[Patient Admission Date]],"dddd")</f>
        <v>Tuesday</v>
      </c>
      <c r="H1699" t="s">
        <v>41</v>
      </c>
      <c r="I1699">
        <v>67</v>
      </c>
      <c r="J1699" s="5" t="s">
        <v>9217</v>
      </c>
      <c r="K1699" t="s">
        <v>32</v>
      </c>
      <c r="L1699" t="s">
        <v>9281</v>
      </c>
      <c r="M1699" t="s">
        <v>9209</v>
      </c>
      <c r="O1699">
        <v>15</v>
      </c>
      <c r="P1699" t="s">
        <v>9226</v>
      </c>
      <c r="Q1699">
        <v>23</v>
      </c>
      <c r="R1699">
        <v>10</v>
      </c>
      <c r="S1699" t="s">
        <v>9255</v>
      </c>
      <c r="T1699" t="s">
        <v>9264</v>
      </c>
      <c r="U1699" t="s">
        <v>9282</v>
      </c>
      <c r="V1699" t="str" cm="1">
        <f t="array" ref="V1699">_xlfn.IFS(Hospital_Emergency_Room_Data[[#This Row],[Day]]&lt;=10,"Start(1-10)",Hospital_Emergency_Room_Data[[#This Row],[Day]]&lt;=20,"Middle(11-20)",Hospital_Emergency_Room_Data[[#This Row],[Day]]&gt;20,"End(21-30)")</f>
        <v>End(21-30)</v>
      </c>
    </row>
    <row r="1700" spans="1:22">
      <c r="A1700">
        <v>267799141</v>
      </c>
      <c r="B1700" t="s">
        <v>1721</v>
      </c>
      <c r="C1700" s="1">
        <v>45137</v>
      </c>
      <c r="D1700" t="str">
        <f>TEXT(Hospital_Emergency_Room_Data[[#This Row],[Patient Admission Date]],"mmm")</f>
        <v>Jul</v>
      </c>
      <c r="E1700">
        <f>YEAR(Hospital_Emergency_Room_Data[[#This Row],[Patient Admission Date]])</f>
        <v>2023</v>
      </c>
      <c r="F1700" s="2">
        <v>0.40625</v>
      </c>
      <c r="G1700" s="8" t="str">
        <f>TEXT(Hospital_Emergency_Room_Data[[#This Row],[Patient Admission Date]],"dddd")</f>
        <v>Sunday</v>
      </c>
      <c r="H1700" t="s">
        <v>41</v>
      </c>
      <c r="I1700">
        <v>57</v>
      </c>
      <c r="J1700" s="5" t="s">
        <v>9219</v>
      </c>
      <c r="K1700" t="s">
        <v>32</v>
      </c>
      <c r="L1700" t="s">
        <v>9281</v>
      </c>
      <c r="M1700" t="s">
        <v>9209</v>
      </c>
      <c r="O1700">
        <v>31</v>
      </c>
      <c r="P1700" t="s">
        <v>9225</v>
      </c>
      <c r="Q1700">
        <v>30</v>
      </c>
      <c r="R1700">
        <v>9</v>
      </c>
      <c r="S1700" t="s">
        <v>9255</v>
      </c>
      <c r="T1700" t="s">
        <v>9264</v>
      </c>
      <c r="U1700" t="s">
        <v>9300</v>
      </c>
      <c r="V1700" t="str" cm="1">
        <f t="array" ref="V1700">_xlfn.IFS(Hospital_Emergency_Room_Data[[#This Row],[Day]]&lt;=10,"Start(1-10)",Hospital_Emergency_Room_Data[[#This Row],[Day]]&lt;=20,"Middle(11-20)",Hospital_Emergency_Room_Data[[#This Row],[Day]]&gt;20,"End(21-30)")</f>
        <v>End(21-30)</v>
      </c>
    </row>
    <row r="1701" spans="1:22">
      <c r="A1701">
        <v>466857293</v>
      </c>
      <c r="B1701" t="s">
        <v>1722</v>
      </c>
      <c r="C1701" s="1">
        <v>45406</v>
      </c>
      <c r="D1701" t="str">
        <f>TEXT(Hospital_Emergency_Room_Data[[#This Row],[Patient Admission Date]],"mmm")</f>
        <v>Apr</v>
      </c>
      <c r="E1701">
        <f>YEAR(Hospital_Emergency_Room_Data[[#This Row],[Patient Admission Date]])</f>
        <v>2024</v>
      </c>
      <c r="F1701" s="2">
        <v>0.90625</v>
      </c>
      <c r="G1701" s="8" t="str">
        <f>TEXT(Hospital_Emergency_Room_Data[[#This Row],[Patient Admission Date]],"dddd")</f>
        <v>Wednesday</v>
      </c>
      <c r="H1701" t="s">
        <v>41</v>
      </c>
      <c r="I1701">
        <v>68</v>
      </c>
      <c r="J1701" s="5" t="s">
        <v>9217</v>
      </c>
      <c r="K1701" t="s">
        <v>32</v>
      </c>
      <c r="L1701" t="s">
        <v>9281</v>
      </c>
      <c r="M1701" t="s">
        <v>9209</v>
      </c>
      <c r="O1701">
        <v>47</v>
      </c>
      <c r="P1701" t="s">
        <v>9225</v>
      </c>
      <c r="Q1701">
        <v>24</v>
      </c>
      <c r="R1701">
        <v>21</v>
      </c>
      <c r="S1701" t="s">
        <v>9256</v>
      </c>
      <c r="T1701" t="s">
        <v>9264</v>
      </c>
      <c r="U1701" t="s">
        <v>9283</v>
      </c>
      <c r="V1701" t="str" cm="1">
        <f t="array" ref="V1701">_xlfn.IFS(Hospital_Emergency_Room_Data[[#This Row],[Day]]&lt;=10,"Start(1-10)",Hospital_Emergency_Room_Data[[#This Row],[Day]]&lt;=20,"Middle(11-20)",Hospital_Emergency_Room_Data[[#This Row],[Day]]&gt;20,"End(21-30)")</f>
        <v>End(21-30)</v>
      </c>
    </row>
    <row r="1702" spans="1:22">
      <c r="A1702">
        <v>546816118</v>
      </c>
      <c r="B1702" t="s">
        <v>1723</v>
      </c>
      <c r="C1702" s="1">
        <v>45401</v>
      </c>
      <c r="D1702" t="str">
        <f>TEXT(Hospital_Emergency_Room_Data[[#This Row],[Patient Admission Date]],"mmm")</f>
        <v>Apr</v>
      </c>
      <c r="E1702">
        <f>YEAR(Hospital_Emergency_Room_Data[[#This Row],[Patient Admission Date]])</f>
        <v>2024</v>
      </c>
      <c r="F1702" s="2">
        <v>9.930555555555555E-2</v>
      </c>
      <c r="G1702" s="8" t="str">
        <f>TEXT(Hospital_Emergency_Room_Data[[#This Row],[Patient Admission Date]],"dddd")</f>
        <v>Friday</v>
      </c>
      <c r="H1702" t="s">
        <v>41</v>
      </c>
      <c r="I1702">
        <v>39</v>
      </c>
      <c r="J1702" s="5" t="s">
        <v>9223</v>
      </c>
      <c r="K1702" t="s">
        <v>32</v>
      </c>
      <c r="L1702" t="s">
        <v>9281</v>
      </c>
      <c r="M1702" t="s">
        <v>9209</v>
      </c>
      <c r="O1702">
        <v>14</v>
      </c>
      <c r="P1702" t="s">
        <v>9226</v>
      </c>
      <c r="Q1702">
        <v>19</v>
      </c>
      <c r="R1702">
        <v>2</v>
      </c>
      <c r="S1702" t="s">
        <v>9258</v>
      </c>
      <c r="T1702" t="s">
        <v>9262</v>
      </c>
      <c r="U1702" t="s">
        <v>9282</v>
      </c>
      <c r="V1702" t="str" cm="1">
        <f t="array" ref="V1702">_xlfn.IFS(Hospital_Emergency_Room_Data[[#This Row],[Day]]&lt;=10,"Start(1-10)",Hospital_Emergency_Room_Data[[#This Row],[Day]]&lt;=20,"Middle(11-20)",Hospital_Emergency_Room_Data[[#This Row],[Day]]&gt;20,"End(21-30)")</f>
        <v>Middle(11-20)</v>
      </c>
    </row>
    <row r="1703" spans="1:22">
      <c r="A1703">
        <v>130750192</v>
      </c>
      <c r="B1703" t="s">
        <v>1724</v>
      </c>
      <c r="C1703" s="1">
        <v>45102</v>
      </c>
      <c r="D1703" t="str">
        <f>TEXT(Hospital_Emergency_Room_Data[[#This Row],[Patient Admission Date]],"mmm")</f>
        <v>Jun</v>
      </c>
      <c r="E1703">
        <f>YEAR(Hospital_Emergency_Room_Data[[#This Row],[Patient Admission Date]])</f>
        <v>2023</v>
      </c>
      <c r="F1703" s="2">
        <v>0.59930555555555554</v>
      </c>
      <c r="G1703" s="8" t="str">
        <f>TEXT(Hospital_Emergency_Room_Data[[#This Row],[Patient Admission Date]],"dddd")</f>
        <v>Sunday</v>
      </c>
      <c r="H1703" t="s">
        <v>41</v>
      </c>
      <c r="I1703">
        <v>2</v>
      </c>
      <c r="J1703" s="5" t="s">
        <v>9218</v>
      </c>
      <c r="K1703" t="s">
        <v>32</v>
      </c>
      <c r="L1703" t="s">
        <v>9281</v>
      </c>
      <c r="M1703" t="s">
        <v>9209</v>
      </c>
      <c r="O1703">
        <v>25</v>
      </c>
      <c r="P1703" t="s">
        <v>9226</v>
      </c>
      <c r="Q1703">
        <v>25</v>
      </c>
      <c r="R1703">
        <v>14</v>
      </c>
      <c r="S1703" t="s">
        <v>9257</v>
      </c>
      <c r="T1703" t="s">
        <v>9264</v>
      </c>
      <c r="U1703" t="s">
        <v>9282</v>
      </c>
      <c r="V1703" t="str" cm="1">
        <f t="array" ref="V1703">_xlfn.IFS(Hospital_Emergency_Room_Data[[#This Row],[Day]]&lt;=10,"Start(1-10)",Hospital_Emergency_Room_Data[[#This Row],[Day]]&lt;=20,"Middle(11-20)",Hospital_Emergency_Room_Data[[#This Row],[Day]]&gt;20,"End(21-30)")</f>
        <v>End(21-30)</v>
      </c>
    </row>
    <row r="1704" spans="1:22">
      <c r="A1704">
        <v>607837802</v>
      </c>
      <c r="B1704" t="s">
        <v>1725</v>
      </c>
      <c r="C1704" s="1">
        <v>45415</v>
      </c>
      <c r="D1704" t="str">
        <f>TEXT(Hospital_Emergency_Room_Data[[#This Row],[Patient Admission Date]],"mmm")</f>
        <v>May</v>
      </c>
      <c r="E1704">
        <f>YEAR(Hospital_Emergency_Room_Data[[#This Row],[Patient Admission Date]])</f>
        <v>2024</v>
      </c>
      <c r="F1704" s="2">
        <v>0.9555555555555556</v>
      </c>
      <c r="G1704" s="8" t="str">
        <f>TEXT(Hospital_Emergency_Room_Data[[#This Row],[Patient Admission Date]],"dddd")</f>
        <v>Friday</v>
      </c>
      <c r="H1704" t="s">
        <v>41</v>
      </c>
      <c r="I1704">
        <v>26</v>
      </c>
      <c r="J1704" s="5" t="s">
        <v>9220</v>
      </c>
      <c r="K1704" t="s">
        <v>32</v>
      </c>
      <c r="L1704" t="s">
        <v>9281</v>
      </c>
      <c r="M1704" t="s">
        <v>9209</v>
      </c>
      <c r="O1704">
        <v>42</v>
      </c>
      <c r="P1704" t="s">
        <v>9225</v>
      </c>
      <c r="Q1704">
        <v>3</v>
      </c>
      <c r="R1704">
        <v>22</v>
      </c>
      <c r="S1704" t="s">
        <v>9256</v>
      </c>
      <c r="T1704" t="s">
        <v>9263</v>
      </c>
      <c r="U1704" t="s">
        <v>9300</v>
      </c>
      <c r="V1704" t="str" cm="1">
        <f t="array" ref="V1704">_xlfn.IFS(Hospital_Emergency_Room_Data[[#This Row],[Day]]&lt;=10,"Start(1-10)",Hospital_Emergency_Room_Data[[#This Row],[Day]]&lt;=20,"Middle(11-20)",Hospital_Emergency_Room_Data[[#This Row],[Day]]&gt;20,"End(21-30)")</f>
        <v>Start(1-10)</v>
      </c>
    </row>
    <row r="1705" spans="1:22">
      <c r="A1705">
        <v>727693613</v>
      </c>
      <c r="B1705" t="s">
        <v>1726</v>
      </c>
      <c r="C1705" s="1">
        <v>45236</v>
      </c>
      <c r="D1705" t="str">
        <f>TEXT(Hospital_Emergency_Room_Data[[#This Row],[Patient Admission Date]],"mmm")</f>
        <v>Nov</v>
      </c>
      <c r="E1705">
        <f>YEAR(Hospital_Emergency_Room_Data[[#This Row],[Patient Admission Date]])</f>
        <v>2023</v>
      </c>
      <c r="F1705" s="2">
        <v>7.7777777777777779E-2</v>
      </c>
      <c r="G1705" s="8" t="str">
        <f>TEXT(Hospital_Emergency_Room_Data[[#This Row],[Patient Admission Date]],"dddd")</f>
        <v>Monday</v>
      </c>
      <c r="H1705" t="s">
        <v>41</v>
      </c>
      <c r="I1705">
        <v>76</v>
      </c>
      <c r="J1705" s="5" t="s">
        <v>9222</v>
      </c>
      <c r="K1705" t="s">
        <v>32</v>
      </c>
      <c r="L1705" t="s">
        <v>9281</v>
      </c>
      <c r="M1705" t="s">
        <v>9209</v>
      </c>
      <c r="O1705">
        <v>50</v>
      </c>
      <c r="P1705" t="s">
        <v>9225</v>
      </c>
      <c r="Q1705">
        <v>6</v>
      </c>
      <c r="R1705">
        <v>1</v>
      </c>
      <c r="S1705" t="s">
        <v>9258</v>
      </c>
      <c r="T1705" t="s">
        <v>9263</v>
      </c>
      <c r="U1705" t="s">
        <v>9283</v>
      </c>
      <c r="V1705" t="str" cm="1">
        <f t="array" ref="V1705">_xlfn.IFS(Hospital_Emergency_Room_Data[[#This Row],[Day]]&lt;=10,"Start(1-10)",Hospital_Emergency_Room_Data[[#This Row],[Day]]&lt;=20,"Middle(11-20)",Hospital_Emergency_Room_Data[[#This Row],[Day]]&gt;20,"End(21-30)")</f>
        <v>Start(1-10)</v>
      </c>
    </row>
    <row r="1706" spans="1:22">
      <c r="A1706">
        <v>696092882</v>
      </c>
      <c r="B1706" t="s">
        <v>1727</v>
      </c>
      <c r="C1706" s="1">
        <v>45424</v>
      </c>
      <c r="D1706" t="str">
        <f>TEXT(Hospital_Emergency_Room_Data[[#This Row],[Patient Admission Date]],"mmm")</f>
        <v>May</v>
      </c>
      <c r="E1706">
        <f>YEAR(Hospital_Emergency_Room_Data[[#This Row],[Patient Admission Date]])</f>
        <v>2024</v>
      </c>
      <c r="F1706" s="2">
        <v>0.76875000000000004</v>
      </c>
      <c r="G1706" s="8" t="str">
        <f>TEXT(Hospital_Emergency_Room_Data[[#This Row],[Patient Admission Date]],"dddd")</f>
        <v>Sunday</v>
      </c>
      <c r="H1706" t="s">
        <v>41</v>
      </c>
      <c r="I1706">
        <v>64</v>
      </c>
      <c r="J1706" s="5" t="s">
        <v>9217</v>
      </c>
      <c r="K1706" t="s">
        <v>32</v>
      </c>
      <c r="L1706" t="s">
        <v>9281</v>
      </c>
      <c r="M1706" t="s">
        <v>9209</v>
      </c>
      <c r="O1706">
        <v>58</v>
      </c>
      <c r="P1706" t="s">
        <v>9225</v>
      </c>
      <c r="Q1706">
        <v>12</v>
      </c>
      <c r="R1706">
        <v>18</v>
      </c>
      <c r="S1706" t="s">
        <v>9256</v>
      </c>
      <c r="T1706" t="s">
        <v>9265</v>
      </c>
      <c r="U1706" t="s">
        <v>9283</v>
      </c>
      <c r="V1706" t="str" cm="1">
        <f t="array" ref="V1706">_xlfn.IFS(Hospital_Emergency_Room_Data[[#This Row],[Day]]&lt;=10,"Start(1-10)",Hospital_Emergency_Room_Data[[#This Row],[Day]]&lt;=20,"Middle(11-20)",Hospital_Emergency_Room_Data[[#This Row],[Day]]&gt;20,"End(21-30)")</f>
        <v>Middle(11-20)</v>
      </c>
    </row>
    <row r="1707" spans="1:22">
      <c r="A1707">
        <v>136495712</v>
      </c>
      <c r="B1707" t="s">
        <v>1728</v>
      </c>
      <c r="C1707" s="1">
        <v>45331</v>
      </c>
      <c r="D1707" t="str">
        <f>TEXT(Hospital_Emergency_Room_Data[[#This Row],[Patient Admission Date]],"mmm")</f>
        <v>Feb</v>
      </c>
      <c r="E1707">
        <f>YEAR(Hospital_Emergency_Room_Data[[#This Row],[Patient Admission Date]])</f>
        <v>2024</v>
      </c>
      <c r="F1707" s="2">
        <v>9.930555555555555E-2</v>
      </c>
      <c r="G1707" s="8" t="str">
        <f>TEXT(Hospital_Emergency_Room_Data[[#This Row],[Patient Admission Date]],"dddd")</f>
        <v>Friday</v>
      </c>
      <c r="H1707" t="s">
        <v>41</v>
      </c>
      <c r="I1707">
        <v>22</v>
      </c>
      <c r="J1707" s="5" t="s">
        <v>9220</v>
      </c>
      <c r="K1707" t="s">
        <v>32</v>
      </c>
      <c r="L1707" t="s">
        <v>9281</v>
      </c>
      <c r="M1707" t="s">
        <v>9209</v>
      </c>
      <c r="O1707">
        <v>22</v>
      </c>
      <c r="P1707" t="s">
        <v>9226</v>
      </c>
      <c r="Q1707">
        <v>9</v>
      </c>
      <c r="R1707">
        <v>2</v>
      </c>
      <c r="S1707" t="s">
        <v>9258</v>
      </c>
      <c r="T1707" t="s">
        <v>9265</v>
      </c>
      <c r="U1707" t="s">
        <v>9282</v>
      </c>
      <c r="V1707" t="str" cm="1">
        <f t="array" ref="V1707">_xlfn.IFS(Hospital_Emergency_Room_Data[[#This Row],[Day]]&lt;=10,"Start(1-10)",Hospital_Emergency_Room_Data[[#This Row],[Day]]&lt;=20,"Middle(11-20)",Hospital_Emergency_Room_Data[[#This Row],[Day]]&gt;20,"End(21-30)")</f>
        <v>Start(1-10)</v>
      </c>
    </row>
    <row r="1708" spans="1:22">
      <c r="A1708">
        <v>562493994</v>
      </c>
      <c r="B1708" t="s">
        <v>1729</v>
      </c>
      <c r="C1708" s="1">
        <v>45555</v>
      </c>
      <c r="D1708" t="str">
        <f>TEXT(Hospital_Emergency_Room_Data[[#This Row],[Patient Admission Date]],"mmm")</f>
        <v>Sep</v>
      </c>
      <c r="E1708">
        <f>YEAR(Hospital_Emergency_Room_Data[[#This Row],[Patient Admission Date]])</f>
        <v>2024</v>
      </c>
      <c r="F1708" s="2">
        <v>0.86805555555555558</v>
      </c>
      <c r="G1708" s="8" t="str">
        <f>TEXT(Hospital_Emergency_Room_Data[[#This Row],[Patient Admission Date]],"dddd")</f>
        <v>Friday</v>
      </c>
      <c r="H1708" t="s">
        <v>41</v>
      </c>
      <c r="I1708">
        <v>32</v>
      </c>
      <c r="J1708" s="5" t="s">
        <v>9223</v>
      </c>
      <c r="K1708" t="s">
        <v>32</v>
      </c>
      <c r="L1708" t="s">
        <v>9281</v>
      </c>
      <c r="M1708" t="s">
        <v>9209</v>
      </c>
      <c r="O1708">
        <v>23</v>
      </c>
      <c r="P1708" t="s">
        <v>9226</v>
      </c>
      <c r="Q1708">
        <v>20</v>
      </c>
      <c r="R1708">
        <v>20</v>
      </c>
      <c r="S1708" t="s">
        <v>9256</v>
      </c>
      <c r="T1708" t="s">
        <v>9262</v>
      </c>
      <c r="U1708" t="s">
        <v>9282</v>
      </c>
      <c r="V1708" t="str" cm="1">
        <f t="array" ref="V1708">_xlfn.IFS(Hospital_Emergency_Room_Data[[#This Row],[Day]]&lt;=10,"Start(1-10)",Hospital_Emergency_Room_Data[[#This Row],[Day]]&lt;=20,"Middle(11-20)",Hospital_Emergency_Room_Data[[#This Row],[Day]]&gt;20,"End(21-30)")</f>
        <v>Middle(11-20)</v>
      </c>
    </row>
    <row r="1709" spans="1:22">
      <c r="A1709">
        <v>877361240</v>
      </c>
      <c r="B1709" t="s">
        <v>1730</v>
      </c>
      <c r="C1709" s="1">
        <v>45402</v>
      </c>
      <c r="D1709" t="str">
        <f>TEXT(Hospital_Emergency_Room_Data[[#This Row],[Patient Admission Date]],"mmm")</f>
        <v>Apr</v>
      </c>
      <c r="E1709">
        <f>YEAR(Hospital_Emergency_Room_Data[[#This Row],[Patient Admission Date]])</f>
        <v>2024</v>
      </c>
      <c r="F1709" s="2">
        <v>0.9458333333333333</v>
      </c>
      <c r="G1709" s="8" t="str">
        <f>TEXT(Hospital_Emergency_Room_Data[[#This Row],[Patient Admission Date]],"dddd")</f>
        <v>Saturday</v>
      </c>
      <c r="H1709" t="s">
        <v>41</v>
      </c>
      <c r="I1709">
        <v>4</v>
      </c>
      <c r="J1709" s="5" t="s">
        <v>9218</v>
      </c>
      <c r="K1709" t="s">
        <v>32</v>
      </c>
      <c r="L1709" t="s">
        <v>9281</v>
      </c>
      <c r="M1709" t="s">
        <v>9209</v>
      </c>
      <c r="O1709">
        <v>45</v>
      </c>
      <c r="P1709" t="s">
        <v>9225</v>
      </c>
      <c r="Q1709">
        <v>20</v>
      </c>
      <c r="R1709">
        <v>22</v>
      </c>
      <c r="S1709" t="s">
        <v>9256</v>
      </c>
      <c r="T1709" t="s">
        <v>9262</v>
      </c>
      <c r="U1709" t="s">
        <v>9300</v>
      </c>
      <c r="V1709" t="str" cm="1">
        <f t="array" ref="V1709">_xlfn.IFS(Hospital_Emergency_Room_Data[[#This Row],[Day]]&lt;=10,"Start(1-10)",Hospital_Emergency_Room_Data[[#This Row],[Day]]&lt;=20,"Middle(11-20)",Hospital_Emergency_Room_Data[[#This Row],[Day]]&gt;20,"End(21-30)")</f>
        <v>Middle(11-20)</v>
      </c>
    </row>
    <row r="1710" spans="1:22">
      <c r="A1710">
        <v>132292684</v>
      </c>
      <c r="B1710" t="s">
        <v>1731</v>
      </c>
      <c r="C1710" s="1">
        <v>45373</v>
      </c>
      <c r="D1710" t="str">
        <f>TEXT(Hospital_Emergency_Room_Data[[#This Row],[Patient Admission Date]],"mmm")</f>
        <v>Mar</v>
      </c>
      <c r="E1710">
        <f>YEAR(Hospital_Emergency_Room_Data[[#This Row],[Patient Admission Date]])</f>
        <v>2024</v>
      </c>
      <c r="F1710" s="2">
        <v>0.84513888888888888</v>
      </c>
      <c r="G1710" s="8" t="str">
        <f>TEXT(Hospital_Emergency_Room_Data[[#This Row],[Patient Admission Date]],"dddd")</f>
        <v>Friday</v>
      </c>
      <c r="H1710" t="s">
        <v>41</v>
      </c>
      <c r="I1710">
        <v>8</v>
      </c>
      <c r="J1710" s="5" t="s">
        <v>9221</v>
      </c>
      <c r="K1710" t="s">
        <v>32</v>
      </c>
      <c r="L1710" t="s">
        <v>9281</v>
      </c>
      <c r="M1710" t="s">
        <v>9209</v>
      </c>
      <c r="O1710">
        <v>48</v>
      </c>
      <c r="P1710" t="s">
        <v>9225</v>
      </c>
      <c r="Q1710">
        <v>22</v>
      </c>
      <c r="R1710">
        <v>20</v>
      </c>
      <c r="S1710" t="s">
        <v>9256</v>
      </c>
      <c r="T1710" t="s">
        <v>9264</v>
      </c>
      <c r="U1710" t="s">
        <v>9283</v>
      </c>
      <c r="V1710" t="str" cm="1">
        <f t="array" ref="V1710">_xlfn.IFS(Hospital_Emergency_Room_Data[[#This Row],[Day]]&lt;=10,"Start(1-10)",Hospital_Emergency_Room_Data[[#This Row],[Day]]&lt;=20,"Middle(11-20)",Hospital_Emergency_Room_Data[[#This Row],[Day]]&gt;20,"End(21-30)")</f>
        <v>End(21-30)</v>
      </c>
    </row>
    <row r="1711" spans="1:22">
      <c r="A1711">
        <v>627822159</v>
      </c>
      <c r="B1711" t="s">
        <v>1732</v>
      </c>
      <c r="C1711" s="1">
        <v>45350</v>
      </c>
      <c r="D1711" t="str">
        <f>TEXT(Hospital_Emergency_Room_Data[[#This Row],[Patient Admission Date]],"mmm")</f>
        <v>Feb</v>
      </c>
      <c r="E1711">
        <f>YEAR(Hospital_Emergency_Room_Data[[#This Row],[Patient Admission Date]])</f>
        <v>2024</v>
      </c>
      <c r="F1711" s="2">
        <v>0.10208333333333333</v>
      </c>
      <c r="G1711" s="8" t="str">
        <f>TEXT(Hospital_Emergency_Room_Data[[#This Row],[Patient Admission Date]],"dddd")</f>
        <v>Wednesday</v>
      </c>
      <c r="H1711" t="s">
        <v>41</v>
      </c>
      <c r="I1711">
        <v>15</v>
      </c>
      <c r="J1711" s="5" t="s">
        <v>9220</v>
      </c>
      <c r="K1711" t="s">
        <v>32</v>
      </c>
      <c r="L1711" t="s">
        <v>9281</v>
      </c>
      <c r="M1711" t="s">
        <v>9209</v>
      </c>
      <c r="O1711">
        <v>54</v>
      </c>
      <c r="P1711" t="s">
        <v>9225</v>
      </c>
      <c r="Q1711">
        <v>28</v>
      </c>
      <c r="R1711">
        <v>2</v>
      </c>
      <c r="S1711" t="s">
        <v>9258</v>
      </c>
      <c r="T1711" t="s">
        <v>9264</v>
      </c>
      <c r="U1711" t="s">
        <v>9283</v>
      </c>
      <c r="V1711" t="str" cm="1">
        <f t="array" ref="V1711">_xlfn.IFS(Hospital_Emergency_Room_Data[[#This Row],[Day]]&lt;=10,"Start(1-10)",Hospital_Emergency_Room_Data[[#This Row],[Day]]&lt;=20,"Middle(11-20)",Hospital_Emergency_Room_Data[[#This Row],[Day]]&gt;20,"End(21-30)")</f>
        <v>End(21-30)</v>
      </c>
    </row>
    <row r="1712" spans="1:22">
      <c r="A1712">
        <v>388769438</v>
      </c>
      <c r="B1712" t="s">
        <v>1733</v>
      </c>
      <c r="C1712" s="1">
        <v>45358</v>
      </c>
      <c r="D1712" t="str">
        <f>TEXT(Hospital_Emergency_Room_Data[[#This Row],[Patient Admission Date]],"mmm")</f>
        <v>Mar</v>
      </c>
      <c r="E1712">
        <f>YEAR(Hospital_Emergency_Room_Data[[#This Row],[Patient Admission Date]])</f>
        <v>2024</v>
      </c>
      <c r="F1712" s="2">
        <v>0.61250000000000004</v>
      </c>
      <c r="G1712" s="8" t="str">
        <f>TEXT(Hospital_Emergency_Room_Data[[#This Row],[Patient Admission Date]],"dddd")</f>
        <v>Thursday</v>
      </c>
      <c r="H1712" t="s">
        <v>41</v>
      </c>
      <c r="I1712">
        <v>4</v>
      </c>
      <c r="J1712" s="5" t="s">
        <v>9218</v>
      </c>
      <c r="K1712" t="s">
        <v>32</v>
      </c>
      <c r="L1712" t="s">
        <v>9281</v>
      </c>
      <c r="M1712" t="s">
        <v>9209</v>
      </c>
      <c r="O1712">
        <v>56</v>
      </c>
      <c r="P1712" t="s">
        <v>9225</v>
      </c>
      <c r="Q1712">
        <v>7</v>
      </c>
      <c r="R1712">
        <v>14</v>
      </c>
      <c r="S1712" t="s">
        <v>9257</v>
      </c>
      <c r="T1712" t="s">
        <v>9263</v>
      </c>
      <c r="U1712" t="s">
        <v>9283</v>
      </c>
      <c r="V1712" t="str" cm="1">
        <f t="array" ref="V1712">_xlfn.IFS(Hospital_Emergency_Room_Data[[#This Row],[Day]]&lt;=10,"Start(1-10)",Hospital_Emergency_Room_Data[[#This Row],[Day]]&lt;=20,"Middle(11-20)",Hospital_Emergency_Room_Data[[#This Row],[Day]]&gt;20,"End(21-30)")</f>
        <v>Start(1-10)</v>
      </c>
    </row>
    <row r="1713" spans="1:22">
      <c r="A1713">
        <v>344834015</v>
      </c>
      <c r="B1713" t="s">
        <v>1734</v>
      </c>
      <c r="C1713" s="1">
        <v>45171</v>
      </c>
      <c r="D1713" t="str">
        <f>TEXT(Hospital_Emergency_Room_Data[[#This Row],[Patient Admission Date]],"mmm")</f>
        <v>Sep</v>
      </c>
      <c r="E1713">
        <f>YEAR(Hospital_Emergency_Room_Data[[#This Row],[Patient Admission Date]])</f>
        <v>2023</v>
      </c>
      <c r="F1713" s="2">
        <v>0.30208333333333331</v>
      </c>
      <c r="G1713" s="8" t="str">
        <f>TEXT(Hospital_Emergency_Room_Data[[#This Row],[Patient Admission Date]],"dddd")</f>
        <v>Saturday</v>
      </c>
      <c r="H1713" t="s">
        <v>41</v>
      </c>
      <c r="I1713">
        <v>2</v>
      </c>
      <c r="J1713" s="5" t="s">
        <v>9218</v>
      </c>
      <c r="K1713" t="s">
        <v>32</v>
      </c>
      <c r="L1713" t="s">
        <v>9281</v>
      </c>
      <c r="M1713" t="s">
        <v>9209</v>
      </c>
      <c r="O1713">
        <v>27</v>
      </c>
      <c r="P1713" t="s">
        <v>9226</v>
      </c>
      <c r="Q1713">
        <v>2</v>
      </c>
      <c r="R1713">
        <v>7</v>
      </c>
      <c r="S1713" t="s">
        <v>9255</v>
      </c>
      <c r="T1713" t="s">
        <v>9263</v>
      </c>
      <c r="U1713" t="s">
        <v>9282</v>
      </c>
      <c r="V1713" t="str" cm="1">
        <f t="array" ref="V1713">_xlfn.IFS(Hospital_Emergency_Room_Data[[#This Row],[Day]]&lt;=10,"Start(1-10)",Hospital_Emergency_Room_Data[[#This Row],[Day]]&lt;=20,"Middle(11-20)",Hospital_Emergency_Room_Data[[#This Row],[Day]]&gt;20,"End(21-30)")</f>
        <v>Start(1-10)</v>
      </c>
    </row>
    <row r="1714" spans="1:22">
      <c r="A1714">
        <v>864768775</v>
      </c>
      <c r="B1714" t="s">
        <v>1735</v>
      </c>
      <c r="C1714" s="1">
        <v>45103</v>
      </c>
      <c r="D1714" t="str">
        <f>TEXT(Hospital_Emergency_Room_Data[[#This Row],[Patient Admission Date]],"mmm")</f>
        <v>Jun</v>
      </c>
      <c r="E1714">
        <f>YEAR(Hospital_Emergency_Room_Data[[#This Row],[Patient Admission Date]])</f>
        <v>2023</v>
      </c>
      <c r="F1714" s="2">
        <v>0.19097222222222221</v>
      </c>
      <c r="G1714" s="8" t="str">
        <f>TEXT(Hospital_Emergency_Room_Data[[#This Row],[Patient Admission Date]],"dddd")</f>
        <v>Monday</v>
      </c>
      <c r="H1714" t="s">
        <v>41</v>
      </c>
      <c r="I1714">
        <v>37</v>
      </c>
      <c r="J1714" s="5" t="s">
        <v>9223</v>
      </c>
      <c r="K1714" t="s">
        <v>32</v>
      </c>
      <c r="L1714" t="s">
        <v>9281</v>
      </c>
      <c r="M1714" t="s">
        <v>9209</v>
      </c>
      <c r="O1714">
        <v>32</v>
      </c>
      <c r="P1714" t="s">
        <v>9225</v>
      </c>
      <c r="Q1714">
        <v>26</v>
      </c>
      <c r="R1714">
        <v>4</v>
      </c>
      <c r="S1714" t="s">
        <v>9258</v>
      </c>
      <c r="T1714" t="s">
        <v>9264</v>
      </c>
      <c r="U1714" t="s">
        <v>9300</v>
      </c>
      <c r="V1714" t="str" cm="1">
        <f t="array" ref="V1714">_xlfn.IFS(Hospital_Emergency_Room_Data[[#This Row],[Day]]&lt;=10,"Start(1-10)",Hospital_Emergency_Room_Data[[#This Row],[Day]]&lt;=20,"Middle(11-20)",Hospital_Emergency_Room_Data[[#This Row],[Day]]&gt;20,"End(21-30)")</f>
        <v>End(21-30)</v>
      </c>
    </row>
    <row r="1715" spans="1:22">
      <c r="A1715">
        <v>698751885</v>
      </c>
      <c r="B1715" t="s">
        <v>1736</v>
      </c>
      <c r="C1715" s="1">
        <v>45132</v>
      </c>
      <c r="D1715" t="str">
        <f>TEXT(Hospital_Emergency_Room_Data[[#This Row],[Patient Admission Date]],"mmm")</f>
        <v>Jul</v>
      </c>
      <c r="E1715">
        <f>YEAR(Hospital_Emergency_Room_Data[[#This Row],[Patient Admission Date]])</f>
        <v>2023</v>
      </c>
      <c r="F1715" s="2">
        <v>0.17708333333333334</v>
      </c>
      <c r="G1715" s="8" t="str">
        <f>TEXT(Hospital_Emergency_Room_Data[[#This Row],[Patient Admission Date]],"dddd")</f>
        <v>Tuesday</v>
      </c>
      <c r="H1715" t="s">
        <v>41</v>
      </c>
      <c r="I1715">
        <v>76</v>
      </c>
      <c r="J1715" s="5" t="s">
        <v>9222</v>
      </c>
      <c r="K1715" t="s">
        <v>32</v>
      </c>
      <c r="L1715" t="s">
        <v>9281</v>
      </c>
      <c r="M1715" t="s">
        <v>9209</v>
      </c>
      <c r="O1715">
        <v>53</v>
      </c>
      <c r="P1715" t="s">
        <v>9225</v>
      </c>
      <c r="Q1715">
        <v>25</v>
      </c>
      <c r="R1715">
        <v>4</v>
      </c>
      <c r="S1715" t="s">
        <v>9258</v>
      </c>
      <c r="T1715" t="s">
        <v>9264</v>
      </c>
      <c r="U1715" t="s">
        <v>9283</v>
      </c>
      <c r="V1715" t="str" cm="1">
        <f t="array" ref="V1715">_xlfn.IFS(Hospital_Emergency_Room_Data[[#This Row],[Day]]&lt;=10,"Start(1-10)",Hospital_Emergency_Room_Data[[#This Row],[Day]]&lt;=20,"Middle(11-20)",Hospital_Emergency_Room_Data[[#This Row],[Day]]&gt;20,"End(21-30)")</f>
        <v>End(21-30)</v>
      </c>
    </row>
    <row r="1716" spans="1:22">
      <c r="A1716">
        <v>596833465</v>
      </c>
      <c r="B1716" t="s">
        <v>1737</v>
      </c>
      <c r="C1716" s="1">
        <v>45361</v>
      </c>
      <c r="D1716" t="str">
        <f>TEXT(Hospital_Emergency_Room_Data[[#This Row],[Patient Admission Date]],"mmm")</f>
        <v>Mar</v>
      </c>
      <c r="E1716">
        <f>YEAR(Hospital_Emergency_Room_Data[[#This Row],[Patient Admission Date]])</f>
        <v>2024</v>
      </c>
      <c r="F1716" s="2">
        <v>0.81527777777777777</v>
      </c>
      <c r="G1716" s="8" t="str">
        <f>TEXT(Hospital_Emergency_Room_Data[[#This Row],[Patient Admission Date]],"dddd")</f>
        <v>Sunday</v>
      </c>
      <c r="H1716" t="s">
        <v>41</v>
      </c>
      <c r="I1716">
        <v>77</v>
      </c>
      <c r="J1716" s="5" t="s">
        <v>9222</v>
      </c>
      <c r="K1716" t="s">
        <v>32</v>
      </c>
      <c r="L1716" t="s">
        <v>9281</v>
      </c>
      <c r="M1716" t="s">
        <v>9209</v>
      </c>
      <c r="O1716">
        <v>34</v>
      </c>
      <c r="P1716" t="s">
        <v>9225</v>
      </c>
      <c r="Q1716">
        <v>10</v>
      </c>
      <c r="R1716">
        <v>19</v>
      </c>
      <c r="S1716" t="s">
        <v>9256</v>
      </c>
      <c r="T1716" t="s">
        <v>9265</v>
      </c>
      <c r="U1716" t="s">
        <v>9300</v>
      </c>
      <c r="V1716" t="str" cm="1">
        <f t="array" ref="V1716">_xlfn.IFS(Hospital_Emergency_Room_Data[[#This Row],[Day]]&lt;=10,"Start(1-10)",Hospital_Emergency_Room_Data[[#This Row],[Day]]&lt;=20,"Middle(11-20)",Hospital_Emergency_Room_Data[[#This Row],[Day]]&gt;20,"End(21-30)")</f>
        <v>Start(1-10)</v>
      </c>
    </row>
    <row r="1717" spans="1:22">
      <c r="A1717">
        <v>883956206</v>
      </c>
      <c r="B1717" t="s">
        <v>1738</v>
      </c>
      <c r="C1717" s="1">
        <v>45415</v>
      </c>
      <c r="D1717" t="str">
        <f>TEXT(Hospital_Emergency_Room_Data[[#This Row],[Patient Admission Date]],"mmm")</f>
        <v>May</v>
      </c>
      <c r="E1717">
        <f>YEAR(Hospital_Emergency_Room_Data[[#This Row],[Patient Admission Date]])</f>
        <v>2024</v>
      </c>
      <c r="F1717" s="2">
        <v>0.36249999999999999</v>
      </c>
      <c r="G1717" s="8" t="str">
        <f>TEXT(Hospital_Emergency_Room_Data[[#This Row],[Patient Admission Date]],"dddd")</f>
        <v>Friday</v>
      </c>
      <c r="H1717" t="s">
        <v>41</v>
      </c>
      <c r="I1717">
        <v>54</v>
      </c>
      <c r="J1717" s="5" t="s">
        <v>9219</v>
      </c>
      <c r="K1717" t="s">
        <v>32</v>
      </c>
      <c r="L1717" t="s">
        <v>9281</v>
      </c>
      <c r="M1717" t="s">
        <v>9209</v>
      </c>
      <c r="O1717">
        <v>42</v>
      </c>
      <c r="P1717" t="s">
        <v>9225</v>
      </c>
      <c r="Q1717">
        <v>3</v>
      </c>
      <c r="R1717">
        <v>8</v>
      </c>
      <c r="S1717" t="s">
        <v>9255</v>
      </c>
      <c r="T1717" t="s">
        <v>9263</v>
      </c>
      <c r="U1717" t="s">
        <v>9300</v>
      </c>
      <c r="V1717" t="str" cm="1">
        <f t="array" ref="V1717">_xlfn.IFS(Hospital_Emergency_Room_Data[[#This Row],[Day]]&lt;=10,"Start(1-10)",Hospital_Emergency_Room_Data[[#This Row],[Day]]&lt;=20,"Middle(11-20)",Hospital_Emergency_Room_Data[[#This Row],[Day]]&gt;20,"End(21-30)")</f>
        <v>Start(1-10)</v>
      </c>
    </row>
    <row r="1718" spans="1:22">
      <c r="A1718">
        <v>279680582</v>
      </c>
      <c r="B1718" t="s">
        <v>1739</v>
      </c>
      <c r="C1718" s="1">
        <v>45388</v>
      </c>
      <c r="D1718" t="str">
        <f>TEXT(Hospital_Emergency_Room_Data[[#This Row],[Patient Admission Date]],"mmm")</f>
        <v>Apr</v>
      </c>
      <c r="E1718">
        <f>YEAR(Hospital_Emergency_Room_Data[[#This Row],[Patient Admission Date]])</f>
        <v>2024</v>
      </c>
      <c r="F1718" s="2">
        <v>0.82777777777777772</v>
      </c>
      <c r="G1718" s="8" t="str">
        <f>TEXT(Hospital_Emergency_Room_Data[[#This Row],[Patient Admission Date]],"dddd")</f>
        <v>Saturday</v>
      </c>
      <c r="H1718" t="s">
        <v>41</v>
      </c>
      <c r="I1718">
        <v>28</v>
      </c>
      <c r="J1718" s="5" t="s">
        <v>9220</v>
      </c>
      <c r="K1718" t="s">
        <v>32</v>
      </c>
      <c r="L1718" t="s">
        <v>9281</v>
      </c>
      <c r="M1718" t="s">
        <v>9209</v>
      </c>
      <c r="O1718">
        <v>57</v>
      </c>
      <c r="P1718" t="s">
        <v>9225</v>
      </c>
      <c r="Q1718">
        <v>6</v>
      </c>
      <c r="R1718">
        <v>19</v>
      </c>
      <c r="S1718" t="s">
        <v>9256</v>
      </c>
      <c r="T1718" t="s">
        <v>9263</v>
      </c>
      <c r="U1718" t="s">
        <v>9283</v>
      </c>
      <c r="V1718" t="str" cm="1">
        <f t="array" ref="V1718">_xlfn.IFS(Hospital_Emergency_Room_Data[[#This Row],[Day]]&lt;=10,"Start(1-10)",Hospital_Emergency_Room_Data[[#This Row],[Day]]&lt;=20,"Middle(11-20)",Hospital_Emergency_Room_Data[[#This Row],[Day]]&gt;20,"End(21-30)")</f>
        <v>Start(1-10)</v>
      </c>
    </row>
    <row r="1719" spans="1:22">
      <c r="A1719">
        <v>814794525</v>
      </c>
      <c r="B1719" t="s">
        <v>1740</v>
      </c>
      <c r="C1719" s="1">
        <v>45482</v>
      </c>
      <c r="D1719" t="str">
        <f>TEXT(Hospital_Emergency_Room_Data[[#This Row],[Patient Admission Date]],"mmm")</f>
        <v>Jul</v>
      </c>
      <c r="E1719">
        <f>YEAR(Hospital_Emergency_Room_Data[[#This Row],[Patient Admission Date]])</f>
        <v>2024</v>
      </c>
      <c r="F1719" s="2">
        <v>0.74375000000000002</v>
      </c>
      <c r="G1719" s="8" t="str">
        <f>TEXT(Hospital_Emergency_Room_Data[[#This Row],[Patient Admission Date]],"dddd")</f>
        <v>Tuesday</v>
      </c>
      <c r="H1719" t="s">
        <v>41</v>
      </c>
      <c r="I1719">
        <v>41</v>
      </c>
      <c r="J1719" s="5" t="s">
        <v>9223</v>
      </c>
      <c r="K1719" t="s">
        <v>32</v>
      </c>
      <c r="L1719" t="s">
        <v>9281</v>
      </c>
      <c r="M1719" t="s">
        <v>9209</v>
      </c>
      <c r="O1719">
        <v>36</v>
      </c>
      <c r="P1719" t="s">
        <v>9225</v>
      </c>
      <c r="Q1719">
        <v>9</v>
      </c>
      <c r="R1719">
        <v>17</v>
      </c>
      <c r="S1719" t="s">
        <v>9257</v>
      </c>
      <c r="T1719" t="s">
        <v>9265</v>
      </c>
      <c r="U1719" t="s">
        <v>9300</v>
      </c>
      <c r="V1719" t="str" cm="1">
        <f t="array" ref="V1719">_xlfn.IFS(Hospital_Emergency_Room_Data[[#This Row],[Day]]&lt;=10,"Start(1-10)",Hospital_Emergency_Room_Data[[#This Row],[Day]]&lt;=20,"Middle(11-20)",Hospital_Emergency_Room_Data[[#This Row],[Day]]&gt;20,"End(21-30)")</f>
        <v>Start(1-10)</v>
      </c>
    </row>
    <row r="1720" spans="1:22">
      <c r="A1720">
        <v>777405097</v>
      </c>
      <c r="B1720" t="s">
        <v>1741</v>
      </c>
      <c r="C1720" s="1">
        <v>45431</v>
      </c>
      <c r="D1720" t="str">
        <f>TEXT(Hospital_Emergency_Room_Data[[#This Row],[Patient Admission Date]],"mmm")</f>
        <v>May</v>
      </c>
      <c r="E1720">
        <f>YEAR(Hospital_Emergency_Room_Data[[#This Row],[Patient Admission Date]])</f>
        <v>2024</v>
      </c>
      <c r="F1720" s="2">
        <v>0.50624999999999998</v>
      </c>
      <c r="G1720" s="8" t="str">
        <f>TEXT(Hospital_Emergency_Room_Data[[#This Row],[Patient Admission Date]],"dddd")</f>
        <v>Sunday</v>
      </c>
      <c r="H1720" t="s">
        <v>41</v>
      </c>
      <c r="I1720">
        <v>40</v>
      </c>
      <c r="J1720" s="5" t="s">
        <v>9223</v>
      </c>
      <c r="K1720" t="s">
        <v>32</v>
      </c>
      <c r="L1720" t="s">
        <v>9281</v>
      </c>
      <c r="M1720" t="s">
        <v>9209</v>
      </c>
      <c r="O1720">
        <v>49</v>
      </c>
      <c r="P1720" t="s">
        <v>9225</v>
      </c>
      <c r="Q1720">
        <v>19</v>
      </c>
      <c r="R1720">
        <v>12</v>
      </c>
      <c r="S1720" t="s">
        <v>9257</v>
      </c>
      <c r="T1720" t="s">
        <v>9262</v>
      </c>
      <c r="U1720" t="s">
        <v>9283</v>
      </c>
      <c r="V1720" t="str" cm="1">
        <f t="array" ref="V1720">_xlfn.IFS(Hospital_Emergency_Room_Data[[#This Row],[Day]]&lt;=10,"Start(1-10)",Hospital_Emergency_Room_Data[[#This Row],[Day]]&lt;=20,"Middle(11-20)",Hospital_Emergency_Room_Data[[#This Row],[Day]]&gt;20,"End(21-30)")</f>
        <v>Middle(11-20)</v>
      </c>
    </row>
    <row r="1721" spans="1:22">
      <c r="A1721">
        <v>157864961</v>
      </c>
      <c r="B1721" t="s">
        <v>1742</v>
      </c>
      <c r="C1721" s="1">
        <v>45517</v>
      </c>
      <c r="D1721" t="str">
        <f>TEXT(Hospital_Emergency_Room_Data[[#This Row],[Patient Admission Date]],"mmm")</f>
        <v>Aug</v>
      </c>
      <c r="E1721">
        <f>YEAR(Hospital_Emergency_Room_Data[[#This Row],[Patient Admission Date]])</f>
        <v>2024</v>
      </c>
      <c r="F1721" s="2">
        <v>0.6791666666666667</v>
      </c>
      <c r="G1721" s="8" t="str">
        <f>TEXT(Hospital_Emergency_Room_Data[[#This Row],[Patient Admission Date]],"dddd")</f>
        <v>Tuesday</v>
      </c>
      <c r="H1721" t="s">
        <v>41</v>
      </c>
      <c r="I1721">
        <v>19</v>
      </c>
      <c r="J1721" s="5" t="s">
        <v>9220</v>
      </c>
      <c r="K1721" t="s">
        <v>32</v>
      </c>
      <c r="L1721" t="s">
        <v>9281</v>
      </c>
      <c r="M1721" t="s">
        <v>9209</v>
      </c>
      <c r="O1721">
        <v>27</v>
      </c>
      <c r="P1721" t="s">
        <v>9226</v>
      </c>
      <c r="Q1721">
        <v>13</v>
      </c>
      <c r="R1721">
        <v>16</v>
      </c>
      <c r="S1721" t="s">
        <v>9257</v>
      </c>
      <c r="T1721" t="s">
        <v>9265</v>
      </c>
      <c r="U1721" t="s">
        <v>9282</v>
      </c>
      <c r="V1721" t="str" cm="1">
        <f t="array" ref="V1721">_xlfn.IFS(Hospital_Emergency_Room_Data[[#This Row],[Day]]&lt;=10,"Start(1-10)",Hospital_Emergency_Room_Data[[#This Row],[Day]]&lt;=20,"Middle(11-20)",Hospital_Emergency_Room_Data[[#This Row],[Day]]&gt;20,"End(21-30)")</f>
        <v>Middle(11-20)</v>
      </c>
    </row>
    <row r="1722" spans="1:22">
      <c r="A1722">
        <v>580361803</v>
      </c>
      <c r="B1722" t="s">
        <v>1743</v>
      </c>
      <c r="C1722" s="1">
        <v>45125</v>
      </c>
      <c r="D1722" t="str">
        <f>TEXT(Hospital_Emergency_Room_Data[[#This Row],[Patient Admission Date]],"mmm")</f>
        <v>Jul</v>
      </c>
      <c r="E1722">
        <f>YEAR(Hospital_Emergency_Room_Data[[#This Row],[Patient Admission Date]])</f>
        <v>2023</v>
      </c>
      <c r="F1722" s="2">
        <v>0.54722222222222228</v>
      </c>
      <c r="G1722" s="8" t="str">
        <f>TEXT(Hospital_Emergency_Room_Data[[#This Row],[Patient Admission Date]],"dddd")</f>
        <v>Tuesday</v>
      </c>
      <c r="H1722" t="s">
        <v>41</v>
      </c>
      <c r="I1722">
        <v>3</v>
      </c>
      <c r="J1722" s="5" t="s">
        <v>9218</v>
      </c>
      <c r="K1722" t="s">
        <v>32</v>
      </c>
      <c r="L1722" t="s">
        <v>9281</v>
      </c>
      <c r="M1722" t="s">
        <v>9209</v>
      </c>
      <c r="O1722">
        <v>33</v>
      </c>
      <c r="P1722" t="s">
        <v>9225</v>
      </c>
      <c r="Q1722">
        <v>18</v>
      </c>
      <c r="R1722">
        <v>13</v>
      </c>
      <c r="S1722" t="s">
        <v>9257</v>
      </c>
      <c r="T1722" t="s">
        <v>9262</v>
      </c>
      <c r="U1722" t="s">
        <v>9300</v>
      </c>
      <c r="V1722" t="str" cm="1">
        <f t="array" ref="V1722">_xlfn.IFS(Hospital_Emergency_Room_Data[[#This Row],[Day]]&lt;=10,"Start(1-10)",Hospital_Emergency_Room_Data[[#This Row],[Day]]&lt;=20,"Middle(11-20)",Hospital_Emergency_Room_Data[[#This Row],[Day]]&gt;20,"End(21-30)")</f>
        <v>Middle(11-20)</v>
      </c>
    </row>
    <row r="1723" spans="1:22">
      <c r="A1723">
        <v>422917695</v>
      </c>
      <c r="B1723" t="s">
        <v>1744</v>
      </c>
      <c r="C1723" s="1">
        <v>45403</v>
      </c>
      <c r="D1723" t="str">
        <f>TEXT(Hospital_Emergency_Room_Data[[#This Row],[Patient Admission Date]],"mmm")</f>
        <v>Apr</v>
      </c>
      <c r="E1723">
        <f>YEAR(Hospital_Emergency_Room_Data[[#This Row],[Patient Admission Date]])</f>
        <v>2024</v>
      </c>
      <c r="F1723" s="2">
        <v>0.72013888888888888</v>
      </c>
      <c r="G1723" s="8" t="str">
        <f>TEXT(Hospital_Emergency_Room_Data[[#This Row],[Patient Admission Date]],"dddd")</f>
        <v>Sunday</v>
      </c>
      <c r="H1723" t="s">
        <v>41</v>
      </c>
      <c r="I1723">
        <v>25</v>
      </c>
      <c r="J1723" s="5" t="s">
        <v>9220</v>
      </c>
      <c r="K1723" t="s">
        <v>32</v>
      </c>
      <c r="L1723" t="s">
        <v>9281</v>
      </c>
      <c r="M1723" t="s">
        <v>9209</v>
      </c>
      <c r="O1723">
        <v>36</v>
      </c>
      <c r="P1723" t="s">
        <v>9225</v>
      </c>
      <c r="Q1723">
        <v>21</v>
      </c>
      <c r="R1723">
        <v>17</v>
      </c>
      <c r="S1723" t="s">
        <v>9257</v>
      </c>
      <c r="T1723" t="s">
        <v>9262</v>
      </c>
      <c r="U1723" t="s">
        <v>9300</v>
      </c>
      <c r="V1723" t="str" cm="1">
        <f t="array" ref="V1723">_xlfn.IFS(Hospital_Emergency_Room_Data[[#This Row],[Day]]&lt;=10,"Start(1-10)",Hospital_Emergency_Room_Data[[#This Row],[Day]]&lt;=20,"Middle(11-20)",Hospital_Emergency_Room_Data[[#This Row],[Day]]&gt;20,"End(21-30)")</f>
        <v>End(21-30)</v>
      </c>
    </row>
    <row r="1724" spans="1:22">
      <c r="A1724">
        <v>562435030</v>
      </c>
      <c r="B1724" t="s">
        <v>1745</v>
      </c>
      <c r="C1724" s="1">
        <v>45494</v>
      </c>
      <c r="D1724" t="str">
        <f>TEXT(Hospital_Emergency_Room_Data[[#This Row],[Patient Admission Date]],"mmm")</f>
        <v>Jul</v>
      </c>
      <c r="E1724">
        <f>YEAR(Hospital_Emergency_Room_Data[[#This Row],[Patient Admission Date]])</f>
        <v>2024</v>
      </c>
      <c r="F1724" s="2">
        <v>8.0555555555555561E-2</v>
      </c>
      <c r="G1724" s="8" t="str">
        <f>TEXT(Hospital_Emergency_Room_Data[[#This Row],[Patient Admission Date]],"dddd")</f>
        <v>Sunday</v>
      </c>
      <c r="H1724" t="s">
        <v>41</v>
      </c>
      <c r="I1724">
        <v>5</v>
      </c>
      <c r="J1724" s="5" t="s">
        <v>9221</v>
      </c>
      <c r="K1724" t="s">
        <v>32</v>
      </c>
      <c r="L1724" t="s">
        <v>9281</v>
      </c>
      <c r="M1724" t="s">
        <v>9209</v>
      </c>
      <c r="O1724">
        <v>38</v>
      </c>
      <c r="P1724" t="s">
        <v>9225</v>
      </c>
      <c r="Q1724">
        <v>21</v>
      </c>
      <c r="R1724">
        <v>1</v>
      </c>
      <c r="S1724" t="s">
        <v>9258</v>
      </c>
      <c r="T1724" t="s">
        <v>9262</v>
      </c>
      <c r="U1724" t="s">
        <v>9300</v>
      </c>
      <c r="V1724" t="str" cm="1">
        <f t="array" ref="V1724">_xlfn.IFS(Hospital_Emergency_Room_Data[[#This Row],[Day]]&lt;=10,"Start(1-10)",Hospital_Emergency_Room_Data[[#This Row],[Day]]&lt;=20,"Middle(11-20)",Hospital_Emergency_Room_Data[[#This Row],[Day]]&gt;20,"End(21-30)")</f>
        <v>End(21-30)</v>
      </c>
    </row>
    <row r="1725" spans="1:22">
      <c r="A1725">
        <v>289525345</v>
      </c>
      <c r="B1725" t="s">
        <v>1746</v>
      </c>
      <c r="C1725" s="1">
        <v>45482</v>
      </c>
      <c r="D1725" t="str">
        <f>TEXT(Hospital_Emergency_Room_Data[[#This Row],[Patient Admission Date]],"mmm")</f>
        <v>Jul</v>
      </c>
      <c r="E1725">
        <f>YEAR(Hospital_Emergency_Room_Data[[#This Row],[Patient Admission Date]])</f>
        <v>2024</v>
      </c>
      <c r="F1725" s="2">
        <v>0.38194444444444442</v>
      </c>
      <c r="G1725" s="8" t="str">
        <f>TEXT(Hospital_Emergency_Room_Data[[#This Row],[Patient Admission Date]],"dddd")</f>
        <v>Tuesday</v>
      </c>
      <c r="H1725" t="s">
        <v>41</v>
      </c>
      <c r="I1725">
        <v>23</v>
      </c>
      <c r="J1725" s="5" t="s">
        <v>9220</v>
      </c>
      <c r="K1725" t="s">
        <v>32</v>
      </c>
      <c r="L1725" t="s">
        <v>9281</v>
      </c>
      <c r="M1725" t="s">
        <v>9209</v>
      </c>
      <c r="O1725">
        <v>43</v>
      </c>
      <c r="P1725" t="s">
        <v>9225</v>
      </c>
      <c r="Q1725">
        <v>9</v>
      </c>
      <c r="R1725">
        <v>9</v>
      </c>
      <c r="S1725" t="s">
        <v>9255</v>
      </c>
      <c r="T1725" t="s">
        <v>9265</v>
      </c>
      <c r="U1725" t="s">
        <v>9300</v>
      </c>
      <c r="V1725" t="str" cm="1">
        <f t="array" ref="V1725">_xlfn.IFS(Hospital_Emergency_Room_Data[[#This Row],[Day]]&lt;=10,"Start(1-10)",Hospital_Emergency_Room_Data[[#This Row],[Day]]&lt;=20,"Middle(11-20)",Hospital_Emergency_Room_Data[[#This Row],[Day]]&gt;20,"End(21-30)")</f>
        <v>Start(1-10)</v>
      </c>
    </row>
    <row r="1726" spans="1:22">
      <c r="A1726">
        <v>458836410</v>
      </c>
      <c r="B1726" t="s">
        <v>1747</v>
      </c>
      <c r="C1726" s="1">
        <v>45361</v>
      </c>
      <c r="D1726" t="str">
        <f>TEXT(Hospital_Emergency_Room_Data[[#This Row],[Patient Admission Date]],"mmm")</f>
        <v>Mar</v>
      </c>
      <c r="E1726">
        <f>YEAR(Hospital_Emergency_Room_Data[[#This Row],[Patient Admission Date]])</f>
        <v>2024</v>
      </c>
      <c r="F1726" s="2">
        <v>0.55625000000000002</v>
      </c>
      <c r="G1726" s="8" t="str">
        <f>TEXT(Hospital_Emergency_Room_Data[[#This Row],[Patient Admission Date]],"dddd")</f>
        <v>Sunday</v>
      </c>
      <c r="H1726" t="s">
        <v>41</v>
      </c>
      <c r="I1726">
        <v>10</v>
      </c>
      <c r="J1726" s="5" t="s">
        <v>9221</v>
      </c>
      <c r="K1726" t="s">
        <v>32</v>
      </c>
      <c r="L1726" t="s">
        <v>9281</v>
      </c>
      <c r="M1726" t="s">
        <v>9209</v>
      </c>
      <c r="O1726">
        <v>35</v>
      </c>
      <c r="P1726" t="s">
        <v>9225</v>
      </c>
      <c r="Q1726">
        <v>10</v>
      </c>
      <c r="R1726">
        <v>13</v>
      </c>
      <c r="S1726" t="s">
        <v>9257</v>
      </c>
      <c r="T1726" t="s">
        <v>9265</v>
      </c>
      <c r="U1726" t="s">
        <v>9300</v>
      </c>
      <c r="V1726" t="str" cm="1">
        <f t="array" ref="V1726">_xlfn.IFS(Hospital_Emergency_Room_Data[[#This Row],[Day]]&lt;=10,"Start(1-10)",Hospital_Emergency_Room_Data[[#This Row],[Day]]&lt;=20,"Middle(11-20)",Hospital_Emergency_Room_Data[[#This Row],[Day]]&gt;20,"End(21-30)")</f>
        <v>Start(1-10)</v>
      </c>
    </row>
    <row r="1727" spans="1:22">
      <c r="A1727">
        <v>422406058</v>
      </c>
      <c r="B1727" t="s">
        <v>1748</v>
      </c>
      <c r="C1727" s="1">
        <v>45393</v>
      </c>
      <c r="D1727" t="str">
        <f>TEXT(Hospital_Emergency_Room_Data[[#This Row],[Patient Admission Date]],"mmm")</f>
        <v>Apr</v>
      </c>
      <c r="E1727">
        <f>YEAR(Hospital_Emergency_Room_Data[[#This Row],[Patient Admission Date]])</f>
        <v>2024</v>
      </c>
      <c r="F1727" s="2">
        <v>0.27986111111111112</v>
      </c>
      <c r="G1727" s="8" t="str">
        <f>TEXT(Hospital_Emergency_Room_Data[[#This Row],[Patient Admission Date]],"dddd")</f>
        <v>Thursday</v>
      </c>
      <c r="H1727" t="s">
        <v>41</v>
      </c>
      <c r="I1727">
        <v>38</v>
      </c>
      <c r="J1727" s="5" t="s">
        <v>9223</v>
      </c>
      <c r="K1727" t="s">
        <v>32</v>
      </c>
      <c r="L1727" t="s">
        <v>9281</v>
      </c>
      <c r="M1727" t="s">
        <v>9209</v>
      </c>
      <c r="O1727">
        <v>19</v>
      </c>
      <c r="P1727" t="s">
        <v>9226</v>
      </c>
      <c r="Q1727">
        <v>11</v>
      </c>
      <c r="R1727">
        <v>6</v>
      </c>
      <c r="S1727" t="s">
        <v>9255</v>
      </c>
      <c r="T1727" t="s">
        <v>9265</v>
      </c>
      <c r="U1727" t="s">
        <v>9282</v>
      </c>
      <c r="V1727" t="str" cm="1">
        <f t="array" ref="V1727">_xlfn.IFS(Hospital_Emergency_Room_Data[[#This Row],[Day]]&lt;=10,"Start(1-10)",Hospital_Emergency_Room_Data[[#This Row],[Day]]&lt;=20,"Middle(11-20)",Hospital_Emergency_Room_Data[[#This Row],[Day]]&gt;20,"End(21-30)")</f>
        <v>Middle(11-20)</v>
      </c>
    </row>
    <row r="1728" spans="1:22">
      <c r="A1728">
        <v>595355840</v>
      </c>
      <c r="B1728" t="s">
        <v>1749</v>
      </c>
      <c r="C1728" s="1">
        <v>45193</v>
      </c>
      <c r="D1728" t="str">
        <f>TEXT(Hospital_Emergency_Room_Data[[#This Row],[Patient Admission Date]],"mmm")</f>
        <v>Sep</v>
      </c>
      <c r="E1728">
        <f>YEAR(Hospital_Emergency_Room_Data[[#This Row],[Patient Admission Date]])</f>
        <v>2023</v>
      </c>
      <c r="F1728" s="2">
        <v>0.78611111111111109</v>
      </c>
      <c r="G1728" s="8" t="str">
        <f>TEXT(Hospital_Emergency_Room_Data[[#This Row],[Patient Admission Date]],"dddd")</f>
        <v>Sunday</v>
      </c>
      <c r="H1728" t="s">
        <v>41</v>
      </c>
      <c r="I1728">
        <v>26</v>
      </c>
      <c r="J1728" s="5" t="s">
        <v>9220</v>
      </c>
      <c r="K1728" t="s">
        <v>32</v>
      </c>
      <c r="L1728" t="s">
        <v>9281</v>
      </c>
      <c r="M1728" t="s">
        <v>9209</v>
      </c>
      <c r="O1728">
        <v>27</v>
      </c>
      <c r="P1728" t="s">
        <v>9226</v>
      </c>
      <c r="Q1728">
        <v>24</v>
      </c>
      <c r="R1728">
        <v>18</v>
      </c>
      <c r="S1728" t="s">
        <v>9256</v>
      </c>
      <c r="T1728" t="s">
        <v>9264</v>
      </c>
      <c r="U1728" t="s">
        <v>9282</v>
      </c>
      <c r="V1728" t="str" cm="1">
        <f t="array" ref="V1728">_xlfn.IFS(Hospital_Emergency_Room_Data[[#This Row],[Day]]&lt;=10,"Start(1-10)",Hospital_Emergency_Room_Data[[#This Row],[Day]]&lt;=20,"Middle(11-20)",Hospital_Emergency_Room_Data[[#This Row],[Day]]&gt;20,"End(21-30)")</f>
        <v>End(21-30)</v>
      </c>
    </row>
    <row r="1729" spans="1:22">
      <c r="A1729">
        <v>585533267</v>
      </c>
      <c r="B1729" t="s">
        <v>1750</v>
      </c>
      <c r="C1729" s="1">
        <v>45554</v>
      </c>
      <c r="D1729" t="str">
        <f>TEXT(Hospital_Emergency_Room_Data[[#This Row],[Patient Admission Date]],"mmm")</f>
        <v>Sep</v>
      </c>
      <c r="E1729">
        <f>YEAR(Hospital_Emergency_Room_Data[[#This Row],[Patient Admission Date]])</f>
        <v>2024</v>
      </c>
      <c r="F1729" s="2">
        <v>0.99305555555555558</v>
      </c>
      <c r="G1729" s="8" t="str">
        <f>TEXT(Hospital_Emergency_Room_Data[[#This Row],[Patient Admission Date]],"dddd")</f>
        <v>Thursday</v>
      </c>
      <c r="H1729" t="s">
        <v>41</v>
      </c>
      <c r="I1729">
        <v>5</v>
      </c>
      <c r="J1729" s="5" t="s">
        <v>9221</v>
      </c>
      <c r="K1729" t="s">
        <v>32</v>
      </c>
      <c r="L1729" t="s">
        <v>9281</v>
      </c>
      <c r="M1729" t="s">
        <v>9209</v>
      </c>
      <c r="O1729">
        <v>31</v>
      </c>
      <c r="P1729" t="s">
        <v>9225</v>
      </c>
      <c r="Q1729">
        <v>19</v>
      </c>
      <c r="R1729">
        <v>23</v>
      </c>
      <c r="S1729" t="s">
        <v>9256</v>
      </c>
      <c r="T1729" t="s">
        <v>9262</v>
      </c>
      <c r="U1729" t="s">
        <v>9300</v>
      </c>
      <c r="V1729" t="str" cm="1">
        <f t="array" ref="V1729">_xlfn.IFS(Hospital_Emergency_Room_Data[[#This Row],[Day]]&lt;=10,"Start(1-10)",Hospital_Emergency_Room_Data[[#This Row],[Day]]&lt;=20,"Middle(11-20)",Hospital_Emergency_Room_Data[[#This Row],[Day]]&gt;20,"End(21-30)")</f>
        <v>Middle(11-20)</v>
      </c>
    </row>
    <row r="1730" spans="1:22">
      <c r="A1730">
        <v>227961846</v>
      </c>
      <c r="B1730" t="s">
        <v>1751</v>
      </c>
      <c r="C1730" s="1">
        <v>45343</v>
      </c>
      <c r="D1730" t="str">
        <f>TEXT(Hospital_Emergency_Room_Data[[#This Row],[Patient Admission Date]],"mmm")</f>
        <v>Feb</v>
      </c>
      <c r="E1730">
        <f>YEAR(Hospital_Emergency_Room_Data[[#This Row],[Patient Admission Date]])</f>
        <v>2024</v>
      </c>
      <c r="F1730" s="2">
        <v>0.65</v>
      </c>
      <c r="G1730" s="8" t="str">
        <f>TEXT(Hospital_Emergency_Room_Data[[#This Row],[Patient Admission Date]],"dddd")</f>
        <v>Wednesday</v>
      </c>
      <c r="H1730" t="s">
        <v>41</v>
      </c>
      <c r="I1730">
        <v>49</v>
      </c>
      <c r="J1730" s="5" t="s">
        <v>9219</v>
      </c>
      <c r="K1730" t="s">
        <v>32</v>
      </c>
      <c r="L1730" t="s">
        <v>9281</v>
      </c>
      <c r="M1730" t="s">
        <v>9209</v>
      </c>
      <c r="O1730">
        <v>34</v>
      </c>
      <c r="P1730" t="s">
        <v>9225</v>
      </c>
      <c r="Q1730">
        <v>21</v>
      </c>
      <c r="R1730">
        <v>15</v>
      </c>
      <c r="S1730" t="s">
        <v>9257</v>
      </c>
      <c r="T1730" t="s">
        <v>9262</v>
      </c>
      <c r="U1730" t="s">
        <v>9300</v>
      </c>
      <c r="V1730" t="str" cm="1">
        <f t="array" ref="V1730">_xlfn.IFS(Hospital_Emergency_Room_Data[[#This Row],[Day]]&lt;=10,"Start(1-10)",Hospital_Emergency_Room_Data[[#This Row],[Day]]&lt;=20,"Middle(11-20)",Hospital_Emergency_Room_Data[[#This Row],[Day]]&gt;20,"End(21-30)")</f>
        <v>End(21-30)</v>
      </c>
    </row>
    <row r="1731" spans="1:22">
      <c r="A1731">
        <v>707846922</v>
      </c>
      <c r="B1731" t="s">
        <v>1752</v>
      </c>
      <c r="C1731" s="1">
        <v>45237</v>
      </c>
      <c r="D1731" t="str">
        <f>TEXT(Hospital_Emergency_Room_Data[[#This Row],[Patient Admission Date]],"mmm")</f>
        <v>Nov</v>
      </c>
      <c r="E1731">
        <f>YEAR(Hospital_Emergency_Room_Data[[#This Row],[Patient Admission Date]])</f>
        <v>2023</v>
      </c>
      <c r="F1731" s="2">
        <v>0.37986111111111109</v>
      </c>
      <c r="G1731" s="8" t="str">
        <f>TEXT(Hospital_Emergency_Room_Data[[#This Row],[Patient Admission Date]],"dddd")</f>
        <v>Tuesday</v>
      </c>
      <c r="H1731" t="s">
        <v>41</v>
      </c>
      <c r="I1731">
        <v>7</v>
      </c>
      <c r="J1731" s="5" t="s">
        <v>9221</v>
      </c>
      <c r="K1731" t="s">
        <v>32</v>
      </c>
      <c r="L1731" t="s">
        <v>9281</v>
      </c>
      <c r="M1731" t="s">
        <v>9209</v>
      </c>
      <c r="O1731">
        <v>42</v>
      </c>
      <c r="P1731" t="s">
        <v>9225</v>
      </c>
      <c r="Q1731">
        <v>7</v>
      </c>
      <c r="R1731">
        <v>9</v>
      </c>
      <c r="S1731" t="s">
        <v>9255</v>
      </c>
      <c r="T1731" t="s">
        <v>9263</v>
      </c>
      <c r="U1731" t="s">
        <v>9300</v>
      </c>
      <c r="V1731" t="str" cm="1">
        <f t="array" ref="V1731">_xlfn.IFS(Hospital_Emergency_Room_Data[[#This Row],[Day]]&lt;=10,"Start(1-10)",Hospital_Emergency_Room_Data[[#This Row],[Day]]&lt;=20,"Middle(11-20)",Hospital_Emergency_Room_Data[[#This Row],[Day]]&gt;20,"End(21-30)")</f>
        <v>Start(1-10)</v>
      </c>
    </row>
    <row r="1732" spans="1:22">
      <c r="A1732">
        <v>181119701</v>
      </c>
      <c r="B1732" t="s">
        <v>1753</v>
      </c>
      <c r="C1732" s="1">
        <v>45129</v>
      </c>
      <c r="D1732" t="str">
        <f>TEXT(Hospital_Emergency_Room_Data[[#This Row],[Patient Admission Date]],"mmm")</f>
        <v>Jul</v>
      </c>
      <c r="E1732">
        <f>YEAR(Hospital_Emergency_Room_Data[[#This Row],[Patient Admission Date]])</f>
        <v>2023</v>
      </c>
      <c r="F1732" s="2">
        <v>2.7777777777777779E-3</v>
      </c>
      <c r="G1732" s="8" t="str">
        <f>TEXT(Hospital_Emergency_Room_Data[[#This Row],[Patient Admission Date]],"dddd")</f>
        <v>Saturday</v>
      </c>
      <c r="H1732" t="s">
        <v>41</v>
      </c>
      <c r="I1732">
        <v>79</v>
      </c>
      <c r="J1732" s="5" t="s">
        <v>9222</v>
      </c>
      <c r="K1732" t="s">
        <v>32</v>
      </c>
      <c r="L1732" t="s">
        <v>9281</v>
      </c>
      <c r="M1732" t="s">
        <v>9209</v>
      </c>
      <c r="O1732">
        <v>44</v>
      </c>
      <c r="P1732" t="s">
        <v>9225</v>
      </c>
      <c r="Q1732">
        <v>22</v>
      </c>
      <c r="R1732">
        <v>0</v>
      </c>
      <c r="S1732" t="s">
        <v>9258</v>
      </c>
      <c r="T1732" t="s">
        <v>9264</v>
      </c>
      <c r="U1732" t="s">
        <v>9300</v>
      </c>
      <c r="V1732" t="str" cm="1">
        <f t="array" ref="V1732">_xlfn.IFS(Hospital_Emergency_Room_Data[[#This Row],[Day]]&lt;=10,"Start(1-10)",Hospital_Emergency_Room_Data[[#This Row],[Day]]&lt;=20,"Middle(11-20)",Hospital_Emergency_Room_Data[[#This Row],[Day]]&gt;20,"End(21-30)")</f>
        <v>End(21-30)</v>
      </c>
    </row>
    <row r="1733" spans="1:22">
      <c r="A1733">
        <v>427219330</v>
      </c>
      <c r="B1733" t="s">
        <v>1754</v>
      </c>
      <c r="C1733" s="1">
        <v>45056</v>
      </c>
      <c r="D1733" t="str">
        <f>TEXT(Hospital_Emergency_Room_Data[[#This Row],[Patient Admission Date]],"mmm")</f>
        <v>May</v>
      </c>
      <c r="E1733">
        <f>YEAR(Hospital_Emergency_Room_Data[[#This Row],[Patient Admission Date]])</f>
        <v>2023</v>
      </c>
      <c r="F1733" s="2">
        <v>0.39652777777777776</v>
      </c>
      <c r="G1733" s="8" t="str">
        <f>TEXT(Hospital_Emergency_Room_Data[[#This Row],[Patient Admission Date]],"dddd")</f>
        <v>Wednesday</v>
      </c>
      <c r="H1733" t="s">
        <v>41</v>
      </c>
      <c r="I1733">
        <v>71</v>
      </c>
      <c r="J1733" s="5" t="s">
        <v>9222</v>
      </c>
      <c r="K1733" t="s">
        <v>32</v>
      </c>
      <c r="L1733" t="s">
        <v>9281</v>
      </c>
      <c r="M1733" t="s">
        <v>9209</v>
      </c>
      <c r="O1733">
        <v>46</v>
      </c>
      <c r="P1733" t="s">
        <v>9225</v>
      </c>
      <c r="Q1733">
        <v>10</v>
      </c>
      <c r="R1733">
        <v>9</v>
      </c>
      <c r="S1733" t="s">
        <v>9255</v>
      </c>
      <c r="T1733" t="s">
        <v>9265</v>
      </c>
      <c r="U1733" t="s">
        <v>9283</v>
      </c>
      <c r="V1733" t="str" cm="1">
        <f t="array" ref="V1733">_xlfn.IFS(Hospital_Emergency_Room_Data[[#This Row],[Day]]&lt;=10,"Start(1-10)",Hospital_Emergency_Room_Data[[#This Row],[Day]]&lt;=20,"Middle(11-20)",Hospital_Emergency_Room_Data[[#This Row],[Day]]&gt;20,"End(21-30)")</f>
        <v>Start(1-10)</v>
      </c>
    </row>
    <row r="1734" spans="1:22">
      <c r="A1734">
        <v>194121935</v>
      </c>
      <c r="B1734" t="s">
        <v>1755</v>
      </c>
      <c r="C1734" s="1">
        <v>45595</v>
      </c>
      <c r="D1734" t="str">
        <f>TEXT(Hospital_Emergency_Room_Data[[#This Row],[Patient Admission Date]],"mmm")</f>
        <v>Oct</v>
      </c>
      <c r="E1734">
        <f>YEAR(Hospital_Emergency_Room_Data[[#This Row],[Patient Admission Date]])</f>
        <v>2024</v>
      </c>
      <c r="F1734" s="2">
        <v>0.22430555555555556</v>
      </c>
      <c r="G1734" s="8" t="str">
        <f>TEXT(Hospital_Emergency_Room_Data[[#This Row],[Patient Admission Date]],"dddd")</f>
        <v>Wednesday</v>
      </c>
      <c r="H1734" t="s">
        <v>41</v>
      </c>
      <c r="I1734">
        <v>48</v>
      </c>
      <c r="J1734" s="5" t="s">
        <v>9219</v>
      </c>
      <c r="K1734" t="s">
        <v>32</v>
      </c>
      <c r="L1734" t="s">
        <v>9281</v>
      </c>
      <c r="M1734" t="s">
        <v>9209</v>
      </c>
      <c r="O1734">
        <v>47</v>
      </c>
      <c r="P1734" t="s">
        <v>9225</v>
      </c>
      <c r="Q1734">
        <v>30</v>
      </c>
      <c r="R1734">
        <v>5</v>
      </c>
      <c r="S1734" t="s">
        <v>9258</v>
      </c>
      <c r="T1734" t="s">
        <v>9264</v>
      </c>
      <c r="U1734" t="s">
        <v>9283</v>
      </c>
      <c r="V1734" t="str" cm="1">
        <f t="array" ref="V1734">_xlfn.IFS(Hospital_Emergency_Room_Data[[#This Row],[Day]]&lt;=10,"Start(1-10)",Hospital_Emergency_Room_Data[[#This Row],[Day]]&lt;=20,"Middle(11-20)",Hospital_Emergency_Room_Data[[#This Row],[Day]]&gt;20,"End(21-30)")</f>
        <v>End(21-30)</v>
      </c>
    </row>
    <row r="1735" spans="1:22">
      <c r="A1735">
        <v>467312192</v>
      </c>
      <c r="B1735" t="s">
        <v>1756</v>
      </c>
      <c r="C1735" s="1">
        <v>45480</v>
      </c>
      <c r="D1735" t="str">
        <f>TEXT(Hospital_Emergency_Room_Data[[#This Row],[Patient Admission Date]],"mmm")</f>
        <v>Jul</v>
      </c>
      <c r="E1735">
        <f>YEAR(Hospital_Emergency_Room_Data[[#This Row],[Patient Admission Date]])</f>
        <v>2024</v>
      </c>
      <c r="F1735" s="2">
        <v>0.71944444444444444</v>
      </c>
      <c r="G1735" s="8" t="str">
        <f>TEXT(Hospital_Emergency_Room_Data[[#This Row],[Patient Admission Date]],"dddd")</f>
        <v>Sunday</v>
      </c>
      <c r="H1735" t="s">
        <v>41</v>
      </c>
      <c r="I1735">
        <v>58</v>
      </c>
      <c r="J1735" s="5" t="s">
        <v>9219</v>
      </c>
      <c r="K1735" t="s">
        <v>32</v>
      </c>
      <c r="L1735" t="s">
        <v>9281</v>
      </c>
      <c r="M1735" t="s">
        <v>9209</v>
      </c>
      <c r="O1735">
        <v>16</v>
      </c>
      <c r="P1735" t="s">
        <v>9226</v>
      </c>
      <c r="Q1735">
        <v>7</v>
      </c>
      <c r="R1735">
        <v>17</v>
      </c>
      <c r="S1735" t="s">
        <v>9257</v>
      </c>
      <c r="T1735" t="s">
        <v>9263</v>
      </c>
      <c r="U1735" t="s">
        <v>9282</v>
      </c>
      <c r="V1735" t="str" cm="1">
        <f t="array" ref="V1735">_xlfn.IFS(Hospital_Emergency_Room_Data[[#This Row],[Day]]&lt;=10,"Start(1-10)",Hospital_Emergency_Room_Data[[#This Row],[Day]]&lt;=20,"Middle(11-20)",Hospital_Emergency_Room_Data[[#This Row],[Day]]&gt;20,"End(21-30)")</f>
        <v>Start(1-10)</v>
      </c>
    </row>
    <row r="1736" spans="1:22">
      <c r="A1736">
        <v>226064231</v>
      </c>
      <c r="B1736" t="s">
        <v>1757</v>
      </c>
      <c r="C1736" s="1">
        <v>45148</v>
      </c>
      <c r="D1736" t="str">
        <f>TEXT(Hospital_Emergency_Room_Data[[#This Row],[Patient Admission Date]],"mmm")</f>
        <v>Aug</v>
      </c>
      <c r="E1736">
        <f>YEAR(Hospital_Emergency_Room_Data[[#This Row],[Patient Admission Date]])</f>
        <v>2023</v>
      </c>
      <c r="F1736" s="2">
        <v>4.5138888888888888E-2</v>
      </c>
      <c r="G1736" s="8" t="str">
        <f>TEXT(Hospital_Emergency_Room_Data[[#This Row],[Patient Admission Date]],"dddd")</f>
        <v>Thursday</v>
      </c>
      <c r="H1736" t="s">
        <v>41</v>
      </c>
      <c r="I1736">
        <v>26</v>
      </c>
      <c r="J1736" s="5" t="s">
        <v>9220</v>
      </c>
      <c r="K1736" t="s">
        <v>32</v>
      </c>
      <c r="L1736" t="s">
        <v>9281</v>
      </c>
      <c r="M1736" t="s">
        <v>9209</v>
      </c>
      <c r="O1736">
        <v>31</v>
      </c>
      <c r="P1736" t="s">
        <v>9225</v>
      </c>
      <c r="Q1736">
        <v>10</v>
      </c>
      <c r="R1736">
        <v>1</v>
      </c>
      <c r="S1736" t="s">
        <v>9258</v>
      </c>
      <c r="T1736" t="s">
        <v>9265</v>
      </c>
      <c r="U1736" t="s">
        <v>9300</v>
      </c>
      <c r="V1736" t="str" cm="1">
        <f t="array" ref="V1736">_xlfn.IFS(Hospital_Emergency_Room_Data[[#This Row],[Day]]&lt;=10,"Start(1-10)",Hospital_Emergency_Room_Data[[#This Row],[Day]]&lt;=20,"Middle(11-20)",Hospital_Emergency_Room_Data[[#This Row],[Day]]&gt;20,"End(21-30)")</f>
        <v>Start(1-10)</v>
      </c>
    </row>
    <row r="1737" spans="1:22">
      <c r="A1737">
        <v>277713106</v>
      </c>
      <c r="B1737" t="s">
        <v>1758</v>
      </c>
      <c r="C1737" s="1">
        <v>45195</v>
      </c>
      <c r="D1737" t="str">
        <f>TEXT(Hospital_Emergency_Room_Data[[#This Row],[Patient Admission Date]],"mmm")</f>
        <v>Sep</v>
      </c>
      <c r="E1737">
        <f>YEAR(Hospital_Emergency_Room_Data[[#This Row],[Patient Admission Date]])</f>
        <v>2023</v>
      </c>
      <c r="F1737" s="2">
        <v>0.81527777777777777</v>
      </c>
      <c r="G1737" s="8" t="str">
        <f>TEXT(Hospital_Emergency_Room_Data[[#This Row],[Patient Admission Date]],"dddd")</f>
        <v>Tuesday</v>
      </c>
      <c r="H1737" t="s">
        <v>41</v>
      </c>
      <c r="I1737">
        <v>6</v>
      </c>
      <c r="J1737" s="5" t="s">
        <v>9221</v>
      </c>
      <c r="K1737" t="s">
        <v>32</v>
      </c>
      <c r="L1737" t="s">
        <v>9281</v>
      </c>
      <c r="M1737" t="s">
        <v>9209</v>
      </c>
      <c r="O1737">
        <v>32</v>
      </c>
      <c r="P1737" t="s">
        <v>9225</v>
      </c>
      <c r="Q1737">
        <v>26</v>
      </c>
      <c r="R1737">
        <v>19</v>
      </c>
      <c r="S1737" t="s">
        <v>9256</v>
      </c>
      <c r="T1737" t="s">
        <v>9264</v>
      </c>
      <c r="U1737" t="s">
        <v>9300</v>
      </c>
      <c r="V1737" t="str" cm="1">
        <f t="array" ref="V1737">_xlfn.IFS(Hospital_Emergency_Room_Data[[#This Row],[Day]]&lt;=10,"Start(1-10)",Hospital_Emergency_Room_Data[[#This Row],[Day]]&lt;=20,"Middle(11-20)",Hospital_Emergency_Room_Data[[#This Row],[Day]]&gt;20,"End(21-30)")</f>
        <v>End(21-30)</v>
      </c>
    </row>
    <row r="1738" spans="1:22">
      <c r="A1738">
        <v>789645001</v>
      </c>
      <c r="B1738" t="s">
        <v>1759</v>
      </c>
      <c r="C1738" s="1">
        <v>45511</v>
      </c>
      <c r="D1738" t="str">
        <f>TEXT(Hospital_Emergency_Room_Data[[#This Row],[Patient Admission Date]],"mmm")</f>
        <v>Aug</v>
      </c>
      <c r="E1738">
        <f>YEAR(Hospital_Emergency_Room_Data[[#This Row],[Patient Admission Date]])</f>
        <v>2024</v>
      </c>
      <c r="F1738" s="2">
        <v>0.4826388888888889</v>
      </c>
      <c r="G1738" s="8" t="str">
        <f>TEXT(Hospital_Emergency_Room_Data[[#This Row],[Patient Admission Date]],"dddd")</f>
        <v>Wednesday</v>
      </c>
      <c r="H1738" t="s">
        <v>41</v>
      </c>
      <c r="I1738">
        <v>16</v>
      </c>
      <c r="J1738" s="5" t="s">
        <v>9220</v>
      </c>
      <c r="K1738" t="s">
        <v>32</v>
      </c>
      <c r="L1738" t="s">
        <v>9281</v>
      </c>
      <c r="M1738" t="s">
        <v>9209</v>
      </c>
      <c r="O1738">
        <v>47</v>
      </c>
      <c r="P1738" t="s">
        <v>9225</v>
      </c>
      <c r="Q1738">
        <v>7</v>
      </c>
      <c r="R1738">
        <v>11</v>
      </c>
      <c r="S1738" t="s">
        <v>9255</v>
      </c>
      <c r="T1738" t="s">
        <v>9263</v>
      </c>
      <c r="U1738" t="s">
        <v>9283</v>
      </c>
      <c r="V1738" t="str" cm="1">
        <f t="array" ref="V1738">_xlfn.IFS(Hospital_Emergency_Room_Data[[#This Row],[Day]]&lt;=10,"Start(1-10)",Hospital_Emergency_Room_Data[[#This Row],[Day]]&lt;=20,"Middle(11-20)",Hospital_Emergency_Room_Data[[#This Row],[Day]]&gt;20,"End(21-30)")</f>
        <v>Start(1-10)</v>
      </c>
    </row>
    <row r="1739" spans="1:22">
      <c r="A1739">
        <v>345645043</v>
      </c>
      <c r="B1739" t="s">
        <v>1760</v>
      </c>
      <c r="C1739" s="1">
        <v>45412</v>
      </c>
      <c r="D1739" t="str">
        <f>TEXT(Hospital_Emergency_Room_Data[[#This Row],[Patient Admission Date]],"mmm")</f>
        <v>Apr</v>
      </c>
      <c r="E1739">
        <f>YEAR(Hospital_Emergency_Room_Data[[#This Row],[Patient Admission Date]])</f>
        <v>2024</v>
      </c>
      <c r="F1739" s="2">
        <v>0.68194444444444446</v>
      </c>
      <c r="G1739" s="8" t="str">
        <f>TEXT(Hospital_Emergency_Room_Data[[#This Row],[Patient Admission Date]],"dddd")</f>
        <v>Tuesday</v>
      </c>
      <c r="H1739" t="s">
        <v>41</v>
      </c>
      <c r="I1739">
        <v>45</v>
      </c>
      <c r="J1739" s="5" t="s">
        <v>9219</v>
      </c>
      <c r="K1739" t="s">
        <v>32</v>
      </c>
      <c r="L1739" t="s">
        <v>9281</v>
      </c>
      <c r="M1739" t="s">
        <v>9209</v>
      </c>
      <c r="O1739">
        <v>56</v>
      </c>
      <c r="P1739" t="s">
        <v>9225</v>
      </c>
      <c r="Q1739">
        <v>30</v>
      </c>
      <c r="R1739">
        <v>16</v>
      </c>
      <c r="S1739" t="s">
        <v>9257</v>
      </c>
      <c r="T1739" t="s">
        <v>9264</v>
      </c>
      <c r="U1739" t="s">
        <v>9283</v>
      </c>
      <c r="V1739" t="str" cm="1">
        <f t="array" ref="V1739">_xlfn.IFS(Hospital_Emergency_Room_Data[[#This Row],[Day]]&lt;=10,"Start(1-10)",Hospital_Emergency_Room_Data[[#This Row],[Day]]&lt;=20,"Middle(11-20)",Hospital_Emergency_Room_Data[[#This Row],[Day]]&gt;20,"End(21-30)")</f>
        <v>End(21-30)</v>
      </c>
    </row>
    <row r="1740" spans="1:22">
      <c r="A1740">
        <v>563253708</v>
      </c>
      <c r="B1740" t="s">
        <v>1761</v>
      </c>
      <c r="C1740" s="1">
        <v>45055</v>
      </c>
      <c r="D1740" t="str">
        <f>TEXT(Hospital_Emergency_Room_Data[[#This Row],[Patient Admission Date]],"mmm")</f>
        <v>May</v>
      </c>
      <c r="E1740">
        <f>YEAR(Hospital_Emergency_Room_Data[[#This Row],[Patient Admission Date]])</f>
        <v>2023</v>
      </c>
      <c r="F1740" s="2">
        <v>0.23194444444444445</v>
      </c>
      <c r="G1740" s="8" t="str">
        <f>TEXT(Hospital_Emergency_Room_Data[[#This Row],[Patient Admission Date]],"dddd")</f>
        <v>Tuesday</v>
      </c>
      <c r="H1740" t="s">
        <v>41</v>
      </c>
      <c r="I1740">
        <v>50</v>
      </c>
      <c r="J1740" s="5" t="s">
        <v>9219</v>
      </c>
      <c r="K1740" t="s">
        <v>32</v>
      </c>
      <c r="L1740" t="s">
        <v>9281</v>
      </c>
      <c r="M1740" t="s">
        <v>9209</v>
      </c>
      <c r="O1740">
        <v>14</v>
      </c>
      <c r="P1740" t="s">
        <v>9226</v>
      </c>
      <c r="Q1740">
        <v>9</v>
      </c>
      <c r="R1740">
        <v>5</v>
      </c>
      <c r="S1740" t="s">
        <v>9258</v>
      </c>
      <c r="T1740" t="s">
        <v>9265</v>
      </c>
      <c r="U1740" t="s">
        <v>9282</v>
      </c>
      <c r="V1740" t="str" cm="1">
        <f t="array" ref="V1740">_xlfn.IFS(Hospital_Emergency_Room_Data[[#This Row],[Day]]&lt;=10,"Start(1-10)",Hospital_Emergency_Room_Data[[#This Row],[Day]]&lt;=20,"Middle(11-20)",Hospital_Emergency_Room_Data[[#This Row],[Day]]&gt;20,"End(21-30)")</f>
        <v>Start(1-10)</v>
      </c>
    </row>
    <row r="1741" spans="1:22">
      <c r="A1741">
        <v>698411781</v>
      </c>
      <c r="B1741" t="s">
        <v>1762</v>
      </c>
      <c r="C1741" s="1">
        <v>45427</v>
      </c>
      <c r="D1741" t="str">
        <f>TEXT(Hospital_Emergency_Room_Data[[#This Row],[Patient Admission Date]],"mmm")</f>
        <v>May</v>
      </c>
      <c r="E1741">
        <f>YEAR(Hospital_Emergency_Room_Data[[#This Row],[Patient Admission Date]])</f>
        <v>2024</v>
      </c>
      <c r="F1741" s="2">
        <v>0.92500000000000004</v>
      </c>
      <c r="G1741" s="8" t="str">
        <f>TEXT(Hospital_Emergency_Room_Data[[#This Row],[Patient Admission Date]],"dddd")</f>
        <v>Wednesday</v>
      </c>
      <c r="H1741" t="s">
        <v>41</v>
      </c>
      <c r="I1741">
        <v>35</v>
      </c>
      <c r="J1741" s="5" t="s">
        <v>9223</v>
      </c>
      <c r="K1741" t="s">
        <v>32</v>
      </c>
      <c r="L1741" t="s">
        <v>9281</v>
      </c>
      <c r="M1741" t="s">
        <v>9209</v>
      </c>
      <c r="O1741">
        <v>38</v>
      </c>
      <c r="P1741" t="s">
        <v>9225</v>
      </c>
      <c r="Q1741">
        <v>15</v>
      </c>
      <c r="R1741">
        <v>22</v>
      </c>
      <c r="S1741" t="s">
        <v>9256</v>
      </c>
      <c r="T1741" t="s">
        <v>9262</v>
      </c>
      <c r="U1741" t="s">
        <v>9300</v>
      </c>
      <c r="V1741" t="str" cm="1">
        <f t="array" ref="V1741">_xlfn.IFS(Hospital_Emergency_Room_Data[[#This Row],[Day]]&lt;=10,"Start(1-10)",Hospital_Emergency_Room_Data[[#This Row],[Day]]&lt;=20,"Middle(11-20)",Hospital_Emergency_Room_Data[[#This Row],[Day]]&gt;20,"End(21-30)")</f>
        <v>Middle(11-20)</v>
      </c>
    </row>
    <row r="1742" spans="1:22">
      <c r="A1742">
        <v>156561378</v>
      </c>
      <c r="B1742" t="s">
        <v>1763</v>
      </c>
      <c r="C1742" s="1">
        <v>45490</v>
      </c>
      <c r="D1742" t="str">
        <f>TEXT(Hospital_Emergency_Room_Data[[#This Row],[Patient Admission Date]],"mmm")</f>
        <v>Jul</v>
      </c>
      <c r="E1742">
        <f>YEAR(Hospital_Emergency_Room_Data[[#This Row],[Patient Admission Date]])</f>
        <v>2024</v>
      </c>
      <c r="F1742" s="2">
        <v>0.5708333333333333</v>
      </c>
      <c r="G1742" s="8" t="str">
        <f>TEXT(Hospital_Emergency_Room_Data[[#This Row],[Patient Admission Date]],"dddd")</f>
        <v>Wednesday</v>
      </c>
      <c r="H1742" t="s">
        <v>41</v>
      </c>
      <c r="I1742">
        <v>54</v>
      </c>
      <c r="J1742" s="5" t="s">
        <v>9219</v>
      </c>
      <c r="K1742" t="s">
        <v>32</v>
      </c>
      <c r="L1742" t="s">
        <v>9281</v>
      </c>
      <c r="M1742" t="s">
        <v>9209</v>
      </c>
      <c r="O1742">
        <v>56</v>
      </c>
      <c r="P1742" t="s">
        <v>9225</v>
      </c>
      <c r="Q1742">
        <v>17</v>
      </c>
      <c r="R1742">
        <v>13</v>
      </c>
      <c r="S1742" t="s">
        <v>9257</v>
      </c>
      <c r="T1742" t="s">
        <v>9262</v>
      </c>
      <c r="U1742" t="s">
        <v>9283</v>
      </c>
      <c r="V1742" t="str" cm="1">
        <f t="array" ref="V1742">_xlfn.IFS(Hospital_Emergency_Room_Data[[#This Row],[Day]]&lt;=10,"Start(1-10)",Hospital_Emergency_Room_Data[[#This Row],[Day]]&lt;=20,"Middle(11-20)",Hospital_Emergency_Room_Data[[#This Row],[Day]]&gt;20,"End(21-30)")</f>
        <v>Middle(11-20)</v>
      </c>
    </row>
    <row r="1743" spans="1:22">
      <c r="A1743">
        <v>878750356</v>
      </c>
      <c r="B1743" t="s">
        <v>1764</v>
      </c>
      <c r="C1743" s="1">
        <v>45424</v>
      </c>
      <c r="D1743" t="str">
        <f>TEXT(Hospital_Emergency_Room_Data[[#This Row],[Patient Admission Date]],"mmm")</f>
        <v>May</v>
      </c>
      <c r="E1743">
        <f>YEAR(Hospital_Emergency_Room_Data[[#This Row],[Patient Admission Date]])</f>
        <v>2024</v>
      </c>
      <c r="F1743" s="2">
        <v>0.25972222222222224</v>
      </c>
      <c r="G1743" s="8" t="str">
        <f>TEXT(Hospital_Emergency_Room_Data[[#This Row],[Patient Admission Date]],"dddd")</f>
        <v>Sunday</v>
      </c>
      <c r="H1743" t="s">
        <v>41</v>
      </c>
      <c r="I1743">
        <v>49</v>
      </c>
      <c r="J1743" s="5" t="s">
        <v>9219</v>
      </c>
      <c r="K1743" t="s">
        <v>32</v>
      </c>
      <c r="L1743" t="s">
        <v>9281</v>
      </c>
      <c r="M1743" t="s">
        <v>9209</v>
      </c>
      <c r="O1743">
        <v>59</v>
      </c>
      <c r="P1743" t="s">
        <v>9225</v>
      </c>
      <c r="Q1743">
        <v>12</v>
      </c>
      <c r="R1743">
        <v>6</v>
      </c>
      <c r="S1743" t="s">
        <v>9255</v>
      </c>
      <c r="T1743" t="s">
        <v>9265</v>
      </c>
      <c r="U1743" t="s">
        <v>9283</v>
      </c>
      <c r="V1743" t="str" cm="1">
        <f t="array" ref="V1743">_xlfn.IFS(Hospital_Emergency_Room_Data[[#This Row],[Day]]&lt;=10,"Start(1-10)",Hospital_Emergency_Room_Data[[#This Row],[Day]]&lt;=20,"Middle(11-20)",Hospital_Emergency_Room_Data[[#This Row],[Day]]&gt;20,"End(21-30)")</f>
        <v>Middle(11-20)</v>
      </c>
    </row>
    <row r="1744" spans="1:22">
      <c r="A1744">
        <v>716730115</v>
      </c>
      <c r="B1744" t="s">
        <v>1765</v>
      </c>
      <c r="C1744" s="1">
        <v>45118</v>
      </c>
      <c r="D1744" t="str">
        <f>TEXT(Hospital_Emergency_Room_Data[[#This Row],[Patient Admission Date]],"mmm")</f>
        <v>Jul</v>
      </c>
      <c r="E1744">
        <f>YEAR(Hospital_Emergency_Room_Data[[#This Row],[Patient Admission Date]])</f>
        <v>2023</v>
      </c>
      <c r="F1744" s="2">
        <v>1.3888888888888889E-3</v>
      </c>
      <c r="G1744" s="8" t="str">
        <f>TEXT(Hospital_Emergency_Room_Data[[#This Row],[Patient Admission Date]],"dddd")</f>
        <v>Tuesday</v>
      </c>
      <c r="H1744" t="s">
        <v>41</v>
      </c>
      <c r="I1744">
        <v>32</v>
      </c>
      <c r="J1744" s="5" t="s">
        <v>9223</v>
      </c>
      <c r="K1744" t="s">
        <v>32</v>
      </c>
      <c r="L1744" t="s">
        <v>9281</v>
      </c>
      <c r="M1744" t="s">
        <v>9209</v>
      </c>
      <c r="O1744">
        <v>29</v>
      </c>
      <c r="P1744" t="s">
        <v>9226</v>
      </c>
      <c r="Q1744">
        <v>11</v>
      </c>
      <c r="R1744">
        <v>0</v>
      </c>
      <c r="S1744" t="s">
        <v>9258</v>
      </c>
      <c r="T1744" t="s">
        <v>9265</v>
      </c>
      <c r="U1744" t="s">
        <v>9282</v>
      </c>
      <c r="V1744" t="str" cm="1">
        <f t="array" ref="V1744">_xlfn.IFS(Hospital_Emergency_Room_Data[[#This Row],[Day]]&lt;=10,"Start(1-10)",Hospital_Emergency_Room_Data[[#This Row],[Day]]&lt;=20,"Middle(11-20)",Hospital_Emergency_Room_Data[[#This Row],[Day]]&gt;20,"End(21-30)")</f>
        <v>Middle(11-20)</v>
      </c>
    </row>
    <row r="1745" spans="1:22">
      <c r="A1745">
        <v>123434428</v>
      </c>
      <c r="B1745" t="s">
        <v>1766</v>
      </c>
      <c r="C1745" s="1">
        <v>45548</v>
      </c>
      <c r="D1745" t="str">
        <f>TEXT(Hospital_Emergency_Room_Data[[#This Row],[Patient Admission Date]],"mmm")</f>
        <v>Sep</v>
      </c>
      <c r="E1745">
        <f>YEAR(Hospital_Emergency_Room_Data[[#This Row],[Patient Admission Date]])</f>
        <v>2024</v>
      </c>
      <c r="F1745" s="2">
        <v>0.61597222222222225</v>
      </c>
      <c r="G1745" s="8" t="str">
        <f>TEXT(Hospital_Emergency_Room_Data[[#This Row],[Patient Admission Date]],"dddd")</f>
        <v>Friday</v>
      </c>
      <c r="H1745" t="s">
        <v>41</v>
      </c>
      <c r="I1745">
        <v>69</v>
      </c>
      <c r="J1745" s="5" t="s">
        <v>9217</v>
      </c>
      <c r="K1745" t="s">
        <v>32</v>
      </c>
      <c r="L1745" t="s">
        <v>9281</v>
      </c>
      <c r="M1745" t="s">
        <v>9209</v>
      </c>
      <c r="O1745">
        <v>33</v>
      </c>
      <c r="P1745" t="s">
        <v>9225</v>
      </c>
      <c r="Q1745">
        <v>13</v>
      </c>
      <c r="R1745">
        <v>14</v>
      </c>
      <c r="S1745" t="s">
        <v>9257</v>
      </c>
      <c r="T1745" t="s">
        <v>9265</v>
      </c>
      <c r="U1745" t="s">
        <v>9300</v>
      </c>
      <c r="V1745" t="str" cm="1">
        <f t="array" ref="V1745">_xlfn.IFS(Hospital_Emergency_Room_Data[[#This Row],[Day]]&lt;=10,"Start(1-10)",Hospital_Emergency_Room_Data[[#This Row],[Day]]&lt;=20,"Middle(11-20)",Hospital_Emergency_Room_Data[[#This Row],[Day]]&gt;20,"End(21-30)")</f>
        <v>Middle(11-20)</v>
      </c>
    </row>
    <row r="1746" spans="1:22">
      <c r="A1746">
        <v>576107587</v>
      </c>
      <c r="B1746" t="s">
        <v>1767</v>
      </c>
      <c r="C1746" s="1">
        <v>45125</v>
      </c>
      <c r="D1746" t="str">
        <f>TEXT(Hospital_Emergency_Room_Data[[#This Row],[Patient Admission Date]],"mmm")</f>
        <v>Jul</v>
      </c>
      <c r="E1746">
        <f>YEAR(Hospital_Emergency_Room_Data[[#This Row],[Patient Admission Date]])</f>
        <v>2023</v>
      </c>
      <c r="F1746" s="2">
        <v>0.38472222222222224</v>
      </c>
      <c r="G1746" s="8" t="str">
        <f>TEXT(Hospital_Emergency_Room_Data[[#This Row],[Patient Admission Date]],"dddd")</f>
        <v>Tuesday</v>
      </c>
      <c r="H1746" t="s">
        <v>41</v>
      </c>
      <c r="I1746">
        <v>56</v>
      </c>
      <c r="J1746" s="5" t="s">
        <v>9219</v>
      </c>
      <c r="K1746" t="s">
        <v>32</v>
      </c>
      <c r="L1746" t="s">
        <v>9281</v>
      </c>
      <c r="M1746" t="s">
        <v>9209</v>
      </c>
      <c r="O1746">
        <v>51</v>
      </c>
      <c r="P1746" t="s">
        <v>9225</v>
      </c>
      <c r="Q1746">
        <v>18</v>
      </c>
      <c r="R1746">
        <v>9</v>
      </c>
      <c r="S1746" t="s">
        <v>9255</v>
      </c>
      <c r="T1746" t="s">
        <v>9262</v>
      </c>
      <c r="U1746" t="s">
        <v>9283</v>
      </c>
      <c r="V1746" t="str" cm="1">
        <f t="array" ref="V1746">_xlfn.IFS(Hospital_Emergency_Room_Data[[#This Row],[Day]]&lt;=10,"Start(1-10)",Hospital_Emergency_Room_Data[[#This Row],[Day]]&lt;=20,"Middle(11-20)",Hospital_Emergency_Room_Data[[#This Row],[Day]]&gt;20,"End(21-30)")</f>
        <v>Middle(11-20)</v>
      </c>
    </row>
    <row r="1747" spans="1:22">
      <c r="A1747">
        <v>706065485</v>
      </c>
      <c r="B1747" t="s">
        <v>1768</v>
      </c>
      <c r="C1747" s="1">
        <v>45049</v>
      </c>
      <c r="D1747" t="str">
        <f>TEXT(Hospital_Emergency_Room_Data[[#This Row],[Patient Admission Date]],"mmm")</f>
        <v>May</v>
      </c>
      <c r="E1747">
        <f>YEAR(Hospital_Emergency_Room_Data[[#This Row],[Patient Admission Date]])</f>
        <v>2023</v>
      </c>
      <c r="F1747" s="2">
        <v>0.91666666666666663</v>
      </c>
      <c r="G1747" s="8" t="str">
        <f>TEXT(Hospital_Emergency_Room_Data[[#This Row],[Patient Admission Date]],"dddd")</f>
        <v>Wednesday</v>
      </c>
      <c r="H1747" t="s">
        <v>41</v>
      </c>
      <c r="I1747">
        <v>48</v>
      </c>
      <c r="J1747" s="5" t="s">
        <v>9219</v>
      </c>
      <c r="K1747" t="s">
        <v>32</v>
      </c>
      <c r="L1747" t="s">
        <v>9281</v>
      </c>
      <c r="M1747" t="s">
        <v>9209</v>
      </c>
      <c r="O1747">
        <v>53</v>
      </c>
      <c r="P1747" t="s">
        <v>9225</v>
      </c>
      <c r="Q1747">
        <v>3</v>
      </c>
      <c r="R1747">
        <v>22</v>
      </c>
      <c r="S1747" t="s">
        <v>9256</v>
      </c>
      <c r="T1747" t="s">
        <v>9263</v>
      </c>
      <c r="U1747" t="s">
        <v>9283</v>
      </c>
      <c r="V1747" t="str" cm="1">
        <f t="array" ref="V1747">_xlfn.IFS(Hospital_Emergency_Room_Data[[#This Row],[Day]]&lt;=10,"Start(1-10)",Hospital_Emergency_Room_Data[[#This Row],[Day]]&lt;=20,"Middle(11-20)",Hospital_Emergency_Room_Data[[#This Row],[Day]]&gt;20,"End(21-30)")</f>
        <v>Start(1-10)</v>
      </c>
    </row>
    <row r="1748" spans="1:22">
      <c r="A1748">
        <v>495980302</v>
      </c>
      <c r="B1748" t="s">
        <v>1769</v>
      </c>
      <c r="C1748" s="1">
        <v>45467</v>
      </c>
      <c r="D1748" t="str">
        <f>TEXT(Hospital_Emergency_Room_Data[[#This Row],[Patient Admission Date]],"mmm")</f>
        <v>Jun</v>
      </c>
      <c r="E1748">
        <f>YEAR(Hospital_Emergency_Room_Data[[#This Row],[Patient Admission Date]])</f>
        <v>2024</v>
      </c>
      <c r="F1748" s="2">
        <v>0.71736111111111112</v>
      </c>
      <c r="G1748" s="8" t="str">
        <f>TEXT(Hospital_Emergency_Room_Data[[#This Row],[Patient Admission Date]],"dddd")</f>
        <v>Monday</v>
      </c>
      <c r="H1748" t="s">
        <v>41</v>
      </c>
      <c r="I1748">
        <v>62</v>
      </c>
      <c r="J1748" s="5" t="s">
        <v>9217</v>
      </c>
      <c r="K1748" t="s">
        <v>32</v>
      </c>
      <c r="L1748" t="s">
        <v>9281</v>
      </c>
      <c r="M1748" t="s">
        <v>9209</v>
      </c>
      <c r="O1748">
        <v>48</v>
      </c>
      <c r="P1748" t="s">
        <v>9225</v>
      </c>
      <c r="Q1748">
        <v>24</v>
      </c>
      <c r="R1748">
        <v>17</v>
      </c>
      <c r="S1748" t="s">
        <v>9257</v>
      </c>
      <c r="T1748" t="s">
        <v>9264</v>
      </c>
      <c r="U1748" t="s">
        <v>9283</v>
      </c>
      <c r="V1748" t="str" cm="1">
        <f t="array" ref="V1748">_xlfn.IFS(Hospital_Emergency_Room_Data[[#This Row],[Day]]&lt;=10,"Start(1-10)",Hospital_Emergency_Room_Data[[#This Row],[Day]]&lt;=20,"Middle(11-20)",Hospital_Emergency_Room_Data[[#This Row],[Day]]&gt;20,"End(21-30)")</f>
        <v>End(21-30)</v>
      </c>
    </row>
    <row r="1749" spans="1:22">
      <c r="A1749">
        <v>656968620</v>
      </c>
      <c r="B1749" t="s">
        <v>1770</v>
      </c>
      <c r="C1749" s="1">
        <v>45160</v>
      </c>
      <c r="D1749" t="str">
        <f>TEXT(Hospital_Emergency_Room_Data[[#This Row],[Patient Admission Date]],"mmm")</f>
        <v>Aug</v>
      </c>
      <c r="E1749">
        <f>YEAR(Hospital_Emergency_Room_Data[[#This Row],[Patient Admission Date]])</f>
        <v>2023</v>
      </c>
      <c r="F1749" s="2">
        <v>0.16180555555555556</v>
      </c>
      <c r="G1749" s="8" t="str">
        <f>TEXT(Hospital_Emergency_Room_Data[[#This Row],[Patient Admission Date]],"dddd")</f>
        <v>Tuesday</v>
      </c>
      <c r="H1749" t="s">
        <v>41</v>
      </c>
      <c r="I1749">
        <v>18</v>
      </c>
      <c r="J1749" s="5" t="s">
        <v>9220</v>
      </c>
      <c r="K1749" t="s">
        <v>32</v>
      </c>
      <c r="L1749" t="s">
        <v>9281</v>
      </c>
      <c r="M1749" t="s">
        <v>9209</v>
      </c>
      <c r="O1749">
        <v>10</v>
      </c>
      <c r="P1749" t="s">
        <v>9226</v>
      </c>
      <c r="Q1749">
        <v>22</v>
      </c>
      <c r="R1749">
        <v>3</v>
      </c>
      <c r="S1749" t="s">
        <v>9258</v>
      </c>
      <c r="T1749" t="s">
        <v>9264</v>
      </c>
      <c r="U1749" t="s">
        <v>9282</v>
      </c>
      <c r="V1749" t="str" cm="1">
        <f t="array" ref="V1749">_xlfn.IFS(Hospital_Emergency_Room_Data[[#This Row],[Day]]&lt;=10,"Start(1-10)",Hospital_Emergency_Room_Data[[#This Row],[Day]]&lt;=20,"Middle(11-20)",Hospital_Emergency_Room_Data[[#This Row],[Day]]&gt;20,"End(21-30)")</f>
        <v>End(21-30)</v>
      </c>
    </row>
    <row r="1750" spans="1:22">
      <c r="A1750">
        <v>468992447</v>
      </c>
      <c r="B1750" t="s">
        <v>1771</v>
      </c>
      <c r="C1750" s="1">
        <v>45507</v>
      </c>
      <c r="D1750" t="str">
        <f>TEXT(Hospital_Emergency_Room_Data[[#This Row],[Patient Admission Date]],"mmm")</f>
        <v>Aug</v>
      </c>
      <c r="E1750">
        <f>YEAR(Hospital_Emergency_Room_Data[[#This Row],[Patient Admission Date]])</f>
        <v>2024</v>
      </c>
      <c r="F1750" s="2">
        <v>6.458333333333334E-2</v>
      </c>
      <c r="G1750" s="8" t="str">
        <f>TEXT(Hospital_Emergency_Room_Data[[#This Row],[Patient Admission Date]],"dddd")</f>
        <v>Saturday</v>
      </c>
      <c r="H1750" t="s">
        <v>41</v>
      </c>
      <c r="I1750">
        <v>66</v>
      </c>
      <c r="J1750" s="5" t="s">
        <v>9217</v>
      </c>
      <c r="K1750" t="s">
        <v>32</v>
      </c>
      <c r="L1750" t="s">
        <v>9281</v>
      </c>
      <c r="M1750" t="s">
        <v>9209</v>
      </c>
      <c r="O1750">
        <v>11</v>
      </c>
      <c r="P1750" t="s">
        <v>9226</v>
      </c>
      <c r="Q1750">
        <v>3</v>
      </c>
      <c r="R1750">
        <v>1</v>
      </c>
      <c r="S1750" t="s">
        <v>9258</v>
      </c>
      <c r="T1750" t="s">
        <v>9263</v>
      </c>
      <c r="U1750" t="s">
        <v>9282</v>
      </c>
      <c r="V1750" t="str" cm="1">
        <f t="array" ref="V1750">_xlfn.IFS(Hospital_Emergency_Room_Data[[#This Row],[Day]]&lt;=10,"Start(1-10)",Hospital_Emergency_Room_Data[[#This Row],[Day]]&lt;=20,"Middle(11-20)",Hospital_Emergency_Room_Data[[#This Row],[Day]]&gt;20,"End(21-30)")</f>
        <v>Start(1-10)</v>
      </c>
    </row>
    <row r="1751" spans="1:22">
      <c r="A1751">
        <v>567469140</v>
      </c>
      <c r="B1751" t="s">
        <v>1772</v>
      </c>
      <c r="C1751" s="1">
        <v>45147</v>
      </c>
      <c r="D1751" t="str">
        <f>TEXT(Hospital_Emergency_Room_Data[[#This Row],[Patient Admission Date]],"mmm")</f>
        <v>Aug</v>
      </c>
      <c r="E1751">
        <f>YEAR(Hospital_Emergency_Room_Data[[#This Row],[Patient Admission Date]])</f>
        <v>2023</v>
      </c>
      <c r="F1751" s="2">
        <v>0.23680555555555555</v>
      </c>
      <c r="G1751" s="8" t="str">
        <f>TEXT(Hospital_Emergency_Room_Data[[#This Row],[Patient Admission Date]],"dddd")</f>
        <v>Wednesday</v>
      </c>
      <c r="H1751" t="s">
        <v>41</v>
      </c>
      <c r="I1751">
        <v>39</v>
      </c>
      <c r="J1751" s="5" t="s">
        <v>9223</v>
      </c>
      <c r="K1751" t="s">
        <v>32</v>
      </c>
      <c r="L1751" t="s">
        <v>9281</v>
      </c>
      <c r="M1751" t="s">
        <v>9209</v>
      </c>
      <c r="O1751">
        <v>23</v>
      </c>
      <c r="P1751" t="s">
        <v>9226</v>
      </c>
      <c r="Q1751">
        <v>9</v>
      </c>
      <c r="R1751">
        <v>5</v>
      </c>
      <c r="S1751" t="s">
        <v>9258</v>
      </c>
      <c r="T1751" t="s">
        <v>9265</v>
      </c>
      <c r="U1751" t="s">
        <v>9282</v>
      </c>
      <c r="V1751" t="str" cm="1">
        <f t="array" ref="V1751">_xlfn.IFS(Hospital_Emergency_Room_Data[[#This Row],[Day]]&lt;=10,"Start(1-10)",Hospital_Emergency_Room_Data[[#This Row],[Day]]&lt;=20,"Middle(11-20)",Hospital_Emergency_Room_Data[[#This Row],[Day]]&gt;20,"End(21-30)")</f>
        <v>Start(1-10)</v>
      </c>
    </row>
    <row r="1752" spans="1:22">
      <c r="A1752">
        <v>811372655</v>
      </c>
      <c r="B1752" t="s">
        <v>1773</v>
      </c>
      <c r="C1752" s="1">
        <v>45520</v>
      </c>
      <c r="D1752" t="str">
        <f>TEXT(Hospital_Emergency_Room_Data[[#This Row],[Patient Admission Date]],"mmm")</f>
        <v>Aug</v>
      </c>
      <c r="E1752">
        <f>YEAR(Hospital_Emergency_Room_Data[[#This Row],[Patient Admission Date]])</f>
        <v>2024</v>
      </c>
      <c r="F1752" s="2">
        <v>0.68680555555555556</v>
      </c>
      <c r="G1752" s="8" t="str">
        <f>TEXT(Hospital_Emergency_Room_Data[[#This Row],[Patient Admission Date]],"dddd")</f>
        <v>Friday</v>
      </c>
      <c r="H1752" t="s">
        <v>41</v>
      </c>
      <c r="I1752">
        <v>2</v>
      </c>
      <c r="J1752" s="5" t="s">
        <v>9218</v>
      </c>
      <c r="K1752" t="s">
        <v>32</v>
      </c>
      <c r="L1752" t="s">
        <v>9281</v>
      </c>
      <c r="M1752" t="s">
        <v>9209</v>
      </c>
      <c r="O1752">
        <v>33</v>
      </c>
      <c r="P1752" t="s">
        <v>9225</v>
      </c>
      <c r="Q1752">
        <v>16</v>
      </c>
      <c r="R1752">
        <v>16</v>
      </c>
      <c r="S1752" t="s">
        <v>9257</v>
      </c>
      <c r="T1752" t="s">
        <v>9262</v>
      </c>
      <c r="U1752" t="s">
        <v>9300</v>
      </c>
      <c r="V1752" t="str" cm="1">
        <f t="array" ref="V1752">_xlfn.IFS(Hospital_Emergency_Room_Data[[#This Row],[Day]]&lt;=10,"Start(1-10)",Hospital_Emergency_Room_Data[[#This Row],[Day]]&lt;=20,"Middle(11-20)",Hospital_Emergency_Room_Data[[#This Row],[Day]]&gt;20,"End(21-30)")</f>
        <v>Middle(11-20)</v>
      </c>
    </row>
    <row r="1753" spans="1:22">
      <c r="A1753">
        <v>197383949</v>
      </c>
      <c r="B1753" t="s">
        <v>1774</v>
      </c>
      <c r="C1753" s="1">
        <v>45578</v>
      </c>
      <c r="D1753" t="str">
        <f>TEXT(Hospital_Emergency_Room_Data[[#This Row],[Patient Admission Date]],"mmm")</f>
        <v>Oct</v>
      </c>
      <c r="E1753">
        <f>YEAR(Hospital_Emergency_Room_Data[[#This Row],[Patient Admission Date]])</f>
        <v>2024</v>
      </c>
      <c r="F1753" s="2">
        <v>4.027777777777778E-2</v>
      </c>
      <c r="G1753" s="8" t="str">
        <f>TEXT(Hospital_Emergency_Room_Data[[#This Row],[Patient Admission Date]],"dddd")</f>
        <v>Sunday</v>
      </c>
      <c r="H1753" t="s">
        <v>41</v>
      </c>
      <c r="I1753">
        <v>6</v>
      </c>
      <c r="J1753" s="5" t="s">
        <v>9221</v>
      </c>
      <c r="K1753" t="s">
        <v>32</v>
      </c>
      <c r="L1753" t="s">
        <v>9281</v>
      </c>
      <c r="M1753" t="s">
        <v>9209</v>
      </c>
      <c r="O1753">
        <v>38</v>
      </c>
      <c r="P1753" t="s">
        <v>9225</v>
      </c>
      <c r="Q1753">
        <v>13</v>
      </c>
      <c r="R1753">
        <v>0</v>
      </c>
      <c r="S1753" t="s">
        <v>9258</v>
      </c>
      <c r="T1753" t="s">
        <v>9265</v>
      </c>
      <c r="U1753" t="s">
        <v>9300</v>
      </c>
      <c r="V1753" t="str" cm="1">
        <f t="array" ref="V1753">_xlfn.IFS(Hospital_Emergency_Room_Data[[#This Row],[Day]]&lt;=10,"Start(1-10)",Hospital_Emergency_Room_Data[[#This Row],[Day]]&lt;=20,"Middle(11-20)",Hospital_Emergency_Room_Data[[#This Row],[Day]]&gt;20,"End(21-30)")</f>
        <v>Middle(11-20)</v>
      </c>
    </row>
    <row r="1754" spans="1:22">
      <c r="A1754">
        <v>624341229</v>
      </c>
      <c r="B1754" t="s">
        <v>1775</v>
      </c>
      <c r="C1754" s="1">
        <v>45547</v>
      </c>
      <c r="D1754" t="str">
        <f>TEXT(Hospital_Emergency_Room_Data[[#This Row],[Patient Admission Date]],"mmm")</f>
        <v>Sep</v>
      </c>
      <c r="E1754">
        <f>YEAR(Hospital_Emergency_Room_Data[[#This Row],[Patient Admission Date]])</f>
        <v>2024</v>
      </c>
      <c r="F1754" s="2">
        <v>0.76736111111111116</v>
      </c>
      <c r="G1754" s="8" t="str">
        <f>TEXT(Hospital_Emergency_Room_Data[[#This Row],[Patient Admission Date]],"dddd")</f>
        <v>Thursday</v>
      </c>
      <c r="H1754" t="s">
        <v>41</v>
      </c>
      <c r="I1754">
        <v>50</v>
      </c>
      <c r="J1754" s="5" t="s">
        <v>9219</v>
      </c>
      <c r="K1754" t="s">
        <v>32</v>
      </c>
      <c r="L1754" t="s">
        <v>9281</v>
      </c>
      <c r="M1754" t="s">
        <v>9209</v>
      </c>
      <c r="O1754">
        <v>41</v>
      </c>
      <c r="P1754" t="s">
        <v>9225</v>
      </c>
      <c r="Q1754">
        <v>12</v>
      </c>
      <c r="R1754">
        <v>18</v>
      </c>
      <c r="S1754" t="s">
        <v>9256</v>
      </c>
      <c r="T1754" t="s">
        <v>9265</v>
      </c>
      <c r="U1754" t="s">
        <v>9300</v>
      </c>
      <c r="V1754" t="str" cm="1">
        <f t="array" ref="V1754">_xlfn.IFS(Hospital_Emergency_Room_Data[[#This Row],[Day]]&lt;=10,"Start(1-10)",Hospital_Emergency_Room_Data[[#This Row],[Day]]&lt;=20,"Middle(11-20)",Hospital_Emergency_Room_Data[[#This Row],[Day]]&gt;20,"End(21-30)")</f>
        <v>Middle(11-20)</v>
      </c>
    </row>
    <row r="1755" spans="1:22">
      <c r="A1755">
        <v>292423785</v>
      </c>
      <c r="B1755" t="s">
        <v>1776</v>
      </c>
      <c r="C1755" s="1">
        <v>45101</v>
      </c>
      <c r="D1755" t="str">
        <f>TEXT(Hospital_Emergency_Room_Data[[#This Row],[Patient Admission Date]],"mmm")</f>
        <v>Jun</v>
      </c>
      <c r="E1755">
        <f>YEAR(Hospital_Emergency_Room_Data[[#This Row],[Patient Admission Date]])</f>
        <v>2023</v>
      </c>
      <c r="F1755" s="2">
        <v>0.48680555555555555</v>
      </c>
      <c r="G1755" s="8" t="str">
        <f>TEXT(Hospital_Emergency_Room_Data[[#This Row],[Patient Admission Date]],"dddd")</f>
        <v>Saturday</v>
      </c>
      <c r="H1755" t="s">
        <v>41</v>
      </c>
      <c r="I1755">
        <v>8</v>
      </c>
      <c r="J1755" s="5" t="s">
        <v>9221</v>
      </c>
      <c r="K1755" t="s">
        <v>32</v>
      </c>
      <c r="L1755" t="s">
        <v>9281</v>
      </c>
      <c r="M1755" t="s">
        <v>9209</v>
      </c>
      <c r="O1755">
        <v>42</v>
      </c>
      <c r="P1755" t="s">
        <v>9225</v>
      </c>
      <c r="Q1755">
        <v>24</v>
      </c>
      <c r="R1755">
        <v>11</v>
      </c>
      <c r="S1755" t="s">
        <v>9255</v>
      </c>
      <c r="T1755" t="s">
        <v>9264</v>
      </c>
      <c r="U1755" t="s">
        <v>9300</v>
      </c>
      <c r="V1755" t="str" cm="1">
        <f t="array" ref="V1755">_xlfn.IFS(Hospital_Emergency_Room_Data[[#This Row],[Day]]&lt;=10,"Start(1-10)",Hospital_Emergency_Room_Data[[#This Row],[Day]]&lt;=20,"Middle(11-20)",Hospital_Emergency_Room_Data[[#This Row],[Day]]&gt;20,"End(21-30)")</f>
        <v>End(21-30)</v>
      </c>
    </row>
    <row r="1756" spans="1:22">
      <c r="A1756">
        <v>686652784</v>
      </c>
      <c r="B1756" t="s">
        <v>1777</v>
      </c>
      <c r="C1756" s="1">
        <v>45414</v>
      </c>
      <c r="D1756" t="str">
        <f>TEXT(Hospital_Emergency_Room_Data[[#This Row],[Patient Admission Date]],"mmm")</f>
        <v>May</v>
      </c>
      <c r="E1756">
        <f>YEAR(Hospital_Emergency_Room_Data[[#This Row],[Patient Admission Date]])</f>
        <v>2024</v>
      </c>
      <c r="F1756" s="2">
        <v>0.5444444444444444</v>
      </c>
      <c r="G1756" s="8" t="str">
        <f>TEXT(Hospital_Emergency_Room_Data[[#This Row],[Patient Admission Date]],"dddd")</f>
        <v>Thursday</v>
      </c>
      <c r="H1756" t="s">
        <v>41</v>
      </c>
      <c r="I1756">
        <v>25</v>
      </c>
      <c r="J1756" s="5" t="s">
        <v>9220</v>
      </c>
      <c r="K1756" t="s">
        <v>32</v>
      </c>
      <c r="L1756" t="s">
        <v>9281</v>
      </c>
      <c r="M1756" t="s">
        <v>9209</v>
      </c>
      <c r="O1756">
        <v>42</v>
      </c>
      <c r="P1756" t="s">
        <v>9225</v>
      </c>
      <c r="Q1756">
        <v>2</v>
      </c>
      <c r="R1756">
        <v>13</v>
      </c>
      <c r="S1756" t="s">
        <v>9257</v>
      </c>
      <c r="T1756" t="s">
        <v>9263</v>
      </c>
      <c r="U1756" t="s">
        <v>9300</v>
      </c>
      <c r="V1756" t="str" cm="1">
        <f t="array" ref="V1756">_xlfn.IFS(Hospital_Emergency_Room_Data[[#This Row],[Day]]&lt;=10,"Start(1-10)",Hospital_Emergency_Room_Data[[#This Row],[Day]]&lt;=20,"Middle(11-20)",Hospital_Emergency_Room_Data[[#This Row],[Day]]&gt;20,"End(21-30)")</f>
        <v>Start(1-10)</v>
      </c>
    </row>
    <row r="1757" spans="1:22">
      <c r="A1757">
        <v>691559602</v>
      </c>
      <c r="B1757" t="s">
        <v>1778</v>
      </c>
      <c r="C1757" s="1">
        <v>45353</v>
      </c>
      <c r="D1757" t="str">
        <f>TEXT(Hospital_Emergency_Room_Data[[#This Row],[Patient Admission Date]],"mmm")</f>
        <v>Mar</v>
      </c>
      <c r="E1757">
        <f>YEAR(Hospital_Emergency_Room_Data[[#This Row],[Patient Admission Date]])</f>
        <v>2024</v>
      </c>
      <c r="F1757" s="2">
        <v>0.97430555555555554</v>
      </c>
      <c r="G1757" s="8" t="str">
        <f>TEXT(Hospital_Emergency_Room_Data[[#This Row],[Patient Admission Date]],"dddd")</f>
        <v>Saturday</v>
      </c>
      <c r="H1757" t="s">
        <v>41</v>
      </c>
      <c r="I1757">
        <v>34</v>
      </c>
      <c r="J1757" s="5" t="s">
        <v>9223</v>
      </c>
      <c r="K1757" t="s">
        <v>32</v>
      </c>
      <c r="L1757" t="s">
        <v>9281</v>
      </c>
      <c r="M1757" t="s">
        <v>9209</v>
      </c>
      <c r="O1757">
        <v>48</v>
      </c>
      <c r="P1757" t="s">
        <v>9225</v>
      </c>
      <c r="Q1757">
        <v>2</v>
      </c>
      <c r="R1757">
        <v>23</v>
      </c>
      <c r="S1757" t="s">
        <v>9256</v>
      </c>
      <c r="T1757" t="s">
        <v>9263</v>
      </c>
      <c r="U1757" t="s">
        <v>9283</v>
      </c>
      <c r="V1757" t="str" cm="1">
        <f t="array" ref="V1757">_xlfn.IFS(Hospital_Emergency_Room_Data[[#This Row],[Day]]&lt;=10,"Start(1-10)",Hospital_Emergency_Room_Data[[#This Row],[Day]]&lt;=20,"Middle(11-20)",Hospital_Emergency_Room_Data[[#This Row],[Day]]&gt;20,"End(21-30)")</f>
        <v>Start(1-10)</v>
      </c>
    </row>
    <row r="1758" spans="1:22">
      <c r="A1758">
        <v>659830379</v>
      </c>
      <c r="B1758" t="s">
        <v>1779</v>
      </c>
      <c r="C1758" s="1">
        <v>45590</v>
      </c>
      <c r="D1758" t="str">
        <f>TEXT(Hospital_Emergency_Room_Data[[#This Row],[Patient Admission Date]],"mmm")</f>
        <v>Oct</v>
      </c>
      <c r="E1758">
        <f>YEAR(Hospital_Emergency_Room_Data[[#This Row],[Patient Admission Date]])</f>
        <v>2024</v>
      </c>
      <c r="F1758" s="2">
        <v>0.64722222222222225</v>
      </c>
      <c r="G1758" s="8" t="str">
        <f>TEXT(Hospital_Emergency_Room_Data[[#This Row],[Patient Admission Date]],"dddd")</f>
        <v>Friday</v>
      </c>
      <c r="H1758" t="s">
        <v>41</v>
      </c>
      <c r="I1758">
        <v>67</v>
      </c>
      <c r="J1758" s="5" t="s">
        <v>9217</v>
      </c>
      <c r="K1758" t="s">
        <v>32</v>
      </c>
      <c r="L1758" t="s">
        <v>9281</v>
      </c>
      <c r="M1758" t="s">
        <v>9209</v>
      </c>
      <c r="O1758">
        <v>11</v>
      </c>
      <c r="P1758" t="s">
        <v>9226</v>
      </c>
      <c r="Q1758">
        <v>25</v>
      </c>
      <c r="R1758">
        <v>15</v>
      </c>
      <c r="S1758" t="s">
        <v>9257</v>
      </c>
      <c r="T1758" t="s">
        <v>9264</v>
      </c>
      <c r="U1758" t="s">
        <v>9282</v>
      </c>
      <c r="V1758" t="str" cm="1">
        <f t="array" ref="V1758">_xlfn.IFS(Hospital_Emergency_Room_Data[[#This Row],[Day]]&lt;=10,"Start(1-10)",Hospital_Emergency_Room_Data[[#This Row],[Day]]&lt;=20,"Middle(11-20)",Hospital_Emergency_Room_Data[[#This Row],[Day]]&gt;20,"End(21-30)")</f>
        <v>End(21-30)</v>
      </c>
    </row>
    <row r="1759" spans="1:22">
      <c r="A1759">
        <v>246709180</v>
      </c>
      <c r="B1759" t="s">
        <v>1780</v>
      </c>
      <c r="C1759" s="1">
        <v>45359</v>
      </c>
      <c r="D1759" t="str">
        <f>TEXT(Hospital_Emergency_Room_Data[[#This Row],[Patient Admission Date]],"mmm")</f>
        <v>Mar</v>
      </c>
      <c r="E1759">
        <f>YEAR(Hospital_Emergency_Room_Data[[#This Row],[Patient Admission Date]])</f>
        <v>2024</v>
      </c>
      <c r="F1759" s="2">
        <v>0.32430555555555557</v>
      </c>
      <c r="G1759" s="8" t="str">
        <f>TEXT(Hospital_Emergency_Room_Data[[#This Row],[Patient Admission Date]],"dddd")</f>
        <v>Friday</v>
      </c>
      <c r="H1759" t="s">
        <v>41</v>
      </c>
      <c r="I1759">
        <v>74</v>
      </c>
      <c r="J1759" s="5" t="s">
        <v>9222</v>
      </c>
      <c r="K1759" t="s">
        <v>32</v>
      </c>
      <c r="L1759" t="s">
        <v>9281</v>
      </c>
      <c r="M1759" t="s">
        <v>9209</v>
      </c>
      <c r="O1759">
        <v>16</v>
      </c>
      <c r="P1759" t="s">
        <v>9226</v>
      </c>
      <c r="Q1759">
        <v>8</v>
      </c>
      <c r="R1759">
        <v>7</v>
      </c>
      <c r="S1759" t="s">
        <v>9255</v>
      </c>
      <c r="T1759" t="s">
        <v>9265</v>
      </c>
      <c r="U1759" t="s">
        <v>9282</v>
      </c>
      <c r="V1759" t="str" cm="1">
        <f t="array" ref="V1759">_xlfn.IFS(Hospital_Emergency_Room_Data[[#This Row],[Day]]&lt;=10,"Start(1-10)",Hospital_Emergency_Room_Data[[#This Row],[Day]]&lt;=20,"Middle(11-20)",Hospital_Emergency_Room_Data[[#This Row],[Day]]&gt;20,"End(21-30)")</f>
        <v>Start(1-10)</v>
      </c>
    </row>
    <row r="1760" spans="1:22">
      <c r="A1760">
        <v>800710609</v>
      </c>
      <c r="B1760" t="s">
        <v>1781</v>
      </c>
      <c r="C1760" s="1">
        <v>45544</v>
      </c>
      <c r="D1760" t="str">
        <f>TEXT(Hospital_Emergency_Room_Data[[#This Row],[Patient Admission Date]],"mmm")</f>
        <v>Sep</v>
      </c>
      <c r="E1760">
        <f>YEAR(Hospital_Emergency_Room_Data[[#This Row],[Patient Admission Date]])</f>
        <v>2024</v>
      </c>
      <c r="F1760" s="2">
        <v>3.9583333333333331E-2</v>
      </c>
      <c r="G1760" s="8" t="str">
        <f>TEXT(Hospital_Emergency_Room_Data[[#This Row],[Patient Admission Date]],"dddd")</f>
        <v>Monday</v>
      </c>
      <c r="H1760" t="s">
        <v>41</v>
      </c>
      <c r="I1760">
        <v>1</v>
      </c>
      <c r="J1760" s="5" t="s">
        <v>9218</v>
      </c>
      <c r="K1760" t="s">
        <v>32</v>
      </c>
      <c r="L1760" t="s">
        <v>9281</v>
      </c>
      <c r="M1760" t="s">
        <v>9209</v>
      </c>
      <c r="O1760">
        <v>17</v>
      </c>
      <c r="P1760" t="s">
        <v>9226</v>
      </c>
      <c r="Q1760">
        <v>9</v>
      </c>
      <c r="R1760">
        <v>0</v>
      </c>
      <c r="S1760" t="s">
        <v>9258</v>
      </c>
      <c r="T1760" t="s">
        <v>9265</v>
      </c>
      <c r="U1760" t="s">
        <v>9282</v>
      </c>
      <c r="V1760" t="str" cm="1">
        <f t="array" ref="V1760">_xlfn.IFS(Hospital_Emergency_Room_Data[[#This Row],[Day]]&lt;=10,"Start(1-10)",Hospital_Emergency_Room_Data[[#This Row],[Day]]&lt;=20,"Middle(11-20)",Hospital_Emergency_Room_Data[[#This Row],[Day]]&gt;20,"End(21-30)")</f>
        <v>Start(1-10)</v>
      </c>
    </row>
    <row r="1761" spans="1:22">
      <c r="A1761">
        <v>142715420</v>
      </c>
      <c r="B1761" t="s">
        <v>1782</v>
      </c>
      <c r="C1761" s="1">
        <v>45430</v>
      </c>
      <c r="D1761" t="str">
        <f>TEXT(Hospital_Emergency_Room_Data[[#This Row],[Patient Admission Date]],"mmm")</f>
        <v>May</v>
      </c>
      <c r="E1761">
        <f>YEAR(Hospital_Emergency_Room_Data[[#This Row],[Patient Admission Date]])</f>
        <v>2024</v>
      </c>
      <c r="F1761" s="2">
        <v>0.26805555555555555</v>
      </c>
      <c r="G1761" s="8" t="str">
        <f>TEXT(Hospital_Emergency_Room_Data[[#This Row],[Patient Admission Date]],"dddd")</f>
        <v>Saturday</v>
      </c>
      <c r="H1761" t="s">
        <v>41</v>
      </c>
      <c r="I1761">
        <v>69</v>
      </c>
      <c r="J1761" s="5" t="s">
        <v>9217</v>
      </c>
      <c r="K1761" t="s">
        <v>32</v>
      </c>
      <c r="L1761" t="s">
        <v>9281</v>
      </c>
      <c r="M1761" t="s">
        <v>9209</v>
      </c>
      <c r="O1761">
        <v>17</v>
      </c>
      <c r="P1761" t="s">
        <v>9226</v>
      </c>
      <c r="Q1761">
        <v>18</v>
      </c>
      <c r="R1761">
        <v>6</v>
      </c>
      <c r="S1761" t="s">
        <v>9255</v>
      </c>
      <c r="T1761" t="s">
        <v>9262</v>
      </c>
      <c r="U1761" t="s">
        <v>9282</v>
      </c>
      <c r="V1761" t="str" cm="1">
        <f t="array" ref="V1761">_xlfn.IFS(Hospital_Emergency_Room_Data[[#This Row],[Day]]&lt;=10,"Start(1-10)",Hospital_Emergency_Room_Data[[#This Row],[Day]]&lt;=20,"Middle(11-20)",Hospital_Emergency_Room_Data[[#This Row],[Day]]&gt;20,"End(21-30)")</f>
        <v>Middle(11-20)</v>
      </c>
    </row>
    <row r="1762" spans="1:22">
      <c r="A1762">
        <v>443423313</v>
      </c>
      <c r="B1762" t="s">
        <v>1783</v>
      </c>
      <c r="C1762" s="1">
        <v>45070</v>
      </c>
      <c r="D1762" t="str">
        <f>TEXT(Hospital_Emergency_Room_Data[[#This Row],[Patient Admission Date]],"mmm")</f>
        <v>May</v>
      </c>
      <c r="E1762">
        <f>YEAR(Hospital_Emergency_Room_Data[[#This Row],[Patient Admission Date]])</f>
        <v>2023</v>
      </c>
      <c r="F1762" s="2">
        <v>0.30902777777777779</v>
      </c>
      <c r="G1762" s="8" t="str">
        <f>TEXT(Hospital_Emergency_Room_Data[[#This Row],[Patient Admission Date]],"dddd")</f>
        <v>Wednesday</v>
      </c>
      <c r="H1762" t="s">
        <v>41</v>
      </c>
      <c r="I1762">
        <v>77</v>
      </c>
      <c r="J1762" s="5" t="s">
        <v>9222</v>
      </c>
      <c r="K1762" t="s">
        <v>32</v>
      </c>
      <c r="L1762" t="s">
        <v>9281</v>
      </c>
      <c r="M1762" t="s">
        <v>9209</v>
      </c>
      <c r="O1762">
        <v>20</v>
      </c>
      <c r="P1762" t="s">
        <v>9226</v>
      </c>
      <c r="Q1762">
        <v>24</v>
      </c>
      <c r="R1762">
        <v>7</v>
      </c>
      <c r="S1762" t="s">
        <v>9255</v>
      </c>
      <c r="T1762" t="s">
        <v>9264</v>
      </c>
      <c r="U1762" t="s">
        <v>9282</v>
      </c>
      <c r="V1762" t="str" cm="1">
        <f t="array" ref="V1762">_xlfn.IFS(Hospital_Emergency_Room_Data[[#This Row],[Day]]&lt;=10,"Start(1-10)",Hospital_Emergency_Room_Data[[#This Row],[Day]]&lt;=20,"Middle(11-20)",Hospital_Emergency_Room_Data[[#This Row],[Day]]&gt;20,"End(21-30)")</f>
        <v>End(21-30)</v>
      </c>
    </row>
    <row r="1763" spans="1:22">
      <c r="A1763">
        <v>797718189</v>
      </c>
      <c r="B1763" t="s">
        <v>1784</v>
      </c>
      <c r="C1763" s="1">
        <v>45311</v>
      </c>
      <c r="D1763" t="str">
        <f>TEXT(Hospital_Emergency_Room_Data[[#This Row],[Patient Admission Date]],"mmm")</f>
        <v>Jan</v>
      </c>
      <c r="E1763">
        <f>YEAR(Hospital_Emergency_Room_Data[[#This Row],[Patient Admission Date]])</f>
        <v>2024</v>
      </c>
      <c r="F1763" s="2">
        <v>0.56736111111111109</v>
      </c>
      <c r="G1763" s="8" t="str">
        <f>TEXT(Hospital_Emergency_Room_Data[[#This Row],[Patient Admission Date]],"dddd")</f>
        <v>Saturday</v>
      </c>
      <c r="H1763" t="s">
        <v>41</v>
      </c>
      <c r="I1763">
        <v>55</v>
      </c>
      <c r="J1763" s="5" t="s">
        <v>9219</v>
      </c>
      <c r="K1763" t="s">
        <v>32</v>
      </c>
      <c r="L1763" t="s">
        <v>9281</v>
      </c>
      <c r="M1763" t="s">
        <v>9209</v>
      </c>
      <c r="O1763">
        <v>29</v>
      </c>
      <c r="P1763" t="s">
        <v>9226</v>
      </c>
      <c r="Q1763">
        <v>20</v>
      </c>
      <c r="R1763">
        <v>13</v>
      </c>
      <c r="S1763" t="s">
        <v>9257</v>
      </c>
      <c r="T1763" t="s">
        <v>9262</v>
      </c>
      <c r="U1763" t="s">
        <v>9282</v>
      </c>
      <c r="V1763" t="str" cm="1">
        <f t="array" ref="V1763">_xlfn.IFS(Hospital_Emergency_Room_Data[[#This Row],[Day]]&lt;=10,"Start(1-10)",Hospital_Emergency_Room_Data[[#This Row],[Day]]&lt;=20,"Middle(11-20)",Hospital_Emergency_Room_Data[[#This Row],[Day]]&gt;20,"End(21-30)")</f>
        <v>Middle(11-20)</v>
      </c>
    </row>
    <row r="1764" spans="1:22">
      <c r="A1764">
        <v>769418217</v>
      </c>
      <c r="B1764" t="s">
        <v>1785</v>
      </c>
      <c r="C1764" s="1">
        <v>45584</v>
      </c>
      <c r="D1764" t="str">
        <f>TEXT(Hospital_Emergency_Room_Data[[#This Row],[Patient Admission Date]],"mmm")</f>
        <v>Oct</v>
      </c>
      <c r="E1764">
        <f>YEAR(Hospital_Emergency_Room_Data[[#This Row],[Patient Admission Date]])</f>
        <v>2024</v>
      </c>
      <c r="F1764" s="2">
        <v>9.583333333333334E-2</v>
      </c>
      <c r="G1764" s="8" t="str">
        <f>TEXT(Hospital_Emergency_Room_Data[[#This Row],[Patient Admission Date]],"dddd")</f>
        <v>Saturday</v>
      </c>
      <c r="H1764" t="s">
        <v>41</v>
      </c>
      <c r="I1764">
        <v>55</v>
      </c>
      <c r="J1764" s="5" t="s">
        <v>9219</v>
      </c>
      <c r="K1764" t="s">
        <v>32</v>
      </c>
      <c r="L1764" t="s">
        <v>9281</v>
      </c>
      <c r="M1764" t="s">
        <v>9209</v>
      </c>
      <c r="O1764">
        <v>58</v>
      </c>
      <c r="P1764" t="s">
        <v>9225</v>
      </c>
      <c r="Q1764">
        <v>19</v>
      </c>
      <c r="R1764">
        <v>2</v>
      </c>
      <c r="S1764" t="s">
        <v>9258</v>
      </c>
      <c r="T1764" t="s">
        <v>9262</v>
      </c>
      <c r="U1764" t="s">
        <v>9283</v>
      </c>
      <c r="V1764" t="str" cm="1">
        <f t="array" ref="V1764">_xlfn.IFS(Hospital_Emergency_Room_Data[[#This Row],[Day]]&lt;=10,"Start(1-10)",Hospital_Emergency_Room_Data[[#This Row],[Day]]&lt;=20,"Middle(11-20)",Hospital_Emergency_Room_Data[[#This Row],[Day]]&gt;20,"End(21-30)")</f>
        <v>Middle(11-20)</v>
      </c>
    </row>
    <row r="1765" spans="1:22">
      <c r="A1765">
        <v>282749638</v>
      </c>
      <c r="B1765" t="s">
        <v>1786</v>
      </c>
      <c r="C1765" s="1">
        <v>45521</v>
      </c>
      <c r="D1765" t="str">
        <f>TEXT(Hospital_Emergency_Room_Data[[#This Row],[Patient Admission Date]],"mmm")</f>
        <v>Aug</v>
      </c>
      <c r="E1765">
        <f>YEAR(Hospital_Emergency_Room_Data[[#This Row],[Patient Admission Date]])</f>
        <v>2024</v>
      </c>
      <c r="F1765" s="2">
        <v>0.51458333333333328</v>
      </c>
      <c r="G1765" s="8" t="str">
        <f>TEXT(Hospital_Emergency_Room_Data[[#This Row],[Patient Admission Date]],"dddd")</f>
        <v>Saturday</v>
      </c>
      <c r="H1765" t="s">
        <v>41</v>
      </c>
      <c r="I1765">
        <v>73</v>
      </c>
      <c r="J1765" s="5" t="s">
        <v>9222</v>
      </c>
      <c r="K1765" t="s">
        <v>32</v>
      </c>
      <c r="L1765" t="s">
        <v>9281</v>
      </c>
      <c r="M1765" t="s">
        <v>9209</v>
      </c>
      <c r="O1765">
        <v>37</v>
      </c>
      <c r="P1765" t="s">
        <v>9225</v>
      </c>
      <c r="Q1765">
        <v>17</v>
      </c>
      <c r="R1765">
        <v>12</v>
      </c>
      <c r="S1765" t="s">
        <v>9257</v>
      </c>
      <c r="T1765" t="s">
        <v>9262</v>
      </c>
      <c r="U1765" t="s">
        <v>9300</v>
      </c>
      <c r="V1765" t="str" cm="1">
        <f t="array" ref="V1765">_xlfn.IFS(Hospital_Emergency_Room_Data[[#This Row],[Day]]&lt;=10,"Start(1-10)",Hospital_Emergency_Room_Data[[#This Row],[Day]]&lt;=20,"Middle(11-20)",Hospital_Emergency_Room_Data[[#This Row],[Day]]&gt;20,"End(21-30)")</f>
        <v>Middle(11-20)</v>
      </c>
    </row>
    <row r="1766" spans="1:22">
      <c r="A1766">
        <v>450864624</v>
      </c>
      <c r="B1766" t="s">
        <v>1787</v>
      </c>
      <c r="C1766" s="1">
        <v>45376</v>
      </c>
      <c r="D1766" t="str">
        <f>TEXT(Hospital_Emergency_Room_Data[[#This Row],[Patient Admission Date]],"mmm")</f>
        <v>Mar</v>
      </c>
      <c r="E1766">
        <f>YEAR(Hospital_Emergency_Room_Data[[#This Row],[Patient Admission Date]])</f>
        <v>2024</v>
      </c>
      <c r="F1766" s="2">
        <v>0.25486111111111109</v>
      </c>
      <c r="G1766" s="8" t="str">
        <f>TEXT(Hospital_Emergency_Room_Data[[#This Row],[Patient Admission Date]],"dddd")</f>
        <v>Monday</v>
      </c>
      <c r="H1766" t="s">
        <v>41</v>
      </c>
      <c r="I1766">
        <v>26</v>
      </c>
      <c r="J1766" s="5" t="s">
        <v>9220</v>
      </c>
      <c r="K1766" t="s">
        <v>32</v>
      </c>
      <c r="L1766" t="s">
        <v>9281</v>
      </c>
      <c r="M1766" t="s">
        <v>9209</v>
      </c>
      <c r="O1766">
        <v>39</v>
      </c>
      <c r="P1766" t="s">
        <v>9225</v>
      </c>
      <c r="Q1766">
        <v>25</v>
      </c>
      <c r="R1766">
        <v>6</v>
      </c>
      <c r="S1766" t="s">
        <v>9255</v>
      </c>
      <c r="T1766" t="s">
        <v>9264</v>
      </c>
      <c r="U1766" t="s">
        <v>9300</v>
      </c>
      <c r="V1766" t="str" cm="1">
        <f t="array" ref="V1766">_xlfn.IFS(Hospital_Emergency_Room_Data[[#This Row],[Day]]&lt;=10,"Start(1-10)",Hospital_Emergency_Room_Data[[#This Row],[Day]]&lt;=20,"Middle(11-20)",Hospital_Emergency_Room_Data[[#This Row],[Day]]&gt;20,"End(21-30)")</f>
        <v>End(21-30)</v>
      </c>
    </row>
    <row r="1767" spans="1:22">
      <c r="A1767">
        <v>878805617</v>
      </c>
      <c r="B1767" t="s">
        <v>1788</v>
      </c>
      <c r="C1767" s="1">
        <v>45085</v>
      </c>
      <c r="D1767" t="str">
        <f>TEXT(Hospital_Emergency_Room_Data[[#This Row],[Patient Admission Date]],"mmm")</f>
        <v>Jun</v>
      </c>
      <c r="E1767">
        <f>YEAR(Hospital_Emergency_Room_Data[[#This Row],[Patient Admission Date]])</f>
        <v>2023</v>
      </c>
      <c r="F1767" s="2">
        <v>0.6645833333333333</v>
      </c>
      <c r="G1767" s="8" t="str">
        <f>TEXT(Hospital_Emergency_Room_Data[[#This Row],[Patient Admission Date]],"dddd")</f>
        <v>Thursday</v>
      </c>
      <c r="H1767" t="s">
        <v>41</v>
      </c>
      <c r="I1767">
        <v>35</v>
      </c>
      <c r="J1767" s="5" t="s">
        <v>9223</v>
      </c>
      <c r="K1767" t="s">
        <v>32</v>
      </c>
      <c r="L1767" t="s">
        <v>9281</v>
      </c>
      <c r="M1767" t="s">
        <v>9209</v>
      </c>
      <c r="O1767">
        <v>53</v>
      </c>
      <c r="P1767" t="s">
        <v>9225</v>
      </c>
      <c r="Q1767">
        <v>8</v>
      </c>
      <c r="R1767">
        <v>15</v>
      </c>
      <c r="S1767" t="s">
        <v>9257</v>
      </c>
      <c r="T1767" t="s">
        <v>9265</v>
      </c>
      <c r="U1767" t="s">
        <v>9283</v>
      </c>
      <c r="V1767" t="str" cm="1">
        <f t="array" ref="V1767">_xlfn.IFS(Hospital_Emergency_Room_Data[[#This Row],[Day]]&lt;=10,"Start(1-10)",Hospital_Emergency_Room_Data[[#This Row],[Day]]&lt;=20,"Middle(11-20)",Hospital_Emergency_Room_Data[[#This Row],[Day]]&gt;20,"End(21-30)")</f>
        <v>Start(1-10)</v>
      </c>
    </row>
    <row r="1768" spans="1:22">
      <c r="A1768">
        <v>727392144</v>
      </c>
      <c r="B1768" t="s">
        <v>1789</v>
      </c>
      <c r="C1768" s="1">
        <v>45522</v>
      </c>
      <c r="D1768" t="str">
        <f>TEXT(Hospital_Emergency_Room_Data[[#This Row],[Patient Admission Date]],"mmm")</f>
        <v>Aug</v>
      </c>
      <c r="E1768">
        <f>YEAR(Hospital_Emergency_Room_Data[[#This Row],[Patient Admission Date]])</f>
        <v>2024</v>
      </c>
      <c r="F1768" s="2">
        <v>0.28263888888888888</v>
      </c>
      <c r="G1768" s="8" t="str">
        <f>TEXT(Hospital_Emergency_Room_Data[[#This Row],[Patient Admission Date]],"dddd")</f>
        <v>Sunday</v>
      </c>
      <c r="H1768" t="s">
        <v>41</v>
      </c>
      <c r="I1768">
        <v>5</v>
      </c>
      <c r="J1768" s="5" t="s">
        <v>9221</v>
      </c>
      <c r="K1768" t="s">
        <v>32</v>
      </c>
      <c r="L1768" t="s">
        <v>9281</v>
      </c>
      <c r="M1768" t="s">
        <v>9209</v>
      </c>
      <c r="O1768">
        <v>24</v>
      </c>
      <c r="P1768" t="s">
        <v>9226</v>
      </c>
      <c r="Q1768">
        <v>18</v>
      </c>
      <c r="R1768">
        <v>6</v>
      </c>
      <c r="S1768" t="s">
        <v>9255</v>
      </c>
      <c r="T1768" t="s">
        <v>9262</v>
      </c>
      <c r="U1768" t="s">
        <v>9282</v>
      </c>
      <c r="V1768" t="str" cm="1">
        <f t="array" ref="V1768">_xlfn.IFS(Hospital_Emergency_Room_Data[[#This Row],[Day]]&lt;=10,"Start(1-10)",Hospital_Emergency_Room_Data[[#This Row],[Day]]&lt;=20,"Middle(11-20)",Hospital_Emergency_Room_Data[[#This Row],[Day]]&gt;20,"End(21-30)")</f>
        <v>Middle(11-20)</v>
      </c>
    </row>
    <row r="1769" spans="1:22">
      <c r="A1769">
        <v>429565566</v>
      </c>
      <c r="B1769" t="s">
        <v>1790</v>
      </c>
      <c r="C1769" s="1">
        <v>45523</v>
      </c>
      <c r="D1769" t="str">
        <f>TEXT(Hospital_Emergency_Room_Data[[#This Row],[Patient Admission Date]],"mmm")</f>
        <v>Aug</v>
      </c>
      <c r="E1769">
        <f>YEAR(Hospital_Emergency_Room_Data[[#This Row],[Patient Admission Date]])</f>
        <v>2024</v>
      </c>
      <c r="F1769" s="2">
        <v>5.5555555555555552E-2</v>
      </c>
      <c r="G1769" s="8" t="str">
        <f>TEXT(Hospital_Emergency_Room_Data[[#This Row],[Patient Admission Date]],"dddd")</f>
        <v>Monday</v>
      </c>
      <c r="H1769" t="s">
        <v>41</v>
      </c>
      <c r="I1769">
        <v>70</v>
      </c>
      <c r="J1769" s="5" t="s">
        <v>9222</v>
      </c>
      <c r="K1769" t="s">
        <v>32</v>
      </c>
      <c r="L1769" t="s">
        <v>9281</v>
      </c>
      <c r="M1769" t="s">
        <v>9209</v>
      </c>
      <c r="O1769">
        <v>27</v>
      </c>
      <c r="P1769" t="s">
        <v>9226</v>
      </c>
      <c r="Q1769">
        <v>19</v>
      </c>
      <c r="R1769">
        <v>1</v>
      </c>
      <c r="S1769" t="s">
        <v>9258</v>
      </c>
      <c r="T1769" t="s">
        <v>9262</v>
      </c>
      <c r="U1769" t="s">
        <v>9282</v>
      </c>
      <c r="V1769" t="str" cm="1">
        <f t="array" ref="V1769">_xlfn.IFS(Hospital_Emergency_Room_Data[[#This Row],[Day]]&lt;=10,"Start(1-10)",Hospital_Emergency_Room_Data[[#This Row],[Day]]&lt;=20,"Middle(11-20)",Hospital_Emergency_Room_Data[[#This Row],[Day]]&gt;20,"End(21-30)")</f>
        <v>Middle(11-20)</v>
      </c>
    </row>
    <row r="1770" spans="1:22">
      <c r="A1770">
        <v>589317830</v>
      </c>
      <c r="B1770" t="s">
        <v>1791</v>
      </c>
      <c r="C1770" s="1">
        <v>45387</v>
      </c>
      <c r="D1770" t="str">
        <f>TEXT(Hospital_Emergency_Room_Data[[#This Row],[Patient Admission Date]],"mmm")</f>
        <v>Apr</v>
      </c>
      <c r="E1770">
        <f>YEAR(Hospital_Emergency_Room_Data[[#This Row],[Patient Admission Date]])</f>
        <v>2024</v>
      </c>
      <c r="F1770" s="2">
        <v>0.69166666666666665</v>
      </c>
      <c r="G1770" s="8" t="str">
        <f>TEXT(Hospital_Emergency_Room_Data[[#This Row],[Patient Admission Date]],"dddd")</f>
        <v>Friday</v>
      </c>
      <c r="H1770" t="s">
        <v>41</v>
      </c>
      <c r="I1770">
        <v>69</v>
      </c>
      <c r="J1770" s="5" t="s">
        <v>9217</v>
      </c>
      <c r="K1770" t="s">
        <v>32</v>
      </c>
      <c r="L1770" t="s">
        <v>9281</v>
      </c>
      <c r="M1770" t="s">
        <v>9209</v>
      </c>
      <c r="O1770">
        <v>32</v>
      </c>
      <c r="P1770" t="s">
        <v>9225</v>
      </c>
      <c r="Q1770">
        <v>5</v>
      </c>
      <c r="R1770">
        <v>16</v>
      </c>
      <c r="S1770" t="s">
        <v>9257</v>
      </c>
      <c r="T1770" t="s">
        <v>9263</v>
      </c>
      <c r="U1770" t="s">
        <v>9300</v>
      </c>
      <c r="V1770" t="str" cm="1">
        <f t="array" ref="V1770">_xlfn.IFS(Hospital_Emergency_Room_Data[[#This Row],[Day]]&lt;=10,"Start(1-10)",Hospital_Emergency_Room_Data[[#This Row],[Day]]&lt;=20,"Middle(11-20)",Hospital_Emergency_Room_Data[[#This Row],[Day]]&gt;20,"End(21-30)")</f>
        <v>Start(1-10)</v>
      </c>
    </row>
    <row r="1771" spans="1:22">
      <c r="A1771">
        <v>895222501</v>
      </c>
      <c r="B1771" t="s">
        <v>1792</v>
      </c>
      <c r="C1771" s="1">
        <v>45525</v>
      </c>
      <c r="D1771" t="str">
        <f>TEXT(Hospital_Emergency_Room_Data[[#This Row],[Patient Admission Date]],"mmm")</f>
        <v>Aug</v>
      </c>
      <c r="E1771">
        <f>YEAR(Hospital_Emergency_Room_Data[[#This Row],[Patient Admission Date]])</f>
        <v>2024</v>
      </c>
      <c r="F1771" s="2">
        <v>0.62916666666666665</v>
      </c>
      <c r="G1771" s="8" t="str">
        <f>TEXT(Hospital_Emergency_Room_Data[[#This Row],[Patient Admission Date]],"dddd")</f>
        <v>Wednesday</v>
      </c>
      <c r="H1771" t="s">
        <v>41</v>
      </c>
      <c r="I1771">
        <v>20</v>
      </c>
      <c r="J1771" s="5" t="s">
        <v>9220</v>
      </c>
      <c r="K1771" t="s">
        <v>32</v>
      </c>
      <c r="L1771" t="s">
        <v>9281</v>
      </c>
      <c r="M1771" t="s">
        <v>9209</v>
      </c>
      <c r="O1771">
        <v>41</v>
      </c>
      <c r="P1771" t="s">
        <v>9225</v>
      </c>
      <c r="Q1771">
        <v>21</v>
      </c>
      <c r="R1771">
        <v>15</v>
      </c>
      <c r="S1771" t="s">
        <v>9257</v>
      </c>
      <c r="T1771" t="s">
        <v>9262</v>
      </c>
      <c r="U1771" t="s">
        <v>9300</v>
      </c>
      <c r="V1771" t="str" cm="1">
        <f t="array" ref="V1771">_xlfn.IFS(Hospital_Emergency_Room_Data[[#This Row],[Day]]&lt;=10,"Start(1-10)",Hospital_Emergency_Room_Data[[#This Row],[Day]]&lt;=20,"Middle(11-20)",Hospital_Emergency_Room_Data[[#This Row],[Day]]&gt;20,"End(21-30)")</f>
        <v>End(21-30)</v>
      </c>
    </row>
    <row r="1772" spans="1:22">
      <c r="A1772">
        <v>414622209</v>
      </c>
      <c r="B1772" t="s">
        <v>1793</v>
      </c>
      <c r="C1772" s="1">
        <v>45407</v>
      </c>
      <c r="D1772" t="str">
        <f>TEXT(Hospital_Emergency_Room_Data[[#This Row],[Patient Admission Date]],"mmm")</f>
        <v>Apr</v>
      </c>
      <c r="E1772">
        <f>YEAR(Hospital_Emergency_Room_Data[[#This Row],[Patient Admission Date]])</f>
        <v>2024</v>
      </c>
      <c r="F1772" s="2">
        <v>0.58472222222222225</v>
      </c>
      <c r="G1772" s="8" t="str">
        <f>TEXT(Hospital_Emergency_Room_Data[[#This Row],[Patient Admission Date]],"dddd")</f>
        <v>Thursday</v>
      </c>
      <c r="H1772" t="s">
        <v>41</v>
      </c>
      <c r="I1772">
        <v>17</v>
      </c>
      <c r="J1772" s="5" t="s">
        <v>9220</v>
      </c>
      <c r="K1772" t="s">
        <v>32</v>
      </c>
      <c r="L1772" t="s">
        <v>9281</v>
      </c>
      <c r="M1772" t="s">
        <v>9209</v>
      </c>
      <c r="N1772">
        <v>0</v>
      </c>
      <c r="O1772">
        <v>21</v>
      </c>
      <c r="P1772" t="s">
        <v>9226</v>
      </c>
      <c r="Q1772">
        <v>25</v>
      </c>
      <c r="R1772">
        <v>14</v>
      </c>
      <c r="S1772" t="s">
        <v>9257</v>
      </c>
      <c r="T1772" t="s">
        <v>9264</v>
      </c>
      <c r="U1772" t="s">
        <v>9282</v>
      </c>
      <c r="V1772" t="str" cm="1">
        <f t="array" ref="V1772">_xlfn.IFS(Hospital_Emergency_Room_Data[[#This Row],[Day]]&lt;=10,"Start(1-10)",Hospital_Emergency_Room_Data[[#This Row],[Day]]&lt;=20,"Middle(11-20)",Hospital_Emergency_Room_Data[[#This Row],[Day]]&gt;20,"End(21-30)")</f>
        <v>End(21-30)</v>
      </c>
    </row>
    <row r="1773" spans="1:22">
      <c r="A1773">
        <v>100745636</v>
      </c>
      <c r="B1773" t="s">
        <v>1794</v>
      </c>
      <c r="C1773" s="1">
        <v>45517</v>
      </c>
      <c r="D1773" t="str">
        <f>TEXT(Hospital_Emergency_Room_Data[[#This Row],[Patient Admission Date]],"mmm")</f>
        <v>Aug</v>
      </c>
      <c r="E1773">
        <f>YEAR(Hospital_Emergency_Room_Data[[#This Row],[Patient Admission Date]])</f>
        <v>2024</v>
      </c>
      <c r="F1773" s="2">
        <v>0.25486111111111109</v>
      </c>
      <c r="G1773" s="8" t="str">
        <f>TEXT(Hospital_Emergency_Room_Data[[#This Row],[Patient Admission Date]],"dddd")</f>
        <v>Tuesday</v>
      </c>
      <c r="H1773" t="s">
        <v>41</v>
      </c>
      <c r="I1773">
        <v>47</v>
      </c>
      <c r="J1773" s="5" t="s">
        <v>9219</v>
      </c>
      <c r="K1773" t="s">
        <v>32</v>
      </c>
      <c r="L1773" t="s">
        <v>9281</v>
      </c>
      <c r="M1773" t="s">
        <v>9209</v>
      </c>
      <c r="N1773">
        <v>1</v>
      </c>
      <c r="O1773">
        <v>25</v>
      </c>
      <c r="P1773" t="s">
        <v>9226</v>
      </c>
      <c r="Q1773">
        <v>13</v>
      </c>
      <c r="R1773">
        <v>6</v>
      </c>
      <c r="S1773" t="s">
        <v>9255</v>
      </c>
      <c r="T1773" t="s">
        <v>9265</v>
      </c>
      <c r="U1773" t="s">
        <v>9282</v>
      </c>
      <c r="V1773" t="str" cm="1">
        <f t="array" ref="V1773">_xlfn.IFS(Hospital_Emergency_Room_Data[[#This Row],[Day]]&lt;=10,"Start(1-10)",Hospital_Emergency_Room_Data[[#This Row],[Day]]&lt;=20,"Middle(11-20)",Hospital_Emergency_Room_Data[[#This Row],[Day]]&gt;20,"End(21-30)")</f>
        <v>Middle(11-20)</v>
      </c>
    </row>
    <row r="1774" spans="1:22">
      <c r="A1774">
        <v>407036416</v>
      </c>
      <c r="B1774" t="s">
        <v>1795</v>
      </c>
      <c r="C1774" s="1">
        <v>45221</v>
      </c>
      <c r="D1774" t="str">
        <f>TEXT(Hospital_Emergency_Room_Data[[#This Row],[Patient Admission Date]],"mmm")</f>
        <v>Oct</v>
      </c>
      <c r="E1774">
        <f>YEAR(Hospital_Emergency_Room_Data[[#This Row],[Patient Admission Date]])</f>
        <v>2023</v>
      </c>
      <c r="F1774" s="2">
        <v>2.2916666666666665E-2</v>
      </c>
      <c r="G1774" s="8" t="str">
        <f>TEXT(Hospital_Emergency_Room_Data[[#This Row],[Patient Admission Date]],"dddd")</f>
        <v>Sunday</v>
      </c>
      <c r="H1774" t="s">
        <v>41</v>
      </c>
      <c r="I1774">
        <v>66</v>
      </c>
      <c r="J1774" s="5" t="s">
        <v>9217</v>
      </c>
      <c r="K1774" t="s">
        <v>32</v>
      </c>
      <c r="L1774" t="s">
        <v>9281</v>
      </c>
      <c r="M1774" t="s">
        <v>9209</v>
      </c>
      <c r="N1774">
        <v>1</v>
      </c>
      <c r="O1774">
        <v>56</v>
      </c>
      <c r="P1774" t="s">
        <v>9225</v>
      </c>
      <c r="Q1774">
        <v>22</v>
      </c>
      <c r="R1774">
        <v>0</v>
      </c>
      <c r="S1774" t="s">
        <v>9258</v>
      </c>
      <c r="T1774" t="s">
        <v>9264</v>
      </c>
      <c r="U1774" t="s">
        <v>9283</v>
      </c>
      <c r="V1774" t="str" cm="1">
        <f t="array" ref="V1774">_xlfn.IFS(Hospital_Emergency_Room_Data[[#This Row],[Day]]&lt;=10,"Start(1-10)",Hospital_Emergency_Room_Data[[#This Row],[Day]]&lt;=20,"Middle(11-20)",Hospital_Emergency_Room_Data[[#This Row],[Day]]&gt;20,"End(21-30)")</f>
        <v>End(21-30)</v>
      </c>
    </row>
    <row r="1775" spans="1:22">
      <c r="A1775">
        <v>108825384</v>
      </c>
      <c r="B1775" t="s">
        <v>1796</v>
      </c>
      <c r="C1775" s="1">
        <v>45558</v>
      </c>
      <c r="D1775" t="str">
        <f>TEXT(Hospital_Emergency_Room_Data[[#This Row],[Patient Admission Date]],"mmm")</f>
        <v>Sep</v>
      </c>
      <c r="E1775">
        <f>YEAR(Hospital_Emergency_Room_Data[[#This Row],[Patient Admission Date]])</f>
        <v>2024</v>
      </c>
      <c r="F1775" s="2">
        <v>0.76736111111111116</v>
      </c>
      <c r="G1775" s="8" t="str">
        <f>TEXT(Hospital_Emergency_Room_Data[[#This Row],[Patient Admission Date]],"dddd")</f>
        <v>Monday</v>
      </c>
      <c r="H1775" t="s">
        <v>41</v>
      </c>
      <c r="I1775">
        <v>79</v>
      </c>
      <c r="J1775" s="5" t="s">
        <v>9222</v>
      </c>
      <c r="K1775" t="s">
        <v>32</v>
      </c>
      <c r="L1775" t="s">
        <v>9281</v>
      </c>
      <c r="M1775" t="s">
        <v>9209</v>
      </c>
      <c r="N1775">
        <v>1</v>
      </c>
      <c r="O1775">
        <v>56</v>
      </c>
      <c r="P1775" t="s">
        <v>9225</v>
      </c>
      <c r="Q1775">
        <v>23</v>
      </c>
      <c r="R1775">
        <v>18</v>
      </c>
      <c r="S1775" t="s">
        <v>9256</v>
      </c>
      <c r="T1775" t="s">
        <v>9264</v>
      </c>
      <c r="U1775" t="s">
        <v>9283</v>
      </c>
      <c r="V1775" t="str" cm="1">
        <f t="array" ref="V1775">_xlfn.IFS(Hospital_Emergency_Room_Data[[#This Row],[Day]]&lt;=10,"Start(1-10)",Hospital_Emergency_Room_Data[[#This Row],[Day]]&lt;=20,"Middle(11-20)",Hospital_Emergency_Room_Data[[#This Row],[Day]]&gt;20,"End(21-30)")</f>
        <v>End(21-30)</v>
      </c>
    </row>
    <row r="1776" spans="1:22">
      <c r="A1776">
        <v>744418368</v>
      </c>
      <c r="B1776" t="s">
        <v>1797</v>
      </c>
      <c r="C1776" s="1">
        <v>45345</v>
      </c>
      <c r="D1776" t="str">
        <f>TEXT(Hospital_Emergency_Room_Data[[#This Row],[Patient Admission Date]],"mmm")</f>
        <v>Feb</v>
      </c>
      <c r="E1776">
        <f>YEAR(Hospital_Emergency_Room_Data[[#This Row],[Patient Admission Date]])</f>
        <v>2024</v>
      </c>
      <c r="F1776" s="2">
        <v>0.78680555555555554</v>
      </c>
      <c r="G1776" s="8" t="str">
        <f>TEXT(Hospital_Emergency_Room_Data[[#This Row],[Patient Admission Date]],"dddd")</f>
        <v>Friday</v>
      </c>
      <c r="H1776" t="s">
        <v>41</v>
      </c>
      <c r="I1776">
        <v>46</v>
      </c>
      <c r="J1776" s="5" t="s">
        <v>9219</v>
      </c>
      <c r="K1776" t="s">
        <v>32</v>
      </c>
      <c r="L1776" t="s">
        <v>9281</v>
      </c>
      <c r="M1776" t="s">
        <v>9209</v>
      </c>
      <c r="N1776">
        <v>1</v>
      </c>
      <c r="O1776">
        <v>51</v>
      </c>
      <c r="P1776" t="s">
        <v>9225</v>
      </c>
      <c r="Q1776">
        <v>23</v>
      </c>
      <c r="R1776">
        <v>18</v>
      </c>
      <c r="S1776" t="s">
        <v>9256</v>
      </c>
      <c r="T1776" t="s">
        <v>9264</v>
      </c>
      <c r="U1776" t="s">
        <v>9283</v>
      </c>
      <c r="V1776" t="str" cm="1">
        <f t="array" ref="V1776">_xlfn.IFS(Hospital_Emergency_Room_Data[[#This Row],[Day]]&lt;=10,"Start(1-10)",Hospital_Emergency_Room_Data[[#This Row],[Day]]&lt;=20,"Middle(11-20)",Hospital_Emergency_Room_Data[[#This Row],[Day]]&gt;20,"End(21-30)")</f>
        <v>End(21-30)</v>
      </c>
    </row>
    <row r="1777" spans="1:22">
      <c r="A1777">
        <v>891384475</v>
      </c>
      <c r="B1777" t="s">
        <v>1798</v>
      </c>
      <c r="C1777" s="1">
        <v>45231</v>
      </c>
      <c r="D1777" t="str">
        <f>TEXT(Hospital_Emergency_Room_Data[[#This Row],[Patient Admission Date]],"mmm")</f>
        <v>Nov</v>
      </c>
      <c r="E1777">
        <f>YEAR(Hospital_Emergency_Room_Data[[#This Row],[Patient Admission Date]])</f>
        <v>2023</v>
      </c>
      <c r="F1777" s="2">
        <v>0.33611111111111114</v>
      </c>
      <c r="G1777" s="8" t="str">
        <f>TEXT(Hospital_Emergency_Room_Data[[#This Row],[Patient Admission Date]],"dddd")</f>
        <v>Wednesday</v>
      </c>
      <c r="H1777" t="s">
        <v>41</v>
      </c>
      <c r="I1777">
        <v>77</v>
      </c>
      <c r="J1777" s="5" t="s">
        <v>9222</v>
      </c>
      <c r="K1777" t="s">
        <v>32</v>
      </c>
      <c r="L1777" t="s">
        <v>9281</v>
      </c>
      <c r="M1777" t="s">
        <v>9209</v>
      </c>
      <c r="N1777">
        <v>3</v>
      </c>
      <c r="O1777">
        <v>10</v>
      </c>
      <c r="P1777" t="s">
        <v>9226</v>
      </c>
      <c r="Q1777">
        <v>1</v>
      </c>
      <c r="R1777">
        <v>8</v>
      </c>
      <c r="S1777" t="s">
        <v>9255</v>
      </c>
      <c r="T1777" t="s">
        <v>9263</v>
      </c>
      <c r="U1777" t="s">
        <v>9282</v>
      </c>
      <c r="V1777" t="str" cm="1">
        <f t="array" ref="V1777">_xlfn.IFS(Hospital_Emergency_Room_Data[[#This Row],[Day]]&lt;=10,"Start(1-10)",Hospital_Emergency_Room_Data[[#This Row],[Day]]&lt;=20,"Middle(11-20)",Hospital_Emergency_Room_Data[[#This Row],[Day]]&gt;20,"End(21-30)")</f>
        <v>Start(1-10)</v>
      </c>
    </row>
    <row r="1778" spans="1:22">
      <c r="A1778">
        <v>771061894</v>
      </c>
      <c r="B1778" t="s">
        <v>1799</v>
      </c>
      <c r="C1778" s="1">
        <v>45224</v>
      </c>
      <c r="D1778" t="str">
        <f>TEXT(Hospital_Emergency_Room_Data[[#This Row],[Patient Admission Date]],"mmm")</f>
        <v>Oct</v>
      </c>
      <c r="E1778">
        <f>YEAR(Hospital_Emergency_Room_Data[[#This Row],[Patient Admission Date]])</f>
        <v>2023</v>
      </c>
      <c r="F1778" s="2">
        <v>0.77152777777777781</v>
      </c>
      <c r="G1778" s="8" t="str">
        <f>TEXT(Hospital_Emergency_Room_Data[[#This Row],[Patient Admission Date]],"dddd")</f>
        <v>Wednesday</v>
      </c>
      <c r="H1778" t="s">
        <v>41</v>
      </c>
      <c r="I1778">
        <v>39</v>
      </c>
      <c r="J1778" s="5" t="s">
        <v>9223</v>
      </c>
      <c r="K1778" t="s">
        <v>32</v>
      </c>
      <c r="L1778" t="s">
        <v>9281</v>
      </c>
      <c r="M1778" t="s">
        <v>9209</v>
      </c>
      <c r="N1778">
        <v>3</v>
      </c>
      <c r="O1778">
        <v>20</v>
      </c>
      <c r="P1778" t="s">
        <v>9226</v>
      </c>
      <c r="Q1778">
        <v>25</v>
      </c>
      <c r="R1778">
        <v>18</v>
      </c>
      <c r="S1778" t="s">
        <v>9256</v>
      </c>
      <c r="T1778" t="s">
        <v>9264</v>
      </c>
      <c r="U1778" t="s">
        <v>9282</v>
      </c>
      <c r="V1778" t="str" cm="1">
        <f t="array" ref="V1778">_xlfn.IFS(Hospital_Emergency_Room_Data[[#This Row],[Day]]&lt;=10,"Start(1-10)",Hospital_Emergency_Room_Data[[#This Row],[Day]]&lt;=20,"Middle(11-20)",Hospital_Emergency_Room_Data[[#This Row],[Day]]&gt;20,"End(21-30)")</f>
        <v>End(21-30)</v>
      </c>
    </row>
    <row r="1779" spans="1:22">
      <c r="A1779">
        <v>745508958</v>
      </c>
      <c r="B1779" t="s">
        <v>1800</v>
      </c>
      <c r="C1779" s="1">
        <v>45361</v>
      </c>
      <c r="D1779" t="str">
        <f>TEXT(Hospital_Emergency_Room_Data[[#This Row],[Patient Admission Date]],"mmm")</f>
        <v>Mar</v>
      </c>
      <c r="E1779">
        <f>YEAR(Hospital_Emergency_Room_Data[[#This Row],[Patient Admission Date]])</f>
        <v>2024</v>
      </c>
      <c r="F1779" s="2">
        <v>0.57708333333333328</v>
      </c>
      <c r="G1779" s="8" t="str">
        <f>TEXT(Hospital_Emergency_Room_Data[[#This Row],[Patient Admission Date]],"dddd")</f>
        <v>Sunday</v>
      </c>
      <c r="H1779" t="s">
        <v>41</v>
      </c>
      <c r="I1779">
        <v>53</v>
      </c>
      <c r="J1779" s="5" t="s">
        <v>9219</v>
      </c>
      <c r="K1779" t="s">
        <v>32</v>
      </c>
      <c r="L1779" t="s">
        <v>9281</v>
      </c>
      <c r="M1779" t="s">
        <v>9209</v>
      </c>
      <c r="N1779">
        <v>3</v>
      </c>
      <c r="O1779">
        <v>42</v>
      </c>
      <c r="P1779" t="s">
        <v>9225</v>
      </c>
      <c r="Q1779">
        <v>10</v>
      </c>
      <c r="R1779">
        <v>13</v>
      </c>
      <c r="S1779" t="s">
        <v>9257</v>
      </c>
      <c r="T1779" t="s">
        <v>9265</v>
      </c>
      <c r="U1779" t="s">
        <v>9300</v>
      </c>
      <c r="V1779" t="str" cm="1">
        <f t="array" ref="V1779">_xlfn.IFS(Hospital_Emergency_Room_Data[[#This Row],[Day]]&lt;=10,"Start(1-10)",Hospital_Emergency_Room_Data[[#This Row],[Day]]&lt;=20,"Middle(11-20)",Hospital_Emergency_Room_Data[[#This Row],[Day]]&gt;20,"End(21-30)")</f>
        <v>Start(1-10)</v>
      </c>
    </row>
    <row r="1780" spans="1:22">
      <c r="A1780">
        <v>217916642</v>
      </c>
      <c r="B1780" t="s">
        <v>1801</v>
      </c>
      <c r="C1780" s="1">
        <v>45485</v>
      </c>
      <c r="D1780" t="str">
        <f>TEXT(Hospital_Emergency_Room_Data[[#This Row],[Patient Admission Date]],"mmm")</f>
        <v>Jul</v>
      </c>
      <c r="E1780">
        <f>YEAR(Hospital_Emergency_Room_Data[[#This Row],[Patient Admission Date]])</f>
        <v>2024</v>
      </c>
      <c r="F1780" s="2">
        <v>0.81458333333333333</v>
      </c>
      <c r="G1780" s="8" t="str">
        <f>TEXT(Hospital_Emergency_Room_Data[[#This Row],[Patient Admission Date]],"dddd")</f>
        <v>Friday</v>
      </c>
      <c r="H1780" t="s">
        <v>41</v>
      </c>
      <c r="I1780">
        <v>48</v>
      </c>
      <c r="J1780" s="5" t="s">
        <v>9219</v>
      </c>
      <c r="K1780" t="s">
        <v>32</v>
      </c>
      <c r="L1780" t="s">
        <v>9281</v>
      </c>
      <c r="M1780" t="s">
        <v>9209</v>
      </c>
      <c r="N1780">
        <v>4</v>
      </c>
      <c r="O1780">
        <v>42</v>
      </c>
      <c r="P1780" t="s">
        <v>9225</v>
      </c>
      <c r="Q1780">
        <v>12</v>
      </c>
      <c r="R1780">
        <v>19</v>
      </c>
      <c r="S1780" t="s">
        <v>9256</v>
      </c>
      <c r="T1780" t="s">
        <v>9265</v>
      </c>
      <c r="U1780" t="s">
        <v>9300</v>
      </c>
      <c r="V1780" t="str" cm="1">
        <f t="array" ref="V1780">_xlfn.IFS(Hospital_Emergency_Room_Data[[#This Row],[Day]]&lt;=10,"Start(1-10)",Hospital_Emergency_Room_Data[[#This Row],[Day]]&lt;=20,"Middle(11-20)",Hospital_Emergency_Room_Data[[#This Row],[Day]]&gt;20,"End(21-30)")</f>
        <v>Middle(11-20)</v>
      </c>
    </row>
    <row r="1781" spans="1:22">
      <c r="A1781">
        <v>625872048</v>
      </c>
      <c r="B1781" t="s">
        <v>1802</v>
      </c>
      <c r="C1781" s="1">
        <v>45581</v>
      </c>
      <c r="D1781" t="str">
        <f>TEXT(Hospital_Emergency_Room_Data[[#This Row],[Patient Admission Date]],"mmm")</f>
        <v>Oct</v>
      </c>
      <c r="E1781">
        <f>YEAR(Hospital_Emergency_Room_Data[[#This Row],[Patient Admission Date]])</f>
        <v>2024</v>
      </c>
      <c r="F1781" s="2">
        <v>0.26597222222222222</v>
      </c>
      <c r="G1781" s="8" t="str">
        <f>TEXT(Hospital_Emergency_Room_Data[[#This Row],[Patient Admission Date]],"dddd")</f>
        <v>Wednesday</v>
      </c>
      <c r="H1781" t="s">
        <v>41</v>
      </c>
      <c r="I1781">
        <v>52</v>
      </c>
      <c r="J1781" s="5" t="s">
        <v>9219</v>
      </c>
      <c r="K1781" t="s">
        <v>32</v>
      </c>
      <c r="L1781" t="s">
        <v>9281</v>
      </c>
      <c r="M1781" t="s">
        <v>9209</v>
      </c>
      <c r="N1781">
        <v>4</v>
      </c>
      <c r="O1781">
        <v>20</v>
      </c>
      <c r="P1781" t="s">
        <v>9226</v>
      </c>
      <c r="Q1781">
        <v>16</v>
      </c>
      <c r="R1781">
        <v>6</v>
      </c>
      <c r="S1781" t="s">
        <v>9255</v>
      </c>
      <c r="T1781" t="s">
        <v>9262</v>
      </c>
      <c r="U1781" t="s">
        <v>9282</v>
      </c>
      <c r="V1781" t="str" cm="1">
        <f t="array" ref="V1781">_xlfn.IFS(Hospital_Emergency_Room_Data[[#This Row],[Day]]&lt;=10,"Start(1-10)",Hospital_Emergency_Room_Data[[#This Row],[Day]]&lt;=20,"Middle(11-20)",Hospital_Emergency_Room_Data[[#This Row],[Day]]&gt;20,"End(21-30)")</f>
        <v>Middle(11-20)</v>
      </c>
    </row>
    <row r="1782" spans="1:22">
      <c r="A1782">
        <v>432302709</v>
      </c>
      <c r="B1782" t="s">
        <v>1803</v>
      </c>
      <c r="C1782" s="1">
        <v>45156</v>
      </c>
      <c r="D1782" t="str">
        <f>TEXT(Hospital_Emergency_Room_Data[[#This Row],[Patient Admission Date]],"mmm")</f>
        <v>Aug</v>
      </c>
      <c r="E1782">
        <f>YEAR(Hospital_Emergency_Room_Data[[#This Row],[Patient Admission Date]])</f>
        <v>2023</v>
      </c>
      <c r="F1782" s="2">
        <v>0.40208333333333335</v>
      </c>
      <c r="G1782" s="8" t="str">
        <f>TEXT(Hospital_Emergency_Room_Data[[#This Row],[Patient Admission Date]],"dddd")</f>
        <v>Friday</v>
      </c>
      <c r="H1782" t="s">
        <v>41</v>
      </c>
      <c r="I1782">
        <v>69</v>
      </c>
      <c r="J1782" s="5" t="s">
        <v>9217</v>
      </c>
      <c r="K1782" t="s">
        <v>32</v>
      </c>
      <c r="L1782" t="s">
        <v>9281</v>
      </c>
      <c r="M1782" t="s">
        <v>9209</v>
      </c>
      <c r="N1782">
        <v>4</v>
      </c>
      <c r="O1782">
        <v>41</v>
      </c>
      <c r="P1782" t="s">
        <v>9225</v>
      </c>
      <c r="Q1782">
        <v>18</v>
      </c>
      <c r="R1782">
        <v>9</v>
      </c>
      <c r="S1782" t="s">
        <v>9255</v>
      </c>
      <c r="T1782" t="s">
        <v>9262</v>
      </c>
      <c r="U1782" t="s">
        <v>9300</v>
      </c>
      <c r="V1782" t="str" cm="1">
        <f t="array" ref="V1782">_xlfn.IFS(Hospital_Emergency_Room_Data[[#This Row],[Day]]&lt;=10,"Start(1-10)",Hospital_Emergency_Room_Data[[#This Row],[Day]]&lt;=20,"Middle(11-20)",Hospital_Emergency_Room_Data[[#This Row],[Day]]&gt;20,"End(21-30)")</f>
        <v>Middle(11-20)</v>
      </c>
    </row>
    <row r="1783" spans="1:22">
      <c r="A1783">
        <v>199317512</v>
      </c>
      <c r="B1783" t="s">
        <v>1804</v>
      </c>
      <c r="C1783" s="1">
        <v>45442</v>
      </c>
      <c r="D1783" t="str">
        <f>TEXT(Hospital_Emergency_Room_Data[[#This Row],[Patient Admission Date]],"mmm")</f>
        <v>May</v>
      </c>
      <c r="E1783">
        <f>YEAR(Hospital_Emergency_Room_Data[[#This Row],[Patient Admission Date]])</f>
        <v>2024</v>
      </c>
      <c r="F1783" s="2">
        <v>0.99375000000000002</v>
      </c>
      <c r="G1783" s="8" t="str">
        <f>TEXT(Hospital_Emergency_Room_Data[[#This Row],[Patient Admission Date]],"dddd")</f>
        <v>Thursday</v>
      </c>
      <c r="H1783" t="s">
        <v>41</v>
      </c>
      <c r="I1783">
        <v>15</v>
      </c>
      <c r="J1783" s="5" t="s">
        <v>9220</v>
      </c>
      <c r="K1783" t="s">
        <v>32</v>
      </c>
      <c r="L1783" t="s">
        <v>9281</v>
      </c>
      <c r="M1783" t="s">
        <v>9209</v>
      </c>
      <c r="N1783">
        <v>4</v>
      </c>
      <c r="O1783">
        <v>15</v>
      </c>
      <c r="P1783" t="s">
        <v>9226</v>
      </c>
      <c r="Q1783">
        <v>30</v>
      </c>
      <c r="R1783">
        <v>23</v>
      </c>
      <c r="S1783" t="s">
        <v>9256</v>
      </c>
      <c r="T1783" t="s">
        <v>9264</v>
      </c>
      <c r="U1783" t="s">
        <v>9282</v>
      </c>
      <c r="V1783" t="str" cm="1">
        <f t="array" ref="V1783">_xlfn.IFS(Hospital_Emergency_Room_Data[[#This Row],[Day]]&lt;=10,"Start(1-10)",Hospital_Emergency_Room_Data[[#This Row],[Day]]&lt;=20,"Middle(11-20)",Hospital_Emergency_Room_Data[[#This Row],[Day]]&gt;20,"End(21-30)")</f>
        <v>End(21-30)</v>
      </c>
    </row>
    <row r="1784" spans="1:22">
      <c r="A1784">
        <v>553389596</v>
      </c>
      <c r="B1784" t="s">
        <v>1805</v>
      </c>
      <c r="C1784" s="1">
        <v>45374</v>
      </c>
      <c r="D1784" t="str">
        <f>TEXT(Hospital_Emergency_Room_Data[[#This Row],[Patient Admission Date]],"mmm")</f>
        <v>Mar</v>
      </c>
      <c r="E1784">
        <f>YEAR(Hospital_Emergency_Room_Data[[#This Row],[Patient Admission Date]])</f>
        <v>2024</v>
      </c>
      <c r="F1784" s="2">
        <v>0.40625</v>
      </c>
      <c r="G1784" s="8" t="str">
        <f>TEXT(Hospital_Emergency_Room_Data[[#This Row],[Patient Admission Date]],"dddd")</f>
        <v>Saturday</v>
      </c>
      <c r="H1784" t="s">
        <v>41</v>
      </c>
      <c r="I1784">
        <v>27</v>
      </c>
      <c r="J1784" s="5" t="s">
        <v>9220</v>
      </c>
      <c r="K1784" t="s">
        <v>32</v>
      </c>
      <c r="L1784" t="s">
        <v>9281</v>
      </c>
      <c r="M1784" t="s">
        <v>9209</v>
      </c>
      <c r="N1784">
        <v>4</v>
      </c>
      <c r="O1784">
        <v>18</v>
      </c>
      <c r="P1784" t="s">
        <v>9226</v>
      </c>
      <c r="Q1784">
        <v>23</v>
      </c>
      <c r="R1784">
        <v>9</v>
      </c>
      <c r="S1784" t="s">
        <v>9255</v>
      </c>
      <c r="T1784" t="s">
        <v>9264</v>
      </c>
      <c r="U1784" t="s">
        <v>9282</v>
      </c>
      <c r="V1784" t="str" cm="1">
        <f t="array" ref="V1784">_xlfn.IFS(Hospital_Emergency_Room_Data[[#This Row],[Day]]&lt;=10,"Start(1-10)",Hospital_Emergency_Room_Data[[#This Row],[Day]]&lt;=20,"Middle(11-20)",Hospital_Emergency_Room_Data[[#This Row],[Day]]&gt;20,"End(21-30)")</f>
        <v>End(21-30)</v>
      </c>
    </row>
    <row r="1785" spans="1:22">
      <c r="A1785">
        <v>272796573</v>
      </c>
      <c r="B1785" t="s">
        <v>1806</v>
      </c>
      <c r="C1785" s="1">
        <v>45562</v>
      </c>
      <c r="D1785" t="str">
        <f>TEXT(Hospital_Emergency_Room_Data[[#This Row],[Patient Admission Date]],"mmm")</f>
        <v>Sep</v>
      </c>
      <c r="E1785">
        <f>YEAR(Hospital_Emergency_Room_Data[[#This Row],[Patient Admission Date]])</f>
        <v>2024</v>
      </c>
      <c r="F1785" s="2">
        <v>0.53472222222222221</v>
      </c>
      <c r="G1785" s="8" t="str">
        <f>TEXT(Hospital_Emergency_Room_Data[[#This Row],[Patient Admission Date]],"dddd")</f>
        <v>Friday</v>
      </c>
      <c r="H1785" t="s">
        <v>41</v>
      </c>
      <c r="I1785">
        <v>38</v>
      </c>
      <c r="J1785" s="5" t="s">
        <v>9223</v>
      </c>
      <c r="K1785" t="s">
        <v>32</v>
      </c>
      <c r="L1785" t="s">
        <v>9281</v>
      </c>
      <c r="M1785" t="s">
        <v>9209</v>
      </c>
      <c r="N1785">
        <v>4</v>
      </c>
      <c r="O1785">
        <v>19</v>
      </c>
      <c r="P1785" t="s">
        <v>9226</v>
      </c>
      <c r="Q1785">
        <v>27</v>
      </c>
      <c r="R1785">
        <v>12</v>
      </c>
      <c r="S1785" t="s">
        <v>9257</v>
      </c>
      <c r="T1785" t="s">
        <v>9264</v>
      </c>
      <c r="U1785" t="s">
        <v>9282</v>
      </c>
      <c r="V1785" t="str" cm="1">
        <f t="array" ref="V1785">_xlfn.IFS(Hospital_Emergency_Room_Data[[#This Row],[Day]]&lt;=10,"Start(1-10)",Hospital_Emergency_Room_Data[[#This Row],[Day]]&lt;=20,"Middle(11-20)",Hospital_Emergency_Room_Data[[#This Row],[Day]]&gt;20,"End(21-30)")</f>
        <v>End(21-30)</v>
      </c>
    </row>
    <row r="1786" spans="1:22">
      <c r="A1786">
        <v>734877467</v>
      </c>
      <c r="B1786" t="s">
        <v>1807</v>
      </c>
      <c r="C1786" s="1">
        <v>45194</v>
      </c>
      <c r="D1786" t="str">
        <f>TEXT(Hospital_Emergency_Room_Data[[#This Row],[Patient Admission Date]],"mmm")</f>
        <v>Sep</v>
      </c>
      <c r="E1786">
        <f>YEAR(Hospital_Emergency_Room_Data[[#This Row],[Patient Admission Date]])</f>
        <v>2023</v>
      </c>
      <c r="F1786" s="2">
        <v>0.29097222222222224</v>
      </c>
      <c r="G1786" s="8" t="str">
        <f>TEXT(Hospital_Emergency_Room_Data[[#This Row],[Patient Admission Date]],"dddd")</f>
        <v>Monday</v>
      </c>
      <c r="H1786" t="s">
        <v>41</v>
      </c>
      <c r="I1786">
        <v>19</v>
      </c>
      <c r="J1786" s="5" t="s">
        <v>9220</v>
      </c>
      <c r="K1786" t="s">
        <v>32</v>
      </c>
      <c r="L1786" t="s">
        <v>9281</v>
      </c>
      <c r="M1786" t="s">
        <v>9209</v>
      </c>
      <c r="N1786">
        <v>4</v>
      </c>
      <c r="O1786">
        <v>56</v>
      </c>
      <c r="P1786" t="s">
        <v>9225</v>
      </c>
      <c r="Q1786">
        <v>25</v>
      </c>
      <c r="R1786">
        <v>6</v>
      </c>
      <c r="S1786" t="s">
        <v>9255</v>
      </c>
      <c r="T1786" t="s">
        <v>9264</v>
      </c>
      <c r="U1786" t="s">
        <v>9283</v>
      </c>
      <c r="V1786" t="str" cm="1">
        <f t="array" ref="V1786">_xlfn.IFS(Hospital_Emergency_Room_Data[[#This Row],[Day]]&lt;=10,"Start(1-10)",Hospital_Emergency_Room_Data[[#This Row],[Day]]&lt;=20,"Middle(11-20)",Hospital_Emergency_Room_Data[[#This Row],[Day]]&gt;20,"End(21-30)")</f>
        <v>End(21-30)</v>
      </c>
    </row>
    <row r="1787" spans="1:22">
      <c r="A1787">
        <v>754188812</v>
      </c>
      <c r="B1787" t="s">
        <v>1808</v>
      </c>
      <c r="C1787" s="1">
        <v>45524</v>
      </c>
      <c r="D1787" t="str">
        <f>TEXT(Hospital_Emergency_Room_Data[[#This Row],[Patient Admission Date]],"mmm")</f>
        <v>Aug</v>
      </c>
      <c r="E1787">
        <f>YEAR(Hospital_Emergency_Room_Data[[#This Row],[Patient Admission Date]])</f>
        <v>2024</v>
      </c>
      <c r="F1787" s="2">
        <v>0.43819444444444444</v>
      </c>
      <c r="G1787" s="8" t="str">
        <f>TEXT(Hospital_Emergency_Room_Data[[#This Row],[Patient Admission Date]],"dddd")</f>
        <v>Tuesday</v>
      </c>
      <c r="H1787" t="s">
        <v>41</v>
      </c>
      <c r="I1787">
        <v>22</v>
      </c>
      <c r="J1787" s="5" t="s">
        <v>9220</v>
      </c>
      <c r="K1787" t="s">
        <v>32</v>
      </c>
      <c r="L1787" t="s">
        <v>9281</v>
      </c>
      <c r="M1787" t="s">
        <v>9209</v>
      </c>
      <c r="N1787">
        <v>5</v>
      </c>
      <c r="O1787">
        <v>31</v>
      </c>
      <c r="P1787" t="s">
        <v>9225</v>
      </c>
      <c r="Q1787">
        <v>20</v>
      </c>
      <c r="R1787">
        <v>10</v>
      </c>
      <c r="S1787" t="s">
        <v>9255</v>
      </c>
      <c r="T1787" t="s">
        <v>9262</v>
      </c>
      <c r="U1787" t="s">
        <v>9300</v>
      </c>
      <c r="V1787" t="str" cm="1">
        <f t="array" ref="V1787">_xlfn.IFS(Hospital_Emergency_Room_Data[[#This Row],[Day]]&lt;=10,"Start(1-10)",Hospital_Emergency_Room_Data[[#This Row],[Day]]&lt;=20,"Middle(11-20)",Hospital_Emergency_Room_Data[[#This Row],[Day]]&gt;20,"End(21-30)")</f>
        <v>Middle(11-20)</v>
      </c>
    </row>
    <row r="1788" spans="1:22">
      <c r="A1788">
        <v>427842175</v>
      </c>
      <c r="B1788" t="s">
        <v>1809</v>
      </c>
      <c r="C1788" s="1">
        <v>45459</v>
      </c>
      <c r="D1788" t="str">
        <f>TEXT(Hospital_Emergency_Room_Data[[#This Row],[Patient Admission Date]],"mmm")</f>
        <v>Jun</v>
      </c>
      <c r="E1788">
        <f>YEAR(Hospital_Emergency_Room_Data[[#This Row],[Patient Admission Date]])</f>
        <v>2024</v>
      </c>
      <c r="F1788" s="2">
        <v>2.2916666666666665E-2</v>
      </c>
      <c r="G1788" s="8" t="str">
        <f>TEXT(Hospital_Emergency_Room_Data[[#This Row],[Patient Admission Date]],"dddd")</f>
        <v>Sunday</v>
      </c>
      <c r="H1788" t="s">
        <v>41</v>
      </c>
      <c r="I1788">
        <v>10</v>
      </c>
      <c r="J1788" s="5" t="s">
        <v>9221</v>
      </c>
      <c r="K1788" t="s">
        <v>32</v>
      </c>
      <c r="L1788" t="s">
        <v>9281</v>
      </c>
      <c r="M1788" t="s">
        <v>9209</v>
      </c>
      <c r="N1788">
        <v>5</v>
      </c>
      <c r="O1788">
        <v>41</v>
      </c>
      <c r="P1788" t="s">
        <v>9225</v>
      </c>
      <c r="Q1788">
        <v>16</v>
      </c>
      <c r="R1788">
        <v>0</v>
      </c>
      <c r="S1788" t="s">
        <v>9258</v>
      </c>
      <c r="T1788" t="s">
        <v>9262</v>
      </c>
      <c r="U1788" t="s">
        <v>9300</v>
      </c>
      <c r="V1788" t="str" cm="1">
        <f t="array" ref="V1788">_xlfn.IFS(Hospital_Emergency_Room_Data[[#This Row],[Day]]&lt;=10,"Start(1-10)",Hospital_Emergency_Room_Data[[#This Row],[Day]]&lt;=20,"Middle(11-20)",Hospital_Emergency_Room_Data[[#This Row],[Day]]&gt;20,"End(21-30)")</f>
        <v>Middle(11-20)</v>
      </c>
    </row>
    <row r="1789" spans="1:22">
      <c r="A1789">
        <v>183304656</v>
      </c>
      <c r="B1789" t="s">
        <v>1810</v>
      </c>
      <c r="C1789" s="1">
        <v>45577</v>
      </c>
      <c r="D1789" t="str">
        <f>TEXT(Hospital_Emergency_Room_Data[[#This Row],[Patient Admission Date]],"mmm")</f>
        <v>Oct</v>
      </c>
      <c r="E1789">
        <f>YEAR(Hospital_Emergency_Room_Data[[#This Row],[Patient Admission Date]])</f>
        <v>2024</v>
      </c>
      <c r="F1789" s="2">
        <v>0.97222222222222221</v>
      </c>
      <c r="G1789" s="8" t="str">
        <f>TEXT(Hospital_Emergency_Room_Data[[#This Row],[Patient Admission Date]],"dddd")</f>
        <v>Saturday</v>
      </c>
      <c r="H1789" t="s">
        <v>41</v>
      </c>
      <c r="I1789">
        <v>35</v>
      </c>
      <c r="J1789" s="5" t="s">
        <v>9223</v>
      </c>
      <c r="K1789" t="s">
        <v>32</v>
      </c>
      <c r="L1789" t="s">
        <v>9281</v>
      </c>
      <c r="M1789" t="s">
        <v>9209</v>
      </c>
      <c r="N1789">
        <v>5</v>
      </c>
      <c r="O1789">
        <v>52</v>
      </c>
      <c r="P1789" t="s">
        <v>9225</v>
      </c>
      <c r="Q1789">
        <v>12</v>
      </c>
      <c r="R1789">
        <v>23</v>
      </c>
      <c r="S1789" t="s">
        <v>9256</v>
      </c>
      <c r="T1789" t="s">
        <v>9265</v>
      </c>
      <c r="U1789" t="s">
        <v>9283</v>
      </c>
      <c r="V1789" t="str" cm="1">
        <f t="array" ref="V1789">_xlfn.IFS(Hospital_Emergency_Room_Data[[#This Row],[Day]]&lt;=10,"Start(1-10)",Hospital_Emergency_Room_Data[[#This Row],[Day]]&lt;=20,"Middle(11-20)",Hospital_Emergency_Room_Data[[#This Row],[Day]]&gt;20,"End(21-30)")</f>
        <v>Middle(11-20)</v>
      </c>
    </row>
    <row r="1790" spans="1:22">
      <c r="A1790">
        <v>678927542</v>
      </c>
      <c r="B1790" t="s">
        <v>1811</v>
      </c>
      <c r="C1790" s="1">
        <v>45094</v>
      </c>
      <c r="D1790" t="str">
        <f>TEXT(Hospital_Emergency_Room_Data[[#This Row],[Patient Admission Date]],"mmm")</f>
        <v>Jun</v>
      </c>
      <c r="E1790">
        <f>YEAR(Hospital_Emergency_Room_Data[[#This Row],[Patient Admission Date]])</f>
        <v>2023</v>
      </c>
      <c r="F1790" s="2">
        <v>0.12152777777777778</v>
      </c>
      <c r="G1790" s="8" t="str">
        <f>TEXT(Hospital_Emergency_Room_Data[[#This Row],[Patient Admission Date]],"dddd")</f>
        <v>Saturday</v>
      </c>
      <c r="H1790" t="s">
        <v>41</v>
      </c>
      <c r="I1790">
        <v>79</v>
      </c>
      <c r="J1790" s="5" t="s">
        <v>9222</v>
      </c>
      <c r="K1790" t="s">
        <v>32</v>
      </c>
      <c r="L1790" t="s">
        <v>9281</v>
      </c>
      <c r="M1790" t="s">
        <v>9209</v>
      </c>
      <c r="N1790">
        <v>5</v>
      </c>
      <c r="O1790">
        <v>27</v>
      </c>
      <c r="P1790" t="s">
        <v>9226</v>
      </c>
      <c r="Q1790">
        <v>17</v>
      </c>
      <c r="R1790">
        <v>2</v>
      </c>
      <c r="S1790" t="s">
        <v>9258</v>
      </c>
      <c r="T1790" t="s">
        <v>9262</v>
      </c>
      <c r="U1790" t="s">
        <v>9282</v>
      </c>
      <c r="V1790" t="str" cm="1">
        <f t="array" ref="V1790">_xlfn.IFS(Hospital_Emergency_Room_Data[[#This Row],[Day]]&lt;=10,"Start(1-10)",Hospital_Emergency_Room_Data[[#This Row],[Day]]&lt;=20,"Middle(11-20)",Hospital_Emergency_Room_Data[[#This Row],[Day]]&gt;20,"End(21-30)")</f>
        <v>Middle(11-20)</v>
      </c>
    </row>
    <row r="1791" spans="1:22">
      <c r="A1791">
        <v>163380459</v>
      </c>
      <c r="B1791" t="s">
        <v>1812</v>
      </c>
      <c r="C1791" s="1">
        <v>45126</v>
      </c>
      <c r="D1791" t="str">
        <f>TEXT(Hospital_Emergency_Room_Data[[#This Row],[Patient Admission Date]],"mmm")</f>
        <v>Jul</v>
      </c>
      <c r="E1791">
        <f>YEAR(Hospital_Emergency_Room_Data[[#This Row],[Patient Admission Date]])</f>
        <v>2023</v>
      </c>
      <c r="F1791" s="2">
        <v>0.65972222222222221</v>
      </c>
      <c r="G1791" s="8" t="str">
        <f>TEXT(Hospital_Emergency_Room_Data[[#This Row],[Patient Admission Date]],"dddd")</f>
        <v>Wednesday</v>
      </c>
      <c r="H1791" t="s">
        <v>41</v>
      </c>
      <c r="I1791">
        <v>28</v>
      </c>
      <c r="J1791" s="5" t="s">
        <v>9220</v>
      </c>
      <c r="K1791" t="s">
        <v>32</v>
      </c>
      <c r="L1791" t="s">
        <v>9281</v>
      </c>
      <c r="M1791" t="s">
        <v>9209</v>
      </c>
      <c r="N1791">
        <v>6</v>
      </c>
      <c r="O1791">
        <v>48</v>
      </c>
      <c r="P1791" t="s">
        <v>9225</v>
      </c>
      <c r="Q1791">
        <v>19</v>
      </c>
      <c r="R1791">
        <v>15</v>
      </c>
      <c r="S1791" t="s">
        <v>9257</v>
      </c>
      <c r="T1791" t="s">
        <v>9262</v>
      </c>
      <c r="U1791" t="s">
        <v>9283</v>
      </c>
      <c r="V1791" t="str" cm="1">
        <f t="array" ref="V1791">_xlfn.IFS(Hospital_Emergency_Room_Data[[#This Row],[Day]]&lt;=10,"Start(1-10)",Hospital_Emergency_Room_Data[[#This Row],[Day]]&lt;=20,"Middle(11-20)",Hospital_Emergency_Room_Data[[#This Row],[Day]]&gt;20,"End(21-30)")</f>
        <v>Middle(11-20)</v>
      </c>
    </row>
    <row r="1792" spans="1:22">
      <c r="A1792">
        <v>809125668</v>
      </c>
      <c r="B1792" t="s">
        <v>1813</v>
      </c>
      <c r="C1792" s="1">
        <v>45372</v>
      </c>
      <c r="D1792" t="str">
        <f>TEXT(Hospital_Emergency_Room_Data[[#This Row],[Patient Admission Date]],"mmm")</f>
        <v>Mar</v>
      </c>
      <c r="E1792">
        <f>YEAR(Hospital_Emergency_Room_Data[[#This Row],[Patient Admission Date]])</f>
        <v>2024</v>
      </c>
      <c r="F1792" s="2">
        <v>0.71736111111111112</v>
      </c>
      <c r="G1792" s="8" t="str">
        <f>TEXT(Hospital_Emergency_Room_Data[[#This Row],[Patient Admission Date]],"dddd")</f>
        <v>Thursday</v>
      </c>
      <c r="H1792" t="s">
        <v>41</v>
      </c>
      <c r="I1792">
        <v>13</v>
      </c>
      <c r="J1792" s="5" t="s">
        <v>9221</v>
      </c>
      <c r="K1792" t="s">
        <v>32</v>
      </c>
      <c r="L1792" t="s">
        <v>9281</v>
      </c>
      <c r="M1792" t="s">
        <v>9209</v>
      </c>
      <c r="N1792">
        <v>6</v>
      </c>
      <c r="O1792">
        <v>17</v>
      </c>
      <c r="P1792" t="s">
        <v>9226</v>
      </c>
      <c r="Q1792">
        <v>21</v>
      </c>
      <c r="R1792">
        <v>17</v>
      </c>
      <c r="S1792" t="s">
        <v>9257</v>
      </c>
      <c r="T1792" t="s">
        <v>9262</v>
      </c>
      <c r="U1792" t="s">
        <v>9282</v>
      </c>
      <c r="V1792" t="str" cm="1">
        <f t="array" ref="V1792">_xlfn.IFS(Hospital_Emergency_Room_Data[[#This Row],[Day]]&lt;=10,"Start(1-10)",Hospital_Emergency_Room_Data[[#This Row],[Day]]&lt;=20,"Middle(11-20)",Hospital_Emergency_Room_Data[[#This Row],[Day]]&gt;20,"End(21-30)")</f>
        <v>End(21-30)</v>
      </c>
    </row>
    <row r="1793" spans="1:22">
      <c r="A1793">
        <v>337269688</v>
      </c>
      <c r="B1793" t="s">
        <v>1814</v>
      </c>
      <c r="C1793" s="1">
        <v>45371</v>
      </c>
      <c r="D1793" t="str">
        <f>TEXT(Hospital_Emergency_Room_Data[[#This Row],[Patient Admission Date]],"mmm")</f>
        <v>Mar</v>
      </c>
      <c r="E1793">
        <f>YEAR(Hospital_Emergency_Room_Data[[#This Row],[Patient Admission Date]])</f>
        <v>2024</v>
      </c>
      <c r="F1793" s="2">
        <v>0.24791666666666667</v>
      </c>
      <c r="G1793" s="8" t="str">
        <f>TEXT(Hospital_Emergency_Room_Data[[#This Row],[Patient Admission Date]],"dddd")</f>
        <v>Wednesday</v>
      </c>
      <c r="H1793" t="s">
        <v>41</v>
      </c>
      <c r="I1793">
        <v>6</v>
      </c>
      <c r="J1793" s="5" t="s">
        <v>9221</v>
      </c>
      <c r="K1793" t="s">
        <v>32</v>
      </c>
      <c r="L1793" t="s">
        <v>9281</v>
      </c>
      <c r="M1793" t="s">
        <v>9209</v>
      </c>
      <c r="N1793">
        <v>6</v>
      </c>
      <c r="O1793">
        <v>35</v>
      </c>
      <c r="P1793" t="s">
        <v>9225</v>
      </c>
      <c r="Q1793">
        <v>20</v>
      </c>
      <c r="R1793">
        <v>5</v>
      </c>
      <c r="S1793" t="s">
        <v>9258</v>
      </c>
      <c r="T1793" t="s">
        <v>9262</v>
      </c>
      <c r="U1793" t="s">
        <v>9300</v>
      </c>
      <c r="V1793" t="str" cm="1">
        <f t="array" ref="V1793">_xlfn.IFS(Hospital_Emergency_Room_Data[[#This Row],[Day]]&lt;=10,"Start(1-10)",Hospital_Emergency_Room_Data[[#This Row],[Day]]&lt;=20,"Middle(11-20)",Hospital_Emergency_Room_Data[[#This Row],[Day]]&gt;20,"End(21-30)")</f>
        <v>Middle(11-20)</v>
      </c>
    </row>
    <row r="1794" spans="1:22">
      <c r="A1794">
        <v>594823015</v>
      </c>
      <c r="B1794" t="s">
        <v>1815</v>
      </c>
      <c r="C1794" s="1">
        <v>45308</v>
      </c>
      <c r="D1794" t="str">
        <f>TEXT(Hospital_Emergency_Room_Data[[#This Row],[Patient Admission Date]],"mmm")</f>
        <v>Jan</v>
      </c>
      <c r="E1794">
        <f>YEAR(Hospital_Emergency_Room_Data[[#This Row],[Patient Admission Date]])</f>
        <v>2024</v>
      </c>
      <c r="F1794" s="2">
        <v>0.44930555555555557</v>
      </c>
      <c r="G1794" s="8" t="str">
        <f>TEXT(Hospital_Emergency_Room_Data[[#This Row],[Patient Admission Date]],"dddd")</f>
        <v>Wednesday</v>
      </c>
      <c r="H1794" t="s">
        <v>41</v>
      </c>
      <c r="I1794">
        <v>63</v>
      </c>
      <c r="J1794" s="5" t="s">
        <v>9217</v>
      </c>
      <c r="K1794" t="s">
        <v>32</v>
      </c>
      <c r="L1794" t="s">
        <v>9281</v>
      </c>
      <c r="M1794" t="s">
        <v>9209</v>
      </c>
      <c r="N1794">
        <v>6</v>
      </c>
      <c r="O1794">
        <v>27</v>
      </c>
      <c r="P1794" t="s">
        <v>9226</v>
      </c>
      <c r="Q1794">
        <v>17</v>
      </c>
      <c r="R1794">
        <v>10</v>
      </c>
      <c r="S1794" t="s">
        <v>9255</v>
      </c>
      <c r="T1794" t="s">
        <v>9262</v>
      </c>
      <c r="U1794" t="s">
        <v>9282</v>
      </c>
      <c r="V1794" t="str" cm="1">
        <f t="array" ref="V1794">_xlfn.IFS(Hospital_Emergency_Room_Data[[#This Row],[Day]]&lt;=10,"Start(1-10)",Hospital_Emergency_Room_Data[[#This Row],[Day]]&lt;=20,"Middle(11-20)",Hospital_Emergency_Room_Data[[#This Row],[Day]]&gt;20,"End(21-30)")</f>
        <v>Middle(11-20)</v>
      </c>
    </row>
    <row r="1795" spans="1:22">
      <c r="A1795">
        <v>787804731</v>
      </c>
      <c r="B1795" t="s">
        <v>1816</v>
      </c>
      <c r="C1795" s="1">
        <v>45388</v>
      </c>
      <c r="D1795" t="str">
        <f>TEXT(Hospital_Emergency_Room_Data[[#This Row],[Patient Admission Date]],"mmm")</f>
        <v>Apr</v>
      </c>
      <c r="E1795">
        <f>YEAR(Hospital_Emergency_Room_Data[[#This Row],[Patient Admission Date]])</f>
        <v>2024</v>
      </c>
      <c r="F1795" s="2">
        <v>0.76736111111111116</v>
      </c>
      <c r="G1795" s="8" t="str">
        <f>TEXT(Hospital_Emergency_Room_Data[[#This Row],[Patient Admission Date]],"dddd")</f>
        <v>Saturday</v>
      </c>
      <c r="H1795" t="s">
        <v>41</v>
      </c>
      <c r="I1795">
        <v>4</v>
      </c>
      <c r="J1795" s="5" t="s">
        <v>9218</v>
      </c>
      <c r="K1795" t="s">
        <v>32</v>
      </c>
      <c r="L1795" t="s">
        <v>9281</v>
      </c>
      <c r="M1795" t="s">
        <v>9209</v>
      </c>
      <c r="N1795">
        <v>7</v>
      </c>
      <c r="O1795">
        <v>42</v>
      </c>
      <c r="P1795" t="s">
        <v>9225</v>
      </c>
      <c r="Q1795">
        <v>6</v>
      </c>
      <c r="R1795">
        <v>18</v>
      </c>
      <c r="S1795" t="s">
        <v>9256</v>
      </c>
      <c r="T1795" t="s">
        <v>9263</v>
      </c>
      <c r="U1795" t="s">
        <v>9300</v>
      </c>
      <c r="V1795" t="str" cm="1">
        <f t="array" ref="V1795">_xlfn.IFS(Hospital_Emergency_Room_Data[[#This Row],[Day]]&lt;=10,"Start(1-10)",Hospital_Emergency_Room_Data[[#This Row],[Day]]&lt;=20,"Middle(11-20)",Hospital_Emergency_Room_Data[[#This Row],[Day]]&gt;20,"End(21-30)")</f>
        <v>Start(1-10)</v>
      </c>
    </row>
    <row r="1796" spans="1:22">
      <c r="A1796">
        <v>639848500</v>
      </c>
      <c r="B1796" t="s">
        <v>1817</v>
      </c>
      <c r="C1796" s="1">
        <v>45416</v>
      </c>
      <c r="D1796" t="str">
        <f>TEXT(Hospital_Emergency_Room_Data[[#This Row],[Patient Admission Date]],"mmm")</f>
        <v>May</v>
      </c>
      <c r="E1796">
        <f>YEAR(Hospital_Emergency_Room_Data[[#This Row],[Patient Admission Date]])</f>
        <v>2024</v>
      </c>
      <c r="F1796" s="2">
        <v>0.82708333333333328</v>
      </c>
      <c r="G1796" s="8" t="str">
        <f>TEXT(Hospital_Emergency_Room_Data[[#This Row],[Patient Admission Date]],"dddd")</f>
        <v>Saturday</v>
      </c>
      <c r="H1796" t="s">
        <v>41</v>
      </c>
      <c r="I1796">
        <v>1</v>
      </c>
      <c r="J1796" s="5" t="s">
        <v>9218</v>
      </c>
      <c r="K1796" t="s">
        <v>32</v>
      </c>
      <c r="L1796" t="s">
        <v>9281</v>
      </c>
      <c r="M1796" t="s">
        <v>9209</v>
      </c>
      <c r="N1796">
        <v>7</v>
      </c>
      <c r="O1796">
        <v>46</v>
      </c>
      <c r="P1796" t="s">
        <v>9225</v>
      </c>
      <c r="Q1796">
        <v>4</v>
      </c>
      <c r="R1796">
        <v>19</v>
      </c>
      <c r="S1796" t="s">
        <v>9256</v>
      </c>
      <c r="T1796" t="s">
        <v>9263</v>
      </c>
      <c r="U1796" t="s">
        <v>9283</v>
      </c>
      <c r="V1796" t="str" cm="1">
        <f t="array" ref="V1796">_xlfn.IFS(Hospital_Emergency_Room_Data[[#This Row],[Day]]&lt;=10,"Start(1-10)",Hospital_Emergency_Room_Data[[#This Row],[Day]]&lt;=20,"Middle(11-20)",Hospital_Emergency_Room_Data[[#This Row],[Day]]&gt;20,"End(21-30)")</f>
        <v>Start(1-10)</v>
      </c>
    </row>
    <row r="1797" spans="1:22">
      <c r="A1797">
        <v>243487191</v>
      </c>
      <c r="B1797" t="s">
        <v>1818</v>
      </c>
      <c r="C1797" s="1">
        <v>45095</v>
      </c>
      <c r="D1797" t="str">
        <f>TEXT(Hospital_Emergency_Room_Data[[#This Row],[Patient Admission Date]],"mmm")</f>
        <v>Jun</v>
      </c>
      <c r="E1797">
        <f>YEAR(Hospital_Emergency_Room_Data[[#This Row],[Patient Admission Date]])</f>
        <v>2023</v>
      </c>
      <c r="F1797" s="2">
        <v>0.96319444444444446</v>
      </c>
      <c r="G1797" s="8" t="str">
        <f>TEXT(Hospital_Emergency_Room_Data[[#This Row],[Patient Admission Date]],"dddd")</f>
        <v>Sunday</v>
      </c>
      <c r="H1797" t="s">
        <v>41</v>
      </c>
      <c r="I1797">
        <v>73</v>
      </c>
      <c r="J1797" s="5" t="s">
        <v>9222</v>
      </c>
      <c r="K1797" t="s">
        <v>32</v>
      </c>
      <c r="L1797" t="s">
        <v>9281</v>
      </c>
      <c r="M1797" t="s">
        <v>9209</v>
      </c>
      <c r="N1797">
        <v>7</v>
      </c>
      <c r="O1797">
        <v>27</v>
      </c>
      <c r="P1797" t="s">
        <v>9226</v>
      </c>
      <c r="Q1797">
        <v>18</v>
      </c>
      <c r="R1797">
        <v>23</v>
      </c>
      <c r="S1797" t="s">
        <v>9256</v>
      </c>
      <c r="T1797" t="s">
        <v>9262</v>
      </c>
      <c r="U1797" t="s">
        <v>9282</v>
      </c>
      <c r="V1797" t="str" cm="1">
        <f t="array" ref="V1797">_xlfn.IFS(Hospital_Emergency_Room_Data[[#This Row],[Day]]&lt;=10,"Start(1-10)",Hospital_Emergency_Room_Data[[#This Row],[Day]]&lt;=20,"Middle(11-20)",Hospital_Emergency_Room_Data[[#This Row],[Day]]&gt;20,"End(21-30)")</f>
        <v>Middle(11-20)</v>
      </c>
    </row>
    <row r="1798" spans="1:22">
      <c r="A1798">
        <v>294984120</v>
      </c>
      <c r="B1798" t="s">
        <v>1819</v>
      </c>
      <c r="C1798" s="1">
        <v>45547</v>
      </c>
      <c r="D1798" t="str">
        <f>TEXT(Hospital_Emergency_Room_Data[[#This Row],[Patient Admission Date]],"mmm")</f>
        <v>Sep</v>
      </c>
      <c r="E1798">
        <f>YEAR(Hospital_Emergency_Room_Data[[#This Row],[Patient Admission Date]])</f>
        <v>2024</v>
      </c>
      <c r="F1798" s="2">
        <v>0.36875000000000002</v>
      </c>
      <c r="G1798" s="8" t="str">
        <f>TEXT(Hospital_Emergency_Room_Data[[#This Row],[Patient Admission Date]],"dddd")</f>
        <v>Thursday</v>
      </c>
      <c r="H1798" t="s">
        <v>41</v>
      </c>
      <c r="I1798">
        <v>28</v>
      </c>
      <c r="J1798" s="5" t="s">
        <v>9220</v>
      </c>
      <c r="K1798" t="s">
        <v>32</v>
      </c>
      <c r="L1798" t="s">
        <v>9281</v>
      </c>
      <c r="M1798" t="s">
        <v>9209</v>
      </c>
      <c r="N1798">
        <v>7</v>
      </c>
      <c r="O1798">
        <v>43</v>
      </c>
      <c r="P1798" t="s">
        <v>9225</v>
      </c>
      <c r="Q1798">
        <v>12</v>
      </c>
      <c r="R1798">
        <v>8</v>
      </c>
      <c r="S1798" t="s">
        <v>9255</v>
      </c>
      <c r="T1798" t="s">
        <v>9265</v>
      </c>
      <c r="U1798" t="s">
        <v>9300</v>
      </c>
      <c r="V1798" t="str" cm="1">
        <f t="array" ref="V1798">_xlfn.IFS(Hospital_Emergency_Room_Data[[#This Row],[Day]]&lt;=10,"Start(1-10)",Hospital_Emergency_Room_Data[[#This Row],[Day]]&lt;=20,"Middle(11-20)",Hospital_Emergency_Room_Data[[#This Row],[Day]]&gt;20,"End(21-30)")</f>
        <v>Middle(11-20)</v>
      </c>
    </row>
    <row r="1799" spans="1:22">
      <c r="A1799">
        <v>221940515</v>
      </c>
      <c r="B1799" t="s">
        <v>1820</v>
      </c>
      <c r="C1799" s="1">
        <v>45315</v>
      </c>
      <c r="D1799" t="str">
        <f>TEXT(Hospital_Emergency_Room_Data[[#This Row],[Patient Admission Date]],"mmm")</f>
        <v>Jan</v>
      </c>
      <c r="E1799">
        <f>YEAR(Hospital_Emergency_Room_Data[[#This Row],[Patient Admission Date]])</f>
        <v>2024</v>
      </c>
      <c r="F1799" s="2">
        <v>0.95625000000000004</v>
      </c>
      <c r="G1799" s="8" t="str">
        <f>TEXT(Hospital_Emergency_Room_Data[[#This Row],[Patient Admission Date]],"dddd")</f>
        <v>Wednesday</v>
      </c>
      <c r="H1799" t="s">
        <v>41</v>
      </c>
      <c r="I1799">
        <v>79</v>
      </c>
      <c r="J1799" s="5" t="s">
        <v>9222</v>
      </c>
      <c r="K1799" t="s">
        <v>32</v>
      </c>
      <c r="L1799" t="s">
        <v>9281</v>
      </c>
      <c r="M1799" t="s">
        <v>9209</v>
      </c>
      <c r="N1799">
        <v>7</v>
      </c>
      <c r="O1799">
        <v>49</v>
      </c>
      <c r="P1799" t="s">
        <v>9225</v>
      </c>
      <c r="Q1799">
        <v>24</v>
      </c>
      <c r="R1799">
        <v>22</v>
      </c>
      <c r="S1799" t="s">
        <v>9256</v>
      </c>
      <c r="T1799" t="s">
        <v>9264</v>
      </c>
      <c r="U1799" t="s">
        <v>9283</v>
      </c>
      <c r="V1799" t="str" cm="1">
        <f t="array" ref="V1799">_xlfn.IFS(Hospital_Emergency_Room_Data[[#This Row],[Day]]&lt;=10,"Start(1-10)",Hospital_Emergency_Room_Data[[#This Row],[Day]]&lt;=20,"Middle(11-20)",Hospital_Emergency_Room_Data[[#This Row],[Day]]&gt;20,"End(21-30)")</f>
        <v>End(21-30)</v>
      </c>
    </row>
    <row r="1800" spans="1:22">
      <c r="A1800">
        <v>376352661</v>
      </c>
      <c r="B1800" t="s">
        <v>1821</v>
      </c>
      <c r="C1800" s="1">
        <v>45075</v>
      </c>
      <c r="D1800" t="str">
        <f>TEXT(Hospital_Emergency_Room_Data[[#This Row],[Patient Admission Date]],"mmm")</f>
        <v>May</v>
      </c>
      <c r="E1800">
        <f>YEAR(Hospital_Emergency_Room_Data[[#This Row],[Patient Admission Date]])</f>
        <v>2023</v>
      </c>
      <c r="F1800" s="2">
        <v>0.82013888888888886</v>
      </c>
      <c r="G1800" s="8" t="str">
        <f>TEXT(Hospital_Emergency_Room_Data[[#This Row],[Patient Admission Date]],"dddd")</f>
        <v>Monday</v>
      </c>
      <c r="H1800" t="s">
        <v>41</v>
      </c>
      <c r="I1800">
        <v>67</v>
      </c>
      <c r="J1800" s="5" t="s">
        <v>9217</v>
      </c>
      <c r="K1800" t="s">
        <v>32</v>
      </c>
      <c r="L1800" t="s">
        <v>9281</v>
      </c>
      <c r="M1800" t="s">
        <v>9209</v>
      </c>
      <c r="N1800">
        <v>7</v>
      </c>
      <c r="O1800">
        <v>16</v>
      </c>
      <c r="P1800" t="s">
        <v>9226</v>
      </c>
      <c r="Q1800">
        <v>29</v>
      </c>
      <c r="R1800">
        <v>19</v>
      </c>
      <c r="S1800" t="s">
        <v>9256</v>
      </c>
      <c r="T1800" t="s">
        <v>9264</v>
      </c>
      <c r="U1800" t="s">
        <v>9282</v>
      </c>
      <c r="V1800" t="str" cm="1">
        <f t="array" ref="V1800">_xlfn.IFS(Hospital_Emergency_Room_Data[[#This Row],[Day]]&lt;=10,"Start(1-10)",Hospital_Emergency_Room_Data[[#This Row],[Day]]&lt;=20,"Middle(11-20)",Hospital_Emergency_Room_Data[[#This Row],[Day]]&gt;20,"End(21-30)")</f>
        <v>End(21-30)</v>
      </c>
    </row>
    <row r="1801" spans="1:22">
      <c r="A1801">
        <v>161032325</v>
      </c>
      <c r="B1801" t="s">
        <v>1822</v>
      </c>
      <c r="C1801" s="1">
        <v>45017</v>
      </c>
      <c r="D1801" t="str">
        <f>TEXT(Hospital_Emergency_Room_Data[[#This Row],[Patient Admission Date]],"mmm")</f>
        <v>Apr</v>
      </c>
      <c r="E1801">
        <f>YEAR(Hospital_Emergency_Room_Data[[#This Row],[Patient Admission Date]])</f>
        <v>2023</v>
      </c>
      <c r="F1801" s="2">
        <v>0.56319444444444444</v>
      </c>
      <c r="G1801" s="8" t="str">
        <f>TEXT(Hospital_Emergency_Room_Data[[#This Row],[Patient Admission Date]],"dddd")</f>
        <v>Saturday</v>
      </c>
      <c r="H1801" t="s">
        <v>41</v>
      </c>
      <c r="I1801">
        <v>26</v>
      </c>
      <c r="J1801" s="5" t="s">
        <v>9220</v>
      </c>
      <c r="K1801" t="s">
        <v>32</v>
      </c>
      <c r="L1801" t="s">
        <v>9281</v>
      </c>
      <c r="M1801" t="s">
        <v>9209</v>
      </c>
      <c r="N1801">
        <v>8</v>
      </c>
      <c r="O1801">
        <v>44</v>
      </c>
      <c r="P1801" t="s">
        <v>9225</v>
      </c>
      <c r="Q1801">
        <v>1</v>
      </c>
      <c r="R1801">
        <v>13</v>
      </c>
      <c r="S1801" t="s">
        <v>9257</v>
      </c>
      <c r="T1801" t="s">
        <v>9263</v>
      </c>
      <c r="U1801" t="s">
        <v>9300</v>
      </c>
      <c r="V1801" t="str" cm="1">
        <f t="array" ref="V1801">_xlfn.IFS(Hospital_Emergency_Room_Data[[#This Row],[Day]]&lt;=10,"Start(1-10)",Hospital_Emergency_Room_Data[[#This Row],[Day]]&lt;=20,"Middle(11-20)",Hospital_Emergency_Room_Data[[#This Row],[Day]]&gt;20,"End(21-30)")</f>
        <v>Start(1-10)</v>
      </c>
    </row>
    <row r="1802" spans="1:22">
      <c r="A1802">
        <v>154203673</v>
      </c>
      <c r="B1802" t="s">
        <v>1823</v>
      </c>
      <c r="C1802" s="1">
        <v>45329</v>
      </c>
      <c r="D1802" t="str">
        <f>TEXT(Hospital_Emergency_Room_Data[[#This Row],[Patient Admission Date]],"mmm")</f>
        <v>Feb</v>
      </c>
      <c r="E1802">
        <f>YEAR(Hospital_Emergency_Room_Data[[#This Row],[Patient Admission Date]])</f>
        <v>2024</v>
      </c>
      <c r="F1802" s="2">
        <v>0.66805555555555551</v>
      </c>
      <c r="G1802" s="8" t="str">
        <f>TEXT(Hospital_Emergency_Room_Data[[#This Row],[Patient Admission Date]],"dddd")</f>
        <v>Wednesday</v>
      </c>
      <c r="H1802" t="s">
        <v>41</v>
      </c>
      <c r="I1802">
        <v>38</v>
      </c>
      <c r="J1802" s="5" t="s">
        <v>9223</v>
      </c>
      <c r="K1802" t="s">
        <v>32</v>
      </c>
      <c r="L1802" t="s">
        <v>9281</v>
      </c>
      <c r="M1802" t="s">
        <v>9209</v>
      </c>
      <c r="N1802">
        <v>9</v>
      </c>
      <c r="O1802">
        <v>23</v>
      </c>
      <c r="P1802" t="s">
        <v>9226</v>
      </c>
      <c r="Q1802">
        <v>7</v>
      </c>
      <c r="R1802">
        <v>16</v>
      </c>
      <c r="S1802" t="s">
        <v>9257</v>
      </c>
      <c r="T1802" t="s">
        <v>9263</v>
      </c>
      <c r="U1802" t="s">
        <v>9282</v>
      </c>
      <c r="V1802" t="str" cm="1">
        <f t="array" ref="V1802">_xlfn.IFS(Hospital_Emergency_Room_Data[[#This Row],[Day]]&lt;=10,"Start(1-10)",Hospital_Emergency_Room_Data[[#This Row],[Day]]&lt;=20,"Middle(11-20)",Hospital_Emergency_Room_Data[[#This Row],[Day]]&gt;20,"End(21-30)")</f>
        <v>Start(1-10)</v>
      </c>
    </row>
    <row r="1803" spans="1:22">
      <c r="A1803">
        <v>496347420</v>
      </c>
      <c r="B1803" t="s">
        <v>1824</v>
      </c>
      <c r="C1803" s="1">
        <v>45137</v>
      </c>
      <c r="D1803" t="str">
        <f>TEXT(Hospital_Emergency_Room_Data[[#This Row],[Patient Admission Date]],"mmm")</f>
        <v>Jul</v>
      </c>
      <c r="E1803">
        <f>YEAR(Hospital_Emergency_Room_Data[[#This Row],[Patient Admission Date]])</f>
        <v>2023</v>
      </c>
      <c r="F1803" s="2">
        <v>0.8833333333333333</v>
      </c>
      <c r="G1803" s="8" t="str">
        <f>TEXT(Hospital_Emergency_Room_Data[[#This Row],[Patient Admission Date]],"dddd")</f>
        <v>Sunday</v>
      </c>
      <c r="H1803" t="s">
        <v>41</v>
      </c>
      <c r="I1803">
        <v>49</v>
      </c>
      <c r="J1803" s="5" t="s">
        <v>9219</v>
      </c>
      <c r="K1803" t="s">
        <v>32</v>
      </c>
      <c r="L1803" t="s">
        <v>9281</v>
      </c>
      <c r="M1803" t="s">
        <v>9209</v>
      </c>
      <c r="N1803">
        <v>9</v>
      </c>
      <c r="O1803">
        <v>36</v>
      </c>
      <c r="P1803" t="s">
        <v>9225</v>
      </c>
      <c r="Q1803">
        <v>30</v>
      </c>
      <c r="R1803">
        <v>21</v>
      </c>
      <c r="S1803" t="s">
        <v>9256</v>
      </c>
      <c r="T1803" t="s">
        <v>9264</v>
      </c>
      <c r="U1803" t="s">
        <v>9300</v>
      </c>
      <c r="V1803" t="str" cm="1">
        <f t="array" ref="V1803">_xlfn.IFS(Hospital_Emergency_Room_Data[[#This Row],[Day]]&lt;=10,"Start(1-10)",Hospital_Emergency_Room_Data[[#This Row],[Day]]&lt;=20,"Middle(11-20)",Hospital_Emergency_Room_Data[[#This Row],[Day]]&gt;20,"End(21-30)")</f>
        <v>End(21-30)</v>
      </c>
    </row>
    <row r="1804" spans="1:22">
      <c r="A1804">
        <v>184249099</v>
      </c>
      <c r="B1804" t="s">
        <v>1825</v>
      </c>
      <c r="C1804" s="1">
        <v>45532</v>
      </c>
      <c r="D1804" t="str">
        <f>TEXT(Hospital_Emergency_Room_Data[[#This Row],[Patient Admission Date]],"mmm")</f>
        <v>Aug</v>
      </c>
      <c r="E1804">
        <f>YEAR(Hospital_Emergency_Room_Data[[#This Row],[Patient Admission Date]])</f>
        <v>2024</v>
      </c>
      <c r="F1804" s="2">
        <v>0.15208333333333332</v>
      </c>
      <c r="G1804" s="8" t="str">
        <f>TEXT(Hospital_Emergency_Room_Data[[#This Row],[Patient Admission Date]],"dddd")</f>
        <v>Wednesday</v>
      </c>
      <c r="H1804" t="s">
        <v>41</v>
      </c>
      <c r="I1804">
        <v>62</v>
      </c>
      <c r="J1804" s="5" t="s">
        <v>9217</v>
      </c>
      <c r="K1804" t="s">
        <v>32</v>
      </c>
      <c r="L1804" t="s">
        <v>9281</v>
      </c>
      <c r="M1804" t="s">
        <v>9209</v>
      </c>
      <c r="N1804">
        <v>9</v>
      </c>
      <c r="O1804">
        <v>57</v>
      </c>
      <c r="P1804" t="s">
        <v>9225</v>
      </c>
      <c r="Q1804">
        <v>28</v>
      </c>
      <c r="R1804">
        <v>3</v>
      </c>
      <c r="S1804" t="s">
        <v>9258</v>
      </c>
      <c r="T1804" t="s">
        <v>9264</v>
      </c>
      <c r="U1804" t="s">
        <v>9283</v>
      </c>
      <c r="V1804" t="str" cm="1">
        <f t="array" ref="V1804">_xlfn.IFS(Hospital_Emergency_Room_Data[[#This Row],[Day]]&lt;=10,"Start(1-10)",Hospital_Emergency_Room_Data[[#This Row],[Day]]&lt;=20,"Middle(11-20)",Hospital_Emergency_Room_Data[[#This Row],[Day]]&gt;20,"End(21-30)")</f>
        <v>End(21-30)</v>
      </c>
    </row>
    <row r="1805" spans="1:22">
      <c r="A1805">
        <v>789216607</v>
      </c>
      <c r="B1805" t="s">
        <v>1826</v>
      </c>
      <c r="C1805" s="1">
        <v>45420</v>
      </c>
      <c r="D1805" t="str">
        <f>TEXT(Hospital_Emergency_Room_Data[[#This Row],[Patient Admission Date]],"mmm")</f>
        <v>May</v>
      </c>
      <c r="E1805">
        <f>YEAR(Hospital_Emergency_Room_Data[[#This Row],[Patient Admission Date]])</f>
        <v>2024</v>
      </c>
      <c r="F1805" s="2">
        <v>0.66180555555555554</v>
      </c>
      <c r="G1805" s="8" t="str">
        <f>TEXT(Hospital_Emergency_Room_Data[[#This Row],[Patient Admission Date]],"dddd")</f>
        <v>Wednesday</v>
      </c>
      <c r="H1805" t="s">
        <v>41</v>
      </c>
      <c r="I1805">
        <v>13</v>
      </c>
      <c r="J1805" s="5" t="s">
        <v>9221</v>
      </c>
      <c r="K1805" t="s">
        <v>32</v>
      </c>
      <c r="L1805" t="s">
        <v>9281</v>
      </c>
      <c r="M1805" t="s">
        <v>9209</v>
      </c>
      <c r="N1805">
        <v>10</v>
      </c>
      <c r="O1805">
        <v>18</v>
      </c>
      <c r="P1805" t="s">
        <v>9226</v>
      </c>
      <c r="Q1805">
        <v>8</v>
      </c>
      <c r="R1805">
        <v>15</v>
      </c>
      <c r="S1805" t="s">
        <v>9257</v>
      </c>
      <c r="T1805" t="s">
        <v>9265</v>
      </c>
      <c r="U1805" t="s">
        <v>9282</v>
      </c>
      <c r="V1805" t="str" cm="1">
        <f t="array" ref="V1805">_xlfn.IFS(Hospital_Emergency_Room_Data[[#This Row],[Day]]&lt;=10,"Start(1-10)",Hospital_Emergency_Room_Data[[#This Row],[Day]]&lt;=20,"Middle(11-20)",Hospital_Emergency_Room_Data[[#This Row],[Day]]&gt;20,"End(21-30)")</f>
        <v>Start(1-10)</v>
      </c>
    </row>
    <row r="1806" spans="1:22">
      <c r="A1806">
        <v>281430611</v>
      </c>
      <c r="B1806" t="s">
        <v>1827</v>
      </c>
      <c r="C1806" s="1">
        <v>45043</v>
      </c>
      <c r="D1806" t="str">
        <f>TEXT(Hospital_Emergency_Room_Data[[#This Row],[Patient Admission Date]],"mmm")</f>
        <v>Apr</v>
      </c>
      <c r="E1806">
        <f>YEAR(Hospital_Emergency_Room_Data[[#This Row],[Patient Admission Date]])</f>
        <v>2023</v>
      </c>
      <c r="F1806" s="2">
        <v>0.60763888888888884</v>
      </c>
      <c r="G1806" s="8" t="str">
        <f>TEXT(Hospital_Emergency_Room_Data[[#This Row],[Patient Admission Date]],"dddd")</f>
        <v>Thursday</v>
      </c>
      <c r="H1806" t="s">
        <v>41</v>
      </c>
      <c r="I1806">
        <v>48</v>
      </c>
      <c r="J1806" s="5" t="s">
        <v>9219</v>
      </c>
      <c r="K1806" t="s">
        <v>32</v>
      </c>
      <c r="L1806" t="s">
        <v>9281</v>
      </c>
      <c r="M1806" t="s">
        <v>9209</v>
      </c>
      <c r="N1806">
        <v>10</v>
      </c>
      <c r="O1806">
        <v>21</v>
      </c>
      <c r="P1806" t="s">
        <v>9226</v>
      </c>
      <c r="Q1806">
        <v>27</v>
      </c>
      <c r="R1806">
        <v>14</v>
      </c>
      <c r="S1806" t="s">
        <v>9257</v>
      </c>
      <c r="T1806" t="s">
        <v>9264</v>
      </c>
      <c r="U1806" t="s">
        <v>9282</v>
      </c>
      <c r="V1806" t="str" cm="1">
        <f t="array" ref="V1806">_xlfn.IFS(Hospital_Emergency_Room_Data[[#This Row],[Day]]&lt;=10,"Start(1-10)",Hospital_Emergency_Room_Data[[#This Row],[Day]]&lt;=20,"Middle(11-20)",Hospital_Emergency_Room_Data[[#This Row],[Day]]&gt;20,"End(21-30)")</f>
        <v>End(21-30)</v>
      </c>
    </row>
    <row r="1807" spans="1:22">
      <c r="A1807">
        <v>664852224</v>
      </c>
      <c r="B1807" t="s">
        <v>1828</v>
      </c>
      <c r="C1807" s="1">
        <v>45304</v>
      </c>
      <c r="D1807" t="str">
        <f>TEXT(Hospital_Emergency_Room_Data[[#This Row],[Patient Admission Date]],"mmm")</f>
        <v>Jan</v>
      </c>
      <c r="E1807">
        <f>YEAR(Hospital_Emergency_Room_Data[[#This Row],[Patient Admission Date]])</f>
        <v>2024</v>
      </c>
      <c r="F1807" s="2">
        <v>6.1111111111111109E-2</v>
      </c>
      <c r="G1807" s="8" t="str">
        <f>TEXT(Hospital_Emergency_Room_Data[[#This Row],[Patient Admission Date]],"dddd")</f>
        <v>Saturday</v>
      </c>
      <c r="H1807" t="s">
        <v>41</v>
      </c>
      <c r="I1807">
        <v>5</v>
      </c>
      <c r="J1807" s="5" t="s">
        <v>9221</v>
      </c>
      <c r="K1807" t="s">
        <v>32</v>
      </c>
      <c r="L1807" t="s">
        <v>16</v>
      </c>
      <c r="M1807" t="s">
        <v>9209</v>
      </c>
      <c r="O1807">
        <v>30</v>
      </c>
      <c r="P1807" t="s">
        <v>9225</v>
      </c>
      <c r="Q1807">
        <v>13</v>
      </c>
      <c r="R1807">
        <v>1</v>
      </c>
      <c r="S1807" t="s">
        <v>9258</v>
      </c>
      <c r="T1807" t="s">
        <v>9265</v>
      </c>
      <c r="U1807" t="s">
        <v>9282</v>
      </c>
      <c r="V1807" t="str" cm="1">
        <f t="array" ref="V1807">_xlfn.IFS(Hospital_Emergency_Room_Data[[#This Row],[Day]]&lt;=10,"Start(1-10)",Hospital_Emergency_Room_Data[[#This Row],[Day]]&lt;=20,"Middle(11-20)",Hospital_Emergency_Room_Data[[#This Row],[Day]]&gt;20,"End(21-30)")</f>
        <v>Middle(11-20)</v>
      </c>
    </row>
    <row r="1808" spans="1:22">
      <c r="A1808">
        <v>413422249</v>
      </c>
      <c r="B1808" t="s">
        <v>1829</v>
      </c>
      <c r="C1808" s="1">
        <v>45024</v>
      </c>
      <c r="D1808" t="str">
        <f>TEXT(Hospital_Emergency_Room_Data[[#This Row],[Patient Admission Date]],"mmm")</f>
        <v>Apr</v>
      </c>
      <c r="E1808">
        <f>YEAR(Hospital_Emergency_Room_Data[[#This Row],[Patient Admission Date]])</f>
        <v>2023</v>
      </c>
      <c r="F1808" s="2">
        <v>0.71250000000000002</v>
      </c>
      <c r="G1808" s="8" t="str">
        <f>TEXT(Hospital_Emergency_Room_Data[[#This Row],[Patient Admission Date]],"dddd")</f>
        <v>Saturday</v>
      </c>
      <c r="H1808" t="s">
        <v>41</v>
      </c>
      <c r="I1808">
        <v>1</v>
      </c>
      <c r="J1808" s="5" t="s">
        <v>9218</v>
      </c>
      <c r="K1808" t="s">
        <v>32</v>
      </c>
      <c r="L1808" t="s">
        <v>16</v>
      </c>
      <c r="M1808" t="s">
        <v>9209</v>
      </c>
      <c r="O1808">
        <v>50</v>
      </c>
      <c r="P1808" t="s">
        <v>9225</v>
      </c>
      <c r="Q1808">
        <v>8</v>
      </c>
      <c r="R1808">
        <v>17</v>
      </c>
      <c r="S1808" t="s">
        <v>9257</v>
      </c>
      <c r="T1808" t="s">
        <v>9265</v>
      </c>
      <c r="U1808" t="s">
        <v>9283</v>
      </c>
      <c r="V1808" t="str" cm="1">
        <f t="array" ref="V1808">_xlfn.IFS(Hospital_Emergency_Room_Data[[#This Row],[Day]]&lt;=10,"Start(1-10)",Hospital_Emergency_Room_Data[[#This Row],[Day]]&lt;=20,"Middle(11-20)",Hospital_Emergency_Room_Data[[#This Row],[Day]]&gt;20,"End(21-30)")</f>
        <v>Start(1-10)</v>
      </c>
    </row>
    <row r="1809" spans="1:22">
      <c r="A1809">
        <v>785374017</v>
      </c>
      <c r="B1809" t="s">
        <v>1830</v>
      </c>
      <c r="C1809" s="1">
        <v>45312</v>
      </c>
      <c r="D1809" t="str">
        <f>TEXT(Hospital_Emergency_Room_Data[[#This Row],[Patient Admission Date]],"mmm")</f>
        <v>Jan</v>
      </c>
      <c r="E1809">
        <f>YEAR(Hospital_Emergency_Room_Data[[#This Row],[Patient Admission Date]])</f>
        <v>2024</v>
      </c>
      <c r="F1809" s="2">
        <v>0.66180555555555554</v>
      </c>
      <c r="G1809" s="8" t="str">
        <f>TEXT(Hospital_Emergency_Room_Data[[#This Row],[Patient Admission Date]],"dddd")</f>
        <v>Sunday</v>
      </c>
      <c r="H1809" t="s">
        <v>41</v>
      </c>
      <c r="I1809">
        <v>31</v>
      </c>
      <c r="J1809" s="5" t="s">
        <v>9223</v>
      </c>
      <c r="K1809" t="s">
        <v>32</v>
      </c>
      <c r="L1809" t="s">
        <v>16</v>
      </c>
      <c r="M1809" t="s">
        <v>9209</v>
      </c>
      <c r="O1809">
        <v>22</v>
      </c>
      <c r="P1809" t="s">
        <v>9226</v>
      </c>
      <c r="Q1809">
        <v>21</v>
      </c>
      <c r="R1809">
        <v>15</v>
      </c>
      <c r="S1809" t="s">
        <v>9257</v>
      </c>
      <c r="T1809" t="s">
        <v>9262</v>
      </c>
      <c r="U1809" t="s">
        <v>9282</v>
      </c>
      <c r="V1809" t="str" cm="1">
        <f t="array" ref="V1809">_xlfn.IFS(Hospital_Emergency_Room_Data[[#This Row],[Day]]&lt;=10,"Start(1-10)",Hospital_Emergency_Room_Data[[#This Row],[Day]]&lt;=20,"Middle(11-20)",Hospital_Emergency_Room_Data[[#This Row],[Day]]&gt;20,"End(21-30)")</f>
        <v>End(21-30)</v>
      </c>
    </row>
    <row r="1810" spans="1:22">
      <c r="A1810">
        <v>204571964</v>
      </c>
      <c r="B1810" t="s">
        <v>1831</v>
      </c>
      <c r="C1810" s="1">
        <v>45052</v>
      </c>
      <c r="D1810" t="str">
        <f>TEXT(Hospital_Emergency_Room_Data[[#This Row],[Patient Admission Date]],"mmm")</f>
        <v>May</v>
      </c>
      <c r="E1810">
        <f>YEAR(Hospital_Emergency_Room_Data[[#This Row],[Patient Admission Date]])</f>
        <v>2023</v>
      </c>
      <c r="F1810" s="2">
        <v>0.55902777777777779</v>
      </c>
      <c r="G1810" s="8" t="str">
        <f>TEXT(Hospital_Emergency_Room_Data[[#This Row],[Patient Admission Date]],"dddd")</f>
        <v>Saturday</v>
      </c>
      <c r="H1810" t="s">
        <v>41</v>
      </c>
      <c r="I1810">
        <v>52</v>
      </c>
      <c r="J1810" s="5" t="s">
        <v>9219</v>
      </c>
      <c r="K1810" t="s">
        <v>32</v>
      </c>
      <c r="L1810" t="s">
        <v>16</v>
      </c>
      <c r="M1810" t="s">
        <v>9209</v>
      </c>
      <c r="O1810">
        <v>11</v>
      </c>
      <c r="P1810" t="s">
        <v>9226</v>
      </c>
      <c r="Q1810">
        <v>6</v>
      </c>
      <c r="R1810">
        <v>13</v>
      </c>
      <c r="S1810" t="s">
        <v>9257</v>
      </c>
      <c r="T1810" t="s">
        <v>9263</v>
      </c>
      <c r="U1810" t="s">
        <v>9282</v>
      </c>
      <c r="V1810" t="str" cm="1">
        <f t="array" ref="V1810">_xlfn.IFS(Hospital_Emergency_Room_Data[[#This Row],[Day]]&lt;=10,"Start(1-10)",Hospital_Emergency_Room_Data[[#This Row],[Day]]&lt;=20,"Middle(11-20)",Hospital_Emergency_Room_Data[[#This Row],[Day]]&gt;20,"End(21-30)")</f>
        <v>Start(1-10)</v>
      </c>
    </row>
    <row r="1811" spans="1:22">
      <c r="A1811">
        <v>286315737</v>
      </c>
      <c r="B1811" t="s">
        <v>1832</v>
      </c>
      <c r="C1811" s="1">
        <v>45388</v>
      </c>
      <c r="D1811" t="str">
        <f>TEXT(Hospital_Emergency_Room_Data[[#This Row],[Patient Admission Date]],"mmm")</f>
        <v>Apr</v>
      </c>
      <c r="E1811">
        <f>YEAR(Hospital_Emergency_Room_Data[[#This Row],[Patient Admission Date]])</f>
        <v>2024</v>
      </c>
      <c r="F1811" s="2">
        <v>0.43194444444444446</v>
      </c>
      <c r="G1811" s="8" t="str">
        <f>TEXT(Hospital_Emergency_Room_Data[[#This Row],[Patient Admission Date]],"dddd")</f>
        <v>Saturday</v>
      </c>
      <c r="H1811" t="s">
        <v>41</v>
      </c>
      <c r="I1811">
        <v>34</v>
      </c>
      <c r="J1811" s="5" t="s">
        <v>9223</v>
      </c>
      <c r="K1811" t="s">
        <v>32</v>
      </c>
      <c r="L1811" t="s">
        <v>16</v>
      </c>
      <c r="M1811" t="s">
        <v>9209</v>
      </c>
      <c r="O1811">
        <v>50</v>
      </c>
      <c r="P1811" t="s">
        <v>9225</v>
      </c>
      <c r="Q1811">
        <v>6</v>
      </c>
      <c r="R1811">
        <v>10</v>
      </c>
      <c r="S1811" t="s">
        <v>9255</v>
      </c>
      <c r="T1811" t="s">
        <v>9263</v>
      </c>
      <c r="U1811" t="s">
        <v>9283</v>
      </c>
      <c r="V1811" t="str" cm="1">
        <f t="array" ref="V1811">_xlfn.IFS(Hospital_Emergency_Room_Data[[#This Row],[Day]]&lt;=10,"Start(1-10)",Hospital_Emergency_Room_Data[[#This Row],[Day]]&lt;=20,"Middle(11-20)",Hospital_Emergency_Room_Data[[#This Row],[Day]]&gt;20,"End(21-30)")</f>
        <v>Start(1-10)</v>
      </c>
    </row>
    <row r="1812" spans="1:22">
      <c r="A1812">
        <v>398767789</v>
      </c>
      <c r="B1812" t="s">
        <v>1833</v>
      </c>
      <c r="C1812" s="1">
        <v>45506</v>
      </c>
      <c r="D1812" t="str">
        <f>TEXT(Hospital_Emergency_Room_Data[[#This Row],[Patient Admission Date]],"mmm")</f>
        <v>Aug</v>
      </c>
      <c r="E1812">
        <f>YEAR(Hospital_Emergency_Room_Data[[#This Row],[Patient Admission Date]])</f>
        <v>2024</v>
      </c>
      <c r="F1812" s="2">
        <v>4.1666666666666666E-3</v>
      </c>
      <c r="G1812" s="8" t="str">
        <f>TEXT(Hospital_Emergency_Room_Data[[#This Row],[Patient Admission Date]],"dddd")</f>
        <v>Friday</v>
      </c>
      <c r="H1812" t="s">
        <v>41</v>
      </c>
      <c r="I1812">
        <v>50</v>
      </c>
      <c r="J1812" s="5" t="s">
        <v>9219</v>
      </c>
      <c r="K1812" t="s">
        <v>32</v>
      </c>
      <c r="L1812" t="s">
        <v>16</v>
      </c>
      <c r="M1812" t="s">
        <v>9209</v>
      </c>
      <c r="O1812">
        <v>26</v>
      </c>
      <c r="P1812" t="s">
        <v>9226</v>
      </c>
      <c r="Q1812">
        <v>2</v>
      </c>
      <c r="R1812">
        <v>0</v>
      </c>
      <c r="S1812" t="s">
        <v>9258</v>
      </c>
      <c r="T1812" t="s">
        <v>9263</v>
      </c>
      <c r="U1812" t="s">
        <v>9282</v>
      </c>
      <c r="V1812" t="str" cm="1">
        <f t="array" ref="V1812">_xlfn.IFS(Hospital_Emergency_Room_Data[[#This Row],[Day]]&lt;=10,"Start(1-10)",Hospital_Emergency_Room_Data[[#This Row],[Day]]&lt;=20,"Middle(11-20)",Hospital_Emergency_Room_Data[[#This Row],[Day]]&gt;20,"End(21-30)")</f>
        <v>Start(1-10)</v>
      </c>
    </row>
    <row r="1813" spans="1:22">
      <c r="A1813">
        <v>848111990</v>
      </c>
      <c r="B1813" t="s">
        <v>1834</v>
      </c>
      <c r="C1813" s="1">
        <v>45202</v>
      </c>
      <c r="D1813" t="str">
        <f>TEXT(Hospital_Emergency_Room_Data[[#This Row],[Patient Admission Date]],"mmm")</f>
        <v>Oct</v>
      </c>
      <c r="E1813">
        <f>YEAR(Hospital_Emergency_Room_Data[[#This Row],[Patient Admission Date]])</f>
        <v>2023</v>
      </c>
      <c r="F1813" s="2">
        <v>0.53333333333333333</v>
      </c>
      <c r="G1813" s="8" t="str">
        <f>TEXT(Hospital_Emergency_Room_Data[[#This Row],[Patient Admission Date]],"dddd")</f>
        <v>Tuesday</v>
      </c>
      <c r="H1813" t="s">
        <v>41</v>
      </c>
      <c r="I1813">
        <v>27</v>
      </c>
      <c r="J1813" s="5" t="s">
        <v>9220</v>
      </c>
      <c r="K1813" t="s">
        <v>32</v>
      </c>
      <c r="L1813" t="s">
        <v>16</v>
      </c>
      <c r="M1813" t="s">
        <v>9209</v>
      </c>
      <c r="O1813">
        <v>25</v>
      </c>
      <c r="P1813" t="s">
        <v>9226</v>
      </c>
      <c r="Q1813">
        <v>3</v>
      </c>
      <c r="R1813">
        <v>12</v>
      </c>
      <c r="S1813" t="s">
        <v>9257</v>
      </c>
      <c r="T1813" t="s">
        <v>9263</v>
      </c>
      <c r="U1813" t="s">
        <v>9282</v>
      </c>
      <c r="V1813" t="str" cm="1">
        <f t="array" ref="V1813">_xlfn.IFS(Hospital_Emergency_Room_Data[[#This Row],[Day]]&lt;=10,"Start(1-10)",Hospital_Emergency_Room_Data[[#This Row],[Day]]&lt;=20,"Middle(11-20)",Hospital_Emergency_Room_Data[[#This Row],[Day]]&gt;20,"End(21-30)")</f>
        <v>Start(1-10)</v>
      </c>
    </row>
    <row r="1814" spans="1:22">
      <c r="A1814">
        <v>347506945</v>
      </c>
      <c r="B1814" t="s">
        <v>1835</v>
      </c>
      <c r="C1814" s="1">
        <v>45164</v>
      </c>
      <c r="D1814" t="str">
        <f>TEXT(Hospital_Emergency_Room_Data[[#This Row],[Patient Admission Date]],"mmm")</f>
        <v>Aug</v>
      </c>
      <c r="E1814">
        <f>YEAR(Hospital_Emergency_Room_Data[[#This Row],[Patient Admission Date]])</f>
        <v>2023</v>
      </c>
      <c r="F1814" s="2">
        <v>0.6118055555555556</v>
      </c>
      <c r="G1814" s="8" t="str">
        <f>TEXT(Hospital_Emergency_Room_Data[[#This Row],[Patient Admission Date]],"dddd")</f>
        <v>Saturday</v>
      </c>
      <c r="H1814" t="s">
        <v>41</v>
      </c>
      <c r="I1814">
        <v>56</v>
      </c>
      <c r="J1814" s="5" t="s">
        <v>9219</v>
      </c>
      <c r="K1814" t="s">
        <v>32</v>
      </c>
      <c r="L1814" t="s">
        <v>16</v>
      </c>
      <c r="M1814" t="s">
        <v>9209</v>
      </c>
      <c r="O1814">
        <v>13</v>
      </c>
      <c r="P1814" t="s">
        <v>9226</v>
      </c>
      <c r="Q1814">
        <v>26</v>
      </c>
      <c r="R1814">
        <v>14</v>
      </c>
      <c r="S1814" t="s">
        <v>9257</v>
      </c>
      <c r="T1814" t="s">
        <v>9264</v>
      </c>
      <c r="U1814" t="s">
        <v>9282</v>
      </c>
      <c r="V1814" t="str" cm="1">
        <f t="array" ref="V1814">_xlfn.IFS(Hospital_Emergency_Room_Data[[#This Row],[Day]]&lt;=10,"Start(1-10)",Hospital_Emergency_Room_Data[[#This Row],[Day]]&lt;=20,"Middle(11-20)",Hospital_Emergency_Room_Data[[#This Row],[Day]]&gt;20,"End(21-30)")</f>
        <v>End(21-30)</v>
      </c>
    </row>
    <row r="1815" spans="1:22">
      <c r="A1815">
        <v>757223933</v>
      </c>
      <c r="B1815" t="s">
        <v>1836</v>
      </c>
      <c r="C1815" s="1">
        <v>45309</v>
      </c>
      <c r="D1815" t="str">
        <f>TEXT(Hospital_Emergency_Room_Data[[#This Row],[Patient Admission Date]],"mmm")</f>
        <v>Jan</v>
      </c>
      <c r="E1815">
        <f>YEAR(Hospital_Emergency_Room_Data[[#This Row],[Patient Admission Date]])</f>
        <v>2024</v>
      </c>
      <c r="F1815" s="2">
        <v>0.48472222222222222</v>
      </c>
      <c r="G1815" s="8" t="str">
        <f>TEXT(Hospital_Emergency_Room_Data[[#This Row],[Patient Admission Date]],"dddd")</f>
        <v>Thursday</v>
      </c>
      <c r="H1815" t="s">
        <v>41</v>
      </c>
      <c r="I1815">
        <v>22</v>
      </c>
      <c r="J1815" s="5" t="s">
        <v>9220</v>
      </c>
      <c r="K1815" t="s">
        <v>32</v>
      </c>
      <c r="L1815" t="s">
        <v>16</v>
      </c>
      <c r="M1815" t="s">
        <v>9209</v>
      </c>
      <c r="O1815">
        <v>25</v>
      </c>
      <c r="P1815" t="s">
        <v>9226</v>
      </c>
      <c r="Q1815">
        <v>18</v>
      </c>
      <c r="R1815">
        <v>11</v>
      </c>
      <c r="S1815" t="s">
        <v>9255</v>
      </c>
      <c r="T1815" t="s">
        <v>9262</v>
      </c>
      <c r="U1815" t="s">
        <v>9282</v>
      </c>
      <c r="V1815" t="str" cm="1">
        <f t="array" ref="V1815">_xlfn.IFS(Hospital_Emergency_Room_Data[[#This Row],[Day]]&lt;=10,"Start(1-10)",Hospital_Emergency_Room_Data[[#This Row],[Day]]&lt;=20,"Middle(11-20)",Hospital_Emergency_Room_Data[[#This Row],[Day]]&gt;20,"End(21-30)")</f>
        <v>Middle(11-20)</v>
      </c>
    </row>
    <row r="1816" spans="1:22">
      <c r="A1816">
        <v>754847965</v>
      </c>
      <c r="B1816" t="s">
        <v>1837</v>
      </c>
      <c r="C1816" s="1">
        <v>45159</v>
      </c>
      <c r="D1816" t="str">
        <f>TEXT(Hospital_Emergency_Room_Data[[#This Row],[Patient Admission Date]],"mmm")</f>
        <v>Aug</v>
      </c>
      <c r="E1816">
        <f>YEAR(Hospital_Emergency_Room_Data[[#This Row],[Patient Admission Date]])</f>
        <v>2023</v>
      </c>
      <c r="F1816" s="2">
        <v>0.96944444444444444</v>
      </c>
      <c r="G1816" s="8" t="str">
        <f>TEXT(Hospital_Emergency_Room_Data[[#This Row],[Patient Admission Date]],"dddd")</f>
        <v>Monday</v>
      </c>
      <c r="H1816" t="s">
        <v>41</v>
      </c>
      <c r="I1816">
        <v>5</v>
      </c>
      <c r="J1816" s="5" t="s">
        <v>9221</v>
      </c>
      <c r="K1816" t="s">
        <v>32</v>
      </c>
      <c r="L1816" t="s">
        <v>16</v>
      </c>
      <c r="M1816" t="s">
        <v>9209</v>
      </c>
      <c r="O1816">
        <v>33</v>
      </c>
      <c r="P1816" t="s">
        <v>9225</v>
      </c>
      <c r="Q1816">
        <v>21</v>
      </c>
      <c r="R1816">
        <v>23</v>
      </c>
      <c r="S1816" t="s">
        <v>9256</v>
      </c>
      <c r="T1816" t="s">
        <v>9262</v>
      </c>
      <c r="U1816" t="s">
        <v>9300</v>
      </c>
      <c r="V1816" t="str" cm="1">
        <f t="array" ref="V1816">_xlfn.IFS(Hospital_Emergency_Room_Data[[#This Row],[Day]]&lt;=10,"Start(1-10)",Hospital_Emergency_Room_Data[[#This Row],[Day]]&lt;=20,"Middle(11-20)",Hospital_Emergency_Room_Data[[#This Row],[Day]]&gt;20,"End(21-30)")</f>
        <v>End(21-30)</v>
      </c>
    </row>
    <row r="1817" spans="1:22">
      <c r="A1817">
        <v>656574812</v>
      </c>
      <c r="B1817" t="s">
        <v>1838</v>
      </c>
      <c r="C1817" s="1">
        <v>45502</v>
      </c>
      <c r="D1817" t="str">
        <f>TEXT(Hospital_Emergency_Room_Data[[#This Row],[Patient Admission Date]],"mmm")</f>
        <v>Jul</v>
      </c>
      <c r="E1817">
        <f>YEAR(Hospital_Emergency_Room_Data[[#This Row],[Patient Admission Date]])</f>
        <v>2024</v>
      </c>
      <c r="F1817" s="2">
        <v>0.57986111111111116</v>
      </c>
      <c r="G1817" s="8" t="str">
        <f>TEXT(Hospital_Emergency_Room_Data[[#This Row],[Patient Admission Date]],"dddd")</f>
        <v>Monday</v>
      </c>
      <c r="H1817" t="s">
        <v>41</v>
      </c>
      <c r="I1817">
        <v>74</v>
      </c>
      <c r="J1817" s="5" t="s">
        <v>9222</v>
      </c>
      <c r="K1817" t="s">
        <v>32</v>
      </c>
      <c r="L1817" t="s">
        <v>16</v>
      </c>
      <c r="M1817" t="s">
        <v>9209</v>
      </c>
      <c r="O1817">
        <v>49</v>
      </c>
      <c r="P1817" t="s">
        <v>9225</v>
      </c>
      <c r="Q1817">
        <v>29</v>
      </c>
      <c r="R1817">
        <v>13</v>
      </c>
      <c r="S1817" t="s">
        <v>9257</v>
      </c>
      <c r="T1817" t="s">
        <v>9264</v>
      </c>
      <c r="U1817" t="s">
        <v>9283</v>
      </c>
      <c r="V1817" t="str" cm="1">
        <f t="array" ref="V1817">_xlfn.IFS(Hospital_Emergency_Room_Data[[#This Row],[Day]]&lt;=10,"Start(1-10)",Hospital_Emergency_Room_Data[[#This Row],[Day]]&lt;=20,"Middle(11-20)",Hospital_Emergency_Room_Data[[#This Row],[Day]]&gt;20,"End(21-30)")</f>
        <v>End(21-30)</v>
      </c>
    </row>
    <row r="1818" spans="1:22">
      <c r="A1818">
        <v>143158333</v>
      </c>
      <c r="B1818" t="s">
        <v>1839</v>
      </c>
      <c r="C1818" s="1">
        <v>45261</v>
      </c>
      <c r="D1818" t="str">
        <f>TEXT(Hospital_Emergency_Room_Data[[#This Row],[Patient Admission Date]],"mmm")</f>
        <v>Dec</v>
      </c>
      <c r="E1818">
        <f>YEAR(Hospital_Emergency_Room_Data[[#This Row],[Patient Admission Date]])</f>
        <v>2023</v>
      </c>
      <c r="F1818" s="2">
        <v>0.13263888888888889</v>
      </c>
      <c r="G1818" s="8" t="str">
        <f>TEXT(Hospital_Emergency_Room_Data[[#This Row],[Patient Admission Date]],"dddd")</f>
        <v>Friday</v>
      </c>
      <c r="H1818" t="s">
        <v>41</v>
      </c>
      <c r="I1818">
        <v>12</v>
      </c>
      <c r="J1818" s="5" t="s">
        <v>9221</v>
      </c>
      <c r="K1818" t="s">
        <v>32</v>
      </c>
      <c r="L1818" t="s">
        <v>16</v>
      </c>
      <c r="M1818" t="s">
        <v>9209</v>
      </c>
      <c r="O1818">
        <v>35</v>
      </c>
      <c r="P1818" t="s">
        <v>9225</v>
      </c>
      <c r="Q1818">
        <v>1</v>
      </c>
      <c r="R1818">
        <v>3</v>
      </c>
      <c r="S1818" t="s">
        <v>9258</v>
      </c>
      <c r="T1818" t="s">
        <v>9263</v>
      </c>
      <c r="U1818" t="s">
        <v>9300</v>
      </c>
      <c r="V1818" t="str" cm="1">
        <f t="array" ref="V1818">_xlfn.IFS(Hospital_Emergency_Room_Data[[#This Row],[Day]]&lt;=10,"Start(1-10)",Hospital_Emergency_Room_Data[[#This Row],[Day]]&lt;=20,"Middle(11-20)",Hospital_Emergency_Room_Data[[#This Row],[Day]]&gt;20,"End(21-30)")</f>
        <v>Start(1-10)</v>
      </c>
    </row>
    <row r="1819" spans="1:22">
      <c r="A1819">
        <v>480229841</v>
      </c>
      <c r="B1819" t="s">
        <v>1840</v>
      </c>
      <c r="C1819" s="1">
        <v>45558</v>
      </c>
      <c r="D1819" t="str">
        <f>TEXT(Hospital_Emergency_Room_Data[[#This Row],[Patient Admission Date]],"mmm")</f>
        <v>Sep</v>
      </c>
      <c r="E1819">
        <f>YEAR(Hospital_Emergency_Room_Data[[#This Row],[Patient Admission Date]])</f>
        <v>2024</v>
      </c>
      <c r="F1819" s="2">
        <v>0.79097222222222219</v>
      </c>
      <c r="G1819" s="8" t="str">
        <f>TEXT(Hospital_Emergency_Room_Data[[#This Row],[Patient Admission Date]],"dddd")</f>
        <v>Monday</v>
      </c>
      <c r="H1819" t="s">
        <v>41</v>
      </c>
      <c r="I1819">
        <v>37</v>
      </c>
      <c r="J1819" s="5" t="s">
        <v>9223</v>
      </c>
      <c r="K1819" t="s">
        <v>32</v>
      </c>
      <c r="L1819" t="s">
        <v>16</v>
      </c>
      <c r="M1819" t="s">
        <v>9209</v>
      </c>
      <c r="O1819">
        <v>59</v>
      </c>
      <c r="P1819" t="s">
        <v>9225</v>
      </c>
      <c r="Q1819">
        <v>23</v>
      </c>
      <c r="R1819">
        <v>18</v>
      </c>
      <c r="S1819" t="s">
        <v>9256</v>
      </c>
      <c r="T1819" t="s">
        <v>9264</v>
      </c>
      <c r="U1819" t="s">
        <v>9283</v>
      </c>
      <c r="V1819" t="str" cm="1">
        <f t="array" ref="V1819">_xlfn.IFS(Hospital_Emergency_Room_Data[[#This Row],[Day]]&lt;=10,"Start(1-10)",Hospital_Emergency_Room_Data[[#This Row],[Day]]&lt;=20,"Middle(11-20)",Hospital_Emergency_Room_Data[[#This Row],[Day]]&gt;20,"End(21-30)")</f>
        <v>End(21-30)</v>
      </c>
    </row>
    <row r="1820" spans="1:22">
      <c r="A1820">
        <v>763357575</v>
      </c>
      <c r="B1820" t="s">
        <v>1841</v>
      </c>
      <c r="C1820" s="1">
        <v>45489</v>
      </c>
      <c r="D1820" t="str">
        <f>TEXT(Hospital_Emergency_Room_Data[[#This Row],[Patient Admission Date]],"mmm")</f>
        <v>Jul</v>
      </c>
      <c r="E1820">
        <f>YEAR(Hospital_Emergency_Room_Data[[#This Row],[Patient Admission Date]])</f>
        <v>2024</v>
      </c>
      <c r="F1820" s="2">
        <v>9.375E-2</v>
      </c>
      <c r="G1820" s="8" t="str">
        <f>TEXT(Hospital_Emergency_Room_Data[[#This Row],[Patient Admission Date]],"dddd")</f>
        <v>Tuesday</v>
      </c>
      <c r="H1820" t="s">
        <v>41</v>
      </c>
      <c r="I1820">
        <v>78</v>
      </c>
      <c r="J1820" s="5" t="s">
        <v>9222</v>
      </c>
      <c r="K1820" t="s">
        <v>32</v>
      </c>
      <c r="L1820" t="s">
        <v>16</v>
      </c>
      <c r="M1820" t="s">
        <v>9209</v>
      </c>
      <c r="O1820">
        <v>51</v>
      </c>
      <c r="P1820" t="s">
        <v>9225</v>
      </c>
      <c r="Q1820">
        <v>16</v>
      </c>
      <c r="R1820">
        <v>2</v>
      </c>
      <c r="S1820" t="s">
        <v>9258</v>
      </c>
      <c r="T1820" t="s">
        <v>9262</v>
      </c>
      <c r="U1820" t="s">
        <v>9283</v>
      </c>
      <c r="V1820" t="str" cm="1">
        <f t="array" ref="V1820">_xlfn.IFS(Hospital_Emergency_Room_Data[[#This Row],[Day]]&lt;=10,"Start(1-10)",Hospital_Emergency_Room_Data[[#This Row],[Day]]&lt;=20,"Middle(11-20)",Hospital_Emergency_Room_Data[[#This Row],[Day]]&gt;20,"End(21-30)")</f>
        <v>Middle(11-20)</v>
      </c>
    </row>
    <row r="1821" spans="1:22">
      <c r="A1821">
        <v>570930122</v>
      </c>
      <c r="B1821" t="s">
        <v>1842</v>
      </c>
      <c r="C1821" s="1">
        <v>45017</v>
      </c>
      <c r="D1821" t="str">
        <f>TEXT(Hospital_Emergency_Room_Data[[#This Row],[Patient Admission Date]],"mmm")</f>
        <v>Apr</v>
      </c>
      <c r="E1821">
        <f>YEAR(Hospital_Emergency_Room_Data[[#This Row],[Patient Admission Date]])</f>
        <v>2023</v>
      </c>
      <c r="F1821" s="2">
        <v>0.93680555555555556</v>
      </c>
      <c r="G1821" s="8" t="str">
        <f>TEXT(Hospital_Emergency_Room_Data[[#This Row],[Patient Admission Date]],"dddd")</f>
        <v>Saturday</v>
      </c>
      <c r="H1821" t="s">
        <v>41</v>
      </c>
      <c r="I1821">
        <v>43</v>
      </c>
      <c r="J1821" s="5" t="s">
        <v>9223</v>
      </c>
      <c r="K1821" t="s">
        <v>32</v>
      </c>
      <c r="L1821" t="s">
        <v>16</v>
      </c>
      <c r="M1821" t="s">
        <v>9209</v>
      </c>
      <c r="O1821">
        <v>47</v>
      </c>
      <c r="P1821" t="s">
        <v>9225</v>
      </c>
      <c r="Q1821">
        <v>1</v>
      </c>
      <c r="R1821">
        <v>22</v>
      </c>
      <c r="S1821" t="s">
        <v>9256</v>
      </c>
      <c r="T1821" t="s">
        <v>9263</v>
      </c>
      <c r="U1821" t="s">
        <v>9283</v>
      </c>
      <c r="V1821" t="str" cm="1">
        <f t="array" ref="V1821">_xlfn.IFS(Hospital_Emergency_Room_Data[[#This Row],[Day]]&lt;=10,"Start(1-10)",Hospital_Emergency_Room_Data[[#This Row],[Day]]&lt;=20,"Middle(11-20)",Hospital_Emergency_Room_Data[[#This Row],[Day]]&gt;20,"End(21-30)")</f>
        <v>Start(1-10)</v>
      </c>
    </row>
    <row r="1822" spans="1:22">
      <c r="A1822">
        <v>727480641</v>
      </c>
      <c r="B1822" t="s">
        <v>1843</v>
      </c>
      <c r="C1822" s="1">
        <v>45085</v>
      </c>
      <c r="D1822" t="str">
        <f>TEXT(Hospital_Emergency_Room_Data[[#This Row],[Patient Admission Date]],"mmm")</f>
        <v>Jun</v>
      </c>
      <c r="E1822">
        <f>YEAR(Hospital_Emergency_Room_Data[[#This Row],[Patient Admission Date]])</f>
        <v>2023</v>
      </c>
      <c r="F1822" s="2">
        <v>0.85624999999999996</v>
      </c>
      <c r="G1822" s="8" t="str">
        <f>TEXT(Hospital_Emergency_Room_Data[[#This Row],[Patient Admission Date]],"dddd")</f>
        <v>Thursday</v>
      </c>
      <c r="H1822" t="s">
        <v>41</v>
      </c>
      <c r="I1822">
        <v>41</v>
      </c>
      <c r="J1822" s="5" t="s">
        <v>9223</v>
      </c>
      <c r="K1822" t="s">
        <v>32</v>
      </c>
      <c r="L1822" t="s">
        <v>16</v>
      </c>
      <c r="M1822" t="s">
        <v>9209</v>
      </c>
      <c r="O1822">
        <v>35</v>
      </c>
      <c r="P1822" t="s">
        <v>9225</v>
      </c>
      <c r="Q1822">
        <v>8</v>
      </c>
      <c r="R1822">
        <v>20</v>
      </c>
      <c r="S1822" t="s">
        <v>9256</v>
      </c>
      <c r="T1822" t="s">
        <v>9265</v>
      </c>
      <c r="U1822" t="s">
        <v>9300</v>
      </c>
      <c r="V1822" t="str" cm="1">
        <f t="array" ref="V1822">_xlfn.IFS(Hospital_Emergency_Room_Data[[#This Row],[Day]]&lt;=10,"Start(1-10)",Hospital_Emergency_Room_Data[[#This Row],[Day]]&lt;=20,"Middle(11-20)",Hospital_Emergency_Room_Data[[#This Row],[Day]]&gt;20,"End(21-30)")</f>
        <v>Start(1-10)</v>
      </c>
    </row>
    <row r="1823" spans="1:22">
      <c r="A1823">
        <v>605024485</v>
      </c>
      <c r="B1823" t="s">
        <v>1844</v>
      </c>
      <c r="C1823" s="1">
        <v>45541</v>
      </c>
      <c r="D1823" t="str">
        <f>TEXT(Hospital_Emergency_Room_Data[[#This Row],[Patient Admission Date]],"mmm")</f>
        <v>Sep</v>
      </c>
      <c r="E1823">
        <f>YEAR(Hospital_Emergency_Room_Data[[#This Row],[Patient Admission Date]])</f>
        <v>2024</v>
      </c>
      <c r="F1823" s="2">
        <v>0.41736111111111113</v>
      </c>
      <c r="G1823" s="8" t="str">
        <f>TEXT(Hospital_Emergency_Room_Data[[#This Row],[Patient Admission Date]],"dddd")</f>
        <v>Friday</v>
      </c>
      <c r="H1823" t="s">
        <v>41</v>
      </c>
      <c r="I1823">
        <v>38</v>
      </c>
      <c r="J1823" s="5" t="s">
        <v>9223</v>
      </c>
      <c r="K1823" t="s">
        <v>32</v>
      </c>
      <c r="L1823" t="s">
        <v>16</v>
      </c>
      <c r="M1823" t="s">
        <v>9209</v>
      </c>
      <c r="O1823">
        <v>21</v>
      </c>
      <c r="P1823" t="s">
        <v>9226</v>
      </c>
      <c r="Q1823">
        <v>6</v>
      </c>
      <c r="R1823">
        <v>10</v>
      </c>
      <c r="S1823" t="s">
        <v>9255</v>
      </c>
      <c r="T1823" t="s">
        <v>9263</v>
      </c>
      <c r="U1823" t="s">
        <v>9282</v>
      </c>
      <c r="V1823" t="str" cm="1">
        <f t="array" ref="V1823">_xlfn.IFS(Hospital_Emergency_Room_Data[[#This Row],[Day]]&lt;=10,"Start(1-10)",Hospital_Emergency_Room_Data[[#This Row],[Day]]&lt;=20,"Middle(11-20)",Hospital_Emergency_Room_Data[[#This Row],[Day]]&gt;20,"End(21-30)")</f>
        <v>Start(1-10)</v>
      </c>
    </row>
    <row r="1824" spans="1:22">
      <c r="A1824">
        <v>521013986</v>
      </c>
      <c r="B1824" t="s">
        <v>1845</v>
      </c>
      <c r="C1824" s="1">
        <v>45446</v>
      </c>
      <c r="D1824" t="str">
        <f>TEXT(Hospital_Emergency_Room_Data[[#This Row],[Patient Admission Date]],"mmm")</f>
        <v>Jun</v>
      </c>
      <c r="E1824">
        <f>YEAR(Hospital_Emergency_Room_Data[[#This Row],[Patient Admission Date]])</f>
        <v>2024</v>
      </c>
      <c r="F1824" s="2">
        <v>0.18680555555555556</v>
      </c>
      <c r="G1824" s="8" t="str">
        <f>TEXT(Hospital_Emergency_Room_Data[[#This Row],[Patient Admission Date]],"dddd")</f>
        <v>Monday</v>
      </c>
      <c r="H1824" t="s">
        <v>41</v>
      </c>
      <c r="I1824">
        <v>12</v>
      </c>
      <c r="J1824" s="5" t="s">
        <v>9221</v>
      </c>
      <c r="K1824" t="s">
        <v>32</v>
      </c>
      <c r="L1824" t="s">
        <v>16</v>
      </c>
      <c r="M1824" t="s">
        <v>9209</v>
      </c>
      <c r="N1824">
        <v>0</v>
      </c>
      <c r="O1824">
        <v>57</v>
      </c>
      <c r="P1824" t="s">
        <v>9225</v>
      </c>
      <c r="Q1824">
        <v>3</v>
      </c>
      <c r="R1824">
        <v>4</v>
      </c>
      <c r="S1824" t="s">
        <v>9258</v>
      </c>
      <c r="T1824" t="s">
        <v>9263</v>
      </c>
      <c r="U1824" t="s">
        <v>9283</v>
      </c>
      <c r="V1824" t="str" cm="1">
        <f t="array" ref="V1824">_xlfn.IFS(Hospital_Emergency_Room_Data[[#This Row],[Day]]&lt;=10,"Start(1-10)",Hospital_Emergency_Room_Data[[#This Row],[Day]]&lt;=20,"Middle(11-20)",Hospital_Emergency_Room_Data[[#This Row],[Day]]&gt;20,"End(21-30)")</f>
        <v>Start(1-10)</v>
      </c>
    </row>
    <row r="1825" spans="1:22">
      <c r="A1825">
        <v>636372797</v>
      </c>
      <c r="B1825" t="s">
        <v>1846</v>
      </c>
      <c r="C1825" s="1">
        <v>45575</v>
      </c>
      <c r="D1825" t="str">
        <f>TEXT(Hospital_Emergency_Room_Data[[#This Row],[Patient Admission Date]],"mmm")</f>
        <v>Oct</v>
      </c>
      <c r="E1825">
        <f>YEAR(Hospital_Emergency_Room_Data[[#This Row],[Patient Admission Date]])</f>
        <v>2024</v>
      </c>
      <c r="F1825" s="2">
        <v>0.48888888888888887</v>
      </c>
      <c r="G1825" s="8" t="str">
        <f>TEXT(Hospital_Emergency_Room_Data[[#This Row],[Patient Admission Date]],"dddd")</f>
        <v>Thursday</v>
      </c>
      <c r="H1825" t="s">
        <v>41</v>
      </c>
      <c r="I1825">
        <v>16</v>
      </c>
      <c r="J1825" s="5" t="s">
        <v>9220</v>
      </c>
      <c r="K1825" t="s">
        <v>32</v>
      </c>
      <c r="L1825" t="s">
        <v>36</v>
      </c>
      <c r="M1825" t="s">
        <v>9209</v>
      </c>
      <c r="O1825">
        <v>14</v>
      </c>
      <c r="P1825" t="s">
        <v>9226</v>
      </c>
      <c r="Q1825">
        <v>10</v>
      </c>
      <c r="R1825">
        <v>11</v>
      </c>
      <c r="S1825" t="s">
        <v>9255</v>
      </c>
      <c r="T1825" t="s">
        <v>9265</v>
      </c>
      <c r="U1825" t="s">
        <v>9282</v>
      </c>
      <c r="V1825" t="str" cm="1">
        <f t="array" ref="V1825">_xlfn.IFS(Hospital_Emergency_Room_Data[[#This Row],[Day]]&lt;=10,"Start(1-10)",Hospital_Emergency_Room_Data[[#This Row],[Day]]&lt;=20,"Middle(11-20)",Hospital_Emergency_Room_Data[[#This Row],[Day]]&gt;20,"End(21-30)")</f>
        <v>Start(1-10)</v>
      </c>
    </row>
    <row r="1826" spans="1:22">
      <c r="A1826">
        <v>409499794</v>
      </c>
      <c r="B1826" t="s">
        <v>1847</v>
      </c>
      <c r="C1826" s="1">
        <v>45460</v>
      </c>
      <c r="D1826" t="str">
        <f>TEXT(Hospital_Emergency_Room_Data[[#This Row],[Patient Admission Date]],"mmm")</f>
        <v>Jun</v>
      </c>
      <c r="E1826">
        <f>YEAR(Hospital_Emergency_Room_Data[[#This Row],[Patient Admission Date]])</f>
        <v>2024</v>
      </c>
      <c r="F1826" s="2">
        <v>0.98888888888888893</v>
      </c>
      <c r="G1826" s="8" t="str">
        <f>TEXT(Hospital_Emergency_Room_Data[[#This Row],[Patient Admission Date]],"dddd")</f>
        <v>Monday</v>
      </c>
      <c r="H1826" t="s">
        <v>41</v>
      </c>
      <c r="I1826">
        <v>26</v>
      </c>
      <c r="J1826" s="5" t="s">
        <v>9220</v>
      </c>
      <c r="K1826" t="s">
        <v>32</v>
      </c>
      <c r="L1826" t="s">
        <v>36</v>
      </c>
      <c r="M1826" t="s">
        <v>9209</v>
      </c>
      <c r="O1826">
        <v>17</v>
      </c>
      <c r="P1826" t="s">
        <v>9226</v>
      </c>
      <c r="Q1826">
        <v>17</v>
      </c>
      <c r="R1826">
        <v>23</v>
      </c>
      <c r="S1826" t="s">
        <v>9256</v>
      </c>
      <c r="T1826" t="s">
        <v>9262</v>
      </c>
      <c r="U1826" t="s">
        <v>9282</v>
      </c>
      <c r="V1826" t="str" cm="1">
        <f t="array" ref="V1826">_xlfn.IFS(Hospital_Emergency_Room_Data[[#This Row],[Day]]&lt;=10,"Start(1-10)",Hospital_Emergency_Room_Data[[#This Row],[Day]]&lt;=20,"Middle(11-20)",Hospital_Emergency_Room_Data[[#This Row],[Day]]&gt;20,"End(21-30)")</f>
        <v>Middle(11-20)</v>
      </c>
    </row>
    <row r="1827" spans="1:22">
      <c r="A1827">
        <v>426467370</v>
      </c>
      <c r="B1827" t="s">
        <v>1848</v>
      </c>
      <c r="C1827" s="1">
        <v>45227</v>
      </c>
      <c r="D1827" t="str">
        <f>TEXT(Hospital_Emergency_Room_Data[[#This Row],[Patient Admission Date]],"mmm")</f>
        <v>Oct</v>
      </c>
      <c r="E1827">
        <f>YEAR(Hospital_Emergency_Room_Data[[#This Row],[Patient Admission Date]])</f>
        <v>2023</v>
      </c>
      <c r="F1827" s="2">
        <v>0.28541666666666665</v>
      </c>
      <c r="G1827" s="8" t="str">
        <f>TEXT(Hospital_Emergency_Room_Data[[#This Row],[Patient Admission Date]],"dddd")</f>
        <v>Saturday</v>
      </c>
      <c r="H1827" t="s">
        <v>41</v>
      </c>
      <c r="I1827">
        <v>62</v>
      </c>
      <c r="J1827" s="5" t="s">
        <v>9217</v>
      </c>
      <c r="K1827" t="s">
        <v>32</v>
      </c>
      <c r="L1827" t="s">
        <v>36</v>
      </c>
      <c r="M1827" t="s">
        <v>9209</v>
      </c>
      <c r="O1827">
        <v>23</v>
      </c>
      <c r="P1827" t="s">
        <v>9226</v>
      </c>
      <c r="Q1827">
        <v>28</v>
      </c>
      <c r="R1827">
        <v>6</v>
      </c>
      <c r="S1827" t="s">
        <v>9255</v>
      </c>
      <c r="T1827" t="s">
        <v>9264</v>
      </c>
      <c r="U1827" t="s">
        <v>9282</v>
      </c>
      <c r="V1827" t="str" cm="1">
        <f t="array" ref="V1827">_xlfn.IFS(Hospital_Emergency_Room_Data[[#This Row],[Day]]&lt;=10,"Start(1-10)",Hospital_Emergency_Room_Data[[#This Row],[Day]]&lt;=20,"Middle(11-20)",Hospital_Emergency_Room_Data[[#This Row],[Day]]&gt;20,"End(21-30)")</f>
        <v>End(21-30)</v>
      </c>
    </row>
    <row r="1828" spans="1:22">
      <c r="A1828">
        <v>107371769</v>
      </c>
      <c r="B1828" t="s">
        <v>1849</v>
      </c>
      <c r="C1828" s="1">
        <v>45539</v>
      </c>
      <c r="D1828" t="str">
        <f>TEXT(Hospital_Emergency_Room_Data[[#This Row],[Patient Admission Date]],"mmm")</f>
        <v>Sep</v>
      </c>
      <c r="E1828">
        <f>YEAR(Hospital_Emergency_Room_Data[[#This Row],[Patient Admission Date]])</f>
        <v>2024</v>
      </c>
      <c r="F1828" s="2">
        <v>0.25486111111111109</v>
      </c>
      <c r="G1828" s="8" t="str">
        <f>TEXT(Hospital_Emergency_Room_Data[[#This Row],[Patient Admission Date]],"dddd")</f>
        <v>Wednesday</v>
      </c>
      <c r="H1828" t="s">
        <v>41</v>
      </c>
      <c r="I1828">
        <v>66</v>
      </c>
      <c r="J1828" s="5" t="s">
        <v>9217</v>
      </c>
      <c r="K1828" t="s">
        <v>32</v>
      </c>
      <c r="L1828" t="s">
        <v>36</v>
      </c>
      <c r="M1828" t="s">
        <v>9209</v>
      </c>
      <c r="O1828">
        <v>40</v>
      </c>
      <c r="P1828" t="s">
        <v>9225</v>
      </c>
      <c r="Q1828">
        <v>4</v>
      </c>
      <c r="R1828">
        <v>6</v>
      </c>
      <c r="S1828" t="s">
        <v>9255</v>
      </c>
      <c r="T1828" t="s">
        <v>9263</v>
      </c>
      <c r="U1828" t="s">
        <v>9300</v>
      </c>
      <c r="V1828" t="str" cm="1">
        <f t="array" ref="V1828">_xlfn.IFS(Hospital_Emergency_Room_Data[[#This Row],[Day]]&lt;=10,"Start(1-10)",Hospital_Emergency_Room_Data[[#This Row],[Day]]&lt;=20,"Middle(11-20)",Hospital_Emergency_Room_Data[[#This Row],[Day]]&gt;20,"End(21-30)")</f>
        <v>Start(1-10)</v>
      </c>
    </row>
    <row r="1829" spans="1:22">
      <c r="A1829">
        <v>642249833</v>
      </c>
      <c r="B1829" t="s">
        <v>1850</v>
      </c>
      <c r="C1829" s="1">
        <v>45406</v>
      </c>
      <c r="D1829" t="str">
        <f>TEXT(Hospital_Emergency_Room_Data[[#This Row],[Patient Admission Date]],"mmm")</f>
        <v>Apr</v>
      </c>
      <c r="E1829">
        <f>YEAR(Hospital_Emergency_Room_Data[[#This Row],[Patient Admission Date]])</f>
        <v>2024</v>
      </c>
      <c r="F1829" s="2">
        <v>0.47569444444444442</v>
      </c>
      <c r="G1829" s="8" t="str">
        <f>TEXT(Hospital_Emergency_Room_Data[[#This Row],[Patient Admission Date]],"dddd")</f>
        <v>Wednesday</v>
      </c>
      <c r="H1829" t="s">
        <v>41</v>
      </c>
      <c r="I1829">
        <v>4</v>
      </c>
      <c r="J1829" s="5" t="s">
        <v>9218</v>
      </c>
      <c r="K1829" t="s">
        <v>32</v>
      </c>
      <c r="L1829" t="s">
        <v>36</v>
      </c>
      <c r="M1829" t="s">
        <v>9209</v>
      </c>
      <c r="O1829">
        <v>22</v>
      </c>
      <c r="P1829" t="s">
        <v>9226</v>
      </c>
      <c r="Q1829">
        <v>24</v>
      </c>
      <c r="R1829">
        <v>11</v>
      </c>
      <c r="S1829" t="s">
        <v>9255</v>
      </c>
      <c r="T1829" t="s">
        <v>9264</v>
      </c>
      <c r="U1829" t="s">
        <v>9282</v>
      </c>
      <c r="V1829" t="str" cm="1">
        <f t="array" ref="V1829">_xlfn.IFS(Hospital_Emergency_Room_Data[[#This Row],[Day]]&lt;=10,"Start(1-10)",Hospital_Emergency_Room_Data[[#This Row],[Day]]&lt;=20,"Middle(11-20)",Hospital_Emergency_Room_Data[[#This Row],[Day]]&gt;20,"End(21-30)")</f>
        <v>End(21-30)</v>
      </c>
    </row>
    <row r="1830" spans="1:22">
      <c r="A1830">
        <v>557221939</v>
      </c>
      <c r="B1830" t="s">
        <v>1851</v>
      </c>
      <c r="C1830" s="1">
        <v>45570</v>
      </c>
      <c r="D1830" t="str">
        <f>TEXT(Hospital_Emergency_Room_Data[[#This Row],[Patient Admission Date]],"mmm")</f>
        <v>Oct</v>
      </c>
      <c r="E1830">
        <f>YEAR(Hospital_Emergency_Room_Data[[#This Row],[Patient Admission Date]])</f>
        <v>2024</v>
      </c>
      <c r="F1830" s="2">
        <v>0.80208333333333337</v>
      </c>
      <c r="G1830" s="8" t="str">
        <f>TEXT(Hospital_Emergency_Room_Data[[#This Row],[Patient Admission Date]],"dddd")</f>
        <v>Saturday</v>
      </c>
      <c r="H1830" t="s">
        <v>41</v>
      </c>
      <c r="I1830">
        <v>7</v>
      </c>
      <c r="J1830" s="5" t="s">
        <v>9221</v>
      </c>
      <c r="K1830" t="s">
        <v>32</v>
      </c>
      <c r="L1830" t="s">
        <v>36</v>
      </c>
      <c r="M1830" t="s">
        <v>9209</v>
      </c>
      <c r="O1830">
        <v>37</v>
      </c>
      <c r="P1830" t="s">
        <v>9225</v>
      </c>
      <c r="Q1830">
        <v>5</v>
      </c>
      <c r="R1830">
        <v>19</v>
      </c>
      <c r="S1830" t="s">
        <v>9256</v>
      </c>
      <c r="T1830" t="s">
        <v>9263</v>
      </c>
      <c r="U1830" t="s">
        <v>9300</v>
      </c>
      <c r="V1830" t="str" cm="1">
        <f t="array" ref="V1830">_xlfn.IFS(Hospital_Emergency_Room_Data[[#This Row],[Day]]&lt;=10,"Start(1-10)",Hospital_Emergency_Room_Data[[#This Row],[Day]]&lt;=20,"Middle(11-20)",Hospital_Emergency_Room_Data[[#This Row],[Day]]&gt;20,"End(21-30)")</f>
        <v>Start(1-10)</v>
      </c>
    </row>
    <row r="1831" spans="1:22">
      <c r="A1831">
        <v>810505131</v>
      </c>
      <c r="B1831" t="s">
        <v>1852</v>
      </c>
      <c r="C1831" s="1">
        <v>45185</v>
      </c>
      <c r="D1831" t="str">
        <f>TEXT(Hospital_Emergency_Room_Data[[#This Row],[Patient Admission Date]],"mmm")</f>
        <v>Sep</v>
      </c>
      <c r="E1831">
        <f>YEAR(Hospital_Emergency_Room_Data[[#This Row],[Patient Admission Date]])</f>
        <v>2023</v>
      </c>
      <c r="F1831" s="2">
        <v>0.2673611111111111</v>
      </c>
      <c r="G1831" s="8" t="str">
        <f>TEXT(Hospital_Emergency_Room_Data[[#This Row],[Patient Admission Date]],"dddd")</f>
        <v>Saturday</v>
      </c>
      <c r="H1831" t="s">
        <v>41</v>
      </c>
      <c r="I1831">
        <v>56</v>
      </c>
      <c r="J1831" s="5" t="s">
        <v>9219</v>
      </c>
      <c r="K1831" t="s">
        <v>32</v>
      </c>
      <c r="L1831" t="s">
        <v>36</v>
      </c>
      <c r="M1831" t="s">
        <v>9209</v>
      </c>
      <c r="O1831">
        <v>55</v>
      </c>
      <c r="P1831" t="s">
        <v>9225</v>
      </c>
      <c r="Q1831">
        <v>16</v>
      </c>
      <c r="R1831">
        <v>6</v>
      </c>
      <c r="S1831" t="s">
        <v>9255</v>
      </c>
      <c r="T1831" t="s">
        <v>9262</v>
      </c>
      <c r="U1831" t="s">
        <v>9283</v>
      </c>
      <c r="V1831" t="str" cm="1">
        <f t="array" ref="V1831">_xlfn.IFS(Hospital_Emergency_Room_Data[[#This Row],[Day]]&lt;=10,"Start(1-10)",Hospital_Emergency_Room_Data[[#This Row],[Day]]&lt;=20,"Middle(11-20)",Hospital_Emergency_Room_Data[[#This Row],[Day]]&gt;20,"End(21-30)")</f>
        <v>Middle(11-20)</v>
      </c>
    </row>
    <row r="1832" spans="1:22">
      <c r="A1832">
        <v>340533945</v>
      </c>
      <c r="B1832" t="s">
        <v>1853</v>
      </c>
      <c r="C1832" s="1">
        <v>45405</v>
      </c>
      <c r="D1832" t="str">
        <f>TEXT(Hospital_Emergency_Room_Data[[#This Row],[Patient Admission Date]],"mmm")</f>
        <v>Apr</v>
      </c>
      <c r="E1832">
        <f>YEAR(Hospital_Emergency_Room_Data[[#This Row],[Patient Admission Date]])</f>
        <v>2024</v>
      </c>
      <c r="F1832" s="2">
        <v>0.16041666666666668</v>
      </c>
      <c r="G1832" s="8" t="str">
        <f>TEXT(Hospital_Emergency_Room_Data[[#This Row],[Patient Admission Date]],"dddd")</f>
        <v>Tuesday</v>
      </c>
      <c r="H1832" t="s">
        <v>41</v>
      </c>
      <c r="I1832">
        <v>53</v>
      </c>
      <c r="J1832" s="5" t="s">
        <v>9219</v>
      </c>
      <c r="K1832" t="s">
        <v>32</v>
      </c>
      <c r="L1832" t="s">
        <v>36</v>
      </c>
      <c r="M1832" t="s">
        <v>9209</v>
      </c>
      <c r="O1832">
        <v>20</v>
      </c>
      <c r="P1832" t="s">
        <v>9226</v>
      </c>
      <c r="Q1832">
        <v>23</v>
      </c>
      <c r="R1832">
        <v>3</v>
      </c>
      <c r="S1832" t="s">
        <v>9258</v>
      </c>
      <c r="T1832" t="s">
        <v>9264</v>
      </c>
      <c r="U1832" t="s">
        <v>9282</v>
      </c>
      <c r="V1832" t="str" cm="1">
        <f t="array" ref="V1832">_xlfn.IFS(Hospital_Emergency_Room_Data[[#This Row],[Day]]&lt;=10,"Start(1-10)",Hospital_Emergency_Room_Data[[#This Row],[Day]]&lt;=20,"Middle(11-20)",Hospital_Emergency_Room_Data[[#This Row],[Day]]&gt;20,"End(21-30)")</f>
        <v>End(21-30)</v>
      </c>
    </row>
    <row r="1833" spans="1:22">
      <c r="A1833">
        <v>217677835</v>
      </c>
      <c r="B1833" t="s">
        <v>1854</v>
      </c>
      <c r="C1833" s="1">
        <v>45414</v>
      </c>
      <c r="D1833" t="str">
        <f>TEXT(Hospital_Emergency_Room_Data[[#This Row],[Patient Admission Date]],"mmm")</f>
        <v>May</v>
      </c>
      <c r="E1833">
        <f>YEAR(Hospital_Emergency_Room_Data[[#This Row],[Patient Admission Date]])</f>
        <v>2024</v>
      </c>
      <c r="F1833" s="2">
        <v>7.6388888888888886E-3</v>
      </c>
      <c r="G1833" s="8" t="str">
        <f>TEXT(Hospital_Emergency_Room_Data[[#This Row],[Patient Admission Date]],"dddd")</f>
        <v>Thursday</v>
      </c>
      <c r="H1833" t="s">
        <v>41</v>
      </c>
      <c r="I1833">
        <v>57</v>
      </c>
      <c r="J1833" s="5" t="s">
        <v>9219</v>
      </c>
      <c r="K1833" t="s">
        <v>32</v>
      </c>
      <c r="L1833" t="s">
        <v>36</v>
      </c>
      <c r="M1833" t="s">
        <v>9209</v>
      </c>
      <c r="O1833">
        <v>28</v>
      </c>
      <c r="P1833" t="s">
        <v>9226</v>
      </c>
      <c r="Q1833">
        <v>2</v>
      </c>
      <c r="R1833">
        <v>0</v>
      </c>
      <c r="S1833" t="s">
        <v>9258</v>
      </c>
      <c r="T1833" t="s">
        <v>9263</v>
      </c>
      <c r="U1833" t="s">
        <v>9282</v>
      </c>
      <c r="V1833" t="str" cm="1">
        <f t="array" ref="V1833">_xlfn.IFS(Hospital_Emergency_Room_Data[[#This Row],[Day]]&lt;=10,"Start(1-10)",Hospital_Emergency_Room_Data[[#This Row],[Day]]&lt;=20,"Middle(11-20)",Hospital_Emergency_Room_Data[[#This Row],[Day]]&gt;20,"End(21-30)")</f>
        <v>Start(1-10)</v>
      </c>
    </row>
    <row r="1834" spans="1:22">
      <c r="A1834">
        <v>630503515</v>
      </c>
      <c r="B1834" t="s">
        <v>1855</v>
      </c>
      <c r="C1834" s="1">
        <v>45025</v>
      </c>
      <c r="D1834" t="str">
        <f>TEXT(Hospital_Emergency_Room_Data[[#This Row],[Patient Admission Date]],"mmm")</f>
        <v>Apr</v>
      </c>
      <c r="E1834">
        <f>YEAR(Hospital_Emergency_Room_Data[[#This Row],[Patient Admission Date]])</f>
        <v>2023</v>
      </c>
      <c r="F1834" s="2">
        <v>4.1666666666666664E-2</v>
      </c>
      <c r="G1834" s="8" t="str">
        <f>TEXT(Hospital_Emergency_Room_Data[[#This Row],[Patient Admission Date]],"dddd")</f>
        <v>Sunday</v>
      </c>
      <c r="H1834" t="s">
        <v>41</v>
      </c>
      <c r="I1834">
        <v>48</v>
      </c>
      <c r="J1834" s="5" t="s">
        <v>9219</v>
      </c>
      <c r="K1834" t="s">
        <v>32</v>
      </c>
      <c r="L1834" t="s">
        <v>36</v>
      </c>
      <c r="M1834" t="s">
        <v>9209</v>
      </c>
      <c r="N1834">
        <v>4</v>
      </c>
      <c r="O1834">
        <v>60</v>
      </c>
      <c r="P1834" t="s">
        <v>9225</v>
      </c>
      <c r="Q1834">
        <v>9</v>
      </c>
      <c r="R1834">
        <v>1</v>
      </c>
      <c r="S1834" t="s">
        <v>9258</v>
      </c>
      <c r="T1834" t="s">
        <v>9265</v>
      </c>
      <c r="U1834" t="s">
        <v>9283</v>
      </c>
      <c r="V1834" t="str" cm="1">
        <f t="array" ref="V1834">_xlfn.IFS(Hospital_Emergency_Room_Data[[#This Row],[Day]]&lt;=10,"Start(1-10)",Hospital_Emergency_Room_Data[[#This Row],[Day]]&lt;=20,"Middle(11-20)",Hospital_Emergency_Room_Data[[#This Row],[Day]]&gt;20,"End(21-30)")</f>
        <v>Start(1-10)</v>
      </c>
    </row>
    <row r="1835" spans="1:22">
      <c r="A1835">
        <v>576534816</v>
      </c>
      <c r="B1835" t="s">
        <v>1856</v>
      </c>
      <c r="C1835" s="1">
        <v>45055</v>
      </c>
      <c r="D1835" t="str">
        <f>TEXT(Hospital_Emergency_Room_Data[[#This Row],[Patient Admission Date]],"mmm")</f>
        <v>May</v>
      </c>
      <c r="E1835">
        <f>YEAR(Hospital_Emergency_Room_Data[[#This Row],[Patient Admission Date]])</f>
        <v>2023</v>
      </c>
      <c r="F1835" s="2">
        <v>0.46388888888888891</v>
      </c>
      <c r="G1835" s="8" t="str">
        <f>TEXT(Hospital_Emergency_Room_Data[[#This Row],[Patient Admission Date]],"dddd")</f>
        <v>Tuesday</v>
      </c>
      <c r="H1835" t="s">
        <v>41</v>
      </c>
      <c r="I1835">
        <v>7</v>
      </c>
      <c r="J1835" s="5" t="s">
        <v>9221</v>
      </c>
      <c r="K1835" t="s">
        <v>32</v>
      </c>
      <c r="L1835" t="s">
        <v>36</v>
      </c>
      <c r="M1835" t="s">
        <v>9209</v>
      </c>
      <c r="N1835">
        <v>6</v>
      </c>
      <c r="O1835">
        <v>37</v>
      </c>
      <c r="P1835" t="s">
        <v>9225</v>
      </c>
      <c r="Q1835">
        <v>9</v>
      </c>
      <c r="R1835">
        <v>11</v>
      </c>
      <c r="S1835" t="s">
        <v>9255</v>
      </c>
      <c r="T1835" t="s">
        <v>9265</v>
      </c>
      <c r="U1835" t="s">
        <v>9300</v>
      </c>
      <c r="V1835" t="str" cm="1">
        <f t="array" ref="V1835">_xlfn.IFS(Hospital_Emergency_Room_Data[[#This Row],[Day]]&lt;=10,"Start(1-10)",Hospital_Emergency_Room_Data[[#This Row],[Day]]&lt;=20,"Middle(11-20)",Hospital_Emergency_Room_Data[[#This Row],[Day]]&gt;20,"End(21-30)")</f>
        <v>Start(1-10)</v>
      </c>
    </row>
    <row r="1836" spans="1:22">
      <c r="A1836">
        <v>269698639</v>
      </c>
      <c r="B1836" t="s">
        <v>1857</v>
      </c>
      <c r="C1836" s="1">
        <v>45554</v>
      </c>
      <c r="D1836" t="str">
        <f>TEXT(Hospital_Emergency_Room_Data[[#This Row],[Patient Admission Date]],"mmm")</f>
        <v>Sep</v>
      </c>
      <c r="E1836">
        <f>YEAR(Hospital_Emergency_Room_Data[[#This Row],[Patient Admission Date]])</f>
        <v>2024</v>
      </c>
      <c r="F1836" s="2">
        <v>0.45069444444444445</v>
      </c>
      <c r="G1836" s="8" t="str">
        <f>TEXT(Hospital_Emergency_Room_Data[[#This Row],[Patient Admission Date]],"dddd")</f>
        <v>Thursday</v>
      </c>
      <c r="H1836" t="s">
        <v>41</v>
      </c>
      <c r="I1836">
        <v>55</v>
      </c>
      <c r="J1836" s="5" t="s">
        <v>9219</v>
      </c>
      <c r="K1836" t="s">
        <v>32</v>
      </c>
      <c r="L1836" t="s">
        <v>140</v>
      </c>
      <c r="M1836" t="s">
        <v>9209</v>
      </c>
      <c r="O1836">
        <v>18</v>
      </c>
      <c r="P1836" t="s">
        <v>9226</v>
      </c>
      <c r="Q1836">
        <v>19</v>
      </c>
      <c r="R1836">
        <v>10</v>
      </c>
      <c r="S1836" t="s">
        <v>9255</v>
      </c>
      <c r="T1836" t="s">
        <v>9262</v>
      </c>
      <c r="U1836" t="s">
        <v>9282</v>
      </c>
      <c r="V1836" t="str" cm="1">
        <f t="array" ref="V1836">_xlfn.IFS(Hospital_Emergency_Room_Data[[#This Row],[Day]]&lt;=10,"Start(1-10)",Hospital_Emergency_Room_Data[[#This Row],[Day]]&lt;=20,"Middle(11-20)",Hospital_Emergency_Room_Data[[#This Row],[Day]]&gt;20,"End(21-30)")</f>
        <v>Middle(11-20)</v>
      </c>
    </row>
    <row r="1837" spans="1:22">
      <c r="A1837">
        <v>699278178</v>
      </c>
      <c r="B1837" t="s">
        <v>1858</v>
      </c>
      <c r="C1837" s="1">
        <v>45465</v>
      </c>
      <c r="D1837" t="str">
        <f>TEXT(Hospital_Emergency_Room_Data[[#This Row],[Patient Admission Date]],"mmm")</f>
        <v>Jun</v>
      </c>
      <c r="E1837">
        <f>YEAR(Hospital_Emergency_Room_Data[[#This Row],[Patient Admission Date]])</f>
        <v>2024</v>
      </c>
      <c r="F1837" s="2">
        <v>0.25486111111111109</v>
      </c>
      <c r="G1837" s="8" t="str">
        <f>TEXT(Hospital_Emergency_Room_Data[[#This Row],[Patient Admission Date]],"dddd")</f>
        <v>Saturday</v>
      </c>
      <c r="H1837" t="s">
        <v>41</v>
      </c>
      <c r="I1837">
        <v>34</v>
      </c>
      <c r="J1837" s="5" t="s">
        <v>9223</v>
      </c>
      <c r="K1837" t="s">
        <v>32</v>
      </c>
      <c r="L1837" t="s">
        <v>140</v>
      </c>
      <c r="M1837" t="s">
        <v>9209</v>
      </c>
      <c r="N1837">
        <v>5</v>
      </c>
      <c r="O1837">
        <v>50</v>
      </c>
      <c r="P1837" t="s">
        <v>9225</v>
      </c>
      <c r="Q1837">
        <v>22</v>
      </c>
      <c r="R1837">
        <v>6</v>
      </c>
      <c r="S1837" t="s">
        <v>9255</v>
      </c>
      <c r="T1837" t="s">
        <v>9264</v>
      </c>
      <c r="U1837" t="s">
        <v>9283</v>
      </c>
      <c r="V1837" t="str" cm="1">
        <f t="array" ref="V1837">_xlfn.IFS(Hospital_Emergency_Room_Data[[#This Row],[Day]]&lt;=10,"Start(1-10)",Hospital_Emergency_Room_Data[[#This Row],[Day]]&lt;=20,"Middle(11-20)",Hospital_Emergency_Room_Data[[#This Row],[Day]]&gt;20,"End(21-30)")</f>
        <v>End(21-30)</v>
      </c>
    </row>
    <row r="1838" spans="1:22">
      <c r="A1838">
        <v>385354502</v>
      </c>
      <c r="B1838" t="s">
        <v>1859</v>
      </c>
      <c r="C1838" s="1">
        <v>45422</v>
      </c>
      <c r="D1838" t="str">
        <f>TEXT(Hospital_Emergency_Room_Data[[#This Row],[Patient Admission Date]],"mmm")</f>
        <v>May</v>
      </c>
      <c r="E1838">
        <f>YEAR(Hospital_Emergency_Room_Data[[#This Row],[Patient Admission Date]])</f>
        <v>2024</v>
      </c>
      <c r="F1838" s="2">
        <v>0.24027777777777778</v>
      </c>
      <c r="G1838" s="8" t="str">
        <f>TEXT(Hospital_Emergency_Room_Data[[#This Row],[Patient Admission Date]],"dddd")</f>
        <v>Friday</v>
      </c>
      <c r="H1838" t="s">
        <v>41</v>
      </c>
      <c r="I1838">
        <v>54</v>
      </c>
      <c r="J1838" s="5" t="s">
        <v>9219</v>
      </c>
      <c r="K1838" t="s">
        <v>10</v>
      </c>
      <c r="L1838" t="s">
        <v>96</v>
      </c>
      <c r="M1838" t="s">
        <v>9209</v>
      </c>
      <c r="O1838">
        <v>21</v>
      </c>
      <c r="P1838" t="s">
        <v>9226</v>
      </c>
      <c r="Q1838">
        <v>10</v>
      </c>
      <c r="R1838">
        <v>5</v>
      </c>
      <c r="S1838" t="s">
        <v>9258</v>
      </c>
      <c r="T1838" t="s">
        <v>9265</v>
      </c>
      <c r="U1838" t="s">
        <v>9282</v>
      </c>
      <c r="V1838" t="str" cm="1">
        <f t="array" ref="V1838">_xlfn.IFS(Hospital_Emergency_Room_Data[[#This Row],[Day]]&lt;=10,"Start(1-10)",Hospital_Emergency_Room_Data[[#This Row],[Day]]&lt;=20,"Middle(11-20)",Hospital_Emergency_Room_Data[[#This Row],[Day]]&gt;20,"End(21-30)")</f>
        <v>Start(1-10)</v>
      </c>
    </row>
    <row r="1839" spans="1:22">
      <c r="A1839">
        <v>382934355</v>
      </c>
      <c r="B1839" t="s">
        <v>1860</v>
      </c>
      <c r="C1839" s="1">
        <v>45366</v>
      </c>
      <c r="D1839" t="str">
        <f>TEXT(Hospital_Emergency_Room_Data[[#This Row],[Patient Admission Date]],"mmm")</f>
        <v>Mar</v>
      </c>
      <c r="E1839">
        <f>YEAR(Hospital_Emergency_Room_Data[[#This Row],[Patient Admission Date]])</f>
        <v>2024</v>
      </c>
      <c r="F1839" s="2">
        <v>0.40486111111111112</v>
      </c>
      <c r="G1839" s="8" t="str">
        <f>TEXT(Hospital_Emergency_Room_Data[[#This Row],[Patient Admission Date]],"dddd")</f>
        <v>Friday</v>
      </c>
      <c r="H1839" t="s">
        <v>41</v>
      </c>
      <c r="I1839">
        <v>62</v>
      </c>
      <c r="J1839" s="5" t="s">
        <v>9217</v>
      </c>
      <c r="K1839" t="s">
        <v>10</v>
      </c>
      <c r="L1839" t="s">
        <v>96</v>
      </c>
      <c r="M1839" t="s">
        <v>9209</v>
      </c>
      <c r="O1839">
        <v>32</v>
      </c>
      <c r="P1839" t="s">
        <v>9225</v>
      </c>
      <c r="Q1839">
        <v>15</v>
      </c>
      <c r="R1839">
        <v>9</v>
      </c>
      <c r="S1839" t="s">
        <v>9255</v>
      </c>
      <c r="T1839" t="s">
        <v>9262</v>
      </c>
      <c r="U1839" t="s">
        <v>9300</v>
      </c>
      <c r="V1839" t="str" cm="1">
        <f t="array" ref="V1839">_xlfn.IFS(Hospital_Emergency_Room_Data[[#This Row],[Day]]&lt;=10,"Start(1-10)",Hospital_Emergency_Room_Data[[#This Row],[Day]]&lt;=20,"Middle(11-20)",Hospital_Emergency_Room_Data[[#This Row],[Day]]&gt;20,"End(21-30)")</f>
        <v>Middle(11-20)</v>
      </c>
    </row>
    <row r="1840" spans="1:22">
      <c r="A1840">
        <v>872246667</v>
      </c>
      <c r="B1840" t="s">
        <v>1861</v>
      </c>
      <c r="C1840" s="1">
        <v>45037</v>
      </c>
      <c r="D1840" t="str">
        <f>TEXT(Hospital_Emergency_Room_Data[[#This Row],[Patient Admission Date]],"mmm")</f>
        <v>Apr</v>
      </c>
      <c r="E1840">
        <f>YEAR(Hospital_Emergency_Room_Data[[#This Row],[Patient Admission Date]])</f>
        <v>2023</v>
      </c>
      <c r="F1840" s="2">
        <v>0.82152777777777775</v>
      </c>
      <c r="G1840" s="8" t="str">
        <f>TEXT(Hospital_Emergency_Room_Data[[#This Row],[Patient Admission Date]],"dddd")</f>
        <v>Friday</v>
      </c>
      <c r="H1840" t="s">
        <v>41</v>
      </c>
      <c r="I1840">
        <v>70</v>
      </c>
      <c r="J1840" s="5" t="s">
        <v>9222</v>
      </c>
      <c r="K1840" t="s">
        <v>10</v>
      </c>
      <c r="L1840" t="s">
        <v>96</v>
      </c>
      <c r="M1840" t="s">
        <v>9209</v>
      </c>
      <c r="O1840">
        <v>50</v>
      </c>
      <c r="P1840" t="s">
        <v>9225</v>
      </c>
      <c r="Q1840">
        <v>21</v>
      </c>
      <c r="R1840">
        <v>19</v>
      </c>
      <c r="S1840" t="s">
        <v>9256</v>
      </c>
      <c r="T1840" t="s">
        <v>9262</v>
      </c>
      <c r="U1840" t="s">
        <v>9283</v>
      </c>
      <c r="V1840" t="str" cm="1">
        <f t="array" ref="V1840">_xlfn.IFS(Hospital_Emergency_Room_Data[[#This Row],[Day]]&lt;=10,"Start(1-10)",Hospital_Emergency_Room_Data[[#This Row],[Day]]&lt;=20,"Middle(11-20)",Hospital_Emergency_Room_Data[[#This Row],[Day]]&gt;20,"End(21-30)")</f>
        <v>End(21-30)</v>
      </c>
    </row>
    <row r="1841" spans="1:22">
      <c r="A1841">
        <v>671073129</v>
      </c>
      <c r="B1841" t="s">
        <v>1862</v>
      </c>
      <c r="C1841" s="1">
        <v>45460</v>
      </c>
      <c r="D1841" t="str">
        <f>TEXT(Hospital_Emergency_Room_Data[[#This Row],[Patient Admission Date]],"mmm")</f>
        <v>Jun</v>
      </c>
      <c r="E1841">
        <f>YEAR(Hospital_Emergency_Room_Data[[#This Row],[Patient Admission Date]])</f>
        <v>2024</v>
      </c>
      <c r="F1841" s="2">
        <v>0.74791666666666667</v>
      </c>
      <c r="G1841" s="8" t="str">
        <f>TEXT(Hospital_Emergency_Room_Data[[#This Row],[Patient Admission Date]],"dddd")</f>
        <v>Monday</v>
      </c>
      <c r="H1841" t="s">
        <v>41</v>
      </c>
      <c r="I1841">
        <v>59</v>
      </c>
      <c r="J1841" s="5" t="s">
        <v>9219</v>
      </c>
      <c r="K1841" t="s">
        <v>10</v>
      </c>
      <c r="L1841" t="s">
        <v>96</v>
      </c>
      <c r="M1841" t="s">
        <v>9209</v>
      </c>
      <c r="O1841">
        <v>42</v>
      </c>
      <c r="P1841" t="s">
        <v>9225</v>
      </c>
      <c r="Q1841">
        <v>17</v>
      </c>
      <c r="R1841">
        <v>17</v>
      </c>
      <c r="S1841" t="s">
        <v>9257</v>
      </c>
      <c r="T1841" t="s">
        <v>9262</v>
      </c>
      <c r="U1841" t="s">
        <v>9300</v>
      </c>
      <c r="V1841" t="str" cm="1">
        <f t="array" ref="V1841">_xlfn.IFS(Hospital_Emergency_Room_Data[[#This Row],[Day]]&lt;=10,"Start(1-10)",Hospital_Emergency_Room_Data[[#This Row],[Day]]&lt;=20,"Middle(11-20)",Hospital_Emergency_Room_Data[[#This Row],[Day]]&gt;20,"End(21-30)")</f>
        <v>Middle(11-20)</v>
      </c>
    </row>
    <row r="1842" spans="1:22">
      <c r="A1842">
        <v>661651950</v>
      </c>
      <c r="B1842" t="s">
        <v>1863</v>
      </c>
      <c r="C1842" s="1">
        <v>45031</v>
      </c>
      <c r="D1842" t="str">
        <f>TEXT(Hospital_Emergency_Room_Data[[#This Row],[Patient Admission Date]],"mmm")</f>
        <v>Apr</v>
      </c>
      <c r="E1842">
        <f>YEAR(Hospital_Emergency_Room_Data[[#This Row],[Patient Admission Date]])</f>
        <v>2023</v>
      </c>
      <c r="F1842" s="2">
        <v>0.98472222222222228</v>
      </c>
      <c r="G1842" s="8" t="str">
        <f>TEXT(Hospital_Emergency_Room_Data[[#This Row],[Patient Admission Date]],"dddd")</f>
        <v>Saturday</v>
      </c>
      <c r="H1842" t="s">
        <v>41</v>
      </c>
      <c r="I1842">
        <v>44</v>
      </c>
      <c r="J1842" s="5" t="s">
        <v>9223</v>
      </c>
      <c r="K1842" t="s">
        <v>10</v>
      </c>
      <c r="L1842" t="s">
        <v>96</v>
      </c>
      <c r="M1842" t="s">
        <v>9209</v>
      </c>
      <c r="O1842">
        <v>18</v>
      </c>
      <c r="P1842" t="s">
        <v>9226</v>
      </c>
      <c r="Q1842">
        <v>15</v>
      </c>
      <c r="R1842">
        <v>23</v>
      </c>
      <c r="S1842" t="s">
        <v>9256</v>
      </c>
      <c r="T1842" t="s">
        <v>9262</v>
      </c>
      <c r="U1842" t="s">
        <v>9282</v>
      </c>
      <c r="V1842" t="str" cm="1">
        <f t="array" ref="V1842">_xlfn.IFS(Hospital_Emergency_Room_Data[[#This Row],[Day]]&lt;=10,"Start(1-10)",Hospital_Emergency_Room_Data[[#This Row],[Day]]&lt;=20,"Middle(11-20)",Hospital_Emergency_Room_Data[[#This Row],[Day]]&gt;20,"End(21-30)")</f>
        <v>Middle(11-20)</v>
      </c>
    </row>
    <row r="1843" spans="1:22">
      <c r="A1843">
        <v>515136589</v>
      </c>
      <c r="B1843" t="s">
        <v>1864</v>
      </c>
      <c r="C1843" s="1">
        <v>45319</v>
      </c>
      <c r="D1843" t="str">
        <f>TEXT(Hospital_Emergency_Room_Data[[#This Row],[Patient Admission Date]],"mmm")</f>
        <v>Jan</v>
      </c>
      <c r="E1843">
        <f>YEAR(Hospital_Emergency_Room_Data[[#This Row],[Patient Admission Date]])</f>
        <v>2024</v>
      </c>
      <c r="F1843" s="2">
        <v>0.71111111111111114</v>
      </c>
      <c r="G1843" s="8" t="str">
        <f>TEXT(Hospital_Emergency_Room_Data[[#This Row],[Patient Admission Date]],"dddd")</f>
        <v>Sunday</v>
      </c>
      <c r="H1843" t="s">
        <v>41</v>
      </c>
      <c r="I1843">
        <v>6</v>
      </c>
      <c r="J1843" s="5" t="s">
        <v>9221</v>
      </c>
      <c r="K1843" t="s">
        <v>10</v>
      </c>
      <c r="L1843" t="s">
        <v>25</v>
      </c>
      <c r="M1843" t="s">
        <v>9209</v>
      </c>
      <c r="O1843">
        <v>22</v>
      </c>
      <c r="P1843" t="s">
        <v>9226</v>
      </c>
      <c r="Q1843">
        <v>28</v>
      </c>
      <c r="R1843">
        <v>17</v>
      </c>
      <c r="S1843" t="s">
        <v>9257</v>
      </c>
      <c r="T1843" t="s">
        <v>9264</v>
      </c>
      <c r="U1843" t="s">
        <v>9282</v>
      </c>
      <c r="V1843" t="str" cm="1">
        <f t="array" ref="V1843">_xlfn.IFS(Hospital_Emergency_Room_Data[[#This Row],[Day]]&lt;=10,"Start(1-10)",Hospital_Emergency_Room_Data[[#This Row],[Day]]&lt;=20,"Middle(11-20)",Hospital_Emergency_Room_Data[[#This Row],[Day]]&gt;20,"End(21-30)")</f>
        <v>End(21-30)</v>
      </c>
    </row>
    <row r="1844" spans="1:22">
      <c r="A1844">
        <v>238908285</v>
      </c>
      <c r="B1844" t="s">
        <v>1865</v>
      </c>
      <c r="C1844" s="1">
        <v>45505</v>
      </c>
      <c r="D1844" t="str">
        <f>TEXT(Hospital_Emergency_Room_Data[[#This Row],[Patient Admission Date]],"mmm")</f>
        <v>Aug</v>
      </c>
      <c r="E1844">
        <f>YEAR(Hospital_Emergency_Room_Data[[#This Row],[Patient Admission Date]])</f>
        <v>2024</v>
      </c>
      <c r="F1844" s="2">
        <v>0.83680555555555558</v>
      </c>
      <c r="G1844" s="8" t="str">
        <f>TEXT(Hospital_Emergency_Room_Data[[#This Row],[Patient Admission Date]],"dddd")</f>
        <v>Thursday</v>
      </c>
      <c r="H1844" t="s">
        <v>41</v>
      </c>
      <c r="I1844">
        <v>39</v>
      </c>
      <c r="J1844" s="5" t="s">
        <v>9223</v>
      </c>
      <c r="K1844" t="s">
        <v>10</v>
      </c>
      <c r="L1844" t="s">
        <v>25</v>
      </c>
      <c r="M1844" t="s">
        <v>9209</v>
      </c>
      <c r="O1844">
        <v>15</v>
      </c>
      <c r="P1844" t="s">
        <v>9226</v>
      </c>
      <c r="Q1844">
        <v>1</v>
      </c>
      <c r="R1844">
        <v>20</v>
      </c>
      <c r="S1844" t="s">
        <v>9256</v>
      </c>
      <c r="T1844" t="s">
        <v>9263</v>
      </c>
      <c r="U1844" t="s">
        <v>9282</v>
      </c>
      <c r="V1844" t="str" cm="1">
        <f t="array" ref="V1844">_xlfn.IFS(Hospital_Emergency_Room_Data[[#This Row],[Day]]&lt;=10,"Start(1-10)",Hospital_Emergency_Room_Data[[#This Row],[Day]]&lt;=20,"Middle(11-20)",Hospital_Emergency_Room_Data[[#This Row],[Day]]&gt;20,"End(21-30)")</f>
        <v>Start(1-10)</v>
      </c>
    </row>
    <row r="1845" spans="1:22">
      <c r="A1845">
        <v>416077616</v>
      </c>
      <c r="B1845" t="s">
        <v>1866</v>
      </c>
      <c r="C1845" s="1">
        <v>45375</v>
      </c>
      <c r="D1845" t="str">
        <f>TEXT(Hospital_Emergency_Room_Data[[#This Row],[Patient Admission Date]],"mmm")</f>
        <v>Mar</v>
      </c>
      <c r="E1845">
        <f>YEAR(Hospital_Emergency_Room_Data[[#This Row],[Patient Admission Date]])</f>
        <v>2024</v>
      </c>
      <c r="F1845" s="2">
        <v>0.84861111111111109</v>
      </c>
      <c r="G1845" s="8" t="str">
        <f>TEXT(Hospital_Emergency_Room_Data[[#This Row],[Patient Admission Date]],"dddd")</f>
        <v>Sunday</v>
      </c>
      <c r="H1845" t="s">
        <v>41</v>
      </c>
      <c r="I1845">
        <v>51</v>
      </c>
      <c r="J1845" s="5" t="s">
        <v>9219</v>
      </c>
      <c r="K1845" t="s">
        <v>10</v>
      </c>
      <c r="L1845" t="s">
        <v>25</v>
      </c>
      <c r="M1845" t="s">
        <v>9209</v>
      </c>
      <c r="O1845">
        <v>44</v>
      </c>
      <c r="P1845" t="s">
        <v>9225</v>
      </c>
      <c r="Q1845">
        <v>24</v>
      </c>
      <c r="R1845">
        <v>20</v>
      </c>
      <c r="S1845" t="s">
        <v>9256</v>
      </c>
      <c r="T1845" t="s">
        <v>9264</v>
      </c>
      <c r="U1845" t="s">
        <v>9300</v>
      </c>
      <c r="V1845" t="str" cm="1">
        <f t="array" ref="V1845">_xlfn.IFS(Hospital_Emergency_Room_Data[[#This Row],[Day]]&lt;=10,"Start(1-10)",Hospital_Emergency_Room_Data[[#This Row],[Day]]&lt;=20,"Middle(11-20)",Hospital_Emergency_Room_Data[[#This Row],[Day]]&gt;20,"End(21-30)")</f>
        <v>End(21-30)</v>
      </c>
    </row>
    <row r="1846" spans="1:22">
      <c r="A1846">
        <v>264679050</v>
      </c>
      <c r="B1846" t="s">
        <v>1867</v>
      </c>
      <c r="C1846" s="1">
        <v>45166</v>
      </c>
      <c r="D1846" t="str">
        <f>TEXT(Hospital_Emergency_Room_Data[[#This Row],[Patient Admission Date]],"mmm")</f>
        <v>Aug</v>
      </c>
      <c r="E1846">
        <f>YEAR(Hospital_Emergency_Room_Data[[#This Row],[Patient Admission Date]])</f>
        <v>2023</v>
      </c>
      <c r="F1846" s="2">
        <v>0.7583333333333333</v>
      </c>
      <c r="G1846" s="8" t="str">
        <f>TEXT(Hospital_Emergency_Room_Data[[#This Row],[Patient Admission Date]],"dddd")</f>
        <v>Monday</v>
      </c>
      <c r="H1846" t="s">
        <v>41</v>
      </c>
      <c r="I1846">
        <v>58</v>
      </c>
      <c r="J1846" s="5" t="s">
        <v>9219</v>
      </c>
      <c r="K1846" t="s">
        <v>10</v>
      </c>
      <c r="L1846" t="s">
        <v>25</v>
      </c>
      <c r="M1846" t="s">
        <v>9209</v>
      </c>
      <c r="O1846">
        <v>42</v>
      </c>
      <c r="P1846" t="s">
        <v>9225</v>
      </c>
      <c r="Q1846">
        <v>28</v>
      </c>
      <c r="R1846">
        <v>18</v>
      </c>
      <c r="S1846" t="s">
        <v>9256</v>
      </c>
      <c r="T1846" t="s">
        <v>9264</v>
      </c>
      <c r="U1846" t="s">
        <v>9300</v>
      </c>
      <c r="V1846" t="str" cm="1">
        <f t="array" ref="V1846">_xlfn.IFS(Hospital_Emergency_Room_Data[[#This Row],[Day]]&lt;=10,"Start(1-10)",Hospital_Emergency_Room_Data[[#This Row],[Day]]&lt;=20,"Middle(11-20)",Hospital_Emergency_Room_Data[[#This Row],[Day]]&gt;20,"End(21-30)")</f>
        <v>End(21-30)</v>
      </c>
    </row>
    <row r="1847" spans="1:22">
      <c r="A1847">
        <v>586648784</v>
      </c>
      <c r="B1847" t="s">
        <v>1868</v>
      </c>
      <c r="C1847" s="1">
        <v>45228</v>
      </c>
      <c r="D1847" t="str">
        <f>TEXT(Hospital_Emergency_Room_Data[[#This Row],[Patient Admission Date]],"mmm")</f>
        <v>Oct</v>
      </c>
      <c r="E1847">
        <f>YEAR(Hospital_Emergency_Room_Data[[#This Row],[Patient Admission Date]])</f>
        <v>2023</v>
      </c>
      <c r="F1847" s="2">
        <v>0.53472222222222221</v>
      </c>
      <c r="G1847" s="8" t="str">
        <f>TEXT(Hospital_Emergency_Room_Data[[#This Row],[Patient Admission Date]],"dddd")</f>
        <v>Sunday</v>
      </c>
      <c r="H1847" t="s">
        <v>41</v>
      </c>
      <c r="I1847">
        <v>56</v>
      </c>
      <c r="J1847" s="5" t="s">
        <v>9219</v>
      </c>
      <c r="K1847" t="s">
        <v>10</v>
      </c>
      <c r="L1847" t="s">
        <v>25</v>
      </c>
      <c r="M1847" t="s">
        <v>9209</v>
      </c>
      <c r="O1847">
        <v>60</v>
      </c>
      <c r="P1847" t="s">
        <v>9225</v>
      </c>
      <c r="Q1847">
        <v>29</v>
      </c>
      <c r="R1847">
        <v>12</v>
      </c>
      <c r="S1847" t="s">
        <v>9257</v>
      </c>
      <c r="T1847" t="s">
        <v>9264</v>
      </c>
      <c r="U1847" t="s">
        <v>9283</v>
      </c>
      <c r="V1847" t="str" cm="1">
        <f t="array" ref="V1847">_xlfn.IFS(Hospital_Emergency_Room_Data[[#This Row],[Day]]&lt;=10,"Start(1-10)",Hospital_Emergency_Room_Data[[#This Row],[Day]]&lt;=20,"Middle(11-20)",Hospital_Emergency_Room_Data[[#This Row],[Day]]&gt;20,"End(21-30)")</f>
        <v>End(21-30)</v>
      </c>
    </row>
    <row r="1848" spans="1:22">
      <c r="A1848">
        <v>223514016</v>
      </c>
      <c r="B1848" t="s">
        <v>1869</v>
      </c>
      <c r="C1848" s="1">
        <v>45296</v>
      </c>
      <c r="D1848" t="str">
        <f>TEXT(Hospital_Emergency_Room_Data[[#This Row],[Patient Admission Date]],"mmm")</f>
        <v>Jan</v>
      </c>
      <c r="E1848">
        <f>YEAR(Hospital_Emergency_Room_Data[[#This Row],[Patient Admission Date]])</f>
        <v>2024</v>
      </c>
      <c r="F1848" s="2">
        <v>0.76944444444444449</v>
      </c>
      <c r="G1848" s="8" t="str">
        <f>TEXT(Hospital_Emergency_Room_Data[[#This Row],[Patient Admission Date]],"dddd")</f>
        <v>Friday</v>
      </c>
      <c r="H1848" t="s">
        <v>41</v>
      </c>
      <c r="I1848">
        <v>24</v>
      </c>
      <c r="J1848" s="5" t="s">
        <v>9220</v>
      </c>
      <c r="K1848" t="s">
        <v>10</v>
      </c>
      <c r="L1848" t="s">
        <v>25</v>
      </c>
      <c r="M1848" t="s">
        <v>9209</v>
      </c>
      <c r="O1848">
        <v>27</v>
      </c>
      <c r="P1848" t="s">
        <v>9226</v>
      </c>
      <c r="Q1848">
        <v>5</v>
      </c>
      <c r="R1848">
        <v>18</v>
      </c>
      <c r="S1848" t="s">
        <v>9256</v>
      </c>
      <c r="T1848" t="s">
        <v>9263</v>
      </c>
      <c r="U1848" t="s">
        <v>9282</v>
      </c>
      <c r="V1848" t="str" cm="1">
        <f t="array" ref="V1848">_xlfn.IFS(Hospital_Emergency_Room_Data[[#This Row],[Day]]&lt;=10,"Start(1-10)",Hospital_Emergency_Room_Data[[#This Row],[Day]]&lt;=20,"Middle(11-20)",Hospital_Emergency_Room_Data[[#This Row],[Day]]&gt;20,"End(21-30)")</f>
        <v>Start(1-10)</v>
      </c>
    </row>
    <row r="1849" spans="1:22">
      <c r="A1849">
        <v>343813023</v>
      </c>
      <c r="B1849" t="s">
        <v>1870</v>
      </c>
      <c r="C1849" s="1">
        <v>45409</v>
      </c>
      <c r="D1849" t="str">
        <f>TEXT(Hospital_Emergency_Room_Data[[#This Row],[Patient Admission Date]],"mmm")</f>
        <v>Apr</v>
      </c>
      <c r="E1849">
        <f>YEAR(Hospital_Emergency_Room_Data[[#This Row],[Patient Admission Date]])</f>
        <v>2024</v>
      </c>
      <c r="F1849" s="2">
        <v>0.34722222222222221</v>
      </c>
      <c r="G1849" s="8" t="str">
        <f>TEXT(Hospital_Emergency_Room_Data[[#This Row],[Patient Admission Date]],"dddd")</f>
        <v>Saturday</v>
      </c>
      <c r="H1849" t="s">
        <v>41</v>
      </c>
      <c r="I1849">
        <v>51</v>
      </c>
      <c r="J1849" s="5" t="s">
        <v>9219</v>
      </c>
      <c r="K1849" t="s">
        <v>10</v>
      </c>
      <c r="L1849" t="s">
        <v>13</v>
      </c>
      <c r="M1849" t="s">
        <v>9209</v>
      </c>
      <c r="O1849">
        <v>57</v>
      </c>
      <c r="P1849" t="s">
        <v>9225</v>
      </c>
      <c r="Q1849">
        <v>27</v>
      </c>
      <c r="R1849">
        <v>8</v>
      </c>
      <c r="S1849" t="s">
        <v>9255</v>
      </c>
      <c r="T1849" t="s">
        <v>9264</v>
      </c>
      <c r="U1849" t="s">
        <v>9283</v>
      </c>
      <c r="V1849" t="str" cm="1">
        <f t="array" ref="V1849">_xlfn.IFS(Hospital_Emergency_Room_Data[[#This Row],[Day]]&lt;=10,"Start(1-10)",Hospital_Emergency_Room_Data[[#This Row],[Day]]&lt;=20,"Middle(11-20)",Hospital_Emergency_Room_Data[[#This Row],[Day]]&gt;20,"End(21-30)")</f>
        <v>End(21-30)</v>
      </c>
    </row>
    <row r="1850" spans="1:22">
      <c r="A1850">
        <v>604084200</v>
      </c>
      <c r="B1850" t="s">
        <v>1871</v>
      </c>
      <c r="C1850" s="1">
        <v>45270</v>
      </c>
      <c r="D1850" t="str">
        <f>TEXT(Hospital_Emergency_Room_Data[[#This Row],[Patient Admission Date]],"mmm")</f>
        <v>Dec</v>
      </c>
      <c r="E1850">
        <f>YEAR(Hospital_Emergency_Room_Data[[#This Row],[Patient Admission Date]])</f>
        <v>2023</v>
      </c>
      <c r="F1850" s="2">
        <v>0.30486111111111114</v>
      </c>
      <c r="G1850" s="8" t="str">
        <f>TEXT(Hospital_Emergency_Room_Data[[#This Row],[Patient Admission Date]],"dddd")</f>
        <v>Sunday</v>
      </c>
      <c r="H1850" t="s">
        <v>41</v>
      </c>
      <c r="I1850">
        <v>2</v>
      </c>
      <c r="J1850" s="5" t="s">
        <v>9218</v>
      </c>
      <c r="K1850" t="s">
        <v>10</v>
      </c>
      <c r="L1850" t="s">
        <v>13</v>
      </c>
      <c r="M1850" t="s">
        <v>9209</v>
      </c>
      <c r="O1850">
        <v>20</v>
      </c>
      <c r="P1850" t="s">
        <v>9226</v>
      </c>
      <c r="Q1850">
        <v>10</v>
      </c>
      <c r="R1850">
        <v>7</v>
      </c>
      <c r="S1850" t="s">
        <v>9255</v>
      </c>
      <c r="T1850" t="s">
        <v>9265</v>
      </c>
      <c r="U1850" t="s">
        <v>9282</v>
      </c>
      <c r="V1850" t="str" cm="1">
        <f t="array" ref="V1850">_xlfn.IFS(Hospital_Emergency_Room_Data[[#This Row],[Day]]&lt;=10,"Start(1-10)",Hospital_Emergency_Room_Data[[#This Row],[Day]]&lt;=20,"Middle(11-20)",Hospital_Emergency_Room_Data[[#This Row],[Day]]&gt;20,"End(21-30)")</f>
        <v>Start(1-10)</v>
      </c>
    </row>
    <row r="1851" spans="1:22">
      <c r="A1851">
        <v>241885414</v>
      </c>
      <c r="B1851" t="s">
        <v>1872</v>
      </c>
      <c r="C1851" s="1">
        <v>45076</v>
      </c>
      <c r="D1851" t="str">
        <f>TEXT(Hospital_Emergency_Room_Data[[#This Row],[Patient Admission Date]],"mmm")</f>
        <v>May</v>
      </c>
      <c r="E1851">
        <f>YEAR(Hospital_Emergency_Room_Data[[#This Row],[Patient Admission Date]])</f>
        <v>2023</v>
      </c>
      <c r="F1851" s="2">
        <v>0.28958333333333336</v>
      </c>
      <c r="G1851" s="8" t="str">
        <f>TEXT(Hospital_Emergency_Room_Data[[#This Row],[Patient Admission Date]],"dddd")</f>
        <v>Tuesday</v>
      </c>
      <c r="H1851" t="s">
        <v>41</v>
      </c>
      <c r="I1851">
        <v>20</v>
      </c>
      <c r="J1851" s="5" t="s">
        <v>9220</v>
      </c>
      <c r="K1851" t="s">
        <v>10</v>
      </c>
      <c r="L1851" t="s">
        <v>13</v>
      </c>
      <c r="M1851" t="s">
        <v>9209</v>
      </c>
      <c r="O1851">
        <v>16</v>
      </c>
      <c r="P1851" t="s">
        <v>9226</v>
      </c>
      <c r="Q1851">
        <v>30</v>
      </c>
      <c r="R1851">
        <v>6</v>
      </c>
      <c r="S1851" t="s">
        <v>9255</v>
      </c>
      <c r="T1851" t="s">
        <v>9264</v>
      </c>
      <c r="U1851" t="s">
        <v>9282</v>
      </c>
      <c r="V1851" t="str" cm="1">
        <f t="array" ref="V1851">_xlfn.IFS(Hospital_Emergency_Room_Data[[#This Row],[Day]]&lt;=10,"Start(1-10)",Hospital_Emergency_Room_Data[[#This Row],[Day]]&lt;=20,"Middle(11-20)",Hospital_Emergency_Room_Data[[#This Row],[Day]]&gt;20,"End(21-30)")</f>
        <v>End(21-30)</v>
      </c>
    </row>
    <row r="1852" spans="1:22">
      <c r="A1852">
        <v>154023266</v>
      </c>
      <c r="B1852" t="s">
        <v>1873</v>
      </c>
      <c r="C1852" s="1">
        <v>45310</v>
      </c>
      <c r="D1852" t="str">
        <f>TEXT(Hospital_Emergency_Room_Data[[#This Row],[Patient Admission Date]],"mmm")</f>
        <v>Jan</v>
      </c>
      <c r="E1852">
        <f>YEAR(Hospital_Emergency_Room_Data[[#This Row],[Patient Admission Date]])</f>
        <v>2024</v>
      </c>
      <c r="F1852" s="2">
        <v>0.9506944444444444</v>
      </c>
      <c r="G1852" s="8" t="str">
        <f>TEXT(Hospital_Emergency_Room_Data[[#This Row],[Patient Admission Date]],"dddd")</f>
        <v>Friday</v>
      </c>
      <c r="H1852" t="s">
        <v>41</v>
      </c>
      <c r="I1852">
        <v>64</v>
      </c>
      <c r="J1852" s="5" t="s">
        <v>9217</v>
      </c>
      <c r="K1852" t="s">
        <v>10</v>
      </c>
      <c r="L1852" t="s">
        <v>13</v>
      </c>
      <c r="M1852" t="s">
        <v>9209</v>
      </c>
      <c r="O1852">
        <v>47</v>
      </c>
      <c r="P1852" t="s">
        <v>9225</v>
      </c>
      <c r="Q1852">
        <v>19</v>
      </c>
      <c r="R1852">
        <v>22</v>
      </c>
      <c r="S1852" t="s">
        <v>9256</v>
      </c>
      <c r="T1852" t="s">
        <v>9262</v>
      </c>
      <c r="U1852" t="s">
        <v>9283</v>
      </c>
      <c r="V1852" t="str" cm="1">
        <f t="array" ref="V1852">_xlfn.IFS(Hospital_Emergency_Room_Data[[#This Row],[Day]]&lt;=10,"Start(1-10)",Hospital_Emergency_Room_Data[[#This Row],[Day]]&lt;=20,"Middle(11-20)",Hospital_Emergency_Room_Data[[#This Row],[Day]]&gt;20,"End(21-30)")</f>
        <v>Middle(11-20)</v>
      </c>
    </row>
    <row r="1853" spans="1:22">
      <c r="A1853">
        <v>716215059</v>
      </c>
      <c r="B1853" t="s">
        <v>1874</v>
      </c>
      <c r="C1853" s="1">
        <v>45051</v>
      </c>
      <c r="D1853" t="str">
        <f>TEXT(Hospital_Emergency_Room_Data[[#This Row],[Patient Admission Date]],"mmm")</f>
        <v>May</v>
      </c>
      <c r="E1853">
        <f>YEAR(Hospital_Emergency_Room_Data[[#This Row],[Patient Admission Date]])</f>
        <v>2023</v>
      </c>
      <c r="F1853" s="2">
        <v>3.6111111111111108E-2</v>
      </c>
      <c r="G1853" s="8" t="str">
        <f>TEXT(Hospital_Emergency_Room_Data[[#This Row],[Patient Admission Date]],"dddd")</f>
        <v>Friday</v>
      </c>
      <c r="H1853" t="s">
        <v>41</v>
      </c>
      <c r="I1853">
        <v>42</v>
      </c>
      <c r="J1853" s="5" t="s">
        <v>9223</v>
      </c>
      <c r="K1853" t="s">
        <v>10</v>
      </c>
      <c r="L1853" t="s">
        <v>13</v>
      </c>
      <c r="M1853" t="s">
        <v>9209</v>
      </c>
      <c r="O1853">
        <v>11</v>
      </c>
      <c r="P1853" t="s">
        <v>9226</v>
      </c>
      <c r="Q1853">
        <v>5</v>
      </c>
      <c r="R1853">
        <v>0</v>
      </c>
      <c r="S1853" t="s">
        <v>9258</v>
      </c>
      <c r="T1853" t="s">
        <v>9263</v>
      </c>
      <c r="U1853" t="s">
        <v>9282</v>
      </c>
      <c r="V1853" t="str" cm="1">
        <f t="array" ref="V1853">_xlfn.IFS(Hospital_Emergency_Room_Data[[#This Row],[Day]]&lt;=10,"Start(1-10)",Hospital_Emergency_Room_Data[[#This Row],[Day]]&lt;=20,"Middle(11-20)",Hospital_Emergency_Room_Data[[#This Row],[Day]]&gt;20,"End(21-30)")</f>
        <v>Start(1-10)</v>
      </c>
    </row>
    <row r="1854" spans="1:22">
      <c r="A1854">
        <v>881120948</v>
      </c>
      <c r="B1854" t="s">
        <v>1875</v>
      </c>
      <c r="C1854" s="1">
        <v>45495</v>
      </c>
      <c r="D1854" t="str">
        <f>TEXT(Hospital_Emergency_Room_Data[[#This Row],[Patient Admission Date]],"mmm")</f>
        <v>Jul</v>
      </c>
      <c r="E1854">
        <f>YEAR(Hospital_Emergency_Room_Data[[#This Row],[Patient Admission Date]])</f>
        <v>2024</v>
      </c>
      <c r="F1854" s="2">
        <v>0.16458333333333333</v>
      </c>
      <c r="G1854" s="8" t="str">
        <f>TEXT(Hospital_Emergency_Room_Data[[#This Row],[Patient Admission Date]],"dddd")</f>
        <v>Monday</v>
      </c>
      <c r="H1854" t="s">
        <v>41</v>
      </c>
      <c r="I1854">
        <v>64</v>
      </c>
      <c r="J1854" s="5" t="s">
        <v>9217</v>
      </c>
      <c r="K1854" t="s">
        <v>10</v>
      </c>
      <c r="L1854" t="s">
        <v>13</v>
      </c>
      <c r="M1854" t="s">
        <v>9209</v>
      </c>
      <c r="O1854">
        <v>22</v>
      </c>
      <c r="P1854" t="s">
        <v>9226</v>
      </c>
      <c r="Q1854">
        <v>22</v>
      </c>
      <c r="R1854">
        <v>3</v>
      </c>
      <c r="S1854" t="s">
        <v>9258</v>
      </c>
      <c r="T1854" t="s">
        <v>9264</v>
      </c>
      <c r="U1854" t="s">
        <v>9282</v>
      </c>
      <c r="V1854" t="str" cm="1">
        <f t="array" ref="V1854">_xlfn.IFS(Hospital_Emergency_Room_Data[[#This Row],[Day]]&lt;=10,"Start(1-10)",Hospital_Emergency_Room_Data[[#This Row],[Day]]&lt;=20,"Middle(11-20)",Hospital_Emergency_Room_Data[[#This Row],[Day]]&gt;20,"End(21-30)")</f>
        <v>End(21-30)</v>
      </c>
    </row>
    <row r="1855" spans="1:22">
      <c r="A1855">
        <v>818440174</v>
      </c>
      <c r="B1855" t="s">
        <v>1876</v>
      </c>
      <c r="C1855" s="1">
        <v>45245</v>
      </c>
      <c r="D1855" t="str">
        <f>TEXT(Hospital_Emergency_Room_Data[[#This Row],[Patient Admission Date]],"mmm")</f>
        <v>Nov</v>
      </c>
      <c r="E1855">
        <f>YEAR(Hospital_Emergency_Room_Data[[#This Row],[Patient Admission Date]])</f>
        <v>2023</v>
      </c>
      <c r="F1855" s="2">
        <v>0.85763888888888884</v>
      </c>
      <c r="G1855" s="8" t="str">
        <f>TEXT(Hospital_Emergency_Room_Data[[#This Row],[Patient Admission Date]],"dddd")</f>
        <v>Wednesday</v>
      </c>
      <c r="H1855" t="s">
        <v>41</v>
      </c>
      <c r="I1855">
        <v>38</v>
      </c>
      <c r="J1855" s="5" t="s">
        <v>9223</v>
      </c>
      <c r="K1855" t="s">
        <v>10</v>
      </c>
      <c r="L1855" t="s">
        <v>13</v>
      </c>
      <c r="M1855" t="s">
        <v>9209</v>
      </c>
      <c r="O1855">
        <v>25</v>
      </c>
      <c r="P1855" t="s">
        <v>9226</v>
      </c>
      <c r="Q1855">
        <v>15</v>
      </c>
      <c r="R1855">
        <v>20</v>
      </c>
      <c r="S1855" t="s">
        <v>9256</v>
      </c>
      <c r="T1855" t="s">
        <v>9262</v>
      </c>
      <c r="U1855" t="s">
        <v>9282</v>
      </c>
      <c r="V1855" t="str" cm="1">
        <f t="array" ref="V1855">_xlfn.IFS(Hospital_Emergency_Room_Data[[#This Row],[Day]]&lt;=10,"Start(1-10)",Hospital_Emergency_Room_Data[[#This Row],[Day]]&lt;=20,"Middle(11-20)",Hospital_Emergency_Room_Data[[#This Row],[Day]]&gt;20,"End(21-30)")</f>
        <v>Middle(11-20)</v>
      </c>
    </row>
    <row r="1856" spans="1:22">
      <c r="A1856">
        <v>596302000</v>
      </c>
      <c r="B1856" t="s">
        <v>1877</v>
      </c>
      <c r="C1856" s="1">
        <v>45230</v>
      </c>
      <c r="D1856" t="str">
        <f>TEXT(Hospital_Emergency_Room_Data[[#This Row],[Patient Admission Date]],"mmm")</f>
        <v>Oct</v>
      </c>
      <c r="E1856">
        <f>YEAR(Hospital_Emergency_Room_Data[[#This Row],[Patient Admission Date]])</f>
        <v>2023</v>
      </c>
      <c r="F1856" s="2">
        <v>0.46111111111111114</v>
      </c>
      <c r="G1856" s="8" t="str">
        <f>TEXT(Hospital_Emergency_Room_Data[[#This Row],[Patient Admission Date]],"dddd")</f>
        <v>Tuesday</v>
      </c>
      <c r="H1856" t="s">
        <v>41</v>
      </c>
      <c r="I1856">
        <v>17</v>
      </c>
      <c r="J1856" s="5" t="s">
        <v>9220</v>
      </c>
      <c r="K1856" t="s">
        <v>10</v>
      </c>
      <c r="L1856" t="s">
        <v>13</v>
      </c>
      <c r="M1856" t="s">
        <v>9209</v>
      </c>
      <c r="O1856">
        <v>40</v>
      </c>
      <c r="P1856" t="s">
        <v>9225</v>
      </c>
      <c r="Q1856">
        <v>31</v>
      </c>
      <c r="R1856">
        <v>11</v>
      </c>
      <c r="S1856" t="s">
        <v>9255</v>
      </c>
      <c r="T1856" t="s">
        <v>9264</v>
      </c>
      <c r="U1856" t="s">
        <v>9300</v>
      </c>
      <c r="V1856" t="str" cm="1">
        <f t="array" ref="V1856">_xlfn.IFS(Hospital_Emergency_Room_Data[[#This Row],[Day]]&lt;=10,"Start(1-10)",Hospital_Emergency_Room_Data[[#This Row],[Day]]&lt;=20,"Middle(11-20)",Hospital_Emergency_Room_Data[[#This Row],[Day]]&gt;20,"End(21-30)")</f>
        <v>End(21-30)</v>
      </c>
    </row>
    <row r="1857" spans="1:22">
      <c r="A1857">
        <v>550876540</v>
      </c>
      <c r="B1857" t="s">
        <v>1878</v>
      </c>
      <c r="C1857" s="1">
        <v>45191</v>
      </c>
      <c r="D1857" t="str">
        <f>TEXT(Hospital_Emergency_Room_Data[[#This Row],[Patient Admission Date]],"mmm")</f>
        <v>Sep</v>
      </c>
      <c r="E1857">
        <f>YEAR(Hospital_Emergency_Room_Data[[#This Row],[Patient Admission Date]])</f>
        <v>2023</v>
      </c>
      <c r="F1857" s="2">
        <v>0.8208333333333333</v>
      </c>
      <c r="G1857" s="8" t="str">
        <f>TEXT(Hospital_Emergency_Room_Data[[#This Row],[Patient Admission Date]],"dddd")</f>
        <v>Friday</v>
      </c>
      <c r="H1857" t="s">
        <v>41</v>
      </c>
      <c r="I1857">
        <v>12</v>
      </c>
      <c r="J1857" s="5" t="s">
        <v>9221</v>
      </c>
      <c r="K1857" t="s">
        <v>10</v>
      </c>
      <c r="L1857" t="s">
        <v>13</v>
      </c>
      <c r="M1857" t="s">
        <v>9209</v>
      </c>
      <c r="O1857">
        <v>53</v>
      </c>
      <c r="P1857" t="s">
        <v>9225</v>
      </c>
      <c r="Q1857">
        <v>22</v>
      </c>
      <c r="R1857">
        <v>19</v>
      </c>
      <c r="S1857" t="s">
        <v>9256</v>
      </c>
      <c r="T1857" t="s">
        <v>9264</v>
      </c>
      <c r="U1857" t="s">
        <v>9283</v>
      </c>
      <c r="V1857" t="str" cm="1">
        <f t="array" ref="V1857">_xlfn.IFS(Hospital_Emergency_Room_Data[[#This Row],[Day]]&lt;=10,"Start(1-10)",Hospital_Emergency_Room_Data[[#This Row],[Day]]&lt;=20,"Middle(11-20)",Hospital_Emergency_Room_Data[[#This Row],[Day]]&gt;20,"End(21-30)")</f>
        <v>End(21-30)</v>
      </c>
    </row>
    <row r="1858" spans="1:22">
      <c r="A1858">
        <v>729964169</v>
      </c>
      <c r="B1858" t="s">
        <v>1879</v>
      </c>
      <c r="C1858" s="1">
        <v>45564</v>
      </c>
      <c r="D1858" t="str">
        <f>TEXT(Hospital_Emergency_Room_Data[[#This Row],[Patient Admission Date]],"mmm")</f>
        <v>Sep</v>
      </c>
      <c r="E1858">
        <f>YEAR(Hospital_Emergency_Room_Data[[#This Row],[Patient Admission Date]])</f>
        <v>2024</v>
      </c>
      <c r="F1858" s="2">
        <v>0.1076388888888889</v>
      </c>
      <c r="G1858" s="8" t="str">
        <f>TEXT(Hospital_Emergency_Room_Data[[#This Row],[Patient Admission Date]],"dddd")</f>
        <v>Sunday</v>
      </c>
      <c r="H1858" t="s">
        <v>41</v>
      </c>
      <c r="I1858">
        <v>9</v>
      </c>
      <c r="J1858" s="5" t="s">
        <v>9221</v>
      </c>
      <c r="K1858" t="s">
        <v>10</v>
      </c>
      <c r="L1858" t="s">
        <v>13</v>
      </c>
      <c r="M1858" t="s">
        <v>9209</v>
      </c>
      <c r="O1858">
        <v>51</v>
      </c>
      <c r="P1858" t="s">
        <v>9225</v>
      </c>
      <c r="Q1858">
        <v>29</v>
      </c>
      <c r="R1858">
        <v>2</v>
      </c>
      <c r="S1858" t="s">
        <v>9258</v>
      </c>
      <c r="T1858" t="s">
        <v>9264</v>
      </c>
      <c r="U1858" t="s">
        <v>9283</v>
      </c>
      <c r="V1858" t="str" cm="1">
        <f t="array" ref="V1858">_xlfn.IFS(Hospital_Emergency_Room_Data[[#This Row],[Day]]&lt;=10,"Start(1-10)",Hospital_Emergency_Room_Data[[#This Row],[Day]]&lt;=20,"Middle(11-20)",Hospital_Emergency_Room_Data[[#This Row],[Day]]&gt;20,"End(21-30)")</f>
        <v>End(21-30)</v>
      </c>
    </row>
    <row r="1859" spans="1:22">
      <c r="A1859">
        <v>415426730</v>
      </c>
      <c r="B1859" t="s">
        <v>1880</v>
      </c>
      <c r="C1859" s="1">
        <v>45584</v>
      </c>
      <c r="D1859" t="str">
        <f>TEXT(Hospital_Emergency_Room_Data[[#This Row],[Patient Admission Date]],"mmm")</f>
        <v>Oct</v>
      </c>
      <c r="E1859">
        <f>YEAR(Hospital_Emergency_Room_Data[[#This Row],[Patient Admission Date]])</f>
        <v>2024</v>
      </c>
      <c r="F1859" s="2">
        <v>0.6958333333333333</v>
      </c>
      <c r="G1859" s="8" t="str">
        <f>TEXT(Hospital_Emergency_Room_Data[[#This Row],[Patient Admission Date]],"dddd")</f>
        <v>Saturday</v>
      </c>
      <c r="H1859" t="s">
        <v>41</v>
      </c>
      <c r="I1859">
        <v>12</v>
      </c>
      <c r="J1859" s="5" t="s">
        <v>9221</v>
      </c>
      <c r="K1859" t="s">
        <v>10</v>
      </c>
      <c r="L1859" t="s">
        <v>13</v>
      </c>
      <c r="M1859" t="s">
        <v>9209</v>
      </c>
      <c r="O1859">
        <v>26</v>
      </c>
      <c r="P1859" t="s">
        <v>9226</v>
      </c>
      <c r="Q1859">
        <v>19</v>
      </c>
      <c r="R1859">
        <v>16</v>
      </c>
      <c r="S1859" t="s">
        <v>9257</v>
      </c>
      <c r="T1859" t="s">
        <v>9262</v>
      </c>
      <c r="U1859" t="s">
        <v>9282</v>
      </c>
      <c r="V1859" t="str" cm="1">
        <f t="array" ref="V1859">_xlfn.IFS(Hospital_Emergency_Room_Data[[#This Row],[Day]]&lt;=10,"Start(1-10)",Hospital_Emergency_Room_Data[[#This Row],[Day]]&lt;=20,"Middle(11-20)",Hospital_Emergency_Room_Data[[#This Row],[Day]]&gt;20,"End(21-30)")</f>
        <v>Middle(11-20)</v>
      </c>
    </row>
    <row r="1860" spans="1:22">
      <c r="A1860">
        <v>773789065</v>
      </c>
      <c r="B1860" t="s">
        <v>1881</v>
      </c>
      <c r="C1860" s="1">
        <v>45404</v>
      </c>
      <c r="D1860" t="str">
        <f>TEXT(Hospital_Emergency_Room_Data[[#This Row],[Patient Admission Date]],"mmm")</f>
        <v>Apr</v>
      </c>
      <c r="E1860">
        <f>YEAR(Hospital_Emergency_Room_Data[[#This Row],[Patient Admission Date]])</f>
        <v>2024</v>
      </c>
      <c r="F1860" s="2">
        <v>0.81597222222222221</v>
      </c>
      <c r="G1860" s="8" t="str">
        <f>TEXT(Hospital_Emergency_Room_Data[[#This Row],[Patient Admission Date]],"dddd")</f>
        <v>Monday</v>
      </c>
      <c r="H1860" t="s">
        <v>41</v>
      </c>
      <c r="I1860">
        <v>18</v>
      </c>
      <c r="J1860" s="5" t="s">
        <v>9220</v>
      </c>
      <c r="K1860" t="s">
        <v>10</v>
      </c>
      <c r="L1860" t="s">
        <v>13</v>
      </c>
      <c r="M1860" t="s">
        <v>9209</v>
      </c>
      <c r="O1860">
        <v>12</v>
      </c>
      <c r="P1860" t="s">
        <v>9226</v>
      </c>
      <c r="Q1860">
        <v>22</v>
      </c>
      <c r="R1860">
        <v>19</v>
      </c>
      <c r="S1860" t="s">
        <v>9256</v>
      </c>
      <c r="T1860" t="s">
        <v>9264</v>
      </c>
      <c r="U1860" t="s">
        <v>9282</v>
      </c>
      <c r="V1860" t="str" cm="1">
        <f t="array" ref="V1860">_xlfn.IFS(Hospital_Emergency_Room_Data[[#This Row],[Day]]&lt;=10,"Start(1-10)",Hospital_Emergency_Room_Data[[#This Row],[Day]]&lt;=20,"Middle(11-20)",Hospital_Emergency_Room_Data[[#This Row],[Day]]&gt;20,"End(21-30)")</f>
        <v>End(21-30)</v>
      </c>
    </row>
    <row r="1861" spans="1:22">
      <c r="A1861">
        <v>201247259</v>
      </c>
      <c r="B1861" t="s">
        <v>1882</v>
      </c>
      <c r="C1861" s="1">
        <v>45201</v>
      </c>
      <c r="D1861" t="str">
        <f>TEXT(Hospital_Emergency_Room_Data[[#This Row],[Patient Admission Date]],"mmm")</f>
        <v>Oct</v>
      </c>
      <c r="E1861">
        <f>YEAR(Hospital_Emergency_Room_Data[[#This Row],[Patient Admission Date]])</f>
        <v>2023</v>
      </c>
      <c r="F1861" s="2">
        <v>0.94791666666666663</v>
      </c>
      <c r="G1861" s="8" t="str">
        <f>TEXT(Hospital_Emergency_Room_Data[[#This Row],[Patient Admission Date]],"dddd")</f>
        <v>Monday</v>
      </c>
      <c r="H1861" t="s">
        <v>41</v>
      </c>
      <c r="I1861">
        <v>70</v>
      </c>
      <c r="J1861" s="5" t="s">
        <v>9222</v>
      </c>
      <c r="K1861" t="s">
        <v>10</v>
      </c>
      <c r="L1861" t="s">
        <v>13</v>
      </c>
      <c r="M1861" t="s">
        <v>9209</v>
      </c>
      <c r="O1861">
        <v>25</v>
      </c>
      <c r="P1861" t="s">
        <v>9226</v>
      </c>
      <c r="Q1861">
        <v>2</v>
      </c>
      <c r="R1861">
        <v>22</v>
      </c>
      <c r="S1861" t="s">
        <v>9256</v>
      </c>
      <c r="T1861" t="s">
        <v>9263</v>
      </c>
      <c r="U1861" t="s">
        <v>9282</v>
      </c>
      <c r="V1861" t="str" cm="1">
        <f t="array" ref="V1861">_xlfn.IFS(Hospital_Emergency_Room_Data[[#This Row],[Day]]&lt;=10,"Start(1-10)",Hospital_Emergency_Room_Data[[#This Row],[Day]]&lt;=20,"Middle(11-20)",Hospital_Emergency_Room_Data[[#This Row],[Day]]&gt;20,"End(21-30)")</f>
        <v>Start(1-10)</v>
      </c>
    </row>
    <row r="1862" spans="1:22">
      <c r="A1862">
        <v>688373649</v>
      </c>
      <c r="B1862" t="s">
        <v>1883</v>
      </c>
      <c r="C1862" s="1">
        <v>45588</v>
      </c>
      <c r="D1862" t="str">
        <f>TEXT(Hospital_Emergency_Room_Data[[#This Row],[Patient Admission Date]],"mmm")</f>
        <v>Oct</v>
      </c>
      <c r="E1862">
        <f>YEAR(Hospital_Emergency_Room_Data[[#This Row],[Patient Admission Date]])</f>
        <v>2024</v>
      </c>
      <c r="F1862" s="2">
        <v>0.65625</v>
      </c>
      <c r="G1862" s="8" t="str">
        <f>TEXT(Hospital_Emergency_Room_Data[[#This Row],[Patient Admission Date]],"dddd")</f>
        <v>Wednesday</v>
      </c>
      <c r="H1862" t="s">
        <v>41</v>
      </c>
      <c r="I1862">
        <v>6</v>
      </c>
      <c r="J1862" s="5" t="s">
        <v>9221</v>
      </c>
      <c r="K1862" t="s">
        <v>10</v>
      </c>
      <c r="L1862" t="s">
        <v>13</v>
      </c>
      <c r="M1862" t="s">
        <v>9209</v>
      </c>
      <c r="O1862">
        <v>27</v>
      </c>
      <c r="P1862" t="s">
        <v>9226</v>
      </c>
      <c r="Q1862">
        <v>23</v>
      </c>
      <c r="R1862">
        <v>15</v>
      </c>
      <c r="S1862" t="s">
        <v>9257</v>
      </c>
      <c r="T1862" t="s">
        <v>9264</v>
      </c>
      <c r="U1862" t="s">
        <v>9282</v>
      </c>
      <c r="V1862" t="str" cm="1">
        <f t="array" ref="V1862">_xlfn.IFS(Hospital_Emergency_Room_Data[[#This Row],[Day]]&lt;=10,"Start(1-10)",Hospital_Emergency_Room_Data[[#This Row],[Day]]&lt;=20,"Middle(11-20)",Hospital_Emergency_Room_Data[[#This Row],[Day]]&gt;20,"End(21-30)")</f>
        <v>End(21-30)</v>
      </c>
    </row>
    <row r="1863" spans="1:22">
      <c r="A1863">
        <v>567438959</v>
      </c>
      <c r="B1863" t="s">
        <v>1884</v>
      </c>
      <c r="C1863" s="1">
        <v>45076</v>
      </c>
      <c r="D1863" t="str">
        <f>TEXT(Hospital_Emergency_Room_Data[[#This Row],[Patient Admission Date]],"mmm")</f>
        <v>May</v>
      </c>
      <c r="E1863">
        <f>YEAR(Hospital_Emergency_Room_Data[[#This Row],[Patient Admission Date]])</f>
        <v>2023</v>
      </c>
      <c r="F1863" s="2">
        <v>0.35972222222222222</v>
      </c>
      <c r="G1863" s="8" t="str">
        <f>TEXT(Hospital_Emergency_Room_Data[[#This Row],[Patient Admission Date]],"dddd")</f>
        <v>Tuesday</v>
      </c>
      <c r="H1863" t="s">
        <v>41</v>
      </c>
      <c r="I1863">
        <v>18</v>
      </c>
      <c r="J1863" s="5" t="s">
        <v>9220</v>
      </c>
      <c r="K1863" t="s">
        <v>10</v>
      </c>
      <c r="L1863" t="s">
        <v>13</v>
      </c>
      <c r="M1863" t="s">
        <v>9209</v>
      </c>
      <c r="O1863">
        <v>48</v>
      </c>
      <c r="P1863" t="s">
        <v>9225</v>
      </c>
      <c r="Q1863">
        <v>30</v>
      </c>
      <c r="R1863">
        <v>8</v>
      </c>
      <c r="S1863" t="s">
        <v>9255</v>
      </c>
      <c r="T1863" t="s">
        <v>9264</v>
      </c>
      <c r="U1863" t="s">
        <v>9283</v>
      </c>
      <c r="V1863" t="str" cm="1">
        <f t="array" ref="V1863">_xlfn.IFS(Hospital_Emergency_Room_Data[[#This Row],[Day]]&lt;=10,"Start(1-10)",Hospital_Emergency_Room_Data[[#This Row],[Day]]&lt;=20,"Middle(11-20)",Hospital_Emergency_Room_Data[[#This Row],[Day]]&gt;20,"End(21-30)")</f>
        <v>End(21-30)</v>
      </c>
    </row>
    <row r="1864" spans="1:22">
      <c r="A1864">
        <v>753462250</v>
      </c>
      <c r="B1864" t="s">
        <v>1885</v>
      </c>
      <c r="C1864" s="1">
        <v>45438</v>
      </c>
      <c r="D1864" t="str">
        <f>TEXT(Hospital_Emergency_Room_Data[[#This Row],[Patient Admission Date]],"mmm")</f>
        <v>May</v>
      </c>
      <c r="E1864">
        <f>YEAR(Hospital_Emergency_Room_Data[[#This Row],[Patient Admission Date]])</f>
        <v>2024</v>
      </c>
      <c r="F1864" s="2">
        <v>0.3215277777777778</v>
      </c>
      <c r="G1864" s="8" t="str">
        <f>TEXT(Hospital_Emergency_Room_Data[[#This Row],[Patient Admission Date]],"dddd")</f>
        <v>Sunday</v>
      </c>
      <c r="H1864" t="s">
        <v>41</v>
      </c>
      <c r="I1864">
        <v>38</v>
      </c>
      <c r="J1864" s="5" t="s">
        <v>9223</v>
      </c>
      <c r="K1864" t="s">
        <v>10</v>
      </c>
      <c r="L1864" t="s">
        <v>13</v>
      </c>
      <c r="M1864" t="s">
        <v>9209</v>
      </c>
      <c r="O1864">
        <v>44</v>
      </c>
      <c r="P1864" t="s">
        <v>9225</v>
      </c>
      <c r="Q1864">
        <v>26</v>
      </c>
      <c r="R1864">
        <v>7</v>
      </c>
      <c r="S1864" t="s">
        <v>9255</v>
      </c>
      <c r="T1864" t="s">
        <v>9264</v>
      </c>
      <c r="U1864" t="s">
        <v>9300</v>
      </c>
      <c r="V1864" t="str" cm="1">
        <f t="array" ref="V1864">_xlfn.IFS(Hospital_Emergency_Room_Data[[#This Row],[Day]]&lt;=10,"Start(1-10)",Hospital_Emergency_Room_Data[[#This Row],[Day]]&lt;=20,"Middle(11-20)",Hospital_Emergency_Room_Data[[#This Row],[Day]]&gt;20,"End(21-30)")</f>
        <v>End(21-30)</v>
      </c>
    </row>
    <row r="1865" spans="1:22">
      <c r="A1865">
        <v>765737914</v>
      </c>
      <c r="B1865" t="s">
        <v>1886</v>
      </c>
      <c r="C1865" s="1">
        <v>45034</v>
      </c>
      <c r="D1865" t="str">
        <f>TEXT(Hospital_Emergency_Room_Data[[#This Row],[Patient Admission Date]],"mmm")</f>
        <v>Apr</v>
      </c>
      <c r="E1865">
        <f>YEAR(Hospital_Emergency_Room_Data[[#This Row],[Patient Admission Date]])</f>
        <v>2023</v>
      </c>
      <c r="F1865" s="2">
        <v>0.26805555555555555</v>
      </c>
      <c r="G1865" s="8" t="str">
        <f>TEXT(Hospital_Emergency_Room_Data[[#This Row],[Patient Admission Date]],"dddd")</f>
        <v>Tuesday</v>
      </c>
      <c r="H1865" t="s">
        <v>41</v>
      </c>
      <c r="I1865">
        <v>68</v>
      </c>
      <c r="J1865" s="5" t="s">
        <v>9217</v>
      </c>
      <c r="K1865" t="s">
        <v>10</v>
      </c>
      <c r="L1865" t="s">
        <v>13</v>
      </c>
      <c r="M1865" t="s">
        <v>9209</v>
      </c>
      <c r="O1865">
        <v>49</v>
      </c>
      <c r="P1865" t="s">
        <v>9225</v>
      </c>
      <c r="Q1865">
        <v>18</v>
      </c>
      <c r="R1865">
        <v>6</v>
      </c>
      <c r="S1865" t="s">
        <v>9255</v>
      </c>
      <c r="T1865" t="s">
        <v>9262</v>
      </c>
      <c r="U1865" t="s">
        <v>9283</v>
      </c>
      <c r="V1865" t="str" cm="1">
        <f t="array" ref="V1865">_xlfn.IFS(Hospital_Emergency_Room_Data[[#This Row],[Day]]&lt;=10,"Start(1-10)",Hospital_Emergency_Room_Data[[#This Row],[Day]]&lt;=20,"Middle(11-20)",Hospital_Emergency_Room_Data[[#This Row],[Day]]&gt;20,"End(21-30)")</f>
        <v>Middle(11-20)</v>
      </c>
    </row>
    <row r="1866" spans="1:22">
      <c r="A1866">
        <v>762534550</v>
      </c>
      <c r="B1866" t="s">
        <v>1887</v>
      </c>
      <c r="C1866" s="1">
        <v>45123</v>
      </c>
      <c r="D1866" t="str">
        <f>TEXT(Hospital_Emergency_Room_Data[[#This Row],[Patient Admission Date]],"mmm")</f>
        <v>Jul</v>
      </c>
      <c r="E1866">
        <f>YEAR(Hospital_Emergency_Room_Data[[#This Row],[Patient Admission Date]])</f>
        <v>2023</v>
      </c>
      <c r="F1866" s="2">
        <v>8.3333333333333332E-3</v>
      </c>
      <c r="G1866" s="8" t="str">
        <f>TEXT(Hospital_Emergency_Room_Data[[#This Row],[Patient Admission Date]],"dddd")</f>
        <v>Sunday</v>
      </c>
      <c r="H1866" t="s">
        <v>41</v>
      </c>
      <c r="I1866">
        <v>21</v>
      </c>
      <c r="J1866" s="5" t="s">
        <v>9220</v>
      </c>
      <c r="K1866" t="s">
        <v>10</v>
      </c>
      <c r="L1866" t="s">
        <v>13</v>
      </c>
      <c r="M1866" t="s">
        <v>9209</v>
      </c>
      <c r="O1866">
        <v>14</v>
      </c>
      <c r="P1866" t="s">
        <v>9226</v>
      </c>
      <c r="Q1866">
        <v>16</v>
      </c>
      <c r="R1866">
        <v>0</v>
      </c>
      <c r="S1866" t="s">
        <v>9258</v>
      </c>
      <c r="T1866" t="s">
        <v>9262</v>
      </c>
      <c r="U1866" t="s">
        <v>9282</v>
      </c>
      <c r="V1866" t="str" cm="1">
        <f t="array" ref="V1866">_xlfn.IFS(Hospital_Emergency_Room_Data[[#This Row],[Day]]&lt;=10,"Start(1-10)",Hospital_Emergency_Room_Data[[#This Row],[Day]]&lt;=20,"Middle(11-20)",Hospital_Emergency_Room_Data[[#This Row],[Day]]&gt;20,"End(21-30)")</f>
        <v>Middle(11-20)</v>
      </c>
    </row>
    <row r="1867" spans="1:22">
      <c r="A1867">
        <v>541673152</v>
      </c>
      <c r="B1867" t="s">
        <v>1888</v>
      </c>
      <c r="C1867" s="1">
        <v>45085</v>
      </c>
      <c r="D1867" t="str">
        <f>TEXT(Hospital_Emergency_Room_Data[[#This Row],[Patient Admission Date]],"mmm")</f>
        <v>Jun</v>
      </c>
      <c r="E1867">
        <f>YEAR(Hospital_Emergency_Room_Data[[#This Row],[Patient Admission Date]])</f>
        <v>2023</v>
      </c>
      <c r="F1867" s="2">
        <v>0.89513888888888893</v>
      </c>
      <c r="G1867" s="8" t="str">
        <f>TEXT(Hospital_Emergency_Room_Data[[#This Row],[Patient Admission Date]],"dddd")</f>
        <v>Thursday</v>
      </c>
      <c r="H1867" t="s">
        <v>41</v>
      </c>
      <c r="I1867">
        <v>73</v>
      </c>
      <c r="J1867" s="5" t="s">
        <v>9222</v>
      </c>
      <c r="K1867" t="s">
        <v>10</v>
      </c>
      <c r="L1867" t="s">
        <v>13</v>
      </c>
      <c r="M1867" t="s">
        <v>9209</v>
      </c>
      <c r="O1867">
        <v>35</v>
      </c>
      <c r="P1867" t="s">
        <v>9225</v>
      </c>
      <c r="Q1867">
        <v>8</v>
      </c>
      <c r="R1867">
        <v>21</v>
      </c>
      <c r="S1867" t="s">
        <v>9256</v>
      </c>
      <c r="T1867" t="s">
        <v>9265</v>
      </c>
      <c r="U1867" t="s">
        <v>9300</v>
      </c>
      <c r="V1867" t="str" cm="1">
        <f t="array" ref="V1867">_xlfn.IFS(Hospital_Emergency_Room_Data[[#This Row],[Day]]&lt;=10,"Start(1-10)",Hospital_Emergency_Room_Data[[#This Row],[Day]]&lt;=20,"Middle(11-20)",Hospital_Emergency_Room_Data[[#This Row],[Day]]&gt;20,"End(21-30)")</f>
        <v>Start(1-10)</v>
      </c>
    </row>
    <row r="1868" spans="1:22">
      <c r="A1868">
        <v>326285845</v>
      </c>
      <c r="B1868" t="s">
        <v>1889</v>
      </c>
      <c r="C1868" s="1">
        <v>45441</v>
      </c>
      <c r="D1868" t="str">
        <f>TEXT(Hospital_Emergency_Room_Data[[#This Row],[Patient Admission Date]],"mmm")</f>
        <v>May</v>
      </c>
      <c r="E1868">
        <f>YEAR(Hospital_Emergency_Room_Data[[#This Row],[Patient Admission Date]])</f>
        <v>2024</v>
      </c>
      <c r="F1868" s="2">
        <v>0.51249999999999996</v>
      </c>
      <c r="G1868" s="8" t="str">
        <f>TEXT(Hospital_Emergency_Room_Data[[#This Row],[Patient Admission Date]],"dddd")</f>
        <v>Wednesday</v>
      </c>
      <c r="H1868" t="s">
        <v>41</v>
      </c>
      <c r="I1868">
        <v>49</v>
      </c>
      <c r="J1868" s="5" t="s">
        <v>9219</v>
      </c>
      <c r="K1868" t="s">
        <v>10</v>
      </c>
      <c r="L1868" t="s">
        <v>13</v>
      </c>
      <c r="M1868" t="s">
        <v>9209</v>
      </c>
      <c r="O1868">
        <v>22</v>
      </c>
      <c r="P1868" t="s">
        <v>9226</v>
      </c>
      <c r="Q1868">
        <v>29</v>
      </c>
      <c r="R1868">
        <v>12</v>
      </c>
      <c r="S1868" t="s">
        <v>9257</v>
      </c>
      <c r="T1868" t="s">
        <v>9264</v>
      </c>
      <c r="U1868" t="s">
        <v>9282</v>
      </c>
      <c r="V1868" t="str" cm="1">
        <f t="array" ref="V1868">_xlfn.IFS(Hospital_Emergency_Room_Data[[#This Row],[Day]]&lt;=10,"Start(1-10)",Hospital_Emergency_Room_Data[[#This Row],[Day]]&lt;=20,"Middle(11-20)",Hospital_Emergency_Room_Data[[#This Row],[Day]]&gt;20,"End(21-30)")</f>
        <v>End(21-30)</v>
      </c>
    </row>
    <row r="1869" spans="1:22">
      <c r="A1869">
        <v>791126278</v>
      </c>
      <c r="B1869" t="s">
        <v>1890</v>
      </c>
      <c r="C1869" s="1">
        <v>45335</v>
      </c>
      <c r="D1869" t="str">
        <f>TEXT(Hospital_Emergency_Room_Data[[#This Row],[Patient Admission Date]],"mmm")</f>
        <v>Feb</v>
      </c>
      <c r="E1869">
        <f>YEAR(Hospital_Emergency_Room_Data[[#This Row],[Patient Admission Date]])</f>
        <v>2024</v>
      </c>
      <c r="F1869" s="2">
        <v>0.5756944444444444</v>
      </c>
      <c r="G1869" s="8" t="str">
        <f>TEXT(Hospital_Emergency_Room_Data[[#This Row],[Patient Admission Date]],"dddd")</f>
        <v>Tuesday</v>
      </c>
      <c r="H1869" t="s">
        <v>41</v>
      </c>
      <c r="I1869">
        <v>35</v>
      </c>
      <c r="J1869" s="5" t="s">
        <v>9223</v>
      </c>
      <c r="K1869" t="s">
        <v>10</v>
      </c>
      <c r="L1869" t="s">
        <v>13</v>
      </c>
      <c r="M1869" t="s">
        <v>9209</v>
      </c>
      <c r="O1869">
        <v>33</v>
      </c>
      <c r="P1869" t="s">
        <v>9225</v>
      </c>
      <c r="Q1869">
        <v>13</v>
      </c>
      <c r="R1869">
        <v>13</v>
      </c>
      <c r="S1869" t="s">
        <v>9257</v>
      </c>
      <c r="T1869" t="s">
        <v>9265</v>
      </c>
      <c r="U1869" t="s">
        <v>9300</v>
      </c>
      <c r="V1869" t="str" cm="1">
        <f t="array" ref="V1869">_xlfn.IFS(Hospital_Emergency_Room_Data[[#This Row],[Day]]&lt;=10,"Start(1-10)",Hospital_Emergency_Room_Data[[#This Row],[Day]]&lt;=20,"Middle(11-20)",Hospital_Emergency_Room_Data[[#This Row],[Day]]&gt;20,"End(21-30)")</f>
        <v>Middle(11-20)</v>
      </c>
    </row>
    <row r="1870" spans="1:22">
      <c r="A1870">
        <v>823238979</v>
      </c>
      <c r="B1870" t="s">
        <v>1891</v>
      </c>
      <c r="C1870" s="1">
        <v>45055</v>
      </c>
      <c r="D1870" t="str">
        <f>TEXT(Hospital_Emergency_Room_Data[[#This Row],[Patient Admission Date]],"mmm")</f>
        <v>May</v>
      </c>
      <c r="E1870">
        <f>YEAR(Hospital_Emergency_Room_Data[[#This Row],[Patient Admission Date]])</f>
        <v>2023</v>
      </c>
      <c r="F1870" s="2">
        <v>0.68055555555555558</v>
      </c>
      <c r="G1870" s="8" t="str">
        <f>TEXT(Hospital_Emergency_Room_Data[[#This Row],[Patient Admission Date]],"dddd")</f>
        <v>Tuesday</v>
      </c>
      <c r="H1870" t="s">
        <v>41</v>
      </c>
      <c r="I1870">
        <v>54</v>
      </c>
      <c r="J1870" s="5" t="s">
        <v>9219</v>
      </c>
      <c r="K1870" t="s">
        <v>10</v>
      </c>
      <c r="L1870" t="s">
        <v>13</v>
      </c>
      <c r="M1870" t="s">
        <v>9209</v>
      </c>
      <c r="O1870">
        <v>43</v>
      </c>
      <c r="P1870" t="s">
        <v>9225</v>
      </c>
      <c r="Q1870">
        <v>9</v>
      </c>
      <c r="R1870">
        <v>16</v>
      </c>
      <c r="S1870" t="s">
        <v>9257</v>
      </c>
      <c r="T1870" t="s">
        <v>9265</v>
      </c>
      <c r="U1870" t="s">
        <v>9300</v>
      </c>
      <c r="V1870" t="str" cm="1">
        <f t="array" ref="V1870">_xlfn.IFS(Hospital_Emergency_Room_Data[[#This Row],[Day]]&lt;=10,"Start(1-10)",Hospital_Emergency_Room_Data[[#This Row],[Day]]&lt;=20,"Middle(11-20)",Hospital_Emergency_Room_Data[[#This Row],[Day]]&gt;20,"End(21-30)")</f>
        <v>Start(1-10)</v>
      </c>
    </row>
    <row r="1871" spans="1:22">
      <c r="A1871">
        <v>208308894</v>
      </c>
      <c r="B1871" t="s">
        <v>1892</v>
      </c>
      <c r="C1871" s="1">
        <v>45453</v>
      </c>
      <c r="D1871" t="str">
        <f>TEXT(Hospital_Emergency_Room_Data[[#This Row],[Patient Admission Date]],"mmm")</f>
        <v>Jun</v>
      </c>
      <c r="E1871">
        <f>YEAR(Hospital_Emergency_Room_Data[[#This Row],[Patient Admission Date]])</f>
        <v>2024</v>
      </c>
      <c r="F1871" s="2">
        <v>0.10833333333333334</v>
      </c>
      <c r="G1871" s="8" t="str">
        <f>TEXT(Hospital_Emergency_Room_Data[[#This Row],[Patient Admission Date]],"dddd")</f>
        <v>Monday</v>
      </c>
      <c r="H1871" t="s">
        <v>41</v>
      </c>
      <c r="I1871">
        <v>59</v>
      </c>
      <c r="J1871" s="5" t="s">
        <v>9219</v>
      </c>
      <c r="K1871" t="s">
        <v>10</v>
      </c>
      <c r="L1871" t="s">
        <v>13</v>
      </c>
      <c r="M1871" t="s">
        <v>9209</v>
      </c>
      <c r="O1871">
        <v>43</v>
      </c>
      <c r="P1871" t="s">
        <v>9225</v>
      </c>
      <c r="Q1871">
        <v>10</v>
      </c>
      <c r="R1871">
        <v>2</v>
      </c>
      <c r="S1871" t="s">
        <v>9258</v>
      </c>
      <c r="T1871" t="s">
        <v>9265</v>
      </c>
      <c r="U1871" t="s">
        <v>9300</v>
      </c>
      <c r="V1871" t="str" cm="1">
        <f t="array" ref="V1871">_xlfn.IFS(Hospital_Emergency_Room_Data[[#This Row],[Day]]&lt;=10,"Start(1-10)",Hospital_Emergency_Room_Data[[#This Row],[Day]]&lt;=20,"Middle(11-20)",Hospital_Emergency_Room_Data[[#This Row],[Day]]&gt;20,"End(21-30)")</f>
        <v>Start(1-10)</v>
      </c>
    </row>
    <row r="1872" spans="1:22">
      <c r="A1872">
        <v>510652769</v>
      </c>
      <c r="B1872" t="s">
        <v>1893</v>
      </c>
      <c r="C1872" s="1">
        <v>45229</v>
      </c>
      <c r="D1872" t="str">
        <f>TEXT(Hospital_Emergency_Room_Data[[#This Row],[Patient Admission Date]],"mmm")</f>
        <v>Oct</v>
      </c>
      <c r="E1872">
        <f>YEAR(Hospital_Emergency_Room_Data[[#This Row],[Patient Admission Date]])</f>
        <v>2023</v>
      </c>
      <c r="F1872" s="2">
        <v>0.65972222222222221</v>
      </c>
      <c r="G1872" s="8" t="str">
        <f>TEXT(Hospital_Emergency_Room_Data[[#This Row],[Patient Admission Date]],"dddd")</f>
        <v>Monday</v>
      </c>
      <c r="H1872" t="s">
        <v>41</v>
      </c>
      <c r="I1872">
        <v>44</v>
      </c>
      <c r="J1872" s="5" t="s">
        <v>9223</v>
      </c>
      <c r="K1872" t="s">
        <v>10</v>
      </c>
      <c r="L1872" t="s">
        <v>13</v>
      </c>
      <c r="M1872" t="s">
        <v>9209</v>
      </c>
      <c r="O1872">
        <v>20</v>
      </c>
      <c r="P1872" t="s">
        <v>9226</v>
      </c>
      <c r="Q1872">
        <v>30</v>
      </c>
      <c r="R1872">
        <v>15</v>
      </c>
      <c r="S1872" t="s">
        <v>9257</v>
      </c>
      <c r="T1872" t="s">
        <v>9264</v>
      </c>
      <c r="U1872" t="s">
        <v>9282</v>
      </c>
      <c r="V1872" t="str" cm="1">
        <f t="array" ref="V1872">_xlfn.IFS(Hospital_Emergency_Room_Data[[#This Row],[Day]]&lt;=10,"Start(1-10)",Hospital_Emergency_Room_Data[[#This Row],[Day]]&lt;=20,"Middle(11-20)",Hospital_Emergency_Room_Data[[#This Row],[Day]]&gt;20,"End(21-30)")</f>
        <v>End(21-30)</v>
      </c>
    </row>
    <row r="1873" spans="1:22">
      <c r="A1873">
        <v>239926784</v>
      </c>
      <c r="B1873" t="s">
        <v>1894</v>
      </c>
      <c r="C1873" s="1">
        <v>45369</v>
      </c>
      <c r="D1873" t="str">
        <f>TEXT(Hospital_Emergency_Room_Data[[#This Row],[Patient Admission Date]],"mmm")</f>
        <v>Mar</v>
      </c>
      <c r="E1873">
        <f>YEAR(Hospital_Emergency_Room_Data[[#This Row],[Patient Admission Date]])</f>
        <v>2024</v>
      </c>
      <c r="F1873" s="2">
        <v>0.1875</v>
      </c>
      <c r="G1873" s="8" t="str">
        <f>TEXT(Hospital_Emergency_Room_Data[[#This Row],[Patient Admission Date]],"dddd")</f>
        <v>Monday</v>
      </c>
      <c r="H1873" t="s">
        <v>41</v>
      </c>
      <c r="I1873">
        <v>13</v>
      </c>
      <c r="J1873" s="5" t="s">
        <v>9221</v>
      </c>
      <c r="K1873" t="s">
        <v>10</v>
      </c>
      <c r="L1873" t="s">
        <v>13</v>
      </c>
      <c r="M1873" t="s">
        <v>9209</v>
      </c>
      <c r="O1873">
        <v>45</v>
      </c>
      <c r="P1873" t="s">
        <v>9225</v>
      </c>
      <c r="Q1873">
        <v>18</v>
      </c>
      <c r="R1873">
        <v>4</v>
      </c>
      <c r="S1873" t="s">
        <v>9258</v>
      </c>
      <c r="T1873" t="s">
        <v>9262</v>
      </c>
      <c r="U1873" t="s">
        <v>9300</v>
      </c>
      <c r="V1873" t="str" cm="1">
        <f t="array" ref="V1873">_xlfn.IFS(Hospital_Emergency_Room_Data[[#This Row],[Day]]&lt;=10,"Start(1-10)",Hospital_Emergency_Room_Data[[#This Row],[Day]]&lt;=20,"Middle(11-20)",Hospital_Emergency_Room_Data[[#This Row],[Day]]&gt;20,"End(21-30)")</f>
        <v>Middle(11-20)</v>
      </c>
    </row>
    <row r="1874" spans="1:22">
      <c r="A1874">
        <v>507761618</v>
      </c>
      <c r="B1874" t="s">
        <v>1895</v>
      </c>
      <c r="C1874" s="1">
        <v>45219</v>
      </c>
      <c r="D1874" t="str">
        <f>TEXT(Hospital_Emergency_Room_Data[[#This Row],[Patient Admission Date]],"mmm")</f>
        <v>Oct</v>
      </c>
      <c r="E1874">
        <f>YEAR(Hospital_Emergency_Room_Data[[#This Row],[Patient Admission Date]])</f>
        <v>2023</v>
      </c>
      <c r="F1874" s="2">
        <v>0.57847222222222228</v>
      </c>
      <c r="G1874" s="8" t="str">
        <f>TEXT(Hospital_Emergency_Room_Data[[#This Row],[Patient Admission Date]],"dddd")</f>
        <v>Friday</v>
      </c>
      <c r="H1874" t="s">
        <v>41</v>
      </c>
      <c r="I1874">
        <v>8</v>
      </c>
      <c r="J1874" s="5" t="s">
        <v>9221</v>
      </c>
      <c r="K1874" t="s">
        <v>10</v>
      </c>
      <c r="L1874" t="s">
        <v>13</v>
      </c>
      <c r="M1874" t="s">
        <v>9209</v>
      </c>
      <c r="N1874">
        <v>2</v>
      </c>
      <c r="O1874">
        <v>16</v>
      </c>
      <c r="P1874" t="s">
        <v>9226</v>
      </c>
      <c r="Q1874">
        <v>20</v>
      </c>
      <c r="R1874">
        <v>13</v>
      </c>
      <c r="S1874" t="s">
        <v>9257</v>
      </c>
      <c r="T1874" t="s">
        <v>9262</v>
      </c>
      <c r="U1874" t="s">
        <v>9282</v>
      </c>
      <c r="V1874" t="str" cm="1">
        <f t="array" ref="V1874">_xlfn.IFS(Hospital_Emergency_Room_Data[[#This Row],[Day]]&lt;=10,"Start(1-10)",Hospital_Emergency_Room_Data[[#This Row],[Day]]&lt;=20,"Middle(11-20)",Hospital_Emergency_Room_Data[[#This Row],[Day]]&gt;20,"End(21-30)")</f>
        <v>Middle(11-20)</v>
      </c>
    </row>
    <row r="1875" spans="1:22">
      <c r="A1875">
        <v>186999670</v>
      </c>
      <c r="B1875" t="s">
        <v>1896</v>
      </c>
      <c r="C1875" s="1">
        <v>45194</v>
      </c>
      <c r="D1875" t="str">
        <f>TEXT(Hospital_Emergency_Room_Data[[#This Row],[Patient Admission Date]],"mmm")</f>
        <v>Sep</v>
      </c>
      <c r="E1875">
        <f>YEAR(Hospital_Emergency_Room_Data[[#This Row],[Patient Admission Date]])</f>
        <v>2023</v>
      </c>
      <c r="F1875" s="2">
        <v>2.5000000000000001E-2</v>
      </c>
      <c r="G1875" s="8" t="str">
        <f>TEXT(Hospital_Emergency_Room_Data[[#This Row],[Patient Admission Date]],"dddd")</f>
        <v>Monday</v>
      </c>
      <c r="H1875" t="s">
        <v>41</v>
      </c>
      <c r="I1875">
        <v>21</v>
      </c>
      <c r="J1875" s="5" t="s">
        <v>9220</v>
      </c>
      <c r="K1875" t="s">
        <v>10</v>
      </c>
      <c r="L1875" t="s">
        <v>13</v>
      </c>
      <c r="M1875" t="s">
        <v>9209</v>
      </c>
      <c r="N1875">
        <v>5</v>
      </c>
      <c r="O1875">
        <v>43</v>
      </c>
      <c r="P1875" t="s">
        <v>9225</v>
      </c>
      <c r="Q1875">
        <v>25</v>
      </c>
      <c r="R1875">
        <v>0</v>
      </c>
      <c r="S1875" t="s">
        <v>9258</v>
      </c>
      <c r="T1875" t="s">
        <v>9264</v>
      </c>
      <c r="U1875" t="s">
        <v>9300</v>
      </c>
      <c r="V1875" t="str" cm="1">
        <f t="array" ref="V1875">_xlfn.IFS(Hospital_Emergency_Room_Data[[#This Row],[Day]]&lt;=10,"Start(1-10)",Hospital_Emergency_Room_Data[[#This Row],[Day]]&lt;=20,"Middle(11-20)",Hospital_Emergency_Room_Data[[#This Row],[Day]]&gt;20,"End(21-30)")</f>
        <v>End(21-30)</v>
      </c>
    </row>
    <row r="1876" spans="1:22">
      <c r="A1876">
        <v>832052705</v>
      </c>
      <c r="B1876" t="s">
        <v>1897</v>
      </c>
      <c r="C1876" s="1">
        <v>45083</v>
      </c>
      <c r="D1876" t="str">
        <f>TEXT(Hospital_Emergency_Room_Data[[#This Row],[Patient Admission Date]],"mmm")</f>
        <v>Jun</v>
      </c>
      <c r="E1876">
        <f>YEAR(Hospital_Emergency_Room_Data[[#This Row],[Patient Admission Date]])</f>
        <v>2023</v>
      </c>
      <c r="F1876" s="2">
        <v>0.77222222222222225</v>
      </c>
      <c r="G1876" s="8" t="str">
        <f>TEXT(Hospital_Emergency_Room_Data[[#This Row],[Patient Admission Date]],"dddd")</f>
        <v>Tuesday</v>
      </c>
      <c r="H1876" t="s">
        <v>41</v>
      </c>
      <c r="I1876">
        <v>72</v>
      </c>
      <c r="J1876" s="5" t="s">
        <v>9222</v>
      </c>
      <c r="K1876" t="s">
        <v>10</v>
      </c>
      <c r="L1876" t="s">
        <v>13</v>
      </c>
      <c r="M1876" t="s">
        <v>9209</v>
      </c>
      <c r="N1876">
        <v>6</v>
      </c>
      <c r="O1876">
        <v>24</v>
      </c>
      <c r="P1876" t="s">
        <v>9226</v>
      </c>
      <c r="Q1876">
        <v>6</v>
      </c>
      <c r="R1876">
        <v>18</v>
      </c>
      <c r="S1876" t="s">
        <v>9256</v>
      </c>
      <c r="T1876" t="s">
        <v>9263</v>
      </c>
      <c r="U1876" t="s">
        <v>9282</v>
      </c>
      <c r="V1876" t="str" cm="1">
        <f t="array" ref="V1876">_xlfn.IFS(Hospital_Emergency_Room_Data[[#This Row],[Day]]&lt;=10,"Start(1-10)",Hospital_Emergency_Room_Data[[#This Row],[Day]]&lt;=20,"Middle(11-20)",Hospital_Emergency_Room_Data[[#This Row],[Day]]&gt;20,"End(21-30)")</f>
        <v>Start(1-10)</v>
      </c>
    </row>
    <row r="1877" spans="1:22">
      <c r="A1877">
        <v>862693765</v>
      </c>
      <c r="B1877" t="s">
        <v>1898</v>
      </c>
      <c r="C1877" s="1">
        <v>45187</v>
      </c>
      <c r="D1877" t="str">
        <f>TEXT(Hospital_Emergency_Room_Data[[#This Row],[Patient Admission Date]],"mmm")</f>
        <v>Sep</v>
      </c>
      <c r="E1877">
        <f>YEAR(Hospital_Emergency_Room_Data[[#This Row],[Patient Admission Date]])</f>
        <v>2023</v>
      </c>
      <c r="F1877" s="2">
        <v>0.55625000000000002</v>
      </c>
      <c r="G1877" s="8" t="str">
        <f>TEXT(Hospital_Emergency_Room_Data[[#This Row],[Patient Admission Date]],"dddd")</f>
        <v>Monday</v>
      </c>
      <c r="H1877" t="s">
        <v>41</v>
      </c>
      <c r="I1877">
        <v>17</v>
      </c>
      <c r="J1877" s="5" t="s">
        <v>9220</v>
      </c>
      <c r="K1877" t="s">
        <v>10</v>
      </c>
      <c r="L1877" t="s">
        <v>13</v>
      </c>
      <c r="M1877" t="s">
        <v>9209</v>
      </c>
      <c r="N1877">
        <v>7</v>
      </c>
      <c r="O1877">
        <v>10</v>
      </c>
      <c r="P1877" t="s">
        <v>9226</v>
      </c>
      <c r="Q1877">
        <v>18</v>
      </c>
      <c r="R1877">
        <v>13</v>
      </c>
      <c r="S1877" t="s">
        <v>9257</v>
      </c>
      <c r="T1877" t="s">
        <v>9262</v>
      </c>
      <c r="U1877" t="s">
        <v>9282</v>
      </c>
      <c r="V1877" t="str" cm="1">
        <f t="array" ref="V1877">_xlfn.IFS(Hospital_Emergency_Room_Data[[#This Row],[Day]]&lt;=10,"Start(1-10)",Hospital_Emergency_Room_Data[[#This Row],[Day]]&lt;=20,"Middle(11-20)",Hospital_Emergency_Room_Data[[#This Row],[Day]]&gt;20,"End(21-30)")</f>
        <v>Middle(11-20)</v>
      </c>
    </row>
    <row r="1878" spans="1:22">
      <c r="A1878">
        <v>209425594</v>
      </c>
      <c r="B1878" t="s">
        <v>1899</v>
      </c>
      <c r="C1878" s="1">
        <v>45359</v>
      </c>
      <c r="D1878" t="str">
        <f>TEXT(Hospital_Emergency_Room_Data[[#This Row],[Patient Admission Date]],"mmm")</f>
        <v>Mar</v>
      </c>
      <c r="E1878">
        <f>YEAR(Hospital_Emergency_Room_Data[[#This Row],[Patient Admission Date]])</f>
        <v>2024</v>
      </c>
      <c r="F1878" s="2">
        <v>0.77152777777777781</v>
      </c>
      <c r="G1878" s="8" t="str">
        <f>TEXT(Hospital_Emergency_Room_Data[[#This Row],[Patient Admission Date]],"dddd")</f>
        <v>Friday</v>
      </c>
      <c r="H1878" t="s">
        <v>41</v>
      </c>
      <c r="I1878">
        <v>3</v>
      </c>
      <c r="J1878" s="5" t="s">
        <v>9218</v>
      </c>
      <c r="K1878" t="s">
        <v>10</v>
      </c>
      <c r="L1878" t="s">
        <v>13</v>
      </c>
      <c r="M1878" t="s">
        <v>9209</v>
      </c>
      <c r="N1878">
        <v>8</v>
      </c>
      <c r="O1878">
        <v>26</v>
      </c>
      <c r="P1878" t="s">
        <v>9226</v>
      </c>
      <c r="Q1878">
        <v>8</v>
      </c>
      <c r="R1878">
        <v>18</v>
      </c>
      <c r="S1878" t="s">
        <v>9256</v>
      </c>
      <c r="T1878" t="s">
        <v>9265</v>
      </c>
      <c r="U1878" t="s">
        <v>9282</v>
      </c>
      <c r="V1878" t="str" cm="1">
        <f t="array" ref="V1878">_xlfn.IFS(Hospital_Emergency_Room_Data[[#This Row],[Day]]&lt;=10,"Start(1-10)",Hospital_Emergency_Room_Data[[#This Row],[Day]]&lt;=20,"Middle(11-20)",Hospital_Emergency_Room_Data[[#This Row],[Day]]&gt;20,"End(21-30)")</f>
        <v>Start(1-10)</v>
      </c>
    </row>
    <row r="1879" spans="1:22">
      <c r="A1879">
        <v>270737146</v>
      </c>
      <c r="B1879" t="s">
        <v>1900</v>
      </c>
      <c r="C1879" s="1">
        <v>45588</v>
      </c>
      <c r="D1879" t="str">
        <f>TEXT(Hospital_Emergency_Room_Data[[#This Row],[Patient Admission Date]],"mmm")</f>
        <v>Oct</v>
      </c>
      <c r="E1879">
        <f>YEAR(Hospital_Emergency_Room_Data[[#This Row],[Patient Admission Date]])</f>
        <v>2024</v>
      </c>
      <c r="F1879" s="2">
        <v>0.46250000000000002</v>
      </c>
      <c r="G1879" s="8" t="str">
        <f>TEXT(Hospital_Emergency_Room_Data[[#This Row],[Patient Admission Date]],"dddd")</f>
        <v>Wednesday</v>
      </c>
      <c r="H1879" t="s">
        <v>41</v>
      </c>
      <c r="I1879">
        <v>25</v>
      </c>
      <c r="J1879" s="5" t="s">
        <v>9220</v>
      </c>
      <c r="K1879" t="s">
        <v>10</v>
      </c>
      <c r="L1879" t="s">
        <v>13</v>
      </c>
      <c r="M1879" t="s">
        <v>9209</v>
      </c>
      <c r="N1879">
        <v>8</v>
      </c>
      <c r="O1879">
        <v>31</v>
      </c>
      <c r="P1879" t="s">
        <v>9225</v>
      </c>
      <c r="Q1879">
        <v>23</v>
      </c>
      <c r="R1879">
        <v>11</v>
      </c>
      <c r="S1879" t="s">
        <v>9255</v>
      </c>
      <c r="T1879" t="s">
        <v>9264</v>
      </c>
      <c r="U1879" t="s">
        <v>9300</v>
      </c>
      <c r="V1879" t="str" cm="1">
        <f t="array" ref="V1879">_xlfn.IFS(Hospital_Emergency_Room_Data[[#This Row],[Day]]&lt;=10,"Start(1-10)",Hospital_Emergency_Room_Data[[#This Row],[Day]]&lt;=20,"Middle(11-20)",Hospital_Emergency_Room_Data[[#This Row],[Day]]&gt;20,"End(21-30)")</f>
        <v>End(21-30)</v>
      </c>
    </row>
    <row r="1880" spans="1:22">
      <c r="A1880">
        <v>440269007</v>
      </c>
      <c r="B1880" t="s">
        <v>1901</v>
      </c>
      <c r="C1880" s="1">
        <v>45422</v>
      </c>
      <c r="D1880" t="str">
        <f>TEXT(Hospital_Emergency_Room_Data[[#This Row],[Patient Admission Date]],"mmm")</f>
        <v>May</v>
      </c>
      <c r="E1880">
        <f>YEAR(Hospital_Emergency_Room_Data[[#This Row],[Patient Admission Date]])</f>
        <v>2024</v>
      </c>
      <c r="F1880" s="2">
        <v>0.10416666666666667</v>
      </c>
      <c r="G1880" s="8" t="str">
        <f>TEXT(Hospital_Emergency_Room_Data[[#This Row],[Patient Admission Date]],"dddd")</f>
        <v>Friday</v>
      </c>
      <c r="H1880" t="s">
        <v>41</v>
      </c>
      <c r="I1880">
        <v>22</v>
      </c>
      <c r="J1880" s="5" t="s">
        <v>9220</v>
      </c>
      <c r="K1880" t="s">
        <v>10</v>
      </c>
      <c r="L1880" t="s">
        <v>13</v>
      </c>
      <c r="M1880" t="s">
        <v>9209</v>
      </c>
      <c r="N1880">
        <v>10</v>
      </c>
      <c r="O1880">
        <v>43</v>
      </c>
      <c r="P1880" t="s">
        <v>9225</v>
      </c>
      <c r="Q1880">
        <v>10</v>
      </c>
      <c r="R1880">
        <v>2</v>
      </c>
      <c r="S1880" t="s">
        <v>9258</v>
      </c>
      <c r="T1880" t="s">
        <v>9265</v>
      </c>
      <c r="U1880" t="s">
        <v>9300</v>
      </c>
      <c r="V1880" t="str" cm="1">
        <f t="array" ref="V1880">_xlfn.IFS(Hospital_Emergency_Room_Data[[#This Row],[Day]]&lt;=10,"Start(1-10)",Hospital_Emergency_Room_Data[[#This Row],[Day]]&lt;=20,"Middle(11-20)",Hospital_Emergency_Room_Data[[#This Row],[Day]]&gt;20,"End(21-30)")</f>
        <v>Start(1-10)</v>
      </c>
    </row>
    <row r="1881" spans="1:22">
      <c r="A1881">
        <v>586515316</v>
      </c>
      <c r="B1881" t="s">
        <v>1902</v>
      </c>
      <c r="C1881" s="1">
        <v>45261</v>
      </c>
      <c r="D1881" t="str">
        <f>TEXT(Hospital_Emergency_Room_Data[[#This Row],[Patient Admission Date]],"mmm")</f>
        <v>Dec</v>
      </c>
      <c r="E1881">
        <f>YEAR(Hospital_Emergency_Room_Data[[#This Row],[Patient Admission Date]])</f>
        <v>2023</v>
      </c>
      <c r="F1881" s="2">
        <v>0.76458333333333328</v>
      </c>
      <c r="G1881" s="8" t="str">
        <f>TEXT(Hospital_Emergency_Room_Data[[#This Row],[Patient Admission Date]],"dddd")</f>
        <v>Friday</v>
      </c>
      <c r="H1881" t="s">
        <v>41</v>
      </c>
      <c r="I1881">
        <v>59</v>
      </c>
      <c r="J1881" s="5" t="s">
        <v>9219</v>
      </c>
      <c r="K1881" t="s">
        <v>10</v>
      </c>
      <c r="L1881" t="s">
        <v>50</v>
      </c>
      <c r="M1881" t="s">
        <v>9209</v>
      </c>
      <c r="O1881">
        <v>24</v>
      </c>
      <c r="P1881" t="s">
        <v>9226</v>
      </c>
      <c r="Q1881">
        <v>1</v>
      </c>
      <c r="R1881">
        <v>18</v>
      </c>
      <c r="S1881" t="s">
        <v>9256</v>
      </c>
      <c r="T1881" t="s">
        <v>9263</v>
      </c>
      <c r="U1881" t="s">
        <v>9282</v>
      </c>
      <c r="V1881" t="str" cm="1">
        <f t="array" ref="V1881">_xlfn.IFS(Hospital_Emergency_Room_Data[[#This Row],[Day]]&lt;=10,"Start(1-10)",Hospital_Emergency_Room_Data[[#This Row],[Day]]&lt;=20,"Middle(11-20)",Hospital_Emergency_Room_Data[[#This Row],[Day]]&gt;20,"End(21-30)")</f>
        <v>Start(1-10)</v>
      </c>
    </row>
    <row r="1882" spans="1:22">
      <c r="A1882">
        <v>870811512</v>
      </c>
      <c r="B1882" t="s">
        <v>1903</v>
      </c>
      <c r="C1882" s="1">
        <v>45046</v>
      </c>
      <c r="D1882" t="str">
        <f>TEXT(Hospital_Emergency_Room_Data[[#This Row],[Patient Admission Date]],"mmm")</f>
        <v>Apr</v>
      </c>
      <c r="E1882">
        <f>YEAR(Hospital_Emergency_Room_Data[[#This Row],[Patient Admission Date]])</f>
        <v>2023</v>
      </c>
      <c r="F1882" s="2">
        <v>0.52638888888888891</v>
      </c>
      <c r="G1882" s="8" t="str">
        <f>TEXT(Hospital_Emergency_Room_Data[[#This Row],[Patient Admission Date]],"dddd")</f>
        <v>Sunday</v>
      </c>
      <c r="H1882" t="s">
        <v>41</v>
      </c>
      <c r="I1882">
        <v>56</v>
      </c>
      <c r="J1882" s="5" t="s">
        <v>9219</v>
      </c>
      <c r="K1882" t="s">
        <v>10</v>
      </c>
      <c r="L1882" t="s">
        <v>50</v>
      </c>
      <c r="M1882" t="s">
        <v>9209</v>
      </c>
      <c r="O1882">
        <v>46</v>
      </c>
      <c r="P1882" t="s">
        <v>9225</v>
      </c>
      <c r="Q1882">
        <v>30</v>
      </c>
      <c r="R1882">
        <v>12</v>
      </c>
      <c r="S1882" t="s">
        <v>9257</v>
      </c>
      <c r="T1882" t="s">
        <v>9264</v>
      </c>
      <c r="U1882" t="s">
        <v>9283</v>
      </c>
      <c r="V1882" t="str" cm="1">
        <f t="array" ref="V1882">_xlfn.IFS(Hospital_Emergency_Room_Data[[#This Row],[Day]]&lt;=10,"Start(1-10)",Hospital_Emergency_Room_Data[[#This Row],[Day]]&lt;=20,"Middle(11-20)",Hospital_Emergency_Room_Data[[#This Row],[Day]]&gt;20,"End(21-30)")</f>
        <v>End(21-30)</v>
      </c>
    </row>
    <row r="1883" spans="1:22">
      <c r="A1883">
        <v>854908395</v>
      </c>
      <c r="B1883" t="s">
        <v>1904</v>
      </c>
      <c r="C1883" s="1">
        <v>45028</v>
      </c>
      <c r="D1883" t="str">
        <f>TEXT(Hospital_Emergency_Room_Data[[#This Row],[Patient Admission Date]],"mmm")</f>
        <v>Apr</v>
      </c>
      <c r="E1883">
        <f>YEAR(Hospital_Emergency_Room_Data[[#This Row],[Patient Admission Date]])</f>
        <v>2023</v>
      </c>
      <c r="F1883" s="2">
        <v>0.95486111111111116</v>
      </c>
      <c r="G1883" s="8" t="str">
        <f>TEXT(Hospital_Emergency_Room_Data[[#This Row],[Patient Admission Date]],"dddd")</f>
        <v>Wednesday</v>
      </c>
      <c r="H1883" t="s">
        <v>41</v>
      </c>
      <c r="I1883">
        <v>69</v>
      </c>
      <c r="J1883" s="5" t="s">
        <v>9217</v>
      </c>
      <c r="K1883" t="s">
        <v>10</v>
      </c>
      <c r="L1883" t="s">
        <v>50</v>
      </c>
      <c r="M1883" t="s">
        <v>9209</v>
      </c>
      <c r="O1883">
        <v>53</v>
      </c>
      <c r="P1883" t="s">
        <v>9225</v>
      </c>
      <c r="Q1883">
        <v>12</v>
      </c>
      <c r="R1883">
        <v>22</v>
      </c>
      <c r="S1883" t="s">
        <v>9256</v>
      </c>
      <c r="T1883" t="s">
        <v>9265</v>
      </c>
      <c r="U1883" t="s">
        <v>9283</v>
      </c>
      <c r="V1883" t="str" cm="1">
        <f t="array" ref="V1883">_xlfn.IFS(Hospital_Emergency_Room_Data[[#This Row],[Day]]&lt;=10,"Start(1-10)",Hospital_Emergency_Room_Data[[#This Row],[Day]]&lt;=20,"Middle(11-20)",Hospital_Emergency_Room_Data[[#This Row],[Day]]&gt;20,"End(21-30)")</f>
        <v>Middle(11-20)</v>
      </c>
    </row>
    <row r="1884" spans="1:22">
      <c r="A1884">
        <v>245531118</v>
      </c>
      <c r="B1884" t="s">
        <v>1905</v>
      </c>
      <c r="C1884" s="1">
        <v>45473</v>
      </c>
      <c r="D1884" t="str">
        <f>TEXT(Hospital_Emergency_Room_Data[[#This Row],[Patient Admission Date]],"mmm")</f>
        <v>Jun</v>
      </c>
      <c r="E1884">
        <f>YEAR(Hospital_Emergency_Room_Data[[#This Row],[Patient Admission Date]])</f>
        <v>2024</v>
      </c>
      <c r="F1884" s="2">
        <v>0.85</v>
      </c>
      <c r="G1884" s="8" t="str">
        <f>TEXT(Hospital_Emergency_Room_Data[[#This Row],[Patient Admission Date]],"dddd")</f>
        <v>Sunday</v>
      </c>
      <c r="H1884" t="s">
        <v>41</v>
      </c>
      <c r="I1884">
        <v>57</v>
      </c>
      <c r="J1884" s="5" t="s">
        <v>9219</v>
      </c>
      <c r="K1884" t="s">
        <v>10</v>
      </c>
      <c r="L1884" t="s">
        <v>50</v>
      </c>
      <c r="M1884" t="s">
        <v>9209</v>
      </c>
      <c r="O1884">
        <v>44</v>
      </c>
      <c r="P1884" t="s">
        <v>9225</v>
      </c>
      <c r="Q1884">
        <v>30</v>
      </c>
      <c r="R1884">
        <v>20</v>
      </c>
      <c r="S1884" t="s">
        <v>9256</v>
      </c>
      <c r="T1884" t="s">
        <v>9264</v>
      </c>
      <c r="U1884" t="s">
        <v>9300</v>
      </c>
      <c r="V1884" t="str" cm="1">
        <f t="array" ref="V1884">_xlfn.IFS(Hospital_Emergency_Room_Data[[#This Row],[Day]]&lt;=10,"Start(1-10)",Hospital_Emergency_Room_Data[[#This Row],[Day]]&lt;=20,"Middle(11-20)",Hospital_Emergency_Room_Data[[#This Row],[Day]]&gt;20,"End(21-30)")</f>
        <v>End(21-30)</v>
      </c>
    </row>
    <row r="1885" spans="1:22">
      <c r="A1885">
        <v>488250630</v>
      </c>
      <c r="B1885" t="s">
        <v>1906</v>
      </c>
      <c r="C1885" s="1">
        <v>45135</v>
      </c>
      <c r="D1885" t="str">
        <f>TEXT(Hospital_Emergency_Room_Data[[#This Row],[Patient Admission Date]],"mmm")</f>
        <v>Jul</v>
      </c>
      <c r="E1885">
        <f>YEAR(Hospital_Emergency_Room_Data[[#This Row],[Patient Admission Date]])</f>
        <v>2023</v>
      </c>
      <c r="F1885" s="2">
        <v>0.76388888888888884</v>
      </c>
      <c r="G1885" s="8" t="str">
        <f>TEXT(Hospital_Emergency_Room_Data[[#This Row],[Patient Admission Date]],"dddd")</f>
        <v>Friday</v>
      </c>
      <c r="H1885" t="s">
        <v>41</v>
      </c>
      <c r="I1885">
        <v>73</v>
      </c>
      <c r="J1885" s="5" t="s">
        <v>9222</v>
      </c>
      <c r="K1885" t="s">
        <v>10</v>
      </c>
      <c r="L1885" t="s">
        <v>9281</v>
      </c>
      <c r="M1885" t="s">
        <v>9209</v>
      </c>
      <c r="O1885">
        <v>18</v>
      </c>
      <c r="P1885" t="s">
        <v>9226</v>
      </c>
      <c r="Q1885">
        <v>28</v>
      </c>
      <c r="R1885">
        <v>18</v>
      </c>
      <c r="S1885" t="s">
        <v>9256</v>
      </c>
      <c r="T1885" t="s">
        <v>9264</v>
      </c>
      <c r="U1885" t="s">
        <v>9282</v>
      </c>
      <c r="V1885" t="str" cm="1">
        <f t="array" ref="V1885">_xlfn.IFS(Hospital_Emergency_Room_Data[[#This Row],[Day]]&lt;=10,"Start(1-10)",Hospital_Emergency_Room_Data[[#This Row],[Day]]&lt;=20,"Middle(11-20)",Hospital_Emergency_Room_Data[[#This Row],[Day]]&gt;20,"End(21-30)")</f>
        <v>End(21-30)</v>
      </c>
    </row>
    <row r="1886" spans="1:22">
      <c r="A1886">
        <v>381041367</v>
      </c>
      <c r="B1886" t="s">
        <v>1907</v>
      </c>
      <c r="C1886" s="1">
        <v>45287</v>
      </c>
      <c r="D1886" t="str">
        <f>TEXT(Hospital_Emergency_Room_Data[[#This Row],[Patient Admission Date]],"mmm")</f>
        <v>Dec</v>
      </c>
      <c r="E1886">
        <f>YEAR(Hospital_Emergency_Room_Data[[#This Row],[Patient Admission Date]])</f>
        <v>2023</v>
      </c>
      <c r="F1886" s="2">
        <v>0.7416666666666667</v>
      </c>
      <c r="G1886" s="8" t="str">
        <f>TEXT(Hospital_Emergency_Room_Data[[#This Row],[Patient Admission Date]],"dddd")</f>
        <v>Wednesday</v>
      </c>
      <c r="H1886" t="s">
        <v>41</v>
      </c>
      <c r="I1886">
        <v>1</v>
      </c>
      <c r="J1886" s="5" t="s">
        <v>9218</v>
      </c>
      <c r="K1886" t="s">
        <v>10</v>
      </c>
      <c r="L1886" t="s">
        <v>9281</v>
      </c>
      <c r="M1886" t="s">
        <v>9209</v>
      </c>
      <c r="O1886">
        <v>31</v>
      </c>
      <c r="P1886" t="s">
        <v>9225</v>
      </c>
      <c r="Q1886">
        <v>27</v>
      </c>
      <c r="R1886">
        <v>17</v>
      </c>
      <c r="S1886" t="s">
        <v>9257</v>
      </c>
      <c r="T1886" t="s">
        <v>9264</v>
      </c>
      <c r="U1886" t="s">
        <v>9300</v>
      </c>
      <c r="V1886" t="str" cm="1">
        <f t="array" ref="V1886">_xlfn.IFS(Hospital_Emergency_Room_Data[[#This Row],[Day]]&lt;=10,"Start(1-10)",Hospital_Emergency_Room_Data[[#This Row],[Day]]&lt;=20,"Middle(11-20)",Hospital_Emergency_Room_Data[[#This Row],[Day]]&gt;20,"End(21-30)")</f>
        <v>End(21-30)</v>
      </c>
    </row>
    <row r="1887" spans="1:22">
      <c r="A1887">
        <v>589426404</v>
      </c>
      <c r="B1887" t="s">
        <v>1908</v>
      </c>
      <c r="C1887" s="1">
        <v>45073</v>
      </c>
      <c r="D1887" t="str">
        <f>TEXT(Hospital_Emergency_Room_Data[[#This Row],[Patient Admission Date]],"mmm")</f>
        <v>May</v>
      </c>
      <c r="E1887">
        <f>YEAR(Hospital_Emergency_Room_Data[[#This Row],[Patient Admission Date]])</f>
        <v>2023</v>
      </c>
      <c r="F1887" s="2">
        <v>2.7777777777777776E-2</v>
      </c>
      <c r="G1887" s="8" t="str">
        <f>TEXT(Hospital_Emergency_Room_Data[[#This Row],[Patient Admission Date]],"dddd")</f>
        <v>Saturday</v>
      </c>
      <c r="H1887" t="s">
        <v>41</v>
      </c>
      <c r="I1887">
        <v>42</v>
      </c>
      <c r="J1887" s="5" t="s">
        <v>9223</v>
      </c>
      <c r="K1887" t="s">
        <v>10</v>
      </c>
      <c r="L1887" t="s">
        <v>9281</v>
      </c>
      <c r="M1887" t="s">
        <v>9209</v>
      </c>
      <c r="O1887">
        <v>44</v>
      </c>
      <c r="P1887" t="s">
        <v>9225</v>
      </c>
      <c r="Q1887">
        <v>27</v>
      </c>
      <c r="R1887">
        <v>0</v>
      </c>
      <c r="S1887" t="s">
        <v>9258</v>
      </c>
      <c r="T1887" t="s">
        <v>9264</v>
      </c>
      <c r="U1887" t="s">
        <v>9300</v>
      </c>
      <c r="V1887" t="str" cm="1">
        <f t="array" ref="V1887">_xlfn.IFS(Hospital_Emergency_Room_Data[[#This Row],[Day]]&lt;=10,"Start(1-10)",Hospital_Emergency_Room_Data[[#This Row],[Day]]&lt;=20,"Middle(11-20)",Hospital_Emergency_Room_Data[[#This Row],[Day]]&gt;20,"End(21-30)")</f>
        <v>End(21-30)</v>
      </c>
    </row>
    <row r="1888" spans="1:22">
      <c r="A1888">
        <v>483123614</v>
      </c>
      <c r="B1888" t="s">
        <v>1909</v>
      </c>
      <c r="C1888" s="1">
        <v>45364</v>
      </c>
      <c r="D1888" t="str">
        <f>TEXT(Hospital_Emergency_Room_Data[[#This Row],[Patient Admission Date]],"mmm")</f>
        <v>Mar</v>
      </c>
      <c r="E1888">
        <f>YEAR(Hospital_Emergency_Room_Data[[#This Row],[Patient Admission Date]])</f>
        <v>2024</v>
      </c>
      <c r="F1888" s="2">
        <v>0.21805555555555556</v>
      </c>
      <c r="G1888" s="8" t="str">
        <f>TEXT(Hospital_Emergency_Room_Data[[#This Row],[Patient Admission Date]],"dddd")</f>
        <v>Wednesday</v>
      </c>
      <c r="H1888" t="s">
        <v>41</v>
      </c>
      <c r="I1888">
        <v>55</v>
      </c>
      <c r="J1888" s="5" t="s">
        <v>9219</v>
      </c>
      <c r="K1888" t="s">
        <v>10</v>
      </c>
      <c r="L1888" t="s">
        <v>9281</v>
      </c>
      <c r="M1888" t="s">
        <v>9209</v>
      </c>
      <c r="O1888">
        <v>47</v>
      </c>
      <c r="P1888" t="s">
        <v>9225</v>
      </c>
      <c r="Q1888">
        <v>13</v>
      </c>
      <c r="R1888">
        <v>5</v>
      </c>
      <c r="S1888" t="s">
        <v>9258</v>
      </c>
      <c r="T1888" t="s">
        <v>9265</v>
      </c>
      <c r="U1888" t="s">
        <v>9283</v>
      </c>
      <c r="V1888" t="str" cm="1">
        <f t="array" ref="V1888">_xlfn.IFS(Hospital_Emergency_Room_Data[[#This Row],[Day]]&lt;=10,"Start(1-10)",Hospital_Emergency_Room_Data[[#This Row],[Day]]&lt;=20,"Middle(11-20)",Hospital_Emergency_Room_Data[[#This Row],[Day]]&gt;20,"End(21-30)")</f>
        <v>Middle(11-20)</v>
      </c>
    </row>
    <row r="1889" spans="1:22">
      <c r="A1889">
        <v>388925029</v>
      </c>
      <c r="B1889" t="s">
        <v>1910</v>
      </c>
      <c r="C1889" s="1">
        <v>45049</v>
      </c>
      <c r="D1889" t="str">
        <f>TEXT(Hospital_Emergency_Room_Data[[#This Row],[Patient Admission Date]],"mmm")</f>
        <v>May</v>
      </c>
      <c r="E1889">
        <f>YEAR(Hospital_Emergency_Room_Data[[#This Row],[Patient Admission Date]])</f>
        <v>2023</v>
      </c>
      <c r="F1889" s="2">
        <v>2.2916666666666665E-2</v>
      </c>
      <c r="G1889" s="8" t="str">
        <f>TEXT(Hospital_Emergency_Room_Data[[#This Row],[Patient Admission Date]],"dddd")</f>
        <v>Wednesday</v>
      </c>
      <c r="H1889" t="s">
        <v>41</v>
      </c>
      <c r="I1889">
        <v>15</v>
      </c>
      <c r="J1889" s="5" t="s">
        <v>9220</v>
      </c>
      <c r="K1889" t="s">
        <v>10</v>
      </c>
      <c r="L1889" t="s">
        <v>9281</v>
      </c>
      <c r="M1889" t="s">
        <v>9209</v>
      </c>
      <c r="O1889">
        <v>49</v>
      </c>
      <c r="P1889" t="s">
        <v>9225</v>
      </c>
      <c r="Q1889">
        <v>3</v>
      </c>
      <c r="R1889">
        <v>0</v>
      </c>
      <c r="S1889" t="s">
        <v>9258</v>
      </c>
      <c r="T1889" t="s">
        <v>9263</v>
      </c>
      <c r="U1889" t="s">
        <v>9283</v>
      </c>
      <c r="V1889" t="str" cm="1">
        <f t="array" ref="V1889">_xlfn.IFS(Hospital_Emergency_Room_Data[[#This Row],[Day]]&lt;=10,"Start(1-10)",Hospital_Emergency_Room_Data[[#This Row],[Day]]&lt;=20,"Middle(11-20)",Hospital_Emergency_Room_Data[[#This Row],[Day]]&gt;20,"End(21-30)")</f>
        <v>Start(1-10)</v>
      </c>
    </row>
    <row r="1890" spans="1:22">
      <c r="A1890">
        <v>394924663</v>
      </c>
      <c r="B1890" t="s">
        <v>1911</v>
      </c>
      <c r="C1890" s="1">
        <v>45112</v>
      </c>
      <c r="D1890" t="str">
        <f>TEXT(Hospital_Emergency_Room_Data[[#This Row],[Patient Admission Date]],"mmm")</f>
        <v>Jul</v>
      </c>
      <c r="E1890">
        <f>YEAR(Hospital_Emergency_Room_Data[[#This Row],[Patient Admission Date]])</f>
        <v>2023</v>
      </c>
      <c r="F1890" s="2">
        <v>0.58333333333333337</v>
      </c>
      <c r="G1890" s="8" t="str">
        <f>TEXT(Hospital_Emergency_Room_Data[[#This Row],[Patient Admission Date]],"dddd")</f>
        <v>Wednesday</v>
      </c>
      <c r="H1890" t="s">
        <v>41</v>
      </c>
      <c r="I1890">
        <v>39</v>
      </c>
      <c r="J1890" s="5" t="s">
        <v>9223</v>
      </c>
      <c r="K1890" t="s">
        <v>10</v>
      </c>
      <c r="L1890" t="s">
        <v>9281</v>
      </c>
      <c r="M1890" t="s">
        <v>9209</v>
      </c>
      <c r="O1890">
        <v>19</v>
      </c>
      <c r="P1890" t="s">
        <v>9226</v>
      </c>
      <c r="Q1890">
        <v>5</v>
      </c>
      <c r="R1890">
        <v>14</v>
      </c>
      <c r="S1890" t="s">
        <v>9257</v>
      </c>
      <c r="T1890" t="s">
        <v>9263</v>
      </c>
      <c r="U1890" t="s">
        <v>9282</v>
      </c>
      <c r="V1890" t="str" cm="1">
        <f t="array" ref="V1890">_xlfn.IFS(Hospital_Emergency_Room_Data[[#This Row],[Day]]&lt;=10,"Start(1-10)",Hospital_Emergency_Room_Data[[#This Row],[Day]]&lt;=20,"Middle(11-20)",Hospital_Emergency_Room_Data[[#This Row],[Day]]&gt;20,"End(21-30)")</f>
        <v>Start(1-10)</v>
      </c>
    </row>
    <row r="1891" spans="1:22">
      <c r="A1891">
        <v>678444772</v>
      </c>
      <c r="B1891" t="s">
        <v>1912</v>
      </c>
      <c r="C1891" s="1">
        <v>45032</v>
      </c>
      <c r="D1891" t="str">
        <f>TEXT(Hospital_Emergency_Room_Data[[#This Row],[Patient Admission Date]],"mmm")</f>
        <v>Apr</v>
      </c>
      <c r="E1891">
        <f>YEAR(Hospital_Emergency_Room_Data[[#This Row],[Patient Admission Date]])</f>
        <v>2023</v>
      </c>
      <c r="F1891" s="2">
        <v>0.65416666666666667</v>
      </c>
      <c r="G1891" s="8" t="str">
        <f>TEXT(Hospital_Emergency_Room_Data[[#This Row],[Patient Admission Date]],"dddd")</f>
        <v>Sunday</v>
      </c>
      <c r="H1891" t="s">
        <v>41</v>
      </c>
      <c r="I1891">
        <v>27</v>
      </c>
      <c r="J1891" s="5" t="s">
        <v>9220</v>
      </c>
      <c r="K1891" t="s">
        <v>10</v>
      </c>
      <c r="L1891" t="s">
        <v>9281</v>
      </c>
      <c r="M1891" t="s">
        <v>9209</v>
      </c>
      <c r="O1891">
        <v>32</v>
      </c>
      <c r="P1891" t="s">
        <v>9225</v>
      </c>
      <c r="Q1891">
        <v>16</v>
      </c>
      <c r="R1891">
        <v>15</v>
      </c>
      <c r="S1891" t="s">
        <v>9257</v>
      </c>
      <c r="T1891" t="s">
        <v>9262</v>
      </c>
      <c r="U1891" t="s">
        <v>9300</v>
      </c>
      <c r="V1891" t="str" cm="1">
        <f t="array" ref="V1891">_xlfn.IFS(Hospital_Emergency_Room_Data[[#This Row],[Day]]&lt;=10,"Start(1-10)",Hospital_Emergency_Room_Data[[#This Row],[Day]]&lt;=20,"Middle(11-20)",Hospital_Emergency_Room_Data[[#This Row],[Day]]&gt;20,"End(21-30)")</f>
        <v>Middle(11-20)</v>
      </c>
    </row>
    <row r="1892" spans="1:22">
      <c r="A1892">
        <v>563362067</v>
      </c>
      <c r="B1892" t="s">
        <v>1913</v>
      </c>
      <c r="C1892" s="1">
        <v>45345</v>
      </c>
      <c r="D1892" t="str">
        <f>TEXT(Hospital_Emergency_Room_Data[[#This Row],[Patient Admission Date]],"mmm")</f>
        <v>Feb</v>
      </c>
      <c r="E1892">
        <f>YEAR(Hospital_Emergency_Room_Data[[#This Row],[Patient Admission Date]])</f>
        <v>2024</v>
      </c>
      <c r="F1892" s="2">
        <v>0.86944444444444446</v>
      </c>
      <c r="G1892" s="8" t="str">
        <f>TEXT(Hospital_Emergency_Room_Data[[#This Row],[Patient Admission Date]],"dddd")</f>
        <v>Friday</v>
      </c>
      <c r="H1892" t="s">
        <v>41</v>
      </c>
      <c r="I1892">
        <v>33</v>
      </c>
      <c r="J1892" s="5" t="s">
        <v>9223</v>
      </c>
      <c r="K1892" t="s">
        <v>10</v>
      </c>
      <c r="L1892" t="s">
        <v>9281</v>
      </c>
      <c r="M1892" t="s">
        <v>9209</v>
      </c>
      <c r="O1892">
        <v>37</v>
      </c>
      <c r="P1892" t="s">
        <v>9225</v>
      </c>
      <c r="Q1892">
        <v>23</v>
      </c>
      <c r="R1892">
        <v>20</v>
      </c>
      <c r="S1892" t="s">
        <v>9256</v>
      </c>
      <c r="T1892" t="s">
        <v>9264</v>
      </c>
      <c r="U1892" t="s">
        <v>9300</v>
      </c>
      <c r="V1892" t="str" cm="1">
        <f t="array" ref="V1892">_xlfn.IFS(Hospital_Emergency_Room_Data[[#This Row],[Day]]&lt;=10,"Start(1-10)",Hospital_Emergency_Room_Data[[#This Row],[Day]]&lt;=20,"Middle(11-20)",Hospital_Emergency_Room_Data[[#This Row],[Day]]&gt;20,"End(21-30)")</f>
        <v>End(21-30)</v>
      </c>
    </row>
    <row r="1893" spans="1:22">
      <c r="A1893">
        <v>814224537</v>
      </c>
      <c r="B1893" t="s">
        <v>1914</v>
      </c>
      <c r="C1893" s="1">
        <v>45578</v>
      </c>
      <c r="D1893" t="str">
        <f>TEXT(Hospital_Emergency_Room_Data[[#This Row],[Patient Admission Date]],"mmm")</f>
        <v>Oct</v>
      </c>
      <c r="E1893">
        <f>YEAR(Hospital_Emergency_Room_Data[[#This Row],[Patient Admission Date]])</f>
        <v>2024</v>
      </c>
      <c r="F1893" s="2">
        <v>0.9916666666666667</v>
      </c>
      <c r="G1893" s="8" t="str">
        <f>TEXT(Hospital_Emergency_Room_Data[[#This Row],[Patient Admission Date]],"dddd")</f>
        <v>Sunday</v>
      </c>
      <c r="H1893" t="s">
        <v>41</v>
      </c>
      <c r="I1893">
        <v>64</v>
      </c>
      <c r="J1893" s="5" t="s">
        <v>9217</v>
      </c>
      <c r="K1893" t="s">
        <v>10</v>
      </c>
      <c r="L1893" t="s">
        <v>9281</v>
      </c>
      <c r="M1893" t="s">
        <v>9209</v>
      </c>
      <c r="O1893">
        <v>34</v>
      </c>
      <c r="P1893" t="s">
        <v>9225</v>
      </c>
      <c r="Q1893">
        <v>13</v>
      </c>
      <c r="R1893">
        <v>23</v>
      </c>
      <c r="S1893" t="s">
        <v>9256</v>
      </c>
      <c r="T1893" t="s">
        <v>9265</v>
      </c>
      <c r="U1893" t="s">
        <v>9300</v>
      </c>
      <c r="V1893" t="str" cm="1">
        <f t="array" ref="V1893">_xlfn.IFS(Hospital_Emergency_Room_Data[[#This Row],[Day]]&lt;=10,"Start(1-10)",Hospital_Emergency_Room_Data[[#This Row],[Day]]&lt;=20,"Middle(11-20)",Hospital_Emergency_Room_Data[[#This Row],[Day]]&gt;20,"End(21-30)")</f>
        <v>Middle(11-20)</v>
      </c>
    </row>
    <row r="1894" spans="1:22">
      <c r="A1894">
        <v>724244676</v>
      </c>
      <c r="B1894" t="s">
        <v>1915</v>
      </c>
      <c r="C1894" s="1">
        <v>45093</v>
      </c>
      <c r="D1894" t="str">
        <f>TEXT(Hospital_Emergency_Room_Data[[#This Row],[Patient Admission Date]],"mmm")</f>
        <v>Jun</v>
      </c>
      <c r="E1894">
        <f>YEAR(Hospital_Emergency_Room_Data[[#This Row],[Patient Admission Date]])</f>
        <v>2023</v>
      </c>
      <c r="F1894" s="2">
        <v>0.49861111111111112</v>
      </c>
      <c r="G1894" s="8" t="str">
        <f>TEXT(Hospital_Emergency_Room_Data[[#This Row],[Patient Admission Date]],"dddd")</f>
        <v>Friday</v>
      </c>
      <c r="H1894" t="s">
        <v>41</v>
      </c>
      <c r="I1894">
        <v>8</v>
      </c>
      <c r="J1894" s="5" t="s">
        <v>9221</v>
      </c>
      <c r="K1894" t="s">
        <v>10</v>
      </c>
      <c r="L1894" t="s">
        <v>9281</v>
      </c>
      <c r="M1894" t="s">
        <v>9209</v>
      </c>
      <c r="O1894">
        <v>16</v>
      </c>
      <c r="P1894" t="s">
        <v>9226</v>
      </c>
      <c r="Q1894">
        <v>16</v>
      </c>
      <c r="R1894">
        <v>11</v>
      </c>
      <c r="S1894" t="s">
        <v>9255</v>
      </c>
      <c r="T1894" t="s">
        <v>9262</v>
      </c>
      <c r="U1894" t="s">
        <v>9282</v>
      </c>
      <c r="V1894" t="str" cm="1">
        <f t="array" ref="V1894">_xlfn.IFS(Hospital_Emergency_Room_Data[[#This Row],[Day]]&lt;=10,"Start(1-10)",Hospital_Emergency_Room_Data[[#This Row],[Day]]&lt;=20,"Middle(11-20)",Hospital_Emergency_Room_Data[[#This Row],[Day]]&gt;20,"End(21-30)")</f>
        <v>Middle(11-20)</v>
      </c>
    </row>
    <row r="1895" spans="1:22">
      <c r="A1895">
        <v>679860535</v>
      </c>
      <c r="B1895" t="s">
        <v>1916</v>
      </c>
      <c r="C1895" s="1">
        <v>45162</v>
      </c>
      <c r="D1895" t="str">
        <f>TEXT(Hospital_Emergency_Room_Data[[#This Row],[Patient Admission Date]],"mmm")</f>
        <v>Aug</v>
      </c>
      <c r="E1895">
        <f>YEAR(Hospital_Emergency_Room_Data[[#This Row],[Patient Admission Date]])</f>
        <v>2023</v>
      </c>
      <c r="F1895" s="2">
        <v>0.60624999999999996</v>
      </c>
      <c r="G1895" s="8" t="str">
        <f>TEXT(Hospital_Emergency_Room_Data[[#This Row],[Patient Admission Date]],"dddd")</f>
        <v>Thursday</v>
      </c>
      <c r="H1895" t="s">
        <v>41</v>
      </c>
      <c r="I1895">
        <v>37</v>
      </c>
      <c r="J1895" s="5" t="s">
        <v>9223</v>
      </c>
      <c r="K1895" t="s">
        <v>10</v>
      </c>
      <c r="L1895" t="s">
        <v>9281</v>
      </c>
      <c r="M1895" t="s">
        <v>9209</v>
      </c>
      <c r="O1895">
        <v>41</v>
      </c>
      <c r="P1895" t="s">
        <v>9225</v>
      </c>
      <c r="Q1895">
        <v>24</v>
      </c>
      <c r="R1895">
        <v>14</v>
      </c>
      <c r="S1895" t="s">
        <v>9257</v>
      </c>
      <c r="T1895" t="s">
        <v>9264</v>
      </c>
      <c r="U1895" t="s">
        <v>9300</v>
      </c>
      <c r="V1895" t="str" cm="1">
        <f t="array" ref="V1895">_xlfn.IFS(Hospital_Emergency_Room_Data[[#This Row],[Day]]&lt;=10,"Start(1-10)",Hospital_Emergency_Room_Data[[#This Row],[Day]]&lt;=20,"Middle(11-20)",Hospital_Emergency_Room_Data[[#This Row],[Day]]&gt;20,"End(21-30)")</f>
        <v>End(21-30)</v>
      </c>
    </row>
    <row r="1896" spans="1:22">
      <c r="A1896">
        <v>763762075</v>
      </c>
      <c r="B1896" t="s">
        <v>1917</v>
      </c>
      <c r="C1896" s="1">
        <v>45551</v>
      </c>
      <c r="D1896" t="str">
        <f>TEXT(Hospital_Emergency_Room_Data[[#This Row],[Patient Admission Date]],"mmm")</f>
        <v>Sep</v>
      </c>
      <c r="E1896">
        <f>YEAR(Hospital_Emergency_Room_Data[[#This Row],[Patient Admission Date]])</f>
        <v>2024</v>
      </c>
      <c r="F1896" s="2">
        <v>0.50972222222222219</v>
      </c>
      <c r="G1896" s="8" t="str">
        <f>TEXT(Hospital_Emergency_Room_Data[[#This Row],[Patient Admission Date]],"dddd")</f>
        <v>Monday</v>
      </c>
      <c r="H1896" t="s">
        <v>41</v>
      </c>
      <c r="I1896">
        <v>48</v>
      </c>
      <c r="J1896" s="5" t="s">
        <v>9219</v>
      </c>
      <c r="K1896" t="s">
        <v>10</v>
      </c>
      <c r="L1896" t="s">
        <v>9281</v>
      </c>
      <c r="M1896" t="s">
        <v>9209</v>
      </c>
      <c r="O1896">
        <v>24</v>
      </c>
      <c r="P1896" t="s">
        <v>9226</v>
      </c>
      <c r="Q1896">
        <v>16</v>
      </c>
      <c r="R1896">
        <v>12</v>
      </c>
      <c r="S1896" t="s">
        <v>9257</v>
      </c>
      <c r="T1896" t="s">
        <v>9262</v>
      </c>
      <c r="U1896" t="s">
        <v>9282</v>
      </c>
      <c r="V1896" t="str" cm="1">
        <f t="array" ref="V1896">_xlfn.IFS(Hospital_Emergency_Room_Data[[#This Row],[Day]]&lt;=10,"Start(1-10)",Hospital_Emergency_Room_Data[[#This Row],[Day]]&lt;=20,"Middle(11-20)",Hospital_Emergency_Room_Data[[#This Row],[Day]]&gt;20,"End(21-30)")</f>
        <v>Middle(11-20)</v>
      </c>
    </row>
    <row r="1897" spans="1:22">
      <c r="A1897">
        <v>207428643</v>
      </c>
      <c r="B1897" t="s">
        <v>1918</v>
      </c>
      <c r="C1897" s="1">
        <v>45274</v>
      </c>
      <c r="D1897" t="str">
        <f>TEXT(Hospital_Emergency_Room_Data[[#This Row],[Patient Admission Date]],"mmm")</f>
        <v>Dec</v>
      </c>
      <c r="E1897">
        <f>YEAR(Hospital_Emergency_Room_Data[[#This Row],[Patient Admission Date]])</f>
        <v>2023</v>
      </c>
      <c r="F1897" s="2">
        <v>0.4513888888888889</v>
      </c>
      <c r="G1897" s="8" t="str">
        <f>TEXT(Hospital_Emergency_Room_Data[[#This Row],[Patient Admission Date]],"dddd")</f>
        <v>Thursday</v>
      </c>
      <c r="H1897" t="s">
        <v>41</v>
      </c>
      <c r="I1897">
        <v>6</v>
      </c>
      <c r="J1897" s="5" t="s">
        <v>9221</v>
      </c>
      <c r="K1897" t="s">
        <v>10</v>
      </c>
      <c r="L1897" t="s">
        <v>9281</v>
      </c>
      <c r="M1897" t="s">
        <v>9209</v>
      </c>
      <c r="O1897">
        <v>47</v>
      </c>
      <c r="P1897" t="s">
        <v>9225</v>
      </c>
      <c r="Q1897">
        <v>14</v>
      </c>
      <c r="R1897">
        <v>10</v>
      </c>
      <c r="S1897" t="s">
        <v>9255</v>
      </c>
      <c r="T1897" t="s">
        <v>9265</v>
      </c>
      <c r="U1897" t="s">
        <v>9283</v>
      </c>
      <c r="V1897" t="str" cm="1">
        <f t="array" ref="V1897">_xlfn.IFS(Hospital_Emergency_Room_Data[[#This Row],[Day]]&lt;=10,"Start(1-10)",Hospital_Emergency_Room_Data[[#This Row],[Day]]&lt;=20,"Middle(11-20)",Hospital_Emergency_Room_Data[[#This Row],[Day]]&gt;20,"End(21-30)")</f>
        <v>Middle(11-20)</v>
      </c>
    </row>
    <row r="1898" spans="1:22">
      <c r="A1898">
        <v>529131674</v>
      </c>
      <c r="B1898" t="s">
        <v>1919</v>
      </c>
      <c r="C1898" s="1">
        <v>45582</v>
      </c>
      <c r="D1898" t="str">
        <f>TEXT(Hospital_Emergency_Room_Data[[#This Row],[Patient Admission Date]],"mmm")</f>
        <v>Oct</v>
      </c>
      <c r="E1898">
        <f>YEAR(Hospital_Emergency_Room_Data[[#This Row],[Patient Admission Date]])</f>
        <v>2024</v>
      </c>
      <c r="F1898" s="2">
        <v>0.33194444444444443</v>
      </c>
      <c r="G1898" s="8" t="str">
        <f>TEXT(Hospital_Emergency_Room_Data[[#This Row],[Patient Admission Date]],"dddd")</f>
        <v>Thursday</v>
      </c>
      <c r="H1898" t="s">
        <v>41</v>
      </c>
      <c r="I1898">
        <v>58</v>
      </c>
      <c r="J1898" s="5" t="s">
        <v>9219</v>
      </c>
      <c r="K1898" t="s">
        <v>10</v>
      </c>
      <c r="L1898" t="s">
        <v>9281</v>
      </c>
      <c r="M1898" t="s">
        <v>9209</v>
      </c>
      <c r="O1898">
        <v>55</v>
      </c>
      <c r="P1898" t="s">
        <v>9225</v>
      </c>
      <c r="Q1898">
        <v>17</v>
      </c>
      <c r="R1898">
        <v>7</v>
      </c>
      <c r="S1898" t="s">
        <v>9255</v>
      </c>
      <c r="T1898" t="s">
        <v>9262</v>
      </c>
      <c r="U1898" t="s">
        <v>9283</v>
      </c>
      <c r="V1898" t="str" cm="1">
        <f t="array" ref="V1898">_xlfn.IFS(Hospital_Emergency_Room_Data[[#This Row],[Day]]&lt;=10,"Start(1-10)",Hospital_Emergency_Room_Data[[#This Row],[Day]]&lt;=20,"Middle(11-20)",Hospital_Emergency_Room_Data[[#This Row],[Day]]&gt;20,"End(21-30)")</f>
        <v>Middle(11-20)</v>
      </c>
    </row>
    <row r="1899" spans="1:22">
      <c r="A1899">
        <v>646917660</v>
      </c>
      <c r="B1899" t="s">
        <v>1920</v>
      </c>
      <c r="C1899" s="1">
        <v>45546</v>
      </c>
      <c r="D1899" t="str">
        <f>TEXT(Hospital_Emergency_Room_Data[[#This Row],[Patient Admission Date]],"mmm")</f>
        <v>Sep</v>
      </c>
      <c r="E1899">
        <f>YEAR(Hospital_Emergency_Room_Data[[#This Row],[Patient Admission Date]])</f>
        <v>2024</v>
      </c>
      <c r="F1899" s="2">
        <v>0.5131944444444444</v>
      </c>
      <c r="G1899" s="8" t="str">
        <f>TEXT(Hospital_Emergency_Room_Data[[#This Row],[Patient Admission Date]],"dddd")</f>
        <v>Wednesday</v>
      </c>
      <c r="H1899" t="s">
        <v>41</v>
      </c>
      <c r="I1899">
        <v>21</v>
      </c>
      <c r="J1899" s="5" t="s">
        <v>9220</v>
      </c>
      <c r="K1899" t="s">
        <v>10</v>
      </c>
      <c r="L1899" t="s">
        <v>9281</v>
      </c>
      <c r="M1899" t="s">
        <v>9209</v>
      </c>
      <c r="O1899">
        <v>57</v>
      </c>
      <c r="P1899" t="s">
        <v>9225</v>
      </c>
      <c r="Q1899">
        <v>11</v>
      </c>
      <c r="R1899">
        <v>12</v>
      </c>
      <c r="S1899" t="s">
        <v>9257</v>
      </c>
      <c r="T1899" t="s">
        <v>9265</v>
      </c>
      <c r="U1899" t="s">
        <v>9283</v>
      </c>
      <c r="V1899" t="str" cm="1">
        <f t="array" ref="V1899">_xlfn.IFS(Hospital_Emergency_Room_Data[[#This Row],[Day]]&lt;=10,"Start(1-10)",Hospital_Emergency_Room_Data[[#This Row],[Day]]&lt;=20,"Middle(11-20)",Hospital_Emergency_Room_Data[[#This Row],[Day]]&gt;20,"End(21-30)")</f>
        <v>Middle(11-20)</v>
      </c>
    </row>
    <row r="1900" spans="1:22">
      <c r="A1900">
        <v>831876198</v>
      </c>
      <c r="B1900" t="s">
        <v>1921</v>
      </c>
      <c r="C1900" s="1">
        <v>45299</v>
      </c>
      <c r="D1900" t="str">
        <f>TEXT(Hospital_Emergency_Room_Data[[#This Row],[Patient Admission Date]],"mmm")</f>
        <v>Jan</v>
      </c>
      <c r="E1900">
        <f>YEAR(Hospital_Emergency_Room_Data[[#This Row],[Patient Admission Date]])</f>
        <v>2024</v>
      </c>
      <c r="F1900" s="2">
        <v>0.57708333333333328</v>
      </c>
      <c r="G1900" s="8" t="str">
        <f>TEXT(Hospital_Emergency_Room_Data[[#This Row],[Patient Admission Date]],"dddd")</f>
        <v>Monday</v>
      </c>
      <c r="H1900" t="s">
        <v>41</v>
      </c>
      <c r="I1900">
        <v>29</v>
      </c>
      <c r="J1900" s="5" t="s">
        <v>9220</v>
      </c>
      <c r="K1900" t="s">
        <v>10</v>
      </c>
      <c r="L1900" t="s">
        <v>9281</v>
      </c>
      <c r="M1900" t="s">
        <v>9209</v>
      </c>
      <c r="O1900">
        <v>57</v>
      </c>
      <c r="P1900" t="s">
        <v>9225</v>
      </c>
      <c r="Q1900">
        <v>8</v>
      </c>
      <c r="R1900">
        <v>13</v>
      </c>
      <c r="S1900" t="s">
        <v>9257</v>
      </c>
      <c r="T1900" t="s">
        <v>9265</v>
      </c>
      <c r="U1900" t="s">
        <v>9283</v>
      </c>
      <c r="V1900" t="str" cm="1">
        <f t="array" ref="V1900">_xlfn.IFS(Hospital_Emergency_Room_Data[[#This Row],[Day]]&lt;=10,"Start(1-10)",Hospital_Emergency_Room_Data[[#This Row],[Day]]&lt;=20,"Middle(11-20)",Hospital_Emergency_Room_Data[[#This Row],[Day]]&gt;20,"End(21-30)")</f>
        <v>Start(1-10)</v>
      </c>
    </row>
    <row r="1901" spans="1:22">
      <c r="A1901">
        <v>360435383</v>
      </c>
      <c r="B1901" t="s">
        <v>1922</v>
      </c>
      <c r="C1901" s="1">
        <v>45219</v>
      </c>
      <c r="D1901" t="str">
        <f>TEXT(Hospital_Emergency_Room_Data[[#This Row],[Patient Admission Date]],"mmm")</f>
        <v>Oct</v>
      </c>
      <c r="E1901">
        <f>YEAR(Hospital_Emergency_Room_Data[[#This Row],[Patient Admission Date]])</f>
        <v>2023</v>
      </c>
      <c r="F1901" s="2">
        <v>0.55694444444444446</v>
      </c>
      <c r="G1901" s="8" t="str">
        <f>TEXT(Hospital_Emergency_Room_Data[[#This Row],[Patient Admission Date]],"dddd")</f>
        <v>Friday</v>
      </c>
      <c r="H1901" t="s">
        <v>41</v>
      </c>
      <c r="I1901">
        <v>46</v>
      </c>
      <c r="J1901" s="5" t="s">
        <v>9219</v>
      </c>
      <c r="K1901" t="s">
        <v>10</v>
      </c>
      <c r="L1901" t="s">
        <v>9281</v>
      </c>
      <c r="M1901" t="s">
        <v>9209</v>
      </c>
      <c r="O1901">
        <v>45</v>
      </c>
      <c r="P1901" t="s">
        <v>9225</v>
      </c>
      <c r="Q1901">
        <v>20</v>
      </c>
      <c r="R1901">
        <v>13</v>
      </c>
      <c r="S1901" t="s">
        <v>9257</v>
      </c>
      <c r="T1901" t="s">
        <v>9262</v>
      </c>
      <c r="U1901" t="s">
        <v>9300</v>
      </c>
      <c r="V1901" t="str" cm="1">
        <f t="array" ref="V1901">_xlfn.IFS(Hospital_Emergency_Room_Data[[#This Row],[Day]]&lt;=10,"Start(1-10)",Hospital_Emergency_Room_Data[[#This Row],[Day]]&lt;=20,"Middle(11-20)",Hospital_Emergency_Room_Data[[#This Row],[Day]]&gt;20,"End(21-30)")</f>
        <v>Middle(11-20)</v>
      </c>
    </row>
    <row r="1902" spans="1:22">
      <c r="A1902">
        <v>738400844</v>
      </c>
      <c r="B1902" t="s">
        <v>1923</v>
      </c>
      <c r="C1902" s="1">
        <v>45523</v>
      </c>
      <c r="D1902" t="str">
        <f>TEXT(Hospital_Emergency_Room_Data[[#This Row],[Patient Admission Date]],"mmm")</f>
        <v>Aug</v>
      </c>
      <c r="E1902">
        <f>YEAR(Hospital_Emergency_Room_Data[[#This Row],[Patient Admission Date]])</f>
        <v>2024</v>
      </c>
      <c r="F1902" s="2">
        <v>0.93055555555555558</v>
      </c>
      <c r="G1902" s="8" t="str">
        <f>TEXT(Hospital_Emergency_Room_Data[[#This Row],[Patient Admission Date]],"dddd")</f>
        <v>Monday</v>
      </c>
      <c r="H1902" t="s">
        <v>41</v>
      </c>
      <c r="I1902">
        <v>71</v>
      </c>
      <c r="J1902" s="5" t="s">
        <v>9222</v>
      </c>
      <c r="K1902" t="s">
        <v>10</v>
      </c>
      <c r="L1902" t="s">
        <v>9281</v>
      </c>
      <c r="M1902" t="s">
        <v>9209</v>
      </c>
      <c r="O1902">
        <v>45</v>
      </c>
      <c r="P1902" t="s">
        <v>9225</v>
      </c>
      <c r="Q1902">
        <v>19</v>
      </c>
      <c r="R1902">
        <v>22</v>
      </c>
      <c r="S1902" t="s">
        <v>9256</v>
      </c>
      <c r="T1902" t="s">
        <v>9262</v>
      </c>
      <c r="U1902" t="s">
        <v>9300</v>
      </c>
      <c r="V1902" t="str" cm="1">
        <f t="array" ref="V1902">_xlfn.IFS(Hospital_Emergency_Room_Data[[#This Row],[Day]]&lt;=10,"Start(1-10)",Hospital_Emergency_Room_Data[[#This Row],[Day]]&lt;=20,"Middle(11-20)",Hospital_Emergency_Room_Data[[#This Row],[Day]]&gt;20,"End(21-30)")</f>
        <v>Middle(11-20)</v>
      </c>
    </row>
    <row r="1903" spans="1:22">
      <c r="A1903">
        <v>394144149</v>
      </c>
      <c r="B1903" t="s">
        <v>1924</v>
      </c>
      <c r="C1903" s="1">
        <v>45516</v>
      </c>
      <c r="D1903" t="str">
        <f>TEXT(Hospital_Emergency_Room_Data[[#This Row],[Patient Admission Date]],"mmm")</f>
        <v>Aug</v>
      </c>
      <c r="E1903">
        <f>YEAR(Hospital_Emergency_Room_Data[[#This Row],[Patient Admission Date]])</f>
        <v>2024</v>
      </c>
      <c r="F1903" s="2">
        <v>0.71458333333333335</v>
      </c>
      <c r="G1903" s="8" t="str">
        <f>TEXT(Hospital_Emergency_Room_Data[[#This Row],[Patient Admission Date]],"dddd")</f>
        <v>Monday</v>
      </c>
      <c r="H1903" t="s">
        <v>41</v>
      </c>
      <c r="I1903">
        <v>33</v>
      </c>
      <c r="J1903" s="5" t="s">
        <v>9223</v>
      </c>
      <c r="K1903" t="s">
        <v>10</v>
      </c>
      <c r="L1903" t="s">
        <v>9281</v>
      </c>
      <c r="M1903" t="s">
        <v>9209</v>
      </c>
      <c r="O1903">
        <v>46</v>
      </c>
      <c r="P1903" t="s">
        <v>9225</v>
      </c>
      <c r="Q1903">
        <v>12</v>
      </c>
      <c r="R1903">
        <v>17</v>
      </c>
      <c r="S1903" t="s">
        <v>9257</v>
      </c>
      <c r="T1903" t="s">
        <v>9265</v>
      </c>
      <c r="U1903" t="s">
        <v>9283</v>
      </c>
      <c r="V1903" t="str" cm="1">
        <f t="array" ref="V1903">_xlfn.IFS(Hospital_Emergency_Room_Data[[#This Row],[Day]]&lt;=10,"Start(1-10)",Hospital_Emergency_Room_Data[[#This Row],[Day]]&lt;=20,"Middle(11-20)",Hospital_Emergency_Room_Data[[#This Row],[Day]]&gt;20,"End(21-30)")</f>
        <v>Middle(11-20)</v>
      </c>
    </row>
    <row r="1904" spans="1:22">
      <c r="A1904">
        <v>404628402</v>
      </c>
      <c r="B1904" t="s">
        <v>1925</v>
      </c>
      <c r="C1904" s="1">
        <v>45093</v>
      </c>
      <c r="D1904" t="str">
        <f>TEXT(Hospital_Emergency_Room_Data[[#This Row],[Patient Admission Date]],"mmm")</f>
        <v>Jun</v>
      </c>
      <c r="E1904">
        <f>YEAR(Hospital_Emergency_Room_Data[[#This Row],[Patient Admission Date]])</f>
        <v>2023</v>
      </c>
      <c r="F1904" s="2">
        <v>0.43402777777777779</v>
      </c>
      <c r="G1904" s="8" t="str">
        <f>TEXT(Hospital_Emergency_Room_Data[[#This Row],[Patient Admission Date]],"dddd")</f>
        <v>Friday</v>
      </c>
      <c r="H1904" t="s">
        <v>41</v>
      </c>
      <c r="I1904">
        <v>44</v>
      </c>
      <c r="J1904" s="5" t="s">
        <v>9223</v>
      </c>
      <c r="K1904" t="s">
        <v>10</v>
      </c>
      <c r="L1904" t="s">
        <v>9281</v>
      </c>
      <c r="M1904" t="s">
        <v>9209</v>
      </c>
      <c r="O1904">
        <v>21</v>
      </c>
      <c r="P1904" t="s">
        <v>9226</v>
      </c>
      <c r="Q1904">
        <v>16</v>
      </c>
      <c r="R1904">
        <v>10</v>
      </c>
      <c r="S1904" t="s">
        <v>9255</v>
      </c>
      <c r="T1904" t="s">
        <v>9262</v>
      </c>
      <c r="U1904" t="s">
        <v>9282</v>
      </c>
      <c r="V1904" t="str" cm="1">
        <f t="array" ref="V1904">_xlfn.IFS(Hospital_Emergency_Room_Data[[#This Row],[Day]]&lt;=10,"Start(1-10)",Hospital_Emergency_Room_Data[[#This Row],[Day]]&lt;=20,"Middle(11-20)",Hospital_Emergency_Room_Data[[#This Row],[Day]]&gt;20,"End(21-30)")</f>
        <v>Middle(11-20)</v>
      </c>
    </row>
    <row r="1905" spans="1:22">
      <c r="A1905">
        <v>231482951</v>
      </c>
      <c r="B1905" t="s">
        <v>1926</v>
      </c>
      <c r="C1905" s="1">
        <v>45262</v>
      </c>
      <c r="D1905" t="str">
        <f>TEXT(Hospital_Emergency_Room_Data[[#This Row],[Patient Admission Date]],"mmm")</f>
        <v>Dec</v>
      </c>
      <c r="E1905">
        <f>YEAR(Hospital_Emergency_Room_Data[[#This Row],[Patient Admission Date]])</f>
        <v>2023</v>
      </c>
      <c r="F1905" s="2">
        <v>0.89166666666666672</v>
      </c>
      <c r="G1905" s="8" t="str">
        <f>TEXT(Hospital_Emergency_Room_Data[[#This Row],[Patient Admission Date]],"dddd")</f>
        <v>Saturday</v>
      </c>
      <c r="H1905" t="s">
        <v>41</v>
      </c>
      <c r="I1905">
        <v>22</v>
      </c>
      <c r="J1905" s="5" t="s">
        <v>9220</v>
      </c>
      <c r="K1905" t="s">
        <v>10</v>
      </c>
      <c r="L1905" t="s">
        <v>9281</v>
      </c>
      <c r="M1905" t="s">
        <v>9209</v>
      </c>
      <c r="O1905">
        <v>35</v>
      </c>
      <c r="P1905" t="s">
        <v>9225</v>
      </c>
      <c r="Q1905">
        <v>2</v>
      </c>
      <c r="R1905">
        <v>21</v>
      </c>
      <c r="S1905" t="s">
        <v>9256</v>
      </c>
      <c r="T1905" t="s">
        <v>9263</v>
      </c>
      <c r="U1905" t="s">
        <v>9300</v>
      </c>
      <c r="V1905" t="str" cm="1">
        <f t="array" ref="V1905">_xlfn.IFS(Hospital_Emergency_Room_Data[[#This Row],[Day]]&lt;=10,"Start(1-10)",Hospital_Emergency_Room_Data[[#This Row],[Day]]&lt;=20,"Middle(11-20)",Hospital_Emergency_Room_Data[[#This Row],[Day]]&gt;20,"End(21-30)")</f>
        <v>Start(1-10)</v>
      </c>
    </row>
    <row r="1906" spans="1:22">
      <c r="A1906">
        <v>293612486</v>
      </c>
      <c r="B1906" t="s">
        <v>1927</v>
      </c>
      <c r="C1906" s="1">
        <v>45203</v>
      </c>
      <c r="D1906" t="str">
        <f>TEXT(Hospital_Emergency_Room_Data[[#This Row],[Patient Admission Date]],"mmm")</f>
        <v>Oct</v>
      </c>
      <c r="E1906">
        <f>YEAR(Hospital_Emergency_Room_Data[[#This Row],[Patient Admission Date]])</f>
        <v>2023</v>
      </c>
      <c r="F1906" s="2">
        <v>2.1527777777777778E-2</v>
      </c>
      <c r="G1906" s="8" t="str">
        <f>TEXT(Hospital_Emergency_Room_Data[[#This Row],[Patient Admission Date]],"dddd")</f>
        <v>Wednesday</v>
      </c>
      <c r="H1906" t="s">
        <v>41</v>
      </c>
      <c r="I1906">
        <v>74</v>
      </c>
      <c r="J1906" s="5" t="s">
        <v>9222</v>
      </c>
      <c r="K1906" t="s">
        <v>10</v>
      </c>
      <c r="L1906" t="s">
        <v>9281</v>
      </c>
      <c r="M1906" t="s">
        <v>9209</v>
      </c>
      <c r="O1906">
        <v>32</v>
      </c>
      <c r="P1906" t="s">
        <v>9225</v>
      </c>
      <c r="Q1906">
        <v>4</v>
      </c>
      <c r="R1906">
        <v>0</v>
      </c>
      <c r="S1906" t="s">
        <v>9258</v>
      </c>
      <c r="T1906" t="s">
        <v>9263</v>
      </c>
      <c r="U1906" t="s">
        <v>9300</v>
      </c>
      <c r="V1906" t="str" cm="1">
        <f t="array" ref="V1906">_xlfn.IFS(Hospital_Emergency_Room_Data[[#This Row],[Day]]&lt;=10,"Start(1-10)",Hospital_Emergency_Room_Data[[#This Row],[Day]]&lt;=20,"Middle(11-20)",Hospital_Emergency_Room_Data[[#This Row],[Day]]&gt;20,"End(21-30)")</f>
        <v>Start(1-10)</v>
      </c>
    </row>
    <row r="1907" spans="1:22">
      <c r="A1907">
        <v>277771790</v>
      </c>
      <c r="B1907" t="s">
        <v>1928</v>
      </c>
      <c r="C1907" s="1">
        <v>45028</v>
      </c>
      <c r="D1907" t="str">
        <f>TEXT(Hospital_Emergency_Room_Data[[#This Row],[Patient Admission Date]],"mmm")</f>
        <v>Apr</v>
      </c>
      <c r="E1907">
        <f>YEAR(Hospital_Emergency_Room_Data[[#This Row],[Patient Admission Date]])</f>
        <v>2023</v>
      </c>
      <c r="F1907" s="2">
        <v>0.63749999999999996</v>
      </c>
      <c r="G1907" s="8" t="str">
        <f>TEXT(Hospital_Emergency_Room_Data[[#This Row],[Patient Admission Date]],"dddd")</f>
        <v>Wednesday</v>
      </c>
      <c r="H1907" t="s">
        <v>41</v>
      </c>
      <c r="I1907">
        <v>73</v>
      </c>
      <c r="J1907" s="5" t="s">
        <v>9222</v>
      </c>
      <c r="K1907" t="s">
        <v>10</v>
      </c>
      <c r="L1907" t="s">
        <v>9281</v>
      </c>
      <c r="M1907" t="s">
        <v>9209</v>
      </c>
      <c r="O1907">
        <v>59</v>
      </c>
      <c r="P1907" t="s">
        <v>9225</v>
      </c>
      <c r="Q1907">
        <v>12</v>
      </c>
      <c r="R1907">
        <v>15</v>
      </c>
      <c r="S1907" t="s">
        <v>9257</v>
      </c>
      <c r="T1907" t="s">
        <v>9265</v>
      </c>
      <c r="U1907" t="s">
        <v>9283</v>
      </c>
      <c r="V1907" t="str" cm="1">
        <f t="array" ref="V1907">_xlfn.IFS(Hospital_Emergency_Room_Data[[#This Row],[Day]]&lt;=10,"Start(1-10)",Hospital_Emergency_Room_Data[[#This Row],[Day]]&lt;=20,"Middle(11-20)",Hospital_Emergency_Room_Data[[#This Row],[Day]]&gt;20,"End(21-30)")</f>
        <v>Middle(11-20)</v>
      </c>
    </row>
    <row r="1908" spans="1:22">
      <c r="A1908">
        <v>185067426</v>
      </c>
      <c r="B1908" t="s">
        <v>1929</v>
      </c>
      <c r="C1908" s="1">
        <v>45458</v>
      </c>
      <c r="D1908" t="str">
        <f>TEXT(Hospital_Emergency_Room_Data[[#This Row],[Patient Admission Date]],"mmm")</f>
        <v>Jun</v>
      </c>
      <c r="E1908">
        <f>YEAR(Hospital_Emergency_Room_Data[[#This Row],[Patient Admission Date]])</f>
        <v>2024</v>
      </c>
      <c r="F1908" s="2">
        <v>7.7777777777777779E-2</v>
      </c>
      <c r="G1908" s="8" t="str">
        <f>TEXT(Hospital_Emergency_Room_Data[[#This Row],[Patient Admission Date]],"dddd")</f>
        <v>Saturday</v>
      </c>
      <c r="H1908" t="s">
        <v>41</v>
      </c>
      <c r="I1908">
        <v>41</v>
      </c>
      <c r="J1908" s="5" t="s">
        <v>9223</v>
      </c>
      <c r="K1908" t="s">
        <v>10</v>
      </c>
      <c r="L1908" t="s">
        <v>9281</v>
      </c>
      <c r="M1908" t="s">
        <v>9209</v>
      </c>
      <c r="O1908">
        <v>22</v>
      </c>
      <c r="P1908" t="s">
        <v>9226</v>
      </c>
      <c r="Q1908">
        <v>15</v>
      </c>
      <c r="R1908">
        <v>1</v>
      </c>
      <c r="S1908" t="s">
        <v>9258</v>
      </c>
      <c r="T1908" t="s">
        <v>9262</v>
      </c>
      <c r="U1908" t="s">
        <v>9282</v>
      </c>
      <c r="V1908" t="str" cm="1">
        <f t="array" ref="V1908">_xlfn.IFS(Hospital_Emergency_Room_Data[[#This Row],[Day]]&lt;=10,"Start(1-10)",Hospital_Emergency_Room_Data[[#This Row],[Day]]&lt;=20,"Middle(11-20)",Hospital_Emergency_Room_Data[[#This Row],[Day]]&gt;20,"End(21-30)")</f>
        <v>Middle(11-20)</v>
      </c>
    </row>
    <row r="1909" spans="1:22">
      <c r="A1909">
        <v>735248199</v>
      </c>
      <c r="B1909" t="s">
        <v>1930</v>
      </c>
      <c r="C1909" s="1">
        <v>45218</v>
      </c>
      <c r="D1909" t="str">
        <f>TEXT(Hospital_Emergency_Room_Data[[#This Row],[Patient Admission Date]],"mmm")</f>
        <v>Oct</v>
      </c>
      <c r="E1909">
        <f>YEAR(Hospital_Emergency_Room_Data[[#This Row],[Patient Admission Date]])</f>
        <v>2023</v>
      </c>
      <c r="F1909" s="2">
        <v>0.1701388888888889</v>
      </c>
      <c r="G1909" s="8" t="str">
        <f>TEXT(Hospital_Emergency_Room_Data[[#This Row],[Patient Admission Date]],"dddd")</f>
        <v>Thursday</v>
      </c>
      <c r="H1909" t="s">
        <v>41</v>
      </c>
      <c r="I1909">
        <v>6</v>
      </c>
      <c r="J1909" s="5" t="s">
        <v>9221</v>
      </c>
      <c r="K1909" t="s">
        <v>10</v>
      </c>
      <c r="L1909" t="s">
        <v>9281</v>
      </c>
      <c r="M1909" t="s">
        <v>9209</v>
      </c>
      <c r="O1909">
        <v>40</v>
      </c>
      <c r="P1909" t="s">
        <v>9225</v>
      </c>
      <c r="Q1909">
        <v>19</v>
      </c>
      <c r="R1909">
        <v>4</v>
      </c>
      <c r="S1909" t="s">
        <v>9258</v>
      </c>
      <c r="T1909" t="s">
        <v>9262</v>
      </c>
      <c r="U1909" t="s">
        <v>9300</v>
      </c>
      <c r="V1909" t="str" cm="1">
        <f t="array" ref="V1909">_xlfn.IFS(Hospital_Emergency_Room_Data[[#This Row],[Day]]&lt;=10,"Start(1-10)",Hospital_Emergency_Room_Data[[#This Row],[Day]]&lt;=20,"Middle(11-20)",Hospital_Emergency_Room_Data[[#This Row],[Day]]&gt;20,"End(21-30)")</f>
        <v>Middle(11-20)</v>
      </c>
    </row>
    <row r="1910" spans="1:22">
      <c r="A1910">
        <v>296247025</v>
      </c>
      <c r="B1910" t="s">
        <v>1931</v>
      </c>
      <c r="C1910" s="1">
        <v>45160</v>
      </c>
      <c r="D1910" t="str">
        <f>TEXT(Hospital_Emergency_Room_Data[[#This Row],[Patient Admission Date]],"mmm")</f>
        <v>Aug</v>
      </c>
      <c r="E1910">
        <f>YEAR(Hospital_Emergency_Room_Data[[#This Row],[Patient Admission Date]])</f>
        <v>2023</v>
      </c>
      <c r="F1910" s="2">
        <v>0.46666666666666667</v>
      </c>
      <c r="G1910" s="8" t="str">
        <f>TEXT(Hospital_Emergency_Room_Data[[#This Row],[Patient Admission Date]],"dddd")</f>
        <v>Tuesday</v>
      </c>
      <c r="H1910" t="s">
        <v>41</v>
      </c>
      <c r="I1910">
        <v>40</v>
      </c>
      <c r="J1910" s="5" t="s">
        <v>9223</v>
      </c>
      <c r="K1910" t="s">
        <v>10</v>
      </c>
      <c r="L1910" t="s">
        <v>9281</v>
      </c>
      <c r="M1910" t="s">
        <v>9209</v>
      </c>
      <c r="O1910">
        <v>53</v>
      </c>
      <c r="P1910" t="s">
        <v>9225</v>
      </c>
      <c r="Q1910">
        <v>22</v>
      </c>
      <c r="R1910">
        <v>11</v>
      </c>
      <c r="S1910" t="s">
        <v>9255</v>
      </c>
      <c r="T1910" t="s">
        <v>9264</v>
      </c>
      <c r="U1910" t="s">
        <v>9283</v>
      </c>
      <c r="V1910" t="str" cm="1">
        <f t="array" ref="V1910">_xlfn.IFS(Hospital_Emergency_Room_Data[[#This Row],[Day]]&lt;=10,"Start(1-10)",Hospital_Emergency_Room_Data[[#This Row],[Day]]&lt;=20,"Middle(11-20)",Hospital_Emergency_Room_Data[[#This Row],[Day]]&gt;20,"End(21-30)")</f>
        <v>End(21-30)</v>
      </c>
    </row>
    <row r="1911" spans="1:22">
      <c r="A1911">
        <v>610655308</v>
      </c>
      <c r="B1911" t="s">
        <v>1932</v>
      </c>
      <c r="C1911" s="1">
        <v>45259</v>
      </c>
      <c r="D1911" t="str">
        <f>TEXT(Hospital_Emergency_Room_Data[[#This Row],[Patient Admission Date]],"mmm")</f>
        <v>Nov</v>
      </c>
      <c r="E1911">
        <f>YEAR(Hospital_Emergency_Room_Data[[#This Row],[Patient Admission Date]])</f>
        <v>2023</v>
      </c>
      <c r="F1911" s="2">
        <v>1.9444444444444445E-2</v>
      </c>
      <c r="G1911" s="8" t="str">
        <f>TEXT(Hospital_Emergency_Room_Data[[#This Row],[Patient Admission Date]],"dddd")</f>
        <v>Wednesday</v>
      </c>
      <c r="H1911" t="s">
        <v>41</v>
      </c>
      <c r="I1911">
        <v>55</v>
      </c>
      <c r="J1911" s="5" t="s">
        <v>9219</v>
      </c>
      <c r="K1911" t="s">
        <v>10</v>
      </c>
      <c r="L1911" t="s">
        <v>9281</v>
      </c>
      <c r="M1911" t="s">
        <v>9209</v>
      </c>
      <c r="O1911">
        <v>56</v>
      </c>
      <c r="P1911" t="s">
        <v>9225</v>
      </c>
      <c r="Q1911">
        <v>29</v>
      </c>
      <c r="R1911">
        <v>0</v>
      </c>
      <c r="S1911" t="s">
        <v>9258</v>
      </c>
      <c r="T1911" t="s">
        <v>9264</v>
      </c>
      <c r="U1911" t="s">
        <v>9283</v>
      </c>
      <c r="V1911" t="str" cm="1">
        <f t="array" ref="V1911">_xlfn.IFS(Hospital_Emergency_Room_Data[[#This Row],[Day]]&lt;=10,"Start(1-10)",Hospital_Emergency_Room_Data[[#This Row],[Day]]&lt;=20,"Middle(11-20)",Hospital_Emergency_Room_Data[[#This Row],[Day]]&gt;20,"End(21-30)")</f>
        <v>End(21-30)</v>
      </c>
    </row>
    <row r="1912" spans="1:22">
      <c r="A1912">
        <v>132858091</v>
      </c>
      <c r="B1912" t="s">
        <v>1933</v>
      </c>
      <c r="C1912" s="1">
        <v>45502</v>
      </c>
      <c r="D1912" t="str">
        <f>TEXT(Hospital_Emergency_Room_Data[[#This Row],[Patient Admission Date]],"mmm")</f>
        <v>Jul</v>
      </c>
      <c r="E1912">
        <f>YEAR(Hospital_Emergency_Room_Data[[#This Row],[Patient Admission Date]])</f>
        <v>2024</v>
      </c>
      <c r="F1912" s="2">
        <v>0.30625000000000002</v>
      </c>
      <c r="G1912" s="8" t="str">
        <f>TEXT(Hospital_Emergency_Room_Data[[#This Row],[Patient Admission Date]],"dddd")</f>
        <v>Monday</v>
      </c>
      <c r="H1912" t="s">
        <v>41</v>
      </c>
      <c r="I1912">
        <v>10</v>
      </c>
      <c r="J1912" s="5" t="s">
        <v>9221</v>
      </c>
      <c r="K1912" t="s">
        <v>10</v>
      </c>
      <c r="L1912" t="s">
        <v>9281</v>
      </c>
      <c r="M1912" t="s">
        <v>9209</v>
      </c>
      <c r="O1912">
        <v>54</v>
      </c>
      <c r="P1912" t="s">
        <v>9225</v>
      </c>
      <c r="Q1912">
        <v>29</v>
      </c>
      <c r="R1912">
        <v>7</v>
      </c>
      <c r="S1912" t="s">
        <v>9255</v>
      </c>
      <c r="T1912" t="s">
        <v>9264</v>
      </c>
      <c r="U1912" t="s">
        <v>9283</v>
      </c>
      <c r="V1912" t="str" cm="1">
        <f t="array" ref="V1912">_xlfn.IFS(Hospital_Emergency_Room_Data[[#This Row],[Day]]&lt;=10,"Start(1-10)",Hospital_Emergency_Room_Data[[#This Row],[Day]]&lt;=20,"Middle(11-20)",Hospital_Emergency_Room_Data[[#This Row],[Day]]&gt;20,"End(21-30)")</f>
        <v>End(21-30)</v>
      </c>
    </row>
    <row r="1913" spans="1:22">
      <c r="A1913">
        <v>322479764</v>
      </c>
      <c r="B1913" t="s">
        <v>1934</v>
      </c>
      <c r="C1913" s="1">
        <v>45348</v>
      </c>
      <c r="D1913" t="str">
        <f>TEXT(Hospital_Emergency_Room_Data[[#This Row],[Patient Admission Date]],"mmm")</f>
        <v>Feb</v>
      </c>
      <c r="E1913">
        <f>YEAR(Hospital_Emergency_Room_Data[[#This Row],[Patient Admission Date]])</f>
        <v>2024</v>
      </c>
      <c r="F1913" s="2">
        <v>0.97083333333333333</v>
      </c>
      <c r="G1913" s="8" t="str">
        <f>TEXT(Hospital_Emergency_Room_Data[[#This Row],[Patient Admission Date]],"dddd")</f>
        <v>Monday</v>
      </c>
      <c r="H1913" t="s">
        <v>41</v>
      </c>
      <c r="I1913">
        <v>41</v>
      </c>
      <c r="J1913" s="5" t="s">
        <v>9223</v>
      </c>
      <c r="K1913" t="s">
        <v>10</v>
      </c>
      <c r="L1913" t="s">
        <v>9281</v>
      </c>
      <c r="M1913" t="s">
        <v>9209</v>
      </c>
      <c r="O1913">
        <v>55</v>
      </c>
      <c r="P1913" t="s">
        <v>9225</v>
      </c>
      <c r="Q1913">
        <v>26</v>
      </c>
      <c r="R1913">
        <v>23</v>
      </c>
      <c r="S1913" t="s">
        <v>9256</v>
      </c>
      <c r="T1913" t="s">
        <v>9264</v>
      </c>
      <c r="U1913" t="s">
        <v>9283</v>
      </c>
      <c r="V1913" t="str" cm="1">
        <f t="array" ref="V1913">_xlfn.IFS(Hospital_Emergency_Room_Data[[#This Row],[Day]]&lt;=10,"Start(1-10)",Hospital_Emergency_Room_Data[[#This Row],[Day]]&lt;=20,"Middle(11-20)",Hospital_Emergency_Room_Data[[#This Row],[Day]]&gt;20,"End(21-30)")</f>
        <v>End(21-30)</v>
      </c>
    </row>
    <row r="1914" spans="1:22">
      <c r="A1914">
        <v>237711040</v>
      </c>
      <c r="B1914" t="s">
        <v>1935</v>
      </c>
      <c r="C1914" s="1">
        <v>45526</v>
      </c>
      <c r="D1914" t="str">
        <f>TEXT(Hospital_Emergency_Room_Data[[#This Row],[Patient Admission Date]],"mmm")</f>
        <v>Aug</v>
      </c>
      <c r="E1914">
        <f>YEAR(Hospital_Emergency_Room_Data[[#This Row],[Patient Admission Date]])</f>
        <v>2024</v>
      </c>
      <c r="F1914" s="2">
        <v>0.74652777777777779</v>
      </c>
      <c r="G1914" s="8" t="str">
        <f>TEXT(Hospital_Emergency_Room_Data[[#This Row],[Patient Admission Date]],"dddd")</f>
        <v>Thursday</v>
      </c>
      <c r="H1914" t="s">
        <v>41</v>
      </c>
      <c r="I1914">
        <v>61</v>
      </c>
      <c r="J1914" s="5" t="s">
        <v>9217</v>
      </c>
      <c r="K1914" t="s">
        <v>10</v>
      </c>
      <c r="L1914" t="s">
        <v>9281</v>
      </c>
      <c r="M1914" t="s">
        <v>9209</v>
      </c>
      <c r="O1914">
        <v>15</v>
      </c>
      <c r="P1914" t="s">
        <v>9226</v>
      </c>
      <c r="Q1914">
        <v>22</v>
      </c>
      <c r="R1914">
        <v>17</v>
      </c>
      <c r="S1914" t="s">
        <v>9257</v>
      </c>
      <c r="T1914" t="s">
        <v>9264</v>
      </c>
      <c r="U1914" t="s">
        <v>9282</v>
      </c>
      <c r="V1914" t="str" cm="1">
        <f t="array" ref="V1914">_xlfn.IFS(Hospital_Emergency_Room_Data[[#This Row],[Day]]&lt;=10,"Start(1-10)",Hospital_Emergency_Room_Data[[#This Row],[Day]]&lt;=20,"Middle(11-20)",Hospital_Emergency_Room_Data[[#This Row],[Day]]&gt;20,"End(21-30)")</f>
        <v>End(21-30)</v>
      </c>
    </row>
    <row r="1915" spans="1:22">
      <c r="A1915">
        <v>864139865</v>
      </c>
      <c r="B1915" t="s">
        <v>1936</v>
      </c>
      <c r="C1915" s="1">
        <v>45388</v>
      </c>
      <c r="D1915" t="str">
        <f>TEXT(Hospital_Emergency_Room_Data[[#This Row],[Patient Admission Date]],"mmm")</f>
        <v>Apr</v>
      </c>
      <c r="E1915">
        <f>YEAR(Hospital_Emergency_Room_Data[[#This Row],[Patient Admission Date]])</f>
        <v>2024</v>
      </c>
      <c r="F1915" s="2">
        <v>0.16250000000000001</v>
      </c>
      <c r="G1915" s="8" t="str">
        <f>TEXT(Hospital_Emergency_Room_Data[[#This Row],[Patient Admission Date]],"dddd")</f>
        <v>Saturday</v>
      </c>
      <c r="H1915" t="s">
        <v>41</v>
      </c>
      <c r="I1915">
        <v>52</v>
      </c>
      <c r="J1915" s="5" t="s">
        <v>9219</v>
      </c>
      <c r="K1915" t="s">
        <v>10</v>
      </c>
      <c r="L1915" t="s">
        <v>9281</v>
      </c>
      <c r="M1915" t="s">
        <v>9209</v>
      </c>
      <c r="O1915">
        <v>36</v>
      </c>
      <c r="P1915" t="s">
        <v>9225</v>
      </c>
      <c r="Q1915">
        <v>6</v>
      </c>
      <c r="R1915">
        <v>3</v>
      </c>
      <c r="S1915" t="s">
        <v>9258</v>
      </c>
      <c r="T1915" t="s">
        <v>9263</v>
      </c>
      <c r="U1915" t="s">
        <v>9300</v>
      </c>
      <c r="V1915" t="str" cm="1">
        <f t="array" ref="V1915">_xlfn.IFS(Hospital_Emergency_Room_Data[[#This Row],[Day]]&lt;=10,"Start(1-10)",Hospital_Emergency_Room_Data[[#This Row],[Day]]&lt;=20,"Middle(11-20)",Hospital_Emergency_Room_Data[[#This Row],[Day]]&gt;20,"End(21-30)")</f>
        <v>Start(1-10)</v>
      </c>
    </row>
    <row r="1916" spans="1:22">
      <c r="A1916">
        <v>693164853</v>
      </c>
      <c r="B1916" t="s">
        <v>1937</v>
      </c>
      <c r="C1916" s="1">
        <v>45186</v>
      </c>
      <c r="D1916" t="str">
        <f>TEXT(Hospital_Emergency_Room_Data[[#This Row],[Patient Admission Date]],"mmm")</f>
        <v>Sep</v>
      </c>
      <c r="E1916">
        <f>YEAR(Hospital_Emergency_Room_Data[[#This Row],[Patient Admission Date]])</f>
        <v>2023</v>
      </c>
      <c r="F1916" s="2">
        <v>0.76527777777777772</v>
      </c>
      <c r="G1916" s="8" t="str">
        <f>TEXT(Hospital_Emergency_Room_Data[[#This Row],[Patient Admission Date]],"dddd")</f>
        <v>Sunday</v>
      </c>
      <c r="H1916" t="s">
        <v>41</v>
      </c>
      <c r="I1916">
        <v>9</v>
      </c>
      <c r="J1916" s="5" t="s">
        <v>9221</v>
      </c>
      <c r="K1916" t="s">
        <v>10</v>
      </c>
      <c r="L1916" t="s">
        <v>9281</v>
      </c>
      <c r="M1916" t="s">
        <v>9209</v>
      </c>
      <c r="O1916">
        <v>41</v>
      </c>
      <c r="P1916" t="s">
        <v>9225</v>
      </c>
      <c r="Q1916">
        <v>17</v>
      </c>
      <c r="R1916">
        <v>18</v>
      </c>
      <c r="S1916" t="s">
        <v>9256</v>
      </c>
      <c r="T1916" t="s">
        <v>9262</v>
      </c>
      <c r="U1916" t="s">
        <v>9300</v>
      </c>
      <c r="V1916" t="str" cm="1">
        <f t="array" ref="V1916">_xlfn.IFS(Hospital_Emergency_Room_Data[[#This Row],[Day]]&lt;=10,"Start(1-10)",Hospital_Emergency_Room_Data[[#This Row],[Day]]&lt;=20,"Middle(11-20)",Hospital_Emergency_Room_Data[[#This Row],[Day]]&gt;20,"End(21-30)")</f>
        <v>Middle(11-20)</v>
      </c>
    </row>
    <row r="1917" spans="1:22">
      <c r="A1917">
        <v>880324372</v>
      </c>
      <c r="B1917" t="s">
        <v>1938</v>
      </c>
      <c r="C1917" s="1">
        <v>45172</v>
      </c>
      <c r="D1917" t="str">
        <f>TEXT(Hospital_Emergency_Room_Data[[#This Row],[Patient Admission Date]],"mmm")</f>
        <v>Sep</v>
      </c>
      <c r="E1917">
        <f>YEAR(Hospital_Emergency_Room_Data[[#This Row],[Patient Admission Date]])</f>
        <v>2023</v>
      </c>
      <c r="F1917" s="2">
        <v>0.59236111111111112</v>
      </c>
      <c r="G1917" s="8" t="str">
        <f>TEXT(Hospital_Emergency_Room_Data[[#This Row],[Patient Admission Date]],"dddd")</f>
        <v>Sunday</v>
      </c>
      <c r="H1917" t="s">
        <v>41</v>
      </c>
      <c r="I1917">
        <v>76</v>
      </c>
      <c r="J1917" s="5" t="s">
        <v>9222</v>
      </c>
      <c r="K1917" t="s">
        <v>10</v>
      </c>
      <c r="L1917" t="s">
        <v>9281</v>
      </c>
      <c r="M1917" t="s">
        <v>9209</v>
      </c>
      <c r="O1917">
        <v>50</v>
      </c>
      <c r="P1917" t="s">
        <v>9225</v>
      </c>
      <c r="Q1917">
        <v>3</v>
      </c>
      <c r="R1917">
        <v>14</v>
      </c>
      <c r="S1917" t="s">
        <v>9257</v>
      </c>
      <c r="T1917" t="s">
        <v>9263</v>
      </c>
      <c r="U1917" t="s">
        <v>9283</v>
      </c>
      <c r="V1917" t="str" cm="1">
        <f t="array" ref="V1917">_xlfn.IFS(Hospital_Emergency_Room_Data[[#This Row],[Day]]&lt;=10,"Start(1-10)",Hospital_Emergency_Room_Data[[#This Row],[Day]]&lt;=20,"Middle(11-20)",Hospital_Emergency_Room_Data[[#This Row],[Day]]&gt;20,"End(21-30)")</f>
        <v>Start(1-10)</v>
      </c>
    </row>
    <row r="1918" spans="1:22">
      <c r="A1918">
        <v>513719675</v>
      </c>
      <c r="B1918" t="s">
        <v>1939</v>
      </c>
      <c r="C1918" s="1">
        <v>45486</v>
      </c>
      <c r="D1918" t="str">
        <f>TEXT(Hospital_Emergency_Room_Data[[#This Row],[Patient Admission Date]],"mmm")</f>
        <v>Jul</v>
      </c>
      <c r="E1918">
        <f>YEAR(Hospital_Emergency_Room_Data[[#This Row],[Patient Admission Date]])</f>
        <v>2024</v>
      </c>
      <c r="F1918" s="2">
        <v>0.62638888888888888</v>
      </c>
      <c r="G1918" s="8" t="str">
        <f>TEXT(Hospital_Emergency_Room_Data[[#This Row],[Patient Admission Date]],"dddd")</f>
        <v>Saturday</v>
      </c>
      <c r="H1918" t="s">
        <v>41</v>
      </c>
      <c r="I1918">
        <v>43</v>
      </c>
      <c r="J1918" s="5" t="s">
        <v>9223</v>
      </c>
      <c r="K1918" t="s">
        <v>10</v>
      </c>
      <c r="L1918" t="s">
        <v>9281</v>
      </c>
      <c r="M1918" t="s">
        <v>9209</v>
      </c>
      <c r="O1918">
        <v>36</v>
      </c>
      <c r="P1918" t="s">
        <v>9225</v>
      </c>
      <c r="Q1918">
        <v>13</v>
      </c>
      <c r="R1918">
        <v>15</v>
      </c>
      <c r="S1918" t="s">
        <v>9257</v>
      </c>
      <c r="T1918" t="s">
        <v>9265</v>
      </c>
      <c r="U1918" t="s">
        <v>9300</v>
      </c>
      <c r="V1918" t="str" cm="1">
        <f t="array" ref="V1918">_xlfn.IFS(Hospital_Emergency_Room_Data[[#This Row],[Day]]&lt;=10,"Start(1-10)",Hospital_Emergency_Room_Data[[#This Row],[Day]]&lt;=20,"Middle(11-20)",Hospital_Emergency_Room_Data[[#This Row],[Day]]&gt;20,"End(21-30)")</f>
        <v>Middle(11-20)</v>
      </c>
    </row>
    <row r="1919" spans="1:22">
      <c r="A1919">
        <v>535154291</v>
      </c>
      <c r="B1919" t="s">
        <v>1940</v>
      </c>
      <c r="C1919" s="1">
        <v>45577</v>
      </c>
      <c r="D1919" t="str">
        <f>TEXT(Hospital_Emergency_Room_Data[[#This Row],[Patient Admission Date]],"mmm")</f>
        <v>Oct</v>
      </c>
      <c r="E1919">
        <f>YEAR(Hospital_Emergency_Room_Data[[#This Row],[Patient Admission Date]])</f>
        <v>2024</v>
      </c>
      <c r="F1919" s="2">
        <v>0.86250000000000004</v>
      </c>
      <c r="G1919" s="8" t="str">
        <f>TEXT(Hospital_Emergency_Room_Data[[#This Row],[Patient Admission Date]],"dddd")</f>
        <v>Saturday</v>
      </c>
      <c r="H1919" t="s">
        <v>41</v>
      </c>
      <c r="I1919">
        <v>15</v>
      </c>
      <c r="J1919" s="5" t="s">
        <v>9220</v>
      </c>
      <c r="K1919" t="s">
        <v>10</v>
      </c>
      <c r="L1919" t="s">
        <v>9281</v>
      </c>
      <c r="M1919" t="s">
        <v>9209</v>
      </c>
      <c r="O1919">
        <v>48</v>
      </c>
      <c r="P1919" t="s">
        <v>9225</v>
      </c>
      <c r="Q1919">
        <v>12</v>
      </c>
      <c r="R1919">
        <v>20</v>
      </c>
      <c r="S1919" t="s">
        <v>9256</v>
      </c>
      <c r="T1919" t="s">
        <v>9265</v>
      </c>
      <c r="U1919" t="s">
        <v>9283</v>
      </c>
      <c r="V1919" t="str" cm="1">
        <f t="array" ref="V1919">_xlfn.IFS(Hospital_Emergency_Room_Data[[#This Row],[Day]]&lt;=10,"Start(1-10)",Hospital_Emergency_Room_Data[[#This Row],[Day]]&lt;=20,"Middle(11-20)",Hospital_Emergency_Room_Data[[#This Row],[Day]]&gt;20,"End(21-30)")</f>
        <v>Middle(11-20)</v>
      </c>
    </row>
    <row r="1920" spans="1:22">
      <c r="A1920">
        <v>659183600</v>
      </c>
      <c r="B1920" t="s">
        <v>1941</v>
      </c>
      <c r="C1920" s="1">
        <v>45428</v>
      </c>
      <c r="D1920" t="str">
        <f>TEXT(Hospital_Emergency_Room_Data[[#This Row],[Patient Admission Date]],"mmm")</f>
        <v>May</v>
      </c>
      <c r="E1920">
        <f>YEAR(Hospital_Emergency_Room_Data[[#This Row],[Patient Admission Date]])</f>
        <v>2024</v>
      </c>
      <c r="F1920" s="2">
        <v>0.69236111111111109</v>
      </c>
      <c r="G1920" s="8" t="str">
        <f>TEXT(Hospital_Emergency_Room_Data[[#This Row],[Patient Admission Date]],"dddd")</f>
        <v>Thursday</v>
      </c>
      <c r="H1920" t="s">
        <v>41</v>
      </c>
      <c r="I1920">
        <v>40</v>
      </c>
      <c r="J1920" s="5" t="s">
        <v>9223</v>
      </c>
      <c r="K1920" t="s">
        <v>10</v>
      </c>
      <c r="L1920" t="s">
        <v>9281</v>
      </c>
      <c r="M1920" t="s">
        <v>9209</v>
      </c>
      <c r="O1920">
        <v>52</v>
      </c>
      <c r="P1920" t="s">
        <v>9225</v>
      </c>
      <c r="Q1920">
        <v>16</v>
      </c>
      <c r="R1920">
        <v>16</v>
      </c>
      <c r="S1920" t="s">
        <v>9257</v>
      </c>
      <c r="T1920" t="s">
        <v>9262</v>
      </c>
      <c r="U1920" t="s">
        <v>9283</v>
      </c>
      <c r="V1920" t="str" cm="1">
        <f t="array" ref="V1920">_xlfn.IFS(Hospital_Emergency_Room_Data[[#This Row],[Day]]&lt;=10,"Start(1-10)",Hospital_Emergency_Room_Data[[#This Row],[Day]]&lt;=20,"Middle(11-20)",Hospital_Emergency_Room_Data[[#This Row],[Day]]&gt;20,"End(21-30)")</f>
        <v>Middle(11-20)</v>
      </c>
    </row>
    <row r="1921" spans="1:22">
      <c r="A1921">
        <v>695661991</v>
      </c>
      <c r="B1921" t="s">
        <v>1942</v>
      </c>
      <c r="C1921" s="1">
        <v>45367</v>
      </c>
      <c r="D1921" t="str">
        <f>TEXT(Hospital_Emergency_Room_Data[[#This Row],[Patient Admission Date]],"mmm")</f>
        <v>Mar</v>
      </c>
      <c r="E1921">
        <f>YEAR(Hospital_Emergency_Room_Data[[#This Row],[Patient Admission Date]])</f>
        <v>2024</v>
      </c>
      <c r="F1921" s="2">
        <v>0.24097222222222223</v>
      </c>
      <c r="G1921" s="8" t="str">
        <f>TEXT(Hospital_Emergency_Room_Data[[#This Row],[Patient Admission Date]],"dddd")</f>
        <v>Saturday</v>
      </c>
      <c r="H1921" t="s">
        <v>41</v>
      </c>
      <c r="I1921">
        <v>49</v>
      </c>
      <c r="J1921" s="5" t="s">
        <v>9219</v>
      </c>
      <c r="K1921" t="s">
        <v>10</v>
      </c>
      <c r="L1921" t="s">
        <v>9281</v>
      </c>
      <c r="M1921" t="s">
        <v>9209</v>
      </c>
      <c r="O1921">
        <v>52</v>
      </c>
      <c r="P1921" t="s">
        <v>9225</v>
      </c>
      <c r="Q1921">
        <v>16</v>
      </c>
      <c r="R1921">
        <v>5</v>
      </c>
      <c r="S1921" t="s">
        <v>9258</v>
      </c>
      <c r="T1921" t="s">
        <v>9262</v>
      </c>
      <c r="U1921" t="s">
        <v>9283</v>
      </c>
      <c r="V1921" t="str" cm="1">
        <f t="array" ref="V1921">_xlfn.IFS(Hospital_Emergency_Room_Data[[#This Row],[Day]]&lt;=10,"Start(1-10)",Hospital_Emergency_Room_Data[[#This Row],[Day]]&lt;=20,"Middle(11-20)",Hospital_Emergency_Room_Data[[#This Row],[Day]]&gt;20,"End(21-30)")</f>
        <v>Middle(11-20)</v>
      </c>
    </row>
    <row r="1922" spans="1:22">
      <c r="A1922">
        <v>437454896</v>
      </c>
      <c r="B1922" t="s">
        <v>1943</v>
      </c>
      <c r="C1922" s="1">
        <v>45570</v>
      </c>
      <c r="D1922" t="str">
        <f>TEXT(Hospital_Emergency_Room_Data[[#This Row],[Patient Admission Date]],"mmm")</f>
        <v>Oct</v>
      </c>
      <c r="E1922">
        <f>YEAR(Hospital_Emergency_Room_Data[[#This Row],[Patient Admission Date]])</f>
        <v>2024</v>
      </c>
      <c r="F1922" s="2">
        <v>0.74791666666666667</v>
      </c>
      <c r="G1922" s="8" t="str">
        <f>TEXT(Hospital_Emergency_Room_Data[[#This Row],[Patient Admission Date]],"dddd")</f>
        <v>Saturday</v>
      </c>
      <c r="H1922" t="s">
        <v>41</v>
      </c>
      <c r="I1922">
        <v>56</v>
      </c>
      <c r="J1922" s="5" t="s">
        <v>9219</v>
      </c>
      <c r="K1922" t="s">
        <v>10</v>
      </c>
      <c r="L1922" t="s">
        <v>9281</v>
      </c>
      <c r="M1922" t="s">
        <v>9209</v>
      </c>
      <c r="O1922">
        <v>15</v>
      </c>
      <c r="P1922" t="s">
        <v>9226</v>
      </c>
      <c r="Q1922">
        <v>5</v>
      </c>
      <c r="R1922">
        <v>17</v>
      </c>
      <c r="S1922" t="s">
        <v>9257</v>
      </c>
      <c r="T1922" t="s">
        <v>9263</v>
      </c>
      <c r="U1922" t="s">
        <v>9282</v>
      </c>
      <c r="V1922" t="str" cm="1">
        <f t="array" ref="V1922">_xlfn.IFS(Hospital_Emergency_Room_Data[[#This Row],[Day]]&lt;=10,"Start(1-10)",Hospital_Emergency_Room_Data[[#This Row],[Day]]&lt;=20,"Middle(11-20)",Hospital_Emergency_Room_Data[[#This Row],[Day]]&gt;20,"End(21-30)")</f>
        <v>Start(1-10)</v>
      </c>
    </row>
    <row r="1923" spans="1:22">
      <c r="A1923">
        <v>330316300</v>
      </c>
      <c r="B1923" t="s">
        <v>1944</v>
      </c>
      <c r="C1923" s="1">
        <v>45092</v>
      </c>
      <c r="D1923" t="str">
        <f>TEXT(Hospital_Emergency_Room_Data[[#This Row],[Patient Admission Date]],"mmm")</f>
        <v>Jun</v>
      </c>
      <c r="E1923">
        <f>YEAR(Hospital_Emergency_Room_Data[[#This Row],[Patient Admission Date]])</f>
        <v>2023</v>
      </c>
      <c r="F1923" s="2">
        <v>0.16597222222222222</v>
      </c>
      <c r="G1923" s="8" t="str">
        <f>TEXT(Hospital_Emergency_Room_Data[[#This Row],[Patient Admission Date]],"dddd")</f>
        <v>Thursday</v>
      </c>
      <c r="H1923" t="s">
        <v>41</v>
      </c>
      <c r="I1923">
        <v>7</v>
      </c>
      <c r="J1923" s="5" t="s">
        <v>9221</v>
      </c>
      <c r="K1923" t="s">
        <v>10</v>
      </c>
      <c r="L1923" t="s">
        <v>9281</v>
      </c>
      <c r="M1923" t="s">
        <v>9209</v>
      </c>
      <c r="O1923">
        <v>29</v>
      </c>
      <c r="P1923" t="s">
        <v>9226</v>
      </c>
      <c r="Q1923">
        <v>15</v>
      </c>
      <c r="R1923">
        <v>3</v>
      </c>
      <c r="S1923" t="s">
        <v>9258</v>
      </c>
      <c r="T1923" t="s">
        <v>9262</v>
      </c>
      <c r="U1923" t="s">
        <v>9282</v>
      </c>
      <c r="V1923" t="str" cm="1">
        <f t="array" ref="V1923">_xlfn.IFS(Hospital_Emergency_Room_Data[[#This Row],[Day]]&lt;=10,"Start(1-10)",Hospital_Emergency_Room_Data[[#This Row],[Day]]&lt;=20,"Middle(11-20)",Hospital_Emergency_Room_Data[[#This Row],[Day]]&gt;20,"End(21-30)")</f>
        <v>Middle(11-20)</v>
      </c>
    </row>
    <row r="1924" spans="1:22">
      <c r="A1924">
        <v>586891969</v>
      </c>
      <c r="B1924" t="s">
        <v>1945</v>
      </c>
      <c r="C1924" s="1">
        <v>45546</v>
      </c>
      <c r="D1924" t="str">
        <f>TEXT(Hospital_Emergency_Room_Data[[#This Row],[Patient Admission Date]],"mmm")</f>
        <v>Sep</v>
      </c>
      <c r="E1924">
        <f>YEAR(Hospital_Emergency_Room_Data[[#This Row],[Patient Admission Date]])</f>
        <v>2024</v>
      </c>
      <c r="F1924" s="2">
        <v>0.34861111111111109</v>
      </c>
      <c r="G1924" s="8" t="str">
        <f>TEXT(Hospital_Emergency_Room_Data[[#This Row],[Patient Admission Date]],"dddd")</f>
        <v>Wednesday</v>
      </c>
      <c r="H1924" t="s">
        <v>41</v>
      </c>
      <c r="I1924">
        <v>75</v>
      </c>
      <c r="J1924" s="5" t="s">
        <v>9222</v>
      </c>
      <c r="K1924" t="s">
        <v>10</v>
      </c>
      <c r="L1924" t="s">
        <v>9281</v>
      </c>
      <c r="M1924" t="s">
        <v>9209</v>
      </c>
      <c r="O1924">
        <v>53</v>
      </c>
      <c r="P1924" t="s">
        <v>9225</v>
      </c>
      <c r="Q1924">
        <v>11</v>
      </c>
      <c r="R1924">
        <v>8</v>
      </c>
      <c r="S1924" t="s">
        <v>9255</v>
      </c>
      <c r="T1924" t="s">
        <v>9265</v>
      </c>
      <c r="U1924" t="s">
        <v>9283</v>
      </c>
      <c r="V1924" t="str" cm="1">
        <f t="array" ref="V1924">_xlfn.IFS(Hospital_Emergency_Room_Data[[#This Row],[Day]]&lt;=10,"Start(1-10)",Hospital_Emergency_Room_Data[[#This Row],[Day]]&lt;=20,"Middle(11-20)",Hospital_Emergency_Room_Data[[#This Row],[Day]]&gt;20,"End(21-30)")</f>
        <v>Middle(11-20)</v>
      </c>
    </row>
    <row r="1925" spans="1:22">
      <c r="A1925">
        <v>806403954</v>
      </c>
      <c r="B1925" t="s">
        <v>1946</v>
      </c>
      <c r="C1925" s="1">
        <v>45263</v>
      </c>
      <c r="D1925" t="str">
        <f>TEXT(Hospital_Emergency_Room_Data[[#This Row],[Patient Admission Date]],"mmm")</f>
        <v>Dec</v>
      </c>
      <c r="E1925">
        <f>YEAR(Hospital_Emergency_Room_Data[[#This Row],[Patient Admission Date]])</f>
        <v>2023</v>
      </c>
      <c r="F1925" s="2">
        <v>0.42291666666666666</v>
      </c>
      <c r="G1925" s="8" t="str">
        <f>TEXT(Hospital_Emergency_Room_Data[[#This Row],[Patient Admission Date]],"dddd")</f>
        <v>Sunday</v>
      </c>
      <c r="H1925" t="s">
        <v>41</v>
      </c>
      <c r="I1925">
        <v>35</v>
      </c>
      <c r="J1925" s="5" t="s">
        <v>9223</v>
      </c>
      <c r="K1925" t="s">
        <v>10</v>
      </c>
      <c r="L1925" t="s">
        <v>9281</v>
      </c>
      <c r="M1925" t="s">
        <v>9209</v>
      </c>
      <c r="O1925">
        <v>60</v>
      </c>
      <c r="P1925" t="s">
        <v>9225</v>
      </c>
      <c r="Q1925">
        <v>3</v>
      </c>
      <c r="R1925">
        <v>10</v>
      </c>
      <c r="S1925" t="s">
        <v>9255</v>
      </c>
      <c r="T1925" t="s">
        <v>9263</v>
      </c>
      <c r="U1925" t="s">
        <v>9283</v>
      </c>
      <c r="V1925" t="str" cm="1">
        <f t="array" ref="V1925">_xlfn.IFS(Hospital_Emergency_Room_Data[[#This Row],[Day]]&lt;=10,"Start(1-10)",Hospital_Emergency_Room_Data[[#This Row],[Day]]&lt;=20,"Middle(11-20)",Hospital_Emergency_Room_Data[[#This Row],[Day]]&gt;20,"End(21-30)")</f>
        <v>Start(1-10)</v>
      </c>
    </row>
    <row r="1926" spans="1:22">
      <c r="A1926">
        <v>701347176</v>
      </c>
      <c r="B1926" t="s">
        <v>1947</v>
      </c>
      <c r="C1926" s="1">
        <v>45334</v>
      </c>
      <c r="D1926" t="str">
        <f>TEXT(Hospital_Emergency_Room_Data[[#This Row],[Patient Admission Date]],"mmm")</f>
        <v>Feb</v>
      </c>
      <c r="E1926">
        <f>YEAR(Hospital_Emergency_Room_Data[[#This Row],[Patient Admission Date]])</f>
        <v>2024</v>
      </c>
      <c r="F1926" s="2">
        <v>6.5277777777777782E-2</v>
      </c>
      <c r="G1926" s="8" t="str">
        <f>TEXT(Hospital_Emergency_Room_Data[[#This Row],[Patient Admission Date]],"dddd")</f>
        <v>Monday</v>
      </c>
      <c r="H1926" t="s">
        <v>41</v>
      </c>
      <c r="I1926">
        <v>57</v>
      </c>
      <c r="J1926" s="5" t="s">
        <v>9219</v>
      </c>
      <c r="K1926" t="s">
        <v>10</v>
      </c>
      <c r="L1926" t="s">
        <v>9281</v>
      </c>
      <c r="M1926" t="s">
        <v>9209</v>
      </c>
      <c r="O1926">
        <v>11</v>
      </c>
      <c r="P1926" t="s">
        <v>9226</v>
      </c>
      <c r="Q1926">
        <v>12</v>
      </c>
      <c r="R1926">
        <v>1</v>
      </c>
      <c r="S1926" t="s">
        <v>9258</v>
      </c>
      <c r="T1926" t="s">
        <v>9265</v>
      </c>
      <c r="U1926" t="s">
        <v>9282</v>
      </c>
      <c r="V1926" t="str" cm="1">
        <f t="array" ref="V1926">_xlfn.IFS(Hospital_Emergency_Room_Data[[#This Row],[Day]]&lt;=10,"Start(1-10)",Hospital_Emergency_Room_Data[[#This Row],[Day]]&lt;=20,"Middle(11-20)",Hospital_Emergency_Room_Data[[#This Row],[Day]]&gt;20,"End(21-30)")</f>
        <v>Middle(11-20)</v>
      </c>
    </row>
    <row r="1927" spans="1:22">
      <c r="A1927">
        <v>738793665</v>
      </c>
      <c r="B1927" t="s">
        <v>1948</v>
      </c>
      <c r="C1927" s="1">
        <v>45082</v>
      </c>
      <c r="D1927" t="str">
        <f>TEXT(Hospital_Emergency_Room_Data[[#This Row],[Patient Admission Date]],"mmm")</f>
        <v>Jun</v>
      </c>
      <c r="E1927">
        <f>YEAR(Hospital_Emergency_Room_Data[[#This Row],[Patient Admission Date]])</f>
        <v>2023</v>
      </c>
      <c r="F1927" s="2">
        <v>0.59583333333333333</v>
      </c>
      <c r="G1927" s="8" t="str">
        <f>TEXT(Hospital_Emergency_Room_Data[[#This Row],[Patient Admission Date]],"dddd")</f>
        <v>Monday</v>
      </c>
      <c r="H1927" t="s">
        <v>41</v>
      </c>
      <c r="I1927">
        <v>68</v>
      </c>
      <c r="J1927" s="5" t="s">
        <v>9217</v>
      </c>
      <c r="K1927" t="s">
        <v>10</v>
      </c>
      <c r="L1927" t="s">
        <v>9281</v>
      </c>
      <c r="M1927" t="s">
        <v>9209</v>
      </c>
      <c r="O1927">
        <v>23</v>
      </c>
      <c r="P1927" t="s">
        <v>9226</v>
      </c>
      <c r="Q1927">
        <v>5</v>
      </c>
      <c r="R1927">
        <v>14</v>
      </c>
      <c r="S1927" t="s">
        <v>9257</v>
      </c>
      <c r="T1927" t="s">
        <v>9263</v>
      </c>
      <c r="U1927" t="s">
        <v>9282</v>
      </c>
      <c r="V1927" t="str" cm="1">
        <f t="array" ref="V1927">_xlfn.IFS(Hospital_Emergency_Room_Data[[#This Row],[Day]]&lt;=10,"Start(1-10)",Hospital_Emergency_Room_Data[[#This Row],[Day]]&lt;=20,"Middle(11-20)",Hospital_Emergency_Room_Data[[#This Row],[Day]]&gt;20,"End(21-30)")</f>
        <v>Start(1-10)</v>
      </c>
    </row>
    <row r="1928" spans="1:22">
      <c r="A1928">
        <v>731568237</v>
      </c>
      <c r="B1928" t="s">
        <v>1949</v>
      </c>
      <c r="C1928" s="1">
        <v>45567</v>
      </c>
      <c r="D1928" t="str">
        <f>TEXT(Hospital_Emergency_Room_Data[[#This Row],[Patient Admission Date]],"mmm")</f>
        <v>Oct</v>
      </c>
      <c r="E1928">
        <f>YEAR(Hospital_Emergency_Room_Data[[#This Row],[Patient Admission Date]])</f>
        <v>2024</v>
      </c>
      <c r="F1928" s="2">
        <v>0.85347222222222219</v>
      </c>
      <c r="G1928" s="8" t="str">
        <f>TEXT(Hospital_Emergency_Room_Data[[#This Row],[Patient Admission Date]],"dddd")</f>
        <v>Wednesday</v>
      </c>
      <c r="H1928" t="s">
        <v>41</v>
      </c>
      <c r="I1928">
        <v>20</v>
      </c>
      <c r="J1928" s="5" t="s">
        <v>9220</v>
      </c>
      <c r="K1928" t="s">
        <v>10</v>
      </c>
      <c r="L1928" t="s">
        <v>9281</v>
      </c>
      <c r="M1928" t="s">
        <v>9209</v>
      </c>
      <c r="O1928">
        <v>28</v>
      </c>
      <c r="P1928" t="s">
        <v>9226</v>
      </c>
      <c r="Q1928">
        <v>2</v>
      </c>
      <c r="R1928">
        <v>20</v>
      </c>
      <c r="S1928" t="s">
        <v>9256</v>
      </c>
      <c r="T1928" t="s">
        <v>9263</v>
      </c>
      <c r="U1928" t="s">
        <v>9282</v>
      </c>
      <c r="V1928" t="str" cm="1">
        <f t="array" ref="V1928">_xlfn.IFS(Hospital_Emergency_Room_Data[[#This Row],[Day]]&lt;=10,"Start(1-10)",Hospital_Emergency_Room_Data[[#This Row],[Day]]&lt;=20,"Middle(11-20)",Hospital_Emergency_Room_Data[[#This Row],[Day]]&gt;20,"End(21-30)")</f>
        <v>Start(1-10)</v>
      </c>
    </row>
    <row r="1929" spans="1:22">
      <c r="A1929">
        <v>330181664</v>
      </c>
      <c r="B1929" t="s">
        <v>1950</v>
      </c>
      <c r="C1929" s="1">
        <v>45417</v>
      </c>
      <c r="D1929" t="str">
        <f>TEXT(Hospital_Emergency_Room_Data[[#This Row],[Patient Admission Date]],"mmm")</f>
        <v>May</v>
      </c>
      <c r="E1929">
        <f>YEAR(Hospital_Emergency_Room_Data[[#This Row],[Patient Admission Date]])</f>
        <v>2024</v>
      </c>
      <c r="F1929" s="2">
        <v>0.71180555555555558</v>
      </c>
      <c r="G1929" s="8" t="str">
        <f>TEXT(Hospital_Emergency_Room_Data[[#This Row],[Patient Admission Date]],"dddd")</f>
        <v>Sunday</v>
      </c>
      <c r="H1929" t="s">
        <v>41</v>
      </c>
      <c r="I1929">
        <v>2</v>
      </c>
      <c r="J1929" s="5" t="s">
        <v>9218</v>
      </c>
      <c r="K1929" t="s">
        <v>10</v>
      </c>
      <c r="L1929" t="s">
        <v>9281</v>
      </c>
      <c r="M1929" t="s">
        <v>9209</v>
      </c>
      <c r="O1929">
        <v>48</v>
      </c>
      <c r="P1929" t="s">
        <v>9225</v>
      </c>
      <c r="Q1929">
        <v>5</v>
      </c>
      <c r="R1929">
        <v>17</v>
      </c>
      <c r="S1929" t="s">
        <v>9257</v>
      </c>
      <c r="T1929" t="s">
        <v>9263</v>
      </c>
      <c r="U1929" t="s">
        <v>9283</v>
      </c>
      <c r="V1929" t="str" cm="1">
        <f t="array" ref="V1929">_xlfn.IFS(Hospital_Emergency_Room_Data[[#This Row],[Day]]&lt;=10,"Start(1-10)",Hospital_Emergency_Room_Data[[#This Row],[Day]]&lt;=20,"Middle(11-20)",Hospital_Emergency_Room_Data[[#This Row],[Day]]&gt;20,"End(21-30)")</f>
        <v>Start(1-10)</v>
      </c>
    </row>
    <row r="1930" spans="1:22">
      <c r="A1930">
        <v>387197057</v>
      </c>
      <c r="B1930" t="s">
        <v>1951</v>
      </c>
      <c r="C1930" s="1">
        <v>45536</v>
      </c>
      <c r="D1930" t="str">
        <f>TEXT(Hospital_Emergency_Room_Data[[#This Row],[Patient Admission Date]],"mmm")</f>
        <v>Sep</v>
      </c>
      <c r="E1930">
        <f>YEAR(Hospital_Emergency_Room_Data[[#This Row],[Patient Admission Date]])</f>
        <v>2024</v>
      </c>
      <c r="F1930" s="2">
        <v>0.52847222222222223</v>
      </c>
      <c r="G1930" s="8" t="str">
        <f>TEXT(Hospital_Emergency_Room_Data[[#This Row],[Patient Admission Date]],"dddd")</f>
        <v>Sunday</v>
      </c>
      <c r="H1930" t="s">
        <v>41</v>
      </c>
      <c r="I1930">
        <v>49</v>
      </c>
      <c r="J1930" s="5" t="s">
        <v>9219</v>
      </c>
      <c r="K1930" t="s">
        <v>10</v>
      </c>
      <c r="L1930" t="s">
        <v>9281</v>
      </c>
      <c r="M1930" t="s">
        <v>9209</v>
      </c>
      <c r="O1930">
        <v>48</v>
      </c>
      <c r="P1930" t="s">
        <v>9225</v>
      </c>
      <c r="Q1930">
        <v>1</v>
      </c>
      <c r="R1930">
        <v>12</v>
      </c>
      <c r="S1930" t="s">
        <v>9257</v>
      </c>
      <c r="T1930" t="s">
        <v>9263</v>
      </c>
      <c r="U1930" t="s">
        <v>9283</v>
      </c>
      <c r="V1930" t="str" cm="1">
        <f t="array" ref="V1930">_xlfn.IFS(Hospital_Emergency_Room_Data[[#This Row],[Day]]&lt;=10,"Start(1-10)",Hospital_Emergency_Room_Data[[#This Row],[Day]]&lt;=20,"Middle(11-20)",Hospital_Emergency_Room_Data[[#This Row],[Day]]&gt;20,"End(21-30)")</f>
        <v>Start(1-10)</v>
      </c>
    </row>
    <row r="1931" spans="1:22">
      <c r="A1931">
        <v>549823245</v>
      </c>
      <c r="B1931" t="s">
        <v>1952</v>
      </c>
      <c r="C1931" s="1">
        <v>45202</v>
      </c>
      <c r="D1931" t="str">
        <f>TEXT(Hospital_Emergency_Room_Data[[#This Row],[Patient Admission Date]],"mmm")</f>
        <v>Oct</v>
      </c>
      <c r="E1931">
        <f>YEAR(Hospital_Emergency_Room_Data[[#This Row],[Patient Admission Date]])</f>
        <v>2023</v>
      </c>
      <c r="F1931" s="2">
        <v>0.43680555555555556</v>
      </c>
      <c r="G1931" s="8" t="str">
        <f>TEXT(Hospital_Emergency_Room_Data[[#This Row],[Patient Admission Date]],"dddd")</f>
        <v>Tuesday</v>
      </c>
      <c r="H1931" t="s">
        <v>41</v>
      </c>
      <c r="I1931">
        <v>43</v>
      </c>
      <c r="J1931" s="5" t="s">
        <v>9223</v>
      </c>
      <c r="K1931" t="s">
        <v>10</v>
      </c>
      <c r="L1931" t="s">
        <v>9281</v>
      </c>
      <c r="M1931" t="s">
        <v>9209</v>
      </c>
      <c r="N1931">
        <v>0</v>
      </c>
      <c r="O1931">
        <v>45</v>
      </c>
      <c r="P1931" t="s">
        <v>9225</v>
      </c>
      <c r="Q1931">
        <v>3</v>
      </c>
      <c r="R1931">
        <v>10</v>
      </c>
      <c r="S1931" t="s">
        <v>9255</v>
      </c>
      <c r="T1931" t="s">
        <v>9263</v>
      </c>
      <c r="U1931" t="s">
        <v>9300</v>
      </c>
      <c r="V1931" t="str" cm="1">
        <f t="array" ref="V1931">_xlfn.IFS(Hospital_Emergency_Room_Data[[#This Row],[Day]]&lt;=10,"Start(1-10)",Hospital_Emergency_Room_Data[[#This Row],[Day]]&lt;=20,"Middle(11-20)",Hospital_Emergency_Room_Data[[#This Row],[Day]]&gt;20,"End(21-30)")</f>
        <v>Start(1-10)</v>
      </c>
    </row>
    <row r="1932" spans="1:22">
      <c r="A1932">
        <v>736669425</v>
      </c>
      <c r="B1932" t="s">
        <v>1953</v>
      </c>
      <c r="C1932" s="1">
        <v>45037</v>
      </c>
      <c r="D1932" t="str">
        <f>TEXT(Hospital_Emergency_Room_Data[[#This Row],[Patient Admission Date]],"mmm")</f>
        <v>Apr</v>
      </c>
      <c r="E1932">
        <f>YEAR(Hospital_Emergency_Room_Data[[#This Row],[Patient Admission Date]])</f>
        <v>2023</v>
      </c>
      <c r="F1932" s="2">
        <v>0.96527777777777779</v>
      </c>
      <c r="G1932" s="8" t="str">
        <f>TEXT(Hospital_Emergency_Room_Data[[#This Row],[Patient Admission Date]],"dddd")</f>
        <v>Friday</v>
      </c>
      <c r="H1932" t="s">
        <v>41</v>
      </c>
      <c r="I1932">
        <v>64</v>
      </c>
      <c r="J1932" s="5" t="s">
        <v>9217</v>
      </c>
      <c r="K1932" t="s">
        <v>10</v>
      </c>
      <c r="L1932" t="s">
        <v>9281</v>
      </c>
      <c r="M1932" t="s">
        <v>9209</v>
      </c>
      <c r="N1932">
        <v>0</v>
      </c>
      <c r="O1932">
        <v>29</v>
      </c>
      <c r="P1932" t="s">
        <v>9226</v>
      </c>
      <c r="Q1932">
        <v>21</v>
      </c>
      <c r="R1932">
        <v>23</v>
      </c>
      <c r="S1932" t="s">
        <v>9256</v>
      </c>
      <c r="T1932" t="s">
        <v>9262</v>
      </c>
      <c r="U1932" t="s">
        <v>9282</v>
      </c>
      <c r="V1932" t="str" cm="1">
        <f t="array" ref="V1932">_xlfn.IFS(Hospital_Emergency_Room_Data[[#This Row],[Day]]&lt;=10,"Start(1-10)",Hospital_Emergency_Room_Data[[#This Row],[Day]]&lt;=20,"Middle(11-20)",Hospital_Emergency_Room_Data[[#This Row],[Day]]&gt;20,"End(21-30)")</f>
        <v>End(21-30)</v>
      </c>
    </row>
    <row r="1933" spans="1:22">
      <c r="A1933">
        <v>591366992</v>
      </c>
      <c r="B1933" t="s">
        <v>1954</v>
      </c>
      <c r="C1933" s="1">
        <v>45207</v>
      </c>
      <c r="D1933" t="str">
        <f>TEXT(Hospital_Emergency_Room_Data[[#This Row],[Patient Admission Date]],"mmm")</f>
        <v>Oct</v>
      </c>
      <c r="E1933">
        <f>YEAR(Hospital_Emergency_Room_Data[[#This Row],[Patient Admission Date]])</f>
        <v>2023</v>
      </c>
      <c r="F1933" s="2">
        <v>0.52013888888888893</v>
      </c>
      <c r="G1933" s="8" t="str">
        <f>TEXT(Hospital_Emergency_Room_Data[[#This Row],[Patient Admission Date]],"dddd")</f>
        <v>Sunday</v>
      </c>
      <c r="H1933" t="s">
        <v>41</v>
      </c>
      <c r="I1933">
        <v>63</v>
      </c>
      <c r="J1933" s="5" t="s">
        <v>9217</v>
      </c>
      <c r="K1933" t="s">
        <v>10</v>
      </c>
      <c r="L1933" t="s">
        <v>9281</v>
      </c>
      <c r="M1933" t="s">
        <v>9209</v>
      </c>
      <c r="N1933">
        <v>1</v>
      </c>
      <c r="O1933">
        <v>35</v>
      </c>
      <c r="P1933" t="s">
        <v>9225</v>
      </c>
      <c r="Q1933">
        <v>8</v>
      </c>
      <c r="R1933">
        <v>12</v>
      </c>
      <c r="S1933" t="s">
        <v>9257</v>
      </c>
      <c r="T1933" t="s">
        <v>9265</v>
      </c>
      <c r="U1933" t="s">
        <v>9300</v>
      </c>
      <c r="V1933" t="str" cm="1">
        <f t="array" ref="V1933">_xlfn.IFS(Hospital_Emergency_Room_Data[[#This Row],[Day]]&lt;=10,"Start(1-10)",Hospital_Emergency_Room_Data[[#This Row],[Day]]&lt;=20,"Middle(11-20)",Hospital_Emergency_Room_Data[[#This Row],[Day]]&gt;20,"End(21-30)")</f>
        <v>Start(1-10)</v>
      </c>
    </row>
    <row r="1934" spans="1:22">
      <c r="A1934">
        <v>717628354</v>
      </c>
      <c r="B1934" t="s">
        <v>1955</v>
      </c>
      <c r="C1934" s="1">
        <v>45045</v>
      </c>
      <c r="D1934" t="str">
        <f>TEXT(Hospital_Emergency_Room_Data[[#This Row],[Patient Admission Date]],"mmm")</f>
        <v>Apr</v>
      </c>
      <c r="E1934">
        <f>YEAR(Hospital_Emergency_Room_Data[[#This Row],[Patient Admission Date]])</f>
        <v>2023</v>
      </c>
      <c r="F1934" s="2">
        <v>0.40972222222222221</v>
      </c>
      <c r="G1934" s="8" t="str">
        <f>TEXT(Hospital_Emergency_Room_Data[[#This Row],[Patient Admission Date]],"dddd")</f>
        <v>Saturday</v>
      </c>
      <c r="H1934" t="s">
        <v>41</v>
      </c>
      <c r="I1934">
        <v>12</v>
      </c>
      <c r="J1934" s="5" t="s">
        <v>9221</v>
      </c>
      <c r="K1934" t="s">
        <v>10</v>
      </c>
      <c r="L1934" t="s">
        <v>9281</v>
      </c>
      <c r="M1934" t="s">
        <v>9209</v>
      </c>
      <c r="N1934">
        <v>1</v>
      </c>
      <c r="O1934">
        <v>39</v>
      </c>
      <c r="P1934" t="s">
        <v>9225</v>
      </c>
      <c r="Q1934">
        <v>29</v>
      </c>
      <c r="R1934">
        <v>9</v>
      </c>
      <c r="S1934" t="s">
        <v>9255</v>
      </c>
      <c r="T1934" t="s">
        <v>9264</v>
      </c>
      <c r="U1934" t="s">
        <v>9300</v>
      </c>
      <c r="V1934" t="str" cm="1">
        <f t="array" ref="V1934">_xlfn.IFS(Hospital_Emergency_Room_Data[[#This Row],[Day]]&lt;=10,"Start(1-10)",Hospital_Emergency_Room_Data[[#This Row],[Day]]&lt;=20,"Middle(11-20)",Hospital_Emergency_Room_Data[[#This Row],[Day]]&gt;20,"End(21-30)")</f>
        <v>End(21-30)</v>
      </c>
    </row>
    <row r="1935" spans="1:22">
      <c r="A1935">
        <v>898303232</v>
      </c>
      <c r="B1935" t="s">
        <v>1956</v>
      </c>
      <c r="C1935" s="1">
        <v>45544</v>
      </c>
      <c r="D1935" t="str">
        <f>TEXT(Hospital_Emergency_Room_Data[[#This Row],[Patient Admission Date]],"mmm")</f>
        <v>Sep</v>
      </c>
      <c r="E1935">
        <f>YEAR(Hospital_Emergency_Room_Data[[#This Row],[Patient Admission Date]])</f>
        <v>2024</v>
      </c>
      <c r="F1935" s="2">
        <v>0.44930555555555557</v>
      </c>
      <c r="G1935" s="8" t="str">
        <f>TEXT(Hospital_Emergency_Room_Data[[#This Row],[Patient Admission Date]],"dddd")</f>
        <v>Monday</v>
      </c>
      <c r="H1935" t="s">
        <v>41</v>
      </c>
      <c r="I1935">
        <v>33</v>
      </c>
      <c r="J1935" s="5" t="s">
        <v>9223</v>
      </c>
      <c r="K1935" t="s">
        <v>10</v>
      </c>
      <c r="L1935" t="s">
        <v>9281</v>
      </c>
      <c r="M1935" t="s">
        <v>9209</v>
      </c>
      <c r="N1935">
        <v>2</v>
      </c>
      <c r="O1935">
        <v>42</v>
      </c>
      <c r="P1935" t="s">
        <v>9225</v>
      </c>
      <c r="Q1935">
        <v>9</v>
      </c>
      <c r="R1935">
        <v>10</v>
      </c>
      <c r="S1935" t="s">
        <v>9255</v>
      </c>
      <c r="T1935" t="s">
        <v>9265</v>
      </c>
      <c r="U1935" t="s">
        <v>9300</v>
      </c>
      <c r="V1935" t="str" cm="1">
        <f t="array" ref="V1935">_xlfn.IFS(Hospital_Emergency_Room_Data[[#This Row],[Day]]&lt;=10,"Start(1-10)",Hospital_Emergency_Room_Data[[#This Row],[Day]]&lt;=20,"Middle(11-20)",Hospital_Emergency_Room_Data[[#This Row],[Day]]&gt;20,"End(21-30)")</f>
        <v>Start(1-10)</v>
      </c>
    </row>
    <row r="1936" spans="1:22">
      <c r="A1936">
        <v>163662295</v>
      </c>
      <c r="B1936" t="s">
        <v>1957</v>
      </c>
      <c r="C1936" s="1">
        <v>45398</v>
      </c>
      <c r="D1936" t="str">
        <f>TEXT(Hospital_Emergency_Room_Data[[#This Row],[Patient Admission Date]],"mmm")</f>
        <v>Apr</v>
      </c>
      <c r="E1936">
        <f>YEAR(Hospital_Emergency_Room_Data[[#This Row],[Patient Admission Date]])</f>
        <v>2024</v>
      </c>
      <c r="F1936" s="2">
        <v>5.8333333333333334E-2</v>
      </c>
      <c r="G1936" s="8" t="str">
        <f>TEXT(Hospital_Emergency_Room_Data[[#This Row],[Patient Admission Date]],"dddd")</f>
        <v>Tuesday</v>
      </c>
      <c r="H1936" t="s">
        <v>41</v>
      </c>
      <c r="I1936">
        <v>14</v>
      </c>
      <c r="J1936" s="5" t="s">
        <v>9221</v>
      </c>
      <c r="K1936" t="s">
        <v>10</v>
      </c>
      <c r="L1936" t="s">
        <v>9281</v>
      </c>
      <c r="M1936" t="s">
        <v>9209</v>
      </c>
      <c r="N1936">
        <v>2</v>
      </c>
      <c r="O1936">
        <v>37</v>
      </c>
      <c r="P1936" t="s">
        <v>9225</v>
      </c>
      <c r="Q1936">
        <v>16</v>
      </c>
      <c r="R1936">
        <v>1</v>
      </c>
      <c r="S1936" t="s">
        <v>9258</v>
      </c>
      <c r="T1936" t="s">
        <v>9262</v>
      </c>
      <c r="U1936" t="s">
        <v>9300</v>
      </c>
      <c r="V1936" t="str" cm="1">
        <f t="array" ref="V1936">_xlfn.IFS(Hospital_Emergency_Room_Data[[#This Row],[Day]]&lt;=10,"Start(1-10)",Hospital_Emergency_Room_Data[[#This Row],[Day]]&lt;=20,"Middle(11-20)",Hospital_Emergency_Room_Data[[#This Row],[Day]]&gt;20,"End(21-30)")</f>
        <v>Middle(11-20)</v>
      </c>
    </row>
    <row r="1937" spans="1:22">
      <c r="A1937">
        <v>624996669</v>
      </c>
      <c r="B1937" t="s">
        <v>1958</v>
      </c>
      <c r="C1937" s="1">
        <v>45542</v>
      </c>
      <c r="D1937" t="str">
        <f>TEXT(Hospital_Emergency_Room_Data[[#This Row],[Patient Admission Date]],"mmm")</f>
        <v>Sep</v>
      </c>
      <c r="E1937">
        <f>YEAR(Hospital_Emergency_Room_Data[[#This Row],[Patient Admission Date]])</f>
        <v>2024</v>
      </c>
      <c r="F1937" s="2">
        <v>0.16250000000000001</v>
      </c>
      <c r="G1937" s="8" t="str">
        <f>TEXT(Hospital_Emergency_Room_Data[[#This Row],[Patient Admission Date]],"dddd")</f>
        <v>Saturday</v>
      </c>
      <c r="H1937" t="s">
        <v>41</v>
      </c>
      <c r="I1937">
        <v>19</v>
      </c>
      <c r="J1937" s="5" t="s">
        <v>9220</v>
      </c>
      <c r="K1937" t="s">
        <v>10</v>
      </c>
      <c r="L1937" t="s">
        <v>9281</v>
      </c>
      <c r="M1937" t="s">
        <v>9209</v>
      </c>
      <c r="N1937">
        <v>2</v>
      </c>
      <c r="O1937">
        <v>53</v>
      </c>
      <c r="P1937" t="s">
        <v>9225</v>
      </c>
      <c r="Q1937">
        <v>7</v>
      </c>
      <c r="R1937">
        <v>3</v>
      </c>
      <c r="S1937" t="s">
        <v>9258</v>
      </c>
      <c r="T1937" t="s">
        <v>9263</v>
      </c>
      <c r="U1937" t="s">
        <v>9283</v>
      </c>
      <c r="V1937" t="str" cm="1">
        <f t="array" ref="V1937">_xlfn.IFS(Hospital_Emergency_Room_Data[[#This Row],[Day]]&lt;=10,"Start(1-10)",Hospital_Emergency_Room_Data[[#This Row],[Day]]&lt;=20,"Middle(11-20)",Hospital_Emergency_Room_Data[[#This Row],[Day]]&gt;20,"End(21-30)")</f>
        <v>Start(1-10)</v>
      </c>
    </row>
    <row r="1938" spans="1:22">
      <c r="A1938">
        <v>199386785</v>
      </c>
      <c r="B1938" t="s">
        <v>1959</v>
      </c>
      <c r="C1938" s="1">
        <v>45190</v>
      </c>
      <c r="D1938" t="str">
        <f>TEXT(Hospital_Emergency_Room_Data[[#This Row],[Patient Admission Date]],"mmm")</f>
        <v>Sep</v>
      </c>
      <c r="E1938">
        <f>YEAR(Hospital_Emergency_Room_Data[[#This Row],[Patient Admission Date]])</f>
        <v>2023</v>
      </c>
      <c r="F1938" s="2">
        <v>0.56180555555555556</v>
      </c>
      <c r="G1938" s="8" t="str">
        <f>TEXT(Hospital_Emergency_Room_Data[[#This Row],[Patient Admission Date]],"dddd")</f>
        <v>Thursday</v>
      </c>
      <c r="H1938" t="s">
        <v>41</v>
      </c>
      <c r="I1938">
        <v>19</v>
      </c>
      <c r="J1938" s="5" t="s">
        <v>9220</v>
      </c>
      <c r="K1938" t="s">
        <v>10</v>
      </c>
      <c r="L1938" t="s">
        <v>9281</v>
      </c>
      <c r="M1938" t="s">
        <v>9209</v>
      </c>
      <c r="N1938">
        <v>5</v>
      </c>
      <c r="O1938">
        <v>53</v>
      </c>
      <c r="P1938" t="s">
        <v>9225</v>
      </c>
      <c r="Q1938">
        <v>21</v>
      </c>
      <c r="R1938">
        <v>13</v>
      </c>
      <c r="S1938" t="s">
        <v>9257</v>
      </c>
      <c r="T1938" t="s">
        <v>9262</v>
      </c>
      <c r="U1938" t="s">
        <v>9283</v>
      </c>
      <c r="V1938" t="str" cm="1">
        <f t="array" ref="V1938">_xlfn.IFS(Hospital_Emergency_Room_Data[[#This Row],[Day]]&lt;=10,"Start(1-10)",Hospital_Emergency_Room_Data[[#This Row],[Day]]&lt;=20,"Middle(11-20)",Hospital_Emergency_Room_Data[[#This Row],[Day]]&gt;20,"End(21-30)")</f>
        <v>End(21-30)</v>
      </c>
    </row>
    <row r="1939" spans="1:22">
      <c r="A1939">
        <v>761760921</v>
      </c>
      <c r="B1939" t="s">
        <v>1960</v>
      </c>
      <c r="C1939" s="1">
        <v>45194</v>
      </c>
      <c r="D1939" t="str">
        <f>TEXT(Hospital_Emergency_Room_Data[[#This Row],[Patient Admission Date]],"mmm")</f>
        <v>Sep</v>
      </c>
      <c r="E1939">
        <f>YEAR(Hospital_Emergency_Room_Data[[#This Row],[Patient Admission Date]])</f>
        <v>2023</v>
      </c>
      <c r="F1939" s="2">
        <v>0.26111111111111113</v>
      </c>
      <c r="G1939" s="8" t="str">
        <f>TEXT(Hospital_Emergency_Room_Data[[#This Row],[Patient Admission Date]],"dddd")</f>
        <v>Monday</v>
      </c>
      <c r="H1939" t="s">
        <v>41</v>
      </c>
      <c r="I1939">
        <v>27</v>
      </c>
      <c r="J1939" s="5" t="s">
        <v>9220</v>
      </c>
      <c r="K1939" t="s">
        <v>10</v>
      </c>
      <c r="L1939" t="s">
        <v>9281</v>
      </c>
      <c r="M1939" t="s">
        <v>9209</v>
      </c>
      <c r="N1939">
        <v>6</v>
      </c>
      <c r="O1939">
        <v>50</v>
      </c>
      <c r="P1939" t="s">
        <v>9225</v>
      </c>
      <c r="Q1939">
        <v>25</v>
      </c>
      <c r="R1939">
        <v>6</v>
      </c>
      <c r="S1939" t="s">
        <v>9255</v>
      </c>
      <c r="T1939" t="s">
        <v>9264</v>
      </c>
      <c r="U1939" t="s">
        <v>9283</v>
      </c>
      <c r="V1939" t="str" cm="1">
        <f t="array" ref="V1939">_xlfn.IFS(Hospital_Emergency_Room_Data[[#This Row],[Day]]&lt;=10,"Start(1-10)",Hospital_Emergency_Room_Data[[#This Row],[Day]]&lt;=20,"Middle(11-20)",Hospital_Emergency_Room_Data[[#This Row],[Day]]&gt;20,"End(21-30)")</f>
        <v>End(21-30)</v>
      </c>
    </row>
    <row r="1940" spans="1:22">
      <c r="A1940">
        <v>795360038</v>
      </c>
      <c r="B1940" t="s">
        <v>1961</v>
      </c>
      <c r="C1940" s="1">
        <v>45289</v>
      </c>
      <c r="D1940" t="str">
        <f>TEXT(Hospital_Emergency_Room_Data[[#This Row],[Patient Admission Date]],"mmm")</f>
        <v>Dec</v>
      </c>
      <c r="E1940">
        <f>YEAR(Hospital_Emergency_Room_Data[[#This Row],[Patient Admission Date]])</f>
        <v>2023</v>
      </c>
      <c r="F1940" s="2">
        <v>0.17847222222222223</v>
      </c>
      <c r="G1940" s="8" t="str">
        <f>TEXT(Hospital_Emergency_Room_Data[[#This Row],[Patient Admission Date]],"dddd")</f>
        <v>Friday</v>
      </c>
      <c r="H1940" t="s">
        <v>41</v>
      </c>
      <c r="I1940">
        <v>44</v>
      </c>
      <c r="J1940" s="5" t="s">
        <v>9223</v>
      </c>
      <c r="K1940" t="s">
        <v>10</v>
      </c>
      <c r="L1940" t="s">
        <v>9281</v>
      </c>
      <c r="M1940" t="s">
        <v>9209</v>
      </c>
      <c r="N1940">
        <v>6</v>
      </c>
      <c r="O1940">
        <v>52</v>
      </c>
      <c r="P1940" t="s">
        <v>9225</v>
      </c>
      <c r="Q1940">
        <v>29</v>
      </c>
      <c r="R1940">
        <v>4</v>
      </c>
      <c r="S1940" t="s">
        <v>9258</v>
      </c>
      <c r="T1940" t="s">
        <v>9264</v>
      </c>
      <c r="U1940" t="s">
        <v>9283</v>
      </c>
      <c r="V1940" t="str" cm="1">
        <f t="array" ref="V1940">_xlfn.IFS(Hospital_Emergency_Room_Data[[#This Row],[Day]]&lt;=10,"Start(1-10)",Hospital_Emergency_Room_Data[[#This Row],[Day]]&lt;=20,"Middle(11-20)",Hospital_Emergency_Room_Data[[#This Row],[Day]]&gt;20,"End(21-30)")</f>
        <v>End(21-30)</v>
      </c>
    </row>
    <row r="1941" spans="1:22">
      <c r="A1941">
        <v>645595135</v>
      </c>
      <c r="B1941" t="s">
        <v>1962</v>
      </c>
      <c r="C1941" s="1">
        <v>45548</v>
      </c>
      <c r="D1941" t="str">
        <f>TEXT(Hospital_Emergency_Room_Data[[#This Row],[Patient Admission Date]],"mmm")</f>
        <v>Sep</v>
      </c>
      <c r="E1941">
        <f>YEAR(Hospital_Emergency_Room_Data[[#This Row],[Patient Admission Date]])</f>
        <v>2024</v>
      </c>
      <c r="F1941" s="2">
        <v>5.2777777777777778E-2</v>
      </c>
      <c r="G1941" s="8" t="str">
        <f>TEXT(Hospital_Emergency_Room_Data[[#This Row],[Patient Admission Date]],"dddd")</f>
        <v>Friday</v>
      </c>
      <c r="H1941" t="s">
        <v>41</v>
      </c>
      <c r="I1941">
        <v>22</v>
      </c>
      <c r="J1941" s="5" t="s">
        <v>9220</v>
      </c>
      <c r="K1941" t="s">
        <v>10</v>
      </c>
      <c r="L1941" t="s">
        <v>9281</v>
      </c>
      <c r="M1941" t="s">
        <v>9209</v>
      </c>
      <c r="N1941">
        <v>7</v>
      </c>
      <c r="O1941">
        <v>28</v>
      </c>
      <c r="P1941" t="s">
        <v>9226</v>
      </c>
      <c r="Q1941">
        <v>13</v>
      </c>
      <c r="R1941">
        <v>1</v>
      </c>
      <c r="S1941" t="s">
        <v>9258</v>
      </c>
      <c r="T1941" t="s">
        <v>9265</v>
      </c>
      <c r="U1941" t="s">
        <v>9282</v>
      </c>
      <c r="V1941" t="str" cm="1">
        <f t="array" ref="V1941">_xlfn.IFS(Hospital_Emergency_Room_Data[[#This Row],[Day]]&lt;=10,"Start(1-10)",Hospital_Emergency_Room_Data[[#This Row],[Day]]&lt;=20,"Middle(11-20)",Hospital_Emergency_Room_Data[[#This Row],[Day]]&gt;20,"End(21-30)")</f>
        <v>Middle(11-20)</v>
      </c>
    </row>
    <row r="1942" spans="1:22">
      <c r="A1942">
        <v>736705924</v>
      </c>
      <c r="B1942" t="s">
        <v>1963</v>
      </c>
      <c r="C1942" s="1">
        <v>45249</v>
      </c>
      <c r="D1942" t="str">
        <f>TEXT(Hospital_Emergency_Room_Data[[#This Row],[Patient Admission Date]],"mmm")</f>
        <v>Nov</v>
      </c>
      <c r="E1942">
        <f>YEAR(Hospital_Emergency_Room_Data[[#This Row],[Patient Admission Date]])</f>
        <v>2023</v>
      </c>
      <c r="F1942" s="2">
        <v>0.51041666666666663</v>
      </c>
      <c r="G1942" s="8" t="str">
        <f>TEXT(Hospital_Emergency_Room_Data[[#This Row],[Patient Admission Date]],"dddd")</f>
        <v>Sunday</v>
      </c>
      <c r="H1942" t="s">
        <v>41</v>
      </c>
      <c r="I1942">
        <v>56</v>
      </c>
      <c r="J1942" s="5" t="s">
        <v>9219</v>
      </c>
      <c r="K1942" t="s">
        <v>10</v>
      </c>
      <c r="L1942" t="s">
        <v>9281</v>
      </c>
      <c r="M1942" t="s">
        <v>9209</v>
      </c>
      <c r="N1942">
        <v>7</v>
      </c>
      <c r="O1942">
        <v>24</v>
      </c>
      <c r="P1942" t="s">
        <v>9226</v>
      </c>
      <c r="Q1942">
        <v>19</v>
      </c>
      <c r="R1942">
        <v>12</v>
      </c>
      <c r="S1942" t="s">
        <v>9257</v>
      </c>
      <c r="T1942" t="s">
        <v>9262</v>
      </c>
      <c r="U1942" t="s">
        <v>9282</v>
      </c>
      <c r="V1942" t="str" cm="1">
        <f t="array" ref="V1942">_xlfn.IFS(Hospital_Emergency_Room_Data[[#This Row],[Day]]&lt;=10,"Start(1-10)",Hospital_Emergency_Room_Data[[#This Row],[Day]]&lt;=20,"Middle(11-20)",Hospital_Emergency_Room_Data[[#This Row],[Day]]&gt;20,"End(21-30)")</f>
        <v>Middle(11-20)</v>
      </c>
    </row>
    <row r="1943" spans="1:22">
      <c r="A1943">
        <v>888770325</v>
      </c>
      <c r="B1943" t="s">
        <v>1964</v>
      </c>
      <c r="C1943" s="1">
        <v>45026</v>
      </c>
      <c r="D1943" t="str">
        <f>TEXT(Hospital_Emergency_Room_Data[[#This Row],[Patient Admission Date]],"mmm")</f>
        <v>Apr</v>
      </c>
      <c r="E1943">
        <f>YEAR(Hospital_Emergency_Room_Data[[#This Row],[Patient Admission Date]])</f>
        <v>2023</v>
      </c>
      <c r="F1943" s="2">
        <v>7.7083333333333337E-2</v>
      </c>
      <c r="G1943" s="8" t="str">
        <f>TEXT(Hospital_Emergency_Room_Data[[#This Row],[Patient Admission Date]],"dddd")</f>
        <v>Monday</v>
      </c>
      <c r="H1943" t="s">
        <v>41</v>
      </c>
      <c r="I1943">
        <v>55</v>
      </c>
      <c r="J1943" s="5" t="s">
        <v>9219</v>
      </c>
      <c r="K1943" t="s">
        <v>10</v>
      </c>
      <c r="L1943" t="s">
        <v>9281</v>
      </c>
      <c r="M1943" t="s">
        <v>9209</v>
      </c>
      <c r="N1943">
        <v>7</v>
      </c>
      <c r="O1943">
        <v>18</v>
      </c>
      <c r="P1943" t="s">
        <v>9226</v>
      </c>
      <c r="Q1943">
        <v>10</v>
      </c>
      <c r="R1943">
        <v>1</v>
      </c>
      <c r="S1943" t="s">
        <v>9258</v>
      </c>
      <c r="T1943" t="s">
        <v>9265</v>
      </c>
      <c r="U1943" t="s">
        <v>9282</v>
      </c>
      <c r="V1943" t="str" cm="1">
        <f t="array" ref="V1943">_xlfn.IFS(Hospital_Emergency_Room_Data[[#This Row],[Day]]&lt;=10,"Start(1-10)",Hospital_Emergency_Room_Data[[#This Row],[Day]]&lt;=20,"Middle(11-20)",Hospital_Emergency_Room_Data[[#This Row],[Day]]&gt;20,"End(21-30)")</f>
        <v>Start(1-10)</v>
      </c>
    </row>
    <row r="1944" spans="1:22">
      <c r="A1944">
        <v>172220283</v>
      </c>
      <c r="B1944" t="s">
        <v>1965</v>
      </c>
      <c r="C1944" s="1">
        <v>45476</v>
      </c>
      <c r="D1944" t="str">
        <f>TEXT(Hospital_Emergency_Room_Data[[#This Row],[Patient Admission Date]],"mmm")</f>
        <v>Jul</v>
      </c>
      <c r="E1944">
        <f>YEAR(Hospital_Emergency_Room_Data[[#This Row],[Patient Admission Date]])</f>
        <v>2024</v>
      </c>
      <c r="F1944" s="2">
        <v>0.10972222222222222</v>
      </c>
      <c r="G1944" s="8" t="str">
        <f>TEXT(Hospital_Emergency_Room_Data[[#This Row],[Patient Admission Date]],"dddd")</f>
        <v>Wednesday</v>
      </c>
      <c r="H1944" t="s">
        <v>41</v>
      </c>
      <c r="I1944">
        <v>75</v>
      </c>
      <c r="J1944" s="5" t="s">
        <v>9222</v>
      </c>
      <c r="K1944" t="s">
        <v>10</v>
      </c>
      <c r="L1944" t="s">
        <v>9281</v>
      </c>
      <c r="M1944" t="s">
        <v>9209</v>
      </c>
      <c r="N1944">
        <v>8</v>
      </c>
      <c r="O1944">
        <v>14</v>
      </c>
      <c r="P1944" t="s">
        <v>9226</v>
      </c>
      <c r="Q1944">
        <v>3</v>
      </c>
      <c r="R1944">
        <v>2</v>
      </c>
      <c r="S1944" t="s">
        <v>9258</v>
      </c>
      <c r="T1944" t="s">
        <v>9263</v>
      </c>
      <c r="U1944" t="s">
        <v>9282</v>
      </c>
      <c r="V1944" t="str" cm="1">
        <f t="array" ref="V1944">_xlfn.IFS(Hospital_Emergency_Room_Data[[#This Row],[Day]]&lt;=10,"Start(1-10)",Hospital_Emergency_Room_Data[[#This Row],[Day]]&lt;=20,"Middle(11-20)",Hospital_Emergency_Room_Data[[#This Row],[Day]]&gt;20,"End(21-30)")</f>
        <v>Start(1-10)</v>
      </c>
    </row>
    <row r="1945" spans="1:22">
      <c r="A1945">
        <v>773137194</v>
      </c>
      <c r="B1945" t="s">
        <v>1966</v>
      </c>
      <c r="C1945" s="1">
        <v>45287</v>
      </c>
      <c r="D1945" t="str">
        <f>TEXT(Hospital_Emergency_Room_Data[[#This Row],[Patient Admission Date]],"mmm")</f>
        <v>Dec</v>
      </c>
      <c r="E1945">
        <f>YEAR(Hospital_Emergency_Room_Data[[#This Row],[Patient Admission Date]])</f>
        <v>2023</v>
      </c>
      <c r="F1945" s="2">
        <v>0.7631944444444444</v>
      </c>
      <c r="G1945" s="8" t="str">
        <f>TEXT(Hospital_Emergency_Room_Data[[#This Row],[Patient Admission Date]],"dddd")</f>
        <v>Wednesday</v>
      </c>
      <c r="H1945" t="s">
        <v>41</v>
      </c>
      <c r="I1945">
        <v>21</v>
      </c>
      <c r="J1945" s="5" t="s">
        <v>9220</v>
      </c>
      <c r="K1945" t="s">
        <v>10</v>
      </c>
      <c r="L1945" t="s">
        <v>9281</v>
      </c>
      <c r="M1945" t="s">
        <v>9209</v>
      </c>
      <c r="N1945">
        <v>8</v>
      </c>
      <c r="O1945">
        <v>18</v>
      </c>
      <c r="P1945" t="s">
        <v>9226</v>
      </c>
      <c r="Q1945">
        <v>27</v>
      </c>
      <c r="R1945">
        <v>18</v>
      </c>
      <c r="S1945" t="s">
        <v>9256</v>
      </c>
      <c r="T1945" t="s">
        <v>9264</v>
      </c>
      <c r="U1945" t="s">
        <v>9282</v>
      </c>
      <c r="V1945" t="str" cm="1">
        <f t="array" ref="V1945">_xlfn.IFS(Hospital_Emergency_Room_Data[[#This Row],[Day]]&lt;=10,"Start(1-10)",Hospital_Emergency_Room_Data[[#This Row],[Day]]&lt;=20,"Middle(11-20)",Hospital_Emergency_Room_Data[[#This Row],[Day]]&gt;20,"End(21-30)")</f>
        <v>End(21-30)</v>
      </c>
    </row>
    <row r="1946" spans="1:22">
      <c r="A1946">
        <v>552430912</v>
      </c>
      <c r="B1946" t="s">
        <v>1967</v>
      </c>
      <c r="C1946" s="1">
        <v>45105</v>
      </c>
      <c r="D1946" t="str">
        <f>TEXT(Hospital_Emergency_Room_Data[[#This Row],[Patient Admission Date]],"mmm")</f>
        <v>Jun</v>
      </c>
      <c r="E1946">
        <f>YEAR(Hospital_Emergency_Room_Data[[#This Row],[Patient Admission Date]])</f>
        <v>2023</v>
      </c>
      <c r="F1946" s="2">
        <v>0.15277777777777779</v>
      </c>
      <c r="G1946" s="8" t="str">
        <f>TEXT(Hospital_Emergency_Room_Data[[#This Row],[Patient Admission Date]],"dddd")</f>
        <v>Wednesday</v>
      </c>
      <c r="H1946" t="s">
        <v>41</v>
      </c>
      <c r="I1946">
        <v>21</v>
      </c>
      <c r="J1946" s="5" t="s">
        <v>9220</v>
      </c>
      <c r="K1946" t="s">
        <v>10</v>
      </c>
      <c r="L1946" t="s">
        <v>9281</v>
      </c>
      <c r="M1946" t="s">
        <v>9209</v>
      </c>
      <c r="N1946">
        <v>9</v>
      </c>
      <c r="O1946">
        <v>47</v>
      </c>
      <c r="P1946" t="s">
        <v>9225</v>
      </c>
      <c r="Q1946">
        <v>28</v>
      </c>
      <c r="R1946">
        <v>3</v>
      </c>
      <c r="S1946" t="s">
        <v>9258</v>
      </c>
      <c r="T1946" t="s">
        <v>9264</v>
      </c>
      <c r="U1946" t="s">
        <v>9283</v>
      </c>
      <c r="V1946" t="str" cm="1">
        <f t="array" ref="V1946">_xlfn.IFS(Hospital_Emergency_Room_Data[[#This Row],[Day]]&lt;=10,"Start(1-10)",Hospital_Emergency_Room_Data[[#This Row],[Day]]&lt;=20,"Middle(11-20)",Hospital_Emergency_Room_Data[[#This Row],[Day]]&gt;20,"End(21-30)")</f>
        <v>End(21-30)</v>
      </c>
    </row>
    <row r="1947" spans="1:22">
      <c r="A1947">
        <v>754820930</v>
      </c>
      <c r="B1947" t="s">
        <v>1968</v>
      </c>
      <c r="C1947" s="1">
        <v>45087</v>
      </c>
      <c r="D1947" t="str">
        <f>TEXT(Hospital_Emergency_Room_Data[[#This Row],[Patient Admission Date]],"mmm")</f>
        <v>Jun</v>
      </c>
      <c r="E1947">
        <f>YEAR(Hospital_Emergency_Room_Data[[#This Row],[Patient Admission Date]])</f>
        <v>2023</v>
      </c>
      <c r="F1947" s="2">
        <v>6.8750000000000006E-2</v>
      </c>
      <c r="G1947" s="8" t="str">
        <f>TEXT(Hospital_Emergency_Room_Data[[#This Row],[Patient Admission Date]],"dddd")</f>
        <v>Saturday</v>
      </c>
      <c r="H1947" t="s">
        <v>41</v>
      </c>
      <c r="I1947">
        <v>51</v>
      </c>
      <c r="J1947" s="5" t="s">
        <v>9219</v>
      </c>
      <c r="K1947" t="s">
        <v>10</v>
      </c>
      <c r="L1947" t="s">
        <v>9281</v>
      </c>
      <c r="M1947" t="s">
        <v>9209</v>
      </c>
      <c r="N1947">
        <v>10</v>
      </c>
      <c r="O1947">
        <v>11</v>
      </c>
      <c r="P1947" t="s">
        <v>9226</v>
      </c>
      <c r="Q1947">
        <v>10</v>
      </c>
      <c r="R1947">
        <v>1</v>
      </c>
      <c r="S1947" t="s">
        <v>9258</v>
      </c>
      <c r="T1947" t="s">
        <v>9265</v>
      </c>
      <c r="U1947" t="s">
        <v>9282</v>
      </c>
      <c r="V1947" t="str" cm="1">
        <f t="array" ref="V1947">_xlfn.IFS(Hospital_Emergency_Room_Data[[#This Row],[Day]]&lt;=10,"Start(1-10)",Hospital_Emergency_Room_Data[[#This Row],[Day]]&lt;=20,"Middle(11-20)",Hospital_Emergency_Room_Data[[#This Row],[Day]]&gt;20,"End(21-30)")</f>
        <v>Start(1-10)</v>
      </c>
    </row>
    <row r="1948" spans="1:22">
      <c r="A1948">
        <v>663194215</v>
      </c>
      <c r="B1948" t="s">
        <v>1969</v>
      </c>
      <c r="C1948" s="1">
        <v>45030</v>
      </c>
      <c r="D1948" t="str">
        <f>TEXT(Hospital_Emergency_Room_Data[[#This Row],[Patient Admission Date]],"mmm")</f>
        <v>Apr</v>
      </c>
      <c r="E1948">
        <f>YEAR(Hospital_Emergency_Room_Data[[#This Row],[Patient Admission Date]])</f>
        <v>2023</v>
      </c>
      <c r="F1948" s="2">
        <v>0.79513888888888884</v>
      </c>
      <c r="G1948" s="8" t="str">
        <f>TEXT(Hospital_Emergency_Room_Data[[#This Row],[Patient Admission Date]],"dddd")</f>
        <v>Friday</v>
      </c>
      <c r="H1948" t="s">
        <v>41</v>
      </c>
      <c r="I1948">
        <v>10</v>
      </c>
      <c r="J1948" s="5" t="s">
        <v>9221</v>
      </c>
      <c r="K1948" t="s">
        <v>10</v>
      </c>
      <c r="L1948" t="s">
        <v>9281</v>
      </c>
      <c r="M1948" t="s">
        <v>9209</v>
      </c>
      <c r="N1948">
        <v>10</v>
      </c>
      <c r="O1948">
        <v>22</v>
      </c>
      <c r="P1948" t="s">
        <v>9226</v>
      </c>
      <c r="Q1948">
        <v>14</v>
      </c>
      <c r="R1948">
        <v>19</v>
      </c>
      <c r="S1948" t="s">
        <v>9256</v>
      </c>
      <c r="T1948" t="s">
        <v>9265</v>
      </c>
      <c r="U1948" t="s">
        <v>9282</v>
      </c>
      <c r="V1948" t="str" cm="1">
        <f t="array" ref="V1948">_xlfn.IFS(Hospital_Emergency_Room_Data[[#This Row],[Day]]&lt;=10,"Start(1-10)",Hospital_Emergency_Room_Data[[#This Row],[Day]]&lt;=20,"Middle(11-20)",Hospital_Emergency_Room_Data[[#This Row],[Day]]&gt;20,"End(21-30)")</f>
        <v>Middle(11-20)</v>
      </c>
    </row>
    <row r="1949" spans="1:22">
      <c r="A1949">
        <v>825270713</v>
      </c>
      <c r="B1949" t="s">
        <v>1970</v>
      </c>
      <c r="C1949" s="1">
        <v>45518</v>
      </c>
      <c r="D1949" t="str">
        <f>TEXT(Hospital_Emergency_Room_Data[[#This Row],[Patient Admission Date]],"mmm")</f>
        <v>Aug</v>
      </c>
      <c r="E1949">
        <f>YEAR(Hospital_Emergency_Room_Data[[#This Row],[Patient Admission Date]])</f>
        <v>2024</v>
      </c>
      <c r="F1949" s="2">
        <v>0.24861111111111112</v>
      </c>
      <c r="G1949" s="8" t="str">
        <f>TEXT(Hospital_Emergency_Room_Data[[#This Row],[Patient Admission Date]],"dddd")</f>
        <v>Wednesday</v>
      </c>
      <c r="H1949" t="s">
        <v>41</v>
      </c>
      <c r="I1949">
        <v>59</v>
      </c>
      <c r="J1949" s="5" t="s">
        <v>9219</v>
      </c>
      <c r="K1949" t="s">
        <v>10</v>
      </c>
      <c r="L1949" t="s">
        <v>16</v>
      </c>
      <c r="M1949" t="s">
        <v>9209</v>
      </c>
      <c r="O1949">
        <v>35</v>
      </c>
      <c r="P1949" t="s">
        <v>9225</v>
      </c>
      <c r="Q1949">
        <v>14</v>
      </c>
      <c r="R1949">
        <v>5</v>
      </c>
      <c r="S1949" t="s">
        <v>9258</v>
      </c>
      <c r="T1949" t="s">
        <v>9265</v>
      </c>
      <c r="U1949" t="s">
        <v>9300</v>
      </c>
      <c r="V1949" t="str" cm="1">
        <f t="array" ref="V1949">_xlfn.IFS(Hospital_Emergency_Room_Data[[#This Row],[Day]]&lt;=10,"Start(1-10)",Hospital_Emergency_Room_Data[[#This Row],[Day]]&lt;=20,"Middle(11-20)",Hospital_Emergency_Room_Data[[#This Row],[Day]]&gt;20,"End(21-30)")</f>
        <v>Middle(11-20)</v>
      </c>
    </row>
    <row r="1950" spans="1:22">
      <c r="A1950">
        <v>786791881</v>
      </c>
      <c r="B1950" t="s">
        <v>1971</v>
      </c>
      <c r="C1950" s="1">
        <v>45044</v>
      </c>
      <c r="D1950" t="str">
        <f>TEXT(Hospital_Emergency_Room_Data[[#This Row],[Patient Admission Date]],"mmm")</f>
        <v>Apr</v>
      </c>
      <c r="E1950">
        <f>YEAR(Hospital_Emergency_Room_Data[[#This Row],[Patient Admission Date]])</f>
        <v>2023</v>
      </c>
      <c r="F1950" s="2">
        <v>0.32083333333333336</v>
      </c>
      <c r="G1950" s="8" t="str">
        <f>TEXT(Hospital_Emergency_Room_Data[[#This Row],[Patient Admission Date]],"dddd")</f>
        <v>Friday</v>
      </c>
      <c r="H1950" t="s">
        <v>41</v>
      </c>
      <c r="I1950">
        <v>11</v>
      </c>
      <c r="J1950" s="5" t="s">
        <v>9221</v>
      </c>
      <c r="K1950" t="s">
        <v>10</v>
      </c>
      <c r="L1950" t="s">
        <v>16</v>
      </c>
      <c r="M1950" t="s">
        <v>9209</v>
      </c>
      <c r="O1950">
        <v>20</v>
      </c>
      <c r="P1950" t="s">
        <v>9226</v>
      </c>
      <c r="Q1950">
        <v>28</v>
      </c>
      <c r="R1950">
        <v>7</v>
      </c>
      <c r="S1950" t="s">
        <v>9255</v>
      </c>
      <c r="T1950" t="s">
        <v>9264</v>
      </c>
      <c r="U1950" t="s">
        <v>9282</v>
      </c>
      <c r="V1950" t="str" cm="1">
        <f t="array" ref="V1950">_xlfn.IFS(Hospital_Emergency_Room_Data[[#This Row],[Day]]&lt;=10,"Start(1-10)",Hospital_Emergency_Room_Data[[#This Row],[Day]]&lt;=20,"Middle(11-20)",Hospital_Emergency_Room_Data[[#This Row],[Day]]&gt;20,"End(21-30)")</f>
        <v>End(21-30)</v>
      </c>
    </row>
    <row r="1951" spans="1:22">
      <c r="A1951">
        <v>389426852</v>
      </c>
      <c r="B1951" t="s">
        <v>1972</v>
      </c>
      <c r="C1951" s="1">
        <v>45242</v>
      </c>
      <c r="D1951" t="str">
        <f>TEXT(Hospital_Emergency_Room_Data[[#This Row],[Patient Admission Date]],"mmm")</f>
        <v>Nov</v>
      </c>
      <c r="E1951">
        <f>YEAR(Hospital_Emergency_Room_Data[[#This Row],[Patient Admission Date]])</f>
        <v>2023</v>
      </c>
      <c r="F1951" s="2">
        <v>0.1125</v>
      </c>
      <c r="G1951" s="8" t="str">
        <f>TEXT(Hospital_Emergency_Room_Data[[#This Row],[Patient Admission Date]],"dddd")</f>
        <v>Sunday</v>
      </c>
      <c r="H1951" t="s">
        <v>41</v>
      </c>
      <c r="I1951">
        <v>4</v>
      </c>
      <c r="J1951" s="5" t="s">
        <v>9218</v>
      </c>
      <c r="K1951" t="s">
        <v>10</v>
      </c>
      <c r="L1951" t="s">
        <v>16</v>
      </c>
      <c r="M1951" t="s">
        <v>9209</v>
      </c>
      <c r="O1951">
        <v>34</v>
      </c>
      <c r="P1951" t="s">
        <v>9225</v>
      </c>
      <c r="Q1951">
        <v>12</v>
      </c>
      <c r="R1951">
        <v>2</v>
      </c>
      <c r="S1951" t="s">
        <v>9258</v>
      </c>
      <c r="T1951" t="s">
        <v>9265</v>
      </c>
      <c r="U1951" t="s">
        <v>9300</v>
      </c>
      <c r="V1951" t="str" cm="1">
        <f t="array" ref="V1951">_xlfn.IFS(Hospital_Emergency_Room_Data[[#This Row],[Day]]&lt;=10,"Start(1-10)",Hospital_Emergency_Room_Data[[#This Row],[Day]]&lt;=20,"Middle(11-20)",Hospital_Emergency_Room_Data[[#This Row],[Day]]&gt;20,"End(21-30)")</f>
        <v>Middle(11-20)</v>
      </c>
    </row>
    <row r="1952" spans="1:22">
      <c r="A1952">
        <v>367497229</v>
      </c>
      <c r="B1952" t="s">
        <v>1973</v>
      </c>
      <c r="C1952" s="1">
        <v>45364</v>
      </c>
      <c r="D1952" t="str">
        <f>TEXT(Hospital_Emergency_Room_Data[[#This Row],[Patient Admission Date]],"mmm")</f>
        <v>Mar</v>
      </c>
      <c r="E1952">
        <f>YEAR(Hospital_Emergency_Room_Data[[#This Row],[Patient Admission Date]])</f>
        <v>2024</v>
      </c>
      <c r="F1952" s="2">
        <v>0.19791666666666666</v>
      </c>
      <c r="G1952" s="8" t="str">
        <f>TEXT(Hospital_Emergency_Room_Data[[#This Row],[Patient Admission Date]],"dddd")</f>
        <v>Wednesday</v>
      </c>
      <c r="H1952" t="s">
        <v>41</v>
      </c>
      <c r="I1952">
        <v>30</v>
      </c>
      <c r="J1952" s="5" t="s">
        <v>9223</v>
      </c>
      <c r="K1952" t="s">
        <v>10</v>
      </c>
      <c r="L1952" t="s">
        <v>16</v>
      </c>
      <c r="M1952" t="s">
        <v>9209</v>
      </c>
      <c r="O1952">
        <v>36</v>
      </c>
      <c r="P1952" t="s">
        <v>9225</v>
      </c>
      <c r="Q1952">
        <v>13</v>
      </c>
      <c r="R1952">
        <v>4</v>
      </c>
      <c r="S1952" t="s">
        <v>9258</v>
      </c>
      <c r="T1952" t="s">
        <v>9265</v>
      </c>
      <c r="U1952" t="s">
        <v>9300</v>
      </c>
      <c r="V1952" t="str" cm="1">
        <f t="array" ref="V1952">_xlfn.IFS(Hospital_Emergency_Room_Data[[#This Row],[Day]]&lt;=10,"Start(1-10)",Hospital_Emergency_Room_Data[[#This Row],[Day]]&lt;=20,"Middle(11-20)",Hospital_Emergency_Room_Data[[#This Row],[Day]]&gt;20,"End(21-30)")</f>
        <v>Middle(11-20)</v>
      </c>
    </row>
    <row r="1953" spans="1:22">
      <c r="A1953">
        <v>651296896</v>
      </c>
      <c r="B1953" t="s">
        <v>1974</v>
      </c>
      <c r="C1953" s="1">
        <v>45472</v>
      </c>
      <c r="D1953" t="str">
        <f>TEXT(Hospital_Emergency_Room_Data[[#This Row],[Patient Admission Date]],"mmm")</f>
        <v>Jun</v>
      </c>
      <c r="E1953">
        <f>YEAR(Hospital_Emergency_Room_Data[[#This Row],[Patient Admission Date]])</f>
        <v>2024</v>
      </c>
      <c r="F1953" s="2">
        <v>0.13125000000000001</v>
      </c>
      <c r="G1953" s="8" t="str">
        <f>TEXT(Hospital_Emergency_Room_Data[[#This Row],[Patient Admission Date]],"dddd")</f>
        <v>Saturday</v>
      </c>
      <c r="H1953" t="s">
        <v>41</v>
      </c>
      <c r="I1953">
        <v>60</v>
      </c>
      <c r="J1953" s="5" t="s">
        <v>9217</v>
      </c>
      <c r="K1953" t="s">
        <v>10</v>
      </c>
      <c r="L1953" t="s">
        <v>16</v>
      </c>
      <c r="M1953" t="s">
        <v>9209</v>
      </c>
      <c r="O1953">
        <v>58</v>
      </c>
      <c r="P1953" t="s">
        <v>9225</v>
      </c>
      <c r="Q1953">
        <v>29</v>
      </c>
      <c r="R1953">
        <v>3</v>
      </c>
      <c r="S1953" t="s">
        <v>9258</v>
      </c>
      <c r="T1953" t="s">
        <v>9264</v>
      </c>
      <c r="U1953" t="s">
        <v>9283</v>
      </c>
      <c r="V1953" t="str" cm="1">
        <f t="array" ref="V1953">_xlfn.IFS(Hospital_Emergency_Room_Data[[#This Row],[Day]]&lt;=10,"Start(1-10)",Hospital_Emergency_Room_Data[[#This Row],[Day]]&lt;=20,"Middle(11-20)",Hospital_Emergency_Room_Data[[#This Row],[Day]]&gt;20,"End(21-30)")</f>
        <v>End(21-30)</v>
      </c>
    </row>
    <row r="1954" spans="1:22">
      <c r="A1954">
        <v>115962596</v>
      </c>
      <c r="B1954" t="s">
        <v>1975</v>
      </c>
      <c r="C1954" s="1">
        <v>45029</v>
      </c>
      <c r="D1954" t="str">
        <f>TEXT(Hospital_Emergency_Room_Data[[#This Row],[Patient Admission Date]],"mmm")</f>
        <v>Apr</v>
      </c>
      <c r="E1954">
        <f>YEAR(Hospital_Emergency_Room_Data[[#This Row],[Patient Admission Date]])</f>
        <v>2023</v>
      </c>
      <c r="F1954" s="2">
        <v>0.5756944444444444</v>
      </c>
      <c r="G1954" s="8" t="str">
        <f>TEXT(Hospital_Emergency_Room_Data[[#This Row],[Patient Admission Date]],"dddd")</f>
        <v>Thursday</v>
      </c>
      <c r="H1954" t="s">
        <v>41</v>
      </c>
      <c r="I1954">
        <v>16</v>
      </c>
      <c r="J1954" s="5" t="s">
        <v>9220</v>
      </c>
      <c r="K1954" t="s">
        <v>10</v>
      </c>
      <c r="L1954" t="s">
        <v>16</v>
      </c>
      <c r="M1954" t="s">
        <v>9209</v>
      </c>
      <c r="O1954">
        <v>39</v>
      </c>
      <c r="P1954" t="s">
        <v>9225</v>
      </c>
      <c r="Q1954">
        <v>13</v>
      </c>
      <c r="R1954">
        <v>13</v>
      </c>
      <c r="S1954" t="s">
        <v>9257</v>
      </c>
      <c r="T1954" t="s">
        <v>9265</v>
      </c>
      <c r="U1954" t="s">
        <v>9300</v>
      </c>
      <c r="V1954" t="str" cm="1">
        <f t="array" ref="V1954">_xlfn.IFS(Hospital_Emergency_Room_Data[[#This Row],[Day]]&lt;=10,"Start(1-10)",Hospital_Emergency_Room_Data[[#This Row],[Day]]&lt;=20,"Middle(11-20)",Hospital_Emergency_Room_Data[[#This Row],[Day]]&gt;20,"End(21-30)")</f>
        <v>Middle(11-20)</v>
      </c>
    </row>
    <row r="1955" spans="1:22">
      <c r="A1955">
        <v>500310203</v>
      </c>
      <c r="B1955" t="s">
        <v>1976</v>
      </c>
      <c r="C1955" s="1">
        <v>45476</v>
      </c>
      <c r="D1955" t="str">
        <f>TEXT(Hospital_Emergency_Room_Data[[#This Row],[Patient Admission Date]],"mmm")</f>
        <v>Jul</v>
      </c>
      <c r="E1955">
        <f>YEAR(Hospital_Emergency_Room_Data[[#This Row],[Patient Admission Date]])</f>
        <v>2024</v>
      </c>
      <c r="F1955" s="2">
        <v>0.61111111111111116</v>
      </c>
      <c r="G1955" s="8" t="str">
        <f>TEXT(Hospital_Emergency_Room_Data[[#This Row],[Patient Admission Date]],"dddd")</f>
        <v>Wednesday</v>
      </c>
      <c r="H1955" t="s">
        <v>41</v>
      </c>
      <c r="I1955">
        <v>23</v>
      </c>
      <c r="J1955" s="5" t="s">
        <v>9220</v>
      </c>
      <c r="K1955" t="s">
        <v>10</v>
      </c>
      <c r="L1955" t="s">
        <v>16</v>
      </c>
      <c r="M1955" t="s">
        <v>9209</v>
      </c>
      <c r="O1955">
        <v>11</v>
      </c>
      <c r="P1955" t="s">
        <v>9226</v>
      </c>
      <c r="Q1955">
        <v>3</v>
      </c>
      <c r="R1955">
        <v>14</v>
      </c>
      <c r="S1955" t="s">
        <v>9257</v>
      </c>
      <c r="T1955" t="s">
        <v>9263</v>
      </c>
      <c r="U1955" t="s">
        <v>9282</v>
      </c>
      <c r="V1955" t="str" cm="1">
        <f t="array" ref="V1955">_xlfn.IFS(Hospital_Emergency_Room_Data[[#This Row],[Day]]&lt;=10,"Start(1-10)",Hospital_Emergency_Room_Data[[#This Row],[Day]]&lt;=20,"Middle(11-20)",Hospital_Emergency_Room_Data[[#This Row],[Day]]&gt;20,"End(21-30)")</f>
        <v>Start(1-10)</v>
      </c>
    </row>
    <row r="1956" spans="1:22">
      <c r="A1956">
        <v>611718999</v>
      </c>
      <c r="B1956" t="s">
        <v>1977</v>
      </c>
      <c r="C1956" s="1">
        <v>45566</v>
      </c>
      <c r="D1956" t="str">
        <f>TEXT(Hospital_Emergency_Room_Data[[#This Row],[Patient Admission Date]],"mmm")</f>
        <v>Oct</v>
      </c>
      <c r="E1956">
        <f>YEAR(Hospital_Emergency_Room_Data[[#This Row],[Patient Admission Date]])</f>
        <v>2024</v>
      </c>
      <c r="F1956" s="2">
        <v>0.37222222222222223</v>
      </c>
      <c r="G1956" s="8" t="str">
        <f>TEXT(Hospital_Emergency_Room_Data[[#This Row],[Patient Admission Date]],"dddd")</f>
        <v>Tuesday</v>
      </c>
      <c r="H1956" t="s">
        <v>41</v>
      </c>
      <c r="I1956">
        <v>33</v>
      </c>
      <c r="J1956" s="5" t="s">
        <v>9223</v>
      </c>
      <c r="K1956" t="s">
        <v>10</v>
      </c>
      <c r="L1956" t="s">
        <v>16</v>
      </c>
      <c r="M1956" t="s">
        <v>9209</v>
      </c>
      <c r="O1956">
        <v>17</v>
      </c>
      <c r="P1956" t="s">
        <v>9226</v>
      </c>
      <c r="Q1956">
        <v>1</v>
      </c>
      <c r="R1956">
        <v>8</v>
      </c>
      <c r="S1956" t="s">
        <v>9255</v>
      </c>
      <c r="T1956" t="s">
        <v>9263</v>
      </c>
      <c r="U1956" t="s">
        <v>9282</v>
      </c>
      <c r="V1956" t="str" cm="1">
        <f t="array" ref="V1956">_xlfn.IFS(Hospital_Emergency_Room_Data[[#This Row],[Day]]&lt;=10,"Start(1-10)",Hospital_Emergency_Room_Data[[#This Row],[Day]]&lt;=20,"Middle(11-20)",Hospital_Emergency_Room_Data[[#This Row],[Day]]&gt;20,"End(21-30)")</f>
        <v>Start(1-10)</v>
      </c>
    </row>
    <row r="1957" spans="1:22">
      <c r="A1957">
        <v>728341870</v>
      </c>
      <c r="B1957" t="s">
        <v>1978</v>
      </c>
      <c r="C1957" s="1">
        <v>45483</v>
      </c>
      <c r="D1957" t="str">
        <f>TEXT(Hospital_Emergency_Room_Data[[#This Row],[Patient Admission Date]],"mmm")</f>
        <v>Jul</v>
      </c>
      <c r="E1957">
        <f>YEAR(Hospital_Emergency_Room_Data[[#This Row],[Patient Admission Date]])</f>
        <v>2024</v>
      </c>
      <c r="F1957" s="2">
        <v>0.1</v>
      </c>
      <c r="G1957" s="8" t="str">
        <f>TEXT(Hospital_Emergency_Room_Data[[#This Row],[Patient Admission Date]],"dddd")</f>
        <v>Wednesday</v>
      </c>
      <c r="H1957" t="s">
        <v>41</v>
      </c>
      <c r="I1957">
        <v>13</v>
      </c>
      <c r="J1957" s="5" t="s">
        <v>9221</v>
      </c>
      <c r="K1957" t="s">
        <v>10</v>
      </c>
      <c r="L1957" t="s">
        <v>16</v>
      </c>
      <c r="M1957" t="s">
        <v>9209</v>
      </c>
      <c r="O1957">
        <v>30</v>
      </c>
      <c r="P1957" t="s">
        <v>9225</v>
      </c>
      <c r="Q1957">
        <v>10</v>
      </c>
      <c r="R1957">
        <v>2</v>
      </c>
      <c r="S1957" t="s">
        <v>9258</v>
      </c>
      <c r="T1957" t="s">
        <v>9265</v>
      </c>
      <c r="U1957" t="s">
        <v>9282</v>
      </c>
      <c r="V1957" t="str" cm="1">
        <f t="array" ref="V1957">_xlfn.IFS(Hospital_Emergency_Room_Data[[#This Row],[Day]]&lt;=10,"Start(1-10)",Hospital_Emergency_Room_Data[[#This Row],[Day]]&lt;=20,"Middle(11-20)",Hospital_Emergency_Room_Data[[#This Row],[Day]]&gt;20,"End(21-30)")</f>
        <v>Start(1-10)</v>
      </c>
    </row>
    <row r="1958" spans="1:22">
      <c r="A1958">
        <v>363262671</v>
      </c>
      <c r="B1958" t="s">
        <v>1979</v>
      </c>
      <c r="C1958" s="1">
        <v>45446</v>
      </c>
      <c r="D1958" t="str">
        <f>TEXT(Hospital_Emergency_Room_Data[[#This Row],[Patient Admission Date]],"mmm")</f>
        <v>Jun</v>
      </c>
      <c r="E1958">
        <f>YEAR(Hospital_Emergency_Room_Data[[#This Row],[Patient Admission Date]])</f>
        <v>2024</v>
      </c>
      <c r="F1958" s="2">
        <v>0.51111111111111107</v>
      </c>
      <c r="G1958" s="8" t="str">
        <f>TEXT(Hospital_Emergency_Room_Data[[#This Row],[Patient Admission Date]],"dddd")</f>
        <v>Monday</v>
      </c>
      <c r="H1958" t="s">
        <v>41</v>
      </c>
      <c r="I1958">
        <v>25</v>
      </c>
      <c r="J1958" s="5" t="s">
        <v>9220</v>
      </c>
      <c r="K1958" t="s">
        <v>10</v>
      </c>
      <c r="L1958" t="s">
        <v>16</v>
      </c>
      <c r="M1958" t="s">
        <v>9209</v>
      </c>
      <c r="N1958">
        <v>0</v>
      </c>
      <c r="O1958">
        <v>32</v>
      </c>
      <c r="P1958" t="s">
        <v>9225</v>
      </c>
      <c r="Q1958">
        <v>3</v>
      </c>
      <c r="R1958">
        <v>12</v>
      </c>
      <c r="S1958" t="s">
        <v>9257</v>
      </c>
      <c r="T1958" t="s">
        <v>9263</v>
      </c>
      <c r="U1958" t="s">
        <v>9300</v>
      </c>
      <c r="V1958" t="str" cm="1">
        <f t="array" ref="V1958">_xlfn.IFS(Hospital_Emergency_Room_Data[[#This Row],[Day]]&lt;=10,"Start(1-10)",Hospital_Emergency_Room_Data[[#This Row],[Day]]&lt;=20,"Middle(11-20)",Hospital_Emergency_Room_Data[[#This Row],[Day]]&gt;20,"End(21-30)")</f>
        <v>Start(1-10)</v>
      </c>
    </row>
    <row r="1959" spans="1:22">
      <c r="A1959">
        <v>204515061</v>
      </c>
      <c r="B1959" t="s">
        <v>1980</v>
      </c>
      <c r="C1959" s="1">
        <v>45578</v>
      </c>
      <c r="D1959" t="str">
        <f>TEXT(Hospital_Emergency_Room_Data[[#This Row],[Patient Admission Date]],"mmm")</f>
        <v>Oct</v>
      </c>
      <c r="E1959">
        <f>YEAR(Hospital_Emergency_Room_Data[[#This Row],[Patient Admission Date]])</f>
        <v>2024</v>
      </c>
      <c r="F1959" s="2">
        <v>9.930555555555555E-2</v>
      </c>
      <c r="G1959" s="8" t="str">
        <f>TEXT(Hospital_Emergency_Room_Data[[#This Row],[Patient Admission Date]],"dddd")</f>
        <v>Sunday</v>
      </c>
      <c r="H1959" t="s">
        <v>41</v>
      </c>
      <c r="I1959">
        <v>64</v>
      </c>
      <c r="J1959" s="5" t="s">
        <v>9217</v>
      </c>
      <c r="K1959" t="s">
        <v>10</v>
      </c>
      <c r="L1959" t="s">
        <v>16</v>
      </c>
      <c r="M1959" t="s">
        <v>9209</v>
      </c>
      <c r="N1959">
        <v>2</v>
      </c>
      <c r="O1959">
        <v>50</v>
      </c>
      <c r="P1959" t="s">
        <v>9225</v>
      </c>
      <c r="Q1959">
        <v>13</v>
      </c>
      <c r="R1959">
        <v>2</v>
      </c>
      <c r="S1959" t="s">
        <v>9258</v>
      </c>
      <c r="T1959" t="s">
        <v>9265</v>
      </c>
      <c r="U1959" t="s">
        <v>9283</v>
      </c>
      <c r="V1959" t="str" cm="1">
        <f t="array" ref="V1959">_xlfn.IFS(Hospital_Emergency_Room_Data[[#This Row],[Day]]&lt;=10,"Start(1-10)",Hospital_Emergency_Room_Data[[#This Row],[Day]]&lt;=20,"Middle(11-20)",Hospital_Emergency_Room_Data[[#This Row],[Day]]&gt;20,"End(21-30)")</f>
        <v>Middle(11-20)</v>
      </c>
    </row>
    <row r="1960" spans="1:22">
      <c r="A1960">
        <v>851089115</v>
      </c>
      <c r="B1960" t="s">
        <v>1981</v>
      </c>
      <c r="C1960" s="1">
        <v>45097</v>
      </c>
      <c r="D1960" t="str">
        <f>TEXT(Hospital_Emergency_Room_Data[[#This Row],[Patient Admission Date]],"mmm")</f>
        <v>Jun</v>
      </c>
      <c r="E1960">
        <f>YEAR(Hospital_Emergency_Room_Data[[#This Row],[Patient Admission Date]])</f>
        <v>2023</v>
      </c>
      <c r="F1960" s="2">
        <v>0.33750000000000002</v>
      </c>
      <c r="G1960" s="8" t="str">
        <f>TEXT(Hospital_Emergency_Room_Data[[#This Row],[Patient Admission Date]],"dddd")</f>
        <v>Tuesday</v>
      </c>
      <c r="H1960" t="s">
        <v>41</v>
      </c>
      <c r="I1960">
        <v>44</v>
      </c>
      <c r="J1960" s="5" t="s">
        <v>9223</v>
      </c>
      <c r="K1960" t="s">
        <v>10</v>
      </c>
      <c r="L1960" t="s">
        <v>16</v>
      </c>
      <c r="M1960" t="s">
        <v>9209</v>
      </c>
      <c r="N1960">
        <v>3</v>
      </c>
      <c r="O1960">
        <v>34</v>
      </c>
      <c r="P1960" t="s">
        <v>9225</v>
      </c>
      <c r="Q1960">
        <v>20</v>
      </c>
      <c r="R1960">
        <v>8</v>
      </c>
      <c r="S1960" t="s">
        <v>9255</v>
      </c>
      <c r="T1960" t="s">
        <v>9262</v>
      </c>
      <c r="U1960" t="s">
        <v>9300</v>
      </c>
      <c r="V1960" t="str" cm="1">
        <f t="array" ref="V1960">_xlfn.IFS(Hospital_Emergency_Room_Data[[#This Row],[Day]]&lt;=10,"Start(1-10)",Hospital_Emergency_Room_Data[[#This Row],[Day]]&lt;=20,"Middle(11-20)",Hospital_Emergency_Room_Data[[#This Row],[Day]]&gt;20,"End(21-30)")</f>
        <v>Middle(11-20)</v>
      </c>
    </row>
    <row r="1961" spans="1:22">
      <c r="A1961">
        <v>250449023</v>
      </c>
      <c r="B1961" t="s">
        <v>1982</v>
      </c>
      <c r="C1961" s="1">
        <v>45505</v>
      </c>
      <c r="D1961" t="str">
        <f>TEXT(Hospital_Emergency_Room_Data[[#This Row],[Patient Admission Date]],"mmm")</f>
        <v>Aug</v>
      </c>
      <c r="E1961">
        <f>YEAR(Hospital_Emergency_Room_Data[[#This Row],[Patient Admission Date]])</f>
        <v>2024</v>
      </c>
      <c r="F1961" s="2">
        <v>0.37152777777777779</v>
      </c>
      <c r="G1961" s="8" t="str">
        <f>TEXT(Hospital_Emergency_Room_Data[[#This Row],[Patient Admission Date]],"dddd")</f>
        <v>Thursday</v>
      </c>
      <c r="H1961" t="s">
        <v>41</v>
      </c>
      <c r="I1961">
        <v>7</v>
      </c>
      <c r="J1961" s="5" t="s">
        <v>9221</v>
      </c>
      <c r="K1961" t="s">
        <v>10</v>
      </c>
      <c r="L1961" t="s">
        <v>16</v>
      </c>
      <c r="M1961" t="s">
        <v>9209</v>
      </c>
      <c r="N1961">
        <v>6</v>
      </c>
      <c r="O1961">
        <v>15</v>
      </c>
      <c r="P1961" t="s">
        <v>9226</v>
      </c>
      <c r="Q1961">
        <v>1</v>
      </c>
      <c r="R1961">
        <v>8</v>
      </c>
      <c r="S1961" t="s">
        <v>9255</v>
      </c>
      <c r="T1961" t="s">
        <v>9263</v>
      </c>
      <c r="U1961" t="s">
        <v>9282</v>
      </c>
      <c r="V1961" t="str" cm="1">
        <f t="array" ref="V1961">_xlfn.IFS(Hospital_Emergency_Room_Data[[#This Row],[Day]]&lt;=10,"Start(1-10)",Hospital_Emergency_Room_Data[[#This Row],[Day]]&lt;=20,"Middle(11-20)",Hospital_Emergency_Room_Data[[#This Row],[Day]]&gt;20,"End(21-30)")</f>
        <v>Start(1-10)</v>
      </c>
    </row>
    <row r="1962" spans="1:22">
      <c r="A1962">
        <v>736204728</v>
      </c>
      <c r="B1962" t="s">
        <v>1983</v>
      </c>
      <c r="C1962" s="1">
        <v>45387</v>
      </c>
      <c r="D1962" t="str">
        <f>TEXT(Hospital_Emergency_Room_Data[[#This Row],[Patient Admission Date]],"mmm")</f>
        <v>Apr</v>
      </c>
      <c r="E1962">
        <f>YEAR(Hospital_Emergency_Room_Data[[#This Row],[Patient Admission Date]])</f>
        <v>2024</v>
      </c>
      <c r="F1962" s="2">
        <v>0.90763888888888888</v>
      </c>
      <c r="G1962" s="8" t="str">
        <f>TEXT(Hospital_Emergency_Room_Data[[#This Row],[Patient Admission Date]],"dddd")</f>
        <v>Friday</v>
      </c>
      <c r="H1962" t="s">
        <v>41</v>
      </c>
      <c r="I1962">
        <v>78</v>
      </c>
      <c r="J1962" s="5" t="s">
        <v>9222</v>
      </c>
      <c r="K1962" t="s">
        <v>10</v>
      </c>
      <c r="L1962" t="s">
        <v>16</v>
      </c>
      <c r="M1962" t="s">
        <v>9209</v>
      </c>
      <c r="N1962">
        <v>7</v>
      </c>
      <c r="O1962">
        <v>54</v>
      </c>
      <c r="P1962" t="s">
        <v>9225</v>
      </c>
      <c r="Q1962">
        <v>5</v>
      </c>
      <c r="R1962">
        <v>21</v>
      </c>
      <c r="S1962" t="s">
        <v>9256</v>
      </c>
      <c r="T1962" t="s">
        <v>9263</v>
      </c>
      <c r="U1962" t="s">
        <v>9283</v>
      </c>
      <c r="V1962" t="str" cm="1">
        <f t="array" ref="V1962">_xlfn.IFS(Hospital_Emergency_Room_Data[[#This Row],[Day]]&lt;=10,"Start(1-10)",Hospital_Emergency_Room_Data[[#This Row],[Day]]&lt;=20,"Middle(11-20)",Hospital_Emergency_Room_Data[[#This Row],[Day]]&gt;20,"End(21-30)")</f>
        <v>Start(1-10)</v>
      </c>
    </row>
    <row r="1963" spans="1:22">
      <c r="A1963">
        <v>237312711</v>
      </c>
      <c r="B1963" t="s">
        <v>1984</v>
      </c>
      <c r="C1963" s="1">
        <v>45542</v>
      </c>
      <c r="D1963" t="str">
        <f>TEXT(Hospital_Emergency_Room_Data[[#This Row],[Patient Admission Date]],"mmm")</f>
        <v>Sep</v>
      </c>
      <c r="E1963">
        <f>YEAR(Hospital_Emergency_Room_Data[[#This Row],[Patient Admission Date]])</f>
        <v>2024</v>
      </c>
      <c r="F1963" s="2">
        <v>0.93888888888888888</v>
      </c>
      <c r="G1963" s="8" t="str">
        <f>TEXT(Hospital_Emergency_Room_Data[[#This Row],[Patient Admission Date]],"dddd")</f>
        <v>Saturday</v>
      </c>
      <c r="H1963" t="s">
        <v>41</v>
      </c>
      <c r="I1963">
        <v>33</v>
      </c>
      <c r="J1963" s="5" t="s">
        <v>9223</v>
      </c>
      <c r="K1963" t="s">
        <v>10</v>
      </c>
      <c r="L1963" t="s">
        <v>140</v>
      </c>
      <c r="M1963" t="s">
        <v>9209</v>
      </c>
      <c r="O1963">
        <v>31</v>
      </c>
      <c r="P1963" t="s">
        <v>9225</v>
      </c>
      <c r="Q1963">
        <v>7</v>
      </c>
      <c r="R1963">
        <v>22</v>
      </c>
      <c r="S1963" t="s">
        <v>9256</v>
      </c>
      <c r="T1963" t="s">
        <v>9263</v>
      </c>
      <c r="U1963" t="s">
        <v>9300</v>
      </c>
      <c r="V1963" t="str" cm="1">
        <f t="array" ref="V1963">_xlfn.IFS(Hospital_Emergency_Room_Data[[#This Row],[Day]]&lt;=10,"Start(1-10)",Hospital_Emergency_Room_Data[[#This Row],[Day]]&lt;=20,"Middle(11-20)",Hospital_Emergency_Room_Data[[#This Row],[Day]]&gt;20,"End(21-30)")</f>
        <v>Start(1-10)</v>
      </c>
    </row>
    <row r="1964" spans="1:22">
      <c r="A1964">
        <v>873885082</v>
      </c>
      <c r="B1964" t="s">
        <v>1985</v>
      </c>
      <c r="C1964" s="1">
        <v>45033</v>
      </c>
      <c r="D1964" t="str">
        <f>TEXT(Hospital_Emergency_Room_Data[[#This Row],[Patient Admission Date]],"mmm")</f>
        <v>Apr</v>
      </c>
      <c r="E1964">
        <f>YEAR(Hospital_Emergency_Room_Data[[#This Row],[Patient Admission Date]])</f>
        <v>2023</v>
      </c>
      <c r="F1964" s="2">
        <v>0.17222222222222222</v>
      </c>
      <c r="G1964" s="8" t="str">
        <f>TEXT(Hospital_Emergency_Room_Data[[#This Row],[Patient Admission Date]],"dddd")</f>
        <v>Monday</v>
      </c>
      <c r="H1964" t="s">
        <v>41</v>
      </c>
      <c r="I1964">
        <v>19</v>
      </c>
      <c r="J1964" s="5" t="s">
        <v>9220</v>
      </c>
      <c r="K1964" t="s">
        <v>29</v>
      </c>
      <c r="L1964" t="s">
        <v>96</v>
      </c>
      <c r="M1964" t="s">
        <v>9209</v>
      </c>
      <c r="O1964">
        <v>34</v>
      </c>
      <c r="P1964" t="s">
        <v>9225</v>
      </c>
      <c r="Q1964">
        <v>17</v>
      </c>
      <c r="R1964">
        <v>4</v>
      </c>
      <c r="S1964" t="s">
        <v>9258</v>
      </c>
      <c r="T1964" t="s">
        <v>9262</v>
      </c>
      <c r="U1964" t="s">
        <v>9300</v>
      </c>
      <c r="V1964" t="str" cm="1">
        <f t="array" ref="V1964">_xlfn.IFS(Hospital_Emergency_Room_Data[[#This Row],[Day]]&lt;=10,"Start(1-10)",Hospital_Emergency_Room_Data[[#This Row],[Day]]&lt;=20,"Middle(11-20)",Hospital_Emergency_Room_Data[[#This Row],[Day]]&gt;20,"End(21-30)")</f>
        <v>Middle(11-20)</v>
      </c>
    </row>
    <row r="1965" spans="1:22">
      <c r="A1965">
        <v>505659125</v>
      </c>
      <c r="B1965" t="s">
        <v>1986</v>
      </c>
      <c r="C1965" s="1">
        <v>45340</v>
      </c>
      <c r="D1965" t="str">
        <f>TEXT(Hospital_Emergency_Room_Data[[#This Row],[Patient Admission Date]],"mmm")</f>
        <v>Feb</v>
      </c>
      <c r="E1965">
        <f>YEAR(Hospital_Emergency_Room_Data[[#This Row],[Patient Admission Date]])</f>
        <v>2024</v>
      </c>
      <c r="F1965" s="2">
        <v>0.17152777777777778</v>
      </c>
      <c r="G1965" s="8" t="str">
        <f>TEXT(Hospital_Emergency_Room_Data[[#This Row],[Patient Admission Date]],"dddd")</f>
        <v>Sunday</v>
      </c>
      <c r="H1965" t="s">
        <v>41</v>
      </c>
      <c r="I1965">
        <v>22</v>
      </c>
      <c r="J1965" s="5" t="s">
        <v>9220</v>
      </c>
      <c r="K1965" t="s">
        <v>29</v>
      </c>
      <c r="L1965" t="s">
        <v>25</v>
      </c>
      <c r="M1965" t="s">
        <v>9209</v>
      </c>
      <c r="O1965">
        <v>13</v>
      </c>
      <c r="P1965" t="s">
        <v>9226</v>
      </c>
      <c r="Q1965">
        <v>18</v>
      </c>
      <c r="R1965">
        <v>4</v>
      </c>
      <c r="S1965" t="s">
        <v>9258</v>
      </c>
      <c r="T1965" t="s">
        <v>9262</v>
      </c>
      <c r="U1965" t="s">
        <v>9282</v>
      </c>
      <c r="V1965" t="str" cm="1">
        <f t="array" ref="V1965">_xlfn.IFS(Hospital_Emergency_Room_Data[[#This Row],[Day]]&lt;=10,"Start(1-10)",Hospital_Emergency_Room_Data[[#This Row],[Day]]&lt;=20,"Middle(11-20)",Hospital_Emergency_Room_Data[[#This Row],[Day]]&gt;20,"End(21-30)")</f>
        <v>Middle(11-20)</v>
      </c>
    </row>
    <row r="1966" spans="1:22">
      <c r="A1966">
        <v>207753168</v>
      </c>
      <c r="B1966" t="s">
        <v>1987</v>
      </c>
      <c r="C1966" s="1">
        <v>45593</v>
      </c>
      <c r="D1966" t="str">
        <f>TEXT(Hospital_Emergency_Room_Data[[#This Row],[Patient Admission Date]],"mmm")</f>
        <v>Oct</v>
      </c>
      <c r="E1966">
        <f>YEAR(Hospital_Emergency_Room_Data[[#This Row],[Patient Admission Date]])</f>
        <v>2024</v>
      </c>
      <c r="F1966" s="2">
        <v>0.29375000000000001</v>
      </c>
      <c r="G1966" s="8" t="str">
        <f>TEXT(Hospital_Emergency_Room_Data[[#This Row],[Patient Admission Date]],"dddd")</f>
        <v>Monday</v>
      </c>
      <c r="H1966" t="s">
        <v>41</v>
      </c>
      <c r="I1966">
        <v>57</v>
      </c>
      <c r="J1966" s="5" t="s">
        <v>9219</v>
      </c>
      <c r="K1966" t="s">
        <v>29</v>
      </c>
      <c r="L1966" t="s">
        <v>25</v>
      </c>
      <c r="M1966" t="s">
        <v>9209</v>
      </c>
      <c r="O1966">
        <v>23</v>
      </c>
      <c r="P1966" t="s">
        <v>9226</v>
      </c>
      <c r="Q1966">
        <v>28</v>
      </c>
      <c r="R1966">
        <v>7</v>
      </c>
      <c r="S1966" t="s">
        <v>9255</v>
      </c>
      <c r="T1966" t="s">
        <v>9264</v>
      </c>
      <c r="U1966" t="s">
        <v>9282</v>
      </c>
      <c r="V1966" t="str" cm="1">
        <f t="array" ref="V1966">_xlfn.IFS(Hospital_Emergency_Room_Data[[#This Row],[Day]]&lt;=10,"Start(1-10)",Hospital_Emergency_Room_Data[[#This Row],[Day]]&lt;=20,"Middle(11-20)",Hospital_Emergency_Room_Data[[#This Row],[Day]]&gt;20,"End(21-30)")</f>
        <v>End(21-30)</v>
      </c>
    </row>
    <row r="1967" spans="1:22">
      <c r="A1967">
        <v>174468097</v>
      </c>
      <c r="B1967" t="s">
        <v>1988</v>
      </c>
      <c r="C1967" s="1">
        <v>45078</v>
      </c>
      <c r="D1967" t="str">
        <f>TEXT(Hospital_Emergency_Room_Data[[#This Row],[Patient Admission Date]],"mmm")</f>
        <v>Jun</v>
      </c>
      <c r="E1967">
        <f>YEAR(Hospital_Emergency_Room_Data[[#This Row],[Patient Admission Date]])</f>
        <v>2023</v>
      </c>
      <c r="F1967" s="2">
        <v>0.47499999999999998</v>
      </c>
      <c r="G1967" s="8" t="str">
        <f>TEXT(Hospital_Emergency_Room_Data[[#This Row],[Patient Admission Date]],"dddd")</f>
        <v>Thursday</v>
      </c>
      <c r="H1967" t="s">
        <v>41</v>
      </c>
      <c r="I1967">
        <v>65</v>
      </c>
      <c r="J1967" s="5" t="s">
        <v>9217</v>
      </c>
      <c r="K1967" t="s">
        <v>29</v>
      </c>
      <c r="L1967" t="s">
        <v>25</v>
      </c>
      <c r="M1967" t="s">
        <v>9209</v>
      </c>
      <c r="N1967">
        <v>10</v>
      </c>
      <c r="O1967">
        <v>53</v>
      </c>
      <c r="P1967" t="s">
        <v>9225</v>
      </c>
      <c r="Q1967">
        <v>1</v>
      </c>
      <c r="R1967">
        <v>11</v>
      </c>
      <c r="S1967" t="s">
        <v>9255</v>
      </c>
      <c r="T1967" t="s">
        <v>9263</v>
      </c>
      <c r="U1967" t="s">
        <v>9283</v>
      </c>
      <c r="V1967" t="str" cm="1">
        <f t="array" ref="V1967">_xlfn.IFS(Hospital_Emergency_Room_Data[[#This Row],[Day]]&lt;=10,"Start(1-10)",Hospital_Emergency_Room_Data[[#This Row],[Day]]&lt;=20,"Middle(11-20)",Hospital_Emergency_Room_Data[[#This Row],[Day]]&gt;20,"End(21-30)")</f>
        <v>Start(1-10)</v>
      </c>
    </row>
    <row r="1968" spans="1:22">
      <c r="A1968">
        <v>307173983</v>
      </c>
      <c r="B1968" t="s">
        <v>1989</v>
      </c>
      <c r="C1968" s="1">
        <v>45239</v>
      </c>
      <c r="D1968" t="str">
        <f>TEXT(Hospital_Emergency_Room_Data[[#This Row],[Patient Admission Date]],"mmm")</f>
        <v>Nov</v>
      </c>
      <c r="E1968">
        <f>YEAR(Hospital_Emergency_Room_Data[[#This Row],[Patient Admission Date]])</f>
        <v>2023</v>
      </c>
      <c r="F1968" s="2">
        <v>0.6479166666666667</v>
      </c>
      <c r="G1968" s="8" t="str">
        <f>TEXT(Hospital_Emergency_Room_Data[[#This Row],[Patient Admission Date]],"dddd")</f>
        <v>Thursday</v>
      </c>
      <c r="H1968" t="s">
        <v>41</v>
      </c>
      <c r="I1968">
        <v>12</v>
      </c>
      <c r="J1968" s="5" t="s">
        <v>9221</v>
      </c>
      <c r="K1968" t="s">
        <v>29</v>
      </c>
      <c r="L1968" t="s">
        <v>13</v>
      </c>
      <c r="M1968" t="s">
        <v>9209</v>
      </c>
      <c r="O1968">
        <v>56</v>
      </c>
      <c r="P1968" t="s">
        <v>9225</v>
      </c>
      <c r="Q1968">
        <v>9</v>
      </c>
      <c r="R1968">
        <v>15</v>
      </c>
      <c r="S1968" t="s">
        <v>9257</v>
      </c>
      <c r="T1968" t="s">
        <v>9265</v>
      </c>
      <c r="U1968" t="s">
        <v>9283</v>
      </c>
      <c r="V1968" t="str" cm="1">
        <f t="array" ref="V1968">_xlfn.IFS(Hospital_Emergency_Room_Data[[#This Row],[Day]]&lt;=10,"Start(1-10)",Hospital_Emergency_Room_Data[[#This Row],[Day]]&lt;=20,"Middle(11-20)",Hospital_Emergency_Room_Data[[#This Row],[Day]]&gt;20,"End(21-30)")</f>
        <v>Start(1-10)</v>
      </c>
    </row>
    <row r="1969" spans="1:22">
      <c r="A1969">
        <v>439261988</v>
      </c>
      <c r="B1969" t="s">
        <v>1990</v>
      </c>
      <c r="C1969" s="1">
        <v>45382</v>
      </c>
      <c r="D1969" t="str">
        <f>TEXT(Hospital_Emergency_Room_Data[[#This Row],[Patient Admission Date]],"mmm")</f>
        <v>Mar</v>
      </c>
      <c r="E1969">
        <f>YEAR(Hospital_Emergency_Room_Data[[#This Row],[Patient Admission Date]])</f>
        <v>2024</v>
      </c>
      <c r="F1969" s="2">
        <v>4.3749999999999997E-2</v>
      </c>
      <c r="G1969" s="8" t="str">
        <f>TEXT(Hospital_Emergency_Room_Data[[#This Row],[Patient Admission Date]],"dddd")</f>
        <v>Sunday</v>
      </c>
      <c r="H1969" t="s">
        <v>41</v>
      </c>
      <c r="I1969">
        <v>29</v>
      </c>
      <c r="J1969" s="5" t="s">
        <v>9220</v>
      </c>
      <c r="K1969" t="s">
        <v>29</v>
      </c>
      <c r="L1969" t="s">
        <v>13</v>
      </c>
      <c r="M1969" t="s">
        <v>9209</v>
      </c>
      <c r="O1969">
        <v>58</v>
      </c>
      <c r="P1969" t="s">
        <v>9225</v>
      </c>
      <c r="Q1969">
        <v>31</v>
      </c>
      <c r="R1969">
        <v>1</v>
      </c>
      <c r="S1969" t="s">
        <v>9258</v>
      </c>
      <c r="T1969" t="s">
        <v>9264</v>
      </c>
      <c r="U1969" t="s">
        <v>9283</v>
      </c>
      <c r="V1969" t="str" cm="1">
        <f t="array" ref="V1969">_xlfn.IFS(Hospital_Emergency_Room_Data[[#This Row],[Day]]&lt;=10,"Start(1-10)",Hospital_Emergency_Room_Data[[#This Row],[Day]]&lt;=20,"Middle(11-20)",Hospital_Emergency_Room_Data[[#This Row],[Day]]&gt;20,"End(21-30)")</f>
        <v>End(21-30)</v>
      </c>
    </row>
    <row r="1970" spans="1:22">
      <c r="A1970">
        <v>770336276</v>
      </c>
      <c r="B1970" t="s">
        <v>1991</v>
      </c>
      <c r="C1970" s="1">
        <v>45408</v>
      </c>
      <c r="D1970" t="str">
        <f>TEXT(Hospital_Emergency_Room_Data[[#This Row],[Patient Admission Date]],"mmm")</f>
        <v>Apr</v>
      </c>
      <c r="E1970">
        <f>YEAR(Hospital_Emergency_Room_Data[[#This Row],[Patient Admission Date]])</f>
        <v>2024</v>
      </c>
      <c r="F1970" s="2">
        <v>0.79166666666666663</v>
      </c>
      <c r="G1970" s="8" t="str">
        <f>TEXT(Hospital_Emergency_Room_Data[[#This Row],[Patient Admission Date]],"dddd")</f>
        <v>Friday</v>
      </c>
      <c r="H1970" t="s">
        <v>41</v>
      </c>
      <c r="I1970">
        <v>13</v>
      </c>
      <c r="J1970" s="5" t="s">
        <v>9221</v>
      </c>
      <c r="K1970" t="s">
        <v>29</v>
      </c>
      <c r="L1970" t="s">
        <v>13</v>
      </c>
      <c r="M1970" t="s">
        <v>9209</v>
      </c>
      <c r="O1970">
        <v>59</v>
      </c>
      <c r="P1970" t="s">
        <v>9225</v>
      </c>
      <c r="Q1970">
        <v>26</v>
      </c>
      <c r="R1970">
        <v>19</v>
      </c>
      <c r="S1970" t="s">
        <v>9256</v>
      </c>
      <c r="T1970" t="s">
        <v>9264</v>
      </c>
      <c r="U1970" t="s">
        <v>9283</v>
      </c>
      <c r="V1970" t="str" cm="1">
        <f t="array" ref="V1970">_xlfn.IFS(Hospital_Emergency_Room_Data[[#This Row],[Day]]&lt;=10,"Start(1-10)",Hospital_Emergency_Room_Data[[#This Row],[Day]]&lt;=20,"Middle(11-20)",Hospital_Emergency_Room_Data[[#This Row],[Day]]&gt;20,"End(21-30)")</f>
        <v>End(21-30)</v>
      </c>
    </row>
    <row r="1971" spans="1:22">
      <c r="A1971">
        <v>757416226</v>
      </c>
      <c r="B1971" t="s">
        <v>1992</v>
      </c>
      <c r="C1971" s="1">
        <v>45227</v>
      </c>
      <c r="D1971" t="str">
        <f>TEXT(Hospital_Emergency_Room_Data[[#This Row],[Patient Admission Date]],"mmm")</f>
        <v>Oct</v>
      </c>
      <c r="E1971">
        <f>YEAR(Hospital_Emergency_Room_Data[[#This Row],[Patient Admission Date]])</f>
        <v>2023</v>
      </c>
      <c r="F1971" s="2">
        <v>0.67569444444444449</v>
      </c>
      <c r="G1971" s="8" t="str">
        <f>TEXT(Hospital_Emergency_Room_Data[[#This Row],[Patient Admission Date]],"dddd")</f>
        <v>Saturday</v>
      </c>
      <c r="H1971" t="s">
        <v>41</v>
      </c>
      <c r="I1971">
        <v>78</v>
      </c>
      <c r="J1971" s="5" t="s">
        <v>9222</v>
      </c>
      <c r="K1971" t="s">
        <v>29</v>
      </c>
      <c r="L1971" t="s">
        <v>13</v>
      </c>
      <c r="M1971" t="s">
        <v>9209</v>
      </c>
      <c r="O1971">
        <v>53</v>
      </c>
      <c r="P1971" t="s">
        <v>9225</v>
      </c>
      <c r="Q1971">
        <v>28</v>
      </c>
      <c r="R1971">
        <v>16</v>
      </c>
      <c r="S1971" t="s">
        <v>9257</v>
      </c>
      <c r="T1971" t="s">
        <v>9264</v>
      </c>
      <c r="U1971" t="s">
        <v>9283</v>
      </c>
      <c r="V1971" t="str" cm="1">
        <f t="array" ref="V1971">_xlfn.IFS(Hospital_Emergency_Room_Data[[#This Row],[Day]]&lt;=10,"Start(1-10)",Hospital_Emergency_Room_Data[[#This Row],[Day]]&lt;=20,"Middle(11-20)",Hospital_Emergency_Room_Data[[#This Row],[Day]]&gt;20,"End(21-30)")</f>
        <v>End(21-30)</v>
      </c>
    </row>
    <row r="1972" spans="1:22">
      <c r="A1972">
        <v>731683692</v>
      </c>
      <c r="B1972" t="s">
        <v>1993</v>
      </c>
      <c r="C1972" s="1">
        <v>45407</v>
      </c>
      <c r="D1972" t="str">
        <f>TEXT(Hospital_Emergency_Room_Data[[#This Row],[Patient Admission Date]],"mmm")</f>
        <v>Apr</v>
      </c>
      <c r="E1972">
        <f>YEAR(Hospital_Emergency_Room_Data[[#This Row],[Patient Admission Date]])</f>
        <v>2024</v>
      </c>
      <c r="F1972" s="2">
        <v>0.76041666666666663</v>
      </c>
      <c r="G1972" s="8" t="str">
        <f>TEXT(Hospital_Emergency_Room_Data[[#This Row],[Patient Admission Date]],"dddd")</f>
        <v>Thursday</v>
      </c>
      <c r="H1972" t="s">
        <v>41</v>
      </c>
      <c r="I1972">
        <v>65</v>
      </c>
      <c r="J1972" s="5" t="s">
        <v>9217</v>
      </c>
      <c r="K1972" t="s">
        <v>29</v>
      </c>
      <c r="L1972" t="s">
        <v>13</v>
      </c>
      <c r="M1972" t="s">
        <v>9209</v>
      </c>
      <c r="O1972">
        <v>36</v>
      </c>
      <c r="P1972" t="s">
        <v>9225</v>
      </c>
      <c r="Q1972">
        <v>25</v>
      </c>
      <c r="R1972">
        <v>18</v>
      </c>
      <c r="S1972" t="s">
        <v>9256</v>
      </c>
      <c r="T1972" t="s">
        <v>9264</v>
      </c>
      <c r="U1972" t="s">
        <v>9300</v>
      </c>
      <c r="V1972" t="str" cm="1">
        <f t="array" ref="V1972">_xlfn.IFS(Hospital_Emergency_Room_Data[[#This Row],[Day]]&lt;=10,"Start(1-10)",Hospital_Emergency_Room_Data[[#This Row],[Day]]&lt;=20,"Middle(11-20)",Hospital_Emergency_Room_Data[[#This Row],[Day]]&gt;20,"End(21-30)")</f>
        <v>End(21-30)</v>
      </c>
    </row>
    <row r="1973" spans="1:22">
      <c r="A1973">
        <v>362517082</v>
      </c>
      <c r="B1973" t="s">
        <v>1994</v>
      </c>
      <c r="C1973" s="1">
        <v>45295</v>
      </c>
      <c r="D1973" t="str">
        <f>TEXT(Hospital_Emergency_Room_Data[[#This Row],[Patient Admission Date]],"mmm")</f>
        <v>Jan</v>
      </c>
      <c r="E1973">
        <f>YEAR(Hospital_Emergency_Room_Data[[#This Row],[Patient Admission Date]])</f>
        <v>2024</v>
      </c>
      <c r="F1973" s="2">
        <v>0.55277777777777781</v>
      </c>
      <c r="G1973" s="8" t="str">
        <f>TEXT(Hospital_Emergency_Room_Data[[#This Row],[Patient Admission Date]],"dddd")</f>
        <v>Thursday</v>
      </c>
      <c r="H1973" t="s">
        <v>41</v>
      </c>
      <c r="I1973">
        <v>1</v>
      </c>
      <c r="J1973" s="5" t="s">
        <v>9218</v>
      </c>
      <c r="K1973" t="s">
        <v>29</v>
      </c>
      <c r="L1973" t="s">
        <v>13</v>
      </c>
      <c r="M1973" t="s">
        <v>9209</v>
      </c>
      <c r="O1973">
        <v>25</v>
      </c>
      <c r="P1973" t="s">
        <v>9226</v>
      </c>
      <c r="Q1973">
        <v>4</v>
      </c>
      <c r="R1973">
        <v>13</v>
      </c>
      <c r="S1973" t="s">
        <v>9257</v>
      </c>
      <c r="T1973" t="s">
        <v>9263</v>
      </c>
      <c r="U1973" t="s">
        <v>9282</v>
      </c>
      <c r="V1973" t="str" cm="1">
        <f t="array" ref="V1973">_xlfn.IFS(Hospital_Emergency_Room_Data[[#This Row],[Day]]&lt;=10,"Start(1-10)",Hospital_Emergency_Room_Data[[#This Row],[Day]]&lt;=20,"Middle(11-20)",Hospital_Emergency_Room_Data[[#This Row],[Day]]&gt;20,"End(21-30)")</f>
        <v>Start(1-10)</v>
      </c>
    </row>
    <row r="1974" spans="1:22">
      <c r="A1974">
        <v>620831871</v>
      </c>
      <c r="B1974" t="s">
        <v>1995</v>
      </c>
      <c r="C1974" s="1">
        <v>45467</v>
      </c>
      <c r="D1974" t="str">
        <f>TEXT(Hospital_Emergency_Room_Data[[#This Row],[Patient Admission Date]],"mmm")</f>
        <v>Jun</v>
      </c>
      <c r="E1974">
        <f>YEAR(Hospital_Emergency_Room_Data[[#This Row],[Patient Admission Date]])</f>
        <v>2024</v>
      </c>
      <c r="F1974" s="2">
        <v>0.34305555555555556</v>
      </c>
      <c r="G1974" s="8" t="str">
        <f>TEXT(Hospital_Emergency_Room_Data[[#This Row],[Patient Admission Date]],"dddd")</f>
        <v>Monday</v>
      </c>
      <c r="H1974" t="s">
        <v>41</v>
      </c>
      <c r="I1974">
        <v>55</v>
      </c>
      <c r="J1974" s="5" t="s">
        <v>9219</v>
      </c>
      <c r="K1974" t="s">
        <v>29</v>
      </c>
      <c r="L1974" t="s">
        <v>13</v>
      </c>
      <c r="M1974" t="s">
        <v>9209</v>
      </c>
      <c r="O1974">
        <v>42</v>
      </c>
      <c r="P1974" t="s">
        <v>9225</v>
      </c>
      <c r="Q1974">
        <v>24</v>
      </c>
      <c r="R1974">
        <v>8</v>
      </c>
      <c r="S1974" t="s">
        <v>9255</v>
      </c>
      <c r="T1974" t="s">
        <v>9264</v>
      </c>
      <c r="U1974" t="s">
        <v>9300</v>
      </c>
      <c r="V1974" t="str" cm="1">
        <f t="array" ref="V1974">_xlfn.IFS(Hospital_Emergency_Room_Data[[#This Row],[Day]]&lt;=10,"Start(1-10)",Hospital_Emergency_Room_Data[[#This Row],[Day]]&lt;=20,"Middle(11-20)",Hospital_Emergency_Room_Data[[#This Row],[Day]]&gt;20,"End(21-30)")</f>
        <v>End(21-30)</v>
      </c>
    </row>
    <row r="1975" spans="1:22">
      <c r="A1975">
        <v>426909395</v>
      </c>
      <c r="B1975" t="s">
        <v>1996</v>
      </c>
      <c r="C1975" s="1">
        <v>45290</v>
      </c>
      <c r="D1975" t="str">
        <f>TEXT(Hospital_Emergency_Room_Data[[#This Row],[Patient Admission Date]],"mmm")</f>
        <v>Dec</v>
      </c>
      <c r="E1975">
        <f>YEAR(Hospital_Emergency_Room_Data[[#This Row],[Patient Admission Date]])</f>
        <v>2023</v>
      </c>
      <c r="F1975" s="2">
        <v>0.4861111111111111</v>
      </c>
      <c r="G1975" s="8" t="str">
        <f>TEXT(Hospital_Emergency_Room_Data[[#This Row],[Patient Admission Date]],"dddd")</f>
        <v>Saturday</v>
      </c>
      <c r="H1975" t="s">
        <v>41</v>
      </c>
      <c r="I1975">
        <v>5</v>
      </c>
      <c r="J1975" s="5" t="s">
        <v>9221</v>
      </c>
      <c r="K1975" t="s">
        <v>29</v>
      </c>
      <c r="L1975" t="s">
        <v>13</v>
      </c>
      <c r="M1975" t="s">
        <v>9209</v>
      </c>
      <c r="O1975">
        <v>49</v>
      </c>
      <c r="P1975" t="s">
        <v>9225</v>
      </c>
      <c r="Q1975">
        <v>30</v>
      </c>
      <c r="R1975">
        <v>11</v>
      </c>
      <c r="S1975" t="s">
        <v>9255</v>
      </c>
      <c r="T1975" t="s">
        <v>9264</v>
      </c>
      <c r="U1975" t="s">
        <v>9283</v>
      </c>
      <c r="V1975" t="str" cm="1">
        <f t="array" ref="V1975">_xlfn.IFS(Hospital_Emergency_Room_Data[[#This Row],[Day]]&lt;=10,"Start(1-10)",Hospital_Emergency_Room_Data[[#This Row],[Day]]&lt;=20,"Middle(11-20)",Hospital_Emergency_Room_Data[[#This Row],[Day]]&gt;20,"End(21-30)")</f>
        <v>End(21-30)</v>
      </c>
    </row>
    <row r="1976" spans="1:22">
      <c r="A1976">
        <v>559843252</v>
      </c>
      <c r="B1976" t="s">
        <v>1997</v>
      </c>
      <c r="C1976" s="1">
        <v>45171</v>
      </c>
      <c r="D1976" t="str">
        <f>TEXT(Hospital_Emergency_Room_Data[[#This Row],[Patient Admission Date]],"mmm")</f>
        <v>Sep</v>
      </c>
      <c r="E1976">
        <f>YEAR(Hospital_Emergency_Room_Data[[#This Row],[Patient Admission Date]])</f>
        <v>2023</v>
      </c>
      <c r="F1976" s="2">
        <v>0.21388888888888888</v>
      </c>
      <c r="G1976" s="8" t="str">
        <f>TEXT(Hospital_Emergency_Room_Data[[#This Row],[Patient Admission Date]],"dddd")</f>
        <v>Saturday</v>
      </c>
      <c r="H1976" t="s">
        <v>41</v>
      </c>
      <c r="I1976">
        <v>42</v>
      </c>
      <c r="J1976" s="5" t="s">
        <v>9223</v>
      </c>
      <c r="K1976" t="s">
        <v>29</v>
      </c>
      <c r="L1976" t="s">
        <v>13</v>
      </c>
      <c r="M1976" t="s">
        <v>9209</v>
      </c>
      <c r="O1976">
        <v>14</v>
      </c>
      <c r="P1976" t="s">
        <v>9226</v>
      </c>
      <c r="Q1976">
        <v>2</v>
      </c>
      <c r="R1976">
        <v>5</v>
      </c>
      <c r="S1976" t="s">
        <v>9258</v>
      </c>
      <c r="T1976" t="s">
        <v>9263</v>
      </c>
      <c r="U1976" t="s">
        <v>9282</v>
      </c>
      <c r="V1976" t="str" cm="1">
        <f t="array" ref="V1976">_xlfn.IFS(Hospital_Emergency_Room_Data[[#This Row],[Day]]&lt;=10,"Start(1-10)",Hospital_Emergency_Room_Data[[#This Row],[Day]]&lt;=20,"Middle(11-20)",Hospital_Emergency_Room_Data[[#This Row],[Day]]&gt;20,"End(21-30)")</f>
        <v>Start(1-10)</v>
      </c>
    </row>
    <row r="1977" spans="1:22">
      <c r="A1977">
        <v>812462011</v>
      </c>
      <c r="B1977" t="s">
        <v>1998</v>
      </c>
      <c r="C1977" s="1">
        <v>45438</v>
      </c>
      <c r="D1977" t="str">
        <f>TEXT(Hospital_Emergency_Room_Data[[#This Row],[Patient Admission Date]],"mmm")</f>
        <v>May</v>
      </c>
      <c r="E1977">
        <f>YEAR(Hospital_Emergency_Room_Data[[#This Row],[Patient Admission Date]])</f>
        <v>2024</v>
      </c>
      <c r="F1977" s="2">
        <v>0.26180555555555557</v>
      </c>
      <c r="G1977" s="8" t="str">
        <f>TEXT(Hospital_Emergency_Room_Data[[#This Row],[Patient Admission Date]],"dddd")</f>
        <v>Sunday</v>
      </c>
      <c r="H1977" t="s">
        <v>41</v>
      </c>
      <c r="I1977">
        <v>41</v>
      </c>
      <c r="J1977" s="5" t="s">
        <v>9223</v>
      </c>
      <c r="K1977" t="s">
        <v>29</v>
      </c>
      <c r="L1977" t="s">
        <v>13</v>
      </c>
      <c r="M1977" t="s">
        <v>9209</v>
      </c>
      <c r="O1977">
        <v>34</v>
      </c>
      <c r="P1977" t="s">
        <v>9225</v>
      </c>
      <c r="Q1977">
        <v>26</v>
      </c>
      <c r="R1977">
        <v>6</v>
      </c>
      <c r="S1977" t="s">
        <v>9255</v>
      </c>
      <c r="T1977" t="s">
        <v>9264</v>
      </c>
      <c r="U1977" t="s">
        <v>9300</v>
      </c>
      <c r="V1977" t="str" cm="1">
        <f t="array" ref="V1977">_xlfn.IFS(Hospital_Emergency_Room_Data[[#This Row],[Day]]&lt;=10,"Start(1-10)",Hospital_Emergency_Room_Data[[#This Row],[Day]]&lt;=20,"Middle(11-20)",Hospital_Emergency_Room_Data[[#This Row],[Day]]&gt;20,"End(21-30)")</f>
        <v>End(21-30)</v>
      </c>
    </row>
    <row r="1978" spans="1:22">
      <c r="A1978">
        <v>258988342</v>
      </c>
      <c r="B1978" t="s">
        <v>1999</v>
      </c>
      <c r="C1978" s="1">
        <v>45591</v>
      </c>
      <c r="D1978" t="str">
        <f>TEXT(Hospital_Emergency_Room_Data[[#This Row],[Patient Admission Date]],"mmm")</f>
        <v>Oct</v>
      </c>
      <c r="E1978">
        <f>YEAR(Hospital_Emergency_Room_Data[[#This Row],[Patient Admission Date]])</f>
        <v>2024</v>
      </c>
      <c r="F1978" s="2">
        <v>0.32847222222222222</v>
      </c>
      <c r="G1978" s="8" t="str">
        <f>TEXT(Hospital_Emergency_Room_Data[[#This Row],[Patient Admission Date]],"dddd")</f>
        <v>Saturday</v>
      </c>
      <c r="H1978" t="s">
        <v>41</v>
      </c>
      <c r="I1978">
        <v>10</v>
      </c>
      <c r="J1978" s="5" t="s">
        <v>9221</v>
      </c>
      <c r="K1978" t="s">
        <v>29</v>
      </c>
      <c r="L1978" t="s">
        <v>13</v>
      </c>
      <c r="M1978" t="s">
        <v>9209</v>
      </c>
      <c r="O1978">
        <v>15</v>
      </c>
      <c r="P1978" t="s">
        <v>9226</v>
      </c>
      <c r="Q1978">
        <v>26</v>
      </c>
      <c r="R1978">
        <v>7</v>
      </c>
      <c r="S1978" t="s">
        <v>9255</v>
      </c>
      <c r="T1978" t="s">
        <v>9264</v>
      </c>
      <c r="U1978" t="s">
        <v>9282</v>
      </c>
      <c r="V1978" t="str" cm="1">
        <f t="array" ref="V1978">_xlfn.IFS(Hospital_Emergency_Room_Data[[#This Row],[Day]]&lt;=10,"Start(1-10)",Hospital_Emergency_Room_Data[[#This Row],[Day]]&lt;=20,"Middle(11-20)",Hospital_Emergency_Room_Data[[#This Row],[Day]]&gt;20,"End(21-30)")</f>
        <v>End(21-30)</v>
      </c>
    </row>
    <row r="1979" spans="1:22">
      <c r="A1979">
        <v>451163659</v>
      </c>
      <c r="B1979" t="s">
        <v>2000</v>
      </c>
      <c r="C1979" s="1">
        <v>45358</v>
      </c>
      <c r="D1979" t="str">
        <f>TEXT(Hospital_Emergency_Room_Data[[#This Row],[Patient Admission Date]],"mmm")</f>
        <v>Mar</v>
      </c>
      <c r="E1979">
        <f>YEAR(Hospital_Emergency_Room_Data[[#This Row],[Patient Admission Date]])</f>
        <v>2024</v>
      </c>
      <c r="F1979" s="2">
        <v>0.71180555555555558</v>
      </c>
      <c r="G1979" s="8" t="str">
        <f>TEXT(Hospital_Emergency_Room_Data[[#This Row],[Patient Admission Date]],"dddd")</f>
        <v>Thursday</v>
      </c>
      <c r="H1979" t="s">
        <v>41</v>
      </c>
      <c r="I1979">
        <v>30</v>
      </c>
      <c r="J1979" s="5" t="s">
        <v>9223</v>
      </c>
      <c r="K1979" t="s">
        <v>29</v>
      </c>
      <c r="L1979" t="s">
        <v>13</v>
      </c>
      <c r="M1979" t="s">
        <v>9209</v>
      </c>
      <c r="N1979">
        <v>0</v>
      </c>
      <c r="O1979">
        <v>57</v>
      </c>
      <c r="P1979" t="s">
        <v>9225</v>
      </c>
      <c r="Q1979">
        <v>7</v>
      </c>
      <c r="R1979">
        <v>17</v>
      </c>
      <c r="S1979" t="s">
        <v>9257</v>
      </c>
      <c r="T1979" t="s">
        <v>9263</v>
      </c>
      <c r="U1979" t="s">
        <v>9283</v>
      </c>
      <c r="V1979" t="str" cm="1">
        <f t="array" ref="V1979">_xlfn.IFS(Hospital_Emergency_Room_Data[[#This Row],[Day]]&lt;=10,"Start(1-10)",Hospital_Emergency_Room_Data[[#This Row],[Day]]&lt;=20,"Middle(11-20)",Hospital_Emergency_Room_Data[[#This Row],[Day]]&gt;20,"End(21-30)")</f>
        <v>Start(1-10)</v>
      </c>
    </row>
    <row r="1980" spans="1:22">
      <c r="A1980">
        <v>464523680</v>
      </c>
      <c r="B1980" t="s">
        <v>2001</v>
      </c>
      <c r="C1980" s="1">
        <v>45304</v>
      </c>
      <c r="D1980" t="str">
        <f>TEXT(Hospital_Emergency_Room_Data[[#This Row],[Patient Admission Date]],"mmm")</f>
        <v>Jan</v>
      </c>
      <c r="E1980">
        <f>YEAR(Hospital_Emergency_Room_Data[[#This Row],[Patient Admission Date]])</f>
        <v>2024</v>
      </c>
      <c r="F1980" s="2">
        <v>0.35972222222222222</v>
      </c>
      <c r="G1980" s="8" t="str">
        <f>TEXT(Hospital_Emergency_Room_Data[[#This Row],[Patient Admission Date]],"dddd")</f>
        <v>Saturday</v>
      </c>
      <c r="H1980" t="s">
        <v>41</v>
      </c>
      <c r="I1980">
        <v>66</v>
      </c>
      <c r="J1980" s="5" t="s">
        <v>9217</v>
      </c>
      <c r="K1980" t="s">
        <v>29</v>
      </c>
      <c r="L1980" t="s">
        <v>13</v>
      </c>
      <c r="M1980" t="s">
        <v>9209</v>
      </c>
      <c r="N1980">
        <v>3</v>
      </c>
      <c r="O1980">
        <v>44</v>
      </c>
      <c r="P1980" t="s">
        <v>9225</v>
      </c>
      <c r="Q1980">
        <v>13</v>
      </c>
      <c r="R1980">
        <v>8</v>
      </c>
      <c r="S1980" t="s">
        <v>9255</v>
      </c>
      <c r="T1980" t="s">
        <v>9265</v>
      </c>
      <c r="U1980" t="s">
        <v>9300</v>
      </c>
      <c r="V1980" t="str" cm="1">
        <f t="array" ref="V1980">_xlfn.IFS(Hospital_Emergency_Room_Data[[#This Row],[Day]]&lt;=10,"Start(1-10)",Hospital_Emergency_Room_Data[[#This Row],[Day]]&lt;=20,"Middle(11-20)",Hospital_Emergency_Room_Data[[#This Row],[Day]]&gt;20,"End(21-30)")</f>
        <v>Middle(11-20)</v>
      </c>
    </row>
    <row r="1981" spans="1:22">
      <c r="A1981">
        <v>873485465</v>
      </c>
      <c r="B1981" t="s">
        <v>2002</v>
      </c>
      <c r="C1981" s="1">
        <v>45259</v>
      </c>
      <c r="D1981" t="str">
        <f>TEXT(Hospital_Emergency_Room_Data[[#This Row],[Patient Admission Date]],"mmm")</f>
        <v>Nov</v>
      </c>
      <c r="E1981">
        <f>YEAR(Hospital_Emergency_Room_Data[[#This Row],[Patient Admission Date]])</f>
        <v>2023</v>
      </c>
      <c r="F1981" s="2">
        <v>0.81597222222222221</v>
      </c>
      <c r="G1981" s="8" t="str">
        <f>TEXT(Hospital_Emergency_Room_Data[[#This Row],[Patient Admission Date]],"dddd")</f>
        <v>Wednesday</v>
      </c>
      <c r="H1981" t="s">
        <v>41</v>
      </c>
      <c r="I1981">
        <v>3</v>
      </c>
      <c r="J1981" s="5" t="s">
        <v>9218</v>
      </c>
      <c r="K1981" t="s">
        <v>29</v>
      </c>
      <c r="L1981" t="s">
        <v>13</v>
      </c>
      <c r="M1981" t="s">
        <v>9209</v>
      </c>
      <c r="N1981">
        <v>5</v>
      </c>
      <c r="O1981">
        <v>43</v>
      </c>
      <c r="P1981" t="s">
        <v>9225</v>
      </c>
      <c r="Q1981">
        <v>29</v>
      </c>
      <c r="R1981">
        <v>19</v>
      </c>
      <c r="S1981" t="s">
        <v>9256</v>
      </c>
      <c r="T1981" t="s">
        <v>9264</v>
      </c>
      <c r="U1981" t="s">
        <v>9300</v>
      </c>
      <c r="V1981" t="str" cm="1">
        <f t="array" ref="V1981">_xlfn.IFS(Hospital_Emergency_Room_Data[[#This Row],[Day]]&lt;=10,"Start(1-10)",Hospital_Emergency_Room_Data[[#This Row],[Day]]&lt;=20,"Middle(11-20)",Hospital_Emergency_Room_Data[[#This Row],[Day]]&gt;20,"End(21-30)")</f>
        <v>End(21-30)</v>
      </c>
    </row>
    <row r="1982" spans="1:22">
      <c r="A1982">
        <v>583466074</v>
      </c>
      <c r="B1982" t="s">
        <v>2003</v>
      </c>
      <c r="C1982" s="1">
        <v>45190</v>
      </c>
      <c r="D1982" t="str">
        <f>TEXT(Hospital_Emergency_Room_Data[[#This Row],[Patient Admission Date]],"mmm")</f>
        <v>Sep</v>
      </c>
      <c r="E1982">
        <f>YEAR(Hospital_Emergency_Room_Data[[#This Row],[Patient Admission Date]])</f>
        <v>2023</v>
      </c>
      <c r="F1982" s="2">
        <v>0.66597222222222219</v>
      </c>
      <c r="G1982" s="8" t="str">
        <f>TEXT(Hospital_Emergency_Room_Data[[#This Row],[Patient Admission Date]],"dddd")</f>
        <v>Thursday</v>
      </c>
      <c r="H1982" t="s">
        <v>41</v>
      </c>
      <c r="I1982">
        <v>65</v>
      </c>
      <c r="J1982" s="5" t="s">
        <v>9217</v>
      </c>
      <c r="K1982" t="s">
        <v>29</v>
      </c>
      <c r="L1982" t="s">
        <v>13</v>
      </c>
      <c r="M1982" t="s">
        <v>9209</v>
      </c>
      <c r="N1982">
        <v>8</v>
      </c>
      <c r="O1982">
        <v>47</v>
      </c>
      <c r="P1982" t="s">
        <v>9225</v>
      </c>
      <c r="Q1982">
        <v>21</v>
      </c>
      <c r="R1982">
        <v>15</v>
      </c>
      <c r="S1982" t="s">
        <v>9257</v>
      </c>
      <c r="T1982" t="s">
        <v>9262</v>
      </c>
      <c r="U1982" t="s">
        <v>9283</v>
      </c>
      <c r="V1982" t="str" cm="1">
        <f t="array" ref="V1982">_xlfn.IFS(Hospital_Emergency_Room_Data[[#This Row],[Day]]&lt;=10,"Start(1-10)",Hospital_Emergency_Room_Data[[#This Row],[Day]]&lt;=20,"Middle(11-20)",Hospital_Emergency_Room_Data[[#This Row],[Day]]&gt;20,"End(21-30)")</f>
        <v>End(21-30)</v>
      </c>
    </row>
    <row r="1983" spans="1:22">
      <c r="A1983">
        <v>473164015</v>
      </c>
      <c r="B1983" t="s">
        <v>2004</v>
      </c>
      <c r="C1983" s="1">
        <v>45470</v>
      </c>
      <c r="D1983" t="str">
        <f>TEXT(Hospital_Emergency_Room_Data[[#This Row],[Patient Admission Date]],"mmm")</f>
        <v>Jun</v>
      </c>
      <c r="E1983">
        <f>YEAR(Hospital_Emergency_Room_Data[[#This Row],[Patient Admission Date]])</f>
        <v>2024</v>
      </c>
      <c r="F1983" s="2">
        <v>0.88958333333333328</v>
      </c>
      <c r="G1983" s="8" t="str">
        <f>TEXT(Hospital_Emergency_Room_Data[[#This Row],[Patient Admission Date]],"dddd")</f>
        <v>Thursday</v>
      </c>
      <c r="H1983" t="s">
        <v>41</v>
      </c>
      <c r="I1983">
        <v>5</v>
      </c>
      <c r="J1983" s="5" t="s">
        <v>9221</v>
      </c>
      <c r="K1983" t="s">
        <v>29</v>
      </c>
      <c r="L1983" t="s">
        <v>50</v>
      </c>
      <c r="M1983" t="s">
        <v>9209</v>
      </c>
      <c r="O1983">
        <v>33</v>
      </c>
      <c r="P1983" t="s">
        <v>9225</v>
      </c>
      <c r="Q1983">
        <v>27</v>
      </c>
      <c r="R1983">
        <v>21</v>
      </c>
      <c r="S1983" t="s">
        <v>9256</v>
      </c>
      <c r="T1983" t="s">
        <v>9264</v>
      </c>
      <c r="U1983" t="s">
        <v>9300</v>
      </c>
      <c r="V1983" t="str" cm="1">
        <f t="array" ref="V1983">_xlfn.IFS(Hospital_Emergency_Room_Data[[#This Row],[Day]]&lt;=10,"Start(1-10)",Hospital_Emergency_Room_Data[[#This Row],[Day]]&lt;=20,"Middle(11-20)",Hospital_Emergency_Room_Data[[#This Row],[Day]]&gt;20,"End(21-30)")</f>
        <v>End(21-30)</v>
      </c>
    </row>
    <row r="1984" spans="1:22">
      <c r="A1984">
        <v>353640549</v>
      </c>
      <c r="B1984" t="s">
        <v>2005</v>
      </c>
      <c r="C1984" s="1">
        <v>45291</v>
      </c>
      <c r="D1984" t="str">
        <f>TEXT(Hospital_Emergency_Room_Data[[#This Row],[Patient Admission Date]],"mmm")</f>
        <v>Dec</v>
      </c>
      <c r="E1984">
        <f>YEAR(Hospital_Emergency_Room_Data[[#This Row],[Patient Admission Date]])</f>
        <v>2023</v>
      </c>
      <c r="F1984" s="2">
        <v>3.8194444444444448E-2</v>
      </c>
      <c r="G1984" s="8" t="str">
        <f>TEXT(Hospital_Emergency_Room_Data[[#This Row],[Patient Admission Date]],"dddd")</f>
        <v>Sunday</v>
      </c>
      <c r="H1984" t="s">
        <v>41</v>
      </c>
      <c r="I1984">
        <v>56</v>
      </c>
      <c r="J1984" s="5" t="s">
        <v>9219</v>
      </c>
      <c r="K1984" t="s">
        <v>29</v>
      </c>
      <c r="L1984" t="s">
        <v>50</v>
      </c>
      <c r="M1984" t="s">
        <v>9209</v>
      </c>
      <c r="O1984">
        <v>56</v>
      </c>
      <c r="P1984" t="s">
        <v>9225</v>
      </c>
      <c r="Q1984">
        <v>31</v>
      </c>
      <c r="R1984">
        <v>0</v>
      </c>
      <c r="S1984" t="s">
        <v>9258</v>
      </c>
      <c r="T1984" t="s">
        <v>9264</v>
      </c>
      <c r="U1984" t="s">
        <v>9283</v>
      </c>
      <c r="V1984" t="str" cm="1">
        <f t="array" ref="V1984">_xlfn.IFS(Hospital_Emergency_Room_Data[[#This Row],[Day]]&lt;=10,"Start(1-10)",Hospital_Emergency_Room_Data[[#This Row],[Day]]&lt;=20,"Middle(11-20)",Hospital_Emergency_Room_Data[[#This Row],[Day]]&gt;20,"End(21-30)")</f>
        <v>End(21-30)</v>
      </c>
    </row>
    <row r="1985" spans="1:22">
      <c r="A1985">
        <v>721880520</v>
      </c>
      <c r="B1985" t="s">
        <v>2006</v>
      </c>
      <c r="C1985" s="1">
        <v>45439</v>
      </c>
      <c r="D1985" t="str">
        <f>TEXT(Hospital_Emergency_Room_Data[[#This Row],[Patient Admission Date]],"mmm")</f>
        <v>May</v>
      </c>
      <c r="E1985">
        <f>YEAR(Hospital_Emergency_Room_Data[[#This Row],[Patient Admission Date]])</f>
        <v>2024</v>
      </c>
      <c r="F1985" s="2">
        <v>0.15763888888888888</v>
      </c>
      <c r="G1985" s="8" t="str">
        <f>TEXT(Hospital_Emergency_Room_Data[[#This Row],[Patient Admission Date]],"dddd")</f>
        <v>Monday</v>
      </c>
      <c r="H1985" t="s">
        <v>41</v>
      </c>
      <c r="I1985">
        <v>56</v>
      </c>
      <c r="J1985" s="5" t="s">
        <v>9219</v>
      </c>
      <c r="K1985" t="s">
        <v>29</v>
      </c>
      <c r="L1985" t="s">
        <v>9281</v>
      </c>
      <c r="M1985" t="s">
        <v>9209</v>
      </c>
      <c r="O1985">
        <v>28</v>
      </c>
      <c r="P1985" t="s">
        <v>9226</v>
      </c>
      <c r="Q1985">
        <v>27</v>
      </c>
      <c r="R1985">
        <v>3</v>
      </c>
      <c r="S1985" t="s">
        <v>9258</v>
      </c>
      <c r="T1985" t="s">
        <v>9264</v>
      </c>
      <c r="U1985" t="s">
        <v>9282</v>
      </c>
      <c r="V1985" t="str" cm="1">
        <f t="array" ref="V1985">_xlfn.IFS(Hospital_Emergency_Room_Data[[#This Row],[Day]]&lt;=10,"Start(1-10)",Hospital_Emergency_Room_Data[[#This Row],[Day]]&lt;=20,"Middle(11-20)",Hospital_Emergency_Room_Data[[#This Row],[Day]]&gt;20,"End(21-30)")</f>
        <v>End(21-30)</v>
      </c>
    </row>
    <row r="1986" spans="1:22">
      <c r="A1986">
        <v>163067174</v>
      </c>
      <c r="B1986" t="s">
        <v>2007</v>
      </c>
      <c r="C1986" s="1">
        <v>45365</v>
      </c>
      <c r="D1986" t="str">
        <f>TEXT(Hospital_Emergency_Room_Data[[#This Row],[Patient Admission Date]],"mmm")</f>
        <v>Mar</v>
      </c>
      <c r="E1986">
        <f>YEAR(Hospital_Emergency_Room_Data[[#This Row],[Patient Admission Date]])</f>
        <v>2024</v>
      </c>
      <c r="F1986" s="2">
        <v>0.21319444444444444</v>
      </c>
      <c r="G1986" s="8" t="str">
        <f>TEXT(Hospital_Emergency_Room_Data[[#This Row],[Patient Admission Date]],"dddd")</f>
        <v>Thursday</v>
      </c>
      <c r="H1986" t="s">
        <v>41</v>
      </c>
      <c r="I1986">
        <v>8</v>
      </c>
      <c r="J1986" s="5" t="s">
        <v>9221</v>
      </c>
      <c r="K1986" t="s">
        <v>29</v>
      </c>
      <c r="L1986" t="s">
        <v>9281</v>
      </c>
      <c r="M1986" t="s">
        <v>9209</v>
      </c>
      <c r="O1986">
        <v>34</v>
      </c>
      <c r="P1986" t="s">
        <v>9225</v>
      </c>
      <c r="Q1986">
        <v>14</v>
      </c>
      <c r="R1986">
        <v>5</v>
      </c>
      <c r="S1986" t="s">
        <v>9258</v>
      </c>
      <c r="T1986" t="s">
        <v>9265</v>
      </c>
      <c r="U1986" t="s">
        <v>9300</v>
      </c>
      <c r="V1986" t="str" cm="1">
        <f t="array" ref="V1986">_xlfn.IFS(Hospital_Emergency_Room_Data[[#This Row],[Day]]&lt;=10,"Start(1-10)",Hospital_Emergency_Room_Data[[#This Row],[Day]]&lt;=20,"Middle(11-20)",Hospital_Emergency_Room_Data[[#This Row],[Day]]&gt;20,"End(21-30)")</f>
        <v>Middle(11-20)</v>
      </c>
    </row>
    <row r="1987" spans="1:22">
      <c r="A1987">
        <v>710597802</v>
      </c>
      <c r="B1987" t="s">
        <v>2008</v>
      </c>
      <c r="C1987" s="1">
        <v>45270</v>
      </c>
      <c r="D1987" t="str">
        <f>TEXT(Hospital_Emergency_Room_Data[[#This Row],[Patient Admission Date]],"mmm")</f>
        <v>Dec</v>
      </c>
      <c r="E1987">
        <f>YEAR(Hospital_Emergency_Room_Data[[#This Row],[Patient Admission Date]])</f>
        <v>2023</v>
      </c>
      <c r="F1987" s="2">
        <v>0.4548611111111111</v>
      </c>
      <c r="G1987" s="8" t="str">
        <f>TEXT(Hospital_Emergency_Room_Data[[#This Row],[Patient Admission Date]],"dddd")</f>
        <v>Sunday</v>
      </c>
      <c r="H1987" t="s">
        <v>41</v>
      </c>
      <c r="I1987">
        <v>27</v>
      </c>
      <c r="J1987" s="5" t="s">
        <v>9220</v>
      </c>
      <c r="K1987" t="s">
        <v>29</v>
      </c>
      <c r="L1987" t="s">
        <v>9281</v>
      </c>
      <c r="M1987" t="s">
        <v>9209</v>
      </c>
      <c r="O1987">
        <v>46</v>
      </c>
      <c r="P1987" t="s">
        <v>9225</v>
      </c>
      <c r="Q1987">
        <v>10</v>
      </c>
      <c r="R1987">
        <v>10</v>
      </c>
      <c r="S1987" t="s">
        <v>9255</v>
      </c>
      <c r="T1987" t="s">
        <v>9265</v>
      </c>
      <c r="U1987" t="s">
        <v>9283</v>
      </c>
      <c r="V1987" t="str" cm="1">
        <f t="array" ref="V1987">_xlfn.IFS(Hospital_Emergency_Room_Data[[#This Row],[Day]]&lt;=10,"Start(1-10)",Hospital_Emergency_Room_Data[[#This Row],[Day]]&lt;=20,"Middle(11-20)",Hospital_Emergency_Room_Data[[#This Row],[Day]]&gt;20,"End(21-30)")</f>
        <v>Start(1-10)</v>
      </c>
    </row>
    <row r="1988" spans="1:22">
      <c r="A1988">
        <v>649241146</v>
      </c>
      <c r="B1988" t="s">
        <v>2009</v>
      </c>
      <c r="C1988" s="1">
        <v>45438</v>
      </c>
      <c r="D1988" t="str">
        <f>TEXT(Hospital_Emergency_Room_Data[[#This Row],[Patient Admission Date]],"mmm")</f>
        <v>May</v>
      </c>
      <c r="E1988">
        <f>YEAR(Hospital_Emergency_Room_Data[[#This Row],[Patient Admission Date]])</f>
        <v>2024</v>
      </c>
      <c r="F1988" s="2">
        <v>0.64236111111111116</v>
      </c>
      <c r="G1988" s="8" t="str">
        <f>TEXT(Hospital_Emergency_Room_Data[[#This Row],[Patient Admission Date]],"dddd")</f>
        <v>Sunday</v>
      </c>
      <c r="H1988" t="s">
        <v>41</v>
      </c>
      <c r="I1988">
        <v>48</v>
      </c>
      <c r="J1988" s="5" t="s">
        <v>9219</v>
      </c>
      <c r="K1988" t="s">
        <v>29</v>
      </c>
      <c r="L1988" t="s">
        <v>9281</v>
      </c>
      <c r="M1988" t="s">
        <v>9209</v>
      </c>
      <c r="O1988">
        <v>54</v>
      </c>
      <c r="P1988" t="s">
        <v>9225</v>
      </c>
      <c r="Q1988">
        <v>26</v>
      </c>
      <c r="R1988">
        <v>15</v>
      </c>
      <c r="S1988" t="s">
        <v>9257</v>
      </c>
      <c r="T1988" t="s">
        <v>9264</v>
      </c>
      <c r="U1988" t="s">
        <v>9283</v>
      </c>
      <c r="V1988" t="str" cm="1">
        <f t="array" ref="V1988">_xlfn.IFS(Hospital_Emergency_Room_Data[[#This Row],[Day]]&lt;=10,"Start(1-10)",Hospital_Emergency_Room_Data[[#This Row],[Day]]&lt;=20,"Middle(11-20)",Hospital_Emergency_Room_Data[[#This Row],[Day]]&gt;20,"End(21-30)")</f>
        <v>End(21-30)</v>
      </c>
    </row>
    <row r="1989" spans="1:22">
      <c r="A1989">
        <v>664686335</v>
      </c>
      <c r="B1989" t="s">
        <v>2010</v>
      </c>
      <c r="C1989" s="1">
        <v>45527</v>
      </c>
      <c r="D1989" t="str">
        <f>TEXT(Hospital_Emergency_Room_Data[[#This Row],[Patient Admission Date]],"mmm")</f>
        <v>Aug</v>
      </c>
      <c r="E1989">
        <f>YEAR(Hospital_Emergency_Room_Data[[#This Row],[Patient Admission Date]])</f>
        <v>2024</v>
      </c>
      <c r="F1989" s="2">
        <v>0.33124999999999999</v>
      </c>
      <c r="G1989" s="8" t="str">
        <f>TEXT(Hospital_Emergency_Room_Data[[#This Row],[Patient Admission Date]],"dddd")</f>
        <v>Friday</v>
      </c>
      <c r="H1989" t="s">
        <v>41</v>
      </c>
      <c r="I1989">
        <v>42</v>
      </c>
      <c r="J1989" s="5" t="s">
        <v>9223</v>
      </c>
      <c r="K1989" t="s">
        <v>29</v>
      </c>
      <c r="L1989" t="s">
        <v>9281</v>
      </c>
      <c r="M1989" t="s">
        <v>9209</v>
      </c>
      <c r="O1989">
        <v>56</v>
      </c>
      <c r="P1989" t="s">
        <v>9225</v>
      </c>
      <c r="Q1989">
        <v>23</v>
      </c>
      <c r="R1989">
        <v>7</v>
      </c>
      <c r="S1989" t="s">
        <v>9255</v>
      </c>
      <c r="T1989" t="s">
        <v>9264</v>
      </c>
      <c r="U1989" t="s">
        <v>9283</v>
      </c>
      <c r="V1989" t="str" cm="1">
        <f t="array" ref="V1989">_xlfn.IFS(Hospital_Emergency_Room_Data[[#This Row],[Day]]&lt;=10,"Start(1-10)",Hospital_Emergency_Room_Data[[#This Row],[Day]]&lt;=20,"Middle(11-20)",Hospital_Emergency_Room_Data[[#This Row],[Day]]&gt;20,"End(21-30)")</f>
        <v>End(21-30)</v>
      </c>
    </row>
    <row r="1990" spans="1:22">
      <c r="A1990">
        <v>684604060</v>
      </c>
      <c r="B1990" t="s">
        <v>2011</v>
      </c>
      <c r="C1990" s="1">
        <v>45455</v>
      </c>
      <c r="D1990" t="str">
        <f>TEXT(Hospital_Emergency_Room_Data[[#This Row],[Patient Admission Date]],"mmm")</f>
        <v>Jun</v>
      </c>
      <c r="E1990">
        <f>YEAR(Hospital_Emergency_Room_Data[[#This Row],[Patient Admission Date]])</f>
        <v>2024</v>
      </c>
      <c r="F1990" s="2">
        <v>0.65902777777777777</v>
      </c>
      <c r="G1990" s="8" t="str">
        <f>TEXT(Hospital_Emergency_Room_Data[[#This Row],[Patient Admission Date]],"dddd")</f>
        <v>Wednesday</v>
      </c>
      <c r="H1990" t="s">
        <v>41</v>
      </c>
      <c r="I1990">
        <v>59</v>
      </c>
      <c r="J1990" s="5" t="s">
        <v>9219</v>
      </c>
      <c r="K1990" t="s">
        <v>29</v>
      </c>
      <c r="L1990" t="s">
        <v>9281</v>
      </c>
      <c r="M1990" t="s">
        <v>9209</v>
      </c>
      <c r="O1990">
        <v>21</v>
      </c>
      <c r="P1990" t="s">
        <v>9226</v>
      </c>
      <c r="Q1990">
        <v>12</v>
      </c>
      <c r="R1990">
        <v>15</v>
      </c>
      <c r="S1990" t="s">
        <v>9257</v>
      </c>
      <c r="T1990" t="s">
        <v>9265</v>
      </c>
      <c r="U1990" t="s">
        <v>9282</v>
      </c>
      <c r="V1990" t="str" cm="1">
        <f t="array" ref="V1990">_xlfn.IFS(Hospital_Emergency_Room_Data[[#This Row],[Day]]&lt;=10,"Start(1-10)",Hospital_Emergency_Room_Data[[#This Row],[Day]]&lt;=20,"Middle(11-20)",Hospital_Emergency_Room_Data[[#This Row],[Day]]&gt;20,"End(21-30)")</f>
        <v>Middle(11-20)</v>
      </c>
    </row>
    <row r="1991" spans="1:22">
      <c r="A1991">
        <v>628704170</v>
      </c>
      <c r="B1991" t="s">
        <v>2012</v>
      </c>
      <c r="C1991" s="1">
        <v>45535</v>
      </c>
      <c r="D1991" t="str">
        <f>TEXT(Hospital_Emergency_Room_Data[[#This Row],[Patient Admission Date]],"mmm")</f>
        <v>Aug</v>
      </c>
      <c r="E1991">
        <f>YEAR(Hospital_Emergency_Room_Data[[#This Row],[Patient Admission Date]])</f>
        <v>2024</v>
      </c>
      <c r="F1991" s="2">
        <v>0.46944444444444444</v>
      </c>
      <c r="G1991" s="8" t="str">
        <f>TEXT(Hospital_Emergency_Room_Data[[#This Row],[Patient Admission Date]],"dddd")</f>
        <v>Saturday</v>
      </c>
      <c r="H1991" t="s">
        <v>41</v>
      </c>
      <c r="I1991">
        <v>19</v>
      </c>
      <c r="J1991" s="5" t="s">
        <v>9220</v>
      </c>
      <c r="K1991" t="s">
        <v>29</v>
      </c>
      <c r="L1991" t="s">
        <v>9281</v>
      </c>
      <c r="M1991" t="s">
        <v>9209</v>
      </c>
      <c r="O1991">
        <v>47</v>
      </c>
      <c r="P1991" t="s">
        <v>9225</v>
      </c>
      <c r="Q1991">
        <v>31</v>
      </c>
      <c r="R1991">
        <v>11</v>
      </c>
      <c r="S1991" t="s">
        <v>9255</v>
      </c>
      <c r="T1991" t="s">
        <v>9264</v>
      </c>
      <c r="U1991" t="s">
        <v>9283</v>
      </c>
      <c r="V1991" t="str" cm="1">
        <f t="array" ref="V1991">_xlfn.IFS(Hospital_Emergency_Room_Data[[#This Row],[Day]]&lt;=10,"Start(1-10)",Hospital_Emergency_Room_Data[[#This Row],[Day]]&lt;=20,"Middle(11-20)",Hospital_Emergency_Room_Data[[#This Row],[Day]]&gt;20,"End(21-30)")</f>
        <v>End(21-30)</v>
      </c>
    </row>
    <row r="1992" spans="1:22">
      <c r="A1992">
        <v>820969624</v>
      </c>
      <c r="B1992" t="s">
        <v>2013</v>
      </c>
      <c r="C1992" s="1">
        <v>45107</v>
      </c>
      <c r="D1992" t="str">
        <f>TEXT(Hospital_Emergency_Room_Data[[#This Row],[Patient Admission Date]],"mmm")</f>
        <v>Jun</v>
      </c>
      <c r="E1992">
        <f>YEAR(Hospital_Emergency_Room_Data[[#This Row],[Patient Admission Date]])</f>
        <v>2023</v>
      </c>
      <c r="F1992" s="2">
        <v>0.7631944444444444</v>
      </c>
      <c r="G1992" s="8" t="str">
        <f>TEXT(Hospital_Emergency_Room_Data[[#This Row],[Patient Admission Date]],"dddd")</f>
        <v>Friday</v>
      </c>
      <c r="H1992" t="s">
        <v>41</v>
      </c>
      <c r="I1992">
        <v>16</v>
      </c>
      <c r="J1992" s="5" t="s">
        <v>9220</v>
      </c>
      <c r="K1992" t="s">
        <v>29</v>
      </c>
      <c r="L1992" t="s">
        <v>9281</v>
      </c>
      <c r="M1992" t="s">
        <v>9209</v>
      </c>
      <c r="O1992">
        <v>59</v>
      </c>
      <c r="P1992" t="s">
        <v>9225</v>
      </c>
      <c r="Q1992">
        <v>30</v>
      </c>
      <c r="R1992">
        <v>18</v>
      </c>
      <c r="S1992" t="s">
        <v>9256</v>
      </c>
      <c r="T1992" t="s">
        <v>9264</v>
      </c>
      <c r="U1992" t="s">
        <v>9283</v>
      </c>
      <c r="V1992" t="str" cm="1">
        <f t="array" ref="V1992">_xlfn.IFS(Hospital_Emergency_Room_Data[[#This Row],[Day]]&lt;=10,"Start(1-10)",Hospital_Emergency_Room_Data[[#This Row],[Day]]&lt;=20,"Middle(11-20)",Hospital_Emergency_Room_Data[[#This Row],[Day]]&gt;20,"End(21-30)")</f>
        <v>End(21-30)</v>
      </c>
    </row>
    <row r="1993" spans="1:22">
      <c r="A1993">
        <v>272308327</v>
      </c>
      <c r="B1993" t="s">
        <v>2014</v>
      </c>
      <c r="C1993" s="1">
        <v>45041</v>
      </c>
      <c r="D1993" t="str">
        <f>TEXT(Hospital_Emergency_Room_Data[[#This Row],[Patient Admission Date]],"mmm")</f>
        <v>Apr</v>
      </c>
      <c r="E1993">
        <f>YEAR(Hospital_Emergency_Room_Data[[#This Row],[Patient Admission Date]])</f>
        <v>2023</v>
      </c>
      <c r="F1993" s="2">
        <v>0.69444444444444442</v>
      </c>
      <c r="G1993" s="8" t="str">
        <f>TEXT(Hospital_Emergency_Room_Data[[#This Row],[Patient Admission Date]],"dddd")</f>
        <v>Tuesday</v>
      </c>
      <c r="H1993" t="s">
        <v>41</v>
      </c>
      <c r="I1993">
        <v>56</v>
      </c>
      <c r="J1993" s="5" t="s">
        <v>9219</v>
      </c>
      <c r="K1993" t="s">
        <v>29</v>
      </c>
      <c r="L1993" t="s">
        <v>9281</v>
      </c>
      <c r="M1993" t="s">
        <v>9209</v>
      </c>
      <c r="O1993">
        <v>20</v>
      </c>
      <c r="P1993" t="s">
        <v>9226</v>
      </c>
      <c r="Q1993">
        <v>25</v>
      </c>
      <c r="R1993">
        <v>16</v>
      </c>
      <c r="S1993" t="s">
        <v>9257</v>
      </c>
      <c r="T1993" t="s">
        <v>9264</v>
      </c>
      <c r="U1993" t="s">
        <v>9282</v>
      </c>
      <c r="V1993" t="str" cm="1">
        <f t="array" ref="V1993">_xlfn.IFS(Hospital_Emergency_Room_Data[[#This Row],[Day]]&lt;=10,"Start(1-10)",Hospital_Emergency_Room_Data[[#This Row],[Day]]&lt;=20,"Middle(11-20)",Hospital_Emergency_Room_Data[[#This Row],[Day]]&gt;20,"End(21-30)")</f>
        <v>End(21-30)</v>
      </c>
    </row>
    <row r="1994" spans="1:22">
      <c r="A1994">
        <v>282350843</v>
      </c>
      <c r="B1994" t="s">
        <v>2015</v>
      </c>
      <c r="C1994" s="1">
        <v>45579</v>
      </c>
      <c r="D1994" t="str">
        <f>TEXT(Hospital_Emergency_Room_Data[[#This Row],[Patient Admission Date]],"mmm")</f>
        <v>Oct</v>
      </c>
      <c r="E1994">
        <f>YEAR(Hospital_Emergency_Room_Data[[#This Row],[Patient Admission Date]])</f>
        <v>2024</v>
      </c>
      <c r="F1994" s="2">
        <v>0.53611111111111109</v>
      </c>
      <c r="G1994" s="8" t="str">
        <f>TEXT(Hospital_Emergency_Room_Data[[#This Row],[Patient Admission Date]],"dddd")</f>
        <v>Monday</v>
      </c>
      <c r="H1994" t="s">
        <v>41</v>
      </c>
      <c r="I1994">
        <v>69</v>
      </c>
      <c r="J1994" s="5" t="s">
        <v>9217</v>
      </c>
      <c r="K1994" t="s">
        <v>29</v>
      </c>
      <c r="L1994" t="s">
        <v>9281</v>
      </c>
      <c r="M1994" t="s">
        <v>9209</v>
      </c>
      <c r="O1994">
        <v>25</v>
      </c>
      <c r="P1994" t="s">
        <v>9226</v>
      </c>
      <c r="Q1994">
        <v>14</v>
      </c>
      <c r="R1994">
        <v>12</v>
      </c>
      <c r="S1994" t="s">
        <v>9257</v>
      </c>
      <c r="T1994" t="s">
        <v>9265</v>
      </c>
      <c r="U1994" t="s">
        <v>9282</v>
      </c>
      <c r="V1994" t="str" cm="1">
        <f t="array" ref="V1994">_xlfn.IFS(Hospital_Emergency_Room_Data[[#This Row],[Day]]&lt;=10,"Start(1-10)",Hospital_Emergency_Room_Data[[#This Row],[Day]]&lt;=20,"Middle(11-20)",Hospital_Emergency_Room_Data[[#This Row],[Day]]&gt;20,"End(21-30)")</f>
        <v>Middle(11-20)</v>
      </c>
    </row>
    <row r="1995" spans="1:22">
      <c r="A1995">
        <v>457288255</v>
      </c>
      <c r="B1995" t="s">
        <v>2016</v>
      </c>
      <c r="C1995" s="1">
        <v>45054</v>
      </c>
      <c r="D1995" t="str">
        <f>TEXT(Hospital_Emergency_Room_Data[[#This Row],[Patient Admission Date]],"mmm")</f>
        <v>May</v>
      </c>
      <c r="E1995">
        <f>YEAR(Hospital_Emergency_Room_Data[[#This Row],[Patient Admission Date]])</f>
        <v>2023</v>
      </c>
      <c r="F1995" s="2">
        <v>4.1666666666666664E-2</v>
      </c>
      <c r="G1995" s="8" t="str">
        <f>TEXT(Hospital_Emergency_Room_Data[[#This Row],[Patient Admission Date]],"dddd")</f>
        <v>Monday</v>
      </c>
      <c r="H1995" t="s">
        <v>41</v>
      </c>
      <c r="I1995">
        <v>65</v>
      </c>
      <c r="J1995" s="5" t="s">
        <v>9217</v>
      </c>
      <c r="K1995" t="s">
        <v>29</v>
      </c>
      <c r="L1995" t="s">
        <v>9281</v>
      </c>
      <c r="M1995" t="s">
        <v>9209</v>
      </c>
      <c r="O1995">
        <v>31</v>
      </c>
      <c r="P1995" t="s">
        <v>9225</v>
      </c>
      <c r="Q1995">
        <v>8</v>
      </c>
      <c r="R1995">
        <v>1</v>
      </c>
      <c r="S1995" t="s">
        <v>9258</v>
      </c>
      <c r="T1995" t="s">
        <v>9265</v>
      </c>
      <c r="U1995" t="s">
        <v>9300</v>
      </c>
      <c r="V1995" t="str" cm="1">
        <f t="array" ref="V1995">_xlfn.IFS(Hospital_Emergency_Room_Data[[#This Row],[Day]]&lt;=10,"Start(1-10)",Hospital_Emergency_Room_Data[[#This Row],[Day]]&lt;=20,"Middle(11-20)",Hospital_Emergency_Room_Data[[#This Row],[Day]]&gt;20,"End(21-30)")</f>
        <v>Start(1-10)</v>
      </c>
    </row>
    <row r="1996" spans="1:22">
      <c r="A1996">
        <v>652389065</v>
      </c>
      <c r="B1996" t="s">
        <v>2017</v>
      </c>
      <c r="C1996" s="1">
        <v>45131</v>
      </c>
      <c r="D1996" t="str">
        <f>TEXT(Hospital_Emergency_Room_Data[[#This Row],[Patient Admission Date]],"mmm")</f>
        <v>Jul</v>
      </c>
      <c r="E1996">
        <f>YEAR(Hospital_Emergency_Room_Data[[#This Row],[Patient Admission Date]])</f>
        <v>2023</v>
      </c>
      <c r="F1996" s="2">
        <v>0.40902777777777777</v>
      </c>
      <c r="G1996" s="8" t="str">
        <f>TEXT(Hospital_Emergency_Room_Data[[#This Row],[Patient Admission Date]],"dddd")</f>
        <v>Monday</v>
      </c>
      <c r="H1996" t="s">
        <v>41</v>
      </c>
      <c r="I1996">
        <v>56</v>
      </c>
      <c r="J1996" s="5" t="s">
        <v>9219</v>
      </c>
      <c r="K1996" t="s">
        <v>29</v>
      </c>
      <c r="L1996" t="s">
        <v>9281</v>
      </c>
      <c r="M1996" t="s">
        <v>9209</v>
      </c>
      <c r="O1996">
        <v>11</v>
      </c>
      <c r="P1996" t="s">
        <v>9226</v>
      </c>
      <c r="Q1996">
        <v>24</v>
      </c>
      <c r="R1996">
        <v>9</v>
      </c>
      <c r="S1996" t="s">
        <v>9255</v>
      </c>
      <c r="T1996" t="s">
        <v>9264</v>
      </c>
      <c r="U1996" t="s">
        <v>9282</v>
      </c>
      <c r="V1996" t="str" cm="1">
        <f t="array" ref="V1996">_xlfn.IFS(Hospital_Emergency_Room_Data[[#This Row],[Day]]&lt;=10,"Start(1-10)",Hospital_Emergency_Room_Data[[#This Row],[Day]]&lt;=20,"Middle(11-20)",Hospital_Emergency_Room_Data[[#This Row],[Day]]&gt;20,"End(21-30)")</f>
        <v>End(21-30)</v>
      </c>
    </row>
    <row r="1997" spans="1:22">
      <c r="A1997">
        <v>698814550</v>
      </c>
      <c r="B1997" t="s">
        <v>2018</v>
      </c>
      <c r="C1997" s="1">
        <v>45235</v>
      </c>
      <c r="D1997" t="str">
        <f>TEXT(Hospital_Emergency_Room_Data[[#This Row],[Patient Admission Date]],"mmm")</f>
        <v>Nov</v>
      </c>
      <c r="E1997">
        <f>YEAR(Hospital_Emergency_Room_Data[[#This Row],[Patient Admission Date]])</f>
        <v>2023</v>
      </c>
      <c r="F1997" s="2">
        <v>0.40972222222222221</v>
      </c>
      <c r="G1997" s="8" t="str">
        <f>TEXT(Hospital_Emergency_Room_Data[[#This Row],[Patient Admission Date]],"dddd")</f>
        <v>Sunday</v>
      </c>
      <c r="H1997" t="s">
        <v>41</v>
      </c>
      <c r="I1997">
        <v>41</v>
      </c>
      <c r="J1997" s="5" t="s">
        <v>9223</v>
      </c>
      <c r="K1997" t="s">
        <v>29</v>
      </c>
      <c r="L1997" t="s">
        <v>9281</v>
      </c>
      <c r="M1997" t="s">
        <v>9209</v>
      </c>
      <c r="O1997">
        <v>21</v>
      </c>
      <c r="P1997" t="s">
        <v>9226</v>
      </c>
      <c r="Q1997">
        <v>5</v>
      </c>
      <c r="R1997">
        <v>9</v>
      </c>
      <c r="S1997" t="s">
        <v>9255</v>
      </c>
      <c r="T1997" t="s">
        <v>9263</v>
      </c>
      <c r="U1997" t="s">
        <v>9282</v>
      </c>
      <c r="V1997" t="str" cm="1">
        <f t="array" ref="V1997">_xlfn.IFS(Hospital_Emergency_Room_Data[[#This Row],[Day]]&lt;=10,"Start(1-10)",Hospital_Emergency_Room_Data[[#This Row],[Day]]&lt;=20,"Middle(11-20)",Hospital_Emergency_Room_Data[[#This Row],[Day]]&gt;20,"End(21-30)")</f>
        <v>Start(1-10)</v>
      </c>
    </row>
    <row r="1998" spans="1:22">
      <c r="A1998">
        <v>641960611</v>
      </c>
      <c r="B1998" t="s">
        <v>2019</v>
      </c>
      <c r="C1998" s="1">
        <v>45534</v>
      </c>
      <c r="D1998" t="str">
        <f>TEXT(Hospital_Emergency_Room_Data[[#This Row],[Patient Admission Date]],"mmm")</f>
        <v>Aug</v>
      </c>
      <c r="E1998">
        <f>YEAR(Hospital_Emergency_Room_Data[[#This Row],[Patient Admission Date]])</f>
        <v>2024</v>
      </c>
      <c r="F1998" s="2">
        <v>0.28194444444444444</v>
      </c>
      <c r="G1998" s="8" t="str">
        <f>TEXT(Hospital_Emergency_Room_Data[[#This Row],[Patient Admission Date]],"dddd")</f>
        <v>Friday</v>
      </c>
      <c r="H1998" t="s">
        <v>41</v>
      </c>
      <c r="I1998">
        <v>22</v>
      </c>
      <c r="J1998" s="5" t="s">
        <v>9220</v>
      </c>
      <c r="K1998" t="s">
        <v>29</v>
      </c>
      <c r="L1998" t="s">
        <v>9281</v>
      </c>
      <c r="M1998" t="s">
        <v>9209</v>
      </c>
      <c r="O1998">
        <v>25</v>
      </c>
      <c r="P1998" t="s">
        <v>9226</v>
      </c>
      <c r="Q1998">
        <v>30</v>
      </c>
      <c r="R1998">
        <v>6</v>
      </c>
      <c r="S1998" t="s">
        <v>9255</v>
      </c>
      <c r="T1998" t="s">
        <v>9264</v>
      </c>
      <c r="U1998" t="s">
        <v>9282</v>
      </c>
      <c r="V1998" t="str" cm="1">
        <f t="array" ref="V1998">_xlfn.IFS(Hospital_Emergency_Room_Data[[#This Row],[Day]]&lt;=10,"Start(1-10)",Hospital_Emergency_Room_Data[[#This Row],[Day]]&lt;=20,"Middle(11-20)",Hospital_Emergency_Room_Data[[#This Row],[Day]]&gt;20,"End(21-30)")</f>
        <v>End(21-30)</v>
      </c>
    </row>
    <row r="1999" spans="1:22">
      <c r="A1999">
        <v>235513074</v>
      </c>
      <c r="B1999" t="s">
        <v>2020</v>
      </c>
      <c r="C1999" s="1">
        <v>45051</v>
      </c>
      <c r="D1999" t="str">
        <f>TEXT(Hospital_Emergency_Room_Data[[#This Row],[Patient Admission Date]],"mmm")</f>
        <v>May</v>
      </c>
      <c r="E1999">
        <f>YEAR(Hospital_Emergency_Room_Data[[#This Row],[Patient Admission Date]])</f>
        <v>2023</v>
      </c>
      <c r="F1999" s="2">
        <v>0.82361111111111107</v>
      </c>
      <c r="G1999" s="8" t="str">
        <f>TEXT(Hospital_Emergency_Room_Data[[#This Row],[Patient Admission Date]],"dddd")</f>
        <v>Friday</v>
      </c>
      <c r="H1999" t="s">
        <v>41</v>
      </c>
      <c r="I1999">
        <v>6</v>
      </c>
      <c r="J1999" s="5" t="s">
        <v>9221</v>
      </c>
      <c r="K1999" t="s">
        <v>29</v>
      </c>
      <c r="L1999" t="s">
        <v>9281</v>
      </c>
      <c r="M1999" t="s">
        <v>9209</v>
      </c>
      <c r="O1999">
        <v>14</v>
      </c>
      <c r="P1999" t="s">
        <v>9226</v>
      </c>
      <c r="Q1999">
        <v>5</v>
      </c>
      <c r="R1999">
        <v>19</v>
      </c>
      <c r="S1999" t="s">
        <v>9256</v>
      </c>
      <c r="T1999" t="s">
        <v>9263</v>
      </c>
      <c r="U1999" t="s">
        <v>9282</v>
      </c>
      <c r="V1999" t="str" cm="1">
        <f t="array" ref="V1999">_xlfn.IFS(Hospital_Emergency_Room_Data[[#This Row],[Day]]&lt;=10,"Start(1-10)",Hospital_Emergency_Room_Data[[#This Row],[Day]]&lt;=20,"Middle(11-20)",Hospital_Emergency_Room_Data[[#This Row],[Day]]&gt;20,"End(21-30)")</f>
        <v>Start(1-10)</v>
      </c>
    </row>
    <row r="2000" spans="1:22">
      <c r="A2000">
        <v>290272255</v>
      </c>
      <c r="B2000" t="s">
        <v>2021</v>
      </c>
      <c r="C2000" s="1">
        <v>45460</v>
      </c>
      <c r="D2000" t="str">
        <f>TEXT(Hospital_Emergency_Room_Data[[#This Row],[Patient Admission Date]],"mmm")</f>
        <v>Jun</v>
      </c>
      <c r="E2000">
        <f>YEAR(Hospital_Emergency_Room_Data[[#This Row],[Patient Admission Date]])</f>
        <v>2024</v>
      </c>
      <c r="F2000" s="2">
        <v>0.55763888888888891</v>
      </c>
      <c r="G2000" s="8" t="str">
        <f>TEXT(Hospital_Emergency_Room_Data[[#This Row],[Patient Admission Date]],"dddd")</f>
        <v>Monday</v>
      </c>
      <c r="H2000" t="s">
        <v>41</v>
      </c>
      <c r="I2000">
        <v>79</v>
      </c>
      <c r="J2000" s="5" t="s">
        <v>9222</v>
      </c>
      <c r="K2000" t="s">
        <v>29</v>
      </c>
      <c r="L2000" t="s">
        <v>9281</v>
      </c>
      <c r="M2000" t="s">
        <v>9209</v>
      </c>
      <c r="O2000">
        <v>14</v>
      </c>
      <c r="P2000" t="s">
        <v>9226</v>
      </c>
      <c r="Q2000">
        <v>17</v>
      </c>
      <c r="R2000">
        <v>13</v>
      </c>
      <c r="S2000" t="s">
        <v>9257</v>
      </c>
      <c r="T2000" t="s">
        <v>9262</v>
      </c>
      <c r="U2000" t="s">
        <v>9282</v>
      </c>
      <c r="V2000" t="str" cm="1">
        <f t="array" ref="V2000">_xlfn.IFS(Hospital_Emergency_Room_Data[[#This Row],[Day]]&lt;=10,"Start(1-10)",Hospital_Emergency_Room_Data[[#This Row],[Day]]&lt;=20,"Middle(11-20)",Hospital_Emergency_Room_Data[[#This Row],[Day]]&gt;20,"End(21-30)")</f>
        <v>Middle(11-20)</v>
      </c>
    </row>
    <row r="2001" spans="1:22">
      <c r="A2001">
        <v>246117277</v>
      </c>
      <c r="B2001" t="s">
        <v>2022</v>
      </c>
      <c r="C2001" s="1">
        <v>45023</v>
      </c>
      <c r="D2001" t="str">
        <f>TEXT(Hospital_Emergency_Room_Data[[#This Row],[Patient Admission Date]],"mmm")</f>
        <v>Apr</v>
      </c>
      <c r="E2001">
        <f>YEAR(Hospital_Emergency_Room_Data[[#This Row],[Patient Admission Date]])</f>
        <v>2023</v>
      </c>
      <c r="F2001" s="2">
        <v>0.98958333333333337</v>
      </c>
      <c r="G2001" s="8" t="str">
        <f>TEXT(Hospital_Emergency_Room_Data[[#This Row],[Patient Admission Date]],"dddd")</f>
        <v>Friday</v>
      </c>
      <c r="H2001" t="s">
        <v>41</v>
      </c>
      <c r="I2001">
        <v>2</v>
      </c>
      <c r="J2001" s="5" t="s">
        <v>9218</v>
      </c>
      <c r="K2001" t="s">
        <v>29</v>
      </c>
      <c r="L2001" t="s">
        <v>9281</v>
      </c>
      <c r="M2001" t="s">
        <v>9209</v>
      </c>
      <c r="O2001">
        <v>44</v>
      </c>
      <c r="P2001" t="s">
        <v>9225</v>
      </c>
      <c r="Q2001">
        <v>7</v>
      </c>
      <c r="R2001">
        <v>23</v>
      </c>
      <c r="S2001" t="s">
        <v>9256</v>
      </c>
      <c r="T2001" t="s">
        <v>9263</v>
      </c>
      <c r="U2001" t="s">
        <v>9300</v>
      </c>
      <c r="V2001" t="str" cm="1">
        <f t="array" ref="V2001">_xlfn.IFS(Hospital_Emergency_Room_Data[[#This Row],[Day]]&lt;=10,"Start(1-10)",Hospital_Emergency_Room_Data[[#This Row],[Day]]&lt;=20,"Middle(11-20)",Hospital_Emergency_Room_Data[[#This Row],[Day]]&gt;20,"End(21-30)")</f>
        <v>Start(1-10)</v>
      </c>
    </row>
    <row r="2002" spans="1:22">
      <c r="A2002">
        <v>640242305</v>
      </c>
      <c r="B2002" t="s">
        <v>2023</v>
      </c>
      <c r="C2002" s="1">
        <v>45073</v>
      </c>
      <c r="D2002" t="str">
        <f>TEXT(Hospital_Emergency_Room_Data[[#This Row],[Patient Admission Date]],"mmm")</f>
        <v>May</v>
      </c>
      <c r="E2002">
        <f>YEAR(Hospital_Emergency_Room_Data[[#This Row],[Patient Admission Date]])</f>
        <v>2023</v>
      </c>
      <c r="F2002" s="2">
        <v>0.53888888888888886</v>
      </c>
      <c r="G2002" s="8" t="str">
        <f>TEXT(Hospital_Emergency_Room_Data[[#This Row],[Patient Admission Date]],"dddd")</f>
        <v>Saturday</v>
      </c>
      <c r="H2002" t="s">
        <v>41</v>
      </c>
      <c r="I2002">
        <v>37</v>
      </c>
      <c r="J2002" s="5" t="s">
        <v>9223</v>
      </c>
      <c r="K2002" t="s">
        <v>29</v>
      </c>
      <c r="L2002" t="s">
        <v>9281</v>
      </c>
      <c r="M2002" t="s">
        <v>9209</v>
      </c>
      <c r="O2002">
        <v>12</v>
      </c>
      <c r="P2002" t="s">
        <v>9226</v>
      </c>
      <c r="Q2002">
        <v>27</v>
      </c>
      <c r="R2002">
        <v>12</v>
      </c>
      <c r="S2002" t="s">
        <v>9257</v>
      </c>
      <c r="T2002" t="s">
        <v>9264</v>
      </c>
      <c r="U2002" t="s">
        <v>9282</v>
      </c>
      <c r="V2002" t="str" cm="1">
        <f t="array" ref="V2002">_xlfn.IFS(Hospital_Emergency_Room_Data[[#This Row],[Day]]&lt;=10,"Start(1-10)",Hospital_Emergency_Room_Data[[#This Row],[Day]]&lt;=20,"Middle(11-20)",Hospital_Emergency_Room_Data[[#This Row],[Day]]&gt;20,"End(21-30)")</f>
        <v>End(21-30)</v>
      </c>
    </row>
    <row r="2003" spans="1:22">
      <c r="A2003">
        <v>526029534</v>
      </c>
      <c r="B2003" t="s">
        <v>2024</v>
      </c>
      <c r="C2003" s="1">
        <v>45511</v>
      </c>
      <c r="D2003" t="str">
        <f>TEXT(Hospital_Emergency_Room_Data[[#This Row],[Patient Admission Date]],"mmm")</f>
        <v>Aug</v>
      </c>
      <c r="E2003">
        <f>YEAR(Hospital_Emergency_Room_Data[[#This Row],[Patient Admission Date]])</f>
        <v>2024</v>
      </c>
      <c r="F2003" s="2">
        <v>0.62291666666666667</v>
      </c>
      <c r="G2003" s="8" t="str">
        <f>TEXT(Hospital_Emergency_Room_Data[[#This Row],[Patient Admission Date]],"dddd")</f>
        <v>Wednesday</v>
      </c>
      <c r="H2003" t="s">
        <v>41</v>
      </c>
      <c r="I2003">
        <v>47</v>
      </c>
      <c r="J2003" s="5" t="s">
        <v>9219</v>
      </c>
      <c r="K2003" t="s">
        <v>29</v>
      </c>
      <c r="L2003" t="s">
        <v>9281</v>
      </c>
      <c r="M2003" t="s">
        <v>9209</v>
      </c>
      <c r="O2003">
        <v>34</v>
      </c>
      <c r="P2003" t="s">
        <v>9225</v>
      </c>
      <c r="Q2003">
        <v>7</v>
      </c>
      <c r="R2003">
        <v>14</v>
      </c>
      <c r="S2003" t="s">
        <v>9257</v>
      </c>
      <c r="T2003" t="s">
        <v>9263</v>
      </c>
      <c r="U2003" t="s">
        <v>9300</v>
      </c>
      <c r="V2003" t="str" cm="1">
        <f t="array" ref="V2003">_xlfn.IFS(Hospital_Emergency_Room_Data[[#This Row],[Day]]&lt;=10,"Start(1-10)",Hospital_Emergency_Room_Data[[#This Row],[Day]]&lt;=20,"Middle(11-20)",Hospital_Emergency_Room_Data[[#This Row],[Day]]&gt;20,"End(21-30)")</f>
        <v>Start(1-10)</v>
      </c>
    </row>
    <row r="2004" spans="1:22">
      <c r="A2004">
        <v>708898415</v>
      </c>
      <c r="B2004" t="s">
        <v>2025</v>
      </c>
      <c r="C2004" s="1">
        <v>45374</v>
      </c>
      <c r="D2004" t="str">
        <f>TEXT(Hospital_Emergency_Room_Data[[#This Row],[Patient Admission Date]],"mmm")</f>
        <v>Mar</v>
      </c>
      <c r="E2004">
        <f>YEAR(Hospital_Emergency_Room_Data[[#This Row],[Patient Admission Date]])</f>
        <v>2024</v>
      </c>
      <c r="F2004" s="2">
        <v>0.80486111111111114</v>
      </c>
      <c r="G2004" s="8" t="str">
        <f>TEXT(Hospital_Emergency_Room_Data[[#This Row],[Patient Admission Date]],"dddd")</f>
        <v>Saturday</v>
      </c>
      <c r="H2004" t="s">
        <v>41</v>
      </c>
      <c r="I2004">
        <v>33</v>
      </c>
      <c r="J2004" s="5" t="s">
        <v>9223</v>
      </c>
      <c r="K2004" t="s">
        <v>29</v>
      </c>
      <c r="L2004" t="s">
        <v>9281</v>
      </c>
      <c r="M2004" t="s">
        <v>9209</v>
      </c>
      <c r="O2004">
        <v>15</v>
      </c>
      <c r="P2004" t="s">
        <v>9226</v>
      </c>
      <c r="Q2004">
        <v>23</v>
      </c>
      <c r="R2004">
        <v>19</v>
      </c>
      <c r="S2004" t="s">
        <v>9256</v>
      </c>
      <c r="T2004" t="s">
        <v>9264</v>
      </c>
      <c r="U2004" t="s">
        <v>9282</v>
      </c>
      <c r="V2004" t="str" cm="1">
        <f t="array" ref="V2004">_xlfn.IFS(Hospital_Emergency_Room_Data[[#This Row],[Day]]&lt;=10,"Start(1-10)",Hospital_Emergency_Room_Data[[#This Row],[Day]]&lt;=20,"Middle(11-20)",Hospital_Emergency_Room_Data[[#This Row],[Day]]&gt;20,"End(21-30)")</f>
        <v>End(21-30)</v>
      </c>
    </row>
    <row r="2005" spans="1:22">
      <c r="A2005">
        <v>263266831</v>
      </c>
      <c r="B2005" t="s">
        <v>2026</v>
      </c>
      <c r="C2005" s="1">
        <v>45212</v>
      </c>
      <c r="D2005" t="str">
        <f>TEXT(Hospital_Emergency_Room_Data[[#This Row],[Patient Admission Date]],"mmm")</f>
        <v>Oct</v>
      </c>
      <c r="E2005">
        <f>YEAR(Hospital_Emergency_Room_Data[[#This Row],[Patient Admission Date]])</f>
        <v>2023</v>
      </c>
      <c r="F2005" s="2">
        <v>0.62847222222222221</v>
      </c>
      <c r="G2005" s="8" t="str">
        <f>TEXT(Hospital_Emergency_Room_Data[[#This Row],[Patient Admission Date]],"dddd")</f>
        <v>Friday</v>
      </c>
      <c r="H2005" t="s">
        <v>41</v>
      </c>
      <c r="I2005">
        <v>60</v>
      </c>
      <c r="J2005" s="5" t="s">
        <v>9217</v>
      </c>
      <c r="K2005" t="s">
        <v>29</v>
      </c>
      <c r="L2005" t="s">
        <v>9281</v>
      </c>
      <c r="M2005" t="s">
        <v>9209</v>
      </c>
      <c r="O2005">
        <v>35</v>
      </c>
      <c r="P2005" t="s">
        <v>9225</v>
      </c>
      <c r="Q2005">
        <v>13</v>
      </c>
      <c r="R2005">
        <v>15</v>
      </c>
      <c r="S2005" t="s">
        <v>9257</v>
      </c>
      <c r="T2005" t="s">
        <v>9265</v>
      </c>
      <c r="U2005" t="s">
        <v>9300</v>
      </c>
      <c r="V2005" t="str" cm="1">
        <f t="array" ref="V2005">_xlfn.IFS(Hospital_Emergency_Room_Data[[#This Row],[Day]]&lt;=10,"Start(1-10)",Hospital_Emergency_Room_Data[[#This Row],[Day]]&lt;=20,"Middle(11-20)",Hospital_Emergency_Room_Data[[#This Row],[Day]]&gt;20,"End(21-30)")</f>
        <v>Middle(11-20)</v>
      </c>
    </row>
    <row r="2006" spans="1:22">
      <c r="A2006">
        <v>887073859</v>
      </c>
      <c r="B2006" t="s">
        <v>2027</v>
      </c>
      <c r="C2006" s="1">
        <v>45322</v>
      </c>
      <c r="D2006" t="str">
        <f>TEXT(Hospital_Emergency_Room_Data[[#This Row],[Patient Admission Date]],"mmm")</f>
        <v>Jan</v>
      </c>
      <c r="E2006">
        <f>YEAR(Hospital_Emergency_Room_Data[[#This Row],[Patient Admission Date]])</f>
        <v>2024</v>
      </c>
      <c r="F2006" s="2">
        <v>4.6527777777777779E-2</v>
      </c>
      <c r="G2006" s="8" t="str">
        <f>TEXT(Hospital_Emergency_Room_Data[[#This Row],[Patient Admission Date]],"dddd")</f>
        <v>Wednesday</v>
      </c>
      <c r="H2006" t="s">
        <v>41</v>
      </c>
      <c r="I2006">
        <v>49</v>
      </c>
      <c r="J2006" s="5" t="s">
        <v>9219</v>
      </c>
      <c r="K2006" t="s">
        <v>29</v>
      </c>
      <c r="L2006" t="s">
        <v>9281</v>
      </c>
      <c r="M2006" t="s">
        <v>9209</v>
      </c>
      <c r="O2006">
        <v>41</v>
      </c>
      <c r="P2006" t="s">
        <v>9225</v>
      </c>
      <c r="Q2006">
        <v>31</v>
      </c>
      <c r="R2006">
        <v>1</v>
      </c>
      <c r="S2006" t="s">
        <v>9258</v>
      </c>
      <c r="T2006" t="s">
        <v>9264</v>
      </c>
      <c r="U2006" t="s">
        <v>9300</v>
      </c>
      <c r="V2006" t="str" cm="1">
        <f t="array" ref="V2006">_xlfn.IFS(Hospital_Emergency_Room_Data[[#This Row],[Day]]&lt;=10,"Start(1-10)",Hospital_Emergency_Room_Data[[#This Row],[Day]]&lt;=20,"Middle(11-20)",Hospital_Emergency_Room_Data[[#This Row],[Day]]&gt;20,"End(21-30)")</f>
        <v>End(21-30)</v>
      </c>
    </row>
    <row r="2007" spans="1:22">
      <c r="A2007">
        <v>613303074</v>
      </c>
      <c r="B2007" t="s">
        <v>2028</v>
      </c>
      <c r="C2007" s="1">
        <v>45559</v>
      </c>
      <c r="D2007" t="str">
        <f>TEXT(Hospital_Emergency_Room_Data[[#This Row],[Patient Admission Date]],"mmm")</f>
        <v>Sep</v>
      </c>
      <c r="E2007">
        <f>YEAR(Hospital_Emergency_Room_Data[[#This Row],[Patient Admission Date]])</f>
        <v>2024</v>
      </c>
      <c r="F2007" s="2">
        <v>0.68819444444444444</v>
      </c>
      <c r="G2007" s="8" t="str">
        <f>TEXT(Hospital_Emergency_Room_Data[[#This Row],[Patient Admission Date]],"dddd")</f>
        <v>Tuesday</v>
      </c>
      <c r="H2007" t="s">
        <v>41</v>
      </c>
      <c r="I2007">
        <v>47</v>
      </c>
      <c r="J2007" s="5" t="s">
        <v>9219</v>
      </c>
      <c r="K2007" t="s">
        <v>29</v>
      </c>
      <c r="L2007" t="s">
        <v>9281</v>
      </c>
      <c r="M2007" t="s">
        <v>9209</v>
      </c>
      <c r="O2007">
        <v>51</v>
      </c>
      <c r="P2007" t="s">
        <v>9225</v>
      </c>
      <c r="Q2007">
        <v>24</v>
      </c>
      <c r="R2007">
        <v>16</v>
      </c>
      <c r="S2007" t="s">
        <v>9257</v>
      </c>
      <c r="T2007" t="s">
        <v>9264</v>
      </c>
      <c r="U2007" t="s">
        <v>9283</v>
      </c>
      <c r="V2007" t="str" cm="1">
        <f t="array" ref="V2007">_xlfn.IFS(Hospital_Emergency_Room_Data[[#This Row],[Day]]&lt;=10,"Start(1-10)",Hospital_Emergency_Room_Data[[#This Row],[Day]]&lt;=20,"Middle(11-20)",Hospital_Emergency_Room_Data[[#This Row],[Day]]&gt;20,"End(21-30)")</f>
        <v>End(21-30)</v>
      </c>
    </row>
    <row r="2008" spans="1:22">
      <c r="A2008">
        <v>397753081</v>
      </c>
      <c r="B2008" t="s">
        <v>2029</v>
      </c>
      <c r="C2008" s="1">
        <v>45126</v>
      </c>
      <c r="D2008" t="str">
        <f>TEXT(Hospital_Emergency_Room_Data[[#This Row],[Patient Admission Date]],"mmm")</f>
        <v>Jul</v>
      </c>
      <c r="E2008">
        <f>YEAR(Hospital_Emergency_Room_Data[[#This Row],[Patient Admission Date]])</f>
        <v>2023</v>
      </c>
      <c r="F2008" s="2">
        <v>8.0555555555555561E-2</v>
      </c>
      <c r="G2008" s="8" t="str">
        <f>TEXT(Hospital_Emergency_Room_Data[[#This Row],[Patient Admission Date]],"dddd")</f>
        <v>Wednesday</v>
      </c>
      <c r="H2008" t="s">
        <v>41</v>
      </c>
      <c r="I2008">
        <v>44</v>
      </c>
      <c r="J2008" s="5" t="s">
        <v>9223</v>
      </c>
      <c r="K2008" t="s">
        <v>29</v>
      </c>
      <c r="L2008" t="s">
        <v>9281</v>
      </c>
      <c r="M2008" t="s">
        <v>9209</v>
      </c>
      <c r="O2008">
        <v>52</v>
      </c>
      <c r="P2008" t="s">
        <v>9225</v>
      </c>
      <c r="Q2008">
        <v>19</v>
      </c>
      <c r="R2008">
        <v>1</v>
      </c>
      <c r="S2008" t="s">
        <v>9258</v>
      </c>
      <c r="T2008" t="s">
        <v>9262</v>
      </c>
      <c r="U2008" t="s">
        <v>9283</v>
      </c>
      <c r="V2008" t="str" cm="1">
        <f t="array" ref="V2008">_xlfn.IFS(Hospital_Emergency_Room_Data[[#This Row],[Day]]&lt;=10,"Start(1-10)",Hospital_Emergency_Room_Data[[#This Row],[Day]]&lt;=20,"Middle(11-20)",Hospital_Emergency_Room_Data[[#This Row],[Day]]&gt;20,"End(21-30)")</f>
        <v>Middle(11-20)</v>
      </c>
    </row>
    <row r="2009" spans="1:22">
      <c r="A2009">
        <v>532527052</v>
      </c>
      <c r="B2009" t="s">
        <v>2030</v>
      </c>
      <c r="C2009" s="1">
        <v>45242</v>
      </c>
      <c r="D2009" t="str">
        <f>TEXT(Hospital_Emergency_Room_Data[[#This Row],[Patient Admission Date]],"mmm")</f>
        <v>Nov</v>
      </c>
      <c r="E2009">
        <f>YEAR(Hospital_Emergency_Room_Data[[#This Row],[Patient Admission Date]])</f>
        <v>2023</v>
      </c>
      <c r="F2009" s="2">
        <v>0.33958333333333335</v>
      </c>
      <c r="G2009" s="8" t="str">
        <f>TEXT(Hospital_Emergency_Room_Data[[#This Row],[Patient Admission Date]],"dddd")</f>
        <v>Sunday</v>
      </c>
      <c r="H2009" t="s">
        <v>41</v>
      </c>
      <c r="I2009">
        <v>25</v>
      </c>
      <c r="J2009" s="5" t="s">
        <v>9220</v>
      </c>
      <c r="K2009" t="s">
        <v>29</v>
      </c>
      <c r="L2009" t="s">
        <v>9281</v>
      </c>
      <c r="M2009" t="s">
        <v>9209</v>
      </c>
      <c r="O2009">
        <v>32</v>
      </c>
      <c r="P2009" t="s">
        <v>9225</v>
      </c>
      <c r="Q2009">
        <v>12</v>
      </c>
      <c r="R2009">
        <v>8</v>
      </c>
      <c r="S2009" t="s">
        <v>9255</v>
      </c>
      <c r="T2009" t="s">
        <v>9265</v>
      </c>
      <c r="U2009" t="s">
        <v>9300</v>
      </c>
      <c r="V2009" t="str" cm="1">
        <f t="array" ref="V2009">_xlfn.IFS(Hospital_Emergency_Room_Data[[#This Row],[Day]]&lt;=10,"Start(1-10)",Hospital_Emergency_Room_Data[[#This Row],[Day]]&lt;=20,"Middle(11-20)",Hospital_Emergency_Room_Data[[#This Row],[Day]]&gt;20,"End(21-30)")</f>
        <v>Middle(11-20)</v>
      </c>
    </row>
    <row r="2010" spans="1:22">
      <c r="A2010">
        <v>760483541</v>
      </c>
      <c r="B2010" t="s">
        <v>2031</v>
      </c>
      <c r="C2010" s="1">
        <v>45411</v>
      </c>
      <c r="D2010" t="str">
        <f>TEXT(Hospital_Emergency_Room_Data[[#This Row],[Patient Admission Date]],"mmm")</f>
        <v>Apr</v>
      </c>
      <c r="E2010">
        <f>YEAR(Hospital_Emergency_Room_Data[[#This Row],[Patient Admission Date]])</f>
        <v>2024</v>
      </c>
      <c r="F2010" s="2">
        <v>0.92222222222222228</v>
      </c>
      <c r="G2010" s="8" t="str">
        <f>TEXT(Hospital_Emergency_Room_Data[[#This Row],[Patient Admission Date]],"dddd")</f>
        <v>Monday</v>
      </c>
      <c r="H2010" t="s">
        <v>41</v>
      </c>
      <c r="I2010">
        <v>19</v>
      </c>
      <c r="J2010" s="5" t="s">
        <v>9220</v>
      </c>
      <c r="K2010" t="s">
        <v>29</v>
      </c>
      <c r="L2010" t="s">
        <v>9281</v>
      </c>
      <c r="M2010" t="s">
        <v>9209</v>
      </c>
      <c r="O2010">
        <v>35</v>
      </c>
      <c r="P2010" t="s">
        <v>9225</v>
      </c>
      <c r="Q2010">
        <v>29</v>
      </c>
      <c r="R2010">
        <v>22</v>
      </c>
      <c r="S2010" t="s">
        <v>9256</v>
      </c>
      <c r="T2010" t="s">
        <v>9264</v>
      </c>
      <c r="U2010" t="s">
        <v>9300</v>
      </c>
      <c r="V2010" t="str" cm="1">
        <f t="array" ref="V2010">_xlfn.IFS(Hospital_Emergency_Room_Data[[#This Row],[Day]]&lt;=10,"Start(1-10)",Hospital_Emergency_Room_Data[[#This Row],[Day]]&lt;=20,"Middle(11-20)",Hospital_Emergency_Room_Data[[#This Row],[Day]]&gt;20,"End(21-30)")</f>
        <v>End(21-30)</v>
      </c>
    </row>
    <row r="2011" spans="1:22">
      <c r="A2011">
        <v>526224659</v>
      </c>
      <c r="B2011" t="s">
        <v>2032</v>
      </c>
      <c r="C2011" s="1">
        <v>45523</v>
      </c>
      <c r="D2011" t="str">
        <f>TEXT(Hospital_Emergency_Room_Data[[#This Row],[Patient Admission Date]],"mmm")</f>
        <v>Aug</v>
      </c>
      <c r="E2011">
        <f>YEAR(Hospital_Emergency_Room_Data[[#This Row],[Patient Admission Date]])</f>
        <v>2024</v>
      </c>
      <c r="F2011" s="2">
        <v>0.57013888888888886</v>
      </c>
      <c r="G2011" s="8" t="str">
        <f>TEXT(Hospital_Emergency_Room_Data[[#This Row],[Patient Admission Date]],"dddd")</f>
        <v>Monday</v>
      </c>
      <c r="H2011" t="s">
        <v>41</v>
      </c>
      <c r="I2011">
        <v>64</v>
      </c>
      <c r="J2011" s="5" t="s">
        <v>9217</v>
      </c>
      <c r="K2011" t="s">
        <v>29</v>
      </c>
      <c r="L2011" t="s">
        <v>9281</v>
      </c>
      <c r="M2011" t="s">
        <v>9209</v>
      </c>
      <c r="O2011">
        <v>15</v>
      </c>
      <c r="P2011" t="s">
        <v>9226</v>
      </c>
      <c r="Q2011">
        <v>19</v>
      </c>
      <c r="R2011">
        <v>13</v>
      </c>
      <c r="S2011" t="s">
        <v>9257</v>
      </c>
      <c r="T2011" t="s">
        <v>9262</v>
      </c>
      <c r="U2011" t="s">
        <v>9282</v>
      </c>
      <c r="V2011" t="str" cm="1">
        <f t="array" ref="V2011">_xlfn.IFS(Hospital_Emergency_Room_Data[[#This Row],[Day]]&lt;=10,"Start(1-10)",Hospital_Emergency_Room_Data[[#This Row],[Day]]&lt;=20,"Middle(11-20)",Hospital_Emergency_Room_Data[[#This Row],[Day]]&gt;20,"End(21-30)")</f>
        <v>Middle(11-20)</v>
      </c>
    </row>
    <row r="2012" spans="1:22">
      <c r="A2012">
        <v>543179313</v>
      </c>
      <c r="B2012" t="s">
        <v>2033</v>
      </c>
      <c r="C2012" s="1">
        <v>45505</v>
      </c>
      <c r="D2012" t="str">
        <f>TEXT(Hospital_Emergency_Room_Data[[#This Row],[Patient Admission Date]],"mmm")</f>
        <v>Aug</v>
      </c>
      <c r="E2012">
        <f>YEAR(Hospital_Emergency_Room_Data[[#This Row],[Patient Admission Date]])</f>
        <v>2024</v>
      </c>
      <c r="F2012" s="2">
        <v>0.67152777777777772</v>
      </c>
      <c r="G2012" s="8" t="str">
        <f>TEXT(Hospital_Emergency_Room_Data[[#This Row],[Patient Admission Date]],"dddd")</f>
        <v>Thursday</v>
      </c>
      <c r="H2012" t="s">
        <v>41</v>
      </c>
      <c r="I2012">
        <v>23</v>
      </c>
      <c r="J2012" s="5" t="s">
        <v>9220</v>
      </c>
      <c r="K2012" t="s">
        <v>29</v>
      </c>
      <c r="L2012" t="s">
        <v>9281</v>
      </c>
      <c r="M2012" t="s">
        <v>9209</v>
      </c>
      <c r="O2012">
        <v>30</v>
      </c>
      <c r="P2012" t="s">
        <v>9225</v>
      </c>
      <c r="Q2012">
        <v>1</v>
      </c>
      <c r="R2012">
        <v>16</v>
      </c>
      <c r="S2012" t="s">
        <v>9257</v>
      </c>
      <c r="T2012" t="s">
        <v>9263</v>
      </c>
      <c r="U2012" t="s">
        <v>9282</v>
      </c>
      <c r="V2012" t="str" cm="1">
        <f t="array" ref="V2012">_xlfn.IFS(Hospital_Emergency_Room_Data[[#This Row],[Day]]&lt;=10,"Start(1-10)",Hospital_Emergency_Room_Data[[#This Row],[Day]]&lt;=20,"Middle(11-20)",Hospital_Emergency_Room_Data[[#This Row],[Day]]&gt;20,"End(21-30)")</f>
        <v>Start(1-10)</v>
      </c>
    </row>
    <row r="2013" spans="1:22">
      <c r="A2013">
        <v>148594378</v>
      </c>
      <c r="B2013" t="s">
        <v>2034</v>
      </c>
      <c r="C2013" s="1">
        <v>45024</v>
      </c>
      <c r="D2013" t="str">
        <f>TEXT(Hospital_Emergency_Room_Data[[#This Row],[Patient Admission Date]],"mmm")</f>
        <v>Apr</v>
      </c>
      <c r="E2013">
        <f>YEAR(Hospital_Emergency_Room_Data[[#This Row],[Patient Admission Date]])</f>
        <v>2023</v>
      </c>
      <c r="F2013" s="2">
        <v>0.30833333333333335</v>
      </c>
      <c r="G2013" s="8" t="str">
        <f>TEXT(Hospital_Emergency_Room_Data[[#This Row],[Patient Admission Date]],"dddd")</f>
        <v>Saturday</v>
      </c>
      <c r="H2013" t="s">
        <v>41</v>
      </c>
      <c r="I2013">
        <v>6</v>
      </c>
      <c r="J2013" s="5" t="s">
        <v>9221</v>
      </c>
      <c r="K2013" t="s">
        <v>29</v>
      </c>
      <c r="L2013" t="s">
        <v>9281</v>
      </c>
      <c r="M2013" t="s">
        <v>9209</v>
      </c>
      <c r="O2013">
        <v>33</v>
      </c>
      <c r="P2013" t="s">
        <v>9225</v>
      </c>
      <c r="Q2013">
        <v>8</v>
      </c>
      <c r="R2013">
        <v>7</v>
      </c>
      <c r="S2013" t="s">
        <v>9255</v>
      </c>
      <c r="T2013" t="s">
        <v>9265</v>
      </c>
      <c r="U2013" t="s">
        <v>9300</v>
      </c>
      <c r="V2013" t="str" cm="1">
        <f t="array" ref="V2013">_xlfn.IFS(Hospital_Emergency_Room_Data[[#This Row],[Day]]&lt;=10,"Start(1-10)",Hospital_Emergency_Room_Data[[#This Row],[Day]]&lt;=20,"Middle(11-20)",Hospital_Emergency_Room_Data[[#This Row],[Day]]&gt;20,"End(21-30)")</f>
        <v>Start(1-10)</v>
      </c>
    </row>
    <row r="2014" spans="1:22">
      <c r="A2014">
        <v>693797901</v>
      </c>
      <c r="B2014" t="s">
        <v>2035</v>
      </c>
      <c r="C2014" s="1">
        <v>45523</v>
      </c>
      <c r="D2014" t="str">
        <f>TEXT(Hospital_Emergency_Room_Data[[#This Row],[Patient Admission Date]],"mmm")</f>
        <v>Aug</v>
      </c>
      <c r="E2014">
        <f>YEAR(Hospital_Emergency_Room_Data[[#This Row],[Patient Admission Date]])</f>
        <v>2024</v>
      </c>
      <c r="F2014" s="2">
        <v>0.52638888888888891</v>
      </c>
      <c r="G2014" s="8" t="str">
        <f>TEXT(Hospital_Emergency_Room_Data[[#This Row],[Patient Admission Date]],"dddd")</f>
        <v>Monday</v>
      </c>
      <c r="H2014" t="s">
        <v>41</v>
      </c>
      <c r="I2014">
        <v>16</v>
      </c>
      <c r="J2014" s="5" t="s">
        <v>9220</v>
      </c>
      <c r="K2014" t="s">
        <v>29</v>
      </c>
      <c r="L2014" t="s">
        <v>9281</v>
      </c>
      <c r="M2014" t="s">
        <v>9209</v>
      </c>
      <c r="O2014">
        <v>28</v>
      </c>
      <c r="P2014" t="s">
        <v>9226</v>
      </c>
      <c r="Q2014">
        <v>19</v>
      </c>
      <c r="R2014">
        <v>12</v>
      </c>
      <c r="S2014" t="s">
        <v>9257</v>
      </c>
      <c r="T2014" t="s">
        <v>9262</v>
      </c>
      <c r="U2014" t="s">
        <v>9282</v>
      </c>
      <c r="V2014" t="str" cm="1">
        <f t="array" ref="V2014">_xlfn.IFS(Hospital_Emergency_Room_Data[[#This Row],[Day]]&lt;=10,"Start(1-10)",Hospital_Emergency_Room_Data[[#This Row],[Day]]&lt;=20,"Middle(11-20)",Hospital_Emergency_Room_Data[[#This Row],[Day]]&gt;20,"End(21-30)")</f>
        <v>Middle(11-20)</v>
      </c>
    </row>
    <row r="2015" spans="1:22">
      <c r="A2015">
        <v>371999321</v>
      </c>
      <c r="B2015" t="s">
        <v>2036</v>
      </c>
      <c r="C2015" s="1">
        <v>45392</v>
      </c>
      <c r="D2015" t="str">
        <f>TEXT(Hospital_Emergency_Room_Data[[#This Row],[Patient Admission Date]],"mmm")</f>
        <v>Apr</v>
      </c>
      <c r="E2015">
        <f>YEAR(Hospital_Emergency_Room_Data[[#This Row],[Patient Admission Date]])</f>
        <v>2024</v>
      </c>
      <c r="F2015" s="2">
        <v>0.73263888888888884</v>
      </c>
      <c r="G2015" s="8" t="str">
        <f>TEXT(Hospital_Emergency_Room_Data[[#This Row],[Patient Admission Date]],"dddd")</f>
        <v>Wednesday</v>
      </c>
      <c r="H2015" t="s">
        <v>41</v>
      </c>
      <c r="I2015">
        <v>49</v>
      </c>
      <c r="J2015" s="5" t="s">
        <v>9219</v>
      </c>
      <c r="K2015" t="s">
        <v>29</v>
      </c>
      <c r="L2015" t="s">
        <v>9281</v>
      </c>
      <c r="M2015" t="s">
        <v>9209</v>
      </c>
      <c r="O2015">
        <v>29</v>
      </c>
      <c r="P2015" t="s">
        <v>9226</v>
      </c>
      <c r="Q2015">
        <v>10</v>
      </c>
      <c r="R2015">
        <v>17</v>
      </c>
      <c r="S2015" t="s">
        <v>9257</v>
      </c>
      <c r="T2015" t="s">
        <v>9265</v>
      </c>
      <c r="U2015" t="s">
        <v>9282</v>
      </c>
      <c r="V2015" t="str" cm="1">
        <f t="array" ref="V2015">_xlfn.IFS(Hospital_Emergency_Room_Data[[#This Row],[Day]]&lt;=10,"Start(1-10)",Hospital_Emergency_Room_Data[[#This Row],[Day]]&lt;=20,"Middle(11-20)",Hospital_Emergency_Room_Data[[#This Row],[Day]]&gt;20,"End(21-30)")</f>
        <v>Start(1-10)</v>
      </c>
    </row>
    <row r="2016" spans="1:22">
      <c r="A2016">
        <v>122316146</v>
      </c>
      <c r="B2016" t="s">
        <v>2037</v>
      </c>
      <c r="C2016" s="1">
        <v>45116</v>
      </c>
      <c r="D2016" t="str">
        <f>TEXT(Hospital_Emergency_Room_Data[[#This Row],[Patient Admission Date]],"mmm")</f>
        <v>Jul</v>
      </c>
      <c r="E2016">
        <f>YEAR(Hospital_Emergency_Room_Data[[#This Row],[Patient Admission Date]])</f>
        <v>2023</v>
      </c>
      <c r="F2016" s="2">
        <v>0.32430555555555557</v>
      </c>
      <c r="G2016" s="8" t="str">
        <f>TEXT(Hospital_Emergency_Room_Data[[#This Row],[Patient Admission Date]],"dddd")</f>
        <v>Sunday</v>
      </c>
      <c r="H2016" t="s">
        <v>41</v>
      </c>
      <c r="I2016">
        <v>27</v>
      </c>
      <c r="J2016" s="5" t="s">
        <v>9220</v>
      </c>
      <c r="K2016" t="s">
        <v>29</v>
      </c>
      <c r="L2016" t="s">
        <v>9281</v>
      </c>
      <c r="M2016" t="s">
        <v>9209</v>
      </c>
      <c r="O2016">
        <v>42</v>
      </c>
      <c r="P2016" t="s">
        <v>9225</v>
      </c>
      <c r="Q2016">
        <v>9</v>
      </c>
      <c r="R2016">
        <v>7</v>
      </c>
      <c r="S2016" t="s">
        <v>9255</v>
      </c>
      <c r="T2016" t="s">
        <v>9265</v>
      </c>
      <c r="U2016" t="s">
        <v>9300</v>
      </c>
      <c r="V2016" t="str" cm="1">
        <f t="array" ref="V2016">_xlfn.IFS(Hospital_Emergency_Room_Data[[#This Row],[Day]]&lt;=10,"Start(1-10)",Hospital_Emergency_Room_Data[[#This Row],[Day]]&lt;=20,"Middle(11-20)",Hospital_Emergency_Room_Data[[#This Row],[Day]]&gt;20,"End(21-30)")</f>
        <v>Start(1-10)</v>
      </c>
    </row>
    <row r="2017" spans="1:22">
      <c r="A2017">
        <v>479375258</v>
      </c>
      <c r="B2017" t="s">
        <v>2038</v>
      </c>
      <c r="C2017" s="1">
        <v>45427</v>
      </c>
      <c r="D2017" t="str">
        <f>TEXT(Hospital_Emergency_Room_Data[[#This Row],[Patient Admission Date]],"mmm")</f>
        <v>May</v>
      </c>
      <c r="E2017">
        <f>YEAR(Hospital_Emergency_Room_Data[[#This Row],[Patient Admission Date]])</f>
        <v>2024</v>
      </c>
      <c r="F2017" s="2">
        <v>0.33055555555555555</v>
      </c>
      <c r="G2017" s="8" t="str">
        <f>TEXT(Hospital_Emergency_Room_Data[[#This Row],[Patient Admission Date]],"dddd")</f>
        <v>Wednesday</v>
      </c>
      <c r="H2017" t="s">
        <v>41</v>
      </c>
      <c r="I2017">
        <v>3</v>
      </c>
      <c r="J2017" s="5" t="s">
        <v>9218</v>
      </c>
      <c r="K2017" t="s">
        <v>29</v>
      </c>
      <c r="L2017" t="s">
        <v>9281</v>
      </c>
      <c r="M2017" t="s">
        <v>9209</v>
      </c>
      <c r="O2017">
        <v>49</v>
      </c>
      <c r="P2017" t="s">
        <v>9225</v>
      </c>
      <c r="Q2017">
        <v>15</v>
      </c>
      <c r="R2017">
        <v>7</v>
      </c>
      <c r="S2017" t="s">
        <v>9255</v>
      </c>
      <c r="T2017" t="s">
        <v>9262</v>
      </c>
      <c r="U2017" t="s">
        <v>9283</v>
      </c>
      <c r="V2017" t="str" cm="1">
        <f t="array" ref="V2017">_xlfn.IFS(Hospital_Emergency_Room_Data[[#This Row],[Day]]&lt;=10,"Start(1-10)",Hospital_Emergency_Room_Data[[#This Row],[Day]]&lt;=20,"Middle(11-20)",Hospital_Emergency_Room_Data[[#This Row],[Day]]&gt;20,"End(21-30)")</f>
        <v>Middle(11-20)</v>
      </c>
    </row>
    <row r="2018" spans="1:22">
      <c r="A2018">
        <v>890715629</v>
      </c>
      <c r="B2018" t="s">
        <v>2039</v>
      </c>
      <c r="C2018" s="1">
        <v>45566</v>
      </c>
      <c r="D2018" t="str">
        <f>TEXT(Hospital_Emergency_Room_Data[[#This Row],[Patient Admission Date]],"mmm")</f>
        <v>Oct</v>
      </c>
      <c r="E2018">
        <f>YEAR(Hospital_Emergency_Room_Data[[#This Row],[Patient Admission Date]])</f>
        <v>2024</v>
      </c>
      <c r="F2018" s="2">
        <v>0.5708333333333333</v>
      </c>
      <c r="G2018" s="8" t="str">
        <f>TEXT(Hospital_Emergency_Room_Data[[#This Row],[Patient Admission Date]],"dddd")</f>
        <v>Tuesday</v>
      </c>
      <c r="H2018" t="s">
        <v>41</v>
      </c>
      <c r="I2018">
        <v>37</v>
      </c>
      <c r="J2018" s="5" t="s">
        <v>9223</v>
      </c>
      <c r="K2018" t="s">
        <v>29</v>
      </c>
      <c r="L2018" t="s">
        <v>9281</v>
      </c>
      <c r="M2018" t="s">
        <v>9209</v>
      </c>
      <c r="O2018">
        <v>54</v>
      </c>
      <c r="P2018" t="s">
        <v>9225</v>
      </c>
      <c r="Q2018">
        <v>1</v>
      </c>
      <c r="R2018">
        <v>13</v>
      </c>
      <c r="S2018" t="s">
        <v>9257</v>
      </c>
      <c r="T2018" t="s">
        <v>9263</v>
      </c>
      <c r="U2018" t="s">
        <v>9283</v>
      </c>
      <c r="V2018" t="str" cm="1">
        <f t="array" ref="V2018">_xlfn.IFS(Hospital_Emergency_Room_Data[[#This Row],[Day]]&lt;=10,"Start(1-10)",Hospital_Emergency_Room_Data[[#This Row],[Day]]&lt;=20,"Middle(11-20)",Hospital_Emergency_Room_Data[[#This Row],[Day]]&gt;20,"End(21-30)")</f>
        <v>Start(1-10)</v>
      </c>
    </row>
    <row r="2019" spans="1:22">
      <c r="A2019">
        <v>221173849</v>
      </c>
      <c r="B2019" t="s">
        <v>2040</v>
      </c>
      <c r="C2019" s="1">
        <v>45093</v>
      </c>
      <c r="D2019" t="str">
        <f>TEXT(Hospital_Emergency_Room_Data[[#This Row],[Patient Admission Date]],"mmm")</f>
        <v>Jun</v>
      </c>
      <c r="E2019">
        <f>YEAR(Hospital_Emergency_Room_Data[[#This Row],[Patient Admission Date]])</f>
        <v>2023</v>
      </c>
      <c r="F2019" s="2">
        <v>0.9868055555555556</v>
      </c>
      <c r="G2019" s="8" t="str">
        <f>TEXT(Hospital_Emergency_Room_Data[[#This Row],[Patient Admission Date]],"dddd")</f>
        <v>Friday</v>
      </c>
      <c r="H2019" t="s">
        <v>41</v>
      </c>
      <c r="I2019">
        <v>18</v>
      </c>
      <c r="J2019" s="5" t="s">
        <v>9220</v>
      </c>
      <c r="K2019" t="s">
        <v>29</v>
      </c>
      <c r="L2019" t="s">
        <v>9281</v>
      </c>
      <c r="M2019" t="s">
        <v>9209</v>
      </c>
      <c r="O2019">
        <v>14</v>
      </c>
      <c r="P2019" t="s">
        <v>9226</v>
      </c>
      <c r="Q2019">
        <v>16</v>
      </c>
      <c r="R2019">
        <v>23</v>
      </c>
      <c r="S2019" t="s">
        <v>9256</v>
      </c>
      <c r="T2019" t="s">
        <v>9262</v>
      </c>
      <c r="U2019" t="s">
        <v>9282</v>
      </c>
      <c r="V2019" t="str" cm="1">
        <f t="array" ref="V2019">_xlfn.IFS(Hospital_Emergency_Room_Data[[#This Row],[Day]]&lt;=10,"Start(1-10)",Hospital_Emergency_Room_Data[[#This Row],[Day]]&lt;=20,"Middle(11-20)",Hospital_Emergency_Room_Data[[#This Row],[Day]]&gt;20,"End(21-30)")</f>
        <v>Middle(11-20)</v>
      </c>
    </row>
    <row r="2020" spans="1:22">
      <c r="A2020">
        <v>179020347</v>
      </c>
      <c r="B2020" t="s">
        <v>2041</v>
      </c>
      <c r="C2020" s="1">
        <v>45539</v>
      </c>
      <c r="D2020" t="str">
        <f>TEXT(Hospital_Emergency_Room_Data[[#This Row],[Patient Admission Date]],"mmm")</f>
        <v>Sep</v>
      </c>
      <c r="E2020">
        <f>YEAR(Hospital_Emergency_Room_Data[[#This Row],[Patient Admission Date]])</f>
        <v>2024</v>
      </c>
      <c r="F2020" s="2">
        <v>0.63541666666666663</v>
      </c>
      <c r="G2020" s="8" t="str">
        <f>TEXT(Hospital_Emergency_Room_Data[[#This Row],[Patient Admission Date]],"dddd")</f>
        <v>Wednesday</v>
      </c>
      <c r="H2020" t="s">
        <v>41</v>
      </c>
      <c r="I2020">
        <v>35</v>
      </c>
      <c r="J2020" s="5" t="s">
        <v>9223</v>
      </c>
      <c r="K2020" t="s">
        <v>29</v>
      </c>
      <c r="L2020" t="s">
        <v>9281</v>
      </c>
      <c r="M2020" t="s">
        <v>9209</v>
      </c>
      <c r="O2020">
        <v>21</v>
      </c>
      <c r="P2020" t="s">
        <v>9226</v>
      </c>
      <c r="Q2020">
        <v>4</v>
      </c>
      <c r="R2020">
        <v>15</v>
      </c>
      <c r="S2020" t="s">
        <v>9257</v>
      </c>
      <c r="T2020" t="s">
        <v>9263</v>
      </c>
      <c r="U2020" t="s">
        <v>9282</v>
      </c>
      <c r="V2020" t="str" cm="1">
        <f t="array" ref="V2020">_xlfn.IFS(Hospital_Emergency_Room_Data[[#This Row],[Day]]&lt;=10,"Start(1-10)",Hospital_Emergency_Room_Data[[#This Row],[Day]]&lt;=20,"Middle(11-20)",Hospital_Emergency_Room_Data[[#This Row],[Day]]&gt;20,"End(21-30)")</f>
        <v>Start(1-10)</v>
      </c>
    </row>
    <row r="2021" spans="1:22">
      <c r="A2021">
        <v>250328345</v>
      </c>
      <c r="B2021" t="s">
        <v>2042</v>
      </c>
      <c r="C2021" s="1">
        <v>45373</v>
      </c>
      <c r="D2021" t="str">
        <f>TEXT(Hospital_Emergency_Room_Data[[#This Row],[Patient Admission Date]],"mmm")</f>
        <v>Mar</v>
      </c>
      <c r="E2021">
        <f>YEAR(Hospital_Emergency_Room_Data[[#This Row],[Patient Admission Date]])</f>
        <v>2024</v>
      </c>
      <c r="F2021" s="2">
        <v>0.74027777777777781</v>
      </c>
      <c r="G2021" s="8" t="str">
        <f>TEXT(Hospital_Emergency_Room_Data[[#This Row],[Patient Admission Date]],"dddd")</f>
        <v>Friday</v>
      </c>
      <c r="H2021" t="s">
        <v>41</v>
      </c>
      <c r="I2021">
        <v>63</v>
      </c>
      <c r="J2021" s="5" t="s">
        <v>9217</v>
      </c>
      <c r="K2021" t="s">
        <v>29</v>
      </c>
      <c r="L2021" t="s">
        <v>9281</v>
      </c>
      <c r="M2021" t="s">
        <v>9209</v>
      </c>
      <c r="O2021">
        <v>27</v>
      </c>
      <c r="P2021" t="s">
        <v>9226</v>
      </c>
      <c r="Q2021">
        <v>22</v>
      </c>
      <c r="R2021">
        <v>17</v>
      </c>
      <c r="S2021" t="s">
        <v>9257</v>
      </c>
      <c r="T2021" t="s">
        <v>9264</v>
      </c>
      <c r="U2021" t="s">
        <v>9282</v>
      </c>
      <c r="V2021" t="str" cm="1">
        <f t="array" ref="V2021">_xlfn.IFS(Hospital_Emergency_Room_Data[[#This Row],[Day]]&lt;=10,"Start(1-10)",Hospital_Emergency_Room_Data[[#This Row],[Day]]&lt;=20,"Middle(11-20)",Hospital_Emergency_Room_Data[[#This Row],[Day]]&gt;20,"End(21-30)")</f>
        <v>End(21-30)</v>
      </c>
    </row>
    <row r="2022" spans="1:22">
      <c r="A2022">
        <v>318482808</v>
      </c>
      <c r="B2022" t="s">
        <v>2043</v>
      </c>
      <c r="C2022" s="1">
        <v>45244</v>
      </c>
      <c r="D2022" t="str">
        <f>TEXT(Hospital_Emergency_Room_Data[[#This Row],[Patient Admission Date]],"mmm")</f>
        <v>Nov</v>
      </c>
      <c r="E2022">
        <f>YEAR(Hospital_Emergency_Room_Data[[#This Row],[Patient Admission Date]])</f>
        <v>2023</v>
      </c>
      <c r="F2022" s="2">
        <v>0.71458333333333335</v>
      </c>
      <c r="G2022" s="8" t="str">
        <f>TEXT(Hospital_Emergency_Room_Data[[#This Row],[Patient Admission Date]],"dddd")</f>
        <v>Tuesday</v>
      </c>
      <c r="H2022" t="s">
        <v>41</v>
      </c>
      <c r="I2022">
        <v>16</v>
      </c>
      <c r="J2022" s="5" t="s">
        <v>9220</v>
      </c>
      <c r="K2022" t="s">
        <v>29</v>
      </c>
      <c r="L2022" t="s">
        <v>9281</v>
      </c>
      <c r="M2022" t="s">
        <v>9209</v>
      </c>
      <c r="O2022">
        <v>57</v>
      </c>
      <c r="P2022" t="s">
        <v>9225</v>
      </c>
      <c r="Q2022">
        <v>14</v>
      </c>
      <c r="R2022">
        <v>17</v>
      </c>
      <c r="S2022" t="s">
        <v>9257</v>
      </c>
      <c r="T2022" t="s">
        <v>9265</v>
      </c>
      <c r="U2022" t="s">
        <v>9283</v>
      </c>
      <c r="V2022" t="str" cm="1">
        <f t="array" ref="V2022">_xlfn.IFS(Hospital_Emergency_Room_Data[[#This Row],[Day]]&lt;=10,"Start(1-10)",Hospital_Emergency_Room_Data[[#This Row],[Day]]&lt;=20,"Middle(11-20)",Hospital_Emergency_Room_Data[[#This Row],[Day]]&gt;20,"End(21-30)")</f>
        <v>Middle(11-20)</v>
      </c>
    </row>
    <row r="2023" spans="1:22">
      <c r="A2023">
        <v>597568859</v>
      </c>
      <c r="B2023" t="s">
        <v>2044</v>
      </c>
      <c r="C2023" s="1">
        <v>45560</v>
      </c>
      <c r="D2023" t="str">
        <f>TEXT(Hospital_Emergency_Room_Data[[#This Row],[Patient Admission Date]],"mmm")</f>
        <v>Sep</v>
      </c>
      <c r="E2023">
        <f>YEAR(Hospital_Emergency_Room_Data[[#This Row],[Patient Admission Date]])</f>
        <v>2024</v>
      </c>
      <c r="F2023" s="2">
        <v>0.80902777777777779</v>
      </c>
      <c r="G2023" s="8" t="str">
        <f>TEXT(Hospital_Emergency_Room_Data[[#This Row],[Patient Admission Date]],"dddd")</f>
        <v>Wednesday</v>
      </c>
      <c r="H2023" t="s">
        <v>41</v>
      </c>
      <c r="I2023">
        <v>55</v>
      </c>
      <c r="J2023" s="5" t="s">
        <v>9219</v>
      </c>
      <c r="K2023" t="s">
        <v>29</v>
      </c>
      <c r="L2023" t="s">
        <v>9281</v>
      </c>
      <c r="M2023" t="s">
        <v>9209</v>
      </c>
      <c r="O2023">
        <v>44</v>
      </c>
      <c r="P2023" t="s">
        <v>9225</v>
      </c>
      <c r="Q2023">
        <v>25</v>
      </c>
      <c r="R2023">
        <v>19</v>
      </c>
      <c r="S2023" t="s">
        <v>9256</v>
      </c>
      <c r="T2023" t="s">
        <v>9264</v>
      </c>
      <c r="U2023" t="s">
        <v>9300</v>
      </c>
      <c r="V2023" t="str" cm="1">
        <f t="array" ref="V2023">_xlfn.IFS(Hospital_Emergency_Room_Data[[#This Row],[Day]]&lt;=10,"Start(1-10)",Hospital_Emergency_Room_Data[[#This Row],[Day]]&lt;=20,"Middle(11-20)",Hospital_Emergency_Room_Data[[#This Row],[Day]]&gt;20,"End(21-30)")</f>
        <v>End(21-30)</v>
      </c>
    </row>
    <row r="2024" spans="1:22">
      <c r="A2024">
        <v>155090503</v>
      </c>
      <c r="B2024" t="s">
        <v>2045</v>
      </c>
      <c r="C2024" s="1">
        <v>45271</v>
      </c>
      <c r="D2024" t="str">
        <f>TEXT(Hospital_Emergency_Room_Data[[#This Row],[Patient Admission Date]],"mmm")</f>
        <v>Dec</v>
      </c>
      <c r="E2024">
        <f>YEAR(Hospital_Emergency_Room_Data[[#This Row],[Patient Admission Date]])</f>
        <v>2023</v>
      </c>
      <c r="F2024" s="2">
        <v>0.89722222222222225</v>
      </c>
      <c r="G2024" s="8" t="str">
        <f>TEXT(Hospital_Emergency_Room_Data[[#This Row],[Patient Admission Date]],"dddd")</f>
        <v>Monday</v>
      </c>
      <c r="H2024" t="s">
        <v>41</v>
      </c>
      <c r="I2024">
        <v>62</v>
      </c>
      <c r="J2024" s="5" t="s">
        <v>9217</v>
      </c>
      <c r="K2024" t="s">
        <v>29</v>
      </c>
      <c r="L2024" t="s">
        <v>9281</v>
      </c>
      <c r="M2024" t="s">
        <v>9209</v>
      </c>
      <c r="O2024">
        <v>58</v>
      </c>
      <c r="P2024" t="s">
        <v>9225</v>
      </c>
      <c r="Q2024">
        <v>11</v>
      </c>
      <c r="R2024">
        <v>21</v>
      </c>
      <c r="S2024" t="s">
        <v>9256</v>
      </c>
      <c r="T2024" t="s">
        <v>9265</v>
      </c>
      <c r="U2024" t="s">
        <v>9283</v>
      </c>
      <c r="V2024" t="str" cm="1">
        <f t="array" ref="V2024">_xlfn.IFS(Hospital_Emergency_Room_Data[[#This Row],[Day]]&lt;=10,"Start(1-10)",Hospital_Emergency_Room_Data[[#This Row],[Day]]&lt;=20,"Middle(11-20)",Hospital_Emergency_Room_Data[[#This Row],[Day]]&gt;20,"End(21-30)")</f>
        <v>Middle(11-20)</v>
      </c>
    </row>
    <row r="2025" spans="1:22">
      <c r="A2025">
        <v>222984258</v>
      </c>
      <c r="B2025" t="s">
        <v>2046</v>
      </c>
      <c r="C2025" s="1">
        <v>45538</v>
      </c>
      <c r="D2025" t="str">
        <f>TEXT(Hospital_Emergency_Room_Data[[#This Row],[Patient Admission Date]],"mmm")</f>
        <v>Sep</v>
      </c>
      <c r="E2025">
        <f>YEAR(Hospital_Emergency_Room_Data[[#This Row],[Patient Admission Date]])</f>
        <v>2024</v>
      </c>
      <c r="F2025" s="2">
        <v>5.486111111111111E-2</v>
      </c>
      <c r="G2025" s="8" t="str">
        <f>TEXT(Hospital_Emergency_Room_Data[[#This Row],[Patient Admission Date]],"dddd")</f>
        <v>Tuesday</v>
      </c>
      <c r="H2025" t="s">
        <v>41</v>
      </c>
      <c r="I2025">
        <v>37</v>
      </c>
      <c r="J2025" s="5" t="s">
        <v>9223</v>
      </c>
      <c r="K2025" t="s">
        <v>29</v>
      </c>
      <c r="L2025" t="s">
        <v>9281</v>
      </c>
      <c r="M2025" t="s">
        <v>9209</v>
      </c>
      <c r="O2025">
        <v>29</v>
      </c>
      <c r="P2025" t="s">
        <v>9226</v>
      </c>
      <c r="Q2025">
        <v>3</v>
      </c>
      <c r="R2025">
        <v>1</v>
      </c>
      <c r="S2025" t="s">
        <v>9258</v>
      </c>
      <c r="T2025" t="s">
        <v>9263</v>
      </c>
      <c r="U2025" t="s">
        <v>9282</v>
      </c>
      <c r="V2025" t="str" cm="1">
        <f t="array" ref="V2025">_xlfn.IFS(Hospital_Emergency_Room_Data[[#This Row],[Day]]&lt;=10,"Start(1-10)",Hospital_Emergency_Room_Data[[#This Row],[Day]]&lt;=20,"Middle(11-20)",Hospital_Emergency_Room_Data[[#This Row],[Day]]&gt;20,"End(21-30)")</f>
        <v>Start(1-10)</v>
      </c>
    </row>
    <row r="2026" spans="1:22">
      <c r="A2026">
        <v>234112272</v>
      </c>
      <c r="B2026" t="s">
        <v>2047</v>
      </c>
      <c r="C2026" s="1">
        <v>45044</v>
      </c>
      <c r="D2026" t="str">
        <f>TEXT(Hospital_Emergency_Room_Data[[#This Row],[Patient Admission Date]],"mmm")</f>
        <v>Apr</v>
      </c>
      <c r="E2026">
        <f>YEAR(Hospital_Emergency_Room_Data[[#This Row],[Patient Admission Date]])</f>
        <v>2023</v>
      </c>
      <c r="F2026" s="2">
        <v>0.91805555555555551</v>
      </c>
      <c r="G2026" s="8" t="str">
        <f>TEXT(Hospital_Emergency_Room_Data[[#This Row],[Patient Admission Date]],"dddd")</f>
        <v>Friday</v>
      </c>
      <c r="H2026" t="s">
        <v>41</v>
      </c>
      <c r="I2026">
        <v>71</v>
      </c>
      <c r="J2026" s="5" t="s">
        <v>9222</v>
      </c>
      <c r="K2026" t="s">
        <v>29</v>
      </c>
      <c r="L2026" t="s">
        <v>9281</v>
      </c>
      <c r="M2026" t="s">
        <v>9209</v>
      </c>
      <c r="O2026">
        <v>44</v>
      </c>
      <c r="P2026" t="s">
        <v>9225</v>
      </c>
      <c r="Q2026">
        <v>28</v>
      </c>
      <c r="R2026">
        <v>22</v>
      </c>
      <c r="S2026" t="s">
        <v>9256</v>
      </c>
      <c r="T2026" t="s">
        <v>9264</v>
      </c>
      <c r="U2026" t="s">
        <v>9300</v>
      </c>
      <c r="V2026" t="str" cm="1">
        <f t="array" ref="V2026">_xlfn.IFS(Hospital_Emergency_Room_Data[[#This Row],[Day]]&lt;=10,"Start(1-10)",Hospital_Emergency_Room_Data[[#This Row],[Day]]&lt;=20,"Middle(11-20)",Hospital_Emergency_Room_Data[[#This Row],[Day]]&gt;20,"End(21-30)")</f>
        <v>End(21-30)</v>
      </c>
    </row>
    <row r="2027" spans="1:22">
      <c r="A2027">
        <v>424579056</v>
      </c>
      <c r="B2027" t="s">
        <v>2048</v>
      </c>
      <c r="C2027" s="1">
        <v>45065</v>
      </c>
      <c r="D2027" t="str">
        <f>TEXT(Hospital_Emergency_Room_Data[[#This Row],[Patient Admission Date]],"mmm")</f>
        <v>May</v>
      </c>
      <c r="E2027">
        <f>YEAR(Hospital_Emergency_Room_Data[[#This Row],[Patient Admission Date]])</f>
        <v>2023</v>
      </c>
      <c r="F2027" s="2">
        <v>0.31736111111111109</v>
      </c>
      <c r="G2027" s="8" t="str">
        <f>TEXT(Hospital_Emergency_Room_Data[[#This Row],[Patient Admission Date]],"dddd")</f>
        <v>Friday</v>
      </c>
      <c r="H2027" t="s">
        <v>41</v>
      </c>
      <c r="I2027">
        <v>73</v>
      </c>
      <c r="J2027" s="5" t="s">
        <v>9222</v>
      </c>
      <c r="K2027" t="s">
        <v>29</v>
      </c>
      <c r="L2027" t="s">
        <v>9281</v>
      </c>
      <c r="M2027" t="s">
        <v>9209</v>
      </c>
      <c r="O2027">
        <v>58</v>
      </c>
      <c r="P2027" t="s">
        <v>9225</v>
      </c>
      <c r="Q2027">
        <v>19</v>
      </c>
      <c r="R2027">
        <v>7</v>
      </c>
      <c r="S2027" t="s">
        <v>9255</v>
      </c>
      <c r="T2027" t="s">
        <v>9262</v>
      </c>
      <c r="U2027" t="s">
        <v>9283</v>
      </c>
      <c r="V2027" t="str" cm="1">
        <f t="array" ref="V2027">_xlfn.IFS(Hospital_Emergency_Room_Data[[#This Row],[Day]]&lt;=10,"Start(1-10)",Hospital_Emergency_Room_Data[[#This Row],[Day]]&lt;=20,"Middle(11-20)",Hospital_Emergency_Room_Data[[#This Row],[Day]]&gt;20,"End(21-30)")</f>
        <v>Middle(11-20)</v>
      </c>
    </row>
    <row r="2028" spans="1:22">
      <c r="A2028">
        <v>664794058</v>
      </c>
      <c r="B2028" t="s">
        <v>2049</v>
      </c>
      <c r="C2028" s="1">
        <v>45296</v>
      </c>
      <c r="D2028" t="str">
        <f>TEXT(Hospital_Emergency_Room_Data[[#This Row],[Patient Admission Date]],"mmm")</f>
        <v>Jan</v>
      </c>
      <c r="E2028">
        <f>YEAR(Hospital_Emergency_Room_Data[[#This Row],[Patient Admission Date]])</f>
        <v>2024</v>
      </c>
      <c r="F2028" s="2">
        <v>0.72222222222222221</v>
      </c>
      <c r="G2028" s="8" t="str">
        <f>TEXT(Hospital_Emergency_Room_Data[[#This Row],[Patient Admission Date]],"dddd")</f>
        <v>Friday</v>
      </c>
      <c r="H2028" t="s">
        <v>41</v>
      </c>
      <c r="I2028">
        <v>13</v>
      </c>
      <c r="J2028" s="5" t="s">
        <v>9221</v>
      </c>
      <c r="K2028" t="s">
        <v>29</v>
      </c>
      <c r="L2028" t="s">
        <v>9281</v>
      </c>
      <c r="M2028" t="s">
        <v>9209</v>
      </c>
      <c r="O2028">
        <v>44</v>
      </c>
      <c r="P2028" t="s">
        <v>9225</v>
      </c>
      <c r="Q2028">
        <v>5</v>
      </c>
      <c r="R2028">
        <v>17</v>
      </c>
      <c r="S2028" t="s">
        <v>9257</v>
      </c>
      <c r="T2028" t="s">
        <v>9263</v>
      </c>
      <c r="U2028" t="s">
        <v>9300</v>
      </c>
      <c r="V2028" t="str" cm="1">
        <f t="array" ref="V2028">_xlfn.IFS(Hospital_Emergency_Room_Data[[#This Row],[Day]]&lt;=10,"Start(1-10)",Hospital_Emergency_Room_Data[[#This Row],[Day]]&lt;=20,"Middle(11-20)",Hospital_Emergency_Room_Data[[#This Row],[Day]]&gt;20,"End(21-30)")</f>
        <v>Start(1-10)</v>
      </c>
    </row>
    <row r="2029" spans="1:22">
      <c r="A2029">
        <v>283307634</v>
      </c>
      <c r="B2029" t="s">
        <v>2050</v>
      </c>
      <c r="C2029" s="1">
        <v>45023</v>
      </c>
      <c r="D2029" t="str">
        <f>TEXT(Hospital_Emergency_Room_Data[[#This Row],[Patient Admission Date]],"mmm")</f>
        <v>Apr</v>
      </c>
      <c r="E2029">
        <f>YEAR(Hospital_Emergency_Room_Data[[#This Row],[Patient Admission Date]])</f>
        <v>2023</v>
      </c>
      <c r="F2029" s="2">
        <v>0.85416666666666663</v>
      </c>
      <c r="G2029" s="8" t="str">
        <f>TEXT(Hospital_Emergency_Room_Data[[#This Row],[Patient Admission Date]],"dddd")</f>
        <v>Friday</v>
      </c>
      <c r="H2029" t="s">
        <v>41</v>
      </c>
      <c r="I2029">
        <v>51</v>
      </c>
      <c r="J2029" s="5" t="s">
        <v>9219</v>
      </c>
      <c r="K2029" t="s">
        <v>29</v>
      </c>
      <c r="L2029" t="s">
        <v>9281</v>
      </c>
      <c r="M2029" t="s">
        <v>9209</v>
      </c>
      <c r="O2029">
        <v>55</v>
      </c>
      <c r="P2029" t="s">
        <v>9225</v>
      </c>
      <c r="Q2029">
        <v>7</v>
      </c>
      <c r="R2029">
        <v>20</v>
      </c>
      <c r="S2029" t="s">
        <v>9256</v>
      </c>
      <c r="T2029" t="s">
        <v>9263</v>
      </c>
      <c r="U2029" t="s">
        <v>9283</v>
      </c>
      <c r="V2029" t="str" cm="1">
        <f t="array" ref="V2029">_xlfn.IFS(Hospital_Emergency_Room_Data[[#This Row],[Day]]&lt;=10,"Start(1-10)",Hospital_Emergency_Room_Data[[#This Row],[Day]]&lt;=20,"Middle(11-20)",Hospital_Emergency_Room_Data[[#This Row],[Day]]&gt;20,"End(21-30)")</f>
        <v>Start(1-10)</v>
      </c>
    </row>
    <row r="2030" spans="1:22">
      <c r="A2030">
        <v>489277349</v>
      </c>
      <c r="B2030" t="s">
        <v>2051</v>
      </c>
      <c r="C2030" s="1">
        <v>45065</v>
      </c>
      <c r="D2030" t="str">
        <f>TEXT(Hospital_Emergency_Room_Data[[#This Row],[Patient Admission Date]],"mmm")</f>
        <v>May</v>
      </c>
      <c r="E2030">
        <f>YEAR(Hospital_Emergency_Room_Data[[#This Row],[Patient Admission Date]])</f>
        <v>2023</v>
      </c>
      <c r="F2030" s="2">
        <v>0.11388888888888889</v>
      </c>
      <c r="G2030" s="8" t="str">
        <f>TEXT(Hospital_Emergency_Room_Data[[#This Row],[Patient Admission Date]],"dddd")</f>
        <v>Friday</v>
      </c>
      <c r="H2030" t="s">
        <v>41</v>
      </c>
      <c r="I2030">
        <v>27</v>
      </c>
      <c r="J2030" s="5" t="s">
        <v>9220</v>
      </c>
      <c r="K2030" t="s">
        <v>29</v>
      </c>
      <c r="L2030" t="s">
        <v>9281</v>
      </c>
      <c r="M2030" t="s">
        <v>9209</v>
      </c>
      <c r="O2030">
        <v>25</v>
      </c>
      <c r="P2030" t="s">
        <v>9226</v>
      </c>
      <c r="Q2030">
        <v>19</v>
      </c>
      <c r="R2030">
        <v>2</v>
      </c>
      <c r="S2030" t="s">
        <v>9258</v>
      </c>
      <c r="T2030" t="s">
        <v>9262</v>
      </c>
      <c r="U2030" t="s">
        <v>9282</v>
      </c>
      <c r="V2030" t="str" cm="1">
        <f t="array" ref="V2030">_xlfn.IFS(Hospital_Emergency_Room_Data[[#This Row],[Day]]&lt;=10,"Start(1-10)",Hospital_Emergency_Room_Data[[#This Row],[Day]]&lt;=20,"Middle(11-20)",Hospital_Emergency_Room_Data[[#This Row],[Day]]&gt;20,"End(21-30)")</f>
        <v>Middle(11-20)</v>
      </c>
    </row>
    <row r="2031" spans="1:22">
      <c r="A2031">
        <v>258253910</v>
      </c>
      <c r="B2031" t="s">
        <v>2052</v>
      </c>
      <c r="C2031" s="1">
        <v>45095</v>
      </c>
      <c r="D2031" t="str">
        <f>TEXT(Hospital_Emergency_Room_Data[[#This Row],[Patient Admission Date]],"mmm")</f>
        <v>Jun</v>
      </c>
      <c r="E2031">
        <f>YEAR(Hospital_Emergency_Room_Data[[#This Row],[Patient Admission Date]])</f>
        <v>2023</v>
      </c>
      <c r="F2031" s="2">
        <v>0.96875</v>
      </c>
      <c r="G2031" s="8" t="str">
        <f>TEXT(Hospital_Emergency_Room_Data[[#This Row],[Patient Admission Date]],"dddd")</f>
        <v>Sunday</v>
      </c>
      <c r="H2031" t="s">
        <v>41</v>
      </c>
      <c r="I2031">
        <v>5</v>
      </c>
      <c r="J2031" s="5" t="s">
        <v>9221</v>
      </c>
      <c r="K2031" t="s">
        <v>29</v>
      </c>
      <c r="L2031" t="s">
        <v>9281</v>
      </c>
      <c r="M2031" t="s">
        <v>9209</v>
      </c>
      <c r="O2031">
        <v>52</v>
      </c>
      <c r="P2031" t="s">
        <v>9225</v>
      </c>
      <c r="Q2031">
        <v>18</v>
      </c>
      <c r="R2031">
        <v>23</v>
      </c>
      <c r="S2031" t="s">
        <v>9256</v>
      </c>
      <c r="T2031" t="s">
        <v>9262</v>
      </c>
      <c r="U2031" t="s">
        <v>9283</v>
      </c>
      <c r="V2031" t="str" cm="1">
        <f t="array" ref="V2031">_xlfn.IFS(Hospital_Emergency_Room_Data[[#This Row],[Day]]&lt;=10,"Start(1-10)",Hospital_Emergency_Room_Data[[#This Row],[Day]]&lt;=20,"Middle(11-20)",Hospital_Emergency_Room_Data[[#This Row],[Day]]&gt;20,"End(21-30)")</f>
        <v>Middle(11-20)</v>
      </c>
    </row>
    <row r="2032" spans="1:22">
      <c r="A2032">
        <v>730479716</v>
      </c>
      <c r="B2032" t="s">
        <v>2053</v>
      </c>
      <c r="C2032" s="1">
        <v>45428</v>
      </c>
      <c r="D2032" t="str">
        <f>TEXT(Hospital_Emergency_Room_Data[[#This Row],[Patient Admission Date]],"mmm")</f>
        <v>May</v>
      </c>
      <c r="E2032">
        <f>YEAR(Hospital_Emergency_Room_Data[[#This Row],[Patient Admission Date]])</f>
        <v>2024</v>
      </c>
      <c r="F2032" s="2">
        <v>0.27152777777777776</v>
      </c>
      <c r="G2032" s="8" t="str">
        <f>TEXT(Hospital_Emergency_Room_Data[[#This Row],[Patient Admission Date]],"dddd")</f>
        <v>Thursday</v>
      </c>
      <c r="H2032" t="s">
        <v>41</v>
      </c>
      <c r="I2032">
        <v>37</v>
      </c>
      <c r="J2032" s="5" t="s">
        <v>9223</v>
      </c>
      <c r="K2032" t="s">
        <v>29</v>
      </c>
      <c r="L2032" t="s">
        <v>9281</v>
      </c>
      <c r="M2032" t="s">
        <v>9209</v>
      </c>
      <c r="O2032">
        <v>53</v>
      </c>
      <c r="P2032" t="s">
        <v>9225</v>
      </c>
      <c r="Q2032">
        <v>16</v>
      </c>
      <c r="R2032">
        <v>6</v>
      </c>
      <c r="S2032" t="s">
        <v>9255</v>
      </c>
      <c r="T2032" t="s">
        <v>9262</v>
      </c>
      <c r="U2032" t="s">
        <v>9283</v>
      </c>
      <c r="V2032" t="str" cm="1">
        <f t="array" ref="V2032">_xlfn.IFS(Hospital_Emergency_Room_Data[[#This Row],[Day]]&lt;=10,"Start(1-10)",Hospital_Emergency_Room_Data[[#This Row],[Day]]&lt;=20,"Middle(11-20)",Hospital_Emergency_Room_Data[[#This Row],[Day]]&gt;20,"End(21-30)")</f>
        <v>Middle(11-20)</v>
      </c>
    </row>
    <row r="2033" spans="1:22">
      <c r="A2033">
        <v>553116120</v>
      </c>
      <c r="B2033" t="s">
        <v>2054</v>
      </c>
      <c r="C2033" s="1">
        <v>45351</v>
      </c>
      <c r="D2033" t="str">
        <f>TEXT(Hospital_Emergency_Room_Data[[#This Row],[Patient Admission Date]],"mmm")</f>
        <v>Feb</v>
      </c>
      <c r="E2033">
        <f>YEAR(Hospital_Emergency_Room_Data[[#This Row],[Patient Admission Date]])</f>
        <v>2024</v>
      </c>
      <c r="F2033" s="2">
        <v>0.48333333333333334</v>
      </c>
      <c r="G2033" s="8" t="str">
        <f>TEXT(Hospital_Emergency_Room_Data[[#This Row],[Patient Admission Date]],"dddd")</f>
        <v>Thursday</v>
      </c>
      <c r="H2033" t="s">
        <v>41</v>
      </c>
      <c r="I2033">
        <v>50</v>
      </c>
      <c r="J2033" s="5" t="s">
        <v>9219</v>
      </c>
      <c r="K2033" t="s">
        <v>29</v>
      </c>
      <c r="L2033" t="s">
        <v>9281</v>
      </c>
      <c r="M2033" t="s">
        <v>9209</v>
      </c>
      <c r="O2033">
        <v>36</v>
      </c>
      <c r="P2033" t="s">
        <v>9225</v>
      </c>
      <c r="Q2033">
        <v>29</v>
      </c>
      <c r="R2033">
        <v>11</v>
      </c>
      <c r="S2033" t="s">
        <v>9255</v>
      </c>
      <c r="T2033" t="s">
        <v>9264</v>
      </c>
      <c r="U2033" t="s">
        <v>9300</v>
      </c>
      <c r="V2033" t="str" cm="1">
        <f t="array" ref="V2033">_xlfn.IFS(Hospital_Emergency_Room_Data[[#This Row],[Day]]&lt;=10,"Start(1-10)",Hospital_Emergency_Room_Data[[#This Row],[Day]]&lt;=20,"Middle(11-20)",Hospital_Emergency_Room_Data[[#This Row],[Day]]&gt;20,"End(21-30)")</f>
        <v>End(21-30)</v>
      </c>
    </row>
    <row r="2034" spans="1:22">
      <c r="A2034">
        <v>364914564</v>
      </c>
      <c r="B2034" t="s">
        <v>2055</v>
      </c>
      <c r="C2034" s="1">
        <v>45367</v>
      </c>
      <c r="D2034" t="str">
        <f>TEXT(Hospital_Emergency_Room_Data[[#This Row],[Patient Admission Date]],"mmm")</f>
        <v>Mar</v>
      </c>
      <c r="E2034">
        <f>YEAR(Hospital_Emergency_Room_Data[[#This Row],[Patient Admission Date]])</f>
        <v>2024</v>
      </c>
      <c r="F2034" s="2">
        <v>0.62222222222222223</v>
      </c>
      <c r="G2034" s="8" t="str">
        <f>TEXT(Hospital_Emergency_Room_Data[[#This Row],[Patient Admission Date]],"dddd")</f>
        <v>Saturday</v>
      </c>
      <c r="H2034" t="s">
        <v>41</v>
      </c>
      <c r="I2034">
        <v>43</v>
      </c>
      <c r="J2034" s="5" t="s">
        <v>9223</v>
      </c>
      <c r="K2034" t="s">
        <v>29</v>
      </c>
      <c r="L2034" t="s">
        <v>9281</v>
      </c>
      <c r="M2034" t="s">
        <v>9209</v>
      </c>
      <c r="O2034">
        <v>43</v>
      </c>
      <c r="P2034" t="s">
        <v>9225</v>
      </c>
      <c r="Q2034">
        <v>16</v>
      </c>
      <c r="R2034">
        <v>14</v>
      </c>
      <c r="S2034" t="s">
        <v>9257</v>
      </c>
      <c r="T2034" t="s">
        <v>9262</v>
      </c>
      <c r="U2034" t="s">
        <v>9300</v>
      </c>
      <c r="V2034" t="str" cm="1">
        <f t="array" ref="V2034">_xlfn.IFS(Hospital_Emergency_Room_Data[[#This Row],[Day]]&lt;=10,"Start(1-10)",Hospital_Emergency_Room_Data[[#This Row],[Day]]&lt;=20,"Middle(11-20)",Hospital_Emergency_Room_Data[[#This Row],[Day]]&gt;20,"End(21-30)")</f>
        <v>Middle(11-20)</v>
      </c>
    </row>
    <row r="2035" spans="1:22">
      <c r="A2035">
        <v>888349278</v>
      </c>
      <c r="B2035" t="s">
        <v>2056</v>
      </c>
      <c r="C2035" s="1">
        <v>45111</v>
      </c>
      <c r="D2035" t="str">
        <f>TEXT(Hospital_Emergency_Room_Data[[#This Row],[Patient Admission Date]],"mmm")</f>
        <v>Jul</v>
      </c>
      <c r="E2035">
        <f>YEAR(Hospital_Emergency_Room_Data[[#This Row],[Patient Admission Date]])</f>
        <v>2023</v>
      </c>
      <c r="F2035" s="2">
        <v>0.1076388888888889</v>
      </c>
      <c r="G2035" s="8" t="str">
        <f>TEXT(Hospital_Emergency_Room_Data[[#This Row],[Patient Admission Date]],"dddd")</f>
        <v>Tuesday</v>
      </c>
      <c r="H2035" t="s">
        <v>41</v>
      </c>
      <c r="I2035">
        <v>49</v>
      </c>
      <c r="J2035" s="5" t="s">
        <v>9219</v>
      </c>
      <c r="K2035" t="s">
        <v>29</v>
      </c>
      <c r="L2035" t="s">
        <v>9281</v>
      </c>
      <c r="M2035" t="s">
        <v>9209</v>
      </c>
      <c r="O2035">
        <v>49</v>
      </c>
      <c r="P2035" t="s">
        <v>9225</v>
      </c>
      <c r="Q2035">
        <v>4</v>
      </c>
      <c r="R2035">
        <v>2</v>
      </c>
      <c r="S2035" t="s">
        <v>9258</v>
      </c>
      <c r="T2035" t="s">
        <v>9263</v>
      </c>
      <c r="U2035" t="s">
        <v>9283</v>
      </c>
      <c r="V2035" t="str" cm="1">
        <f t="array" ref="V2035">_xlfn.IFS(Hospital_Emergency_Room_Data[[#This Row],[Day]]&lt;=10,"Start(1-10)",Hospital_Emergency_Room_Data[[#This Row],[Day]]&lt;=20,"Middle(11-20)",Hospital_Emergency_Room_Data[[#This Row],[Day]]&gt;20,"End(21-30)")</f>
        <v>Start(1-10)</v>
      </c>
    </row>
    <row r="2036" spans="1:22">
      <c r="A2036">
        <v>807485800</v>
      </c>
      <c r="B2036" t="s">
        <v>2057</v>
      </c>
      <c r="C2036" s="1">
        <v>45405</v>
      </c>
      <c r="D2036" t="str">
        <f>TEXT(Hospital_Emergency_Room_Data[[#This Row],[Patient Admission Date]],"mmm")</f>
        <v>Apr</v>
      </c>
      <c r="E2036">
        <f>YEAR(Hospital_Emergency_Room_Data[[#This Row],[Patient Admission Date]])</f>
        <v>2024</v>
      </c>
      <c r="F2036" s="2">
        <v>0.36458333333333331</v>
      </c>
      <c r="G2036" s="8" t="str">
        <f>TEXT(Hospital_Emergency_Room_Data[[#This Row],[Patient Admission Date]],"dddd")</f>
        <v>Tuesday</v>
      </c>
      <c r="H2036" t="s">
        <v>41</v>
      </c>
      <c r="I2036">
        <v>11</v>
      </c>
      <c r="J2036" s="5" t="s">
        <v>9221</v>
      </c>
      <c r="K2036" t="s">
        <v>29</v>
      </c>
      <c r="L2036" t="s">
        <v>9281</v>
      </c>
      <c r="M2036" t="s">
        <v>9209</v>
      </c>
      <c r="O2036">
        <v>54</v>
      </c>
      <c r="P2036" t="s">
        <v>9225</v>
      </c>
      <c r="Q2036">
        <v>23</v>
      </c>
      <c r="R2036">
        <v>8</v>
      </c>
      <c r="S2036" t="s">
        <v>9255</v>
      </c>
      <c r="T2036" t="s">
        <v>9264</v>
      </c>
      <c r="U2036" t="s">
        <v>9283</v>
      </c>
      <c r="V2036" t="str" cm="1">
        <f t="array" ref="V2036">_xlfn.IFS(Hospital_Emergency_Room_Data[[#This Row],[Day]]&lt;=10,"Start(1-10)",Hospital_Emergency_Room_Data[[#This Row],[Day]]&lt;=20,"Middle(11-20)",Hospital_Emergency_Room_Data[[#This Row],[Day]]&gt;20,"End(21-30)")</f>
        <v>End(21-30)</v>
      </c>
    </row>
    <row r="2037" spans="1:22">
      <c r="A2037">
        <v>545319630</v>
      </c>
      <c r="B2037" t="s">
        <v>2058</v>
      </c>
      <c r="C2037" s="1">
        <v>45474</v>
      </c>
      <c r="D2037" t="str">
        <f>TEXT(Hospital_Emergency_Room_Data[[#This Row],[Patient Admission Date]],"mmm")</f>
        <v>Jul</v>
      </c>
      <c r="E2037">
        <f>YEAR(Hospital_Emergency_Room_Data[[#This Row],[Patient Admission Date]])</f>
        <v>2024</v>
      </c>
      <c r="F2037" s="2">
        <v>0.63472222222222219</v>
      </c>
      <c r="G2037" s="8" t="str">
        <f>TEXT(Hospital_Emergency_Room_Data[[#This Row],[Patient Admission Date]],"dddd")</f>
        <v>Monday</v>
      </c>
      <c r="H2037" t="s">
        <v>41</v>
      </c>
      <c r="I2037">
        <v>44</v>
      </c>
      <c r="J2037" s="5" t="s">
        <v>9223</v>
      </c>
      <c r="K2037" t="s">
        <v>29</v>
      </c>
      <c r="L2037" t="s">
        <v>9281</v>
      </c>
      <c r="M2037" t="s">
        <v>9209</v>
      </c>
      <c r="O2037">
        <v>50</v>
      </c>
      <c r="P2037" t="s">
        <v>9225</v>
      </c>
      <c r="Q2037">
        <v>1</v>
      </c>
      <c r="R2037">
        <v>15</v>
      </c>
      <c r="S2037" t="s">
        <v>9257</v>
      </c>
      <c r="T2037" t="s">
        <v>9263</v>
      </c>
      <c r="U2037" t="s">
        <v>9283</v>
      </c>
      <c r="V2037" t="str" cm="1">
        <f t="array" ref="V2037">_xlfn.IFS(Hospital_Emergency_Room_Data[[#This Row],[Day]]&lt;=10,"Start(1-10)",Hospital_Emergency_Room_Data[[#This Row],[Day]]&lt;=20,"Middle(11-20)",Hospital_Emergency_Room_Data[[#This Row],[Day]]&gt;20,"End(21-30)")</f>
        <v>Start(1-10)</v>
      </c>
    </row>
    <row r="2038" spans="1:22">
      <c r="A2038">
        <v>185436846</v>
      </c>
      <c r="B2038" t="s">
        <v>2059</v>
      </c>
      <c r="C2038" s="1">
        <v>45311</v>
      </c>
      <c r="D2038" t="str">
        <f>TEXT(Hospital_Emergency_Room_Data[[#This Row],[Patient Admission Date]],"mmm")</f>
        <v>Jan</v>
      </c>
      <c r="E2038">
        <f>YEAR(Hospital_Emergency_Room_Data[[#This Row],[Patient Admission Date]])</f>
        <v>2024</v>
      </c>
      <c r="F2038" s="2">
        <v>0.44374999999999998</v>
      </c>
      <c r="G2038" s="8" t="str">
        <f>TEXT(Hospital_Emergency_Room_Data[[#This Row],[Patient Admission Date]],"dddd")</f>
        <v>Saturday</v>
      </c>
      <c r="H2038" t="s">
        <v>41</v>
      </c>
      <c r="I2038">
        <v>1</v>
      </c>
      <c r="J2038" s="5" t="s">
        <v>9218</v>
      </c>
      <c r="K2038" t="s">
        <v>29</v>
      </c>
      <c r="L2038" t="s">
        <v>9281</v>
      </c>
      <c r="M2038" t="s">
        <v>9209</v>
      </c>
      <c r="O2038">
        <v>54</v>
      </c>
      <c r="P2038" t="s">
        <v>9225</v>
      </c>
      <c r="Q2038">
        <v>20</v>
      </c>
      <c r="R2038">
        <v>10</v>
      </c>
      <c r="S2038" t="s">
        <v>9255</v>
      </c>
      <c r="T2038" t="s">
        <v>9262</v>
      </c>
      <c r="U2038" t="s">
        <v>9283</v>
      </c>
      <c r="V2038" t="str" cm="1">
        <f t="array" ref="V2038">_xlfn.IFS(Hospital_Emergency_Room_Data[[#This Row],[Day]]&lt;=10,"Start(1-10)",Hospital_Emergency_Room_Data[[#This Row],[Day]]&lt;=20,"Middle(11-20)",Hospital_Emergency_Room_Data[[#This Row],[Day]]&gt;20,"End(21-30)")</f>
        <v>Middle(11-20)</v>
      </c>
    </row>
    <row r="2039" spans="1:22">
      <c r="A2039">
        <v>253836791</v>
      </c>
      <c r="B2039" t="s">
        <v>2060</v>
      </c>
      <c r="C2039" s="1">
        <v>45229</v>
      </c>
      <c r="D2039" t="str">
        <f>TEXT(Hospital_Emergency_Room_Data[[#This Row],[Patient Admission Date]],"mmm")</f>
        <v>Oct</v>
      </c>
      <c r="E2039">
        <f>YEAR(Hospital_Emergency_Room_Data[[#This Row],[Patient Admission Date]])</f>
        <v>2023</v>
      </c>
      <c r="F2039" s="2">
        <v>0.60902777777777772</v>
      </c>
      <c r="G2039" s="8" t="str">
        <f>TEXT(Hospital_Emergency_Room_Data[[#This Row],[Patient Admission Date]],"dddd")</f>
        <v>Monday</v>
      </c>
      <c r="H2039" t="s">
        <v>41</v>
      </c>
      <c r="I2039">
        <v>61</v>
      </c>
      <c r="J2039" s="5" t="s">
        <v>9217</v>
      </c>
      <c r="K2039" t="s">
        <v>29</v>
      </c>
      <c r="L2039" t="s">
        <v>9281</v>
      </c>
      <c r="M2039" t="s">
        <v>9209</v>
      </c>
      <c r="O2039">
        <v>13</v>
      </c>
      <c r="P2039" t="s">
        <v>9226</v>
      </c>
      <c r="Q2039">
        <v>30</v>
      </c>
      <c r="R2039">
        <v>14</v>
      </c>
      <c r="S2039" t="s">
        <v>9257</v>
      </c>
      <c r="T2039" t="s">
        <v>9264</v>
      </c>
      <c r="U2039" t="s">
        <v>9282</v>
      </c>
      <c r="V2039" t="str" cm="1">
        <f t="array" ref="V2039">_xlfn.IFS(Hospital_Emergency_Room_Data[[#This Row],[Day]]&lt;=10,"Start(1-10)",Hospital_Emergency_Room_Data[[#This Row],[Day]]&lt;=20,"Middle(11-20)",Hospital_Emergency_Room_Data[[#This Row],[Day]]&gt;20,"End(21-30)")</f>
        <v>End(21-30)</v>
      </c>
    </row>
    <row r="2040" spans="1:22">
      <c r="A2040">
        <v>621621086</v>
      </c>
      <c r="B2040" t="s">
        <v>2061</v>
      </c>
      <c r="C2040" s="1">
        <v>45166</v>
      </c>
      <c r="D2040" t="str">
        <f>TEXT(Hospital_Emergency_Room_Data[[#This Row],[Patient Admission Date]],"mmm")</f>
        <v>Aug</v>
      </c>
      <c r="E2040">
        <f>YEAR(Hospital_Emergency_Room_Data[[#This Row],[Patient Admission Date]])</f>
        <v>2023</v>
      </c>
      <c r="F2040" s="2">
        <v>0.27986111111111112</v>
      </c>
      <c r="G2040" s="8" t="str">
        <f>TEXT(Hospital_Emergency_Room_Data[[#This Row],[Patient Admission Date]],"dddd")</f>
        <v>Monday</v>
      </c>
      <c r="H2040" t="s">
        <v>41</v>
      </c>
      <c r="I2040">
        <v>2</v>
      </c>
      <c r="J2040" s="5" t="s">
        <v>9218</v>
      </c>
      <c r="K2040" t="s">
        <v>29</v>
      </c>
      <c r="L2040" t="s">
        <v>9281</v>
      </c>
      <c r="M2040" t="s">
        <v>9209</v>
      </c>
      <c r="O2040">
        <v>22</v>
      </c>
      <c r="P2040" t="s">
        <v>9226</v>
      </c>
      <c r="Q2040">
        <v>28</v>
      </c>
      <c r="R2040">
        <v>6</v>
      </c>
      <c r="S2040" t="s">
        <v>9255</v>
      </c>
      <c r="T2040" t="s">
        <v>9264</v>
      </c>
      <c r="U2040" t="s">
        <v>9282</v>
      </c>
      <c r="V2040" t="str" cm="1">
        <f t="array" ref="V2040">_xlfn.IFS(Hospital_Emergency_Room_Data[[#This Row],[Day]]&lt;=10,"Start(1-10)",Hospital_Emergency_Room_Data[[#This Row],[Day]]&lt;=20,"Middle(11-20)",Hospital_Emergency_Room_Data[[#This Row],[Day]]&gt;20,"End(21-30)")</f>
        <v>End(21-30)</v>
      </c>
    </row>
    <row r="2041" spans="1:22">
      <c r="A2041">
        <v>367285660</v>
      </c>
      <c r="B2041" t="s">
        <v>2062</v>
      </c>
      <c r="C2041" s="1">
        <v>45110</v>
      </c>
      <c r="D2041" t="str">
        <f>TEXT(Hospital_Emergency_Room_Data[[#This Row],[Patient Admission Date]],"mmm")</f>
        <v>Jul</v>
      </c>
      <c r="E2041">
        <f>YEAR(Hospital_Emergency_Room_Data[[#This Row],[Patient Admission Date]])</f>
        <v>2023</v>
      </c>
      <c r="F2041" s="2">
        <v>0.55000000000000004</v>
      </c>
      <c r="G2041" s="8" t="str">
        <f>TEXT(Hospital_Emergency_Room_Data[[#This Row],[Patient Admission Date]],"dddd")</f>
        <v>Monday</v>
      </c>
      <c r="H2041" t="s">
        <v>41</v>
      </c>
      <c r="I2041">
        <v>70</v>
      </c>
      <c r="J2041" s="5" t="s">
        <v>9222</v>
      </c>
      <c r="K2041" t="s">
        <v>29</v>
      </c>
      <c r="L2041" t="s">
        <v>9281</v>
      </c>
      <c r="M2041" t="s">
        <v>9209</v>
      </c>
      <c r="O2041">
        <v>35</v>
      </c>
      <c r="P2041" t="s">
        <v>9225</v>
      </c>
      <c r="Q2041">
        <v>3</v>
      </c>
      <c r="R2041">
        <v>13</v>
      </c>
      <c r="S2041" t="s">
        <v>9257</v>
      </c>
      <c r="T2041" t="s">
        <v>9263</v>
      </c>
      <c r="U2041" t="s">
        <v>9300</v>
      </c>
      <c r="V2041" t="str" cm="1">
        <f t="array" ref="V2041">_xlfn.IFS(Hospital_Emergency_Room_Data[[#This Row],[Day]]&lt;=10,"Start(1-10)",Hospital_Emergency_Room_Data[[#This Row],[Day]]&lt;=20,"Middle(11-20)",Hospital_Emergency_Room_Data[[#This Row],[Day]]&gt;20,"End(21-30)")</f>
        <v>Start(1-10)</v>
      </c>
    </row>
    <row r="2042" spans="1:22">
      <c r="A2042">
        <v>685471688</v>
      </c>
      <c r="B2042" t="s">
        <v>2063</v>
      </c>
      <c r="C2042" s="1">
        <v>45206</v>
      </c>
      <c r="D2042" t="str">
        <f>TEXT(Hospital_Emergency_Room_Data[[#This Row],[Patient Admission Date]],"mmm")</f>
        <v>Oct</v>
      </c>
      <c r="E2042">
        <f>YEAR(Hospital_Emergency_Room_Data[[#This Row],[Patient Admission Date]])</f>
        <v>2023</v>
      </c>
      <c r="F2042" s="2">
        <v>0.31527777777777777</v>
      </c>
      <c r="G2042" s="8" t="str">
        <f>TEXT(Hospital_Emergency_Room_Data[[#This Row],[Patient Admission Date]],"dddd")</f>
        <v>Saturday</v>
      </c>
      <c r="H2042" t="s">
        <v>41</v>
      </c>
      <c r="I2042">
        <v>67</v>
      </c>
      <c r="J2042" s="5" t="s">
        <v>9217</v>
      </c>
      <c r="K2042" t="s">
        <v>29</v>
      </c>
      <c r="L2042" t="s">
        <v>9281</v>
      </c>
      <c r="M2042" t="s">
        <v>9209</v>
      </c>
      <c r="O2042">
        <v>14</v>
      </c>
      <c r="P2042" t="s">
        <v>9226</v>
      </c>
      <c r="Q2042">
        <v>7</v>
      </c>
      <c r="R2042">
        <v>7</v>
      </c>
      <c r="S2042" t="s">
        <v>9255</v>
      </c>
      <c r="T2042" t="s">
        <v>9263</v>
      </c>
      <c r="U2042" t="s">
        <v>9282</v>
      </c>
      <c r="V2042" t="str" cm="1">
        <f t="array" ref="V2042">_xlfn.IFS(Hospital_Emergency_Room_Data[[#This Row],[Day]]&lt;=10,"Start(1-10)",Hospital_Emergency_Room_Data[[#This Row],[Day]]&lt;=20,"Middle(11-20)",Hospital_Emergency_Room_Data[[#This Row],[Day]]&gt;20,"End(21-30)")</f>
        <v>Start(1-10)</v>
      </c>
    </row>
    <row r="2043" spans="1:22">
      <c r="A2043">
        <v>490697016</v>
      </c>
      <c r="B2043" t="s">
        <v>2064</v>
      </c>
      <c r="C2043" s="1">
        <v>45055</v>
      </c>
      <c r="D2043" t="str">
        <f>TEXT(Hospital_Emergency_Room_Data[[#This Row],[Patient Admission Date]],"mmm")</f>
        <v>May</v>
      </c>
      <c r="E2043">
        <f>YEAR(Hospital_Emergency_Room_Data[[#This Row],[Patient Admission Date]])</f>
        <v>2023</v>
      </c>
      <c r="F2043" s="2">
        <v>0.90902777777777777</v>
      </c>
      <c r="G2043" s="8" t="str">
        <f>TEXT(Hospital_Emergency_Room_Data[[#This Row],[Patient Admission Date]],"dddd")</f>
        <v>Tuesday</v>
      </c>
      <c r="H2043" t="s">
        <v>41</v>
      </c>
      <c r="I2043">
        <v>72</v>
      </c>
      <c r="J2043" s="5" t="s">
        <v>9222</v>
      </c>
      <c r="K2043" t="s">
        <v>29</v>
      </c>
      <c r="L2043" t="s">
        <v>9281</v>
      </c>
      <c r="M2043" t="s">
        <v>9209</v>
      </c>
      <c r="O2043">
        <v>34</v>
      </c>
      <c r="P2043" t="s">
        <v>9225</v>
      </c>
      <c r="Q2043">
        <v>9</v>
      </c>
      <c r="R2043">
        <v>21</v>
      </c>
      <c r="S2043" t="s">
        <v>9256</v>
      </c>
      <c r="T2043" t="s">
        <v>9265</v>
      </c>
      <c r="U2043" t="s">
        <v>9300</v>
      </c>
      <c r="V2043" t="str" cm="1">
        <f t="array" ref="V2043">_xlfn.IFS(Hospital_Emergency_Room_Data[[#This Row],[Day]]&lt;=10,"Start(1-10)",Hospital_Emergency_Room_Data[[#This Row],[Day]]&lt;=20,"Middle(11-20)",Hospital_Emergency_Room_Data[[#This Row],[Day]]&gt;20,"End(21-30)")</f>
        <v>Start(1-10)</v>
      </c>
    </row>
    <row r="2044" spans="1:22">
      <c r="A2044">
        <v>613894721</v>
      </c>
      <c r="B2044" t="s">
        <v>2065</v>
      </c>
      <c r="C2044" s="1">
        <v>45282</v>
      </c>
      <c r="D2044" t="str">
        <f>TEXT(Hospital_Emergency_Room_Data[[#This Row],[Patient Admission Date]],"mmm")</f>
        <v>Dec</v>
      </c>
      <c r="E2044">
        <f>YEAR(Hospital_Emergency_Room_Data[[#This Row],[Patient Admission Date]])</f>
        <v>2023</v>
      </c>
      <c r="F2044" s="2">
        <v>0.15277777777777779</v>
      </c>
      <c r="G2044" s="8" t="str">
        <f>TEXT(Hospital_Emergency_Room_Data[[#This Row],[Patient Admission Date]],"dddd")</f>
        <v>Friday</v>
      </c>
      <c r="H2044" t="s">
        <v>41</v>
      </c>
      <c r="I2044">
        <v>41</v>
      </c>
      <c r="J2044" s="5" t="s">
        <v>9223</v>
      </c>
      <c r="K2044" t="s">
        <v>29</v>
      </c>
      <c r="L2044" t="s">
        <v>9281</v>
      </c>
      <c r="M2044" t="s">
        <v>9209</v>
      </c>
      <c r="N2044">
        <v>0</v>
      </c>
      <c r="O2044">
        <v>52</v>
      </c>
      <c r="P2044" t="s">
        <v>9225</v>
      </c>
      <c r="Q2044">
        <v>22</v>
      </c>
      <c r="R2044">
        <v>3</v>
      </c>
      <c r="S2044" t="s">
        <v>9258</v>
      </c>
      <c r="T2044" t="s">
        <v>9264</v>
      </c>
      <c r="U2044" t="s">
        <v>9283</v>
      </c>
      <c r="V2044" t="str" cm="1">
        <f t="array" ref="V2044">_xlfn.IFS(Hospital_Emergency_Room_Data[[#This Row],[Day]]&lt;=10,"Start(1-10)",Hospital_Emergency_Room_Data[[#This Row],[Day]]&lt;=20,"Middle(11-20)",Hospital_Emergency_Room_Data[[#This Row],[Day]]&gt;20,"End(21-30)")</f>
        <v>End(21-30)</v>
      </c>
    </row>
    <row r="2045" spans="1:22">
      <c r="A2045">
        <v>509199192</v>
      </c>
      <c r="B2045" t="s">
        <v>2066</v>
      </c>
      <c r="C2045" s="1">
        <v>45551</v>
      </c>
      <c r="D2045" t="str">
        <f>TEXT(Hospital_Emergency_Room_Data[[#This Row],[Patient Admission Date]],"mmm")</f>
        <v>Sep</v>
      </c>
      <c r="E2045">
        <f>YEAR(Hospital_Emergency_Room_Data[[#This Row],[Patient Admission Date]])</f>
        <v>2024</v>
      </c>
      <c r="F2045" s="2">
        <v>0.31805555555555554</v>
      </c>
      <c r="G2045" s="8" t="str">
        <f>TEXT(Hospital_Emergency_Room_Data[[#This Row],[Patient Admission Date]],"dddd")</f>
        <v>Monday</v>
      </c>
      <c r="H2045" t="s">
        <v>41</v>
      </c>
      <c r="I2045">
        <v>44</v>
      </c>
      <c r="J2045" s="5" t="s">
        <v>9223</v>
      </c>
      <c r="K2045" t="s">
        <v>29</v>
      </c>
      <c r="L2045" t="s">
        <v>9281</v>
      </c>
      <c r="M2045" t="s">
        <v>9209</v>
      </c>
      <c r="N2045">
        <v>0</v>
      </c>
      <c r="O2045">
        <v>34</v>
      </c>
      <c r="P2045" t="s">
        <v>9225</v>
      </c>
      <c r="Q2045">
        <v>16</v>
      </c>
      <c r="R2045">
        <v>7</v>
      </c>
      <c r="S2045" t="s">
        <v>9255</v>
      </c>
      <c r="T2045" t="s">
        <v>9262</v>
      </c>
      <c r="U2045" t="s">
        <v>9300</v>
      </c>
      <c r="V2045" t="str" cm="1">
        <f t="array" ref="V2045">_xlfn.IFS(Hospital_Emergency_Room_Data[[#This Row],[Day]]&lt;=10,"Start(1-10)",Hospital_Emergency_Room_Data[[#This Row],[Day]]&lt;=20,"Middle(11-20)",Hospital_Emergency_Room_Data[[#This Row],[Day]]&gt;20,"End(21-30)")</f>
        <v>Middle(11-20)</v>
      </c>
    </row>
    <row r="2046" spans="1:22">
      <c r="A2046">
        <v>785085699</v>
      </c>
      <c r="B2046" t="s">
        <v>2067</v>
      </c>
      <c r="C2046" s="1">
        <v>45164</v>
      </c>
      <c r="D2046" t="str">
        <f>TEXT(Hospital_Emergency_Room_Data[[#This Row],[Patient Admission Date]],"mmm")</f>
        <v>Aug</v>
      </c>
      <c r="E2046">
        <f>YEAR(Hospital_Emergency_Room_Data[[#This Row],[Patient Admission Date]])</f>
        <v>2023</v>
      </c>
      <c r="F2046" s="2">
        <v>0.63958333333333328</v>
      </c>
      <c r="G2046" s="8" t="str">
        <f>TEXT(Hospital_Emergency_Room_Data[[#This Row],[Patient Admission Date]],"dddd")</f>
        <v>Saturday</v>
      </c>
      <c r="H2046" t="s">
        <v>41</v>
      </c>
      <c r="I2046">
        <v>42</v>
      </c>
      <c r="J2046" s="5" t="s">
        <v>9223</v>
      </c>
      <c r="K2046" t="s">
        <v>29</v>
      </c>
      <c r="L2046" t="s">
        <v>9281</v>
      </c>
      <c r="M2046" t="s">
        <v>9209</v>
      </c>
      <c r="N2046">
        <v>1</v>
      </c>
      <c r="O2046">
        <v>30</v>
      </c>
      <c r="P2046" t="s">
        <v>9225</v>
      </c>
      <c r="Q2046">
        <v>26</v>
      </c>
      <c r="R2046">
        <v>15</v>
      </c>
      <c r="S2046" t="s">
        <v>9257</v>
      </c>
      <c r="T2046" t="s">
        <v>9264</v>
      </c>
      <c r="U2046" t="s">
        <v>9282</v>
      </c>
      <c r="V2046" t="str" cm="1">
        <f t="array" ref="V2046">_xlfn.IFS(Hospital_Emergency_Room_Data[[#This Row],[Day]]&lt;=10,"Start(1-10)",Hospital_Emergency_Room_Data[[#This Row],[Day]]&lt;=20,"Middle(11-20)",Hospital_Emergency_Room_Data[[#This Row],[Day]]&gt;20,"End(21-30)")</f>
        <v>End(21-30)</v>
      </c>
    </row>
    <row r="2047" spans="1:22">
      <c r="A2047">
        <v>287749897</v>
      </c>
      <c r="B2047" t="s">
        <v>2068</v>
      </c>
      <c r="C2047" s="1">
        <v>45571</v>
      </c>
      <c r="D2047" t="str">
        <f>TEXT(Hospital_Emergency_Room_Data[[#This Row],[Patient Admission Date]],"mmm")</f>
        <v>Oct</v>
      </c>
      <c r="E2047">
        <f>YEAR(Hospital_Emergency_Room_Data[[#This Row],[Patient Admission Date]])</f>
        <v>2024</v>
      </c>
      <c r="F2047" s="2">
        <v>0.30277777777777776</v>
      </c>
      <c r="G2047" s="8" t="str">
        <f>TEXT(Hospital_Emergency_Room_Data[[#This Row],[Patient Admission Date]],"dddd")</f>
        <v>Sunday</v>
      </c>
      <c r="H2047" t="s">
        <v>41</v>
      </c>
      <c r="I2047">
        <v>72</v>
      </c>
      <c r="J2047" s="5" t="s">
        <v>9222</v>
      </c>
      <c r="K2047" t="s">
        <v>29</v>
      </c>
      <c r="L2047" t="s">
        <v>9281</v>
      </c>
      <c r="M2047" t="s">
        <v>9209</v>
      </c>
      <c r="N2047">
        <v>1</v>
      </c>
      <c r="O2047">
        <v>18</v>
      </c>
      <c r="P2047" t="s">
        <v>9226</v>
      </c>
      <c r="Q2047">
        <v>6</v>
      </c>
      <c r="R2047">
        <v>7</v>
      </c>
      <c r="S2047" t="s">
        <v>9255</v>
      </c>
      <c r="T2047" t="s">
        <v>9263</v>
      </c>
      <c r="U2047" t="s">
        <v>9282</v>
      </c>
      <c r="V2047" t="str" cm="1">
        <f t="array" ref="V2047">_xlfn.IFS(Hospital_Emergency_Room_Data[[#This Row],[Day]]&lt;=10,"Start(1-10)",Hospital_Emergency_Room_Data[[#This Row],[Day]]&lt;=20,"Middle(11-20)",Hospital_Emergency_Room_Data[[#This Row],[Day]]&gt;20,"End(21-30)")</f>
        <v>Start(1-10)</v>
      </c>
    </row>
    <row r="2048" spans="1:22">
      <c r="A2048">
        <v>820650400</v>
      </c>
      <c r="B2048" t="s">
        <v>2069</v>
      </c>
      <c r="C2048" s="1">
        <v>45137</v>
      </c>
      <c r="D2048" t="str">
        <f>TEXT(Hospital_Emergency_Room_Data[[#This Row],[Patient Admission Date]],"mmm")</f>
        <v>Jul</v>
      </c>
      <c r="E2048">
        <f>YEAR(Hospital_Emergency_Room_Data[[#This Row],[Patient Admission Date]])</f>
        <v>2023</v>
      </c>
      <c r="F2048" s="2">
        <v>0.27986111111111112</v>
      </c>
      <c r="G2048" s="8" t="str">
        <f>TEXT(Hospital_Emergency_Room_Data[[#This Row],[Patient Admission Date]],"dddd")</f>
        <v>Sunday</v>
      </c>
      <c r="H2048" t="s">
        <v>41</v>
      </c>
      <c r="I2048">
        <v>40</v>
      </c>
      <c r="J2048" s="5" t="s">
        <v>9223</v>
      </c>
      <c r="K2048" t="s">
        <v>29</v>
      </c>
      <c r="L2048" t="s">
        <v>9281</v>
      </c>
      <c r="M2048" t="s">
        <v>9209</v>
      </c>
      <c r="N2048">
        <v>1</v>
      </c>
      <c r="O2048">
        <v>15</v>
      </c>
      <c r="P2048" t="s">
        <v>9226</v>
      </c>
      <c r="Q2048">
        <v>30</v>
      </c>
      <c r="R2048">
        <v>6</v>
      </c>
      <c r="S2048" t="s">
        <v>9255</v>
      </c>
      <c r="T2048" t="s">
        <v>9264</v>
      </c>
      <c r="U2048" t="s">
        <v>9282</v>
      </c>
      <c r="V2048" t="str" cm="1">
        <f t="array" ref="V2048">_xlfn.IFS(Hospital_Emergency_Room_Data[[#This Row],[Day]]&lt;=10,"Start(1-10)",Hospital_Emergency_Room_Data[[#This Row],[Day]]&lt;=20,"Middle(11-20)",Hospital_Emergency_Room_Data[[#This Row],[Day]]&gt;20,"End(21-30)")</f>
        <v>End(21-30)</v>
      </c>
    </row>
    <row r="2049" spans="1:22">
      <c r="A2049">
        <v>484769868</v>
      </c>
      <c r="B2049" t="s">
        <v>2070</v>
      </c>
      <c r="C2049" s="1">
        <v>45068</v>
      </c>
      <c r="D2049" t="str">
        <f>TEXT(Hospital_Emergency_Room_Data[[#This Row],[Patient Admission Date]],"mmm")</f>
        <v>May</v>
      </c>
      <c r="E2049">
        <f>YEAR(Hospital_Emergency_Room_Data[[#This Row],[Patient Admission Date]])</f>
        <v>2023</v>
      </c>
      <c r="F2049" s="2">
        <v>0.75138888888888888</v>
      </c>
      <c r="G2049" s="8" t="str">
        <f>TEXT(Hospital_Emergency_Room_Data[[#This Row],[Patient Admission Date]],"dddd")</f>
        <v>Monday</v>
      </c>
      <c r="H2049" t="s">
        <v>41</v>
      </c>
      <c r="I2049">
        <v>44</v>
      </c>
      <c r="J2049" s="5" t="s">
        <v>9223</v>
      </c>
      <c r="K2049" t="s">
        <v>29</v>
      </c>
      <c r="L2049" t="s">
        <v>9281</v>
      </c>
      <c r="M2049" t="s">
        <v>9209</v>
      </c>
      <c r="N2049">
        <v>1</v>
      </c>
      <c r="O2049">
        <v>27</v>
      </c>
      <c r="P2049" t="s">
        <v>9226</v>
      </c>
      <c r="Q2049">
        <v>22</v>
      </c>
      <c r="R2049">
        <v>18</v>
      </c>
      <c r="S2049" t="s">
        <v>9256</v>
      </c>
      <c r="T2049" t="s">
        <v>9264</v>
      </c>
      <c r="U2049" t="s">
        <v>9282</v>
      </c>
      <c r="V2049" t="str" cm="1">
        <f t="array" ref="V2049">_xlfn.IFS(Hospital_Emergency_Room_Data[[#This Row],[Day]]&lt;=10,"Start(1-10)",Hospital_Emergency_Room_Data[[#This Row],[Day]]&lt;=20,"Middle(11-20)",Hospital_Emergency_Room_Data[[#This Row],[Day]]&gt;20,"End(21-30)")</f>
        <v>End(21-30)</v>
      </c>
    </row>
    <row r="2050" spans="1:22">
      <c r="A2050">
        <v>808337052</v>
      </c>
      <c r="B2050" t="s">
        <v>2071</v>
      </c>
      <c r="C2050" s="1">
        <v>45275</v>
      </c>
      <c r="D2050" t="str">
        <f>TEXT(Hospital_Emergency_Room_Data[[#This Row],[Patient Admission Date]],"mmm")</f>
        <v>Dec</v>
      </c>
      <c r="E2050">
        <f>YEAR(Hospital_Emergency_Room_Data[[#This Row],[Patient Admission Date]])</f>
        <v>2023</v>
      </c>
      <c r="F2050" s="2">
        <v>4.1666666666666664E-2</v>
      </c>
      <c r="G2050" s="8" t="str">
        <f>TEXT(Hospital_Emergency_Room_Data[[#This Row],[Patient Admission Date]],"dddd")</f>
        <v>Friday</v>
      </c>
      <c r="H2050" t="s">
        <v>41</v>
      </c>
      <c r="I2050">
        <v>77</v>
      </c>
      <c r="J2050" s="5" t="s">
        <v>9222</v>
      </c>
      <c r="K2050" t="s">
        <v>29</v>
      </c>
      <c r="L2050" t="s">
        <v>9281</v>
      </c>
      <c r="M2050" t="s">
        <v>9209</v>
      </c>
      <c r="N2050">
        <v>2</v>
      </c>
      <c r="O2050">
        <v>24</v>
      </c>
      <c r="P2050" t="s">
        <v>9226</v>
      </c>
      <c r="Q2050">
        <v>15</v>
      </c>
      <c r="R2050">
        <v>1</v>
      </c>
      <c r="S2050" t="s">
        <v>9258</v>
      </c>
      <c r="T2050" t="s">
        <v>9262</v>
      </c>
      <c r="U2050" t="s">
        <v>9282</v>
      </c>
      <c r="V2050" t="str" cm="1">
        <f t="array" ref="V2050">_xlfn.IFS(Hospital_Emergency_Room_Data[[#This Row],[Day]]&lt;=10,"Start(1-10)",Hospital_Emergency_Room_Data[[#This Row],[Day]]&lt;=20,"Middle(11-20)",Hospital_Emergency_Room_Data[[#This Row],[Day]]&gt;20,"End(21-30)")</f>
        <v>Middle(11-20)</v>
      </c>
    </row>
    <row r="2051" spans="1:22">
      <c r="A2051">
        <v>372761907</v>
      </c>
      <c r="B2051" t="s">
        <v>2072</v>
      </c>
      <c r="C2051" s="1">
        <v>45418</v>
      </c>
      <c r="D2051" t="str">
        <f>TEXT(Hospital_Emergency_Room_Data[[#This Row],[Patient Admission Date]],"mmm")</f>
        <v>May</v>
      </c>
      <c r="E2051">
        <f>YEAR(Hospital_Emergency_Room_Data[[#This Row],[Patient Admission Date]])</f>
        <v>2024</v>
      </c>
      <c r="F2051" s="2">
        <v>0.85277777777777775</v>
      </c>
      <c r="G2051" s="8" t="str">
        <f>TEXT(Hospital_Emergency_Room_Data[[#This Row],[Patient Admission Date]],"dddd")</f>
        <v>Monday</v>
      </c>
      <c r="H2051" t="s">
        <v>41</v>
      </c>
      <c r="I2051">
        <v>7</v>
      </c>
      <c r="J2051" s="5" t="s">
        <v>9221</v>
      </c>
      <c r="K2051" t="s">
        <v>29</v>
      </c>
      <c r="L2051" t="s">
        <v>9281</v>
      </c>
      <c r="M2051" t="s">
        <v>9209</v>
      </c>
      <c r="N2051">
        <v>3</v>
      </c>
      <c r="O2051">
        <v>36</v>
      </c>
      <c r="P2051" t="s">
        <v>9225</v>
      </c>
      <c r="Q2051">
        <v>6</v>
      </c>
      <c r="R2051">
        <v>20</v>
      </c>
      <c r="S2051" t="s">
        <v>9256</v>
      </c>
      <c r="T2051" t="s">
        <v>9263</v>
      </c>
      <c r="U2051" t="s">
        <v>9300</v>
      </c>
      <c r="V2051" t="str" cm="1">
        <f t="array" ref="V2051">_xlfn.IFS(Hospital_Emergency_Room_Data[[#This Row],[Day]]&lt;=10,"Start(1-10)",Hospital_Emergency_Room_Data[[#This Row],[Day]]&lt;=20,"Middle(11-20)",Hospital_Emergency_Room_Data[[#This Row],[Day]]&gt;20,"End(21-30)")</f>
        <v>Start(1-10)</v>
      </c>
    </row>
    <row r="2052" spans="1:22">
      <c r="A2052">
        <v>541788781</v>
      </c>
      <c r="B2052" t="s">
        <v>2073</v>
      </c>
      <c r="C2052" s="1">
        <v>45340</v>
      </c>
      <c r="D2052" t="str">
        <f>TEXT(Hospital_Emergency_Room_Data[[#This Row],[Patient Admission Date]],"mmm")</f>
        <v>Feb</v>
      </c>
      <c r="E2052">
        <f>YEAR(Hospital_Emergency_Room_Data[[#This Row],[Patient Admission Date]])</f>
        <v>2024</v>
      </c>
      <c r="F2052" s="2">
        <v>0.6069444444444444</v>
      </c>
      <c r="G2052" s="8" t="str">
        <f>TEXT(Hospital_Emergency_Room_Data[[#This Row],[Patient Admission Date]],"dddd")</f>
        <v>Sunday</v>
      </c>
      <c r="H2052" t="s">
        <v>41</v>
      </c>
      <c r="I2052">
        <v>70</v>
      </c>
      <c r="J2052" s="5" t="s">
        <v>9222</v>
      </c>
      <c r="K2052" t="s">
        <v>29</v>
      </c>
      <c r="L2052" t="s">
        <v>9281</v>
      </c>
      <c r="M2052" t="s">
        <v>9209</v>
      </c>
      <c r="N2052">
        <v>4</v>
      </c>
      <c r="O2052">
        <v>35</v>
      </c>
      <c r="P2052" t="s">
        <v>9225</v>
      </c>
      <c r="Q2052">
        <v>18</v>
      </c>
      <c r="R2052">
        <v>14</v>
      </c>
      <c r="S2052" t="s">
        <v>9257</v>
      </c>
      <c r="T2052" t="s">
        <v>9262</v>
      </c>
      <c r="U2052" t="s">
        <v>9300</v>
      </c>
      <c r="V2052" t="str" cm="1">
        <f t="array" ref="V2052">_xlfn.IFS(Hospital_Emergency_Room_Data[[#This Row],[Day]]&lt;=10,"Start(1-10)",Hospital_Emergency_Room_Data[[#This Row],[Day]]&lt;=20,"Middle(11-20)",Hospital_Emergency_Room_Data[[#This Row],[Day]]&gt;20,"End(21-30)")</f>
        <v>Middle(11-20)</v>
      </c>
    </row>
    <row r="2053" spans="1:22">
      <c r="A2053">
        <v>283659905</v>
      </c>
      <c r="B2053" t="s">
        <v>2074</v>
      </c>
      <c r="C2053" s="1">
        <v>45396</v>
      </c>
      <c r="D2053" t="str">
        <f>TEXT(Hospital_Emergency_Room_Data[[#This Row],[Patient Admission Date]],"mmm")</f>
        <v>Apr</v>
      </c>
      <c r="E2053">
        <f>YEAR(Hospital_Emergency_Room_Data[[#This Row],[Patient Admission Date]])</f>
        <v>2024</v>
      </c>
      <c r="F2053" s="2">
        <v>0.86805555555555558</v>
      </c>
      <c r="G2053" s="8" t="str">
        <f>TEXT(Hospital_Emergency_Room_Data[[#This Row],[Patient Admission Date]],"dddd")</f>
        <v>Sunday</v>
      </c>
      <c r="H2053" t="s">
        <v>41</v>
      </c>
      <c r="I2053">
        <v>24</v>
      </c>
      <c r="J2053" s="5" t="s">
        <v>9220</v>
      </c>
      <c r="K2053" t="s">
        <v>29</v>
      </c>
      <c r="L2053" t="s">
        <v>9281</v>
      </c>
      <c r="M2053" t="s">
        <v>9209</v>
      </c>
      <c r="N2053">
        <v>6</v>
      </c>
      <c r="O2053">
        <v>30</v>
      </c>
      <c r="P2053" t="s">
        <v>9225</v>
      </c>
      <c r="Q2053">
        <v>14</v>
      </c>
      <c r="R2053">
        <v>20</v>
      </c>
      <c r="S2053" t="s">
        <v>9256</v>
      </c>
      <c r="T2053" t="s">
        <v>9265</v>
      </c>
      <c r="U2053" t="s">
        <v>9282</v>
      </c>
      <c r="V2053" t="str" cm="1">
        <f t="array" ref="V2053">_xlfn.IFS(Hospital_Emergency_Room_Data[[#This Row],[Day]]&lt;=10,"Start(1-10)",Hospital_Emergency_Room_Data[[#This Row],[Day]]&lt;=20,"Middle(11-20)",Hospital_Emergency_Room_Data[[#This Row],[Day]]&gt;20,"End(21-30)")</f>
        <v>Middle(11-20)</v>
      </c>
    </row>
    <row r="2054" spans="1:22">
      <c r="A2054">
        <v>835255387</v>
      </c>
      <c r="B2054" t="s">
        <v>2075</v>
      </c>
      <c r="C2054" s="1">
        <v>45114</v>
      </c>
      <c r="D2054" t="str">
        <f>TEXT(Hospital_Emergency_Room_Data[[#This Row],[Patient Admission Date]],"mmm")</f>
        <v>Jul</v>
      </c>
      <c r="E2054">
        <f>YEAR(Hospital_Emergency_Room_Data[[#This Row],[Patient Admission Date]])</f>
        <v>2023</v>
      </c>
      <c r="F2054" s="2">
        <v>1.5277777777777777E-2</v>
      </c>
      <c r="G2054" s="8" t="str">
        <f>TEXT(Hospital_Emergency_Room_Data[[#This Row],[Patient Admission Date]],"dddd")</f>
        <v>Friday</v>
      </c>
      <c r="H2054" t="s">
        <v>41</v>
      </c>
      <c r="I2054">
        <v>55</v>
      </c>
      <c r="J2054" s="5" t="s">
        <v>9219</v>
      </c>
      <c r="K2054" t="s">
        <v>29</v>
      </c>
      <c r="L2054" t="s">
        <v>9281</v>
      </c>
      <c r="M2054" t="s">
        <v>9209</v>
      </c>
      <c r="N2054">
        <v>6</v>
      </c>
      <c r="O2054">
        <v>51</v>
      </c>
      <c r="P2054" t="s">
        <v>9225</v>
      </c>
      <c r="Q2054">
        <v>7</v>
      </c>
      <c r="R2054">
        <v>0</v>
      </c>
      <c r="S2054" t="s">
        <v>9258</v>
      </c>
      <c r="T2054" t="s">
        <v>9263</v>
      </c>
      <c r="U2054" t="s">
        <v>9283</v>
      </c>
      <c r="V2054" t="str" cm="1">
        <f t="array" ref="V2054">_xlfn.IFS(Hospital_Emergency_Room_Data[[#This Row],[Day]]&lt;=10,"Start(1-10)",Hospital_Emergency_Room_Data[[#This Row],[Day]]&lt;=20,"Middle(11-20)",Hospital_Emergency_Room_Data[[#This Row],[Day]]&gt;20,"End(21-30)")</f>
        <v>Start(1-10)</v>
      </c>
    </row>
    <row r="2055" spans="1:22">
      <c r="A2055">
        <v>287123028</v>
      </c>
      <c r="B2055" t="s">
        <v>2076</v>
      </c>
      <c r="C2055" s="1">
        <v>45506</v>
      </c>
      <c r="D2055" t="str">
        <f>TEXT(Hospital_Emergency_Room_Data[[#This Row],[Patient Admission Date]],"mmm")</f>
        <v>Aug</v>
      </c>
      <c r="E2055">
        <f>YEAR(Hospital_Emergency_Room_Data[[#This Row],[Patient Admission Date]])</f>
        <v>2024</v>
      </c>
      <c r="F2055" s="2">
        <v>0.80069444444444449</v>
      </c>
      <c r="G2055" s="8" t="str">
        <f>TEXT(Hospital_Emergency_Room_Data[[#This Row],[Patient Admission Date]],"dddd")</f>
        <v>Friday</v>
      </c>
      <c r="H2055" t="s">
        <v>41</v>
      </c>
      <c r="I2055">
        <v>20</v>
      </c>
      <c r="J2055" s="5" t="s">
        <v>9220</v>
      </c>
      <c r="K2055" t="s">
        <v>29</v>
      </c>
      <c r="L2055" t="s">
        <v>9281</v>
      </c>
      <c r="M2055" t="s">
        <v>9209</v>
      </c>
      <c r="N2055">
        <v>6</v>
      </c>
      <c r="O2055">
        <v>19</v>
      </c>
      <c r="P2055" t="s">
        <v>9226</v>
      </c>
      <c r="Q2055">
        <v>2</v>
      </c>
      <c r="R2055">
        <v>19</v>
      </c>
      <c r="S2055" t="s">
        <v>9256</v>
      </c>
      <c r="T2055" t="s">
        <v>9263</v>
      </c>
      <c r="U2055" t="s">
        <v>9282</v>
      </c>
      <c r="V2055" t="str" cm="1">
        <f t="array" ref="V2055">_xlfn.IFS(Hospital_Emergency_Room_Data[[#This Row],[Day]]&lt;=10,"Start(1-10)",Hospital_Emergency_Room_Data[[#This Row],[Day]]&lt;=20,"Middle(11-20)",Hospital_Emergency_Room_Data[[#This Row],[Day]]&gt;20,"End(21-30)")</f>
        <v>Start(1-10)</v>
      </c>
    </row>
    <row r="2056" spans="1:22">
      <c r="A2056">
        <v>490107609</v>
      </c>
      <c r="B2056" t="s">
        <v>2077</v>
      </c>
      <c r="C2056" s="1">
        <v>45398</v>
      </c>
      <c r="D2056" t="str">
        <f>TEXT(Hospital_Emergency_Room_Data[[#This Row],[Patient Admission Date]],"mmm")</f>
        <v>Apr</v>
      </c>
      <c r="E2056">
        <f>YEAR(Hospital_Emergency_Room_Data[[#This Row],[Patient Admission Date]])</f>
        <v>2024</v>
      </c>
      <c r="F2056" s="2">
        <v>0.58819444444444446</v>
      </c>
      <c r="G2056" s="8" t="str">
        <f>TEXT(Hospital_Emergency_Room_Data[[#This Row],[Patient Admission Date]],"dddd")</f>
        <v>Tuesday</v>
      </c>
      <c r="H2056" t="s">
        <v>41</v>
      </c>
      <c r="I2056">
        <v>18</v>
      </c>
      <c r="J2056" s="5" t="s">
        <v>9220</v>
      </c>
      <c r="K2056" t="s">
        <v>29</v>
      </c>
      <c r="L2056" t="s">
        <v>9281</v>
      </c>
      <c r="M2056" t="s">
        <v>9209</v>
      </c>
      <c r="N2056">
        <v>6</v>
      </c>
      <c r="O2056">
        <v>14</v>
      </c>
      <c r="P2056" t="s">
        <v>9226</v>
      </c>
      <c r="Q2056">
        <v>16</v>
      </c>
      <c r="R2056">
        <v>14</v>
      </c>
      <c r="S2056" t="s">
        <v>9257</v>
      </c>
      <c r="T2056" t="s">
        <v>9262</v>
      </c>
      <c r="U2056" t="s">
        <v>9282</v>
      </c>
      <c r="V2056" t="str" cm="1">
        <f t="array" ref="V2056">_xlfn.IFS(Hospital_Emergency_Room_Data[[#This Row],[Day]]&lt;=10,"Start(1-10)",Hospital_Emergency_Room_Data[[#This Row],[Day]]&lt;=20,"Middle(11-20)",Hospital_Emergency_Room_Data[[#This Row],[Day]]&gt;20,"End(21-30)")</f>
        <v>Middle(11-20)</v>
      </c>
    </row>
    <row r="2057" spans="1:22">
      <c r="A2057">
        <v>554689035</v>
      </c>
      <c r="B2057" t="s">
        <v>2078</v>
      </c>
      <c r="C2057" s="1">
        <v>45533</v>
      </c>
      <c r="D2057" t="str">
        <f>TEXT(Hospital_Emergency_Room_Data[[#This Row],[Patient Admission Date]],"mmm")</f>
        <v>Aug</v>
      </c>
      <c r="E2057">
        <f>YEAR(Hospital_Emergency_Room_Data[[#This Row],[Patient Admission Date]])</f>
        <v>2024</v>
      </c>
      <c r="F2057" s="2">
        <v>0.51111111111111107</v>
      </c>
      <c r="G2057" s="8" t="str">
        <f>TEXT(Hospital_Emergency_Room_Data[[#This Row],[Patient Admission Date]],"dddd")</f>
        <v>Thursday</v>
      </c>
      <c r="H2057" t="s">
        <v>41</v>
      </c>
      <c r="I2057">
        <v>32</v>
      </c>
      <c r="J2057" s="5" t="s">
        <v>9223</v>
      </c>
      <c r="K2057" t="s">
        <v>29</v>
      </c>
      <c r="L2057" t="s">
        <v>9281</v>
      </c>
      <c r="M2057" t="s">
        <v>9209</v>
      </c>
      <c r="N2057">
        <v>6</v>
      </c>
      <c r="O2057">
        <v>48</v>
      </c>
      <c r="P2057" t="s">
        <v>9225</v>
      </c>
      <c r="Q2057">
        <v>29</v>
      </c>
      <c r="R2057">
        <v>12</v>
      </c>
      <c r="S2057" t="s">
        <v>9257</v>
      </c>
      <c r="T2057" t="s">
        <v>9264</v>
      </c>
      <c r="U2057" t="s">
        <v>9283</v>
      </c>
      <c r="V2057" t="str" cm="1">
        <f t="array" ref="V2057">_xlfn.IFS(Hospital_Emergency_Room_Data[[#This Row],[Day]]&lt;=10,"Start(1-10)",Hospital_Emergency_Room_Data[[#This Row],[Day]]&lt;=20,"Middle(11-20)",Hospital_Emergency_Room_Data[[#This Row],[Day]]&gt;20,"End(21-30)")</f>
        <v>End(21-30)</v>
      </c>
    </row>
    <row r="2058" spans="1:22">
      <c r="A2058">
        <v>321088842</v>
      </c>
      <c r="B2058" t="s">
        <v>2079</v>
      </c>
      <c r="C2058" s="1">
        <v>45101</v>
      </c>
      <c r="D2058" t="str">
        <f>TEXT(Hospital_Emergency_Room_Data[[#This Row],[Patient Admission Date]],"mmm")</f>
        <v>Jun</v>
      </c>
      <c r="E2058">
        <f>YEAR(Hospital_Emergency_Room_Data[[#This Row],[Patient Admission Date]])</f>
        <v>2023</v>
      </c>
      <c r="F2058" s="2">
        <v>0.2013888888888889</v>
      </c>
      <c r="G2058" s="8" t="str">
        <f>TEXT(Hospital_Emergency_Room_Data[[#This Row],[Patient Admission Date]],"dddd")</f>
        <v>Saturday</v>
      </c>
      <c r="H2058" t="s">
        <v>41</v>
      </c>
      <c r="I2058">
        <v>4</v>
      </c>
      <c r="J2058" s="5" t="s">
        <v>9218</v>
      </c>
      <c r="K2058" t="s">
        <v>29</v>
      </c>
      <c r="L2058" t="s">
        <v>9281</v>
      </c>
      <c r="M2058" t="s">
        <v>9209</v>
      </c>
      <c r="N2058">
        <v>7</v>
      </c>
      <c r="O2058">
        <v>36</v>
      </c>
      <c r="P2058" t="s">
        <v>9225</v>
      </c>
      <c r="Q2058">
        <v>24</v>
      </c>
      <c r="R2058">
        <v>4</v>
      </c>
      <c r="S2058" t="s">
        <v>9258</v>
      </c>
      <c r="T2058" t="s">
        <v>9264</v>
      </c>
      <c r="U2058" t="s">
        <v>9300</v>
      </c>
      <c r="V2058" t="str" cm="1">
        <f t="array" ref="V2058">_xlfn.IFS(Hospital_Emergency_Room_Data[[#This Row],[Day]]&lt;=10,"Start(1-10)",Hospital_Emergency_Room_Data[[#This Row],[Day]]&lt;=20,"Middle(11-20)",Hospital_Emergency_Room_Data[[#This Row],[Day]]&gt;20,"End(21-30)")</f>
        <v>End(21-30)</v>
      </c>
    </row>
    <row r="2059" spans="1:22">
      <c r="A2059">
        <v>837225775</v>
      </c>
      <c r="B2059" t="s">
        <v>2080</v>
      </c>
      <c r="C2059" s="1">
        <v>45039</v>
      </c>
      <c r="D2059" t="str">
        <f>TEXT(Hospital_Emergency_Room_Data[[#This Row],[Patient Admission Date]],"mmm")</f>
        <v>Apr</v>
      </c>
      <c r="E2059">
        <f>YEAR(Hospital_Emergency_Room_Data[[#This Row],[Patient Admission Date]])</f>
        <v>2023</v>
      </c>
      <c r="F2059" s="2">
        <v>0.59097222222222223</v>
      </c>
      <c r="G2059" s="8" t="str">
        <f>TEXT(Hospital_Emergency_Room_Data[[#This Row],[Patient Admission Date]],"dddd")</f>
        <v>Sunday</v>
      </c>
      <c r="H2059" t="s">
        <v>41</v>
      </c>
      <c r="I2059">
        <v>17</v>
      </c>
      <c r="J2059" s="5" t="s">
        <v>9220</v>
      </c>
      <c r="K2059" t="s">
        <v>29</v>
      </c>
      <c r="L2059" t="s">
        <v>9281</v>
      </c>
      <c r="M2059" t="s">
        <v>9209</v>
      </c>
      <c r="N2059">
        <v>7</v>
      </c>
      <c r="O2059">
        <v>56</v>
      </c>
      <c r="P2059" t="s">
        <v>9225</v>
      </c>
      <c r="Q2059">
        <v>23</v>
      </c>
      <c r="R2059">
        <v>14</v>
      </c>
      <c r="S2059" t="s">
        <v>9257</v>
      </c>
      <c r="T2059" t="s">
        <v>9264</v>
      </c>
      <c r="U2059" t="s">
        <v>9283</v>
      </c>
      <c r="V2059" t="str" cm="1">
        <f t="array" ref="V2059">_xlfn.IFS(Hospital_Emergency_Room_Data[[#This Row],[Day]]&lt;=10,"Start(1-10)",Hospital_Emergency_Room_Data[[#This Row],[Day]]&lt;=20,"Middle(11-20)",Hospital_Emergency_Room_Data[[#This Row],[Day]]&gt;20,"End(21-30)")</f>
        <v>End(21-30)</v>
      </c>
    </row>
    <row r="2060" spans="1:22">
      <c r="A2060">
        <v>440868818</v>
      </c>
      <c r="B2060" t="s">
        <v>2081</v>
      </c>
      <c r="C2060" s="1">
        <v>45382</v>
      </c>
      <c r="D2060" t="str">
        <f>TEXT(Hospital_Emergency_Room_Data[[#This Row],[Patient Admission Date]],"mmm")</f>
        <v>Mar</v>
      </c>
      <c r="E2060">
        <f>YEAR(Hospital_Emergency_Room_Data[[#This Row],[Patient Admission Date]])</f>
        <v>2024</v>
      </c>
      <c r="F2060" s="2">
        <v>0.42499999999999999</v>
      </c>
      <c r="G2060" s="8" t="str">
        <f>TEXT(Hospital_Emergency_Room_Data[[#This Row],[Patient Admission Date]],"dddd")</f>
        <v>Sunday</v>
      </c>
      <c r="H2060" t="s">
        <v>41</v>
      </c>
      <c r="I2060">
        <v>5</v>
      </c>
      <c r="J2060" s="5" t="s">
        <v>9221</v>
      </c>
      <c r="K2060" t="s">
        <v>29</v>
      </c>
      <c r="L2060" t="s">
        <v>9281</v>
      </c>
      <c r="M2060" t="s">
        <v>9209</v>
      </c>
      <c r="N2060">
        <v>8</v>
      </c>
      <c r="O2060">
        <v>58</v>
      </c>
      <c r="P2060" t="s">
        <v>9225</v>
      </c>
      <c r="Q2060">
        <v>31</v>
      </c>
      <c r="R2060">
        <v>10</v>
      </c>
      <c r="S2060" t="s">
        <v>9255</v>
      </c>
      <c r="T2060" t="s">
        <v>9264</v>
      </c>
      <c r="U2060" t="s">
        <v>9283</v>
      </c>
      <c r="V2060" t="str" cm="1">
        <f t="array" ref="V2060">_xlfn.IFS(Hospital_Emergency_Room_Data[[#This Row],[Day]]&lt;=10,"Start(1-10)",Hospital_Emergency_Room_Data[[#This Row],[Day]]&lt;=20,"Middle(11-20)",Hospital_Emergency_Room_Data[[#This Row],[Day]]&gt;20,"End(21-30)")</f>
        <v>End(21-30)</v>
      </c>
    </row>
    <row r="2061" spans="1:22">
      <c r="A2061">
        <v>676156485</v>
      </c>
      <c r="B2061" t="s">
        <v>2082</v>
      </c>
      <c r="C2061" s="1">
        <v>45051</v>
      </c>
      <c r="D2061" t="str">
        <f>TEXT(Hospital_Emergency_Room_Data[[#This Row],[Patient Admission Date]],"mmm")</f>
        <v>May</v>
      </c>
      <c r="E2061">
        <f>YEAR(Hospital_Emergency_Room_Data[[#This Row],[Patient Admission Date]])</f>
        <v>2023</v>
      </c>
      <c r="F2061" s="2">
        <v>0.39861111111111114</v>
      </c>
      <c r="G2061" s="8" t="str">
        <f>TEXT(Hospital_Emergency_Room_Data[[#This Row],[Patient Admission Date]],"dddd")</f>
        <v>Friday</v>
      </c>
      <c r="H2061" t="s">
        <v>41</v>
      </c>
      <c r="I2061">
        <v>62</v>
      </c>
      <c r="J2061" s="5" t="s">
        <v>9217</v>
      </c>
      <c r="K2061" t="s">
        <v>29</v>
      </c>
      <c r="L2061" t="s">
        <v>9281</v>
      </c>
      <c r="M2061" t="s">
        <v>9209</v>
      </c>
      <c r="N2061">
        <v>8</v>
      </c>
      <c r="O2061">
        <v>26</v>
      </c>
      <c r="P2061" t="s">
        <v>9226</v>
      </c>
      <c r="Q2061">
        <v>5</v>
      </c>
      <c r="R2061">
        <v>9</v>
      </c>
      <c r="S2061" t="s">
        <v>9255</v>
      </c>
      <c r="T2061" t="s">
        <v>9263</v>
      </c>
      <c r="U2061" t="s">
        <v>9282</v>
      </c>
      <c r="V2061" t="str" cm="1">
        <f t="array" ref="V2061">_xlfn.IFS(Hospital_Emergency_Room_Data[[#This Row],[Day]]&lt;=10,"Start(1-10)",Hospital_Emergency_Room_Data[[#This Row],[Day]]&lt;=20,"Middle(11-20)",Hospital_Emergency_Room_Data[[#This Row],[Day]]&gt;20,"End(21-30)")</f>
        <v>Start(1-10)</v>
      </c>
    </row>
    <row r="2062" spans="1:22">
      <c r="A2062">
        <v>603372279</v>
      </c>
      <c r="B2062" t="s">
        <v>2083</v>
      </c>
      <c r="C2062" s="1">
        <v>45549</v>
      </c>
      <c r="D2062" t="str">
        <f>TEXT(Hospital_Emergency_Room_Data[[#This Row],[Patient Admission Date]],"mmm")</f>
        <v>Sep</v>
      </c>
      <c r="E2062">
        <f>YEAR(Hospital_Emergency_Room_Data[[#This Row],[Patient Admission Date]])</f>
        <v>2024</v>
      </c>
      <c r="F2062" s="2">
        <v>0.82152777777777775</v>
      </c>
      <c r="G2062" s="8" t="str">
        <f>TEXT(Hospital_Emergency_Room_Data[[#This Row],[Patient Admission Date]],"dddd")</f>
        <v>Saturday</v>
      </c>
      <c r="H2062" t="s">
        <v>41</v>
      </c>
      <c r="I2062">
        <v>59</v>
      </c>
      <c r="J2062" s="5" t="s">
        <v>9219</v>
      </c>
      <c r="K2062" t="s">
        <v>29</v>
      </c>
      <c r="L2062" t="s">
        <v>9281</v>
      </c>
      <c r="M2062" t="s">
        <v>9209</v>
      </c>
      <c r="N2062">
        <v>9</v>
      </c>
      <c r="O2062">
        <v>19</v>
      </c>
      <c r="P2062" t="s">
        <v>9226</v>
      </c>
      <c r="Q2062">
        <v>14</v>
      </c>
      <c r="R2062">
        <v>19</v>
      </c>
      <c r="S2062" t="s">
        <v>9256</v>
      </c>
      <c r="T2062" t="s">
        <v>9265</v>
      </c>
      <c r="U2062" t="s">
        <v>9282</v>
      </c>
      <c r="V2062" t="str" cm="1">
        <f t="array" ref="V2062">_xlfn.IFS(Hospital_Emergency_Room_Data[[#This Row],[Day]]&lt;=10,"Start(1-10)",Hospital_Emergency_Room_Data[[#This Row],[Day]]&lt;=20,"Middle(11-20)",Hospital_Emergency_Room_Data[[#This Row],[Day]]&gt;20,"End(21-30)")</f>
        <v>Middle(11-20)</v>
      </c>
    </row>
    <row r="2063" spans="1:22">
      <c r="A2063">
        <v>467649058</v>
      </c>
      <c r="B2063" t="s">
        <v>2084</v>
      </c>
      <c r="C2063" s="1">
        <v>45520</v>
      </c>
      <c r="D2063" t="str">
        <f>TEXT(Hospital_Emergency_Room_Data[[#This Row],[Patient Admission Date]],"mmm")</f>
        <v>Aug</v>
      </c>
      <c r="E2063">
        <f>YEAR(Hospital_Emergency_Room_Data[[#This Row],[Patient Admission Date]])</f>
        <v>2024</v>
      </c>
      <c r="F2063" s="2">
        <v>0.58333333333333337</v>
      </c>
      <c r="G2063" s="8" t="str">
        <f>TEXT(Hospital_Emergency_Room_Data[[#This Row],[Patient Admission Date]],"dddd")</f>
        <v>Friday</v>
      </c>
      <c r="H2063" t="s">
        <v>41</v>
      </c>
      <c r="I2063">
        <v>40</v>
      </c>
      <c r="J2063" s="5" t="s">
        <v>9223</v>
      </c>
      <c r="K2063" t="s">
        <v>29</v>
      </c>
      <c r="L2063" t="s">
        <v>9281</v>
      </c>
      <c r="M2063" t="s">
        <v>9209</v>
      </c>
      <c r="N2063">
        <v>9</v>
      </c>
      <c r="O2063">
        <v>50</v>
      </c>
      <c r="P2063" t="s">
        <v>9225</v>
      </c>
      <c r="Q2063">
        <v>16</v>
      </c>
      <c r="R2063">
        <v>14</v>
      </c>
      <c r="S2063" t="s">
        <v>9257</v>
      </c>
      <c r="T2063" t="s">
        <v>9262</v>
      </c>
      <c r="U2063" t="s">
        <v>9283</v>
      </c>
      <c r="V2063" t="str" cm="1">
        <f t="array" ref="V2063">_xlfn.IFS(Hospital_Emergency_Room_Data[[#This Row],[Day]]&lt;=10,"Start(1-10)",Hospital_Emergency_Room_Data[[#This Row],[Day]]&lt;=20,"Middle(11-20)",Hospital_Emergency_Room_Data[[#This Row],[Day]]&gt;20,"End(21-30)")</f>
        <v>Middle(11-20)</v>
      </c>
    </row>
    <row r="2064" spans="1:22">
      <c r="A2064">
        <v>471712313</v>
      </c>
      <c r="B2064" t="s">
        <v>2085</v>
      </c>
      <c r="C2064" s="1">
        <v>45580</v>
      </c>
      <c r="D2064" t="str">
        <f>TEXT(Hospital_Emergency_Room_Data[[#This Row],[Patient Admission Date]],"mmm")</f>
        <v>Oct</v>
      </c>
      <c r="E2064">
        <f>YEAR(Hospital_Emergency_Room_Data[[#This Row],[Patient Admission Date]])</f>
        <v>2024</v>
      </c>
      <c r="F2064" s="2">
        <v>0.83125000000000004</v>
      </c>
      <c r="G2064" s="8" t="str">
        <f>TEXT(Hospital_Emergency_Room_Data[[#This Row],[Patient Admission Date]],"dddd")</f>
        <v>Tuesday</v>
      </c>
      <c r="H2064" t="s">
        <v>41</v>
      </c>
      <c r="I2064">
        <v>6</v>
      </c>
      <c r="J2064" s="5" t="s">
        <v>9221</v>
      </c>
      <c r="K2064" t="s">
        <v>29</v>
      </c>
      <c r="L2064" t="s">
        <v>9281</v>
      </c>
      <c r="M2064" t="s">
        <v>9209</v>
      </c>
      <c r="N2064">
        <v>9</v>
      </c>
      <c r="O2064">
        <v>51</v>
      </c>
      <c r="P2064" t="s">
        <v>9225</v>
      </c>
      <c r="Q2064">
        <v>15</v>
      </c>
      <c r="R2064">
        <v>19</v>
      </c>
      <c r="S2064" t="s">
        <v>9256</v>
      </c>
      <c r="T2064" t="s">
        <v>9262</v>
      </c>
      <c r="U2064" t="s">
        <v>9283</v>
      </c>
      <c r="V2064" t="str" cm="1">
        <f t="array" ref="V2064">_xlfn.IFS(Hospital_Emergency_Room_Data[[#This Row],[Day]]&lt;=10,"Start(1-10)",Hospital_Emergency_Room_Data[[#This Row],[Day]]&lt;=20,"Middle(11-20)",Hospital_Emergency_Room_Data[[#This Row],[Day]]&gt;20,"End(21-30)")</f>
        <v>Middle(11-20)</v>
      </c>
    </row>
    <row r="2065" spans="1:22">
      <c r="A2065">
        <v>844070681</v>
      </c>
      <c r="B2065" t="s">
        <v>2086</v>
      </c>
      <c r="C2065" s="1">
        <v>45086</v>
      </c>
      <c r="D2065" t="str">
        <f>TEXT(Hospital_Emergency_Room_Data[[#This Row],[Patient Admission Date]],"mmm")</f>
        <v>Jun</v>
      </c>
      <c r="E2065">
        <f>YEAR(Hospital_Emergency_Room_Data[[#This Row],[Patient Admission Date]])</f>
        <v>2023</v>
      </c>
      <c r="F2065" s="2">
        <v>0.10625</v>
      </c>
      <c r="G2065" s="8" t="str">
        <f>TEXT(Hospital_Emergency_Room_Data[[#This Row],[Patient Admission Date]],"dddd")</f>
        <v>Friday</v>
      </c>
      <c r="H2065" t="s">
        <v>41</v>
      </c>
      <c r="I2065">
        <v>32</v>
      </c>
      <c r="J2065" s="5" t="s">
        <v>9223</v>
      </c>
      <c r="K2065" t="s">
        <v>29</v>
      </c>
      <c r="L2065" t="s">
        <v>9281</v>
      </c>
      <c r="M2065" t="s">
        <v>9209</v>
      </c>
      <c r="N2065">
        <v>10</v>
      </c>
      <c r="O2065">
        <v>10</v>
      </c>
      <c r="P2065" t="s">
        <v>9226</v>
      </c>
      <c r="Q2065">
        <v>9</v>
      </c>
      <c r="R2065">
        <v>2</v>
      </c>
      <c r="S2065" t="s">
        <v>9258</v>
      </c>
      <c r="T2065" t="s">
        <v>9265</v>
      </c>
      <c r="U2065" t="s">
        <v>9282</v>
      </c>
      <c r="V2065" t="str" cm="1">
        <f t="array" ref="V2065">_xlfn.IFS(Hospital_Emergency_Room_Data[[#This Row],[Day]]&lt;=10,"Start(1-10)",Hospital_Emergency_Room_Data[[#This Row],[Day]]&lt;=20,"Middle(11-20)",Hospital_Emergency_Room_Data[[#This Row],[Day]]&gt;20,"End(21-30)")</f>
        <v>Start(1-10)</v>
      </c>
    </row>
    <row r="2066" spans="1:22">
      <c r="A2066">
        <v>801166200</v>
      </c>
      <c r="B2066" t="s">
        <v>2087</v>
      </c>
      <c r="C2066" s="1">
        <v>45145</v>
      </c>
      <c r="D2066" t="str">
        <f>TEXT(Hospital_Emergency_Room_Data[[#This Row],[Patient Admission Date]],"mmm")</f>
        <v>Aug</v>
      </c>
      <c r="E2066">
        <f>YEAR(Hospital_Emergency_Room_Data[[#This Row],[Patient Admission Date]])</f>
        <v>2023</v>
      </c>
      <c r="F2066" s="2">
        <v>0.47708333333333336</v>
      </c>
      <c r="G2066" s="8" t="str">
        <f>TEXT(Hospital_Emergency_Room_Data[[#This Row],[Patient Admission Date]],"dddd")</f>
        <v>Monday</v>
      </c>
      <c r="H2066" t="s">
        <v>41</v>
      </c>
      <c r="I2066">
        <v>50</v>
      </c>
      <c r="J2066" s="5" t="s">
        <v>9219</v>
      </c>
      <c r="K2066" t="s">
        <v>29</v>
      </c>
      <c r="L2066" t="s">
        <v>9281</v>
      </c>
      <c r="M2066" t="s">
        <v>9209</v>
      </c>
      <c r="N2066">
        <v>10</v>
      </c>
      <c r="O2066">
        <v>59</v>
      </c>
      <c r="P2066" t="s">
        <v>9225</v>
      </c>
      <c r="Q2066">
        <v>7</v>
      </c>
      <c r="R2066">
        <v>11</v>
      </c>
      <c r="S2066" t="s">
        <v>9255</v>
      </c>
      <c r="T2066" t="s">
        <v>9263</v>
      </c>
      <c r="U2066" t="s">
        <v>9283</v>
      </c>
      <c r="V2066" t="str" cm="1">
        <f t="array" ref="V2066">_xlfn.IFS(Hospital_Emergency_Room_Data[[#This Row],[Day]]&lt;=10,"Start(1-10)",Hospital_Emergency_Room_Data[[#This Row],[Day]]&lt;=20,"Middle(11-20)",Hospital_Emergency_Room_Data[[#This Row],[Day]]&gt;20,"End(21-30)")</f>
        <v>Start(1-10)</v>
      </c>
    </row>
    <row r="2067" spans="1:22">
      <c r="A2067">
        <v>292371568</v>
      </c>
      <c r="B2067" t="s">
        <v>2088</v>
      </c>
      <c r="C2067" s="1">
        <v>45201</v>
      </c>
      <c r="D2067" t="str">
        <f>TEXT(Hospital_Emergency_Room_Data[[#This Row],[Patient Admission Date]],"mmm")</f>
        <v>Oct</v>
      </c>
      <c r="E2067">
        <f>YEAR(Hospital_Emergency_Room_Data[[#This Row],[Patient Admission Date]])</f>
        <v>2023</v>
      </c>
      <c r="F2067" s="2">
        <v>0.42916666666666664</v>
      </c>
      <c r="G2067" s="8" t="str">
        <f>TEXT(Hospital_Emergency_Room_Data[[#This Row],[Patient Admission Date]],"dddd")</f>
        <v>Monday</v>
      </c>
      <c r="H2067" t="s">
        <v>41</v>
      </c>
      <c r="I2067">
        <v>65</v>
      </c>
      <c r="J2067" s="5" t="s">
        <v>9217</v>
      </c>
      <c r="K2067" t="s">
        <v>29</v>
      </c>
      <c r="L2067" t="s">
        <v>16</v>
      </c>
      <c r="M2067" t="s">
        <v>9209</v>
      </c>
      <c r="O2067">
        <v>29</v>
      </c>
      <c r="P2067" t="s">
        <v>9226</v>
      </c>
      <c r="Q2067">
        <v>2</v>
      </c>
      <c r="R2067">
        <v>10</v>
      </c>
      <c r="S2067" t="s">
        <v>9255</v>
      </c>
      <c r="T2067" t="s">
        <v>9263</v>
      </c>
      <c r="U2067" t="s">
        <v>9282</v>
      </c>
      <c r="V2067" t="str" cm="1">
        <f t="array" ref="V2067">_xlfn.IFS(Hospital_Emergency_Room_Data[[#This Row],[Day]]&lt;=10,"Start(1-10)",Hospital_Emergency_Room_Data[[#This Row],[Day]]&lt;=20,"Middle(11-20)",Hospital_Emergency_Room_Data[[#This Row],[Day]]&gt;20,"End(21-30)")</f>
        <v>Start(1-10)</v>
      </c>
    </row>
    <row r="2068" spans="1:22">
      <c r="A2068">
        <v>504533068</v>
      </c>
      <c r="B2068" t="s">
        <v>2089</v>
      </c>
      <c r="C2068" s="1">
        <v>45218</v>
      </c>
      <c r="D2068" t="str">
        <f>TEXT(Hospital_Emergency_Room_Data[[#This Row],[Patient Admission Date]],"mmm")</f>
        <v>Oct</v>
      </c>
      <c r="E2068">
        <f>YEAR(Hospital_Emergency_Room_Data[[#This Row],[Patient Admission Date]])</f>
        <v>2023</v>
      </c>
      <c r="F2068" s="2">
        <v>0.86458333333333337</v>
      </c>
      <c r="G2068" s="8" t="str">
        <f>TEXT(Hospital_Emergency_Room_Data[[#This Row],[Patient Admission Date]],"dddd")</f>
        <v>Thursday</v>
      </c>
      <c r="H2068" t="s">
        <v>41</v>
      </c>
      <c r="I2068">
        <v>25</v>
      </c>
      <c r="J2068" s="5" t="s">
        <v>9220</v>
      </c>
      <c r="K2068" t="s">
        <v>29</v>
      </c>
      <c r="L2068" t="s">
        <v>16</v>
      </c>
      <c r="M2068" t="s">
        <v>9209</v>
      </c>
      <c r="O2068">
        <v>55</v>
      </c>
      <c r="P2068" t="s">
        <v>9225</v>
      </c>
      <c r="Q2068">
        <v>19</v>
      </c>
      <c r="R2068">
        <v>20</v>
      </c>
      <c r="S2068" t="s">
        <v>9256</v>
      </c>
      <c r="T2068" t="s">
        <v>9262</v>
      </c>
      <c r="U2068" t="s">
        <v>9283</v>
      </c>
      <c r="V2068" t="str" cm="1">
        <f t="array" ref="V2068">_xlfn.IFS(Hospital_Emergency_Room_Data[[#This Row],[Day]]&lt;=10,"Start(1-10)",Hospital_Emergency_Room_Data[[#This Row],[Day]]&lt;=20,"Middle(11-20)",Hospital_Emergency_Room_Data[[#This Row],[Day]]&gt;20,"End(21-30)")</f>
        <v>Middle(11-20)</v>
      </c>
    </row>
    <row r="2069" spans="1:22">
      <c r="A2069">
        <v>724183560</v>
      </c>
      <c r="B2069" t="s">
        <v>2090</v>
      </c>
      <c r="C2069" s="1">
        <v>45403</v>
      </c>
      <c r="D2069" t="str">
        <f>TEXT(Hospital_Emergency_Room_Data[[#This Row],[Patient Admission Date]],"mmm")</f>
        <v>Apr</v>
      </c>
      <c r="E2069">
        <f>YEAR(Hospital_Emergency_Room_Data[[#This Row],[Patient Admission Date]])</f>
        <v>2024</v>
      </c>
      <c r="F2069" s="2">
        <v>2.8472222222222222E-2</v>
      </c>
      <c r="G2069" s="8" t="str">
        <f>TEXT(Hospital_Emergency_Room_Data[[#This Row],[Patient Admission Date]],"dddd")</f>
        <v>Sunday</v>
      </c>
      <c r="H2069" t="s">
        <v>41</v>
      </c>
      <c r="I2069">
        <v>36</v>
      </c>
      <c r="J2069" s="5" t="s">
        <v>9223</v>
      </c>
      <c r="K2069" t="s">
        <v>29</v>
      </c>
      <c r="L2069" t="s">
        <v>16</v>
      </c>
      <c r="M2069" t="s">
        <v>9209</v>
      </c>
      <c r="O2069">
        <v>22</v>
      </c>
      <c r="P2069" t="s">
        <v>9226</v>
      </c>
      <c r="Q2069">
        <v>21</v>
      </c>
      <c r="R2069">
        <v>0</v>
      </c>
      <c r="S2069" t="s">
        <v>9258</v>
      </c>
      <c r="T2069" t="s">
        <v>9262</v>
      </c>
      <c r="U2069" t="s">
        <v>9282</v>
      </c>
      <c r="V2069" t="str" cm="1">
        <f t="array" ref="V2069">_xlfn.IFS(Hospital_Emergency_Room_Data[[#This Row],[Day]]&lt;=10,"Start(1-10)",Hospital_Emergency_Room_Data[[#This Row],[Day]]&lt;=20,"Middle(11-20)",Hospital_Emergency_Room_Data[[#This Row],[Day]]&gt;20,"End(21-30)")</f>
        <v>End(21-30)</v>
      </c>
    </row>
    <row r="2070" spans="1:22">
      <c r="A2070">
        <v>274792232</v>
      </c>
      <c r="B2070" t="s">
        <v>2091</v>
      </c>
      <c r="C2070" s="1">
        <v>45554</v>
      </c>
      <c r="D2070" t="str">
        <f>TEXT(Hospital_Emergency_Room_Data[[#This Row],[Patient Admission Date]],"mmm")</f>
        <v>Sep</v>
      </c>
      <c r="E2070">
        <f>YEAR(Hospital_Emergency_Room_Data[[#This Row],[Patient Admission Date]])</f>
        <v>2024</v>
      </c>
      <c r="F2070" s="2">
        <v>0.77361111111111114</v>
      </c>
      <c r="G2070" s="8" t="str">
        <f>TEXT(Hospital_Emergency_Room_Data[[#This Row],[Patient Admission Date]],"dddd")</f>
        <v>Thursday</v>
      </c>
      <c r="H2070" t="s">
        <v>41</v>
      </c>
      <c r="I2070">
        <v>55</v>
      </c>
      <c r="J2070" s="5" t="s">
        <v>9219</v>
      </c>
      <c r="K2070" t="s">
        <v>29</v>
      </c>
      <c r="L2070" t="s">
        <v>16</v>
      </c>
      <c r="M2070" t="s">
        <v>9209</v>
      </c>
      <c r="O2070">
        <v>49</v>
      </c>
      <c r="P2070" t="s">
        <v>9225</v>
      </c>
      <c r="Q2070">
        <v>19</v>
      </c>
      <c r="R2070">
        <v>18</v>
      </c>
      <c r="S2070" t="s">
        <v>9256</v>
      </c>
      <c r="T2070" t="s">
        <v>9262</v>
      </c>
      <c r="U2070" t="s">
        <v>9283</v>
      </c>
      <c r="V2070" t="str" cm="1">
        <f t="array" ref="V2070">_xlfn.IFS(Hospital_Emergency_Room_Data[[#This Row],[Day]]&lt;=10,"Start(1-10)",Hospital_Emergency_Room_Data[[#This Row],[Day]]&lt;=20,"Middle(11-20)",Hospital_Emergency_Room_Data[[#This Row],[Day]]&gt;20,"End(21-30)")</f>
        <v>Middle(11-20)</v>
      </c>
    </row>
    <row r="2071" spans="1:22">
      <c r="A2071">
        <v>164313790</v>
      </c>
      <c r="B2071" t="s">
        <v>2092</v>
      </c>
      <c r="C2071" s="1">
        <v>45359</v>
      </c>
      <c r="D2071" t="str">
        <f>TEXT(Hospital_Emergency_Room_Data[[#This Row],[Patient Admission Date]],"mmm")</f>
        <v>Mar</v>
      </c>
      <c r="E2071">
        <f>YEAR(Hospital_Emergency_Room_Data[[#This Row],[Patient Admission Date]])</f>
        <v>2024</v>
      </c>
      <c r="F2071" s="2">
        <v>0.96111111111111114</v>
      </c>
      <c r="G2071" s="8" t="str">
        <f>TEXT(Hospital_Emergency_Room_Data[[#This Row],[Patient Admission Date]],"dddd")</f>
        <v>Friday</v>
      </c>
      <c r="H2071" t="s">
        <v>41</v>
      </c>
      <c r="I2071">
        <v>24</v>
      </c>
      <c r="J2071" s="5" t="s">
        <v>9220</v>
      </c>
      <c r="K2071" t="s">
        <v>29</v>
      </c>
      <c r="L2071" t="s">
        <v>16</v>
      </c>
      <c r="M2071" t="s">
        <v>9209</v>
      </c>
      <c r="O2071">
        <v>53</v>
      </c>
      <c r="P2071" t="s">
        <v>9225</v>
      </c>
      <c r="Q2071">
        <v>8</v>
      </c>
      <c r="R2071">
        <v>23</v>
      </c>
      <c r="S2071" t="s">
        <v>9256</v>
      </c>
      <c r="T2071" t="s">
        <v>9265</v>
      </c>
      <c r="U2071" t="s">
        <v>9283</v>
      </c>
      <c r="V2071" t="str" cm="1">
        <f t="array" ref="V2071">_xlfn.IFS(Hospital_Emergency_Room_Data[[#This Row],[Day]]&lt;=10,"Start(1-10)",Hospital_Emergency_Room_Data[[#This Row],[Day]]&lt;=20,"Middle(11-20)",Hospital_Emergency_Room_Data[[#This Row],[Day]]&gt;20,"End(21-30)")</f>
        <v>Start(1-10)</v>
      </c>
    </row>
    <row r="2072" spans="1:22">
      <c r="A2072">
        <v>657071234</v>
      </c>
      <c r="B2072" t="s">
        <v>2093</v>
      </c>
      <c r="C2072" s="1">
        <v>45468</v>
      </c>
      <c r="D2072" t="str">
        <f>TEXT(Hospital_Emergency_Room_Data[[#This Row],[Patient Admission Date]],"mmm")</f>
        <v>Jun</v>
      </c>
      <c r="E2072">
        <f>YEAR(Hospital_Emergency_Room_Data[[#This Row],[Patient Admission Date]])</f>
        <v>2024</v>
      </c>
      <c r="F2072" s="2">
        <v>0.42916666666666664</v>
      </c>
      <c r="G2072" s="8" t="str">
        <f>TEXT(Hospital_Emergency_Room_Data[[#This Row],[Patient Admission Date]],"dddd")</f>
        <v>Tuesday</v>
      </c>
      <c r="H2072" t="s">
        <v>41</v>
      </c>
      <c r="I2072">
        <v>28</v>
      </c>
      <c r="J2072" s="5" t="s">
        <v>9220</v>
      </c>
      <c r="K2072" t="s">
        <v>29</v>
      </c>
      <c r="L2072" t="s">
        <v>16</v>
      </c>
      <c r="M2072" t="s">
        <v>9209</v>
      </c>
      <c r="O2072">
        <v>13</v>
      </c>
      <c r="P2072" t="s">
        <v>9226</v>
      </c>
      <c r="Q2072">
        <v>25</v>
      </c>
      <c r="R2072">
        <v>10</v>
      </c>
      <c r="S2072" t="s">
        <v>9255</v>
      </c>
      <c r="T2072" t="s">
        <v>9264</v>
      </c>
      <c r="U2072" t="s">
        <v>9282</v>
      </c>
      <c r="V2072" t="str" cm="1">
        <f t="array" ref="V2072">_xlfn.IFS(Hospital_Emergency_Room_Data[[#This Row],[Day]]&lt;=10,"Start(1-10)",Hospital_Emergency_Room_Data[[#This Row],[Day]]&lt;=20,"Middle(11-20)",Hospital_Emergency_Room_Data[[#This Row],[Day]]&gt;20,"End(21-30)")</f>
        <v>End(21-30)</v>
      </c>
    </row>
    <row r="2073" spans="1:22">
      <c r="A2073">
        <v>531804313</v>
      </c>
      <c r="B2073" t="s">
        <v>2094</v>
      </c>
      <c r="C2073" s="1">
        <v>45490</v>
      </c>
      <c r="D2073" t="str">
        <f>TEXT(Hospital_Emergency_Room_Data[[#This Row],[Patient Admission Date]],"mmm")</f>
        <v>Jul</v>
      </c>
      <c r="E2073">
        <f>YEAR(Hospital_Emergency_Room_Data[[#This Row],[Patient Admission Date]])</f>
        <v>2024</v>
      </c>
      <c r="F2073" s="2">
        <v>0.95277777777777772</v>
      </c>
      <c r="G2073" s="8" t="str">
        <f>TEXT(Hospital_Emergency_Room_Data[[#This Row],[Patient Admission Date]],"dddd")</f>
        <v>Wednesday</v>
      </c>
      <c r="H2073" t="s">
        <v>41</v>
      </c>
      <c r="I2073">
        <v>44</v>
      </c>
      <c r="J2073" s="5" t="s">
        <v>9223</v>
      </c>
      <c r="K2073" t="s">
        <v>29</v>
      </c>
      <c r="L2073" t="s">
        <v>16</v>
      </c>
      <c r="M2073" t="s">
        <v>9209</v>
      </c>
      <c r="O2073">
        <v>47</v>
      </c>
      <c r="P2073" t="s">
        <v>9225</v>
      </c>
      <c r="Q2073">
        <v>17</v>
      </c>
      <c r="R2073">
        <v>22</v>
      </c>
      <c r="S2073" t="s">
        <v>9256</v>
      </c>
      <c r="T2073" t="s">
        <v>9262</v>
      </c>
      <c r="U2073" t="s">
        <v>9283</v>
      </c>
      <c r="V2073" t="str" cm="1">
        <f t="array" ref="V2073">_xlfn.IFS(Hospital_Emergency_Room_Data[[#This Row],[Day]]&lt;=10,"Start(1-10)",Hospital_Emergency_Room_Data[[#This Row],[Day]]&lt;=20,"Middle(11-20)",Hospital_Emergency_Room_Data[[#This Row],[Day]]&gt;20,"End(21-30)")</f>
        <v>Middle(11-20)</v>
      </c>
    </row>
    <row r="2074" spans="1:22">
      <c r="A2074">
        <v>773857179</v>
      </c>
      <c r="B2074" t="s">
        <v>2095</v>
      </c>
      <c r="C2074" s="1">
        <v>45098</v>
      </c>
      <c r="D2074" t="str">
        <f>TEXT(Hospital_Emergency_Room_Data[[#This Row],[Patient Admission Date]],"mmm")</f>
        <v>Jun</v>
      </c>
      <c r="E2074">
        <f>YEAR(Hospital_Emergency_Room_Data[[#This Row],[Patient Admission Date]])</f>
        <v>2023</v>
      </c>
      <c r="F2074" s="2">
        <v>0.52222222222222225</v>
      </c>
      <c r="G2074" s="8" t="str">
        <f>TEXT(Hospital_Emergency_Room_Data[[#This Row],[Patient Admission Date]],"dddd")</f>
        <v>Wednesday</v>
      </c>
      <c r="H2074" t="s">
        <v>41</v>
      </c>
      <c r="I2074">
        <v>18</v>
      </c>
      <c r="J2074" s="5" t="s">
        <v>9220</v>
      </c>
      <c r="K2074" t="s">
        <v>29</v>
      </c>
      <c r="L2074" t="s">
        <v>16</v>
      </c>
      <c r="M2074" t="s">
        <v>9209</v>
      </c>
      <c r="O2074">
        <v>33</v>
      </c>
      <c r="P2074" t="s">
        <v>9225</v>
      </c>
      <c r="Q2074">
        <v>21</v>
      </c>
      <c r="R2074">
        <v>12</v>
      </c>
      <c r="S2074" t="s">
        <v>9257</v>
      </c>
      <c r="T2074" t="s">
        <v>9262</v>
      </c>
      <c r="U2074" t="s">
        <v>9300</v>
      </c>
      <c r="V2074" t="str" cm="1">
        <f t="array" ref="V2074">_xlfn.IFS(Hospital_Emergency_Room_Data[[#This Row],[Day]]&lt;=10,"Start(1-10)",Hospital_Emergency_Room_Data[[#This Row],[Day]]&lt;=20,"Middle(11-20)",Hospital_Emergency_Room_Data[[#This Row],[Day]]&gt;20,"End(21-30)")</f>
        <v>End(21-30)</v>
      </c>
    </row>
    <row r="2075" spans="1:22">
      <c r="A2075">
        <v>645474599</v>
      </c>
      <c r="B2075" t="s">
        <v>2096</v>
      </c>
      <c r="C2075" s="1">
        <v>45062</v>
      </c>
      <c r="D2075" t="str">
        <f>TEXT(Hospital_Emergency_Room_Data[[#This Row],[Patient Admission Date]],"mmm")</f>
        <v>May</v>
      </c>
      <c r="E2075">
        <f>YEAR(Hospital_Emergency_Room_Data[[#This Row],[Patient Admission Date]])</f>
        <v>2023</v>
      </c>
      <c r="F2075" s="2">
        <v>0.26250000000000001</v>
      </c>
      <c r="G2075" s="8" t="str">
        <f>TEXT(Hospital_Emergency_Room_Data[[#This Row],[Patient Admission Date]],"dddd")</f>
        <v>Tuesday</v>
      </c>
      <c r="H2075" t="s">
        <v>41</v>
      </c>
      <c r="I2075">
        <v>8</v>
      </c>
      <c r="J2075" s="5" t="s">
        <v>9221</v>
      </c>
      <c r="K2075" t="s">
        <v>29</v>
      </c>
      <c r="L2075" t="s">
        <v>16</v>
      </c>
      <c r="M2075" t="s">
        <v>9209</v>
      </c>
      <c r="O2075">
        <v>18</v>
      </c>
      <c r="P2075" t="s">
        <v>9226</v>
      </c>
      <c r="Q2075">
        <v>16</v>
      </c>
      <c r="R2075">
        <v>6</v>
      </c>
      <c r="S2075" t="s">
        <v>9255</v>
      </c>
      <c r="T2075" t="s">
        <v>9262</v>
      </c>
      <c r="U2075" t="s">
        <v>9282</v>
      </c>
      <c r="V2075" t="str" cm="1">
        <f t="array" ref="V2075">_xlfn.IFS(Hospital_Emergency_Room_Data[[#This Row],[Day]]&lt;=10,"Start(1-10)",Hospital_Emergency_Room_Data[[#This Row],[Day]]&lt;=20,"Middle(11-20)",Hospital_Emergency_Room_Data[[#This Row],[Day]]&gt;20,"End(21-30)")</f>
        <v>Middle(11-20)</v>
      </c>
    </row>
    <row r="2076" spans="1:22">
      <c r="A2076">
        <v>385772913</v>
      </c>
      <c r="B2076" t="s">
        <v>2097</v>
      </c>
      <c r="C2076" s="1">
        <v>45320</v>
      </c>
      <c r="D2076" t="str">
        <f>TEXT(Hospital_Emergency_Room_Data[[#This Row],[Patient Admission Date]],"mmm")</f>
        <v>Jan</v>
      </c>
      <c r="E2076">
        <f>YEAR(Hospital_Emergency_Room_Data[[#This Row],[Patient Admission Date]])</f>
        <v>2024</v>
      </c>
      <c r="F2076" s="2">
        <v>0.98333333333333328</v>
      </c>
      <c r="G2076" s="8" t="str">
        <f>TEXT(Hospital_Emergency_Room_Data[[#This Row],[Patient Admission Date]],"dddd")</f>
        <v>Monday</v>
      </c>
      <c r="H2076" t="s">
        <v>41</v>
      </c>
      <c r="I2076">
        <v>44</v>
      </c>
      <c r="J2076" s="5" t="s">
        <v>9223</v>
      </c>
      <c r="K2076" t="s">
        <v>29</v>
      </c>
      <c r="L2076" t="s">
        <v>16</v>
      </c>
      <c r="M2076" t="s">
        <v>9209</v>
      </c>
      <c r="N2076">
        <v>2</v>
      </c>
      <c r="O2076">
        <v>56</v>
      </c>
      <c r="P2076" t="s">
        <v>9225</v>
      </c>
      <c r="Q2076">
        <v>29</v>
      </c>
      <c r="R2076">
        <v>23</v>
      </c>
      <c r="S2076" t="s">
        <v>9256</v>
      </c>
      <c r="T2076" t="s">
        <v>9264</v>
      </c>
      <c r="U2076" t="s">
        <v>9283</v>
      </c>
      <c r="V2076" t="str" cm="1">
        <f t="array" ref="V2076">_xlfn.IFS(Hospital_Emergency_Room_Data[[#This Row],[Day]]&lt;=10,"Start(1-10)",Hospital_Emergency_Room_Data[[#This Row],[Day]]&lt;=20,"Middle(11-20)",Hospital_Emergency_Room_Data[[#This Row],[Day]]&gt;20,"End(21-30)")</f>
        <v>End(21-30)</v>
      </c>
    </row>
    <row r="2077" spans="1:22">
      <c r="A2077">
        <v>508936274</v>
      </c>
      <c r="B2077" t="s">
        <v>2098</v>
      </c>
      <c r="C2077" s="1">
        <v>45490</v>
      </c>
      <c r="D2077" t="str">
        <f>TEXT(Hospital_Emergency_Room_Data[[#This Row],[Patient Admission Date]],"mmm")</f>
        <v>Jul</v>
      </c>
      <c r="E2077">
        <f>YEAR(Hospital_Emergency_Room_Data[[#This Row],[Patient Admission Date]])</f>
        <v>2024</v>
      </c>
      <c r="F2077" s="2">
        <v>0.5805555555555556</v>
      </c>
      <c r="G2077" s="8" t="str">
        <f>TEXT(Hospital_Emergency_Room_Data[[#This Row],[Patient Admission Date]],"dddd")</f>
        <v>Wednesday</v>
      </c>
      <c r="H2077" t="s">
        <v>41</v>
      </c>
      <c r="I2077">
        <v>65</v>
      </c>
      <c r="J2077" s="5" t="s">
        <v>9217</v>
      </c>
      <c r="K2077" t="s">
        <v>29</v>
      </c>
      <c r="L2077" t="s">
        <v>16</v>
      </c>
      <c r="M2077" t="s">
        <v>9209</v>
      </c>
      <c r="N2077">
        <v>2</v>
      </c>
      <c r="O2077">
        <v>34</v>
      </c>
      <c r="P2077" t="s">
        <v>9225</v>
      </c>
      <c r="Q2077">
        <v>17</v>
      </c>
      <c r="R2077">
        <v>13</v>
      </c>
      <c r="S2077" t="s">
        <v>9257</v>
      </c>
      <c r="T2077" t="s">
        <v>9262</v>
      </c>
      <c r="U2077" t="s">
        <v>9300</v>
      </c>
      <c r="V2077" t="str" cm="1">
        <f t="array" ref="V2077">_xlfn.IFS(Hospital_Emergency_Room_Data[[#This Row],[Day]]&lt;=10,"Start(1-10)",Hospital_Emergency_Room_Data[[#This Row],[Day]]&lt;=20,"Middle(11-20)",Hospital_Emergency_Room_Data[[#This Row],[Day]]&gt;20,"End(21-30)")</f>
        <v>Middle(11-20)</v>
      </c>
    </row>
    <row r="2078" spans="1:22">
      <c r="A2078">
        <v>610894617</v>
      </c>
      <c r="B2078" t="s">
        <v>2099</v>
      </c>
      <c r="C2078" s="1">
        <v>45252</v>
      </c>
      <c r="D2078" t="str">
        <f>TEXT(Hospital_Emergency_Room_Data[[#This Row],[Patient Admission Date]],"mmm")</f>
        <v>Nov</v>
      </c>
      <c r="E2078">
        <f>YEAR(Hospital_Emergency_Room_Data[[#This Row],[Patient Admission Date]])</f>
        <v>2023</v>
      </c>
      <c r="F2078" s="2">
        <v>9.2361111111111116E-2</v>
      </c>
      <c r="G2078" s="8" t="str">
        <f>TEXT(Hospital_Emergency_Room_Data[[#This Row],[Patient Admission Date]],"dddd")</f>
        <v>Wednesday</v>
      </c>
      <c r="H2078" t="s">
        <v>41</v>
      </c>
      <c r="I2078">
        <v>31</v>
      </c>
      <c r="J2078" s="5" t="s">
        <v>9223</v>
      </c>
      <c r="K2078" t="s">
        <v>29</v>
      </c>
      <c r="L2078" t="s">
        <v>16</v>
      </c>
      <c r="M2078" t="s">
        <v>9209</v>
      </c>
      <c r="N2078">
        <v>8</v>
      </c>
      <c r="O2078">
        <v>42</v>
      </c>
      <c r="P2078" t="s">
        <v>9225</v>
      </c>
      <c r="Q2078">
        <v>22</v>
      </c>
      <c r="R2078">
        <v>2</v>
      </c>
      <c r="S2078" t="s">
        <v>9258</v>
      </c>
      <c r="T2078" t="s">
        <v>9264</v>
      </c>
      <c r="U2078" t="s">
        <v>9300</v>
      </c>
      <c r="V2078" t="str" cm="1">
        <f t="array" ref="V2078">_xlfn.IFS(Hospital_Emergency_Room_Data[[#This Row],[Day]]&lt;=10,"Start(1-10)",Hospital_Emergency_Room_Data[[#This Row],[Day]]&lt;=20,"Middle(11-20)",Hospital_Emergency_Room_Data[[#This Row],[Day]]&gt;20,"End(21-30)")</f>
        <v>End(21-30)</v>
      </c>
    </row>
    <row r="2079" spans="1:22">
      <c r="A2079">
        <v>828867111</v>
      </c>
      <c r="B2079" t="s">
        <v>2100</v>
      </c>
      <c r="C2079" s="1">
        <v>45229</v>
      </c>
      <c r="D2079" t="str">
        <f>TEXT(Hospital_Emergency_Room_Data[[#This Row],[Patient Admission Date]],"mmm")</f>
        <v>Oct</v>
      </c>
      <c r="E2079">
        <f>YEAR(Hospital_Emergency_Room_Data[[#This Row],[Patient Admission Date]])</f>
        <v>2023</v>
      </c>
      <c r="F2079" s="2">
        <v>0.98124999999999996</v>
      </c>
      <c r="G2079" s="8" t="str">
        <f>TEXT(Hospital_Emergency_Room_Data[[#This Row],[Patient Admission Date]],"dddd")</f>
        <v>Monday</v>
      </c>
      <c r="H2079" t="s">
        <v>41</v>
      </c>
      <c r="I2079">
        <v>17</v>
      </c>
      <c r="J2079" s="5" t="s">
        <v>9220</v>
      </c>
      <c r="K2079" t="s">
        <v>29</v>
      </c>
      <c r="L2079" t="s">
        <v>36</v>
      </c>
      <c r="M2079" t="s">
        <v>9209</v>
      </c>
      <c r="O2079">
        <v>28</v>
      </c>
      <c r="P2079" t="s">
        <v>9226</v>
      </c>
      <c r="Q2079">
        <v>30</v>
      </c>
      <c r="R2079">
        <v>23</v>
      </c>
      <c r="S2079" t="s">
        <v>9256</v>
      </c>
      <c r="T2079" t="s">
        <v>9264</v>
      </c>
      <c r="U2079" t="s">
        <v>9282</v>
      </c>
      <c r="V2079" t="str" cm="1">
        <f t="array" ref="V2079">_xlfn.IFS(Hospital_Emergency_Room_Data[[#This Row],[Day]]&lt;=10,"Start(1-10)",Hospital_Emergency_Room_Data[[#This Row],[Day]]&lt;=20,"Middle(11-20)",Hospital_Emergency_Room_Data[[#This Row],[Day]]&gt;20,"End(21-30)")</f>
        <v>End(21-30)</v>
      </c>
    </row>
    <row r="2080" spans="1:22">
      <c r="A2080">
        <v>338226325</v>
      </c>
      <c r="B2080" t="s">
        <v>2101</v>
      </c>
      <c r="C2080" s="1">
        <v>45273</v>
      </c>
      <c r="D2080" t="str">
        <f>TEXT(Hospital_Emergency_Room_Data[[#This Row],[Patient Admission Date]],"mmm")</f>
        <v>Dec</v>
      </c>
      <c r="E2080">
        <f>YEAR(Hospital_Emergency_Room_Data[[#This Row],[Patient Admission Date]])</f>
        <v>2023</v>
      </c>
      <c r="F2080" s="2">
        <v>7.2916666666666671E-2</v>
      </c>
      <c r="G2080" s="8" t="str">
        <f>TEXT(Hospital_Emergency_Room_Data[[#This Row],[Patient Admission Date]],"dddd")</f>
        <v>Wednesday</v>
      </c>
      <c r="H2080" t="s">
        <v>41</v>
      </c>
      <c r="I2080">
        <v>30</v>
      </c>
      <c r="J2080" s="5" t="s">
        <v>9223</v>
      </c>
      <c r="K2080" t="s">
        <v>29</v>
      </c>
      <c r="L2080" t="s">
        <v>36</v>
      </c>
      <c r="M2080" t="s">
        <v>9209</v>
      </c>
      <c r="O2080">
        <v>16</v>
      </c>
      <c r="P2080" t="s">
        <v>9226</v>
      </c>
      <c r="Q2080">
        <v>13</v>
      </c>
      <c r="R2080">
        <v>1</v>
      </c>
      <c r="S2080" t="s">
        <v>9258</v>
      </c>
      <c r="T2080" t="s">
        <v>9265</v>
      </c>
      <c r="U2080" t="s">
        <v>9282</v>
      </c>
      <c r="V2080" t="str" cm="1">
        <f t="array" ref="V2080">_xlfn.IFS(Hospital_Emergency_Room_Data[[#This Row],[Day]]&lt;=10,"Start(1-10)",Hospital_Emergency_Room_Data[[#This Row],[Day]]&lt;=20,"Middle(11-20)",Hospital_Emergency_Room_Data[[#This Row],[Day]]&gt;20,"End(21-30)")</f>
        <v>Middle(11-20)</v>
      </c>
    </row>
    <row r="2081" spans="1:22">
      <c r="A2081">
        <v>103897991</v>
      </c>
      <c r="B2081" t="s">
        <v>2102</v>
      </c>
      <c r="C2081" s="1">
        <v>45393</v>
      </c>
      <c r="D2081" t="str">
        <f>TEXT(Hospital_Emergency_Room_Data[[#This Row],[Patient Admission Date]],"mmm")</f>
        <v>Apr</v>
      </c>
      <c r="E2081">
        <f>YEAR(Hospital_Emergency_Room_Data[[#This Row],[Patient Admission Date]])</f>
        <v>2024</v>
      </c>
      <c r="F2081" s="2">
        <v>0.42569444444444443</v>
      </c>
      <c r="G2081" s="8" t="str">
        <f>TEXT(Hospital_Emergency_Room_Data[[#This Row],[Patient Admission Date]],"dddd")</f>
        <v>Thursday</v>
      </c>
      <c r="H2081" t="s">
        <v>41</v>
      </c>
      <c r="I2081">
        <v>74</v>
      </c>
      <c r="J2081" s="5" t="s">
        <v>9222</v>
      </c>
      <c r="K2081" t="s">
        <v>29</v>
      </c>
      <c r="L2081" t="s">
        <v>36</v>
      </c>
      <c r="M2081" t="s">
        <v>9209</v>
      </c>
      <c r="O2081">
        <v>34</v>
      </c>
      <c r="P2081" t="s">
        <v>9225</v>
      </c>
      <c r="Q2081">
        <v>11</v>
      </c>
      <c r="R2081">
        <v>10</v>
      </c>
      <c r="S2081" t="s">
        <v>9255</v>
      </c>
      <c r="T2081" t="s">
        <v>9265</v>
      </c>
      <c r="U2081" t="s">
        <v>9300</v>
      </c>
      <c r="V2081" t="str" cm="1">
        <f t="array" ref="V2081">_xlfn.IFS(Hospital_Emergency_Room_Data[[#This Row],[Day]]&lt;=10,"Start(1-10)",Hospital_Emergency_Room_Data[[#This Row],[Day]]&lt;=20,"Middle(11-20)",Hospital_Emergency_Room_Data[[#This Row],[Day]]&gt;20,"End(21-30)")</f>
        <v>Middle(11-20)</v>
      </c>
    </row>
    <row r="2082" spans="1:22">
      <c r="A2082">
        <v>346074017</v>
      </c>
      <c r="B2082" t="s">
        <v>2103</v>
      </c>
      <c r="C2082" s="1">
        <v>45326</v>
      </c>
      <c r="D2082" t="str">
        <f>TEXT(Hospital_Emergency_Room_Data[[#This Row],[Patient Admission Date]],"mmm")</f>
        <v>Feb</v>
      </c>
      <c r="E2082">
        <f>YEAR(Hospital_Emergency_Room_Data[[#This Row],[Patient Admission Date]])</f>
        <v>2024</v>
      </c>
      <c r="F2082" s="2">
        <v>0.58333333333333337</v>
      </c>
      <c r="G2082" s="8" t="str">
        <f>TEXT(Hospital_Emergency_Room_Data[[#This Row],[Patient Admission Date]],"dddd")</f>
        <v>Sunday</v>
      </c>
      <c r="H2082" t="s">
        <v>41</v>
      </c>
      <c r="I2082">
        <v>37</v>
      </c>
      <c r="J2082" s="5" t="s">
        <v>9223</v>
      </c>
      <c r="K2082" t="s">
        <v>29</v>
      </c>
      <c r="L2082" t="s">
        <v>140</v>
      </c>
      <c r="M2082" t="s">
        <v>9209</v>
      </c>
      <c r="O2082">
        <v>35</v>
      </c>
      <c r="P2082" t="s">
        <v>9225</v>
      </c>
      <c r="Q2082">
        <v>4</v>
      </c>
      <c r="R2082">
        <v>14</v>
      </c>
      <c r="S2082" t="s">
        <v>9257</v>
      </c>
      <c r="T2082" t="s">
        <v>9263</v>
      </c>
      <c r="U2082" t="s">
        <v>9300</v>
      </c>
      <c r="V2082" t="str" cm="1">
        <f t="array" ref="V2082">_xlfn.IFS(Hospital_Emergency_Room_Data[[#This Row],[Day]]&lt;=10,"Start(1-10)",Hospital_Emergency_Room_Data[[#This Row],[Day]]&lt;=20,"Middle(11-20)",Hospital_Emergency_Room_Data[[#This Row],[Day]]&gt;20,"End(21-30)")</f>
        <v>Start(1-10)</v>
      </c>
    </row>
    <row r="2083" spans="1:22">
      <c r="A2083">
        <v>619174772</v>
      </c>
      <c r="B2083" t="s">
        <v>2104</v>
      </c>
      <c r="C2083" s="1">
        <v>45409</v>
      </c>
      <c r="D2083" t="str">
        <f>TEXT(Hospital_Emergency_Room_Data[[#This Row],[Patient Admission Date]],"mmm")</f>
        <v>Apr</v>
      </c>
      <c r="E2083">
        <f>YEAR(Hospital_Emergency_Room_Data[[#This Row],[Patient Admission Date]])</f>
        <v>2024</v>
      </c>
      <c r="F2083" s="2">
        <v>0.92569444444444449</v>
      </c>
      <c r="G2083" s="8" t="str">
        <f>TEXT(Hospital_Emergency_Room_Data[[#This Row],[Patient Admission Date]],"dddd")</f>
        <v>Saturday</v>
      </c>
      <c r="H2083" t="s">
        <v>41</v>
      </c>
      <c r="I2083">
        <v>6</v>
      </c>
      <c r="J2083" s="5" t="s">
        <v>9221</v>
      </c>
      <c r="K2083" t="s">
        <v>21</v>
      </c>
      <c r="L2083" t="s">
        <v>96</v>
      </c>
      <c r="M2083" t="s">
        <v>9209</v>
      </c>
      <c r="O2083">
        <v>18</v>
      </c>
      <c r="P2083" t="s">
        <v>9226</v>
      </c>
      <c r="Q2083">
        <v>27</v>
      </c>
      <c r="R2083">
        <v>22</v>
      </c>
      <c r="S2083" t="s">
        <v>9256</v>
      </c>
      <c r="T2083" t="s">
        <v>9264</v>
      </c>
      <c r="U2083" t="s">
        <v>9282</v>
      </c>
      <c r="V2083" t="str" cm="1">
        <f t="array" ref="V2083">_xlfn.IFS(Hospital_Emergency_Room_Data[[#This Row],[Day]]&lt;=10,"Start(1-10)",Hospital_Emergency_Room_Data[[#This Row],[Day]]&lt;=20,"Middle(11-20)",Hospital_Emergency_Room_Data[[#This Row],[Day]]&gt;20,"End(21-30)")</f>
        <v>End(21-30)</v>
      </c>
    </row>
    <row r="2084" spans="1:22">
      <c r="A2084">
        <v>290725797</v>
      </c>
      <c r="B2084" t="s">
        <v>2105</v>
      </c>
      <c r="C2084" s="1">
        <v>45500</v>
      </c>
      <c r="D2084" t="str">
        <f>TEXT(Hospital_Emergency_Room_Data[[#This Row],[Patient Admission Date]],"mmm")</f>
        <v>Jul</v>
      </c>
      <c r="E2084">
        <f>YEAR(Hospital_Emergency_Room_Data[[#This Row],[Patient Admission Date]])</f>
        <v>2024</v>
      </c>
      <c r="F2084" s="2">
        <v>0.66249999999999998</v>
      </c>
      <c r="G2084" s="8" t="str">
        <f>TEXT(Hospital_Emergency_Room_Data[[#This Row],[Patient Admission Date]],"dddd")</f>
        <v>Saturday</v>
      </c>
      <c r="H2084" t="s">
        <v>41</v>
      </c>
      <c r="I2084">
        <v>8</v>
      </c>
      <c r="J2084" s="5" t="s">
        <v>9221</v>
      </c>
      <c r="K2084" t="s">
        <v>21</v>
      </c>
      <c r="L2084" t="s">
        <v>96</v>
      </c>
      <c r="M2084" t="s">
        <v>9209</v>
      </c>
      <c r="O2084">
        <v>56</v>
      </c>
      <c r="P2084" t="s">
        <v>9225</v>
      </c>
      <c r="Q2084">
        <v>27</v>
      </c>
      <c r="R2084">
        <v>15</v>
      </c>
      <c r="S2084" t="s">
        <v>9257</v>
      </c>
      <c r="T2084" t="s">
        <v>9264</v>
      </c>
      <c r="U2084" t="s">
        <v>9283</v>
      </c>
      <c r="V2084" t="str" cm="1">
        <f t="array" ref="V2084">_xlfn.IFS(Hospital_Emergency_Room_Data[[#This Row],[Day]]&lt;=10,"Start(1-10)",Hospital_Emergency_Room_Data[[#This Row],[Day]]&lt;=20,"Middle(11-20)",Hospital_Emergency_Room_Data[[#This Row],[Day]]&gt;20,"End(21-30)")</f>
        <v>End(21-30)</v>
      </c>
    </row>
    <row r="2085" spans="1:22">
      <c r="A2085">
        <v>716822881</v>
      </c>
      <c r="B2085" t="s">
        <v>2106</v>
      </c>
      <c r="C2085" s="1">
        <v>45501</v>
      </c>
      <c r="D2085" t="str">
        <f>TEXT(Hospital_Emergency_Room_Data[[#This Row],[Patient Admission Date]],"mmm")</f>
        <v>Jul</v>
      </c>
      <c r="E2085">
        <f>YEAR(Hospital_Emergency_Room_Data[[#This Row],[Patient Admission Date]])</f>
        <v>2024</v>
      </c>
      <c r="F2085" s="2">
        <v>0.4513888888888889</v>
      </c>
      <c r="G2085" s="8" t="str">
        <f>TEXT(Hospital_Emergency_Room_Data[[#This Row],[Patient Admission Date]],"dddd")</f>
        <v>Sunday</v>
      </c>
      <c r="H2085" t="s">
        <v>41</v>
      </c>
      <c r="I2085">
        <v>56</v>
      </c>
      <c r="J2085" s="5" t="s">
        <v>9219</v>
      </c>
      <c r="K2085" t="s">
        <v>21</v>
      </c>
      <c r="L2085" t="s">
        <v>96</v>
      </c>
      <c r="M2085" t="s">
        <v>9209</v>
      </c>
      <c r="O2085">
        <v>54</v>
      </c>
      <c r="P2085" t="s">
        <v>9225</v>
      </c>
      <c r="Q2085">
        <v>28</v>
      </c>
      <c r="R2085">
        <v>10</v>
      </c>
      <c r="S2085" t="s">
        <v>9255</v>
      </c>
      <c r="T2085" t="s">
        <v>9264</v>
      </c>
      <c r="U2085" t="s">
        <v>9283</v>
      </c>
      <c r="V2085" t="str" cm="1">
        <f t="array" ref="V2085">_xlfn.IFS(Hospital_Emergency_Room_Data[[#This Row],[Day]]&lt;=10,"Start(1-10)",Hospital_Emergency_Room_Data[[#This Row],[Day]]&lt;=20,"Middle(11-20)",Hospital_Emergency_Room_Data[[#This Row],[Day]]&gt;20,"End(21-30)")</f>
        <v>End(21-30)</v>
      </c>
    </row>
    <row r="2086" spans="1:22">
      <c r="A2086">
        <v>231446158</v>
      </c>
      <c r="B2086" t="s">
        <v>2107</v>
      </c>
      <c r="C2086" s="1">
        <v>45089</v>
      </c>
      <c r="D2086" t="str">
        <f>TEXT(Hospital_Emergency_Room_Data[[#This Row],[Patient Admission Date]],"mmm")</f>
        <v>Jun</v>
      </c>
      <c r="E2086">
        <f>YEAR(Hospital_Emergency_Room_Data[[#This Row],[Patient Admission Date]])</f>
        <v>2023</v>
      </c>
      <c r="F2086" s="2">
        <v>0.23055555555555557</v>
      </c>
      <c r="G2086" s="8" t="str">
        <f>TEXT(Hospital_Emergency_Room_Data[[#This Row],[Patient Admission Date]],"dddd")</f>
        <v>Monday</v>
      </c>
      <c r="H2086" t="s">
        <v>41</v>
      </c>
      <c r="I2086">
        <v>18</v>
      </c>
      <c r="J2086" s="5" t="s">
        <v>9220</v>
      </c>
      <c r="K2086" t="s">
        <v>21</v>
      </c>
      <c r="L2086" t="s">
        <v>96</v>
      </c>
      <c r="M2086" t="s">
        <v>9209</v>
      </c>
      <c r="O2086">
        <v>42</v>
      </c>
      <c r="P2086" t="s">
        <v>9225</v>
      </c>
      <c r="Q2086">
        <v>12</v>
      </c>
      <c r="R2086">
        <v>5</v>
      </c>
      <c r="S2086" t="s">
        <v>9258</v>
      </c>
      <c r="T2086" t="s">
        <v>9265</v>
      </c>
      <c r="U2086" t="s">
        <v>9300</v>
      </c>
      <c r="V2086" t="str" cm="1">
        <f t="array" ref="V2086">_xlfn.IFS(Hospital_Emergency_Room_Data[[#This Row],[Day]]&lt;=10,"Start(1-10)",Hospital_Emergency_Room_Data[[#This Row],[Day]]&lt;=20,"Middle(11-20)",Hospital_Emergency_Room_Data[[#This Row],[Day]]&gt;20,"End(21-30)")</f>
        <v>Middle(11-20)</v>
      </c>
    </row>
    <row r="2087" spans="1:22">
      <c r="A2087">
        <v>229707425</v>
      </c>
      <c r="B2087" t="s">
        <v>2108</v>
      </c>
      <c r="C2087" s="1">
        <v>45405</v>
      </c>
      <c r="D2087" t="str">
        <f>TEXT(Hospital_Emergency_Room_Data[[#This Row],[Patient Admission Date]],"mmm")</f>
        <v>Apr</v>
      </c>
      <c r="E2087">
        <f>YEAR(Hospital_Emergency_Room_Data[[#This Row],[Patient Admission Date]])</f>
        <v>2024</v>
      </c>
      <c r="F2087" s="2">
        <v>0.90486111111111112</v>
      </c>
      <c r="G2087" s="8" t="str">
        <f>TEXT(Hospital_Emergency_Room_Data[[#This Row],[Patient Admission Date]],"dddd")</f>
        <v>Tuesday</v>
      </c>
      <c r="H2087" t="s">
        <v>41</v>
      </c>
      <c r="I2087">
        <v>45</v>
      </c>
      <c r="J2087" s="5" t="s">
        <v>9219</v>
      </c>
      <c r="K2087" t="s">
        <v>21</v>
      </c>
      <c r="L2087" t="s">
        <v>96</v>
      </c>
      <c r="M2087" t="s">
        <v>9209</v>
      </c>
      <c r="O2087">
        <v>14</v>
      </c>
      <c r="P2087" t="s">
        <v>9226</v>
      </c>
      <c r="Q2087">
        <v>23</v>
      </c>
      <c r="R2087">
        <v>21</v>
      </c>
      <c r="S2087" t="s">
        <v>9256</v>
      </c>
      <c r="T2087" t="s">
        <v>9264</v>
      </c>
      <c r="U2087" t="s">
        <v>9282</v>
      </c>
      <c r="V2087" t="str" cm="1">
        <f t="array" ref="V2087">_xlfn.IFS(Hospital_Emergency_Room_Data[[#This Row],[Day]]&lt;=10,"Start(1-10)",Hospital_Emergency_Room_Data[[#This Row],[Day]]&lt;=20,"Middle(11-20)",Hospital_Emergency_Room_Data[[#This Row],[Day]]&gt;20,"End(21-30)")</f>
        <v>End(21-30)</v>
      </c>
    </row>
    <row r="2088" spans="1:22">
      <c r="A2088">
        <v>412311320</v>
      </c>
      <c r="B2088" t="s">
        <v>2109</v>
      </c>
      <c r="C2088" s="1">
        <v>45339</v>
      </c>
      <c r="D2088" t="str">
        <f>TEXT(Hospital_Emergency_Room_Data[[#This Row],[Patient Admission Date]],"mmm")</f>
        <v>Feb</v>
      </c>
      <c r="E2088">
        <f>YEAR(Hospital_Emergency_Room_Data[[#This Row],[Patient Admission Date]])</f>
        <v>2024</v>
      </c>
      <c r="F2088" s="2">
        <v>0.38194444444444442</v>
      </c>
      <c r="G2088" s="8" t="str">
        <f>TEXT(Hospital_Emergency_Room_Data[[#This Row],[Patient Admission Date]],"dddd")</f>
        <v>Saturday</v>
      </c>
      <c r="H2088" t="s">
        <v>41</v>
      </c>
      <c r="I2088">
        <v>14</v>
      </c>
      <c r="J2088" s="5" t="s">
        <v>9221</v>
      </c>
      <c r="K2088" t="s">
        <v>21</v>
      </c>
      <c r="L2088" t="s">
        <v>96</v>
      </c>
      <c r="M2088" t="s">
        <v>9209</v>
      </c>
      <c r="O2088">
        <v>53</v>
      </c>
      <c r="P2088" t="s">
        <v>9225</v>
      </c>
      <c r="Q2088">
        <v>17</v>
      </c>
      <c r="R2088">
        <v>9</v>
      </c>
      <c r="S2088" t="s">
        <v>9255</v>
      </c>
      <c r="T2088" t="s">
        <v>9262</v>
      </c>
      <c r="U2088" t="s">
        <v>9283</v>
      </c>
      <c r="V2088" t="str" cm="1">
        <f t="array" ref="V2088">_xlfn.IFS(Hospital_Emergency_Room_Data[[#This Row],[Day]]&lt;=10,"Start(1-10)",Hospital_Emergency_Room_Data[[#This Row],[Day]]&lt;=20,"Middle(11-20)",Hospital_Emergency_Room_Data[[#This Row],[Day]]&gt;20,"End(21-30)")</f>
        <v>Middle(11-20)</v>
      </c>
    </row>
    <row r="2089" spans="1:22">
      <c r="A2089">
        <v>310420759</v>
      </c>
      <c r="B2089" t="s">
        <v>2110</v>
      </c>
      <c r="C2089" s="1">
        <v>45164</v>
      </c>
      <c r="D2089" t="str">
        <f>TEXT(Hospital_Emergency_Room_Data[[#This Row],[Patient Admission Date]],"mmm")</f>
        <v>Aug</v>
      </c>
      <c r="E2089">
        <f>YEAR(Hospital_Emergency_Room_Data[[#This Row],[Patient Admission Date]])</f>
        <v>2023</v>
      </c>
      <c r="F2089" s="2">
        <v>0.25069444444444444</v>
      </c>
      <c r="G2089" s="8" t="str">
        <f>TEXT(Hospital_Emergency_Room_Data[[#This Row],[Patient Admission Date]],"dddd")</f>
        <v>Saturday</v>
      </c>
      <c r="H2089" t="s">
        <v>41</v>
      </c>
      <c r="I2089">
        <v>71</v>
      </c>
      <c r="J2089" s="5" t="s">
        <v>9222</v>
      </c>
      <c r="K2089" t="s">
        <v>21</v>
      </c>
      <c r="L2089" t="s">
        <v>25</v>
      </c>
      <c r="M2089" t="s">
        <v>9209</v>
      </c>
      <c r="O2089">
        <v>55</v>
      </c>
      <c r="P2089" t="s">
        <v>9225</v>
      </c>
      <c r="Q2089">
        <v>26</v>
      </c>
      <c r="R2089">
        <v>6</v>
      </c>
      <c r="S2089" t="s">
        <v>9255</v>
      </c>
      <c r="T2089" t="s">
        <v>9264</v>
      </c>
      <c r="U2089" t="s">
        <v>9283</v>
      </c>
      <c r="V2089" t="str" cm="1">
        <f t="array" ref="V2089">_xlfn.IFS(Hospital_Emergency_Room_Data[[#This Row],[Day]]&lt;=10,"Start(1-10)",Hospital_Emergency_Room_Data[[#This Row],[Day]]&lt;=20,"Middle(11-20)",Hospital_Emergency_Room_Data[[#This Row],[Day]]&gt;20,"End(21-30)")</f>
        <v>End(21-30)</v>
      </c>
    </row>
    <row r="2090" spans="1:22">
      <c r="A2090">
        <v>732471768</v>
      </c>
      <c r="B2090" t="s">
        <v>2111</v>
      </c>
      <c r="C2090" s="1">
        <v>45028</v>
      </c>
      <c r="D2090" t="str">
        <f>TEXT(Hospital_Emergency_Room_Data[[#This Row],[Patient Admission Date]],"mmm")</f>
        <v>Apr</v>
      </c>
      <c r="E2090">
        <f>YEAR(Hospital_Emergency_Room_Data[[#This Row],[Patient Admission Date]])</f>
        <v>2023</v>
      </c>
      <c r="F2090" s="2">
        <v>0.65277777777777779</v>
      </c>
      <c r="G2090" s="8" t="str">
        <f>TEXT(Hospital_Emergency_Room_Data[[#This Row],[Patient Admission Date]],"dddd")</f>
        <v>Wednesday</v>
      </c>
      <c r="H2090" t="s">
        <v>41</v>
      </c>
      <c r="I2090">
        <v>56</v>
      </c>
      <c r="J2090" s="5" t="s">
        <v>9219</v>
      </c>
      <c r="K2090" t="s">
        <v>21</v>
      </c>
      <c r="L2090" t="s">
        <v>25</v>
      </c>
      <c r="M2090" t="s">
        <v>9209</v>
      </c>
      <c r="O2090">
        <v>58</v>
      </c>
      <c r="P2090" t="s">
        <v>9225</v>
      </c>
      <c r="Q2090">
        <v>12</v>
      </c>
      <c r="R2090">
        <v>15</v>
      </c>
      <c r="S2090" t="s">
        <v>9257</v>
      </c>
      <c r="T2090" t="s">
        <v>9265</v>
      </c>
      <c r="U2090" t="s">
        <v>9283</v>
      </c>
      <c r="V2090" t="str" cm="1">
        <f t="array" ref="V2090">_xlfn.IFS(Hospital_Emergency_Room_Data[[#This Row],[Day]]&lt;=10,"Start(1-10)",Hospital_Emergency_Room_Data[[#This Row],[Day]]&lt;=20,"Middle(11-20)",Hospital_Emergency_Room_Data[[#This Row],[Day]]&gt;20,"End(21-30)")</f>
        <v>Middle(11-20)</v>
      </c>
    </row>
    <row r="2091" spans="1:22">
      <c r="A2091">
        <v>630472713</v>
      </c>
      <c r="B2091" t="s">
        <v>2112</v>
      </c>
      <c r="C2091" s="1">
        <v>45174</v>
      </c>
      <c r="D2091" t="str">
        <f>TEXT(Hospital_Emergency_Room_Data[[#This Row],[Patient Admission Date]],"mmm")</f>
        <v>Sep</v>
      </c>
      <c r="E2091">
        <f>YEAR(Hospital_Emergency_Room_Data[[#This Row],[Patient Admission Date]])</f>
        <v>2023</v>
      </c>
      <c r="F2091" s="2">
        <v>0.6166666666666667</v>
      </c>
      <c r="G2091" s="8" t="str">
        <f>TEXT(Hospital_Emergency_Room_Data[[#This Row],[Patient Admission Date]],"dddd")</f>
        <v>Tuesday</v>
      </c>
      <c r="H2091" t="s">
        <v>41</v>
      </c>
      <c r="I2091">
        <v>48</v>
      </c>
      <c r="J2091" s="5" t="s">
        <v>9219</v>
      </c>
      <c r="K2091" t="s">
        <v>21</v>
      </c>
      <c r="L2091" t="s">
        <v>25</v>
      </c>
      <c r="M2091" t="s">
        <v>9209</v>
      </c>
      <c r="O2091">
        <v>44</v>
      </c>
      <c r="P2091" t="s">
        <v>9225</v>
      </c>
      <c r="Q2091">
        <v>5</v>
      </c>
      <c r="R2091">
        <v>14</v>
      </c>
      <c r="S2091" t="s">
        <v>9257</v>
      </c>
      <c r="T2091" t="s">
        <v>9263</v>
      </c>
      <c r="U2091" t="s">
        <v>9300</v>
      </c>
      <c r="V2091" t="str" cm="1">
        <f t="array" ref="V2091">_xlfn.IFS(Hospital_Emergency_Room_Data[[#This Row],[Day]]&lt;=10,"Start(1-10)",Hospital_Emergency_Room_Data[[#This Row],[Day]]&lt;=20,"Middle(11-20)",Hospital_Emergency_Room_Data[[#This Row],[Day]]&gt;20,"End(21-30)")</f>
        <v>Start(1-10)</v>
      </c>
    </row>
    <row r="2092" spans="1:22">
      <c r="A2092">
        <v>879283442</v>
      </c>
      <c r="B2092" t="s">
        <v>2113</v>
      </c>
      <c r="C2092" s="1">
        <v>45277</v>
      </c>
      <c r="D2092" t="str">
        <f>TEXT(Hospital_Emergency_Room_Data[[#This Row],[Patient Admission Date]],"mmm")</f>
        <v>Dec</v>
      </c>
      <c r="E2092">
        <f>YEAR(Hospital_Emergency_Room_Data[[#This Row],[Patient Admission Date]])</f>
        <v>2023</v>
      </c>
      <c r="F2092" s="2">
        <v>0.63263888888888886</v>
      </c>
      <c r="G2092" s="8" t="str">
        <f>TEXT(Hospital_Emergency_Room_Data[[#This Row],[Patient Admission Date]],"dddd")</f>
        <v>Sunday</v>
      </c>
      <c r="H2092" t="s">
        <v>41</v>
      </c>
      <c r="I2092">
        <v>69</v>
      </c>
      <c r="J2092" s="5" t="s">
        <v>9217</v>
      </c>
      <c r="K2092" t="s">
        <v>21</v>
      </c>
      <c r="L2092" t="s">
        <v>25</v>
      </c>
      <c r="M2092" t="s">
        <v>9209</v>
      </c>
      <c r="O2092">
        <v>44</v>
      </c>
      <c r="P2092" t="s">
        <v>9225</v>
      </c>
      <c r="Q2092">
        <v>17</v>
      </c>
      <c r="R2092">
        <v>15</v>
      </c>
      <c r="S2092" t="s">
        <v>9257</v>
      </c>
      <c r="T2092" t="s">
        <v>9262</v>
      </c>
      <c r="U2092" t="s">
        <v>9300</v>
      </c>
      <c r="V2092" t="str" cm="1">
        <f t="array" ref="V2092">_xlfn.IFS(Hospital_Emergency_Room_Data[[#This Row],[Day]]&lt;=10,"Start(1-10)",Hospital_Emergency_Room_Data[[#This Row],[Day]]&lt;=20,"Middle(11-20)",Hospital_Emergency_Room_Data[[#This Row],[Day]]&gt;20,"End(21-30)")</f>
        <v>Middle(11-20)</v>
      </c>
    </row>
    <row r="2093" spans="1:22">
      <c r="A2093">
        <v>381903195</v>
      </c>
      <c r="B2093" t="s">
        <v>2114</v>
      </c>
      <c r="C2093" s="1">
        <v>45114</v>
      </c>
      <c r="D2093" t="str">
        <f>TEXT(Hospital_Emergency_Room_Data[[#This Row],[Patient Admission Date]],"mmm")</f>
        <v>Jul</v>
      </c>
      <c r="E2093">
        <f>YEAR(Hospital_Emergency_Room_Data[[#This Row],[Patient Admission Date]])</f>
        <v>2023</v>
      </c>
      <c r="F2093" s="2">
        <v>0.8354166666666667</v>
      </c>
      <c r="G2093" s="8" t="str">
        <f>TEXT(Hospital_Emergency_Room_Data[[#This Row],[Patient Admission Date]],"dddd")</f>
        <v>Friday</v>
      </c>
      <c r="H2093" t="s">
        <v>41</v>
      </c>
      <c r="I2093">
        <v>77</v>
      </c>
      <c r="J2093" s="5" t="s">
        <v>9222</v>
      </c>
      <c r="K2093" t="s">
        <v>21</v>
      </c>
      <c r="L2093" t="s">
        <v>25</v>
      </c>
      <c r="M2093" t="s">
        <v>9209</v>
      </c>
      <c r="O2093">
        <v>29</v>
      </c>
      <c r="P2093" t="s">
        <v>9226</v>
      </c>
      <c r="Q2093">
        <v>7</v>
      </c>
      <c r="R2093">
        <v>20</v>
      </c>
      <c r="S2093" t="s">
        <v>9256</v>
      </c>
      <c r="T2093" t="s">
        <v>9263</v>
      </c>
      <c r="U2093" t="s">
        <v>9282</v>
      </c>
      <c r="V2093" t="str" cm="1">
        <f t="array" ref="V2093">_xlfn.IFS(Hospital_Emergency_Room_Data[[#This Row],[Day]]&lt;=10,"Start(1-10)",Hospital_Emergency_Room_Data[[#This Row],[Day]]&lt;=20,"Middle(11-20)",Hospital_Emergency_Room_Data[[#This Row],[Day]]&gt;20,"End(21-30)")</f>
        <v>Start(1-10)</v>
      </c>
    </row>
    <row r="2094" spans="1:22">
      <c r="A2094">
        <v>177754010</v>
      </c>
      <c r="B2094" t="s">
        <v>2115</v>
      </c>
      <c r="C2094" s="1">
        <v>45330</v>
      </c>
      <c r="D2094" t="str">
        <f>TEXT(Hospital_Emergency_Room_Data[[#This Row],[Patient Admission Date]],"mmm")</f>
        <v>Feb</v>
      </c>
      <c r="E2094">
        <f>YEAR(Hospital_Emergency_Room_Data[[#This Row],[Patient Admission Date]])</f>
        <v>2024</v>
      </c>
      <c r="F2094" s="2">
        <v>0.8930555555555556</v>
      </c>
      <c r="G2094" s="8" t="str">
        <f>TEXT(Hospital_Emergency_Room_Data[[#This Row],[Patient Admission Date]],"dddd")</f>
        <v>Thursday</v>
      </c>
      <c r="H2094" t="s">
        <v>41</v>
      </c>
      <c r="I2094">
        <v>76</v>
      </c>
      <c r="J2094" s="5" t="s">
        <v>9222</v>
      </c>
      <c r="K2094" t="s">
        <v>21</v>
      </c>
      <c r="L2094" t="s">
        <v>25</v>
      </c>
      <c r="M2094" t="s">
        <v>9209</v>
      </c>
      <c r="N2094">
        <v>3</v>
      </c>
      <c r="O2094">
        <v>15</v>
      </c>
      <c r="P2094" t="s">
        <v>9226</v>
      </c>
      <c r="Q2094">
        <v>8</v>
      </c>
      <c r="R2094">
        <v>21</v>
      </c>
      <c r="S2094" t="s">
        <v>9256</v>
      </c>
      <c r="T2094" t="s">
        <v>9265</v>
      </c>
      <c r="U2094" t="s">
        <v>9282</v>
      </c>
      <c r="V2094" t="str" cm="1">
        <f t="array" ref="V2094">_xlfn.IFS(Hospital_Emergency_Room_Data[[#This Row],[Day]]&lt;=10,"Start(1-10)",Hospital_Emergency_Room_Data[[#This Row],[Day]]&lt;=20,"Middle(11-20)",Hospital_Emergency_Room_Data[[#This Row],[Day]]&gt;20,"End(21-30)")</f>
        <v>Start(1-10)</v>
      </c>
    </row>
    <row r="2095" spans="1:22">
      <c r="A2095">
        <v>528667358</v>
      </c>
      <c r="B2095" t="s">
        <v>2116</v>
      </c>
      <c r="C2095" s="1">
        <v>45326</v>
      </c>
      <c r="D2095" t="str">
        <f>TEXT(Hospital_Emergency_Room_Data[[#This Row],[Patient Admission Date]],"mmm")</f>
        <v>Feb</v>
      </c>
      <c r="E2095">
        <f>YEAR(Hospital_Emergency_Room_Data[[#This Row],[Patient Admission Date]])</f>
        <v>2024</v>
      </c>
      <c r="F2095" s="2">
        <v>0.54305555555555551</v>
      </c>
      <c r="G2095" s="8" t="str">
        <f>TEXT(Hospital_Emergency_Room_Data[[#This Row],[Patient Admission Date]],"dddd")</f>
        <v>Sunday</v>
      </c>
      <c r="H2095" t="s">
        <v>41</v>
      </c>
      <c r="I2095">
        <v>78</v>
      </c>
      <c r="J2095" s="5" t="s">
        <v>9222</v>
      </c>
      <c r="K2095" t="s">
        <v>21</v>
      </c>
      <c r="L2095" t="s">
        <v>13</v>
      </c>
      <c r="M2095" t="s">
        <v>9209</v>
      </c>
      <c r="O2095">
        <v>22</v>
      </c>
      <c r="P2095" t="s">
        <v>9226</v>
      </c>
      <c r="Q2095">
        <v>4</v>
      </c>
      <c r="R2095">
        <v>13</v>
      </c>
      <c r="S2095" t="s">
        <v>9257</v>
      </c>
      <c r="T2095" t="s">
        <v>9263</v>
      </c>
      <c r="U2095" t="s">
        <v>9282</v>
      </c>
      <c r="V2095" t="str" cm="1">
        <f t="array" ref="V2095">_xlfn.IFS(Hospital_Emergency_Room_Data[[#This Row],[Day]]&lt;=10,"Start(1-10)",Hospital_Emergency_Room_Data[[#This Row],[Day]]&lt;=20,"Middle(11-20)",Hospital_Emergency_Room_Data[[#This Row],[Day]]&gt;20,"End(21-30)")</f>
        <v>Start(1-10)</v>
      </c>
    </row>
    <row r="2096" spans="1:22">
      <c r="A2096">
        <v>718293433</v>
      </c>
      <c r="B2096" t="s">
        <v>2117</v>
      </c>
      <c r="C2096" s="1">
        <v>45150</v>
      </c>
      <c r="D2096" t="str">
        <f>TEXT(Hospital_Emergency_Room_Data[[#This Row],[Patient Admission Date]],"mmm")</f>
        <v>Aug</v>
      </c>
      <c r="E2096">
        <f>YEAR(Hospital_Emergency_Room_Data[[#This Row],[Patient Admission Date]])</f>
        <v>2023</v>
      </c>
      <c r="F2096" s="2">
        <v>8.611111111111111E-2</v>
      </c>
      <c r="G2096" s="8" t="str">
        <f>TEXT(Hospital_Emergency_Room_Data[[#This Row],[Patient Admission Date]],"dddd")</f>
        <v>Saturday</v>
      </c>
      <c r="H2096" t="s">
        <v>41</v>
      </c>
      <c r="I2096">
        <v>76</v>
      </c>
      <c r="J2096" s="5" t="s">
        <v>9222</v>
      </c>
      <c r="K2096" t="s">
        <v>21</v>
      </c>
      <c r="L2096" t="s">
        <v>13</v>
      </c>
      <c r="M2096" t="s">
        <v>9209</v>
      </c>
      <c r="O2096">
        <v>13</v>
      </c>
      <c r="P2096" t="s">
        <v>9226</v>
      </c>
      <c r="Q2096">
        <v>12</v>
      </c>
      <c r="R2096">
        <v>2</v>
      </c>
      <c r="S2096" t="s">
        <v>9258</v>
      </c>
      <c r="T2096" t="s">
        <v>9265</v>
      </c>
      <c r="U2096" t="s">
        <v>9282</v>
      </c>
      <c r="V2096" t="str" cm="1">
        <f t="array" ref="V2096">_xlfn.IFS(Hospital_Emergency_Room_Data[[#This Row],[Day]]&lt;=10,"Start(1-10)",Hospital_Emergency_Room_Data[[#This Row],[Day]]&lt;=20,"Middle(11-20)",Hospital_Emergency_Room_Data[[#This Row],[Day]]&gt;20,"End(21-30)")</f>
        <v>Middle(11-20)</v>
      </c>
    </row>
    <row r="2097" spans="1:22">
      <c r="A2097">
        <v>258529668</v>
      </c>
      <c r="B2097" t="s">
        <v>2118</v>
      </c>
      <c r="C2097" s="1">
        <v>45384</v>
      </c>
      <c r="D2097" t="str">
        <f>TEXT(Hospital_Emergency_Room_Data[[#This Row],[Patient Admission Date]],"mmm")</f>
        <v>Apr</v>
      </c>
      <c r="E2097">
        <f>YEAR(Hospital_Emergency_Room_Data[[#This Row],[Patient Admission Date]])</f>
        <v>2024</v>
      </c>
      <c r="F2097" s="2">
        <v>0.60555555555555551</v>
      </c>
      <c r="G2097" s="8" t="str">
        <f>TEXT(Hospital_Emergency_Room_Data[[#This Row],[Patient Admission Date]],"dddd")</f>
        <v>Tuesday</v>
      </c>
      <c r="H2097" t="s">
        <v>41</v>
      </c>
      <c r="I2097">
        <v>63</v>
      </c>
      <c r="J2097" s="5" t="s">
        <v>9217</v>
      </c>
      <c r="K2097" t="s">
        <v>21</v>
      </c>
      <c r="L2097" t="s">
        <v>13</v>
      </c>
      <c r="M2097" t="s">
        <v>9209</v>
      </c>
      <c r="O2097">
        <v>56</v>
      </c>
      <c r="P2097" t="s">
        <v>9225</v>
      </c>
      <c r="Q2097">
        <v>2</v>
      </c>
      <c r="R2097">
        <v>14</v>
      </c>
      <c r="S2097" t="s">
        <v>9257</v>
      </c>
      <c r="T2097" t="s">
        <v>9263</v>
      </c>
      <c r="U2097" t="s">
        <v>9283</v>
      </c>
      <c r="V2097" t="str" cm="1">
        <f t="array" ref="V2097">_xlfn.IFS(Hospital_Emergency_Room_Data[[#This Row],[Day]]&lt;=10,"Start(1-10)",Hospital_Emergency_Room_Data[[#This Row],[Day]]&lt;=20,"Middle(11-20)",Hospital_Emergency_Room_Data[[#This Row],[Day]]&gt;20,"End(21-30)")</f>
        <v>Start(1-10)</v>
      </c>
    </row>
    <row r="2098" spans="1:22">
      <c r="A2098">
        <v>153493323</v>
      </c>
      <c r="B2098" t="s">
        <v>2119</v>
      </c>
      <c r="C2098" s="1">
        <v>45244</v>
      </c>
      <c r="D2098" t="str">
        <f>TEXT(Hospital_Emergency_Room_Data[[#This Row],[Patient Admission Date]],"mmm")</f>
        <v>Nov</v>
      </c>
      <c r="E2098">
        <f>YEAR(Hospital_Emergency_Room_Data[[#This Row],[Patient Admission Date]])</f>
        <v>2023</v>
      </c>
      <c r="F2098" s="2">
        <v>8.8888888888888892E-2</v>
      </c>
      <c r="G2098" s="8" t="str">
        <f>TEXT(Hospital_Emergency_Room_Data[[#This Row],[Patient Admission Date]],"dddd")</f>
        <v>Tuesday</v>
      </c>
      <c r="H2098" t="s">
        <v>41</v>
      </c>
      <c r="I2098">
        <v>58</v>
      </c>
      <c r="J2098" s="5" t="s">
        <v>9219</v>
      </c>
      <c r="K2098" t="s">
        <v>21</v>
      </c>
      <c r="L2098" t="s">
        <v>13</v>
      </c>
      <c r="M2098" t="s">
        <v>9209</v>
      </c>
      <c r="O2098">
        <v>25</v>
      </c>
      <c r="P2098" t="s">
        <v>9226</v>
      </c>
      <c r="Q2098">
        <v>14</v>
      </c>
      <c r="R2098">
        <v>2</v>
      </c>
      <c r="S2098" t="s">
        <v>9258</v>
      </c>
      <c r="T2098" t="s">
        <v>9265</v>
      </c>
      <c r="U2098" t="s">
        <v>9282</v>
      </c>
      <c r="V2098" t="str" cm="1">
        <f t="array" ref="V2098">_xlfn.IFS(Hospital_Emergency_Room_Data[[#This Row],[Day]]&lt;=10,"Start(1-10)",Hospital_Emergency_Room_Data[[#This Row],[Day]]&lt;=20,"Middle(11-20)",Hospital_Emergency_Room_Data[[#This Row],[Day]]&gt;20,"End(21-30)")</f>
        <v>Middle(11-20)</v>
      </c>
    </row>
    <row r="2099" spans="1:22">
      <c r="A2099">
        <v>590443124</v>
      </c>
      <c r="B2099" t="s">
        <v>2120</v>
      </c>
      <c r="C2099" s="1">
        <v>45144</v>
      </c>
      <c r="D2099" t="str">
        <f>TEXT(Hospital_Emergency_Room_Data[[#This Row],[Patient Admission Date]],"mmm")</f>
        <v>Aug</v>
      </c>
      <c r="E2099">
        <f>YEAR(Hospital_Emergency_Room_Data[[#This Row],[Patient Admission Date]])</f>
        <v>2023</v>
      </c>
      <c r="F2099" s="2">
        <v>0.72638888888888886</v>
      </c>
      <c r="G2099" s="8" t="str">
        <f>TEXT(Hospital_Emergency_Room_Data[[#This Row],[Patient Admission Date]],"dddd")</f>
        <v>Sunday</v>
      </c>
      <c r="H2099" t="s">
        <v>41</v>
      </c>
      <c r="I2099">
        <v>17</v>
      </c>
      <c r="J2099" s="5" t="s">
        <v>9220</v>
      </c>
      <c r="K2099" t="s">
        <v>21</v>
      </c>
      <c r="L2099" t="s">
        <v>13</v>
      </c>
      <c r="M2099" t="s">
        <v>9209</v>
      </c>
      <c r="O2099">
        <v>15</v>
      </c>
      <c r="P2099" t="s">
        <v>9226</v>
      </c>
      <c r="Q2099">
        <v>6</v>
      </c>
      <c r="R2099">
        <v>17</v>
      </c>
      <c r="S2099" t="s">
        <v>9257</v>
      </c>
      <c r="T2099" t="s">
        <v>9263</v>
      </c>
      <c r="U2099" t="s">
        <v>9282</v>
      </c>
      <c r="V2099" t="str" cm="1">
        <f t="array" ref="V2099">_xlfn.IFS(Hospital_Emergency_Room_Data[[#This Row],[Day]]&lt;=10,"Start(1-10)",Hospital_Emergency_Room_Data[[#This Row],[Day]]&lt;=20,"Middle(11-20)",Hospital_Emergency_Room_Data[[#This Row],[Day]]&gt;20,"End(21-30)")</f>
        <v>Start(1-10)</v>
      </c>
    </row>
    <row r="2100" spans="1:22">
      <c r="A2100">
        <v>634476727</v>
      </c>
      <c r="B2100" t="s">
        <v>2121</v>
      </c>
      <c r="C2100" s="1">
        <v>45116</v>
      </c>
      <c r="D2100" t="str">
        <f>TEXT(Hospital_Emergency_Room_Data[[#This Row],[Patient Admission Date]],"mmm")</f>
        <v>Jul</v>
      </c>
      <c r="E2100">
        <f>YEAR(Hospital_Emergency_Room_Data[[#This Row],[Patient Admission Date]])</f>
        <v>2023</v>
      </c>
      <c r="F2100" s="2">
        <v>0.87361111111111112</v>
      </c>
      <c r="G2100" s="8" t="str">
        <f>TEXT(Hospital_Emergency_Room_Data[[#This Row],[Patient Admission Date]],"dddd")</f>
        <v>Sunday</v>
      </c>
      <c r="H2100" t="s">
        <v>41</v>
      </c>
      <c r="I2100">
        <v>9</v>
      </c>
      <c r="J2100" s="5" t="s">
        <v>9221</v>
      </c>
      <c r="K2100" t="s">
        <v>21</v>
      </c>
      <c r="L2100" t="s">
        <v>13</v>
      </c>
      <c r="M2100" t="s">
        <v>9209</v>
      </c>
      <c r="O2100">
        <v>18</v>
      </c>
      <c r="P2100" t="s">
        <v>9226</v>
      </c>
      <c r="Q2100">
        <v>9</v>
      </c>
      <c r="R2100">
        <v>20</v>
      </c>
      <c r="S2100" t="s">
        <v>9256</v>
      </c>
      <c r="T2100" t="s">
        <v>9265</v>
      </c>
      <c r="U2100" t="s">
        <v>9282</v>
      </c>
      <c r="V2100" t="str" cm="1">
        <f t="array" ref="V2100">_xlfn.IFS(Hospital_Emergency_Room_Data[[#This Row],[Day]]&lt;=10,"Start(1-10)",Hospital_Emergency_Room_Data[[#This Row],[Day]]&lt;=20,"Middle(11-20)",Hospital_Emergency_Room_Data[[#This Row],[Day]]&gt;20,"End(21-30)")</f>
        <v>Start(1-10)</v>
      </c>
    </row>
    <row r="2101" spans="1:22">
      <c r="A2101">
        <v>744408093</v>
      </c>
      <c r="B2101" t="s">
        <v>2122</v>
      </c>
      <c r="C2101" s="1">
        <v>45492</v>
      </c>
      <c r="D2101" t="str">
        <f>TEXT(Hospital_Emergency_Room_Data[[#This Row],[Patient Admission Date]],"mmm")</f>
        <v>Jul</v>
      </c>
      <c r="E2101">
        <f>YEAR(Hospital_Emergency_Room_Data[[#This Row],[Patient Admission Date]])</f>
        <v>2024</v>
      </c>
      <c r="F2101" s="2">
        <v>0.67708333333333337</v>
      </c>
      <c r="G2101" s="8" t="str">
        <f>TEXT(Hospital_Emergency_Room_Data[[#This Row],[Patient Admission Date]],"dddd")</f>
        <v>Friday</v>
      </c>
      <c r="H2101" t="s">
        <v>41</v>
      </c>
      <c r="I2101">
        <v>42</v>
      </c>
      <c r="J2101" s="5" t="s">
        <v>9223</v>
      </c>
      <c r="K2101" t="s">
        <v>21</v>
      </c>
      <c r="L2101" t="s">
        <v>13</v>
      </c>
      <c r="M2101" t="s">
        <v>9209</v>
      </c>
      <c r="O2101">
        <v>40</v>
      </c>
      <c r="P2101" t="s">
        <v>9225</v>
      </c>
      <c r="Q2101">
        <v>19</v>
      </c>
      <c r="R2101">
        <v>16</v>
      </c>
      <c r="S2101" t="s">
        <v>9257</v>
      </c>
      <c r="T2101" t="s">
        <v>9262</v>
      </c>
      <c r="U2101" t="s">
        <v>9300</v>
      </c>
      <c r="V2101" t="str" cm="1">
        <f t="array" ref="V2101">_xlfn.IFS(Hospital_Emergency_Room_Data[[#This Row],[Day]]&lt;=10,"Start(1-10)",Hospital_Emergency_Room_Data[[#This Row],[Day]]&lt;=20,"Middle(11-20)",Hospital_Emergency_Room_Data[[#This Row],[Day]]&gt;20,"End(21-30)")</f>
        <v>Middle(11-20)</v>
      </c>
    </row>
    <row r="2102" spans="1:22">
      <c r="A2102">
        <v>597814011</v>
      </c>
      <c r="B2102" t="s">
        <v>2123</v>
      </c>
      <c r="C2102" s="1">
        <v>45141</v>
      </c>
      <c r="D2102" t="str">
        <f>TEXT(Hospital_Emergency_Room_Data[[#This Row],[Patient Admission Date]],"mmm")</f>
        <v>Aug</v>
      </c>
      <c r="E2102">
        <f>YEAR(Hospital_Emergency_Room_Data[[#This Row],[Patient Admission Date]])</f>
        <v>2023</v>
      </c>
      <c r="F2102" s="2">
        <v>0.57152777777777775</v>
      </c>
      <c r="G2102" s="8" t="str">
        <f>TEXT(Hospital_Emergency_Room_Data[[#This Row],[Patient Admission Date]],"dddd")</f>
        <v>Thursday</v>
      </c>
      <c r="H2102" t="s">
        <v>41</v>
      </c>
      <c r="I2102">
        <v>61</v>
      </c>
      <c r="J2102" s="5" t="s">
        <v>9217</v>
      </c>
      <c r="K2102" t="s">
        <v>21</v>
      </c>
      <c r="L2102" t="s">
        <v>13</v>
      </c>
      <c r="M2102" t="s">
        <v>9209</v>
      </c>
      <c r="O2102">
        <v>41</v>
      </c>
      <c r="P2102" t="s">
        <v>9225</v>
      </c>
      <c r="Q2102">
        <v>3</v>
      </c>
      <c r="R2102">
        <v>13</v>
      </c>
      <c r="S2102" t="s">
        <v>9257</v>
      </c>
      <c r="T2102" t="s">
        <v>9263</v>
      </c>
      <c r="U2102" t="s">
        <v>9300</v>
      </c>
      <c r="V2102" t="str" cm="1">
        <f t="array" ref="V2102">_xlfn.IFS(Hospital_Emergency_Room_Data[[#This Row],[Day]]&lt;=10,"Start(1-10)",Hospital_Emergency_Room_Data[[#This Row],[Day]]&lt;=20,"Middle(11-20)",Hospital_Emergency_Room_Data[[#This Row],[Day]]&gt;20,"End(21-30)")</f>
        <v>Start(1-10)</v>
      </c>
    </row>
    <row r="2103" spans="1:22">
      <c r="A2103">
        <v>869025604</v>
      </c>
      <c r="B2103" t="s">
        <v>2124</v>
      </c>
      <c r="C2103" s="1">
        <v>45538</v>
      </c>
      <c r="D2103" t="str">
        <f>TEXT(Hospital_Emergency_Room_Data[[#This Row],[Patient Admission Date]],"mmm")</f>
        <v>Sep</v>
      </c>
      <c r="E2103">
        <f>YEAR(Hospital_Emergency_Room_Data[[#This Row],[Patient Admission Date]])</f>
        <v>2024</v>
      </c>
      <c r="F2103" s="2">
        <v>0.7729166666666667</v>
      </c>
      <c r="G2103" s="8" t="str">
        <f>TEXT(Hospital_Emergency_Room_Data[[#This Row],[Patient Admission Date]],"dddd")</f>
        <v>Tuesday</v>
      </c>
      <c r="H2103" t="s">
        <v>41</v>
      </c>
      <c r="I2103">
        <v>43</v>
      </c>
      <c r="J2103" s="5" t="s">
        <v>9223</v>
      </c>
      <c r="K2103" t="s">
        <v>21</v>
      </c>
      <c r="L2103" t="s">
        <v>13</v>
      </c>
      <c r="M2103" t="s">
        <v>9209</v>
      </c>
      <c r="O2103">
        <v>43</v>
      </c>
      <c r="P2103" t="s">
        <v>9225</v>
      </c>
      <c r="Q2103">
        <v>3</v>
      </c>
      <c r="R2103">
        <v>18</v>
      </c>
      <c r="S2103" t="s">
        <v>9256</v>
      </c>
      <c r="T2103" t="s">
        <v>9263</v>
      </c>
      <c r="U2103" t="s">
        <v>9300</v>
      </c>
      <c r="V2103" t="str" cm="1">
        <f t="array" ref="V2103">_xlfn.IFS(Hospital_Emergency_Room_Data[[#This Row],[Day]]&lt;=10,"Start(1-10)",Hospital_Emergency_Room_Data[[#This Row],[Day]]&lt;=20,"Middle(11-20)",Hospital_Emergency_Room_Data[[#This Row],[Day]]&gt;20,"End(21-30)")</f>
        <v>Start(1-10)</v>
      </c>
    </row>
    <row r="2104" spans="1:22">
      <c r="A2104">
        <v>128741315</v>
      </c>
      <c r="B2104" t="s">
        <v>2125</v>
      </c>
      <c r="C2104" s="1">
        <v>45237</v>
      </c>
      <c r="D2104" t="str">
        <f>TEXT(Hospital_Emergency_Room_Data[[#This Row],[Patient Admission Date]],"mmm")</f>
        <v>Nov</v>
      </c>
      <c r="E2104">
        <f>YEAR(Hospital_Emergency_Room_Data[[#This Row],[Patient Admission Date]])</f>
        <v>2023</v>
      </c>
      <c r="F2104" s="2">
        <v>0.74513888888888891</v>
      </c>
      <c r="G2104" s="8" t="str">
        <f>TEXT(Hospital_Emergency_Room_Data[[#This Row],[Patient Admission Date]],"dddd")</f>
        <v>Tuesday</v>
      </c>
      <c r="H2104" t="s">
        <v>41</v>
      </c>
      <c r="I2104">
        <v>16</v>
      </c>
      <c r="J2104" s="5" t="s">
        <v>9220</v>
      </c>
      <c r="K2104" t="s">
        <v>21</v>
      </c>
      <c r="L2104" t="s">
        <v>13</v>
      </c>
      <c r="M2104" t="s">
        <v>9209</v>
      </c>
      <c r="O2104">
        <v>53</v>
      </c>
      <c r="P2104" t="s">
        <v>9225</v>
      </c>
      <c r="Q2104">
        <v>7</v>
      </c>
      <c r="R2104">
        <v>17</v>
      </c>
      <c r="S2104" t="s">
        <v>9257</v>
      </c>
      <c r="T2104" t="s">
        <v>9263</v>
      </c>
      <c r="U2104" t="s">
        <v>9283</v>
      </c>
      <c r="V2104" t="str" cm="1">
        <f t="array" ref="V2104">_xlfn.IFS(Hospital_Emergency_Room_Data[[#This Row],[Day]]&lt;=10,"Start(1-10)",Hospital_Emergency_Room_Data[[#This Row],[Day]]&lt;=20,"Middle(11-20)",Hospital_Emergency_Room_Data[[#This Row],[Day]]&gt;20,"End(21-30)")</f>
        <v>Start(1-10)</v>
      </c>
    </row>
    <row r="2105" spans="1:22">
      <c r="A2105">
        <v>865127904</v>
      </c>
      <c r="B2105" t="s">
        <v>2126</v>
      </c>
      <c r="C2105" s="1">
        <v>45184</v>
      </c>
      <c r="D2105" t="str">
        <f>TEXT(Hospital_Emergency_Room_Data[[#This Row],[Patient Admission Date]],"mmm")</f>
        <v>Sep</v>
      </c>
      <c r="E2105">
        <f>YEAR(Hospital_Emergency_Room_Data[[#This Row],[Patient Admission Date]])</f>
        <v>2023</v>
      </c>
      <c r="F2105" s="2">
        <v>0.12569444444444444</v>
      </c>
      <c r="G2105" s="8" t="str">
        <f>TEXT(Hospital_Emergency_Room_Data[[#This Row],[Patient Admission Date]],"dddd")</f>
        <v>Friday</v>
      </c>
      <c r="H2105" t="s">
        <v>41</v>
      </c>
      <c r="I2105">
        <v>4</v>
      </c>
      <c r="J2105" s="5" t="s">
        <v>9218</v>
      </c>
      <c r="K2105" t="s">
        <v>21</v>
      </c>
      <c r="L2105" t="s">
        <v>13</v>
      </c>
      <c r="M2105" t="s">
        <v>9209</v>
      </c>
      <c r="O2105">
        <v>14</v>
      </c>
      <c r="P2105" t="s">
        <v>9226</v>
      </c>
      <c r="Q2105">
        <v>15</v>
      </c>
      <c r="R2105">
        <v>3</v>
      </c>
      <c r="S2105" t="s">
        <v>9258</v>
      </c>
      <c r="T2105" t="s">
        <v>9262</v>
      </c>
      <c r="U2105" t="s">
        <v>9282</v>
      </c>
      <c r="V2105" t="str" cm="1">
        <f t="array" ref="V2105">_xlfn.IFS(Hospital_Emergency_Room_Data[[#This Row],[Day]]&lt;=10,"Start(1-10)",Hospital_Emergency_Room_Data[[#This Row],[Day]]&lt;=20,"Middle(11-20)",Hospital_Emergency_Room_Data[[#This Row],[Day]]&gt;20,"End(21-30)")</f>
        <v>Middle(11-20)</v>
      </c>
    </row>
    <row r="2106" spans="1:22">
      <c r="A2106">
        <v>805272689</v>
      </c>
      <c r="B2106" t="s">
        <v>2127</v>
      </c>
      <c r="C2106" s="1">
        <v>45033</v>
      </c>
      <c r="D2106" t="str">
        <f>TEXT(Hospital_Emergency_Room_Data[[#This Row],[Patient Admission Date]],"mmm")</f>
        <v>Apr</v>
      </c>
      <c r="E2106">
        <f>YEAR(Hospital_Emergency_Room_Data[[#This Row],[Patient Admission Date]])</f>
        <v>2023</v>
      </c>
      <c r="F2106" s="2">
        <v>0.84375</v>
      </c>
      <c r="G2106" s="8" t="str">
        <f>TEXT(Hospital_Emergency_Room_Data[[#This Row],[Patient Admission Date]],"dddd")</f>
        <v>Monday</v>
      </c>
      <c r="H2106" t="s">
        <v>41</v>
      </c>
      <c r="I2106">
        <v>48</v>
      </c>
      <c r="J2106" s="5" t="s">
        <v>9219</v>
      </c>
      <c r="K2106" t="s">
        <v>21</v>
      </c>
      <c r="L2106" t="s">
        <v>13</v>
      </c>
      <c r="M2106" t="s">
        <v>9209</v>
      </c>
      <c r="O2106">
        <v>15</v>
      </c>
      <c r="P2106" t="s">
        <v>9226</v>
      </c>
      <c r="Q2106">
        <v>17</v>
      </c>
      <c r="R2106">
        <v>20</v>
      </c>
      <c r="S2106" t="s">
        <v>9256</v>
      </c>
      <c r="T2106" t="s">
        <v>9262</v>
      </c>
      <c r="U2106" t="s">
        <v>9282</v>
      </c>
      <c r="V2106" t="str" cm="1">
        <f t="array" ref="V2106">_xlfn.IFS(Hospital_Emergency_Room_Data[[#This Row],[Day]]&lt;=10,"Start(1-10)",Hospital_Emergency_Room_Data[[#This Row],[Day]]&lt;=20,"Middle(11-20)",Hospital_Emergency_Room_Data[[#This Row],[Day]]&gt;20,"End(21-30)")</f>
        <v>Middle(11-20)</v>
      </c>
    </row>
    <row r="2107" spans="1:22">
      <c r="A2107">
        <v>695540916</v>
      </c>
      <c r="B2107" t="s">
        <v>2128</v>
      </c>
      <c r="C2107" s="1">
        <v>45544</v>
      </c>
      <c r="D2107" t="str">
        <f>TEXT(Hospital_Emergency_Room_Data[[#This Row],[Patient Admission Date]],"mmm")</f>
        <v>Sep</v>
      </c>
      <c r="E2107">
        <f>YEAR(Hospital_Emergency_Room_Data[[#This Row],[Patient Admission Date]])</f>
        <v>2024</v>
      </c>
      <c r="F2107" s="2">
        <v>0.52361111111111114</v>
      </c>
      <c r="G2107" s="8" t="str">
        <f>TEXT(Hospital_Emergency_Room_Data[[#This Row],[Patient Admission Date]],"dddd")</f>
        <v>Monday</v>
      </c>
      <c r="H2107" t="s">
        <v>41</v>
      </c>
      <c r="I2107">
        <v>69</v>
      </c>
      <c r="J2107" s="5" t="s">
        <v>9217</v>
      </c>
      <c r="K2107" t="s">
        <v>21</v>
      </c>
      <c r="L2107" t="s">
        <v>13</v>
      </c>
      <c r="M2107" t="s">
        <v>9209</v>
      </c>
      <c r="O2107">
        <v>48</v>
      </c>
      <c r="P2107" t="s">
        <v>9225</v>
      </c>
      <c r="Q2107">
        <v>9</v>
      </c>
      <c r="R2107">
        <v>12</v>
      </c>
      <c r="S2107" t="s">
        <v>9257</v>
      </c>
      <c r="T2107" t="s">
        <v>9265</v>
      </c>
      <c r="U2107" t="s">
        <v>9283</v>
      </c>
      <c r="V2107" t="str" cm="1">
        <f t="array" ref="V2107">_xlfn.IFS(Hospital_Emergency_Room_Data[[#This Row],[Day]]&lt;=10,"Start(1-10)",Hospital_Emergency_Room_Data[[#This Row],[Day]]&lt;=20,"Middle(11-20)",Hospital_Emergency_Room_Data[[#This Row],[Day]]&gt;20,"End(21-30)")</f>
        <v>Start(1-10)</v>
      </c>
    </row>
    <row r="2108" spans="1:22">
      <c r="A2108">
        <v>237073349</v>
      </c>
      <c r="B2108" t="s">
        <v>2129</v>
      </c>
      <c r="C2108" s="1">
        <v>45544</v>
      </c>
      <c r="D2108" t="str">
        <f>TEXT(Hospital_Emergency_Room_Data[[#This Row],[Patient Admission Date]],"mmm")</f>
        <v>Sep</v>
      </c>
      <c r="E2108">
        <f>YEAR(Hospital_Emergency_Room_Data[[#This Row],[Patient Admission Date]])</f>
        <v>2024</v>
      </c>
      <c r="F2108" s="2">
        <v>0.82361111111111107</v>
      </c>
      <c r="G2108" s="8" t="str">
        <f>TEXT(Hospital_Emergency_Room_Data[[#This Row],[Patient Admission Date]],"dddd")</f>
        <v>Monday</v>
      </c>
      <c r="H2108" t="s">
        <v>41</v>
      </c>
      <c r="I2108">
        <v>64</v>
      </c>
      <c r="J2108" s="5" t="s">
        <v>9217</v>
      </c>
      <c r="K2108" t="s">
        <v>21</v>
      </c>
      <c r="L2108" t="s">
        <v>13</v>
      </c>
      <c r="M2108" t="s">
        <v>9209</v>
      </c>
      <c r="O2108">
        <v>13</v>
      </c>
      <c r="P2108" t="s">
        <v>9226</v>
      </c>
      <c r="Q2108">
        <v>9</v>
      </c>
      <c r="R2108">
        <v>19</v>
      </c>
      <c r="S2108" t="s">
        <v>9256</v>
      </c>
      <c r="T2108" t="s">
        <v>9265</v>
      </c>
      <c r="U2108" t="s">
        <v>9282</v>
      </c>
      <c r="V2108" t="str" cm="1">
        <f t="array" ref="V2108">_xlfn.IFS(Hospital_Emergency_Room_Data[[#This Row],[Day]]&lt;=10,"Start(1-10)",Hospital_Emergency_Room_Data[[#This Row],[Day]]&lt;=20,"Middle(11-20)",Hospital_Emergency_Room_Data[[#This Row],[Day]]&gt;20,"End(21-30)")</f>
        <v>Start(1-10)</v>
      </c>
    </row>
    <row r="2109" spans="1:22">
      <c r="A2109">
        <v>796533024</v>
      </c>
      <c r="B2109" t="s">
        <v>2130</v>
      </c>
      <c r="C2109" s="1">
        <v>45557</v>
      </c>
      <c r="D2109" t="str">
        <f>TEXT(Hospital_Emergency_Room_Data[[#This Row],[Patient Admission Date]],"mmm")</f>
        <v>Sep</v>
      </c>
      <c r="E2109">
        <f>YEAR(Hospital_Emergency_Room_Data[[#This Row],[Patient Admission Date]])</f>
        <v>2024</v>
      </c>
      <c r="F2109" s="2">
        <v>0.27500000000000002</v>
      </c>
      <c r="G2109" s="8" t="str">
        <f>TEXT(Hospital_Emergency_Room_Data[[#This Row],[Patient Admission Date]],"dddd")</f>
        <v>Sunday</v>
      </c>
      <c r="H2109" t="s">
        <v>41</v>
      </c>
      <c r="I2109">
        <v>48</v>
      </c>
      <c r="J2109" s="5" t="s">
        <v>9219</v>
      </c>
      <c r="K2109" t="s">
        <v>21</v>
      </c>
      <c r="L2109" t="s">
        <v>13</v>
      </c>
      <c r="M2109" t="s">
        <v>9209</v>
      </c>
      <c r="O2109">
        <v>17</v>
      </c>
      <c r="P2109" t="s">
        <v>9226</v>
      </c>
      <c r="Q2109">
        <v>22</v>
      </c>
      <c r="R2109">
        <v>6</v>
      </c>
      <c r="S2109" t="s">
        <v>9255</v>
      </c>
      <c r="T2109" t="s">
        <v>9264</v>
      </c>
      <c r="U2109" t="s">
        <v>9282</v>
      </c>
      <c r="V2109" t="str" cm="1">
        <f t="array" ref="V2109">_xlfn.IFS(Hospital_Emergency_Room_Data[[#This Row],[Day]]&lt;=10,"Start(1-10)",Hospital_Emergency_Room_Data[[#This Row],[Day]]&lt;=20,"Middle(11-20)",Hospital_Emergency_Room_Data[[#This Row],[Day]]&gt;20,"End(21-30)")</f>
        <v>End(21-30)</v>
      </c>
    </row>
    <row r="2110" spans="1:22">
      <c r="A2110">
        <v>178869071</v>
      </c>
      <c r="B2110" t="s">
        <v>2131</v>
      </c>
      <c r="C2110" s="1">
        <v>45580</v>
      </c>
      <c r="D2110" t="str">
        <f>TEXT(Hospital_Emergency_Room_Data[[#This Row],[Patient Admission Date]],"mmm")</f>
        <v>Oct</v>
      </c>
      <c r="E2110">
        <f>YEAR(Hospital_Emergency_Room_Data[[#This Row],[Patient Admission Date]])</f>
        <v>2024</v>
      </c>
      <c r="F2110" s="2">
        <v>4.8611111111111112E-3</v>
      </c>
      <c r="G2110" s="8" t="str">
        <f>TEXT(Hospital_Emergency_Room_Data[[#This Row],[Patient Admission Date]],"dddd")</f>
        <v>Tuesday</v>
      </c>
      <c r="H2110" t="s">
        <v>41</v>
      </c>
      <c r="I2110">
        <v>2</v>
      </c>
      <c r="J2110" s="5" t="s">
        <v>9218</v>
      </c>
      <c r="K2110" t="s">
        <v>21</v>
      </c>
      <c r="L2110" t="s">
        <v>13</v>
      </c>
      <c r="M2110" t="s">
        <v>9209</v>
      </c>
      <c r="O2110">
        <v>12</v>
      </c>
      <c r="P2110" t="s">
        <v>9226</v>
      </c>
      <c r="Q2110">
        <v>15</v>
      </c>
      <c r="R2110">
        <v>0</v>
      </c>
      <c r="S2110" t="s">
        <v>9258</v>
      </c>
      <c r="T2110" t="s">
        <v>9262</v>
      </c>
      <c r="U2110" t="s">
        <v>9282</v>
      </c>
      <c r="V2110" t="str" cm="1">
        <f t="array" ref="V2110">_xlfn.IFS(Hospital_Emergency_Room_Data[[#This Row],[Day]]&lt;=10,"Start(1-10)",Hospital_Emergency_Room_Data[[#This Row],[Day]]&lt;=20,"Middle(11-20)",Hospital_Emergency_Room_Data[[#This Row],[Day]]&gt;20,"End(21-30)")</f>
        <v>Middle(11-20)</v>
      </c>
    </row>
    <row r="2111" spans="1:22">
      <c r="A2111">
        <v>149688291</v>
      </c>
      <c r="B2111" t="s">
        <v>2132</v>
      </c>
      <c r="C2111" s="1">
        <v>45460</v>
      </c>
      <c r="D2111" t="str">
        <f>TEXT(Hospital_Emergency_Room_Data[[#This Row],[Patient Admission Date]],"mmm")</f>
        <v>Jun</v>
      </c>
      <c r="E2111">
        <f>YEAR(Hospital_Emergency_Room_Data[[#This Row],[Patient Admission Date]])</f>
        <v>2024</v>
      </c>
      <c r="F2111" s="2">
        <v>0.85833333333333328</v>
      </c>
      <c r="G2111" s="8" t="str">
        <f>TEXT(Hospital_Emergency_Room_Data[[#This Row],[Patient Admission Date]],"dddd")</f>
        <v>Monday</v>
      </c>
      <c r="H2111" t="s">
        <v>41</v>
      </c>
      <c r="I2111">
        <v>71</v>
      </c>
      <c r="J2111" s="5" t="s">
        <v>9222</v>
      </c>
      <c r="K2111" t="s">
        <v>21</v>
      </c>
      <c r="L2111" t="s">
        <v>13</v>
      </c>
      <c r="M2111" t="s">
        <v>9209</v>
      </c>
      <c r="O2111">
        <v>18</v>
      </c>
      <c r="P2111" t="s">
        <v>9226</v>
      </c>
      <c r="Q2111">
        <v>17</v>
      </c>
      <c r="R2111">
        <v>20</v>
      </c>
      <c r="S2111" t="s">
        <v>9256</v>
      </c>
      <c r="T2111" t="s">
        <v>9262</v>
      </c>
      <c r="U2111" t="s">
        <v>9282</v>
      </c>
      <c r="V2111" t="str" cm="1">
        <f t="array" ref="V2111">_xlfn.IFS(Hospital_Emergency_Room_Data[[#This Row],[Day]]&lt;=10,"Start(1-10)",Hospital_Emergency_Room_Data[[#This Row],[Day]]&lt;=20,"Middle(11-20)",Hospital_Emergency_Room_Data[[#This Row],[Day]]&gt;20,"End(21-30)")</f>
        <v>Middle(11-20)</v>
      </c>
    </row>
    <row r="2112" spans="1:22">
      <c r="A2112">
        <v>214365454</v>
      </c>
      <c r="B2112" t="s">
        <v>2133</v>
      </c>
      <c r="C2112" s="1">
        <v>45291</v>
      </c>
      <c r="D2112" t="str">
        <f>TEXT(Hospital_Emergency_Room_Data[[#This Row],[Patient Admission Date]],"mmm")</f>
        <v>Dec</v>
      </c>
      <c r="E2112">
        <f>YEAR(Hospital_Emergency_Room_Data[[#This Row],[Patient Admission Date]])</f>
        <v>2023</v>
      </c>
      <c r="F2112" s="2">
        <v>0.68263888888888891</v>
      </c>
      <c r="G2112" s="8" t="str">
        <f>TEXT(Hospital_Emergency_Room_Data[[#This Row],[Patient Admission Date]],"dddd")</f>
        <v>Sunday</v>
      </c>
      <c r="H2112" t="s">
        <v>41</v>
      </c>
      <c r="I2112">
        <v>37</v>
      </c>
      <c r="J2112" s="5" t="s">
        <v>9223</v>
      </c>
      <c r="K2112" t="s">
        <v>21</v>
      </c>
      <c r="L2112" t="s">
        <v>13</v>
      </c>
      <c r="M2112" t="s">
        <v>9209</v>
      </c>
      <c r="O2112">
        <v>40</v>
      </c>
      <c r="P2112" t="s">
        <v>9225</v>
      </c>
      <c r="Q2112">
        <v>31</v>
      </c>
      <c r="R2112">
        <v>16</v>
      </c>
      <c r="S2112" t="s">
        <v>9257</v>
      </c>
      <c r="T2112" t="s">
        <v>9264</v>
      </c>
      <c r="U2112" t="s">
        <v>9300</v>
      </c>
      <c r="V2112" t="str" cm="1">
        <f t="array" ref="V2112">_xlfn.IFS(Hospital_Emergency_Room_Data[[#This Row],[Day]]&lt;=10,"Start(1-10)",Hospital_Emergency_Room_Data[[#This Row],[Day]]&lt;=20,"Middle(11-20)",Hospital_Emergency_Room_Data[[#This Row],[Day]]&gt;20,"End(21-30)")</f>
        <v>End(21-30)</v>
      </c>
    </row>
    <row r="2113" spans="1:22">
      <c r="A2113">
        <v>684320338</v>
      </c>
      <c r="B2113" t="s">
        <v>2134</v>
      </c>
      <c r="C2113" s="1">
        <v>45333</v>
      </c>
      <c r="D2113" t="str">
        <f>TEXT(Hospital_Emergency_Room_Data[[#This Row],[Patient Admission Date]],"mmm")</f>
        <v>Feb</v>
      </c>
      <c r="E2113">
        <f>YEAR(Hospital_Emergency_Room_Data[[#This Row],[Patient Admission Date]])</f>
        <v>2024</v>
      </c>
      <c r="F2113" s="2">
        <v>0.50138888888888888</v>
      </c>
      <c r="G2113" s="8" t="str">
        <f>TEXT(Hospital_Emergency_Room_Data[[#This Row],[Patient Admission Date]],"dddd")</f>
        <v>Sunday</v>
      </c>
      <c r="H2113" t="s">
        <v>41</v>
      </c>
      <c r="I2113">
        <v>8</v>
      </c>
      <c r="J2113" s="5" t="s">
        <v>9221</v>
      </c>
      <c r="K2113" t="s">
        <v>21</v>
      </c>
      <c r="L2113" t="s">
        <v>13</v>
      </c>
      <c r="M2113" t="s">
        <v>9209</v>
      </c>
      <c r="O2113">
        <v>26</v>
      </c>
      <c r="P2113" t="s">
        <v>9226</v>
      </c>
      <c r="Q2113">
        <v>11</v>
      </c>
      <c r="R2113">
        <v>12</v>
      </c>
      <c r="S2113" t="s">
        <v>9257</v>
      </c>
      <c r="T2113" t="s">
        <v>9265</v>
      </c>
      <c r="U2113" t="s">
        <v>9282</v>
      </c>
      <c r="V2113" t="str" cm="1">
        <f t="array" ref="V2113">_xlfn.IFS(Hospital_Emergency_Room_Data[[#This Row],[Day]]&lt;=10,"Start(1-10)",Hospital_Emergency_Room_Data[[#This Row],[Day]]&lt;=20,"Middle(11-20)",Hospital_Emergency_Room_Data[[#This Row],[Day]]&gt;20,"End(21-30)")</f>
        <v>Middle(11-20)</v>
      </c>
    </row>
    <row r="2114" spans="1:22">
      <c r="A2114">
        <v>347271017</v>
      </c>
      <c r="B2114" t="s">
        <v>2135</v>
      </c>
      <c r="C2114" s="1">
        <v>45027</v>
      </c>
      <c r="D2114" t="str">
        <f>TEXT(Hospital_Emergency_Room_Data[[#This Row],[Patient Admission Date]],"mmm")</f>
        <v>Apr</v>
      </c>
      <c r="E2114">
        <f>YEAR(Hospital_Emergency_Room_Data[[#This Row],[Patient Admission Date]])</f>
        <v>2023</v>
      </c>
      <c r="F2114" s="2">
        <v>0.31319444444444444</v>
      </c>
      <c r="G2114" s="8" t="str">
        <f>TEXT(Hospital_Emergency_Room_Data[[#This Row],[Patient Admission Date]],"dddd")</f>
        <v>Tuesday</v>
      </c>
      <c r="H2114" t="s">
        <v>41</v>
      </c>
      <c r="I2114">
        <v>19</v>
      </c>
      <c r="J2114" s="5" t="s">
        <v>9220</v>
      </c>
      <c r="K2114" t="s">
        <v>21</v>
      </c>
      <c r="L2114" t="s">
        <v>13</v>
      </c>
      <c r="M2114" t="s">
        <v>9209</v>
      </c>
      <c r="O2114">
        <v>27</v>
      </c>
      <c r="P2114" t="s">
        <v>9226</v>
      </c>
      <c r="Q2114">
        <v>11</v>
      </c>
      <c r="R2114">
        <v>7</v>
      </c>
      <c r="S2114" t="s">
        <v>9255</v>
      </c>
      <c r="T2114" t="s">
        <v>9265</v>
      </c>
      <c r="U2114" t="s">
        <v>9282</v>
      </c>
      <c r="V2114" t="str" cm="1">
        <f t="array" ref="V2114">_xlfn.IFS(Hospital_Emergency_Room_Data[[#This Row],[Day]]&lt;=10,"Start(1-10)",Hospital_Emergency_Room_Data[[#This Row],[Day]]&lt;=20,"Middle(11-20)",Hospital_Emergency_Room_Data[[#This Row],[Day]]&gt;20,"End(21-30)")</f>
        <v>Middle(11-20)</v>
      </c>
    </row>
    <row r="2115" spans="1:22">
      <c r="A2115">
        <v>195225174</v>
      </c>
      <c r="B2115" t="s">
        <v>2136</v>
      </c>
      <c r="C2115" s="1">
        <v>45568</v>
      </c>
      <c r="D2115" t="str">
        <f>TEXT(Hospital_Emergency_Room_Data[[#This Row],[Patient Admission Date]],"mmm")</f>
        <v>Oct</v>
      </c>
      <c r="E2115">
        <f>YEAR(Hospital_Emergency_Room_Data[[#This Row],[Patient Admission Date]])</f>
        <v>2024</v>
      </c>
      <c r="F2115" s="2">
        <v>0.97847222222222219</v>
      </c>
      <c r="G2115" s="8" t="str">
        <f>TEXT(Hospital_Emergency_Room_Data[[#This Row],[Patient Admission Date]],"dddd")</f>
        <v>Thursday</v>
      </c>
      <c r="H2115" t="s">
        <v>41</v>
      </c>
      <c r="I2115">
        <v>25</v>
      </c>
      <c r="J2115" s="5" t="s">
        <v>9220</v>
      </c>
      <c r="K2115" t="s">
        <v>21</v>
      </c>
      <c r="L2115" t="s">
        <v>13</v>
      </c>
      <c r="M2115" t="s">
        <v>9209</v>
      </c>
      <c r="O2115">
        <v>46</v>
      </c>
      <c r="P2115" t="s">
        <v>9225</v>
      </c>
      <c r="Q2115">
        <v>3</v>
      </c>
      <c r="R2115">
        <v>23</v>
      </c>
      <c r="S2115" t="s">
        <v>9256</v>
      </c>
      <c r="T2115" t="s">
        <v>9263</v>
      </c>
      <c r="U2115" t="s">
        <v>9283</v>
      </c>
      <c r="V2115" t="str" cm="1">
        <f t="array" ref="V2115">_xlfn.IFS(Hospital_Emergency_Room_Data[[#This Row],[Day]]&lt;=10,"Start(1-10)",Hospital_Emergency_Room_Data[[#This Row],[Day]]&lt;=20,"Middle(11-20)",Hospital_Emergency_Room_Data[[#This Row],[Day]]&gt;20,"End(21-30)")</f>
        <v>Start(1-10)</v>
      </c>
    </row>
    <row r="2116" spans="1:22">
      <c r="A2116">
        <v>200267779</v>
      </c>
      <c r="B2116" t="s">
        <v>2137</v>
      </c>
      <c r="C2116" s="1">
        <v>45202</v>
      </c>
      <c r="D2116" t="str">
        <f>TEXT(Hospital_Emergency_Room_Data[[#This Row],[Patient Admission Date]],"mmm")</f>
        <v>Oct</v>
      </c>
      <c r="E2116">
        <f>YEAR(Hospital_Emergency_Room_Data[[#This Row],[Patient Admission Date]])</f>
        <v>2023</v>
      </c>
      <c r="F2116" s="2">
        <v>0.68611111111111112</v>
      </c>
      <c r="G2116" s="8" t="str">
        <f>TEXT(Hospital_Emergency_Room_Data[[#This Row],[Patient Admission Date]],"dddd")</f>
        <v>Tuesday</v>
      </c>
      <c r="H2116" t="s">
        <v>41</v>
      </c>
      <c r="I2116">
        <v>45</v>
      </c>
      <c r="J2116" s="5" t="s">
        <v>9219</v>
      </c>
      <c r="K2116" t="s">
        <v>21</v>
      </c>
      <c r="L2116" t="s">
        <v>13</v>
      </c>
      <c r="M2116" t="s">
        <v>9209</v>
      </c>
      <c r="O2116">
        <v>51</v>
      </c>
      <c r="P2116" t="s">
        <v>9225</v>
      </c>
      <c r="Q2116">
        <v>3</v>
      </c>
      <c r="R2116">
        <v>16</v>
      </c>
      <c r="S2116" t="s">
        <v>9257</v>
      </c>
      <c r="T2116" t="s">
        <v>9263</v>
      </c>
      <c r="U2116" t="s">
        <v>9283</v>
      </c>
      <c r="V2116" t="str" cm="1">
        <f t="array" ref="V2116">_xlfn.IFS(Hospital_Emergency_Room_Data[[#This Row],[Day]]&lt;=10,"Start(1-10)",Hospital_Emergency_Room_Data[[#This Row],[Day]]&lt;=20,"Middle(11-20)",Hospital_Emergency_Room_Data[[#This Row],[Day]]&gt;20,"End(21-30)")</f>
        <v>Start(1-10)</v>
      </c>
    </row>
    <row r="2117" spans="1:22">
      <c r="A2117">
        <v>519772397</v>
      </c>
      <c r="B2117" t="s">
        <v>2138</v>
      </c>
      <c r="C2117" s="1">
        <v>45451</v>
      </c>
      <c r="D2117" t="str">
        <f>TEXT(Hospital_Emergency_Room_Data[[#This Row],[Patient Admission Date]],"mmm")</f>
        <v>Jun</v>
      </c>
      <c r="E2117">
        <f>YEAR(Hospital_Emergency_Room_Data[[#This Row],[Patient Admission Date]])</f>
        <v>2024</v>
      </c>
      <c r="F2117" s="2">
        <v>7.8472222222222221E-2</v>
      </c>
      <c r="G2117" s="8" t="str">
        <f>TEXT(Hospital_Emergency_Room_Data[[#This Row],[Patient Admission Date]],"dddd")</f>
        <v>Saturday</v>
      </c>
      <c r="H2117" t="s">
        <v>41</v>
      </c>
      <c r="I2117">
        <v>19</v>
      </c>
      <c r="J2117" s="5" t="s">
        <v>9220</v>
      </c>
      <c r="K2117" t="s">
        <v>21</v>
      </c>
      <c r="L2117" t="s">
        <v>13</v>
      </c>
      <c r="M2117" t="s">
        <v>9209</v>
      </c>
      <c r="O2117">
        <v>52</v>
      </c>
      <c r="P2117" t="s">
        <v>9225</v>
      </c>
      <c r="Q2117">
        <v>8</v>
      </c>
      <c r="R2117">
        <v>1</v>
      </c>
      <c r="S2117" t="s">
        <v>9258</v>
      </c>
      <c r="T2117" t="s">
        <v>9265</v>
      </c>
      <c r="U2117" t="s">
        <v>9283</v>
      </c>
      <c r="V2117" t="str" cm="1">
        <f t="array" ref="V2117">_xlfn.IFS(Hospital_Emergency_Room_Data[[#This Row],[Day]]&lt;=10,"Start(1-10)",Hospital_Emergency_Room_Data[[#This Row],[Day]]&lt;=20,"Middle(11-20)",Hospital_Emergency_Room_Data[[#This Row],[Day]]&gt;20,"End(21-30)")</f>
        <v>Start(1-10)</v>
      </c>
    </row>
    <row r="2118" spans="1:22">
      <c r="A2118">
        <v>266909815</v>
      </c>
      <c r="B2118" t="s">
        <v>2139</v>
      </c>
      <c r="C2118" s="1">
        <v>45135</v>
      </c>
      <c r="D2118" t="str">
        <f>TEXT(Hospital_Emergency_Room_Data[[#This Row],[Patient Admission Date]],"mmm")</f>
        <v>Jul</v>
      </c>
      <c r="E2118">
        <f>YEAR(Hospital_Emergency_Room_Data[[#This Row],[Patient Admission Date]])</f>
        <v>2023</v>
      </c>
      <c r="F2118" s="2">
        <v>0.52430555555555558</v>
      </c>
      <c r="G2118" s="8" t="str">
        <f>TEXT(Hospital_Emergency_Room_Data[[#This Row],[Patient Admission Date]],"dddd")</f>
        <v>Friday</v>
      </c>
      <c r="H2118" t="s">
        <v>41</v>
      </c>
      <c r="I2118">
        <v>79</v>
      </c>
      <c r="J2118" s="5" t="s">
        <v>9222</v>
      </c>
      <c r="K2118" t="s">
        <v>21</v>
      </c>
      <c r="L2118" t="s">
        <v>13</v>
      </c>
      <c r="M2118" t="s">
        <v>9209</v>
      </c>
      <c r="O2118">
        <v>50</v>
      </c>
      <c r="P2118" t="s">
        <v>9225</v>
      </c>
      <c r="Q2118">
        <v>28</v>
      </c>
      <c r="R2118">
        <v>12</v>
      </c>
      <c r="S2118" t="s">
        <v>9257</v>
      </c>
      <c r="T2118" t="s">
        <v>9264</v>
      </c>
      <c r="U2118" t="s">
        <v>9283</v>
      </c>
      <c r="V2118" t="str" cm="1">
        <f t="array" ref="V2118">_xlfn.IFS(Hospital_Emergency_Room_Data[[#This Row],[Day]]&lt;=10,"Start(1-10)",Hospital_Emergency_Room_Data[[#This Row],[Day]]&lt;=20,"Middle(11-20)",Hospital_Emergency_Room_Data[[#This Row],[Day]]&gt;20,"End(21-30)")</f>
        <v>End(21-30)</v>
      </c>
    </row>
    <row r="2119" spans="1:22">
      <c r="A2119">
        <v>584897054</v>
      </c>
      <c r="B2119" t="s">
        <v>2140</v>
      </c>
      <c r="C2119" s="1">
        <v>45496</v>
      </c>
      <c r="D2119" t="str">
        <f>TEXT(Hospital_Emergency_Room_Data[[#This Row],[Patient Admission Date]],"mmm")</f>
        <v>Jul</v>
      </c>
      <c r="E2119">
        <f>YEAR(Hospital_Emergency_Room_Data[[#This Row],[Patient Admission Date]])</f>
        <v>2024</v>
      </c>
      <c r="F2119" s="2">
        <v>0.20416666666666666</v>
      </c>
      <c r="G2119" s="8" t="str">
        <f>TEXT(Hospital_Emergency_Room_Data[[#This Row],[Patient Admission Date]],"dddd")</f>
        <v>Tuesday</v>
      </c>
      <c r="H2119" t="s">
        <v>41</v>
      </c>
      <c r="I2119">
        <v>67</v>
      </c>
      <c r="J2119" s="5" t="s">
        <v>9217</v>
      </c>
      <c r="K2119" t="s">
        <v>21</v>
      </c>
      <c r="L2119" t="s">
        <v>13</v>
      </c>
      <c r="M2119" t="s">
        <v>9209</v>
      </c>
      <c r="O2119">
        <v>57</v>
      </c>
      <c r="P2119" t="s">
        <v>9225</v>
      </c>
      <c r="Q2119">
        <v>23</v>
      </c>
      <c r="R2119">
        <v>4</v>
      </c>
      <c r="S2119" t="s">
        <v>9258</v>
      </c>
      <c r="T2119" t="s">
        <v>9264</v>
      </c>
      <c r="U2119" t="s">
        <v>9283</v>
      </c>
      <c r="V2119" t="str" cm="1">
        <f t="array" ref="V2119">_xlfn.IFS(Hospital_Emergency_Room_Data[[#This Row],[Day]]&lt;=10,"Start(1-10)",Hospital_Emergency_Room_Data[[#This Row],[Day]]&lt;=20,"Middle(11-20)",Hospital_Emergency_Room_Data[[#This Row],[Day]]&gt;20,"End(21-30)")</f>
        <v>End(21-30)</v>
      </c>
    </row>
    <row r="2120" spans="1:22">
      <c r="A2120">
        <v>865302867</v>
      </c>
      <c r="B2120" t="s">
        <v>2141</v>
      </c>
      <c r="C2120" s="1">
        <v>45303</v>
      </c>
      <c r="D2120" t="str">
        <f>TEXT(Hospital_Emergency_Room_Data[[#This Row],[Patient Admission Date]],"mmm")</f>
        <v>Jan</v>
      </c>
      <c r="E2120">
        <f>YEAR(Hospital_Emergency_Room_Data[[#This Row],[Patient Admission Date]])</f>
        <v>2024</v>
      </c>
      <c r="F2120" s="2">
        <v>0.44444444444444442</v>
      </c>
      <c r="G2120" s="8" t="str">
        <f>TEXT(Hospital_Emergency_Room_Data[[#This Row],[Patient Admission Date]],"dddd")</f>
        <v>Friday</v>
      </c>
      <c r="H2120" t="s">
        <v>41</v>
      </c>
      <c r="I2120">
        <v>63</v>
      </c>
      <c r="J2120" s="5" t="s">
        <v>9217</v>
      </c>
      <c r="K2120" t="s">
        <v>21</v>
      </c>
      <c r="L2120" t="s">
        <v>13</v>
      </c>
      <c r="M2120" t="s">
        <v>9209</v>
      </c>
      <c r="O2120">
        <v>42</v>
      </c>
      <c r="P2120" t="s">
        <v>9225</v>
      </c>
      <c r="Q2120">
        <v>12</v>
      </c>
      <c r="R2120">
        <v>10</v>
      </c>
      <c r="S2120" t="s">
        <v>9255</v>
      </c>
      <c r="T2120" t="s">
        <v>9265</v>
      </c>
      <c r="U2120" t="s">
        <v>9300</v>
      </c>
      <c r="V2120" t="str" cm="1">
        <f t="array" ref="V2120">_xlfn.IFS(Hospital_Emergency_Room_Data[[#This Row],[Day]]&lt;=10,"Start(1-10)",Hospital_Emergency_Room_Data[[#This Row],[Day]]&lt;=20,"Middle(11-20)",Hospital_Emergency_Room_Data[[#This Row],[Day]]&gt;20,"End(21-30)")</f>
        <v>Middle(11-20)</v>
      </c>
    </row>
    <row r="2121" spans="1:22">
      <c r="A2121">
        <v>206974149</v>
      </c>
      <c r="B2121" t="s">
        <v>2142</v>
      </c>
      <c r="C2121" s="1">
        <v>45524</v>
      </c>
      <c r="D2121" t="str">
        <f>TEXT(Hospital_Emergency_Room_Data[[#This Row],[Patient Admission Date]],"mmm")</f>
        <v>Aug</v>
      </c>
      <c r="E2121">
        <f>YEAR(Hospital_Emergency_Room_Data[[#This Row],[Patient Admission Date]])</f>
        <v>2024</v>
      </c>
      <c r="F2121" s="2">
        <v>6.5972222222222224E-2</v>
      </c>
      <c r="G2121" s="8" t="str">
        <f>TEXT(Hospital_Emergency_Room_Data[[#This Row],[Patient Admission Date]],"dddd")</f>
        <v>Tuesday</v>
      </c>
      <c r="H2121" t="s">
        <v>41</v>
      </c>
      <c r="I2121">
        <v>77</v>
      </c>
      <c r="J2121" s="5" t="s">
        <v>9222</v>
      </c>
      <c r="K2121" t="s">
        <v>21</v>
      </c>
      <c r="L2121" t="s">
        <v>13</v>
      </c>
      <c r="M2121" t="s">
        <v>9209</v>
      </c>
      <c r="O2121">
        <v>46</v>
      </c>
      <c r="P2121" t="s">
        <v>9225</v>
      </c>
      <c r="Q2121">
        <v>20</v>
      </c>
      <c r="R2121">
        <v>1</v>
      </c>
      <c r="S2121" t="s">
        <v>9258</v>
      </c>
      <c r="T2121" t="s">
        <v>9262</v>
      </c>
      <c r="U2121" t="s">
        <v>9283</v>
      </c>
      <c r="V2121" t="str" cm="1">
        <f t="array" ref="V2121">_xlfn.IFS(Hospital_Emergency_Room_Data[[#This Row],[Day]]&lt;=10,"Start(1-10)",Hospital_Emergency_Room_Data[[#This Row],[Day]]&lt;=20,"Middle(11-20)",Hospital_Emergency_Room_Data[[#This Row],[Day]]&gt;20,"End(21-30)")</f>
        <v>Middle(11-20)</v>
      </c>
    </row>
    <row r="2122" spans="1:22">
      <c r="A2122">
        <v>548595269</v>
      </c>
      <c r="B2122" t="s">
        <v>2143</v>
      </c>
      <c r="C2122" s="1">
        <v>45184</v>
      </c>
      <c r="D2122" t="str">
        <f>TEXT(Hospital_Emergency_Room_Data[[#This Row],[Patient Admission Date]],"mmm")</f>
        <v>Sep</v>
      </c>
      <c r="E2122">
        <f>YEAR(Hospital_Emergency_Room_Data[[#This Row],[Patient Admission Date]])</f>
        <v>2023</v>
      </c>
      <c r="F2122" s="2">
        <v>0.68819444444444444</v>
      </c>
      <c r="G2122" s="8" t="str">
        <f>TEXT(Hospital_Emergency_Room_Data[[#This Row],[Patient Admission Date]],"dddd")</f>
        <v>Friday</v>
      </c>
      <c r="H2122" t="s">
        <v>41</v>
      </c>
      <c r="I2122">
        <v>9</v>
      </c>
      <c r="J2122" s="5" t="s">
        <v>9221</v>
      </c>
      <c r="K2122" t="s">
        <v>21</v>
      </c>
      <c r="L2122" t="s">
        <v>13</v>
      </c>
      <c r="M2122" t="s">
        <v>9209</v>
      </c>
      <c r="O2122">
        <v>54</v>
      </c>
      <c r="P2122" t="s">
        <v>9225</v>
      </c>
      <c r="Q2122">
        <v>15</v>
      </c>
      <c r="R2122">
        <v>16</v>
      </c>
      <c r="S2122" t="s">
        <v>9257</v>
      </c>
      <c r="T2122" t="s">
        <v>9262</v>
      </c>
      <c r="U2122" t="s">
        <v>9283</v>
      </c>
      <c r="V2122" t="str" cm="1">
        <f t="array" ref="V2122">_xlfn.IFS(Hospital_Emergency_Room_Data[[#This Row],[Day]]&lt;=10,"Start(1-10)",Hospital_Emergency_Room_Data[[#This Row],[Day]]&lt;=20,"Middle(11-20)",Hospital_Emergency_Room_Data[[#This Row],[Day]]&gt;20,"End(21-30)")</f>
        <v>Middle(11-20)</v>
      </c>
    </row>
    <row r="2123" spans="1:22">
      <c r="A2123">
        <v>420191201</v>
      </c>
      <c r="B2123" t="s">
        <v>2144</v>
      </c>
      <c r="C2123" s="1">
        <v>45577</v>
      </c>
      <c r="D2123" t="str">
        <f>TEXT(Hospital_Emergency_Room_Data[[#This Row],[Patient Admission Date]],"mmm")</f>
        <v>Oct</v>
      </c>
      <c r="E2123">
        <f>YEAR(Hospital_Emergency_Room_Data[[#This Row],[Patient Admission Date]])</f>
        <v>2024</v>
      </c>
      <c r="F2123" s="2">
        <v>0.14861111111111111</v>
      </c>
      <c r="G2123" s="8" t="str">
        <f>TEXT(Hospital_Emergency_Room_Data[[#This Row],[Patient Admission Date]],"dddd")</f>
        <v>Saturday</v>
      </c>
      <c r="H2123" t="s">
        <v>41</v>
      </c>
      <c r="I2123">
        <v>2</v>
      </c>
      <c r="J2123" s="5" t="s">
        <v>9218</v>
      </c>
      <c r="K2123" t="s">
        <v>21</v>
      </c>
      <c r="L2123" t="s">
        <v>13</v>
      </c>
      <c r="M2123" t="s">
        <v>9209</v>
      </c>
      <c r="O2123">
        <v>40</v>
      </c>
      <c r="P2123" t="s">
        <v>9225</v>
      </c>
      <c r="Q2123">
        <v>12</v>
      </c>
      <c r="R2123">
        <v>3</v>
      </c>
      <c r="S2123" t="s">
        <v>9258</v>
      </c>
      <c r="T2123" t="s">
        <v>9265</v>
      </c>
      <c r="U2123" t="s">
        <v>9300</v>
      </c>
      <c r="V2123" t="str" cm="1">
        <f t="array" ref="V2123">_xlfn.IFS(Hospital_Emergency_Room_Data[[#This Row],[Day]]&lt;=10,"Start(1-10)",Hospital_Emergency_Room_Data[[#This Row],[Day]]&lt;=20,"Middle(11-20)",Hospital_Emergency_Room_Data[[#This Row],[Day]]&gt;20,"End(21-30)")</f>
        <v>Middle(11-20)</v>
      </c>
    </row>
    <row r="2124" spans="1:22">
      <c r="A2124">
        <v>565106614</v>
      </c>
      <c r="B2124" t="s">
        <v>2145</v>
      </c>
      <c r="C2124" s="1">
        <v>45185</v>
      </c>
      <c r="D2124" t="str">
        <f>TEXT(Hospital_Emergency_Room_Data[[#This Row],[Patient Admission Date]],"mmm")</f>
        <v>Sep</v>
      </c>
      <c r="E2124">
        <f>YEAR(Hospital_Emergency_Room_Data[[#This Row],[Patient Admission Date]])</f>
        <v>2023</v>
      </c>
      <c r="F2124" s="2">
        <v>0.65902777777777777</v>
      </c>
      <c r="G2124" s="8" t="str">
        <f>TEXT(Hospital_Emergency_Room_Data[[#This Row],[Patient Admission Date]],"dddd")</f>
        <v>Saturday</v>
      </c>
      <c r="H2124" t="s">
        <v>41</v>
      </c>
      <c r="I2124">
        <v>53</v>
      </c>
      <c r="J2124" s="5" t="s">
        <v>9219</v>
      </c>
      <c r="K2124" t="s">
        <v>21</v>
      </c>
      <c r="L2124" t="s">
        <v>13</v>
      </c>
      <c r="M2124" t="s">
        <v>9209</v>
      </c>
      <c r="O2124">
        <v>30</v>
      </c>
      <c r="P2124" t="s">
        <v>9225</v>
      </c>
      <c r="Q2124">
        <v>16</v>
      </c>
      <c r="R2124">
        <v>15</v>
      </c>
      <c r="S2124" t="s">
        <v>9257</v>
      </c>
      <c r="T2124" t="s">
        <v>9262</v>
      </c>
      <c r="U2124" t="s">
        <v>9282</v>
      </c>
      <c r="V2124" t="str" cm="1">
        <f t="array" ref="V2124">_xlfn.IFS(Hospital_Emergency_Room_Data[[#This Row],[Day]]&lt;=10,"Start(1-10)",Hospital_Emergency_Room_Data[[#This Row],[Day]]&lt;=20,"Middle(11-20)",Hospital_Emergency_Room_Data[[#This Row],[Day]]&gt;20,"End(21-30)")</f>
        <v>Middle(11-20)</v>
      </c>
    </row>
    <row r="2125" spans="1:22">
      <c r="A2125">
        <v>180118413</v>
      </c>
      <c r="B2125" t="s">
        <v>2146</v>
      </c>
      <c r="C2125" s="1">
        <v>45280</v>
      </c>
      <c r="D2125" t="str">
        <f>TEXT(Hospital_Emergency_Room_Data[[#This Row],[Patient Admission Date]],"mmm")</f>
        <v>Dec</v>
      </c>
      <c r="E2125">
        <f>YEAR(Hospital_Emergency_Room_Data[[#This Row],[Patient Admission Date]])</f>
        <v>2023</v>
      </c>
      <c r="F2125" s="2">
        <v>2.9166666666666667E-2</v>
      </c>
      <c r="G2125" s="8" t="str">
        <f>TEXT(Hospital_Emergency_Room_Data[[#This Row],[Patient Admission Date]],"dddd")</f>
        <v>Wednesday</v>
      </c>
      <c r="H2125" t="s">
        <v>41</v>
      </c>
      <c r="I2125">
        <v>24</v>
      </c>
      <c r="J2125" s="5" t="s">
        <v>9220</v>
      </c>
      <c r="K2125" t="s">
        <v>21</v>
      </c>
      <c r="L2125" t="s">
        <v>13</v>
      </c>
      <c r="M2125" t="s">
        <v>9209</v>
      </c>
      <c r="O2125">
        <v>42</v>
      </c>
      <c r="P2125" t="s">
        <v>9225</v>
      </c>
      <c r="Q2125">
        <v>20</v>
      </c>
      <c r="R2125">
        <v>0</v>
      </c>
      <c r="S2125" t="s">
        <v>9258</v>
      </c>
      <c r="T2125" t="s">
        <v>9262</v>
      </c>
      <c r="U2125" t="s">
        <v>9300</v>
      </c>
      <c r="V2125" t="str" cm="1">
        <f t="array" ref="V2125">_xlfn.IFS(Hospital_Emergency_Room_Data[[#This Row],[Day]]&lt;=10,"Start(1-10)",Hospital_Emergency_Room_Data[[#This Row],[Day]]&lt;=20,"Middle(11-20)",Hospital_Emergency_Room_Data[[#This Row],[Day]]&gt;20,"End(21-30)")</f>
        <v>Middle(11-20)</v>
      </c>
    </row>
    <row r="2126" spans="1:22">
      <c r="A2126">
        <v>872273342</v>
      </c>
      <c r="B2126" t="s">
        <v>2147</v>
      </c>
      <c r="C2126" s="1">
        <v>45090</v>
      </c>
      <c r="D2126" t="str">
        <f>TEXT(Hospital_Emergency_Room_Data[[#This Row],[Patient Admission Date]],"mmm")</f>
        <v>Jun</v>
      </c>
      <c r="E2126">
        <f>YEAR(Hospital_Emergency_Room_Data[[#This Row],[Patient Admission Date]])</f>
        <v>2023</v>
      </c>
      <c r="F2126" s="2">
        <v>0.1125</v>
      </c>
      <c r="G2126" s="8" t="str">
        <f>TEXT(Hospital_Emergency_Room_Data[[#This Row],[Patient Admission Date]],"dddd")</f>
        <v>Tuesday</v>
      </c>
      <c r="H2126" t="s">
        <v>41</v>
      </c>
      <c r="I2126">
        <v>6</v>
      </c>
      <c r="J2126" s="5" t="s">
        <v>9221</v>
      </c>
      <c r="K2126" t="s">
        <v>21</v>
      </c>
      <c r="L2126" t="s">
        <v>13</v>
      </c>
      <c r="M2126" t="s">
        <v>9209</v>
      </c>
      <c r="O2126">
        <v>56</v>
      </c>
      <c r="P2126" t="s">
        <v>9225</v>
      </c>
      <c r="Q2126">
        <v>13</v>
      </c>
      <c r="R2126">
        <v>2</v>
      </c>
      <c r="S2126" t="s">
        <v>9258</v>
      </c>
      <c r="T2126" t="s">
        <v>9265</v>
      </c>
      <c r="U2126" t="s">
        <v>9283</v>
      </c>
      <c r="V2126" t="str" cm="1">
        <f t="array" ref="V2126">_xlfn.IFS(Hospital_Emergency_Room_Data[[#This Row],[Day]]&lt;=10,"Start(1-10)",Hospital_Emergency_Room_Data[[#This Row],[Day]]&lt;=20,"Middle(11-20)",Hospital_Emergency_Room_Data[[#This Row],[Day]]&gt;20,"End(21-30)")</f>
        <v>Middle(11-20)</v>
      </c>
    </row>
    <row r="2127" spans="1:22">
      <c r="A2127">
        <v>212437115</v>
      </c>
      <c r="B2127" t="s">
        <v>2148</v>
      </c>
      <c r="C2127" s="1">
        <v>45207</v>
      </c>
      <c r="D2127" t="str">
        <f>TEXT(Hospital_Emergency_Room_Data[[#This Row],[Patient Admission Date]],"mmm")</f>
        <v>Oct</v>
      </c>
      <c r="E2127">
        <f>YEAR(Hospital_Emergency_Room_Data[[#This Row],[Patient Admission Date]])</f>
        <v>2023</v>
      </c>
      <c r="F2127" s="2">
        <v>0.81805555555555554</v>
      </c>
      <c r="G2127" s="8" t="str">
        <f>TEXT(Hospital_Emergency_Room_Data[[#This Row],[Patient Admission Date]],"dddd")</f>
        <v>Sunday</v>
      </c>
      <c r="H2127" t="s">
        <v>41</v>
      </c>
      <c r="I2127">
        <v>33</v>
      </c>
      <c r="J2127" s="5" t="s">
        <v>9223</v>
      </c>
      <c r="K2127" t="s">
        <v>21</v>
      </c>
      <c r="L2127" t="s">
        <v>13</v>
      </c>
      <c r="M2127" t="s">
        <v>9209</v>
      </c>
      <c r="O2127">
        <v>22</v>
      </c>
      <c r="P2127" t="s">
        <v>9226</v>
      </c>
      <c r="Q2127">
        <v>8</v>
      </c>
      <c r="R2127">
        <v>19</v>
      </c>
      <c r="S2127" t="s">
        <v>9256</v>
      </c>
      <c r="T2127" t="s">
        <v>9265</v>
      </c>
      <c r="U2127" t="s">
        <v>9282</v>
      </c>
      <c r="V2127" t="str" cm="1">
        <f t="array" ref="V2127">_xlfn.IFS(Hospital_Emergency_Room_Data[[#This Row],[Day]]&lt;=10,"Start(1-10)",Hospital_Emergency_Room_Data[[#This Row],[Day]]&lt;=20,"Middle(11-20)",Hospital_Emergency_Room_Data[[#This Row],[Day]]&gt;20,"End(21-30)")</f>
        <v>Start(1-10)</v>
      </c>
    </row>
    <row r="2128" spans="1:22">
      <c r="A2128">
        <v>649130648</v>
      </c>
      <c r="B2128" t="s">
        <v>2149</v>
      </c>
      <c r="C2128" s="1">
        <v>45089</v>
      </c>
      <c r="D2128" t="str">
        <f>TEXT(Hospital_Emergency_Room_Data[[#This Row],[Patient Admission Date]],"mmm")</f>
        <v>Jun</v>
      </c>
      <c r="E2128">
        <f>YEAR(Hospital_Emergency_Room_Data[[#This Row],[Patient Admission Date]])</f>
        <v>2023</v>
      </c>
      <c r="F2128" s="2">
        <v>0.97916666666666663</v>
      </c>
      <c r="G2128" s="8" t="str">
        <f>TEXT(Hospital_Emergency_Room_Data[[#This Row],[Patient Admission Date]],"dddd")</f>
        <v>Monday</v>
      </c>
      <c r="H2128" t="s">
        <v>41</v>
      </c>
      <c r="I2128">
        <v>42</v>
      </c>
      <c r="J2128" s="5" t="s">
        <v>9223</v>
      </c>
      <c r="K2128" t="s">
        <v>21</v>
      </c>
      <c r="L2128" t="s">
        <v>13</v>
      </c>
      <c r="M2128" t="s">
        <v>9209</v>
      </c>
      <c r="O2128">
        <v>22</v>
      </c>
      <c r="P2128" t="s">
        <v>9226</v>
      </c>
      <c r="Q2128">
        <v>12</v>
      </c>
      <c r="R2128">
        <v>23</v>
      </c>
      <c r="S2128" t="s">
        <v>9256</v>
      </c>
      <c r="T2128" t="s">
        <v>9265</v>
      </c>
      <c r="U2128" t="s">
        <v>9282</v>
      </c>
      <c r="V2128" t="str" cm="1">
        <f t="array" ref="V2128">_xlfn.IFS(Hospital_Emergency_Room_Data[[#This Row],[Day]]&lt;=10,"Start(1-10)",Hospital_Emergency_Room_Data[[#This Row],[Day]]&lt;=20,"Middle(11-20)",Hospital_Emergency_Room_Data[[#This Row],[Day]]&gt;20,"End(21-30)")</f>
        <v>Middle(11-20)</v>
      </c>
    </row>
    <row r="2129" spans="1:22">
      <c r="A2129">
        <v>761165119</v>
      </c>
      <c r="B2129" t="s">
        <v>2150</v>
      </c>
      <c r="C2129" s="1">
        <v>45415</v>
      </c>
      <c r="D2129" t="str">
        <f>TEXT(Hospital_Emergency_Room_Data[[#This Row],[Patient Admission Date]],"mmm")</f>
        <v>May</v>
      </c>
      <c r="E2129">
        <f>YEAR(Hospital_Emergency_Room_Data[[#This Row],[Patient Admission Date]])</f>
        <v>2024</v>
      </c>
      <c r="F2129" s="2">
        <v>0.46180555555555558</v>
      </c>
      <c r="G2129" s="8" t="str">
        <f>TEXT(Hospital_Emergency_Room_Data[[#This Row],[Patient Admission Date]],"dddd")</f>
        <v>Friday</v>
      </c>
      <c r="H2129" t="s">
        <v>41</v>
      </c>
      <c r="I2129">
        <v>25</v>
      </c>
      <c r="J2129" s="5" t="s">
        <v>9220</v>
      </c>
      <c r="K2129" t="s">
        <v>21</v>
      </c>
      <c r="L2129" t="s">
        <v>13</v>
      </c>
      <c r="M2129" t="s">
        <v>9209</v>
      </c>
      <c r="O2129">
        <v>41</v>
      </c>
      <c r="P2129" t="s">
        <v>9225</v>
      </c>
      <c r="Q2129">
        <v>3</v>
      </c>
      <c r="R2129">
        <v>11</v>
      </c>
      <c r="S2129" t="s">
        <v>9255</v>
      </c>
      <c r="T2129" t="s">
        <v>9263</v>
      </c>
      <c r="U2129" t="s">
        <v>9300</v>
      </c>
      <c r="V2129" t="str" cm="1">
        <f t="array" ref="V2129">_xlfn.IFS(Hospital_Emergency_Room_Data[[#This Row],[Day]]&lt;=10,"Start(1-10)",Hospital_Emergency_Room_Data[[#This Row],[Day]]&lt;=20,"Middle(11-20)",Hospital_Emergency_Room_Data[[#This Row],[Day]]&gt;20,"End(21-30)")</f>
        <v>Start(1-10)</v>
      </c>
    </row>
    <row r="2130" spans="1:22">
      <c r="A2130">
        <v>310564783</v>
      </c>
      <c r="B2130" t="s">
        <v>2151</v>
      </c>
      <c r="C2130" s="1">
        <v>45390</v>
      </c>
      <c r="D2130" t="str">
        <f>TEXT(Hospital_Emergency_Room_Data[[#This Row],[Patient Admission Date]],"mmm")</f>
        <v>Apr</v>
      </c>
      <c r="E2130">
        <f>YEAR(Hospital_Emergency_Room_Data[[#This Row],[Patient Admission Date]])</f>
        <v>2024</v>
      </c>
      <c r="F2130" s="2">
        <v>0.71111111111111114</v>
      </c>
      <c r="G2130" s="8" t="str">
        <f>TEXT(Hospital_Emergency_Room_Data[[#This Row],[Patient Admission Date]],"dddd")</f>
        <v>Monday</v>
      </c>
      <c r="H2130" t="s">
        <v>41</v>
      </c>
      <c r="I2130">
        <v>76</v>
      </c>
      <c r="J2130" s="5" t="s">
        <v>9222</v>
      </c>
      <c r="K2130" t="s">
        <v>21</v>
      </c>
      <c r="L2130" t="s">
        <v>13</v>
      </c>
      <c r="M2130" t="s">
        <v>9209</v>
      </c>
      <c r="O2130">
        <v>14</v>
      </c>
      <c r="P2130" t="s">
        <v>9226</v>
      </c>
      <c r="Q2130">
        <v>8</v>
      </c>
      <c r="R2130">
        <v>17</v>
      </c>
      <c r="S2130" t="s">
        <v>9257</v>
      </c>
      <c r="T2130" t="s">
        <v>9265</v>
      </c>
      <c r="U2130" t="s">
        <v>9282</v>
      </c>
      <c r="V2130" t="str" cm="1">
        <f t="array" ref="V2130">_xlfn.IFS(Hospital_Emergency_Room_Data[[#This Row],[Day]]&lt;=10,"Start(1-10)",Hospital_Emergency_Room_Data[[#This Row],[Day]]&lt;=20,"Middle(11-20)",Hospital_Emergency_Room_Data[[#This Row],[Day]]&gt;20,"End(21-30)")</f>
        <v>Start(1-10)</v>
      </c>
    </row>
    <row r="2131" spans="1:22">
      <c r="A2131">
        <v>401086326</v>
      </c>
      <c r="B2131" t="s">
        <v>2152</v>
      </c>
      <c r="C2131" s="1">
        <v>45591</v>
      </c>
      <c r="D2131" t="str">
        <f>TEXT(Hospital_Emergency_Room_Data[[#This Row],[Patient Admission Date]],"mmm")</f>
        <v>Oct</v>
      </c>
      <c r="E2131">
        <f>YEAR(Hospital_Emergency_Room_Data[[#This Row],[Patient Admission Date]])</f>
        <v>2024</v>
      </c>
      <c r="F2131" s="2">
        <v>0.81388888888888888</v>
      </c>
      <c r="G2131" s="8" t="str">
        <f>TEXT(Hospital_Emergency_Room_Data[[#This Row],[Patient Admission Date]],"dddd")</f>
        <v>Saturday</v>
      </c>
      <c r="H2131" t="s">
        <v>41</v>
      </c>
      <c r="I2131">
        <v>57</v>
      </c>
      <c r="J2131" s="5" t="s">
        <v>9219</v>
      </c>
      <c r="K2131" t="s">
        <v>21</v>
      </c>
      <c r="L2131" t="s">
        <v>13</v>
      </c>
      <c r="M2131" t="s">
        <v>9209</v>
      </c>
      <c r="O2131">
        <v>15</v>
      </c>
      <c r="P2131" t="s">
        <v>9226</v>
      </c>
      <c r="Q2131">
        <v>26</v>
      </c>
      <c r="R2131">
        <v>19</v>
      </c>
      <c r="S2131" t="s">
        <v>9256</v>
      </c>
      <c r="T2131" t="s">
        <v>9264</v>
      </c>
      <c r="U2131" t="s">
        <v>9282</v>
      </c>
      <c r="V2131" t="str" cm="1">
        <f t="array" ref="V2131">_xlfn.IFS(Hospital_Emergency_Room_Data[[#This Row],[Day]]&lt;=10,"Start(1-10)",Hospital_Emergency_Room_Data[[#This Row],[Day]]&lt;=20,"Middle(11-20)",Hospital_Emergency_Room_Data[[#This Row],[Day]]&gt;20,"End(21-30)")</f>
        <v>End(21-30)</v>
      </c>
    </row>
    <row r="2132" spans="1:22">
      <c r="A2132">
        <v>353571052</v>
      </c>
      <c r="B2132" t="s">
        <v>2153</v>
      </c>
      <c r="C2132" s="1">
        <v>45228</v>
      </c>
      <c r="D2132" t="str">
        <f>TEXT(Hospital_Emergency_Room_Data[[#This Row],[Patient Admission Date]],"mmm")</f>
        <v>Oct</v>
      </c>
      <c r="E2132">
        <f>YEAR(Hospital_Emergency_Room_Data[[#This Row],[Patient Admission Date]])</f>
        <v>2023</v>
      </c>
      <c r="F2132" s="2">
        <v>0.37986111111111109</v>
      </c>
      <c r="G2132" s="8" t="str">
        <f>TEXT(Hospital_Emergency_Room_Data[[#This Row],[Patient Admission Date]],"dddd")</f>
        <v>Sunday</v>
      </c>
      <c r="H2132" t="s">
        <v>41</v>
      </c>
      <c r="I2132">
        <v>44</v>
      </c>
      <c r="J2132" s="5" t="s">
        <v>9223</v>
      </c>
      <c r="K2132" t="s">
        <v>21</v>
      </c>
      <c r="L2132" t="s">
        <v>13</v>
      </c>
      <c r="M2132" t="s">
        <v>9209</v>
      </c>
      <c r="O2132">
        <v>28</v>
      </c>
      <c r="P2132" t="s">
        <v>9226</v>
      </c>
      <c r="Q2132">
        <v>29</v>
      </c>
      <c r="R2132">
        <v>9</v>
      </c>
      <c r="S2132" t="s">
        <v>9255</v>
      </c>
      <c r="T2132" t="s">
        <v>9264</v>
      </c>
      <c r="U2132" t="s">
        <v>9282</v>
      </c>
      <c r="V2132" t="str" cm="1">
        <f t="array" ref="V2132">_xlfn.IFS(Hospital_Emergency_Room_Data[[#This Row],[Day]]&lt;=10,"Start(1-10)",Hospital_Emergency_Room_Data[[#This Row],[Day]]&lt;=20,"Middle(11-20)",Hospital_Emergency_Room_Data[[#This Row],[Day]]&gt;20,"End(21-30)")</f>
        <v>End(21-30)</v>
      </c>
    </row>
    <row r="2133" spans="1:22">
      <c r="A2133">
        <v>608699918</v>
      </c>
      <c r="B2133" t="s">
        <v>2154</v>
      </c>
      <c r="C2133" s="1">
        <v>45394</v>
      </c>
      <c r="D2133" t="str">
        <f>TEXT(Hospital_Emergency_Room_Data[[#This Row],[Patient Admission Date]],"mmm")</f>
        <v>Apr</v>
      </c>
      <c r="E2133">
        <f>YEAR(Hospital_Emergency_Room_Data[[#This Row],[Patient Admission Date]])</f>
        <v>2024</v>
      </c>
      <c r="F2133" s="2">
        <v>0.1111111111111111</v>
      </c>
      <c r="G2133" s="8" t="str">
        <f>TEXT(Hospital_Emergency_Room_Data[[#This Row],[Patient Admission Date]],"dddd")</f>
        <v>Friday</v>
      </c>
      <c r="H2133" t="s">
        <v>41</v>
      </c>
      <c r="I2133">
        <v>55</v>
      </c>
      <c r="J2133" s="5" t="s">
        <v>9219</v>
      </c>
      <c r="K2133" t="s">
        <v>21</v>
      </c>
      <c r="L2133" t="s">
        <v>13</v>
      </c>
      <c r="M2133" t="s">
        <v>9209</v>
      </c>
      <c r="O2133">
        <v>43</v>
      </c>
      <c r="P2133" t="s">
        <v>9225</v>
      </c>
      <c r="Q2133">
        <v>12</v>
      </c>
      <c r="R2133">
        <v>2</v>
      </c>
      <c r="S2133" t="s">
        <v>9258</v>
      </c>
      <c r="T2133" t="s">
        <v>9265</v>
      </c>
      <c r="U2133" t="s">
        <v>9300</v>
      </c>
      <c r="V2133" t="str" cm="1">
        <f t="array" ref="V2133">_xlfn.IFS(Hospital_Emergency_Room_Data[[#This Row],[Day]]&lt;=10,"Start(1-10)",Hospital_Emergency_Room_Data[[#This Row],[Day]]&lt;=20,"Middle(11-20)",Hospital_Emergency_Room_Data[[#This Row],[Day]]&gt;20,"End(21-30)")</f>
        <v>Middle(11-20)</v>
      </c>
    </row>
    <row r="2134" spans="1:22">
      <c r="A2134">
        <v>280440647</v>
      </c>
      <c r="B2134" t="s">
        <v>2155</v>
      </c>
      <c r="C2134" s="1">
        <v>45339</v>
      </c>
      <c r="D2134" t="str">
        <f>TEXT(Hospital_Emergency_Room_Data[[#This Row],[Patient Admission Date]],"mmm")</f>
        <v>Feb</v>
      </c>
      <c r="E2134">
        <f>YEAR(Hospital_Emergency_Room_Data[[#This Row],[Patient Admission Date]])</f>
        <v>2024</v>
      </c>
      <c r="F2134" s="2">
        <v>0.26111111111111113</v>
      </c>
      <c r="G2134" s="8" t="str">
        <f>TEXT(Hospital_Emergency_Room_Data[[#This Row],[Patient Admission Date]],"dddd")</f>
        <v>Saturday</v>
      </c>
      <c r="H2134" t="s">
        <v>41</v>
      </c>
      <c r="I2134">
        <v>34</v>
      </c>
      <c r="J2134" s="5" t="s">
        <v>9223</v>
      </c>
      <c r="K2134" t="s">
        <v>21</v>
      </c>
      <c r="L2134" t="s">
        <v>13</v>
      </c>
      <c r="M2134" t="s">
        <v>9209</v>
      </c>
      <c r="O2134">
        <v>58</v>
      </c>
      <c r="P2134" t="s">
        <v>9225</v>
      </c>
      <c r="Q2134">
        <v>17</v>
      </c>
      <c r="R2134">
        <v>6</v>
      </c>
      <c r="S2134" t="s">
        <v>9255</v>
      </c>
      <c r="T2134" t="s">
        <v>9262</v>
      </c>
      <c r="U2134" t="s">
        <v>9283</v>
      </c>
      <c r="V2134" t="str" cm="1">
        <f t="array" ref="V2134">_xlfn.IFS(Hospital_Emergency_Room_Data[[#This Row],[Day]]&lt;=10,"Start(1-10)",Hospital_Emergency_Room_Data[[#This Row],[Day]]&lt;=20,"Middle(11-20)",Hospital_Emergency_Room_Data[[#This Row],[Day]]&gt;20,"End(21-30)")</f>
        <v>Middle(11-20)</v>
      </c>
    </row>
    <row r="2135" spans="1:22">
      <c r="A2135">
        <v>258447719</v>
      </c>
      <c r="B2135" t="s">
        <v>2156</v>
      </c>
      <c r="C2135" s="1">
        <v>45119</v>
      </c>
      <c r="D2135" t="str">
        <f>TEXT(Hospital_Emergency_Room_Data[[#This Row],[Patient Admission Date]],"mmm")</f>
        <v>Jul</v>
      </c>
      <c r="E2135">
        <f>YEAR(Hospital_Emergency_Room_Data[[#This Row],[Patient Admission Date]])</f>
        <v>2023</v>
      </c>
      <c r="F2135" s="2">
        <v>0.87430555555555556</v>
      </c>
      <c r="G2135" s="8" t="str">
        <f>TEXT(Hospital_Emergency_Room_Data[[#This Row],[Patient Admission Date]],"dddd")</f>
        <v>Wednesday</v>
      </c>
      <c r="H2135" t="s">
        <v>41</v>
      </c>
      <c r="I2135">
        <v>62</v>
      </c>
      <c r="J2135" s="5" t="s">
        <v>9217</v>
      </c>
      <c r="K2135" t="s">
        <v>21</v>
      </c>
      <c r="L2135" t="s">
        <v>13</v>
      </c>
      <c r="M2135" t="s">
        <v>9209</v>
      </c>
      <c r="O2135">
        <v>33</v>
      </c>
      <c r="P2135" t="s">
        <v>9225</v>
      </c>
      <c r="Q2135">
        <v>12</v>
      </c>
      <c r="R2135">
        <v>20</v>
      </c>
      <c r="S2135" t="s">
        <v>9256</v>
      </c>
      <c r="T2135" t="s">
        <v>9265</v>
      </c>
      <c r="U2135" t="s">
        <v>9300</v>
      </c>
      <c r="V2135" t="str" cm="1">
        <f t="array" ref="V2135">_xlfn.IFS(Hospital_Emergency_Room_Data[[#This Row],[Day]]&lt;=10,"Start(1-10)",Hospital_Emergency_Room_Data[[#This Row],[Day]]&lt;=20,"Middle(11-20)",Hospital_Emergency_Room_Data[[#This Row],[Day]]&gt;20,"End(21-30)")</f>
        <v>Middle(11-20)</v>
      </c>
    </row>
    <row r="2136" spans="1:22">
      <c r="A2136">
        <v>117581255</v>
      </c>
      <c r="B2136" t="s">
        <v>2157</v>
      </c>
      <c r="C2136" s="1">
        <v>45387</v>
      </c>
      <c r="D2136" t="str">
        <f>TEXT(Hospital_Emergency_Room_Data[[#This Row],[Patient Admission Date]],"mmm")</f>
        <v>Apr</v>
      </c>
      <c r="E2136">
        <f>YEAR(Hospital_Emergency_Room_Data[[#This Row],[Patient Admission Date]])</f>
        <v>2024</v>
      </c>
      <c r="F2136" s="2">
        <v>0.50416666666666665</v>
      </c>
      <c r="G2136" s="8" t="str">
        <f>TEXT(Hospital_Emergency_Room_Data[[#This Row],[Patient Admission Date]],"dddd")</f>
        <v>Friday</v>
      </c>
      <c r="H2136" t="s">
        <v>41</v>
      </c>
      <c r="I2136">
        <v>75</v>
      </c>
      <c r="J2136" s="5" t="s">
        <v>9222</v>
      </c>
      <c r="K2136" t="s">
        <v>21</v>
      </c>
      <c r="L2136" t="s">
        <v>13</v>
      </c>
      <c r="M2136" t="s">
        <v>9209</v>
      </c>
      <c r="O2136">
        <v>53</v>
      </c>
      <c r="P2136" t="s">
        <v>9225</v>
      </c>
      <c r="Q2136">
        <v>5</v>
      </c>
      <c r="R2136">
        <v>12</v>
      </c>
      <c r="S2136" t="s">
        <v>9257</v>
      </c>
      <c r="T2136" t="s">
        <v>9263</v>
      </c>
      <c r="U2136" t="s">
        <v>9283</v>
      </c>
      <c r="V2136" t="str" cm="1">
        <f t="array" ref="V2136">_xlfn.IFS(Hospital_Emergency_Room_Data[[#This Row],[Day]]&lt;=10,"Start(1-10)",Hospital_Emergency_Room_Data[[#This Row],[Day]]&lt;=20,"Middle(11-20)",Hospital_Emergency_Room_Data[[#This Row],[Day]]&gt;20,"End(21-30)")</f>
        <v>Start(1-10)</v>
      </c>
    </row>
    <row r="2137" spans="1:22">
      <c r="A2137">
        <v>467478985</v>
      </c>
      <c r="B2137" t="s">
        <v>2158</v>
      </c>
      <c r="C2137" s="1">
        <v>45238</v>
      </c>
      <c r="D2137" t="str">
        <f>TEXT(Hospital_Emergency_Room_Data[[#This Row],[Patient Admission Date]],"mmm")</f>
        <v>Nov</v>
      </c>
      <c r="E2137">
        <f>YEAR(Hospital_Emergency_Room_Data[[#This Row],[Patient Admission Date]])</f>
        <v>2023</v>
      </c>
      <c r="F2137" s="2">
        <v>7.8472222222222221E-2</v>
      </c>
      <c r="G2137" s="8" t="str">
        <f>TEXT(Hospital_Emergency_Room_Data[[#This Row],[Patient Admission Date]],"dddd")</f>
        <v>Wednesday</v>
      </c>
      <c r="H2137" t="s">
        <v>41</v>
      </c>
      <c r="I2137">
        <v>35</v>
      </c>
      <c r="J2137" s="5" t="s">
        <v>9223</v>
      </c>
      <c r="K2137" t="s">
        <v>21</v>
      </c>
      <c r="L2137" t="s">
        <v>13</v>
      </c>
      <c r="M2137" t="s">
        <v>9209</v>
      </c>
      <c r="O2137">
        <v>57</v>
      </c>
      <c r="P2137" t="s">
        <v>9225</v>
      </c>
      <c r="Q2137">
        <v>8</v>
      </c>
      <c r="R2137">
        <v>1</v>
      </c>
      <c r="S2137" t="s">
        <v>9258</v>
      </c>
      <c r="T2137" t="s">
        <v>9265</v>
      </c>
      <c r="U2137" t="s">
        <v>9283</v>
      </c>
      <c r="V2137" t="str" cm="1">
        <f t="array" ref="V2137">_xlfn.IFS(Hospital_Emergency_Room_Data[[#This Row],[Day]]&lt;=10,"Start(1-10)",Hospital_Emergency_Room_Data[[#This Row],[Day]]&lt;=20,"Middle(11-20)",Hospital_Emergency_Room_Data[[#This Row],[Day]]&gt;20,"End(21-30)")</f>
        <v>Start(1-10)</v>
      </c>
    </row>
    <row r="2138" spans="1:22">
      <c r="A2138">
        <v>818385069</v>
      </c>
      <c r="B2138" t="s">
        <v>2159</v>
      </c>
      <c r="C2138" s="1">
        <v>45169</v>
      </c>
      <c r="D2138" t="str">
        <f>TEXT(Hospital_Emergency_Room_Data[[#This Row],[Patient Admission Date]],"mmm")</f>
        <v>Aug</v>
      </c>
      <c r="E2138">
        <f>YEAR(Hospital_Emergency_Room_Data[[#This Row],[Patient Admission Date]])</f>
        <v>2023</v>
      </c>
      <c r="F2138" s="2">
        <v>0.41666666666666669</v>
      </c>
      <c r="G2138" s="8" t="str">
        <f>TEXT(Hospital_Emergency_Room_Data[[#This Row],[Patient Admission Date]],"dddd")</f>
        <v>Thursday</v>
      </c>
      <c r="H2138" t="s">
        <v>41</v>
      </c>
      <c r="I2138">
        <v>64</v>
      </c>
      <c r="J2138" s="5" t="s">
        <v>9217</v>
      </c>
      <c r="K2138" t="s">
        <v>21</v>
      </c>
      <c r="L2138" t="s">
        <v>13</v>
      </c>
      <c r="M2138" t="s">
        <v>9209</v>
      </c>
      <c r="O2138">
        <v>59</v>
      </c>
      <c r="P2138" t="s">
        <v>9225</v>
      </c>
      <c r="Q2138">
        <v>31</v>
      </c>
      <c r="R2138">
        <v>10</v>
      </c>
      <c r="S2138" t="s">
        <v>9255</v>
      </c>
      <c r="T2138" t="s">
        <v>9264</v>
      </c>
      <c r="U2138" t="s">
        <v>9283</v>
      </c>
      <c r="V2138" t="str" cm="1">
        <f t="array" ref="V2138">_xlfn.IFS(Hospital_Emergency_Room_Data[[#This Row],[Day]]&lt;=10,"Start(1-10)",Hospital_Emergency_Room_Data[[#This Row],[Day]]&lt;=20,"Middle(11-20)",Hospital_Emergency_Room_Data[[#This Row],[Day]]&gt;20,"End(21-30)")</f>
        <v>End(21-30)</v>
      </c>
    </row>
    <row r="2139" spans="1:22">
      <c r="A2139">
        <v>757582588</v>
      </c>
      <c r="B2139" t="s">
        <v>2160</v>
      </c>
      <c r="C2139" s="1">
        <v>45518</v>
      </c>
      <c r="D2139" t="str">
        <f>TEXT(Hospital_Emergency_Room_Data[[#This Row],[Patient Admission Date]],"mmm")</f>
        <v>Aug</v>
      </c>
      <c r="E2139">
        <f>YEAR(Hospital_Emergency_Room_Data[[#This Row],[Patient Admission Date]])</f>
        <v>2024</v>
      </c>
      <c r="F2139" s="2">
        <v>0.6</v>
      </c>
      <c r="G2139" s="8" t="str">
        <f>TEXT(Hospital_Emergency_Room_Data[[#This Row],[Patient Admission Date]],"dddd")</f>
        <v>Wednesday</v>
      </c>
      <c r="H2139" t="s">
        <v>41</v>
      </c>
      <c r="I2139">
        <v>19</v>
      </c>
      <c r="J2139" s="5" t="s">
        <v>9220</v>
      </c>
      <c r="K2139" t="s">
        <v>21</v>
      </c>
      <c r="L2139" t="s">
        <v>13</v>
      </c>
      <c r="M2139" t="s">
        <v>9209</v>
      </c>
      <c r="O2139">
        <v>14</v>
      </c>
      <c r="P2139" t="s">
        <v>9226</v>
      </c>
      <c r="Q2139">
        <v>14</v>
      </c>
      <c r="R2139">
        <v>14</v>
      </c>
      <c r="S2139" t="s">
        <v>9257</v>
      </c>
      <c r="T2139" t="s">
        <v>9265</v>
      </c>
      <c r="U2139" t="s">
        <v>9282</v>
      </c>
      <c r="V2139" t="str" cm="1">
        <f t="array" ref="V2139">_xlfn.IFS(Hospital_Emergency_Room_Data[[#This Row],[Day]]&lt;=10,"Start(1-10)",Hospital_Emergency_Room_Data[[#This Row],[Day]]&lt;=20,"Middle(11-20)",Hospital_Emergency_Room_Data[[#This Row],[Day]]&gt;20,"End(21-30)")</f>
        <v>Middle(11-20)</v>
      </c>
    </row>
    <row r="2140" spans="1:22">
      <c r="A2140">
        <v>403121184</v>
      </c>
      <c r="B2140" t="s">
        <v>2161</v>
      </c>
      <c r="C2140" s="1">
        <v>45099</v>
      </c>
      <c r="D2140" t="str">
        <f>TEXT(Hospital_Emergency_Room_Data[[#This Row],[Patient Admission Date]],"mmm")</f>
        <v>Jun</v>
      </c>
      <c r="E2140">
        <f>YEAR(Hospital_Emergency_Room_Data[[#This Row],[Patient Admission Date]])</f>
        <v>2023</v>
      </c>
      <c r="F2140" s="2">
        <v>9.0972222222222218E-2</v>
      </c>
      <c r="G2140" s="8" t="str">
        <f>TEXT(Hospital_Emergency_Room_Data[[#This Row],[Patient Admission Date]],"dddd")</f>
        <v>Thursday</v>
      </c>
      <c r="H2140" t="s">
        <v>41</v>
      </c>
      <c r="I2140">
        <v>29</v>
      </c>
      <c r="J2140" s="5" t="s">
        <v>9220</v>
      </c>
      <c r="K2140" t="s">
        <v>21</v>
      </c>
      <c r="L2140" t="s">
        <v>13</v>
      </c>
      <c r="M2140" t="s">
        <v>9209</v>
      </c>
      <c r="O2140">
        <v>19</v>
      </c>
      <c r="P2140" t="s">
        <v>9226</v>
      </c>
      <c r="Q2140">
        <v>22</v>
      </c>
      <c r="R2140">
        <v>2</v>
      </c>
      <c r="S2140" t="s">
        <v>9258</v>
      </c>
      <c r="T2140" t="s">
        <v>9264</v>
      </c>
      <c r="U2140" t="s">
        <v>9282</v>
      </c>
      <c r="V2140" t="str" cm="1">
        <f t="array" ref="V2140">_xlfn.IFS(Hospital_Emergency_Room_Data[[#This Row],[Day]]&lt;=10,"Start(1-10)",Hospital_Emergency_Room_Data[[#This Row],[Day]]&lt;=20,"Middle(11-20)",Hospital_Emergency_Room_Data[[#This Row],[Day]]&gt;20,"End(21-30)")</f>
        <v>End(21-30)</v>
      </c>
    </row>
    <row r="2141" spans="1:22">
      <c r="A2141">
        <v>445979581</v>
      </c>
      <c r="B2141" t="s">
        <v>2162</v>
      </c>
      <c r="C2141" s="1">
        <v>45343</v>
      </c>
      <c r="D2141" t="str">
        <f>TEXT(Hospital_Emergency_Room_Data[[#This Row],[Patient Admission Date]],"mmm")</f>
        <v>Feb</v>
      </c>
      <c r="E2141">
        <f>YEAR(Hospital_Emergency_Room_Data[[#This Row],[Patient Admission Date]])</f>
        <v>2024</v>
      </c>
      <c r="F2141" s="2">
        <v>0.58125000000000004</v>
      </c>
      <c r="G2141" s="8" t="str">
        <f>TEXT(Hospital_Emergency_Room_Data[[#This Row],[Patient Admission Date]],"dddd")</f>
        <v>Wednesday</v>
      </c>
      <c r="H2141" t="s">
        <v>41</v>
      </c>
      <c r="I2141">
        <v>19</v>
      </c>
      <c r="J2141" s="5" t="s">
        <v>9220</v>
      </c>
      <c r="K2141" t="s">
        <v>21</v>
      </c>
      <c r="L2141" t="s">
        <v>13</v>
      </c>
      <c r="M2141" t="s">
        <v>9209</v>
      </c>
      <c r="O2141">
        <v>24</v>
      </c>
      <c r="P2141" t="s">
        <v>9226</v>
      </c>
      <c r="Q2141">
        <v>21</v>
      </c>
      <c r="R2141">
        <v>13</v>
      </c>
      <c r="S2141" t="s">
        <v>9257</v>
      </c>
      <c r="T2141" t="s">
        <v>9262</v>
      </c>
      <c r="U2141" t="s">
        <v>9282</v>
      </c>
      <c r="V2141" t="str" cm="1">
        <f t="array" ref="V2141">_xlfn.IFS(Hospital_Emergency_Room_Data[[#This Row],[Day]]&lt;=10,"Start(1-10)",Hospital_Emergency_Room_Data[[#This Row],[Day]]&lt;=20,"Middle(11-20)",Hospital_Emergency_Room_Data[[#This Row],[Day]]&gt;20,"End(21-30)")</f>
        <v>End(21-30)</v>
      </c>
    </row>
    <row r="2142" spans="1:22">
      <c r="A2142">
        <v>645845884</v>
      </c>
      <c r="B2142" t="s">
        <v>2163</v>
      </c>
      <c r="C2142" s="1">
        <v>45433</v>
      </c>
      <c r="D2142" t="str">
        <f>TEXT(Hospital_Emergency_Room_Data[[#This Row],[Patient Admission Date]],"mmm")</f>
        <v>May</v>
      </c>
      <c r="E2142">
        <f>YEAR(Hospital_Emergency_Room_Data[[#This Row],[Patient Admission Date]])</f>
        <v>2024</v>
      </c>
      <c r="F2142" s="2">
        <v>0.79097222222222219</v>
      </c>
      <c r="G2142" s="8" t="str">
        <f>TEXT(Hospital_Emergency_Room_Data[[#This Row],[Patient Admission Date]],"dddd")</f>
        <v>Tuesday</v>
      </c>
      <c r="H2142" t="s">
        <v>41</v>
      </c>
      <c r="I2142">
        <v>11</v>
      </c>
      <c r="J2142" s="5" t="s">
        <v>9221</v>
      </c>
      <c r="K2142" t="s">
        <v>21</v>
      </c>
      <c r="L2142" t="s">
        <v>13</v>
      </c>
      <c r="M2142" t="s">
        <v>9209</v>
      </c>
      <c r="O2142">
        <v>47</v>
      </c>
      <c r="P2142" t="s">
        <v>9225</v>
      </c>
      <c r="Q2142">
        <v>21</v>
      </c>
      <c r="R2142">
        <v>18</v>
      </c>
      <c r="S2142" t="s">
        <v>9256</v>
      </c>
      <c r="T2142" t="s">
        <v>9262</v>
      </c>
      <c r="U2142" t="s">
        <v>9283</v>
      </c>
      <c r="V2142" t="str" cm="1">
        <f t="array" ref="V2142">_xlfn.IFS(Hospital_Emergency_Room_Data[[#This Row],[Day]]&lt;=10,"Start(1-10)",Hospital_Emergency_Room_Data[[#This Row],[Day]]&lt;=20,"Middle(11-20)",Hospital_Emergency_Room_Data[[#This Row],[Day]]&gt;20,"End(21-30)")</f>
        <v>End(21-30)</v>
      </c>
    </row>
    <row r="2143" spans="1:22">
      <c r="A2143">
        <v>412293776</v>
      </c>
      <c r="B2143" t="s">
        <v>2164</v>
      </c>
      <c r="C2143" s="1">
        <v>45336</v>
      </c>
      <c r="D2143" t="str">
        <f>TEXT(Hospital_Emergency_Room_Data[[#This Row],[Patient Admission Date]],"mmm")</f>
        <v>Feb</v>
      </c>
      <c r="E2143">
        <f>YEAR(Hospital_Emergency_Room_Data[[#This Row],[Patient Admission Date]])</f>
        <v>2024</v>
      </c>
      <c r="F2143" s="2">
        <v>8.6805555555555552E-2</v>
      </c>
      <c r="G2143" s="8" t="str">
        <f>TEXT(Hospital_Emergency_Room_Data[[#This Row],[Patient Admission Date]],"dddd")</f>
        <v>Wednesday</v>
      </c>
      <c r="H2143" t="s">
        <v>41</v>
      </c>
      <c r="I2143">
        <v>78</v>
      </c>
      <c r="J2143" s="5" t="s">
        <v>9222</v>
      </c>
      <c r="K2143" t="s">
        <v>21</v>
      </c>
      <c r="L2143" t="s">
        <v>13</v>
      </c>
      <c r="M2143" t="s">
        <v>9209</v>
      </c>
      <c r="O2143">
        <v>14</v>
      </c>
      <c r="P2143" t="s">
        <v>9226</v>
      </c>
      <c r="Q2143">
        <v>14</v>
      </c>
      <c r="R2143">
        <v>2</v>
      </c>
      <c r="S2143" t="s">
        <v>9258</v>
      </c>
      <c r="T2143" t="s">
        <v>9265</v>
      </c>
      <c r="U2143" t="s">
        <v>9282</v>
      </c>
      <c r="V2143" t="str" cm="1">
        <f t="array" ref="V2143">_xlfn.IFS(Hospital_Emergency_Room_Data[[#This Row],[Day]]&lt;=10,"Start(1-10)",Hospital_Emergency_Room_Data[[#This Row],[Day]]&lt;=20,"Middle(11-20)",Hospital_Emergency_Room_Data[[#This Row],[Day]]&gt;20,"End(21-30)")</f>
        <v>Middle(11-20)</v>
      </c>
    </row>
    <row r="2144" spans="1:22">
      <c r="A2144">
        <v>562753780</v>
      </c>
      <c r="B2144" t="s">
        <v>2165</v>
      </c>
      <c r="C2144" s="1">
        <v>45313</v>
      </c>
      <c r="D2144" t="str">
        <f>TEXT(Hospital_Emergency_Room_Data[[#This Row],[Patient Admission Date]],"mmm")</f>
        <v>Jan</v>
      </c>
      <c r="E2144">
        <f>YEAR(Hospital_Emergency_Room_Data[[#This Row],[Patient Admission Date]])</f>
        <v>2024</v>
      </c>
      <c r="F2144" s="2">
        <v>0.95138888888888884</v>
      </c>
      <c r="G2144" s="8" t="str">
        <f>TEXT(Hospital_Emergency_Room_Data[[#This Row],[Patient Admission Date]],"dddd")</f>
        <v>Monday</v>
      </c>
      <c r="H2144" t="s">
        <v>41</v>
      </c>
      <c r="I2144">
        <v>65</v>
      </c>
      <c r="J2144" s="5" t="s">
        <v>9217</v>
      </c>
      <c r="K2144" t="s">
        <v>21</v>
      </c>
      <c r="L2144" t="s">
        <v>13</v>
      </c>
      <c r="M2144" t="s">
        <v>9209</v>
      </c>
      <c r="O2144">
        <v>17</v>
      </c>
      <c r="P2144" t="s">
        <v>9226</v>
      </c>
      <c r="Q2144">
        <v>22</v>
      </c>
      <c r="R2144">
        <v>22</v>
      </c>
      <c r="S2144" t="s">
        <v>9256</v>
      </c>
      <c r="T2144" t="s">
        <v>9264</v>
      </c>
      <c r="U2144" t="s">
        <v>9282</v>
      </c>
      <c r="V2144" t="str" cm="1">
        <f t="array" ref="V2144">_xlfn.IFS(Hospital_Emergency_Room_Data[[#This Row],[Day]]&lt;=10,"Start(1-10)",Hospital_Emergency_Room_Data[[#This Row],[Day]]&lt;=20,"Middle(11-20)",Hospital_Emergency_Room_Data[[#This Row],[Day]]&gt;20,"End(21-30)")</f>
        <v>End(21-30)</v>
      </c>
    </row>
    <row r="2145" spans="1:22">
      <c r="A2145">
        <v>752948310</v>
      </c>
      <c r="B2145" t="s">
        <v>2166</v>
      </c>
      <c r="C2145" s="1">
        <v>45395</v>
      </c>
      <c r="D2145" t="str">
        <f>TEXT(Hospital_Emergency_Room_Data[[#This Row],[Patient Admission Date]],"mmm")</f>
        <v>Apr</v>
      </c>
      <c r="E2145">
        <f>YEAR(Hospital_Emergency_Room_Data[[#This Row],[Patient Admission Date]])</f>
        <v>2024</v>
      </c>
      <c r="F2145" s="2">
        <v>0.50972222222222219</v>
      </c>
      <c r="G2145" s="8" t="str">
        <f>TEXT(Hospital_Emergency_Room_Data[[#This Row],[Patient Admission Date]],"dddd")</f>
        <v>Saturday</v>
      </c>
      <c r="H2145" t="s">
        <v>41</v>
      </c>
      <c r="I2145">
        <v>47</v>
      </c>
      <c r="J2145" s="5" t="s">
        <v>9219</v>
      </c>
      <c r="K2145" t="s">
        <v>21</v>
      </c>
      <c r="L2145" t="s">
        <v>13</v>
      </c>
      <c r="M2145" t="s">
        <v>9209</v>
      </c>
      <c r="O2145">
        <v>27</v>
      </c>
      <c r="P2145" t="s">
        <v>9226</v>
      </c>
      <c r="Q2145">
        <v>13</v>
      </c>
      <c r="R2145">
        <v>12</v>
      </c>
      <c r="S2145" t="s">
        <v>9257</v>
      </c>
      <c r="T2145" t="s">
        <v>9265</v>
      </c>
      <c r="U2145" t="s">
        <v>9282</v>
      </c>
      <c r="V2145" t="str" cm="1">
        <f t="array" ref="V2145">_xlfn.IFS(Hospital_Emergency_Room_Data[[#This Row],[Day]]&lt;=10,"Start(1-10)",Hospital_Emergency_Room_Data[[#This Row],[Day]]&lt;=20,"Middle(11-20)",Hospital_Emergency_Room_Data[[#This Row],[Day]]&gt;20,"End(21-30)")</f>
        <v>Middle(11-20)</v>
      </c>
    </row>
    <row r="2146" spans="1:22">
      <c r="A2146">
        <v>334882963</v>
      </c>
      <c r="B2146" t="s">
        <v>2167</v>
      </c>
      <c r="C2146" s="1">
        <v>45315</v>
      </c>
      <c r="D2146" t="str">
        <f>TEXT(Hospital_Emergency_Room_Data[[#This Row],[Patient Admission Date]],"mmm")</f>
        <v>Jan</v>
      </c>
      <c r="E2146">
        <f>YEAR(Hospital_Emergency_Room_Data[[#This Row],[Patient Admission Date]])</f>
        <v>2024</v>
      </c>
      <c r="F2146" s="2">
        <v>0.3611111111111111</v>
      </c>
      <c r="G2146" s="8" t="str">
        <f>TEXT(Hospital_Emergency_Room_Data[[#This Row],[Patient Admission Date]],"dddd")</f>
        <v>Wednesday</v>
      </c>
      <c r="H2146" t="s">
        <v>41</v>
      </c>
      <c r="I2146">
        <v>34</v>
      </c>
      <c r="J2146" s="5" t="s">
        <v>9223</v>
      </c>
      <c r="K2146" t="s">
        <v>21</v>
      </c>
      <c r="L2146" t="s">
        <v>13</v>
      </c>
      <c r="M2146" t="s">
        <v>9209</v>
      </c>
      <c r="O2146">
        <v>48</v>
      </c>
      <c r="P2146" t="s">
        <v>9225</v>
      </c>
      <c r="Q2146">
        <v>24</v>
      </c>
      <c r="R2146">
        <v>8</v>
      </c>
      <c r="S2146" t="s">
        <v>9255</v>
      </c>
      <c r="T2146" t="s">
        <v>9264</v>
      </c>
      <c r="U2146" t="s">
        <v>9283</v>
      </c>
      <c r="V2146" t="str" cm="1">
        <f t="array" ref="V2146">_xlfn.IFS(Hospital_Emergency_Room_Data[[#This Row],[Day]]&lt;=10,"Start(1-10)",Hospital_Emergency_Room_Data[[#This Row],[Day]]&lt;=20,"Middle(11-20)",Hospital_Emergency_Room_Data[[#This Row],[Day]]&gt;20,"End(21-30)")</f>
        <v>End(21-30)</v>
      </c>
    </row>
    <row r="2147" spans="1:22">
      <c r="A2147">
        <v>639461546</v>
      </c>
      <c r="B2147" t="s">
        <v>2168</v>
      </c>
      <c r="C2147" s="1">
        <v>45147</v>
      </c>
      <c r="D2147" t="str">
        <f>TEXT(Hospital_Emergency_Room_Data[[#This Row],[Patient Admission Date]],"mmm")</f>
        <v>Aug</v>
      </c>
      <c r="E2147">
        <f>YEAR(Hospital_Emergency_Room_Data[[#This Row],[Patient Admission Date]])</f>
        <v>2023</v>
      </c>
      <c r="F2147" s="2">
        <v>0.37152777777777779</v>
      </c>
      <c r="G2147" s="8" t="str">
        <f>TEXT(Hospital_Emergency_Room_Data[[#This Row],[Patient Admission Date]],"dddd")</f>
        <v>Wednesday</v>
      </c>
      <c r="H2147" t="s">
        <v>41</v>
      </c>
      <c r="I2147">
        <v>62</v>
      </c>
      <c r="J2147" s="5" t="s">
        <v>9217</v>
      </c>
      <c r="K2147" t="s">
        <v>21</v>
      </c>
      <c r="L2147" t="s">
        <v>13</v>
      </c>
      <c r="M2147" t="s">
        <v>9209</v>
      </c>
      <c r="O2147">
        <v>10</v>
      </c>
      <c r="P2147" t="s">
        <v>9226</v>
      </c>
      <c r="Q2147">
        <v>9</v>
      </c>
      <c r="R2147">
        <v>8</v>
      </c>
      <c r="S2147" t="s">
        <v>9255</v>
      </c>
      <c r="T2147" t="s">
        <v>9265</v>
      </c>
      <c r="U2147" t="s">
        <v>9282</v>
      </c>
      <c r="V2147" t="str" cm="1">
        <f t="array" ref="V2147">_xlfn.IFS(Hospital_Emergency_Room_Data[[#This Row],[Day]]&lt;=10,"Start(1-10)",Hospital_Emergency_Room_Data[[#This Row],[Day]]&lt;=20,"Middle(11-20)",Hospital_Emergency_Room_Data[[#This Row],[Day]]&gt;20,"End(21-30)")</f>
        <v>Start(1-10)</v>
      </c>
    </row>
    <row r="2148" spans="1:22">
      <c r="A2148">
        <v>432561449</v>
      </c>
      <c r="B2148" t="s">
        <v>2169</v>
      </c>
      <c r="C2148" s="1">
        <v>45471</v>
      </c>
      <c r="D2148" t="str">
        <f>TEXT(Hospital_Emergency_Room_Data[[#This Row],[Patient Admission Date]],"mmm")</f>
        <v>Jun</v>
      </c>
      <c r="E2148">
        <f>YEAR(Hospital_Emergency_Room_Data[[#This Row],[Patient Admission Date]])</f>
        <v>2024</v>
      </c>
      <c r="F2148" s="2">
        <v>0.73055555555555551</v>
      </c>
      <c r="G2148" s="8" t="str">
        <f>TEXT(Hospital_Emergency_Room_Data[[#This Row],[Patient Admission Date]],"dddd")</f>
        <v>Friday</v>
      </c>
      <c r="H2148" t="s">
        <v>41</v>
      </c>
      <c r="I2148">
        <v>3</v>
      </c>
      <c r="J2148" s="5" t="s">
        <v>9218</v>
      </c>
      <c r="K2148" t="s">
        <v>21</v>
      </c>
      <c r="L2148" t="s">
        <v>13</v>
      </c>
      <c r="M2148" t="s">
        <v>9209</v>
      </c>
      <c r="O2148">
        <v>22</v>
      </c>
      <c r="P2148" t="s">
        <v>9226</v>
      </c>
      <c r="Q2148">
        <v>28</v>
      </c>
      <c r="R2148">
        <v>17</v>
      </c>
      <c r="S2148" t="s">
        <v>9257</v>
      </c>
      <c r="T2148" t="s">
        <v>9264</v>
      </c>
      <c r="U2148" t="s">
        <v>9282</v>
      </c>
      <c r="V2148" t="str" cm="1">
        <f t="array" ref="V2148">_xlfn.IFS(Hospital_Emergency_Room_Data[[#This Row],[Day]]&lt;=10,"Start(1-10)",Hospital_Emergency_Room_Data[[#This Row],[Day]]&lt;=20,"Middle(11-20)",Hospital_Emergency_Room_Data[[#This Row],[Day]]&gt;20,"End(21-30)")</f>
        <v>End(21-30)</v>
      </c>
    </row>
    <row r="2149" spans="1:22">
      <c r="A2149">
        <v>345083538</v>
      </c>
      <c r="B2149" t="s">
        <v>2170</v>
      </c>
      <c r="C2149" s="1">
        <v>45515</v>
      </c>
      <c r="D2149" t="str">
        <f>TEXT(Hospital_Emergency_Room_Data[[#This Row],[Patient Admission Date]],"mmm")</f>
        <v>Aug</v>
      </c>
      <c r="E2149">
        <f>YEAR(Hospital_Emergency_Room_Data[[#This Row],[Patient Admission Date]])</f>
        <v>2024</v>
      </c>
      <c r="F2149" s="2">
        <v>0.89027777777777772</v>
      </c>
      <c r="G2149" s="8" t="str">
        <f>TEXT(Hospital_Emergency_Room_Data[[#This Row],[Patient Admission Date]],"dddd")</f>
        <v>Sunday</v>
      </c>
      <c r="H2149" t="s">
        <v>41</v>
      </c>
      <c r="I2149">
        <v>45</v>
      </c>
      <c r="J2149" s="5" t="s">
        <v>9219</v>
      </c>
      <c r="K2149" t="s">
        <v>21</v>
      </c>
      <c r="L2149" t="s">
        <v>13</v>
      </c>
      <c r="M2149" t="s">
        <v>9209</v>
      </c>
      <c r="O2149">
        <v>56</v>
      </c>
      <c r="P2149" t="s">
        <v>9225</v>
      </c>
      <c r="Q2149">
        <v>11</v>
      </c>
      <c r="R2149">
        <v>21</v>
      </c>
      <c r="S2149" t="s">
        <v>9256</v>
      </c>
      <c r="T2149" t="s">
        <v>9265</v>
      </c>
      <c r="U2149" t="s">
        <v>9283</v>
      </c>
      <c r="V2149" t="str" cm="1">
        <f t="array" ref="V2149">_xlfn.IFS(Hospital_Emergency_Room_Data[[#This Row],[Day]]&lt;=10,"Start(1-10)",Hospital_Emergency_Room_Data[[#This Row],[Day]]&lt;=20,"Middle(11-20)",Hospital_Emergency_Room_Data[[#This Row],[Day]]&gt;20,"End(21-30)")</f>
        <v>Middle(11-20)</v>
      </c>
    </row>
    <row r="2150" spans="1:22">
      <c r="A2150">
        <v>691015879</v>
      </c>
      <c r="B2150" t="s">
        <v>2171</v>
      </c>
      <c r="C2150" s="1">
        <v>45057</v>
      </c>
      <c r="D2150" t="str">
        <f>TEXT(Hospital_Emergency_Room_Data[[#This Row],[Patient Admission Date]],"mmm")</f>
        <v>May</v>
      </c>
      <c r="E2150">
        <f>YEAR(Hospital_Emergency_Room_Data[[#This Row],[Patient Admission Date]])</f>
        <v>2023</v>
      </c>
      <c r="F2150" s="2">
        <v>0.79513888888888884</v>
      </c>
      <c r="G2150" s="8" t="str">
        <f>TEXT(Hospital_Emergency_Room_Data[[#This Row],[Patient Admission Date]],"dddd")</f>
        <v>Thursday</v>
      </c>
      <c r="H2150" t="s">
        <v>41</v>
      </c>
      <c r="I2150">
        <v>60</v>
      </c>
      <c r="J2150" s="5" t="s">
        <v>9217</v>
      </c>
      <c r="K2150" t="s">
        <v>21</v>
      </c>
      <c r="L2150" t="s">
        <v>13</v>
      </c>
      <c r="M2150" t="s">
        <v>9209</v>
      </c>
      <c r="O2150">
        <v>26</v>
      </c>
      <c r="P2150" t="s">
        <v>9226</v>
      </c>
      <c r="Q2150">
        <v>11</v>
      </c>
      <c r="R2150">
        <v>19</v>
      </c>
      <c r="S2150" t="s">
        <v>9256</v>
      </c>
      <c r="T2150" t="s">
        <v>9265</v>
      </c>
      <c r="U2150" t="s">
        <v>9282</v>
      </c>
      <c r="V2150" t="str" cm="1">
        <f t="array" ref="V2150">_xlfn.IFS(Hospital_Emergency_Room_Data[[#This Row],[Day]]&lt;=10,"Start(1-10)",Hospital_Emergency_Room_Data[[#This Row],[Day]]&lt;=20,"Middle(11-20)",Hospital_Emergency_Room_Data[[#This Row],[Day]]&gt;20,"End(21-30)")</f>
        <v>Middle(11-20)</v>
      </c>
    </row>
    <row r="2151" spans="1:22">
      <c r="A2151">
        <v>179248770</v>
      </c>
      <c r="B2151" t="s">
        <v>2172</v>
      </c>
      <c r="C2151" s="1">
        <v>45310</v>
      </c>
      <c r="D2151" t="str">
        <f>TEXT(Hospital_Emergency_Room_Data[[#This Row],[Patient Admission Date]],"mmm")</f>
        <v>Jan</v>
      </c>
      <c r="E2151">
        <f>YEAR(Hospital_Emergency_Room_Data[[#This Row],[Patient Admission Date]])</f>
        <v>2024</v>
      </c>
      <c r="F2151" s="2">
        <v>0.85833333333333328</v>
      </c>
      <c r="G2151" s="8" t="str">
        <f>TEXT(Hospital_Emergency_Room_Data[[#This Row],[Patient Admission Date]],"dddd")</f>
        <v>Friday</v>
      </c>
      <c r="H2151" t="s">
        <v>41</v>
      </c>
      <c r="I2151">
        <v>24</v>
      </c>
      <c r="J2151" s="5" t="s">
        <v>9220</v>
      </c>
      <c r="K2151" t="s">
        <v>21</v>
      </c>
      <c r="L2151" t="s">
        <v>13</v>
      </c>
      <c r="M2151" t="s">
        <v>9209</v>
      </c>
      <c r="O2151">
        <v>47</v>
      </c>
      <c r="P2151" t="s">
        <v>9225</v>
      </c>
      <c r="Q2151">
        <v>19</v>
      </c>
      <c r="R2151">
        <v>20</v>
      </c>
      <c r="S2151" t="s">
        <v>9256</v>
      </c>
      <c r="T2151" t="s">
        <v>9262</v>
      </c>
      <c r="U2151" t="s">
        <v>9283</v>
      </c>
      <c r="V2151" t="str" cm="1">
        <f t="array" ref="V2151">_xlfn.IFS(Hospital_Emergency_Room_Data[[#This Row],[Day]]&lt;=10,"Start(1-10)",Hospital_Emergency_Room_Data[[#This Row],[Day]]&lt;=20,"Middle(11-20)",Hospital_Emergency_Room_Data[[#This Row],[Day]]&gt;20,"End(21-30)")</f>
        <v>Middle(11-20)</v>
      </c>
    </row>
    <row r="2152" spans="1:22">
      <c r="A2152">
        <v>727269498</v>
      </c>
      <c r="B2152" t="s">
        <v>2173</v>
      </c>
      <c r="C2152" s="1">
        <v>45355</v>
      </c>
      <c r="D2152" t="str">
        <f>TEXT(Hospital_Emergency_Room_Data[[#This Row],[Patient Admission Date]],"mmm")</f>
        <v>Mar</v>
      </c>
      <c r="E2152">
        <f>YEAR(Hospital_Emergency_Room_Data[[#This Row],[Patient Admission Date]])</f>
        <v>2024</v>
      </c>
      <c r="F2152" s="2">
        <v>0.28888888888888886</v>
      </c>
      <c r="G2152" s="8" t="str">
        <f>TEXT(Hospital_Emergency_Room_Data[[#This Row],[Patient Admission Date]],"dddd")</f>
        <v>Monday</v>
      </c>
      <c r="H2152" t="s">
        <v>41</v>
      </c>
      <c r="I2152">
        <v>31</v>
      </c>
      <c r="J2152" s="5" t="s">
        <v>9223</v>
      </c>
      <c r="K2152" t="s">
        <v>21</v>
      </c>
      <c r="L2152" t="s">
        <v>13</v>
      </c>
      <c r="M2152" t="s">
        <v>9209</v>
      </c>
      <c r="N2152">
        <v>0</v>
      </c>
      <c r="O2152">
        <v>30</v>
      </c>
      <c r="P2152" t="s">
        <v>9225</v>
      </c>
      <c r="Q2152">
        <v>4</v>
      </c>
      <c r="R2152">
        <v>6</v>
      </c>
      <c r="S2152" t="s">
        <v>9255</v>
      </c>
      <c r="T2152" t="s">
        <v>9263</v>
      </c>
      <c r="U2152" t="s">
        <v>9282</v>
      </c>
      <c r="V2152" t="str" cm="1">
        <f t="array" ref="V2152">_xlfn.IFS(Hospital_Emergency_Room_Data[[#This Row],[Day]]&lt;=10,"Start(1-10)",Hospital_Emergency_Room_Data[[#This Row],[Day]]&lt;=20,"Middle(11-20)",Hospital_Emergency_Room_Data[[#This Row],[Day]]&gt;20,"End(21-30)")</f>
        <v>Start(1-10)</v>
      </c>
    </row>
    <row r="2153" spans="1:22">
      <c r="A2153">
        <v>241589086</v>
      </c>
      <c r="B2153" t="s">
        <v>2174</v>
      </c>
      <c r="C2153" s="1">
        <v>45562</v>
      </c>
      <c r="D2153" t="str">
        <f>TEXT(Hospital_Emergency_Room_Data[[#This Row],[Patient Admission Date]],"mmm")</f>
        <v>Sep</v>
      </c>
      <c r="E2153">
        <f>YEAR(Hospital_Emergency_Room_Data[[#This Row],[Patient Admission Date]])</f>
        <v>2024</v>
      </c>
      <c r="F2153" s="2">
        <v>0.29583333333333334</v>
      </c>
      <c r="G2153" s="8" t="str">
        <f>TEXT(Hospital_Emergency_Room_Data[[#This Row],[Patient Admission Date]],"dddd")</f>
        <v>Friday</v>
      </c>
      <c r="H2153" t="s">
        <v>41</v>
      </c>
      <c r="I2153">
        <v>26</v>
      </c>
      <c r="J2153" s="5" t="s">
        <v>9220</v>
      </c>
      <c r="K2153" t="s">
        <v>21</v>
      </c>
      <c r="L2153" t="s">
        <v>13</v>
      </c>
      <c r="M2153" t="s">
        <v>9209</v>
      </c>
      <c r="N2153">
        <v>0</v>
      </c>
      <c r="O2153">
        <v>20</v>
      </c>
      <c r="P2153" t="s">
        <v>9226</v>
      </c>
      <c r="Q2153">
        <v>27</v>
      </c>
      <c r="R2153">
        <v>7</v>
      </c>
      <c r="S2153" t="s">
        <v>9255</v>
      </c>
      <c r="T2153" t="s">
        <v>9264</v>
      </c>
      <c r="U2153" t="s">
        <v>9282</v>
      </c>
      <c r="V2153" t="str" cm="1">
        <f t="array" ref="V2153">_xlfn.IFS(Hospital_Emergency_Room_Data[[#This Row],[Day]]&lt;=10,"Start(1-10)",Hospital_Emergency_Room_Data[[#This Row],[Day]]&lt;=20,"Middle(11-20)",Hospital_Emergency_Room_Data[[#This Row],[Day]]&gt;20,"End(21-30)")</f>
        <v>End(21-30)</v>
      </c>
    </row>
    <row r="2154" spans="1:22">
      <c r="A2154">
        <v>323411698</v>
      </c>
      <c r="B2154" t="s">
        <v>2175</v>
      </c>
      <c r="C2154" s="1">
        <v>45468</v>
      </c>
      <c r="D2154" t="str">
        <f>TEXT(Hospital_Emergency_Room_Data[[#This Row],[Patient Admission Date]],"mmm")</f>
        <v>Jun</v>
      </c>
      <c r="E2154">
        <f>YEAR(Hospital_Emergency_Room_Data[[#This Row],[Patient Admission Date]])</f>
        <v>2024</v>
      </c>
      <c r="F2154" s="2">
        <v>0.97013888888888888</v>
      </c>
      <c r="G2154" s="8" t="str">
        <f>TEXT(Hospital_Emergency_Room_Data[[#This Row],[Patient Admission Date]],"dddd")</f>
        <v>Tuesday</v>
      </c>
      <c r="H2154" t="s">
        <v>41</v>
      </c>
      <c r="I2154">
        <v>64</v>
      </c>
      <c r="J2154" s="5" t="s">
        <v>9217</v>
      </c>
      <c r="K2154" t="s">
        <v>21</v>
      </c>
      <c r="L2154" t="s">
        <v>13</v>
      </c>
      <c r="M2154" t="s">
        <v>9209</v>
      </c>
      <c r="N2154">
        <v>0</v>
      </c>
      <c r="O2154">
        <v>27</v>
      </c>
      <c r="P2154" t="s">
        <v>9226</v>
      </c>
      <c r="Q2154">
        <v>25</v>
      </c>
      <c r="R2154">
        <v>23</v>
      </c>
      <c r="S2154" t="s">
        <v>9256</v>
      </c>
      <c r="T2154" t="s">
        <v>9264</v>
      </c>
      <c r="U2154" t="s">
        <v>9282</v>
      </c>
      <c r="V2154" t="str" cm="1">
        <f t="array" ref="V2154">_xlfn.IFS(Hospital_Emergency_Room_Data[[#This Row],[Day]]&lt;=10,"Start(1-10)",Hospital_Emergency_Room_Data[[#This Row],[Day]]&lt;=20,"Middle(11-20)",Hospital_Emergency_Room_Data[[#This Row],[Day]]&gt;20,"End(21-30)")</f>
        <v>End(21-30)</v>
      </c>
    </row>
    <row r="2155" spans="1:22">
      <c r="A2155">
        <v>873138470</v>
      </c>
      <c r="B2155" t="s">
        <v>2176</v>
      </c>
      <c r="C2155" s="1">
        <v>45461</v>
      </c>
      <c r="D2155" t="str">
        <f>TEXT(Hospital_Emergency_Room_Data[[#This Row],[Patient Admission Date]],"mmm")</f>
        <v>Jun</v>
      </c>
      <c r="E2155">
        <f>YEAR(Hospital_Emergency_Room_Data[[#This Row],[Patient Admission Date]])</f>
        <v>2024</v>
      </c>
      <c r="F2155" s="2">
        <v>0.7055555555555556</v>
      </c>
      <c r="G2155" s="8" t="str">
        <f>TEXT(Hospital_Emergency_Room_Data[[#This Row],[Patient Admission Date]],"dddd")</f>
        <v>Tuesday</v>
      </c>
      <c r="H2155" t="s">
        <v>41</v>
      </c>
      <c r="I2155">
        <v>57</v>
      </c>
      <c r="J2155" s="5" t="s">
        <v>9219</v>
      </c>
      <c r="K2155" t="s">
        <v>21</v>
      </c>
      <c r="L2155" t="s">
        <v>13</v>
      </c>
      <c r="M2155" t="s">
        <v>9209</v>
      </c>
      <c r="N2155">
        <v>0</v>
      </c>
      <c r="O2155">
        <v>16</v>
      </c>
      <c r="P2155" t="s">
        <v>9226</v>
      </c>
      <c r="Q2155">
        <v>18</v>
      </c>
      <c r="R2155">
        <v>16</v>
      </c>
      <c r="S2155" t="s">
        <v>9257</v>
      </c>
      <c r="T2155" t="s">
        <v>9262</v>
      </c>
      <c r="U2155" t="s">
        <v>9282</v>
      </c>
      <c r="V2155" t="str" cm="1">
        <f t="array" ref="V2155">_xlfn.IFS(Hospital_Emergency_Room_Data[[#This Row],[Day]]&lt;=10,"Start(1-10)",Hospital_Emergency_Room_Data[[#This Row],[Day]]&lt;=20,"Middle(11-20)",Hospital_Emergency_Room_Data[[#This Row],[Day]]&gt;20,"End(21-30)")</f>
        <v>Middle(11-20)</v>
      </c>
    </row>
    <row r="2156" spans="1:22">
      <c r="A2156">
        <v>593419219</v>
      </c>
      <c r="B2156" t="s">
        <v>2177</v>
      </c>
      <c r="C2156" s="1">
        <v>45225</v>
      </c>
      <c r="D2156" t="str">
        <f>TEXT(Hospital_Emergency_Room_Data[[#This Row],[Patient Admission Date]],"mmm")</f>
        <v>Oct</v>
      </c>
      <c r="E2156">
        <f>YEAR(Hospital_Emergency_Room_Data[[#This Row],[Patient Admission Date]])</f>
        <v>2023</v>
      </c>
      <c r="F2156" s="2">
        <v>6.3888888888888884E-2</v>
      </c>
      <c r="G2156" s="8" t="str">
        <f>TEXT(Hospital_Emergency_Room_Data[[#This Row],[Patient Admission Date]],"dddd")</f>
        <v>Thursday</v>
      </c>
      <c r="H2156" t="s">
        <v>41</v>
      </c>
      <c r="I2156">
        <v>13</v>
      </c>
      <c r="J2156" s="5" t="s">
        <v>9221</v>
      </c>
      <c r="K2156" t="s">
        <v>21</v>
      </c>
      <c r="L2156" t="s">
        <v>13</v>
      </c>
      <c r="M2156" t="s">
        <v>9209</v>
      </c>
      <c r="N2156">
        <v>1</v>
      </c>
      <c r="O2156">
        <v>10</v>
      </c>
      <c r="P2156" t="s">
        <v>9226</v>
      </c>
      <c r="Q2156">
        <v>26</v>
      </c>
      <c r="R2156">
        <v>1</v>
      </c>
      <c r="S2156" t="s">
        <v>9258</v>
      </c>
      <c r="T2156" t="s">
        <v>9264</v>
      </c>
      <c r="U2156" t="s">
        <v>9282</v>
      </c>
      <c r="V2156" t="str" cm="1">
        <f t="array" ref="V2156">_xlfn.IFS(Hospital_Emergency_Room_Data[[#This Row],[Day]]&lt;=10,"Start(1-10)",Hospital_Emergency_Room_Data[[#This Row],[Day]]&lt;=20,"Middle(11-20)",Hospital_Emergency_Room_Data[[#This Row],[Day]]&gt;20,"End(21-30)")</f>
        <v>End(21-30)</v>
      </c>
    </row>
    <row r="2157" spans="1:22">
      <c r="A2157">
        <v>308304033</v>
      </c>
      <c r="B2157" t="s">
        <v>2178</v>
      </c>
      <c r="C2157" s="1">
        <v>45360</v>
      </c>
      <c r="D2157" t="str">
        <f>TEXT(Hospital_Emergency_Room_Data[[#This Row],[Patient Admission Date]],"mmm")</f>
        <v>Mar</v>
      </c>
      <c r="E2157">
        <f>YEAR(Hospital_Emergency_Room_Data[[#This Row],[Patient Admission Date]])</f>
        <v>2024</v>
      </c>
      <c r="F2157" s="2">
        <v>0.72847222222222219</v>
      </c>
      <c r="G2157" s="8" t="str">
        <f>TEXT(Hospital_Emergency_Room_Data[[#This Row],[Patient Admission Date]],"dddd")</f>
        <v>Saturday</v>
      </c>
      <c r="H2157" t="s">
        <v>41</v>
      </c>
      <c r="I2157">
        <v>40</v>
      </c>
      <c r="J2157" s="5" t="s">
        <v>9223</v>
      </c>
      <c r="K2157" t="s">
        <v>21</v>
      </c>
      <c r="L2157" t="s">
        <v>13</v>
      </c>
      <c r="M2157" t="s">
        <v>9209</v>
      </c>
      <c r="N2157">
        <v>1</v>
      </c>
      <c r="O2157">
        <v>38</v>
      </c>
      <c r="P2157" t="s">
        <v>9225</v>
      </c>
      <c r="Q2157">
        <v>9</v>
      </c>
      <c r="R2157">
        <v>17</v>
      </c>
      <c r="S2157" t="s">
        <v>9257</v>
      </c>
      <c r="T2157" t="s">
        <v>9265</v>
      </c>
      <c r="U2157" t="s">
        <v>9300</v>
      </c>
      <c r="V2157" t="str" cm="1">
        <f t="array" ref="V2157">_xlfn.IFS(Hospital_Emergency_Room_Data[[#This Row],[Day]]&lt;=10,"Start(1-10)",Hospital_Emergency_Room_Data[[#This Row],[Day]]&lt;=20,"Middle(11-20)",Hospital_Emergency_Room_Data[[#This Row],[Day]]&gt;20,"End(21-30)")</f>
        <v>Start(1-10)</v>
      </c>
    </row>
    <row r="2158" spans="1:22">
      <c r="A2158">
        <v>189099986</v>
      </c>
      <c r="B2158" t="s">
        <v>2179</v>
      </c>
      <c r="C2158" s="1">
        <v>45046</v>
      </c>
      <c r="D2158" t="str">
        <f>TEXT(Hospital_Emergency_Room_Data[[#This Row],[Patient Admission Date]],"mmm")</f>
        <v>Apr</v>
      </c>
      <c r="E2158">
        <f>YEAR(Hospital_Emergency_Room_Data[[#This Row],[Patient Admission Date]])</f>
        <v>2023</v>
      </c>
      <c r="F2158" s="2">
        <v>0.76041666666666663</v>
      </c>
      <c r="G2158" s="8" t="str">
        <f>TEXT(Hospital_Emergency_Room_Data[[#This Row],[Patient Admission Date]],"dddd")</f>
        <v>Sunday</v>
      </c>
      <c r="H2158" t="s">
        <v>41</v>
      </c>
      <c r="I2158">
        <v>60</v>
      </c>
      <c r="J2158" s="5" t="s">
        <v>9217</v>
      </c>
      <c r="K2158" t="s">
        <v>21</v>
      </c>
      <c r="L2158" t="s">
        <v>13</v>
      </c>
      <c r="M2158" t="s">
        <v>9209</v>
      </c>
      <c r="N2158">
        <v>1</v>
      </c>
      <c r="O2158">
        <v>49</v>
      </c>
      <c r="P2158" t="s">
        <v>9225</v>
      </c>
      <c r="Q2158">
        <v>30</v>
      </c>
      <c r="R2158">
        <v>18</v>
      </c>
      <c r="S2158" t="s">
        <v>9256</v>
      </c>
      <c r="T2158" t="s">
        <v>9264</v>
      </c>
      <c r="U2158" t="s">
        <v>9283</v>
      </c>
      <c r="V2158" t="str" cm="1">
        <f t="array" ref="V2158">_xlfn.IFS(Hospital_Emergency_Room_Data[[#This Row],[Day]]&lt;=10,"Start(1-10)",Hospital_Emergency_Room_Data[[#This Row],[Day]]&lt;=20,"Middle(11-20)",Hospital_Emergency_Room_Data[[#This Row],[Day]]&gt;20,"End(21-30)")</f>
        <v>End(21-30)</v>
      </c>
    </row>
    <row r="2159" spans="1:22">
      <c r="A2159">
        <v>268339590</v>
      </c>
      <c r="B2159" t="s">
        <v>2180</v>
      </c>
      <c r="C2159" s="1">
        <v>45339</v>
      </c>
      <c r="D2159" t="str">
        <f>TEXT(Hospital_Emergency_Room_Data[[#This Row],[Patient Admission Date]],"mmm")</f>
        <v>Feb</v>
      </c>
      <c r="E2159">
        <f>YEAR(Hospital_Emergency_Room_Data[[#This Row],[Patient Admission Date]])</f>
        <v>2024</v>
      </c>
      <c r="F2159" s="2">
        <v>0.21458333333333332</v>
      </c>
      <c r="G2159" s="8" t="str">
        <f>TEXT(Hospital_Emergency_Room_Data[[#This Row],[Patient Admission Date]],"dddd")</f>
        <v>Saturday</v>
      </c>
      <c r="H2159" t="s">
        <v>41</v>
      </c>
      <c r="I2159">
        <v>26</v>
      </c>
      <c r="J2159" s="5" t="s">
        <v>9220</v>
      </c>
      <c r="K2159" t="s">
        <v>21</v>
      </c>
      <c r="L2159" t="s">
        <v>13</v>
      </c>
      <c r="M2159" t="s">
        <v>9209</v>
      </c>
      <c r="N2159">
        <v>3</v>
      </c>
      <c r="O2159">
        <v>22</v>
      </c>
      <c r="P2159" t="s">
        <v>9226</v>
      </c>
      <c r="Q2159">
        <v>17</v>
      </c>
      <c r="R2159">
        <v>5</v>
      </c>
      <c r="S2159" t="s">
        <v>9258</v>
      </c>
      <c r="T2159" t="s">
        <v>9262</v>
      </c>
      <c r="U2159" t="s">
        <v>9282</v>
      </c>
      <c r="V2159" t="str" cm="1">
        <f t="array" ref="V2159">_xlfn.IFS(Hospital_Emergency_Room_Data[[#This Row],[Day]]&lt;=10,"Start(1-10)",Hospital_Emergency_Room_Data[[#This Row],[Day]]&lt;=20,"Middle(11-20)",Hospital_Emergency_Room_Data[[#This Row],[Day]]&gt;20,"End(21-30)")</f>
        <v>Middle(11-20)</v>
      </c>
    </row>
    <row r="2160" spans="1:22">
      <c r="A2160">
        <v>588691358</v>
      </c>
      <c r="B2160" t="s">
        <v>2181</v>
      </c>
      <c r="C2160" s="1">
        <v>45247</v>
      </c>
      <c r="D2160" t="str">
        <f>TEXT(Hospital_Emergency_Room_Data[[#This Row],[Patient Admission Date]],"mmm")</f>
        <v>Nov</v>
      </c>
      <c r="E2160">
        <f>YEAR(Hospital_Emergency_Room_Data[[#This Row],[Patient Admission Date]])</f>
        <v>2023</v>
      </c>
      <c r="F2160" s="2">
        <v>0.43402777777777779</v>
      </c>
      <c r="G2160" s="8" t="str">
        <f>TEXT(Hospital_Emergency_Room_Data[[#This Row],[Patient Admission Date]],"dddd")</f>
        <v>Friday</v>
      </c>
      <c r="H2160" t="s">
        <v>41</v>
      </c>
      <c r="I2160">
        <v>1</v>
      </c>
      <c r="J2160" s="5" t="s">
        <v>9218</v>
      </c>
      <c r="K2160" t="s">
        <v>21</v>
      </c>
      <c r="L2160" t="s">
        <v>13</v>
      </c>
      <c r="M2160" t="s">
        <v>9209</v>
      </c>
      <c r="N2160">
        <v>4</v>
      </c>
      <c r="O2160">
        <v>29</v>
      </c>
      <c r="P2160" t="s">
        <v>9226</v>
      </c>
      <c r="Q2160">
        <v>17</v>
      </c>
      <c r="R2160">
        <v>10</v>
      </c>
      <c r="S2160" t="s">
        <v>9255</v>
      </c>
      <c r="T2160" t="s">
        <v>9262</v>
      </c>
      <c r="U2160" t="s">
        <v>9282</v>
      </c>
      <c r="V2160" t="str" cm="1">
        <f t="array" ref="V2160">_xlfn.IFS(Hospital_Emergency_Room_Data[[#This Row],[Day]]&lt;=10,"Start(1-10)",Hospital_Emergency_Room_Data[[#This Row],[Day]]&lt;=20,"Middle(11-20)",Hospital_Emergency_Room_Data[[#This Row],[Day]]&gt;20,"End(21-30)")</f>
        <v>Middle(11-20)</v>
      </c>
    </row>
    <row r="2161" spans="1:22">
      <c r="A2161">
        <v>734201346</v>
      </c>
      <c r="B2161" t="s">
        <v>2182</v>
      </c>
      <c r="C2161" s="1">
        <v>45143</v>
      </c>
      <c r="D2161" t="str">
        <f>TEXT(Hospital_Emergency_Room_Data[[#This Row],[Patient Admission Date]],"mmm")</f>
        <v>Aug</v>
      </c>
      <c r="E2161">
        <f>YEAR(Hospital_Emergency_Room_Data[[#This Row],[Patient Admission Date]])</f>
        <v>2023</v>
      </c>
      <c r="F2161" s="2">
        <v>0.4236111111111111</v>
      </c>
      <c r="G2161" s="8" t="str">
        <f>TEXT(Hospital_Emergency_Room_Data[[#This Row],[Patient Admission Date]],"dddd")</f>
        <v>Saturday</v>
      </c>
      <c r="H2161" t="s">
        <v>41</v>
      </c>
      <c r="I2161">
        <v>37</v>
      </c>
      <c r="J2161" s="5" t="s">
        <v>9223</v>
      </c>
      <c r="K2161" t="s">
        <v>21</v>
      </c>
      <c r="L2161" t="s">
        <v>13</v>
      </c>
      <c r="M2161" t="s">
        <v>9209</v>
      </c>
      <c r="N2161">
        <v>5</v>
      </c>
      <c r="O2161">
        <v>10</v>
      </c>
      <c r="P2161" t="s">
        <v>9226</v>
      </c>
      <c r="Q2161">
        <v>5</v>
      </c>
      <c r="R2161">
        <v>10</v>
      </c>
      <c r="S2161" t="s">
        <v>9255</v>
      </c>
      <c r="T2161" t="s">
        <v>9263</v>
      </c>
      <c r="U2161" t="s">
        <v>9282</v>
      </c>
      <c r="V2161" t="str" cm="1">
        <f t="array" ref="V2161">_xlfn.IFS(Hospital_Emergency_Room_Data[[#This Row],[Day]]&lt;=10,"Start(1-10)",Hospital_Emergency_Room_Data[[#This Row],[Day]]&lt;=20,"Middle(11-20)",Hospital_Emergency_Room_Data[[#This Row],[Day]]&gt;20,"End(21-30)")</f>
        <v>Start(1-10)</v>
      </c>
    </row>
    <row r="2162" spans="1:22">
      <c r="A2162">
        <v>681746023</v>
      </c>
      <c r="B2162" t="s">
        <v>2183</v>
      </c>
      <c r="C2162" s="1">
        <v>45075</v>
      </c>
      <c r="D2162" t="str">
        <f>TEXT(Hospital_Emergency_Room_Data[[#This Row],[Patient Admission Date]],"mmm")</f>
        <v>May</v>
      </c>
      <c r="E2162">
        <f>YEAR(Hospital_Emergency_Room_Data[[#This Row],[Patient Admission Date]])</f>
        <v>2023</v>
      </c>
      <c r="F2162" s="2">
        <v>0.74583333333333335</v>
      </c>
      <c r="G2162" s="8" t="str">
        <f>TEXT(Hospital_Emergency_Room_Data[[#This Row],[Patient Admission Date]],"dddd")</f>
        <v>Monday</v>
      </c>
      <c r="H2162" t="s">
        <v>41</v>
      </c>
      <c r="I2162">
        <v>72</v>
      </c>
      <c r="J2162" s="5" t="s">
        <v>9222</v>
      </c>
      <c r="K2162" t="s">
        <v>21</v>
      </c>
      <c r="L2162" t="s">
        <v>13</v>
      </c>
      <c r="M2162" t="s">
        <v>9209</v>
      </c>
      <c r="N2162">
        <v>5</v>
      </c>
      <c r="O2162">
        <v>55</v>
      </c>
      <c r="P2162" t="s">
        <v>9225</v>
      </c>
      <c r="Q2162">
        <v>29</v>
      </c>
      <c r="R2162">
        <v>17</v>
      </c>
      <c r="S2162" t="s">
        <v>9257</v>
      </c>
      <c r="T2162" t="s">
        <v>9264</v>
      </c>
      <c r="U2162" t="s">
        <v>9283</v>
      </c>
      <c r="V2162" t="str" cm="1">
        <f t="array" ref="V2162">_xlfn.IFS(Hospital_Emergency_Room_Data[[#This Row],[Day]]&lt;=10,"Start(1-10)",Hospital_Emergency_Room_Data[[#This Row],[Day]]&lt;=20,"Middle(11-20)",Hospital_Emergency_Room_Data[[#This Row],[Day]]&gt;20,"End(21-30)")</f>
        <v>End(21-30)</v>
      </c>
    </row>
    <row r="2163" spans="1:22">
      <c r="A2163">
        <v>262420301</v>
      </c>
      <c r="B2163" t="s">
        <v>2184</v>
      </c>
      <c r="C2163" s="1">
        <v>45189</v>
      </c>
      <c r="D2163" t="str">
        <f>TEXT(Hospital_Emergency_Room_Data[[#This Row],[Patient Admission Date]],"mmm")</f>
        <v>Sep</v>
      </c>
      <c r="E2163">
        <f>YEAR(Hospital_Emergency_Room_Data[[#This Row],[Patient Admission Date]])</f>
        <v>2023</v>
      </c>
      <c r="F2163" s="2">
        <v>0.66736111111111107</v>
      </c>
      <c r="G2163" s="8" t="str">
        <f>TEXT(Hospital_Emergency_Room_Data[[#This Row],[Patient Admission Date]],"dddd")</f>
        <v>Wednesday</v>
      </c>
      <c r="H2163" t="s">
        <v>41</v>
      </c>
      <c r="I2163">
        <v>51</v>
      </c>
      <c r="J2163" s="5" t="s">
        <v>9219</v>
      </c>
      <c r="K2163" t="s">
        <v>21</v>
      </c>
      <c r="L2163" t="s">
        <v>13</v>
      </c>
      <c r="M2163" t="s">
        <v>9209</v>
      </c>
      <c r="N2163">
        <v>5</v>
      </c>
      <c r="O2163">
        <v>14</v>
      </c>
      <c r="P2163" t="s">
        <v>9226</v>
      </c>
      <c r="Q2163">
        <v>20</v>
      </c>
      <c r="R2163">
        <v>16</v>
      </c>
      <c r="S2163" t="s">
        <v>9257</v>
      </c>
      <c r="T2163" t="s">
        <v>9262</v>
      </c>
      <c r="U2163" t="s">
        <v>9282</v>
      </c>
      <c r="V2163" t="str" cm="1">
        <f t="array" ref="V2163">_xlfn.IFS(Hospital_Emergency_Room_Data[[#This Row],[Day]]&lt;=10,"Start(1-10)",Hospital_Emergency_Room_Data[[#This Row],[Day]]&lt;=20,"Middle(11-20)",Hospital_Emergency_Room_Data[[#This Row],[Day]]&gt;20,"End(21-30)")</f>
        <v>Middle(11-20)</v>
      </c>
    </row>
    <row r="2164" spans="1:22">
      <c r="A2164">
        <v>785386543</v>
      </c>
      <c r="B2164" t="s">
        <v>2185</v>
      </c>
      <c r="C2164" s="1">
        <v>45305</v>
      </c>
      <c r="D2164" t="str">
        <f>TEXT(Hospital_Emergency_Room_Data[[#This Row],[Patient Admission Date]],"mmm")</f>
        <v>Jan</v>
      </c>
      <c r="E2164">
        <f>YEAR(Hospital_Emergency_Room_Data[[#This Row],[Patient Admission Date]])</f>
        <v>2024</v>
      </c>
      <c r="F2164" s="2">
        <v>0.45694444444444443</v>
      </c>
      <c r="G2164" s="8" t="str">
        <f>TEXT(Hospital_Emergency_Room_Data[[#This Row],[Patient Admission Date]],"dddd")</f>
        <v>Sunday</v>
      </c>
      <c r="H2164" t="s">
        <v>41</v>
      </c>
      <c r="I2164">
        <v>28</v>
      </c>
      <c r="J2164" s="5" t="s">
        <v>9220</v>
      </c>
      <c r="K2164" t="s">
        <v>21</v>
      </c>
      <c r="L2164" t="s">
        <v>13</v>
      </c>
      <c r="M2164" t="s">
        <v>9209</v>
      </c>
      <c r="N2164">
        <v>6</v>
      </c>
      <c r="O2164">
        <v>11</v>
      </c>
      <c r="P2164" t="s">
        <v>9226</v>
      </c>
      <c r="Q2164">
        <v>14</v>
      </c>
      <c r="R2164">
        <v>10</v>
      </c>
      <c r="S2164" t="s">
        <v>9255</v>
      </c>
      <c r="T2164" t="s">
        <v>9265</v>
      </c>
      <c r="U2164" t="s">
        <v>9282</v>
      </c>
      <c r="V2164" t="str" cm="1">
        <f t="array" ref="V2164">_xlfn.IFS(Hospital_Emergency_Room_Data[[#This Row],[Day]]&lt;=10,"Start(1-10)",Hospital_Emergency_Room_Data[[#This Row],[Day]]&lt;=20,"Middle(11-20)",Hospital_Emergency_Room_Data[[#This Row],[Day]]&gt;20,"End(21-30)")</f>
        <v>Middle(11-20)</v>
      </c>
    </row>
    <row r="2165" spans="1:22">
      <c r="A2165">
        <v>171539045</v>
      </c>
      <c r="B2165" t="s">
        <v>2186</v>
      </c>
      <c r="C2165" s="1">
        <v>45552</v>
      </c>
      <c r="D2165" t="str">
        <f>TEXT(Hospital_Emergency_Room_Data[[#This Row],[Patient Admission Date]],"mmm")</f>
        <v>Sep</v>
      </c>
      <c r="E2165">
        <f>YEAR(Hospital_Emergency_Room_Data[[#This Row],[Patient Admission Date]])</f>
        <v>2024</v>
      </c>
      <c r="F2165" s="2">
        <v>0.91388888888888886</v>
      </c>
      <c r="G2165" s="8" t="str">
        <f>TEXT(Hospital_Emergency_Room_Data[[#This Row],[Patient Admission Date]],"dddd")</f>
        <v>Tuesday</v>
      </c>
      <c r="H2165" t="s">
        <v>41</v>
      </c>
      <c r="I2165">
        <v>36</v>
      </c>
      <c r="J2165" s="5" t="s">
        <v>9223</v>
      </c>
      <c r="K2165" t="s">
        <v>21</v>
      </c>
      <c r="L2165" t="s">
        <v>13</v>
      </c>
      <c r="M2165" t="s">
        <v>9209</v>
      </c>
      <c r="N2165">
        <v>7</v>
      </c>
      <c r="O2165">
        <v>43</v>
      </c>
      <c r="P2165" t="s">
        <v>9225</v>
      </c>
      <c r="Q2165">
        <v>17</v>
      </c>
      <c r="R2165">
        <v>21</v>
      </c>
      <c r="S2165" t="s">
        <v>9256</v>
      </c>
      <c r="T2165" t="s">
        <v>9262</v>
      </c>
      <c r="U2165" t="s">
        <v>9300</v>
      </c>
      <c r="V2165" t="str" cm="1">
        <f t="array" ref="V2165">_xlfn.IFS(Hospital_Emergency_Room_Data[[#This Row],[Day]]&lt;=10,"Start(1-10)",Hospital_Emergency_Room_Data[[#This Row],[Day]]&lt;=20,"Middle(11-20)",Hospital_Emergency_Room_Data[[#This Row],[Day]]&gt;20,"End(21-30)")</f>
        <v>Middle(11-20)</v>
      </c>
    </row>
    <row r="2166" spans="1:22">
      <c r="A2166">
        <v>615592575</v>
      </c>
      <c r="B2166" t="s">
        <v>2187</v>
      </c>
      <c r="C2166" s="1">
        <v>45033</v>
      </c>
      <c r="D2166" t="str">
        <f>TEXT(Hospital_Emergency_Room_Data[[#This Row],[Patient Admission Date]],"mmm")</f>
        <v>Apr</v>
      </c>
      <c r="E2166">
        <f>YEAR(Hospital_Emergency_Room_Data[[#This Row],[Patient Admission Date]])</f>
        <v>2023</v>
      </c>
      <c r="F2166" s="2">
        <v>0.43055555555555558</v>
      </c>
      <c r="G2166" s="8" t="str">
        <f>TEXT(Hospital_Emergency_Room_Data[[#This Row],[Patient Admission Date]],"dddd")</f>
        <v>Monday</v>
      </c>
      <c r="H2166" t="s">
        <v>41</v>
      </c>
      <c r="I2166">
        <v>10</v>
      </c>
      <c r="J2166" s="5" t="s">
        <v>9221</v>
      </c>
      <c r="K2166" t="s">
        <v>21</v>
      </c>
      <c r="L2166" t="s">
        <v>13</v>
      </c>
      <c r="M2166" t="s">
        <v>9209</v>
      </c>
      <c r="N2166">
        <v>7</v>
      </c>
      <c r="O2166">
        <v>50</v>
      </c>
      <c r="P2166" t="s">
        <v>9225</v>
      </c>
      <c r="Q2166">
        <v>17</v>
      </c>
      <c r="R2166">
        <v>10</v>
      </c>
      <c r="S2166" t="s">
        <v>9255</v>
      </c>
      <c r="T2166" t="s">
        <v>9262</v>
      </c>
      <c r="U2166" t="s">
        <v>9283</v>
      </c>
      <c r="V2166" t="str" cm="1">
        <f t="array" ref="V2166">_xlfn.IFS(Hospital_Emergency_Room_Data[[#This Row],[Day]]&lt;=10,"Start(1-10)",Hospital_Emergency_Room_Data[[#This Row],[Day]]&lt;=20,"Middle(11-20)",Hospital_Emergency_Room_Data[[#This Row],[Day]]&gt;20,"End(21-30)")</f>
        <v>Middle(11-20)</v>
      </c>
    </row>
    <row r="2167" spans="1:22">
      <c r="A2167">
        <v>494560322</v>
      </c>
      <c r="B2167" t="s">
        <v>2188</v>
      </c>
      <c r="C2167" s="1">
        <v>45500</v>
      </c>
      <c r="D2167" t="str">
        <f>TEXT(Hospital_Emergency_Room_Data[[#This Row],[Patient Admission Date]],"mmm")</f>
        <v>Jul</v>
      </c>
      <c r="E2167">
        <f>YEAR(Hospital_Emergency_Room_Data[[#This Row],[Patient Admission Date]])</f>
        <v>2024</v>
      </c>
      <c r="F2167" s="2">
        <v>0.1125</v>
      </c>
      <c r="G2167" s="8" t="str">
        <f>TEXT(Hospital_Emergency_Room_Data[[#This Row],[Patient Admission Date]],"dddd")</f>
        <v>Saturday</v>
      </c>
      <c r="H2167" t="s">
        <v>41</v>
      </c>
      <c r="I2167">
        <v>8</v>
      </c>
      <c r="J2167" s="5" t="s">
        <v>9221</v>
      </c>
      <c r="K2167" t="s">
        <v>21</v>
      </c>
      <c r="L2167" t="s">
        <v>13</v>
      </c>
      <c r="M2167" t="s">
        <v>9209</v>
      </c>
      <c r="N2167">
        <v>8</v>
      </c>
      <c r="O2167">
        <v>37</v>
      </c>
      <c r="P2167" t="s">
        <v>9225</v>
      </c>
      <c r="Q2167">
        <v>27</v>
      </c>
      <c r="R2167">
        <v>2</v>
      </c>
      <c r="S2167" t="s">
        <v>9258</v>
      </c>
      <c r="T2167" t="s">
        <v>9264</v>
      </c>
      <c r="U2167" t="s">
        <v>9300</v>
      </c>
      <c r="V2167" t="str" cm="1">
        <f t="array" ref="V2167">_xlfn.IFS(Hospital_Emergency_Room_Data[[#This Row],[Day]]&lt;=10,"Start(1-10)",Hospital_Emergency_Room_Data[[#This Row],[Day]]&lt;=20,"Middle(11-20)",Hospital_Emergency_Room_Data[[#This Row],[Day]]&gt;20,"End(21-30)")</f>
        <v>End(21-30)</v>
      </c>
    </row>
    <row r="2168" spans="1:22">
      <c r="A2168">
        <v>775280288</v>
      </c>
      <c r="B2168" t="s">
        <v>2189</v>
      </c>
      <c r="C2168" s="1">
        <v>45580</v>
      </c>
      <c r="D2168" t="str">
        <f>TEXT(Hospital_Emergency_Room_Data[[#This Row],[Patient Admission Date]],"mmm")</f>
        <v>Oct</v>
      </c>
      <c r="E2168">
        <f>YEAR(Hospital_Emergency_Room_Data[[#This Row],[Patient Admission Date]])</f>
        <v>2024</v>
      </c>
      <c r="F2168" s="2">
        <v>0.90555555555555556</v>
      </c>
      <c r="G2168" s="8" t="str">
        <f>TEXT(Hospital_Emergency_Room_Data[[#This Row],[Patient Admission Date]],"dddd")</f>
        <v>Tuesday</v>
      </c>
      <c r="H2168" t="s">
        <v>41</v>
      </c>
      <c r="I2168">
        <v>76</v>
      </c>
      <c r="J2168" s="5" t="s">
        <v>9222</v>
      </c>
      <c r="K2168" t="s">
        <v>21</v>
      </c>
      <c r="L2168" t="s">
        <v>13</v>
      </c>
      <c r="M2168" t="s">
        <v>9209</v>
      </c>
      <c r="N2168">
        <v>8</v>
      </c>
      <c r="O2168">
        <v>42</v>
      </c>
      <c r="P2168" t="s">
        <v>9225</v>
      </c>
      <c r="Q2168">
        <v>15</v>
      </c>
      <c r="R2168">
        <v>21</v>
      </c>
      <c r="S2168" t="s">
        <v>9256</v>
      </c>
      <c r="T2168" t="s">
        <v>9262</v>
      </c>
      <c r="U2168" t="s">
        <v>9300</v>
      </c>
      <c r="V2168" t="str" cm="1">
        <f t="array" ref="V2168">_xlfn.IFS(Hospital_Emergency_Room_Data[[#This Row],[Day]]&lt;=10,"Start(1-10)",Hospital_Emergency_Room_Data[[#This Row],[Day]]&lt;=20,"Middle(11-20)",Hospital_Emergency_Room_Data[[#This Row],[Day]]&gt;20,"End(21-30)")</f>
        <v>Middle(11-20)</v>
      </c>
    </row>
    <row r="2169" spans="1:22">
      <c r="A2169">
        <v>225667915</v>
      </c>
      <c r="B2169" t="s">
        <v>2190</v>
      </c>
      <c r="C2169" s="1">
        <v>45587</v>
      </c>
      <c r="D2169" t="str">
        <f>TEXT(Hospital_Emergency_Room_Data[[#This Row],[Patient Admission Date]],"mmm")</f>
        <v>Oct</v>
      </c>
      <c r="E2169">
        <f>YEAR(Hospital_Emergency_Room_Data[[#This Row],[Patient Admission Date]])</f>
        <v>2024</v>
      </c>
      <c r="F2169" s="2">
        <v>6.6666666666666666E-2</v>
      </c>
      <c r="G2169" s="8" t="str">
        <f>TEXT(Hospital_Emergency_Room_Data[[#This Row],[Patient Admission Date]],"dddd")</f>
        <v>Tuesday</v>
      </c>
      <c r="H2169" t="s">
        <v>41</v>
      </c>
      <c r="I2169">
        <v>2</v>
      </c>
      <c r="J2169" s="5" t="s">
        <v>9218</v>
      </c>
      <c r="K2169" t="s">
        <v>21</v>
      </c>
      <c r="L2169" t="s">
        <v>13</v>
      </c>
      <c r="M2169" t="s">
        <v>9209</v>
      </c>
      <c r="N2169">
        <v>8</v>
      </c>
      <c r="O2169">
        <v>14</v>
      </c>
      <c r="P2169" t="s">
        <v>9226</v>
      </c>
      <c r="Q2169">
        <v>22</v>
      </c>
      <c r="R2169">
        <v>1</v>
      </c>
      <c r="S2169" t="s">
        <v>9258</v>
      </c>
      <c r="T2169" t="s">
        <v>9264</v>
      </c>
      <c r="U2169" t="s">
        <v>9282</v>
      </c>
      <c r="V2169" t="str" cm="1">
        <f t="array" ref="V2169">_xlfn.IFS(Hospital_Emergency_Room_Data[[#This Row],[Day]]&lt;=10,"Start(1-10)",Hospital_Emergency_Room_Data[[#This Row],[Day]]&lt;=20,"Middle(11-20)",Hospital_Emergency_Room_Data[[#This Row],[Day]]&gt;20,"End(21-30)")</f>
        <v>End(21-30)</v>
      </c>
    </row>
    <row r="2170" spans="1:22">
      <c r="A2170">
        <v>483645654</v>
      </c>
      <c r="B2170" t="s">
        <v>2191</v>
      </c>
      <c r="C2170" s="1">
        <v>45543</v>
      </c>
      <c r="D2170" t="str">
        <f>TEXT(Hospital_Emergency_Room_Data[[#This Row],[Patient Admission Date]],"mmm")</f>
        <v>Sep</v>
      </c>
      <c r="E2170">
        <f>YEAR(Hospital_Emergency_Room_Data[[#This Row],[Patient Admission Date]])</f>
        <v>2024</v>
      </c>
      <c r="F2170" s="2">
        <v>0.88055555555555554</v>
      </c>
      <c r="G2170" s="8" t="str">
        <f>TEXT(Hospital_Emergency_Room_Data[[#This Row],[Patient Admission Date]],"dddd")</f>
        <v>Sunday</v>
      </c>
      <c r="H2170" t="s">
        <v>41</v>
      </c>
      <c r="I2170">
        <v>11</v>
      </c>
      <c r="J2170" s="5" t="s">
        <v>9221</v>
      </c>
      <c r="K2170" t="s">
        <v>21</v>
      </c>
      <c r="L2170" t="s">
        <v>13</v>
      </c>
      <c r="M2170" t="s">
        <v>9209</v>
      </c>
      <c r="N2170">
        <v>8</v>
      </c>
      <c r="O2170">
        <v>34</v>
      </c>
      <c r="P2170" t="s">
        <v>9225</v>
      </c>
      <c r="Q2170">
        <v>8</v>
      </c>
      <c r="R2170">
        <v>21</v>
      </c>
      <c r="S2170" t="s">
        <v>9256</v>
      </c>
      <c r="T2170" t="s">
        <v>9265</v>
      </c>
      <c r="U2170" t="s">
        <v>9300</v>
      </c>
      <c r="V2170" t="str" cm="1">
        <f t="array" ref="V2170">_xlfn.IFS(Hospital_Emergency_Room_Data[[#This Row],[Day]]&lt;=10,"Start(1-10)",Hospital_Emergency_Room_Data[[#This Row],[Day]]&lt;=20,"Middle(11-20)",Hospital_Emergency_Room_Data[[#This Row],[Day]]&gt;20,"End(21-30)")</f>
        <v>Start(1-10)</v>
      </c>
    </row>
    <row r="2171" spans="1:22">
      <c r="A2171">
        <v>789740696</v>
      </c>
      <c r="B2171" t="s">
        <v>2192</v>
      </c>
      <c r="C2171" s="1">
        <v>45565</v>
      </c>
      <c r="D2171" t="str">
        <f>TEXT(Hospital_Emergency_Room_Data[[#This Row],[Patient Admission Date]],"mmm")</f>
        <v>Sep</v>
      </c>
      <c r="E2171">
        <f>YEAR(Hospital_Emergency_Room_Data[[#This Row],[Patient Admission Date]])</f>
        <v>2024</v>
      </c>
      <c r="F2171" s="2">
        <v>0.77986111111111112</v>
      </c>
      <c r="G2171" s="8" t="str">
        <f>TEXT(Hospital_Emergency_Room_Data[[#This Row],[Patient Admission Date]],"dddd")</f>
        <v>Monday</v>
      </c>
      <c r="H2171" t="s">
        <v>41</v>
      </c>
      <c r="I2171">
        <v>45</v>
      </c>
      <c r="J2171" s="5" t="s">
        <v>9219</v>
      </c>
      <c r="K2171" t="s">
        <v>21</v>
      </c>
      <c r="L2171" t="s">
        <v>13</v>
      </c>
      <c r="M2171" t="s">
        <v>9209</v>
      </c>
      <c r="N2171">
        <v>9</v>
      </c>
      <c r="O2171">
        <v>32</v>
      </c>
      <c r="P2171" t="s">
        <v>9225</v>
      </c>
      <c r="Q2171">
        <v>30</v>
      </c>
      <c r="R2171">
        <v>18</v>
      </c>
      <c r="S2171" t="s">
        <v>9256</v>
      </c>
      <c r="T2171" t="s">
        <v>9264</v>
      </c>
      <c r="U2171" t="s">
        <v>9300</v>
      </c>
      <c r="V2171" t="str" cm="1">
        <f t="array" ref="V2171">_xlfn.IFS(Hospital_Emergency_Room_Data[[#This Row],[Day]]&lt;=10,"Start(1-10)",Hospital_Emergency_Room_Data[[#This Row],[Day]]&lt;=20,"Middle(11-20)",Hospital_Emergency_Room_Data[[#This Row],[Day]]&gt;20,"End(21-30)")</f>
        <v>End(21-30)</v>
      </c>
    </row>
    <row r="2172" spans="1:22">
      <c r="A2172">
        <v>545295086</v>
      </c>
      <c r="B2172" t="s">
        <v>2193</v>
      </c>
      <c r="C2172" s="1">
        <v>45154</v>
      </c>
      <c r="D2172" t="str">
        <f>TEXT(Hospital_Emergency_Room_Data[[#This Row],[Patient Admission Date]],"mmm")</f>
        <v>Aug</v>
      </c>
      <c r="E2172">
        <f>YEAR(Hospital_Emergency_Room_Data[[#This Row],[Patient Admission Date]])</f>
        <v>2023</v>
      </c>
      <c r="F2172" s="2">
        <v>0.86041666666666672</v>
      </c>
      <c r="G2172" s="8" t="str">
        <f>TEXT(Hospital_Emergency_Room_Data[[#This Row],[Patient Admission Date]],"dddd")</f>
        <v>Wednesday</v>
      </c>
      <c r="H2172" t="s">
        <v>41</v>
      </c>
      <c r="I2172">
        <v>63</v>
      </c>
      <c r="J2172" s="5" t="s">
        <v>9217</v>
      </c>
      <c r="K2172" t="s">
        <v>21</v>
      </c>
      <c r="L2172" t="s">
        <v>50</v>
      </c>
      <c r="M2172" t="s">
        <v>9209</v>
      </c>
      <c r="O2172">
        <v>27</v>
      </c>
      <c r="P2172" t="s">
        <v>9226</v>
      </c>
      <c r="Q2172">
        <v>16</v>
      </c>
      <c r="R2172">
        <v>20</v>
      </c>
      <c r="S2172" t="s">
        <v>9256</v>
      </c>
      <c r="T2172" t="s">
        <v>9262</v>
      </c>
      <c r="U2172" t="s">
        <v>9282</v>
      </c>
      <c r="V2172" t="str" cm="1">
        <f t="array" ref="V2172">_xlfn.IFS(Hospital_Emergency_Room_Data[[#This Row],[Day]]&lt;=10,"Start(1-10)",Hospital_Emergency_Room_Data[[#This Row],[Day]]&lt;=20,"Middle(11-20)",Hospital_Emergency_Room_Data[[#This Row],[Day]]&gt;20,"End(21-30)")</f>
        <v>Middle(11-20)</v>
      </c>
    </row>
    <row r="2173" spans="1:22">
      <c r="A2173">
        <v>552651035</v>
      </c>
      <c r="B2173" t="s">
        <v>2194</v>
      </c>
      <c r="C2173" s="1">
        <v>45058</v>
      </c>
      <c r="D2173" t="str">
        <f>TEXT(Hospital_Emergency_Room_Data[[#This Row],[Patient Admission Date]],"mmm")</f>
        <v>May</v>
      </c>
      <c r="E2173">
        <f>YEAR(Hospital_Emergency_Room_Data[[#This Row],[Patient Admission Date]])</f>
        <v>2023</v>
      </c>
      <c r="F2173" s="2">
        <v>0.8305555555555556</v>
      </c>
      <c r="G2173" s="8" t="str">
        <f>TEXT(Hospital_Emergency_Room_Data[[#This Row],[Patient Admission Date]],"dddd")</f>
        <v>Friday</v>
      </c>
      <c r="H2173" t="s">
        <v>41</v>
      </c>
      <c r="I2173">
        <v>30</v>
      </c>
      <c r="J2173" s="5" t="s">
        <v>9223</v>
      </c>
      <c r="K2173" t="s">
        <v>21</v>
      </c>
      <c r="L2173" t="s">
        <v>50</v>
      </c>
      <c r="M2173" t="s">
        <v>9209</v>
      </c>
      <c r="O2173">
        <v>45</v>
      </c>
      <c r="P2173" t="s">
        <v>9225</v>
      </c>
      <c r="Q2173">
        <v>12</v>
      </c>
      <c r="R2173">
        <v>19</v>
      </c>
      <c r="S2173" t="s">
        <v>9256</v>
      </c>
      <c r="T2173" t="s">
        <v>9265</v>
      </c>
      <c r="U2173" t="s">
        <v>9300</v>
      </c>
      <c r="V2173" t="str" cm="1">
        <f t="array" ref="V2173">_xlfn.IFS(Hospital_Emergency_Room_Data[[#This Row],[Day]]&lt;=10,"Start(1-10)",Hospital_Emergency_Room_Data[[#This Row],[Day]]&lt;=20,"Middle(11-20)",Hospital_Emergency_Room_Data[[#This Row],[Day]]&gt;20,"End(21-30)")</f>
        <v>Middle(11-20)</v>
      </c>
    </row>
    <row r="2174" spans="1:22">
      <c r="A2174">
        <v>650577841</v>
      </c>
      <c r="B2174" t="s">
        <v>2195</v>
      </c>
      <c r="C2174" s="1">
        <v>45576</v>
      </c>
      <c r="D2174" t="str">
        <f>TEXT(Hospital_Emergency_Room_Data[[#This Row],[Patient Admission Date]],"mmm")</f>
        <v>Oct</v>
      </c>
      <c r="E2174">
        <f>YEAR(Hospital_Emergency_Room_Data[[#This Row],[Patient Admission Date]])</f>
        <v>2024</v>
      </c>
      <c r="F2174" s="2">
        <v>0.18958333333333333</v>
      </c>
      <c r="G2174" s="8" t="str">
        <f>TEXT(Hospital_Emergency_Room_Data[[#This Row],[Patient Admission Date]],"dddd")</f>
        <v>Friday</v>
      </c>
      <c r="H2174" t="s">
        <v>41</v>
      </c>
      <c r="I2174">
        <v>47</v>
      </c>
      <c r="J2174" s="5" t="s">
        <v>9219</v>
      </c>
      <c r="K2174" t="s">
        <v>21</v>
      </c>
      <c r="L2174" t="s">
        <v>50</v>
      </c>
      <c r="M2174" t="s">
        <v>9209</v>
      </c>
      <c r="O2174">
        <v>30</v>
      </c>
      <c r="P2174" t="s">
        <v>9225</v>
      </c>
      <c r="Q2174">
        <v>11</v>
      </c>
      <c r="R2174">
        <v>4</v>
      </c>
      <c r="S2174" t="s">
        <v>9258</v>
      </c>
      <c r="T2174" t="s">
        <v>9265</v>
      </c>
      <c r="U2174" t="s">
        <v>9282</v>
      </c>
      <c r="V2174" t="str" cm="1">
        <f t="array" ref="V2174">_xlfn.IFS(Hospital_Emergency_Room_Data[[#This Row],[Day]]&lt;=10,"Start(1-10)",Hospital_Emergency_Room_Data[[#This Row],[Day]]&lt;=20,"Middle(11-20)",Hospital_Emergency_Room_Data[[#This Row],[Day]]&gt;20,"End(21-30)")</f>
        <v>Middle(11-20)</v>
      </c>
    </row>
    <row r="2175" spans="1:22">
      <c r="A2175">
        <v>737326945</v>
      </c>
      <c r="B2175" t="s">
        <v>2196</v>
      </c>
      <c r="C2175" s="1">
        <v>45228</v>
      </c>
      <c r="D2175" t="str">
        <f>TEXT(Hospital_Emergency_Room_Data[[#This Row],[Patient Admission Date]],"mmm")</f>
        <v>Oct</v>
      </c>
      <c r="E2175">
        <f>YEAR(Hospital_Emergency_Room_Data[[#This Row],[Patient Admission Date]])</f>
        <v>2023</v>
      </c>
      <c r="F2175" s="2">
        <v>0.13541666666666666</v>
      </c>
      <c r="G2175" s="8" t="str">
        <f>TEXT(Hospital_Emergency_Room_Data[[#This Row],[Patient Admission Date]],"dddd")</f>
        <v>Sunday</v>
      </c>
      <c r="H2175" t="s">
        <v>41</v>
      </c>
      <c r="I2175">
        <v>19</v>
      </c>
      <c r="J2175" s="5" t="s">
        <v>9220</v>
      </c>
      <c r="K2175" t="s">
        <v>21</v>
      </c>
      <c r="L2175" t="s">
        <v>50</v>
      </c>
      <c r="M2175" t="s">
        <v>9209</v>
      </c>
      <c r="O2175">
        <v>59</v>
      </c>
      <c r="P2175" t="s">
        <v>9225</v>
      </c>
      <c r="Q2175">
        <v>29</v>
      </c>
      <c r="R2175">
        <v>3</v>
      </c>
      <c r="S2175" t="s">
        <v>9258</v>
      </c>
      <c r="T2175" t="s">
        <v>9264</v>
      </c>
      <c r="U2175" t="s">
        <v>9283</v>
      </c>
      <c r="V2175" t="str" cm="1">
        <f t="array" ref="V2175">_xlfn.IFS(Hospital_Emergency_Room_Data[[#This Row],[Day]]&lt;=10,"Start(1-10)",Hospital_Emergency_Room_Data[[#This Row],[Day]]&lt;=20,"Middle(11-20)",Hospital_Emergency_Room_Data[[#This Row],[Day]]&gt;20,"End(21-30)")</f>
        <v>End(21-30)</v>
      </c>
    </row>
    <row r="2176" spans="1:22">
      <c r="A2176">
        <v>714047254</v>
      </c>
      <c r="B2176" t="s">
        <v>2197</v>
      </c>
      <c r="C2176" s="1">
        <v>45028</v>
      </c>
      <c r="D2176" t="str">
        <f>TEXT(Hospital_Emergency_Room_Data[[#This Row],[Patient Admission Date]],"mmm")</f>
        <v>Apr</v>
      </c>
      <c r="E2176">
        <f>YEAR(Hospital_Emergency_Room_Data[[#This Row],[Patient Admission Date]])</f>
        <v>2023</v>
      </c>
      <c r="F2176" s="2">
        <v>0.5854166666666667</v>
      </c>
      <c r="G2176" s="8" t="str">
        <f>TEXT(Hospital_Emergency_Room_Data[[#This Row],[Patient Admission Date]],"dddd")</f>
        <v>Wednesday</v>
      </c>
      <c r="H2176" t="s">
        <v>41</v>
      </c>
      <c r="I2176">
        <v>25</v>
      </c>
      <c r="J2176" s="5" t="s">
        <v>9220</v>
      </c>
      <c r="K2176" t="s">
        <v>21</v>
      </c>
      <c r="L2176" t="s">
        <v>50</v>
      </c>
      <c r="M2176" t="s">
        <v>9209</v>
      </c>
      <c r="O2176">
        <v>32</v>
      </c>
      <c r="P2176" t="s">
        <v>9225</v>
      </c>
      <c r="Q2176">
        <v>12</v>
      </c>
      <c r="R2176">
        <v>14</v>
      </c>
      <c r="S2176" t="s">
        <v>9257</v>
      </c>
      <c r="T2176" t="s">
        <v>9265</v>
      </c>
      <c r="U2176" t="s">
        <v>9300</v>
      </c>
      <c r="V2176" t="str" cm="1">
        <f t="array" ref="V2176">_xlfn.IFS(Hospital_Emergency_Room_Data[[#This Row],[Day]]&lt;=10,"Start(1-10)",Hospital_Emergency_Room_Data[[#This Row],[Day]]&lt;=20,"Middle(11-20)",Hospital_Emergency_Room_Data[[#This Row],[Day]]&gt;20,"End(21-30)")</f>
        <v>Middle(11-20)</v>
      </c>
    </row>
    <row r="2177" spans="1:22">
      <c r="A2177">
        <v>571388943</v>
      </c>
      <c r="B2177" t="s">
        <v>2198</v>
      </c>
      <c r="C2177" s="1">
        <v>45457</v>
      </c>
      <c r="D2177" t="str">
        <f>TEXT(Hospital_Emergency_Room_Data[[#This Row],[Patient Admission Date]],"mmm")</f>
        <v>Jun</v>
      </c>
      <c r="E2177">
        <f>YEAR(Hospital_Emergency_Room_Data[[#This Row],[Patient Admission Date]])</f>
        <v>2024</v>
      </c>
      <c r="F2177" s="2">
        <v>2.013888888888889E-2</v>
      </c>
      <c r="G2177" s="8" t="str">
        <f>TEXT(Hospital_Emergency_Room_Data[[#This Row],[Patient Admission Date]],"dddd")</f>
        <v>Friday</v>
      </c>
      <c r="H2177" t="s">
        <v>41</v>
      </c>
      <c r="I2177">
        <v>40</v>
      </c>
      <c r="J2177" s="5" t="s">
        <v>9223</v>
      </c>
      <c r="K2177" t="s">
        <v>21</v>
      </c>
      <c r="L2177" t="s">
        <v>50</v>
      </c>
      <c r="M2177" t="s">
        <v>9209</v>
      </c>
      <c r="O2177">
        <v>57</v>
      </c>
      <c r="P2177" t="s">
        <v>9225</v>
      </c>
      <c r="Q2177">
        <v>14</v>
      </c>
      <c r="R2177">
        <v>0</v>
      </c>
      <c r="S2177" t="s">
        <v>9258</v>
      </c>
      <c r="T2177" t="s">
        <v>9265</v>
      </c>
      <c r="U2177" t="s">
        <v>9283</v>
      </c>
      <c r="V2177" t="str" cm="1">
        <f t="array" ref="V2177">_xlfn.IFS(Hospital_Emergency_Room_Data[[#This Row],[Day]]&lt;=10,"Start(1-10)",Hospital_Emergency_Room_Data[[#This Row],[Day]]&lt;=20,"Middle(11-20)",Hospital_Emergency_Room_Data[[#This Row],[Day]]&gt;20,"End(21-30)")</f>
        <v>Middle(11-20)</v>
      </c>
    </row>
    <row r="2178" spans="1:22">
      <c r="A2178">
        <v>265223801</v>
      </c>
      <c r="B2178" t="s">
        <v>2199</v>
      </c>
      <c r="C2178" s="1">
        <v>45404</v>
      </c>
      <c r="D2178" t="str">
        <f>TEXT(Hospital_Emergency_Room_Data[[#This Row],[Patient Admission Date]],"mmm")</f>
        <v>Apr</v>
      </c>
      <c r="E2178">
        <f>YEAR(Hospital_Emergency_Room_Data[[#This Row],[Patient Admission Date]])</f>
        <v>2024</v>
      </c>
      <c r="F2178" s="2">
        <v>0.46250000000000002</v>
      </c>
      <c r="G2178" s="8" t="str">
        <f>TEXT(Hospital_Emergency_Room_Data[[#This Row],[Patient Admission Date]],"dddd")</f>
        <v>Monday</v>
      </c>
      <c r="H2178" t="s">
        <v>41</v>
      </c>
      <c r="I2178">
        <v>55</v>
      </c>
      <c r="J2178" s="5" t="s">
        <v>9219</v>
      </c>
      <c r="K2178" t="s">
        <v>21</v>
      </c>
      <c r="L2178" t="s">
        <v>50</v>
      </c>
      <c r="M2178" t="s">
        <v>9209</v>
      </c>
      <c r="N2178">
        <v>1</v>
      </c>
      <c r="O2178">
        <v>42</v>
      </c>
      <c r="P2178" t="s">
        <v>9225</v>
      </c>
      <c r="Q2178">
        <v>22</v>
      </c>
      <c r="R2178">
        <v>11</v>
      </c>
      <c r="S2178" t="s">
        <v>9255</v>
      </c>
      <c r="T2178" t="s">
        <v>9264</v>
      </c>
      <c r="U2178" t="s">
        <v>9300</v>
      </c>
      <c r="V2178" t="str" cm="1">
        <f t="array" ref="V2178">_xlfn.IFS(Hospital_Emergency_Room_Data[[#This Row],[Day]]&lt;=10,"Start(1-10)",Hospital_Emergency_Room_Data[[#This Row],[Day]]&lt;=20,"Middle(11-20)",Hospital_Emergency_Room_Data[[#This Row],[Day]]&gt;20,"End(21-30)")</f>
        <v>End(21-30)</v>
      </c>
    </row>
    <row r="2179" spans="1:22">
      <c r="A2179">
        <v>446707796</v>
      </c>
      <c r="B2179" t="s">
        <v>2200</v>
      </c>
      <c r="C2179" s="1">
        <v>45052</v>
      </c>
      <c r="D2179" t="str">
        <f>TEXT(Hospital_Emergency_Room_Data[[#This Row],[Patient Admission Date]],"mmm")</f>
        <v>May</v>
      </c>
      <c r="E2179">
        <f>YEAR(Hospital_Emergency_Room_Data[[#This Row],[Patient Admission Date]])</f>
        <v>2023</v>
      </c>
      <c r="F2179" s="2">
        <v>0.74236111111111114</v>
      </c>
      <c r="G2179" s="8" t="str">
        <f>TEXT(Hospital_Emergency_Room_Data[[#This Row],[Patient Admission Date]],"dddd")</f>
        <v>Saturday</v>
      </c>
      <c r="H2179" t="s">
        <v>41</v>
      </c>
      <c r="I2179">
        <v>28</v>
      </c>
      <c r="J2179" s="5" t="s">
        <v>9220</v>
      </c>
      <c r="K2179" t="s">
        <v>21</v>
      </c>
      <c r="L2179" t="s">
        <v>50</v>
      </c>
      <c r="M2179" t="s">
        <v>9209</v>
      </c>
      <c r="N2179">
        <v>9</v>
      </c>
      <c r="O2179">
        <v>22</v>
      </c>
      <c r="P2179" t="s">
        <v>9226</v>
      </c>
      <c r="Q2179">
        <v>6</v>
      </c>
      <c r="R2179">
        <v>17</v>
      </c>
      <c r="S2179" t="s">
        <v>9257</v>
      </c>
      <c r="T2179" t="s">
        <v>9263</v>
      </c>
      <c r="U2179" t="s">
        <v>9282</v>
      </c>
      <c r="V2179" t="str" cm="1">
        <f t="array" ref="V2179">_xlfn.IFS(Hospital_Emergency_Room_Data[[#This Row],[Day]]&lt;=10,"Start(1-10)",Hospital_Emergency_Room_Data[[#This Row],[Day]]&lt;=20,"Middle(11-20)",Hospital_Emergency_Room_Data[[#This Row],[Day]]&gt;20,"End(21-30)")</f>
        <v>Start(1-10)</v>
      </c>
    </row>
    <row r="2180" spans="1:22">
      <c r="A2180">
        <v>544893372</v>
      </c>
      <c r="B2180" t="s">
        <v>2201</v>
      </c>
      <c r="C2180" s="1">
        <v>45295</v>
      </c>
      <c r="D2180" t="str">
        <f>TEXT(Hospital_Emergency_Room_Data[[#This Row],[Patient Admission Date]],"mmm")</f>
        <v>Jan</v>
      </c>
      <c r="E2180">
        <f>YEAR(Hospital_Emergency_Room_Data[[#This Row],[Patient Admission Date]])</f>
        <v>2024</v>
      </c>
      <c r="F2180" s="2">
        <v>0.45833333333333331</v>
      </c>
      <c r="G2180" s="8" t="str">
        <f>TEXT(Hospital_Emergency_Room_Data[[#This Row],[Patient Admission Date]],"dddd")</f>
        <v>Thursday</v>
      </c>
      <c r="H2180" t="s">
        <v>41</v>
      </c>
      <c r="I2180">
        <v>61</v>
      </c>
      <c r="J2180" s="5" t="s">
        <v>9217</v>
      </c>
      <c r="K2180" t="s">
        <v>21</v>
      </c>
      <c r="L2180" t="s">
        <v>9281</v>
      </c>
      <c r="M2180" t="s">
        <v>9209</v>
      </c>
      <c r="O2180">
        <v>20</v>
      </c>
      <c r="P2180" t="s">
        <v>9226</v>
      </c>
      <c r="Q2180">
        <v>4</v>
      </c>
      <c r="R2180">
        <v>11</v>
      </c>
      <c r="S2180" t="s">
        <v>9255</v>
      </c>
      <c r="T2180" t="s">
        <v>9263</v>
      </c>
      <c r="U2180" t="s">
        <v>9282</v>
      </c>
      <c r="V2180" t="str" cm="1">
        <f t="array" ref="V2180">_xlfn.IFS(Hospital_Emergency_Room_Data[[#This Row],[Day]]&lt;=10,"Start(1-10)",Hospital_Emergency_Room_Data[[#This Row],[Day]]&lt;=20,"Middle(11-20)",Hospital_Emergency_Room_Data[[#This Row],[Day]]&gt;20,"End(21-30)")</f>
        <v>Start(1-10)</v>
      </c>
    </row>
    <row r="2181" spans="1:22">
      <c r="A2181">
        <v>276292728</v>
      </c>
      <c r="B2181" t="s">
        <v>2202</v>
      </c>
      <c r="C2181" s="1">
        <v>45349</v>
      </c>
      <c r="D2181" t="str">
        <f>TEXT(Hospital_Emergency_Room_Data[[#This Row],[Patient Admission Date]],"mmm")</f>
        <v>Feb</v>
      </c>
      <c r="E2181">
        <f>YEAR(Hospital_Emergency_Room_Data[[#This Row],[Patient Admission Date]])</f>
        <v>2024</v>
      </c>
      <c r="F2181" s="2">
        <v>0.35138888888888886</v>
      </c>
      <c r="G2181" s="8" t="str">
        <f>TEXT(Hospital_Emergency_Room_Data[[#This Row],[Patient Admission Date]],"dddd")</f>
        <v>Tuesday</v>
      </c>
      <c r="H2181" t="s">
        <v>41</v>
      </c>
      <c r="I2181">
        <v>45</v>
      </c>
      <c r="J2181" s="5" t="s">
        <v>9219</v>
      </c>
      <c r="K2181" t="s">
        <v>21</v>
      </c>
      <c r="L2181" t="s">
        <v>9281</v>
      </c>
      <c r="M2181" t="s">
        <v>9209</v>
      </c>
      <c r="O2181">
        <v>36</v>
      </c>
      <c r="P2181" t="s">
        <v>9225</v>
      </c>
      <c r="Q2181">
        <v>27</v>
      </c>
      <c r="R2181">
        <v>8</v>
      </c>
      <c r="S2181" t="s">
        <v>9255</v>
      </c>
      <c r="T2181" t="s">
        <v>9264</v>
      </c>
      <c r="U2181" t="s">
        <v>9300</v>
      </c>
      <c r="V2181" t="str" cm="1">
        <f t="array" ref="V2181">_xlfn.IFS(Hospital_Emergency_Room_Data[[#This Row],[Day]]&lt;=10,"Start(1-10)",Hospital_Emergency_Room_Data[[#This Row],[Day]]&lt;=20,"Middle(11-20)",Hospital_Emergency_Room_Data[[#This Row],[Day]]&gt;20,"End(21-30)")</f>
        <v>End(21-30)</v>
      </c>
    </row>
    <row r="2182" spans="1:22">
      <c r="A2182">
        <v>807472097</v>
      </c>
      <c r="B2182" t="s">
        <v>2203</v>
      </c>
      <c r="C2182" s="1">
        <v>45121</v>
      </c>
      <c r="D2182" t="str">
        <f>TEXT(Hospital_Emergency_Room_Data[[#This Row],[Patient Admission Date]],"mmm")</f>
        <v>Jul</v>
      </c>
      <c r="E2182">
        <f>YEAR(Hospital_Emergency_Room_Data[[#This Row],[Patient Admission Date]])</f>
        <v>2023</v>
      </c>
      <c r="F2182" s="2">
        <v>0.80972222222222223</v>
      </c>
      <c r="G2182" s="8" t="str">
        <f>TEXT(Hospital_Emergency_Room_Data[[#This Row],[Patient Admission Date]],"dddd")</f>
        <v>Friday</v>
      </c>
      <c r="H2182" t="s">
        <v>41</v>
      </c>
      <c r="I2182">
        <v>7</v>
      </c>
      <c r="J2182" s="5" t="s">
        <v>9221</v>
      </c>
      <c r="K2182" t="s">
        <v>21</v>
      </c>
      <c r="L2182" t="s">
        <v>9281</v>
      </c>
      <c r="M2182" t="s">
        <v>9209</v>
      </c>
      <c r="O2182">
        <v>51</v>
      </c>
      <c r="P2182" t="s">
        <v>9225</v>
      </c>
      <c r="Q2182">
        <v>14</v>
      </c>
      <c r="R2182">
        <v>19</v>
      </c>
      <c r="S2182" t="s">
        <v>9256</v>
      </c>
      <c r="T2182" t="s">
        <v>9265</v>
      </c>
      <c r="U2182" t="s">
        <v>9283</v>
      </c>
      <c r="V2182" t="str" cm="1">
        <f t="array" ref="V2182">_xlfn.IFS(Hospital_Emergency_Room_Data[[#This Row],[Day]]&lt;=10,"Start(1-10)",Hospital_Emergency_Room_Data[[#This Row],[Day]]&lt;=20,"Middle(11-20)",Hospital_Emergency_Room_Data[[#This Row],[Day]]&gt;20,"End(21-30)")</f>
        <v>Middle(11-20)</v>
      </c>
    </row>
    <row r="2183" spans="1:22">
      <c r="A2183">
        <v>808524133</v>
      </c>
      <c r="B2183" t="s">
        <v>2204</v>
      </c>
      <c r="C2183" s="1">
        <v>45244</v>
      </c>
      <c r="D2183" t="str">
        <f>TEXT(Hospital_Emergency_Room_Data[[#This Row],[Patient Admission Date]],"mmm")</f>
        <v>Nov</v>
      </c>
      <c r="E2183">
        <f>YEAR(Hospital_Emergency_Room_Data[[#This Row],[Patient Admission Date]])</f>
        <v>2023</v>
      </c>
      <c r="F2183" s="2">
        <v>0.80763888888888891</v>
      </c>
      <c r="G2183" s="8" t="str">
        <f>TEXT(Hospital_Emergency_Room_Data[[#This Row],[Patient Admission Date]],"dddd")</f>
        <v>Tuesday</v>
      </c>
      <c r="H2183" t="s">
        <v>41</v>
      </c>
      <c r="I2183">
        <v>54</v>
      </c>
      <c r="J2183" s="5" t="s">
        <v>9219</v>
      </c>
      <c r="K2183" t="s">
        <v>21</v>
      </c>
      <c r="L2183" t="s">
        <v>9281</v>
      </c>
      <c r="M2183" t="s">
        <v>9209</v>
      </c>
      <c r="O2183">
        <v>51</v>
      </c>
      <c r="P2183" t="s">
        <v>9225</v>
      </c>
      <c r="Q2183">
        <v>14</v>
      </c>
      <c r="R2183">
        <v>19</v>
      </c>
      <c r="S2183" t="s">
        <v>9256</v>
      </c>
      <c r="T2183" t="s">
        <v>9265</v>
      </c>
      <c r="U2183" t="s">
        <v>9283</v>
      </c>
      <c r="V2183" t="str" cm="1">
        <f t="array" ref="V2183">_xlfn.IFS(Hospital_Emergency_Room_Data[[#This Row],[Day]]&lt;=10,"Start(1-10)",Hospital_Emergency_Room_Data[[#This Row],[Day]]&lt;=20,"Middle(11-20)",Hospital_Emergency_Room_Data[[#This Row],[Day]]&gt;20,"End(21-30)")</f>
        <v>Middle(11-20)</v>
      </c>
    </row>
    <row r="2184" spans="1:22">
      <c r="A2184">
        <v>790041343</v>
      </c>
      <c r="B2184" t="s">
        <v>2205</v>
      </c>
      <c r="C2184" s="1">
        <v>45054</v>
      </c>
      <c r="D2184" t="str">
        <f>TEXT(Hospital_Emergency_Room_Data[[#This Row],[Patient Admission Date]],"mmm")</f>
        <v>May</v>
      </c>
      <c r="E2184">
        <f>YEAR(Hospital_Emergency_Room_Data[[#This Row],[Patient Admission Date]])</f>
        <v>2023</v>
      </c>
      <c r="F2184" s="2">
        <v>0.12013888888888889</v>
      </c>
      <c r="G2184" s="8" t="str">
        <f>TEXT(Hospital_Emergency_Room_Data[[#This Row],[Patient Admission Date]],"dddd")</f>
        <v>Monday</v>
      </c>
      <c r="H2184" t="s">
        <v>41</v>
      </c>
      <c r="I2184">
        <v>24</v>
      </c>
      <c r="J2184" s="5" t="s">
        <v>9220</v>
      </c>
      <c r="K2184" t="s">
        <v>21</v>
      </c>
      <c r="L2184" t="s">
        <v>9281</v>
      </c>
      <c r="M2184" t="s">
        <v>9209</v>
      </c>
      <c r="O2184">
        <v>25</v>
      </c>
      <c r="P2184" t="s">
        <v>9226</v>
      </c>
      <c r="Q2184">
        <v>8</v>
      </c>
      <c r="R2184">
        <v>2</v>
      </c>
      <c r="S2184" t="s">
        <v>9258</v>
      </c>
      <c r="T2184" t="s">
        <v>9265</v>
      </c>
      <c r="U2184" t="s">
        <v>9282</v>
      </c>
      <c r="V2184" t="str" cm="1">
        <f t="array" ref="V2184">_xlfn.IFS(Hospital_Emergency_Room_Data[[#This Row],[Day]]&lt;=10,"Start(1-10)",Hospital_Emergency_Room_Data[[#This Row],[Day]]&lt;=20,"Middle(11-20)",Hospital_Emergency_Room_Data[[#This Row],[Day]]&gt;20,"End(21-30)")</f>
        <v>Start(1-10)</v>
      </c>
    </row>
    <row r="2185" spans="1:22">
      <c r="A2185">
        <v>676340882</v>
      </c>
      <c r="B2185" t="s">
        <v>2206</v>
      </c>
      <c r="C2185" s="1">
        <v>45563</v>
      </c>
      <c r="D2185" t="str">
        <f>TEXT(Hospital_Emergency_Room_Data[[#This Row],[Patient Admission Date]],"mmm")</f>
        <v>Sep</v>
      </c>
      <c r="E2185">
        <f>YEAR(Hospital_Emergency_Room_Data[[#This Row],[Patient Admission Date]])</f>
        <v>2024</v>
      </c>
      <c r="F2185" s="2">
        <v>0.83402777777777781</v>
      </c>
      <c r="G2185" s="8" t="str">
        <f>TEXT(Hospital_Emergency_Room_Data[[#This Row],[Patient Admission Date]],"dddd")</f>
        <v>Saturday</v>
      </c>
      <c r="H2185" t="s">
        <v>41</v>
      </c>
      <c r="I2185">
        <v>64</v>
      </c>
      <c r="J2185" s="5" t="s">
        <v>9217</v>
      </c>
      <c r="K2185" t="s">
        <v>21</v>
      </c>
      <c r="L2185" t="s">
        <v>9281</v>
      </c>
      <c r="M2185" t="s">
        <v>9209</v>
      </c>
      <c r="O2185">
        <v>35</v>
      </c>
      <c r="P2185" t="s">
        <v>9225</v>
      </c>
      <c r="Q2185">
        <v>28</v>
      </c>
      <c r="R2185">
        <v>20</v>
      </c>
      <c r="S2185" t="s">
        <v>9256</v>
      </c>
      <c r="T2185" t="s">
        <v>9264</v>
      </c>
      <c r="U2185" t="s">
        <v>9300</v>
      </c>
      <c r="V2185" t="str" cm="1">
        <f t="array" ref="V2185">_xlfn.IFS(Hospital_Emergency_Room_Data[[#This Row],[Day]]&lt;=10,"Start(1-10)",Hospital_Emergency_Room_Data[[#This Row],[Day]]&lt;=20,"Middle(11-20)",Hospital_Emergency_Room_Data[[#This Row],[Day]]&gt;20,"End(21-30)")</f>
        <v>End(21-30)</v>
      </c>
    </row>
    <row r="2186" spans="1:22">
      <c r="A2186">
        <v>648754344</v>
      </c>
      <c r="B2186" t="s">
        <v>2207</v>
      </c>
      <c r="C2186" s="1">
        <v>45054</v>
      </c>
      <c r="D2186" t="str">
        <f>TEXT(Hospital_Emergency_Room_Data[[#This Row],[Patient Admission Date]],"mmm")</f>
        <v>May</v>
      </c>
      <c r="E2186">
        <f>YEAR(Hospital_Emergency_Room_Data[[#This Row],[Patient Admission Date]])</f>
        <v>2023</v>
      </c>
      <c r="F2186" s="2">
        <v>0.53888888888888886</v>
      </c>
      <c r="G2186" s="8" t="str">
        <f>TEXT(Hospital_Emergency_Room_Data[[#This Row],[Patient Admission Date]],"dddd")</f>
        <v>Monday</v>
      </c>
      <c r="H2186" t="s">
        <v>41</v>
      </c>
      <c r="I2186">
        <v>46</v>
      </c>
      <c r="J2186" s="5" t="s">
        <v>9219</v>
      </c>
      <c r="K2186" t="s">
        <v>21</v>
      </c>
      <c r="L2186" t="s">
        <v>9281</v>
      </c>
      <c r="M2186" t="s">
        <v>9209</v>
      </c>
      <c r="O2186">
        <v>50</v>
      </c>
      <c r="P2186" t="s">
        <v>9225</v>
      </c>
      <c r="Q2186">
        <v>8</v>
      </c>
      <c r="R2186">
        <v>12</v>
      </c>
      <c r="S2186" t="s">
        <v>9257</v>
      </c>
      <c r="T2186" t="s">
        <v>9265</v>
      </c>
      <c r="U2186" t="s">
        <v>9283</v>
      </c>
      <c r="V2186" t="str" cm="1">
        <f t="array" ref="V2186">_xlfn.IFS(Hospital_Emergency_Room_Data[[#This Row],[Day]]&lt;=10,"Start(1-10)",Hospital_Emergency_Room_Data[[#This Row],[Day]]&lt;=20,"Middle(11-20)",Hospital_Emergency_Room_Data[[#This Row],[Day]]&gt;20,"End(21-30)")</f>
        <v>Start(1-10)</v>
      </c>
    </row>
    <row r="2187" spans="1:22">
      <c r="A2187">
        <v>276408022</v>
      </c>
      <c r="B2187" t="s">
        <v>2208</v>
      </c>
      <c r="C2187" s="1">
        <v>45329</v>
      </c>
      <c r="D2187" t="str">
        <f>TEXT(Hospital_Emergency_Room_Data[[#This Row],[Patient Admission Date]],"mmm")</f>
        <v>Feb</v>
      </c>
      <c r="E2187">
        <f>YEAR(Hospital_Emergency_Room_Data[[#This Row],[Patient Admission Date]])</f>
        <v>2024</v>
      </c>
      <c r="F2187" s="2">
        <v>0.53819444444444442</v>
      </c>
      <c r="G2187" s="8" t="str">
        <f>TEXT(Hospital_Emergency_Room_Data[[#This Row],[Patient Admission Date]],"dddd")</f>
        <v>Wednesday</v>
      </c>
      <c r="H2187" t="s">
        <v>41</v>
      </c>
      <c r="I2187">
        <v>36</v>
      </c>
      <c r="J2187" s="5" t="s">
        <v>9223</v>
      </c>
      <c r="K2187" t="s">
        <v>21</v>
      </c>
      <c r="L2187" t="s">
        <v>9281</v>
      </c>
      <c r="M2187" t="s">
        <v>9209</v>
      </c>
      <c r="O2187">
        <v>55</v>
      </c>
      <c r="P2187" t="s">
        <v>9225</v>
      </c>
      <c r="Q2187">
        <v>7</v>
      </c>
      <c r="R2187">
        <v>12</v>
      </c>
      <c r="S2187" t="s">
        <v>9257</v>
      </c>
      <c r="T2187" t="s">
        <v>9263</v>
      </c>
      <c r="U2187" t="s">
        <v>9283</v>
      </c>
      <c r="V2187" t="str" cm="1">
        <f t="array" ref="V2187">_xlfn.IFS(Hospital_Emergency_Room_Data[[#This Row],[Day]]&lt;=10,"Start(1-10)",Hospital_Emergency_Room_Data[[#This Row],[Day]]&lt;=20,"Middle(11-20)",Hospital_Emergency_Room_Data[[#This Row],[Day]]&gt;20,"End(21-30)")</f>
        <v>Start(1-10)</v>
      </c>
    </row>
    <row r="2188" spans="1:22">
      <c r="A2188">
        <v>208539719</v>
      </c>
      <c r="B2188" t="s">
        <v>2209</v>
      </c>
      <c r="C2188" s="1">
        <v>45365</v>
      </c>
      <c r="D2188" t="str">
        <f>TEXT(Hospital_Emergency_Room_Data[[#This Row],[Patient Admission Date]],"mmm")</f>
        <v>Mar</v>
      </c>
      <c r="E2188">
        <f>YEAR(Hospital_Emergency_Room_Data[[#This Row],[Patient Admission Date]])</f>
        <v>2024</v>
      </c>
      <c r="F2188" s="2">
        <v>0.49027777777777776</v>
      </c>
      <c r="G2188" s="8" t="str">
        <f>TEXT(Hospital_Emergency_Room_Data[[#This Row],[Patient Admission Date]],"dddd")</f>
        <v>Thursday</v>
      </c>
      <c r="H2188" t="s">
        <v>41</v>
      </c>
      <c r="I2188">
        <v>29</v>
      </c>
      <c r="J2188" s="5" t="s">
        <v>9220</v>
      </c>
      <c r="K2188" t="s">
        <v>21</v>
      </c>
      <c r="L2188" t="s">
        <v>9281</v>
      </c>
      <c r="M2188" t="s">
        <v>9209</v>
      </c>
      <c r="O2188">
        <v>22</v>
      </c>
      <c r="P2188" t="s">
        <v>9226</v>
      </c>
      <c r="Q2188">
        <v>14</v>
      </c>
      <c r="R2188">
        <v>11</v>
      </c>
      <c r="S2188" t="s">
        <v>9255</v>
      </c>
      <c r="T2188" t="s">
        <v>9265</v>
      </c>
      <c r="U2188" t="s">
        <v>9282</v>
      </c>
      <c r="V2188" t="str" cm="1">
        <f t="array" ref="V2188">_xlfn.IFS(Hospital_Emergency_Room_Data[[#This Row],[Day]]&lt;=10,"Start(1-10)",Hospital_Emergency_Room_Data[[#This Row],[Day]]&lt;=20,"Middle(11-20)",Hospital_Emergency_Room_Data[[#This Row],[Day]]&gt;20,"End(21-30)")</f>
        <v>Middle(11-20)</v>
      </c>
    </row>
    <row r="2189" spans="1:22">
      <c r="A2189">
        <v>895943157</v>
      </c>
      <c r="B2189" t="s">
        <v>2210</v>
      </c>
      <c r="C2189" s="1">
        <v>45175</v>
      </c>
      <c r="D2189" t="str">
        <f>TEXT(Hospital_Emergency_Room_Data[[#This Row],[Patient Admission Date]],"mmm")</f>
        <v>Sep</v>
      </c>
      <c r="E2189">
        <f>YEAR(Hospital_Emergency_Room_Data[[#This Row],[Patient Admission Date]])</f>
        <v>2023</v>
      </c>
      <c r="F2189" s="2">
        <v>0.41388888888888886</v>
      </c>
      <c r="G2189" s="8" t="str">
        <f>TEXT(Hospital_Emergency_Room_Data[[#This Row],[Patient Admission Date]],"dddd")</f>
        <v>Wednesday</v>
      </c>
      <c r="H2189" t="s">
        <v>41</v>
      </c>
      <c r="I2189">
        <v>74</v>
      </c>
      <c r="J2189" s="5" t="s">
        <v>9222</v>
      </c>
      <c r="K2189" t="s">
        <v>21</v>
      </c>
      <c r="L2189" t="s">
        <v>9281</v>
      </c>
      <c r="M2189" t="s">
        <v>9209</v>
      </c>
      <c r="O2189">
        <v>27</v>
      </c>
      <c r="P2189" t="s">
        <v>9226</v>
      </c>
      <c r="Q2189">
        <v>6</v>
      </c>
      <c r="R2189">
        <v>9</v>
      </c>
      <c r="S2189" t="s">
        <v>9255</v>
      </c>
      <c r="T2189" t="s">
        <v>9263</v>
      </c>
      <c r="U2189" t="s">
        <v>9282</v>
      </c>
      <c r="V2189" t="str" cm="1">
        <f t="array" ref="V2189">_xlfn.IFS(Hospital_Emergency_Room_Data[[#This Row],[Day]]&lt;=10,"Start(1-10)",Hospital_Emergency_Room_Data[[#This Row],[Day]]&lt;=20,"Middle(11-20)",Hospital_Emergency_Room_Data[[#This Row],[Day]]&gt;20,"End(21-30)")</f>
        <v>Start(1-10)</v>
      </c>
    </row>
    <row r="2190" spans="1:22">
      <c r="A2190">
        <v>567850684</v>
      </c>
      <c r="B2190" t="s">
        <v>2211</v>
      </c>
      <c r="C2190" s="1">
        <v>45343</v>
      </c>
      <c r="D2190" t="str">
        <f>TEXT(Hospital_Emergency_Room_Data[[#This Row],[Patient Admission Date]],"mmm")</f>
        <v>Feb</v>
      </c>
      <c r="E2190">
        <f>YEAR(Hospital_Emergency_Room_Data[[#This Row],[Patient Admission Date]])</f>
        <v>2024</v>
      </c>
      <c r="F2190" s="2">
        <v>0.74027777777777781</v>
      </c>
      <c r="G2190" s="8" t="str">
        <f>TEXT(Hospital_Emergency_Room_Data[[#This Row],[Patient Admission Date]],"dddd")</f>
        <v>Wednesday</v>
      </c>
      <c r="H2190" t="s">
        <v>41</v>
      </c>
      <c r="I2190">
        <v>31</v>
      </c>
      <c r="J2190" s="5" t="s">
        <v>9223</v>
      </c>
      <c r="K2190" t="s">
        <v>21</v>
      </c>
      <c r="L2190" t="s">
        <v>9281</v>
      </c>
      <c r="M2190" t="s">
        <v>9209</v>
      </c>
      <c r="O2190">
        <v>29</v>
      </c>
      <c r="P2190" t="s">
        <v>9226</v>
      </c>
      <c r="Q2190">
        <v>21</v>
      </c>
      <c r="R2190">
        <v>17</v>
      </c>
      <c r="S2190" t="s">
        <v>9257</v>
      </c>
      <c r="T2190" t="s">
        <v>9262</v>
      </c>
      <c r="U2190" t="s">
        <v>9282</v>
      </c>
      <c r="V2190" t="str" cm="1">
        <f t="array" ref="V2190">_xlfn.IFS(Hospital_Emergency_Room_Data[[#This Row],[Day]]&lt;=10,"Start(1-10)",Hospital_Emergency_Room_Data[[#This Row],[Day]]&lt;=20,"Middle(11-20)",Hospital_Emergency_Room_Data[[#This Row],[Day]]&gt;20,"End(21-30)")</f>
        <v>End(21-30)</v>
      </c>
    </row>
    <row r="2191" spans="1:22">
      <c r="A2191">
        <v>748720573</v>
      </c>
      <c r="B2191" t="s">
        <v>2212</v>
      </c>
      <c r="C2191" s="1">
        <v>45043</v>
      </c>
      <c r="D2191" t="str">
        <f>TEXT(Hospital_Emergency_Room_Data[[#This Row],[Patient Admission Date]],"mmm")</f>
        <v>Apr</v>
      </c>
      <c r="E2191">
        <f>YEAR(Hospital_Emergency_Room_Data[[#This Row],[Patient Admission Date]])</f>
        <v>2023</v>
      </c>
      <c r="F2191" s="2">
        <v>0.34097222222222223</v>
      </c>
      <c r="G2191" s="8" t="str">
        <f>TEXT(Hospital_Emergency_Room_Data[[#This Row],[Patient Admission Date]],"dddd")</f>
        <v>Thursday</v>
      </c>
      <c r="H2191" t="s">
        <v>41</v>
      </c>
      <c r="I2191">
        <v>49</v>
      </c>
      <c r="J2191" s="5" t="s">
        <v>9219</v>
      </c>
      <c r="K2191" t="s">
        <v>21</v>
      </c>
      <c r="L2191" t="s">
        <v>9281</v>
      </c>
      <c r="M2191" t="s">
        <v>9209</v>
      </c>
      <c r="O2191">
        <v>29</v>
      </c>
      <c r="P2191" t="s">
        <v>9226</v>
      </c>
      <c r="Q2191">
        <v>27</v>
      </c>
      <c r="R2191">
        <v>8</v>
      </c>
      <c r="S2191" t="s">
        <v>9255</v>
      </c>
      <c r="T2191" t="s">
        <v>9264</v>
      </c>
      <c r="U2191" t="s">
        <v>9282</v>
      </c>
      <c r="V2191" t="str" cm="1">
        <f t="array" ref="V2191">_xlfn.IFS(Hospital_Emergency_Room_Data[[#This Row],[Day]]&lt;=10,"Start(1-10)",Hospital_Emergency_Room_Data[[#This Row],[Day]]&lt;=20,"Middle(11-20)",Hospital_Emergency_Room_Data[[#This Row],[Day]]&gt;20,"End(21-30)")</f>
        <v>End(21-30)</v>
      </c>
    </row>
    <row r="2192" spans="1:22">
      <c r="A2192">
        <v>229115846</v>
      </c>
      <c r="B2192" t="s">
        <v>2213</v>
      </c>
      <c r="C2192" s="1">
        <v>45419</v>
      </c>
      <c r="D2192" t="str">
        <f>TEXT(Hospital_Emergency_Room_Data[[#This Row],[Patient Admission Date]],"mmm")</f>
        <v>May</v>
      </c>
      <c r="E2192">
        <f>YEAR(Hospital_Emergency_Room_Data[[#This Row],[Patient Admission Date]])</f>
        <v>2024</v>
      </c>
      <c r="F2192" s="2">
        <v>0.23680555555555555</v>
      </c>
      <c r="G2192" s="8" t="str">
        <f>TEXT(Hospital_Emergency_Room_Data[[#This Row],[Patient Admission Date]],"dddd")</f>
        <v>Tuesday</v>
      </c>
      <c r="H2192" t="s">
        <v>41</v>
      </c>
      <c r="I2192">
        <v>45</v>
      </c>
      <c r="J2192" s="5" t="s">
        <v>9219</v>
      </c>
      <c r="K2192" t="s">
        <v>21</v>
      </c>
      <c r="L2192" t="s">
        <v>9281</v>
      </c>
      <c r="M2192" t="s">
        <v>9209</v>
      </c>
      <c r="O2192">
        <v>36</v>
      </c>
      <c r="P2192" t="s">
        <v>9225</v>
      </c>
      <c r="Q2192">
        <v>7</v>
      </c>
      <c r="R2192">
        <v>5</v>
      </c>
      <c r="S2192" t="s">
        <v>9258</v>
      </c>
      <c r="T2192" t="s">
        <v>9263</v>
      </c>
      <c r="U2192" t="s">
        <v>9300</v>
      </c>
      <c r="V2192" t="str" cm="1">
        <f t="array" ref="V2192">_xlfn.IFS(Hospital_Emergency_Room_Data[[#This Row],[Day]]&lt;=10,"Start(1-10)",Hospital_Emergency_Room_Data[[#This Row],[Day]]&lt;=20,"Middle(11-20)",Hospital_Emergency_Room_Data[[#This Row],[Day]]&gt;20,"End(21-30)")</f>
        <v>Start(1-10)</v>
      </c>
    </row>
    <row r="2193" spans="1:22">
      <c r="A2193">
        <v>776965871</v>
      </c>
      <c r="B2193" t="s">
        <v>2214</v>
      </c>
      <c r="C2193" s="1">
        <v>45070</v>
      </c>
      <c r="D2193" t="str">
        <f>TEXT(Hospital_Emergency_Room_Data[[#This Row],[Patient Admission Date]],"mmm")</f>
        <v>May</v>
      </c>
      <c r="E2193">
        <f>YEAR(Hospital_Emergency_Room_Data[[#This Row],[Patient Admission Date]])</f>
        <v>2023</v>
      </c>
      <c r="F2193" s="2">
        <v>7.6388888888888895E-2</v>
      </c>
      <c r="G2193" s="8" t="str">
        <f>TEXT(Hospital_Emergency_Room_Data[[#This Row],[Patient Admission Date]],"dddd")</f>
        <v>Wednesday</v>
      </c>
      <c r="H2193" t="s">
        <v>41</v>
      </c>
      <c r="I2193">
        <v>72</v>
      </c>
      <c r="J2193" s="5" t="s">
        <v>9222</v>
      </c>
      <c r="K2193" t="s">
        <v>21</v>
      </c>
      <c r="L2193" t="s">
        <v>9281</v>
      </c>
      <c r="M2193" t="s">
        <v>9209</v>
      </c>
      <c r="O2193">
        <v>36</v>
      </c>
      <c r="P2193" t="s">
        <v>9225</v>
      </c>
      <c r="Q2193">
        <v>24</v>
      </c>
      <c r="R2193">
        <v>1</v>
      </c>
      <c r="S2193" t="s">
        <v>9258</v>
      </c>
      <c r="T2193" t="s">
        <v>9264</v>
      </c>
      <c r="U2193" t="s">
        <v>9300</v>
      </c>
      <c r="V2193" t="str" cm="1">
        <f t="array" ref="V2193">_xlfn.IFS(Hospital_Emergency_Room_Data[[#This Row],[Day]]&lt;=10,"Start(1-10)",Hospital_Emergency_Room_Data[[#This Row],[Day]]&lt;=20,"Middle(11-20)",Hospital_Emergency_Room_Data[[#This Row],[Day]]&gt;20,"End(21-30)")</f>
        <v>End(21-30)</v>
      </c>
    </row>
    <row r="2194" spans="1:22">
      <c r="A2194">
        <v>363058954</v>
      </c>
      <c r="B2194" t="s">
        <v>2215</v>
      </c>
      <c r="C2194" s="1">
        <v>45402</v>
      </c>
      <c r="D2194" t="str">
        <f>TEXT(Hospital_Emergency_Room_Data[[#This Row],[Patient Admission Date]],"mmm")</f>
        <v>Apr</v>
      </c>
      <c r="E2194">
        <f>YEAR(Hospital_Emergency_Room_Data[[#This Row],[Patient Admission Date]])</f>
        <v>2024</v>
      </c>
      <c r="F2194" s="2">
        <v>0.11944444444444445</v>
      </c>
      <c r="G2194" s="8" t="str">
        <f>TEXT(Hospital_Emergency_Room_Data[[#This Row],[Patient Admission Date]],"dddd")</f>
        <v>Saturday</v>
      </c>
      <c r="H2194" t="s">
        <v>41</v>
      </c>
      <c r="I2194">
        <v>42</v>
      </c>
      <c r="J2194" s="5" t="s">
        <v>9223</v>
      </c>
      <c r="K2194" t="s">
        <v>21</v>
      </c>
      <c r="L2194" t="s">
        <v>9281</v>
      </c>
      <c r="M2194" t="s">
        <v>9209</v>
      </c>
      <c r="O2194">
        <v>48</v>
      </c>
      <c r="P2194" t="s">
        <v>9225</v>
      </c>
      <c r="Q2194">
        <v>20</v>
      </c>
      <c r="R2194">
        <v>2</v>
      </c>
      <c r="S2194" t="s">
        <v>9258</v>
      </c>
      <c r="T2194" t="s">
        <v>9262</v>
      </c>
      <c r="U2194" t="s">
        <v>9283</v>
      </c>
      <c r="V2194" t="str" cm="1">
        <f t="array" ref="V2194">_xlfn.IFS(Hospital_Emergency_Room_Data[[#This Row],[Day]]&lt;=10,"Start(1-10)",Hospital_Emergency_Room_Data[[#This Row],[Day]]&lt;=20,"Middle(11-20)",Hospital_Emergency_Room_Data[[#This Row],[Day]]&gt;20,"End(21-30)")</f>
        <v>Middle(11-20)</v>
      </c>
    </row>
    <row r="2195" spans="1:22">
      <c r="A2195">
        <v>269472004</v>
      </c>
      <c r="B2195" t="s">
        <v>2216</v>
      </c>
      <c r="C2195" s="1">
        <v>45338</v>
      </c>
      <c r="D2195" t="str">
        <f>TEXT(Hospital_Emergency_Room_Data[[#This Row],[Patient Admission Date]],"mmm")</f>
        <v>Feb</v>
      </c>
      <c r="E2195">
        <f>YEAR(Hospital_Emergency_Room_Data[[#This Row],[Patient Admission Date]])</f>
        <v>2024</v>
      </c>
      <c r="F2195" s="2">
        <v>0.54791666666666672</v>
      </c>
      <c r="G2195" s="8" t="str">
        <f>TEXT(Hospital_Emergency_Room_Data[[#This Row],[Patient Admission Date]],"dddd")</f>
        <v>Friday</v>
      </c>
      <c r="H2195" t="s">
        <v>41</v>
      </c>
      <c r="I2195">
        <v>40</v>
      </c>
      <c r="J2195" s="5" t="s">
        <v>9223</v>
      </c>
      <c r="K2195" t="s">
        <v>21</v>
      </c>
      <c r="L2195" t="s">
        <v>9281</v>
      </c>
      <c r="M2195" t="s">
        <v>9209</v>
      </c>
      <c r="O2195">
        <v>56</v>
      </c>
      <c r="P2195" t="s">
        <v>9225</v>
      </c>
      <c r="Q2195">
        <v>16</v>
      </c>
      <c r="R2195">
        <v>13</v>
      </c>
      <c r="S2195" t="s">
        <v>9257</v>
      </c>
      <c r="T2195" t="s">
        <v>9262</v>
      </c>
      <c r="U2195" t="s">
        <v>9283</v>
      </c>
      <c r="V2195" t="str" cm="1">
        <f t="array" ref="V2195">_xlfn.IFS(Hospital_Emergency_Room_Data[[#This Row],[Day]]&lt;=10,"Start(1-10)",Hospital_Emergency_Room_Data[[#This Row],[Day]]&lt;=20,"Middle(11-20)",Hospital_Emergency_Room_Data[[#This Row],[Day]]&gt;20,"End(21-30)")</f>
        <v>Middle(11-20)</v>
      </c>
    </row>
    <row r="2196" spans="1:22">
      <c r="A2196">
        <v>450655946</v>
      </c>
      <c r="B2196" t="s">
        <v>2217</v>
      </c>
      <c r="C2196" s="1">
        <v>45339</v>
      </c>
      <c r="D2196" t="str">
        <f>TEXT(Hospital_Emergency_Room_Data[[#This Row],[Patient Admission Date]],"mmm")</f>
        <v>Feb</v>
      </c>
      <c r="E2196">
        <f>YEAR(Hospital_Emergency_Room_Data[[#This Row],[Patient Admission Date]])</f>
        <v>2024</v>
      </c>
      <c r="F2196" s="2">
        <v>0.27361111111111114</v>
      </c>
      <c r="G2196" s="8" t="str">
        <f>TEXT(Hospital_Emergency_Room_Data[[#This Row],[Patient Admission Date]],"dddd")</f>
        <v>Saturday</v>
      </c>
      <c r="H2196" t="s">
        <v>41</v>
      </c>
      <c r="I2196">
        <v>28</v>
      </c>
      <c r="J2196" s="5" t="s">
        <v>9220</v>
      </c>
      <c r="K2196" t="s">
        <v>21</v>
      </c>
      <c r="L2196" t="s">
        <v>9281</v>
      </c>
      <c r="M2196" t="s">
        <v>9209</v>
      </c>
      <c r="O2196">
        <v>59</v>
      </c>
      <c r="P2196" t="s">
        <v>9225</v>
      </c>
      <c r="Q2196">
        <v>17</v>
      </c>
      <c r="R2196">
        <v>6</v>
      </c>
      <c r="S2196" t="s">
        <v>9255</v>
      </c>
      <c r="T2196" t="s">
        <v>9262</v>
      </c>
      <c r="U2196" t="s">
        <v>9283</v>
      </c>
      <c r="V2196" t="str" cm="1">
        <f t="array" ref="V2196">_xlfn.IFS(Hospital_Emergency_Room_Data[[#This Row],[Day]]&lt;=10,"Start(1-10)",Hospital_Emergency_Room_Data[[#This Row],[Day]]&lt;=20,"Middle(11-20)",Hospital_Emergency_Room_Data[[#This Row],[Day]]&gt;20,"End(21-30)")</f>
        <v>Middle(11-20)</v>
      </c>
    </row>
    <row r="2197" spans="1:22">
      <c r="A2197">
        <v>104424856</v>
      </c>
      <c r="B2197" t="s">
        <v>2218</v>
      </c>
      <c r="C2197" s="1">
        <v>45281</v>
      </c>
      <c r="D2197" t="str">
        <f>TEXT(Hospital_Emergency_Room_Data[[#This Row],[Patient Admission Date]],"mmm")</f>
        <v>Dec</v>
      </c>
      <c r="E2197">
        <f>YEAR(Hospital_Emergency_Room_Data[[#This Row],[Patient Admission Date]])</f>
        <v>2023</v>
      </c>
      <c r="F2197" s="2">
        <v>0.17222222222222222</v>
      </c>
      <c r="G2197" s="8" t="str">
        <f>TEXT(Hospital_Emergency_Room_Data[[#This Row],[Patient Admission Date]],"dddd")</f>
        <v>Thursday</v>
      </c>
      <c r="H2197" t="s">
        <v>41</v>
      </c>
      <c r="I2197">
        <v>13</v>
      </c>
      <c r="J2197" s="5" t="s">
        <v>9221</v>
      </c>
      <c r="K2197" t="s">
        <v>21</v>
      </c>
      <c r="L2197" t="s">
        <v>9281</v>
      </c>
      <c r="M2197" t="s">
        <v>9209</v>
      </c>
      <c r="O2197">
        <v>27</v>
      </c>
      <c r="P2197" t="s">
        <v>9226</v>
      </c>
      <c r="Q2197">
        <v>21</v>
      </c>
      <c r="R2197">
        <v>4</v>
      </c>
      <c r="S2197" t="s">
        <v>9258</v>
      </c>
      <c r="T2197" t="s">
        <v>9262</v>
      </c>
      <c r="U2197" t="s">
        <v>9282</v>
      </c>
      <c r="V2197" t="str" cm="1">
        <f t="array" ref="V2197">_xlfn.IFS(Hospital_Emergency_Room_Data[[#This Row],[Day]]&lt;=10,"Start(1-10)",Hospital_Emergency_Room_Data[[#This Row],[Day]]&lt;=20,"Middle(11-20)",Hospital_Emergency_Room_Data[[#This Row],[Day]]&gt;20,"End(21-30)")</f>
        <v>End(21-30)</v>
      </c>
    </row>
    <row r="2198" spans="1:22">
      <c r="A2198">
        <v>696031165</v>
      </c>
      <c r="B2198" t="s">
        <v>2219</v>
      </c>
      <c r="C2198" s="1">
        <v>45452</v>
      </c>
      <c r="D2198" t="str">
        <f>TEXT(Hospital_Emergency_Room_Data[[#This Row],[Patient Admission Date]],"mmm")</f>
        <v>Jun</v>
      </c>
      <c r="E2198">
        <f>YEAR(Hospital_Emergency_Room_Data[[#This Row],[Patient Admission Date]])</f>
        <v>2024</v>
      </c>
      <c r="F2198" s="2">
        <v>1.8055555555555554E-2</v>
      </c>
      <c r="G2198" s="8" t="str">
        <f>TEXT(Hospital_Emergency_Room_Data[[#This Row],[Patient Admission Date]],"dddd")</f>
        <v>Sunday</v>
      </c>
      <c r="H2198" t="s">
        <v>41</v>
      </c>
      <c r="I2198">
        <v>40</v>
      </c>
      <c r="J2198" s="5" t="s">
        <v>9223</v>
      </c>
      <c r="K2198" t="s">
        <v>21</v>
      </c>
      <c r="L2198" t="s">
        <v>9281</v>
      </c>
      <c r="M2198" t="s">
        <v>9209</v>
      </c>
      <c r="O2198">
        <v>47</v>
      </c>
      <c r="P2198" t="s">
        <v>9225</v>
      </c>
      <c r="Q2198">
        <v>9</v>
      </c>
      <c r="R2198">
        <v>0</v>
      </c>
      <c r="S2198" t="s">
        <v>9258</v>
      </c>
      <c r="T2198" t="s">
        <v>9265</v>
      </c>
      <c r="U2198" t="s">
        <v>9283</v>
      </c>
      <c r="V2198" t="str" cm="1">
        <f t="array" ref="V2198">_xlfn.IFS(Hospital_Emergency_Room_Data[[#This Row],[Day]]&lt;=10,"Start(1-10)",Hospital_Emergency_Room_Data[[#This Row],[Day]]&lt;=20,"Middle(11-20)",Hospital_Emergency_Room_Data[[#This Row],[Day]]&gt;20,"End(21-30)")</f>
        <v>Start(1-10)</v>
      </c>
    </row>
    <row r="2199" spans="1:22">
      <c r="A2199">
        <v>651181234</v>
      </c>
      <c r="B2199" t="s">
        <v>2220</v>
      </c>
      <c r="C2199" s="1">
        <v>45291</v>
      </c>
      <c r="D2199" t="str">
        <f>TEXT(Hospital_Emergency_Room_Data[[#This Row],[Patient Admission Date]],"mmm")</f>
        <v>Dec</v>
      </c>
      <c r="E2199">
        <f>YEAR(Hospital_Emergency_Room_Data[[#This Row],[Patient Admission Date]])</f>
        <v>2023</v>
      </c>
      <c r="F2199" s="2">
        <v>0.64513888888888893</v>
      </c>
      <c r="G2199" s="8" t="str">
        <f>TEXT(Hospital_Emergency_Room_Data[[#This Row],[Patient Admission Date]],"dddd")</f>
        <v>Sunday</v>
      </c>
      <c r="H2199" t="s">
        <v>41</v>
      </c>
      <c r="I2199">
        <v>40</v>
      </c>
      <c r="J2199" s="5" t="s">
        <v>9223</v>
      </c>
      <c r="K2199" t="s">
        <v>21</v>
      </c>
      <c r="L2199" t="s">
        <v>9281</v>
      </c>
      <c r="M2199" t="s">
        <v>9209</v>
      </c>
      <c r="O2199">
        <v>59</v>
      </c>
      <c r="P2199" t="s">
        <v>9225</v>
      </c>
      <c r="Q2199">
        <v>31</v>
      </c>
      <c r="R2199">
        <v>15</v>
      </c>
      <c r="S2199" t="s">
        <v>9257</v>
      </c>
      <c r="T2199" t="s">
        <v>9264</v>
      </c>
      <c r="U2199" t="s">
        <v>9283</v>
      </c>
      <c r="V2199" t="str" cm="1">
        <f t="array" ref="V2199">_xlfn.IFS(Hospital_Emergency_Room_Data[[#This Row],[Day]]&lt;=10,"Start(1-10)",Hospital_Emergency_Room_Data[[#This Row],[Day]]&lt;=20,"Middle(11-20)",Hospital_Emergency_Room_Data[[#This Row],[Day]]&gt;20,"End(21-30)")</f>
        <v>End(21-30)</v>
      </c>
    </row>
    <row r="2200" spans="1:22">
      <c r="A2200">
        <v>719813707</v>
      </c>
      <c r="B2200" t="s">
        <v>2221</v>
      </c>
      <c r="C2200" s="1">
        <v>45089</v>
      </c>
      <c r="D2200" t="str">
        <f>TEXT(Hospital_Emergency_Room_Data[[#This Row],[Patient Admission Date]],"mmm")</f>
        <v>Jun</v>
      </c>
      <c r="E2200">
        <f>YEAR(Hospital_Emergency_Room_Data[[#This Row],[Patient Admission Date]])</f>
        <v>2023</v>
      </c>
      <c r="F2200" s="2">
        <v>0.57013888888888886</v>
      </c>
      <c r="G2200" s="8" t="str">
        <f>TEXT(Hospital_Emergency_Room_Data[[#This Row],[Patient Admission Date]],"dddd")</f>
        <v>Monday</v>
      </c>
      <c r="H2200" t="s">
        <v>41</v>
      </c>
      <c r="I2200">
        <v>41</v>
      </c>
      <c r="J2200" s="5" t="s">
        <v>9223</v>
      </c>
      <c r="K2200" t="s">
        <v>21</v>
      </c>
      <c r="L2200" t="s">
        <v>9281</v>
      </c>
      <c r="M2200" t="s">
        <v>9209</v>
      </c>
      <c r="O2200">
        <v>39</v>
      </c>
      <c r="P2200" t="s">
        <v>9225</v>
      </c>
      <c r="Q2200">
        <v>12</v>
      </c>
      <c r="R2200">
        <v>13</v>
      </c>
      <c r="S2200" t="s">
        <v>9257</v>
      </c>
      <c r="T2200" t="s">
        <v>9265</v>
      </c>
      <c r="U2200" t="s">
        <v>9300</v>
      </c>
      <c r="V2200" t="str" cm="1">
        <f t="array" ref="V2200">_xlfn.IFS(Hospital_Emergency_Room_Data[[#This Row],[Day]]&lt;=10,"Start(1-10)",Hospital_Emergency_Room_Data[[#This Row],[Day]]&lt;=20,"Middle(11-20)",Hospital_Emergency_Room_Data[[#This Row],[Day]]&gt;20,"End(21-30)")</f>
        <v>Middle(11-20)</v>
      </c>
    </row>
    <row r="2201" spans="1:22">
      <c r="A2201">
        <v>582906970</v>
      </c>
      <c r="B2201" t="s">
        <v>2222</v>
      </c>
      <c r="C2201" s="1">
        <v>45333</v>
      </c>
      <c r="D2201" t="str">
        <f>TEXT(Hospital_Emergency_Room_Data[[#This Row],[Patient Admission Date]],"mmm")</f>
        <v>Feb</v>
      </c>
      <c r="E2201">
        <f>YEAR(Hospital_Emergency_Room_Data[[#This Row],[Patient Admission Date]])</f>
        <v>2024</v>
      </c>
      <c r="F2201" s="2">
        <v>0.84375</v>
      </c>
      <c r="G2201" s="8" t="str">
        <f>TEXT(Hospital_Emergency_Room_Data[[#This Row],[Patient Admission Date]],"dddd")</f>
        <v>Sunday</v>
      </c>
      <c r="H2201" t="s">
        <v>41</v>
      </c>
      <c r="I2201">
        <v>74</v>
      </c>
      <c r="J2201" s="5" t="s">
        <v>9222</v>
      </c>
      <c r="K2201" t="s">
        <v>21</v>
      </c>
      <c r="L2201" t="s">
        <v>9281</v>
      </c>
      <c r="M2201" t="s">
        <v>9209</v>
      </c>
      <c r="O2201">
        <v>47</v>
      </c>
      <c r="P2201" t="s">
        <v>9225</v>
      </c>
      <c r="Q2201">
        <v>11</v>
      </c>
      <c r="R2201">
        <v>20</v>
      </c>
      <c r="S2201" t="s">
        <v>9256</v>
      </c>
      <c r="T2201" t="s">
        <v>9265</v>
      </c>
      <c r="U2201" t="s">
        <v>9283</v>
      </c>
      <c r="V2201" t="str" cm="1">
        <f t="array" ref="V2201">_xlfn.IFS(Hospital_Emergency_Room_Data[[#This Row],[Day]]&lt;=10,"Start(1-10)",Hospital_Emergency_Room_Data[[#This Row],[Day]]&lt;=20,"Middle(11-20)",Hospital_Emergency_Room_Data[[#This Row],[Day]]&gt;20,"End(21-30)")</f>
        <v>Middle(11-20)</v>
      </c>
    </row>
    <row r="2202" spans="1:22">
      <c r="A2202">
        <v>382881416</v>
      </c>
      <c r="B2202" t="s">
        <v>2223</v>
      </c>
      <c r="C2202" s="1">
        <v>45435</v>
      </c>
      <c r="D2202" t="str">
        <f>TEXT(Hospital_Emergency_Room_Data[[#This Row],[Patient Admission Date]],"mmm")</f>
        <v>May</v>
      </c>
      <c r="E2202">
        <f>YEAR(Hospital_Emergency_Room_Data[[#This Row],[Patient Admission Date]])</f>
        <v>2024</v>
      </c>
      <c r="F2202" s="2">
        <v>0.27847222222222223</v>
      </c>
      <c r="G2202" s="8" t="str">
        <f>TEXT(Hospital_Emergency_Room_Data[[#This Row],[Patient Admission Date]],"dddd")</f>
        <v>Thursday</v>
      </c>
      <c r="H2202" t="s">
        <v>41</v>
      </c>
      <c r="I2202">
        <v>57</v>
      </c>
      <c r="J2202" s="5" t="s">
        <v>9219</v>
      </c>
      <c r="K2202" t="s">
        <v>21</v>
      </c>
      <c r="L2202" t="s">
        <v>9281</v>
      </c>
      <c r="M2202" t="s">
        <v>9209</v>
      </c>
      <c r="O2202">
        <v>50</v>
      </c>
      <c r="P2202" t="s">
        <v>9225</v>
      </c>
      <c r="Q2202">
        <v>23</v>
      </c>
      <c r="R2202">
        <v>6</v>
      </c>
      <c r="S2202" t="s">
        <v>9255</v>
      </c>
      <c r="T2202" t="s">
        <v>9264</v>
      </c>
      <c r="U2202" t="s">
        <v>9283</v>
      </c>
      <c r="V2202" t="str" cm="1">
        <f t="array" ref="V2202">_xlfn.IFS(Hospital_Emergency_Room_Data[[#This Row],[Day]]&lt;=10,"Start(1-10)",Hospital_Emergency_Room_Data[[#This Row],[Day]]&lt;=20,"Middle(11-20)",Hospital_Emergency_Room_Data[[#This Row],[Day]]&gt;20,"End(21-30)")</f>
        <v>End(21-30)</v>
      </c>
    </row>
    <row r="2203" spans="1:22">
      <c r="A2203">
        <v>338416137</v>
      </c>
      <c r="B2203" t="s">
        <v>2224</v>
      </c>
      <c r="C2203" s="1">
        <v>45380</v>
      </c>
      <c r="D2203" t="str">
        <f>TEXT(Hospital_Emergency_Room_Data[[#This Row],[Patient Admission Date]],"mmm")</f>
        <v>Mar</v>
      </c>
      <c r="E2203">
        <f>YEAR(Hospital_Emergency_Room_Data[[#This Row],[Patient Admission Date]])</f>
        <v>2024</v>
      </c>
      <c r="F2203" s="2">
        <v>0.28194444444444444</v>
      </c>
      <c r="G2203" s="8" t="str">
        <f>TEXT(Hospital_Emergency_Room_Data[[#This Row],[Patient Admission Date]],"dddd")</f>
        <v>Friday</v>
      </c>
      <c r="H2203" t="s">
        <v>41</v>
      </c>
      <c r="I2203">
        <v>18</v>
      </c>
      <c r="J2203" s="5" t="s">
        <v>9220</v>
      </c>
      <c r="K2203" t="s">
        <v>21</v>
      </c>
      <c r="L2203" t="s">
        <v>9281</v>
      </c>
      <c r="M2203" t="s">
        <v>9209</v>
      </c>
      <c r="O2203">
        <v>58</v>
      </c>
      <c r="P2203" t="s">
        <v>9225</v>
      </c>
      <c r="Q2203">
        <v>29</v>
      </c>
      <c r="R2203">
        <v>6</v>
      </c>
      <c r="S2203" t="s">
        <v>9255</v>
      </c>
      <c r="T2203" t="s">
        <v>9264</v>
      </c>
      <c r="U2203" t="s">
        <v>9283</v>
      </c>
      <c r="V2203" t="str" cm="1">
        <f t="array" ref="V2203">_xlfn.IFS(Hospital_Emergency_Room_Data[[#This Row],[Day]]&lt;=10,"Start(1-10)",Hospital_Emergency_Room_Data[[#This Row],[Day]]&lt;=20,"Middle(11-20)",Hospital_Emergency_Room_Data[[#This Row],[Day]]&gt;20,"End(21-30)")</f>
        <v>End(21-30)</v>
      </c>
    </row>
    <row r="2204" spans="1:22">
      <c r="A2204">
        <v>386685391</v>
      </c>
      <c r="B2204" t="s">
        <v>2225</v>
      </c>
      <c r="C2204" s="1">
        <v>45514</v>
      </c>
      <c r="D2204" t="str">
        <f>TEXT(Hospital_Emergency_Room_Data[[#This Row],[Patient Admission Date]],"mmm")</f>
        <v>Aug</v>
      </c>
      <c r="E2204">
        <f>YEAR(Hospital_Emergency_Room_Data[[#This Row],[Patient Admission Date]])</f>
        <v>2024</v>
      </c>
      <c r="F2204" s="2">
        <v>3.8194444444444448E-2</v>
      </c>
      <c r="G2204" s="8" t="str">
        <f>TEXT(Hospital_Emergency_Room_Data[[#This Row],[Patient Admission Date]],"dddd")</f>
        <v>Saturday</v>
      </c>
      <c r="H2204" t="s">
        <v>41</v>
      </c>
      <c r="I2204">
        <v>27</v>
      </c>
      <c r="J2204" s="5" t="s">
        <v>9220</v>
      </c>
      <c r="K2204" t="s">
        <v>21</v>
      </c>
      <c r="L2204" t="s">
        <v>9281</v>
      </c>
      <c r="M2204" t="s">
        <v>9209</v>
      </c>
      <c r="O2204">
        <v>19</v>
      </c>
      <c r="P2204" t="s">
        <v>9226</v>
      </c>
      <c r="Q2204">
        <v>10</v>
      </c>
      <c r="R2204">
        <v>0</v>
      </c>
      <c r="S2204" t="s">
        <v>9258</v>
      </c>
      <c r="T2204" t="s">
        <v>9265</v>
      </c>
      <c r="U2204" t="s">
        <v>9282</v>
      </c>
      <c r="V2204" t="str" cm="1">
        <f t="array" ref="V2204">_xlfn.IFS(Hospital_Emergency_Room_Data[[#This Row],[Day]]&lt;=10,"Start(1-10)",Hospital_Emergency_Room_Data[[#This Row],[Day]]&lt;=20,"Middle(11-20)",Hospital_Emergency_Room_Data[[#This Row],[Day]]&gt;20,"End(21-30)")</f>
        <v>Start(1-10)</v>
      </c>
    </row>
    <row r="2205" spans="1:22">
      <c r="A2205">
        <v>125733589</v>
      </c>
      <c r="B2205" t="s">
        <v>2226</v>
      </c>
      <c r="C2205" s="1">
        <v>45123</v>
      </c>
      <c r="D2205" t="str">
        <f>TEXT(Hospital_Emergency_Room_Data[[#This Row],[Patient Admission Date]],"mmm")</f>
        <v>Jul</v>
      </c>
      <c r="E2205">
        <f>YEAR(Hospital_Emergency_Room_Data[[#This Row],[Patient Admission Date]])</f>
        <v>2023</v>
      </c>
      <c r="F2205" s="2">
        <v>0.52847222222222223</v>
      </c>
      <c r="G2205" s="8" t="str">
        <f>TEXT(Hospital_Emergency_Room_Data[[#This Row],[Patient Admission Date]],"dddd")</f>
        <v>Sunday</v>
      </c>
      <c r="H2205" t="s">
        <v>41</v>
      </c>
      <c r="I2205">
        <v>49</v>
      </c>
      <c r="J2205" s="5" t="s">
        <v>9219</v>
      </c>
      <c r="K2205" t="s">
        <v>21</v>
      </c>
      <c r="L2205" t="s">
        <v>9281</v>
      </c>
      <c r="M2205" t="s">
        <v>9209</v>
      </c>
      <c r="O2205">
        <v>31</v>
      </c>
      <c r="P2205" t="s">
        <v>9225</v>
      </c>
      <c r="Q2205">
        <v>16</v>
      </c>
      <c r="R2205">
        <v>12</v>
      </c>
      <c r="S2205" t="s">
        <v>9257</v>
      </c>
      <c r="T2205" t="s">
        <v>9262</v>
      </c>
      <c r="U2205" t="s">
        <v>9300</v>
      </c>
      <c r="V2205" t="str" cm="1">
        <f t="array" ref="V2205">_xlfn.IFS(Hospital_Emergency_Room_Data[[#This Row],[Day]]&lt;=10,"Start(1-10)",Hospital_Emergency_Room_Data[[#This Row],[Day]]&lt;=20,"Middle(11-20)",Hospital_Emergency_Room_Data[[#This Row],[Day]]&gt;20,"End(21-30)")</f>
        <v>Middle(11-20)</v>
      </c>
    </row>
    <row r="2206" spans="1:22">
      <c r="A2206">
        <v>750583647</v>
      </c>
      <c r="B2206" t="s">
        <v>2227</v>
      </c>
      <c r="C2206" s="1">
        <v>45349</v>
      </c>
      <c r="D2206" t="str">
        <f>TEXT(Hospital_Emergency_Room_Data[[#This Row],[Patient Admission Date]],"mmm")</f>
        <v>Feb</v>
      </c>
      <c r="E2206">
        <f>YEAR(Hospital_Emergency_Room_Data[[#This Row],[Patient Admission Date]])</f>
        <v>2024</v>
      </c>
      <c r="F2206" s="2">
        <v>0.42569444444444443</v>
      </c>
      <c r="G2206" s="8" t="str">
        <f>TEXT(Hospital_Emergency_Room_Data[[#This Row],[Patient Admission Date]],"dddd")</f>
        <v>Tuesday</v>
      </c>
      <c r="H2206" t="s">
        <v>41</v>
      </c>
      <c r="I2206">
        <v>51</v>
      </c>
      <c r="J2206" s="5" t="s">
        <v>9219</v>
      </c>
      <c r="K2206" t="s">
        <v>21</v>
      </c>
      <c r="L2206" t="s">
        <v>9281</v>
      </c>
      <c r="M2206" t="s">
        <v>9209</v>
      </c>
      <c r="O2206">
        <v>35</v>
      </c>
      <c r="P2206" t="s">
        <v>9225</v>
      </c>
      <c r="Q2206">
        <v>27</v>
      </c>
      <c r="R2206">
        <v>10</v>
      </c>
      <c r="S2206" t="s">
        <v>9255</v>
      </c>
      <c r="T2206" t="s">
        <v>9264</v>
      </c>
      <c r="U2206" t="s">
        <v>9300</v>
      </c>
      <c r="V2206" t="str" cm="1">
        <f t="array" ref="V2206">_xlfn.IFS(Hospital_Emergency_Room_Data[[#This Row],[Day]]&lt;=10,"Start(1-10)",Hospital_Emergency_Room_Data[[#This Row],[Day]]&lt;=20,"Middle(11-20)",Hospital_Emergency_Room_Data[[#This Row],[Day]]&gt;20,"End(21-30)")</f>
        <v>End(21-30)</v>
      </c>
    </row>
    <row r="2207" spans="1:22">
      <c r="A2207">
        <v>202209289</v>
      </c>
      <c r="B2207" t="s">
        <v>2228</v>
      </c>
      <c r="C2207" s="1">
        <v>45242</v>
      </c>
      <c r="D2207" t="str">
        <f>TEXT(Hospital_Emergency_Room_Data[[#This Row],[Patient Admission Date]],"mmm")</f>
        <v>Nov</v>
      </c>
      <c r="E2207">
        <f>YEAR(Hospital_Emergency_Room_Data[[#This Row],[Patient Admission Date]])</f>
        <v>2023</v>
      </c>
      <c r="F2207" s="2">
        <v>0.50763888888888886</v>
      </c>
      <c r="G2207" s="8" t="str">
        <f>TEXT(Hospital_Emergency_Room_Data[[#This Row],[Patient Admission Date]],"dddd")</f>
        <v>Sunday</v>
      </c>
      <c r="H2207" t="s">
        <v>41</v>
      </c>
      <c r="I2207">
        <v>31</v>
      </c>
      <c r="J2207" s="5" t="s">
        <v>9223</v>
      </c>
      <c r="K2207" t="s">
        <v>21</v>
      </c>
      <c r="L2207" t="s">
        <v>9281</v>
      </c>
      <c r="M2207" t="s">
        <v>9209</v>
      </c>
      <c r="O2207">
        <v>42</v>
      </c>
      <c r="P2207" t="s">
        <v>9225</v>
      </c>
      <c r="Q2207">
        <v>12</v>
      </c>
      <c r="R2207">
        <v>12</v>
      </c>
      <c r="S2207" t="s">
        <v>9257</v>
      </c>
      <c r="T2207" t="s">
        <v>9265</v>
      </c>
      <c r="U2207" t="s">
        <v>9300</v>
      </c>
      <c r="V2207" t="str" cm="1">
        <f t="array" ref="V2207">_xlfn.IFS(Hospital_Emergency_Room_Data[[#This Row],[Day]]&lt;=10,"Start(1-10)",Hospital_Emergency_Room_Data[[#This Row],[Day]]&lt;=20,"Middle(11-20)",Hospital_Emergency_Room_Data[[#This Row],[Day]]&gt;20,"End(21-30)")</f>
        <v>Middle(11-20)</v>
      </c>
    </row>
    <row r="2208" spans="1:22">
      <c r="A2208">
        <v>577821899</v>
      </c>
      <c r="B2208" t="s">
        <v>2229</v>
      </c>
      <c r="C2208" s="1">
        <v>45380</v>
      </c>
      <c r="D2208" t="str">
        <f>TEXT(Hospital_Emergency_Room_Data[[#This Row],[Patient Admission Date]],"mmm")</f>
        <v>Mar</v>
      </c>
      <c r="E2208">
        <f>YEAR(Hospital_Emergency_Room_Data[[#This Row],[Patient Admission Date]])</f>
        <v>2024</v>
      </c>
      <c r="F2208" s="2">
        <v>3.2638888888888891E-2</v>
      </c>
      <c r="G2208" s="8" t="str">
        <f>TEXT(Hospital_Emergency_Room_Data[[#This Row],[Patient Admission Date]],"dddd")</f>
        <v>Friday</v>
      </c>
      <c r="H2208" t="s">
        <v>41</v>
      </c>
      <c r="I2208">
        <v>74</v>
      </c>
      <c r="J2208" s="5" t="s">
        <v>9222</v>
      </c>
      <c r="K2208" t="s">
        <v>21</v>
      </c>
      <c r="L2208" t="s">
        <v>9281</v>
      </c>
      <c r="M2208" t="s">
        <v>9209</v>
      </c>
      <c r="O2208">
        <v>42</v>
      </c>
      <c r="P2208" t="s">
        <v>9225</v>
      </c>
      <c r="Q2208">
        <v>29</v>
      </c>
      <c r="R2208">
        <v>0</v>
      </c>
      <c r="S2208" t="s">
        <v>9258</v>
      </c>
      <c r="T2208" t="s">
        <v>9264</v>
      </c>
      <c r="U2208" t="s">
        <v>9300</v>
      </c>
      <c r="V2208" t="str" cm="1">
        <f t="array" ref="V2208">_xlfn.IFS(Hospital_Emergency_Room_Data[[#This Row],[Day]]&lt;=10,"Start(1-10)",Hospital_Emergency_Room_Data[[#This Row],[Day]]&lt;=20,"Middle(11-20)",Hospital_Emergency_Room_Data[[#This Row],[Day]]&gt;20,"End(21-30)")</f>
        <v>End(21-30)</v>
      </c>
    </row>
    <row r="2209" spans="1:22">
      <c r="A2209">
        <v>793634699</v>
      </c>
      <c r="B2209" t="s">
        <v>2230</v>
      </c>
      <c r="C2209" s="1">
        <v>45529</v>
      </c>
      <c r="D2209" t="str">
        <f>TEXT(Hospital_Emergency_Room_Data[[#This Row],[Patient Admission Date]],"mmm")</f>
        <v>Aug</v>
      </c>
      <c r="E2209">
        <f>YEAR(Hospital_Emergency_Room_Data[[#This Row],[Patient Admission Date]])</f>
        <v>2024</v>
      </c>
      <c r="F2209" s="2">
        <v>0.35069444444444442</v>
      </c>
      <c r="G2209" s="8" t="str">
        <f>TEXT(Hospital_Emergency_Room_Data[[#This Row],[Patient Admission Date]],"dddd")</f>
        <v>Sunday</v>
      </c>
      <c r="H2209" t="s">
        <v>41</v>
      </c>
      <c r="I2209">
        <v>37</v>
      </c>
      <c r="J2209" s="5" t="s">
        <v>9223</v>
      </c>
      <c r="K2209" t="s">
        <v>21</v>
      </c>
      <c r="L2209" t="s">
        <v>9281</v>
      </c>
      <c r="M2209" t="s">
        <v>9209</v>
      </c>
      <c r="O2209">
        <v>50</v>
      </c>
      <c r="P2209" t="s">
        <v>9225</v>
      </c>
      <c r="Q2209">
        <v>25</v>
      </c>
      <c r="R2209">
        <v>8</v>
      </c>
      <c r="S2209" t="s">
        <v>9255</v>
      </c>
      <c r="T2209" t="s">
        <v>9264</v>
      </c>
      <c r="U2209" t="s">
        <v>9283</v>
      </c>
      <c r="V2209" t="str" cm="1">
        <f t="array" ref="V2209">_xlfn.IFS(Hospital_Emergency_Room_Data[[#This Row],[Day]]&lt;=10,"Start(1-10)",Hospital_Emergency_Room_Data[[#This Row],[Day]]&lt;=20,"Middle(11-20)",Hospital_Emergency_Room_Data[[#This Row],[Day]]&gt;20,"End(21-30)")</f>
        <v>End(21-30)</v>
      </c>
    </row>
    <row r="2210" spans="1:22">
      <c r="A2210">
        <v>705849983</v>
      </c>
      <c r="B2210" t="s">
        <v>2231</v>
      </c>
      <c r="C2210" s="1">
        <v>45446</v>
      </c>
      <c r="D2210" t="str">
        <f>TEXT(Hospital_Emergency_Room_Data[[#This Row],[Patient Admission Date]],"mmm")</f>
        <v>Jun</v>
      </c>
      <c r="E2210">
        <f>YEAR(Hospital_Emergency_Room_Data[[#This Row],[Patient Admission Date]])</f>
        <v>2024</v>
      </c>
      <c r="F2210" s="2">
        <v>3.6805555555555557E-2</v>
      </c>
      <c r="G2210" s="8" t="str">
        <f>TEXT(Hospital_Emergency_Room_Data[[#This Row],[Patient Admission Date]],"dddd")</f>
        <v>Monday</v>
      </c>
      <c r="H2210" t="s">
        <v>41</v>
      </c>
      <c r="I2210">
        <v>48</v>
      </c>
      <c r="J2210" s="5" t="s">
        <v>9219</v>
      </c>
      <c r="K2210" t="s">
        <v>21</v>
      </c>
      <c r="L2210" t="s">
        <v>9281</v>
      </c>
      <c r="M2210" t="s">
        <v>9209</v>
      </c>
      <c r="O2210">
        <v>12</v>
      </c>
      <c r="P2210" t="s">
        <v>9226</v>
      </c>
      <c r="Q2210">
        <v>3</v>
      </c>
      <c r="R2210">
        <v>0</v>
      </c>
      <c r="S2210" t="s">
        <v>9258</v>
      </c>
      <c r="T2210" t="s">
        <v>9263</v>
      </c>
      <c r="U2210" t="s">
        <v>9282</v>
      </c>
      <c r="V2210" t="str" cm="1">
        <f t="array" ref="V2210">_xlfn.IFS(Hospital_Emergency_Room_Data[[#This Row],[Day]]&lt;=10,"Start(1-10)",Hospital_Emergency_Room_Data[[#This Row],[Day]]&lt;=20,"Middle(11-20)",Hospital_Emergency_Room_Data[[#This Row],[Day]]&gt;20,"End(21-30)")</f>
        <v>Start(1-10)</v>
      </c>
    </row>
    <row r="2211" spans="1:22">
      <c r="A2211">
        <v>883217443</v>
      </c>
      <c r="B2211" t="s">
        <v>2232</v>
      </c>
      <c r="C2211" s="1">
        <v>45434</v>
      </c>
      <c r="D2211" t="str">
        <f>TEXT(Hospital_Emergency_Room_Data[[#This Row],[Patient Admission Date]],"mmm")</f>
        <v>May</v>
      </c>
      <c r="E2211">
        <f>YEAR(Hospital_Emergency_Room_Data[[#This Row],[Patient Admission Date]])</f>
        <v>2024</v>
      </c>
      <c r="F2211" s="2">
        <v>0.63611111111111107</v>
      </c>
      <c r="G2211" s="8" t="str">
        <f>TEXT(Hospital_Emergency_Room_Data[[#This Row],[Patient Admission Date]],"dddd")</f>
        <v>Wednesday</v>
      </c>
      <c r="H2211" t="s">
        <v>41</v>
      </c>
      <c r="I2211">
        <v>68</v>
      </c>
      <c r="J2211" s="5" t="s">
        <v>9217</v>
      </c>
      <c r="K2211" t="s">
        <v>21</v>
      </c>
      <c r="L2211" t="s">
        <v>9281</v>
      </c>
      <c r="M2211" t="s">
        <v>9209</v>
      </c>
      <c r="O2211">
        <v>20</v>
      </c>
      <c r="P2211" t="s">
        <v>9226</v>
      </c>
      <c r="Q2211">
        <v>22</v>
      </c>
      <c r="R2211">
        <v>15</v>
      </c>
      <c r="S2211" t="s">
        <v>9257</v>
      </c>
      <c r="T2211" t="s">
        <v>9264</v>
      </c>
      <c r="U2211" t="s">
        <v>9282</v>
      </c>
      <c r="V2211" t="str" cm="1">
        <f t="array" ref="V2211">_xlfn.IFS(Hospital_Emergency_Room_Data[[#This Row],[Day]]&lt;=10,"Start(1-10)",Hospital_Emergency_Room_Data[[#This Row],[Day]]&lt;=20,"Middle(11-20)",Hospital_Emergency_Room_Data[[#This Row],[Day]]&gt;20,"End(21-30)")</f>
        <v>End(21-30)</v>
      </c>
    </row>
    <row r="2212" spans="1:22">
      <c r="A2212">
        <v>346367581</v>
      </c>
      <c r="B2212" t="s">
        <v>2233</v>
      </c>
      <c r="C2212" s="1">
        <v>45568</v>
      </c>
      <c r="D2212" t="str">
        <f>TEXT(Hospital_Emergency_Room_Data[[#This Row],[Patient Admission Date]],"mmm")</f>
        <v>Oct</v>
      </c>
      <c r="E2212">
        <f>YEAR(Hospital_Emergency_Room_Data[[#This Row],[Patient Admission Date]])</f>
        <v>2024</v>
      </c>
      <c r="F2212" s="2">
        <v>0.16805555555555557</v>
      </c>
      <c r="G2212" s="8" t="str">
        <f>TEXT(Hospital_Emergency_Room_Data[[#This Row],[Patient Admission Date]],"dddd")</f>
        <v>Thursday</v>
      </c>
      <c r="H2212" t="s">
        <v>41</v>
      </c>
      <c r="I2212">
        <v>49</v>
      </c>
      <c r="J2212" s="5" t="s">
        <v>9219</v>
      </c>
      <c r="K2212" t="s">
        <v>21</v>
      </c>
      <c r="L2212" t="s">
        <v>9281</v>
      </c>
      <c r="M2212" t="s">
        <v>9209</v>
      </c>
      <c r="O2212">
        <v>23</v>
      </c>
      <c r="P2212" t="s">
        <v>9226</v>
      </c>
      <c r="Q2212">
        <v>3</v>
      </c>
      <c r="R2212">
        <v>4</v>
      </c>
      <c r="S2212" t="s">
        <v>9258</v>
      </c>
      <c r="T2212" t="s">
        <v>9263</v>
      </c>
      <c r="U2212" t="s">
        <v>9282</v>
      </c>
      <c r="V2212" t="str" cm="1">
        <f t="array" ref="V2212">_xlfn.IFS(Hospital_Emergency_Room_Data[[#This Row],[Day]]&lt;=10,"Start(1-10)",Hospital_Emergency_Room_Data[[#This Row],[Day]]&lt;=20,"Middle(11-20)",Hospital_Emergency_Room_Data[[#This Row],[Day]]&gt;20,"End(21-30)")</f>
        <v>Start(1-10)</v>
      </c>
    </row>
    <row r="2213" spans="1:22">
      <c r="A2213">
        <v>819756661</v>
      </c>
      <c r="B2213" t="s">
        <v>2234</v>
      </c>
      <c r="C2213" s="1">
        <v>45564</v>
      </c>
      <c r="D2213" t="str">
        <f>TEXT(Hospital_Emergency_Room_Data[[#This Row],[Patient Admission Date]],"mmm")</f>
        <v>Sep</v>
      </c>
      <c r="E2213">
        <f>YEAR(Hospital_Emergency_Room_Data[[#This Row],[Patient Admission Date]])</f>
        <v>2024</v>
      </c>
      <c r="F2213" s="2">
        <v>0.79861111111111116</v>
      </c>
      <c r="G2213" s="8" t="str">
        <f>TEXT(Hospital_Emergency_Room_Data[[#This Row],[Patient Admission Date]],"dddd")</f>
        <v>Sunday</v>
      </c>
      <c r="H2213" t="s">
        <v>41</v>
      </c>
      <c r="I2213">
        <v>64</v>
      </c>
      <c r="J2213" s="5" t="s">
        <v>9217</v>
      </c>
      <c r="K2213" t="s">
        <v>21</v>
      </c>
      <c r="L2213" t="s">
        <v>9281</v>
      </c>
      <c r="M2213" t="s">
        <v>9209</v>
      </c>
      <c r="O2213">
        <v>29</v>
      </c>
      <c r="P2213" t="s">
        <v>9226</v>
      </c>
      <c r="Q2213">
        <v>29</v>
      </c>
      <c r="R2213">
        <v>19</v>
      </c>
      <c r="S2213" t="s">
        <v>9256</v>
      </c>
      <c r="T2213" t="s">
        <v>9264</v>
      </c>
      <c r="U2213" t="s">
        <v>9282</v>
      </c>
      <c r="V2213" t="str" cm="1">
        <f t="array" ref="V2213">_xlfn.IFS(Hospital_Emergency_Room_Data[[#This Row],[Day]]&lt;=10,"Start(1-10)",Hospital_Emergency_Room_Data[[#This Row],[Day]]&lt;=20,"Middle(11-20)",Hospital_Emergency_Room_Data[[#This Row],[Day]]&gt;20,"End(21-30)")</f>
        <v>End(21-30)</v>
      </c>
    </row>
    <row r="2214" spans="1:22">
      <c r="A2214">
        <v>845450091</v>
      </c>
      <c r="B2214" t="s">
        <v>2235</v>
      </c>
      <c r="C2214" s="1">
        <v>45536</v>
      </c>
      <c r="D2214" t="str">
        <f>TEXT(Hospital_Emergency_Room_Data[[#This Row],[Patient Admission Date]],"mmm")</f>
        <v>Sep</v>
      </c>
      <c r="E2214">
        <f>YEAR(Hospital_Emergency_Room_Data[[#This Row],[Patient Admission Date]])</f>
        <v>2024</v>
      </c>
      <c r="F2214" s="2">
        <v>0.9</v>
      </c>
      <c r="G2214" s="8" t="str">
        <f>TEXT(Hospital_Emergency_Room_Data[[#This Row],[Patient Admission Date]],"dddd")</f>
        <v>Sunday</v>
      </c>
      <c r="H2214" t="s">
        <v>41</v>
      </c>
      <c r="I2214">
        <v>6</v>
      </c>
      <c r="J2214" s="5" t="s">
        <v>9221</v>
      </c>
      <c r="K2214" t="s">
        <v>21</v>
      </c>
      <c r="L2214" t="s">
        <v>9281</v>
      </c>
      <c r="M2214" t="s">
        <v>9209</v>
      </c>
      <c r="O2214">
        <v>41</v>
      </c>
      <c r="P2214" t="s">
        <v>9225</v>
      </c>
      <c r="Q2214">
        <v>1</v>
      </c>
      <c r="R2214">
        <v>21</v>
      </c>
      <c r="S2214" t="s">
        <v>9256</v>
      </c>
      <c r="T2214" t="s">
        <v>9263</v>
      </c>
      <c r="U2214" t="s">
        <v>9300</v>
      </c>
      <c r="V2214" t="str" cm="1">
        <f t="array" ref="V2214">_xlfn.IFS(Hospital_Emergency_Room_Data[[#This Row],[Day]]&lt;=10,"Start(1-10)",Hospital_Emergency_Room_Data[[#This Row],[Day]]&lt;=20,"Middle(11-20)",Hospital_Emergency_Room_Data[[#This Row],[Day]]&gt;20,"End(21-30)")</f>
        <v>Start(1-10)</v>
      </c>
    </row>
    <row r="2215" spans="1:22">
      <c r="A2215">
        <v>213209329</v>
      </c>
      <c r="B2215" t="s">
        <v>2236</v>
      </c>
      <c r="C2215" s="1">
        <v>45401</v>
      </c>
      <c r="D2215" t="str">
        <f>TEXT(Hospital_Emergency_Room_Data[[#This Row],[Patient Admission Date]],"mmm")</f>
        <v>Apr</v>
      </c>
      <c r="E2215">
        <f>YEAR(Hospital_Emergency_Room_Data[[#This Row],[Patient Admission Date]])</f>
        <v>2024</v>
      </c>
      <c r="F2215" s="2">
        <v>0.14583333333333334</v>
      </c>
      <c r="G2215" s="8" t="str">
        <f>TEXT(Hospital_Emergency_Room_Data[[#This Row],[Patient Admission Date]],"dddd")</f>
        <v>Friday</v>
      </c>
      <c r="H2215" t="s">
        <v>41</v>
      </c>
      <c r="I2215">
        <v>66</v>
      </c>
      <c r="J2215" s="5" t="s">
        <v>9217</v>
      </c>
      <c r="K2215" t="s">
        <v>21</v>
      </c>
      <c r="L2215" t="s">
        <v>9281</v>
      </c>
      <c r="M2215" t="s">
        <v>9209</v>
      </c>
      <c r="O2215">
        <v>41</v>
      </c>
      <c r="P2215" t="s">
        <v>9225</v>
      </c>
      <c r="Q2215">
        <v>19</v>
      </c>
      <c r="R2215">
        <v>3</v>
      </c>
      <c r="S2215" t="s">
        <v>9258</v>
      </c>
      <c r="T2215" t="s">
        <v>9262</v>
      </c>
      <c r="U2215" t="s">
        <v>9300</v>
      </c>
      <c r="V2215" t="str" cm="1">
        <f t="array" ref="V2215">_xlfn.IFS(Hospital_Emergency_Room_Data[[#This Row],[Day]]&lt;=10,"Start(1-10)",Hospital_Emergency_Room_Data[[#This Row],[Day]]&lt;=20,"Middle(11-20)",Hospital_Emergency_Room_Data[[#This Row],[Day]]&gt;20,"End(21-30)")</f>
        <v>Middle(11-20)</v>
      </c>
    </row>
    <row r="2216" spans="1:22">
      <c r="A2216">
        <v>240413530</v>
      </c>
      <c r="B2216" t="s">
        <v>2237</v>
      </c>
      <c r="C2216" s="1">
        <v>45120</v>
      </c>
      <c r="D2216" t="str">
        <f>TEXT(Hospital_Emergency_Room_Data[[#This Row],[Patient Admission Date]],"mmm")</f>
        <v>Jul</v>
      </c>
      <c r="E2216">
        <f>YEAR(Hospital_Emergency_Room_Data[[#This Row],[Patient Admission Date]])</f>
        <v>2023</v>
      </c>
      <c r="F2216" s="2">
        <v>0.80069444444444449</v>
      </c>
      <c r="G2216" s="8" t="str">
        <f>TEXT(Hospital_Emergency_Room_Data[[#This Row],[Patient Admission Date]],"dddd")</f>
        <v>Thursday</v>
      </c>
      <c r="H2216" t="s">
        <v>41</v>
      </c>
      <c r="I2216">
        <v>48</v>
      </c>
      <c r="J2216" s="5" t="s">
        <v>9219</v>
      </c>
      <c r="K2216" t="s">
        <v>21</v>
      </c>
      <c r="L2216" t="s">
        <v>9281</v>
      </c>
      <c r="M2216" t="s">
        <v>9209</v>
      </c>
      <c r="O2216">
        <v>19</v>
      </c>
      <c r="P2216" t="s">
        <v>9226</v>
      </c>
      <c r="Q2216">
        <v>13</v>
      </c>
      <c r="R2216">
        <v>19</v>
      </c>
      <c r="S2216" t="s">
        <v>9256</v>
      </c>
      <c r="T2216" t="s">
        <v>9265</v>
      </c>
      <c r="U2216" t="s">
        <v>9282</v>
      </c>
      <c r="V2216" t="str" cm="1">
        <f t="array" ref="V2216">_xlfn.IFS(Hospital_Emergency_Room_Data[[#This Row],[Day]]&lt;=10,"Start(1-10)",Hospital_Emergency_Room_Data[[#This Row],[Day]]&lt;=20,"Middle(11-20)",Hospital_Emergency_Room_Data[[#This Row],[Day]]&gt;20,"End(21-30)")</f>
        <v>Middle(11-20)</v>
      </c>
    </row>
    <row r="2217" spans="1:22">
      <c r="A2217">
        <v>191809331</v>
      </c>
      <c r="B2217" t="s">
        <v>2238</v>
      </c>
      <c r="C2217" s="1">
        <v>45358</v>
      </c>
      <c r="D2217" t="str">
        <f>TEXT(Hospital_Emergency_Room_Data[[#This Row],[Patient Admission Date]],"mmm")</f>
        <v>Mar</v>
      </c>
      <c r="E2217">
        <f>YEAR(Hospital_Emergency_Room_Data[[#This Row],[Patient Admission Date]])</f>
        <v>2024</v>
      </c>
      <c r="F2217" s="2">
        <v>0.37430555555555556</v>
      </c>
      <c r="G2217" s="8" t="str">
        <f>TEXT(Hospital_Emergency_Room_Data[[#This Row],[Patient Admission Date]],"dddd")</f>
        <v>Thursday</v>
      </c>
      <c r="H2217" t="s">
        <v>41</v>
      </c>
      <c r="I2217">
        <v>12</v>
      </c>
      <c r="J2217" s="5" t="s">
        <v>9221</v>
      </c>
      <c r="K2217" t="s">
        <v>21</v>
      </c>
      <c r="L2217" t="s">
        <v>9281</v>
      </c>
      <c r="M2217" t="s">
        <v>9209</v>
      </c>
      <c r="O2217">
        <v>48</v>
      </c>
      <c r="P2217" t="s">
        <v>9225</v>
      </c>
      <c r="Q2217">
        <v>7</v>
      </c>
      <c r="R2217">
        <v>8</v>
      </c>
      <c r="S2217" t="s">
        <v>9255</v>
      </c>
      <c r="T2217" t="s">
        <v>9263</v>
      </c>
      <c r="U2217" t="s">
        <v>9283</v>
      </c>
      <c r="V2217" t="str" cm="1">
        <f t="array" ref="V2217">_xlfn.IFS(Hospital_Emergency_Room_Data[[#This Row],[Day]]&lt;=10,"Start(1-10)",Hospital_Emergency_Room_Data[[#This Row],[Day]]&lt;=20,"Middle(11-20)",Hospital_Emergency_Room_Data[[#This Row],[Day]]&gt;20,"End(21-30)")</f>
        <v>Start(1-10)</v>
      </c>
    </row>
    <row r="2218" spans="1:22">
      <c r="A2218">
        <v>769186872</v>
      </c>
      <c r="B2218" t="s">
        <v>2239</v>
      </c>
      <c r="C2218" s="1">
        <v>45326</v>
      </c>
      <c r="D2218" t="str">
        <f>TEXT(Hospital_Emergency_Room_Data[[#This Row],[Patient Admission Date]],"mmm")</f>
        <v>Feb</v>
      </c>
      <c r="E2218">
        <f>YEAR(Hospital_Emergency_Room_Data[[#This Row],[Patient Admission Date]])</f>
        <v>2024</v>
      </c>
      <c r="F2218" s="2">
        <v>0.45416666666666666</v>
      </c>
      <c r="G2218" s="8" t="str">
        <f>TEXT(Hospital_Emergency_Room_Data[[#This Row],[Patient Admission Date]],"dddd")</f>
        <v>Sunday</v>
      </c>
      <c r="H2218" t="s">
        <v>41</v>
      </c>
      <c r="I2218">
        <v>55</v>
      </c>
      <c r="J2218" s="5" t="s">
        <v>9219</v>
      </c>
      <c r="K2218" t="s">
        <v>21</v>
      </c>
      <c r="L2218" t="s">
        <v>9281</v>
      </c>
      <c r="M2218" t="s">
        <v>9209</v>
      </c>
      <c r="O2218">
        <v>28</v>
      </c>
      <c r="P2218" t="s">
        <v>9226</v>
      </c>
      <c r="Q2218">
        <v>4</v>
      </c>
      <c r="R2218">
        <v>10</v>
      </c>
      <c r="S2218" t="s">
        <v>9255</v>
      </c>
      <c r="T2218" t="s">
        <v>9263</v>
      </c>
      <c r="U2218" t="s">
        <v>9282</v>
      </c>
      <c r="V2218" t="str" cm="1">
        <f t="array" ref="V2218">_xlfn.IFS(Hospital_Emergency_Room_Data[[#This Row],[Day]]&lt;=10,"Start(1-10)",Hospital_Emergency_Room_Data[[#This Row],[Day]]&lt;=20,"Middle(11-20)",Hospital_Emergency_Room_Data[[#This Row],[Day]]&gt;20,"End(21-30)")</f>
        <v>Start(1-10)</v>
      </c>
    </row>
    <row r="2219" spans="1:22">
      <c r="A2219">
        <v>278050695</v>
      </c>
      <c r="B2219" t="s">
        <v>2240</v>
      </c>
      <c r="C2219" s="1">
        <v>45579</v>
      </c>
      <c r="D2219" t="str">
        <f>TEXT(Hospital_Emergency_Room_Data[[#This Row],[Patient Admission Date]],"mmm")</f>
        <v>Oct</v>
      </c>
      <c r="E2219">
        <f>YEAR(Hospital_Emergency_Room_Data[[#This Row],[Patient Admission Date]])</f>
        <v>2024</v>
      </c>
      <c r="F2219" s="2">
        <v>0.53888888888888886</v>
      </c>
      <c r="G2219" s="8" t="str">
        <f>TEXT(Hospital_Emergency_Room_Data[[#This Row],[Patient Admission Date]],"dddd")</f>
        <v>Monday</v>
      </c>
      <c r="H2219" t="s">
        <v>41</v>
      </c>
      <c r="I2219">
        <v>51</v>
      </c>
      <c r="J2219" s="5" t="s">
        <v>9219</v>
      </c>
      <c r="K2219" t="s">
        <v>21</v>
      </c>
      <c r="L2219" t="s">
        <v>9281</v>
      </c>
      <c r="M2219" t="s">
        <v>9209</v>
      </c>
      <c r="O2219">
        <v>47</v>
      </c>
      <c r="P2219" t="s">
        <v>9225</v>
      </c>
      <c r="Q2219">
        <v>14</v>
      </c>
      <c r="R2219">
        <v>12</v>
      </c>
      <c r="S2219" t="s">
        <v>9257</v>
      </c>
      <c r="T2219" t="s">
        <v>9265</v>
      </c>
      <c r="U2219" t="s">
        <v>9283</v>
      </c>
      <c r="V2219" t="str" cm="1">
        <f t="array" ref="V2219">_xlfn.IFS(Hospital_Emergency_Room_Data[[#This Row],[Day]]&lt;=10,"Start(1-10)",Hospital_Emergency_Room_Data[[#This Row],[Day]]&lt;=20,"Middle(11-20)",Hospital_Emergency_Room_Data[[#This Row],[Day]]&gt;20,"End(21-30)")</f>
        <v>Middle(11-20)</v>
      </c>
    </row>
    <row r="2220" spans="1:22">
      <c r="A2220">
        <v>176915532</v>
      </c>
      <c r="B2220" t="s">
        <v>2241</v>
      </c>
      <c r="C2220" s="1">
        <v>45191</v>
      </c>
      <c r="D2220" t="str">
        <f>TEXT(Hospital_Emergency_Room_Data[[#This Row],[Patient Admission Date]],"mmm")</f>
        <v>Sep</v>
      </c>
      <c r="E2220">
        <f>YEAR(Hospital_Emergency_Room_Data[[#This Row],[Patient Admission Date]])</f>
        <v>2023</v>
      </c>
      <c r="F2220" s="2">
        <v>0.51666666666666672</v>
      </c>
      <c r="G2220" s="8" t="str">
        <f>TEXT(Hospital_Emergency_Room_Data[[#This Row],[Patient Admission Date]],"dddd")</f>
        <v>Friday</v>
      </c>
      <c r="H2220" t="s">
        <v>41</v>
      </c>
      <c r="I2220">
        <v>78</v>
      </c>
      <c r="J2220" s="5" t="s">
        <v>9222</v>
      </c>
      <c r="K2220" t="s">
        <v>21</v>
      </c>
      <c r="L2220" t="s">
        <v>9281</v>
      </c>
      <c r="M2220" t="s">
        <v>9209</v>
      </c>
      <c r="O2220">
        <v>26</v>
      </c>
      <c r="P2220" t="s">
        <v>9226</v>
      </c>
      <c r="Q2220">
        <v>22</v>
      </c>
      <c r="R2220">
        <v>12</v>
      </c>
      <c r="S2220" t="s">
        <v>9257</v>
      </c>
      <c r="T2220" t="s">
        <v>9264</v>
      </c>
      <c r="U2220" t="s">
        <v>9282</v>
      </c>
      <c r="V2220" t="str" cm="1">
        <f t="array" ref="V2220">_xlfn.IFS(Hospital_Emergency_Room_Data[[#This Row],[Day]]&lt;=10,"Start(1-10)",Hospital_Emergency_Room_Data[[#This Row],[Day]]&lt;=20,"Middle(11-20)",Hospital_Emergency_Room_Data[[#This Row],[Day]]&gt;20,"End(21-30)")</f>
        <v>End(21-30)</v>
      </c>
    </row>
    <row r="2221" spans="1:22">
      <c r="A2221">
        <v>588567026</v>
      </c>
      <c r="B2221" t="s">
        <v>2242</v>
      </c>
      <c r="C2221" s="1">
        <v>45518</v>
      </c>
      <c r="D2221" t="str">
        <f>TEXT(Hospital_Emergency_Room_Data[[#This Row],[Patient Admission Date]],"mmm")</f>
        <v>Aug</v>
      </c>
      <c r="E2221">
        <f>YEAR(Hospital_Emergency_Room_Data[[#This Row],[Patient Admission Date]])</f>
        <v>2024</v>
      </c>
      <c r="F2221" s="2">
        <v>0.38124999999999998</v>
      </c>
      <c r="G2221" s="8" t="str">
        <f>TEXT(Hospital_Emergency_Room_Data[[#This Row],[Patient Admission Date]],"dddd")</f>
        <v>Wednesday</v>
      </c>
      <c r="H2221" t="s">
        <v>41</v>
      </c>
      <c r="I2221">
        <v>72</v>
      </c>
      <c r="J2221" s="5" t="s">
        <v>9222</v>
      </c>
      <c r="K2221" t="s">
        <v>21</v>
      </c>
      <c r="L2221" t="s">
        <v>9281</v>
      </c>
      <c r="M2221" t="s">
        <v>9209</v>
      </c>
      <c r="O2221">
        <v>51</v>
      </c>
      <c r="P2221" t="s">
        <v>9225</v>
      </c>
      <c r="Q2221">
        <v>14</v>
      </c>
      <c r="R2221">
        <v>9</v>
      </c>
      <c r="S2221" t="s">
        <v>9255</v>
      </c>
      <c r="T2221" t="s">
        <v>9265</v>
      </c>
      <c r="U2221" t="s">
        <v>9283</v>
      </c>
      <c r="V2221" t="str" cm="1">
        <f t="array" ref="V2221">_xlfn.IFS(Hospital_Emergency_Room_Data[[#This Row],[Day]]&lt;=10,"Start(1-10)",Hospital_Emergency_Room_Data[[#This Row],[Day]]&lt;=20,"Middle(11-20)",Hospital_Emergency_Room_Data[[#This Row],[Day]]&gt;20,"End(21-30)")</f>
        <v>Middle(11-20)</v>
      </c>
    </row>
    <row r="2222" spans="1:22">
      <c r="A2222">
        <v>343938086</v>
      </c>
      <c r="B2222" t="s">
        <v>2243</v>
      </c>
      <c r="C2222" s="1">
        <v>45579</v>
      </c>
      <c r="D2222" t="str">
        <f>TEXT(Hospital_Emergency_Room_Data[[#This Row],[Patient Admission Date]],"mmm")</f>
        <v>Oct</v>
      </c>
      <c r="E2222">
        <f>YEAR(Hospital_Emergency_Room_Data[[#This Row],[Patient Admission Date]])</f>
        <v>2024</v>
      </c>
      <c r="F2222" s="2">
        <v>0.34444444444444444</v>
      </c>
      <c r="G2222" s="8" t="str">
        <f>TEXT(Hospital_Emergency_Room_Data[[#This Row],[Patient Admission Date]],"dddd")</f>
        <v>Monday</v>
      </c>
      <c r="H2222" t="s">
        <v>41</v>
      </c>
      <c r="I2222">
        <v>21</v>
      </c>
      <c r="J2222" s="5" t="s">
        <v>9220</v>
      </c>
      <c r="K2222" t="s">
        <v>21</v>
      </c>
      <c r="L2222" t="s">
        <v>9281</v>
      </c>
      <c r="M2222" t="s">
        <v>9209</v>
      </c>
      <c r="O2222">
        <v>54</v>
      </c>
      <c r="P2222" t="s">
        <v>9225</v>
      </c>
      <c r="Q2222">
        <v>14</v>
      </c>
      <c r="R2222">
        <v>8</v>
      </c>
      <c r="S2222" t="s">
        <v>9255</v>
      </c>
      <c r="T2222" t="s">
        <v>9265</v>
      </c>
      <c r="U2222" t="s">
        <v>9283</v>
      </c>
      <c r="V2222" t="str" cm="1">
        <f t="array" ref="V2222">_xlfn.IFS(Hospital_Emergency_Room_Data[[#This Row],[Day]]&lt;=10,"Start(1-10)",Hospital_Emergency_Room_Data[[#This Row],[Day]]&lt;=20,"Middle(11-20)",Hospital_Emergency_Room_Data[[#This Row],[Day]]&gt;20,"End(21-30)")</f>
        <v>Middle(11-20)</v>
      </c>
    </row>
    <row r="2223" spans="1:22">
      <c r="A2223">
        <v>424852084</v>
      </c>
      <c r="B2223" t="s">
        <v>2244</v>
      </c>
      <c r="C2223" s="1">
        <v>45037</v>
      </c>
      <c r="D2223" t="str">
        <f>TEXT(Hospital_Emergency_Room_Data[[#This Row],[Patient Admission Date]],"mmm")</f>
        <v>Apr</v>
      </c>
      <c r="E2223">
        <f>YEAR(Hospital_Emergency_Room_Data[[#This Row],[Patient Admission Date]])</f>
        <v>2023</v>
      </c>
      <c r="F2223" s="2">
        <v>0.47083333333333333</v>
      </c>
      <c r="G2223" s="8" t="str">
        <f>TEXT(Hospital_Emergency_Room_Data[[#This Row],[Patient Admission Date]],"dddd")</f>
        <v>Friday</v>
      </c>
      <c r="H2223" t="s">
        <v>41</v>
      </c>
      <c r="I2223">
        <v>7</v>
      </c>
      <c r="J2223" s="5" t="s">
        <v>9221</v>
      </c>
      <c r="K2223" t="s">
        <v>21</v>
      </c>
      <c r="L2223" t="s">
        <v>9281</v>
      </c>
      <c r="M2223" t="s">
        <v>9209</v>
      </c>
      <c r="O2223">
        <v>13</v>
      </c>
      <c r="P2223" t="s">
        <v>9226</v>
      </c>
      <c r="Q2223">
        <v>21</v>
      </c>
      <c r="R2223">
        <v>11</v>
      </c>
      <c r="S2223" t="s">
        <v>9255</v>
      </c>
      <c r="T2223" t="s">
        <v>9262</v>
      </c>
      <c r="U2223" t="s">
        <v>9282</v>
      </c>
      <c r="V2223" t="str" cm="1">
        <f t="array" ref="V2223">_xlfn.IFS(Hospital_Emergency_Room_Data[[#This Row],[Day]]&lt;=10,"Start(1-10)",Hospital_Emergency_Room_Data[[#This Row],[Day]]&lt;=20,"Middle(11-20)",Hospital_Emergency_Room_Data[[#This Row],[Day]]&gt;20,"End(21-30)")</f>
        <v>End(21-30)</v>
      </c>
    </row>
    <row r="2224" spans="1:22">
      <c r="A2224">
        <v>653254152</v>
      </c>
      <c r="B2224" t="s">
        <v>2245</v>
      </c>
      <c r="C2224" s="1">
        <v>45028</v>
      </c>
      <c r="D2224" t="str">
        <f>TEXT(Hospital_Emergency_Room_Data[[#This Row],[Patient Admission Date]],"mmm")</f>
        <v>Apr</v>
      </c>
      <c r="E2224">
        <f>YEAR(Hospital_Emergency_Room_Data[[#This Row],[Patient Admission Date]])</f>
        <v>2023</v>
      </c>
      <c r="F2224" s="2">
        <v>0.16458333333333333</v>
      </c>
      <c r="G2224" s="8" t="str">
        <f>TEXT(Hospital_Emergency_Room_Data[[#This Row],[Patient Admission Date]],"dddd")</f>
        <v>Wednesday</v>
      </c>
      <c r="H2224" t="s">
        <v>41</v>
      </c>
      <c r="I2224">
        <v>11</v>
      </c>
      <c r="J2224" s="5" t="s">
        <v>9221</v>
      </c>
      <c r="K2224" t="s">
        <v>21</v>
      </c>
      <c r="L2224" t="s">
        <v>9281</v>
      </c>
      <c r="M2224" t="s">
        <v>9209</v>
      </c>
      <c r="O2224">
        <v>14</v>
      </c>
      <c r="P2224" t="s">
        <v>9226</v>
      </c>
      <c r="Q2224">
        <v>12</v>
      </c>
      <c r="R2224">
        <v>3</v>
      </c>
      <c r="S2224" t="s">
        <v>9258</v>
      </c>
      <c r="T2224" t="s">
        <v>9265</v>
      </c>
      <c r="U2224" t="s">
        <v>9282</v>
      </c>
      <c r="V2224" t="str" cm="1">
        <f t="array" ref="V2224">_xlfn.IFS(Hospital_Emergency_Room_Data[[#This Row],[Day]]&lt;=10,"Start(1-10)",Hospital_Emergency_Room_Data[[#This Row],[Day]]&lt;=20,"Middle(11-20)",Hospital_Emergency_Room_Data[[#This Row],[Day]]&gt;20,"End(21-30)")</f>
        <v>Middle(11-20)</v>
      </c>
    </row>
    <row r="2225" spans="1:22">
      <c r="A2225">
        <v>799736211</v>
      </c>
      <c r="B2225" t="s">
        <v>2246</v>
      </c>
      <c r="C2225" s="1">
        <v>45540</v>
      </c>
      <c r="D2225" t="str">
        <f>TEXT(Hospital_Emergency_Room_Data[[#This Row],[Patient Admission Date]],"mmm")</f>
        <v>Sep</v>
      </c>
      <c r="E2225">
        <f>YEAR(Hospital_Emergency_Room_Data[[#This Row],[Patient Admission Date]])</f>
        <v>2024</v>
      </c>
      <c r="F2225" s="2">
        <v>0.87430555555555556</v>
      </c>
      <c r="G2225" s="8" t="str">
        <f>TEXT(Hospital_Emergency_Room_Data[[#This Row],[Patient Admission Date]],"dddd")</f>
        <v>Thursday</v>
      </c>
      <c r="H2225" t="s">
        <v>41</v>
      </c>
      <c r="I2225">
        <v>51</v>
      </c>
      <c r="J2225" s="5" t="s">
        <v>9219</v>
      </c>
      <c r="K2225" t="s">
        <v>21</v>
      </c>
      <c r="L2225" t="s">
        <v>9281</v>
      </c>
      <c r="M2225" t="s">
        <v>9209</v>
      </c>
      <c r="O2225">
        <v>14</v>
      </c>
      <c r="P2225" t="s">
        <v>9226</v>
      </c>
      <c r="Q2225">
        <v>5</v>
      </c>
      <c r="R2225">
        <v>20</v>
      </c>
      <c r="S2225" t="s">
        <v>9256</v>
      </c>
      <c r="T2225" t="s">
        <v>9263</v>
      </c>
      <c r="U2225" t="s">
        <v>9282</v>
      </c>
      <c r="V2225" t="str" cm="1">
        <f t="array" ref="V2225">_xlfn.IFS(Hospital_Emergency_Room_Data[[#This Row],[Day]]&lt;=10,"Start(1-10)",Hospital_Emergency_Room_Data[[#This Row],[Day]]&lt;=20,"Middle(11-20)",Hospital_Emergency_Room_Data[[#This Row],[Day]]&gt;20,"End(21-30)")</f>
        <v>Start(1-10)</v>
      </c>
    </row>
    <row r="2226" spans="1:22">
      <c r="A2226">
        <v>398687636</v>
      </c>
      <c r="B2226" t="s">
        <v>2247</v>
      </c>
      <c r="C2226" s="1">
        <v>45267</v>
      </c>
      <c r="D2226" t="str">
        <f>TEXT(Hospital_Emergency_Room_Data[[#This Row],[Patient Admission Date]],"mmm")</f>
        <v>Dec</v>
      </c>
      <c r="E2226">
        <f>YEAR(Hospital_Emergency_Room_Data[[#This Row],[Patient Admission Date]])</f>
        <v>2023</v>
      </c>
      <c r="F2226" s="2">
        <v>0.59722222222222221</v>
      </c>
      <c r="G2226" s="8" t="str">
        <f>TEXT(Hospital_Emergency_Room_Data[[#This Row],[Patient Admission Date]],"dddd")</f>
        <v>Thursday</v>
      </c>
      <c r="H2226" t="s">
        <v>41</v>
      </c>
      <c r="I2226">
        <v>67</v>
      </c>
      <c r="J2226" s="5" t="s">
        <v>9217</v>
      </c>
      <c r="K2226" t="s">
        <v>21</v>
      </c>
      <c r="L2226" t="s">
        <v>9281</v>
      </c>
      <c r="M2226" t="s">
        <v>9209</v>
      </c>
      <c r="O2226">
        <v>25</v>
      </c>
      <c r="P2226" t="s">
        <v>9226</v>
      </c>
      <c r="Q2226">
        <v>7</v>
      </c>
      <c r="R2226">
        <v>14</v>
      </c>
      <c r="S2226" t="s">
        <v>9257</v>
      </c>
      <c r="T2226" t="s">
        <v>9263</v>
      </c>
      <c r="U2226" t="s">
        <v>9282</v>
      </c>
      <c r="V2226" t="str" cm="1">
        <f t="array" ref="V2226">_xlfn.IFS(Hospital_Emergency_Room_Data[[#This Row],[Day]]&lt;=10,"Start(1-10)",Hospital_Emergency_Room_Data[[#This Row],[Day]]&lt;=20,"Middle(11-20)",Hospital_Emergency_Room_Data[[#This Row],[Day]]&gt;20,"End(21-30)")</f>
        <v>Start(1-10)</v>
      </c>
    </row>
    <row r="2227" spans="1:22">
      <c r="A2227">
        <v>421460575</v>
      </c>
      <c r="B2227" t="s">
        <v>2248</v>
      </c>
      <c r="C2227" s="1">
        <v>45177</v>
      </c>
      <c r="D2227" t="str">
        <f>TEXT(Hospital_Emergency_Room_Data[[#This Row],[Patient Admission Date]],"mmm")</f>
        <v>Sep</v>
      </c>
      <c r="E2227">
        <f>YEAR(Hospital_Emergency_Room_Data[[#This Row],[Patient Admission Date]])</f>
        <v>2023</v>
      </c>
      <c r="F2227" s="2">
        <v>0.36041666666666666</v>
      </c>
      <c r="G2227" s="8" t="str">
        <f>TEXT(Hospital_Emergency_Room_Data[[#This Row],[Patient Admission Date]],"dddd")</f>
        <v>Friday</v>
      </c>
      <c r="H2227" t="s">
        <v>41</v>
      </c>
      <c r="I2227">
        <v>38</v>
      </c>
      <c r="J2227" s="5" t="s">
        <v>9223</v>
      </c>
      <c r="K2227" t="s">
        <v>21</v>
      </c>
      <c r="L2227" t="s">
        <v>9281</v>
      </c>
      <c r="M2227" t="s">
        <v>9209</v>
      </c>
      <c r="O2227">
        <v>39</v>
      </c>
      <c r="P2227" t="s">
        <v>9225</v>
      </c>
      <c r="Q2227">
        <v>8</v>
      </c>
      <c r="R2227">
        <v>8</v>
      </c>
      <c r="S2227" t="s">
        <v>9255</v>
      </c>
      <c r="T2227" t="s">
        <v>9265</v>
      </c>
      <c r="U2227" t="s">
        <v>9300</v>
      </c>
      <c r="V2227" t="str" cm="1">
        <f t="array" ref="V2227">_xlfn.IFS(Hospital_Emergency_Room_Data[[#This Row],[Day]]&lt;=10,"Start(1-10)",Hospital_Emergency_Room_Data[[#This Row],[Day]]&lt;=20,"Middle(11-20)",Hospital_Emergency_Room_Data[[#This Row],[Day]]&gt;20,"End(21-30)")</f>
        <v>Start(1-10)</v>
      </c>
    </row>
    <row r="2228" spans="1:22">
      <c r="A2228">
        <v>770535270</v>
      </c>
      <c r="B2228" t="s">
        <v>2249</v>
      </c>
      <c r="C2228" s="1">
        <v>45297</v>
      </c>
      <c r="D2228" t="str">
        <f>TEXT(Hospital_Emergency_Room_Data[[#This Row],[Patient Admission Date]],"mmm")</f>
        <v>Jan</v>
      </c>
      <c r="E2228">
        <f>YEAR(Hospital_Emergency_Room_Data[[#This Row],[Patient Admission Date]])</f>
        <v>2024</v>
      </c>
      <c r="F2228" s="2">
        <v>8.3333333333333329E-2</v>
      </c>
      <c r="G2228" s="8" t="str">
        <f>TEXT(Hospital_Emergency_Room_Data[[#This Row],[Patient Admission Date]],"dddd")</f>
        <v>Saturday</v>
      </c>
      <c r="H2228" t="s">
        <v>41</v>
      </c>
      <c r="I2228">
        <v>5</v>
      </c>
      <c r="J2228" s="5" t="s">
        <v>9221</v>
      </c>
      <c r="K2228" t="s">
        <v>21</v>
      </c>
      <c r="L2228" t="s">
        <v>9281</v>
      </c>
      <c r="M2228" t="s">
        <v>9209</v>
      </c>
      <c r="O2228">
        <v>41</v>
      </c>
      <c r="P2228" t="s">
        <v>9225</v>
      </c>
      <c r="Q2228">
        <v>6</v>
      </c>
      <c r="R2228">
        <v>2</v>
      </c>
      <c r="S2228" t="s">
        <v>9258</v>
      </c>
      <c r="T2228" t="s">
        <v>9263</v>
      </c>
      <c r="U2228" t="s">
        <v>9300</v>
      </c>
      <c r="V2228" t="str" cm="1">
        <f t="array" ref="V2228">_xlfn.IFS(Hospital_Emergency_Room_Data[[#This Row],[Day]]&lt;=10,"Start(1-10)",Hospital_Emergency_Room_Data[[#This Row],[Day]]&lt;=20,"Middle(11-20)",Hospital_Emergency_Room_Data[[#This Row],[Day]]&gt;20,"End(21-30)")</f>
        <v>Start(1-10)</v>
      </c>
    </row>
    <row r="2229" spans="1:22">
      <c r="A2229">
        <v>763253640</v>
      </c>
      <c r="B2229" t="s">
        <v>2250</v>
      </c>
      <c r="C2229" s="1">
        <v>45427</v>
      </c>
      <c r="D2229" t="str">
        <f>TEXT(Hospital_Emergency_Room_Data[[#This Row],[Patient Admission Date]],"mmm")</f>
        <v>May</v>
      </c>
      <c r="E2229">
        <f>YEAR(Hospital_Emergency_Room_Data[[#This Row],[Patient Admission Date]])</f>
        <v>2024</v>
      </c>
      <c r="F2229" s="2">
        <v>0.36319444444444443</v>
      </c>
      <c r="G2229" s="8" t="str">
        <f>TEXT(Hospital_Emergency_Room_Data[[#This Row],[Patient Admission Date]],"dddd")</f>
        <v>Wednesday</v>
      </c>
      <c r="H2229" t="s">
        <v>41</v>
      </c>
      <c r="I2229">
        <v>57</v>
      </c>
      <c r="J2229" s="5" t="s">
        <v>9219</v>
      </c>
      <c r="K2229" t="s">
        <v>21</v>
      </c>
      <c r="L2229" t="s">
        <v>9281</v>
      </c>
      <c r="M2229" t="s">
        <v>9209</v>
      </c>
      <c r="O2229">
        <v>43</v>
      </c>
      <c r="P2229" t="s">
        <v>9225</v>
      </c>
      <c r="Q2229">
        <v>15</v>
      </c>
      <c r="R2229">
        <v>8</v>
      </c>
      <c r="S2229" t="s">
        <v>9255</v>
      </c>
      <c r="T2229" t="s">
        <v>9262</v>
      </c>
      <c r="U2229" t="s">
        <v>9300</v>
      </c>
      <c r="V2229" t="str" cm="1">
        <f t="array" ref="V2229">_xlfn.IFS(Hospital_Emergency_Room_Data[[#This Row],[Day]]&lt;=10,"Start(1-10)",Hospital_Emergency_Room_Data[[#This Row],[Day]]&lt;=20,"Middle(11-20)",Hospital_Emergency_Room_Data[[#This Row],[Day]]&gt;20,"End(21-30)")</f>
        <v>Middle(11-20)</v>
      </c>
    </row>
    <row r="2230" spans="1:22">
      <c r="A2230">
        <v>192630250</v>
      </c>
      <c r="B2230" t="s">
        <v>2251</v>
      </c>
      <c r="C2230" s="1">
        <v>45324</v>
      </c>
      <c r="D2230" t="str">
        <f>TEXT(Hospital_Emergency_Room_Data[[#This Row],[Patient Admission Date]],"mmm")</f>
        <v>Feb</v>
      </c>
      <c r="E2230">
        <f>YEAR(Hospital_Emergency_Room_Data[[#This Row],[Patient Admission Date]])</f>
        <v>2024</v>
      </c>
      <c r="F2230" s="2">
        <v>0.22222222222222221</v>
      </c>
      <c r="G2230" s="8" t="str">
        <f>TEXT(Hospital_Emergency_Room_Data[[#This Row],[Patient Admission Date]],"dddd")</f>
        <v>Friday</v>
      </c>
      <c r="H2230" t="s">
        <v>41</v>
      </c>
      <c r="I2230">
        <v>63</v>
      </c>
      <c r="J2230" s="5" t="s">
        <v>9217</v>
      </c>
      <c r="K2230" t="s">
        <v>21</v>
      </c>
      <c r="L2230" t="s">
        <v>9281</v>
      </c>
      <c r="M2230" t="s">
        <v>9209</v>
      </c>
      <c r="O2230">
        <v>45</v>
      </c>
      <c r="P2230" t="s">
        <v>9225</v>
      </c>
      <c r="Q2230">
        <v>2</v>
      </c>
      <c r="R2230">
        <v>5</v>
      </c>
      <c r="S2230" t="s">
        <v>9258</v>
      </c>
      <c r="T2230" t="s">
        <v>9263</v>
      </c>
      <c r="U2230" t="s">
        <v>9300</v>
      </c>
      <c r="V2230" t="str" cm="1">
        <f t="array" ref="V2230">_xlfn.IFS(Hospital_Emergency_Room_Data[[#This Row],[Day]]&lt;=10,"Start(1-10)",Hospital_Emergency_Room_Data[[#This Row],[Day]]&lt;=20,"Middle(11-20)",Hospital_Emergency_Room_Data[[#This Row],[Day]]&gt;20,"End(21-30)")</f>
        <v>Start(1-10)</v>
      </c>
    </row>
    <row r="2231" spans="1:22">
      <c r="A2231">
        <v>633692579</v>
      </c>
      <c r="B2231" t="s">
        <v>2252</v>
      </c>
      <c r="C2231" s="1">
        <v>45469</v>
      </c>
      <c r="D2231" t="str">
        <f>TEXT(Hospital_Emergency_Room_Data[[#This Row],[Patient Admission Date]],"mmm")</f>
        <v>Jun</v>
      </c>
      <c r="E2231">
        <f>YEAR(Hospital_Emergency_Room_Data[[#This Row],[Patient Admission Date]])</f>
        <v>2024</v>
      </c>
      <c r="F2231" s="2">
        <v>0.13125000000000001</v>
      </c>
      <c r="G2231" s="8" t="str">
        <f>TEXT(Hospital_Emergency_Room_Data[[#This Row],[Patient Admission Date]],"dddd")</f>
        <v>Wednesday</v>
      </c>
      <c r="H2231" t="s">
        <v>41</v>
      </c>
      <c r="I2231">
        <v>63</v>
      </c>
      <c r="J2231" s="5" t="s">
        <v>9217</v>
      </c>
      <c r="K2231" t="s">
        <v>21</v>
      </c>
      <c r="L2231" t="s">
        <v>9281</v>
      </c>
      <c r="M2231" t="s">
        <v>9209</v>
      </c>
      <c r="O2231">
        <v>56</v>
      </c>
      <c r="P2231" t="s">
        <v>9225</v>
      </c>
      <c r="Q2231">
        <v>26</v>
      </c>
      <c r="R2231">
        <v>3</v>
      </c>
      <c r="S2231" t="s">
        <v>9258</v>
      </c>
      <c r="T2231" t="s">
        <v>9264</v>
      </c>
      <c r="U2231" t="s">
        <v>9283</v>
      </c>
      <c r="V2231" t="str" cm="1">
        <f t="array" ref="V2231">_xlfn.IFS(Hospital_Emergency_Room_Data[[#This Row],[Day]]&lt;=10,"Start(1-10)",Hospital_Emergency_Room_Data[[#This Row],[Day]]&lt;=20,"Middle(11-20)",Hospital_Emergency_Room_Data[[#This Row],[Day]]&gt;20,"End(21-30)")</f>
        <v>End(21-30)</v>
      </c>
    </row>
    <row r="2232" spans="1:22">
      <c r="A2232">
        <v>646104499</v>
      </c>
      <c r="B2232" t="s">
        <v>2253</v>
      </c>
      <c r="C2232" s="1">
        <v>45297</v>
      </c>
      <c r="D2232" t="str">
        <f>TEXT(Hospital_Emergency_Room_Data[[#This Row],[Patient Admission Date]],"mmm")</f>
        <v>Jan</v>
      </c>
      <c r="E2232">
        <f>YEAR(Hospital_Emergency_Room_Data[[#This Row],[Patient Admission Date]])</f>
        <v>2024</v>
      </c>
      <c r="F2232" s="2">
        <v>0.34861111111111109</v>
      </c>
      <c r="G2232" s="8" t="str">
        <f>TEXT(Hospital_Emergency_Room_Data[[#This Row],[Patient Admission Date]],"dddd")</f>
        <v>Saturday</v>
      </c>
      <c r="H2232" t="s">
        <v>41</v>
      </c>
      <c r="I2232">
        <v>9</v>
      </c>
      <c r="J2232" s="5" t="s">
        <v>9221</v>
      </c>
      <c r="K2232" t="s">
        <v>21</v>
      </c>
      <c r="L2232" t="s">
        <v>9281</v>
      </c>
      <c r="M2232" t="s">
        <v>9209</v>
      </c>
      <c r="O2232">
        <v>15</v>
      </c>
      <c r="P2232" t="s">
        <v>9226</v>
      </c>
      <c r="Q2232">
        <v>6</v>
      </c>
      <c r="R2232">
        <v>8</v>
      </c>
      <c r="S2232" t="s">
        <v>9255</v>
      </c>
      <c r="T2232" t="s">
        <v>9263</v>
      </c>
      <c r="U2232" t="s">
        <v>9282</v>
      </c>
      <c r="V2232" t="str" cm="1">
        <f t="array" ref="V2232">_xlfn.IFS(Hospital_Emergency_Room_Data[[#This Row],[Day]]&lt;=10,"Start(1-10)",Hospital_Emergency_Room_Data[[#This Row],[Day]]&lt;=20,"Middle(11-20)",Hospital_Emergency_Room_Data[[#This Row],[Day]]&gt;20,"End(21-30)")</f>
        <v>Start(1-10)</v>
      </c>
    </row>
    <row r="2233" spans="1:22">
      <c r="A2233">
        <v>422063911</v>
      </c>
      <c r="B2233" t="s">
        <v>2254</v>
      </c>
      <c r="C2233" s="1">
        <v>45188</v>
      </c>
      <c r="D2233" t="str">
        <f>TEXT(Hospital_Emergency_Room_Data[[#This Row],[Patient Admission Date]],"mmm")</f>
        <v>Sep</v>
      </c>
      <c r="E2233">
        <f>YEAR(Hospital_Emergency_Room_Data[[#This Row],[Patient Admission Date]])</f>
        <v>2023</v>
      </c>
      <c r="F2233" s="2">
        <v>0.64583333333333337</v>
      </c>
      <c r="G2233" s="8" t="str">
        <f>TEXT(Hospital_Emergency_Room_Data[[#This Row],[Patient Admission Date]],"dddd")</f>
        <v>Tuesday</v>
      </c>
      <c r="H2233" t="s">
        <v>41</v>
      </c>
      <c r="I2233">
        <v>43</v>
      </c>
      <c r="J2233" s="5" t="s">
        <v>9223</v>
      </c>
      <c r="K2233" t="s">
        <v>21</v>
      </c>
      <c r="L2233" t="s">
        <v>9281</v>
      </c>
      <c r="M2233" t="s">
        <v>9209</v>
      </c>
      <c r="O2233">
        <v>25</v>
      </c>
      <c r="P2233" t="s">
        <v>9226</v>
      </c>
      <c r="Q2233">
        <v>19</v>
      </c>
      <c r="R2233">
        <v>15</v>
      </c>
      <c r="S2233" t="s">
        <v>9257</v>
      </c>
      <c r="T2233" t="s">
        <v>9262</v>
      </c>
      <c r="U2233" t="s">
        <v>9282</v>
      </c>
      <c r="V2233" t="str" cm="1">
        <f t="array" ref="V2233">_xlfn.IFS(Hospital_Emergency_Room_Data[[#This Row],[Day]]&lt;=10,"Start(1-10)",Hospital_Emergency_Room_Data[[#This Row],[Day]]&lt;=20,"Middle(11-20)",Hospital_Emergency_Room_Data[[#This Row],[Day]]&gt;20,"End(21-30)")</f>
        <v>Middle(11-20)</v>
      </c>
    </row>
    <row r="2234" spans="1:22">
      <c r="A2234">
        <v>349869740</v>
      </c>
      <c r="B2234" t="s">
        <v>2255</v>
      </c>
      <c r="C2234" s="1">
        <v>45441</v>
      </c>
      <c r="D2234" t="str">
        <f>TEXT(Hospital_Emergency_Room_Data[[#This Row],[Patient Admission Date]],"mmm")</f>
        <v>May</v>
      </c>
      <c r="E2234">
        <f>YEAR(Hospital_Emergency_Room_Data[[#This Row],[Patient Admission Date]])</f>
        <v>2024</v>
      </c>
      <c r="F2234" s="2">
        <v>0.76597222222222228</v>
      </c>
      <c r="G2234" s="8" t="str">
        <f>TEXT(Hospital_Emergency_Room_Data[[#This Row],[Patient Admission Date]],"dddd")</f>
        <v>Wednesday</v>
      </c>
      <c r="H2234" t="s">
        <v>41</v>
      </c>
      <c r="I2234">
        <v>1</v>
      </c>
      <c r="J2234" s="5" t="s">
        <v>9218</v>
      </c>
      <c r="K2234" t="s">
        <v>21</v>
      </c>
      <c r="L2234" t="s">
        <v>9281</v>
      </c>
      <c r="M2234" t="s">
        <v>9209</v>
      </c>
      <c r="O2234">
        <v>44</v>
      </c>
      <c r="P2234" t="s">
        <v>9225</v>
      </c>
      <c r="Q2234">
        <v>29</v>
      </c>
      <c r="R2234">
        <v>18</v>
      </c>
      <c r="S2234" t="s">
        <v>9256</v>
      </c>
      <c r="T2234" t="s">
        <v>9264</v>
      </c>
      <c r="U2234" t="s">
        <v>9300</v>
      </c>
      <c r="V2234" t="str" cm="1">
        <f t="array" ref="V2234">_xlfn.IFS(Hospital_Emergency_Room_Data[[#This Row],[Day]]&lt;=10,"Start(1-10)",Hospital_Emergency_Room_Data[[#This Row],[Day]]&lt;=20,"Middle(11-20)",Hospital_Emergency_Room_Data[[#This Row],[Day]]&gt;20,"End(21-30)")</f>
        <v>End(21-30)</v>
      </c>
    </row>
    <row r="2235" spans="1:22">
      <c r="A2235">
        <v>617592394</v>
      </c>
      <c r="B2235" t="s">
        <v>2256</v>
      </c>
      <c r="C2235" s="1">
        <v>45390</v>
      </c>
      <c r="D2235" t="str">
        <f>TEXT(Hospital_Emergency_Room_Data[[#This Row],[Patient Admission Date]],"mmm")</f>
        <v>Apr</v>
      </c>
      <c r="E2235">
        <f>YEAR(Hospital_Emergency_Room_Data[[#This Row],[Patient Admission Date]])</f>
        <v>2024</v>
      </c>
      <c r="F2235" s="2">
        <v>0.94097222222222221</v>
      </c>
      <c r="G2235" s="8" t="str">
        <f>TEXT(Hospital_Emergency_Room_Data[[#This Row],[Patient Admission Date]],"dddd")</f>
        <v>Monday</v>
      </c>
      <c r="H2235" t="s">
        <v>41</v>
      </c>
      <c r="I2235">
        <v>58</v>
      </c>
      <c r="J2235" s="5" t="s">
        <v>9219</v>
      </c>
      <c r="K2235" t="s">
        <v>21</v>
      </c>
      <c r="L2235" t="s">
        <v>9281</v>
      </c>
      <c r="M2235" t="s">
        <v>9209</v>
      </c>
      <c r="O2235">
        <v>59</v>
      </c>
      <c r="P2235" t="s">
        <v>9225</v>
      </c>
      <c r="Q2235">
        <v>8</v>
      </c>
      <c r="R2235">
        <v>22</v>
      </c>
      <c r="S2235" t="s">
        <v>9256</v>
      </c>
      <c r="T2235" t="s">
        <v>9265</v>
      </c>
      <c r="U2235" t="s">
        <v>9283</v>
      </c>
      <c r="V2235" t="str" cm="1">
        <f t="array" ref="V2235">_xlfn.IFS(Hospital_Emergency_Room_Data[[#This Row],[Day]]&lt;=10,"Start(1-10)",Hospital_Emergency_Room_Data[[#This Row],[Day]]&lt;=20,"Middle(11-20)",Hospital_Emergency_Room_Data[[#This Row],[Day]]&gt;20,"End(21-30)")</f>
        <v>Start(1-10)</v>
      </c>
    </row>
    <row r="2236" spans="1:22">
      <c r="A2236">
        <v>241691762</v>
      </c>
      <c r="B2236" t="s">
        <v>2257</v>
      </c>
      <c r="C2236" s="1">
        <v>45387</v>
      </c>
      <c r="D2236" t="str">
        <f>TEXT(Hospital_Emergency_Room_Data[[#This Row],[Patient Admission Date]],"mmm")</f>
        <v>Apr</v>
      </c>
      <c r="E2236">
        <f>YEAR(Hospital_Emergency_Room_Data[[#This Row],[Patient Admission Date]])</f>
        <v>2024</v>
      </c>
      <c r="F2236" s="2">
        <v>0.69513888888888886</v>
      </c>
      <c r="G2236" s="8" t="str">
        <f>TEXT(Hospital_Emergency_Room_Data[[#This Row],[Patient Admission Date]],"dddd")</f>
        <v>Friday</v>
      </c>
      <c r="H2236" t="s">
        <v>41</v>
      </c>
      <c r="I2236">
        <v>33</v>
      </c>
      <c r="J2236" s="5" t="s">
        <v>9223</v>
      </c>
      <c r="K2236" t="s">
        <v>21</v>
      </c>
      <c r="L2236" t="s">
        <v>9281</v>
      </c>
      <c r="M2236" t="s">
        <v>9209</v>
      </c>
      <c r="O2236">
        <v>24</v>
      </c>
      <c r="P2236" t="s">
        <v>9226</v>
      </c>
      <c r="Q2236">
        <v>5</v>
      </c>
      <c r="R2236">
        <v>16</v>
      </c>
      <c r="S2236" t="s">
        <v>9257</v>
      </c>
      <c r="T2236" t="s">
        <v>9263</v>
      </c>
      <c r="U2236" t="s">
        <v>9282</v>
      </c>
      <c r="V2236" t="str" cm="1">
        <f t="array" ref="V2236">_xlfn.IFS(Hospital_Emergency_Room_Data[[#This Row],[Day]]&lt;=10,"Start(1-10)",Hospital_Emergency_Room_Data[[#This Row],[Day]]&lt;=20,"Middle(11-20)",Hospital_Emergency_Room_Data[[#This Row],[Day]]&gt;20,"End(21-30)")</f>
        <v>Start(1-10)</v>
      </c>
    </row>
    <row r="2237" spans="1:22">
      <c r="A2237">
        <v>457316371</v>
      </c>
      <c r="B2237" t="s">
        <v>2258</v>
      </c>
      <c r="C2237" s="1">
        <v>45478</v>
      </c>
      <c r="D2237" t="str">
        <f>TEXT(Hospital_Emergency_Room_Data[[#This Row],[Patient Admission Date]],"mmm")</f>
        <v>Jul</v>
      </c>
      <c r="E2237">
        <f>YEAR(Hospital_Emergency_Room_Data[[#This Row],[Patient Admission Date]])</f>
        <v>2024</v>
      </c>
      <c r="F2237" s="2">
        <v>0.72847222222222219</v>
      </c>
      <c r="G2237" s="8" t="str">
        <f>TEXT(Hospital_Emergency_Room_Data[[#This Row],[Patient Admission Date]],"dddd")</f>
        <v>Friday</v>
      </c>
      <c r="H2237" t="s">
        <v>41</v>
      </c>
      <c r="I2237">
        <v>55</v>
      </c>
      <c r="J2237" s="5" t="s">
        <v>9219</v>
      </c>
      <c r="K2237" t="s">
        <v>21</v>
      </c>
      <c r="L2237" t="s">
        <v>9281</v>
      </c>
      <c r="M2237" t="s">
        <v>9209</v>
      </c>
      <c r="O2237">
        <v>36</v>
      </c>
      <c r="P2237" t="s">
        <v>9225</v>
      </c>
      <c r="Q2237">
        <v>5</v>
      </c>
      <c r="R2237">
        <v>17</v>
      </c>
      <c r="S2237" t="s">
        <v>9257</v>
      </c>
      <c r="T2237" t="s">
        <v>9263</v>
      </c>
      <c r="U2237" t="s">
        <v>9300</v>
      </c>
      <c r="V2237" t="str" cm="1">
        <f t="array" ref="V2237">_xlfn.IFS(Hospital_Emergency_Room_Data[[#This Row],[Day]]&lt;=10,"Start(1-10)",Hospital_Emergency_Room_Data[[#This Row],[Day]]&lt;=20,"Middle(11-20)",Hospital_Emergency_Room_Data[[#This Row],[Day]]&gt;20,"End(21-30)")</f>
        <v>Start(1-10)</v>
      </c>
    </row>
    <row r="2238" spans="1:22">
      <c r="A2238">
        <v>361132097</v>
      </c>
      <c r="B2238" t="s">
        <v>2259</v>
      </c>
      <c r="C2238" s="1">
        <v>45143</v>
      </c>
      <c r="D2238" t="str">
        <f>TEXT(Hospital_Emergency_Room_Data[[#This Row],[Patient Admission Date]],"mmm")</f>
        <v>Aug</v>
      </c>
      <c r="E2238">
        <f>YEAR(Hospital_Emergency_Room_Data[[#This Row],[Patient Admission Date]])</f>
        <v>2023</v>
      </c>
      <c r="F2238" s="2">
        <v>0.78263888888888888</v>
      </c>
      <c r="G2238" s="8" t="str">
        <f>TEXT(Hospital_Emergency_Room_Data[[#This Row],[Patient Admission Date]],"dddd")</f>
        <v>Saturday</v>
      </c>
      <c r="H2238" t="s">
        <v>41</v>
      </c>
      <c r="I2238">
        <v>75</v>
      </c>
      <c r="J2238" s="5" t="s">
        <v>9222</v>
      </c>
      <c r="K2238" t="s">
        <v>21</v>
      </c>
      <c r="L2238" t="s">
        <v>9281</v>
      </c>
      <c r="M2238" t="s">
        <v>9209</v>
      </c>
      <c r="O2238">
        <v>58</v>
      </c>
      <c r="P2238" t="s">
        <v>9225</v>
      </c>
      <c r="Q2238">
        <v>5</v>
      </c>
      <c r="R2238">
        <v>18</v>
      </c>
      <c r="S2238" t="s">
        <v>9256</v>
      </c>
      <c r="T2238" t="s">
        <v>9263</v>
      </c>
      <c r="U2238" t="s">
        <v>9283</v>
      </c>
      <c r="V2238" t="str" cm="1">
        <f t="array" ref="V2238">_xlfn.IFS(Hospital_Emergency_Room_Data[[#This Row],[Day]]&lt;=10,"Start(1-10)",Hospital_Emergency_Room_Data[[#This Row],[Day]]&lt;=20,"Middle(11-20)",Hospital_Emergency_Room_Data[[#This Row],[Day]]&gt;20,"End(21-30)")</f>
        <v>Start(1-10)</v>
      </c>
    </row>
    <row r="2239" spans="1:22">
      <c r="A2239">
        <v>228192198</v>
      </c>
      <c r="B2239" t="s">
        <v>2260</v>
      </c>
      <c r="C2239" s="1">
        <v>45412</v>
      </c>
      <c r="D2239" t="str">
        <f>TEXT(Hospital_Emergency_Room_Data[[#This Row],[Patient Admission Date]],"mmm")</f>
        <v>Apr</v>
      </c>
      <c r="E2239">
        <f>YEAR(Hospital_Emergency_Room_Data[[#This Row],[Patient Admission Date]])</f>
        <v>2024</v>
      </c>
      <c r="F2239" s="2">
        <v>0.05</v>
      </c>
      <c r="G2239" s="8" t="str">
        <f>TEXT(Hospital_Emergency_Room_Data[[#This Row],[Patient Admission Date]],"dddd")</f>
        <v>Tuesday</v>
      </c>
      <c r="H2239" t="s">
        <v>41</v>
      </c>
      <c r="I2239">
        <v>19</v>
      </c>
      <c r="J2239" s="5" t="s">
        <v>9220</v>
      </c>
      <c r="K2239" t="s">
        <v>21</v>
      </c>
      <c r="L2239" t="s">
        <v>9281</v>
      </c>
      <c r="M2239" t="s">
        <v>9209</v>
      </c>
      <c r="O2239">
        <v>22</v>
      </c>
      <c r="P2239" t="s">
        <v>9226</v>
      </c>
      <c r="Q2239">
        <v>30</v>
      </c>
      <c r="R2239">
        <v>1</v>
      </c>
      <c r="S2239" t="s">
        <v>9258</v>
      </c>
      <c r="T2239" t="s">
        <v>9264</v>
      </c>
      <c r="U2239" t="s">
        <v>9282</v>
      </c>
      <c r="V2239" t="str" cm="1">
        <f t="array" ref="V2239">_xlfn.IFS(Hospital_Emergency_Room_Data[[#This Row],[Day]]&lt;=10,"Start(1-10)",Hospital_Emergency_Room_Data[[#This Row],[Day]]&lt;=20,"Middle(11-20)",Hospital_Emergency_Room_Data[[#This Row],[Day]]&gt;20,"End(21-30)")</f>
        <v>End(21-30)</v>
      </c>
    </row>
    <row r="2240" spans="1:22">
      <c r="A2240">
        <v>243686278</v>
      </c>
      <c r="B2240" t="s">
        <v>2261</v>
      </c>
      <c r="C2240" s="1">
        <v>45351</v>
      </c>
      <c r="D2240" t="str">
        <f>TEXT(Hospital_Emergency_Room_Data[[#This Row],[Patient Admission Date]],"mmm")</f>
        <v>Feb</v>
      </c>
      <c r="E2240">
        <f>YEAR(Hospital_Emergency_Room_Data[[#This Row],[Patient Admission Date]])</f>
        <v>2024</v>
      </c>
      <c r="F2240" s="2">
        <v>0.37361111111111112</v>
      </c>
      <c r="G2240" s="8" t="str">
        <f>TEXT(Hospital_Emergency_Room_Data[[#This Row],[Patient Admission Date]],"dddd")</f>
        <v>Thursday</v>
      </c>
      <c r="H2240" t="s">
        <v>41</v>
      </c>
      <c r="I2240">
        <v>48</v>
      </c>
      <c r="J2240" s="5" t="s">
        <v>9219</v>
      </c>
      <c r="K2240" t="s">
        <v>21</v>
      </c>
      <c r="L2240" t="s">
        <v>9281</v>
      </c>
      <c r="M2240" t="s">
        <v>9209</v>
      </c>
      <c r="O2240">
        <v>24</v>
      </c>
      <c r="P2240" t="s">
        <v>9226</v>
      </c>
      <c r="Q2240">
        <v>29</v>
      </c>
      <c r="R2240">
        <v>8</v>
      </c>
      <c r="S2240" t="s">
        <v>9255</v>
      </c>
      <c r="T2240" t="s">
        <v>9264</v>
      </c>
      <c r="U2240" t="s">
        <v>9282</v>
      </c>
      <c r="V2240" t="str" cm="1">
        <f t="array" ref="V2240">_xlfn.IFS(Hospital_Emergency_Room_Data[[#This Row],[Day]]&lt;=10,"Start(1-10)",Hospital_Emergency_Room_Data[[#This Row],[Day]]&lt;=20,"Middle(11-20)",Hospital_Emergency_Room_Data[[#This Row],[Day]]&gt;20,"End(21-30)")</f>
        <v>End(21-30)</v>
      </c>
    </row>
    <row r="2241" spans="1:22">
      <c r="A2241">
        <v>791047639</v>
      </c>
      <c r="B2241" t="s">
        <v>2262</v>
      </c>
      <c r="C2241" s="1">
        <v>45564</v>
      </c>
      <c r="D2241" t="str">
        <f>TEXT(Hospital_Emergency_Room_Data[[#This Row],[Patient Admission Date]],"mmm")</f>
        <v>Sep</v>
      </c>
      <c r="E2241">
        <f>YEAR(Hospital_Emergency_Room_Data[[#This Row],[Patient Admission Date]])</f>
        <v>2024</v>
      </c>
      <c r="F2241" s="2">
        <v>0.6958333333333333</v>
      </c>
      <c r="G2241" s="8" t="str">
        <f>TEXT(Hospital_Emergency_Room_Data[[#This Row],[Patient Admission Date]],"dddd")</f>
        <v>Sunday</v>
      </c>
      <c r="H2241" t="s">
        <v>41</v>
      </c>
      <c r="I2241">
        <v>75</v>
      </c>
      <c r="J2241" s="5" t="s">
        <v>9222</v>
      </c>
      <c r="K2241" t="s">
        <v>21</v>
      </c>
      <c r="L2241" t="s">
        <v>9281</v>
      </c>
      <c r="M2241" t="s">
        <v>9209</v>
      </c>
      <c r="O2241">
        <v>24</v>
      </c>
      <c r="P2241" t="s">
        <v>9226</v>
      </c>
      <c r="Q2241">
        <v>29</v>
      </c>
      <c r="R2241">
        <v>16</v>
      </c>
      <c r="S2241" t="s">
        <v>9257</v>
      </c>
      <c r="T2241" t="s">
        <v>9264</v>
      </c>
      <c r="U2241" t="s">
        <v>9282</v>
      </c>
      <c r="V2241" t="str" cm="1">
        <f t="array" ref="V2241">_xlfn.IFS(Hospital_Emergency_Room_Data[[#This Row],[Day]]&lt;=10,"Start(1-10)",Hospital_Emergency_Room_Data[[#This Row],[Day]]&lt;=20,"Middle(11-20)",Hospital_Emergency_Room_Data[[#This Row],[Day]]&gt;20,"End(21-30)")</f>
        <v>End(21-30)</v>
      </c>
    </row>
    <row r="2242" spans="1:22">
      <c r="A2242">
        <v>778089654</v>
      </c>
      <c r="B2242" t="s">
        <v>2263</v>
      </c>
      <c r="C2242" s="1">
        <v>45151</v>
      </c>
      <c r="D2242" t="str">
        <f>TEXT(Hospital_Emergency_Room_Data[[#This Row],[Patient Admission Date]],"mmm")</f>
        <v>Aug</v>
      </c>
      <c r="E2242">
        <f>YEAR(Hospital_Emergency_Room_Data[[#This Row],[Patient Admission Date]])</f>
        <v>2023</v>
      </c>
      <c r="F2242" s="2">
        <v>0.50555555555555554</v>
      </c>
      <c r="G2242" s="8" t="str">
        <f>TEXT(Hospital_Emergency_Room_Data[[#This Row],[Patient Admission Date]],"dddd")</f>
        <v>Sunday</v>
      </c>
      <c r="H2242" t="s">
        <v>41</v>
      </c>
      <c r="I2242">
        <v>12</v>
      </c>
      <c r="J2242" s="5" t="s">
        <v>9221</v>
      </c>
      <c r="K2242" t="s">
        <v>21</v>
      </c>
      <c r="L2242" t="s">
        <v>9281</v>
      </c>
      <c r="M2242" t="s">
        <v>9209</v>
      </c>
      <c r="O2242">
        <v>25</v>
      </c>
      <c r="P2242" t="s">
        <v>9226</v>
      </c>
      <c r="Q2242">
        <v>13</v>
      </c>
      <c r="R2242">
        <v>12</v>
      </c>
      <c r="S2242" t="s">
        <v>9257</v>
      </c>
      <c r="T2242" t="s">
        <v>9265</v>
      </c>
      <c r="U2242" t="s">
        <v>9282</v>
      </c>
      <c r="V2242" t="str" cm="1">
        <f t="array" ref="V2242">_xlfn.IFS(Hospital_Emergency_Room_Data[[#This Row],[Day]]&lt;=10,"Start(1-10)",Hospital_Emergency_Room_Data[[#This Row],[Day]]&lt;=20,"Middle(11-20)",Hospital_Emergency_Room_Data[[#This Row],[Day]]&gt;20,"End(21-30)")</f>
        <v>Middle(11-20)</v>
      </c>
    </row>
    <row r="2243" spans="1:22">
      <c r="A2243">
        <v>510776351</v>
      </c>
      <c r="B2243" t="s">
        <v>2264</v>
      </c>
      <c r="C2243" s="1">
        <v>45320</v>
      </c>
      <c r="D2243" t="str">
        <f>TEXT(Hospital_Emergency_Room_Data[[#This Row],[Patient Admission Date]],"mmm")</f>
        <v>Jan</v>
      </c>
      <c r="E2243">
        <f>YEAR(Hospital_Emergency_Room_Data[[#This Row],[Patient Admission Date]])</f>
        <v>2024</v>
      </c>
      <c r="F2243" s="2">
        <v>0.7583333333333333</v>
      </c>
      <c r="G2243" s="8" t="str">
        <f>TEXT(Hospital_Emergency_Room_Data[[#This Row],[Patient Admission Date]],"dddd")</f>
        <v>Monday</v>
      </c>
      <c r="H2243" t="s">
        <v>41</v>
      </c>
      <c r="I2243">
        <v>10</v>
      </c>
      <c r="J2243" s="5" t="s">
        <v>9221</v>
      </c>
      <c r="K2243" t="s">
        <v>21</v>
      </c>
      <c r="L2243" t="s">
        <v>9281</v>
      </c>
      <c r="M2243" t="s">
        <v>9209</v>
      </c>
      <c r="O2243">
        <v>38</v>
      </c>
      <c r="P2243" t="s">
        <v>9225</v>
      </c>
      <c r="Q2243">
        <v>29</v>
      </c>
      <c r="R2243">
        <v>18</v>
      </c>
      <c r="S2243" t="s">
        <v>9256</v>
      </c>
      <c r="T2243" t="s">
        <v>9264</v>
      </c>
      <c r="U2243" t="s">
        <v>9300</v>
      </c>
      <c r="V2243" t="str" cm="1">
        <f t="array" ref="V2243">_xlfn.IFS(Hospital_Emergency_Room_Data[[#This Row],[Day]]&lt;=10,"Start(1-10)",Hospital_Emergency_Room_Data[[#This Row],[Day]]&lt;=20,"Middle(11-20)",Hospital_Emergency_Room_Data[[#This Row],[Day]]&gt;20,"End(21-30)")</f>
        <v>End(21-30)</v>
      </c>
    </row>
    <row r="2244" spans="1:22">
      <c r="A2244">
        <v>741905657</v>
      </c>
      <c r="B2244" t="s">
        <v>2265</v>
      </c>
      <c r="C2244" s="1">
        <v>45082</v>
      </c>
      <c r="D2244" t="str">
        <f>TEXT(Hospital_Emergency_Room_Data[[#This Row],[Patient Admission Date]],"mmm")</f>
        <v>Jun</v>
      </c>
      <c r="E2244">
        <f>YEAR(Hospital_Emergency_Room_Data[[#This Row],[Patient Admission Date]])</f>
        <v>2023</v>
      </c>
      <c r="F2244" s="2">
        <v>0.62847222222222221</v>
      </c>
      <c r="G2244" s="8" t="str">
        <f>TEXT(Hospital_Emergency_Room_Data[[#This Row],[Patient Admission Date]],"dddd")</f>
        <v>Monday</v>
      </c>
      <c r="H2244" t="s">
        <v>41</v>
      </c>
      <c r="I2244">
        <v>46</v>
      </c>
      <c r="J2244" s="5" t="s">
        <v>9219</v>
      </c>
      <c r="K2244" t="s">
        <v>21</v>
      </c>
      <c r="L2244" t="s">
        <v>9281</v>
      </c>
      <c r="M2244" t="s">
        <v>9209</v>
      </c>
      <c r="O2244">
        <v>13</v>
      </c>
      <c r="P2244" t="s">
        <v>9226</v>
      </c>
      <c r="Q2244">
        <v>5</v>
      </c>
      <c r="R2244">
        <v>15</v>
      </c>
      <c r="S2244" t="s">
        <v>9257</v>
      </c>
      <c r="T2244" t="s">
        <v>9263</v>
      </c>
      <c r="U2244" t="s">
        <v>9282</v>
      </c>
      <c r="V2244" t="str" cm="1">
        <f t="array" ref="V2244">_xlfn.IFS(Hospital_Emergency_Room_Data[[#This Row],[Day]]&lt;=10,"Start(1-10)",Hospital_Emergency_Room_Data[[#This Row],[Day]]&lt;=20,"Middle(11-20)",Hospital_Emergency_Room_Data[[#This Row],[Day]]&gt;20,"End(21-30)")</f>
        <v>Start(1-10)</v>
      </c>
    </row>
    <row r="2245" spans="1:22">
      <c r="A2245">
        <v>144613169</v>
      </c>
      <c r="B2245" t="s">
        <v>2266</v>
      </c>
      <c r="C2245" s="1">
        <v>45479</v>
      </c>
      <c r="D2245" t="str">
        <f>TEXT(Hospital_Emergency_Room_Data[[#This Row],[Patient Admission Date]],"mmm")</f>
        <v>Jul</v>
      </c>
      <c r="E2245">
        <f>YEAR(Hospital_Emergency_Room_Data[[#This Row],[Patient Admission Date]])</f>
        <v>2024</v>
      </c>
      <c r="F2245" s="2">
        <v>0.30069444444444443</v>
      </c>
      <c r="G2245" s="8" t="str">
        <f>TEXT(Hospital_Emergency_Room_Data[[#This Row],[Patient Admission Date]],"dddd")</f>
        <v>Saturday</v>
      </c>
      <c r="H2245" t="s">
        <v>41</v>
      </c>
      <c r="I2245">
        <v>49</v>
      </c>
      <c r="J2245" s="5" t="s">
        <v>9219</v>
      </c>
      <c r="K2245" t="s">
        <v>21</v>
      </c>
      <c r="L2245" t="s">
        <v>9281</v>
      </c>
      <c r="M2245" t="s">
        <v>9209</v>
      </c>
      <c r="O2245">
        <v>23</v>
      </c>
      <c r="P2245" t="s">
        <v>9226</v>
      </c>
      <c r="Q2245">
        <v>6</v>
      </c>
      <c r="R2245">
        <v>7</v>
      </c>
      <c r="S2245" t="s">
        <v>9255</v>
      </c>
      <c r="T2245" t="s">
        <v>9263</v>
      </c>
      <c r="U2245" t="s">
        <v>9282</v>
      </c>
      <c r="V2245" t="str" cm="1">
        <f t="array" ref="V2245">_xlfn.IFS(Hospital_Emergency_Room_Data[[#This Row],[Day]]&lt;=10,"Start(1-10)",Hospital_Emergency_Room_Data[[#This Row],[Day]]&lt;=20,"Middle(11-20)",Hospital_Emergency_Room_Data[[#This Row],[Day]]&gt;20,"End(21-30)")</f>
        <v>Start(1-10)</v>
      </c>
    </row>
    <row r="2246" spans="1:22">
      <c r="A2246">
        <v>821573198</v>
      </c>
      <c r="B2246" t="s">
        <v>2267</v>
      </c>
      <c r="C2246" s="1">
        <v>45461</v>
      </c>
      <c r="D2246" t="str">
        <f>TEXT(Hospital_Emergency_Room_Data[[#This Row],[Patient Admission Date]],"mmm")</f>
        <v>Jun</v>
      </c>
      <c r="E2246">
        <f>YEAR(Hospital_Emergency_Room_Data[[#This Row],[Patient Admission Date]])</f>
        <v>2024</v>
      </c>
      <c r="F2246" s="2">
        <v>0.71319444444444446</v>
      </c>
      <c r="G2246" s="8" t="str">
        <f>TEXT(Hospital_Emergency_Room_Data[[#This Row],[Patient Admission Date]],"dddd")</f>
        <v>Tuesday</v>
      </c>
      <c r="H2246" t="s">
        <v>41</v>
      </c>
      <c r="I2246">
        <v>59</v>
      </c>
      <c r="J2246" s="5" t="s">
        <v>9219</v>
      </c>
      <c r="K2246" t="s">
        <v>21</v>
      </c>
      <c r="L2246" t="s">
        <v>9281</v>
      </c>
      <c r="M2246" t="s">
        <v>9209</v>
      </c>
      <c r="O2246">
        <v>31</v>
      </c>
      <c r="P2246" t="s">
        <v>9225</v>
      </c>
      <c r="Q2246">
        <v>18</v>
      </c>
      <c r="R2246">
        <v>17</v>
      </c>
      <c r="S2246" t="s">
        <v>9257</v>
      </c>
      <c r="T2246" t="s">
        <v>9262</v>
      </c>
      <c r="U2246" t="s">
        <v>9300</v>
      </c>
      <c r="V2246" t="str" cm="1">
        <f t="array" ref="V2246">_xlfn.IFS(Hospital_Emergency_Room_Data[[#This Row],[Day]]&lt;=10,"Start(1-10)",Hospital_Emergency_Room_Data[[#This Row],[Day]]&lt;=20,"Middle(11-20)",Hospital_Emergency_Room_Data[[#This Row],[Day]]&gt;20,"End(21-30)")</f>
        <v>Middle(11-20)</v>
      </c>
    </row>
    <row r="2247" spans="1:22">
      <c r="A2247">
        <v>338306597</v>
      </c>
      <c r="B2247" t="s">
        <v>2268</v>
      </c>
      <c r="C2247" s="1">
        <v>45500</v>
      </c>
      <c r="D2247" t="str">
        <f>TEXT(Hospital_Emergency_Room_Data[[#This Row],[Patient Admission Date]],"mmm")</f>
        <v>Jul</v>
      </c>
      <c r="E2247">
        <f>YEAR(Hospital_Emergency_Room_Data[[#This Row],[Patient Admission Date]])</f>
        <v>2024</v>
      </c>
      <c r="F2247" s="2">
        <v>0.52222222222222225</v>
      </c>
      <c r="G2247" s="8" t="str">
        <f>TEXT(Hospital_Emergency_Room_Data[[#This Row],[Patient Admission Date]],"dddd")</f>
        <v>Saturday</v>
      </c>
      <c r="H2247" t="s">
        <v>41</v>
      </c>
      <c r="I2247">
        <v>43</v>
      </c>
      <c r="J2247" s="5" t="s">
        <v>9223</v>
      </c>
      <c r="K2247" t="s">
        <v>21</v>
      </c>
      <c r="L2247" t="s">
        <v>9281</v>
      </c>
      <c r="M2247" t="s">
        <v>9209</v>
      </c>
      <c r="O2247">
        <v>32</v>
      </c>
      <c r="P2247" t="s">
        <v>9225</v>
      </c>
      <c r="Q2247">
        <v>27</v>
      </c>
      <c r="R2247">
        <v>12</v>
      </c>
      <c r="S2247" t="s">
        <v>9257</v>
      </c>
      <c r="T2247" t="s">
        <v>9264</v>
      </c>
      <c r="U2247" t="s">
        <v>9300</v>
      </c>
      <c r="V2247" t="str" cm="1">
        <f t="array" ref="V2247">_xlfn.IFS(Hospital_Emergency_Room_Data[[#This Row],[Day]]&lt;=10,"Start(1-10)",Hospital_Emergency_Room_Data[[#This Row],[Day]]&lt;=20,"Middle(11-20)",Hospital_Emergency_Room_Data[[#This Row],[Day]]&gt;20,"End(21-30)")</f>
        <v>End(21-30)</v>
      </c>
    </row>
    <row r="2248" spans="1:22">
      <c r="A2248">
        <v>687924881</v>
      </c>
      <c r="B2248" t="s">
        <v>2269</v>
      </c>
      <c r="C2248" s="1">
        <v>45030</v>
      </c>
      <c r="D2248" t="str">
        <f>TEXT(Hospital_Emergency_Room_Data[[#This Row],[Patient Admission Date]],"mmm")</f>
        <v>Apr</v>
      </c>
      <c r="E2248">
        <f>YEAR(Hospital_Emergency_Room_Data[[#This Row],[Patient Admission Date]])</f>
        <v>2023</v>
      </c>
      <c r="F2248" s="2">
        <v>0.49513888888888891</v>
      </c>
      <c r="G2248" s="8" t="str">
        <f>TEXT(Hospital_Emergency_Room_Data[[#This Row],[Patient Admission Date]],"dddd")</f>
        <v>Friday</v>
      </c>
      <c r="H2248" t="s">
        <v>41</v>
      </c>
      <c r="I2248">
        <v>6</v>
      </c>
      <c r="J2248" s="5" t="s">
        <v>9221</v>
      </c>
      <c r="K2248" t="s">
        <v>21</v>
      </c>
      <c r="L2248" t="s">
        <v>9281</v>
      </c>
      <c r="M2248" t="s">
        <v>9209</v>
      </c>
      <c r="O2248">
        <v>49</v>
      </c>
      <c r="P2248" t="s">
        <v>9225</v>
      </c>
      <c r="Q2248">
        <v>14</v>
      </c>
      <c r="R2248">
        <v>11</v>
      </c>
      <c r="S2248" t="s">
        <v>9255</v>
      </c>
      <c r="T2248" t="s">
        <v>9265</v>
      </c>
      <c r="U2248" t="s">
        <v>9283</v>
      </c>
      <c r="V2248" t="str" cm="1">
        <f t="array" ref="V2248">_xlfn.IFS(Hospital_Emergency_Room_Data[[#This Row],[Day]]&lt;=10,"Start(1-10)",Hospital_Emergency_Room_Data[[#This Row],[Day]]&lt;=20,"Middle(11-20)",Hospital_Emergency_Room_Data[[#This Row],[Day]]&gt;20,"End(21-30)")</f>
        <v>Middle(11-20)</v>
      </c>
    </row>
    <row r="2249" spans="1:22">
      <c r="A2249">
        <v>785869715</v>
      </c>
      <c r="B2249" t="s">
        <v>2270</v>
      </c>
      <c r="C2249" s="1">
        <v>45197</v>
      </c>
      <c r="D2249" t="str">
        <f>TEXT(Hospital_Emergency_Room_Data[[#This Row],[Patient Admission Date]],"mmm")</f>
        <v>Sep</v>
      </c>
      <c r="E2249">
        <f>YEAR(Hospital_Emergency_Room_Data[[#This Row],[Patient Admission Date]])</f>
        <v>2023</v>
      </c>
      <c r="F2249" s="2">
        <v>0.4861111111111111</v>
      </c>
      <c r="G2249" s="8" t="str">
        <f>TEXT(Hospital_Emergency_Room_Data[[#This Row],[Patient Admission Date]],"dddd")</f>
        <v>Thursday</v>
      </c>
      <c r="H2249" t="s">
        <v>41</v>
      </c>
      <c r="I2249">
        <v>46</v>
      </c>
      <c r="J2249" s="5" t="s">
        <v>9219</v>
      </c>
      <c r="K2249" t="s">
        <v>21</v>
      </c>
      <c r="L2249" t="s">
        <v>9281</v>
      </c>
      <c r="M2249" t="s">
        <v>9209</v>
      </c>
      <c r="O2249">
        <v>51</v>
      </c>
      <c r="P2249" t="s">
        <v>9225</v>
      </c>
      <c r="Q2249">
        <v>28</v>
      </c>
      <c r="R2249">
        <v>11</v>
      </c>
      <c r="S2249" t="s">
        <v>9255</v>
      </c>
      <c r="T2249" t="s">
        <v>9264</v>
      </c>
      <c r="U2249" t="s">
        <v>9283</v>
      </c>
      <c r="V2249" t="str" cm="1">
        <f t="array" ref="V2249">_xlfn.IFS(Hospital_Emergency_Room_Data[[#This Row],[Day]]&lt;=10,"Start(1-10)",Hospital_Emergency_Room_Data[[#This Row],[Day]]&lt;=20,"Middle(11-20)",Hospital_Emergency_Room_Data[[#This Row],[Day]]&gt;20,"End(21-30)")</f>
        <v>End(21-30)</v>
      </c>
    </row>
    <row r="2250" spans="1:22">
      <c r="A2250">
        <v>801428784</v>
      </c>
      <c r="B2250" t="s">
        <v>2271</v>
      </c>
      <c r="C2250" s="1">
        <v>45555</v>
      </c>
      <c r="D2250" t="str">
        <f>TEXT(Hospital_Emergency_Room_Data[[#This Row],[Patient Admission Date]],"mmm")</f>
        <v>Sep</v>
      </c>
      <c r="E2250">
        <f>YEAR(Hospital_Emergency_Room_Data[[#This Row],[Patient Admission Date]])</f>
        <v>2024</v>
      </c>
      <c r="F2250" s="2">
        <v>0.63958333333333328</v>
      </c>
      <c r="G2250" s="8" t="str">
        <f>TEXT(Hospital_Emergency_Room_Data[[#This Row],[Patient Admission Date]],"dddd")</f>
        <v>Friday</v>
      </c>
      <c r="H2250" t="s">
        <v>41</v>
      </c>
      <c r="I2250">
        <v>20</v>
      </c>
      <c r="J2250" s="5" t="s">
        <v>9220</v>
      </c>
      <c r="K2250" t="s">
        <v>21</v>
      </c>
      <c r="L2250" t="s">
        <v>9281</v>
      </c>
      <c r="M2250" t="s">
        <v>9209</v>
      </c>
      <c r="O2250">
        <v>52</v>
      </c>
      <c r="P2250" t="s">
        <v>9225</v>
      </c>
      <c r="Q2250">
        <v>20</v>
      </c>
      <c r="R2250">
        <v>15</v>
      </c>
      <c r="S2250" t="s">
        <v>9257</v>
      </c>
      <c r="T2250" t="s">
        <v>9262</v>
      </c>
      <c r="U2250" t="s">
        <v>9283</v>
      </c>
      <c r="V2250" t="str" cm="1">
        <f t="array" ref="V2250">_xlfn.IFS(Hospital_Emergency_Room_Data[[#This Row],[Day]]&lt;=10,"Start(1-10)",Hospital_Emergency_Room_Data[[#This Row],[Day]]&lt;=20,"Middle(11-20)",Hospital_Emergency_Room_Data[[#This Row],[Day]]&gt;20,"End(21-30)")</f>
        <v>Middle(11-20)</v>
      </c>
    </row>
    <row r="2251" spans="1:22">
      <c r="A2251">
        <v>390909742</v>
      </c>
      <c r="B2251" t="s">
        <v>2272</v>
      </c>
      <c r="C2251" s="1">
        <v>45346</v>
      </c>
      <c r="D2251" t="str">
        <f>TEXT(Hospital_Emergency_Room_Data[[#This Row],[Patient Admission Date]],"mmm")</f>
        <v>Feb</v>
      </c>
      <c r="E2251">
        <f>YEAR(Hospital_Emergency_Room_Data[[#This Row],[Patient Admission Date]])</f>
        <v>2024</v>
      </c>
      <c r="F2251" s="2">
        <v>0.46597222222222223</v>
      </c>
      <c r="G2251" s="8" t="str">
        <f>TEXT(Hospital_Emergency_Room_Data[[#This Row],[Patient Admission Date]],"dddd")</f>
        <v>Saturday</v>
      </c>
      <c r="H2251" t="s">
        <v>41</v>
      </c>
      <c r="I2251">
        <v>13</v>
      </c>
      <c r="J2251" s="5" t="s">
        <v>9221</v>
      </c>
      <c r="K2251" t="s">
        <v>21</v>
      </c>
      <c r="L2251" t="s">
        <v>9281</v>
      </c>
      <c r="M2251" t="s">
        <v>9209</v>
      </c>
      <c r="O2251">
        <v>24</v>
      </c>
      <c r="P2251" t="s">
        <v>9226</v>
      </c>
      <c r="Q2251">
        <v>24</v>
      </c>
      <c r="R2251">
        <v>11</v>
      </c>
      <c r="S2251" t="s">
        <v>9255</v>
      </c>
      <c r="T2251" t="s">
        <v>9264</v>
      </c>
      <c r="U2251" t="s">
        <v>9282</v>
      </c>
      <c r="V2251" t="str" cm="1">
        <f t="array" ref="V2251">_xlfn.IFS(Hospital_Emergency_Room_Data[[#This Row],[Day]]&lt;=10,"Start(1-10)",Hospital_Emergency_Room_Data[[#This Row],[Day]]&lt;=20,"Middle(11-20)",Hospital_Emergency_Room_Data[[#This Row],[Day]]&gt;20,"End(21-30)")</f>
        <v>End(21-30)</v>
      </c>
    </row>
    <row r="2252" spans="1:22">
      <c r="A2252">
        <v>794771016</v>
      </c>
      <c r="B2252" t="s">
        <v>2273</v>
      </c>
      <c r="C2252" s="1">
        <v>45248</v>
      </c>
      <c r="D2252" t="str">
        <f>TEXT(Hospital_Emergency_Room_Data[[#This Row],[Patient Admission Date]],"mmm")</f>
        <v>Nov</v>
      </c>
      <c r="E2252">
        <f>YEAR(Hospital_Emergency_Room_Data[[#This Row],[Patient Admission Date]])</f>
        <v>2023</v>
      </c>
      <c r="F2252" s="2">
        <v>0.90694444444444444</v>
      </c>
      <c r="G2252" s="8" t="str">
        <f>TEXT(Hospital_Emergency_Room_Data[[#This Row],[Patient Admission Date]],"dddd")</f>
        <v>Saturday</v>
      </c>
      <c r="H2252" t="s">
        <v>41</v>
      </c>
      <c r="I2252">
        <v>5</v>
      </c>
      <c r="J2252" s="5" t="s">
        <v>9221</v>
      </c>
      <c r="K2252" t="s">
        <v>21</v>
      </c>
      <c r="L2252" t="s">
        <v>9281</v>
      </c>
      <c r="M2252" t="s">
        <v>9209</v>
      </c>
      <c r="O2252">
        <v>37</v>
      </c>
      <c r="P2252" t="s">
        <v>9225</v>
      </c>
      <c r="Q2252">
        <v>18</v>
      </c>
      <c r="R2252">
        <v>21</v>
      </c>
      <c r="S2252" t="s">
        <v>9256</v>
      </c>
      <c r="T2252" t="s">
        <v>9262</v>
      </c>
      <c r="U2252" t="s">
        <v>9300</v>
      </c>
      <c r="V2252" t="str" cm="1">
        <f t="array" ref="V2252">_xlfn.IFS(Hospital_Emergency_Room_Data[[#This Row],[Day]]&lt;=10,"Start(1-10)",Hospital_Emergency_Room_Data[[#This Row],[Day]]&lt;=20,"Middle(11-20)",Hospital_Emergency_Room_Data[[#This Row],[Day]]&gt;20,"End(21-30)")</f>
        <v>Middle(11-20)</v>
      </c>
    </row>
    <row r="2253" spans="1:22">
      <c r="A2253">
        <v>417918960</v>
      </c>
      <c r="B2253" t="s">
        <v>2274</v>
      </c>
      <c r="C2253" s="1">
        <v>45283</v>
      </c>
      <c r="D2253" t="str">
        <f>TEXT(Hospital_Emergency_Room_Data[[#This Row],[Patient Admission Date]],"mmm")</f>
        <v>Dec</v>
      </c>
      <c r="E2253">
        <f>YEAR(Hospital_Emergency_Room_Data[[#This Row],[Patient Admission Date]])</f>
        <v>2023</v>
      </c>
      <c r="F2253" s="2">
        <v>9.2361111111111116E-2</v>
      </c>
      <c r="G2253" s="8" t="str">
        <f>TEXT(Hospital_Emergency_Room_Data[[#This Row],[Patient Admission Date]],"dddd")</f>
        <v>Saturday</v>
      </c>
      <c r="H2253" t="s">
        <v>41</v>
      </c>
      <c r="I2253">
        <v>33</v>
      </c>
      <c r="J2253" s="5" t="s">
        <v>9223</v>
      </c>
      <c r="K2253" t="s">
        <v>21</v>
      </c>
      <c r="L2253" t="s">
        <v>9281</v>
      </c>
      <c r="M2253" t="s">
        <v>9209</v>
      </c>
      <c r="O2253">
        <v>38</v>
      </c>
      <c r="P2253" t="s">
        <v>9225</v>
      </c>
      <c r="Q2253">
        <v>23</v>
      </c>
      <c r="R2253">
        <v>2</v>
      </c>
      <c r="S2253" t="s">
        <v>9258</v>
      </c>
      <c r="T2253" t="s">
        <v>9264</v>
      </c>
      <c r="U2253" t="s">
        <v>9300</v>
      </c>
      <c r="V2253" t="str" cm="1">
        <f t="array" ref="V2253">_xlfn.IFS(Hospital_Emergency_Room_Data[[#This Row],[Day]]&lt;=10,"Start(1-10)",Hospital_Emergency_Room_Data[[#This Row],[Day]]&lt;=20,"Middle(11-20)",Hospital_Emergency_Room_Data[[#This Row],[Day]]&gt;20,"End(21-30)")</f>
        <v>End(21-30)</v>
      </c>
    </row>
    <row r="2254" spans="1:22">
      <c r="A2254">
        <v>486263604</v>
      </c>
      <c r="B2254" t="s">
        <v>2275</v>
      </c>
      <c r="C2254" s="1">
        <v>45561</v>
      </c>
      <c r="D2254" t="str">
        <f>TEXT(Hospital_Emergency_Room_Data[[#This Row],[Patient Admission Date]],"mmm")</f>
        <v>Sep</v>
      </c>
      <c r="E2254">
        <f>YEAR(Hospital_Emergency_Room_Data[[#This Row],[Patient Admission Date]])</f>
        <v>2024</v>
      </c>
      <c r="F2254" s="2">
        <v>0.44305555555555554</v>
      </c>
      <c r="G2254" s="8" t="str">
        <f>TEXT(Hospital_Emergency_Room_Data[[#This Row],[Patient Admission Date]],"dddd")</f>
        <v>Thursday</v>
      </c>
      <c r="H2254" t="s">
        <v>41</v>
      </c>
      <c r="I2254">
        <v>29</v>
      </c>
      <c r="J2254" s="5" t="s">
        <v>9220</v>
      </c>
      <c r="K2254" t="s">
        <v>21</v>
      </c>
      <c r="L2254" t="s">
        <v>9281</v>
      </c>
      <c r="M2254" t="s">
        <v>9209</v>
      </c>
      <c r="O2254">
        <v>48</v>
      </c>
      <c r="P2254" t="s">
        <v>9225</v>
      </c>
      <c r="Q2254">
        <v>26</v>
      </c>
      <c r="R2254">
        <v>10</v>
      </c>
      <c r="S2254" t="s">
        <v>9255</v>
      </c>
      <c r="T2254" t="s">
        <v>9264</v>
      </c>
      <c r="U2254" t="s">
        <v>9283</v>
      </c>
      <c r="V2254" t="str" cm="1">
        <f t="array" ref="V2254">_xlfn.IFS(Hospital_Emergency_Room_Data[[#This Row],[Day]]&lt;=10,"Start(1-10)",Hospital_Emergency_Room_Data[[#This Row],[Day]]&lt;=20,"Middle(11-20)",Hospital_Emergency_Room_Data[[#This Row],[Day]]&gt;20,"End(21-30)")</f>
        <v>End(21-30)</v>
      </c>
    </row>
    <row r="2255" spans="1:22">
      <c r="A2255">
        <v>888406467</v>
      </c>
      <c r="B2255" t="s">
        <v>2276</v>
      </c>
      <c r="C2255" s="1">
        <v>45391</v>
      </c>
      <c r="D2255" t="str">
        <f>TEXT(Hospital_Emergency_Room_Data[[#This Row],[Patient Admission Date]],"mmm")</f>
        <v>Apr</v>
      </c>
      <c r="E2255">
        <f>YEAR(Hospital_Emergency_Room_Data[[#This Row],[Patient Admission Date]])</f>
        <v>2024</v>
      </c>
      <c r="F2255" s="2">
        <v>0.125</v>
      </c>
      <c r="G2255" s="8" t="str">
        <f>TEXT(Hospital_Emergency_Room_Data[[#This Row],[Patient Admission Date]],"dddd")</f>
        <v>Tuesday</v>
      </c>
      <c r="H2255" t="s">
        <v>41</v>
      </c>
      <c r="I2255">
        <v>29</v>
      </c>
      <c r="J2255" s="5" t="s">
        <v>9220</v>
      </c>
      <c r="K2255" t="s">
        <v>21</v>
      </c>
      <c r="L2255" t="s">
        <v>9281</v>
      </c>
      <c r="M2255" t="s">
        <v>9209</v>
      </c>
      <c r="O2255">
        <v>23</v>
      </c>
      <c r="P2255" t="s">
        <v>9226</v>
      </c>
      <c r="Q2255">
        <v>9</v>
      </c>
      <c r="R2255">
        <v>3</v>
      </c>
      <c r="S2255" t="s">
        <v>9258</v>
      </c>
      <c r="T2255" t="s">
        <v>9265</v>
      </c>
      <c r="U2255" t="s">
        <v>9282</v>
      </c>
      <c r="V2255" t="str" cm="1">
        <f t="array" ref="V2255">_xlfn.IFS(Hospital_Emergency_Room_Data[[#This Row],[Day]]&lt;=10,"Start(1-10)",Hospital_Emergency_Room_Data[[#This Row],[Day]]&lt;=20,"Middle(11-20)",Hospital_Emergency_Room_Data[[#This Row],[Day]]&gt;20,"End(21-30)")</f>
        <v>Start(1-10)</v>
      </c>
    </row>
    <row r="2256" spans="1:22">
      <c r="A2256">
        <v>541385588</v>
      </c>
      <c r="B2256" t="s">
        <v>2277</v>
      </c>
      <c r="C2256" s="1">
        <v>45474</v>
      </c>
      <c r="D2256" t="str">
        <f>TEXT(Hospital_Emergency_Room_Data[[#This Row],[Patient Admission Date]],"mmm")</f>
        <v>Jul</v>
      </c>
      <c r="E2256">
        <f>YEAR(Hospital_Emergency_Room_Data[[#This Row],[Patient Admission Date]])</f>
        <v>2024</v>
      </c>
      <c r="F2256" s="2">
        <v>0.81319444444444444</v>
      </c>
      <c r="G2256" s="8" t="str">
        <f>TEXT(Hospital_Emergency_Room_Data[[#This Row],[Patient Admission Date]],"dddd")</f>
        <v>Monday</v>
      </c>
      <c r="H2256" t="s">
        <v>41</v>
      </c>
      <c r="I2256">
        <v>31</v>
      </c>
      <c r="J2256" s="5" t="s">
        <v>9223</v>
      </c>
      <c r="K2256" t="s">
        <v>21</v>
      </c>
      <c r="L2256" t="s">
        <v>9281</v>
      </c>
      <c r="M2256" t="s">
        <v>9209</v>
      </c>
      <c r="O2256">
        <v>31</v>
      </c>
      <c r="P2256" t="s">
        <v>9225</v>
      </c>
      <c r="Q2256">
        <v>1</v>
      </c>
      <c r="R2256">
        <v>19</v>
      </c>
      <c r="S2256" t="s">
        <v>9256</v>
      </c>
      <c r="T2256" t="s">
        <v>9263</v>
      </c>
      <c r="U2256" t="s">
        <v>9300</v>
      </c>
      <c r="V2256" t="str" cm="1">
        <f t="array" ref="V2256">_xlfn.IFS(Hospital_Emergency_Room_Data[[#This Row],[Day]]&lt;=10,"Start(1-10)",Hospital_Emergency_Room_Data[[#This Row],[Day]]&lt;=20,"Middle(11-20)",Hospital_Emergency_Room_Data[[#This Row],[Day]]&gt;20,"End(21-30)")</f>
        <v>Start(1-10)</v>
      </c>
    </row>
    <row r="2257" spans="1:22">
      <c r="A2257">
        <v>892949106</v>
      </c>
      <c r="B2257" t="s">
        <v>2278</v>
      </c>
      <c r="C2257" s="1">
        <v>45204</v>
      </c>
      <c r="D2257" t="str">
        <f>TEXT(Hospital_Emergency_Room_Data[[#This Row],[Patient Admission Date]],"mmm")</f>
        <v>Oct</v>
      </c>
      <c r="E2257">
        <f>YEAR(Hospital_Emergency_Room_Data[[#This Row],[Patient Admission Date]])</f>
        <v>2023</v>
      </c>
      <c r="F2257" s="2">
        <v>0.95694444444444449</v>
      </c>
      <c r="G2257" s="8" t="str">
        <f>TEXT(Hospital_Emergency_Room_Data[[#This Row],[Patient Admission Date]],"dddd")</f>
        <v>Thursday</v>
      </c>
      <c r="H2257" t="s">
        <v>41</v>
      </c>
      <c r="I2257">
        <v>79</v>
      </c>
      <c r="J2257" s="5" t="s">
        <v>9222</v>
      </c>
      <c r="K2257" t="s">
        <v>21</v>
      </c>
      <c r="L2257" t="s">
        <v>9281</v>
      </c>
      <c r="M2257" t="s">
        <v>9209</v>
      </c>
      <c r="O2257">
        <v>33</v>
      </c>
      <c r="P2257" t="s">
        <v>9225</v>
      </c>
      <c r="Q2257">
        <v>5</v>
      </c>
      <c r="R2257">
        <v>22</v>
      </c>
      <c r="S2257" t="s">
        <v>9256</v>
      </c>
      <c r="T2257" t="s">
        <v>9263</v>
      </c>
      <c r="U2257" t="s">
        <v>9300</v>
      </c>
      <c r="V2257" t="str" cm="1">
        <f t="array" ref="V2257">_xlfn.IFS(Hospital_Emergency_Room_Data[[#This Row],[Day]]&lt;=10,"Start(1-10)",Hospital_Emergency_Room_Data[[#This Row],[Day]]&lt;=20,"Middle(11-20)",Hospital_Emergency_Room_Data[[#This Row],[Day]]&gt;20,"End(21-30)")</f>
        <v>Start(1-10)</v>
      </c>
    </row>
    <row r="2258" spans="1:22">
      <c r="A2258">
        <v>584707549</v>
      </c>
      <c r="B2258" t="s">
        <v>2279</v>
      </c>
      <c r="C2258" s="1">
        <v>45528</v>
      </c>
      <c r="D2258" t="str">
        <f>TEXT(Hospital_Emergency_Room_Data[[#This Row],[Patient Admission Date]],"mmm")</f>
        <v>Aug</v>
      </c>
      <c r="E2258">
        <f>YEAR(Hospital_Emergency_Room_Data[[#This Row],[Patient Admission Date]])</f>
        <v>2024</v>
      </c>
      <c r="F2258" s="2">
        <v>0.47569444444444442</v>
      </c>
      <c r="G2258" s="8" t="str">
        <f>TEXT(Hospital_Emergency_Room_Data[[#This Row],[Patient Admission Date]],"dddd")</f>
        <v>Saturday</v>
      </c>
      <c r="H2258" t="s">
        <v>41</v>
      </c>
      <c r="I2258">
        <v>22</v>
      </c>
      <c r="J2258" s="5" t="s">
        <v>9220</v>
      </c>
      <c r="K2258" t="s">
        <v>21</v>
      </c>
      <c r="L2258" t="s">
        <v>9281</v>
      </c>
      <c r="M2258" t="s">
        <v>9209</v>
      </c>
      <c r="O2258">
        <v>45</v>
      </c>
      <c r="P2258" t="s">
        <v>9225</v>
      </c>
      <c r="Q2258">
        <v>24</v>
      </c>
      <c r="R2258">
        <v>11</v>
      </c>
      <c r="S2258" t="s">
        <v>9255</v>
      </c>
      <c r="T2258" t="s">
        <v>9264</v>
      </c>
      <c r="U2258" t="s">
        <v>9300</v>
      </c>
      <c r="V2258" t="str" cm="1">
        <f t="array" ref="V2258">_xlfn.IFS(Hospital_Emergency_Room_Data[[#This Row],[Day]]&lt;=10,"Start(1-10)",Hospital_Emergency_Room_Data[[#This Row],[Day]]&lt;=20,"Middle(11-20)",Hospital_Emergency_Room_Data[[#This Row],[Day]]&gt;20,"End(21-30)")</f>
        <v>End(21-30)</v>
      </c>
    </row>
    <row r="2259" spans="1:22">
      <c r="A2259">
        <v>589476817</v>
      </c>
      <c r="B2259" t="s">
        <v>2280</v>
      </c>
      <c r="C2259" s="1">
        <v>45515</v>
      </c>
      <c r="D2259" t="str">
        <f>TEXT(Hospital_Emergency_Room_Data[[#This Row],[Patient Admission Date]],"mmm")</f>
        <v>Aug</v>
      </c>
      <c r="E2259">
        <f>YEAR(Hospital_Emergency_Room_Data[[#This Row],[Patient Admission Date]])</f>
        <v>2024</v>
      </c>
      <c r="F2259" s="2">
        <v>0.27083333333333331</v>
      </c>
      <c r="G2259" s="8" t="str">
        <f>TEXT(Hospital_Emergency_Room_Data[[#This Row],[Patient Admission Date]],"dddd")</f>
        <v>Sunday</v>
      </c>
      <c r="H2259" t="s">
        <v>41</v>
      </c>
      <c r="I2259">
        <v>36</v>
      </c>
      <c r="J2259" s="5" t="s">
        <v>9223</v>
      </c>
      <c r="K2259" t="s">
        <v>21</v>
      </c>
      <c r="L2259" t="s">
        <v>9281</v>
      </c>
      <c r="M2259" t="s">
        <v>9209</v>
      </c>
      <c r="O2259">
        <v>48</v>
      </c>
      <c r="P2259" t="s">
        <v>9225</v>
      </c>
      <c r="Q2259">
        <v>11</v>
      </c>
      <c r="R2259">
        <v>6</v>
      </c>
      <c r="S2259" t="s">
        <v>9255</v>
      </c>
      <c r="T2259" t="s">
        <v>9265</v>
      </c>
      <c r="U2259" t="s">
        <v>9283</v>
      </c>
      <c r="V2259" t="str" cm="1">
        <f t="array" ref="V2259">_xlfn.IFS(Hospital_Emergency_Room_Data[[#This Row],[Day]]&lt;=10,"Start(1-10)",Hospital_Emergency_Room_Data[[#This Row],[Day]]&lt;=20,"Middle(11-20)",Hospital_Emergency_Room_Data[[#This Row],[Day]]&gt;20,"End(21-30)")</f>
        <v>Middle(11-20)</v>
      </c>
    </row>
    <row r="2260" spans="1:22">
      <c r="A2260">
        <v>893716988</v>
      </c>
      <c r="B2260" t="s">
        <v>2281</v>
      </c>
      <c r="C2260" s="1">
        <v>45049</v>
      </c>
      <c r="D2260" t="str">
        <f>TEXT(Hospital_Emergency_Room_Data[[#This Row],[Patient Admission Date]],"mmm")</f>
        <v>May</v>
      </c>
      <c r="E2260">
        <f>YEAR(Hospital_Emergency_Room_Data[[#This Row],[Patient Admission Date]])</f>
        <v>2023</v>
      </c>
      <c r="F2260" s="2">
        <v>0.31319444444444444</v>
      </c>
      <c r="G2260" s="8" t="str">
        <f>TEXT(Hospital_Emergency_Room_Data[[#This Row],[Patient Admission Date]],"dddd")</f>
        <v>Wednesday</v>
      </c>
      <c r="H2260" t="s">
        <v>41</v>
      </c>
      <c r="I2260">
        <v>36</v>
      </c>
      <c r="J2260" s="5" t="s">
        <v>9223</v>
      </c>
      <c r="K2260" t="s">
        <v>21</v>
      </c>
      <c r="L2260" t="s">
        <v>9281</v>
      </c>
      <c r="M2260" t="s">
        <v>9209</v>
      </c>
      <c r="O2260">
        <v>50</v>
      </c>
      <c r="P2260" t="s">
        <v>9225</v>
      </c>
      <c r="Q2260">
        <v>3</v>
      </c>
      <c r="R2260">
        <v>7</v>
      </c>
      <c r="S2260" t="s">
        <v>9255</v>
      </c>
      <c r="T2260" t="s">
        <v>9263</v>
      </c>
      <c r="U2260" t="s">
        <v>9283</v>
      </c>
      <c r="V2260" t="str" cm="1">
        <f t="array" ref="V2260">_xlfn.IFS(Hospital_Emergency_Room_Data[[#This Row],[Day]]&lt;=10,"Start(1-10)",Hospital_Emergency_Room_Data[[#This Row],[Day]]&lt;=20,"Middle(11-20)",Hospital_Emergency_Room_Data[[#This Row],[Day]]&gt;20,"End(21-30)")</f>
        <v>Start(1-10)</v>
      </c>
    </row>
    <row r="2261" spans="1:22">
      <c r="A2261">
        <v>480432139</v>
      </c>
      <c r="B2261" t="s">
        <v>2282</v>
      </c>
      <c r="C2261" s="1">
        <v>45482</v>
      </c>
      <c r="D2261" t="str">
        <f>TEXT(Hospital_Emergency_Room_Data[[#This Row],[Patient Admission Date]],"mmm")</f>
        <v>Jul</v>
      </c>
      <c r="E2261">
        <f>YEAR(Hospital_Emergency_Room_Data[[#This Row],[Patient Admission Date]])</f>
        <v>2024</v>
      </c>
      <c r="F2261" s="2">
        <v>0.22361111111111112</v>
      </c>
      <c r="G2261" s="8" t="str">
        <f>TEXT(Hospital_Emergency_Room_Data[[#This Row],[Patient Admission Date]],"dddd")</f>
        <v>Tuesday</v>
      </c>
      <c r="H2261" t="s">
        <v>41</v>
      </c>
      <c r="I2261">
        <v>5</v>
      </c>
      <c r="J2261" s="5" t="s">
        <v>9221</v>
      </c>
      <c r="K2261" t="s">
        <v>21</v>
      </c>
      <c r="L2261" t="s">
        <v>9281</v>
      </c>
      <c r="M2261" t="s">
        <v>9209</v>
      </c>
      <c r="O2261">
        <v>57</v>
      </c>
      <c r="P2261" t="s">
        <v>9225</v>
      </c>
      <c r="Q2261">
        <v>9</v>
      </c>
      <c r="R2261">
        <v>5</v>
      </c>
      <c r="S2261" t="s">
        <v>9258</v>
      </c>
      <c r="T2261" t="s">
        <v>9265</v>
      </c>
      <c r="U2261" t="s">
        <v>9283</v>
      </c>
      <c r="V2261" t="str" cm="1">
        <f t="array" ref="V2261">_xlfn.IFS(Hospital_Emergency_Room_Data[[#This Row],[Day]]&lt;=10,"Start(1-10)",Hospital_Emergency_Room_Data[[#This Row],[Day]]&lt;=20,"Middle(11-20)",Hospital_Emergency_Room_Data[[#This Row],[Day]]&gt;20,"End(21-30)")</f>
        <v>Start(1-10)</v>
      </c>
    </row>
    <row r="2262" spans="1:22">
      <c r="A2262">
        <v>635323437</v>
      </c>
      <c r="B2262" t="s">
        <v>2283</v>
      </c>
      <c r="C2262" s="1">
        <v>45460</v>
      </c>
      <c r="D2262" t="str">
        <f>TEXT(Hospital_Emergency_Room_Data[[#This Row],[Patient Admission Date]],"mmm")</f>
        <v>Jun</v>
      </c>
      <c r="E2262">
        <f>YEAR(Hospital_Emergency_Room_Data[[#This Row],[Patient Admission Date]])</f>
        <v>2024</v>
      </c>
      <c r="F2262" s="2">
        <v>0.86388888888888893</v>
      </c>
      <c r="G2262" s="8" t="str">
        <f>TEXT(Hospital_Emergency_Room_Data[[#This Row],[Patient Admission Date]],"dddd")</f>
        <v>Monday</v>
      </c>
      <c r="H2262" t="s">
        <v>41</v>
      </c>
      <c r="I2262">
        <v>54</v>
      </c>
      <c r="J2262" s="5" t="s">
        <v>9219</v>
      </c>
      <c r="K2262" t="s">
        <v>21</v>
      </c>
      <c r="L2262" t="s">
        <v>9281</v>
      </c>
      <c r="M2262" t="s">
        <v>9209</v>
      </c>
      <c r="O2262">
        <v>58</v>
      </c>
      <c r="P2262" t="s">
        <v>9225</v>
      </c>
      <c r="Q2262">
        <v>17</v>
      </c>
      <c r="R2262">
        <v>20</v>
      </c>
      <c r="S2262" t="s">
        <v>9256</v>
      </c>
      <c r="T2262" t="s">
        <v>9262</v>
      </c>
      <c r="U2262" t="s">
        <v>9283</v>
      </c>
      <c r="V2262" t="str" cm="1">
        <f t="array" ref="V2262">_xlfn.IFS(Hospital_Emergency_Room_Data[[#This Row],[Day]]&lt;=10,"Start(1-10)",Hospital_Emergency_Room_Data[[#This Row],[Day]]&lt;=20,"Middle(11-20)",Hospital_Emergency_Room_Data[[#This Row],[Day]]&gt;20,"End(21-30)")</f>
        <v>Middle(11-20)</v>
      </c>
    </row>
    <row r="2263" spans="1:22">
      <c r="A2263">
        <v>227419226</v>
      </c>
      <c r="B2263" t="s">
        <v>2284</v>
      </c>
      <c r="C2263" s="1">
        <v>45128</v>
      </c>
      <c r="D2263" t="str">
        <f>TEXT(Hospital_Emergency_Room_Data[[#This Row],[Patient Admission Date]],"mmm")</f>
        <v>Jul</v>
      </c>
      <c r="E2263">
        <f>YEAR(Hospital_Emergency_Room_Data[[#This Row],[Patient Admission Date]])</f>
        <v>2023</v>
      </c>
      <c r="F2263" s="2">
        <v>0.30069444444444443</v>
      </c>
      <c r="G2263" s="8" t="str">
        <f>TEXT(Hospital_Emergency_Room_Data[[#This Row],[Patient Admission Date]],"dddd")</f>
        <v>Friday</v>
      </c>
      <c r="H2263" t="s">
        <v>41</v>
      </c>
      <c r="I2263">
        <v>57</v>
      </c>
      <c r="J2263" s="5" t="s">
        <v>9219</v>
      </c>
      <c r="K2263" t="s">
        <v>21</v>
      </c>
      <c r="L2263" t="s">
        <v>9281</v>
      </c>
      <c r="M2263" t="s">
        <v>9209</v>
      </c>
      <c r="O2263">
        <v>58</v>
      </c>
      <c r="P2263" t="s">
        <v>9225</v>
      </c>
      <c r="Q2263">
        <v>21</v>
      </c>
      <c r="R2263">
        <v>7</v>
      </c>
      <c r="S2263" t="s">
        <v>9255</v>
      </c>
      <c r="T2263" t="s">
        <v>9262</v>
      </c>
      <c r="U2263" t="s">
        <v>9283</v>
      </c>
      <c r="V2263" t="str" cm="1">
        <f t="array" ref="V2263">_xlfn.IFS(Hospital_Emergency_Room_Data[[#This Row],[Day]]&lt;=10,"Start(1-10)",Hospital_Emergency_Room_Data[[#This Row],[Day]]&lt;=20,"Middle(11-20)",Hospital_Emergency_Room_Data[[#This Row],[Day]]&gt;20,"End(21-30)")</f>
        <v>End(21-30)</v>
      </c>
    </row>
    <row r="2264" spans="1:22">
      <c r="A2264">
        <v>886508533</v>
      </c>
      <c r="B2264" t="s">
        <v>2285</v>
      </c>
      <c r="C2264" s="1">
        <v>45176</v>
      </c>
      <c r="D2264" t="str">
        <f>TEXT(Hospital_Emergency_Room_Data[[#This Row],[Patient Admission Date]],"mmm")</f>
        <v>Sep</v>
      </c>
      <c r="E2264">
        <f>YEAR(Hospital_Emergency_Room_Data[[#This Row],[Patient Admission Date]])</f>
        <v>2023</v>
      </c>
      <c r="F2264" s="2">
        <v>0.39097222222222222</v>
      </c>
      <c r="G2264" s="8" t="str">
        <f>TEXT(Hospital_Emergency_Room_Data[[#This Row],[Patient Admission Date]],"dddd")</f>
        <v>Thursday</v>
      </c>
      <c r="H2264" t="s">
        <v>41</v>
      </c>
      <c r="I2264">
        <v>19</v>
      </c>
      <c r="J2264" s="5" t="s">
        <v>9220</v>
      </c>
      <c r="K2264" t="s">
        <v>21</v>
      </c>
      <c r="L2264" t="s">
        <v>9281</v>
      </c>
      <c r="M2264" t="s">
        <v>9209</v>
      </c>
      <c r="O2264">
        <v>22</v>
      </c>
      <c r="P2264" t="s">
        <v>9226</v>
      </c>
      <c r="Q2264">
        <v>7</v>
      </c>
      <c r="R2264">
        <v>9</v>
      </c>
      <c r="S2264" t="s">
        <v>9255</v>
      </c>
      <c r="T2264" t="s">
        <v>9263</v>
      </c>
      <c r="U2264" t="s">
        <v>9282</v>
      </c>
      <c r="V2264" t="str" cm="1">
        <f t="array" ref="V2264">_xlfn.IFS(Hospital_Emergency_Room_Data[[#This Row],[Day]]&lt;=10,"Start(1-10)",Hospital_Emergency_Room_Data[[#This Row],[Day]]&lt;=20,"Middle(11-20)",Hospital_Emergency_Room_Data[[#This Row],[Day]]&gt;20,"End(21-30)")</f>
        <v>Start(1-10)</v>
      </c>
    </row>
    <row r="2265" spans="1:22">
      <c r="A2265">
        <v>758514409</v>
      </c>
      <c r="B2265" t="s">
        <v>2286</v>
      </c>
      <c r="C2265" s="1">
        <v>45157</v>
      </c>
      <c r="D2265" t="str">
        <f>TEXT(Hospital_Emergency_Room_Data[[#This Row],[Patient Admission Date]],"mmm")</f>
        <v>Aug</v>
      </c>
      <c r="E2265">
        <f>YEAR(Hospital_Emergency_Room_Data[[#This Row],[Patient Admission Date]])</f>
        <v>2023</v>
      </c>
      <c r="F2265" s="2">
        <v>0.67361111111111116</v>
      </c>
      <c r="G2265" s="8" t="str">
        <f>TEXT(Hospital_Emergency_Room_Data[[#This Row],[Patient Admission Date]],"dddd")</f>
        <v>Saturday</v>
      </c>
      <c r="H2265" t="s">
        <v>41</v>
      </c>
      <c r="I2265">
        <v>78</v>
      </c>
      <c r="J2265" s="5" t="s">
        <v>9222</v>
      </c>
      <c r="K2265" t="s">
        <v>21</v>
      </c>
      <c r="L2265" t="s">
        <v>9281</v>
      </c>
      <c r="M2265" t="s">
        <v>9209</v>
      </c>
      <c r="O2265">
        <v>26</v>
      </c>
      <c r="P2265" t="s">
        <v>9226</v>
      </c>
      <c r="Q2265">
        <v>19</v>
      </c>
      <c r="R2265">
        <v>16</v>
      </c>
      <c r="S2265" t="s">
        <v>9257</v>
      </c>
      <c r="T2265" t="s">
        <v>9262</v>
      </c>
      <c r="U2265" t="s">
        <v>9282</v>
      </c>
      <c r="V2265" t="str" cm="1">
        <f t="array" ref="V2265">_xlfn.IFS(Hospital_Emergency_Room_Data[[#This Row],[Day]]&lt;=10,"Start(1-10)",Hospital_Emergency_Room_Data[[#This Row],[Day]]&lt;=20,"Middle(11-20)",Hospital_Emergency_Room_Data[[#This Row],[Day]]&gt;20,"End(21-30)")</f>
        <v>Middle(11-20)</v>
      </c>
    </row>
    <row r="2266" spans="1:22">
      <c r="A2266">
        <v>243437192</v>
      </c>
      <c r="B2266" t="s">
        <v>2287</v>
      </c>
      <c r="C2266" s="1">
        <v>45139</v>
      </c>
      <c r="D2266" t="str">
        <f>TEXT(Hospital_Emergency_Room_Data[[#This Row],[Patient Admission Date]],"mmm")</f>
        <v>Aug</v>
      </c>
      <c r="E2266">
        <f>YEAR(Hospital_Emergency_Room_Data[[#This Row],[Patient Admission Date]])</f>
        <v>2023</v>
      </c>
      <c r="F2266" s="2">
        <v>0.93472222222222223</v>
      </c>
      <c r="G2266" s="8" t="str">
        <f>TEXT(Hospital_Emergency_Room_Data[[#This Row],[Patient Admission Date]],"dddd")</f>
        <v>Tuesday</v>
      </c>
      <c r="H2266" t="s">
        <v>41</v>
      </c>
      <c r="I2266">
        <v>57</v>
      </c>
      <c r="J2266" s="5" t="s">
        <v>9219</v>
      </c>
      <c r="K2266" t="s">
        <v>21</v>
      </c>
      <c r="L2266" t="s">
        <v>9281</v>
      </c>
      <c r="M2266" t="s">
        <v>9209</v>
      </c>
      <c r="O2266">
        <v>34</v>
      </c>
      <c r="P2266" t="s">
        <v>9225</v>
      </c>
      <c r="Q2266">
        <v>1</v>
      </c>
      <c r="R2266">
        <v>22</v>
      </c>
      <c r="S2266" t="s">
        <v>9256</v>
      </c>
      <c r="T2266" t="s">
        <v>9263</v>
      </c>
      <c r="U2266" t="s">
        <v>9300</v>
      </c>
      <c r="V2266" t="str" cm="1">
        <f t="array" ref="V2266">_xlfn.IFS(Hospital_Emergency_Room_Data[[#This Row],[Day]]&lt;=10,"Start(1-10)",Hospital_Emergency_Room_Data[[#This Row],[Day]]&lt;=20,"Middle(11-20)",Hospital_Emergency_Room_Data[[#This Row],[Day]]&gt;20,"End(21-30)")</f>
        <v>Start(1-10)</v>
      </c>
    </row>
    <row r="2267" spans="1:22">
      <c r="A2267">
        <v>804646939</v>
      </c>
      <c r="B2267" t="s">
        <v>2288</v>
      </c>
      <c r="C2267" s="1">
        <v>45344</v>
      </c>
      <c r="D2267" t="str">
        <f>TEXT(Hospital_Emergency_Room_Data[[#This Row],[Patient Admission Date]],"mmm")</f>
        <v>Feb</v>
      </c>
      <c r="E2267">
        <f>YEAR(Hospital_Emergency_Room_Data[[#This Row],[Patient Admission Date]])</f>
        <v>2024</v>
      </c>
      <c r="F2267" s="2">
        <v>0.23472222222222222</v>
      </c>
      <c r="G2267" s="8" t="str">
        <f>TEXT(Hospital_Emergency_Room_Data[[#This Row],[Patient Admission Date]],"dddd")</f>
        <v>Thursday</v>
      </c>
      <c r="H2267" t="s">
        <v>41</v>
      </c>
      <c r="I2267">
        <v>70</v>
      </c>
      <c r="J2267" s="5" t="s">
        <v>9222</v>
      </c>
      <c r="K2267" t="s">
        <v>21</v>
      </c>
      <c r="L2267" t="s">
        <v>9281</v>
      </c>
      <c r="M2267" t="s">
        <v>9209</v>
      </c>
      <c r="O2267">
        <v>39</v>
      </c>
      <c r="P2267" t="s">
        <v>9225</v>
      </c>
      <c r="Q2267">
        <v>22</v>
      </c>
      <c r="R2267">
        <v>5</v>
      </c>
      <c r="S2267" t="s">
        <v>9258</v>
      </c>
      <c r="T2267" t="s">
        <v>9264</v>
      </c>
      <c r="U2267" t="s">
        <v>9300</v>
      </c>
      <c r="V2267" t="str" cm="1">
        <f t="array" ref="V2267">_xlfn.IFS(Hospital_Emergency_Room_Data[[#This Row],[Day]]&lt;=10,"Start(1-10)",Hospital_Emergency_Room_Data[[#This Row],[Day]]&lt;=20,"Middle(11-20)",Hospital_Emergency_Room_Data[[#This Row],[Day]]&gt;20,"End(21-30)")</f>
        <v>End(21-30)</v>
      </c>
    </row>
    <row r="2268" spans="1:22">
      <c r="A2268">
        <v>700938957</v>
      </c>
      <c r="B2268" t="s">
        <v>2289</v>
      </c>
      <c r="C2268" s="1">
        <v>45136</v>
      </c>
      <c r="D2268" t="str">
        <f>TEXT(Hospital_Emergency_Room_Data[[#This Row],[Patient Admission Date]],"mmm")</f>
        <v>Jul</v>
      </c>
      <c r="E2268">
        <f>YEAR(Hospital_Emergency_Room_Data[[#This Row],[Patient Admission Date]])</f>
        <v>2023</v>
      </c>
      <c r="F2268" s="2">
        <v>0.61597222222222225</v>
      </c>
      <c r="G2268" s="8" t="str">
        <f>TEXT(Hospital_Emergency_Room_Data[[#This Row],[Patient Admission Date]],"dddd")</f>
        <v>Saturday</v>
      </c>
      <c r="H2268" t="s">
        <v>41</v>
      </c>
      <c r="I2268">
        <v>10</v>
      </c>
      <c r="J2268" s="5" t="s">
        <v>9221</v>
      </c>
      <c r="K2268" t="s">
        <v>21</v>
      </c>
      <c r="L2268" t="s">
        <v>9281</v>
      </c>
      <c r="M2268" t="s">
        <v>9209</v>
      </c>
      <c r="O2268">
        <v>10</v>
      </c>
      <c r="P2268" t="s">
        <v>9226</v>
      </c>
      <c r="Q2268">
        <v>29</v>
      </c>
      <c r="R2268">
        <v>14</v>
      </c>
      <c r="S2268" t="s">
        <v>9257</v>
      </c>
      <c r="T2268" t="s">
        <v>9264</v>
      </c>
      <c r="U2268" t="s">
        <v>9282</v>
      </c>
      <c r="V2268" t="str" cm="1">
        <f t="array" ref="V2268">_xlfn.IFS(Hospital_Emergency_Room_Data[[#This Row],[Day]]&lt;=10,"Start(1-10)",Hospital_Emergency_Room_Data[[#This Row],[Day]]&lt;=20,"Middle(11-20)",Hospital_Emergency_Room_Data[[#This Row],[Day]]&gt;20,"End(21-30)")</f>
        <v>End(21-30)</v>
      </c>
    </row>
    <row r="2269" spans="1:22">
      <c r="A2269">
        <v>475411345</v>
      </c>
      <c r="B2269" t="s">
        <v>2290</v>
      </c>
      <c r="C2269" s="1">
        <v>45306</v>
      </c>
      <c r="D2269" t="str">
        <f>TEXT(Hospital_Emergency_Room_Data[[#This Row],[Patient Admission Date]],"mmm")</f>
        <v>Jan</v>
      </c>
      <c r="E2269">
        <f>YEAR(Hospital_Emergency_Room_Data[[#This Row],[Patient Admission Date]])</f>
        <v>2024</v>
      </c>
      <c r="F2269" s="2">
        <v>0.4465277777777778</v>
      </c>
      <c r="G2269" s="8" t="str">
        <f>TEXT(Hospital_Emergency_Room_Data[[#This Row],[Patient Admission Date]],"dddd")</f>
        <v>Monday</v>
      </c>
      <c r="H2269" t="s">
        <v>41</v>
      </c>
      <c r="I2269">
        <v>74</v>
      </c>
      <c r="J2269" s="5" t="s">
        <v>9222</v>
      </c>
      <c r="K2269" t="s">
        <v>21</v>
      </c>
      <c r="L2269" t="s">
        <v>9281</v>
      </c>
      <c r="M2269" t="s">
        <v>9209</v>
      </c>
      <c r="O2269">
        <v>17</v>
      </c>
      <c r="P2269" t="s">
        <v>9226</v>
      </c>
      <c r="Q2269">
        <v>15</v>
      </c>
      <c r="R2269">
        <v>10</v>
      </c>
      <c r="S2269" t="s">
        <v>9255</v>
      </c>
      <c r="T2269" t="s">
        <v>9262</v>
      </c>
      <c r="U2269" t="s">
        <v>9282</v>
      </c>
      <c r="V2269" t="str" cm="1">
        <f t="array" ref="V2269">_xlfn.IFS(Hospital_Emergency_Room_Data[[#This Row],[Day]]&lt;=10,"Start(1-10)",Hospital_Emergency_Room_Data[[#This Row],[Day]]&lt;=20,"Middle(11-20)",Hospital_Emergency_Room_Data[[#This Row],[Day]]&gt;20,"End(21-30)")</f>
        <v>Middle(11-20)</v>
      </c>
    </row>
    <row r="2270" spans="1:22">
      <c r="A2270">
        <v>707391661</v>
      </c>
      <c r="B2270" t="s">
        <v>2291</v>
      </c>
      <c r="C2270" s="1">
        <v>45205</v>
      </c>
      <c r="D2270" t="str">
        <f>TEXT(Hospital_Emergency_Room_Data[[#This Row],[Patient Admission Date]],"mmm")</f>
        <v>Oct</v>
      </c>
      <c r="E2270">
        <f>YEAR(Hospital_Emergency_Room_Data[[#This Row],[Patient Admission Date]])</f>
        <v>2023</v>
      </c>
      <c r="F2270" s="2">
        <v>0.61875000000000002</v>
      </c>
      <c r="G2270" s="8" t="str">
        <f>TEXT(Hospital_Emergency_Room_Data[[#This Row],[Patient Admission Date]],"dddd")</f>
        <v>Friday</v>
      </c>
      <c r="H2270" t="s">
        <v>41</v>
      </c>
      <c r="I2270">
        <v>54</v>
      </c>
      <c r="J2270" s="5" t="s">
        <v>9219</v>
      </c>
      <c r="K2270" t="s">
        <v>21</v>
      </c>
      <c r="L2270" t="s">
        <v>9281</v>
      </c>
      <c r="M2270" t="s">
        <v>9209</v>
      </c>
      <c r="O2270">
        <v>51</v>
      </c>
      <c r="P2270" t="s">
        <v>9225</v>
      </c>
      <c r="Q2270">
        <v>6</v>
      </c>
      <c r="R2270">
        <v>14</v>
      </c>
      <c r="S2270" t="s">
        <v>9257</v>
      </c>
      <c r="T2270" t="s">
        <v>9263</v>
      </c>
      <c r="U2270" t="s">
        <v>9283</v>
      </c>
      <c r="V2270" t="str" cm="1">
        <f t="array" ref="V2270">_xlfn.IFS(Hospital_Emergency_Room_Data[[#This Row],[Day]]&lt;=10,"Start(1-10)",Hospital_Emergency_Room_Data[[#This Row],[Day]]&lt;=20,"Middle(11-20)",Hospital_Emergency_Room_Data[[#This Row],[Day]]&gt;20,"End(21-30)")</f>
        <v>Start(1-10)</v>
      </c>
    </row>
    <row r="2271" spans="1:22">
      <c r="A2271">
        <v>203791155</v>
      </c>
      <c r="B2271" t="s">
        <v>2292</v>
      </c>
      <c r="C2271" s="1">
        <v>45435</v>
      </c>
      <c r="D2271" t="str">
        <f>TEXT(Hospital_Emergency_Room_Data[[#This Row],[Patient Admission Date]],"mmm")</f>
        <v>May</v>
      </c>
      <c r="E2271">
        <f>YEAR(Hospital_Emergency_Room_Data[[#This Row],[Patient Admission Date]])</f>
        <v>2024</v>
      </c>
      <c r="F2271" s="2">
        <v>0.12777777777777777</v>
      </c>
      <c r="G2271" s="8" t="str">
        <f>TEXT(Hospital_Emergency_Room_Data[[#This Row],[Patient Admission Date]],"dddd")</f>
        <v>Thursday</v>
      </c>
      <c r="H2271" t="s">
        <v>41</v>
      </c>
      <c r="I2271">
        <v>66</v>
      </c>
      <c r="J2271" s="5" t="s">
        <v>9217</v>
      </c>
      <c r="K2271" t="s">
        <v>21</v>
      </c>
      <c r="L2271" t="s">
        <v>9281</v>
      </c>
      <c r="M2271" t="s">
        <v>9209</v>
      </c>
      <c r="O2271">
        <v>51</v>
      </c>
      <c r="P2271" t="s">
        <v>9225</v>
      </c>
      <c r="Q2271">
        <v>23</v>
      </c>
      <c r="R2271">
        <v>3</v>
      </c>
      <c r="S2271" t="s">
        <v>9258</v>
      </c>
      <c r="T2271" t="s">
        <v>9264</v>
      </c>
      <c r="U2271" t="s">
        <v>9283</v>
      </c>
      <c r="V2271" t="str" cm="1">
        <f t="array" ref="V2271">_xlfn.IFS(Hospital_Emergency_Room_Data[[#This Row],[Day]]&lt;=10,"Start(1-10)",Hospital_Emergency_Room_Data[[#This Row],[Day]]&lt;=20,"Middle(11-20)",Hospital_Emergency_Room_Data[[#This Row],[Day]]&gt;20,"End(21-30)")</f>
        <v>End(21-30)</v>
      </c>
    </row>
    <row r="2272" spans="1:22">
      <c r="A2272">
        <v>835941722</v>
      </c>
      <c r="B2272" t="s">
        <v>2293</v>
      </c>
      <c r="C2272" s="1">
        <v>45343</v>
      </c>
      <c r="D2272" t="str">
        <f>TEXT(Hospital_Emergency_Room_Data[[#This Row],[Patient Admission Date]],"mmm")</f>
        <v>Feb</v>
      </c>
      <c r="E2272">
        <f>YEAR(Hospital_Emergency_Room_Data[[#This Row],[Patient Admission Date]])</f>
        <v>2024</v>
      </c>
      <c r="F2272" s="2">
        <v>4.7222222222222221E-2</v>
      </c>
      <c r="G2272" s="8" t="str">
        <f>TEXT(Hospital_Emergency_Room_Data[[#This Row],[Patient Admission Date]],"dddd")</f>
        <v>Wednesday</v>
      </c>
      <c r="H2272" t="s">
        <v>41</v>
      </c>
      <c r="I2272">
        <v>30</v>
      </c>
      <c r="J2272" s="5" t="s">
        <v>9223</v>
      </c>
      <c r="K2272" t="s">
        <v>21</v>
      </c>
      <c r="L2272" t="s">
        <v>9281</v>
      </c>
      <c r="M2272" t="s">
        <v>9209</v>
      </c>
      <c r="O2272">
        <v>54</v>
      </c>
      <c r="P2272" t="s">
        <v>9225</v>
      </c>
      <c r="Q2272">
        <v>21</v>
      </c>
      <c r="R2272">
        <v>1</v>
      </c>
      <c r="S2272" t="s">
        <v>9258</v>
      </c>
      <c r="T2272" t="s">
        <v>9262</v>
      </c>
      <c r="U2272" t="s">
        <v>9283</v>
      </c>
      <c r="V2272" t="str" cm="1">
        <f t="array" ref="V2272">_xlfn.IFS(Hospital_Emergency_Room_Data[[#This Row],[Day]]&lt;=10,"Start(1-10)",Hospital_Emergency_Room_Data[[#This Row],[Day]]&lt;=20,"Middle(11-20)",Hospital_Emergency_Room_Data[[#This Row],[Day]]&gt;20,"End(21-30)")</f>
        <v>End(21-30)</v>
      </c>
    </row>
    <row r="2273" spans="1:22">
      <c r="A2273">
        <v>698293153</v>
      </c>
      <c r="B2273" t="s">
        <v>2294</v>
      </c>
      <c r="C2273" s="1">
        <v>45273</v>
      </c>
      <c r="D2273" t="str">
        <f>TEXT(Hospital_Emergency_Room_Data[[#This Row],[Patient Admission Date]],"mmm")</f>
        <v>Dec</v>
      </c>
      <c r="E2273">
        <f>YEAR(Hospital_Emergency_Room_Data[[#This Row],[Patient Admission Date]])</f>
        <v>2023</v>
      </c>
      <c r="F2273" s="2">
        <v>2.0833333333333332E-2</v>
      </c>
      <c r="G2273" s="8" t="str">
        <f>TEXT(Hospital_Emergency_Room_Data[[#This Row],[Patient Admission Date]],"dddd")</f>
        <v>Wednesday</v>
      </c>
      <c r="H2273" t="s">
        <v>41</v>
      </c>
      <c r="I2273">
        <v>5</v>
      </c>
      <c r="J2273" s="5" t="s">
        <v>9221</v>
      </c>
      <c r="K2273" t="s">
        <v>21</v>
      </c>
      <c r="L2273" t="s">
        <v>9281</v>
      </c>
      <c r="M2273" t="s">
        <v>9209</v>
      </c>
      <c r="O2273">
        <v>59</v>
      </c>
      <c r="P2273" t="s">
        <v>9225</v>
      </c>
      <c r="Q2273">
        <v>13</v>
      </c>
      <c r="R2273">
        <v>0</v>
      </c>
      <c r="S2273" t="s">
        <v>9258</v>
      </c>
      <c r="T2273" t="s">
        <v>9265</v>
      </c>
      <c r="U2273" t="s">
        <v>9283</v>
      </c>
      <c r="V2273" t="str" cm="1">
        <f t="array" ref="V2273">_xlfn.IFS(Hospital_Emergency_Room_Data[[#This Row],[Day]]&lt;=10,"Start(1-10)",Hospital_Emergency_Room_Data[[#This Row],[Day]]&lt;=20,"Middle(11-20)",Hospital_Emergency_Room_Data[[#This Row],[Day]]&gt;20,"End(21-30)")</f>
        <v>Middle(11-20)</v>
      </c>
    </row>
    <row r="2274" spans="1:22">
      <c r="A2274">
        <v>719537812</v>
      </c>
      <c r="B2274" t="s">
        <v>2295</v>
      </c>
      <c r="C2274" s="1">
        <v>45289</v>
      </c>
      <c r="D2274" t="str">
        <f>TEXT(Hospital_Emergency_Room_Data[[#This Row],[Patient Admission Date]],"mmm")</f>
        <v>Dec</v>
      </c>
      <c r="E2274">
        <f>YEAR(Hospital_Emergency_Room_Data[[#This Row],[Patient Admission Date]])</f>
        <v>2023</v>
      </c>
      <c r="F2274" s="2">
        <v>0.10694444444444444</v>
      </c>
      <c r="G2274" s="8" t="str">
        <f>TEXT(Hospital_Emergency_Room_Data[[#This Row],[Patient Admission Date]],"dddd")</f>
        <v>Friday</v>
      </c>
      <c r="H2274" t="s">
        <v>41</v>
      </c>
      <c r="I2274">
        <v>79</v>
      </c>
      <c r="J2274" s="5" t="s">
        <v>9222</v>
      </c>
      <c r="K2274" t="s">
        <v>21</v>
      </c>
      <c r="L2274" t="s">
        <v>9281</v>
      </c>
      <c r="M2274" t="s">
        <v>9209</v>
      </c>
      <c r="O2274">
        <v>16</v>
      </c>
      <c r="P2274" t="s">
        <v>9226</v>
      </c>
      <c r="Q2274">
        <v>29</v>
      </c>
      <c r="R2274">
        <v>2</v>
      </c>
      <c r="S2274" t="s">
        <v>9258</v>
      </c>
      <c r="T2274" t="s">
        <v>9264</v>
      </c>
      <c r="U2274" t="s">
        <v>9282</v>
      </c>
      <c r="V2274" t="str" cm="1">
        <f t="array" ref="V2274">_xlfn.IFS(Hospital_Emergency_Room_Data[[#This Row],[Day]]&lt;=10,"Start(1-10)",Hospital_Emergency_Room_Data[[#This Row],[Day]]&lt;=20,"Middle(11-20)",Hospital_Emergency_Room_Data[[#This Row],[Day]]&gt;20,"End(21-30)")</f>
        <v>End(21-30)</v>
      </c>
    </row>
    <row r="2275" spans="1:22">
      <c r="A2275">
        <v>874437034</v>
      </c>
      <c r="B2275" t="s">
        <v>2296</v>
      </c>
      <c r="C2275" s="1">
        <v>45377</v>
      </c>
      <c r="D2275" t="str">
        <f>TEXT(Hospital_Emergency_Room_Data[[#This Row],[Patient Admission Date]],"mmm")</f>
        <v>Mar</v>
      </c>
      <c r="E2275">
        <f>YEAR(Hospital_Emergency_Room_Data[[#This Row],[Patient Admission Date]])</f>
        <v>2024</v>
      </c>
      <c r="F2275" s="2">
        <v>0.13194444444444445</v>
      </c>
      <c r="G2275" s="8" t="str">
        <f>TEXT(Hospital_Emergency_Room_Data[[#This Row],[Patient Admission Date]],"dddd")</f>
        <v>Tuesday</v>
      </c>
      <c r="H2275" t="s">
        <v>41</v>
      </c>
      <c r="I2275">
        <v>6</v>
      </c>
      <c r="J2275" s="5" t="s">
        <v>9221</v>
      </c>
      <c r="K2275" t="s">
        <v>21</v>
      </c>
      <c r="L2275" t="s">
        <v>9281</v>
      </c>
      <c r="M2275" t="s">
        <v>9209</v>
      </c>
      <c r="O2275">
        <v>19</v>
      </c>
      <c r="P2275" t="s">
        <v>9226</v>
      </c>
      <c r="Q2275">
        <v>26</v>
      </c>
      <c r="R2275">
        <v>3</v>
      </c>
      <c r="S2275" t="s">
        <v>9258</v>
      </c>
      <c r="T2275" t="s">
        <v>9264</v>
      </c>
      <c r="U2275" t="s">
        <v>9282</v>
      </c>
      <c r="V2275" t="str" cm="1">
        <f t="array" ref="V2275">_xlfn.IFS(Hospital_Emergency_Room_Data[[#This Row],[Day]]&lt;=10,"Start(1-10)",Hospital_Emergency_Room_Data[[#This Row],[Day]]&lt;=20,"Middle(11-20)",Hospital_Emergency_Room_Data[[#This Row],[Day]]&gt;20,"End(21-30)")</f>
        <v>End(21-30)</v>
      </c>
    </row>
    <row r="2276" spans="1:22">
      <c r="A2276">
        <v>723185369</v>
      </c>
      <c r="B2276" t="s">
        <v>2297</v>
      </c>
      <c r="C2276" s="1">
        <v>45521</v>
      </c>
      <c r="D2276" t="str">
        <f>TEXT(Hospital_Emergency_Room_Data[[#This Row],[Patient Admission Date]],"mmm")</f>
        <v>Aug</v>
      </c>
      <c r="E2276">
        <f>YEAR(Hospital_Emergency_Room_Data[[#This Row],[Patient Admission Date]])</f>
        <v>2024</v>
      </c>
      <c r="F2276" s="2">
        <v>0.31180555555555556</v>
      </c>
      <c r="G2276" s="8" t="str">
        <f>TEXT(Hospital_Emergency_Room_Data[[#This Row],[Patient Admission Date]],"dddd")</f>
        <v>Saturday</v>
      </c>
      <c r="H2276" t="s">
        <v>41</v>
      </c>
      <c r="I2276">
        <v>62</v>
      </c>
      <c r="J2276" s="5" t="s">
        <v>9217</v>
      </c>
      <c r="K2276" t="s">
        <v>21</v>
      </c>
      <c r="L2276" t="s">
        <v>9281</v>
      </c>
      <c r="M2276" t="s">
        <v>9209</v>
      </c>
      <c r="O2276">
        <v>20</v>
      </c>
      <c r="P2276" t="s">
        <v>9226</v>
      </c>
      <c r="Q2276">
        <v>17</v>
      </c>
      <c r="R2276">
        <v>7</v>
      </c>
      <c r="S2276" t="s">
        <v>9255</v>
      </c>
      <c r="T2276" t="s">
        <v>9262</v>
      </c>
      <c r="U2276" t="s">
        <v>9282</v>
      </c>
      <c r="V2276" t="str" cm="1">
        <f t="array" ref="V2276">_xlfn.IFS(Hospital_Emergency_Room_Data[[#This Row],[Day]]&lt;=10,"Start(1-10)",Hospital_Emergency_Room_Data[[#This Row],[Day]]&lt;=20,"Middle(11-20)",Hospital_Emergency_Room_Data[[#This Row],[Day]]&gt;20,"End(21-30)")</f>
        <v>Middle(11-20)</v>
      </c>
    </row>
    <row r="2277" spans="1:22">
      <c r="A2277">
        <v>140845336</v>
      </c>
      <c r="B2277" t="s">
        <v>2298</v>
      </c>
      <c r="C2277" s="1">
        <v>45171</v>
      </c>
      <c r="D2277" t="str">
        <f>TEXT(Hospital_Emergency_Room_Data[[#This Row],[Patient Admission Date]],"mmm")</f>
        <v>Sep</v>
      </c>
      <c r="E2277">
        <f>YEAR(Hospital_Emergency_Room_Data[[#This Row],[Patient Admission Date]])</f>
        <v>2023</v>
      </c>
      <c r="F2277" s="2">
        <v>0.97986111111111107</v>
      </c>
      <c r="G2277" s="8" t="str">
        <f>TEXT(Hospital_Emergency_Room_Data[[#This Row],[Patient Admission Date]],"dddd")</f>
        <v>Saturday</v>
      </c>
      <c r="H2277" t="s">
        <v>41</v>
      </c>
      <c r="I2277">
        <v>28</v>
      </c>
      <c r="J2277" s="5" t="s">
        <v>9220</v>
      </c>
      <c r="K2277" t="s">
        <v>21</v>
      </c>
      <c r="L2277" t="s">
        <v>9281</v>
      </c>
      <c r="M2277" t="s">
        <v>9209</v>
      </c>
      <c r="O2277">
        <v>45</v>
      </c>
      <c r="P2277" t="s">
        <v>9225</v>
      </c>
      <c r="Q2277">
        <v>2</v>
      </c>
      <c r="R2277">
        <v>23</v>
      </c>
      <c r="S2277" t="s">
        <v>9256</v>
      </c>
      <c r="T2277" t="s">
        <v>9263</v>
      </c>
      <c r="U2277" t="s">
        <v>9300</v>
      </c>
      <c r="V2277" t="str" cm="1">
        <f t="array" ref="V2277">_xlfn.IFS(Hospital_Emergency_Room_Data[[#This Row],[Day]]&lt;=10,"Start(1-10)",Hospital_Emergency_Room_Data[[#This Row],[Day]]&lt;=20,"Middle(11-20)",Hospital_Emergency_Room_Data[[#This Row],[Day]]&gt;20,"End(21-30)")</f>
        <v>Start(1-10)</v>
      </c>
    </row>
    <row r="2278" spans="1:22">
      <c r="A2278">
        <v>341507757</v>
      </c>
      <c r="B2278" t="s">
        <v>2299</v>
      </c>
      <c r="C2278" s="1">
        <v>45062</v>
      </c>
      <c r="D2278" t="str">
        <f>TEXT(Hospital_Emergency_Room_Data[[#This Row],[Patient Admission Date]],"mmm")</f>
        <v>May</v>
      </c>
      <c r="E2278">
        <f>YEAR(Hospital_Emergency_Room_Data[[#This Row],[Patient Admission Date]])</f>
        <v>2023</v>
      </c>
      <c r="F2278" s="2">
        <v>0.32777777777777778</v>
      </c>
      <c r="G2278" s="8" t="str">
        <f>TEXT(Hospital_Emergency_Room_Data[[#This Row],[Patient Admission Date]],"dddd")</f>
        <v>Tuesday</v>
      </c>
      <c r="H2278" t="s">
        <v>41</v>
      </c>
      <c r="I2278">
        <v>49</v>
      </c>
      <c r="J2278" s="5" t="s">
        <v>9219</v>
      </c>
      <c r="K2278" t="s">
        <v>21</v>
      </c>
      <c r="L2278" t="s">
        <v>9281</v>
      </c>
      <c r="M2278" t="s">
        <v>9209</v>
      </c>
      <c r="O2278">
        <v>55</v>
      </c>
      <c r="P2278" t="s">
        <v>9225</v>
      </c>
      <c r="Q2278">
        <v>16</v>
      </c>
      <c r="R2278">
        <v>7</v>
      </c>
      <c r="S2278" t="s">
        <v>9255</v>
      </c>
      <c r="T2278" t="s">
        <v>9262</v>
      </c>
      <c r="U2278" t="s">
        <v>9283</v>
      </c>
      <c r="V2278" t="str" cm="1">
        <f t="array" ref="V2278">_xlfn.IFS(Hospital_Emergency_Room_Data[[#This Row],[Day]]&lt;=10,"Start(1-10)",Hospital_Emergency_Room_Data[[#This Row],[Day]]&lt;=20,"Middle(11-20)",Hospital_Emergency_Room_Data[[#This Row],[Day]]&gt;20,"End(21-30)")</f>
        <v>Middle(11-20)</v>
      </c>
    </row>
    <row r="2279" spans="1:22">
      <c r="A2279">
        <v>576332866</v>
      </c>
      <c r="B2279" t="s">
        <v>2300</v>
      </c>
      <c r="C2279" s="1">
        <v>45094</v>
      </c>
      <c r="D2279" t="str">
        <f>TEXT(Hospital_Emergency_Room_Data[[#This Row],[Patient Admission Date]],"mmm")</f>
        <v>Jun</v>
      </c>
      <c r="E2279">
        <f>YEAR(Hospital_Emergency_Room_Data[[#This Row],[Patient Admission Date]])</f>
        <v>2023</v>
      </c>
      <c r="F2279" s="2">
        <v>9.6527777777777782E-2</v>
      </c>
      <c r="G2279" s="8" t="str">
        <f>TEXT(Hospital_Emergency_Room_Data[[#This Row],[Patient Admission Date]],"dddd")</f>
        <v>Saturday</v>
      </c>
      <c r="H2279" t="s">
        <v>41</v>
      </c>
      <c r="I2279">
        <v>37</v>
      </c>
      <c r="J2279" s="5" t="s">
        <v>9223</v>
      </c>
      <c r="K2279" t="s">
        <v>21</v>
      </c>
      <c r="L2279" t="s">
        <v>9281</v>
      </c>
      <c r="M2279" t="s">
        <v>9209</v>
      </c>
      <c r="O2279">
        <v>30</v>
      </c>
      <c r="P2279" t="s">
        <v>9225</v>
      </c>
      <c r="Q2279">
        <v>17</v>
      </c>
      <c r="R2279">
        <v>2</v>
      </c>
      <c r="S2279" t="s">
        <v>9258</v>
      </c>
      <c r="T2279" t="s">
        <v>9262</v>
      </c>
      <c r="U2279" t="s">
        <v>9282</v>
      </c>
      <c r="V2279" t="str" cm="1">
        <f t="array" ref="V2279">_xlfn.IFS(Hospital_Emergency_Room_Data[[#This Row],[Day]]&lt;=10,"Start(1-10)",Hospital_Emergency_Room_Data[[#This Row],[Day]]&lt;=20,"Middle(11-20)",Hospital_Emergency_Room_Data[[#This Row],[Day]]&gt;20,"End(21-30)")</f>
        <v>Middle(11-20)</v>
      </c>
    </row>
    <row r="2280" spans="1:22">
      <c r="A2280">
        <v>856473379</v>
      </c>
      <c r="B2280" t="s">
        <v>2301</v>
      </c>
      <c r="C2280" s="1">
        <v>45146</v>
      </c>
      <c r="D2280" t="str">
        <f>TEXT(Hospital_Emergency_Room_Data[[#This Row],[Patient Admission Date]],"mmm")</f>
        <v>Aug</v>
      </c>
      <c r="E2280">
        <f>YEAR(Hospital_Emergency_Room_Data[[#This Row],[Patient Admission Date]])</f>
        <v>2023</v>
      </c>
      <c r="F2280" s="2">
        <v>0.2326388888888889</v>
      </c>
      <c r="G2280" s="8" t="str">
        <f>TEXT(Hospital_Emergency_Room_Data[[#This Row],[Patient Admission Date]],"dddd")</f>
        <v>Tuesday</v>
      </c>
      <c r="H2280" t="s">
        <v>41</v>
      </c>
      <c r="I2280">
        <v>35</v>
      </c>
      <c r="J2280" s="5" t="s">
        <v>9223</v>
      </c>
      <c r="K2280" t="s">
        <v>21</v>
      </c>
      <c r="L2280" t="s">
        <v>9281</v>
      </c>
      <c r="M2280" t="s">
        <v>9209</v>
      </c>
      <c r="O2280">
        <v>37</v>
      </c>
      <c r="P2280" t="s">
        <v>9225</v>
      </c>
      <c r="Q2280">
        <v>8</v>
      </c>
      <c r="R2280">
        <v>5</v>
      </c>
      <c r="S2280" t="s">
        <v>9258</v>
      </c>
      <c r="T2280" t="s">
        <v>9265</v>
      </c>
      <c r="U2280" t="s">
        <v>9300</v>
      </c>
      <c r="V2280" t="str" cm="1">
        <f t="array" ref="V2280">_xlfn.IFS(Hospital_Emergency_Room_Data[[#This Row],[Day]]&lt;=10,"Start(1-10)",Hospital_Emergency_Room_Data[[#This Row],[Day]]&lt;=20,"Middle(11-20)",Hospital_Emergency_Room_Data[[#This Row],[Day]]&gt;20,"End(21-30)")</f>
        <v>Start(1-10)</v>
      </c>
    </row>
    <row r="2281" spans="1:22">
      <c r="A2281">
        <v>263912295</v>
      </c>
      <c r="B2281" t="s">
        <v>2302</v>
      </c>
      <c r="C2281" s="1">
        <v>45076</v>
      </c>
      <c r="D2281" t="str">
        <f>TEXT(Hospital_Emergency_Room_Data[[#This Row],[Patient Admission Date]],"mmm")</f>
        <v>May</v>
      </c>
      <c r="E2281">
        <f>YEAR(Hospital_Emergency_Room_Data[[#This Row],[Patient Admission Date]])</f>
        <v>2023</v>
      </c>
      <c r="F2281" s="2">
        <v>0.99722222222222223</v>
      </c>
      <c r="G2281" s="8" t="str">
        <f>TEXT(Hospital_Emergency_Room_Data[[#This Row],[Patient Admission Date]],"dddd")</f>
        <v>Tuesday</v>
      </c>
      <c r="H2281" t="s">
        <v>41</v>
      </c>
      <c r="I2281">
        <v>14</v>
      </c>
      <c r="J2281" s="5" t="s">
        <v>9221</v>
      </c>
      <c r="K2281" t="s">
        <v>21</v>
      </c>
      <c r="L2281" t="s">
        <v>9281</v>
      </c>
      <c r="M2281" t="s">
        <v>9209</v>
      </c>
      <c r="O2281">
        <v>38</v>
      </c>
      <c r="P2281" t="s">
        <v>9225</v>
      </c>
      <c r="Q2281">
        <v>30</v>
      </c>
      <c r="R2281">
        <v>23</v>
      </c>
      <c r="S2281" t="s">
        <v>9256</v>
      </c>
      <c r="T2281" t="s">
        <v>9264</v>
      </c>
      <c r="U2281" t="s">
        <v>9300</v>
      </c>
      <c r="V2281" t="str" cm="1">
        <f t="array" ref="V2281">_xlfn.IFS(Hospital_Emergency_Room_Data[[#This Row],[Day]]&lt;=10,"Start(1-10)",Hospital_Emergency_Room_Data[[#This Row],[Day]]&lt;=20,"Middle(11-20)",Hospital_Emergency_Room_Data[[#This Row],[Day]]&gt;20,"End(21-30)")</f>
        <v>End(21-30)</v>
      </c>
    </row>
    <row r="2282" spans="1:22">
      <c r="A2282">
        <v>477668791</v>
      </c>
      <c r="B2282" t="s">
        <v>2303</v>
      </c>
      <c r="C2282" s="1">
        <v>45167</v>
      </c>
      <c r="D2282" t="str">
        <f>TEXT(Hospital_Emergency_Room_Data[[#This Row],[Patient Admission Date]],"mmm")</f>
        <v>Aug</v>
      </c>
      <c r="E2282">
        <f>YEAR(Hospital_Emergency_Room_Data[[#This Row],[Patient Admission Date]])</f>
        <v>2023</v>
      </c>
      <c r="F2282" s="2">
        <v>0.13125000000000001</v>
      </c>
      <c r="G2282" s="8" t="str">
        <f>TEXT(Hospital_Emergency_Room_Data[[#This Row],[Patient Admission Date]],"dddd")</f>
        <v>Tuesday</v>
      </c>
      <c r="H2282" t="s">
        <v>41</v>
      </c>
      <c r="I2282">
        <v>54</v>
      </c>
      <c r="J2282" s="5" t="s">
        <v>9219</v>
      </c>
      <c r="K2282" t="s">
        <v>21</v>
      </c>
      <c r="L2282" t="s">
        <v>9281</v>
      </c>
      <c r="M2282" t="s">
        <v>9209</v>
      </c>
      <c r="O2282">
        <v>43</v>
      </c>
      <c r="P2282" t="s">
        <v>9225</v>
      </c>
      <c r="Q2282">
        <v>29</v>
      </c>
      <c r="R2282">
        <v>3</v>
      </c>
      <c r="S2282" t="s">
        <v>9258</v>
      </c>
      <c r="T2282" t="s">
        <v>9264</v>
      </c>
      <c r="U2282" t="s">
        <v>9300</v>
      </c>
      <c r="V2282" t="str" cm="1">
        <f t="array" ref="V2282">_xlfn.IFS(Hospital_Emergency_Room_Data[[#This Row],[Day]]&lt;=10,"Start(1-10)",Hospital_Emergency_Room_Data[[#This Row],[Day]]&lt;=20,"Middle(11-20)",Hospital_Emergency_Room_Data[[#This Row],[Day]]&gt;20,"End(21-30)")</f>
        <v>End(21-30)</v>
      </c>
    </row>
    <row r="2283" spans="1:22">
      <c r="A2283">
        <v>134487705</v>
      </c>
      <c r="B2283" t="s">
        <v>2304</v>
      </c>
      <c r="C2283" s="1">
        <v>45384</v>
      </c>
      <c r="D2283" t="str">
        <f>TEXT(Hospital_Emergency_Room_Data[[#This Row],[Patient Admission Date]],"mmm")</f>
        <v>Apr</v>
      </c>
      <c r="E2283">
        <f>YEAR(Hospital_Emergency_Room_Data[[#This Row],[Patient Admission Date]])</f>
        <v>2024</v>
      </c>
      <c r="F2283" s="2">
        <v>5.5555555555555552E-2</v>
      </c>
      <c r="G2283" s="8" t="str">
        <f>TEXT(Hospital_Emergency_Room_Data[[#This Row],[Patient Admission Date]],"dddd")</f>
        <v>Tuesday</v>
      </c>
      <c r="H2283" t="s">
        <v>41</v>
      </c>
      <c r="I2283">
        <v>73</v>
      </c>
      <c r="J2283" s="5" t="s">
        <v>9222</v>
      </c>
      <c r="K2283" t="s">
        <v>21</v>
      </c>
      <c r="L2283" t="s">
        <v>9281</v>
      </c>
      <c r="M2283" t="s">
        <v>9209</v>
      </c>
      <c r="O2283">
        <v>47</v>
      </c>
      <c r="P2283" t="s">
        <v>9225</v>
      </c>
      <c r="Q2283">
        <v>2</v>
      </c>
      <c r="R2283">
        <v>1</v>
      </c>
      <c r="S2283" t="s">
        <v>9258</v>
      </c>
      <c r="T2283" t="s">
        <v>9263</v>
      </c>
      <c r="U2283" t="s">
        <v>9283</v>
      </c>
      <c r="V2283" t="str" cm="1">
        <f t="array" ref="V2283">_xlfn.IFS(Hospital_Emergency_Room_Data[[#This Row],[Day]]&lt;=10,"Start(1-10)",Hospital_Emergency_Room_Data[[#This Row],[Day]]&lt;=20,"Middle(11-20)",Hospital_Emergency_Room_Data[[#This Row],[Day]]&gt;20,"End(21-30)")</f>
        <v>Start(1-10)</v>
      </c>
    </row>
    <row r="2284" spans="1:22">
      <c r="A2284">
        <v>419184859</v>
      </c>
      <c r="B2284" t="s">
        <v>2305</v>
      </c>
      <c r="C2284" s="1">
        <v>45054</v>
      </c>
      <c r="D2284" t="str">
        <f>TEXT(Hospital_Emergency_Room_Data[[#This Row],[Patient Admission Date]],"mmm")</f>
        <v>May</v>
      </c>
      <c r="E2284">
        <f>YEAR(Hospital_Emergency_Room_Data[[#This Row],[Patient Admission Date]])</f>
        <v>2023</v>
      </c>
      <c r="F2284" s="2">
        <v>0.76944444444444449</v>
      </c>
      <c r="G2284" s="8" t="str">
        <f>TEXT(Hospital_Emergency_Room_Data[[#This Row],[Patient Admission Date]],"dddd")</f>
        <v>Monday</v>
      </c>
      <c r="H2284" t="s">
        <v>41</v>
      </c>
      <c r="I2284">
        <v>17</v>
      </c>
      <c r="J2284" s="5" t="s">
        <v>9220</v>
      </c>
      <c r="K2284" t="s">
        <v>21</v>
      </c>
      <c r="L2284" t="s">
        <v>9281</v>
      </c>
      <c r="M2284" t="s">
        <v>9209</v>
      </c>
      <c r="O2284">
        <v>26</v>
      </c>
      <c r="P2284" t="s">
        <v>9226</v>
      </c>
      <c r="Q2284">
        <v>8</v>
      </c>
      <c r="R2284">
        <v>18</v>
      </c>
      <c r="S2284" t="s">
        <v>9256</v>
      </c>
      <c r="T2284" t="s">
        <v>9265</v>
      </c>
      <c r="U2284" t="s">
        <v>9282</v>
      </c>
      <c r="V2284" t="str" cm="1">
        <f t="array" ref="V2284">_xlfn.IFS(Hospital_Emergency_Room_Data[[#This Row],[Day]]&lt;=10,"Start(1-10)",Hospital_Emergency_Room_Data[[#This Row],[Day]]&lt;=20,"Middle(11-20)",Hospital_Emergency_Room_Data[[#This Row],[Day]]&gt;20,"End(21-30)")</f>
        <v>Start(1-10)</v>
      </c>
    </row>
    <row r="2285" spans="1:22">
      <c r="A2285">
        <v>698188238</v>
      </c>
      <c r="B2285" t="s">
        <v>2306</v>
      </c>
      <c r="C2285" s="1">
        <v>45543</v>
      </c>
      <c r="D2285" t="str">
        <f>TEXT(Hospital_Emergency_Room_Data[[#This Row],[Patient Admission Date]],"mmm")</f>
        <v>Sep</v>
      </c>
      <c r="E2285">
        <f>YEAR(Hospital_Emergency_Room_Data[[#This Row],[Patient Admission Date]])</f>
        <v>2024</v>
      </c>
      <c r="F2285" s="2">
        <v>0.41388888888888886</v>
      </c>
      <c r="G2285" s="8" t="str">
        <f>TEXT(Hospital_Emergency_Room_Data[[#This Row],[Patient Admission Date]],"dddd")</f>
        <v>Sunday</v>
      </c>
      <c r="H2285" t="s">
        <v>41</v>
      </c>
      <c r="I2285">
        <v>79</v>
      </c>
      <c r="J2285" s="5" t="s">
        <v>9222</v>
      </c>
      <c r="K2285" t="s">
        <v>21</v>
      </c>
      <c r="L2285" t="s">
        <v>9281</v>
      </c>
      <c r="M2285" t="s">
        <v>9209</v>
      </c>
      <c r="O2285">
        <v>30</v>
      </c>
      <c r="P2285" t="s">
        <v>9225</v>
      </c>
      <c r="Q2285">
        <v>8</v>
      </c>
      <c r="R2285">
        <v>9</v>
      </c>
      <c r="S2285" t="s">
        <v>9255</v>
      </c>
      <c r="T2285" t="s">
        <v>9265</v>
      </c>
      <c r="U2285" t="s">
        <v>9282</v>
      </c>
      <c r="V2285" t="str" cm="1">
        <f t="array" ref="V2285">_xlfn.IFS(Hospital_Emergency_Room_Data[[#This Row],[Day]]&lt;=10,"Start(1-10)",Hospital_Emergency_Room_Data[[#This Row],[Day]]&lt;=20,"Middle(11-20)",Hospital_Emergency_Room_Data[[#This Row],[Day]]&gt;20,"End(21-30)")</f>
        <v>Start(1-10)</v>
      </c>
    </row>
    <row r="2286" spans="1:22">
      <c r="A2286">
        <v>133595051</v>
      </c>
      <c r="B2286" t="s">
        <v>2307</v>
      </c>
      <c r="C2286" s="1">
        <v>45026</v>
      </c>
      <c r="D2286" t="str">
        <f>TEXT(Hospital_Emergency_Room_Data[[#This Row],[Patient Admission Date]],"mmm")</f>
        <v>Apr</v>
      </c>
      <c r="E2286">
        <f>YEAR(Hospital_Emergency_Room_Data[[#This Row],[Patient Admission Date]])</f>
        <v>2023</v>
      </c>
      <c r="F2286" s="2">
        <v>0.79305555555555551</v>
      </c>
      <c r="G2286" s="8" t="str">
        <f>TEXT(Hospital_Emergency_Room_Data[[#This Row],[Patient Admission Date]],"dddd")</f>
        <v>Monday</v>
      </c>
      <c r="H2286" t="s">
        <v>41</v>
      </c>
      <c r="I2286">
        <v>51</v>
      </c>
      <c r="J2286" s="5" t="s">
        <v>9219</v>
      </c>
      <c r="K2286" t="s">
        <v>21</v>
      </c>
      <c r="L2286" t="s">
        <v>9281</v>
      </c>
      <c r="M2286" t="s">
        <v>9209</v>
      </c>
      <c r="O2286">
        <v>33</v>
      </c>
      <c r="P2286" t="s">
        <v>9225</v>
      </c>
      <c r="Q2286">
        <v>10</v>
      </c>
      <c r="R2286">
        <v>19</v>
      </c>
      <c r="S2286" t="s">
        <v>9256</v>
      </c>
      <c r="T2286" t="s">
        <v>9265</v>
      </c>
      <c r="U2286" t="s">
        <v>9300</v>
      </c>
      <c r="V2286" t="str" cm="1">
        <f t="array" ref="V2286">_xlfn.IFS(Hospital_Emergency_Room_Data[[#This Row],[Day]]&lt;=10,"Start(1-10)",Hospital_Emergency_Room_Data[[#This Row],[Day]]&lt;=20,"Middle(11-20)",Hospital_Emergency_Room_Data[[#This Row],[Day]]&gt;20,"End(21-30)")</f>
        <v>Start(1-10)</v>
      </c>
    </row>
    <row r="2287" spans="1:22">
      <c r="A2287">
        <v>417424910</v>
      </c>
      <c r="B2287" t="s">
        <v>2308</v>
      </c>
      <c r="C2287" s="1">
        <v>45017</v>
      </c>
      <c r="D2287" t="str">
        <f>TEXT(Hospital_Emergency_Room_Data[[#This Row],[Patient Admission Date]],"mmm")</f>
        <v>Apr</v>
      </c>
      <c r="E2287">
        <f>YEAR(Hospital_Emergency_Room_Data[[#This Row],[Patient Admission Date]])</f>
        <v>2023</v>
      </c>
      <c r="F2287" s="2">
        <v>0.99027777777777781</v>
      </c>
      <c r="G2287" s="8" t="str">
        <f>TEXT(Hospital_Emergency_Room_Data[[#This Row],[Patient Admission Date]],"dddd")</f>
        <v>Saturday</v>
      </c>
      <c r="H2287" t="s">
        <v>41</v>
      </c>
      <c r="I2287">
        <v>79</v>
      </c>
      <c r="J2287" s="5" t="s">
        <v>9222</v>
      </c>
      <c r="K2287" t="s">
        <v>21</v>
      </c>
      <c r="L2287" t="s">
        <v>9281</v>
      </c>
      <c r="M2287" t="s">
        <v>9209</v>
      </c>
      <c r="O2287">
        <v>45</v>
      </c>
      <c r="P2287" t="s">
        <v>9225</v>
      </c>
      <c r="Q2287">
        <v>1</v>
      </c>
      <c r="R2287">
        <v>23</v>
      </c>
      <c r="S2287" t="s">
        <v>9256</v>
      </c>
      <c r="T2287" t="s">
        <v>9263</v>
      </c>
      <c r="U2287" t="s">
        <v>9300</v>
      </c>
      <c r="V2287" t="str" cm="1">
        <f t="array" ref="V2287">_xlfn.IFS(Hospital_Emergency_Room_Data[[#This Row],[Day]]&lt;=10,"Start(1-10)",Hospital_Emergency_Room_Data[[#This Row],[Day]]&lt;=20,"Middle(11-20)",Hospital_Emergency_Room_Data[[#This Row],[Day]]&gt;20,"End(21-30)")</f>
        <v>Start(1-10)</v>
      </c>
    </row>
    <row r="2288" spans="1:22">
      <c r="A2288">
        <v>471821748</v>
      </c>
      <c r="B2288" t="s">
        <v>2309</v>
      </c>
      <c r="C2288" s="1">
        <v>45444</v>
      </c>
      <c r="D2288" t="str">
        <f>TEXT(Hospital_Emergency_Room_Data[[#This Row],[Patient Admission Date]],"mmm")</f>
        <v>Jun</v>
      </c>
      <c r="E2288">
        <f>YEAR(Hospital_Emergency_Room_Data[[#This Row],[Patient Admission Date]])</f>
        <v>2024</v>
      </c>
      <c r="F2288" s="2">
        <v>0.60763888888888884</v>
      </c>
      <c r="G2288" s="8" t="str">
        <f>TEXT(Hospital_Emergency_Room_Data[[#This Row],[Patient Admission Date]],"dddd")</f>
        <v>Saturday</v>
      </c>
      <c r="H2288" t="s">
        <v>41</v>
      </c>
      <c r="I2288">
        <v>19</v>
      </c>
      <c r="J2288" s="5" t="s">
        <v>9220</v>
      </c>
      <c r="K2288" t="s">
        <v>21</v>
      </c>
      <c r="L2288" t="s">
        <v>9281</v>
      </c>
      <c r="M2288" t="s">
        <v>9209</v>
      </c>
      <c r="O2288">
        <v>47</v>
      </c>
      <c r="P2288" t="s">
        <v>9225</v>
      </c>
      <c r="Q2288">
        <v>1</v>
      </c>
      <c r="R2288">
        <v>14</v>
      </c>
      <c r="S2288" t="s">
        <v>9257</v>
      </c>
      <c r="T2288" t="s">
        <v>9263</v>
      </c>
      <c r="U2288" t="s">
        <v>9283</v>
      </c>
      <c r="V2288" t="str" cm="1">
        <f t="array" ref="V2288">_xlfn.IFS(Hospital_Emergency_Room_Data[[#This Row],[Day]]&lt;=10,"Start(1-10)",Hospital_Emergency_Room_Data[[#This Row],[Day]]&lt;=20,"Middle(11-20)",Hospital_Emergency_Room_Data[[#This Row],[Day]]&gt;20,"End(21-30)")</f>
        <v>Start(1-10)</v>
      </c>
    </row>
    <row r="2289" spans="1:22">
      <c r="A2289">
        <v>802954470</v>
      </c>
      <c r="B2289" t="s">
        <v>2310</v>
      </c>
      <c r="C2289" s="1">
        <v>45563</v>
      </c>
      <c r="D2289" t="str">
        <f>TEXT(Hospital_Emergency_Room_Data[[#This Row],[Patient Admission Date]],"mmm")</f>
        <v>Sep</v>
      </c>
      <c r="E2289">
        <f>YEAR(Hospital_Emergency_Room_Data[[#This Row],[Patient Admission Date]])</f>
        <v>2024</v>
      </c>
      <c r="F2289" s="2">
        <v>0.15416666666666667</v>
      </c>
      <c r="G2289" s="8" t="str">
        <f>TEXT(Hospital_Emergency_Room_Data[[#This Row],[Patient Admission Date]],"dddd")</f>
        <v>Saturday</v>
      </c>
      <c r="H2289" t="s">
        <v>41</v>
      </c>
      <c r="I2289">
        <v>35</v>
      </c>
      <c r="J2289" s="5" t="s">
        <v>9223</v>
      </c>
      <c r="K2289" t="s">
        <v>21</v>
      </c>
      <c r="L2289" t="s">
        <v>9281</v>
      </c>
      <c r="M2289" t="s">
        <v>9209</v>
      </c>
      <c r="O2289">
        <v>50</v>
      </c>
      <c r="P2289" t="s">
        <v>9225</v>
      </c>
      <c r="Q2289">
        <v>28</v>
      </c>
      <c r="R2289">
        <v>3</v>
      </c>
      <c r="S2289" t="s">
        <v>9258</v>
      </c>
      <c r="T2289" t="s">
        <v>9264</v>
      </c>
      <c r="U2289" t="s">
        <v>9283</v>
      </c>
      <c r="V2289" t="str" cm="1">
        <f t="array" ref="V2289">_xlfn.IFS(Hospital_Emergency_Room_Data[[#This Row],[Day]]&lt;=10,"Start(1-10)",Hospital_Emergency_Room_Data[[#This Row],[Day]]&lt;=20,"Middle(11-20)",Hospital_Emergency_Room_Data[[#This Row],[Day]]&gt;20,"End(21-30)")</f>
        <v>End(21-30)</v>
      </c>
    </row>
    <row r="2290" spans="1:22">
      <c r="A2290">
        <v>860780173</v>
      </c>
      <c r="B2290" t="s">
        <v>2311</v>
      </c>
      <c r="C2290" s="1">
        <v>45317</v>
      </c>
      <c r="D2290" t="str">
        <f>TEXT(Hospital_Emergency_Room_Data[[#This Row],[Patient Admission Date]],"mmm")</f>
        <v>Jan</v>
      </c>
      <c r="E2290">
        <f>YEAR(Hospital_Emergency_Room_Data[[#This Row],[Patient Admission Date]])</f>
        <v>2024</v>
      </c>
      <c r="F2290" s="2">
        <v>0.89236111111111116</v>
      </c>
      <c r="G2290" s="8" t="str">
        <f>TEXT(Hospital_Emergency_Room_Data[[#This Row],[Patient Admission Date]],"dddd")</f>
        <v>Friday</v>
      </c>
      <c r="H2290" t="s">
        <v>41</v>
      </c>
      <c r="I2290">
        <v>36</v>
      </c>
      <c r="J2290" s="5" t="s">
        <v>9223</v>
      </c>
      <c r="K2290" t="s">
        <v>21</v>
      </c>
      <c r="L2290" t="s">
        <v>9281</v>
      </c>
      <c r="M2290" t="s">
        <v>9209</v>
      </c>
      <c r="O2290">
        <v>53</v>
      </c>
      <c r="P2290" t="s">
        <v>9225</v>
      </c>
      <c r="Q2290">
        <v>26</v>
      </c>
      <c r="R2290">
        <v>21</v>
      </c>
      <c r="S2290" t="s">
        <v>9256</v>
      </c>
      <c r="T2290" t="s">
        <v>9264</v>
      </c>
      <c r="U2290" t="s">
        <v>9283</v>
      </c>
      <c r="V2290" t="str" cm="1">
        <f t="array" ref="V2290">_xlfn.IFS(Hospital_Emergency_Room_Data[[#This Row],[Day]]&lt;=10,"Start(1-10)",Hospital_Emergency_Room_Data[[#This Row],[Day]]&lt;=20,"Middle(11-20)",Hospital_Emergency_Room_Data[[#This Row],[Day]]&gt;20,"End(21-30)")</f>
        <v>End(21-30)</v>
      </c>
    </row>
    <row r="2291" spans="1:22">
      <c r="A2291">
        <v>844572534</v>
      </c>
      <c r="B2291" t="s">
        <v>2312</v>
      </c>
      <c r="C2291" s="1">
        <v>45567</v>
      </c>
      <c r="D2291" t="str">
        <f>TEXT(Hospital_Emergency_Room_Data[[#This Row],[Patient Admission Date]],"mmm")</f>
        <v>Oct</v>
      </c>
      <c r="E2291">
        <f>YEAR(Hospital_Emergency_Room_Data[[#This Row],[Patient Admission Date]])</f>
        <v>2024</v>
      </c>
      <c r="F2291" s="2">
        <v>0.79583333333333328</v>
      </c>
      <c r="G2291" s="8" t="str">
        <f>TEXT(Hospital_Emergency_Room_Data[[#This Row],[Patient Admission Date]],"dddd")</f>
        <v>Wednesday</v>
      </c>
      <c r="H2291" t="s">
        <v>41</v>
      </c>
      <c r="I2291">
        <v>42</v>
      </c>
      <c r="J2291" s="5" t="s">
        <v>9223</v>
      </c>
      <c r="K2291" t="s">
        <v>21</v>
      </c>
      <c r="L2291" t="s">
        <v>9281</v>
      </c>
      <c r="M2291" t="s">
        <v>9209</v>
      </c>
      <c r="O2291">
        <v>54</v>
      </c>
      <c r="P2291" t="s">
        <v>9225</v>
      </c>
      <c r="Q2291">
        <v>2</v>
      </c>
      <c r="R2291">
        <v>19</v>
      </c>
      <c r="S2291" t="s">
        <v>9256</v>
      </c>
      <c r="T2291" t="s">
        <v>9263</v>
      </c>
      <c r="U2291" t="s">
        <v>9283</v>
      </c>
      <c r="V2291" t="str" cm="1">
        <f t="array" ref="V2291">_xlfn.IFS(Hospital_Emergency_Room_Data[[#This Row],[Day]]&lt;=10,"Start(1-10)",Hospital_Emergency_Room_Data[[#This Row],[Day]]&lt;=20,"Middle(11-20)",Hospital_Emergency_Room_Data[[#This Row],[Day]]&gt;20,"End(21-30)")</f>
        <v>Start(1-10)</v>
      </c>
    </row>
    <row r="2292" spans="1:22">
      <c r="A2292">
        <v>428198362</v>
      </c>
      <c r="B2292" t="s">
        <v>2313</v>
      </c>
      <c r="C2292" s="1">
        <v>45088</v>
      </c>
      <c r="D2292" t="str">
        <f>TEXT(Hospital_Emergency_Room_Data[[#This Row],[Patient Admission Date]],"mmm")</f>
        <v>Jun</v>
      </c>
      <c r="E2292">
        <f>YEAR(Hospital_Emergency_Room_Data[[#This Row],[Patient Admission Date]])</f>
        <v>2023</v>
      </c>
      <c r="F2292" s="2">
        <v>0.56805555555555554</v>
      </c>
      <c r="G2292" s="8" t="str">
        <f>TEXT(Hospital_Emergency_Room_Data[[#This Row],[Patient Admission Date]],"dddd")</f>
        <v>Sunday</v>
      </c>
      <c r="H2292" t="s">
        <v>41</v>
      </c>
      <c r="I2292">
        <v>71</v>
      </c>
      <c r="J2292" s="5" t="s">
        <v>9222</v>
      </c>
      <c r="K2292" t="s">
        <v>21</v>
      </c>
      <c r="L2292" t="s">
        <v>9281</v>
      </c>
      <c r="M2292" t="s">
        <v>9209</v>
      </c>
      <c r="O2292">
        <v>59</v>
      </c>
      <c r="P2292" t="s">
        <v>9225</v>
      </c>
      <c r="Q2292">
        <v>11</v>
      </c>
      <c r="R2292">
        <v>13</v>
      </c>
      <c r="S2292" t="s">
        <v>9257</v>
      </c>
      <c r="T2292" t="s">
        <v>9265</v>
      </c>
      <c r="U2292" t="s">
        <v>9283</v>
      </c>
      <c r="V2292" t="str" cm="1">
        <f t="array" ref="V2292">_xlfn.IFS(Hospital_Emergency_Room_Data[[#This Row],[Day]]&lt;=10,"Start(1-10)",Hospital_Emergency_Room_Data[[#This Row],[Day]]&lt;=20,"Middle(11-20)",Hospital_Emergency_Room_Data[[#This Row],[Day]]&gt;20,"End(21-30)")</f>
        <v>Middle(11-20)</v>
      </c>
    </row>
    <row r="2293" spans="1:22">
      <c r="A2293">
        <v>649291531</v>
      </c>
      <c r="B2293" t="s">
        <v>2314</v>
      </c>
      <c r="C2293" s="1">
        <v>45374</v>
      </c>
      <c r="D2293" t="str">
        <f>TEXT(Hospital_Emergency_Room_Data[[#This Row],[Patient Admission Date]],"mmm")</f>
        <v>Mar</v>
      </c>
      <c r="E2293">
        <f>YEAR(Hospital_Emergency_Room_Data[[#This Row],[Patient Admission Date]])</f>
        <v>2024</v>
      </c>
      <c r="F2293" s="2">
        <v>0.7</v>
      </c>
      <c r="G2293" s="8" t="str">
        <f>TEXT(Hospital_Emergency_Room_Data[[#This Row],[Patient Admission Date]],"dddd")</f>
        <v>Saturday</v>
      </c>
      <c r="H2293" t="s">
        <v>41</v>
      </c>
      <c r="I2293">
        <v>14</v>
      </c>
      <c r="J2293" s="5" t="s">
        <v>9221</v>
      </c>
      <c r="K2293" t="s">
        <v>21</v>
      </c>
      <c r="L2293" t="s">
        <v>9281</v>
      </c>
      <c r="M2293" t="s">
        <v>9209</v>
      </c>
      <c r="O2293">
        <v>13</v>
      </c>
      <c r="P2293" t="s">
        <v>9226</v>
      </c>
      <c r="Q2293">
        <v>23</v>
      </c>
      <c r="R2293">
        <v>16</v>
      </c>
      <c r="S2293" t="s">
        <v>9257</v>
      </c>
      <c r="T2293" t="s">
        <v>9264</v>
      </c>
      <c r="U2293" t="s">
        <v>9282</v>
      </c>
      <c r="V2293" t="str" cm="1">
        <f t="array" ref="V2293">_xlfn.IFS(Hospital_Emergency_Room_Data[[#This Row],[Day]]&lt;=10,"Start(1-10)",Hospital_Emergency_Room_Data[[#This Row],[Day]]&lt;=20,"Middle(11-20)",Hospital_Emergency_Room_Data[[#This Row],[Day]]&gt;20,"End(21-30)")</f>
        <v>End(21-30)</v>
      </c>
    </row>
    <row r="2294" spans="1:22">
      <c r="A2294">
        <v>897466177</v>
      </c>
      <c r="B2294" t="s">
        <v>2315</v>
      </c>
      <c r="C2294" s="1">
        <v>45028</v>
      </c>
      <c r="D2294" t="str">
        <f>TEXT(Hospital_Emergency_Room_Data[[#This Row],[Patient Admission Date]],"mmm")</f>
        <v>Apr</v>
      </c>
      <c r="E2294">
        <f>YEAR(Hospital_Emergency_Room_Data[[#This Row],[Patient Admission Date]])</f>
        <v>2023</v>
      </c>
      <c r="F2294" s="2">
        <v>0.20347222222222222</v>
      </c>
      <c r="G2294" s="8" t="str">
        <f>TEXT(Hospital_Emergency_Room_Data[[#This Row],[Patient Admission Date]],"dddd")</f>
        <v>Wednesday</v>
      </c>
      <c r="H2294" t="s">
        <v>41</v>
      </c>
      <c r="I2294">
        <v>52</v>
      </c>
      <c r="J2294" s="5" t="s">
        <v>9219</v>
      </c>
      <c r="K2294" t="s">
        <v>21</v>
      </c>
      <c r="L2294" t="s">
        <v>9281</v>
      </c>
      <c r="M2294" t="s">
        <v>9209</v>
      </c>
      <c r="O2294">
        <v>13</v>
      </c>
      <c r="P2294" t="s">
        <v>9226</v>
      </c>
      <c r="Q2294">
        <v>12</v>
      </c>
      <c r="R2294">
        <v>4</v>
      </c>
      <c r="S2294" t="s">
        <v>9258</v>
      </c>
      <c r="T2294" t="s">
        <v>9265</v>
      </c>
      <c r="U2294" t="s">
        <v>9282</v>
      </c>
      <c r="V2294" t="str" cm="1">
        <f t="array" ref="V2294">_xlfn.IFS(Hospital_Emergency_Room_Data[[#This Row],[Day]]&lt;=10,"Start(1-10)",Hospital_Emergency_Room_Data[[#This Row],[Day]]&lt;=20,"Middle(11-20)",Hospital_Emergency_Room_Data[[#This Row],[Day]]&gt;20,"End(21-30)")</f>
        <v>Middle(11-20)</v>
      </c>
    </row>
    <row r="2295" spans="1:22">
      <c r="A2295">
        <v>359976728</v>
      </c>
      <c r="B2295" t="s">
        <v>2316</v>
      </c>
      <c r="C2295" s="1">
        <v>45153</v>
      </c>
      <c r="D2295" t="str">
        <f>TEXT(Hospital_Emergency_Room_Data[[#This Row],[Patient Admission Date]],"mmm")</f>
        <v>Aug</v>
      </c>
      <c r="E2295">
        <f>YEAR(Hospital_Emergency_Room_Data[[#This Row],[Patient Admission Date]])</f>
        <v>2023</v>
      </c>
      <c r="F2295" s="2">
        <v>8.9583333333333334E-2</v>
      </c>
      <c r="G2295" s="8" t="str">
        <f>TEXT(Hospital_Emergency_Room_Data[[#This Row],[Patient Admission Date]],"dddd")</f>
        <v>Tuesday</v>
      </c>
      <c r="H2295" t="s">
        <v>41</v>
      </c>
      <c r="I2295">
        <v>54</v>
      </c>
      <c r="J2295" s="5" t="s">
        <v>9219</v>
      </c>
      <c r="K2295" t="s">
        <v>21</v>
      </c>
      <c r="L2295" t="s">
        <v>9281</v>
      </c>
      <c r="M2295" t="s">
        <v>9209</v>
      </c>
      <c r="O2295">
        <v>16</v>
      </c>
      <c r="P2295" t="s">
        <v>9226</v>
      </c>
      <c r="Q2295">
        <v>15</v>
      </c>
      <c r="R2295">
        <v>2</v>
      </c>
      <c r="S2295" t="s">
        <v>9258</v>
      </c>
      <c r="T2295" t="s">
        <v>9262</v>
      </c>
      <c r="U2295" t="s">
        <v>9282</v>
      </c>
      <c r="V2295" t="str" cm="1">
        <f t="array" ref="V2295">_xlfn.IFS(Hospital_Emergency_Room_Data[[#This Row],[Day]]&lt;=10,"Start(1-10)",Hospital_Emergency_Room_Data[[#This Row],[Day]]&lt;=20,"Middle(11-20)",Hospital_Emergency_Room_Data[[#This Row],[Day]]&gt;20,"End(21-30)")</f>
        <v>Middle(11-20)</v>
      </c>
    </row>
    <row r="2296" spans="1:22">
      <c r="A2296">
        <v>499925363</v>
      </c>
      <c r="B2296" t="s">
        <v>2317</v>
      </c>
      <c r="C2296" s="1">
        <v>45234</v>
      </c>
      <c r="D2296" t="str">
        <f>TEXT(Hospital_Emergency_Room_Data[[#This Row],[Patient Admission Date]],"mmm")</f>
        <v>Nov</v>
      </c>
      <c r="E2296">
        <f>YEAR(Hospital_Emergency_Room_Data[[#This Row],[Patient Admission Date]])</f>
        <v>2023</v>
      </c>
      <c r="F2296" s="2">
        <v>0.22083333333333333</v>
      </c>
      <c r="G2296" s="8" t="str">
        <f>TEXT(Hospital_Emergency_Room_Data[[#This Row],[Patient Admission Date]],"dddd")</f>
        <v>Saturday</v>
      </c>
      <c r="H2296" t="s">
        <v>41</v>
      </c>
      <c r="I2296">
        <v>2</v>
      </c>
      <c r="J2296" s="5" t="s">
        <v>9218</v>
      </c>
      <c r="K2296" t="s">
        <v>21</v>
      </c>
      <c r="L2296" t="s">
        <v>9281</v>
      </c>
      <c r="M2296" t="s">
        <v>9209</v>
      </c>
      <c r="O2296">
        <v>36</v>
      </c>
      <c r="P2296" t="s">
        <v>9225</v>
      </c>
      <c r="Q2296">
        <v>4</v>
      </c>
      <c r="R2296">
        <v>5</v>
      </c>
      <c r="S2296" t="s">
        <v>9258</v>
      </c>
      <c r="T2296" t="s">
        <v>9263</v>
      </c>
      <c r="U2296" t="s">
        <v>9300</v>
      </c>
      <c r="V2296" t="str" cm="1">
        <f t="array" ref="V2296">_xlfn.IFS(Hospital_Emergency_Room_Data[[#This Row],[Day]]&lt;=10,"Start(1-10)",Hospital_Emergency_Room_Data[[#This Row],[Day]]&lt;=20,"Middle(11-20)",Hospital_Emergency_Room_Data[[#This Row],[Day]]&gt;20,"End(21-30)")</f>
        <v>Start(1-10)</v>
      </c>
    </row>
    <row r="2297" spans="1:22">
      <c r="A2297">
        <v>255196333</v>
      </c>
      <c r="B2297" t="s">
        <v>2318</v>
      </c>
      <c r="C2297" s="1">
        <v>45458</v>
      </c>
      <c r="D2297" t="str">
        <f>TEXT(Hospital_Emergency_Room_Data[[#This Row],[Patient Admission Date]],"mmm")</f>
        <v>Jun</v>
      </c>
      <c r="E2297">
        <f>YEAR(Hospital_Emergency_Room_Data[[#This Row],[Patient Admission Date]])</f>
        <v>2024</v>
      </c>
      <c r="F2297" s="2">
        <v>0.9555555555555556</v>
      </c>
      <c r="G2297" s="8" t="str">
        <f>TEXT(Hospital_Emergency_Room_Data[[#This Row],[Patient Admission Date]],"dddd")</f>
        <v>Saturday</v>
      </c>
      <c r="H2297" t="s">
        <v>41</v>
      </c>
      <c r="I2297">
        <v>38</v>
      </c>
      <c r="J2297" s="5" t="s">
        <v>9223</v>
      </c>
      <c r="K2297" t="s">
        <v>21</v>
      </c>
      <c r="L2297" t="s">
        <v>9281</v>
      </c>
      <c r="M2297" t="s">
        <v>9209</v>
      </c>
      <c r="O2297">
        <v>37</v>
      </c>
      <c r="P2297" t="s">
        <v>9225</v>
      </c>
      <c r="Q2297">
        <v>15</v>
      </c>
      <c r="R2297">
        <v>22</v>
      </c>
      <c r="S2297" t="s">
        <v>9256</v>
      </c>
      <c r="T2297" t="s">
        <v>9262</v>
      </c>
      <c r="U2297" t="s">
        <v>9300</v>
      </c>
      <c r="V2297" t="str" cm="1">
        <f t="array" ref="V2297">_xlfn.IFS(Hospital_Emergency_Room_Data[[#This Row],[Day]]&lt;=10,"Start(1-10)",Hospital_Emergency_Room_Data[[#This Row],[Day]]&lt;=20,"Middle(11-20)",Hospital_Emergency_Room_Data[[#This Row],[Day]]&gt;20,"End(21-30)")</f>
        <v>Middle(11-20)</v>
      </c>
    </row>
    <row r="2298" spans="1:22">
      <c r="A2298">
        <v>467943398</v>
      </c>
      <c r="B2298" t="s">
        <v>2319</v>
      </c>
      <c r="C2298" s="1">
        <v>45411</v>
      </c>
      <c r="D2298" t="str">
        <f>TEXT(Hospital_Emergency_Room_Data[[#This Row],[Patient Admission Date]],"mmm")</f>
        <v>Apr</v>
      </c>
      <c r="E2298">
        <f>YEAR(Hospital_Emergency_Room_Data[[#This Row],[Patient Admission Date]])</f>
        <v>2024</v>
      </c>
      <c r="F2298" s="2">
        <v>0.51597222222222228</v>
      </c>
      <c r="G2298" s="8" t="str">
        <f>TEXT(Hospital_Emergency_Room_Data[[#This Row],[Patient Admission Date]],"dddd")</f>
        <v>Monday</v>
      </c>
      <c r="H2298" t="s">
        <v>41</v>
      </c>
      <c r="I2298">
        <v>79</v>
      </c>
      <c r="J2298" s="5" t="s">
        <v>9222</v>
      </c>
      <c r="K2298" t="s">
        <v>21</v>
      </c>
      <c r="L2298" t="s">
        <v>9281</v>
      </c>
      <c r="M2298" t="s">
        <v>9209</v>
      </c>
      <c r="O2298">
        <v>37</v>
      </c>
      <c r="P2298" t="s">
        <v>9225</v>
      </c>
      <c r="Q2298">
        <v>29</v>
      </c>
      <c r="R2298">
        <v>12</v>
      </c>
      <c r="S2298" t="s">
        <v>9257</v>
      </c>
      <c r="T2298" t="s">
        <v>9264</v>
      </c>
      <c r="U2298" t="s">
        <v>9300</v>
      </c>
      <c r="V2298" t="str" cm="1">
        <f t="array" ref="V2298">_xlfn.IFS(Hospital_Emergency_Room_Data[[#This Row],[Day]]&lt;=10,"Start(1-10)",Hospital_Emergency_Room_Data[[#This Row],[Day]]&lt;=20,"Middle(11-20)",Hospital_Emergency_Room_Data[[#This Row],[Day]]&gt;20,"End(21-30)")</f>
        <v>End(21-30)</v>
      </c>
    </row>
    <row r="2299" spans="1:22">
      <c r="A2299">
        <v>497144839</v>
      </c>
      <c r="B2299" t="s">
        <v>2320</v>
      </c>
      <c r="C2299" s="1">
        <v>45107</v>
      </c>
      <c r="D2299" t="str">
        <f>TEXT(Hospital_Emergency_Room_Data[[#This Row],[Patient Admission Date]],"mmm")</f>
        <v>Jun</v>
      </c>
      <c r="E2299">
        <f>YEAR(Hospital_Emergency_Room_Data[[#This Row],[Patient Admission Date]])</f>
        <v>2023</v>
      </c>
      <c r="F2299" s="2">
        <v>7.4999999999999997E-2</v>
      </c>
      <c r="G2299" s="8" t="str">
        <f>TEXT(Hospital_Emergency_Room_Data[[#This Row],[Patient Admission Date]],"dddd")</f>
        <v>Friday</v>
      </c>
      <c r="H2299" t="s">
        <v>41</v>
      </c>
      <c r="I2299">
        <v>69</v>
      </c>
      <c r="J2299" s="5" t="s">
        <v>9217</v>
      </c>
      <c r="K2299" t="s">
        <v>21</v>
      </c>
      <c r="L2299" t="s">
        <v>9281</v>
      </c>
      <c r="M2299" t="s">
        <v>9209</v>
      </c>
      <c r="O2299">
        <v>50</v>
      </c>
      <c r="P2299" t="s">
        <v>9225</v>
      </c>
      <c r="Q2299">
        <v>30</v>
      </c>
      <c r="R2299">
        <v>1</v>
      </c>
      <c r="S2299" t="s">
        <v>9258</v>
      </c>
      <c r="T2299" t="s">
        <v>9264</v>
      </c>
      <c r="U2299" t="s">
        <v>9283</v>
      </c>
      <c r="V2299" t="str" cm="1">
        <f t="array" ref="V2299">_xlfn.IFS(Hospital_Emergency_Room_Data[[#This Row],[Day]]&lt;=10,"Start(1-10)",Hospital_Emergency_Room_Data[[#This Row],[Day]]&lt;=20,"Middle(11-20)",Hospital_Emergency_Room_Data[[#This Row],[Day]]&gt;20,"End(21-30)")</f>
        <v>End(21-30)</v>
      </c>
    </row>
    <row r="2300" spans="1:22">
      <c r="A2300">
        <v>338369753</v>
      </c>
      <c r="B2300" t="s">
        <v>2321</v>
      </c>
      <c r="C2300" s="1">
        <v>45148</v>
      </c>
      <c r="D2300" t="str">
        <f>TEXT(Hospital_Emergency_Room_Data[[#This Row],[Patient Admission Date]],"mmm")</f>
        <v>Aug</v>
      </c>
      <c r="E2300">
        <f>YEAR(Hospital_Emergency_Room_Data[[#This Row],[Patient Admission Date]])</f>
        <v>2023</v>
      </c>
      <c r="F2300" s="2">
        <v>8.7499999999999994E-2</v>
      </c>
      <c r="G2300" s="8" t="str">
        <f>TEXT(Hospital_Emergency_Room_Data[[#This Row],[Patient Admission Date]],"dddd")</f>
        <v>Thursday</v>
      </c>
      <c r="H2300" t="s">
        <v>41</v>
      </c>
      <c r="I2300">
        <v>36</v>
      </c>
      <c r="J2300" s="5" t="s">
        <v>9223</v>
      </c>
      <c r="K2300" t="s">
        <v>21</v>
      </c>
      <c r="L2300" t="s">
        <v>9281</v>
      </c>
      <c r="M2300" t="s">
        <v>9209</v>
      </c>
      <c r="O2300">
        <v>55</v>
      </c>
      <c r="P2300" t="s">
        <v>9225</v>
      </c>
      <c r="Q2300">
        <v>10</v>
      </c>
      <c r="R2300">
        <v>2</v>
      </c>
      <c r="S2300" t="s">
        <v>9258</v>
      </c>
      <c r="T2300" t="s">
        <v>9265</v>
      </c>
      <c r="U2300" t="s">
        <v>9283</v>
      </c>
      <c r="V2300" t="str" cm="1">
        <f t="array" ref="V2300">_xlfn.IFS(Hospital_Emergency_Room_Data[[#This Row],[Day]]&lt;=10,"Start(1-10)",Hospital_Emergency_Room_Data[[#This Row],[Day]]&lt;=20,"Middle(11-20)",Hospital_Emergency_Room_Data[[#This Row],[Day]]&gt;20,"End(21-30)")</f>
        <v>Start(1-10)</v>
      </c>
    </row>
    <row r="2301" spans="1:22">
      <c r="A2301">
        <v>380282793</v>
      </c>
      <c r="B2301" t="s">
        <v>2322</v>
      </c>
      <c r="C2301" s="1">
        <v>45367</v>
      </c>
      <c r="D2301" t="str">
        <f>TEXT(Hospital_Emergency_Room_Data[[#This Row],[Patient Admission Date]],"mmm")</f>
        <v>Mar</v>
      </c>
      <c r="E2301">
        <f>YEAR(Hospital_Emergency_Room_Data[[#This Row],[Patient Admission Date]])</f>
        <v>2024</v>
      </c>
      <c r="F2301" s="2">
        <v>0.82152777777777775</v>
      </c>
      <c r="G2301" s="8" t="str">
        <f>TEXT(Hospital_Emergency_Room_Data[[#This Row],[Patient Admission Date]],"dddd")</f>
        <v>Saturday</v>
      </c>
      <c r="H2301" t="s">
        <v>41</v>
      </c>
      <c r="I2301">
        <v>76</v>
      </c>
      <c r="J2301" s="5" t="s">
        <v>9222</v>
      </c>
      <c r="K2301" t="s">
        <v>21</v>
      </c>
      <c r="L2301" t="s">
        <v>9281</v>
      </c>
      <c r="M2301" t="s">
        <v>9209</v>
      </c>
      <c r="O2301">
        <v>55</v>
      </c>
      <c r="P2301" t="s">
        <v>9225</v>
      </c>
      <c r="Q2301">
        <v>16</v>
      </c>
      <c r="R2301">
        <v>19</v>
      </c>
      <c r="S2301" t="s">
        <v>9256</v>
      </c>
      <c r="T2301" t="s">
        <v>9262</v>
      </c>
      <c r="U2301" t="s">
        <v>9283</v>
      </c>
      <c r="V2301" t="str" cm="1">
        <f t="array" ref="V2301">_xlfn.IFS(Hospital_Emergency_Room_Data[[#This Row],[Day]]&lt;=10,"Start(1-10)",Hospital_Emergency_Room_Data[[#This Row],[Day]]&lt;=20,"Middle(11-20)",Hospital_Emergency_Room_Data[[#This Row],[Day]]&gt;20,"End(21-30)")</f>
        <v>Middle(11-20)</v>
      </c>
    </row>
    <row r="2302" spans="1:22">
      <c r="A2302">
        <v>466840336</v>
      </c>
      <c r="B2302" t="s">
        <v>2323</v>
      </c>
      <c r="C2302" s="1">
        <v>45520</v>
      </c>
      <c r="D2302" t="str">
        <f>TEXT(Hospital_Emergency_Room_Data[[#This Row],[Patient Admission Date]],"mmm")</f>
        <v>Aug</v>
      </c>
      <c r="E2302">
        <f>YEAR(Hospital_Emergency_Room_Data[[#This Row],[Patient Admission Date]])</f>
        <v>2024</v>
      </c>
      <c r="F2302" s="2">
        <v>0.52638888888888891</v>
      </c>
      <c r="G2302" s="8" t="str">
        <f>TEXT(Hospital_Emergency_Room_Data[[#This Row],[Patient Admission Date]],"dddd")</f>
        <v>Friday</v>
      </c>
      <c r="H2302" t="s">
        <v>41</v>
      </c>
      <c r="I2302">
        <v>52</v>
      </c>
      <c r="J2302" s="5" t="s">
        <v>9219</v>
      </c>
      <c r="K2302" t="s">
        <v>21</v>
      </c>
      <c r="L2302" t="s">
        <v>9281</v>
      </c>
      <c r="M2302" t="s">
        <v>9209</v>
      </c>
      <c r="O2302">
        <v>11</v>
      </c>
      <c r="P2302" t="s">
        <v>9226</v>
      </c>
      <c r="Q2302">
        <v>16</v>
      </c>
      <c r="R2302">
        <v>12</v>
      </c>
      <c r="S2302" t="s">
        <v>9257</v>
      </c>
      <c r="T2302" t="s">
        <v>9262</v>
      </c>
      <c r="U2302" t="s">
        <v>9282</v>
      </c>
      <c r="V2302" t="str" cm="1">
        <f t="array" ref="V2302">_xlfn.IFS(Hospital_Emergency_Room_Data[[#This Row],[Day]]&lt;=10,"Start(1-10)",Hospital_Emergency_Room_Data[[#This Row],[Day]]&lt;=20,"Middle(11-20)",Hospital_Emergency_Room_Data[[#This Row],[Day]]&gt;20,"End(21-30)")</f>
        <v>Middle(11-20)</v>
      </c>
    </row>
    <row r="2303" spans="1:22">
      <c r="A2303">
        <v>221170462</v>
      </c>
      <c r="B2303" t="s">
        <v>2324</v>
      </c>
      <c r="C2303" s="1">
        <v>45198</v>
      </c>
      <c r="D2303" t="str">
        <f>TEXT(Hospital_Emergency_Room_Data[[#This Row],[Patient Admission Date]],"mmm")</f>
        <v>Sep</v>
      </c>
      <c r="E2303">
        <f>YEAR(Hospital_Emergency_Room_Data[[#This Row],[Patient Admission Date]])</f>
        <v>2023</v>
      </c>
      <c r="F2303" s="2">
        <v>0.54583333333333328</v>
      </c>
      <c r="G2303" s="8" t="str">
        <f>TEXT(Hospital_Emergency_Room_Data[[#This Row],[Patient Admission Date]],"dddd")</f>
        <v>Friday</v>
      </c>
      <c r="H2303" t="s">
        <v>41</v>
      </c>
      <c r="I2303">
        <v>50</v>
      </c>
      <c r="J2303" s="5" t="s">
        <v>9219</v>
      </c>
      <c r="K2303" t="s">
        <v>21</v>
      </c>
      <c r="L2303" t="s">
        <v>9281</v>
      </c>
      <c r="M2303" t="s">
        <v>9209</v>
      </c>
      <c r="O2303">
        <v>28</v>
      </c>
      <c r="P2303" t="s">
        <v>9226</v>
      </c>
      <c r="Q2303">
        <v>29</v>
      </c>
      <c r="R2303">
        <v>13</v>
      </c>
      <c r="S2303" t="s">
        <v>9257</v>
      </c>
      <c r="T2303" t="s">
        <v>9264</v>
      </c>
      <c r="U2303" t="s">
        <v>9282</v>
      </c>
      <c r="V2303" t="str" cm="1">
        <f t="array" ref="V2303">_xlfn.IFS(Hospital_Emergency_Room_Data[[#This Row],[Day]]&lt;=10,"Start(1-10)",Hospital_Emergency_Room_Data[[#This Row],[Day]]&lt;=20,"Middle(11-20)",Hospital_Emergency_Room_Data[[#This Row],[Day]]&gt;20,"End(21-30)")</f>
        <v>End(21-30)</v>
      </c>
    </row>
    <row r="2304" spans="1:22">
      <c r="A2304">
        <v>895944857</v>
      </c>
      <c r="B2304" t="s">
        <v>2325</v>
      </c>
      <c r="C2304" s="1">
        <v>45356</v>
      </c>
      <c r="D2304" t="str">
        <f>TEXT(Hospital_Emergency_Room_Data[[#This Row],[Patient Admission Date]],"mmm")</f>
        <v>Mar</v>
      </c>
      <c r="E2304">
        <f>YEAR(Hospital_Emergency_Room_Data[[#This Row],[Patient Admission Date]])</f>
        <v>2024</v>
      </c>
      <c r="F2304" s="2">
        <v>0.72916666666666663</v>
      </c>
      <c r="G2304" s="8" t="str">
        <f>TEXT(Hospital_Emergency_Room_Data[[#This Row],[Patient Admission Date]],"dddd")</f>
        <v>Tuesday</v>
      </c>
      <c r="H2304" t="s">
        <v>41</v>
      </c>
      <c r="I2304">
        <v>21</v>
      </c>
      <c r="J2304" s="5" t="s">
        <v>9220</v>
      </c>
      <c r="K2304" t="s">
        <v>21</v>
      </c>
      <c r="L2304" t="s">
        <v>9281</v>
      </c>
      <c r="M2304" t="s">
        <v>9209</v>
      </c>
      <c r="O2304">
        <v>33</v>
      </c>
      <c r="P2304" t="s">
        <v>9225</v>
      </c>
      <c r="Q2304">
        <v>5</v>
      </c>
      <c r="R2304">
        <v>17</v>
      </c>
      <c r="S2304" t="s">
        <v>9257</v>
      </c>
      <c r="T2304" t="s">
        <v>9263</v>
      </c>
      <c r="U2304" t="s">
        <v>9300</v>
      </c>
      <c r="V2304" t="str" cm="1">
        <f t="array" ref="V2304">_xlfn.IFS(Hospital_Emergency_Room_Data[[#This Row],[Day]]&lt;=10,"Start(1-10)",Hospital_Emergency_Room_Data[[#This Row],[Day]]&lt;=20,"Middle(11-20)",Hospital_Emergency_Room_Data[[#This Row],[Day]]&gt;20,"End(21-30)")</f>
        <v>Start(1-10)</v>
      </c>
    </row>
    <row r="2305" spans="1:22">
      <c r="A2305">
        <v>786064660</v>
      </c>
      <c r="B2305" t="s">
        <v>2326</v>
      </c>
      <c r="C2305" s="1">
        <v>45163</v>
      </c>
      <c r="D2305" t="str">
        <f>TEXT(Hospital_Emergency_Room_Data[[#This Row],[Patient Admission Date]],"mmm")</f>
        <v>Aug</v>
      </c>
      <c r="E2305">
        <f>YEAR(Hospital_Emergency_Room_Data[[#This Row],[Patient Admission Date]])</f>
        <v>2023</v>
      </c>
      <c r="F2305" s="2">
        <v>0.57638888888888884</v>
      </c>
      <c r="G2305" s="8" t="str">
        <f>TEXT(Hospital_Emergency_Room_Data[[#This Row],[Patient Admission Date]],"dddd")</f>
        <v>Friday</v>
      </c>
      <c r="H2305" t="s">
        <v>41</v>
      </c>
      <c r="I2305">
        <v>36</v>
      </c>
      <c r="J2305" s="5" t="s">
        <v>9223</v>
      </c>
      <c r="K2305" t="s">
        <v>21</v>
      </c>
      <c r="L2305" t="s">
        <v>9281</v>
      </c>
      <c r="M2305" t="s">
        <v>9209</v>
      </c>
      <c r="O2305">
        <v>34</v>
      </c>
      <c r="P2305" t="s">
        <v>9225</v>
      </c>
      <c r="Q2305">
        <v>25</v>
      </c>
      <c r="R2305">
        <v>13</v>
      </c>
      <c r="S2305" t="s">
        <v>9257</v>
      </c>
      <c r="T2305" t="s">
        <v>9264</v>
      </c>
      <c r="U2305" t="s">
        <v>9300</v>
      </c>
      <c r="V2305" t="str" cm="1">
        <f t="array" ref="V2305">_xlfn.IFS(Hospital_Emergency_Room_Data[[#This Row],[Day]]&lt;=10,"Start(1-10)",Hospital_Emergency_Room_Data[[#This Row],[Day]]&lt;=20,"Middle(11-20)",Hospital_Emergency_Room_Data[[#This Row],[Day]]&gt;20,"End(21-30)")</f>
        <v>End(21-30)</v>
      </c>
    </row>
    <row r="2306" spans="1:22">
      <c r="A2306">
        <v>230363922</v>
      </c>
      <c r="B2306" t="s">
        <v>2327</v>
      </c>
      <c r="C2306" s="1">
        <v>45074</v>
      </c>
      <c r="D2306" t="str">
        <f>TEXT(Hospital_Emergency_Room_Data[[#This Row],[Patient Admission Date]],"mmm")</f>
        <v>May</v>
      </c>
      <c r="E2306">
        <f>YEAR(Hospital_Emergency_Room_Data[[#This Row],[Patient Admission Date]])</f>
        <v>2023</v>
      </c>
      <c r="F2306" s="2">
        <v>0.34236111111111112</v>
      </c>
      <c r="G2306" s="8" t="str">
        <f>TEXT(Hospital_Emergency_Room_Data[[#This Row],[Patient Admission Date]],"dddd")</f>
        <v>Sunday</v>
      </c>
      <c r="H2306" t="s">
        <v>41</v>
      </c>
      <c r="I2306">
        <v>70</v>
      </c>
      <c r="J2306" s="5" t="s">
        <v>9222</v>
      </c>
      <c r="K2306" t="s">
        <v>21</v>
      </c>
      <c r="L2306" t="s">
        <v>9281</v>
      </c>
      <c r="M2306" t="s">
        <v>9209</v>
      </c>
      <c r="O2306">
        <v>39</v>
      </c>
      <c r="P2306" t="s">
        <v>9225</v>
      </c>
      <c r="Q2306">
        <v>28</v>
      </c>
      <c r="R2306">
        <v>8</v>
      </c>
      <c r="S2306" t="s">
        <v>9255</v>
      </c>
      <c r="T2306" t="s">
        <v>9264</v>
      </c>
      <c r="U2306" t="s">
        <v>9300</v>
      </c>
      <c r="V2306" t="str" cm="1">
        <f t="array" ref="V2306">_xlfn.IFS(Hospital_Emergency_Room_Data[[#This Row],[Day]]&lt;=10,"Start(1-10)",Hospital_Emergency_Room_Data[[#This Row],[Day]]&lt;=20,"Middle(11-20)",Hospital_Emergency_Room_Data[[#This Row],[Day]]&gt;20,"End(21-30)")</f>
        <v>End(21-30)</v>
      </c>
    </row>
    <row r="2307" spans="1:22">
      <c r="A2307">
        <v>684926450</v>
      </c>
      <c r="B2307" t="s">
        <v>2328</v>
      </c>
      <c r="C2307" s="1">
        <v>45512</v>
      </c>
      <c r="D2307" t="str">
        <f>TEXT(Hospital_Emergency_Room_Data[[#This Row],[Patient Admission Date]],"mmm")</f>
        <v>Aug</v>
      </c>
      <c r="E2307">
        <f>YEAR(Hospital_Emergency_Room_Data[[#This Row],[Patient Admission Date]])</f>
        <v>2024</v>
      </c>
      <c r="F2307" s="2">
        <v>0.34097222222222223</v>
      </c>
      <c r="G2307" s="8" t="str">
        <f>TEXT(Hospital_Emergency_Room_Data[[#This Row],[Patient Admission Date]],"dddd")</f>
        <v>Thursday</v>
      </c>
      <c r="H2307" t="s">
        <v>41</v>
      </c>
      <c r="I2307">
        <v>79</v>
      </c>
      <c r="J2307" s="5" t="s">
        <v>9222</v>
      </c>
      <c r="K2307" t="s">
        <v>21</v>
      </c>
      <c r="L2307" t="s">
        <v>9281</v>
      </c>
      <c r="M2307" t="s">
        <v>9209</v>
      </c>
      <c r="O2307">
        <v>41</v>
      </c>
      <c r="P2307" t="s">
        <v>9225</v>
      </c>
      <c r="Q2307">
        <v>8</v>
      </c>
      <c r="R2307">
        <v>8</v>
      </c>
      <c r="S2307" t="s">
        <v>9255</v>
      </c>
      <c r="T2307" t="s">
        <v>9265</v>
      </c>
      <c r="U2307" t="s">
        <v>9300</v>
      </c>
      <c r="V2307" t="str" cm="1">
        <f t="array" ref="V2307">_xlfn.IFS(Hospital_Emergency_Room_Data[[#This Row],[Day]]&lt;=10,"Start(1-10)",Hospital_Emergency_Room_Data[[#This Row],[Day]]&lt;=20,"Middle(11-20)",Hospital_Emergency_Room_Data[[#This Row],[Day]]&gt;20,"End(21-30)")</f>
        <v>Start(1-10)</v>
      </c>
    </row>
    <row r="2308" spans="1:22">
      <c r="A2308">
        <v>362705793</v>
      </c>
      <c r="B2308" t="s">
        <v>2329</v>
      </c>
      <c r="C2308" s="1">
        <v>45362</v>
      </c>
      <c r="D2308" t="str">
        <f>TEXT(Hospital_Emergency_Room_Data[[#This Row],[Patient Admission Date]],"mmm")</f>
        <v>Mar</v>
      </c>
      <c r="E2308">
        <f>YEAR(Hospital_Emergency_Room_Data[[#This Row],[Patient Admission Date]])</f>
        <v>2024</v>
      </c>
      <c r="F2308" s="2">
        <v>9.4444444444444442E-2</v>
      </c>
      <c r="G2308" s="8" t="str">
        <f>TEXT(Hospital_Emergency_Room_Data[[#This Row],[Patient Admission Date]],"dddd")</f>
        <v>Monday</v>
      </c>
      <c r="H2308" t="s">
        <v>41</v>
      </c>
      <c r="I2308">
        <v>52</v>
      </c>
      <c r="J2308" s="5" t="s">
        <v>9219</v>
      </c>
      <c r="K2308" t="s">
        <v>21</v>
      </c>
      <c r="L2308" t="s">
        <v>9281</v>
      </c>
      <c r="M2308" t="s">
        <v>9209</v>
      </c>
      <c r="O2308">
        <v>42</v>
      </c>
      <c r="P2308" t="s">
        <v>9225</v>
      </c>
      <c r="Q2308">
        <v>11</v>
      </c>
      <c r="R2308">
        <v>2</v>
      </c>
      <c r="S2308" t="s">
        <v>9258</v>
      </c>
      <c r="T2308" t="s">
        <v>9265</v>
      </c>
      <c r="U2308" t="s">
        <v>9300</v>
      </c>
      <c r="V2308" t="str" cm="1">
        <f t="array" ref="V2308">_xlfn.IFS(Hospital_Emergency_Room_Data[[#This Row],[Day]]&lt;=10,"Start(1-10)",Hospital_Emergency_Room_Data[[#This Row],[Day]]&lt;=20,"Middle(11-20)",Hospital_Emergency_Room_Data[[#This Row],[Day]]&gt;20,"End(21-30)")</f>
        <v>Middle(11-20)</v>
      </c>
    </row>
    <row r="2309" spans="1:22">
      <c r="A2309">
        <v>290435673</v>
      </c>
      <c r="B2309" t="s">
        <v>2330</v>
      </c>
      <c r="C2309" s="1">
        <v>45119</v>
      </c>
      <c r="D2309" t="str">
        <f>TEXT(Hospital_Emergency_Room_Data[[#This Row],[Patient Admission Date]],"mmm")</f>
        <v>Jul</v>
      </c>
      <c r="E2309">
        <f>YEAR(Hospital_Emergency_Room_Data[[#This Row],[Patient Admission Date]])</f>
        <v>2023</v>
      </c>
      <c r="F2309" s="2">
        <v>0.31597222222222221</v>
      </c>
      <c r="G2309" s="8" t="str">
        <f>TEXT(Hospital_Emergency_Room_Data[[#This Row],[Patient Admission Date]],"dddd")</f>
        <v>Wednesday</v>
      </c>
      <c r="H2309" t="s">
        <v>41</v>
      </c>
      <c r="I2309">
        <v>14</v>
      </c>
      <c r="J2309" s="5" t="s">
        <v>9221</v>
      </c>
      <c r="K2309" t="s">
        <v>21</v>
      </c>
      <c r="L2309" t="s">
        <v>9281</v>
      </c>
      <c r="M2309" t="s">
        <v>9209</v>
      </c>
      <c r="O2309">
        <v>16</v>
      </c>
      <c r="P2309" t="s">
        <v>9226</v>
      </c>
      <c r="Q2309">
        <v>12</v>
      </c>
      <c r="R2309">
        <v>7</v>
      </c>
      <c r="S2309" t="s">
        <v>9255</v>
      </c>
      <c r="T2309" t="s">
        <v>9265</v>
      </c>
      <c r="U2309" t="s">
        <v>9282</v>
      </c>
      <c r="V2309" t="str" cm="1">
        <f t="array" ref="V2309">_xlfn.IFS(Hospital_Emergency_Room_Data[[#This Row],[Day]]&lt;=10,"Start(1-10)",Hospital_Emergency_Room_Data[[#This Row],[Day]]&lt;=20,"Middle(11-20)",Hospital_Emergency_Room_Data[[#This Row],[Day]]&gt;20,"End(21-30)")</f>
        <v>Middle(11-20)</v>
      </c>
    </row>
    <row r="2310" spans="1:22">
      <c r="A2310">
        <v>523977326</v>
      </c>
      <c r="B2310" t="s">
        <v>2331</v>
      </c>
      <c r="C2310" s="1">
        <v>45395</v>
      </c>
      <c r="D2310" t="str">
        <f>TEXT(Hospital_Emergency_Room_Data[[#This Row],[Patient Admission Date]],"mmm")</f>
        <v>Apr</v>
      </c>
      <c r="E2310">
        <f>YEAR(Hospital_Emergency_Room_Data[[#This Row],[Patient Admission Date]])</f>
        <v>2024</v>
      </c>
      <c r="F2310" s="2">
        <v>0.68263888888888891</v>
      </c>
      <c r="G2310" s="8" t="str">
        <f>TEXT(Hospital_Emergency_Room_Data[[#This Row],[Patient Admission Date]],"dddd")</f>
        <v>Saturday</v>
      </c>
      <c r="H2310" t="s">
        <v>41</v>
      </c>
      <c r="I2310">
        <v>41</v>
      </c>
      <c r="J2310" s="5" t="s">
        <v>9223</v>
      </c>
      <c r="K2310" t="s">
        <v>21</v>
      </c>
      <c r="L2310" t="s">
        <v>9281</v>
      </c>
      <c r="M2310" t="s">
        <v>9209</v>
      </c>
      <c r="O2310">
        <v>26</v>
      </c>
      <c r="P2310" t="s">
        <v>9226</v>
      </c>
      <c r="Q2310">
        <v>13</v>
      </c>
      <c r="R2310">
        <v>16</v>
      </c>
      <c r="S2310" t="s">
        <v>9257</v>
      </c>
      <c r="T2310" t="s">
        <v>9265</v>
      </c>
      <c r="U2310" t="s">
        <v>9282</v>
      </c>
      <c r="V2310" t="str" cm="1">
        <f t="array" ref="V2310">_xlfn.IFS(Hospital_Emergency_Room_Data[[#This Row],[Day]]&lt;=10,"Start(1-10)",Hospital_Emergency_Room_Data[[#This Row],[Day]]&lt;=20,"Middle(11-20)",Hospital_Emergency_Room_Data[[#This Row],[Day]]&gt;20,"End(21-30)")</f>
        <v>Middle(11-20)</v>
      </c>
    </row>
    <row r="2311" spans="1:22">
      <c r="A2311">
        <v>196562812</v>
      </c>
      <c r="B2311" t="s">
        <v>2332</v>
      </c>
      <c r="C2311" s="1">
        <v>45359</v>
      </c>
      <c r="D2311" t="str">
        <f>TEXT(Hospital_Emergency_Room_Data[[#This Row],[Patient Admission Date]],"mmm")</f>
        <v>Mar</v>
      </c>
      <c r="E2311">
        <f>YEAR(Hospital_Emergency_Room_Data[[#This Row],[Patient Admission Date]])</f>
        <v>2024</v>
      </c>
      <c r="F2311" s="2">
        <v>0.29375000000000001</v>
      </c>
      <c r="G2311" s="8" t="str">
        <f>TEXT(Hospital_Emergency_Room_Data[[#This Row],[Patient Admission Date]],"dddd")</f>
        <v>Friday</v>
      </c>
      <c r="H2311" t="s">
        <v>41</v>
      </c>
      <c r="I2311">
        <v>25</v>
      </c>
      <c r="J2311" s="5" t="s">
        <v>9220</v>
      </c>
      <c r="K2311" t="s">
        <v>21</v>
      </c>
      <c r="L2311" t="s">
        <v>9281</v>
      </c>
      <c r="M2311" t="s">
        <v>9209</v>
      </c>
      <c r="O2311">
        <v>27</v>
      </c>
      <c r="P2311" t="s">
        <v>9226</v>
      </c>
      <c r="Q2311">
        <v>8</v>
      </c>
      <c r="R2311">
        <v>7</v>
      </c>
      <c r="S2311" t="s">
        <v>9255</v>
      </c>
      <c r="T2311" t="s">
        <v>9265</v>
      </c>
      <c r="U2311" t="s">
        <v>9282</v>
      </c>
      <c r="V2311" t="str" cm="1">
        <f t="array" ref="V2311">_xlfn.IFS(Hospital_Emergency_Room_Data[[#This Row],[Day]]&lt;=10,"Start(1-10)",Hospital_Emergency_Room_Data[[#This Row],[Day]]&lt;=20,"Middle(11-20)",Hospital_Emergency_Room_Data[[#This Row],[Day]]&gt;20,"End(21-30)")</f>
        <v>Start(1-10)</v>
      </c>
    </row>
    <row r="2312" spans="1:22">
      <c r="A2312">
        <v>697498948</v>
      </c>
      <c r="B2312" t="s">
        <v>2333</v>
      </c>
      <c r="C2312" s="1">
        <v>45130</v>
      </c>
      <c r="D2312" t="str">
        <f>TEXT(Hospital_Emergency_Room_Data[[#This Row],[Patient Admission Date]],"mmm")</f>
        <v>Jul</v>
      </c>
      <c r="E2312">
        <f>YEAR(Hospital_Emergency_Room_Data[[#This Row],[Patient Admission Date]])</f>
        <v>2023</v>
      </c>
      <c r="F2312" s="2">
        <v>0.32430555555555557</v>
      </c>
      <c r="G2312" s="8" t="str">
        <f>TEXT(Hospital_Emergency_Room_Data[[#This Row],[Patient Admission Date]],"dddd")</f>
        <v>Sunday</v>
      </c>
      <c r="H2312" t="s">
        <v>41</v>
      </c>
      <c r="I2312">
        <v>38</v>
      </c>
      <c r="J2312" s="5" t="s">
        <v>9223</v>
      </c>
      <c r="K2312" t="s">
        <v>21</v>
      </c>
      <c r="L2312" t="s">
        <v>9281</v>
      </c>
      <c r="M2312" t="s">
        <v>9209</v>
      </c>
      <c r="O2312">
        <v>42</v>
      </c>
      <c r="P2312" t="s">
        <v>9225</v>
      </c>
      <c r="Q2312">
        <v>23</v>
      </c>
      <c r="R2312">
        <v>7</v>
      </c>
      <c r="S2312" t="s">
        <v>9255</v>
      </c>
      <c r="T2312" t="s">
        <v>9264</v>
      </c>
      <c r="U2312" t="s">
        <v>9300</v>
      </c>
      <c r="V2312" t="str" cm="1">
        <f t="array" ref="V2312">_xlfn.IFS(Hospital_Emergency_Room_Data[[#This Row],[Day]]&lt;=10,"Start(1-10)",Hospital_Emergency_Room_Data[[#This Row],[Day]]&lt;=20,"Middle(11-20)",Hospital_Emergency_Room_Data[[#This Row],[Day]]&gt;20,"End(21-30)")</f>
        <v>End(21-30)</v>
      </c>
    </row>
    <row r="2313" spans="1:22">
      <c r="A2313">
        <v>539916495</v>
      </c>
      <c r="B2313" t="s">
        <v>2334</v>
      </c>
      <c r="C2313" s="1">
        <v>45508</v>
      </c>
      <c r="D2313" t="str">
        <f>TEXT(Hospital_Emergency_Room_Data[[#This Row],[Patient Admission Date]],"mmm")</f>
        <v>Aug</v>
      </c>
      <c r="E2313">
        <f>YEAR(Hospital_Emergency_Room_Data[[#This Row],[Patient Admission Date]])</f>
        <v>2024</v>
      </c>
      <c r="F2313" s="2">
        <v>0.18263888888888888</v>
      </c>
      <c r="G2313" s="8" t="str">
        <f>TEXT(Hospital_Emergency_Room_Data[[#This Row],[Patient Admission Date]],"dddd")</f>
        <v>Sunday</v>
      </c>
      <c r="H2313" t="s">
        <v>41</v>
      </c>
      <c r="I2313">
        <v>6</v>
      </c>
      <c r="J2313" s="5" t="s">
        <v>9221</v>
      </c>
      <c r="K2313" t="s">
        <v>21</v>
      </c>
      <c r="L2313" t="s">
        <v>9281</v>
      </c>
      <c r="M2313" t="s">
        <v>9209</v>
      </c>
      <c r="O2313">
        <v>46</v>
      </c>
      <c r="P2313" t="s">
        <v>9225</v>
      </c>
      <c r="Q2313">
        <v>4</v>
      </c>
      <c r="R2313">
        <v>4</v>
      </c>
      <c r="S2313" t="s">
        <v>9258</v>
      </c>
      <c r="T2313" t="s">
        <v>9263</v>
      </c>
      <c r="U2313" t="s">
        <v>9283</v>
      </c>
      <c r="V2313" t="str" cm="1">
        <f t="array" ref="V2313">_xlfn.IFS(Hospital_Emergency_Room_Data[[#This Row],[Day]]&lt;=10,"Start(1-10)",Hospital_Emergency_Room_Data[[#This Row],[Day]]&lt;=20,"Middle(11-20)",Hospital_Emergency_Room_Data[[#This Row],[Day]]&gt;20,"End(21-30)")</f>
        <v>Start(1-10)</v>
      </c>
    </row>
    <row r="2314" spans="1:22">
      <c r="A2314">
        <v>422738407</v>
      </c>
      <c r="B2314" t="s">
        <v>2335</v>
      </c>
      <c r="C2314" s="1">
        <v>45469</v>
      </c>
      <c r="D2314" t="str">
        <f>TEXT(Hospital_Emergency_Room_Data[[#This Row],[Patient Admission Date]],"mmm")</f>
        <v>Jun</v>
      </c>
      <c r="E2314">
        <f>YEAR(Hospital_Emergency_Room_Data[[#This Row],[Patient Admission Date]])</f>
        <v>2024</v>
      </c>
      <c r="F2314" s="2">
        <v>0.11944444444444445</v>
      </c>
      <c r="G2314" s="8" t="str">
        <f>TEXT(Hospital_Emergency_Room_Data[[#This Row],[Patient Admission Date]],"dddd")</f>
        <v>Wednesday</v>
      </c>
      <c r="H2314" t="s">
        <v>41</v>
      </c>
      <c r="I2314">
        <v>38</v>
      </c>
      <c r="J2314" s="5" t="s">
        <v>9223</v>
      </c>
      <c r="K2314" t="s">
        <v>21</v>
      </c>
      <c r="L2314" t="s">
        <v>9281</v>
      </c>
      <c r="M2314" t="s">
        <v>9209</v>
      </c>
      <c r="O2314">
        <v>47</v>
      </c>
      <c r="P2314" t="s">
        <v>9225</v>
      </c>
      <c r="Q2314">
        <v>26</v>
      </c>
      <c r="R2314">
        <v>2</v>
      </c>
      <c r="S2314" t="s">
        <v>9258</v>
      </c>
      <c r="T2314" t="s">
        <v>9264</v>
      </c>
      <c r="U2314" t="s">
        <v>9283</v>
      </c>
      <c r="V2314" t="str" cm="1">
        <f t="array" ref="V2314">_xlfn.IFS(Hospital_Emergency_Room_Data[[#This Row],[Day]]&lt;=10,"Start(1-10)",Hospital_Emergency_Room_Data[[#This Row],[Day]]&lt;=20,"Middle(11-20)",Hospital_Emergency_Room_Data[[#This Row],[Day]]&gt;20,"End(21-30)")</f>
        <v>End(21-30)</v>
      </c>
    </row>
    <row r="2315" spans="1:22">
      <c r="A2315">
        <v>205060581</v>
      </c>
      <c r="B2315" t="s">
        <v>2336</v>
      </c>
      <c r="C2315" s="1">
        <v>45437</v>
      </c>
      <c r="D2315" t="str">
        <f>TEXT(Hospital_Emergency_Room_Data[[#This Row],[Patient Admission Date]],"mmm")</f>
        <v>May</v>
      </c>
      <c r="E2315">
        <f>YEAR(Hospital_Emergency_Room_Data[[#This Row],[Patient Admission Date]])</f>
        <v>2024</v>
      </c>
      <c r="F2315" s="2">
        <v>0.36249999999999999</v>
      </c>
      <c r="G2315" s="8" t="str">
        <f>TEXT(Hospital_Emergency_Room_Data[[#This Row],[Patient Admission Date]],"dddd")</f>
        <v>Saturday</v>
      </c>
      <c r="H2315" t="s">
        <v>41</v>
      </c>
      <c r="I2315">
        <v>38</v>
      </c>
      <c r="J2315" s="5" t="s">
        <v>9223</v>
      </c>
      <c r="K2315" t="s">
        <v>21</v>
      </c>
      <c r="L2315" t="s">
        <v>9281</v>
      </c>
      <c r="M2315" t="s">
        <v>9209</v>
      </c>
      <c r="O2315">
        <v>59</v>
      </c>
      <c r="P2315" t="s">
        <v>9225</v>
      </c>
      <c r="Q2315">
        <v>25</v>
      </c>
      <c r="R2315">
        <v>8</v>
      </c>
      <c r="S2315" t="s">
        <v>9255</v>
      </c>
      <c r="T2315" t="s">
        <v>9264</v>
      </c>
      <c r="U2315" t="s">
        <v>9283</v>
      </c>
      <c r="V2315" t="str" cm="1">
        <f t="array" ref="V2315">_xlfn.IFS(Hospital_Emergency_Room_Data[[#This Row],[Day]]&lt;=10,"Start(1-10)",Hospital_Emergency_Room_Data[[#This Row],[Day]]&lt;=20,"Middle(11-20)",Hospital_Emergency_Room_Data[[#This Row],[Day]]&gt;20,"End(21-30)")</f>
        <v>End(21-30)</v>
      </c>
    </row>
    <row r="2316" spans="1:22">
      <c r="A2316">
        <v>551280390</v>
      </c>
      <c r="B2316" t="s">
        <v>2337</v>
      </c>
      <c r="C2316" s="1">
        <v>45276</v>
      </c>
      <c r="D2316" t="str">
        <f>TEXT(Hospital_Emergency_Room_Data[[#This Row],[Patient Admission Date]],"mmm")</f>
        <v>Dec</v>
      </c>
      <c r="E2316">
        <f>YEAR(Hospital_Emergency_Room_Data[[#This Row],[Patient Admission Date]])</f>
        <v>2023</v>
      </c>
      <c r="F2316" s="2">
        <v>0.13750000000000001</v>
      </c>
      <c r="G2316" s="8" t="str">
        <f>TEXT(Hospital_Emergency_Room_Data[[#This Row],[Patient Admission Date]],"dddd")</f>
        <v>Saturday</v>
      </c>
      <c r="H2316" t="s">
        <v>41</v>
      </c>
      <c r="I2316">
        <v>53</v>
      </c>
      <c r="J2316" s="5" t="s">
        <v>9219</v>
      </c>
      <c r="K2316" t="s">
        <v>21</v>
      </c>
      <c r="L2316" t="s">
        <v>9281</v>
      </c>
      <c r="M2316" t="s">
        <v>9209</v>
      </c>
      <c r="O2316">
        <v>60</v>
      </c>
      <c r="P2316" t="s">
        <v>9225</v>
      </c>
      <c r="Q2316">
        <v>16</v>
      </c>
      <c r="R2316">
        <v>3</v>
      </c>
      <c r="S2316" t="s">
        <v>9258</v>
      </c>
      <c r="T2316" t="s">
        <v>9262</v>
      </c>
      <c r="U2316" t="s">
        <v>9283</v>
      </c>
      <c r="V2316" t="str" cm="1">
        <f t="array" ref="V2316">_xlfn.IFS(Hospital_Emergency_Room_Data[[#This Row],[Day]]&lt;=10,"Start(1-10)",Hospital_Emergency_Room_Data[[#This Row],[Day]]&lt;=20,"Middle(11-20)",Hospital_Emergency_Room_Data[[#This Row],[Day]]&gt;20,"End(21-30)")</f>
        <v>Middle(11-20)</v>
      </c>
    </row>
    <row r="2317" spans="1:22">
      <c r="A2317">
        <v>811458659</v>
      </c>
      <c r="B2317" t="s">
        <v>2338</v>
      </c>
      <c r="C2317" s="1">
        <v>45063</v>
      </c>
      <c r="D2317" t="str">
        <f>TEXT(Hospital_Emergency_Room_Data[[#This Row],[Patient Admission Date]],"mmm")</f>
        <v>May</v>
      </c>
      <c r="E2317">
        <f>YEAR(Hospital_Emergency_Room_Data[[#This Row],[Patient Admission Date]])</f>
        <v>2023</v>
      </c>
      <c r="F2317" s="2">
        <v>0.40416666666666667</v>
      </c>
      <c r="G2317" s="8" t="str">
        <f>TEXT(Hospital_Emergency_Room_Data[[#This Row],[Patient Admission Date]],"dddd")</f>
        <v>Wednesday</v>
      </c>
      <c r="H2317" t="s">
        <v>41</v>
      </c>
      <c r="I2317">
        <v>32</v>
      </c>
      <c r="J2317" s="5" t="s">
        <v>9223</v>
      </c>
      <c r="K2317" t="s">
        <v>21</v>
      </c>
      <c r="L2317" t="s">
        <v>9281</v>
      </c>
      <c r="M2317" t="s">
        <v>9209</v>
      </c>
      <c r="O2317">
        <v>18</v>
      </c>
      <c r="P2317" t="s">
        <v>9226</v>
      </c>
      <c r="Q2317">
        <v>17</v>
      </c>
      <c r="R2317">
        <v>9</v>
      </c>
      <c r="S2317" t="s">
        <v>9255</v>
      </c>
      <c r="T2317" t="s">
        <v>9262</v>
      </c>
      <c r="U2317" t="s">
        <v>9282</v>
      </c>
      <c r="V2317" t="str" cm="1">
        <f t="array" ref="V2317">_xlfn.IFS(Hospital_Emergency_Room_Data[[#This Row],[Day]]&lt;=10,"Start(1-10)",Hospital_Emergency_Room_Data[[#This Row],[Day]]&lt;=20,"Middle(11-20)",Hospital_Emergency_Room_Data[[#This Row],[Day]]&gt;20,"End(21-30)")</f>
        <v>Middle(11-20)</v>
      </c>
    </row>
    <row r="2318" spans="1:22">
      <c r="A2318">
        <v>514371729</v>
      </c>
      <c r="B2318" t="s">
        <v>2339</v>
      </c>
      <c r="C2318" s="1">
        <v>45549</v>
      </c>
      <c r="D2318" t="str">
        <f>TEXT(Hospital_Emergency_Room_Data[[#This Row],[Patient Admission Date]],"mmm")</f>
        <v>Sep</v>
      </c>
      <c r="E2318">
        <f>YEAR(Hospital_Emergency_Room_Data[[#This Row],[Patient Admission Date]])</f>
        <v>2024</v>
      </c>
      <c r="F2318" s="2">
        <v>0.21041666666666667</v>
      </c>
      <c r="G2318" s="8" t="str">
        <f>TEXT(Hospital_Emergency_Room_Data[[#This Row],[Patient Admission Date]],"dddd")</f>
        <v>Saturday</v>
      </c>
      <c r="H2318" t="s">
        <v>41</v>
      </c>
      <c r="I2318">
        <v>17</v>
      </c>
      <c r="J2318" s="5" t="s">
        <v>9220</v>
      </c>
      <c r="K2318" t="s">
        <v>21</v>
      </c>
      <c r="L2318" t="s">
        <v>9281</v>
      </c>
      <c r="M2318" t="s">
        <v>9209</v>
      </c>
      <c r="O2318">
        <v>30</v>
      </c>
      <c r="P2318" t="s">
        <v>9225</v>
      </c>
      <c r="Q2318">
        <v>14</v>
      </c>
      <c r="R2318">
        <v>5</v>
      </c>
      <c r="S2318" t="s">
        <v>9258</v>
      </c>
      <c r="T2318" t="s">
        <v>9265</v>
      </c>
      <c r="U2318" t="s">
        <v>9282</v>
      </c>
      <c r="V2318" t="str" cm="1">
        <f t="array" ref="V2318">_xlfn.IFS(Hospital_Emergency_Room_Data[[#This Row],[Day]]&lt;=10,"Start(1-10)",Hospital_Emergency_Room_Data[[#This Row],[Day]]&lt;=20,"Middle(11-20)",Hospital_Emergency_Room_Data[[#This Row],[Day]]&gt;20,"End(21-30)")</f>
        <v>Middle(11-20)</v>
      </c>
    </row>
    <row r="2319" spans="1:22">
      <c r="A2319">
        <v>574903887</v>
      </c>
      <c r="B2319" t="s">
        <v>2340</v>
      </c>
      <c r="C2319" s="1">
        <v>45304</v>
      </c>
      <c r="D2319" t="str">
        <f>TEXT(Hospital_Emergency_Room_Data[[#This Row],[Patient Admission Date]],"mmm")</f>
        <v>Jan</v>
      </c>
      <c r="E2319">
        <f>YEAR(Hospital_Emergency_Room_Data[[#This Row],[Patient Admission Date]])</f>
        <v>2024</v>
      </c>
      <c r="F2319" s="2">
        <v>0.31597222222222221</v>
      </c>
      <c r="G2319" s="8" t="str">
        <f>TEXT(Hospital_Emergency_Room_Data[[#This Row],[Patient Admission Date]],"dddd")</f>
        <v>Saturday</v>
      </c>
      <c r="H2319" t="s">
        <v>41</v>
      </c>
      <c r="I2319">
        <v>15</v>
      </c>
      <c r="J2319" s="5" t="s">
        <v>9220</v>
      </c>
      <c r="K2319" t="s">
        <v>21</v>
      </c>
      <c r="L2319" t="s">
        <v>9281</v>
      </c>
      <c r="M2319" t="s">
        <v>9209</v>
      </c>
      <c r="O2319">
        <v>33</v>
      </c>
      <c r="P2319" t="s">
        <v>9225</v>
      </c>
      <c r="Q2319">
        <v>13</v>
      </c>
      <c r="R2319">
        <v>7</v>
      </c>
      <c r="S2319" t="s">
        <v>9255</v>
      </c>
      <c r="T2319" t="s">
        <v>9265</v>
      </c>
      <c r="U2319" t="s">
        <v>9300</v>
      </c>
      <c r="V2319" t="str" cm="1">
        <f t="array" ref="V2319">_xlfn.IFS(Hospital_Emergency_Room_Data[[#This Row],[Day]]&lt;=10,"Start(1-10)",Hospital_Emergency_Room_Data[[#This Row],[Day]]&lt;=20,"Middle(11-20)",Hospital_Emergency_Room_Data[[#This Row],[Day]]&gt;20,"End(21-30)")</f>
        <v>Middle(11-20)</v>
      </c>
    </row>
    <row r="2320" spans="1:22">
      <c r="A2320">
        <v>337201813</v>
      </c>
      <c r="B2320" t="s">
        <v>2341</v>
      </c>
      <c r="C2320" s="1">
        <v>45469</v>
      </c>
      <c r="D2320" t="str">
        <f>TEXT(Hospital_Emergency_Room_Data[[#This Row],[Patient Admission Date]],"mmm")</f>
        <v>Jun</v>
      </c>
      <c r="E2320">
        <f>YEAR(Hospital_Emergency_Room_Data[[#This Row],[Patient Admission Date]])</f>
        <v>2024</v>
      </c>
      <c r="F2320" s="2">
        <v>0.76458333333333328</v>
      </c>
      <c r="G2320" s="8" t="str">
        <f>TEXT(Hospital_Emergency_Room_Data[[#This Row],[Patient Admission Date]],"dddd")</f>
        <v>Wednesday</v>
      </c>
      <c r="H2320" t="s">
        <v>41</v>
      </c>
      <c r="I2320">
        <v>23</v>
      </c>
      <c r="J2320" s="5" t="s">
        <v>9220</v>
      </c>
      <c r="K2320" t="s">
        <v>21</v>
      </c>
      <c r="L2320" t="s">
        <v>9281</v>
      </c>
      <c r="M2320" t="s">
        <v>9209</v>
      </c>
      <c r="O2320">
        <v>49</v>
      </c>
      <c r="P2320" t="s">
        <v>9225</v>
      </c>
      <c r="Q2320">
        <v>26</v>
      </c>
      <c r="R2320">
        <v>18</v>
      </c>
      <c r="S2320" t="s">
        <v>9256</v>
      </c>
      <c r="T2320" t="s">
        <v>9264</v>
      </c>
      <c r="U2320" t="s">
        <v>9283</v>
      </c>
      <c r="V2320" t="str" cm="1">
        <f t="array" ref="V2320">_xlfn.IFS(Hospital_Emergency_Room_Data[[#This Row],[Day]]&lt;=10,"Start(1-10)",Hospital_Emergency_Room_Data[[#This Row],[Day]]&lt;=20,"Middle(11-20)",Hospital_Emergency_Room_Data[[#This Row],[Day]]&gt;20,"End(21-30)")</f>
        <v>End(21-30)</v>
      </c>
    </row>
    <row r="2321" spans="1:22">
      <c r="A2321">
        <v>509108255</v>
      </c>
      <c r="B2321" t="s">
        <v>2342</v>
      </c>
      <c r="C2321" s="1">
        <v>45212</v>
      </c>
      <c r="D2321" t="str">
        <f>TEXT(Hospital_Emergency_Room_Data[[#This Row],[Patient Admission Date]],"mmm")</f>
        <v>Oct</v>
      </c>
      <c r="E2321">
        <f>YEAR(Hospital_Emergency_Room_Data[[#This Row],[Patient Admission Date]])</f>
        <v>2023</v>
      </c>
      <c r="F2321" s="2">
        <v>0.58611111111111114</v>
      </c>
      <c r="G2321" s="8" t="str">
        <f>TEXT(Hospital_Emergency_Room_Data[[#This Row],[Patient Admission Date]],"dddd")</f>
        <v>Friday</v>
      </c>
      <c r="H2321" t="s">
        <v>41</v>
      </c>
      <c r="I2321">
        <v>68</v>
      </c>
      <c r="J2321" s="5" t="s">
        <v>9217</v>
      </c>
      <c r="K2321" t="s">
        <v>21</v>
      </c>
      <c r="L2321" t="s">
        <v>9281</v>
      </c>
      <c r="M2321" t="s">
        <v>9209</v>
      </c>
      <c r="O2321">
        <v>52</v>
      </c>
      <c r="P2321" t="s">
        <v>9225</v>
      </c>
      <c r="Q2321">
        <v>13</v>
      </c>
      <c r="R2321">
        <v>14</v>
      </c>
      <c r="S2321" t="s">
        <v>9257</v>
      </c>
      <c r="T2321" t="s">
        <v>9265</v>
      </c>
      <c r="U2321" t="s">
        <v>9283</v>
      </c>
      <c r="V2321" t="str" cm="1">
        <f t="array" ref="V2321">_xlfn.IFS(Hospital_Emergency_Room_Data[[#This Row],[Day]]&lt;=10,"Start(1-10)",Hospital_Emergency_Room_Data[[#This Row],[Day]]&lt;=20,"Middle(11-20)",Hospital_Emergency_Room_Data[[#This Row],[Day]]&gt;20,"End(21-30)")</f>
        <v>Middle(11-20)</v>
      </c>
    </row>
    <row r="2322" spans="1:22">
      <c r="A2322">
        <v>844291051</v>
      </c>
      <c r="B2322" t="s">
        <v>2343</v>
      </c>
      <c r="C2322" s="1">
        <v>45206</v>
      </c>
      <c r="D2322" t="str">
        <f>TEXT(Hospital_Emergency_Room_Data[[#This Row],[Patient Admission Date]],"mmm")</f>
        <v>Oct</v>
      </c>
      <c r="E2322">
        <f>YEAR(Hospital_Emergency_Room_Data[[#This Row],[Patient Admission Date]])</f>
        <v>2023</v>
      </c>
      <c r="F2322" s="2">
        <v>0.94444444444444442</v>
      </c>
      <c r="G2322" s="8" t="str">
        <f>TEXT(Hospital_Emergency_Room_Data[[#This Row],[Patient Admission Date]],"dddd")</f>
        <v>Saturday</v>
      </c>
      <c r="H2322" t="s">
        <v>41</v>
      </c>
      <c r="I2322">
        <v>23</v>
      </c>
      <c r="J2322" s="5" t="s">
        <v>9220</v>
      </c>
      <c r="K2322" t="s">
        <v>21</v>
      </c>
      <c r="L2322" t="s">
        <v>9281</v>
      </c>
      <c r="M2322" t="s">
        <v>9209</v>
      </c>
      <c r="O2322">
        <v>59</v>
      </c>
      <c r="P2322" t="s">
        <v>9225</v>
      </c>
      <c r="Q2322">
        <v>7</v>
      </c>
      <c r="R2322">
        <v>22</v>
      </c>
      <c r="S2322" t="s">
        <v>9256</v>
      </c>
      <c r="T2322" t="s">
        <v>9263</v>
      </c>
      <c r="U2322" t="s">
        <v>9283</v>
      </c>
      <c r="V2322" t="str" cm="1">
        <f t="array" ref="V2322">_xlfn.IFS(Hospital_Emergency_Room_Data[[#This Row],[Day]]&lt;=10,"Start(1-10)",Hospital_Emergency_Room_Data[[#This Row],[Day]]&lt;=20,"Middle(11-20)",Hospital_Emergency_Room_Data[[#This Row],[Day]]&gt;20,"End(21-30)")</f>
        <v>Start(1-10)</v>
      </c>
    </row>
    <row r="2323" spans="1:22">
      <c r="A2323">
        <v>156925624</v>
      </c>
      <c r="B2323" t="s">
        <v>2344</v>
      </c>
      <c r="C2323" s="1">
        <v>45300</v>
      </c>
      <c r="D2323" t="str">
        <f>TEXT(Hospital_Emergency_Room_Data[[#This Row],[Patient Admission Date]],"mmm")</f>
        <v>Jan</v>
      </c>
      <c r="E2323">
        <f>YEAR(Hospital_Emergency_Room_Data[[#This Row],[Patient Admission Date]])</f>
        <v>2024</v>
      </c>
      <c r="F2323" s="2">
        <v>0.5805555555555556</v>
      </c>
      <c r="G2323" s="8" t="str">
        <f>TEXT(Hospital_Emergency_Room_Data[[#This Row],[Patient Admission Date]],"dddd")</f>
        <v>Tuesday</v>
      </c>
      <c r="H2323" t="s">
        <v>41</v>
      </c>
      <c r="I2323">
        <v>1</v>
      </c>
      <c r="J2323" s="5" t="s">
        <v>9218</v>
      </c>
      <c r="K2323" t="s">
        <v>21</v>
      </c>
      <c r="L2323" t="s">
        <v>9281</v>
      </c>
      <c r="M2323" t="s">
        <v>9209</v>
      </c>
      <c r="N2323">
        <v>0</v>
      </c>
      <c r="O2323">
        <v>19</v>
      </c>
      <c r="P2323" t="s">
        <v>9226</v>
      </c>
      <c r="Q2323">
        <v>9</v>
      </c>
      <c r="R2323">
        <v>13</v>
      </c>
      <c r="S2323" t="s">
        <v>9257</v>
      </c>
      <c r="T2323" t="s">
        <v>9265</v>
      </c>
      <c r="U2323" t="s">
        <v>9282</v>
      </c>
      <c r="V2323" t="str" cm="1">
        <f t="array" ref="V2323">_xlfn.IFS(Hospital_Emergency_Room_Data[[#This Row],[Day]]&lt;=10,"Start(1-10)",Hospital_Emergency_Room_Data[[#This Row],[Day]]&lt;=20,"Middle(11-20)",Hospital_Emergency_Room_Data[[#This Row],[Day]]&gt;20,"End(21-30)")</f>
        <v>Start(1-10)</v>
      </c>
    </row>
    <row r="2324" spans="1:22">
      <c r="A2324">
        <v>171322578</v>
      </c>
      <c r="B2324" t="s">
        <v>2345</v>
      </c>
      <c r="C2324" s="1">
        <v>45295</v>
      </c>
      <c r="D2324" t="str">
        <f>TEXT(Hospital_Emergency_Room_Data[[#This Row],[Patient Admission Date]],"mmm")</f>
        <v>Jan</v>
      </c>
      <c r="E2324">
        <f>YEAR(Hospital_Emergency_Room_Data[[#This Row],[Patient Admission Date]])</f>
        <v>2024</v>
      </c>
      <c r="F2324" s="2">
        <v>0.19722222222222222</v>
      </c>
      <c r="G2324" s="8" t="str">
        <f>TEXT(Hospital_Emergency_Room_Data[[#This Row],[Patient Admission Date]],"dddd")</f>
        <v>Thursday</v>
      </c>
      <c r="H2324" t="s">
        <v>41</v>
      </c>
      <c r="I2324">
        <v>58</v>
      </c>
      <c r="J2324" s="5" t="s">
        <v>9219</v>
      </c>
      <c r="K2324" t="s">
        <v>21</v>
      </c>
      <c r="L2324" t="s">
        <v>9281</v>
      </c>
      <c r="M2324" t="s">
        <v>9209</v>
      </c>
      <c r="N2324">
        <v>0</v>
      </c>
      <c r="O2324">
        <v>15</v>
      </c>
      <c r="P2324" t="s">
        <v>9226</v>
      </c>
      <c r="Q2324">
        <v>4</v>
      </c>
      <c r="R2324">
        <v>4</v>
      </c>
      <c r="S2324" t="s">
        <v>9258</v>
      </c>
      <c r="T2324" t="s">
        <v>9263</v>
      </c>
      <c r="U2324" t="s">
        <v>9282</v>
      </c>
      <c r="V2324" t="str" cm="1">
        <f t="array" ref="V2324">_xlfn.IFS(Hospital_Emergency_Room_Data[[#This Row],[Day]]&lt;=10,"Start(1-10)",Hospital_Emergency_Room_Data[[#This Row],[Day]]&lt;=20,"Middle(11-20)",Hospital_Emergency_Room_Data[[#This Row],[Day]]&gt;20,"End(21-30)")</f>
        <v>Start(1-10)</v>
      </c>
    </row>
    <row r="2325" spans="1:22">
      <c r="A2325">
        <v>714053336</v>
      </c>
      <c r="B2325" t="s">
        <v>2346</v>
      </c>
      <c r="C2325" s="1">
        <v>45556</v>
      </c>
      <c r="D2325" t="str">
        <f>TEXT(Hospital_Emergency_Room_Data[[#This Row],[Patient Admission Date]],"mmm")</f>
        <v>Sep</v>
      </c>
      <c r="E2325">
        <f>YEAR(Hospital_Emergency_Room_Data[[#This Row],[Patient Admission Date]])</f>
        <v>2024</v>
      </c>
      <c r="F2325" s="2">
        <v>0.3888888888888889</v>
      </c>
      <c r="G2325" s="8" t="str">
        <f>TEXT(Hospital_Emergency_Room_Data[[#This Row],[Patient Admission Date]],"dddd")</f>
        <v>Saturday</v>
      </c>
      <c r="H2325" t="s">
        <v>41</v>
      </c>
      <c r="I2325">
        <v>73</v>
      </c>
      <c r="J2325" s="5" t="s">
        <v>9222</v>
      </c>
      <c r="K2325" t="s">
        <v>21</v>
      </c>
      <c r="L2325" t="s">
        <v>9281</v>
      </c>
      <c r="M2325" t="s">
        <v>9209</v>
      </c>
      <c r="N2325">
        <v>1</v>
      </c>
      <c r="O2325">
        <v>38</v>
      </c>
      <c r="P2325" t="s">
        <v>9225</v>
      </c>
      <c r="Q2325">
        <v>21</v>
      </c>
      <c r="R2325">
        <v>9</v>
      </c>
      <c r="S2325" t="s">
        <v>9255</v>
      </c>
      <c r="T2325" t="s">
        <v>9262</v>
      </c>
      <c r="U2325" t="s">
        <v>9300</v>
      </c>
      <c r="V2325" t="str" cm="1">
        <f t="array" ref="V2325">_xlfn.IFS(Hospital_Emergency_Room_Data[[#This Row],[Day]]&lt;=10,"Start(1-10)",Hospital_Emergency_Room_Data[[#This Row],[Day]]&lt;=20,"Middle(11-20)",Hospital_Emergency_Room_Data[[#This Row],[Day]]&gt;20,"End(21-30)")</f>
        <v>End(21-30)</v>
      </c>
    </row>
    <row r="2326" spans="1:22">
      <c r="A2326">
        <v>478463518</v>
      </c>
      <c r="B2326" t="s">
        <v>2347</v>
      </c>
      <c r="C2326" s="1">
        <v>45501</v>
      </c>
      <c r="D2326" t="str">
        <f>TEXT(Hospital_Emergency_Room_Data[[#This Row],[Patient Admission Date]],"mmm")</f>
        <v>Jul</v>
      </c>
      <c r="E2326">
        <f>YEAR(Hospital_Emergency_Room_Data[[#This Row],[Patient Admission Date]])</f>
        <v>2024</v>
      </c>
      <c r="F2326" s="2">
        <v>0.71458333333333335</v>
      </c>
      <c r="G2326" s="8" t="str">
        <f>TEXT(Hospital_Emergency_Room_Data[[#This Row],[Patient Admission Date]],"dddd")</f>
        <v>Sunday</v>
      </c>
      <c r="H2326" t="s">
        <v>41</v>
      </c>
      <c r="I2326">
        <v>74</v>
      </c>
      <c r="J2326" s="5" t="s">
        <v>9222</v>
      </c>
      <c r="K2326" t="s">
        <v>21</v>
      </c>
      <c r="L2326" t="s">
        <v>9281</v>
      </c>
      <c r="M2326" t="s">
        <v>9209</v>
      </c>
      <c r="N2326">
        <v>1</v>
      </c>
      <c r="O2326">
        <v>39</v>
      </c>
      <c r="P2326" t="s">
        <v>9225</v>
      </c>
      <c r="Q2326">
        <v>28</v>
      </c>
      <c r="R2326">
        <v>17</v>
      </c>
      <c r="S2326" t="s">
        <v>9257</v>
      </c>
      <c r="T2326" t="s">
        <v>9264</v>
      </c>
      <c r="U2326" t="s">
        <v>9300</v>
      </c>
      <c r="V2326" t="str" cm="1">
        <f t="array" ref="V2326">_xlfn.IFS(Hospital_Emergency_Room_Data[[#This Row],[Day]]&lt;=10,"Start(1-10)",Hospital_Emergency_Room_Data[[#This Row],[Day]]&lt;=20,"Middle(11-20)",Hospital_Emergency_Room_Data[[#This Row],[Day]]&gt;20,"End(21-30)")</f>
        <v>End(21-30)</v>
      </c>
    </row>
    <row r="2327" spans="1:22">
      <c r="A2327">
        <v>379588462</v>
      </c>
      <c r="B2327" t="s">
        <v>2348</v>
      </c>
      <c r="C2327" s="1">
        <v>45322</v>
      </c>
      <c r="D2327" t="str">
        <f>TEXT(Hospital_Emergency_Room_Data[[#This Row],[Patient Admission Date]],"mmm")</f>
        <v>Jan</v>
      </c>
      <c r="E2327">
        <f>YEAR(Hospital_Emergency_Room_Data[[#This Row],[Patient Admission Date]])</f>
        <v>2024</v>
      </c>
      <c r="F2327" s="2">
        <v>1.8055555555555554E-2</v>
      </c>
      <c r="G2327" s="8" t="str">
        <f>TEXT(Hospital_Emergency_Room_Data[[#This Row],[Patient Admission Date]],"dddd")</f>
        <v>Wednesday</v>
      </c>
      <c r="H2327" t="s">
        <v>41</v>
      </c>
      <c r="I2327">
        <v>74</v>
      </c>
      <c r="J2327" s="5" t="s">
        <v>9222</v>
      </c>
      <c r="K2327" t="s">
        <v>21</v>
      </c>
      <c r="L2327" t="s">
        <v>9281</v>
      </c>
      <c r="M2327" t="s">
        <v>9209</v>
      </c>
      <c r="N2327">
        <v>1</v>
      </c>
      <c r="O2327">
        <v>18</v>
      </c>
      <c r="P2327" t="s">
        <v>9226</v>
      </c>
      <c r="Q2327">
        <v>31</v>
      </c>
      <c r="R2327">
        <v>0</v>
      </c>
      <c r="S2327" t="s">
        <v>9258</v>
      </c>
      <c r="T2327" t="s">
        <v>9264</v>
      </c>
      <c r="U2327" t="s">
        <v>9282</v>
      </c>
      <c r="V2327" t="str" cm="1">
        <f t="array" ref="V2327">_xlfn.IFS(Hospital_Emergency_Room_Data[[#This Row],[Day]]&lt;=10,"Start(1-10)",Hospital_Emergency_Room_Data[[#This Row],[Day]]&lt;=20,"Middle(11-20)",Hospital_Emergency_Room_Data[[#This Row],[Day]]&gt;20,"End(21-30)")</f>
        <v>End(21-30)</v>
      </c>
    </row>
    <row r="2328" spans="1:22">
      <c r="A2328">
        <v>283131525</v>
      </c>
      <c r="B2328" t="s">
        <v>2349</v>
      </c>
      <c r="C2328" s="1">
        <v>45505</v>
      </c>
      <c r="D2328" t="str">
        <f>TEXT(Hospital_Emergency_Room_Data[[#This Row],[Patient Admission Date]],"mmm")</f>
        <v>Aug</v>
      </c>
      <c r="E2328">
        <f>YEAR(Hospital_Emergency_Room_Data[[#This Row],[Patient Admission Date]])</f>
        <v>2024</v>
      </c>
      <c r="F2328" s="2">
        <v>0.05</v>
      </c>
      <c r="G2328" s="8" t="str">
        <f>TEXT(Hospital_Emergency_Room_Data[[#This Row],[Patient Admission Date]],"dddd")</f>
        <v>Thursday</v>
      </c>
      <c r="H2328" t="s">
        <v>41</v>
      </c>
      <c r="I2328">
        <v>3</v>
      </c>
      <c r="J2328" s="5" t="s">
        <v>9218</v>
      </c>
      <c r="K2328" t="s">
        <v>21</v>
      </c>
      <c r="L2328" t="s">
        <v>9281</v>
      </c>
      <c r="M2328" t="s">
        <v>9209</v>
      </c>
      <c r="N2328">
        <v>1</v>
      </c>
      <c r="O2328">
        <v>55</v>
      </c>
      <c r="P2328" t="s">
        <v>9225</v>
      </c>
      <c r="Q2328">
        <v>1</v>
      </c>
      <c r="R2328">
        <v>1</v>
      </c>
      <c r="S2328" t="s">
        <v>9258</v>
      </c>
      <c r="T2328" t="s">
        <v>9263</v>
      </c>
      <c r="U2328" t="s">
        <v>9283</v>
      </c>
      <c r="V2328" t="str" cm="1">
        <f t="array" ref="V2328">_xlfn.IFS(Hospital_Emergency_Room_Data[[#This Row],[Day]]&lt;=10,"Start(1-10)",Hospital_Emergency_Room_Data[[#This Row],[Day]]&lt;=20,"Middle(11-20)",Hospital_Emergency_Room_Data[[#This Row],[Day]]&gt;20,"End(21-30)")</f>
        <v>Start(1-10)</v>
      </c>
    </row>
    <row r="2329" spans="1:22">
      <c r="A2329">
        <v>206690689</v>
      </c>
      <c r="B2329" t="s">
        <v>2350</v>
      </c>
      <c r="C2329" s="1">
        <v>45148</v>
      </c>
      <c r="D2329" t="str">
        <f>TEXT(Hospital_Emergency_Room_Data[[#This Row],[Patient Admission Date]],"mmm")</f>
        <v>Aug</v>
      </c>
      <c r="E2329">
        <f>YEAR(Hospital_Emergency_Room_Data[[#This Row],[Patient Admission Date]])</f>
        <v>2023</v>
      </c>
      <c r="F2329" s="2">
        <v>0.90138888888888891</v>
      </c>
      <c r="G2329" s="8" t="str">
        <f>TEXT(Hospital_Emergency_Room_Data[[#This Row],[Patient Admission Date]],"dddd")</f>
        <v>Thursday</v>
      </c>
      <c r="H2329" t="s">
        <v>41</v>
      </c>
      <c r="I2329">
        <v>5</v>
      </c>
      <c r="J2329" s="5" t="s">
        <v>9221</v>
      </c>
      <c r="K2329" t="s">
        <v>21</v>
      </c>
      <c r="L2329" t="s">
        <v>9281</v>
      </c>
      <c r="M2329" t="s">
        <v>9209</v>
      </c>
      <c r="N2329">
        <v>1</v>
      </c>
      <c r="O2329">
        <v>36</v>
      </c>
      <c r="P2329" t="s">
        <v>9225</v>
      </c>
      <c r="Q2329">
        <v>10</v>
      </c>
      <c r="R2329">
        <v>21</v>
      </c>
      <c r="S2329" t="s">
        <v>9256</v>
      </c>
      <c r="T2329" t="s">
        <v>9265</v>
      </c>
      <c r="U2329" t="s">
        <v>9300</v>
      </c>
      <c r="V2329" t="str" cm="1">
        <f t="array" ref="V2329">_xlfn.IFS(Hospital_Emergency_Room_Data[[#This Row],[Day]]&lt;=10,"Start(1-10)",Hospital_Emergency_Room_Data[[#This Row],[Day]]&lt;=20,"Middle(11-20)",Hospital_Emergency_Room_Data[[#This Row],[Day]]&gt;20,"End(21-30)")</f>
        <v>Start(1-10)</v>
      </c>
    </row>
    <row r="2330" spans="1:22">
      <c r="A2330">
        <v>237949372</v>
      </c>
      <c r="B2330" t="s">
        <v>2351</v>
      </c>
      <c r="C2330" s="1">
        <v>45547</v>
      </c>
      <c r="D2330" t="str">
        <f>TEXT(Hospital_Emergency_Room_Data[[#This Row],[Patient Admission Date]],"mmm")</f>
        <v>Sep</v>
      </c>
      <c r="E2330">
        <f>YEAR(Hospital_Emergency_Room_Data[[#This Row],[Patient Admission Date]])</f>
        <v>2024</v>
      </c>
      <c r="F2330" s="2">
        <v>0.81666666666666665</v>
      </c>
      <c r="G2330" s="8" t="str">
        <f>TEXT(Hospital_Emergency_Room_Data[[#This Row],[Patient Admission Date]],"dddd")</f>
        <v>Thursday</v>
      </c>
      <c r="H2330" t="s">
        <v>41</v>
      </c>
      <c r="I2330">
        <v>41</v>
      </c>
      <c r="J2330" s="5" t="s">
        <v>9223</v>
      </c>
      <c r="K2330" t="s">
        <v>21</v>
      </c>
      <c r="L2330" t="s">
        <v>9281</v>
      </c>
      <c r="M2330" t="s">
        <v>9209</v>
      </c>
      <c r="N2330">
        <v>2</v>
      </c>
      <c r="O2330">
        <v>51</v>
      </c>
      <c r="P2330" t="s">
        <v>9225</v>
      </c>
      <c r="Q2330">
        <v>12</v>
      </c>
      <c r="R2330">
        <v>19</v>
      </c>
      <c r="S2330" t="s">
        <v>9256</v>
      </c>
      <c r="T2330" t="s">
        <v>9265</v>
      </c>
      <c r="U2330" t="s">
        <v>9283</v>
      </c>
      <c r="V2330" t="str" cm="1">
        <f t="array" ref="V2330">_xlfn.IFS(Hospital_Emergency_Room_Data[[#This Row],[Day]]&lt;=10,"Start(1-10)",Hospital_Emergency_Room_Data[[#This Row],[Day]]&lt;=20,"Middle(11-20)",Hospital_Emergency_Room_Data[[#This Row],[Day]]&gt;20,"End(21-30)")</f>
        <v>Middle(11-20)</v>
      </c>
    </row>
    <row r="2331" spans="1:22">
      <c r="A2331">
        <v>568877009</v>
      </c>
      <c r="B2331" t="s">
        <v>2352</v>
      </c>
      <c r="C2331" s="1">
        <v>45399</v>
      </c>
      <c r="D2331" t="str">
        <f>TEXT(Hospital_Emergency_Room_Data[[#This Row],[Patient Admission Date]],"mmm")</f>
        <v>Apr</v>
      </c>
      <c r="E2331">
        <f>YEAR(Hospital_Emergency_Room_Data[[#This Row],[Patient Admission Date]])</f>
        <v>2024</v>
      </c>
      <c r="F2331" s="2">
        <v>0.38194444444444442</v>
      </c>
      <c r="G2331" s="8" t="str">
        <f>TEXT(Hospital_Emergency_Room_Data[[#This Row],[Patient Admission Date]],"dddd")</f>
        <v>Wednesday</v>
      </c>
      <c r="H2331" t="s">
        <v>41</v>
      </c>
      <c r="I2331">
        <v>45</v>
      </c>
      <c r="J2331" s="5" t="s">
        <v>9219</v>
      </c>
      <c r="K2331" t="s">
        <v>21</v>
      </c>
      <c r="L2331" t="s">
        <v>9281</v>
      </c>
      <c r="M2331" t="s">
        <v>9209</v>
      </c>
      <c r="N2331">
        <v>2</v>
      </c>
      <c r="O2331">
        <v>59</v>
      </c>
      <c r="P2331" t="s">
        <v>9225</v>
      </c>
      <c r="Q2331">
        <v>17</v>
      </c>
      <c r="R2331">
        <v>9</v>
      </c>
      <c r="S2331" t="s">
        <v>9255</v>
      </c>
      <c r="T2331" t="s">
        <v>9262</v>
      </c>
      <c r="U2331" t="s">
        <v>9283</v>
      </c>
      <c r="V2331" t="str" cm="1">
        <f t="array" ref="V2331">_xlfn.IFS(Hospital_Emergency_Room_Data[[#This Row],[Day]]&lt;=10,"Start(1-10)",Hospital_Emergency_Room_Data[[#This Row],[Day]]&lt;=20,"Middle(11-20)",Hospital_Emergency_Room_Data[[#This Row],[Day]]&gt;20,"End(21-30)")</f>
        <v>Middle(11-20)</v>
      </c>
    </row>
    <row r="2332" spans="1:22">
      <c r="A2332">
        <v>224779238</v>
      </c>
      <c r="B2332" t="s">
        <v>2353</v>
      </c>
      <c r="C2332" s="1">
        <v>45506</v>
      </c>
      <c r="D2332" t="str">
        <f>TEXT(Hospital_Emergency_Room_Data[[#This Row],[Patient Admission Date]],"mmm")</f>
        <v>Aug</v>
      </c>
      <c r="E2332">
        <f>YEAR(Hospital_Emergency_Room_Data[[#This Row],[Patient Admission Date]])</f>
        <v>2024</v>
      </c>
      <c r="F2332" s="2">
        <v>0.68680555555555556</v>
      </c>
      <c r="G2332" s="8" t="str">
        <f>TEXT(Hospital_Emergency_Room_Data[[#This Row],[Patient Admission Date]],"dddd")</f>
        <v>Friday</v>
      </c>
      <c r="H2332" t="s">
        <v>41</v>
      </c>
      <c r="I2332">
        <v>45</v>
      </c>
      <c r="J2332" s="5" t="s">
        <v>9219</v>
      </c>
      <c r="K2332" t="s">
        <v>21</v>
      </c>
      <c r="L2332" t="s">
        <v>9281</v>
      </c>
      <c r="M2332" t="s">
        <v>9209</v>
      </c>
      <c r="N2332">
        <v>2</v>
      </c>
      <c r="O2332">
        <v>60</v>
      </c>
      <c r="P2332" t="s">
        <v>9225</v>
      </c>
      <c r="Q2332">
        <v>2</v>
      </c>
      <c r="R2332">
        <v>16</v>
      </c>
      <c r="S2332" t="s">
        <v>9257</v>
      </c>
      <c r="T2332" t="s">
        <v>9263</v>
      </c>
      <c r="U2332" t="s">
        <v>9283</v>
      </c>
      <c r="V2332" t="str" cm="1">
        <f t="array" ref="V2332">_xlfn.IFS(Hospital_Emergency_Room_Data[[#This Row],[Day]]&lt;=10,"Start(1-10)",Hospital_Emergency_Room_Data[[#This Row],[Day]]&lt;=20,"Middle(11-20)",Hospital_Emergency_Room_Data[[#This Row],[Day]]&gt;20,"End(21-30)")</f>
        <v>Start(1-10)</v>
      </c>
    </row>
    <row r="2333" spans="1:22">
      <c r="A2333">
        <v>246068866</v>
      </c>
      <c r="B2333" t="s">
        <v>2354</v>
      </c>
      <c r="C2333" s="1">
        <v>45343</v>
      </c>
      <c r="D2333" t="str">
        <f>TEXT(Hospital_Emergency_Room_Data[[#This Row],[Patient Admission Date]],"mmm")</f>
        <v>Feb</v>
      </c>
      <c r="E2333">
        <f>YEAR(Hospital_Emergency_Room_Data[[#This Row],[Patient Admission Date]])</f>
        <v>2024</v>
      </c>
      <c r="F2333" s="2">
        <v>0.62083333333333335</v>
      </c>
      <c r="G2333" s="8" t="str">
        <f>TEXT(Hospital_Emergency_Room_Data[[#This Row],[Patient Admission Date]],"dddd")</f>
        <v>Wednesday</v>
      </c>
      <c r="H2333" t="s">
        <v>41</v>
      </c>
      <c r="I2333">
        <v>34</v>
      </c>
      <c r="J2333" s="5" t="s">
        <v>9223</v>
      </c>
      <c r="K2333" t="s">
        <v>21</v>
      </c>
      <c r="L2333" t="s">
        <v>9281</v>
      </c>
      <c r="M2333" t="s">
        <v>9209</v>
      </c>
      <c r="N2333">
        <v>2</v>
      </c>
      <c r="O2333">
        <v>32</v>
      </c>
      <c r="P2333" t="s">
        <v>9225</v>
      </c>
      <c r="Q2333">
        <v>21</v>
      </c>
      <c r="R2333">
        <v>14</v>
      </c>
      <c r="S2333" t="s">
        <v>9257</v>
      </c>
      <c r="T2333" t="s">
        <v>9262</v>
      </c>
      <c r="U2333" t="s">
        <v>9300</v>
      </c>
      <c r="V2333" t="str" cm="1">
        <f t="array" ref="V2333">_xlfn.IFS(Hospital_Emergency_Room_Data[[#This Row],[Day]]&lt;=10,"Start(1-10)",Hospital_Emergency_Room_Data[[#This Row],[Day]]&lt;=20,"Middle(11-20)",Hospital_Emergency_Room_Data[[#This Row],[Day]]&gt;20,"End(21-30)")</f>
        <v>End(21-30)</v>
      </c>
    </row>
    <row r="2334" spans="1:22">
      <c r="A2334">
        <v>502746263</v>
      </c>
      <c r="B2334" t="s">
        <v>2355</v>
      </c>
      <c r="C2334" s="1">
        <v>45102</v>
      </c>
      <c r="D2334" t="str">
        <f>TEXT(Hospital_Emergency_Room_Data[[#This Row],[Patient Admission Date]],"mmm")</f>
        <v>Jun</v>
      </c>
      <c r="E2334">
        <f>YEAR(Hospital_Emergency_Room_Data[[#This Row],[Patient Admission Date]])</f>
        <v>2023</v>
      </c>
      <c r="F2334" s="2">
        <v>0.89722222222222225</v>
      </c>
      <c r="G2334" s="8" t="str">
        <f>TEXT(Hospital_Emergency_Room_Data[[#This Row],[Patient Admission Date]],"dddd")</f>
        <v>Sunday</v>
      </c>
      <c r="H2334" t="s">
        <v>41</v>
      </c>
      <c r="I2334">
        <v>47</v>
      </c>
      <c r="J2334" s="5" t="s">
        <v>9219</v>
      </c>
      <c r="K2334" t="s">
        <v>21</v>
      </c>
      <c r="L2334" t="s">
        <v>9281</v>
      </c>
      <c r="M2334" t="s">
        <v>9209</v>
      </c>
      <c r="N2334">
        <v>3</v>
      </c>
      <c r="O2334">
        <v>60</v>
      </c>
      <c r="P2334" t="s">
        <v>9225</v>
      </c>
      <c r="Q2334">
        <v>25</v>
      </c>
      <c r="R2334">
        <v>21</v>
      </c>
      <c r="S2334" t="s">
        <v>9256</v>
      </c>
      <c r="T2334" t="s">
        <v>9264</v>
      </c>
      <c r="U2334" t="s">
        <v>9283</v>
      </c>
      <c r="V2334" t="str" cm="1">
        <f t="array" ref="V2334">_xlfn.IFS(Hospital_Emergency_Room_Data[[#This Row],[Day]]&lt;=10,"Start(1-10)",Hospital_Emergency_Room_Data[[#This Row],[Day]]&lt;=20,"Middle(11-20)",Hospital_Emergency_Room_Data[[#This Row],[Day]]&gt;20,"End(21-30)")</f>
        <v>End(21-30)</v>
      </c>
    </row>
    <row r="2335" spans="1:22">
      <c r="A2335">
        <v>350100311</v>
      </c>
      <c r="B2335" t="s">
        <v>2356</v>
      </c>
      <c r="C2335" s="1">
        <v>45227</v>
      </c>
      <c r="D2335" t="str">
        <f>TEXT(Hospital_Emergency_Room_Data[[#This Row],[Patient Admission Date]],"mmm")</f>
        <v>Oct</v>
      </c>
      <c r="E2335">
        <f>YEAR(Hospital_Emergency_Room_Data[[#This Row],[Patient Admission Date]])</f>
        <v>2023</v>
      </c>
      <c r="F2335" s="2">
        <v>0.5756944444444444</v>
      </c>
      <c r="G2335" s="8" t="str">
        <f>TEXT(Hospital_Emergency_Room_Data[[#This Row],[Patient Admission Date]],"dddd")</f>
        <v>Saturday</v>
      </c>
      <c r="H2335" t="s">
        <v>41</v>
      </c>
      <c r="I2335">
        <v>69</v>
      </c>
      <c r="J2335" s="5" t="s">
        <v>9217</v>
      </c>
      <c r="K2335" t="s">
        <v>21</v>
      </c>
      <c r="L2335" t="s">
        <v>9281</v>
      </c>
      <c r="M2335" t="s">
        <v>9209</v>
      </c>
      <c r="N2335">
        <v>3</v>
      </c>
      <c r="O2335">
        <v>29</v>
      </c>
      <c r="P2335" t="s">
        <v>9226</v>
      </c>
      <c r="Q2335">
        <v>28</v>
      </c>
      <c r="R2335">
        <v>13</v>
      </c>
      <c r="S2335" t="s">
        <v>9257</v>
      </c>
      <c r="T2335" t="s">
        <v>9264</v>
      </c>
      <c r="U2335" t="s">
        <v>9282</v>
      </c>
      <c r="V2335" t="str" cm="1">
        <f t="array" ref="V2335">_xlfn.IFS(Hospital_Emergency_Room_Data[[#This Row],[Day]]&lt;=10,"Start(1-10)",Hospital_Emergency_Room_Data[[#This Row],[Day]]&lt;=20,"Middle(11-20)",Hospital_Emergency_Room_Data[[#This Row],[Day]]&gt;20,"End(21-30)")</f>
        <v>End(21-30)</v>
      </c>
    </row>
    <row r="2336" spans="1:22">
      <c r="A2336">
        <v>216239901</v>
      </c>
      <c r="B2336" t="s">
        <v>2357</v>
      </c>
      <c r="C2336" s="1">
        <v>45454</v>
      </c>
      <c r="D2336" t="str">
        <f>TEXT(Hospital_Emergency_Room_Data[[#This Row],[Patient Admission Date]],"mmm")</f>
        <v>Jun</v>
      </c>
      <c r="E2336">
        <f>YEAR(Hospital_Emergency_Room_Data[[#This Row],[Patient Admission Date]])</f>
        <v>2024</v>
      </c>
      <c r="F2336" s="2">
        <v>0.31666666666666665</v>
      </c>
      <c r="G2336" s="8" t="str">
        <f>TEXT(Hospital_Emergency_Room_Data[[#This Row],[Patient Admission Date]],"dddd")</f>
        <v>Tuesday</v>
      </c>
      <c r="H2336" t="s">
        <v>41</v>
      </c>
      <c r="I2336">
        <v>60</v>
      </c>
      <c r="J2336" s="5" t="s">
        <v>9217</v>
      </c>
      <c r="K2336" t="s">
        <v>21</v>
      </c>
      <c r="L2336" t="s">
        <v>9281</v>
      </c>
      <c r="M2336" t="s">
        <v>9209</v>
      </c>
      <c r="N2336">
        <v>3</v>
      </c>
      <c r="O2336">
        <v>44</v>
      </c>
      <c r="P2336" t="s">
        <v>9225</v>
      </c>
      <c r="Q2336">
        <v>11</v>
      </c>
      <c r="R2336">
        <v>7</v>
      </c>
      <c r="S2336" t="s">
        <v>9255</v>
      </c>
      <c r="T2336" t="s">
        <v>9265</v>
      </c>
      <c r="U2336" t="s">
        <v>9300</v>
      </c>
      <c r="V2336" t="str" cm="1">
        <f t="array" ref="V2336">_xlfn.IFS(Hospital_Emergency_Room_Data[[#This Row],[Day]]&lt;=10,"Start(1-10)",Hospital_Emergency_Room_Data[[#This Row],[Day]]&lt;=20,"Middle(11-20)",Hospital_Emergency_Room_Data[[#This Row],[Day]]&gt;20,"End(21-30)")</f>
        <v>Middle(11-20)</v>
      </c>
    </row>
    <row r="2337" spans="1:22">
      <c r="A2337">
        <v>420855170</v>
      </c>
      <c r="B2337" t="s">
        <v>2358</v>
      </c>
      <c r="C2337" s="1">
        <v>45493</v>
      </c>
      <c r="D2337" t="str">
        <f>TEXT(Hospital_Emergency_Room_Data[[#This Row],[Patient Admission Date]],"mmm")</f>
        <v>Jul</v>
      </c>
      <c r="E2337">
        <f>YEAR(Hospital_Emergency_Room_Data[[#This Row],[Patient Admission Date]])</f>
        <v>2024</v>
      </c>
      <c r="F2337" s="2">
        <v>0.52708333333333335</v>
      </c>
      <c r="G2337" s="8" t="str">
        <f>TEXT(Hospital_Emergency_Room_Data[[#This Row],[Patient Admission Date]],"dddd")</f>
        <v>Saturday</v>
      </c>
      <c r="H2337" t="s">
        <v>41</v>
      </c>
      <c r="I2337">
        <v>3</v>
      </c>
      <c r="J2337" s="5" t="s">
        <v>9218</v>
      </c>
      <c r="K2337" t="s">
        <v>21</v>
      </c>
      <c r="L2337" t="s">
        <v>9281</v>
      </c>
      <c r="M2337" t="s">
        <v>9209</v>
      </c>
      <c r="N2337">
        <v>3</v>
      </c>
      <c r="O2337">
        <v>57</v>
      </c>
      <c r="P2337" t="s">
        <v>9225</v>
      </c>
      <c r="Q2337">
        <v>20</v>
      </c>
      <c r="R2337">
        <v>12</v>
      </c>
      <c r="S2337" t="s">
        <v>9257</v>
      </c>
      <c r="T2337" t="s">
        <v>9262</v>
      </c>
      <c r="U2337" t="s">
        <v>9283</v>
      </c>
      <c r="V2337" t="str" cm="1">
        <f t="array" ref="V2337">_xlfn.IFS(Hospital_Emergency_Room_Data[[#This Row],[Day]]&lt;=10,"Start(1-10)",Hospital_Emergency_Room_Data[[#This Row],[Day]]&lt;=20,"Middle(11-20)",Hospital_Emergency_Room_Data[[#This Row],[Day]]&gt;20,"End(21-30)")</f>
        <v>Middle(11-20)</v>
      </c>
    </row>
    <row r="2338" spans="1:22">
      <c r="A2338">
        <v>233339463</v>
      </c>
      <c r="B2338" t="s">
        <v>2359</v>
      </c>
      <c r="C2338" s="1">
        <v>45381</v>
      </c>
      <c r="D2338" t="str">
        <f>TEXT(Hospital_Emergency_Room_Data[[#This Row],[Patient Admission Date]],"mmm")</f>
        <v>Mar</v>
      </c>
      <c r="E2338">
        <f>YEAR(Hospital_Emergency_Room_Data[[#This Row],[Patient Admission Date]])</f>
        <v>2024</v>
      </c>
      <c r="F2338" s="2">
        <v>0.12847222222222221</v>
      </c>
      <c r="G2338" s="8" t="str">
        <f>TEXT(Hospital_Emergency_Room_Data[[#This Row],[Patient Admission Date]],"dddd")</f>
        <v>Saturday</v>
      </c>
      <c r="H2338" t="s">
        <v>41</v>
      </c>
      <c r="I2338">
        <v>3</v>
      </c>
      <c r="J2338" s="5" t="s">
        <v>9218</v>
      </c>
      <c r="K2338" t="s">
        <v>21</v>
      </c>
      <c r="L2338" t="s">
        <v>9281</v>
      </c>
      <c r="M2338" t="s">
        <v>9209</v>
      </c>
      <c r="N2338">
        <v>3</v>
      </c>
      <c r="O2338">
        <v>15</v>
      </c>
      <c r="P2338" t="s">
        <v>9226</v>
      </c>
      <c r="Q2338">
        <v>30</v>
      </c>
      <c r="R2338">
        <v>3</v>
      </c>
      <c r="S2338" t="s">
        <v>9258</v>
      </c>
      <c r="T2338" t="s">
        <v>9264</v>
      </c>
      <c r="U2338" t="s">
        <v>9282</v>
      </c>
      <c r="V2338" t="str" cm="1">
        <f t="array" ref="V2338">_xlfn.IFS(Hospital_Emergency_Room_Data[[#This Row],[Day]]&lt;=10,"Start(1-10)",Hospital_Emergency_Room_Data[[#This Row],[Day]]&lt;=20,"Middle(11-20)",Hospital_Emergency_Room_Data[[#This Row],[Day]]&gt;20,"End(21-30)")</f>
        <v>End(21-30)</v>
      </c>
    </row>
    <row r="2339" spans="1:22">
      <c r="A2339">
        <v>466150928</v>
      </c>
      <c r="B2339" t="s">
        <v>2360</v>
      </c>
      <c r="C2339" s="1">
        <v>45185</v>
      </c>
      <c r="D2339" t="str">
        <f>TEXT(Hospital_Emergency_Room_Data[[#This Row],[Patient Admission Date]],"mmm")</f>
        <v>Sep</v>
      </c>
      <c r="E2339">
        <f>YEAR(Hospital_Emergency_Room_Data[[#This Row],[Patient Admission Date]])</f>
        <v>2023</v>
      </c>
      <c r="F2339" s="2">
        <v>0.51944444444444449</v>
      </c>
      <c r="G2339" s="8" t="str">
        <f>TEXT(Hospital_Emergency_Room_Data[[#This Row],[Patient Admission Date]],"dddd")</f>
        <v>Saturday</v>
      </c>
      <c r="H2339" t="s">
        <v>41</v>
      </c>
      <c r="I2339">
        <v>42</v>
      </c>
      <c r="J2339" s="5" t="s">
        <v>9223</v>
      </c>
      <c r="K2339" t="s">
        <v>21</v>
      </c>
      <c r="L2339" t="s">
        <v>9281</v>
      </c>
      <c r="M2339" t="s">
        <v>9209</v>
      </c>
      <c r="N2339">
        <v>3</v>
      </c>
      <c r="O2339">
        <v>29</v>
      </c>
      <c r="P2339" t="s">
        <v>9226</v>
      </c>
      <c r="Q2339">
        <v>16</v>
      </c>
      <c r="R2339">
        <v>12</v>
      </c>
      <c r="S2339" t="s">
        <v>9257</v>
      </c>
      <c r="T2339" t="s">
        <v>9262</v>
      </c>
      <c r="U2339" t="s">
        <v>9282</v>
      </c>
      <c r="V2339" t="str" cm="1">
        <f t="array" ref="V2339">_xlfn.IFS(Hospital_Emergency_Room_Data[[#This Row],[Day]]&lt;=10,"Start(1-10)",Hospital_Emergency_Room_Data[[#This Row],[Day]]&lt;=20,"Middle(11-20)",Hospital_Emergency_Room_Data[[#This Row],[Day]]&gt;20,"End(21-30)")</f>
        <v>Middle(11-20)</v>
      </c>
    </row>
    <row r="2340" spans="1:22">
      <c r="A2340">
        <v>389247558</v>
      </c>
      <c r="B2340" t="s">
        <v>2361</v>
      </c>
      <c r="C2340" s="1">
        <v>45032</v>
      </c>
      <c r="D2340" t="str">
        <f>TEXT(Hospital_Emergency_Room_Data[[#This Row],[Patient Admission Date]],"mmm")</f>
        <v>Apr</v>
      </c>
      <c r="E2340">
        <f>YEAR(Hospital_Emergency_Room_Data[[#This Row],[Patient Admission Date]])</f>
        <v>2023</v>
      </c>
      <c r="F2340" s="2">
        <v>0.75486111111111109</v>
      </c>
      <c r="G2340" s="8" t="str">
        <f>TEXT(Hospital_Emergency_Room_Data[[#This Row],[Patient Admission Date]],"dddd")</f>
        <v>Sunday</v>
      </c>
      <c r="H2340" t="s">
        <v>41</v>
      </c>
      <c r="I2340">
        <v>41</v>
      </c>
      <c r="J2340" s="5" t="s">
        <v>9223</v>
      </c>
      <c r="K2340" t="s">
        <v>21</v>
      </c>
      <c r="L2340" t="s">
        <v>9281</v>
      </c>
      <c r="M2340" t="s">
        <v>9209</v>
      </c>
      <c r="N2340">
        <v>3</v>
      </c>
      <c r="O2340">
        <v>31</v>
      </c>
      <c r="P2340" t="s">
        <v>9225</v>
      </c>
      <c r="Q2340">
        <v>16</v>
      </c>
      <c r="R2340">
        <v>18</v>
      </c>
      <c r="S2340" t="s">
        <v>9256</v>
      </c>
      <c r="T2340" t="s">
        <v>9262</v>
      </c>
      <c r="U2340" t="s">
        <v>9300</v>
      </c>
      <c r="V2340" t="str" cm="1">
        <f t="array" ref="V2340">_xlfn.IFS(Hospital_Emergency_Room_Data[[#This Row],[Day]]&lt;=10,"Start(1-10)",Hospital_Emergency_Room_Data[[#This Row],[Day]]&lt;=20,"Middle(11-20)",Hospital_Emergency_Room_Data[[#This Row],[Day]]&gt;20,"End(21-30)")</f>
        <v>Middle(11-20)</v>
      </c>
    </row>
    <row r="2341" spans="1:22">
      <c r="A2341">
        <v>358199800</v>
      </c>
      <c r="B2341" t="s">
        <v>2362</v>
      </c>
      <c r="C2341" s="1">
        <v>45129</v>
      </c>
      <c r="D2341" t="str">
        <f>TEXT(Hospital_Emergency_Room_Data[[#This Row],[Patient Admission Date]],"mmm")</f>
        <v>Jul</v>
      </c>
      <c r="E2341">
        <f>YEAR(Hospital_Emergency_Room_Data[[#This Row],[Patient Admission Date]])</f>
        <v>2023</v>
      </c>
      <c r="F2341" s="2">
        <v>0.13402777777777777</v>
      </c>
      <c r="G2341" s="8" t="str">
        <f>TEXT(Hospital_Emergency_Room_Data[[#This Row],[Patient Admission Date]],"dddd")</f>
        <v>Saturday</v>
      </c>
      <c r="H2341" t="s">
        <v>41</v>
      </c>
      <c r="I2341">
        <v>72</v>
      </c>
      <c r="J2341" s="5" t="s">
        <v>9222</v>
      </c>
      <c r="K2341" t="s">
        <v>21</v>
      </c>
      <c r="L2341" t="s">
        <v>9281</v>
      </c>
      <c r="M2341" t="s">
        <v>9209</v>
      </c>
      <c r="N2341">
        <v>3</v>
      </c>
      <c r="O2341">
        <v>44</v>
      </c>
      <c r="P2341" t="s">
        <v>9225</v>
      </c>
      <c r="Q2341">
        <v>22</v>
      </c>
      <c r="R2341">
        <v>3</v>
      </c>
      <c r="S2341" t="s">
        <v>9258</v>
      </c>
      <c r="T2341" t="s">
        <v>9264</v>
      </c>
      <c r="U2341" t="s">
        <v>9300</v>
      </c>
      <c r="V2341" t="str" cm="1">
        <f t="array" ref="V2341">_xlfn.IFS(Hospital_Emergency_Room_Data[[#This Row],[Day]]&lt;=10,"Start(1-10)",Hospital_Emergency_Room_Data[[#This Row],[Day]]&lt;=20,"Middle(11-20)",Hospital_Emergency_Room_Data[[#This Row],[Day]]&gt;20,"End(21-30)")</f>
        <v>End(21-30)</v>
      </c>
    </row>
    <row r="2342" spans="1:22">
      <c r="A2342">
        <v>165281239</v>
      </c>
      <c r="B2342" t="s">
        <v>2363</v>
      </c>
      <c r="C2342" s="1">
        <v>45389</v>
      </c>
      <c r="D2342" t="str">
        <f>TEXT(Hospital_Emergency_Room_Data[[#This Row],[Patient Admission Date]],"mmm")</f>
        <v>Apr</v>
      </c>
      <c r="E2342">
        <f>YEAR(Hospital_Emergency_Room_Data[[#This Row],[Patient Admission Date]])</f>
        <v>2024</v>
      </c>
      <c r="F2342" s="2">
        <v>0.61597222222222225</v>
      </c>
      <c r="G2342" s="8" t="str">
        <f>TEXT(Hospital_Emergency_Room_Data[[#This Row],[Patient Admission Date]],"dddd")</f>
        <v>Sunday</v>
      </c>
      <c r="H2342" t="s">
        <v>41</v>
      </c>
      <c r="I2342">
        <v>23</v>
      </c>
      <c r="J2342" s="5" t="s">
        <v>9220</v>
      </c>
      <c r="K2342" t="s">
        <v>21</v>
      </c>
      <c r="L2342" t="s">
        <v>9281</v>
      </c>
      <c r="M2342" t="s">
        <v>9209</v>
      </c>
      <c r="N2342">
        <v>3</v>
      </c>
      <c r="O2342">
        <v>19</v>
      </c>
      <c r="P2342" t="s">
        <v>9226</v>
      </c>
      <c r="Q2342">
        <v>7</v>
      </c>
      <c r="R2342">
        <v>14</v>
      </c>
      <c r="S2342" t="s">
        <v>9257</v>
      </c>
      <c r="T2342" t="s">
        <v>9263</v>
      </c>
      <c r="U2342" t="s">
        <v>9282</v>
      </c>
      <c r="V2342" t="str" cm="1">
        <f t="array" ref="V2342">_xlfn.IFS(Hospital_Emergency_Room_Data[[#This Row],[Day]]&lt;=10,"Start(1-10)",Hospital_Emergency_Room_Data[[#This Row],[Day]]&lt;=20,"Middle(11-20)",Hospital_Emergency_Room_Data[[#This Row],[Day]]&gt;20,"End(21-30)")</f>
        <v>Start(1-10)</v>
      </c>
    </row>
    <row r="2343" spans="1:22">
      <c r="A2343">
        <v>195721556</v>
      </c>
      <c r="B2343" t="s">
        <v>2364</v>
      </c>
      <c r="C2343" s="1">
        <v>45556</v>
      </c>
      <c r="D2343" t="str">
        <f>TEXT(Hospital_Emergency_Room_Data[[#This Row],[Patient Admission Date]],"mmm")</f>
        <v>Sep</v>
      </c>
      <c r="E2343">
        <f>YEAR(Hospital_Emergency_Room_Data[[#This Row],[Patient Admission Date]])</f>
        <v>2024</v>
      </c>
      <c r="F2343" s="2">
        <v>0.17777777777777778</v>
      </c>
      <c r="G2343" s="8" t="str">
        <f>TEXT(Hospital_Emergency_Room_Data[[#This Row],[Patient Admission Date]],"dddd")</f>
        <v>Saturday</v>
      </c>
      <c r="H2343" t="s">
        <v>41</v>
      </c>
      <c r="I2343">
        <v>74</v>
      </c>
      <c r="J2343" s="5" t="s">
        <v>9222</v>
      </c>
      <c r="K2343" t="s">
        <v>21</v>
      </c>
      <c r="L2343" t="s">
        <v>9281</v>
      </c>
      <c r="M2343" t="s">
        <v>9209</v>
      </c>
      <c r="N2343">
        <v>4</v>
      </c>
      <c r="O2343">
        <v>26</v>
      </c>
      <c r="P2343" t="s">
        <v>9226</v>
      </c>
      <c r="Q2343">
        <v>21</v>
      </c>
      <c r="R2343">
        <v>4</v>
      </c>
      <c r="S2343" t="s">
        <v>9258</v>
      </c>
      <c r="T2343" t="s">
        <v>9262</v>
      </c>
      <c r="U2343" t="s">
        <v>9282</v>
      </c>
      <c r="V2343" t="str" cm="1">
        <f t="array" ref="V2343">_xlfn.IFS(Hospital_Emergency_Room_Data[[#This Row],[Day]]&lt;=10,"Start(1-10)",Hospital_Emergency_Room_Data[[#This Row],[Day]]&lt;=20,"Middle(11-20)",Hospital_Emergency_Room_Data[[#This Row],[Day]]&gt;20,"End(21-30)")</f>
        <v>End(21-30)</v>
      </c>
    </row>
    <row r="2344" spans="1:22">
      <c r="A2344">
        <v>831731879</v>
      </c>
      <c r="B2344" t="s">
        <v>423</v>
      </c>
      <c r="C2344" s="1">
        <v>45129</v>
      </c>
      <c r="D2344" t="str">
        <f>TEXT(Hospital_Emergency_Room_Data[[#This Row],[Patient Admission Date]],"mmm")</f>
        <v>Jul</v>
      </c>
      <c r="E2344">
        <f>YEAR(Hospital_Emergency_Room_Data[[#This Row],[Patient Admission Date]])</f>
        <v>2023</v>
      </c>
      <c r="F2344" s="2">
        <v>0.75763888888888886</v>
      </c>
      <c r="G2344" s="8" t="str">
        <f>TEXT(Hospital_Emergency_Room_Data[[#This Row],[Patient Admission Date]],"dddd")</f>
        <v>Saturday</v>
      </c>
      <c r="H2344" t="s">
        <v>41</v>
      </c>
      <c r="I2344">
        <v>47</v>
      </c>
      <c r="J2344" s="5" t="s">
        <v>9219</v>
      </c>
      <c r="K2344" t="s">
        <v>21</v>
      </c>
      <c r="L2344" t="s">
        <v>9281</v>
      </c>
      <c r="M2344" t="s">
        <v>9209</v>
      </c>
      <c r="N2344">
        <v>4</v>
      </c>
      <c r="O2344">
        <v>59</v>
      </c>
      <c r="P2344" t="s">
        <v>9225</v>
      </c>
      <c r="Q2344">
        <v>22</v>
      </c>
      <c r="R2344">
        <v>18</v>
      </c>
      <c r="S2344" t="s">
        <v>9256</v>
      </c>
      <c r="T2344" t="s">
        <v>9264</v>
      </c>
      <c r="U2344" t="s">
        <v>9283</v>
      </c>
      <c r="V2344" t="str" cm="1">
        <f t="array" ref="V2344">_xlfn.IFS(Hospital_Emergency_Room_Data[[#This Row],[Day]]&lt;=10,"Start(1-10)",Hospital_Emergency_Room_Data[[#This Row],[Day]]&lt;=20,"Middle(11-20)",Hospital_Emergency_Room_Data[[#This Row],[Day]]&gt;20,"End(21-30)")</f>
        <v>End(21-30)</v>
      </c>
    </row>
    <row r="2345" spans="1:22">
      <c r="A2345">
        <v>722835564</v>
      </c>
      <c r="B2345" t="s">
        <v>2365</v>
      </c>
      <c r="C2345" s="1">
        <v>45221</v>
      </c>
      <c r="D2345" t="str">
        <f>TEXT(Hospital_Emergency_Room_Data[[#This Row],[Patient Admission Date]],"mmm")</f>
        <v>Oct</v>
      </c>
      <c r="E2345">
        <f>YEAR(Hospital_Emergency_Room_Data[[#This Row],[Patient Admission Date]])</f>
        <v>2023</v>
      </c>
      <c r="F2345" s="2">
        <v>0.3972222222222222</v>
      </c>
      <c r="G2345" s="8" t="str">
        <f>TEXT(Hospital_Emergency_Room_Data[[#This Row],[Patient Admission Date]],"dddd")</f>
        <v>Sunday</v>
      </c>
      <c r="H2345" t="s">
        <v>41</v>
      </c>
      <c r="I2345">
        <v>50</v>
      </c>
      <c r="J2345" s="5" t="s">
        <v>9219</v>
      </c>
      <c r="K2345" t="s">
        <v>21</v>
      </c>
      <c r="L2345" t="s">
        <v>9281</v>
      </c>
      <c r="M2345" t="s">
        <v>9209</v>
      </c>
      <c r="N2345">
        <v>4</v>
      </c>
      <c r="O2345">
        <v>58</v>
      </c>
      <c r="P2345" t="s">
        <v>9225</v>
      </c>
      <c r="Q2345">
        <v>22</v>
      </c>
      <c r="R2345">
        <v>9</v>
      </c>
      <c r="S2345" t="s">
        <v>9255</v>
      </c>
      <c r="T2345" t="s">
        <v>9264</v>
      </c>
      <c r="U2345" t="s">
        <v>9283</v>
      </c>
      <c r="V2345" t="str" cm="1">
        <f t="array" ref="V2345">_xlfn.IFS(Hospital_Emergency_Room_Data[[#This Row],[Day]]&lt;=10,"Start(1-10)",Hospital_Emergency_Room_Data[[#This Row],[Day]]&lt;=20,"Middle(11-20)",Hospital_Emergency_Room_Data[[#This Row],[Day]]&gt;20,"End(21-30)")</f>
        <v>End(21-30)</v>
      </c>
    </row>
    <row r="2346" spans="1:22">
      <c r="A2346">
        <v>584751706</v>
      </c>
      <c r="B2346" t="s">
        <v>2366</v>
      </c>
      <c r="C2346" s="1">
        <v>45474</v>
      </c>
      <c r="D2346" t="str">
        <f>TEXT(Hospital_Emergency_Room_Data[[#This Row],[Patient Admission Date]],"mmm")</f>
        <v>Jul</v>
      </c>
      <c r="E2346">
        <f>YEAR(Hospital_Emergency_Room_Data[[#This Row],[Patient Admission Date]])</f>
        <v>2024</v>
      </c>
      <c r="F2346" s="2">
        <v>6.3194444444444442E-2</v>
      </c>
      <c r="G2346" s="8" t="str">
        <f>TEXT(Hospital_Emergency_Room_Data[[#This Row],[Patient Admission Date]],"dddd")</f>
        <v>Monday</v>
      </c>
      <c r="H2346" t="s">
        <v>41</v>
      </c>
      <c r="I2346">
        <v>19</v>
      </c>
      <c r="J2346" s="5" t="s">
        <v>9220</v>
      </c>
      <c r="K2346" t="s">
        <v>21</v>
      </c>
      <c r="L2346" t="s">
        <v>9281</v>
      </c>
      <c r="M2346" t="s">
        <v>9209</v>
      </c>
      <c r="N2346">
        <v>4</v>
      </c>
      <c r="O2346">
        <v>45</v>
      </c>
      <c r="P2346" t="s">
        <v>9225</v>
      </c>
      <c r="Q2346">
        <v>1</v>
      </c>
      <c r="R2346">
        <v>1</v>
      </c>
      <c r="S2346" t="s">
        <v>9258</v>
      </c>
      <c r="T2346" t="s">
        <v>9263</v>
      </c>
      <c r="U2346" t="s">
        <v>9300</v>
      </c>
      <c r="V2346" t="str" cm="1">
        <f t="array" ref="V2346">_xlfn.IFS(Hospital_Emergency_Room_Data[[#This Row],[Day]]&lt;=10,"Start(1-10)",Hospital_Emergency_Room_Data[[#This Row],[Day]]&lt;=20,"Middle(11-20)",Hospital_Emergency_Room_Data[[#This Row],[Day]]&gt;20,"End(21-30)")</f>
        <v>Start(1-10)</v>
      </c>
    </row>
    <row r="2347" spans="1:22">
      <c r="A2347">
        <v>623619841</v>
      </c>
      <c r="B2347" t="s">
        <v>2367</v>
      </c>
      <c r="C2347" s="1">
        <v>45439</v>
      </c>
      <c r="D2347" t="str">
        <f>TEXT(Hospital_Emergency_Room_Data[[#This Row],[Patient Admission Date]],"mmm")</f>
        <v>May</v>
      </c>
      <c r="E2347">
        <f>YEAR(Hospital_Emergency_Room_Data[[#This Row],[Patient Admission Date]])</f>
        <v>2024</v>
      </c>
      <c r="F2347" s="2">
        <v>0.38333333333333336</v>
      </c>
      <c r="G2347" s="8" t="str">
        <f>TEXT(Hospital_Emergency_Room_Data[[#This Row],[Patient Admission Date]],"dddd")</f>
        <v>Monday</v>
      </c>
      <c r="H2347" t="s">
        <v>41</v>
      </c>
      <c r="I2347">
        <v>67</v>
      </c>
      <c r="J2347" s="5" t="s">
        <v>9217</v>
      </c>
      <c r="K2347" t="s">
        <v>21</v>
      </c>
      <c r="L2347" t="s">
        <v>9281</v>
      </c>
      <c r="M2347" t="s">
        <v>9209</v>
      </c>
      <c r="N2347">
        <v>4</v>
      </c>
      <c r="O2347">
        <v>32</v>
      </c>
      <c r="P2347" t="s">
        <v>9225</v>
      </c>
      <c r="Q2347">
        <v>27</v>
      </c>
      <c r="R2347">
        <v>9</v>
      </c>
      <c r="S2347" t="s">
        <v>9255</v>
      </c>
      <c r="T2347" t="s">
        <v>9264</v>
      </c>
      <c r="U2347" t="s">
        <v>9300</v>
      </c>
      <c r="V2347" t="str" cm="1">
        <f t="array" ref="V2347">_xlfn.IFS(Hospital_Emergency_Room_Data[[#This Row],[Day]]&lt;=10,"Start(1-10)",Hospital_Emergency_Room_Data[[#This Row],[Day]]&lt;=20,"Middle(11-20)",Hospital_Emergency_Room_Data[[#This Row],[Day]]&gt;20,"End(21-30)")</f>
        <v>End(21-30)</v>
      </c>
    </row>
    <row r="2348" spans="1:22">
      <c r="A2348">
        <v>570761303</v>
      </c>
      <c r="B2348" t="s">
        <v>2368</v>
      </c>
      <c r="C2348" s="1">
        <v>45358</v>
      </c>
      <c r="D2348" t="str">
        <f>TEXT(Hospital_Emergency_Room_Data[[#This Row],[Patient Admission Date]],"mmm")</f>
        <v>Mar</v>
      </c>
      <c r="E2348">
        <f>YEAR(Hospital_Emergency_Room_Data[[#This Row],[Patient Admission Date]])</f>
        <v>2024</v>
      </c>
      <c r="F2348" s="2">
        <v>0.27013888888888887</v>
      </c>
      <c r="G2348" s="8" t="str">
        <f>TEXT(Hospital_Emergency_Room_Data[[#This Row],[Patient Admission Date]],"dddd")</f>
        <v>Thursday</v>
      </c>
      <c r="H2348" t="s">
        <v>41</v>
      </c>
      <c r="I2348">
        <v>34</v>
      </c>
      <c r="J2348" s="5" t="s">
        <v>9223</v>
      </c>
      <c r="K2348" t="s">
        <v>21</v>
      </c>
      <c r="L2348" t="s">
        <v>9281</v>
      </c>
      <c r="M2348" t="s">
        <v>9209</v>
      </c>
      <c r="N2348">
        <v>5</v>
      </c>
      <c r="O2348">
        <v>40</v>
      </c>
      <c r="P2348" t="s">
        <v>9225</v>
      </c>
      <c r="Q2348">
        <v>7</v>
      </c>
      <c r="R2348">
        <v>6</v>
      </c>
      <c r="S2348" t="s">
        <v>9255</v>
      </c>
      <c r="T2348" t="s">
        <v>9263</v>
      </c>
      <c r="U2348" t="s">
        <v>9300</v>
      </c>
      <c r="V2348" t="str" cm="1">
        <f t="array" ref="V2348">_xlfn.IFS(Hospital_Emergency_Room_Data[[#This Row],[Day]]&lt;=10,"Start(1-10)",Hospital_Emergency_Room_Data[[#This Row],[Day]]&lt;=20,"Middle(11-20)",Hospital_Emergency_Room_Data[[#This Row],[Day]]&gt;20,"End(21-30)")</f>
        <v>Start(1-10)</v>
      </c>
    </row>
    <row r="2349" spans="1:22">
      <c r="A2349">
        <v>307109903</v>
      </c>
      <c r="B2349" t="s">
        <v>2369</v>
      </c>
      <c r="C2349" s="1">
        <v>45585</v>
      </c>
      <c r="D2349" t="str">
        <f>TEXT(Hospital_Emergency_Room_Data[[#This Row],[Patient Admission Date]],"mmm")</f>
        <v>Oct</v>
      </c>
      <c r="E2349">
        <f>YEAR(Hospital_Emergency_Room_Data[[#This Row],[Patient Admission Date]])</f>
        <v>2024</v>
      </c>
      <c r="F2349" s="2">
        <v>0.59027777777777779</v>
      </c>
      <c r="G2349" s="8" t="str">
        <f>TEXT(Hospital_Emergency_Room_Data[[#This Row],[Patient Admission Date]],"dddd")</f>
        <v>Sunday</v>
      </c>
      <c r="H2349" t="s">
        <v>41</v>
      </c>
      <c r="I2349">
        <v>21</v>
      </c>
      <c r="J2349" s="5" t="s">
        <v>9220</v>
      </c>
      <c r="K2349" t="s">
        <v>21</v>
      </c>
      <c r="L2349" t="s">
        <v>9281</v>
      </c>
      <c r="M2349" t="s">
        <v>9209</v>
      </c>
      <c r="N2349">
        <v>5</v>
      </c>
      <c r="O2349">
        <v>45</v>
      </c>
      <c r="P2349" t="s">
        <v>9225</v>
      </c>
      <c r="Q2349">
        <v>20</v>
      </c>
      <c r="R2349">
        <v>14</v>
      </c>
      <c r="S2349" t="s">
        <v>9257</v>
      </c>
      <c r="T2349" t="s">
        <v>9262</v>
      </c>
      <c r="U2349" t="s">
        <v>9300</v>
      </c>
      <c r="V2349" t="str" cm="1">
        <f t="array" ref="V2349">_xlfn.IFS(Hospital_Emergency_Room_Data[[#This Row],[Day]]&lt;=10,"Start(1-10)",Hospital_Emergency_Room_Data[[#This Row],[Day]]&lt;=20,"Middle(11-20)",Hospital_Emergency_Room_Data[[#This Row],[Day]]&gt;20,"End(21-30)")</f>
        <v>Middle(11-20)</v>
      </c>
    </row>
    <row r="2350" spans="1:22">
      <c r="A2350">
        <v>274444510</v>
      </c>
      <c r="B2350" t="s">
        <v>2370</v>
      </c>
      <c r="C2350" s="1">
        <v>45318</v>
      </c>
      <c r="D2350" t="str">
        <f>TEXT(Hospital_Emergency_Room_Data[[#This Row],[Patient Admission Date]],"mmm")</f>
        <v>Jan</v>
      </c>
      <c r="E2350">
        <f>YEAR(Hospital_Emergency_Room_Data[[#This Row],[Patient Admission Date]])</f>
        <v>2024</v>
      </c>
      <c r="F2350" s="2">
        <v>0.96805555555555556</v>
      </c>
      <c r="G2350" s="8" t="str">
        <f>TEXT(Hospital_Emergency_Room_Data[[#This Row],[Patient Admission Date]],"dddd")</f>
        <v>Saturday</v>
      </c>
      <c r="H2350" t="s">
        <v>41</v>
      </c>
      <c r="I2350">
        <v>57</v>
      </c>
      <c r="J2350" s="5" t="s">
        <v>9219</v>
      </c>
      <c r="K2350" t="s">
        <v>21</v>
      </c>
      <c r="L2350" t="s">
        <v>9281</v>
      </c>
      <c r="M2350" t="s">
        <v>9209</v>
      </c>
      <c r="N2350">
        <v>5</v>
      </c>
      <c r="O2350">
        <v>49</v>
      </c>
      <c r="P2350" t="s">
        <v>9225</v>
      </c>
      <c r="Q2350">
        <v>27</v>
      </c>
      <c r="R2350">
        <v>23</v>
      </c>
      <c r="S2350" t="s">
        <v>9256</v>
      </c>
      <c r="T2350" t="s">
        <v>9264</v>
      </c>
      <c r="U2350" t="s">
        <v>9283</v>
      </c>
      <c r="V2350" t="str" cm="1">
        <f t="array" ref="V2350">_xlfn.IFS(Hospital_Emergency_Room_Data[[#This Row],[Day]]&lt;=10,"Start(1-10)",Hospital_Emergency_Room_Data[[#This Row],[Day]]&lt;=20,"Middle(11-20)",Hospital_Emergency_Room_Data[[#This Row],[Day]]&gt;20,"End(21-30)")</f>
        <v>End(21-30)</v>
      </c>
    </row>
    <row r="2351" spans="1:22">
      <c r="A2351">
        <v>636406086</v>
      </c>
      <c r="B2351" t="s">
        <v>2371</v>
      </c>
      <c r="C2351" s="1">
        <v>45234</v>
      </c>
      <c r="D2351" t="str">
        <f>TEXT(Hospital_Emergency_Room_Data[[#This Row],[Patient Admission Date]],"mmm")</f>
        <v>Nov</v>
      </c>
      <c r="E2351">
        <f>YEAR(Hospital_Emergency_Room_Data[[#This Row],[Patient Admission Date]])</f>
        <v>2023</v>
      </c>
      <c r="F2351" s="2">
        <v>0.6694444444444444</v>
      </c>
      <c r="G2351" s="8" t="str">
        <f>TEXT(Hospital_Emergency_Room_Data[[#This Row],[Patient Admission Date]],"dddd")</f>
        <v>Saturday</v>
      </c>
      <c r="H2351" t="s">
        <v>41</v>
      </c>
      <c r="I2351">
        <v>52</v>
      </c>
      <c r="J2351" s="5" t="s">
        <v>9219</v>
      </c>
      <c r="K2351" t="s">
        <v>21</v>
      </c>
      <c r="L2351" t="s">
        <v>9281</v>
      </c>
      <c r="M2351" t="s">
        <v>9209</v>
      </c>
      <c r="N2351">
        <v>5</v>
      </c>
      <c r="O2351">
        <v>51</v>
      </c>
      <c r="P2351" t="s">
        <v>9225</v>
      </c>
      <c r="Q2351">
        <v>4</v>
      </c>
      <c r="R2351">
        <v>16</v>
      </c>
      <c r="S2351" t="s">
        <v>9257</v>
      </c>
      <c r="T2351" t="s">
        <v>9263</v>
      </c>
      <c r="U2351" t="s">
        <v>9283</v>
      </c>
      <c r="V2351" t="str" cm="1">
        <f t="array" ref="V2351">_xlfn.IFS(Hospital_Emergency_Room_Data[[#This Row],[Day]]&lt;=10,"Start(1-10)",Hospital_Emergency_Room_Data[[#This Row],[Day]]&lt;=20,"Middle(11-20)",Hospital_Emergency_Room_Data[[#This Row],[Day]]&gt;20,"End(21-30)")</f>
        <v>Start(1-10)</v>
      </c>
    </row>
    <row r="2352" spans="1:22">
      <c r="A2352">
        <v>708706853</v>
      </c>
      <c r="B2352" t="s">
        <v>2372</v>
      </c>
      <c r="C2352" s="1">
        <v>45345</v>
      </c>
      <c r="D2352" t="str">
        <f>TEXT(Hospital_Emergency_Room_Data[[#This Row],[Patient Admission Date]],"mmm")</f>
        <v>Feb</v>
      </c>
      <c r="E2352">
        <f>YEAR(Hospital_Emergency_Room_Data[[#This Row],[Patient Admission Date]])</f>
        <v>2024</v>
      </c>
      <c r="F2352" s="2">
        <v>0.44930555555555557</v>
      </c>
      <c r="G2352" s="8" t="str">
        <f>TEXT(Hospital_Emergency_Room_Data[[#This Row],[Patient Admission Date]],"dddd")</f>
        <v>Friday</v>
      </c>
      <c r="H2352" t="s">
        <v>41</v>
      </c>
      <c r="I2352">
        <v>41</v>
      </c>
      <c r="J2352" s="5" t="s">
        <v>9223</v>
      </c>
      <c r="K2352" t="s">
        <v>21</v>
      </c>
      <c r="L2352" t="s">
        <v>9281</v>
      </c>
      <c r="M2352" t="s">
        <v>9209</v>
      </c>
      <c r="N2352">
        <v>5</v>
      </c>
      <c r="O2352">
        <v>14</v>
      </c>
      <c r="P2352" t="s">
        <v>9226</v>
      </c>
      <c r="Q2352">
        <v>23</v>
      </c>
      <c r="R2352">
        <v>10</v>
      </c>
      <c r="S2352" t="s">
        <v>9255</v>
      </c>
      <c r="T2352" t="s">
        <v>9264</v>
      </c>
      <c r="U2352" t="s">
        <v>9282</v>
      </c>
      <c r="V2352" t="str" cm="1">
        <f t="array" ref="V2352">_xlfn.IFS(Hospital_Emergency_Room_Data[[#This Row],[Day]]&lt;=10,"Start(1-10)",Hospital_Emergency_Room_Data[[#This Row],[Day]]&lt;=20,"Middle(11-20)",Hospital_Emergency_Room_Data[[#This Row],[Day]]&gt;20,"End(21-30)")</f>
        <v>End(21-30)</v>
      </c>
    </row>
    <row r="2353" spans="1:22">
      <c r="A2353">
        <v>489058649</v>
      </c>
      <c r="B2353" t="s">
        <v>2373</v>
      </c>
      <c r="C2353" s="1">
        <v>45391</v>
      </c>
      <c r="D2353" t="str">
        <f>TEXT(Hospital_Emergency_Room_Data[[#This Row],[Patient Admission Date]],"mmm")</f>
        <v>Apr</v>
      </c>
      <c r="E2353">
        <f>YEAR(Hospital_Emergency_Room_Data[[#This Row],[Patient Admission Date]])</f>
        <v>2024</v>
      </c>
      <c r="F2353" s="2">
        <v>0.28958333333333336</v>
      </c>
      <c r="G2353" s="8" t="str">
        <f>TEXT(Hospital_Emergency_Room_Data[[#This Row],[Patient Admission Date]],"dddd")</f>
        <v>Tuesday</v>
      </c>
      <c r="H2353" t="s">
        <v>41</v>
      </c>
      <c r="I2353">
        <v>64</v>
      </c>
      <c r="J2353" s="5" t="s">
        <v>9217</v>
      </c>
      <c r="K2353" t="s">
        <v>21</v>
      </c>
      <c r="L2353" t="s">
        <v>9281</v>
      </c>
      <c r="M2353" t="s">
        <v>9209</v>
      </c>
      <c r="N2353">
        <v>5</v>
      </c>
      <c r="O2353">
        <v>18</v>
      </c>
      <c r="P2353" t="s">
        <v>9226</v>
      </c>
      <c r="Q2353">
        <v>9</v>
      </c>
      <c r="R2353">
        <v>6</v>
      </c>
      <c r="S2353" t="s">
        <v>9255</v>
      </c>
      <c r="T2353" t="s">
        <v>9265</v>
      </c>
      <c r="U2353" t="s">
        <v>9282</v>
      </c>
      <c r="V2353" t="str" cm="1">
        <f t="array" ref="V2353">_xlfn.IFS(Hospital_Emergency_Room_Data[[#This Row],[Day]]&lt;=10,"Start(1-10)",Hospital_Emergency_Room_Data[[#This Row],[Day]]&lt;=20,"Middle(11-20)",Hospital_Emergency_Room_Data[[#This Row],[Day]]&gt;20,"End(21-30)")</f>
        <v>Start(1-10)</v>
      </c>
    </row>
    <row r="2354" spans="1:22">
      <c r="A2354">
        <v>275218502</v>
      </c>
      <c r="B2354" t="s">
        <v>2374</v>
      </c>
      <c r="C2354" s="1">
        <v>45452</v>
      </c>
      <c r="D2354" t="str">
        <f>TEXT(Hospital_Emergency_Room_Data[[#This Row],[Patient Admission Date]],"mmm")</f>
        <v>Jun</v>
      </c>
      <c r="E2354">
        <f>YEAR(Hospital_Emergency_Room_Data[[#This Row],[Patient Admission Date]])</f>
        <v>2024</v>
      </c>
      <c r="F2354" s="2">
        <v>0.92291666666666672</v>
      </c>
      <c r="G2354" s="8" t="str">
        <f>TEXT(Hospital_Emergency_Room_Data[[#This Row],[Patient Admission Date]],"dddd")</f>
        <v>Sunday</v>
      </c>
      <c r="H2354" t="s">
        <v>41</v>
      </c>
      <c r="I2354">
        <v>76</v>
      </c>
      <c r="J2354" s="5" t="s">
        <v>9222</v>
      </c>
      <c r="K2354" t="s">
        <v>21</v>
      </c>
      <c r="L2354" t="s">
        <v>9281</v>
      </c>
      <c r="M2354" t="s">
        <v>9209</v>
      </c>
      <c r="N2354">
        <v>5</v>
      </c>
      <c r="O2354">
        <v>30</v>
      </c>
      <c r="P2354" t="s">
        <v>9225</v>
      </c>
      <c r="Q2354">
        <v>9</v>
      </c>
      <c r="R2354">
        <v>22</v>
      </c>
      <c r="S2354" t="s">
        <v>9256</v>
      </c>
      <c r="T2354" t="s">
        <v>9265</v>
      </c>
      <c r="U2354" t="s">
        <v>9282</v>
      </c>
      <c r="V2354" t="str" cm="1">
        <f t="array" ref="V2354">_xlfn.IFS(Hospital_Emergency_Room_Data[[#This Row],[Day]]&lt;=10,"Start(1-10)",Hospital_Emergency_Room_Data[[#This Row],[Day]]&lt;=20,"Middle(11-20)",Hospital_Emergency_Room_Data[[#This Row],[Day]]&gt;20,"End(21-30)")</f>
        <v>Start(1-10)</v>
      </c>
    </row>
    <row r="2355" spans="1:22">
      <c r="A2355">
        <v>578998746</v>
      </c>
      <c r="B2355" t="s">
        <v>2375</v>
      </c>
      <c r="C2355" s="1">
        <v>45070</v>
      </c>
      <c r="D2355" t="str">
        <f>TEXT(Hospital_Emergency_Room_Data[[#This Row],[Patient Admission Date]],"mmm")</f>
        <v>May</v>
      </c>
      <c r="E2355">
        <f>YEAR(Hospital_Emergency_Room_Data[[#This Row],[Patient Admission Date]])</f>
        <v>2023</v>
      </c>
      <c r="F2355" s="2">
        <v>0.77152777777777781</v>
      </c>
      <c r="G2355" s="8" t="str">
        <f>TEXT(Hospital_Emergency_Room_Data[[#This Row],[Patient Admission Date]],"dddd")</f>
        <v>Wednesday</v>
      </c>
      <c r="H2355" t="s">
        <v>41</v>
      </c>
      <c r="I2355">
        <v>28</v>
      </c>
      <c r="J2355" s="5" t="s">
        <v>9220</v>
      </c>
      <c r="K2355" t="s">
        <v>21</v>
      </c>
      <c r="L2355" t="s">
        <v>9281</v>
      </c>
      <c r="M2355" t="s">
        <v>9209</v>
      </c>
      <c r="N2355">
        <v>6</v>
      </c>
      <c r="O2355">
        <v>54</v>
      </c>
      <c r="P2355" t="s">
        <v>9225</v>
      </c>
      <c r="Q2355">
        <v>24</v>
      </c>
      <c r="R2355">
        <v>18</v>
      </c>
      <c r="S2355" t="s">
        <v>9256</v>
      </c>
      <c r="T2355" t="s">
        <v>9264</v>
      </c>
      <c r="U2355" t="s">
        <v>9283</v>
      </c>
      <c r="V2355" t="str" cm="1">
        <f t="array" ref="V2355">_xlfn.IFS(Hospital_Emergency_Room_Data[[#This Row],[Day]]&lt;=10,"Start(1-10)",Hospital_Emergency_Room_Data[[#This Row],[Day]]&lt;=20,"Middle(11-20)",Hospital_Emergency_Room_Data[[#This Row],[Day]]&gt;20,"End(21-30)")</f>
        <v>End(21-30)</v>
      </c>
    </row>
    <row r="2356" spans="1:22">
      <c r="A2356">
        <v>341605841</v>
      </c>
      <c r="B2356" t="s">
        <v>2376</v>
      </c>
      <c r="C2356" s="1">
        <v>45138</v>
      </c>
      <c r="D2356" t="str">
        <f>TEXT(Hospital_Emergency_Room_Data[[#This Row],[Patient Admission Date]],"mmm")</f>
        <v>Jul</v>
      </c>
      <c r="E2356">
        <f>YEAR(Hospital_Emergency_Room_Data[[#This Row],[Patient Admission Date]])</f>
        <v>2023</v>
      </c>
      <c r="F2356" s="2">
        <v>0.90694444444444444</v>
      </c>
      <c r="G2356" s="8" t="str">
        <f>TEXT(Hospital_Emergency_Room_Data[[#This Row],[Patient Admission Date]],"dddd")</f>
        <v>Monday</v>
      </c>
      <c r="H2356" t="s">
        <v>41</v>
      </c>
      <c r="I2356">
        <v>34</v>
      </c>
      <c r="J2356" s="5" t="s">
        <v>9223</v>
      </c>
      <c r="K2356" t="s">
        <v>21</v>
      </c>
      <c r="L2356" t="s">
        <v>9281</v>
      </c>
      <c r="M2356" t="s">
        <v>9209</v>
      </c>
      <c r="N2356">
        <v>6</v>
      </c>
      <c r="O2356">
        <v>35</v>
      </c>
      <c r="P2356" t="s">
        <v>9225</v>
      </c>
      <c r="Q2356">
        <v>31</v>
      </c>
      <c r="R2356">
        <v>21</v>
      </c>
      <c r="S2356" t="s">
        <v>9256</v>
      </c>
      <c r="T2356" t="s">
        <v>9264</v>
      </c>
      <c r="U2356" t="s">
        <v>9300</v>
      </c>
      <c r="V2356" t="str" cm="1">
        <f t="array" ref="V2356">_xlfn.IFS(Hospital_Emergency_Room_Data[[#This Row],[Day]]&lt;=10,"Start(1-10)",Hospital_Emergency_Room_Data[[#This Row],[Day]]&lt;=20,"Middle(11-20)",Hospital_Emergency_Room_Data[[#This Row],[Day]]&gt;20,"End(21-30)")</f>
        <v>End(21-30)</v>
      </c>
    </row>
    <row r="2357" spans="1:22">
      <c r="A2357">
        <v>120743430</v>
      </c>
      <c r="B2357" t="s">
        <v>2377</v>
      </c>
      <c r="C2357" s="1">
        <v>45311</v>
      </c>
      <c r="D2357" t="str">
        <f>TEXT(Hospital_Emergency_Room_Data[[#This Row],[Patient Admission Date]],"mmm")</f>
        <v>Jan</v>
      </c>
      <c r="E2357">
        <f>YEAR(Hospital_Emergency_Room_Data[[#This Row],[Patient Admission Date]])</f>
        <v>2024</v>
      </c>
      <c r="F2357" s="2">
        <v>0.51041666666666663</v>
      </c>
      <c r="G2357" s="8" t="str">
        <f>TEXT(Hospital_Emergency_Room_Data[[#This Row],[Patient Admission Date]],"dddd")</f>
        <v>Saturday</v>
      </c>
      <c r="H2357" t="s">
        <v>41</v>
      </c>
      <c r="I2357">
        <v>35</v>
      </c>
      <c r="J2357" s="5" t="s">
        <v>9223</v>
      </c>
      <c r="K2357" t="s">
        <v>21</v>
      </c>
      <c r="L2357" t="s">
        <v>9281</v>
      </c>
      <c r="M2357" t="s">
        <v>9209</v>
      </c>
      <c r="N2357">
        <v>6</v>
      </c>
      <c r="O2357">
        <v>33</v>
      </c>
      <c r="P2357" t="s">
        <v>9225</v>
      </c>
      <c r="Q2357">
        <v>20</v>
      </c>
      <c r="R2357">
        <v>12</v>
      </c>
      <c r="S2357" t="s">
        <v>9257</v>
      </c>
      <c r="T2357" t="s">
        <v>9262</v>
      </c>
      <c r="U2357" t="s">
        <v>9300</v>
      </c>
      <c r="V2357" t="str" cm="1">
        <f t="array" ref="V2357">_xlfn.IFS(Hospital_Emergency_Room_Data[[#This Row],[Day]]&lt;=10,"Start(1-10)",Hospital_Emergency_Room_Data[[#This Row],[Day]]&lt;=20,"Middle(11-20)",Hospital_Emergency_Room_Data[[#This Row],[Day]]&gt;20,"End(21-30)")</f>
        <v>Middle(11-20)</v>
      </c>
    </row>
    <row r="2358" spans="1:22">
      <c r="A2358">
        <v>249315844</v>
      </c>
      <c r="B2358" t="s">
        <v>2378</v>
      </c>
      <c r="C2358" s="1">
        <v>45171</v>
      </c>
      <c r="D2358" t="str">
        <f>TEXT(Hospital_Emergency_Room_Data[[#This Row],[Patient Admission Date]],"mmm")</f>
        <v>Sep</v>
      </c>
      <c r="E2358">
        <f>YEAR(Hospital_Emergency_Room_Data[[#This Row],[Patient Admission Date]])</f>
        <v>2023</v>
      </c>
      <c r="F2358" s="2">
        <v>0.8</v>
      </c>
      <c r="G2358" s="8" t="str">
        <f>TEXT(Hospital_Emergency_Room_Data[[#This Row],[Patient Admission Date]],"dddd")</f>
        <v>Saturday</v>
      </c>
      <c r="H2358" t="s">
        <v>41</v>
      </c>
      <c r="I2358">
        <v>56</v>
      </c>
      <c r="J2358" s="5" t="s">
        <v>9219</v>
      </c>
      <c r="K2358" t="s">
        <v>21</v>
      </c>
      <c r="L2358" t="s">
        <v>9281</v>
      </c>
      <c r="M2358" t="s">
        <v>9209</v>
      </c>
      <c r="N2358">
        <v>6</v>
      </c>
      <c r="O2358">
        <v>42</v>
      </c>
      <c r="P2358" t="s">
        <v>9225</v>
      </c>
      <c r="Q2358">
        <v>2</v>
      </c>
      <c r="R2358">
        <v>19</v>
      </c>
      <c r="S2358" t="s">
        <v>9256</v>
      </c>
      <c r="T2358" t="s">
        <v>9263</v>
      </c>
      <c r="U2358" t="s">
        <v>9300</v>
      </c>
      <c r="V2358" t="str" cm="1">
        <f t="array" ref="V2358">_xlfn.IFS(Hospital_Emergency_Room_Data[[#This Row],[Day]]&lt;=10,"Start(1-10)",Hospital_Emergency_Room_Data[[#This Row],[Day]]&lt;=20,"Middle(11-20)",Hospital_Emergency_Room_Data[[#This Row],[Day]]&gt;20,"End(21-30)")</f>
        <v>Start(1-10)</v>
      </c>
    </row>
    <row r="2359" spans="1:22">
      <c r="A2359">
        <v>246845205</v>
      </c>
      <c r="B2359" t="s">
        <v>2379</v>
      </c>
      <c r="C2359" s="1">
        <v>45358</v>
      </c>
      <c r="D2359" t="str">
        <f>TEXT(Hospital_Emergency_Room_Data[[#This Row],[Patient Admission Date]],"mmm")</f>
        <v>Mar</v>
      </c>
      <c r="E2359">
        <f>YEAR(Hospital_Emergency_Room_Data[[#This Row],[Patient Admission Date]])</f>
        <v>2024</v>
      </c>
      <c r="F2359" s="2">
        <v>0.78749999999999998</v>
      </c>
      <c r="G2359" s="8" t="str">
        <f>TEXT(Hospital_Emergency_Room_Data[[#This Row],[Patient Admission Date]],"dddd")</f>
        <v>Thursday</v>
      </c>
      <c r="H2359" t="s">
        <v>41</v>
      </c>
      <c r="I2359">
        <v>9</v>
      </c>
      <c r="J2359" s="5" t="s">
        <v>9221</v>
      </c>
      <c r="K2359" t="s">
        <v>21</v>
      </c>
      <c r="L2359" t="s">
        <v>9281</v>
      </c>
      <c r="M2359" t="s">
        <v>9209</v>
      </c>
      <c r="N2359">
        <v>6</v>
      </c>
      <c r="O2359">
        <v>36</v>
      </c>
      <c r="P2359" t="s">
        <v>9225</v>
      </c>
      <c r="Q2359">
        <v>7</v>
      </c>
      <c r="R2359">
        <v>18</v>
      </c>
      <c r="S2359" t="s">
        <v>9256</v>
      </c>
      <c r="T2359" t="s">
        <v>9263</v>
      </c>
      <c r="U2359" t="s">
        <v>9300</v>
      </c>
      <c r="V2359" t="str" cm="1">
        <f t="array" ref="V2359">_xlfn.IFS(Hospital_Emergency_Room_Data[[#This Row],[Day]]&lt;=10,"Start(1-10)",Hospital_Emergency_Room_Data[[#This Row],[Day]]&lt;=20,"Middle(11-20)",Hospital_Emergency_Room_Data[[#This Row],[Day]]&gt;20,"End(21-30)")</f>
        <v>Start(1-10)</v>
      </c>
    </row>
    <row r="2360" spans="1:22">
      <c r="A2360">
        <v>310429819</v>
      </c>
      <c r="B2360" t="s">
        <v>2380</v>
      </c>
      <c r="C2360" s="1">
        <v>45203</v>
      </c>
      <c r="D2360" t="str">
        <f>TEXT(Hospital_Emergency_Room_Data[[#This Row],[Patient Admission Date]],"mmm")</f>
        <v>Oct</v>
      </c>
      <c r="E2360">
        <f>YEAR(Hospital_Emergency_Room_Data[[#This Row],[Patient Admission Date]])</f>
        <v>2023</v>
      </c>
      <c r="F2360" s="2">
        <v>0.72361111111111109</v>
      </c>
      <c r="G2360" s="8" t="str">
        <f>TEXT(Hospital_Emergency_Room_Data[[#This Row],[Patient Admission Date]],"dddd")</f>
        <v>Wednesday</v>
      </c>
      <c r="H2360" t="s">
        <v>41</v>
      </c>
      <c r="I2360">
        <v>31</v>
      </c>
      <c r="J2360" s="5" t="s">
        <v>9223</v>
      </c>
      <c r="K2360" t="s">
        <v>21</v>
      </c>
      <c r="L2360" t="s">
        <v>9281</v>
      </c>
      <c r="M2360" t="s">
        <v>9209</v>
      </c>
      <c r="N2360">
        <v>6</v>
      </c>
      <c r="O2360">
        <v>35</v>
      </c>
      <c r="P2360" t="s">
        <v>9225</v>
      </c>
      <c r="Q2360">
        <v>4</v>
      </c>
      <c r="R2360">
        <v>17</v>
      </c>
      <c r="S2360" t="s">
        <v>9257</v>
      </c>
      <c r="T2360" t="s">
        <v>9263</v>
      </c>
      <c r="U2360" t="s">
        <v>9300</v>
      </c>
      <c r="V2360" t="str" cm="1">
        <f t="array" ref="V2360">_xlfn.IFS(Hospital_Emergency_Room_Data[[#This Row],[Day]]&lt;=10,"Start(1-10)",Hospital_Emergency_Room_Data[[#This Row],[Day]]&lt;=20,"Middle(11-20)",Hospital_Emergency_Room_Data[[#This Row],[Day]]&gt;20,"End(21-30)")</f>
        <v>Start(1-10)</v>
      </c>
    </row>
    <row r="2361" spans="1:22">
      <c r="A2361">
        <v>140628233</v>
      </c>
      <c r="B2361" t="s">
        <v>2381</v>
      </c>
      <c r="C2361" s="1">
        <v>45408</v>
      </c>
      <c r="D2361" t="str">
        <f>TEXT(Hospital_Emergency_Room_Data[[#This Row],[Patient Admission Date]],"mmm")</f>
        <v>Apr</v>
      </c>
      <c r="E2361">
        <f>YEAR(Hospital_Emergency_Room_Data[[#This Row],[Patient Admission Date]])</f>
        <v>2024</v>
      </c>
      <c r="F2361" s="2">
        <v>0.85555555555555551</v>
      </c>
      <c r="G2361" s="8" t="str">
        <f>TEXT(Hospital_Emergency_Room_Data[[#This Row],[Patient Admission Date]],"dddd")</f>
        <v>Friday</v>
      </c>
      <c r="H2361" t="s">
        <v>41</v>
      </c>
      <c r="I2361">
        <v>31</v>
      </c>
      <c r="J2361" s="5" t="s">
        <v>9223</v>
      </c>
      <c r="K2361" t="s">
        <v>21</v>
      </c>
      <c r="L2361" t="s">
        <v>9281</v>
      </c>
      <c r="M2361" t="s">
        <v>9209</v>
      </c>
      <c r="N2361">
        <v>6</v>
      </c>
      <c r="O2361">
        <v>41</v>
      </c>
      <c r="P2361" t="s">
        <v>9225</v>
      </c>
      <c r="Q2361">
        <v>26</v>
      </c>
      <c r="R2361">
        <v>20</v>
      </c>
      <c r="S2361" t="s">
        <v>9256</v>
      </c>
      <c r="T2361" t="s">
        <v>9264</v>
      </c>
      <c r="U2361" t="s">
        <v>9300</v>
      </c>
      <c r="V2361" t="str" cm="1">
        <f t="array" ref="V2361">_xlfn.IFS(Hospital_Emergency_Room_Data[[#This Row],[Day]]&lt;=10,"Start(1-10)",Hospital_Emergency_Room_Data[[#This Row],[Day]]&lt;=20,"Middle(11-20)",Hospital_Emergency_Room_Data[[#This Row],[Day]]&gt;20,"End(21-30)")</f>
        <v>End(21-30)</v>
      </c>
    </row>
    <row r="2362" spans="1:22">
      <c r="A2362">
        <v>371760692</v>
      </c>
      <c r="B2362" t="s">
        <v>2382</v>
      </c>
      <c r="C2362" s="1">
        <v>45063</v>
      </c>
      <c r="D2362" t="str">
        <f>TEXT(Hospital_Emergency_Room_Data[[#This Row],[Patient Admission Date]],"mmm")</f>
        <v>May</v>
      </c>
      <c r="E2362">
        <f>YEAR(Hospital_Emergency_Room_Data[[#This Row],[Patient Admission Date]])</f>
        <v>2023</v>
      </c>
      <c r="F2362" s="2">
        <v>0.53749999999999998</v>
      </c>
      <c r="G2362" s="8" t="str">
        <f>TEXT(Hospital_Emergency_Room_Data[[#This Row],[Patient Admission Date]],"dddd")</f>
        <v>Wednesday</v>
      </c>
      <c r="H2362" t="s">
        <v>41</v>
      </c>
      <c r="I2362">
        <v>28</v>
      </c>
      <c r="J2362" s="5" t="s">
        <v>9220</v>
      </c>
      <c r="K2362" t="s">
        <v>21</v>
      </c>
      <c r="L2362" t="s">
        <v>9281</v>
      </c>
      <c r="M2362" t="s">
        <v>9209</v>
      </c>
      <c r="N2362">
        <v>7</v>
      </c>
      <c r="O2362">
        <v>10</v>
      </c>
      <c r="P2362" t="s">
        <v>9226</v>
      </c>
      <c r="Q2362">
        <v>17</v>
      </c>
      <c r="R2362">
        <v>12</v>
      </c>
      <c r="S2362" t="s">
        <v>9257</v>
      </c>
      <c r="T2362" t="s">
        <v>9262</v>
      </c>
      <c r="U2362" t="s">
        <v>9282</v>
      </c>
      <c r="V2362" t="str" cm="1">
        <f t="array" ref="V2362">_xlfn.IFS(Hospital_Emergency_Room_Data[[#This Row],[Day]]&lt;=10,"Start(1-10)",Hospital_Emergency_Room_Data[[#This Row],[Day]]&lt;=20,"Middle(11-20)",Hospital_Emergency_Room_Data[[#This Row],[Day]]&gt;20,"End(21-30)")</f>
        <v>Middle(11-20)</v>
      </c>
    </row>
    <row r="2363" spans="1:22">
      <c r="A2363">
        <v>599327561</v>
      </c>
      <c r="B2363" t="s">
        <v>2383</v>
      </c>
      <c r="C2363" s="1">
        <v>45053</v>
      </c>
      <c r="D2363" t="str">
        <f>TEXT(Hospital_Emergency_Room_Data[[#This Row],[Patient Admission Date]],"mmm")</f>
        <v>May</v>
      </c>
      <c r="E2363">
        <f>YEAR(Hospital_Emergency_Room_Data[[#This Row],[Patient Admission Date]])</f>
        <v>2023</v>
      </c>
      <c r="F2363" s="2">
        <v>0.56597222222222221</v>
      </c>
      <c r="G2363" s="8" t="str">
        <f>TEXT(Hospital_Emergency_Room_Data[[#This Row],[Patient Admission Date]],"dddd")</f>
        <v>Sunday</v>
      </c>
      <c r="H2363" t="s">
        <v>41</v>
      </c>
      <c r="I2363">
        <v>77</v>
      </c>
      <c r="J2363" s="5" t="s">
        <v>9222</v>
      </c>
      <c r="K2363" t="s">
        <v>21</v>
      </c>
      <c r="L2363" t="s">
        <v>9281</v>
      </c>
      <c r="M2363" t="s">
        <v>9209</v>
      </c>
      <c r="N2363">
        <v>7</v>
      </c>
      <c r="O2363">
        <v>38</v>
      </c>
      <c r="P2363" t="s">
        <v>9225</v>
      </c>
      <c r="Q2363">
        <v>7</v>
      </c>
      <c r="R2363">
        <v>13</v>
      </c>
      <c r="S2363" t="s">
        <v>9257</v>
      </c>
      <c r="T2363" t="s">
        <v>9263</v>
      </c>
      <c r="U2363" t="s">
        <v>9300</v>
      </c>
      <c r="V2363" t="str" cm="1">
        <f t="array" ref="V2363">_xlfn.IFS(Hospital_Emergency_Room_Data[[#This Row],[Day]]&lt;=10,"Start(1-10)",Hospital_Emergency_Room_Data[[#This Row],[Day]]&lt;=20,"Middle(11-20)",Hospital_Emergency_Room_Data[[#This Row],[Day]]&gt;20,"End(21-30)")</f>
        <v>Start(1-10)</v>
      </c>
    </row>
    <row r="2364" spans="1:22">
      <c r="A2364">
        <v>682948732</v>
      </c>
      <c r="B2364" t="s">
        <v>2384</v>
      </c>
      <c r="C2364" s="1">
        <v>45284</v>
      </c>
      <c r="D2364" t="str">
        <f>TEXT(Hospital_Emergency_Room_Data[[#This Row],[Patient Admission Date]],"mmm")</f>
        <v>Dec</v>
      </c>
      <c r="E2364">
        <f>YEAR(Hospital_Emergency_Room_Data[[#This Row],[Patient Admission Date]])</f>
        <v>2023</v>
      </c>
      <c r="F2364" s="2">
        <v>0.36666666666666664</v>
      </c>
      <c r="G2364" s="8" t="str">
        <f>TEXT(Hospital_Emergency_Room_Data[[#This Row],[Patient Admission Date]],"dddd")</f>
        <v>Sunday</v>
      </c>
      <c r="H2364" t="s">
        <v>41</v>
      </c>
      <c r="I2364">
        <v>62</v>
      </c>
      <c r="J2364" s="5" t="s">
        <v>9217</v>
      </c>
      <c r="K2364" t="s">
        <v>21</v>
      </c>
      <c r="L2364" t="s">
        <v>9281</v>
      </c>
      <c r="M2364" t="s">
        <v>9209</v>
      </c>
      <c r="N2364">
        <v>7</v>
      </c>
      <c r="O2364">
        <v>28</v>
      </c>
      <c r="P2364" t="s">
        <v>9226</v>
      </c>
      <c r="Q2364">
        <v>24</v>
      </c>
      <c r="R2364">
        <v>8</v>
      </c>
      <c r="S2364" t="s">
        <v>9255</v>
      </c>
      <c r="T2364" t="s">
        <v>9264</v>
      </c>
      <c r="U2364" t="s">
        <v>9282</v>
      </c>
      <c r="V2364" t="str" cm="1">
        <f t="array" ref="V2364">_xlfn.IFS(Hospital_Emergency_Room_Data[[#This Row],[Day]]&lt;=10,"Start(1-10)",Hospital_Emergency_Room_Data[[#This Row],[Day]]&lt;=20,"Middle(11-20)",Hospital_Emergency_Room_Data[[#This Row],[Day]]&gt;20,"End(21-30)")</f>
        <v>End(21-30)</v>
      </c>
    </row>
    <row r="2365" spans="1:22">
      <c r="A2365">
        <v>511824653</v>
      </c>
      <c r="B2365" t="s">
        <v>2385</v>
      </c>
      <c r="C2365" s="1">
        <v>45574</v>
      </c>
      <c r="D2365" t="str">
        <f>TEXT(Hospital_Emergency_Room_Data[[#This Row],[Patient Admission Date]],"mmm")</f>
        <v>Oct</v>
      </c>
      <c r="E2365">
        <f>YEAR(Hospital_Emergency_Room_Data[[#This Row],[Patient Admission Date]])</f>
        <v>2024</v>
      </c>
      <c r="F2365" s="2">
        <v>8.819444444444445E-2</v>
      </c>
      <c r="G2365" s="8" t="str">
        <f>TEXT(Hospital_Emergency_Room_Data[[#This Row],[Patient Admission Date]],"dddd")</f>
        <v>Wednesday</v>
      </c>
      <c r="H2365" t="s">
        <v>41</v>
      </c>
      <c r="I2365">
        <v>7</v>
      </c>
      <c r="J2365" s="5" t="s">
        <v>9221</v>
      </c>
      <c r="K2365" t="s">
        <v>21</v>
      </c>
      <c r="L2365" t="s">
        <v>9281</v>
      </c>
      <c r="M2365" t="s">
        <v>9209</v>
      </c>
      <c r="N2365">
        <v>7</v>
      </c>
      <c r="O2365">
        <v>52</v>
      </c>
      <c r="P2365" t="s">
        <v>9225</v>
      </c>
      <c r="Q2365">
        <v>9</v>
      </c>
      <c r="R2365">
        <v>2</v>
      </c>
      <c r="S2365" t="s">
        <v>9258</v>
      </c>
      <c r="T2365" t="s">
        <v>9265</v>
      </c>
      <c r="U2365" t="s">
        <v>9283</v>
      </c>
      <c r="V2365" t="str" cm="1">
        <f t="array" ref="V2365">_xlfn.IFS(Hospital_Emergency_Room_Data[[#This Row],[Day]]&lt;=10,"Start(1-10)",Hospital_Emergency_Room_Data[[#This Row],[Day]]&lt;=20,"Middle(11-20)",Hospital_Emergency_Room_Data[[#This Row],[Day]]&gt;20,"End(21-30)")</f>
        <v>Start(1-10)</v>
      </c>
    </row>
    <row r="2366" spans="1:22">
      <c r="A2366">
        <v>829105536</v>
      </c>
      <c r="B2366" t="s">
        <v>2386</v>
      </c>
      <c r="C2366" s="1">
        <v>45150</v>
      </c>
      <c r="D2366" t="str">
        <f>TEXT(Hospital_Emergency_Room_Data[[#This Row],[Patient Admission Date]],"mmm")</f>
        <v>Aug</v>
      </c>
      <c r="E2366">
        <f>YEAR(Hospital_Emergency_Room_Data[[#This Row],[Patient Admission Date]])</f>
        <v>2023</v>
      </c>
      <c r="F2366" s="2">
        <v>0.53194444444444444</v>
      </c>
      <c r="G2366" s="8" t="str">
        <f>TEXT(Hospital_Emergency_Room_Data[[#This Row],[Patient Admission Date]],"dddd")</f>
        <v>Saturday</v>
      </c>
      <c r="H2366" t="s">
        <v>41</v>
      </c>
      <c r="I2366">
        <v>27</v>
      </c>
      <c r="J2366" s="5" t="s">
        <v>9220</v>
      </c>
      <c r="K2366" t="s">
        <v>21</v>
      </c>
      <c r="L2366" t="s">
        <v>9281</v>
      </c>
      <c r="M2366" t="s">
        <v>9209</v>
      </c>
      <c r="N2366">
        <v>7</v>
      </c>
      <c r="O2366">
        <v>12</v>
      </c>
      <c r="P2366" t="s">
        <v>9226</v>
      </c>
      <c r="Q2366">
        <v>12</v>
      </c>
      <c r="R2366">
        <v>12</v>
      </c>
      <c r="S2366" t="s">
        <v>9257</v>
      </c>
      <c r="T2366" t="s">
        <v>9265</v>
      </c>
      <c r="U2366" t="s">
        <v>9282</v>
      </c>
      <c r="V2366" t="str" cm="1">
        <f t="array" ref="V2366">_xlfn.IFS(Hospital_Emergency_Room_Data[[#This Row],[Day]]&lt;=10,"Start(1-10)",Hospital_Emergency_Room_Data[[#This Row],[Day]]&lt;=20,"Middle(11-20)",Hospital_Emergency_Room_Data[[#This Row],[Day]]&gt;20,"End(21-30)")</f>
        <v>Middle(11-20)</v>
      </c>
    </row>
    <row r="2367" spans="1:22">
      <c r="A2367">
        <v>195280811</v>
      </c>
      <c r="B2367" t="s">
        <v>2387</v>
      </c>
      <c r="C2367" s="1">
        <v>45450</v>
      </c>
      <c r="D2367" t="str">
        <f>TEXT(Hospital_Emergency_Room_Data[[#This Row],[Patient Admission Date]],"mmm")</f>
        <v>Jun</v>
      </c>
      <c r="E2367">
        <f>YEAR(Hospital_Emergency_Room_Data[[#This Row],[Patient Admission Date]])</f>
        <v>2024</v>
      </c>
      <c r="F2367" s="2">
        <v>0.66666666666666663</v>
      </c>
      <c r="G2367" s="8" t="str">
        <f>TEXT(Hospital_Emergency_Room_Data[[#This Row],[Patient Admission Date]],"dddd")</f>
        <v>Friday</v>
      </c>
      <c r="H2367" t="s">
        <v>41</v>
      </c>
      <c r="I2367">
        <v>67</v>
      </c>
      <c r="J2367" s="5" t="s">
        <v>9217</v>
      </c>
      <c r="K2367" t="s">
        <v>21</v>
      </c>
      <c r="L2367" t="s">
        <v>9281</v>
      </c>
      <c r="M2367" t="s">
        <v>9209</v>
      </c>
      <c r="N2367">
        <v>7</v>
      </c>
      <c r="O2367">
        <v>58</v>
      </c>
      <c r="P2367" t="s">
        <v>9225</v>
      </c>
      <c r="Q2367">
        <v>7</v>
      </c>
      <c r="R2367">
        <v>16</v>
      </c>
      <c r="S2367" t="s">
        <v>9257</v>
      </c>
      <c r="T2367" t="s">
        <v>9263</v>
      </c>
      <c r="U2367" t="s">
        <v>9283</v>
      </c>
      <c r="V2367" t="str" cm="1">
        <f t="array" ref="V2367">_xlfn.IFS(Hospital_Emergency_Room_Data[[#This Row],[Day]]&lt;=10,"Start(1-10)",Hospital_Emergency_Room_Data[[#This Row],[Day]]&lt;=20,"Middle(11-20)",Hospital_Emergency_Room_Data[[#This Row],[Day]]&gt;20,"End(21-30)")</f>
        <v>Start(1-10)</v>
      </c>
    </row>
    <row r="2368" spans="1:22">
      <c r="A2368">
        <v>488920999</v>
      </c>
      <c r="B2368" t="s">
        <v>2388</v>
      </c>
      <c r="C2368" s="1">
        <v>45374</v>
      </c>
      <c r="D2368" t="str">
        <f>TEXT(Hospital_Emergency_Room_Data[[#This Row],[Patient Admission Date]],"mmm")</f>
        <v>Mar</v>
      </c>
      <c r="E2368">
        <f>YEAR(Hospital_Emergency_Room_Data[[#This Row],[Patient Admission Date]])</f>
        <v>2024</v>
      </c>
      <c r="F2368" s="2">
        <v>0.1388888888888889</v>
      </c>
      <c r="G2368" s="8" t="str">
        <f>TEXT(Hospital_Emergency_Room_Data[[#This Row],[Patient Admission Date]],"dddd")</f>
        <v>Saturday</v>
      </c>
      <c r="H2368" t="s">
        <v>41</v>
      </c>
      <c r="I2368">
        <v>67</v>
      </c>
      <c r="J2368" s="5" t="s">
        <v>9217</v>
      </c>
      <c r="K2368" t="s">
        <v>21</v>
      </c>
      <c r="L2368" t="s">
        <v>9281</v>
      </c>
      <c r="M2368" t="s">
        <v>9209</v>
      </c>
      <c r="N2368">
        <v>7</v>
      </c>
      <c r="O2368">
        <v>11</v>
      </c>
      <c r="P2368" t="s">
        <v>9226</v>
      </c>
      <c r="Q2368">
        <v>23</v>
      </c>
      <c r="R2368">
        <v>3</v>
      </c>
      <c r="S2368" t="s">
        <v>9258</v>
      </c>
      <c r="T2368" t="s">
        <v>9264</v>
      </c>
      <c r="U2368" t="s">
        <v>9282</v>
      </c>
      <c r="V2368" t="str" cm="1">
        <f t="array" ref="V2368">_xlfn.IFS(Hospital_Emergency_Room_Data[[#This Row],[Day]]&lt;=10,"Start(1-10)",Hospital_Emergency_Room_Data[[#This Row],[Day]]&lt;=20,"Middle(11-20)",Hospital_Emergency_Room_Data[[#This Row],[Day]]&gt;20,"End(21-30)")</f>
        <v>End(21-30)</v>
      </c>
    </row>
    <row r="2369" spans="1:22">
      <c r="A2369">
        <v>178244407</v>
      </c>
      <c r="B2369" t="s">
        <v>2389</v>
      </c>
      <c r="C2369" s="1">
        <v>45150</v>
      </c>
      <c r="D2369" t="str">
        <f>TEXT(Hospital_Emergency_Room_Data[[#This Row],[Patient Admission Date]],"mmm")</f>
        <v>Aug</v>
      </c>
      <c r="E2369">
        <f>YEAR(Hospital_Emergency_Room_Data[[#This Row],[Patient Admission Date]])</f>
        <v>2023</v>
      </c>
      <c r="F2369" s="2">
        <v>0.93055555555555558</v>
      </c>
      <c r="G2369" s="8" t="str">
        <f>TEXT(Hospital_Emergency_Room_Data[[#This Row],[Patient Admission Date]],"dddd")</f>
        <v>Saturday</v>
      </c>
      <c r="H2369" t="s">
        <v>41</v>
      </c>
      <c r="I2369">
        <v>71</v>
      </c>
      <c r="J2369" s="5" t="s">
        <v>9222</v>
      </c>
      <c r="K2369" t="s">
        <v>21</v>
      </c>
      <c r="L2369" t="s">
        <v>9281</v>
      </c>
      <c r="M2369" t="s">
        <v>9209</v>
      </c>
      <c r="N2369">
        <v>7</v>
      </c>
      <c r="O2369">
        <v>45</v>
      </c>
      <c r="P2369" t="s">
        <v>9225</v>
      </c>
      <c r="Q2369">
        <v>12</v>
      </c>
      <c r="R2369">
        <v>22</v>
      </c>
      <c r="S2369" t="s">
        <v>9256</v>
      </c>
      <c r="T2369" t="s">
        <v>9265</v>
      </c>
      <c r="U2369" t="s">
        <v>9300</v>
      </c>
      <c r="V2369" t="str" cm="1">
        <f t="array" ref="V2369">_xlfn.IFS(Hospital_Emergency_Room_Data[[#This Row],[Day]]&lt;=10,"Start(1-10)",Hospital_Emergency_Room_Data[[#This Row],[Day]]&lt;=20,"Middle(11-20)",Hospital_Emergency_Room_Data[[#This Row],[Day]]&gt;20,"End(21-30)")</f>
        <v>Middle(11-20)</v>
      </c>
    </row>
    <row r="2370" spans="1:22">
      <c r="A2370">
        <v>389438291</v>
      </c>
      <c r="B2370" t="s">
        <v>2390</v>
      </c>
      <c r="C2370" s="1">
        <v>45158</v>
      </c>
      <c r="D2370" t="str">
        <f>TEXT(Hospital_Emergency_Room_Data[[#This Row],[Patient Admission Date]],"mmm")</f>
        <v>Aug</v>
      </c>
      <c r="E2370">
        <f>YEAR(Hospital_Emergency_Room_Data[[#This Row],[Patient Admission Date]])</f>
        <v>2023</v>
      </c>
      <c r="F2370" s="2">
        <v>0.18333333333333332</v>
      </c>
      <c r="G2370" s="8" t="str">
        <f>TEXT(Hospital_Emergency_Room_Data[[#This Row],[Patient Admission Date]],"dddd")</f>
        <v>Sunday</v>
      </c>
      <c r="H2370" t="s">
        <v>41</v>
      </c>
      <c r="I2370">
        <v>7</v>
      </c>
      <c r="J2370" s="5" t="s">
        <v>9221</v>
      </c>
      <c r="K2370" t="s">
        <v>21</v>
      </c>
      <c r="L2370" t="s">
        <v>9281</v>
      </c>
      <c r="M2370" t="s">
        <v>9209</v>
      </c>
      <c r="N2370">
        <v>7</v>
      </c>
      <c r="O2370">
        <v>45</v>
      </c>
      <c r="P2370" t="s">
        <v>9225</v>
      </c>
      <c r="Q2370">
        <v>20</v>
      </c>
      <c r="R2370">
        <v>4</v>
      </c>
      <c r="S2370" t="s">
        <v>9258</v>
      </c>
      <c r="T2370" t="s">
        <v>9262</v>
      </c>
      <c r="U2370" t="s">
        <v>9300</v>
      </c>
      <c r="V2370" t="str" cm="1">
        <f t="array" ref="V2370">_xlfn.IFS(Hospital_Emergency_Room_Data[[#This Row],[Day]]&lt;=10,"Start(1-10)",Hospital_Emergency_Room_Data[[#This Row],[Day]]&lt;=20,"Middle(11-20)",Hospital_Emergency_Room_Data[[#This Row],[Day]]&gt;20,"End(21-30)")</f>
        <v>Middle(11-20)</v>
      </c>
    </row>
    <row r="2371" spans="1:22">
      <c r="A2371">
        <v>132137157</v>
      </c>
      <c r="B2371" t="s">
        <v>2391</v>
      </c>
      <c r="C2371" s="1">
        <v>45402</v>
      </c>
      <c r="D2371" t="str">
        <f>TEXT(Hospital_Emergency_Room_Data[[#This Row],[Patient Admission Date]],"mmm")</f>
        <v>Apr</v>
      </c>
      <c r="E2371">
        <f>YEAR(Hospital_Emergency_Room_Data[[#This Row],[Patient Admission Date]])</f>
        <v>2024</v>
      </c>
      <c r="F2371" s="2">
        <v>0.92847222222222225</v>
      </c>
      <c r="G2371" s="8" t="str">
        <f>TEXT(Hospital_Emergency_Room_Data[[#This Row],[Patient Admission Date]],"dddd")</f>
        <v>Saturday</v>
      </c>
      <c r="H2371" t="s">
        <v>41</v>
      </c>
      <c r="I2371">
        <v>76</v>
      </c>
      <c r="J2371" s="5" t="s">
        <v>9222</v>
      </c>
      <c r="K2371" t="s">
        <v>21</v>
      </c>
      <c r="L2371" t="s">
        <v>9281</v>
      </c>
      <c r="M2371" t="s">
        <v>9209</v>
      </c>
      <c r="N2371">
        <v>7</v>
      </c>
      <c r="O2371">
        <v>36</v>
      </c>
      <c r="P2371" t="s">
        <v>9225</v>
      </c>
      <c r="Q2371">
        <v>20</v>
      </c>
      <c r="R2371">
        <v>22</v>
      </c>
      <c r="S2371" t="s">
        <v>9256</v>
      </c>
      <c r="T2371" t="s">
        <v>9262</v>
      </c>
      <c r="U2371" t="s">
        <v>9300</v>
      </c>
      <c r="V2371" t="str" cm="1">
        <f t="array" ref="V2371">_xlfn.IFS(Hospital_Emergency_Room_Data[[#This Row],[Day]]&lt;=10,"Start(1-10)",Hospital_Emergency_Room_Data[[#This Row],[Day]]&lt;=20,"Middle(11-20)",Hospital_Emergency_Room_Data[[#This Row],[Day]]&gt;20,"End(21-30)")</f>
        <v>Middle(11-20)</v>
      </c>
    </row>
    <row r="2372" spans="1:22">
      <c r="A2372">
        <v>106297582</v>
      </c>
      <c r="B2372" t="s">
        <v>2392</v>
      </c>
      <c r="C2372" s="1">
        <v>45298</v>
      </c>
      <c r="D2372" t="str">
        <f>TEXT(Hospital_Emergency_Room_Data[[#This Row],[Patient Admission Date]],"mmm")</f>
        <v>Jan</v>
      </c>
      <c r="E2372">
        <f>YEAR(Hospital_Emergency_Room_Data[[#This Row],[Patient Admission Date]])</f>
        <v>2024</v>
      </c>
      <c r="F2372" s="2">
        <v>0.67500000000000004</v>
      </c>
      <c r="G2372" s="8" t="str">
        <f>TEXT(Hospital_Emergency_Room_Data[[#This Row],[Patient Admission Date]],"dddd")</f>
        <v>Sunday</v>
      </c>
      <c r="H2372" t="s">
        <v>41</v>
      </c>
      <c r="I2372">
        <v>13</v>
      </c>
      <c r="J2372" s="5" t="s">
        <v>9221</v>
      </c>
      <c r="K2372" t="s">
        <v>21</v>
      </c>
      <c r="L2372" t="s">
        <v>9281</v>
      </c>
      <c r="M2372" t="s">
        <v>9209</v>
      </c>
      <c r="N2372">
        <v>8</v>
      </c>
      <c r="O2372">
        <v>11</v>
      </c>
      <c r="P2372" t="s">
        <v>9226</v>
      </c>
      <c r="Q2372">
        <v>7</v>
      </c>
      <c r="R2372">
        <v>16</v>
      </c>
      <c r="S2372" t="s">
        <v>9257</v>
      </c>
      <c r="T2372" t="s">
        <v>9263</v>
      </c>
      <c r="U2372" t="s">
        <v>9282</v>
      </c>
      <c r="V2372" t="str" cm="1">
        <f t="array" ref="V2372">_xlfn.IFS(Hospital_Emergency_Room_Data[[#This Row],[Day]]&lt;=10,"Start(1-10)",Hospital_Emergency_Room_Data[[#This Row],[Day]]&lt;=20,"Middle(11-20)",Hospital_Emergency_Room_Data[[#This Row],[Day]]&gt;20,"End(21-30)")</f>
        <v>Start(1-10)</v>
      </c>
    </row>
    <row r="2373" spans="1:22">
      <c r="A2373">
        <v>593389878</v>
      </c>
      <c r="B2373" t="s">
        <v>2393</v>
      </c>
      <c r="C2373" s="1">
        <v>45418</v>
      </c>
      <c r="D2373" t="str">
        <f>TEXT(Hospital_Emergency_Room_Data[[#This Row],[Patient Admission Date]],"mmm")</f>
        <v>May</v>
      </c>
      <c r="E2373">
        <f>YEAR(Hospital_Emergency_Room_Data[[#This Row],[Patient Admission Date]])</f>
        <v>2024</v>
      </c>
      <c r="F2373" s="2">
        <v>0.77916666666666667</v>
      </c>
      <c r="G2373" s="8" t="str">
        <f>TEXT(Hospital_Emergency_Room_Data[[#This Row],[Patient Admission Date]],"dddd")</f>
        <v>Monday</v>
      </c>
      <c r="H2373" t="s">
        <v>41</v>
      </c>
      <c r="I2373">
        <v>2</v>
      </c>
      <c r="J2373" s="5" t="s">
        <v>9218</v>
      </c>
      <c r="K2373" t="s">
        <v>21</v>
      </c>
      <c r="L2373" t="s">
        <v>9281</v>
      </c>
      <c r="M2373" t="s">
        <v>9209</v>
      </c>
      <c r="N2373">
        <v>8</v>
      </c>
      <c r="O2373">
        <v>28</v>
      </c>
      <c r="P2373" t="s">
        <v>9226</v>
      </c>
      <c r="Q2373">
        <v>6</v>
      </c>
      <c r="R2373">
        <v>18</v>
      </c>
      <c r="S2373" t="s">
        <v>9256</v>
      </c>
      <c r="T2373" t="s">
        <v>9263</v>
      </c>
      <c r="U2373" t="s">
        <v>9282</v>
      </c>
      <c r="V2373" t="str" cm="1">
        <f t="array" ref="V2373">_xlfn.IFS(Hospital_Emergency_Room_Data[[#This Row],[Day]]&lt;=10,"Start(1-10)",Hospital_Emergency_Room_Data[[#This Row],[Day]]&lt;=20,"Middle(11-20)",Hospital_Emergency_Room_Data[[#This Row],[Day]]&gt;20,"End(21-30)")</f>
        <v>Start(1-10)</v>
      </c>
    </row>
    <row r="2374" spans="1:22">
      <c r="A2374">
        <v>744035281</v>
      </c>
      <c r="B2374" t="s">
        <v>2394</v>
      </c>
      <c r="C2374" s="1">
        <v>45532</v>
      </c>
      <c r="D2374" t="str">
        <f>TEXT(Hospital_Emergency_Room_Data[[#This Row],[Patient Admission Date]],"mmm")</f>
        <v>Aug</v>
      </c>
      <c r="E2374">
        <f>YEAR(Hospital_Emergency_Room_Data[[#This Row],[Patient Admission Date]])</f>
        <v>2024</v>
      </c>
      <c r="F2374" s="2">
        <v>0.87222222222222223</v>
      </c>
      <c r="G2374" s="8" t="str">
        <f>TEXT(Hospital_Emergency_Room_Data[[#This Row],[Patient Admission Date]],"dddd")</f>
        <v>Wednesday</v>
      </c>
      <c r="H2374" t="s">
        <v>41</v>
      </c>
      <c r="I2374">
        <v>15</v>
      </c>
      <c r="J2374" s="5" t="s">
        <v>9220</v>
      </c>
      <c r="K2374" t="s">
        <v>21</v>
      </c>
      <c r="L2374" t="s">
        <v>9281</v>
      </c>
      <c r="M2374" t="s">
        <v>9209</v>
      </c>
      <c r="N2374">
        <v>8</v>
      </c>
      <c r="O2374">
        <v>33</v>
      </c>
      <c r="P2374" t="s">
        <v>9225</v>
      </c>
      <c r="Q2374">
        <v>28</v>
      </c>
      <c r="R2374">
        <v>20</v>
      </c>
      <c r="S2374" t="s">
        <v>9256</v>
      </c>
      <c r="T2374" t="s">
        <v>9264</v>
      </c>
      <c r="U2374" t="s">
        <v>9300</v>
      </c>
      <c r="V2374" t="str" cm="1">
        <f t="array" ref="V2374">_xlfn.IFS(Hospital_Emergency_Room_Data[[#This Row],[Day]]&lt;=10,"Start(1-10)",Hospital_Emergency_Room_Data[[#This Row],[Day]]&lt;=20,"Middle(11-20)",Hospital_Emergency_Room_Data[[#This Row],[Day]]&gt;20,"End(21-30)")</f>
        <v>End(21-30)</v>
      </c>
    </row>
    <row r="2375" spans="1:22">
      <c r="A2375">
        <v>849389457</v>
      </c>
      <c r="B2375" t="s">
        <v>2395</v>
      </c>
      <c r="C2375" s="1">
        <v>45054</v>
      </c>
      <c r="D2375" t="str">
        <f>TEXT(Hospital_Emergency_Room_Data[[#This Row],[Patient Admission Date]],"mmm")</f>
        <v>May</v>
      </c>
      <c r="E2375">
        <f>YEAR(Hospital_Emergency_Room_Data[[#This Row],[Patient Admission Date]])</f>
        <v>2023</v>
      </c>
      <c r="F2375" s="2">
        <v>0.21805555555555556</v>
      </c>
      <c r="G2375" s="8" t="str">
        <f>TEXT(Hospital_Emergency_Room_Data[[#This Row],[Patient Admission Date]],"dddd")</f>
        <v>Monday</v>
      </c>
      <c r="H2375" t="s">
        <v>41</v>
      </c>
      <c r="I2375">
        <v>78</v>
      </c>
      <c r="J2375" s="5" t="s">
        <v>9222</v>
      </c>
      <c r="K2375" t="s">
        <v>21</v>
      </c>
      <c r="L2375" t="s">
        <v>9281</v>
      </c>
      <c r="M2375" t="s">
        <v>9209</v>
      </c>
      <c r="N2375">
        <v>9</v>
      </c>
      <c r="O2375">
        <v>30</v>
      </c>
      <c r="P2375" t="s">
        <v>9225</v>
      </c>
      <c r="Q2375">
        <v>8</v>
      </c>
      <c r="R2375">
        <v>5</v>
      </c>
      <c r="S2375" t="s">
        <v>9258</v>
      </c>
      <c r="T2375" t="s">
        <v>9265</v>
      </c>
      <c r="U2375" t="s">
        <v>9282</v>
      </c>
      <c r="V2375" t="str" cm="1">
        <f t="array" ref="V2375">_xlfn.IFS(Hospital_Emergency_Room_Data[[#This Row],[Day]]&lt;=10,"Start(1-10)",Hospital_Emergency_Room_Data[[#This Row],[Day]]&lt;=20,"Middle(11-20)",Hospital_Emergency_Room_Data[[#This Row],[Day]]&gt;20,"End(21-30)")</f>
        <v>Start(1-10)</v>
      </c>
    </row>
    <row r="2376" spans="1:22">
      <c r="A2376">
        <v>322374264</v>
      </c>
      <c r="B2376" t="s">
        <v>2396</v>
      </c>
      <c r="C2376" s="1">
        <v>45358</v>
      </c>
      <c r="D2376" t="str">
        <f>TEXT(Hospital_Emergency_Room_Data[[#This Row],[Patient Admission Date]],"mmm")</f>
        <v>Mar</v>
      </c>
      <c r="E2376">
        <f>YEAR(Hospital_Emergency_Room_Data[[#This Row],[Patient Admission Date]])</f>
        <v>2024</v>
      </c>
      <c r="F2376" s="2">
        <v>0.69236111111111109</v>
      </c>
      <c r="G2376" s="8" t="str">
        <f>TEXT(Hospital_Emergency_Room_Data[[#This Row],[Patient Admission Date]],"dddd")</f>
        <v>Thursday</v>
      </c>
      <c r="H2376" t="s">
        <v>41</v>
      </c>
      <c r="I2376">
        <v>52</v>
      </c>
      <c r="J2376" s="5" t="s">
        <v>9219</v>
      </c>
      <c r="K2376" t="s">
        <v>21</v>
      </c>
      <c r="L2376" t="s">
        <v>9281</v>
      </c>
      <c r="M2376" t="s">
        <v>9209</v>
      </c>
      <c r="N2376">
        <v>9</v>
      </c>
      <c r="O2376">
        <v>45</v>
      </c>
      <c r="P2376" t="s">
        <v>9225</v>
      </c>
      <c r="Q2376">
        <v>7</v>
      </c>
      <c r="R2376">
        <v>16</v>
      </c>
      <c r="S2376" t="s">
        <v>9257</v>
      </c>
      <c r="T2376" t="s">
        <v>9263</v>
      </c>
      <c r="U2376" t="s">
        <v>9300</v>
      </c>
      <c r="V2376" t="str" cm="1">
        <f t="array" ref="V2376">_xlfn.IFS(Hospital_Emergency_Room_Data[[#This Row],[Day]]&lt;=10,"Start(1-10)",Hospital_Emergency_Room_Data[[#This Row],[Day]]&lt;=20,"Middle(11-20)",Hospital_Emergency_Room_Data[[#This Row],[Day]]&gt;20,"End(21-30)")</f>
        <v>Start(1-10)</v>
      </c>
    </row>
    <row r="2377" spans="1:22">
      <c r="A2377">
        <v>686612694</v>
      </c>
      <c r="B2377" t="s">
        <v>2397</v>
      </c>
      <c r="C2377" s="1">
        <v>45589</v>
      </c>
      <c r="D2377" t="str">
        <f>TEXT(Hospital_Emergency_Room_Data[[#This Row],[Patient Admission Date]],"mmm")</f>
        <v>Oct</v>
      </c>
      <c r="E2377">
        <f>YEAR(Hospital_Emergency_Room_Data[[#This Row],[Patient Admission Date]])</f>
        <v>2024</v>
      </c>
      <c r="F2377" s="2">
        <v>0.48402777777777778</v>
      </c>
      <c r="G2377" s="8" t="str">
        <f>TEXT(Hospital_Emergency_Room_Data[[#This Row],[Patient Admission Date]],"dddd")</f>
        <v>Thursday</v>
      </c>
      <c r="H2377" t="s">
        <v>41</v>
      </c>
      <c r="I2377">
        <v>48</v>
      </c>
      <c r="J2377" s="5" t="s">
        <v>9219</v>
      </c>
      <c r="K2377" t="s">
        <v>21</v>
      </c>
      <c r="L2377" t="s">
        <v>9281</v>
      </c>
      <c r="M2377" t="s">
        <v>9209</v>
      </c>
      <c r="N2377">
        <v>9</v>
      </c>
      <c r="O2377">
        <v>54</v>
      </c>
      <c r="P2377" t="s">
        <v>9225</v>
      </c>
      <c r="Q2377">
        <v>24</v>
      </c>
      <c r="R2377">
        <v>11</v>
      </c>
      <c r="S2377" t="s">
        <v>9255</v>
      </c>
      <c r="T2377" t="s">
        <v>9264</v>
      </c>
      <c r="U2377" t="s">
        <v>9283</v>
      </c>
      <c r="V2377" t="str" cm="1">
        <f t="array" ref="V2377">_xlfn.IFS(Hospital_Emergency_Room_Data[[#This Row],[Day]]&lt;=10,"Start(1-10)",Hospital_Emergency_Room_Data[[#This Row],[Day]]&lt;=20,"Middle(11-20)",Hospital_Emergency_Room_Data[[#This Row],[Day]]&gt;20,"End(21-30)")</f>
        <v>End(21-30)</v>
      </c>
    </row>
    <row r="2378" spans="1:22">
      <c r="A2378">
        <v>603265838</v>
      </c>
      <c r="B2378" t="s">
        <v>2398</v>
      </c>
      <c r="C2378" s="1">
        <v>45355</v>
      </c>
      <c r="D2378" t="str">
        <f>TEXT(Hospital_Emergency_Room_Data[[#This Row],[Patient Admission Date]],"mmm")</f>
        <v>Mar</v>
      </c>
      <c r="E2378">
        <f>YEAR(Hospital_Emergency_Room_Data[[#This Row],[Patient Admission Date]])</f>
        <v>2024</v>
      </c>
      <c r="F2378" s="2">
        <v>0.13958333333333334</v>
      </c>
      <c r="G2378" s="8" t="str">
        <f>TEXT(Hospital_Emergency_Room_Data[[#This Row],[Patient Admission Date]],"dddd")</f>
        <v>Monday</v>
      </c>
      <c r="H2378" t="s">
        <v>41</v>
      </c>
      <c r="I2378">
        <v>4</v>
      </c>
      <c r="J2378" s="5" t="s">
        <v>9218</v>
      </c>
      <c r="K2378" t="s">
        <v>21</v>
      </c>
      <c r="L2378" t="s">
        <v>9281</v>
      </c>
      <c r="M2378" t="s">
        <v>9209</v>
      </c>
      <c r="N2378">
        <v>9</v>
      </c>
      <c r="O2378">
        <v>11</v>
      </c>
      <c r="P2378" t="s">
        <v>9226</v>
      </c>
      <c r="Q2378">
        <v>4</v>
      </c>
      <c r="R2378">
        <v>3</v>
      </c>
      <c r="S2378" t="s">
        <v>9258</v>
      </c>
      <c r="T2378" t="s">
        <v>9263</v>
      </c>
      <c r="U2378" t="s">
        <v>9282</v>
      </c>
      <c r="V2378" t="str" cm="1">
        <f t="array" ref="V2378">_xlfn.IFS(Hospital_Emergency_Room_Data[[#This Row],[Day]]&lt;=10,"Start(1-10)",Hospital_Emergency_Room_Data[[#This Row],[Day]]&lt;=20,"Middle(11-20)",Hospital_Emergency_Room_Data[[#This Row],[Day]]&gt;20,"End(21-30)")</f>
        <v>Start(1-10)</v>
      </c>
    </row>
    <row r="2379" spans="1:22">
      <c r="A2379">
        <v>459064503</v>
      </c>
      <c r="B2379" t="s">
        <v>2399</v>
      </c>
      <c r="C2379" s="1">
        <v>45445</v>
      </c>
      <c r="D2379" t="str">
        <f>TEXT(Hospital_Emergency_Room_Data[[#This Row],[Patient Admission Date]],"mmm")</f>
        <v>Jun</v>
      </c>
      <c r="E2379">
        <f>YEAR(Hospital_Emergency_Room_Data[[#This Row],[Patient Admission Date]])</f>
        <v>2024</v>
      </c>
      <c r="F2379" s="2">
        <v>0.30208333333333331</v>
      </c>
      <c r="G2379" s="8" t="str">
        <f>TEXT(Hospital_Emergency_Room_Data[[#This Row],[Patient Admission Date]],"dddd")</f>
        <v>Sunday</v>
      </c>
      <c r="H2379" t="s">
        <v>41</v>
      </c>
      <c r="I2379">
        <v>38</v>
      </c>
      <c r="J2379" s="5" t="s">
        <v>9223</v>
      </c>
      <c r="K2379" t="s">
        <v>21</v>
      </c>
      <c r="L2379" t="s">
        <v>9281</v>
      </c>
      <c r="M2379" t="s">
        <v>9209</v>
      </c>
      <c r="N2379">
        <v>9</v>
      </c>
      <c r="O2379">
        <v>13</v>
      </c>
      <c r="P2379" t="s">
        <v>9226</v>
      </c>
      <c r="Q2379">
        <v>2</v>
      </c>
      <c r="R2379">
        <v>7</v>
      </c>
      <c r="S2379" t="s">
        <v>9255</v>
      </c>
      <c r="T2379" t="s">
        <v>9263</v>
      </c>
      <c r="U2379" t="s">
        <v>9282</v>
      </c>
      <c r="V2379" t="str" cm="1">
        <f t="array" ref="V2379">_xlfn.IFS(Hospital_Emergency_Room_Data[[#This Row],[Day]]&lt;=10,"Start(1-10)",Hospital_Emergency_Room_Data[[#This Row],[Day]]&lt;=20,"Middle(11-20)",Hospital_Emergency_Room_Data[[#This Row],[Day]]&gt;20,"End(21-30)")</f>
        <v>Start(1-10)</v>
      </c>
    </row>
    <row r="2380" spans="1:22">
      <c r="A2380">
        <v>805126491</v>
      </c>
      <c r="B2380" t="s">
        <v>2400</v>
      </c>
      <c r="C2380" s="1">
        <v>45218</v>
      </c>
      <c r="D2380" t="str">
        <f>TEXT(Hospital_Emergency_Room_Data[[#This Row],[Patient Admission Date]],"mmm")</f>
        <v>Oct</v>
      </c>
      <c r="E2380">
        <f>YEAR(Hospital_Emergency_Room_Data[[#This Row],[Patient Admission Date]])</f>
        <v>2023</v>
      </c>
      <c r="F2380" s="2">
        <v>0.7895833333333333</v>
      </c>
      <c r="G2380" s="8" t="str">
        <f>TEXT(Hospital_Emergency_Room_Data[[#This Row],[Patient Admission Date]],"dddd")</f>
        <v>Thursday</v>
      </c>
      <c r="H2380" t="s">
        <v>41</v>
      </c>
      <c r="I2380">
        <v>53</v>
      </c>
      <c r="J2380" s="5" t="s">
        <v>9219</v>
      </c>
      <c r="K2380" t="s">
        <v>21</v>
      </c>
      <c r="L2380" t="s">
        <v>9281</v>
      </c>
      <c r="M2380" t="s">
        <v>9209</v>
      </c>
      <c r="N2380">
        <v>9</v>
      </c>
      <c r="O2380">
        <v>47</v>
      </c>
      <c r="P2380" t="s">
        <v>9225</v>
      </c>
      <c r="Q2380">
        <v>19</v>
      </c>
      <c r="R2380">
        <v>18</v>
      </c>
      <c r="S2380" t="s">
        <v>9256</v>
      </c>
      <c r="T2380" t="s">
        <v>9262</v>
      </c>
      <c r="U2380" t="s">
        <v>9283</v>
      </c>
      <c r="V2380" t="str" cm="1">
        <f t="array" ref="V2380">_xlfn.IFS(Hospital_Emergency_Room_Data[[#This Row],[Day]]&lt;=10,"Start(1-10)",Hospital_Emergency_Room_Data[[#This Row],[Day]]&lt;=20,"Middle(11-20)",Hospital_Emergency_Room_Data[[#This Row],[Day]]&gt;20,"End(21-30)")</f>
        <v>Middle(11-20)</v>
      </c>
    </row>
    <row r="2381" spans="1:22">
      <c r="A2381">
        <v>335536706</v>
      </c>
      <c r="B2381" t="s">
        <v>2401</v>
      </c>
      <c r="C2381" s="1">
        <v>45441</v>
      </c>
      <c r="D2381" t="str">
        <f>TEXT(Hospital_Emergency_Room_Data[[#This Row],[Patient Admission Date]],"mmm")</f>
        <v>May</v>
      </c>
      <c r="E2381">
        <f>YEAR(Hospital_Emergency_Room_Data[[#This Row],[Patient Admission Date]])</f>
        <v>2024</v>
      </c>
      <c r="F2381" s="2">
        <v>0.45624999999999999</v>
      </c>
      <c r="G2381" s="8" t="str">
        <f>TEXT(Hospital_Emergency_Room_Data[[#This Row],[Patient Admission Date]],"dddd")</f>
        <v>Wednesday</v>
      </c>
      <c r="H2381" t="s">
        <v>41</v>
      </c>
      <c r="I2381">
        <v>36</v>
      </c>
      <c r="J2381" s="5" t="s">
        <v>9223</v>
      </c>
      <c r="K2381" t="s">
        <v>21</v>
      </c>
      <c r="L2381" t="s">
        <v>9281</v>
      </c>
      <c r="M2381" t="s">
        <v>9209</v>
      </c>
      <c r="N2381">
        <v>9</v>
      </c>
      <c r="O2381">
        <v>58</v>
      </c>
      <c r="P2381" t="s">
        <v>9225</v>
      </c>
      <c r="Q2381">
        <v>29</v>
      </c>
      <c r="R2381">
        <v>10</v>
      </c>
      <c r="S2381" t="s">
        <v>9255</v>
      </c>
      <c r="T2381" t="s">
        <v>9264</v>
      </c>
      <c r="U2381" t="s">
        <v>9283</v>
      </c>
      <c r="V2381" t="str" cm="1">
        <f t="array" ref="V2381">_xlfn.IFS(Hospital_Emergency_Room_Data[[#This Row],[Day]]&lt;=10,"Start(1-10)",Hospital_Emergency_Room_Data[[#This Row],[Day]]&lt;=20,"Middle(11-20)",Hospital_Emergency_Room_Data[[#This Row],[Day]]&gt;20,"End(21-30)")</f>
        <v>End(21-30)</v>
      </c>
    </row>
    <row r="2382" spans="1:22">
      <c r="A2382">
        <v>370585256</v>
      </c>
      <c r="B2382" t="s">
        <v>2402</v>
      </c>
      <c r="C2382" s="1">
        <v>45560</v>
      </c>
      <c r="D2382" t="str">
        <f>TEXT(Hospital_Emergency_Room_Data[[#This Row],[Patient Admission Date]],"mmm")</f>
        <v>Sep</v>
      </c>
      <c r="E2382">
        <f>YEAR(Hospital_Emergency_Room_Data[[#This Row],[Patient Admission Date]])</f>
        <v>2024</v>
      </c>
      <c r="F2382" s="2">
        <v>0.5395833333333333</v>
      </c>
      <c r="G2382" s="8" t="str">
        <f>TEXT(Hospital_Emergency_Room_Data[[#This Row],[Patient Admission Date]],"dddd")</f>
        <v>Wednesday</v>
      </c>
      <c r="H2382" t="s">
        <v>41</v>
      </c>
      <c r="I2382">
        <v>41</v>
      </c>
      <c r="J2382" s="5" t="s">
        <v>9223</v>
      </c>
      <c r="K2382" t="s">
        <v>21</v>
      </c>
      <c r="L2382" t="s">
        <v>9281</v>
      </c>
      <c r="M2382" t="s">
        <v>9209</v>
      </c>
      <c r="N2382">
        <v>10</v>
      </c>
      <c r="O2382">
        <v>18</v>
      </c>
      <c r="P2382" t="s">
        <v>9226</v>
      </c>
      <c r="Q2382">
        <v>25</v>
      </c>
      <c r="R2382">
        <v>12</v>
      </c>
      <c r="S2382" t="s">
        <v>9257</v>
      </c>
      <c r="T2382" t="s">
        <v>9264</v>
      </c>
      <c r="U2382" t="s">
        <v>9282</v>
      </c>
      <c r="V2382" t="str" cm="1">
        <f t="array" ref="V2382">_xlfn.IFS(Hospital_Emergency_Room_Data[[#This Row],[Day]]&lt;=10,"Start(1-10)",Hospital_Emergency_Room_Data[[#This Row],[Day]]&lt;=20,"Middle(11-20)",Hospital_Emergency_Room_Data[[#This Row],[Day]]&gt;20,"End(21-30)")</f>
        <v>End(21-30)</v>
      </c>
    </row>
    <row r="2383" spans="1:22">
      <c r="A2383">
        <v>443529348</v>
      </c>
      <c r="B2383" t="s">
        <v>2403</v>
      </c>
      <c r="C2383" s="1">
        <v>45285</v>
      </c>
      <c r="D2383" t="str">
        <f>TEXT(Hospital_Emergency_Room_Data[[#This Row],[Patient Admission Date]],"mmm")</f>
        <v>Dec</v>
      </c>
      <c r="E2383">
        <f>YEAR(Hospital_Emergency_Room_Data[[#This Row],[Patient Admission Date]])</f>
        <v>2023</v>
      </c>
      <c r="F2383" s="2">
        <v>0.83680555555555558</v>
      </c>
      <c r="G2383" s="8" t="str">
        <f>TEXT(Hospital_Emergency_Room_Data[[#This Row],[Patient Admission Date]],"dddd")</f>
        <v>Monday</v>
      </c>
      <c r="H2383" t="s">
        <v>41</v>
      </c>
      <c r="I2383">
        <v>36</v>
      </c>
      <c r="J2383" s="5" t="s">
        <v>9223</v>
      </c>
      <c r="K2383" t="s">
        <v>21</v>
      </c>
      <c r="L2383" t="s">
        <v>9281</v>
      </c>
      <c r="M2383" t="s">
        <v>9209</v>
      </c>
      <c r="N2383">
        <v>10</v>
      </c>
      <c r="O2383">
        <v>13</v>
      </c>
      <c r="P2383" t="s">
        <v>9226</v>
      </c>
      <c r="Q2383">
        <v>25</v>
      </c>
      <c r="R2383">
        <v>20</v>
      </c>
      <c r="S2383" t="s">
        <v>9256</v>
      </c>
      <c r="T2383" t="s">
        <v>9264</v>
      </c>
      <c r="U2383" t="s">
        <v>9282</v>
      </c>
      <c r="V2383" t="str" cm="1">
        <f t="array" ref="V2383">_xlfn.IFS(Hospital_Emergency_Room_Data[[#This Row],[Day]]&lt;=10,"Start(1-10)",Hospital_Emergency_Room_Data[[#This Row],[Day]]&lt;=20,"Middle(11-20)",Hospital_Emergency_Room_Data[[#This Row],[Day]]&gt;20,"End(21-30)")</f>
        <v>End(21-30)</v>
      </c>
    </row>
    <row r="2384" spans="1:22">
      <c r="A2384">
        <v>798670882</v>
      </c>
      <c r="B2384" t="s">
        <v>2404</v>
      </c>
      <c r="C2384" s="1">
        <v>45379</v>
      </c>
      <c r="D2384" t="str">
        <f>TEXT(Hospital_Emergency_Room_Data[[#This Row],[Patient Admission Date]],"mmm")</f>
        <v>Mar</v>
      </c>
      <c r="E2384">
        <f>YEAR(Hospital_Emergency_Room_Data[[#This Row],[Patient Admission Date]])</f>
        <v>2024</v>
      </c>
      <c r="F2384" s="2">
        <v>0.79722222222222228</v>
      </c>
      <c r="G2384" s="8" t="str">
        <f>TEXT(Hospital_Emergency_Room_Data[[#This Row],[Patient Admission Date]],"dddd")</f>
        <v>Thursday</v>
      </c>
      <c r="H2384" t="s">
        <v>41</v>
      </c>
      <c r="I2384">
        <v>42</v>
      </c>
      <c r="J2384" s="5" t="s">
        <v>9223</v>
      </c>
      <c r="K2384" t="s">
        <v>21</v>
      </c>
      <c r="L2384" t="s">
        <v>9281</v>
      </c>
      <c r="M2384" t="s">
        <v>9209</v>
      </c>
      <c r="N2384">
        <v>10</v>
      </c>
      <c r="O2384">
        <v>26</v>
      </c>
      <c r="P2384" t="s">
        <v>9226</v>
      </c>
      <c r="Q2384">
        <v>28</v>
      </c>
      <c r="R2384">
        <v>19</v>
      </c>
      <c r="S2384" t="s">
        <v>9256</v>
      </c>
      <c r="T2384" t="s">
        <v>9264</v>
      </c>
      <c r="U2384" t="s">
        <v>9282</v>
      </c>
      <c r="V2384" t="str" cm="1">
        <f t="array" ref="V2384">_xlfn.IFS(Hospital_Emergency_Room_Data[[#This Row],[Day]]&lt;=10,"Start(1-10)",Hospital_Emergency_Room_Data[[#This Row],[Day]]&lt;=20,"Middle(11-20)",Hospital_Emergency_Room_Data[[#This Row],[Day]]&gt;20,"End(21-30)")</f>
        <v>End(21-30)</v>
      </c>
    </row>
    <row r="2385" spans="1:22">
      <c r="A2385">
        <v>674037037</v>
      </c>
      <c r="B2385" t="s">
        <v>2405</v>
      </c>
      <c r="C2385" s="1">
        <v>45582</v>
      </c>
      <c r="D2385" t="str">
        <f>TEXT(Hospital_Emergency_Room_Data[[#This Row],[Patient Admission Date]],"mmm")</f>
        <v>Oct</v>
      </c>
      <c r="E2385">
        <f>YEAR(Hospital_Emergency_Room_Data[[#This Row],[Patient Admission Date]])</f>
        <v>2024</v>
      </c>
      <c r="F2385" s="2">
        <v>0.42083333333333334</v>
      </c>
      <c r="G2385" s="8" t="str">
        <f>TEXT(Hospital_Emergency_Room_Data[[#This Row],[Patient Admission Date]],"dddd")</f>
        <v>Thursday</v>
      </c>
      <c r="H2385" t="s">
        <v>41</v>
      </c>
      <c r="I2385">
        <v>30</v>
      </c>
      <c r="J2385" s="5" t="s">
        <v>9223</v>
      </c>
      <c r="K2385" t="s">
        <v>21</v>
      </c>
      <c r="L2385" t="s">
        <v>9281</v>
      </c>
      <c r="M2385" t="s">
        <v>9209</v>
      </c>
      <c r="N2385">
        <v>10</v>
      </c>
      <c r="O2385">
        <v>59</v>
      </c>
      <c r="P2385" t="s">
        <v>9225</v>
      </c>
      <c r="Q2385">
        <v>17</v>
      </c>
      <c r="R2385">
        <v>10</v>
      </c>
      <c r="S2385" t="s">
        <v>9255</v>
      </c>
      <c r="T2385" t="s">
        <v>9262</v>
      </c>
      <c r="U2385" t="s">
        <v>9283</v>
      </c>
      <c r="V2385" t="str" cm="1">
        <f t="array" ref="V2385">_xlfn.IFS(Hospital_Emergency_Room_Data[[#This Row],[Day]]&lt;=10,"Start(1-10)",Hospital_Emergency_Room_Data[[#This Row],[Day]]&lt;=20,"Middle(11-20)",Hospital_Emergency_Room_Data[[#This Row],[Day]]&gt;20,"End(21-30)")</f>
        <v>Middle(11-20)</v>
      </c>
    </row>
    <row r="2386" spans="1:22">
      <c r="A2386">
        <v>675744830</v>
      </c>
      <c r="B2386" t="s">
        <v>2406</v>
      </c>
      <c r="C2386" s="1">
        <v>45586</v>
      </c>
      <c r="D2386" t="str">
        <f>TEXT(Hospital_Emergency_Room_Data[[#This Row],[Patient Admission Date]],"mmm")</f>
        <v>Oct</v>
      </c>
      <c r="E2386">
        <f>YEAR(Hospital_Emergency_Room_Data[[#This Row],[Patient Admission Date]])</f>
        <v>2024</v>
      </c>
      <c r="F2386" s="2">
        <v>0.82777777777777772</v>
      </c>
      <c r="G2386" s="8" t="str">
        <f>TEXT(Hospital_Emergency_Room_Data[[#This Row],[Patient Admission Date]],"dddd")</f>
        <v>Monday</v>
      </c>
      <c r="H2386" t="s">
        <v>41</v>
      </c>
      <c r="I2386">
        <v>75</v>
      </c>
      <c r="J2386" s="5" t="s">
        <v>9222</v>
      </c>
      <c r="K2386" t="s">
        <v>21</v>
      </c>
      <c r="L2386" t="s">
        <v>16</v>
      </c>
      <c r="M2386" t="s">
        <v>9209</v>
      </c>
      <c r="O2386">
        <v>53</v>
      </c>
      <c r="P2386" t="s">
        <v>9225</v>
      </c>
      <c r="Q2386">
        <v>21</v>
      </c>
      <c r="R2386">
        <v>19</v>
      </c>
      <c r="S2386" t="s">
        <v>9256</v>
      </c>
      <c r="T2386" t="s">
        <v>9262</v>
      </c>
      <c r="U2386" t="s">
        <v>9283</v>
      </c>
      <c r="V2386" t="str" cm="1">
        <f t="array" ref="V2386">_xlfn.IFS(Hospital_Emergency_Room_Data[[#This Row],[Day]]&lt;=10,"Start(1-10)",Hospital_Emergency_Room_Data[[#This Row],[Day]]&lt;=20,"Middle(11-20)",Hospital_Emergency_Room_Data[[#This Row],[Day]]&gt;20,"End(21-30)")</f>
        <v>End(21-30)</v>
      </c>
    </row>
    <row r="2387" spans="1:22">
      <c r="A2387">
        <v>429252267</v>
      </c>
      <c r="B2387" t="s">
        <v>2407</v>
      </c>
      <c r="C2387" s="1">
        <v>45203</v>
      </c>
      <c r="D2387" t="str">
        <f>TEXT(Hospital_Emergency_Room_Data[[#This Row],[Patient Admission Date]],"mmm")</f>
        <v>Oct</v>
      </c>
      <c r="E2387">
        <f>YEAR(Hospital_Emergency_Room_Data[[#This Row],[Patient Admission Date]])</f>
        <v>2023</v>
      </c>
      <c r="F2387" s="2">
        <v>0.18958333333333333</v>
      </c>
      <c r="G2387" s="8" t="str">
        <f>TEXT(Hospital_Emergency_Room_Data[[#This Row],[Patient Admission Date]],"dddd")</f>
        <v>Wednesday</v>
      </c>
      <c r="H2387" t="s">
        <v>41</v>
      </c>
      <c r="I2387">
        <v>46</v>
      </c>
      <c r="J2387" s="5" t="s">
        <v>9219</v>
      </c>
      <c r="K2387" t="s">
        <v>21</v>
      </c>
      <c r="L2387" t="s">
        <v>16</v>
      </c>
      <c r="M2387" t="s">
        <v>9209</v>
      </c>
      <c r="O2387">
        <v>34</v>
      </c>
      <c r="P2387" t="s">
        <v>9225</v>
      </c>
      <c r="Q2387">
        <v>4</v>
      </c>
      <c r="R2387">
        <v>4</v>
      </c>
      <c r="S2387" t="s">
        <v>9258</v>
      </c>
      <c r="T2387" t="s">
        <v>9263</v>
      </c>
      <c r="U2387" t="s">
        <v>9300</v>
      </c>
      <c r="V2387" t="str" cm="1">
        <f t="array" ref="V2387">_xlfn.IFS(Hospital_Emergency_Room_Data[[#This Row],[Day]]&lt;=10,"Start(1-10)",Hospital_Emergency_Room_Data[[#This Row],[Day]]&lt;=20,"Middle(11-20)",Hospital_Emergency_Room_Data[[#This Row],[Day]]&gt;20,"End(21-30)")</f>
        <v>Start(1-10)</v>
      </c>
    </row>
    <row r="2388" spans="1:22">
      <c r="A2388">
        <v>814165063</v>
      </c>
      <c r="B2388" t="s">
        <v>2408</v>
      </c>
      <c r="C2388" s="1">
        <v>45462</v>
      </c>
      <c r="D2388" t="str">
        <f>TEXT(Hospital_Emergency_Room_Data[[#This Row],[Patient Admission Date]],"mmm")</f>
        <v>Jun</v>
      </c>
      <c r="E2388">
        <f>YEAR(Hospital_Emergency_Room_Data[[#This Row],[Patient Admission Date]])</f>
        <v>2024</v>
      </c>
      <c r="F2388" s="2">
        <v>0.3576388888888889</v>
      </c>
      <c r="G2388" s="8" t="str">
        <f>TEXT(Hospital_Emergency_Room_Data[[#This Row],[Patient Admission Date]],"dddd")</f>
        <v>Wednesday</v>
      </c>
      <c r="H2388" t="s">
        <v>41</v>
      </c>
      <c r="I2388">
        <v>78</v>
      </c>
      <c r="J2388" s="5" t="s">
        <v>9222</v>
      </c>
      <c r="K2388" t="s">
        <v>21</v>
      </c>
      <c r="L2388" t="s">
        <v>16</v>
      </c>
      <c r="M2388" t="s">
        <v>9209</v>
      </c>
      <c r="O2388">
        <v>47</v>
      </c>
      <c r="P2388" t="s">
        <v>9225</v>
      </c>
      <c r="Q2388">
        <v>19</v>
      </c>
      <c r="R2388">
        <v>8</v>
      </c>
      <c r="S2388" t="s">
        <v>9255</v>
      </c>
      <c r="T2388" t="s">
        <v>9262</v>
      </c>
      <c r="U2388" t="s">
        <v>9283</v>
      </c>
      <c r="V2388" t="str" cm="1">
        <f t="array" ref="V2388">_xlfn.IFS(Hospital_Emergency_Room_Data[[#This Row],[Day]]&lt;=10,"Start(1-10)",Hospital_Emergency_Room_Data[[#This Row],[Day]]&lt;=20,"Middle(11-20)",Hospital_Emergency_Room_Data[[#This Row],[Day]]&gt;20,"End(21-30)")</f>
        <v>Middle(11-20)</v>
      </c>
    </row>
    <row r="2389" spans="1:22">
      <c r="A2389">
        <v>171148581</v>
      </c>
      <c r="B2389" t="s">
        <v>2409</v>
      </c>
      <c r="C2389" s="1">
        <v>45239</v>
      </c>
      <c r="D2389" t="str">
        <f>TEXT(Hospital_Emergency_Room_Data[[#This Row],[Patient Admission Date]],"mmm")</f>
        <v>Nov</v>
      </c>
      <c r="E2389">
        <f>YEAR(Hospital_Emergency_Room_Data[[#This Row],[Patient Admission Date]])</f>
        <v>2023</v>
      </c>
      <c r="F2389" s="2">
        <v>0.24305555555555555</v>
      </c>
      <c r="G2389" s="8" t="str">
        <f>TEXT(Hospital_Emergency_Room_Data[[#This Row],[Patient Admission Date]],"dddd")</f>
        <v>Thursday</v>
      </c>
      <c r="H2389" t="s">
        <v>41</v>
      </c>
      <c r="I2389">
        <v>56</v>
      </c>
      <c r="J2389" s="5" t="s">
        <v>9219</v>
      </c>
      <c r="K2389" t="s">
        <v>21</v>
      </c>
      <c r="L2389" t="s">
        <v>16</v>
      </c>
      <c r="M2389" t="s">
        <v>9209</v>
      </c>
      <c r="O2389">
        <v>12</v>
      </c>
      <c r="P2389" t="s">
        <v>9226</v>
      </c>
      <c r="Q2389">
        <v>9</v>
      </c>
      <c r="R2389">
        <v>5</v>
      </c>
      <c r="S2389" t="s">
        <v>9258</v>
      </c>
      <c r="T2389" t="s">
        <v>9265</v>
      </c>
      <c r="U2389" t="s">
        <v>9282</v>
      </c>
      <c r="V2389" t="str" cm="1">
        <f t="array" ref="V2389">_xlfn.IFS(Hospital_Emergency_Room_Data[[#This Row],[Day]]&lt;=10,"Start(1-10)",Hospital_Emergency_Room_Data[[#This Row],[Day]]&lt;=20,"Middle(11-20)",Hospital_Emergency_Room_Data[[#This Row],[Day]]&gt;20,"End(21-30)")</f>
        <v>Start(1-10)</v>
      </c>
    </row>
    <row r="2390" spans="1:22">
      <c r="A2390">
        <v>119378978</v>
      </c>
      <c r="B2390" t="s">
        <v>2410</v>
      </c>
      <c r="C2390" s="1">
        <v>45268</v>
      </c>
      <c r="D2390" t="str">
        <f>TEXT(Hospital_Emergency_Room_Data[[#This Row],[Patient Admission Date]],"mmm")</f>
        <v>Dec</v>
      </c>
      <c r="E2390">
        <f>YEAR(Hospital_Emergency_Room_Data[[#This Row],[Patient Admission Date]])</f>
        <v>2023</v>
      </c>
      <c r="F2390" s="2">
        <v>7.7083333333333337E-2</v>
      </c>
      <c r="G2390" s="8" t="str">
        <f>TEXT(Hospital_Emergency_Room_Data[[#This Row],[Patient Admission Date]],"dddd")</f>
        <v>Friday</v>
      </c>
      <c r="H2390" t="s">
        <v>41</v>
      </c>
      <c r="I2390">
        <v>72</v>
      </c>
      <c r="J2390" s="5" t="s">
        <v>9222</v>
      </c>
      <c r="K2390" t="s">
        <v>21</v>
      </c>
      <c r="L2390" t="s">
        <v>16</v>
      </c>
      <c r="M2390" t="s">
        <v>9209</v>
      </c>
      <c r="O2390">
        <v>49</v>
      </c>
      <c r="P2390" t="s">
        <v>9225</v>
      </c>
      <c r="Q2390">
        <v>8</v>
      </c>
      <c r="R2390">
        <v>1</v>
      </c>
      <c r="S2390" t="s">
        <v>9258</v>
      </c>
      <c r="T2390" t="s">
        <v>9265</v>
      </c>
      <c r="U2390" t="s">
        <v>9283</v>
      </c>
      <c r="V2390" t="str" cm="1">
        <f t="array" ref="V2390">_xlfn.IFS(Hospital_Emergency_Room_Data[[#This Row],[Day]]&lt;=10,"Start(1-10)",Hospital_Emergency_Room_Data[[#This Row],[Day]]&lt;=20,"Middle(11-20)",Hospital_Emergency_Room_Data[[#This Row],[Day]]&gt;20,"End(21-30)")</f>
        <v>Start(1-10)</v>
      </c>
    </row>
    <row r="2391" spans="1:22">
      <c r="A2391">
        <v>822417734</v>
      </c>
      <c r="B2391" t="s">
        <v>2411</v>
      </c>
      <c r="C2391" s="1">
        <v>45516</v>
      </c>
      <c r="D2391" t="str">
        <f>TEXT(Hospital_Emergency_Room_Data[[#This Row],[Patient Admission Date]],"mmm")</f>
        <v>Aug</v>
      </c>
      <c r="E2391">
        <f>YEAR(Hospital_Emergency_Room_Data[[#This Row],[Patient Admission Date]])</f>
        <v>2024</v>
      </c>
      <c r="F2391" s="2">
        <v>0.61527777777777781</v>
      </c>
      <c r="G2391" s="8" t="str">
        <f>TEXT(Hospital_Emergency_Room_Data[[#This Row],[Patient Admission Date]],"dddd")</f>
        <v>Monday</v>
      </c>
      <c r="H2391" t="s">
        <v>41</v>
      </c>
      <c r="I2391">
        <v>27</v>
      </c>
      <c r="J2391" s="5" t="s">
        <v>9220</v>
      </c>
      <c r="K2391" t="s">
        <v>21</v>
      </c>
      <c r="L2391" t="s">
        <v>16</v>
      </c>
      <c r="M2391" t="s">
        <v>9209</v>
      </c>
      <c r="O2391">
        <v>52</v>
      </c>
      <c r="P2391" t="s">
        <v>9225</v>
      </c>
      <c r="Q2391">
        <v>12</v>
      </c>
      <c r="R2391">
        <v>14</v>
      </c>
      <c r="S2391" t="s">
        <v>9257</v>
      </c>
      <c r="T2391" t="s">
        <v>9265</v>
      </c>
      <c r="U2391" t="s">
        <v>9283</v>
      </c>
      <c r="V2391" t="str" cm="1">
        <f t="array" ref="V2391">_xlfn.IFS(Hospital_Emergency_Room_Data[[#This Row],[Day]]&lt;=10,"Start(1-10)",Hospital_Emergency_Room_Data[[#This Row],[Day]]&lt;=20,"Middle(11-20)",Hospital_Emergency_Room_Data[[#This Row],[Day]]&gt;20,"End(21-30)")</f>
        <v>Middle(11-20)</v>
      </c>
    </row>
    <row r="2392" spans="1:22">
      <c r="A2392">
        <v>216852300</v>
      </c>
      <c r="B2392" t="s">
        <v>2412</v>
      </c>
      <c r="C2392" s="1">
        <v>45499</v>
      </c>
      <c r="D2392" t="str">
        <f>TEXT(Hospital_Emergency_Room_Data[[#This Row],[Patient Admission Date]],"mmm")</f>
        <v>Jul</v>
      </c>
      <c r="E2392">
        <f>YEAR(Hospital_Emergency_Room_Data[[#This Row],[Patient Admission Date]])</f>
        <v>2024</v>
      </c>
      <c r="F2392" s="2">
        <v>0.05</v>
      </c>
      <c r="G2392" s="8" t="str">
        <f>TEXT(Hospital_Emergency_Room_Data[[#This Row],[Patient Admission Date]],"dddd")</f>
        <v>Friday</v>
      </c>
      <c r="H2392" t="s">
        <v>41</v>
      </c>
      <c r="I2392">
        <v>29</v>
      </c>
      <c r="J2392" s="5" t="s">
        <v>9220</v>
      </c>
      <c r="K2392" t="s">
        <v>21</v>
      </c>
      <c r="L2392" t="s">
        <v>16</v>
      </c>
      <c r="M2392" t="s">
        <v>9209</v>
      </c>
      <c r="O2392">
        <v>38</v>
      </c>
      <c r="P2392" t="s">
        <v>9225</v>
      </c>
      <c r="Q2392">
        <v>26</v>
      </c>
      <c r="R2392">
        <v>1</v>
      </c>
      <c r="S2392" t="s">
        <v>9258</v>
      </c>
      <c r="T2392" t="s">
        <v>9264</v>
      </c>
      <c r="U2392" t="s">
        <v>9300</v>
      </c>
      <c r="V2392" t="str" cm="1">
        <f t="array" ref="V2392">_xlfn.IFS(Hospital_Emergency_Room_Data[[#This Row],[Day]]&lt;=10,"Start(1-10)",Hospital_Emergency_Room_Data[[#This Row],[Day]]&lt;=20,"Middle(11-20)",Hospital_Emergency_Room_Data[[#This Row],[Day]]&gt;20,"End(21-30)")</f>
        <v>End(21-30)</v>
      </c>
    </row>
    <row r="2393" spans="1:22">
      <c r="A2393">
        <v>485490599</v>
      </c>
      <c r="B2393" t="s">
        <v>2413</v>
      </c>
      <c r="C2393" s="1">
        <v>45403</v>
      </c>
      <c r="D2393" t="str">
        <f>TEXT(Hospital_Emergency_Room_Data[[#This Row],[Patient Admission Date]],"mmm")</f>
        <v>Apr</v>
      </c>
      <c r="E2393">
        <f>YEAR(Hospital_Emergency_Room_Data[[#This Row],[Patient Admission Date]])</f>
        <v>2024</v>
      </c>
      <c r="F2393" s="2">
        <v>0.29930555555555555</v>
      </c>
      <c r="G2393" s="8" t="str">
        <f>TEXT(Hospital_Emergency_Room_Data[[#This Row],[Patient Admission Date]],"dddd")</f>
        <v>Sunday</v>
      </c>
      <c r="H2393" t="s">
        <v>41</v>
      </c>
      <c r="I2393">
        <v>31</v>
      </c>
      <c r="J2393" s="5" t="s">
        <v>9223</v>
      </c>
      <c r="K2393" t="s">
        <v>21</v>
      </c>
      <c r="L2393" t="s">
        <v>16</v>
      </c>
      <c r="M2393" t="s">
        <v>9209</v>
      </c>
      <c r="O2393">
        <v>40</v>
      </c>
      <c r="P2393" t="s">
        <v>9225</v>
      </c>
      <c r="Q2393">
        <v>21</v>
      </c>
      <c r="R2393">
        <v>7</v>
      </c>
      <c r="S2393" t="s">
        <v>9255</v>
      </c>
      <c r="T2393" t="s">
        <v>9262</v>
      </c>
      <c r="U2393" t="s">
        <v>9300</v>
      </c>
      <c r="V2393" t="str" cm="1">
        <f t="array" ref="V2393">_xlfn.IFS(Hospital_Emergency_Room_Data[[#This Row],[Day]]&lt;=10,"Start(1-10)",Hospital_Emergency_Room_Data[[#This Row],[Day]]&lt;=20,"Middle(11-20)",Hospital_Emergency_Room_Data[[#This Row],[Day]]&gt;20,"End(21-30)")</f>
        <v>End(21-30)</v>
      </c>
    </row>
    <row r="2394" spans="1:22">
      <c r="A2394">
        <v>440045619</v>
      </c>
      <c r="B2394" t="s">
        <v>2414</v>
      </c>
      <c r="C2394" s="1">
        <v>45187</v>
      </c>
      <c r="D2394" t="str">
        <f>TEXT(Hospital_Emergency_Room_Data[[#This Row],[Patient Admission Date]],"mmm")</f>
        <v>Sep</v>
      </c>
      <c r="E2394">
        <f>YEAR(Hospital_Emergency_Room_Data[[#This Row],[Patient Admission Date]])</f>
        <v>2023</v>
      </c>
      <c r="F2394" s="2">
        <v>0.17499999999999999</v>
      </c>
      <c r="G2394" s="8" t="str">
        <f>TEXT(Hospital_Emergency_Room_Data[[#This Row],[Patient Admission Date]],"dddd")</f>
        <v>Monday</v>
      </c>
      <c r="H2394" t="s">
        <v>41</v>
      </c>
      <c r="I2394">
        <v>48</v>
      </c>
      <c r="J2394" s="5" t="s">
        <v>9219</v>
      </c>
      <c r="K2394" t="s">
        <v>21</v>
      </c>
      <c r="L2394" t="s">
        <v>16</v>
      </c>
      <c r="M2394" t="s">
        <v>9209</v>
      </c>
      <c r="O2394">
        <v>48</v>
      </c>
      <c r="P2394" t="s">
        <v>9225</v>
      </c>
      <c r="Q2394">
        <v>18</v>
      </c>
      <c r="R2394">
        <v>4</v>
      </c>
      <c r="S2394" t="s">
        <v>9258</v>
      </c>
      <c r="T2394" t="s">
        <v>9262</v>
      </c>
      <c r="U2394" t="s">
        <v>9283</v>
      </c>
      <c r="V2394" t="str" cm="1">
        <f t="array" ref="V2394">_xlfn.IFS(Hospital_Emergency_Room_Data[[#This Row],[Day]]&lt;=10,"Start(1-10)",Hospital_Emergency_Room_Data[[#This Row],[Day]]&lt;=20,"Middle(11-20)",Hospital_Emergency_Room_Data[[#This Row],[Day]]&gt;20,"End(21-30)")</f>
        <v>Middle(11-20)</v>
      </c>
    </row>
    <row r="2395" spans="1:22">
      <c r="A2395">
        <v>261683689</v>
      </c>
      <c r="B2395" t="s">
        <v>2415</v>
      </c>
      <c r="C2395" s="1">
        <v>45410</v>
      </c>
      <c r="D2395" t="str">
        <f>TEXT(Hospital_Emergency_Room_Data[[#This Row],[Patient Admission Date]],"mmm")</f>
        <v>Apr</v>
      </c>
      <c r="E2395">
        <f>YEAR(Hospital_Emergency_Room_Data[[#This Row],[Patient Admission Date]])</f>
        <v>2024</v>
      </c>
      <c r="F2395" s="2">
        <v>0.59791666666666665</v>
      </c>
      <c r="G2395" s="8" t="str">
        <f>TEXT(Hospital_Emergency_Room_Data[[#This Row],[Patient Admission Date]],"dddd")</f>
        <v>Sunday</v>
      </c>
      <c r="H2395" t="s">
        <v>41</v>
      </c>
      <c r="I2395">
        <v>6</v>
      </c>
      <c r="J2395" s="5" t="s">
        <v>9221</v>
      </c>
      <c r="K2395" t="s">
        <v>21</v>
      </c>
      <c r="L2395" t="s">
        <v>16</v>
      </c>
      <c r="M2395" t="s">
        <v>9209</v>
      </c>
      <c r="O2395">
        <v>45</v>
      </c>
      <c r="P2395" t="s">
        <v>9225</v>
      </c>
      <c r="Q2395">
        <v>28</v>
      </c>
      <c r="R2395">
        <v>14</v>
      </c>
      <c r="S2395" t="s">
        <v>9257</v>
      </c>
      <c r="T2395" t="s">
        <v>9264</v>
      </c>
      <c r="U2395" t="s">
        <v>9300</v>
      </c>
      <c r="V2395" t="str" cm="1">
        <f t="array" ref="V2395">_xlfn.IFS(Hospital_Emergency_Room_Data[[#This Row],[Day]]&lt;=10,"Start(1-10)",Hospital_Emergency_Room_Data[[#This Row],[Day]]&lt;=20,"Middle(11-20)",Hospital_Emergency_Room_Data[[#This Row],[Day]]&gt;20,"End(21-30)")</f>
        <v>End(21-30)</v>
      </c>
    </row>
    <row r="2396" spans="1:22">
      <c r="A2396">
        <v>616883087</v>
      </c>
      <c r="B2396" t="s">
        <v>2416</v>
      </c>
      <c r="C2396" s="1">
        <v>45274</v>
      </c>
      <c r="D2396" t="str">
        <f>TEXT(Hospital_Emergency_Room_Data[[#This Row],[Patient Admission Date]],"mmm")</f>
        <v>Dec</v>
      </c>
      <c r="E2396">
        <f>YEAR(Hospital_Emergency_Room_Data[[#This Row],[Patient Admission Date]])</f>
        <v>2023</v>
      </c>
      <c r="F2396" s="2">
        <v>0.84027777777777779</v>
      </c>
      <c r="G2396" s="8" t="str">
        <f>TEXT(Hospital_Emergency_Room_Data[[#This Row],[Patient Admission Date]],"dddd")</f>
        <v>Thursday</v>
      </c>
      <c r="H2396" t="s">
        <v>41</v>
      </c>
      <c r="I2396">
        <v>43</v>
      </c>
      <c r="J2396" s="5" t="s">
        <v>9223</v>
      </c>
      <c r="K2396" t="s">
        <v>21</v>
      </c>
      <c r="L2396" t="s">
        <v>16</v>
      </c>
      <c r="M2396" t="s">
        <v>9209</v>
      </c>
      <c r="O2396">
        <v>49</v>
      </c>
      <c r="P2396" t="s">
        <v>9225</v>
      </c>
      <c r="Q2396">
        <v>14</v>
      </c>
      <c r="R2396">
        <v>20</v>
      </c>
      <c r="S2396" t="s">
        <v>9256</v>
      </c>
      <c r="T2396" t="s">
        <v>9265</v>
      </c>
      <c r="U2396" t="s">
        <v>9283</v>
      </c>
      <c r="V2396" t="str" cm="1">
        <f t="array" ref="V2396">_xlfn.IFS(Hospital_Emergency_Room_Data[[#This Row],[Day]]&lt;=10,"Start(1-10)",Hospital_Emergency_Room_Data[[#This Row],[Day]]&lt;=20,"Middle(11-20)",Hospital_Emergency_Room_Data[[#This Row],[Day]]&gt;20,"End(21-30)")</f>
        <v>Middle(11-20)</v>
      </c>
    </row>
    <row r="2397" spans="1:22">
      <c r="A2397">
        <v>643420906</v>
      </c>
      <c r="B2397" t="s">
        <v>2417</v>
      </c>
      <c r="C2397" s="1">
        <v>45434</v>
      </c>
      <c r="D2397" t="str">
        <f>TEXT(Hospital_Emergency_Room_Data[[#This Row],[Patient Admission Date]],"mmm")</f>
        <v>May</v>
      </c>
      <c r="E2397">
        <f>YEAR(Hospital_Emergency_Room_Data[[#This Row],[Patient Admission Date]])</f>
        <v>2024</v>
      </c>
      <c r="F2397" s="2">
        <v>0.20277777777777778</v>
      </c>
      <c r="G2397" s="8" t="str">
        <f>TEXT(Hospital_Emergency_Room_Data[[#This Row],[Patient Admission Date]],"dddd")</f>
        <v>Wednesday</v>
      </c>
      <c r="H2397" t="s">
        <v>41</v>
      </c>
      <c r="I2397">
        <v>46</v>
      </c>
      <c r="J2397" s="5" t="s">
        <v>9219</v>
      </c>
      <c r="K2397" t="s">
        <v>21</v>
      </c>
      <c r="L2397" t="s">
        <v>16</v>
      </c>
      <c r="M2397" t="s">
        <v>9209</v>
      </c>
      <c r="O2397">
        <v>20</v>
      </c>
      <c r="P2397" t="s">
        <v>9226</v>
      </c>
      <c r="Q2397">
        <v>22</v>
      </c>
      <c r="R2397">
        <v>4</v>
      </c>
      <c r="S2397" t="s">
        <v>9258</v>
      </c>
      <c r="T2397" t="s">
        <v>9264</v>
      </c>
      <c r="U2397" t="s">
        <v>9282</v>
      </c>
      <c r="V2397" t="str" cm="1">
        <f t="array" ref="V2397">_xlfn.IFS(Hospital_Emergency_Room_Data[[#This Row],[Day]]&lt;=10,"Start(1-10)",Hospital_Emergency_Room_Data[[#This Row],[Day]]&lt;=20,"Middle(11-20)",Hospital_Emergency_Room_Data[[#This Row],[Day]]&gt;20,"End(21-30)")</f>
        <v>End(21-30)</v>
      </c>
    </row>
    <row r="2398" spans="1:22">
      <c r="A2398">
        <v>761345834</v>
      </c>
      <c r="B2398" t="s">
        <v>2418</v>
      </c>
      <c r="C2398" s="1">
        <v>45094</v>
      </c>
      <c r="D2398" t="str">
        <f>TEXT(Hospital_Emergency_Room_Data[[#This Row],[Patient Admission Date]],"mmm")</f>
        <v>Jun</v>
      </c>
      <c r="E2398">
        <f>YEAR(Hospital_Emergency_Room_Data[[#This Row],[Patient Admission Date]])</f>
        <v>2023</v>
      </c>
      <c r="F2398" s="2">
        <v>1.3888888888888888E-2</v>
      </c>
      <c r="G2398" s="8" t="str">
        <f>TEXT(Hospital_Emergency_Room_Data[[#This Row],[Patient Admission Date]],"dddd")</f>
        <v>Saturday</v>
      </c>
      <c r="H2398" t="s">
        <v>41</v>
      </c>
      <c r="I2398">
        <v>17</v>
      </c>
      <c r="J2398" s="5" t="s">
        <v>9220</v>
      </c>
      <c r="K2398" t="s">
        <v>21</v>
      </c>
      <c r="L2398" t="s">
        <v>16</v>
      </c>
      <c r="M2398" t="s">
        <v>9209</v>
      </c>
      <c r="O2398">
        <v>15</v>
      </c>
      <c r="P2398" t="s">
        <v>9226</v>
      </c>
      <c r="Q2398">
        <v>17</v>
      </c>
      <c r="R2398">
        <v>0</v>
      </c>
      <c r="S2398" t="s">
        <v>9258</v>
      </c>
      <c r="T2398" t="s">
        <v>9262</v>
      </c>
      <c r="U2398" t="s">
        <v>9282</v>
      </c>
      <c r="V2398" t="str" cm="1">
        <f t="array" ref="V2398">_xlfn.IFS(Hospital_Emergency_Room_Data[[#This Row],[Day]]&lt;=10,"Start(1-10)",Hospital_Emergency_Room_Data[[#This Row],[Day]]&lt;=20,"Middle(11-20)",Hospital_Emergency_Room_Data[[#This Row],[Day]]&gt;20,"End(21-30)")</f>
        <v>Middle(11-20)</v>
      </c>
    </row>
    <row r="2399" spans="1:22">
      <c r="A2399">
        <v>650340647</v>
      </c>
      <c r="B2399" t="s">
        <v>2419</v>
      </c>
      <c r="C2399" s="1">
        <v>45224</v>
      </c>
      <c r="D2399" t="str">
        <f>TEXT(Hospital_Emergency_Room_Data[[#This Row],[Patient Admission Date]],"mmm")</f>
        <v>Oct</v>
      </c>
      <c r="E2399">
        <f>YEAR(Hospital_Emergency_Room_Data[[#This Row],[Patient Admission Date]])</f>
        <v>2023</v>
      </c>
      <c r="F2399" s="2">
        <v>0.19722222222222222</v>
      </c>
      <c r="G2399" s="8" t="str">
        <f>TEXT(Hospital_Emergency_Room_Data[[#This Row],[Patient Admission Date]],"dddd")</f>
        <v>Wednesday</v>
      </c>
      <c r="H2399" t="s">
        <v>41</v>
      </c>
      <c r="I2399">
        <v>34</v>
      </c>
      <c r="J2399" s="5" t="s">
        <v>9223</v>
      </c>
      <c r="K2399" t="s">
        <v>21</v>
      </c>
      <c r="L2399" t="s">
        <v>16</v>
      </c>
      <c r="M2399" t="s">
        <v>9209</v>
      </c>
      <c r="O2399">
        <v>29</v>
      </c>
      <c r="P2399" t="s">
        <v>9226</v>
      </c>
      <c r="Q2399">
        <v>25</v>
      </c>
      <c r="R2399">
        <v>4</v>
      </c>
      <c r="S2399" t="s">
        <v>9258</v>
      </c>
      <c r="T2399" t="s">
        <v>9264</v>
      </c>
      <c r="U2399" t="s">
        <v>9282</v>
      </c>
      <c r="V2399" t="str" cm="1">
        <f t="array" ref="V2399">_xlfn.IFS(Hospital_Emergency_Room_Data[[#This Row],[Day]]&lt;=10,"Start(1-10)",Hospital_Emergency_Room_Data[[#This Row],[Day]]&lt;=20,"Middle(11-20)",Hospital_Emergency_Room_Data[[#This Row],[Day]]&gt;20,"End(21-30)")</f>
        <v>End(21-30)</v>
      </c>
    </row>
    <row r="2400" spans="1:22">
      <c r="A2400">
        <v>589072378</v>
      </c>
      <c r="B2400" t="s">
        <v>2420</v>
      </c>
      <c r="C2400" s="1">
        <v>45574</v>
      </c>
      <c r="D2400" t="str">
        <f>TEXT(Hospital_Emergency_Room_Data[[#This Row],[Patient Admission Date]],"mmm")</f>
        <v>Oct</v>
      </c>
      <c r="E2400">
        <f>YEAR(Hospital_Emergency_Room_Data[[#This Row],[Patient Admission Date]])</f>
        <v>2024</v>
      </c>
      <c r="F2400" s="2">
        <v>0.11527777777777778</v>
      </c>
      <c r="G2400" s="8" t="str">
        <f>TEXT(Hospital_Emergency_Room_Data[[#This Row],[Patient Admission Date]],"dddd")</f>
        <v>Wednesday</v>
      </c>
      <c r="H2400" t="s">
        <v>41</v>
      </c>
      <c r="I2400">
        <v>65</v>
      </c>
      <c r="J2400" s="5" t="s">
        <v>9217</v>
      </c>
      <c r="K2400" t="s">
        <v>21</v>
      </c>
      <c r="L2400" t="s">
        <v>16</v>
      </c>
      <c r="M2400" t="s">
        <v>9209</v>
      </c>
      <c r="O2400">
        <v>54</v>
      </c>
      <c r="P2400" t="s">
        <v>9225</v>
      </c>
      <c r="Q2400">
        <v>9</v>
      </c>
      <c r="R2400">
        <v>2</v>
      </c>
      <c r="S2400" t="s">
        <v>9258</v>
      </c>
      <c r="T2400" t="s">
        <v>9265</v>
      </c>
      <c r="U2400" t="s">
        <v>9283</v>
      </c>
      <c r="V2400" t="str" cm="1">
        <f t="array" ref="V2400">_xlfn.IFS(Hospital_Emergency_Room_Data[[#This Row],[Day]]&lt;=10,"Start(1-10)",Hospital_Emergency_Room_Data[[#This Row],[Day]]&lt;=20,"Middle(11-20)",Hospital_Emergency_Room_Data[[#This Row],[Day]]&gt;20,"End(21-30)")</f>
        <v>Start(1-10)</v>
      </c>
    </row>
    <row r="2401" spans="1:22">
      <c r="A2401">
        <v>640635453</v>
      </c>
      <c r="B2401" t="s">
        <v>2421</v>
      </c>
      <c r="C2401" s="1">
        <v>45156</v>
      </c>
      <c r="D2401" t="str">
        <f>TEXT(Hospital_Emergency_Room_Data[[#This Row],[Patient Admission Date]],"mmm")</f>
        <v>Aug</v>
      </c>
      <c r="E2401">
        <f>YEAR(Hospital_Emergency_Room_Data[[#This Row],[Patient Admission Date]])</f>
        <v>2023</v>
      </c>
      <c r="F2401" s="2">
        <v>0.74583333333333335</v>
      </c>
      <c r="G2401" s="8" t="str">
        <f>TEXT(Hospital_Emergency_Room_Data[[#This Row],[Patient Admission Date]],"dddd")</f>
        <v>Friday</v>
      </c>
      <c r="H2401" t="s">
        <v>41</v>
      </c>
      <c r="I2401">
        <v>23</v>
      </c>
      <c r="J2401" s="5" t="s">
        <v>9220</v>
      </c>
      <c r="K2401" t="s">
        <v>21</v>
      </c>
      <c r="L2401" t="s">
        <v>16</v>
      </c>
      <c r="M2401" t="s">
        <v>9209</v>
      </c>
      <c r="O2401">
        <v>10</v>
      </c>
      <c r="P2401" t="s">
        <v>9226</v>
      </c>
      <c r="Q2401">
        <v>18</v>
      </c>
      <c r="R2401">
        <v>17</v>
      </c>
      <c r="S2401" t="s">
        <v>9257</v>
      </c>
      <c r="T2401" t="s">
        <v>9262</v>
      </c>
      <c r="U2401" t="s">
        <v>9282</v>
      </c>
      <c r="V2401" t="str" cm="1">
        <f t="array" ref="V2401">_xlfn.IFS(Hospital_Emergency_Room_Data[[#This Row],[Day]]&lt;=10,"Start(1-10)",Hospital_Emergency_Room_Data[[#This Row],[Day]]&lt;=20,"Middle(11-20)",Hospital_Emergency_Room_Data[[#This Row],[Day]]&gt;20,"End(21-30)")</f>
        <v>Middle(11-20)</v>
      </c>
    </row>
    <row r="2402" spans="1:22">
      <c r="A2402">
        <v>400513029</v>
      </c>
      <c r="B2402" t="s">
        <v>2422</v>
      </c>
      <c r="C2402" s="1">
        <v>45330</v>
      </c>
      <c r="D2402" t="str">
        <f>TEXT(Hospital_Emergency_Room_Data[[#This Row],[Patient Admission Date]],"mmm")</f>
        <v>Feb</v>
      </c>
      <c r="E2402">
        <f>YEAR(Hospital_Emergency_Room_Data[[#This Row],[Patient Admission Date]])</f>
        <v>2024</v>
      </c>
      <c r="F2402" s="2">
        <v>0.92986111111111114</v>
      </c>
      <c r="G2402" s="8" t="str">
        <f>TEXT(Hospital_Emergency_Room_Data[[#This Row],[Patient Admission Date]],"dddd")</f>
        <v>Thursday</v>
      </c>
      <c r="H2402" t="s">
        <v>41</v>
      </c>
      <c r="I2402">
        <v>41</v>
      </c>
      <c r="J2402" s="5" t="s">
        <v>9223</v>
      </c>
      <c r="K2402" t="s">
        <v>21</v>
      </c>
      <c r="L2402" t="s">
        <v>16</v>
      </c>
      <c r="M2402" t="s">
        <v>9209</v>
      </c>
      <c r="N2402">
        <v>0</v>
      </c>
      <c r="O2402">
        <v>49</v>
      </c>
      <c r="P2402" t="s">
        <v>9225</v>
      </c>
      <c r="Q2402">
        <v>8</v>
      </c>
      <c r="R2402">
        <v>22</v>
      </c>
      <c r="S2402" t="s">
        <v>9256</v>
      </c>
      <c r="T2402" t="s">
        <v>9265</v>
      </c>
      <c r="U2402" t="s">
        <v>9283</v>
      </c>
      <c r="V2402" t="str" cm="1">
        <f t="array" ref="V2402">_xlfn.IFS(Hospital_Emergency_Room_Data[[#This Row],[Day]]&lt;=10,"Start(1-10)",Hospital_Emergency_Room_Data[[#This Row],[Day]]&lt;=20,"Middle(11-20)",Hospital_Emergency_Room_Data[[#This Row],[Day]]&gt;20,"End(21-30)")</f>
        <v>Start(1-10)</v>
      </c>
    </row>
    <row r="2403" spans="1:22">
      <c r="A2403">
        <v>245098382</v>
      </c>
      <c r="B2403" t="s">
        <v>2423</v>
      </c>
      <c r="C2403" s="1">
        <v>45229</v>
      </c>
      <c r="D2403" t="str">
        <f>TEXT(Hospital_Emergency_Room_Data[[#This Row],[Patient Admission Date]],"mmm")</f>
        <v>Oct</v>
      </c>
      <c r="E2403">
        <f>YEAR(Hospital_Emergency_Room_Data[[#This Row],[Patient Admission Date]])</f>
        <v>2023</v>
      </c>
      <c r="F2403" s="2">
        <v>0.59930555555555554</v>
      </c>
      <c r="G2403" s="8" t="str">
        <f>TEXT(Hospital_Emergency_Room_Data[[#This Row],[Patient Admission Date]],"dddd")</f>
        <v>Monday</v>
      </c>
      <c r="H2403" t="s">
        <v>41</v>
      </c>
      <c r="I2403">
        <v>18</v>
      </c>
      <c r="J2403" s="5" t="s">
        <v>9220</v>
      </c>
      <c r="K2403" t="s">
        <v>21</v>
      </c>
      <c r="L2403" t="s">
        <v>16</v>
      </c>
      <c r="M2403" t="s">
        <v>9209</v>
      </c>
      <c r="N2403">
        <v>2</v>
      </c>
      <c r="O2403">
        <v>35</v>
      </c>
      <c r="P2403" t="s">
        <v>9225</v>
      </c>
      <c r="Q2403">
        <v>30</v>
      </c>
      <c r="R2403">
        <v>14</v>
      </c>
      <c r="S2403" t="s">
        <v>9257</v>
      </c>
      <c r="T2403" t="s">
        <v>9264</v>
      </c>
      <c r="U2403" t="s">
        <v>9300</v>
      </c>
      <c r="V2403" t="str" cm="1">
        <f t="array" ref="V2403">_xlfn.IFS(Hospital_Emergency_Room_Data[[#This Row],[Day]]&lt;=10,"Start(1-10)",Hospital_Emergency_Room_Data[[#This Row],[Day]]&lt;=20,"Middle(11-20)",Hospital_Emergency_Room_Data[[#This Row],[Day]]&gt;20,"End(21-30)")</f>
        <v>End(21-30)</v>
      </c>
    </row>
    <row r="2404" spans="1:22">
      <c r="A2404">
        <v>604192040</v>
      </c>
      <c r="B2404" t="s">
        <v>2424</v>
      </c>
      <c r="C2404" s="1">
        <v>45532</v>
      </c>
      <c r="D2404" t="str">
        <f>TEXT(Hospital_Emergency_Room_Data[[#This Row],[Patient Admission Date]],"mmm")</f>
        <v>Aug</v>
      </c>
      <c r="E2404">
        <f>YEAR(Hospital_Emergency_Room_Data[[#This Row],[Patient Admission Date]])</f>
        <v>2024</v>
      </c>
      <c r="F2404" s="2">
        <v>0.65833333333333333</v>
      </c>
      <c r="G2404" s="8" t="str">
        <f>TEXT(Hospital_Emergency_Room_Data[[#This Row],[Patient Admission Date]],"dddd")</f>
        <v>Wednesday</v>
      </c>
      <c r="H2404" t="s">
        <v>41</v>
      </c>
      <c r="I2404">
        <v>54</v>
      </c>
      <c r="J2404" s="5" t="s">
        <v>9219</v>
      </c>
      <c r="K2404" t="s">
        <v>21</v>
      </c>
      <c r="L2404" t="s">
        <v>16</v>
      </c>
      <c r="M2404" t="s">
        <v>9209</v>
      </c>
      <c r="N2404">
        <v>6</v>
      </c>
      <c r="O2404">
        <v>30</v>
      </c>
      <c r="P2404" t="s">
        <v>9225</v>
      </c>
      <c r="Q2404">
        <v>28</v>
      </c>
      <c r="R2404">
        <v>15</v>
      </c>
      <c r="S2404" t="s">
        <v>9257</v>
      </c>
      <c r="T2404" t="s">
        <v>9264</v>
      </c>
      <c r="U2404" t="s">
        <v>9282</v>
      </c>
      <c r="V2404" t="str" cm="1">
        <f t="array" ref="V2404">_xlfn.IFS(Hospital_Emergency_Room_Data[[#This Row],[Day]]&lt;=10,"Start(1-10)",Hospital_Emergency_Room_Data[[#This Row],[Day]]&lt;=20,"Middle(11-20)",Hospital_Emergency_Room_Data[[#This Row],[Day]]&gt;20,"End(21-30)")</f>
        <v>End(21-30)</v>
      </c>
    </row>
    <row r="2405" spans="1:22">
      <c r="A2405">
        <v>637902785</v>
      </c>
      <c r="B2405" t="s">
        <v>2425</v>
      </c>
      <c r="C2405" s="1">
        <v>45081</v>
      </c>
      <c r="D2405" t="str">
        <f>TEXT(Hospital_Emergency_Room_Data[[#This Row],[Patient Admission Date]],"mmm")</f>
        <v>Jun</v>
      </c>
      <c r="E2405">
        <f>YEAR(Hospital_Emergency_Room_Data[[#This Row],[Patient Admission Date]])</f>
        <v>2023</v>
      </c>
      <c r="F2405" s="2">
        <v>0.97916666666666663</v>
      </c>
      <c r="G2405" s="8" t="str">
        <f>TEXT(Hospital_Emergency_Room_Data[[#This Row],[Patient Admission Date]],"dddd")</f>
        <v>Sunday</v>
      </c>
      <c r="H2405" t="s">
        <v>41</v>
      </c>
      <c r="I2405">
        <v>75</v>
      </c>
      <c r="J2405" s="5" t="s">
        <v>9222</v>
      </c>
      <c r="K2405" t="s">
        <v>21</v>
      </c>
      <c r="L2405" t="s">
        <v>16</v>
      </c>
      <c r="M2405" t="s">
        <v>9209</v>
      </c>
      <c r="N2405">
        <v>7</v>
      </c>
      <c r="O2405">
        <v>13</v>
      </c>
      <c r="P2405" t="s">
        <v>9226</v>
      </c>
      <c r="Q2405">
        <v>4</v>
      </c>
      <c r="R2405">
        <v>23</v>
      </c>
      <c r="S2405" t="s">
        <v>9256</v>
      </c>
      <c r="T2405" t="s">
        <v>9263</v>
      </c>
      <c r="U2405" t="s">
        <v>9282</v>
      </c>
      <c r="V2405" t="str" cm="1">
        <f t="array" ref="V2405">_xlfn.IFS(Hospital_Emergency_Room_Data[[#This Row],[Day]]&lt;=10,"Start(1-10)",Hospital_Emergency_Room_Data[[#This Row],[Day]]&lt;=20,"Middle(11-20)",Hospital_Emergency_Room_Data[[#This Row],[Day]]&gt;20,"End(21-30)")</f>
        <v>Start(1-10)</v>
      </c>
    </row>
    <row r="2406" spans="1:22">
      <c r="A2406">
        <v>593932765</v>
      </c>
      <c r="B2406" t="s">
        <v>2426</v>
      </c>
      <c r="C2406" s="1">
        <v>45024</v>
      </c>
      <c r="D2406" t="str">
        <f>TEXT(Hospital_Emergency_Room_Data[[#This Row],[Patient Admission Date]],"mmm")</f>
        <v>Apr</v>
      </c>
      <c r="E2406">
        <f>YEAR(Hospital_Emergency_Room_Data[[#This Row],[Patient Admission Date]])</f>
        <v>2023</v>
      </c>
      <c r="F2406" s="2">
        <v>0.84027777777777779</v>
      </c>
      <c r="G2406" s="8" t="str">
        <f>TEXT(Hospital_Emergency_Room_Data[[#This Row],[Patient Admission Date]],"dddd")</f>
        <v>Saturday</v>
      </c>
      <c r="H2406" t="s">
        <v>41</v>
      </c>
      <c r="I2406">
        <v>2</v>
      </c>
      <c r="J2406" s="5" t="s">
        <v>9218</v>
      </c>
      <c r="K2406" t="s">
        <v>21</v>
      </c>
      <c r="L2406" t="s">
        <v>16</v>
      </c>
      <c r="M2406" t="s">
        <v>9209</v>
      </c>
      <c r="N2406">
        <v>8</v>
      </c>
      <c r="O2406">
        <v>25</v>
      </c>
      <c r="P2406" t="s">
        <v>9226</v>
      </c>
      <c r="Q2406">
        <v>8</v>
      </c>
      <c r="R2406">
        <v>20</v>
      </c>
      <c r="S2406" t="s">
        <v>9256</v>
      </c>
      <c r="T2406" t="s">
        <v>9265</v>
      </c>
      <c r="U2406" t="s">
        <v>9282</v>
      </c>
      <c r="V2406" t="str" cm="1">
        <f t="array" ref="V2406">_xlfn.IFS(Hospital_Emergency_Room_Data[[#This Row],[Day]]&lt;=10,"Start(1-10)",Hospital_Emergency_Room_Data[[#This Row],[Day]]&lt;=20,"Middle(11-20)",Hospital_Emergency_Room_Data[[#This Row],[Day]]&gt;20,"End(21-30)")</f>
        <v>Start(1-10)</v>
      </c>
    </row>
    <row r="2407" spans="1:22">
      <c r="A2407">
        <v>425458845</v>
      </c>
      <c r="B2407" t="s">
        <v>2427</v>
      </c>
      <c r="C2407" s="1">
        <v>45251</v>
      </c>
      <c r="D2407" t="str">
        <f>TEXT(Hospital_Emergency_Room_Data[[#This Row],[Patient Admission Date]],"mmm")</f>
        <v>Nov</v>
      </c>
      <c r="E2407">
        <f>YEAR(Hospital_Emergency_Room_Data[[#This Row],[Patient Admission Date]])</f>
        <v>2023</v>
      </c>
      <c r="F2407" s="2">
        <v>0.8041666666666667</v>
      </c>
      <c r="G2407" s="8" t="str">
        <f>TEXT(Hospital_Emergency_Room_Data[[#This Row],[Patient Admission Date]],"dddd")</f>
        <v>Tuesday</v>
      </c>
      <c r="H2407" t="s">
        <v>41</v>
      </c>
      <c r="I2407">
        <v>10</v>
      </c>
      <c r="J2407" s="5" t="s">
        <v>9221</v>
      </c>
      <c r="K2407" t="s">
        <v>21</v>
      </c>
      <c r="L2407" t="s">
        <v>16</v>
      </c>
      <c r="M2407" t="s">
        <v>9209</v>
      </c>
      <c r="N2407">
        <v>9</v>
      </c>
      <c r="O2407">
        <v>11</v>
      </c>
      <c r="P2407" t="s">
        <v>9226</v>
      </c>
      <c r="Q2407">
        <v>21</v>
      </c>
      <c r="R2407">
        <v>19</v>
      </c>
      <c r="S2407" t="s">
        <v>9256</v>
      </c>
      <c r="T2407" t="s">
        <v>9262</v>
      </c>
      <c r="U2407" t="s">
        <v>9282</v>
      </c>
      <c r="V2407" t="str" cm="1">
        <f t="array" ref="V2407">_xlfn.IFS(Hospital_Emergency_Room_Data[[#This Row],[Day]]&lt;=10,"Start(1-10)",Hospital_Emergency_Room_Data[[#This Row],[Day]]&lt;=20,"Middle(11-20)",Hospital_Emergency_Room_Data[[#This Row],[Day]]&gt;20,"End(21-30)")</f>
        <v>End(21-30)</v>
      </c>
    </row>
    <row r="2408" spans="1:22">
      <c r="A2408">
        <v>171975054</v>
      </c>
      <c r="B2408" t="s">
        <v>2428</v>
      </c>
      <c r="C2408" s="1">
        <v>45508</v>
      </c>
      <c r="D2408" t="str">
        <f>TEXT(Hospital_Emergency_Room_Data[[#This Row],[Patient Admission Date]],"mmm")</f>
        <v>Aug</v>
      </c>
      <c r="E2408">
        <f>YEAR(Hospital_Emergency_Room_Data[[#This Row],[Patient Admission Date]])</f>
        <v>2024</v>
      </c>
      <c r="F2408" s="2">
        <v>0.9375</v>
      </c>
      <c r="G2408" s="8" t="str">
        <f>TEXT(Hospital_Emergency_Room_Data[[#This Row],[Patient Admission Date]],"dddd")</f>
        <v>Sunday</v>
      </c>
      <c r="H2408" t="s">
        <v>41</v>
      </c>
      <c r="I2408">
        <v>46</v>
      </c>
      <c r="J2408" s="5" t="s">
        <v>9219</v>
      </c>
      <c r="K2408" t="s">
        <v>21</v>
      </c>
      <c r="L2408" t="s">
        <v>16</v>
      </c>
      <c r="M2408" t="s">
        <v>9209</v>
      </c>
      <c r="N2408">
        <v>9</v>
      </c>
      <c r="O2408">
        <v>30</v>
      </c>
      <c r="P2408" t="s">
        <v>9225</v>
      </c>
      <c r="Q2408">
        <v>4</v>
      </c>
      <c r="R2408">
        <v>22</v>
      </c>
      <c r="S2408" t="s">
        <v>9256</v>
      </c>
      <c r="T2408" t="s">
        <v>9263</v>
      </c>
      <c r="U2408" t="s">
        <v>9282</v>
      </c>
      <c r="V2408" t="str" cm="1">
        <f t="array" ref="V2408">_xlfn.IFS(Hospital_Emergency_Room_Data[[#This Row],[Day]]&lt;=10,"Start(1-10)",Hospital_Emergency_Room_Data[[#This Row],[Day]]&lt;=20,"Middle(11-20)",Hospital_Emergency_Room_Data[[#This Row],[Day]]&gt;20,"End(21-30)")</f>
        <v>Start(1-10)</v>
      </c>
    </row>
    <row r="2409" spans="1:22">
      <c r="A2409">
        <v>760977277</v>
      </c>
      <c r="B2409" t="s">
        <v>2429</v>
      </c>
      <c r="C2409" s="1">
        <v>45133</v>
      </c>
      <c r="D2409" t="str">
        <f>TEXT(Hospital_Emergency_Room_Data[[#This Row],[Patient Admission Date]],"mmm")</f>
        <v>Jul</v>
      </c>
      <c r="E2409">
        <f>YEAR(Hospital_Emergency_Room_Data[[#This Row],[Patient Admission Date]])</f>
        <v>2023</v>
      </c>
      <c r="F2409" s="2">
        <v>7.6388888888888886E-3</v>
      </c>
      <c r="G2409" s="8" t="str">
        <f>TEXT(Hospital_Emergency_Room_Data[[#This Row],[Patient Admission Date]],"dddd")</f>
        <v>Wednesday</v>
      </c>
      <c r="H2409" t="s">
        <v>41</v>
      </c>
      <c r="I2409">
        <v>27</v>
      </c>
      <c r="J2409" s="5" t="s">
        <v>9220</v>
      </c>
      <c r="K2409" t="s">
        <v>21</v>
      </c>
      <c r="L2409" t="s">
        <v>16</v>
      </c>
      <c r="M2409" t="s">
        <v>9209</v>
      </c>
      <c r="N2409">
        <v>9</v>
      </c>
      <c r="O2409">
        <v>58</v>
      </c>
      <c r="P2409" t="s">
        <v>9225</v>
      </c>
      <c r="Q2409">
        <v>26</v>
      </c>
      <c r="R2409">
        <v>0</v>
      </c>
      <c r="S2409" t="s">
        <v>9258</v>
      </c>
      <c r="T2409" t="s">
        <v>9264</v>
      </c>
      <c r="U2409" t="s">
        <v>9283</v>
      </c>
      <c r="V2409" t="str" cm="1">
        <f t="array" ref="V2409">_xlfn.IFS(Hospital_Emergency_Room_Data[[#This Row],[Day]]&lt;=10,"Start(1-10)",Hospital_Emergency_Room_Data[[#This Row],[Day]]&lt;=20,"Middle(11-20)",Hospital_Emergency_Room_Data[[#This Row],[Day]]&gt;20,"End(21-30)")</f>
        <v>End(21-30)</v>
      </c>
    </row>
    <row r="2410" spans="1:22">
      <c r="A2410">
        <v>669182341</v>
      </c>
      <c r="B2410" t="s">
        <v>2430</v>
      </c>
      <c r="C2410" s="1">
        <v>45110</v>
      </c>
      <c r="D2410" t="str">
        <f>TEXT(Hospital_Emergency_Room_Data[[#This Row],[Patient Admission Date]],"mmm")</f>
        <v>Jul</v>
      </c>
      <c r="E2410">
        <f>YEAR(Hospital_Emergency_Room_Data[[#This Row],[Patient Admission Date]])</f>
        <v>2023</v>
      </c>
      <c r="F2410" s="2">
        <v>0.76944444444444449</v>
      </c>
      <c r="G2410" s="8" t="str">
        <f>TEXT(Hospital_Emergency_Room_Data[[#This Row],[Patient Admission Date]],"dddd")</f>
        <v>Monday</v>
      </c>
      <c r="H2410" t="s">
        <v>41</v>
      </c>
      <c r="I2410">
        <v>37</v>
      </c>
      <c r="J2410" s="5" t="s">
        <v>9223</v>
      </c>
      <c r="K2410" t="s">
        <v>21</v>
      </c>
      <c r="L2410" t="s">
        <v>36</v>
      </c>
      <c r="M2410" t="s">
        <v>9209</v>
      </c>
      <c r="O2410">
        <v>49</v>
      </c>
      <c r="P2410" t="s">
        <v>9225</v>
      </c>
      <c r="Q2410">
        <v>3</v>
      </c>
      <c r="R2410">
        <v>18</v>
      </c>
      <c r="S2410" t="s">
        <v>9256</v>
      </c>
      <c r="T2410" t="s">
        <v>9263</v>
      </c>
      <c r="U2410" t="s">
        <v>9283</v>
      </c>
      <c r="V2410" t="str" cm="1">
        <f t="array" ref="V2410">_xlfn.IFS(Hospital_Emergency_Room_Data[[#This Row],[Day]]&lt;=10,"Start(1-10)",Hospital_Emergency_Room_Data[[#This Row],[Day]]&lt;=20,"Middle(11-20)",Hospital_Emergency_Room_Data[[#This Row],[Day]]&gt;20,"End(21-30)")</f>
        <v>Start(1-10)</v>
      </c>
    </row>
    <row r="2411" spans="1:22">
      <c r="A2411">
        <v>707356910</v>
      </c>
      <c r="B2411" t="s">
        <v>2431</v>
      </c>
      <c r="C2411" s="1">
        <v>45505</v>
      </c>
      <c r="D2411" t="str">
        <f>TEXT(Hospital_Emergency_Room_Data[[#This Row],[Patient Admission Date]],"mmm")</f>
        <v>Aug</v>
      </c>
      <c r="E2411">
        <f>YEAR(Hospital_Emergency_Room_Data[[#This Row],[Patient Admission Date]])</f>
        <v>2024</v>
      </c>
      <c r="F2411" s="2">
        <v>0.85972222222222228</v>
      </c>
      <c r="G2411" s="8" t="str">
        <f>TEXT(Hospital_Emergency_Room_Data[[#This Row],[Patient Admission Date]],"dddd")</f>
        <v>Thursday</v>
      </c>
      <c r="H2411" t="s">
        <v>41</v>
      </c>
      <c r="I2411">
        <v>61</v>
      </c>
      <c r="J2411" s="5" t="s">
        <v>9217</v>
      </c>
      <c r="K2411" t="s">
        <v>21</v>
      </c>
      <c r="L2411" t="s">
        <v>36</v>
      </c>
      <c r="M2411" t="s">
        <v>9209</v>
      </c>
      <c r="O2411">
        <v>27</v>
      </c>
      <c r="P2411" t="s">
        <v>9226</v>
      </c>
      <c r="Q2411">
        <v>1</v>
      </c>
      <c r="R2411">
        <v>20</v>
      </c>
      <c r="S2411" t="s">
        <v>9256</v>
      </c>
      <c r="T2411" t="s">
        <v>9263</v>
      </c>
      <c r="U2411" t="s">
        <v>9282</v>
      </c>
      <c r="V2411" t="str" cm="1">
        <f t="array" ref="V2411">_xlfn.IFS(Hospital_Emergency_Room_Data[[#This Row],[Day]]&lt;=10,"Start(1-10)",Hospital_Emergency_Room_Data[[#This Row],[Day]]&lt;=20,"Middle(11-20)",Hospital_Emergency_Room_Data[[#This Row],[Day]]&gt;20,"End(21-30)")</f>
        <v>Start(1-10)</v>
      </c>
    </row>
    <row r="2412" spans="1:22">
      <c r="A2412">
        <v>793722819</v>
      </c>
      <c r="B2412" t="s">
        <v>2432</v>
      </c>
      <c r="C2412" s="1">
        <v>45203</v>
      </c>
      <c r="D2412" t="str">
        <f>TEXT(Hospital_Emergency_Room_Data[[#This Row],[Patient Admission Date]],"mmm")</f>
        <v>Oct</v>
      </c>
      <c r="E2412">
        <f>YEAR(Hospital_Emergency_Room_Data[[#This Row],[Patient Admission Date]])</f>
        <v>2023</v>
      </c>
      <c r="F2412" s="2">
        <v>0.12847222222222221</v>
      </c>
      <c r="G2412" s="8" t="str">
        <f>TEXT(Hospital_Emergency_Room_Data[[#This Row],[Patient Admission Date]],"dddd")</f>
        <v>Wednesday</v>
      </c>
      <c r="H2412" t="s">
        <v>41</v>
      </c>
      <c r="I2412">
        <v>73</v>
      </c>
      <c r="J2412" s="5" t="s">
        <v>9222</v>
      </c>
      <c r="K2412" t="s">
        <v>21</v>
      </c>
      <c r="L2412" t="s">
        <v>36</v>
      </c>
      <c r="M2412" t="s">
        <v>9209</v>
      </c>
      <c r="O2412">
        <v>18</v>
      </c>
      <c r="P2412" t="s">
        <v>9226</v>
      </c>
      <c r="Q2412">
        <v>4</v>
      </c>
      <c r="R2412">
        <v>3</v>
      </c>
      <c r="S2412" t="s">
        <v>9258</v>
      </c>
      <c r="T2412" t="s">
        <v>9263</v>
      </c>
      <c r="U2412" t="s">
        <v>9282</v>
      </c>
      <c r="V2412" t="str" cm="1">
        <f t="array" ref="V2412">_xlfn.IFS(Hospital_Emergency_Room_Data[[#This Row],[Day]]&lt;=10,"Start(1-10)",Hospital_Emergency_Room_Data[[#This Row],[Day]]&lt;=20,"Middle(11-20)",Hospital_Emergency_Room_Data[[#This Row],[Day]]&gt;20,"End(21-30)")</f>
        <v>Start(1-10)</v>
      </c>
    </row>
    <row r="2413" spans="1:22">
      <c r="A2413">
        <v>422870090</v>
      </c>
      <c r="B2413" t="s">
        <v>2433</v>
      </c>
      <c r="C2413" s="1">
        <v>45191</v>
      </c>
      <c r="D2413" t="str">
        <f>TEXT(Hospital_Emergency_Room_Data[[#This Row],[Patient Admission Date]],"mmm")</f>
        <v>Sep</v>
      </c>
      <c r="E2413">
        <f>YEAR(Hospital_Emergency_Room_Data[[#This Row],[Patient Admission Date]])</f>
        <v>2023</v>
      </c>
      <c r="F2413" s="2">
        <v>0.82986111111111116</v>
      </c>
      <c r="G2413" s="8" t="str">
        <f>TEXT(Hospital_Emergency_Room_Data[[#This Row],[Patient Admission Date]],"dddd")</f>
        <v>Friday</v>
      </c>
      <c r="H2413" t="s">
        <v>41</v>
      </c>
      <c r="I2413">
        <v>47</v>
      </c>
      <c r="J2413" s="5" t="s">
        <v>9219</v>
      </c>
      <c r="K2413" t="s">
        <v>21</v>
      </c>
      <c r="L2413" t="s">
        <v>36</v>
      </c>
      <c r="M2413" t="s">
        <v>9209</v>
      </c>
      <c r="O2413">
        <v>19</v>
      </c>
      <c r="P2413" t="s">
        <v>9226</v>
      </c>
      <c r="Q2413">
        <v>22</v>
      </c>
      <c r="R2413">
        <v>19</v>
      </c>
      <c r="S2413" t="s">
        <v>9256</v>
      </c>
      <c r="T2413" t="s">
        <v>9264</v>
      </c>
      <c r="U2413" t="s">
        <v>9282</v>
      </c>
      <c r="V2413" t="str" cm="1">
        <f t="array" ref="V2413">_xlfn.IFS(Hospital_Emergency_Room_Data[[#This Row],[Day]]&lt;=10,"Start(1-10)",Hospital_Emergency_Room_Data[[#This Row],[Day]]&lt;=20,"Middle(11-20)",Hospital_Emergency_Room_Data[[#This Row],[Day]]&gt;20,"End(21-30)")</f>
        <v>End(21-30)</v>
      </c>
    </row>
    <row r="2414" spans="1:22">
      <c r="A2414">
        <v>875344380</v>
      </c>
      <c r="B2414" t="s">
        <v>2434</v>
      </c>
      <c r="C2414" s="1">
        <v>45338</v>
      </c>
      <c r="D2414" t="str">
        <f>TEXT(Hospital_Emergency_Room_Data[[#This Row],[Patient Admission Date]],"mmm")</f>
        <v>Feb</v>
      </c>
      <c r="E2414">
        <f>YEAR(Hospital_Emergency_Room_Data[[#This Row],[Patient Admission Date]])</f>
        <v>2024</v>
      </c>
      <c r="F2414" s="2">
        <v>0.21249999999999999</v>
      </c>
      <c r="G2414" s="8" t="str">
        <f>TEXT(Hospital_Emergency_Room_Data[[#This Row],[Patient Admission Date]],"dddd")</f>
        <v>Friday</v>
      </c>
      <c r="H2414" t="s">
        <v>41</v>
      </c>
      <c r="I2414">
        <v>3</v>
      </c>
      <c r="J2414" s="5" t="s">
        <v>9218</v>
      </c>
      <c r="K2414" t="s">
        <v>21</v>
      </c>
      <c r="L2414" t="s">
        <v>36</v>
      </c>
      <c r="M2414" t="s">
        <v>9209</v>
      </c>
      <c r="N2414">
        <v>2</v>
      </c>
      <c r="O2414">
        <v>14</v>
      </c>
      <c r="P2414" t="s">
        <v>9226</v>
      </c>
      <c r="Q2414">
        <v>16</v>
      </c>
      <c r="R2414">
        <v>5</v>
      </c>
      <c r="S2414" t="s">
        <v>9258</v>
      </c>
      <c r="T2414" t="s">
        <v>9262</v>
      </c>
      <c r="U2414" t="s">
        <v>9282</v>
      </c>
      <c r="V2414" t="str" cm="1">
        <f t="array" ref="V2414">_xlfn.IFS(Hospital_Emergency_Room_Data[[#This Row],[Day]]&lt;=10,"Start(1-10)",Hospital_Emergency_Room_Data[[#This Row],[Day]]&lt;=20,"Middle(11-20)",Hospital_Emergency_Room_Data[[#This Row],[Day]]&gt;20,"End(21-30)")</f>
        <v>Middle(11-20)</v>
      </c>
    </row>
    <row r="2415" spans="1:22">
      <c r="A2415">
        <v>852808003</v>
      </c>
      <c r="B2415" t="s">
        <v>2435</v>
      </c>
      <c r="C2415" s="1">
        <v>45121</v>
      </c>
      <c r="D2415" t="str">
        <f>TEXT(Hospital_Emergency_Room_Data[[#This Row],[Patient Admission Date]],"mmm")</f>
        <v>Jul</v>
      </c>
      <c r="E2415">
        <f>YEAR(Hospital_Emergency_Room_Data[[#This Row],[Patient Admission Date]])</f>
        <v>2023</v>
      </c>
      <c r="F2415" s="2">
        <v>0.27847222222222223</v>
      </c>
      <c r="G2415" s="8" t="str">
        <f>TEXT(Hospital_Emergency_Room_Data[[#This Row],[Patient Admission Date]],"dddd")</f>
        <v>Friday</v>
      </c>
      <c r="H2415" t="s">
        <v>41</v>
      </c>
      <c r="I2415">
        <v>69</v>
      </c>
      <c r="J2415" s="5" t="s">
        <v>9217</v>
      </c>
      <c r="K2415" t="s">
        <v>21</v>
      </c>
      <c r="L2415" t="s">
        <v>36</v>
      </c>
      <c r="M2415" t="s">
        <v>9209</v>
      </c>
      <c r="N2415">
        <v>2</v>
      </c>
      <c r="O2415">
        <v>48</v>
      </c>
      <c r="P2415" t="s">
        <v>9225</v>
      </c>
      <c r="Q2415">
        <v>14</v>
      </c>
      <c r="R2415">
        <v>6</v>
      </c>
      <c r="S2415" t="s">
        <v>9255</v>
      </c>
      <c r="T2415" t="s">
        <v>9265</v>
      </c>
      <c r="U2415" t="s">
        <v>9283</v>
      </c>
      <c r="V2415" t="str" cm="1">
        <f t="array" ref="V2415">_xlfn.IFS(Hospital_Emergency_Room_Data[[#This Row],[Day]]&lt;=10,"Start(1-10)",Hospital_Emergency_Room_Data[[#This Row],[Day]]&lt;=20,"Middle(11-20)",Hospital_Emergency_Room_Data[[#This Row],[Day]]&gt;20,"End(21-30)")</f>
        <v>Middle(11-20)</v>
      </c>
    </row>
    <row r="2416" spans="1:22">
      <c r="A2416">
        <v>404259280</v>
      </c>
      <c r="B2416" t="s">
        <v>2436</v>
      </c>
      <c r="C2416" s="1">
        <v>45060</v>
      </c>
      <c r="D2416" t="str">
        <f>TEXT(Hospital_Emergency_Room_Data[[#This Row],[Patient Admission Date]],"mmm")</f>
        <v>May</v>
      </c>
      <c r="E2416">
        <f>YEAR(Hospital_Emergency_Room_Data[[#This Row],[Patient Admission Date]])</f>
        <v>2023</v>
      </c>
      <c r="F2416" s="2">
        <v>0.72430555555555554</v>
      </c>
      <c r="G2416" s="8" t="str">
        <f>TEXT(Hospital_Emergency_Room_Data[[#This Row],[Patient Admission Date]],"dddd")</f>
        <v>Sunday</v>
      </c>
      <c r="H2416" t="s">
        <v>41</v>
      </c>
      <c r="I2416">
        <v>31</v>
      </c>
      <c r="J2416" s="5" t="s">
        <v>9223</v>
      </c>
      <c r="K2416" t="s">
        <v>21</v>
      </c>
      <c r="L2416" t="s">
        <v>140</v>
      </c>
      <c r="M2416" t="s">
        <v>9209</v>
      </c>
      <c r="O2416">
        <v>27</v>
      </c>
      <c r="P2416" t="s">
        <v>9226</v>
      </c>
      <c r="Q2416">
        <v>14</v>
      </c>
      <c r="R2416">
        <v>17</v>
      </c>
      <c r="S2416" t="s">
        <v>9257</v>
      </c>
      <c r="T2416" t="s">
        <v>9265</v>
      </c>
      <c r="U2416" t="s">
        <v>9282</v>
      </c>
      <c r="V2416" t="str" cm="1">
        <f t="array" ref="V2416">_xlfn.IFS(Hospital_Emergency_Room_Data[[#This Row],[Day]]&lt;=10,"Start(1-10)",Hospital_Emergency_Room_Data[[#This Row],[Day]]&lt;=20,"Middle(11-20)",Hospital_Emergency_Room_Data[[#This Row],[Day]]&gt;20,"End(21-30)")</f>
        <v>Middle(11-20)</v>
      </c>
    </row>
    <row r="2417" spans="1:22">
      <c r="A2417">
        <v>643145413</v>
      </c>
      <c r="B2417" t="s">
        <v>2437</v>
      </c>
      <c r="C2417" s="1">
        <v>45211</v>
      </c>
      <c r="D2417" t="str">
        <f>TEXT(Hospital_Emergency_Room_Data[[#This Row],[Patient Admission Date]],"mmm")</f>
        <v>Oct</v>
      </c>
      <c r="E2417">
        <f>YEAR(Hospital_Emergency_Room_Data[[#This Row],[Patient Admission Date]])</f>
        <v>2023</v>
      </c>
      <c r="F2417" s="2">
        <v>0.13819444444444445</v>
      </c>
      <c r="G2417" s="8" t="str">
        <f>TEXT(Hospital_Emergency_Room_Data[[#This Row],[Patient Admission Date]],"dddd")</f>
        <v>Thursday</v>
      </c>
      <c r="H2417" t="s">
        <v>41</v>
      </c>
      <c r="I2417">
        <v>54</v>
      </c>
      <c r="J2417" s="5" t="s">
        <v>9219</v>
      </c>
      <c r="K2417" t="s">
        <v>21</v>
      </c>
      <c r="L2417" t="s">
        <v>140</v>
      </c>
      <c r="M2417" t="s">
        <v>9209</v>
      </c>
      <c r="O2417">
        <v>53</v>
      </c>
      <c r="P2417" t="s">
        <v>9225</v>
      </c>
      <c r="Q2417">
        <v>12</v>
      </c>
      <c r="R2417">
        <v>3</v>
      </c>
      <c r="S2417" t="s">
        <v>9258</v>
      </c>
      <c r="T2417" t="s">
        <v>9265</v>
      </c>
      <c r="U2417" t="s">
        <v>9283</v>
      </c>
      <c r="V2417" t="str" cm="1">
        <f t="array" ref="V2417">_xlfn.IFS(Hospital_Emergency_Room_Data[[#This Row],[Day]]&lt;=10,"Start(1-10)",Hospital_Emergency_Room_Data[[#This Row],[Day]]&lt;=20,"Middle(11-20)",Hospital_Emergency_Room_Data[[#This Row],[Day]]&gt;20,"End(21-30)")</f>
        <v>Middle(11-20)</v>
      </c>
    </row>
    <row r="2418" spans="1:22">
      <c r="A2418">
        <v>697088904</v>
      </c>
      <c r="B2418" t="s">
        <v>2438</v>
      </c>
      <c r="C2418" s="1">
        <v>45110</v>
      </c>
      <c r="D2418" t="str">
        <f>TEXT(Hospital_Emergency_Room_Data[[#This Row],[Patient Admission Date]],"mmm")</f>
        <v>Jul</v>
      </c>
      <c r="E2418">
        <f>YEAR(Hospital_Emergency_Room_Data[[#This Row],[Patient Admission Date]])</f>
        <v>2023</v>
      </c>
      <c r="F2418" s="2">
        <v>7.8472222222222221E-2</v>
      </c>
      <c r="G2418" s="8" t="str">
        <f>TEXT(Hospital_Emergency_Room_Data[[#This Row],[Patient Admission Date]],"dddd")</f>
        <v>Monday</v>
      </c>
      <c r="H2418" t="s">
        <v>41</v>
      </c>
      <c r="I2418">
        <v>72</v>
      </c>
      <c r="J2418" s="5" t="s">
        <v>9222</v>
      </c>
      <c r="K2418" t="s">
        <v>8</v>
      </c>
      <c r="L2418" t="s">
        <v>96</v>
      </c>
      <c r="M2418" t="s">
        <v>9209</v>
      </c>
      <c r="O2418">
        <v>41</v>
      </c>
      <c r="P2418" t="s">
        <v>9225</v>
      </c>
      <c r="Q2418">
        <v>3</v>
      </c>
      <c r="R2418">
        <v>1</v>
      </c>
      <c r="S2418" t="s">
        <v>9258</v>
      </c>
      <c r="T2418" t="s">
        <v>9263</v>
      </c>
      <c r="U2418" t="s">
        <v>9300</v>
      </c>
      <c r="V2418" t="str" cm="1">
        <f t="array" ref="V2418">_xlfn.IFS(Hospital_Emergency_Room_Data[[#This Row],[Day]]&lt;=10,"Start(1-10)",Hospital_Emergency_Room_Data[[#This Row],[Day]]&lt;=20,"Middle(11-20)",Hospital_Emergency_Room_Data[[#This Row],[Day]]&gt;20,"End(21-30)")</f>
        <v>Start(1-10)</v>
      </c>
    </row>
    <row r="2419" spans="1:22">
      <c r="A2419">
        <v>293459729</v>
      </c>
      <c r="B2419" t="s">
        <v>2439</v>
      </c>
      <c r="C2419" s="1">
        <v>45523</v>
      </c>
      <c r="D2419" t="str">
        <f>TEXT(Hospital_Emergency_Room_Data[[#This Row],[Patient Admission Date]],"mmm")</f>
        <v>Aug</v>
      </c>
      <c r="E2419">
        <f>YEAR(Hospital_Emergency_Room_Data[[#This Row],[Patient Admission Date]])</f>
        <v>2024</v>
      </c>
      <c r="F2419" s="2">
        <v>0.50069444444444444</v>
      </c>
      <c r="G2419" s="8" t="str">
        <f>TEXT(Hospital_Emergency_Room_Data[[#This Row],[Patient Admission Date]],"dddd")</f>
        <v>Monday</v>
      </c>
      <c r="H2419" t="s">
        <v>41</v>
      </c>
      <c r="I2419">
        <v>15</v>
      </c>
      <c r="J2419" s="5" t="s">
        <v>9220</v>
      </c>
      <c r="K2419" t="s">
        <v>8</v>
      </c>
      <c r="L2419" t="s">
        <v>96</v>
      </c>
      <c r="M2419" t="s">
        <v>9209</v>
      </c>
      <c r="O2419">
        <v>40</v>
      </c>
      <c r="P2419" t="s">
        <v>9225</v>
      </c>
      <c r="Q2419">
        <v>19</v>
      </c>
      <c r="R2419">
        <v>12</v>
      </c>
      <c r="S2419" t="s">
        <v>9257</v>
      </c>
      <c r="T2419" t="s">
        <v>9262</v>
      </c>
      <c r="U2419" t="s">
        <v>9300</v>
      </c>
      <c r="V2419" t="str" cm="1">
        <f t="array" ref="V2419">_xlfn.IFS(Hospital_Emergency_Room_Data[[#This Row],[Day]]&lt;=10,"Start(1-10)",Hospital_Emergency_Room_Data[[#This Row],[Day]]&lt;=20,"Middle(11-20)",Hospital_Emergency_Room_Data[[#This Row],[Day]]&gt;20,"End(21-30)")</f>
        <v>Middle(11-20)</v>
      </c>
    </row>
    <row r="2420" spans="1:22">
      <c r="A2420">
        <v>479826847</v>
      </c>
      <c r="B2420" t="s">
        <v>2440</v>
      </c>
      <c r="C2420" s="1">
        <v>45205</v>
      </c>
      <c r="D2420" t="str">
        <f>TEXT(Hospital_Emergency_Room_Data[[#This Row],[Patient Admission Date]],"mmm")</f>
        <v>Oct</v>
      </c>
      <c r="E2420">
        <f>YEAR(Hospital_Emergency_Room_Data[[#This Row],[Patient Admission Date]])</f>
        <v>2023</v>
      </c>
      <c r="F2420" s="2">
        <v>0.43541666666666667</v>
      </c>
      <c r="G2420" s="8" t="str">
        <f>TEXT(Hospital_Emergency_Room_Data[[#This Row],[Patient Admission Date]],"dddd")</f>
        <v>Friday</v>
      </c>
      <c r="H2420" t="s">
        <v>41</v>
      </c>
      <c r="I2420">
        <v>7</v>
      </c>
      <c r="J2420" s="5" t="s">
        <v>9221</v>
      </c>
      <c r="K2420" t="s">
        <v>8</v>
      </c>
      <c r="L2420" t="s">
        <v>96</v>
      </c>
      <c r="M2420" t="s">
        <v>9209</v>
      </c>
      <c r="O2420">
        <v>53</v>
      </c>
      <c r="P2420" t="s">
        <v>9225</v>
      </c>
      <c r="Q2420">
        <v>6</v>
      </c>
      <c r="R2420">
        <v>10</v>
      </c>
      <c r="S2420" t="s">
        <v>9255</v>
      </c>
      <c r="T2420" t="s">
        <v>9263</v>
      </c>
      <c r="U2420" t="s">
        <v>9283</v>
      </c>
      <c r="V2420" t="str" cm="1">
        <f t="array" ref="V2420">_xlfn.IFS(Hospital_Emergency_Room_Data[[#This Row],[Day]]&lt;=10,"Start(1-10)",Hospital_Emergency_Room_Data[[#This Row],[Day]]&lt;=20,"Middle(11-20)",Hospital_Emergency_Room_Data[[#This Row],[Day]]&gt;20,"End(21-30)")</f>
        <v>Start(1-10)</v>
      </c>
    </row>
    <row r="2421" spans="1:22">
      <c r="A2421">
        <v>565240607</v>
      </c>
      <c r="B2421" t="s">
        <v>2441</v>
      </c>
      <c r="C2421" s="1">
        <v>45416</v>
      </c>
      <c r="D2421" t="str">
        <f>TEXT(Hospital_Emergency_Room_Data[[#This Row],[Patient Admission Date]],"mmm")</f>
        <v>May</v>
      </c>
      <c r="E2421">
        <f>YEAR(Hospital_Emergency_Room_Data[[#This Row],[Patient Admission Date]])</f>
        <v>2024</v>
      </c>
      <c r="F2421" s="2">
        <v>0.25416666666666665</v>
      </c>
      <c r="G2421" s="8" t="str">
        <f>TEXT(Hospital_Emergency_Room_Data[[#This Row],[Patient Admission Date]],"dddd")</f>
        <v>Saturday</v>
      </c>
      <c r="H2421" t="s">
        <v>41</v>
      </c>
      <c r="I2421">
        <v>41</v>
      </c>
      <c r="J2421" s="5" t="s">
        <v>9223</v>
      </c>
      <c r="K2421" t="s">
        <v>8</v>
      </c>
      <c r="L2421" t="s">
        <v>96</v>
      </c>
      <c r="M2421" t="s">
        <v>9209</v>
      </c>
      <c r="O2421">
        <v>48</v>
      </c>
      <c r="P2421" t="s">
        <v>9225</v>
      </c>
      <c r="Q2421">
        <v>4</v>
      </c>
      <c r="R2421">
        <v>6</v>
      </c>
      <c r="S2421" t="s">
        <v>9255</v>
      </c>
      <c r="T2421" t="s">
        <v>9263</v>
      </c>
      <c r="U2421" t="s">
        <v>9283</v>
      </c>
      <c r="V2421" t="str" cm="1">
        <f t="array" ref="V2421">_xlfn.IFS(Hospital_Emergency_Room_Data[[#This Row],[Day]]&lt;=10,"Start(1-10)",Hospital_Emergency_Room_Data[[#This Row],[Day]]&lt;=20,"Middle(11-20)",Hospital_Emergency_Room_Data[[#This Row],[Day]]&gt;20,"End(21-30)")</f>
        <v>Start(1-10)</v>
      </c>
    </row>
    <row r="2422" spans="1:22">
      <c r="A2422">
        <v>568587867</v>
      </c>
      <c r="B2422" t="s">
        <v>2442</v>
      </c>
      <c r="C2422" s="1">
        <v>45525</v>
      </c>
      <c r="D2422" t="str">
        <f>TEXT(Hospital_Emergency_Room_Data[[#This Row],[Patient Admission Date]],"mmm")</f>
        <v>Aug</v>
      </c>
      <c r="E2422">
        <f>YEAR(Hospital_Emergency_Room_Data[[#This Row],[Patient Admission Date]])</f>
        <v>2024</v>
      </c>
      <c r="F2422" s="2">
        <v>0.2298611111111111</v>
      </c>
      <c r="G2422" s="8" t="str">
        <f>TEXT(Hospital_Emergency_Room_Data[[#This Row],[Patient Admission Date]],"dddd")</f>
        <v>Wednesday</v>
      </c>
      <c r="H2422" t="s">
        <v>41</v>
      </c>
      <c r="I2422">
        <v>62</v>
      </c>
      <c r="J2422" s="5" t="s">
        <v>9217</v>
      </c>
      <c r="K2422" t="s">
        <v>8</v>
      </c>
      <c r="L2422" t="s">
        <v>96</v>
      </c>
      <c r="M2422" t="s">
        <v>9209</v>
      </c>
      <c r="O2422">
        <v>28</v>
      </c>
      <c r="P2422" t="s">
        <v>9226</v>
      </c>
      <c r="Q2422">
        <v>21</v>
      </c>
      <c r="R2422">
        <v>5</v>
      </c>
      <c r="S2422" t="s">
        <v>9258</v>
      </c>
      <c r="T2422" t="s">
        <v>9262</v>
      </c>
      <c r="U2422" t="s">
        <v>9282</v>
      </c>
      <c r="V2422" t="str" cm="1">
        <f t="array" ref="V2422">_xlfn.IFS(Hospital_Emergency_Room_Data[[#This Row],[Day]]&lt;=10,"Start(1-10)",Hospital_Emergency_Room_Data[[#This Row],[Day]]&lt;=20,"Middle(11-20)",Hospital_Emergency_Room_Data[[#This Row],[Day]]&gt;20,"End(21-30)")</f>
        <v>End(21-30)</v>
      </c>
    </row>
    <row r="2423" spans="1:22">
      <c r="A2423">
        <v>719121585</v>
      </c>
      <c r="B2423" t="s">
        <v>2443</v>
      </c>
      <c r="C2423" s="1">
        <v>45224</v>
      </c>
      <c r="D2423" t="str">
        <f>TEXT(Hospital_Emergency_Room_Data[[#This Row],[Patient Admission Date]],"mmm")</f>
        <v>Oct</v>
      </c>
      <c r="E2423">
        <f>YEAR(Hospital_Emergency_Room_Data[[#This Row],[Patient Admission Date]])</f>
        <v>2023</v>
      </c>
      <c r="F2423" s="2">
        <v>0.86458333333333337</v>
      </c>
      <c r="G2423" s="8" t="str">
        <f>TEXT(Hospital_Emergency_Room_Data[[#This Row],[Patient Admission Date]],"dddd")</f>
        <v>Wednesday</v>
      </c>
      <c r="H2423" t="s">
        <v>41</v>
      </c>
      <c r="I2423">
        <v>5</v>
      </c>
      <c r="J2423" s="5" t="s">
        <v>9221</v>
      </c>
      <c r="K2423" t="s">
        <v>8</v>
      </c>
      <c r="L2423" t="s">
        <v>96</v>
      </c>
      <c r="M2423" t="s">
        <v>9209</v>
      </c>
      <c r="O2423">
        <v>16</v>
      </c>
      <c r="P2423" t="s">
        <v>9226</v>
      </c>
      <c r="Q2423">
        <v>25</v>
      </c>
      <c r="R2423">
        <v>20</v>
      </c>
      <c r="S2423" t="s">
        <v>9256</v>
      </c>
      <c r="T2423" t="s">
        <v>9264</v>
      </c>
      <c r="U2423" t="s">
        <v>9282</v>
      </c>
      <c r="V2423" t="str" cm="1">
        <f t="array" ref="V2423">_xlfn.IFS(Hospital_Emergency_Room_Data[[#This Row],[Day]]&lt;=10,"Start(1-10)",Hospital_Emergency_Room_Data[[#This Row],[Day]]&lt;=20,"Middle(11-20)",Hospital_Emergency_Room_Data[[#This Row],[Day]]&gt;20,"End(21-30)")</f>
        <v>End(21-30)</v>
      </c>
    </row>
    <row r="2424" spans="1:22">
      <c r="A2424">
        <v>848853012</v>
      </c>
      <c r="B2424" t="s">
        <v>2444</v>
      </c>
      <c r="C2424" s="1">
        <v>45330</v>
      </c>
      <c r="D2424" t="str">
        <f>TEXT(Hospital_Emergency_Room_Data[[#This Row],[Patient Admission Date]],"mmm")</f>
        <v>Feb</v>
      </c>
      <c r="E2424">
        <f>YEAR(Hospital_Emergency_Room_Data[[#This Row],[Patient Admission Date]])</f>
        <v>2024</v>
      </c>
      <c r="F2424" s="2">
        <v>0.84444444444444444</v>
      </c>
      <c r="G2424" s="8" t="str">
        <f>TEXT(Hospital_Emergency_Room_Data[[#This Row],[Patient Admission Date]],"dddd")</f>
        <v>Thursday</v>
      </c>
      <c r="H2424" t="s">
        <v>41</v>
      </c>
      <c r="I2424">
        <v>22</v>
      </c>
      <c r="J2424" s="5" t="s">
        <v>9220</v>
      </c>
      <c r="K2424" t="s">
        <v>8</v>
      </c>
      <c r="L2424" t="s">
        <v>96</v>
      </c>
      <c r="M2424" t="s">
        <v>9209</v>
      </c>
      <c r="O2424">
        <v>41</v>
      </c>
      <c r="P2424" t="s">
        <v>9225</v>
      </c>
      <c r="Q2424">
        <v>8</v>
      </c>
      <c r="R2424">
        <v>20</v>
      </c>
      <c r="S2424" t="s">
        <v>9256</v>
      </c>
      <c r="T2424" t="s">
        <v>9265</v>
      </c>
      <c r="U2424" t="s">
        <v>9300</v>
      </c>
      <c r="V2424" t="str" cm="1">
        <f t="array" ref="V2424">_xlfn.IFS(Hospital_Emergency_Room_Data[[#This Row],[Day]]&lt;=10,"Start(1-10)",Hospital_Emergency_Room_Data[[#This Row],[Day]]&lt;=20,"Middle(11-20)",Hospital_Emergency_Room_Data[[#This Row],[Day]]&gt;20,"End(21-30)")</f>
        <v>Start(1-10)</v>
      </c>
    </row>
    <row r="2425" spans="1:22">
      <c r="A2425">
        <v>702172187</v>
      </c>
      <c r="B2425" t="s">
        <v>2445</v>
      </c>
      <c r="C2425" s="1">
        <v>45588</v>
      </c>
      <c r="D2425" t="str">
        <f>TEXT(Hospital_Emergency_Room_Data[[#This Row],[Patient Admission Date]],"mmm")</f>
        <v>Oct</v>
      </c>
      <c r="E2425">
        <f>YEAR(Hospital_Emergency_Room_Data[[#This Row],[Patient Admission Date]])</f>
        <v>2024</v>
      </c>
      <c r="F2425" s="2">
        <v>8.1944444444444445E-2</v>
      </c>
      <c r="G2425" s="8" t="str">
        <f>TEXT(Hospital_Emergency_Room_Data[[#This Row],[Patient Admission Date]],"dddd")</f>
        <v>Wednesday</v>
      </c>
      <c r="H2425" t="s">
        <v>41</v>
      </c>
      <c r="I2425">
        <v>64</v>
      </c>
      <c r="J2425" s="5" t="s">
        <v>9217</v>
      </c>
      <c r="K2425" t="s">
        <v>8</v>
      </c>
      <c r="L2425" t="s">
        <v>96</v>
      </c>
      <c r="M2425" t="s">
        <v>9209</v>
      </c>
      <c r="O2425">
        <v>60</v>
      </c>
      <c r="P2425" t="s">
        <v>9225</v>
      </c>
      <c r="Q2425">
        <v>23</v>
      </c>
      <c r="R2425">
        <v>1</v>
      </c>
      <c r="S2425" t="s">
        <v>9258</v>
      </c>
      <c r="T2425" t="s">
        <v>9264</v>
      </c>
      <c r="U2425" t="s">
        <v>9283</v>
      </c>
      <c r="V2425" t="str" cm="1">
        <f t="array" ref="V2425">_xlfn.IFS(Hospital_Emergency_Room_Data[[#This Row],[Day]]&lt;=10,"Start(1-10)",Hospital_Emergency_Room_Data[[#This Row],[Day]]&lt;=20,"Middle(11-20)",Hospital_Emergency_Room_Data[[#This Row],[Day]]&gt;20,"End(21-30)")</f>
        <v>End(21-30)</v>
      </c>
    </row>
    <row r="2426" spans="1:22">
      <c r="A2426">
        <v>206353192</v>
      </c>
      <c r="B2426" t="s">
        <v>2446</v>
      </c>
      <c r="C2426" s="1">
        <v>45357</v>
      </c>
      <c r="D2426" t="str">
        <f>TEXT(Hospital_Emergency_Room_Data[[#This Row],[Patient Admission Date]],"mmm")</f>
        <v>Mar</v>
      </c>
      <c r="E2426">
        <f>YEAR(Hospital_Emergency_Room_Data[[#This Row],[Patient Admission Date]])</f>
        <v>2024</v>
      </c>
      <c r="F2426" s="2">
        <v>7.6388888888888886E-3</v>
      </c>
      <c r="G2426" s="8" t="str">
        <f>TEXT(Hospital_Emergency_Room_Data[[#This Row],[Patient Admission Date]],"dddd")</f>
        <v>Wednesday</v>
      </c>
      <c r="H2426" t="s">
        <v>41</v>
      </c>
      <c r="I2426">
        <v>40</v>
      </c>
      <c r="J2426" s="5" t="s">
        <v>9223</v>
      </c>
      <c r="K2426" t="s">
        <v>8</v>
      </c>
      <c r="L2426" t="s">
        <v>96</v>
      </c>
      <c r="M2426" t="s">
        <v>9209</v>
      </c>
      <c r="O2426">
        <v>44</v>
      </c>
      <c r="P2426" t="s">
        <v>9225</v>
      </c>
      <c r="Q2426">
        <v>6</v>
      </c>
      <c r="R2426">
        <v>0</v>
      </c>
      <c r="S2426" t="s">
        <v>9258</v>
      </c>
      <c r="T2426" t="s">
        <v>9263</v>
      </c>
      <c r="U2426" t="s">
        <v>9300</v>
      </c>
      <c r="V2426" t="str" cm="1">
        <f t="array" ref="V2426">_xlfn.IFS(Hospital_Emergency_Room_Data[[#This Row],[Day]]&lt;=10,"Start(1-10)",Hospital_Emergency_Room_Data[[#This Row],[Day]]&lt;=20,"Middle(11-20)",Hospital_Emergency_Room_Data[[#This Row],[Day]]&gt;20,"End(21-30)")</f>
        <v>Start(1-10)</v>
      </c>
    </row>
    <row r="2427" spans="1:22">
      <c r="A2427">
        <v>154031861</v>
      </c>
      <c r="B2427" t="s">
        <v>2447</v>
      </c>
      <c r="C2427" s="1">
        <v>45407</v>
      </c>
      <c r="D2427" t="str">
        <f>TEXT(Hospital_Emergency_Room_Data[[#This Row],[Patient Admission Date]],"mmm")</f>
        <v>Apr</v>
      </c>
      <c r="E2427">
        <f>YEAR(Hospital_Emergency_Room_Data[[#This Row],[Patient Admission Date]])</f>
        <v>2024</v>
      </c>
      <c r="F2427" s="2">
        <v>0.95625000000000004</v>
      </c>
      <c r="G2427" s="8" t="str">
        <f>TEXT(Hospital_Emergency_Room_Data[[#This Row],[Patient Admission Date]],"dddd")</f>
        <v>Thursday</v>
      </c>
      <c r="H2427" t="s">
        <v>41</v>
      </c>
      <c r="I2427">
        <v>57</v>
      </c>
      <c r="J2427" s="5" t="s">
        <v>9219</v>
      </c>
      <c r="K2427" t="s">
        <v>8</v>
      </c>
      <c r="L2427" t="s">
        <v>96</v>
      </c>
      <c r="M2427" t="s">
        <v>9209</v>
      </c>
      <c r="O2427">
        <v>55</v>
      </c>
      <c r="P2427" t="s">
        <v>9225</v>
      </c>
      <c r="Q2427">
        <v>25</v>
      </c>
      <c r="R2427">
        <v>22</v>
      </c>
      <c r="S2427" t="s">
        <v>9256</v>
      </c>
      <c r="T2427" t="s">
        <v>9264</v>
      </c>
      <c r="U2427" t="s">
        <v>9283</v>
      </c>
      <c r="V2427" t="str" cm="1">
        <f t="array" ref="V2427">_xlfn.IFS(Hospital_Emergency_Room_Data[[#This Row],[Day]]&lt;=10,"Start(1-10)",Hospital_Emergency_Room_Data[[#This Row],[Day]]&lt;=20,"Middle(11-20)",Hospital_Emergency_Room_Data[[#This Row],[Day]]&gt;20,"End(21-30)")</f>
        <v>End(21-30)</v>
      </c>
    </row>
    <row r="2428" spans="1:22">
      <c r="A2428">
        <v>121519644</v>
      </c>
      <c r="B2428" t="s">
        <v>2448</v>
      </c>
      <c r="C2428" s="1">
        <v>45167</v>
      </c>
      <c r="D2428" t="str">
        <f>TEXT(Hospital_Emergency_Room_Data[[#This Row],[Patient Admission Date]],"mmm")</f>
        <v>Aug</v>
      </c>
      <c r="E2428">
        <f>YEAR(Hospital_Emergency_Room_Data[[#This Row],[Patient Admission Date]])</f>
        <v>2023</v>
      </c>
      <c r="F2428" s="2">
        <v>0.38333333333333336</v>
      </c>
      <c r="G2428" s="8" t="str">
        <f>TEXT(Hospital_Emergency_Room_Data[[#This Row],[Patient Admission Date]],"dddd")</f>
        <v>Tuesday</v>
      </c>
      <c r="H2428" t="s">
        <v>41</v>
      </c>
      <c r="I2428">
        <v>27</v>
      </c>
      <c r="J2428" s="5" t="s">
        <v>9220</v>
      </c>
      <c r="K2428" t="s">
        <v>8</v>
      </c>
      <c r="L2428" t="s">
        <v>96</v>
      </c>
      <c r="M2428" t="s">
        <v>9209</v>
      </c>
      <c r="N2428">
        <v>1</v>
      </c>
      <c r="O2428">
        <v>20</v>
      </c>
      <c r="P2428" t="s">
        <v>9226</v>
      </c>
      <c r="Q2428">
        <v>29</v>
      </c>
      <c r="R2428">
        <v>9</v>
      </c>
      <c r="S2428" t="s">
        <v>9255</v>
      </c>
      <c r="T2428" t="s">
        <v>9264</v>
      </c>
      <c r="U2428" t="s">
        <v>9282</v>
      </c>
      <c r="V2428" t="str" cm="1">
        <f t="array" ref="V2428">_xlfn.IFS(Hospital_Emergency_Room_Data[[#This Row],[Day]]&lt;=10,"Start(1-10)",Hospital_Emergency_Room_Data[[#This Row],[Day]]&lt;=20,"Middle(11-20)",Hospital_Emergency_Room_Data[[#This Row],[Day]]&gt;20,"End(21-30)")</f>
        <v>End(21-30)</v>
      </c>
    </row>
    <row r="2429" spans="1:22">
      <c r="A2429">
        <v>154084257</v>
      </c>
      <c r="B2429" t="s">
        <v>2449</v>
      </c>
      <c r="C2429" s="1">
        <v>45140</v>
      </c>
      <c r="D2429" t="str">
        <f>TEXT(Hospital_Emergency_Room_Data[[#This Row],[Patient Admission Date]],"mmm")</f>
        <v>Aug</v>
      </c>
      <c r="E2429">
        <f>YEAR(Hospital_Emergency_Room_Data[[#This Row],[Patient Admission Date]])</f>
        <v>2023</v>
      </c>
      <c r="F2429" s="2">
        <v>0.54097222222222219</v>
      </c>
      <c r="G2429" s="8" t="str">
        <f>TEXT(Hospital_Emergency_Room_Data[[#This Row],[Patient Admission Date]],"dddd")</f>
        <v>Wednesday</v>
      </c>
      <c r="H2429" t="s">
        <v>41</v>
      </c>
      <c r="I2429">
        <v>59</v>
      </c>
      <c r="J2429" s="5" t="s">
        <v>9219</v>
      </c>
      <c r="K2429" t="s">
        <v>8</v>
      </c>
      <c r="L2429" t="s">
        <v>96</v>
      </c>
      <c r="M2429" t="s">
        <v>9209</v>
      </c>
      <c r="N2429">
        <v>2</v>
      </c>
      <c r="O2429">
        <v>13</v>
      </c>
      <c r="P2429" t="s">
        <v>9226</v>
      </c>
      <c r="Q2429">
        <v>2</v>
      </c>
      <c r="R2429">
        <v>12</v>
      </c>
      <c r="S2429" t="s">
        <v>9257</v>
      </c>
      <c r="T2429" t="s">
        <v>9263</v>
      </c>
      <c r="U2429" t="s">
        <v>9282</v>
      </c>
      <c r="V2429" t="str" cm="1">
        <f t="array" ref="V2429">_xlfn.IFS(Hospital_Emergency_Room_Data[[#This Row],[Day]]&lt;=10,"Start(1-10)",Hospital_Emergency_Room_Data[[#This Row],[Day]]&lt;=20,"Middle(11-20)",Hospital_Emergency_Room_Data[[#This Row],[Day]]&gt;20,"End(21-30)")</f>
        <v>Start(1-10)</v>
      </c>
    </row>
    <row r="2430" spans="1:22">
      <c r="A2430">
        <v>408417059</v>
      </c>
      <c r="B2430" t="s">
        <v>2450</v>
      </c>
      <c r="C2430" s="1">
        <v>45187</v>
      </c>
      <c r="D2430" t="str">
        <f>TEXT(Hospital_Emergency_Room_Data[[#This Row],[Patient Admission Date]],"mmm")</f>
        <v>Sep</v>
      </c>
      <c r="E2430">
        <f>YEAR(Hospital_Emergency_Room_Data[[#This Row],[Patient Admission Date]])</f>
        <v>2023</v>
      </c>
      <c r="F2430" s="2">
        <v>0.9916666666666667</v>
      </c>
      <c r="G2430" s="8" t="str">
        <f>TEXT(Hospital_Emergency_Room_Data[[#This Row],[Patient Admission Date]],"dddd")</f>
        <v>Monday</v>
      </c>
      <c r="H2430" t="s">
        <v>41</v>
      </c>
      <c r="I2430">
        <v>37</v>
      </c>
      <c r="J2430" s="5" t="s">
        <v>9223</v>
      </c>
      <c r="K2430" t="s">
        <v>8</v>
      </c>
      <c r="L2430" t="s">
        <v>96</v>
      </c>
      <c r="M2430" t="s">
        <v>9209</v>
      </c>
      <c r="N2430">
        <v>4</v>
      </c>
      <c r="O2430">
        <v>22</v>
      </c>
      <c r="P2430" t="s">
        <v>9226</v>
      </c>
      <c r="Q2430">
        <v>18</v>
      </c>
      <c r="R2430">
        <v>23</v>
      </c>
      <c r="S2430" t="s">
        <v>9256</v>
      </c>
      <c r="T2430" t="s">
        <v>9262</v>
      </c>
      <c r="U2430" t="s">
        <v>9282</v>
      </c>
      <c r="V2430" t="str" cm="1">
        <f t="array" ref="V2430">_xlfn.IFS(Hospital_Emergency_Room_Data[[#This Row],[Day]]&lt;=10,"Start(1-10)",Hospital_Emergency_Room_Data[[#This Row],[Day]]&lt;=20,"Middle(11-20)",Hospital_Emergency_Room_Data[[#This Row],[Day]]&gt;20,"End(21-30)")</f>
        <v>Middle(11-20)</v>
      </c>
    </row>
    <row r="2431" spans="1:22">
      <c r="A2431">
        <v>462413786</v>
      </c>
      <c r="B2431" t="s">
        <v>2451</v>
      </c>
      <c r="C2431" s="1">
        <v>45391</v>
      </c>
      <c r="D2431" t="str">
        <f>TEXT(Hospital_Emergency_Room_Data[[#This Row],[Patient Admission Date]],"mmm")</f>
        <v>Apr</v>
      </c>
      <c r="E2431">
        <f>YEAR(Hospital_Emergency_Room_Data[[#This Row],[Patient Admission Date]])</f>
        <v>2024</v>
      </c>
      <c r="F2431" s="2">
        <v>0.29722222222222222</v>
      </c>
      <c r="G2431" s="8" t="str">
        <f>TEXT(Hospital_Emergency_Room_Data[[#This Row],[Patient Admission Date]],"dddd")</f>
        <v>Tuesday</v>
      </c>
      <c r="H2431" t="s">
        <v>41</v>
      </c>
      <c r="I2431">
        <v>71</v>
      </c>
      <c r="J2431" s="5" t="s">
        <v>9222</v>
      </c>
      <c r="K2431" t="s">
        <v>8</v>
      </c>
      <c r="L2431" t="s">
        <v>96</v>
      </c>
      <c r="M2431" t="s">
        <v>9209</v>
      </c>
      <c r="N2431">
        <v>4</v>
      </c>
      <c r="O2431">
        <v>52</v>
      </c>
      <c r="P2431" t="s">
        <v>9225</v>
      </c>
      <c r="Q2431">
        <v>9</v>
      </c>
      <c r="R2431">
        <v>7</v>
      </c>
      <c r="S2431" t="s">
        <v>9255</v>
      </c>
      <c r="T2431" t="s">
        <v>9265</v>
      </c>
      <c r="U2431" t="s">
        <v>9283</v>
      </c>
      <c r="V2431" t="str" cm="1">
        <f t="array" ref="V2431">_xlfn.IFS(Hospital_Emergency_Room_Data[[#This Row],[Day]]&lt;=10,"Start(1-10)",Hospital_Emergency_Room_Data[[#This Row],[Day]]&lt;=20,"Middle(11-20)",Hospital_Emergency_Room_Data[[#This Row],[Day]]&gt;20,"End(21-30)")</f>
        <v>Start(1-10)</v>
      </c>
    </row>
    <row r="2432" spans="1:22">
      <c r="A2432">
        <v>714025849</v>
      </c>
      <c r="B2432" t="s">
        <v>2452</v>
      </c>
      <c r="C2432" s="1">
        <v>45204</v>
      </c>
      <c r="D2432" t="str">
        <f>TEXT(Hospital_Emergency_Room_Data[[#This Row],[Patient Admission Date]],"mmm")</f>
        <v>Oct</v>
      </c>
      <c r="E2432">
        <f>YEAR(Hospital_Emergency_Room_Data[[#This Row],[Patient Admission Date]])</f>
        <v>2023</v>
      </c>
      <c r="F2432" s="2">
        <v>0.30972222222222223</v>
      </c>
      <c r="G2432" s="8" t="str">
        <f>TEXT(Hospital_Emergency_Room_Data[[#This Row],[Patient Admission Date]],"dddd")</f>
        <v>Thursday</v>
      </c>
      <c r="H2432" t="s">
        <v>41</v>
      </c>
      <c r="I2432">
        <v>25</v>
      </c>
      <c r="J2432" s="5" t="s">
        <v>9220</v>
      </c>
      <c r="K2432" t="s">
        <v>8</v>
      </c>
      <c r="L2432" t="s">
        <v>96</v>
      </c>
      <c r="M2432" t="s">
        <v>9209</v>
      </c>
      <c r="N2432">
        <v>6</v>
      </c>
      <c r="O2432">
        <v>38</v>
      </c>
      <c r="P2432" t="s">
        <v>9225</v>
      </c>
      <c r="Q2432">
        <v>5</v>
      </c>
      <c r="R2432">
        <v>7</v>
      </c>
      <c r="S2432" t="s">
        <v>9255</v>
      </c>
      <c r="T2432" t="s">
        <v>9263</v>
      </c>
      <c r="U2432" t="s">
        <v>9300</v>
      </c>
      <c r="V2432" t="str" cm="1">
        <f t="array" ref="V2432">_xlfn.IFS(Hospital_Emergency_Room_Data[[#This Row],[Day]]&lt;=10,"Start(1-10)",Hospital_Emergency_Room_Data[[#This Row],[Day]]&lt;=20,"Middle(11-20)",Hospital_Emergency_Room_Data[[#This Row],[Day]]&gt;20,"End(21-30)")</f>
        <v>Start(1-10)</v>
      </c>
    </row>
    <row r="2433" spans="1:22">
      <c r="A2433">
        <v>768697056</v>
      </c>
      <c r="B2433" t="s">
        <v>2453</v>
      </c>
      <c r="C2433" s="1">
        <v>45270</v>
      </c>
      <c r="D2433" t="str">
        <f>TEXT(Hospital_Emergency_Room_Data[[#This Row],[Patient Admission Date]],"mmm")</f>
        <v>Dec</v>
      </c>
      <c r="E2433">
        <f>YEAR(Hospital_Emergency_Room_Data[[#This Row],[Patient Admission Date]])</f>
        <v>2023</v>
      </c>
      <c r="F2433" s="2">
        <v>0.35486111111111113</v>
      </c>
      <c r="G2433" s="8" t="str">
        <f>TEXT(Hospital_Emergency_Room_Data[[#This Row],[Patient Admission Date]],"dddd")</f>
        <v>Sunday</v>
      </c>
      <c r="H2433" t="s">
        <v>41</v>
      </c>
      <c r="I2433">
        <v>72</v>
      </c>
      <c r="J2433" s="5" t="s">
        <v>9222</v>
      </c>
      <c r="K2433" t="s">
        <v>8</v>
      </c>
      <c r="L2433" t="s">
        <v>96</v>
      </c>
      <c r="M2433" t="s">
        <v>9209</v>
      </c>
      <c r="N2433">
        <v>6</v>
      </c>
      <c r="O2433">
        <v>58</v>
      </c>
      <c r="P2433" t="s">
        <v>9225</v>
      </c>
      <c r="Q2433">
        <v>10</v>
      </c>
      <c r="R2433">
        <v>8</v>
      </c>
      <c r="S2433" t="s">
        <v>9255</v>
      </c>
      <c r="T2433" t="s">
        <v>9265</v>
      </c>
      <c r="U2433" t="s">
        <v>9283</v>
      </c>
      <c r="V2433" t="str" cm="1">
        <f t="array" ref="V2433">_xlfn.IFS(Hospital_Emergency_Room_Data[[#This Row],[Day]]&lt;=10,"Start(1-10)",Hospital_Emergency_Room_Data[[#This Row],[Day]]&lt;=20,"Middle(11-20)",Hospital_Emergency_Room_Data[[#This Row],[Day]]&gt;20,"End(21-30)")</f>
        <v>Start(1-10)</v>
      </c>
    </row>
    <row r="2434" spans="1:22">
      <c r="A2434">
        <v>301609365</v>
      </c>
      <c r="B2434" t="s">
        <v>2454</v>
      </c>
      <c r="C2434" s="1">
        <v>45540</v>
      </c>
      <c r="D2434" t="str">
        <f>TEXT(Hospital_Emergency_Room_Data[[#This Row],[Patient Admission Date]],"mmm")</f>
        <v>Sep</v>
      </c>
      <c r="E2434">
        <f>YEAR(Hospital_Emergency_Room_Data[[#This Row],[Patient Admission Date]])</f>
        <v>2024</v>
      </c>
      <c r="F2434" s="2">
        <v>0.89513888888888893</v>
      </c>
      <c r="G2434" s="8" t="str">
        <f>TEXT(Hospital_Emergency_Room_Data[[#This Row],[Patient Admission Date]],"dddd")</f>
        <v>Thursday</v>
      </c>
      <c r="H2434" t="s">
        <v>41</v>
      </c>
      <c r="I2434">
        <v>17</v>
      </c>
      <c r="J2434" s="5" t="s">
        <v>9220</v>
      </c>
      <c r="K2434" t="s">
        <v>8</v>
      </c>
      <c r="L2434" t="s">
        <v>96</v>
      </c>
      <c r="M2434" t="s">
        <v>9209</v>
      </c>
      <c r="N2434">
        <v>7</v>
      </c>
      <c r="O2434">
        <v>60</v>
      </c>
      <c r="P2434" t="s">
        <v>9225</v>
      </c>
      <c r="Q2434">
        <v>5</v>
      </c>
      <c r="R2434">
        <v>21</v>
      </c>
      <c r="S2434" t="s">
        <v>9256</v>
      </c>
      <c r="T2434" t="s">
        <v>9263</v>
      </c>
      <c r="U2434" t="s">
        <v>9283</v>
      </c>
      <c r="V2434" t="str" cm="1">
        <f t="array" ref="V2434">_xlfn.IFS(Hospital_Emergency_Room_Data[[#This Row],[Day]]&lt;=10,"Start(1-10)",Hospital_Emergency_Room_Data[[#This Row],[Day]]&lt;=20,"Middle(11-20)",Hospital_Emergency_Room_Data[[#This Row],[Day]]&gt;20,"End(21-30)")</f>
        <v>Start(1-10)</v>
      </c>
    </row>
    <row r="2435" spans="1:22">
      <c r="A2435">
        <v>461550550</v>
      </c>
      <c r="B2435" t="s">
        <v>2455</v>
      </c>
      <c r="C2435" s="1">
        <v>45106</v>
      </c>
      <c r="D2435" t="str">
        <f>TEXT(Hospital_Emergency_Room_Data[[#This Row],[Patient Admission Date]],"mmm")</f>
        <v>Jun</v>
      </c>
      <c r="E2435">
        <f>YEAR(Hospital_Emergency_Room_Data[[#This Row],[Patient Admission Date]])</f>
        <v>2023</v>
      </c>
      <c r="F2435" s="2">
        <v>0.80486111111111114</v>
      </c>
      <c r="G2435" s="8" t="str">
        <f>TEXT(Hospital_Emergency_Room_Data[[#This Row],[Patient Admission Date]],"dddd")</f>
        <v>Thursday</v>
      </c>
      <c r="H2435" t="s">
        <v>41</v>
      </c>
      <c r="I2435">
        <v>59</v>
      </c>
      <c r="J2435" s="5" t="s">
        <v>9219</v>
      </c>
      <c r="K2435" t="s">
        <v>8</v>
      </c>
      <c r="L2435" t="s">
        <v>96</v>
      </c>
      <c r="M2435" t="s">
        <v>9209</v>
      </c>
      <c r="N2435">
        <v>7</v>
      </c>
      <c r="O2435">
        <v>47</v>
      </c>
      <c r="P2435" t="s">
        <v>9225</v>
      </c>
      <c r="Q2435">
        <v>29</v>
      </c>
      <c r="R2435">
        <v>19</v>
      </c>
      <c r="S2435" t="s">
        <v>9256</v>
      </c>
      <c r="T2435" t="s">
        <v>9264</v>
      </c>
      <c r="U2435" t="s">
        <v>9283</v>
      </c>
      <c r="V2435" t="str" cm="1">
        <f t="array" ref="V2435">_xlfn.IFS(Hospital_Emergency_Room_Data[[#This Row],[Day]]&lt;=10,"Start(1-10)",Hospital_Emergency_Room_Data[[#This Row],[Day]]&lt;=20,"Middle(11-20)",Hospital_Emergency_Room_Data[[#This Row],[Day]]&gt;20,"End(21-30)")</f>
        <v>End(21-30)</v>
      </c>
    </row>
    <row r="2436" spans="1:22">
      <c r="A2436">
        <v>641807935</v>
      </c>
      <c r="B2436" t="s">
        <v>2456</v>
      </c>
      <c r="C2436" s="1">
        <v>45582</v>
      </c>
      <c r="D2436" t="str">
        <f>TEXT(Hospital_Emergency_Room_Data[[#This Row],[Patient Admission Date]],"mmm")</f>
        <v>Oct</v>
      </c>
      <c r="E2436">
        <f>YEAR(Hospital_Emergency_Room_Data[[#This Row],[Patient Admission Date]])</f>
        <v>2024</v>
      </c>
      <c r="F2436" s="2">
        <v>0.39097222222222222</v>
      </c>
      <c r="G2436" s="8" t="str">
        <f>TEXT(Hospital_Emergency_Room_Data[[#This Row],[Patient Admission Date]],"dddd")</f>
        <v>Thursday</v>
      </c>
      <c r="H2436" t="s">
        <v>41</v>
      </c>
      <c r="I2436">
        <v>63</v>
      </c>
      <c r="J2436" s="5" t="s">
        <v>9217</v>
      </c>
      <c r="K2436" t="s">
        <v>8</v>
      </c>
      <c r="L2436" t="s">
        <v>96</v>
      </c>
      <c r="M2436" t="s">
        <v>9209</v>
      </c>
      <c r="N2436">
        <v>8</v>
      </c>
      <c r="O2436">
        <v>11</v>
      </c>
      <c r="P2436" t="s">
        <v>9226</v>
      </c>
      <c r="Q2436">
        <v>17</v>
      </c>
      <c r="R2436">
        <v>9</v>
      </c>
      <c r="S2436" t="s">
        <v>9255</v>
      </c>
      <c r="T2436" t="s">
        <v>9262</v>
      </c>
      <c r="U2436" t="s">
        <v>9282</v>
      </c>
      <c r="V2436" t="str" cm="1">
        <f t="array" ref="V2436">_xlfn.IFS(Hospital_Emergency_Room_Data[[#This Row],[Day]]&lt;=10,"Start(1-10)",Hospital_Emergency_Room_Data[[#This Row],[Day]]&lt;=20,"Middle(11-20)",Hospital_Emergency_Room_Data[[#This Row],[Day]]&gt;20,"End(21-30)")</f>
        <v>Middle(11-20)</v>
      </c>
    </row>
    <row r="2437" spans="1:22">
      <c r="A2437">
        <v>726105465</v>
      </c>
      <c r="B2437" t="s">
        <v>2457</v>
      </c>
      <c r="C2437" s="1">
        <v>45454</v>
      </c>
      <c r="D2437" t="str">
        <f>TEXT(Hospital_Emergency_Room_Data[[#This Row],[Patient Admission Date]],"mmm")</f>
        <v>Jun</v>
      </c>
      <c r="E2437">
        <f>YEAR(Hospital_Emergency_Room_Data[[#This Row],[Patient Admission Date]])</f>
        <v>2024</v>
      </c>
      <c r="F2437" s="2">
        <v>0.27569444444444446</v>
      </c>
      <c r="G2437" s="8" t="str">
        <f>TEXT(Hospital_Emergency_Room_Data[[#This Row],[Patient Admission Date]],"dddd")</f>
        <v>Tuesday</v>
      </c>
      <c r="H2437" t="s">
        <v>41</v>
      </c>
      <c r="I2437">
        <v>43</v>
      </c>
      <c r="J2437" s="5" t="s">
        <v>9223</v>
      </c>
      <c r="K2437" t="s">
        <v>8</v>
      </c>
      <c r="L2437" t="s">
        <v>25</v>
      </c>
      <c r="M2437" t="s">
        <v>9209</v>
      </c>
      <c r="O2437">
        <v>46</v>
      </c>
      <c r="P2437" t="s">
        <v>9225</v>
      </c>
      <c r="Q2437">
        <v>11</v>
      </c>
      <c r="R2437">
        <v>6</v>
      </c>
      <c r="S2437" t="s">
        <v>9255</v>
      </c>
      <c r="T2437" t="s">
        <v>9265</v>
      </c>
      <c r="U2437" t="s">
        <v>9283</v>
      </c>
      <c r="V2437" t="str" cm="1">
        <f t="array" ref="V2437">_xlfn.IFS(Hospital_Emergency_Room_Data[[#This Row],[Day]]&lt;=10,"Start(1-10)",Hospital_Emergency_Room_Data[[#This Row],[Day]]&lt;=20,"Middle(11-20)",Hospital_Emergency_Room_Data[[#This Row],[Day]]&gt;20,"End(21-30)")</f>
        <v>Middle(11-20)</v>
      </c>
    </row>
    <row r="2438" spans="1:22">
      <c r="A2438">
        <v>835946808</v>
      </c>
      <c r="B2438" t="s">
        <v>2458</v>
      </c>
      <c r="C2438" s="1">
        <v>45081</v>
      </c>
      <c r="D2438" t="str">
        <f>TEXT(Hospital_Emergency_Room_Data[[#This Row],[Patient Admission Date]],"mmm")</f>
        <v>Jun</v>
      </c>
      <c r="E2438">
        <f>YEAR(Hospital_Emergency_Room_Data[[#This Row],[Patient Admission Date]])</f>
        <v>2023</v>
      </c>
      <c r="F2438" s="2">
        <v>0.44861111111111113</v>
      </c>
      <c r="G2438" s="8" t="str">
        <f>TEXT(Hospital_Emergency_Room_Data[[#This Row],[Patient Admission Date]],"dddd")</f>
        <v>Sunday</v>
      </c>
      <c r="H2438" t="s">
        <v>41</v>
      </c>
      <c r="I2438">
        <v>13</v>
      </c>
      <c r="J2438" s="5" t="s">
        <v>9221</v>
      </c>
      <c r="K2438" t="s">
        <v>8</v>
      </c>
      <c r="L2438" t="s">
        <v>25</v>
      </c>
      <c r="M2438" t="s">
        <v>9209</v>
      </c>
      <c r="O2438">
        <v>60</v>
      </c>
      <c r="P2438" t="s">
        <v>9225</v>
      </c>
      <c r="Q2438">
        <v>4</v>
      </c>
      <c r="R2438">
        <v>10</v>
      </c>
      <c r="S2438" t="s">
        <v>9255</v>
      </c>
      <c r="T2438" t="s">
        <v>9263</v>
      </c>
      <c r="U2438" t="s">
        <v>9283</v>
      </c>
      <c r="V2438" t="str" cm="1">
        <f t="array" ref="V2438">_xlfn.IFS(Hospital_Emergency_Room_Data[[#This Row],[Day]]&lt;=10,"Start(1-10)",Hospital_Emergency_Room_Data[[#This Row],[Day]]&lt;=20,"Middle(11-20)",Hospital_Emergency_Room_Data[[#This Row],[Day]]&gt;20,"End(21-30)")</f>
        <v>Start(1-10)</v>
      </c>
    </row>
    <row r="2439" spans="1:22">
      <c r="A2439">
        <v>856079802</v>
      </c>
      <c r="B2439" t="s">
        <v>2459</v>
      </c>
      <c r="C2439" s="1">
        <v>45021</v>
      </c>
      <c r="D2439" t="str">
        <f>TEXT(Hospital_Emergency_Room_Data[[#This Row],[Patient Admission Date]],"mmm")</f>
        <v>Apr</v>
      </c>
      <c r="E2439">
        <f>YEAR(Hospital_Emergency_Room_Data[[#This Row],[Patient Admission Date]])</f>
        <v>2023</v>
      </c>
      <c r="F2439" s="2">
        <v>0.23819444444444443</v>
      </c>
      <c r="G2439" s="8" t="str">
        <f>TEXT(Hospital_Emergency_Room_Data[[#This Row],[Patient Admission Date]],"dddd")</f>
        <v>Wednesday</v>
      </c>
      <c r="H2439" t="s">
        <v>41</v>
      </c>
      <c r="I2439">
        <v>23</v>
      </c>
      <c r="J2439" s="5" t="s">
        <v>9220</v>
      </c>
      <c r="K2439" t="s">
        <v>8</v>
      </c>
      <c r="L2439" t="s">
        <v>25</v>
      </c>
      <c r="M2439" t="s">
        <v>9209</v>
      </c>
      <c r="O2439">
        <v>34</v>
      </c>
      <c r="P2439" t="s">
        <v>9225</v>
      </c>
      <c r="Q2439">
        <v>5</v>
      </c>
      <c r="R2439">
        <v>5</v>
      </c>
      <c r="S2439" t="s">
        <v>9258</v>
      </c>
      <c r="T2439" t="s">
        <v>9263</v>
      </c>
      <c r="U2439" t="s">
        <v>9300</v>
      </c>
      <c r="V2439" t="str" cm="1">
        <f t="array" ref="V2439">_xlfn.IFS(Hospital_Emergency_Room_Data[[#This Row],[Day]]&lt;=10,"Start(1-10)",Hospital_Emergency_Room_Data[[#This Row],[Day]]&lt;=20,"Middle(11-20)",Hospital_Emergency_Room_Data[[#This Row],[Day]]&gt;20,"End(21-30)")</f>
        <v>Start(1-10)</v>
      </c>
    </row>
    <row r="2440" spans="1:22">
      <c r="A2440">
        <v>688064798</v>
      </c>
      <c r="B2440" t="s">
        <v>2460</v>
      </c>
      <c r="C2440" s="1">
        <v>45555</v>
      </c>
      <c r="D2440" t="str">
        <f>TEXT(Hospital_Emergency_Room_Data[[#This Row],[Patient Admission Date]],"mmm")</f>
        <v>Sep</v>
      </c>
      <c r="E2440">
        <f>YEAR(Hospital_Emergency_Room_Data[[#This Row],[Patient Admission Date]])</f>
        <v>2024</v>
      </c>
      <c r="F2440" s="2">
        <v>0.85069444444444442</v>
      </c>
      <c r="G2440" s="8" t="str">
        <f>TEXT(Hospital_Emergency_Room_Data[[#This Row],[Patient Admission Date]],"dddd")</f>
        <v>Friday</v>
      </c>
      <c r="H2440" t="s">
        <v>41</v>
      </c>
      <c r="I2440">
        <v>70</v>
      </c>
      <c r="J2440" s="5" t="s">
        <v>9222</v>
      </c>
      <c r="K2440" t="s">
        <v>8</v>
      </c>
      <c r="L2440" t="s">
        <v>25</v>
      </c>
      <c r="M2440" t="s">
        <v>9209</v>
      </c>
      <c r="O2440">
        <v>11</v>
      </c>
      <c r="P2440" t="s">
        <v>9226</v>
      </c>
      <c r="Q2440">
        <v>20</v>
      </c>
      <c r="R2440">
        <v>20</v>
      </c>
      <c r="S2440" t="s">
        <v>9256</v>
      </c>
      <c r="T2440" t="s">
        <v>9262</v>
      </c>
      <c r="U2440" t="s">
        <v>9282</v>
      </c>
      <c r="V2440" t="str" cm="1">
        <f t="array" ref="V2440">_xlfn.IFS(Hospital_Emergency_Room_Data[[#This Row],[Day]]&lt;=10,"Start(1-10)",Hospital_Emergency_Room_Data[[#This Row],[Day]]&lt;=20,"Middle(11-20)",Hospital_Emergency_Room_Data[[#This Row],[Day]]&gt;20,"End(21-30)")</f>
        <v>Middle(11-20)</v>
      </c>
    </row>
    <row r="2441" spans="1:22">
      <c r="A2441">
        <v>582726724</v>
      </c>
      <c r="B2441" t="s">
        <v>2461</v>
      </c>
      <c r="C2441" s="1">
        <v>45137</v>
      </c>
      <c r="D2441" t="str">
        <f>TEXT(Hospital_Emergency_Room_Data[[#This Row],[Patient Admission Date]],"mmm")</f>
        <v>Jul</v>
      </c>
      <c r="E2441">
        <f>YEAR(Hospital_Emergency_Room_Data[[#This Row],[Patient Admission Date]])</f>
        <v>2023</v>
      </c>
      <c r="F2441" s="2">
        <v>0.53749999999999998</v>
      </c>
      <c r="G2441" s="8" t="str">
        <f>TEXT(Hospital_Emergency_Room_Data[[#This Row],[Patient Admission Date]],"dddd")</f>
        <v>Sunday</v>
      </c>
      <c r="H2441" t="s">
        <v>41</v>
      </c>
      <c r="I2441">
        <v>70</v>
      </c>
      <c r="J2441" s="5" t="s">
        <v>9222</v>
      </c>
      <c r="K2441" t="s">
        <v>8</v>
      </c>
      <c r="L2441" t="s">
        <v>25</v>
      </c>
      <c r="M2441" t="s">
        <v>9209</v>
      </c>
      <c r="O2441">
        <v>16</v>
      </c>
      <c r="P2441" t="s">
        <v>9226</v>
      </c>
      <c r="Q2441">
        <v>30</v>
      </c>
      <c r="R2441">
        <v>12</v>
      </c>
      <c r="S2441" t="s">
        <v>9257</v>
      </c>
      <c r="T2441" t="s">
        <v>9264</v>
      </c>
      <c r="U2441" t="s">
        <v>9282</v>
      </c>
      <c r="V2441" t="str" cm="1">
        <f t="array" ref="V2441">_xlfn.IFS(Hospital_Emergency_Room_Data[[#This Row],[Day]]&lt;=10,"Start(1-10)",Hospital_Emergency_Room_Data[[#This Row],[Day]]&lt;=20,"Middle(11-20)",Hospital_Emergency_Room_Data[[#This Row],[Day]]&gt;20,"End(21-30)")</f>
        <v>End(21-30)</v>
      </c>
    </row>
    <row r="2442" spans="1:22">
      <c r="A2442">
        <v>123488041</v>
      </c>
      <c r="B2442" t="s">
        <v>2462</v>
      </c>
      <c r="C2442" s="1">
        <v>45477</v>
      </c>
      <c r="D2442" t="str">
        <f>TEXT(Hospital_Emergency_Room_Data[[#This Row],[Patient Admission Date]],"mmm")</f>
        <v>Jul</v>
      </c>
      <c r="E2442">
        <f>YEAR(Hospital_Emergency_Room_Data[[#This Row],[Patient Admission Date]])</f>
        <v>2024</v>
      </c>
      <c r="F2442" s="2">
        <v>0.81180555555555556</v>
      </c>
      <c r="G2442" s="8" t="str">
        <f>TEXT(Hospital_Emergency_Room_Data[[#This Row],[Patient Admission Date]],"dddd")</f>
        <v>Thursday</v>
      </c>
      <c r="H2442" t="s">
        <v>41</v>
      </c>
      <c r="I2442">
        <v>64</v>
      </c>
      <c r="J2442" s="5" t="s">
        <v>9217</v>
      </c>
      <c r="K2442" t="s">
        <v>8</v>
      </c>
      <c r="L2442" t="s">
        <v>25</v>
      </c>
      <c r="M2442" t="s">
        <v>9209</v>
      </c>
      <c r="N2442">
        <v>3</v>
      </c>
      <c r="O2442">
        <v>30</v>
      </c>
      <c r="P2442" t="s">
        <v>9225</v>
      </c>
      <c r="Q2442">
        <v>4</v>
      </c>
      <c r="R2442">
        <v>19</v>
      </c>
      <c r="S2442" t="s">
        <v>9256</v>
      </c>
      <c r="T2442" t="s">
        <v>9263</v>
      </c>
      <c r="U2442" t="s">
        <v>9282</v>
      </c>
      <c r="V2442" t="str" cm="1">
        <f t="array" ref="V2442">_xlfn.IFS(Hospital_Emergency_Room_Data[[#This Row],[Day]]&lt;=10,"Start(1-10)",Hospital_Emergency_Room_Data[[#This Row],[Day]]&lt;=20,"Middle(11-20)",Hospital_Emergency_Room_Data[[#This Row],[Day]]&gt;20,"End(21-30)")</f>
        <v>Start(1-10)</v>
      </c>
    </row>
    <row r="2443" spans="1:22">
      <c r="A2443">
        <v>260689723</v>
      </c>
      <c r="B2443" t="s">
        <v>2463</v>
      </c>
      <c r="C2443" s="1">
        <v>45196</v>
      </c>
      <c r="D2443" t="str">
        <f>TEXT(Hospital_Emergency_Room_Data[[#This Row],[Patient Admission Date]],"mmm")</f>
        <v>Sep</v>
      </c>
      <c r="E2443">
        <f>YEAR(Hospital_Emergency_Room_Data[[#This Row],[Patient Admission Date]])</f>
        <v>2023</v>
      </c>
      <c r="F2443" s="2">
        <v>0.92638888888888893</v>
      </c>
      <c r="G2443" s="8" t="str">
        <f>TEXT(Hospital_Emergency_Room_Data[[#This Row],[Patient Admission Date]],"dddd")</f>
        <v>Wednesday</v>
      </c>
      <c r="H2443" t="s">
        <v>41</v>
      </c>
      <c r="I2443">
        <v>19</v>
      </c>
      <c r="J2443" s="5" t="s">
        <v>9220</v>
      </c>
      <c r="K2443" t="s">
        <v>8</v>
      </c>
      <c r="L2443" t="s">
        <v>25</v>
      </c>
      <c r="M2443" t="s">
        <v>9209</v>
      </c>
      <c r="N2443">
        <v>7</v>
      </c>
      <c r="O2443">
        <v>57</v>
      </c>
      <c r="P2443" t="s">
        <v>9225</v>
      </c>
      <c r="Q2443">
        <v>27</v>
      </c>
      <c r="R2443">
        <v>22</v>
      </c>
      <c r="S2443" t="s">
        <v>9256</v>
      </c>
      <c r="T2443" t="s">
        <v>9264</v>
      </c>
      <c r="U2443" t="s">
        <v>9283</v>
      </c>
      <c r="V2443" t="str" cm="1">
        <f t="array" ref="V2443">_xlfn.IFS(Hospital_Emergency_Room_Data[[#This Row],[Day]]&lt;=10,"Start(1-10)",Hospital_Emergency_Room_Data[[#This Row],[Day]]&lt;=20,"Middle(11-20)",Hospital_Emergency_Room_Data[[#This Row],[Day]]&gt;20,"End(21-30)")</f>
        <v>End(21-30)</v>
      </c>
    </row>
    <row r="2444" spans="1:22">
      <c r="A2444">
        <v>246480846</v>
      </c>
      <c r="B2444" t="s">
        <v>2464</v>
      </c>
      <c r="C2444" s="1">
        <v>45104</v>
      </c>
      <c r="D2444" t="str">
        <f>TEXT(Hospital_Emergency_Room_Data[[#This Row],[Patient Admission Date]],"mmm")</f>
        <v>Jun</v>
      </c>
      <c r="E2444">
        <f>YEAR(Hospital_Emergency_Room_Data[[#This Row],[Patient Admission Date]])</f>
        <v>2023</v>
      </c>
      <c r="F2444" s="2">
        <v>0.1076388888888889</v>
      </c>
      <c r="G2444" s="8" t="str">
        <f>TEXT(Hospital_Emergency_Room_Data[[#This Row],[Patient Admission Date]],"dddd")</f>
        <v>Tuesday</v>
      </c>
      <c r="H2444" t="s">
        <v>41</v>
      </c>
      <c r="I2444">
        <v>47</v>
      </c>
      <c r="J2444" s="5" t="s">
        <v>9219</v>
      </c>
      <c r="K2444" t="s">
        <v>8</v>
      </c>
      <c r="L2444" t="s">
        <v>25</v>
      </c>
      <c r="M2444" t="s">
        <v>9209</v>
      </c>
      <c r="N2444">
        <v>7</v>
      </c>
      <c r="O2444">
        <v>32</v>
      </c>
      <c r="P2444" t="s">
        <v>9225</v>
      </c>
      <c r="Q2444">
        <v>27</v>
      </c>
      <c r="R2444">
        <v>2</v>
      </c>
      <c r="S2444" t="s">
        <v>9258</v>
      </c>
      <c r="T2444" t="s">
        <v>9264</v>
      </c>
      <c r="U2444" t="s">
        <v>9300</v>
      </c>
      <c r="V2444" t="str" cm="1">
        <f t="array" ref="V2444">_xlfn.IFS(Hospital_Emergency_Room_Data[[#This Row],[Day]]&lt;=10,"Start(1-10)",Hospital_Emergency_Room_Data[[#This Row],[Day]]&lt;=20,"Middle(11-20)",Hospital_Emergency_Room_Data[[#This Row],[Day]]&gt;20,"End(21-30)")</f>
        <v>End(21-30)</v>
      </c>
    </row>
    <row r="2445" spans="1:22">
      <c r="A2445">
        <v>392915620</v>
      </c>
      <c r="B2445" t="s">
        <v>2465</v>
      </c>
      <c r="C2445" s="1">
        <v>45347</v>
      </c>
      <c r="D2445" t="str">
        <f>TEXT(Hospital_Emergency_Room_Data[[#This Row],[Patient Admission Date]],"mmm")</f>
        <v>Feb</v>
      </c>
      <c r="E2445">
        <f>YEAR(Hospital_Emergency_Room_Data[[#This Row],[Patient Admission Date]])</f>
        <v>2024</v>
      </c>
      <c r="F2445" s="2">
        <v>0.96180555555555558</v>
      </c>
      <c r="G2445" s="8" t="str">
        <f>TEXT(Hospital_Emergency_Room_Data[[#This Row],[Patient Admission Date]],"dddd")</f>
        <v>Sunday</v>
      </c>
      <c r="H2445" t="s">
        <v>41</v>
      </c>
      <c r="I2445">
        <v>63</v>
      </c>
      <c r="J2445" s="5" t="s">
        <v>9217</v>
      </c>
      <c r="K2445" t="s">
        <v>8</v>
      </c>
      <c r="L2445" t="s">
        <v>13</v>
      </c>
      <c r="M2445" t="s">
        <v>9209</v>
      </c>
      <c r="O2445">
        <v>26</v>
      </c>
      <c r="P2445" t="s">
        <v>9226</v>
      </c>
      <c r="Q2445">
        <v>25</v>
      </c>
      <c r="R2445">
        <v>23</v>
      </c>
      <c r="S2445" t="s">
        <v>9256</v>
      </c>
      <c r="T2445" t="s">
        <v>9264</v>
      </c>
      <c r="U2445" t="s">
        <v>9282</v>
      </c>
      <c r="V2445" t="str" cm="1">
        <f t="array" ref="V2445">_xlfn.IFS(Hospital_Emergency_Room_Data[[#This Row],[Day]]&lt;=10,"Start(1-10)",Hospital_Emergency_Room_Data[[#This Row],[Day]]&lt;=20,"Middle(11-20)",Hospital_Emergency_Room_Data[[#This Row],[Day]]&gt;20,"End(21-30)")</f>
        <v>End(21-30)</v>
      </c>
    </row>
    <row r="2446" spans="1:22">
      <c r="A2446">
        <v>198083001</v>
      </c>
      <c r="B2446" t="s">
        <v>2466</v>
      </c>
      <c r="C2446" s="1">
        <v>45381</v>
      </c>
      <c r="D2446" t="str">
        <f>TEXT(Hospital_Emergency_Room_Data[[#This Row],[Patient Admission Date]],"mmm")</f>
        <v>Mar</v>
      </c>
      <c r="E2446">
        <f>YEAR(Hospital_Emergency_Room_Data[[#This Row],[Patient Admission Date]])</f>
        <v>2024</v>
      </c>
      <c r="F2446" s="2">
        <v>0.8208333333333333</v>
      </c>
      <c r="G2446" s="8" t="str">
        <f>TEXT(Hospital_Emergency_Room_Data[[#This Row],[Patient Admission Date]],"dddd")</f>
        <v>Saturday</v>
      </c>
      <c r="H2446" t="s">
        <v>41</v>
      </c>
      <c r="I2446">
        <v>52</v>
      </c>
      <c r="J2446" s="5" t="s">
        <v>9219</v>
      </c>
      <c r="K2446" t="s">
        <v>8</v>
      </c>
      <c r="L2446" t="s">
        <v>13</v>
      </c>
      <c r="M2446" t="s">
        <v>9209</v>
      </c>
      <c r="O2446">
        <v>34</v>
      </c>
      <c r="P2446" t="s">
        <v>9225</v>
      </c>
      <c r="Q2446">
        <v>30</v>
      </c>
      <c r="R2446">
        <v>19</v>
      </c>
      <c r="S2446" t="s">
        <v>9256</v>
      </c>
      <c r="T2446" t="s">
        <v>9264</v>
      </c>
      <c r="U2446" t="s">
        <v>9300</v>
      </c>
      <c r="V2446" t="str" cm="1">
        <f t="array" ref="V2446">_xlfn.IFS(Hospital_Emergency_Room_Data[[#This Row],[Day]]&lt;=10,"Start(1-10)",Hospital_Emergency_Room_Data[[#This Row],[Day]]&lt;=20,"Middle(11-20)",Hospital_Emergency_Room_Data[[#This Row],[Day]]&gt;20,"End(21-30)")</f>
        <v>End(21-30)</v>
      </c>
    </row>
    <row r="2447" spans="1:22">
      <c r="A2447">
        <v>312125886</v>
      </c>
      <c r="B2447" t="s">
        <v>2467</v>
      </c>
      <c r="C2447" s="1">
        <v>45576</v>
      </c>
      <c r="D2447" t="str">
        <f>TEXT(Hospital_Emergency_Room_Data[[#This Row],[Patient Admission Date]],"mmm")</f>
        <v>Oct</v>
      </c>
      <c r="E2447">
        <f>YEAR(Hospital_Emergency_Room_Data[[#This Row],[Patient Admission Date]])</f>
        <v>2024</v>
      </c>
      <c r="F2447" s="2">
        <v>0.34444444444444444</v>
      </c>
      <c r="G2447" s="8" t="str">
        <f>TEXT(Hospital_Emergency_Room_Data[[#This Row],[Patient Admission Date]],"dddd")</f>
        <v>Friday</v>
      </c>
      <c r="H2447" t="s">
        <v>41</v>
      </c>
      <c r="I2447">
        <v>36</v>
      </c>
      <c r="J2447" s="5" t="s">
        <v>9223</v>
      </c>
      <c r="K2447" t="s">
        <v>8</v>
      </c>
      <c r="L2447" t="s">
        <v>13</v>
      </c>
      <c r="M2447" t="s">
        <v>9209</v>
      </c>
      <c r="O2447">
        <v>36</v>
      </c>
      <c r="P2447" t="s">
        <v>9225</v>
      </c>
      <c r="Q2447">
        <v>11</v>
      </c>
      <c r="R2447">
        <v>8</v>
      </c>
      <c r="S2447" t="s">
        <v>9255</v>
      </c>
      <c r="T2447" t="s">
        <v>9265</v>
      </c>
      <c r="U2447" t="s">
        <v>9300</v>
      </c>
      <c r="V2447" t="str" cm="1">
        <f t="array" ref="V2447">_xlfn.IFS(Hospital_Emergency_Room_Data[[#This Row],[Day]]&lt;=10,"Start(1-10)",Hospital_Emergency_Room_Data[[#This Row],[Day]]&lt;=20,"Middle(11-20)",Hospital_Emergency_Room_Data[[#This Row],[Day]]&gt;20,"End(21-30)")</f>
        <v>Middle(11-20)</v>
      </c>
    </row>
    <row r="2448" spans="1:22">
      <c r="A2448">
        <v>256240224</v>
      </c>
      <c r="B2448" t="s">
        <v>2468</v>
      </c>
      <c r="C2448" s="1">
        <v>45376</v>
      </c>
      <c r="D2448" t="str">
        <f>TEXT(Hospital_Emergency_Room_Data[[#This Row],[Patient Admission Date]],"mmm")</f>
        <v>Mar</v>
      </c>
      <c r="E2448">
        <f>YEAR(Hospital_Emergency_Room_Data[[#This Row],[Patient Admission Date]])</f>
        <v>2024</v>
      </c>
      <c r="F2448" s="2">
        <v>0.62013888888888891</v>
      </c>
      <c r="G2448" s="8" t="str">
        <f>TEXT(Hospital_Emergency_Room_Data[[#This Row],[Patient Admission Date]],"dddd")</f>
        <v>Monday</v>
      </c>
      <c r="H2448" t="s">
        <v>41</v>
      </c>
      <c r="I2448">
        <v>75</v>
      </c>
      <c r="J2448" s="5" t="s">
        <v>9222</v>
      </c>
      <c r="K2448" t="s">
        <v>8</v>
      </c>
      <c r="L2448" t="s">
        <v>13</v>
      </c>
      <c r="M2448" t="s">
        <v>9209</v>
      </c>
      <c r="O2448">
        <v>39</v>
      </c>
      <c r="P2448" t="s">
        <v>9225</v>
      </c>
      <c r="Q2448">
        <v>25</v>
      </c>
      <c r="R2448">
        <v>14</v>
      </c>
      <c r="S2448" t="s">
        <v>9257</v>
      </c>
      <c r="T2448" t="s">
        <v>9264</v>
      </c>
      <c r="U2448" t="s">
        <v>9300</v>
      </c>
      <c r="V2448" t="str" cm="1">
        <f t="array" ref="V2448">_xlfn.IFS(Hospital_Emergency_Room_Data[[#This Row],[Day]]&lt;=10,"Start(1-10)",Hospital_Emergency_Room_Data[[#This Row],[Day]]&lt;=20,"Middle(11-20)",Hospital_Emergency_Room_Data[[#This Row],[Day]]&gt;20,"End(21-30)")</f>
        <v>End(21-30)</v>
      </c>
    </row>
    <row r="2449" spans="1:22">
      <c r="A2449">
        <v>505500210</v>
      </c>
      <c r="B2449" t="s">
        <v>2469</v>
      </c>
      <c r="C2449" s="1">
        <v>45358</v>
      </c>
      <c r="D2449" t="str">
        <f>TEXT(Hospital_Emergency_Room_Data[[#This Row],[Patient Admission Date]],"mmm")</f>
        <v>Mar</v>
      </c>
      <c r="E2449">
        <f>YEAR(Hospital_Emergency_Room_Data[[#This Row],[Patient Admission Date]])</f>
        <v>2024</v>
      </c>
      <c r="F2449" s="2">
        <v>0.24236111111111111</v>
      </c>
      <c r="G2449" s="8" t="str">
        <f>TEXT(Hospital_Emergency_Room_Data[[#This Row],[Patient Admission Date]],"dddd")</f>
        <v>Thursday</v>
      </c>
      <c r="H2449" t="s">
        <v>41</v>
      </c>
      <c r="I2449">
        <v>53</v>
      </c>
      <c r="J2449" s="5" t="s">
        <v>9219</v>
      </c>
      <c r="K2449" t="s">
        <v>8</v>
      </c>
      <c r="L2449" t="s">
        <v>13</v>
      </c>
      <c r="M2449" t="s">
        <v>9209</v>
      </c>
      <c r="O2449">
        <v>41</v>
      </c>
      <c r="P2449" t="s">
        <v>9225</v>
      </c>
      <c r="Q2449">
        <v>7</v>
      </c>
      <c r="R2449">
        <v>5</v>
      </c>
      <c r="S2449" t="s">
        <v>9258</v>
      </c>
      <c r="T2449" t="s">
        <v>9263</v>
      </c>
      <c r="U2449" t="s">
        <v>9300</v>
      </c>
      <c r="V2449" t="str" cm="1">
        <f t="array" ref="V2449">_xlfn.IFS(Hospital_Emergency_Room_Data[[#This Row],[Day]]&lt;=10,"Start(1-10)",Hospital_Emergency_Room_Data[[#This Row],[Day]]&lt;=20,"Middle(11-20)",Hospital_Emergency_Room_Data[[#This Row],[Day]]&gt;20,"End(21-30)")</f>
        <v>Start(1-10)</v>
      </c>
    </row>
    <row r="2450" spans="1:22">
      <c r="A2450">
        <v>333359595</v>
      </c>
      <c r="B2450" t="s">
        <v>2470</v>
      </c>
      <c r="C2450" s="1">
        <v>45063</v>
      </c>
      <c r="D2450" t="str">
        <f>TEXT(Hospital_Emergency_Room_Data[[#This Row],[Patient Admission Date]],"mmm")</f>
        <v>May</v>
      </c>
      <c r="E2450">
        <f>YEAR(Hospital_Emergency_Room_Data[[#This Row],[Patient Admission Date]])</f>
        <v>2023</v>
      </c>
      <c r="F2450" s="2">
        <v>0.88888888888888884</v>
      </c>
      <c r="G2450" s="8" t="str">
        <f>TEXT(Hospital_Emergency_Room_Data[[#This Row],[Patient Admission Date]],"dddd")</f>
        <v>Wednesday</v>
      </c>
      <c r="H2450" t="s">
        <v>41</v>
      </c>
      <c r="I2450">
        <v>27</v>
      </c>
      <c r="J2450" s="5" t="s">
        <v>9220</v>
      </c>
      <c r="K2450" t="s">
        <v>8</v>
      </c>
      <c r="L2450" t="s">
        <v>13</v>
      </c>
      <c r="M2450" t="s">
        <v>9209</v>
      </c>
      <c r="O2450">
        <v>40</v>
      </c>
      <c r="P2450" t="s">
        <v>9225</v>
      </c>
      <c r="Q2450">
        <v>17</v>
      </c>
      <c r="R2450">
        <v>21</v>
      </c>
      <c r="S2450" t="s">
        <v>9256</v>
      </c>
      <c r="T2450" t="s">
        <v>9262</v>
      </c>
      <c r="U2450" t="s">
        <v>9300</v>
      </c>
      <c r="V2450" t="str" cm="1">
        <f t="array" ref="V2450">_xlfn.IFS(Hospital_Emergency_Room_Data[[#This Row],[Day]]&lt;=10,"Start(1-10)",Hospital_Emergency_Room_Data[[#This Row],[Day]]&lt;=20,"Middle(11-20)",Hospital_Emergency_Room_Data[[#This Row],[Day]]&gt;20,"End(21-30)")</f>
        <v>Middle(11-20)</v>
      </c>
    </row>
    <row r="2451" spans="1:22">
      <c r="A2451">
        <v>745611116</v>
      </c>
      <c r="B2451" t="s">
        <v>2471</v>
      </c>
      <c r="C2451" s="1">
        <v>45057</v>
      </c>
      <c r="D2451" t="str">
        <f>TEXT(Hospital_Emergency_Room_Data[[#This Row],[Patient Admission Date]],"mmm")</f>
        <v>May</v>
      </c>
      <c r="E2451">
        <f>YEAR(Hospital_Emergency_Room_Data[[#This Row],[Patient Admission Date]])</f>
        <v>2023</v>
      </c>
      <c r="F2451" s="2">
        <v>0.2388888888888889</v>
      </c>
      <c r="G2451" s="8" t="str">
        <f>TEXT(Hospital_Emergency_Room_Data[[#This Row],[Patient Admission Date]],"dddd")</f>
        <v>Thursday</v>
      </c>
      <c r="H2451" t="s">
        <v>41</v>
      </c>
      <c r="I2451">
        <v>75</v>
      </c>
      <c r="J2451" s="5" t="s">
        <v>9222</v>
      </c>
      <c r="K2451" t="s">
        <v>8</v>
      </c>
      <c r="L2451" t="s">
        <v>13</v>
      </c>
      <c r="M2451" t="s">
        <v>9209</v>
      </c>
      <c r="O2451">
        <v>47</v>
      </c>
      <c r="P2451" t="s">
        <v>9225</v>
      </c>
      <c r="Q2451">
        <v>11</v>
      </c>
      <c r="R2451">
        <v>5</v>
      </c>
      <c r="S2451" t="s">
        <v>9258</v>
      </c>
      <c r="T2451" t="s">
        <v>9265</v>
      </c>
      <c r="U2451" t="s">
        <v>9283</v>
      </c>
      <c r="V2451" t="str" cm="1">
        <f t="array" ref="V2451">_xlfn.IFS(Hospital_Emergency_Room_Data[[#This Row],[Day]]&lt;=10,"Start(1-10)",Hospital_Emergency_Room_Data[[#This Row],[Day]]&lt;=20,"Middle(11-20)",Hospital_Emergency_Room_Data[[#This Row],[Day]]&gt;20,"End(21-30)")</f>
        <v>Middle(11-20)</v>
      </c>
    </row>
    <row r="2452" spans="1:22">
      <c r="A2452">
        <v>731895373</v>
      </c>
      <c r="B2452" t="s">
        <v>2472</v>
      </c>
      <c r="C2452" s="1">
        <v>45556</v>
      </c>
      <c r="D2452" t="str">
        <f>TEXT(Hospital_Emergency_Room_Data[[#This Row],[Patient Admission Date]],"mmm")</f>
        <v>Sep</v>
      </c>
      <c r="E2452">
        <f>YEAR(Hospital_Emergency_Room_Data[[#This Row],[Patient Admission Date]])</f>
        <v>2024</v>
      </c>
      <c r="F2452" s="2">
        <v>0.78055555555555556</v>
      </c>
      <c r="G2452" s="8" t="str">
        <f>TEXT(Hospital_Emergency_Room_Data[[#This Row],[Patient Admission Date]],"dddd")</f>
        <v>Saturday</v>
      </c>
      <c r="H2452" t="s">
        <v>41</v>
      </c>
      <c r="I2452">
        <v>30</v>
      </c>
      <c r="J2452" s="5" t="s">
        <v>9223</v>
      </c>
      <c r="K2452" t="s">
        <v>8</v>
      </c>
      <c r="L2452" t="s">
        <v>13</v>
      </c>
      <c r="M2452" t="s">
        <v>9209</v>
      </c>
      <c r="O2452">
        <v>60</v>
      </c>
      <c r="P2452" t="s">
        <v>9225</v>
      </c>
      <c r="Q2452">
        <v>21</v>
      </c>
      <c r="R2452">
        <v>18</v>
      </c>
      <c r="S2452" t="s">
        <v>9256</v>
      </c>
      <c r="T2452" t="s">
        <v>9262</v>
      </c>
      <c r="U2452" t="s">
        <v>9283</v>
      </c>
      <c r="V2452" t="str" cm="1">
        <f t="array" ref="V2452">_xlfn.IFS(Hospital_Emergency_Room_Data[[#This Row],[Day]]&lt;=10,"Start(1-10)",Hospital_Emergency_Room_Data[[#This Row],[Day]]&lt;=20,"Middle(11-20)",Hospital_Emergency_Room_Data[[#This Row],[Day]]&gt;20,"End(21-30)")</f>
        <v>End(21-30)</v>
      </c>
    </row>
    <row r="2453" spans="1:22">
      <c r="A2453">
        <v>109110500</v>
      </c>
      <c r="B2453" t="s">
        <v>2473</v>
      </c>
      <c r="C2453" s="1">
        <v>45491</v>
      </c>
      <c r="D2453" t="str">
        <f>TEXT(Hospital_Emergency_Room_Data[[#This Row],[Patient Admission Date]],"mmm")</f>
        <v>Jul</v>
      </c>
      <c r="E2453">
        <f>YEAR(Hospital_Emergency_Room_Data[[#This Row],[Patient Admission Date]])</f>
        <v>2024</v>
      </c>
      <c r="F2453" s="2">
        <v>0.68333333333333335</v>
      </c>
      <c r="G2453" s="8" t="str">
        <f>TEXT(Hospital_Emergency_Room_Data[[#This Row],[Patient Admission Date]],"dddd")</f>
        <v>Thursday</v>
      </c>
      <c r="H2453" t="s">
        <v>41</v>
      </c>
      <c r="I2453">
        <v>25</v>
      </c>
      <c r="J2453" s="5" t="s">
        <v>9220</v>
      </c>
      <c r="K2453" t="s">
        <v>8</v>
      </c>
      <c r="L2453" t="s">
        <v>13</v>
      </c>
      <c r="M2453" t="s">
        <v>9209</v>
      </c>
      <c r="O2453">
        <v>22</v>
      </c>
      <c r="P2453" t="s">
        <v>9226</v>
      </c>
      <c r="Q2453">
        <v>18</v>
      </c>
      <c r="R2453">
        <v>16</v>
      </c>
      <c r="S2453" t="s">
        <v>9257</v>
      </c>
      <c r="T2453" t="s">
        <v>9262</v>
      </c>
      <c r="U2453" t="s">
        <v>9282</v>
      </c>
      <c r="V2453" t="str" cm="1">
        <f t="array" ref="V2453">_xlfn.IFS(Hospital_Emergency_Room_Data[[#This Row],[Day]]&lt;=10,"Start(1-10)",Hospital_Emergency_Room_Data[[#This Row],[Day]]&lt;=20,"Middle(11-20)",Hospital_Emergency_Room_Data[[#This Row],[Day]]&gt;20,"End(21-30)")</f>
        <v>Middle(11-20)</v>
      </c>
    </row>
    <row r="2454" spans="1:22">
      <c r="A2454">
        <v>631778384</v>
      </c>
      <c r="B2454" t="s">
        <v>2474</v>
      </c>
      <c r="C2454" s="1">
        <v>45279</v>
      </c>
      <c r="D2454" t="str">
        <f>TEXT(Hospital_Emergency_Room_Data[[#This Row],[Patient Admission Date]],"mmm")</f>
        <v>Dec</v>
      </c>
      <c r="E2454">
        <f>YEAR(Hospital_Emergency_Room_Data[[#This Row],[Patient Admission Date]])</f>
        <v>2023</v>
      </c>
      <c r="F2454" s="2">
        <v>0.91527777777777775</v>
      </c>
      <c r="G2454" s="8" t="str">
        <f>TEXT(Hospital_Emergency_Room_Data[[#This Row],[Patient Admission Date]],"dddd")</f>
        <v>Tuesday</v>
      </c>
      <c r="H2454" t="s">
        <v>41</v>
      </c>
      <c r="I2454">
        <v>38</v>
      </c>
      <c r="J2454" s="5" t="s">
        <v>9223</v>
      </c>
      <c r="K2454" t="s">
        <v>8</v>
      </c>
      <c r="L2454" t="s">
        <v>13</v>
      </c>
      <c r="M2454" t="s">
        <v>9209</v>
      </c>
      <c r="O2454">
        <v>24</v>
      </c>
      <c r="P2454" t="s">
        <v>9226</v>
      </c>
      <c r="Q2454">
        <v>19</v>
      </c>
      <c r="R2454">
        <v>21</v>
      </c>
      <c r="S2454" t="s">
        <v>9256</v>
      </c>
      <c r="T2454" t="s">
        <v>9262</v>
      </c>
      <c r="U2454" t="s">
        <v>9282</v>
      </c>
      <c r="V2454" t="str" cm="1">
        <f t="array" ref="V2454">_xlfn.IFS(Hospital_Emergency_Room_Data[[#This Row],[Day]]&lt;=10,"Start(1-10)",Hospital_Emergency_Room_Data[[#This Row],[Day]]&lt;=20,"Middle(11-20)",Hospital_Emergency_Room_Data[[#This Row],[Day]]&gt;20,"End(21-30)")</f>
        <v>Middle(11-20)</v>
      </c>
    </row>
    <row r="2455" spans="1:22">
      <c r="A2455">
        <v>162978549</v>
      </c>
      <c r="B2455" t="s">
        <v>2475</v>
      </c>
      <c r="C2455" s="1">
        <v>45185</v>
      </c>
      <c r="D2455" t="str">
        <f>TEXT(Hospital_Emergency_Room_Data[[#This Row],[Patient Admission Date]],"mmm")</f>
        <v>Sep</v>
      </c>
      <c r="E2455">
        <f>YEAR(Hospital_Emergency_Room_Data[[#This Row],[Patient Admission Date]])</f>
        <v>2023</v>
      </c>
      <c r="F2455" s="2">
        <v>0.24513888888888888</v>
      </c>
      <c r="G2455" s="8" t="str">
        <f>TEXT(Hospital_Emergency_Room_Data[[#This Row],[Patient Admission Date]],"dddd")</f>
        <v>Saturday</v>
      </c>
      <c r="H2455" t="s">
        <v>41</v>
      </c>
      <c r="I2455">
        <v>50</v>
      </c>
      <c r="J2455" s="5" t="s">
        <v>9219</v>
      </c>
      <c r="K2455" t="s">
        <v>8</v>
      </c>
      <c r="L2455" t="s">
        <v>13</v>
      </c>
      <c r="M2455" t="s">
        <v>9209</v>
      </c>
      <c r="O2455">
        <v>25</v>
      </c>
      <c r="P2455" t="s">
        <v>9226</v>
      </c>
      <c r="Q2455">
        <v>16</v>
      </c>
      <c r="R2455">
        <v>5</v>
      </c>
      <c r="S2455" t="s">
        <v>9258</v>
      </c>
      <c r="T2455" t="s">
        <v>9262</v>
      </c>
      <c r="U2455" t="s">
        <v>9282</v>
      </c>
      <c r="V2455" t="str" cm="1">
        <f t="array" ref="V2455">_xlfn.IFS(Hospital_Emergency_Room_Data[[#This Row],[Day]]&lt;=10,"Start(1-10)",Hospital_Emergency_Room_Data[[#This Row],[Day]]&lt;=20,"Middle(11-20)",Hospital_Emergency_Room_Data[[#This Row],[Day]]&gt;20,"End(21-30)")</f>
        <v>Middle(11-20)</v>
      </c>
    </row>
    <row r="2456" spans="1:22">
      <c r="A2456">
        <v>386695532</v>
      </c>
      <c r="B2456" t="s">
        <v>2476</v>
      </c>
      <c r="C2456" s="1">
        <v>45576</v>
      </c>
      <c r="D2456" t="str">
        <f>TEXT(Hospital_Emergency_Room_Data[[#This Row],[Patient Admission Date]],"mmm")</f>
        <v>Oct</v>
      </c>
      <c r="E2456">
        <f>YEAR(Hospital_Emergency_Room_Data[[#This Row],[Patient Admission Date]])</f>
        <v>2024</v>
      </c>
      <c r="F2456" s="2">
        <v>0.19305555555555556</v>
      </c>
      <c r="G2456" s="8" t="str">
        <f>TEXT(Hospital_Emergency_Room_Data[[#This Row],[Patient Admission Date]],"dddd")</f>
        <v>Friday</v>
      </c>
      <c r="H2456" t="s">
        <v>41</v>
      </c>
      <c r="I2456">
        <v>65</v>
      </c>
      <c r="J2456" s="5" t="s">
        <v>9217</v>
      </c>
      <c r="K2456" t="s">
        <v>8</v>
      </c>
      <c r="L2456" t="s">
        <v>13</v>
      </c>
      <c r="M2456" t="s">
        <v>9209</v>
      </c>
      <c r="O2456">
        <v>25</v>
      </c>
      <c r="P2456" t="s">
        <v>9226</v>
      </c>
      <c r="Q2456">
        <v>11</v>
      </c>
      <c r="R2456">
        <v>4</v>
      </c>
      <c r="S2456" t="s">
        <v>9258</v>
      </c>
      <c r="T2456" t="s">
        <v>9265</v>
      </c>
      <c r="U2456" t="s">
        <v>9282</v>
      </c>
      <c r="V2456" t="str" cm="1">
        <f t="array" ref="V2456">_xlfn.IFS(Hospital_Emergency_Room_Data[[#This Row],[Day]]&lt;=10,"Start(1-10)",Hospital_Emergency_Room_Data[[#This Row],[Day]]&lt;=20,"Middle(11-20)",Hospital_Emergency_Room_Data[[#This Row],[Day]]&gt;20,"End(21-30)")</f>
        <v>Middle(11-20)</v>
      </c>
    </row>
    <row r="2457" spans="1:22">
      <c r="A2457">
        <v>570437551</v>
      </c>
      <c r="B2457" t="s">
        <v>2477</v>
      </c>
      <c r="C2457" s="1">
        <v>45558</v>
      </c>
      <c r="D2457" t="str">
        <f>TEXT(Hospital_Emergency_Room_Data[[#This Row],[Patient Admission Date]],"mmm")</f>
        <v>Sep</v>
      </c>
      <c r="E2457">
        <f>YEAR(Hospital_Emergency_Room_Data[[#This Row],[Patient Admission Date]])</f>
        <v>2024</v>
      </c>
      <c r="F2457" s="2">
        <v>0.40625</v>
      </c>
      <c r="G2457" s="8" t="str">
        <f>TEXT(Hospital_Emergency_Room_Data[[#This Row],[Patient Admission Date]],"dddd")</f>
        <v>Monday</v>
      </c>
      <c r="H2457" t="s">
        <v>41</v>
      </c>
      <c r="I2457">
        <v>58</v>
      </c>
      <c r="J2457" s="5" t="s">
        <v>9219</v>
      </c>
      <c r="K2457" t="s">
        <v>8</v>
      </c>
      <c r="L2457" t="s">
        <v>13</v>
      </c>
      <c r="M2457" t="s">
        <v>9209</v>
      </c>
      <c r="O2457">
        <v>38</v>
      </c>
      <c r="P2457" t="s">
        <v>9225</v>
      </c>
      <c r="Q2457">
        <v>23</v>
      </c>
      <c r="R2457">
        <v>9</v>
      </c>
      <c r="S2457" t="s">
        <v>9255</v>
      </c>
      <c r="T2457" t="s">
        <v>9264</v>
      </c>
      <c r="U2457" t="s">
        <v>9300</v>
      </c>
      <c r="V2457" t="str" cm="1">
        <f t="array" ref="V2457">_xlfn.IFS(Hospital_Emergency_Room_Data[[#This Row],[Day]]&lt;=10,"Start(1-10)",Hospital_Emergency_Room_Data[[#This Row],[Day]]&lt;=20,"Middle(11-20)",Hospital_Emergency_Room_Data[[#This Row],[Day]]&gt;20,"End(21-30)")</f>
        <v>End(21-30)</v>
      </c>
    </row>
    <row r="2458" spans="1:22">
      <c r="A2458">
        <v>744319326</v>
      </c>
      <c r="B2458" t="s">
        <v>2478</v>
      </c>
      <c r="C2458" s="1">
        <v>45397</v>
      </c>
      <c r="D2458" t="str">
        <f>TEXT(Hospital_Emergency_Room_Data[[#This Row],[Patient Admission Date]],"mmm")</f>
        <v>Apr</v>
      </c>
      <c r="E2458">
        <f>YEAR(Hospital_Emergency_Room_Data[[#This Row],[Patient Admission Date]])</f>
        <v>2024</v>
      </c>
      <c r="F2458" s="2">
        <v>0.59166666666666667</v>
      </c>
      <c r="G2458" s="8" t="str">
        <f>TEXT(Hospital_Emergency_Room_Data[[#This Row],[Patient Admission Date]],"dddd")</f>
        <v>Monday</v>
      </c>
      <c r="H2458" t="s">
        <v>41</v>
      </c>
      <c r="I2458">
        <v>16</v>
      </c>
      <c r="J2458" s="5" t="s">
        <v>9220</v>
      </c>
      <c r="K2458" t="s">
        <v>8</v>
      </c>
      <c r="L2458" t="s">
        <v>13</v>
      </c>
      <c r="M2458" t="s">
        <v>9209</v>
      </c>
      <c r="O2458">
        <v>23</v>
      </c>
      <c r="P2458" t="s">
        <v>9226</v>
      </c>
      <c r="Q2458">
        <v>15</v>
      </c>
      <c r="R2458">
        <v>14</v>
      </c>
      <c r="S2458" t="s">
        <v>9257</v>
      </c>
      <c r="T2458" t="s">
        <v>9262</v>
      </c>
      <c r="U2458" t="s">
        <v>9282</v>
      </c>
      <c r="V2458" t="str" cm="1">
        <f t="array" ref="V2458">_xlfn.IFS(Hospital_Emergency_Room_Data[[#This Row],[Day]]&lt;=10,"Start(1-10)",Hospital_Emergency_Room_Data[[#This Row],[Day]]&lt;=20,"Middle(11-20)",Hospital_Emergency_Room_Data[[#This Row],[Day]]&gt;20,"End(21-30)")</f>
        <v>Middle(11-20)</v>
      </c>
    </row>
    <row r="2459" spans="1:22">
      <c r="A2459">
        <v>208130472</v>
      </c>
      <c r="B2459" t="s">
        <v>2479</v>
      </c>
      <c r="C2459" s="1">
        <v>45251</v>
      </c>
      <c r="D2459" t="str">
        <f>TEXT(Hospital_Emergency_Room_Data[[#This Row],[Patient Admission Date]],"mmm")</f>
        <v>Nov</v>
      </c>
      <c r="E2459">
        <f>YEAR(Hospital_Emergency_Room_Data[[#This Row],[Patient Admission Date]])</f>
        <v>2023</v>
      </c>
      <c r="F2459" s="2">
        <v>0.11180555555555556</v>
      </c>
      <c r="G2459" s="8" t="str">
        <f>TEXT(Hospital_Emergency_Room_Data[[#This Row],[Patient Admission Date]],"dddd")</f>
        <v>Tuesday</v>
      </c>
      <c r="H2459" t="s">
        <v>41</v>
      </c>
      <c r="I2459">
        <v>45</v>
      </c>
      <c r="J2459" s="5" t="s">
        <v>9219</v>
      </c>
      <c r="K2459" t="s">
        <v>8</v>
      </c>
      <c r="L2459" t="s">
        <v>13</v>
      </c>
      <c r="M2459" t="s">
        <v>9209</v>
      </c>
      <c r="O2459">
        <v>25</v>
      </c>
      <c r="P2459" t="s">
        <v>9226</v>
      </c>
      <c r="Q2459">
        <v>21</v>
      </c>
      <c r="R2459">
        <v>2</v>
      </c>
      <c r="S2459" t="s">
        <v>9258</v>
      </c>
      <c r="T2459" t="s">
        <v>9262</v>
      </c>
      <c r="U2459" t="s">
        <v>9282</v>
      </c>
      <c r="V2459" t="str" cm="1">
        <f t="array" ref="V2459">_xlfn.IFS(Hospital_Emergency_Room_Data[[#This Row],[Day]]&lt;=10,"Start(1-10)",Hospital_Emergency_Room_Data[[#This Row],[Day]]&lt;=20,"Middle(11-20)",Hospital_Emergency_Room_Data[[#This Row],[Day]]&gt;20,"End(21-30)")</f>
        <v>End(21-30)</v>
      </c>
    </row>
    <row r="2460" spans="1:22">
      <c r="A2460">
        <v>667758929</v>
      </c>
      <c r="B2460" t="s">
        <v>2480</v>
      </c>
      <c r="C2460" s="1">
        <v>45585</v>
      </c>
      <c r="D2460" t="str">
        <f>TEXT(Hospital_Emergency_Room_Data[[#This Row],[Patient Admission Date]],"mmm")</f>
        <v>Oct</v>
      </c>
      <c r="E2460">
        <f>YEAR(Hospital_Emergency_Room_Data[[#This Row],[Patient Admission Date]])</f>
        <v>2024</v>
      </c>
      <c r="F2460" s="2">
        <v>0.42569444444444443</v>
      </c>
      <c r="G2460" s="8" t="str">
        <f>TEXT(Hospital_Emergency_Room_Data[[#This Row],[Patient Admission Date]],"dddd")</f>
        <v>Sunday</v>
      </c>
      <c r="H2460" t="s">
        <v>41</v>
      </c>
      <c r="I2460">
        <v>5</v>
      </c>
      <c r="J2460" s="5" t="s">
        <v>9221</v>
      </c>
      <c r="K2460" t="s">
        <v>8</v>
      </c>
      <c r="L2460" t="s">
        <v>13</v>
      </c>
      <c r="M2460" t="s">
        <v>9209</v>
      </c>
      <c r="O2460">
        <v>38</v>
      </c>
      <c r="P2460" t="s">
        <v>9225</v>
      </c>
      <c r="Q2460">
        <v>20</v>
      </c>
      <c r="R2460">
        <v>10</v>
      </c>
      <c r="S2460" t="s">
        <v>9255</v>
      </c>
      <c r="T2460" t="s">
        <v>9262</v>
      </c>
      <c r="U2460" t="s">
        <v>9300</v>
      </c>
      <c r="V2460" t="str" cm="1">
        <f t="array" ref="V2460">_xlfn.IFS(Hospital_Emergency_Room_Data[[#This Row],[Day]]&lt;=10,"Start(1-10)",Hospital_Emergency_Room_Data[[#This Row],[Day]]&lt;=20,"Middle(11-20)",Hospital_Emergency_Room_Data[[#This Row],[Day]]&gt;20,"End(21-30)")</f>
        <v>Middle(11-20)</v>
      </c>
    </row>
    <row r="2461" spans="1:22">
      <c r="A2461">
        <v>167677087</v>
      </c>
      <c r="B2461" t="s">
        <v>2481</v>
      </c>
      <c r="C2461" s="1">
        <v>45379</v>
      </c>
      <c r="D2461" t="str">
        <f>TEXT(Hospital_Emergency_Room_Data[[#This Row],[Patient Admission Date]],"mmm")</f>
        <v>Mar</v>
      </c>
      <c r="E2461">
        <f>YEAR(Hospital_Emergency_Room_Data[[#This Row],[Patient Admission Date]])</f>
        <v>2024</v>
      </c>
      <c r="F2461" s="2">
        <v>0.22569444444444445</v>
      </c>
      <c r="G2461" s="8" t="str">
        <f>TEXT(Hospital_Emergency_Room_Data[[#This Row],[Patient Admission Date]],"dddd")</f>
        <v>Thursday</v>
      </c>
      <c r="H2461" t="s">
        <v>41</v>
      </c>
      <c r="I2461">
        <v>35</v>
      </c>
      <c r="J2461" s="5" t="s">
        <v>9223</v>
      </c>
      <c r="K2461" t="s">
        <v>8</v>
      </c>
      <c r="L2461" t="s">
        <v>13</v>
      </c>
      <c r="M2461" t="s">
        <v>9209</v>
      </c>
      <c r="O2461">
        <v>52</v>
      </c>
      <c r="P2461" t="s">
        <v>9225</v>
      </c>
      <c r="Q2461">
        <v>28</v>
      </c>
      <c r="R2461">
        <v>5</v>
      </c>
      <c r="S2461" t="s">
        <v>9258</v>
      </c>
      <c r="T2461" t="s">
        <v>9264</v>
      </c>
      <c r="U2461" t="s">
        <v>9283</v>
      </c>
      <c r="V2461" t="str" cm="1">
        <f t="array" ref="V2461">_xlfn.IFS(Hospital_Emergency_Room_Data[[#This Row],[Day]]&lt;=10,"Start(1-10)",Hospital_Emergency_Room_Data[[#This Row],[Day]]&lt;=20,"Middle(11-20)",Hospital_Emergency_Room_Data[[#This Row],[Day]]&gt;20,"End(21-30)")</f>
        <v>End(21-30)</v>
      </c>
    </row>
    <row r="2462" spans="1:22">
      <c r="A2462">
        <v>304299773</v>
      </c>
      <c r="B2462" t="s">
        <v>2482</v>
      </c>
      <c r="C2462" s="1">
        <v>45038</v>
      </c>
      <c r="D2462" t="str">
        <f>TEXT(Hospital_Emergency_Room_Data[[#This Row],[Patient Admission Date]],"mmm")</f>
        <v>Apr</v>
      </c>
      <c r="E2462">
        <f>YEAR(Hospital_Emergency_Room_Data[[#This Row],[Patient Admission Date]])</f>
        <v>2023</v>
      </c>
      <c r="F2462" s="2">
        <v>0.89722222222222225</v>
      </c>
      <c r="G2462" s="8" t="str">
        <f>TEXT(Hospital_Emergency_Room_Data[[#This Row],[Patient Admission Date]],"dddd")</f>
        <v>Saturday</v>
      </c>
      <c r="H2462" t="s">
        <v>41</v>
      </c>
      <c r="I2462">
        <v>43</v>
      </c>
      <c r="J2462" s="5" t="s">
        <v>9223</v>
      </c>
      <c r="K2462" t="s">
        <v>8</v>
      </c>
      <c r="L2462" t="s">
        <v>13</v>
      </c>
      <c r="M2462" t="s">
        <v>9209</v>
      </c>
      <c r="O2462">
        <v>55</v>
      </c>
      <c r="P2462" t="s">
        <v>9225</v>
      </c>
      <c r="Q2462">
        <v>22</v>
      </c>
      <c r="R2462">
        <v>21</v>
      </c>
      <c r="S2462" t="s">
        <v>9256</v>
      </c>
      <c r="T2462" t="s">
        <v>9264</v>
      </c>
      <c r="U2462" t="s">
        <v>9283</v>
      </c>
      <c r="V2462" t="str" cm="1">
        <f t="array" ref="V2462">_xlfn.IFS(Hospital_Emergency_Room_Data[[#This Row],[Day]]&lt;=10,"Start(1-10)",Hospital_Emergency_Room_Data[[#This Row],[Day]]&lt;=20,"Middle(11-20)",Hospital_Emergency_Room_Data[[#This Row],[Day]]&gt;20,"End(21-30)")</f>
        <v>End(21-30)</v>
      </c>
    </row>
    <row r="2463" spans="1:22">
      <c r="A2463">
        <v>130349435</v>
      </c>
      <c r="B2463" t="s">
        <v>2483</v>
      </c>
      <c r="C2463" s="1">
        <v>45453</v>
      </c>
      <c r="D2463" t="str">
        <f>TEXT(Hospital_Emergency_Room_Data[[#This Row],[Patient Admission Date]],"mmm")</f>
        <v>Jun</v>
      </c>
      <c r="E2463">
        <f>YEAR(Hospital_Emergency_Room_Data[[#This Row],[Patient Admission Date]])</f>
        <v>2024</v>
      </c>
      <c r="F2463" s="2">
        <v>0.90277777777777779</v>
      </c>
      <c r="G2463" s="8" t="str">
        <f>TEXT(Hospital_Emergency_Room_Data[[#This Row],[Patient Admission Date]],"dddd")</f>
        <v>Monday</v>
      </c>
      <c r="H2463" t="s">
        <v>41</v>
      </c>
      <c r="I2463">
        <v>7</v>
      </c>
      <c r="J2463" s="5" t="s">
        <v>9221</v>
      </c>
      <c r="K2463" t="s">
        <v>8</v>
      </c>
      <c r="L2463" t="s">
        <v>13</v>
      </c>
      <c r="M2463" t="s">
        <v>9209</v>
      </c>
      <c r="O2463">
        <v>29</v>
      </c>
      <c r="P2463" t="s">
        <v>9226</v>
      </c>
      <c r="Q2463">
        <v>10</v>
      </c>
      <c r="R2463">
        <v>21</v>
      </c>
      <c r="S2463" t="s">
        <v>9256</v>
      </c>
      <c r="T2463" t="s">
        <v>9265</v>
      </c>
      <c r="U2463" t="s">
        <v>9282</v>
      </c>
      <c r="V2463" t="str" cm="1">
        <f t="array" ref="V2463">_xlfn.IFS(Hospital_Emergency_Room_Data[[#This Row],[Day]]&lt;=10,"Start(1-10)",Hospital_Emergency_Room_Data[[#This Row],[Day]]&lt;=20,"Middle(11-20)",Hospital_Emergency_Room_Data[[#This Row],[Day]]&gt;20,"End(21-30)")</f>
        <v>Start(1-10)</v>
      </c>
    </row>
    <row r="2464" spans="1:22">
      <c r="A2464">
        <v>324613810</v>
      </c>
      <c r="B2464" t="s">
        <v>2484</v>
      </c>
      <c r="C2464" s="1">
        <v>45578</v>
      </c>
      <c r="D2464" t="str">
        <f>TEXT(Hospital_Emergency_Room_Data[[#This Row],[Patient Admission Date]],"mmm")</f>
        <v>Oct</v>
      </c>
      <c r="E2464">
        <f>YEAR(Hospital_Emergency_Room_Data[[#This Row],[Patient Admission Date]])</f>
        <v>2024</v>
      </c>
      <c r="F2464" s="2">
        <v>0.78888888888888886</v>
      </c>
      <c r="G2464" s="8" t="str">
        <f>TEXT(Hospital_Emergency_Room_Data[[#This Row],[Patient Admission Date]],"dddd")</f>
        <v>Sunday</v>
      </c>
      <c r="H2464" t="s">
        <v>41</v>
      </c>
      <c r="I2464">
        <v>51</v>
      </c>
      <c r="J2464" s="5" t="s">
        <v>9219</v>
      </c>
      <c r="K2464" t="s">
        <v>8</v>
      </c>
      <c r="L2464" t="s">
        <v>13</v>
      </c>
      <c r="M2464" t="s">
        <v>9209</v>
      </c>
      <c r="O2464">
        <v>40</v>
      </c>
      <c r="P2464" t="s">
        <v>9225</v>
      </c>
      <c r="Q2464">
        <v>13</v>
      </c>
      <c r="R2464">
        <v>18</v>
      </c>
      <c r="S2464" t="s">
        <v>9256</v>
      </c>
      <c r="T2464" t="s">
        <v>9265</v>
      </c>
      <c r="U2464" t="s">
        <v>9300</v>
      </c>
      <c r="V2464" t="str" cm="1">
        <f t="array" ref="V2464">_xlfn.IFS(Hospital_Emergency_Room_Data[[#This Row],[Day]]&lt;=10,"Start(1-10)",Hospital_Emergency_Room_Data[[#This Row],[Day]]&lt;=20,"Middle(11-20)",Hospital_Emergency_Room_Data[[#This Row],[Day]]&gt;20,"End(21-30)")</f>
        <v>Middle(11-20)</v>
      </c>
    </row>
    <row r="2465" spans="1:22">
      <c r="A2465">
        <v>769030157</v>
      </c>
      <c r="B2465" t="s">
        <v>2485</v>
      </c>
      <c r="C2465" s="1">
        <v>45068</v>
      </c>
      <c r="D2465" t="str">
        <f>TEXT(Hospital_Emergency_Room_Data[[#This Row],[Patient Admission Date]],"mmm")</f>
        <v>May</v>
      </c>
      <c r="E2465">
        <f>YEAR(Hospital_Emergency_Room_Data[[#This Row],[Patient Admission Date]])</f>
        <v>2023</v>
      </c>
      <c r="F2465" s="2">
        <v>0.41388888888888886</v>
      </c>
      <c r="G2465" s="8" t="str">
        <f>TEXT(Hospital_Emergency_Room_Data[[#This Row],[Patient Admission Date]],"dddd")</f>
        <v>Monday</v>
      </c>
      <c r="H2465" t="s">
        <v>41</v>
      </c>
      <c r="I2465">
        <v>50</v>
      </c>
      <c r="J2465" s="5" t="s">
        <v>9219</v>
      </c>
      <c r="K2465" t="s">
        <v>8</v>
      </c>
      <c r="L2465" t="s">
        <v>13</v>
      </c>
      <c r="M2465" t="s">
        <v>9209</v>
      </c>
      <c r="O2465">
        <v>60</v>
      </c>
      <c r="P2465" t="s">
        <v>9225</v>
      </c>
      <c r="Q2465">
        <v>22</v>
      </c>
      <c r="R2465">
        <v>9</v>
      </c>
      <c r="S2465" t="s">
        <v>9255</v>
      </c>
      <c r="T2465" t="s">
        <v>9264</v>
      </c>
      <c r="U2465" t="s">
        <v>9283</v>
      </c>
      <c r="V2465" t="str" cm="1">
        <f t="array" ref="V2465">_xlfn.IFS(Hospital_Emergency_Room_Data[[#This Row],[Day]]&lt;=10,"Start(1-10)",Hospital_Emergency_Room_Data[[#This Row],[Day]]&lt;=20,"Middle(11-20)",Hospital_Emergency_Room_Data[[#This Row],[Day]]&gt;20,"End(21-30)")</f>
        <v>End(21-30)</v>
      </c>
    </row>
    <row r="2466" spans="1:22">
      <c r="A2466">
        <v>754984218</v>
      </c>
      <c r="B2466" t="s">
        <v>2486</v>
      </c>
      <c r="C2466" s="1">
        <v>45500</v>
      </c>
      <c r="D2466" t="str">
        <f>TEXT(Hospital_Emergency_Room_Data[[#This Row],[Patient Admission Date]],"mmm")</f>
        <v>Jul</v>
      </c>
      <c r="E2466">
        <f>YEAR(Hospital_Emergency_Room_Data[[#This Row],[Patient Admission Date]])</f>
        <v>2024</v>
      </c>
      <c r="F2466" s="2">
        <v>0.10069444444444445</v>
      </c>
      <c r="G2466" s="8" t="str">
        <f>TEXT(Hospital_Emergency_Room_Data[[#This Row],[Patient Admission Date]],"dddd")</f>
        <v>Saturday</v>
      </c>
      <c r="H2466" t="s">
        <v>41</v>
      </c>
      <c r="I2466">
        <v>27</v>
      </c>
      <c r="J2466" s="5" t="s">
        <v>9220</v>
      </c>
      <c r="K2466" t="s">
        <v>8</v>
      </c>
      <c r="L2466" t="s">
        <v>13</v>
      </c>
      <c r="M2466" t="s">
        <v>9209</v>
      </c>
      <c r="O2466">
        <v>11</v>
      </c>
      <c r="P2466" t="s">
        <v>9226</v>
      </c>
      <c r="Q2466">
        <v>27</v>
      </c>
      <c r="R2466">
        <v>2</v>
      </c>
      <c r="S2466" t="s">
        <v>9258</v>
      </c>
      <c r="T2466" t="s">
        <v>9264</v>
      </c>
      <c r="U2466" t="s">
        <v>9282</v>
      </c>
      <c r="V2466" t="str" cm="1">
        <f t="array" ref="V2466">_xlfn.IFS(Hospital_Emergency_Room_Data[[#This Row],[Day]]&lt;=10,"Start(1-10)",Hospital_Emergency_Room_Data[[#This Row],[Day]]&lt;=20,"Middle(11-20)",Hospital_Emergency_Room_Data[[#This Row],[Day]]&gt;20,"End(21-30)")</f>
        <v>End(21-30)</v>
      </c>
    </row>
    <row r="2467" spans="1:22">
      <c r="A2467">
        <v>775451167</v>
      </c>
      <c r="B2467" t="s">
        <v>2487</v>
      </c>
      <c r="C2467" s="1">
        <v>45581</v>
      </c>
      <c r="D2467" t="str">
        <f>TEXT(Hospital_Emergency_Room_Data[[#This Row],[Patient Admission Date]],"mmm")</f>
        <v>Oct</v>
      </c>
      <c r="E2467">
        <f>YEAR(Hospital_Emergency_Room_Data[[#This Row],[Patient Admission Date]])</f>
        <v>2024</v>
      </c>
      <c r="F2467" s="2">
        <v>5.9722222222222225E-2</v>
      </c>
      <c r="G2467" s="8" t="str">
        <f>TEXT(Hospital_Emergency_Room_Data[[#This Row],[Patient Admission Date]],"dddd")</f>
        <v>Wednesday</v>
      </c>
      <c r="H2467" t="s">
        <v>41</v>
      </c>
      <c r="I2467">
        <v>28</v>
      </c>
      <c r="J2467" s="5" t="s">
        <v>9220</v>
      </c>
      <c r="K2467" t="s">
        <v>8</v>
      </c>
      <c r="L2467" t="s">
        <v>13</v>
      </c>
      <c r="M2467" t="s">
        <v>9209</v>
      </c>
      <c r="O2467">
        <v>16</v>
      </c>
      <c r="P2467" t="s">
        <v>9226</v>
      </c>
      <c r="Q2467">
        <v>16</v>
      </c>
      <c r="R2467">
        <v>1</v>
      </c>
      <c r="S2467" t="s">
        <v>9258</v>
      </c>
      <c r="T2467" t="s">
        <v>9262</v>
      </c>
      <c r="U2467" t="s">
        <v>9282</v>
      </c>
      <c r="V2467" t="str" cm="1">
        <f t="array" ref="V2467">_xlfn.IFS(Hospital_Emergency_Room_Data[[#This Row],[Day]]&lt;=10,"Start(1-10)",Hospital_Emergency_Room_Data[[#This Row],[Day]]&lt;=20,"Middle(11-20)",Hospital_Emergency_Room_Data[[#This Row],[Day]]&gt;20,"End(21-30)")</f>
        <v>Middle(11-20)</v>
      </c>
    </row>
    <row r="2468" spans="1:22">
      <c r="A2468">
        <v>214648639</v>
      </c>
      <c r="B2468" t="s">
        <v>2488</v>
      </c>
      <c r="C2468" s="1">
        <v>45041</v>
      </c>
      <c r="D2468" t="str">
        <f>TEXT(Hospital_Emergency_Room_Data[[#This Row],[Patient Admission Date]],"mmm")</f>
        <v>Apr</v>
      </c>
      <c r="E2468">
        <f>YEAR(Hospital_Emergency_Room_Data[[#This Row],[Patient Admission Date]])</f>
        <v>2023</v>
      </c>
      <c r="F2468" s="2">
        <v>0.18958333333333333</v>
      </c>
      <c r="G2468" s="8" t="str">
        <f>TEXT(Hospital_Emergency_Room_Data[[#This Row],[Patient Admission Date]],"dddd")</f>
        <v>Tuesday</v>
      </c>
      <c r="H2468" t="s">
        <v>41</v>
      </c>
      <c r="I2468">
        <v>75</v>
      </c>
      <c r="J2468" s="5" t="s">
        <v>9222</v>
      </c>
      <c r="K2468" t="s">
        <v>8</v>
      </c>
      <c r="L2468" t="s">
        <v>13</v>
      </c>
      <c r="M2468" t="s">
        <v>9209</v>
      </c>
      <c r="O2468">
        <v>58</v>
      </c>
      <c r="P2468" t="s">
        <v>9225</v>
      </c>
      <c r="Q2468">
        <v>25</v>
      </c>
      <c r="R2468">
        <v>4</v>
      </c>
      <c r="S2468" t="s">
        <v>9258</v>
      </c>
      <c r="T2468" t="s">
        <v>9264</v>
      </c>
      <c r="U2468" t="s">
        <v>9283</v>
      </c>
      <c r="V2468" t="str" cm="1">
        <f t="array" ref="V2468">_xlfn.IFS(Hospital_Emergency_Room_Data[[#This Row],[Day]]&lt;=10,"Start(1-10)",Hospital_Emergency_Room_Data[[#This Row],[Day]]&lt;=20,"Middle(11-20)",Hospital_Emergency_Room_Data[[#This Row],[Day]]&gt;20,"End(21-30)")</f>
        <v>End(21-30)</v>
      </c>
    </row>
    <row r="2469" spans="1:22">
      <c r="A2469">
        <v>784419437</v>
      </c>
      <c r="B2469" t="s">
        <v>2489</v>
      </c>
      <c r="C2469" s="1">
        <v>45309</v>
      </c>
      <c r="D2469" t="str">
        <f>TEXT(Hospital_Emergency_Room_Data[[#This Row],[Patient Admission Date]],"mmm")</f>
        <v>Jan</v>
      </c>
      <c r="E2469">
        <f>YEAR(Hospital_Emergency_Room_Data[[#This Row],[Patient Admission Date]])</f>
        <v>2024</v>
      </c>
      <c r="F2469" s="2">
        <v>0.4284722222222222</v>
      </c>
      <c r="G2469" s="8" t="str">
        <f>TEXT(Hospital_Emergency_Room_Data[[#This Row],[Patient Admission Date]],"dddd")</f>
        <v>Thursday</v>
      </c>
      <c r="H2469" t="s">
        <v>41</v>
      </c>
      <c r="I2469">
        <v>8</v>
      </c>
      <c r="J2469" s="5" t="s">
        <v>9221</v>
      </c>
      <c r="K2469" t="s">
        <v>8</v>
      </c>
      <c r="L2469" t="s">
        <v>13</v>
      </c>
      <c r="M2469" t="s">
        <v>9209</v>
      </c>
      <c r="O2469">
        <v>59</v>
      </c>
      <c r="P2469" t="s">
        <v>9225</v>
      </c>
      <c r="Q2469">
        <v>18</v>
      </c>
      <c r="R2469">
        <v>10</v>
      </c>
      <c r="S2469" t="s">
        <v>9255</v>
      </c>
      <c r="T2469" t="s">
        <v>9262</v>
      </c>
      <c r="U2469" t="s">
        <v>9283</v>
      </c>
      <c r="V2469" t="str" cm="1">
        <f t="array" ref="V2469">_xlfn.IFS(Hospital_Emergency_Room_Data[[#This Row],[Day]]&lt;=10,"Start(1-10)",Hospital_Emergency_Room_Data[[#This Row],[Day]]&lt;=20,"Middle(11-20)",Hospital_Emergency_Room_Data[[#This Row],[Day]]&gt;20,"End(21-30)")</f>
        <v>Middle(11-20)</v>
      </c>
    </row>
    <row r="2470" spans="1:22">
      <c r="A2470">
        <v>404796616</v>
      </c>
      <c r="B2470" t="s">
        <v>2490</v>
      </c>
      <c r="C2470" s="1">
        <v>45461</v>
      </c>
      <c r="D2470" t="str">
        <f>TEXT(Hospital_Emergency_Room_Data[[#This Row],[Patient Admission Date]],"mmm")</f>
        <v>Jun</v>
      </c>
      <c r="E2470">
        <f>YEAR(Hospital_Emergency_Room_Data[[#This Row],[Patient Admission Date]])</f>
        <v>2024</v>
      </c>
      <c r="F2470" s="2">
        <v>6.805555555555555E-2</v>
      </c>
      <c r="G2470" s="8" t="str">
        <f>TEXT(Hospital_Emergency_Room_Data[[#This Row],[Patient Admission Date]],"dddd")</f>
        <v>Tuesday</v>
      </c>
      <c r="H2470" t="s">
        <v>41</v>
      </c>
      <c r="I2470">
        <v>38</v>
      </c>
      <c r="J2470" s="5" t="s">
        <v>9223</v>
      </c>
      <c r="K2470" t="s">
        <v>8</v>
      </c>
      <c r="L2470" t="s">
        <v>13</v>
      </c>
      <c r="M2470" t="s">
        <v>9209</v>
      </c>
      <c r="O2470">
        <v>13</v>
      </c>
      <c r="P2470" t="s">
        <v>9226</v>
      </c>
      <c r="Q2470">
        <v>18</v>
      </c>
      <c r="R2470">
        <v>1</v>
      </c>
      <c r="S2470" t="s">
        <v>9258</v>
      </c>
      <c r="T2470" t="s">
        <v>9262</v>
      </c>
      <c r="U2470" t="s">
        <v>9282</v>
      </c>
      <c r="V2470" t="str" cm="1">
        <f t="array" ref="V2470">_xlfn.IFS(Hospital_Emergency_Room_Data[[#This Row],[Day]]&lt;=10,"Start(1-10)",Hospital_Emergency_Room_Data[[#This Row],[Day]]&lt;=20,"Middle(11-20)",Hospital_Emergency_Room_Data[[#This Row],[Day]]&gt;20,"End(21-30)")</f>
        <v>Middle(11-20)</v>
      </c>
    </row>
    <row r="2471" spans="1:22">
      <c r="A2471">
        <v>243358779</v>
      </c>
      <c r="B2471" t="s">
        <v>2491</v>
      </c>
      <c r="C2471" s="1">
        <v>45359</v>
      </c>
      <c r="D2471" t="str">
        <f>TEXT(Hospital_Emergency_Room_Data[[#This Row],[Patient Admission Date]],"mmm")</f>
        <v>Mar</v>
      </c>
      <c r="E2471">
        <f>YEAR(Hospital_Emergency_Room_Data[[#This Row],[Patient Admission Date]])</f>
        <v>2024</v>
      </c>
      <c r="F2471" s="2">
        <v>0.11666666666666667</v>
      </c>
      <c r="G2471" s="8" t="str">
        <f>TEXT(Hospital_Emergency_Room_Data[[#This Row],[Patient Admission Date]],"dddd")</f>
        <v>Friday</v>
      </c>
      <c r="H2471" t="s">
        <v>41</v>
      </c>
      <c r="I2471">
        <v>78</v>
      </c>
      <c r="J2471" s="5" t="s">
        <v>9222</v>
      </c>
      <c r="K2471" t="s">
        <v>8</v>
      </c>
      <c r="L2471" t="s">
        <v>13</v>
      </c>
      <c r="M2471" t="s">
        <v>9209</v>
      </c>
      <c r="O2471">
        <v>38</v>
      </c>
      <c r="P2471" t="s">
        <v>9225</v>
      </c>
      <c r="Q2471">
        <v>8</v>
      </c>
      <c r="R2471">
        <v>2</v>
      </c>
      <c r="S2471" t="s">
        <v>9258</v>
      </c>
      <c r="T2471" t="s">
        <v>9265</v>
      </c>
      <c r="U2471" t="s">
        <v>9300</v>
      </c>
      <c r="V2471" t="str" cm="1">
        <f t="array" ref="V2471">_xlfn.IFS(Hospital_Emergency_Room_Data[[#This Row],[Day]]&lt;=10,"Start(1-10)",Hospital_Emergency_Room_Data[[#This Row],[Day]]&lt;=20,"Middle(11-20)",Hospital_Emergency_Room_Data[[#This Row],[Day]]&gt;20,"End(21-30)")</f>
        <v>Start(1-10)</v>
      </c>
    </row>
    <row r="2472" spans="1:22">
      <c r="A2472">
        <v>898984823</v>
      </c>
      <c r="B2472" t="s">
        <v>2492</v>
      </c>
      <c r="C2472" s="1">
        <v>45172</v>
      </c>
      <c r="D2472" t="str">
        <f>TEXT(Hospital_Emergency_Room_Data[[#This Row],[Patient Admission Date]],"mmm")</f>
        <v>Sep</v>
      </c>
      <c r="E2472">
        <f>YEAR(Hospital_Emergency_Room_Data[[#This Row],[Patient Admission Date]])</f>
        <v>2023</v>
      </c>
      <c r="F2472" s="2">
        <v>0.68680555555555556</v>
      </c>
      <c r="G2472" s="8" t="str">
        <f>TEXT(Hospital_Emergency_Room_Data[[#This Row],[Patient Admission Date]],"dddd")</f>
        <v>Sunday</v>
      </c>
      <c r="H2472" t="s">
        <v>41</v>
      </c>
      <c r="I2472">
        <v>56</v>
      </c>
      <c r="J2472" s="5" t="s">
        <v>9219</v>
      </c>
      <c r="K2472" t="s">
        <v>8</v>
      </c>
      <c r="L2472" t="s">
        <v>13</v>
      </c>
      <c r="M2472" t="s">
        <v>9209</v>
      </c>
      <c r="O2472">
        <v>48</v>
      </c>
      <c r="P2472" t="s">
        <v>9225</v>
      </c>
      <c r="Q2472">
        <v>3</v>
      </c>
      <c r="R2472">
        <v>16</v>
      </c>
      <c r="S2472" t="s">
        <v>9257</v>
      </c>
      <c r="T2472" t="s">
        <v>9263</v>
      </c>
      <c r="U2472" t="s">
        <v>9283</v>
      </c>
      <c r="V2472" t="str" cm="1">
        <f t="array" ref="V2472">_xlfn.IFS(Hospital_Emergency_Room_Data[[#This Row],[Day]]&lt;=10,"Start(1-10)",Hospital_Emergency_Room_Data[[#This Row],[Day]]&lt;=20,"Middle(11-20)",Hospital_Emergency_Room_Data[[#This Row],[Day]]&gt;20,"End(21-30)")</f>
        <v>Start(1-10)</v>
      </c>
    </row>
    <row r="2473" spans="1:22">
      <c r="A2473">
        <v>564432650</v>
      </c>
      <c r="B2473" t="s">
        <v>2493</v>
      </c>
      <c r="C2473" s="1">
        <v>45091</v>
      </c>
      <c r="D2473" t="str">
        <f>TEXT(Hospital_Emergency_Room_Data[[#This Row],[Patient Admission Date]],"mmm")</f>
        <v>Jun</v>
      </c>
      <c r="E2473">
        <f>YEAR(Hospital_Emergency_Room_Data[[#This Row],[Patient Admission Date]])</f>
        <v>2023</v>
      </c>
      <c r="F2473" s="2">
        <v>0.50486111111111109</v>
      </c>
      <c r="G2473" s="8" t="str">
        <f>TEXT(Hospital_Emergency_Room_Data[[#This Row],[Patient Admission Date]],"dddd")</f>
        <v>Wednesday</v>
      </c>
      <c r="H2473" t="s">
        <v>41</v>
      </c>
      <c r="I2473">
        <v>63</v>
      </c>
      <c r="J2473" s="5" t="s">
        <v>9217</v>
      </c>
      <c r="K2473" t="s">
        <v>8</v>
      </c>
      <c r="L2473" t="s">
        <v>13</v>
      </c>
      <c r="M2473" t="s">
        <v>9209</v>
      </c>
      <c r="O2473">
        <v>14</v>
      </c>
      <c r="P2473" t="s">
        <v>9226</v>
      </c>
      <c r="Q2473">
        <v>14</v>
      </c>
      <c r="R2473">
        <v>12</v>
      </c>
      <c r="S2473" t="s">
        <v>9257</v>
      </c>
      <c r="T2473" t="s">
        <v>9265</v>
      </c>
      <c r="U2473" t="s">
        <v>9282</v>
      </c>
      <c r="V2473" t="str" cm="1">
        <f t="array" ref="V2473">_xlfn.IFS(Hospital_Emergency_Room_Data[[#This Row],[Day]]&lt;=10,"Start(1-10)",Hospital_Emergency_Room_Data[[#This Row],[Day]]&lt;=20,"Middle(11-20)",Hospital_Emergency_Room_Data[[#This Row],[Day]]&gt;20,"End(21-30)")</f>
        <v>Middle(11-20)</v>
      </c>
    </row>
    <row r="2474" spans="1:22">
      <c r="A2474">
        <v>216329846</v>
      </c>
      <c r="B2474" t="s">
        <v>2494</v>
      </c>
      <c r="C2474" s="1">
        <v>45041</v>
      </c>
      <c r="D2474" t="str">
        <f>TEXT(Hospital_Emergency_Room_Data[[#This Row],[Patient Admission Date]],"mmm")</f>
        <v>Apr</v>
      </c>
      <c r="E2474">
        <f>YEAR(Hospital_Emergency_Room_Data[[#This Row],[Patient Admission Date]])</f>
        <v>2023</v>
      </c>
      <c r="F2474" s="2">
        <v>0.41875000000000001</v>
      </c>
      <c r="G2474" s="8" t="str">
        <f>TEXT(Hospital_Emergency_Room_Data[[#This Row],[Patient Admission Date]],"dddd")</f>
        <v>Tuesday</v>
      </c>
      <c r="H2474" t="s">
        <v>41</v>
      </c>
      <c r="I2474">
        <v>66</v>
      </c>
      <c r="J2474" s="5" t="s">
        <v>9217</v>
      </c>
      <c r="K2474" t="s">
        <v>8</v>
      </c>
      <c r="L2474" t="s">
        <v>13</v>
      </c>
      <c r="M2474" t="s">
        <v>9209</v>
      </c>
      <c r="O2474">
        <v>30</v>
      </c>
      <c r="P2474" t="s">
        <v>9225</v>
      </c>
      <c r="Q2474">
        <v>25</v>
      </c>
      <c r="R2474">
        <v>10</v>
      </c>
      <c r="S2474" t="s">
        <v>9255</v>
      </c>
      <c r="T2474" t="s">
        <v>9264</v>
      </c>
      <c r="U2474" t="s">
        <v>9282</v>
      </c>
      <c r="V2474" t="str" cm="1">
        <f t="array" ref="V2474">_xlfn.IFS(Hospital_Emergency_Room_Data[[#This Row],[Day]]&lt;=10,"Start(1-10)",Hospital_Emergency_Room_Data[[#This Row],[Day]]&lt;=20,"Middle(11-20)",Hospital_Emergency_Room_Data[[#This Row],[Day]]&gt;20,"End(21-30)")</f>
        <v>End(21-30)</v>
      </c>
    </row>
    <row r="2475" spans="1:22">
      <c r="A2475">
        <v>719192025</v>
      </c>
      <c r="B2475" t="s">
        <v>2495</v>
      </c>
      <c r="C2475" s="1">
        <v>45137</v>
      </c>
      <c r="D2475" t="str">
        <f>TEXT(Hospital_Emergency_Room_Data[[#This Row],[Patient Admission Date]],"mmm")</f>
        <v>Jul</v>
      </c>
      <c r="E2475">
        <f>YEAR(Hospital_Emergency_Room_Data[[#This Row],[Patient Admission Date]])</f>
        <v>2023</v>
      </c>
      <c r="F2475" s="2">
        <v>0.61111111111111116</v>
      </c>
      <c r="G2475" s="8" t="str">
        <f>TEXT(Hospital_Emergency_Room_Data[[#This Row],[Patient Admission Date]],"dddd")</f>
        <v>Sunday</v>
      </c>
      <c r="H2475" t="s">
        <v>41</v>
      </c>
      <c r="I2475">
        <v>54</v>
      </c>
      <c r="J2475" s="5" t="s">
        <v>9219</v>
      </c>
      <c r="K2475" t="s">
        <v>8</v>
      </c>
      <c r="L2475" t="s">
        <v>13</v>
      </c>
      <c r="M2475" t="s">
        <v>9209</v>
      </c>
      <c r="O2475">
        <v>32</v>
      </c>
      <c r="P2475" t="s">
        <v>9225</v>
      </c>
      <c r="Q2475">
        <v>30</v>
      </c>
      <c r="R2475">
        <v>14</v>
      </c>
      <c r="S2475" t="s">
        <v>9257</v>
      </c>
      <c r="T2475" t="s">
        <v>9264</v>
      </c>
      <c r="U2475" t="s">
        <v>9300</v>
      </c>
      <c r="V2475" t="str" cm="1">
        <f t="array" ref="V2475">_xlfn.IFS(Hospital_Emergency_Room_Data[[#This Row],[Day]]&lt;=10,"Start(1-10)",Hospital_Emergency_Room_Data[[#This Row],[Day]]&lt;=20,"Middle(11-20)",Hospital_Emergency_Room_Data[[#This Row],[Day]]&gt;20,"End(21-30)")</f>
        <v>End(21-30)</v>
      </c>
    </row>
    <row r="2476" spans="1:22">
      <c r="A2476">
        <v>891569495</v>
      </c>
      <c r="B2476" t="s">
        <v>2496</v>
      </c>
      <c r="C2476" s="1">
        <v>45030</v>
      </c>
      <c r="D2476" t="str">
        <f>TEXT(Hospital_Emergency_Room_Data[[#This Row],[Patient Admission Date]],"mmm")</f>
        <v>Apr</v>
      </c>
      <c r="E2476">
        <f>YEAR(Hospital_Emergency_Room_Data[[#This Row],[Patient Admission Date]])</f>
        <v>2023</v>
      </c>
      <c r="F2476" s="2">
        <v>0.26180555555555557</v>
      </c>
      <c r="G2476" s="8" t="str">
        <f>TEXT(Hospital_Emergency_Room_Data[[#This Row],[Patient Admission Date]],"dddd")</f>
        <v>Friday</v>
      </c>
      <c r="H2476" t="s">
        <v>41</v>
      </c>
      <c r="I2476">
        <v>17</v>
      </c>
      <c r="J2476" s="5" t="s">
        <v>9220</v>
      </c>
      <c r="K2476" t="s">
        <v>8</v>
      </c>
      <c r="L2476" t="s">
        <v>13</v>
      </c>
      <c r="M2476" t="s">
        <v>9209</v>
      </c>
      <c r="O2476">
        <v>40</v>
      </c>
      <c r="P2476" t="s">
        <v>9225</v>
      </c>
      <c r="Q2476">
        <v>14</v>
      </c>
      <c r="R2476">
        <v>6</v>
      </c>
      <c r="S2476" t="s">
        <v>9255</v>
      </c>
      <c r="T2476" t="s">
        <v>9265</v>
      </c>
      <c r="U2476" t="s">
        <v>9300</v>
      </c>
      <c r="V2476" t="str" cm="1">
        <f t="array" ref="V2476">_xlfn.IFS(Hospital_Emergency_Room_Data[[#This Row],[Day]]&lt;=10,"Start(1-10)",Hospital_Emergency_Room_Data[[#This Row],[Day]]&lt;=20,"Middle(11-20)",Hospital_Emergency_Room_Data[[#This Row],[Day]]&gt;20,"End(21-30)")</f>
        <v>Middle(11-20)</v>
      </c>
    </row>
    <row r="2477" spans="1:22">
      <c r="A2477">
        <v>242798906</v>
      </c>
      <c r="B2477" t="s">
        <v>2497</v>
      </c>
      <c r="C2477" s="1">
        <v>45213</v>
      </c>
      <c r="D2477" t="str">
        <f>TEXT(Hospital_Emergency_Room_Data[[#This Row],[Patient Admission Date]],"mmm")</f>
        <v>Oct</v>
      </c>
      <c r="E2477">
        <f>YEAR(Hospital_Emergency_Room_Data[[#This Row],[Patient Admission Date]])</f>
        <v>2023</v>
      </c>
      <c r="F2477" s="2">
        <v>0.72986111111111107</v>
      </c>
      <c r="G2477" s="8" t="str">
        <f>TEXT(Hospital_Emergency_Room_Data[[#This Row],[Patient Admission Date]],"dddd")</f>
        <v>Saturday</v>
      </c>
      <c r="H2477" t="s">
        <v>41</v>
      </c>
      <c r="I2477">
        <v>64</v>
      </c>
      <c r="J2477" s="5" t="s">
        <v>9217</v>
      </c>
      <c r="K2477" t="s">
        <v>8</v>
      </c>
      <c r="L2477" t="s">
        <v>13</v>
      </c>
      <c r="M2477" t="s">
        <v>9209</v>
      </c>
      <c r="O2477">
        <v>60</v>
      </c>
      <c r="P2477" t="s">
        <v>9225</v>
      </c>
      <c r="Q2477">
        <v>14</v>
      </c>
      <c r="R2477">
        <v>17</v>
      </c>
      <c r="S2477" t="s">
        <v>9257</v>
      </c>
      <c r="T2477" t="s">
        <v>9265</v>
      </c>
      <c r="U2477" t="s">
        <v>9283</v>
      </c>
      <c r="V2477" t="str" cm="1">
        <f t="array" ref="V2477">_xlfn.IFS(Hospital_Emergency_Room_Data[[#This Row],[Day]]&lt;=10,"Start(1-10)",Hospital_Emergency_Room_Data[[#This Row],[Day]]&lt;=20,"Middle(11-20)",Hospital_Emergency_Room_Data[[#This Row],[Day]]&gt;20,"End(21-30)")</f>
        <v>Middle(11-20)</v>
      </c>
    </row>
    <row r="2478" spans="1:22">
      <c r="A2478">
        <v>593143589</v>
      </c>
      <c r="B2478" t="s">
        <v>2498</v>
      </c>
      <c r="C2478" s="1">
        <v>45593</v>
      </c>
      <c r="D2478" t="str">
        <f>TEXT(Hospital_Emergency_Room_Data[[#This Row],[Patient Admission Date]],"mmm")</f>
        <v>Oct</v>
      </c>
      <c r="E2478">
        <f>YEAR(Hospital_Emergency_Room_Data[[#This Row],[Patient Admission Date]])</f>
        <v>2024</v>
      </c>
      <c r="F2478" s="2">
        <v>0.7895833333333333</v>
      </c>
      <c r="G2478" s="8" t="str">
        <f>TEXT(Hospital_Emergency_Room_Data[[#This Row],[Patient Admission Date]],"dddd")</f>
        <v>Monday</v>
      </c>
      <c r="H2478" t="s">
        <v>41</v>
      </c>
      <c r="I2478">
        <v>33</v>
      </c>
      <c r="J2478" s="5" t="s">
        <v>9223</v>
      </c>
      <c r="K2478" t="s">
        <v>8</v>
      </c>
      <c r="L2478" t="s">
        <v>13</v>
      </c>
      <c r="M2478" t="s">
        <v>9209</v>
      </c>
      <c r="O2478">
        <v>17</v>
      </c>
      <c r="P2478" t="s">
        <v>9226</v>
      </c>
      <c r="Q2478">
        <v>28</v>
      </c>
      <c r="R2478">
        <v>18</v>
      </c>
      <c r="S2478" t="s">
        <v>9256</v>
      </c>
      <c r="T2478" t="s">
        <v>9264</v>
      </c>
      <c r="U2478" t="s">
        <v>9282</v>
      </c>
      <c r="V2478" t="str" cm="1">
        <f t="array" ref="V2478">_xlfn.IFS(Hospital_Emergency_Room_Data[[#This Row],[Day]]&lt;=10,"Start(1-10)",Hospital_Emergency_Room_Data[[#This Row],[Day]]&lt;=20,"Middle(11-20)",Hospital_Emergency_Room_Data[[#This Row],[Day]]&gt;20,"End(21-30)")</f>
        <v>End(21-30)</v>
      </c>
    </row>
    <row r="2479" spans="1:22">
      <c r="A2479">
        <v>352703795</v>
      </c>
      <c r="B2479" t="s">
        <v>2499</v>
      </c>
      <c r="C2479" s="1">
        <v>45078</v>
      </c>
      <c r="D2479" t="str">
        <f>TEXT(Hospital_Emergency_Room_Data[[#This Row],[Patient Admission Date]],"mmm")</f>
        <v>Jun</v>
      </c>
      <c r="E2479">
        <f>YEAR(Hospital_Emergency_Room_Data[[#This Row],[Patient Admission Date]])</f>
        <v>2023</v>
      </c>
      <c r="F2479" s="2">
        <v>0.93333333333333335</v>
      </c>
      <c r="G2479" s="8" t="str">
        <f>TEXT(Hospital_Emergency_Room_Data[[#This Row],[Patient Admission Date]],"dddd")</f>
        <v>Thursday</v>
      </c>
      <c r="H2479" t="s">
        <v>41</v>
      </c>
      <c r="I2479">
        <v>27</v>
      </c>
      <c r="J2479" s="5" t="s">
        <v>9220</v>
      </c>
      <c r="K2479" t="s">
        <v>8</v>
      </c>
      <c r="L2479" t="s">
        <v>13</v>
      </c>
      <c r="M2479" t="s">
        <v>9209</v>
      </c>
      <c r="O2479">
        <v>46</v>
      </c>
      <c r="P2479" t="s">
        <v>9225</v>
      </c>
      <c r="Q2479">
        <v>1</v>
      </c>
      <c r="R2479">
        <v>22</v>
      </c>
      <c r="S2479" t="s">
        <v>9256</v>
      </c>
      <c r="T2479" t="s">
        <v>9263</v>
      </c>
      <c r="U2479" t="s">
        <v>9283</v>
      </c>
      <c r="V2479" t="str" cm="1">
        <f t="array" ref="V2479">_xlfn.IFS(Hospital_Emergency_Room_Data[[#This Row],[Day]]&lt;=10,"Start(1-10)",Hospital_Emergency_Room_Data[[#This Row],[Day]]&lt;=20,"Middle(11-20)",Hospital_Emergency_Room_Data[[#This Row],[Day]]&gt;20,"End(21-30)")</f>
        <v>Start(1-10)</v>
      </c>
    </row>
    <row r="2480" spans="1:22">
      <c r="A2480">
        <v>896709335</v>
      </c>
      <c r="B2480" t="s">
        <v>2500</v>
      </c>
      <c r="C2480" s="1">
        <v>45217</v>
      </c>
      <c r="D2480" t="str">
        <f>TEXT(Hospital_Emergency_Room_Data[[#This Row],[Patient Admission Date]],"mmm")</f>
        <v>Oct</v>
      </c>
      <c r="E2480">
        <f>YEAR(Hospital_Emergency_Room_Data[[#This Row],[Patient Admission Date]])</f>
        <v>2023</v>
      </c>
      <c r="F2480" s="2">
        <v>0.28819444444444442</v>
      </c>
      <c r="G2480" s="8" t="str">
        <f>TEXT(Hospital_Emergency_Room_Data[[#This Row],[Patient Admission Date]],"dddd")</f>
        <v>Wednesday</v>
      </c>
      <c r="H2480" t="s">
        <v>41</v>
      </c>
      <c r="I2480">
        <v>49</v>
      </c>
      <c r="J2480" s="5" t="s">
        <v>9219</v>
      </c>
      <c r="K2480" t="s">
        <v>8</v>
      </c>
      <c r="L2480" t="s">
        <v>13</v>
      </c>
      <c r="M2480" t="s">
        <v>9209</v>
      </c>
      <c r="O2480">
        <v>12</v>
      </c>
      <c r="P2480" t="s">
        <v>9226</v>
      </c>
      <c r="Q2480">
        <v>18</v>
      </c>
      <c r="R2480">
        <v>6</v>
      </c>
      <c r="S2480" t="s">
        <v>9255</v>
      </c>
      <c r="T2480" t="s">
        <v>9262</v>
      </c>
      <c r="U2480" t="s">
        <v>9282</v>
      </c>
      <c r="V2480" t="str" cm="1">
        <f t="array" ref="V2480">_xlfn.IFS(Hospital_Emergency_Room_Data[[#This Row],[Day]]&lt;=10,"Start(1-10)",Hospital_Emergency_Room_Data[[#This Row],[Day]]&lt;=20,"Middle(11-20)",Hospital_Emergency_Room_Data[[#This Row],[Day]]&gt;20,"End(21-30)")</f>
        <v>Middle(11-20)</v>
      </c>
    </row>
    <row r="2481" spans="1:22">
      <c r="A2481">
        <v>163373593</v>
      </c>
      <c r="B2481" t="s">
        <v>2501</v>
      </c>
      <c r="C2481" s="1">
        <v>45180</v>
      </c>
      <c r="D2481" t="str">
        <f>TEXT(Hospital_Emergency_Room_Data[[#This Row],[Patient Admission Date]],"mmm")</f>
        <v>Sep</v>
      </c>
      <c r="E2481">
        <f>YEAR(Hospital_Emergency_Room_Data[[#This Row],[Patient Admission Date]])</f>
        <v>2023</v>
      </c>
      <c r="F2481" s="2">
        <v>0.73472222222222228</v>
      </c>
      <c r="G2481" s="8" t="str">
        <f>TEXT(Hospital_Emergency_Room_Data[[#This Row],[Patient Admission Date]],"dddd")</f>
        <v>Monday</v>
      </c>
      <c r="H2481" t="s">
        <v>41</v>
      </c>
      <c r="I2481">
        <v>44</v>
      </c>
      <c r="J2481" s="5" t="s">
        <v>9223</v>
      </c>
      <c r="K2481" t="s">
        <v>8</v>
      </c>
      <c r="L2481" t="s">
        <v>13</v>
      </c>
      <c r="M2481" t="s">
        <v>9209</v>
      </c>
      <c r="O2481">
        <v>15</v>
      </c>
      <c r="P2481" t="s">
        <v>9226</v>
      </c>
      <c r="Q2481">
        <v>11</v>
      </c>
      <c r="R2481">
        <v>17</v>
      </c>
      <c r="S2481" t="s">
        <v>9257</v>
      </c>
      <c r="T2481" t="s">
        <v>9265</v>
      </c>
      <c r="U2481" t="s">
        <v>9282</v>
      </c>
      <c r="V2481" t="str" cm="1">
        <f t="array" ref="V2481">_xlfn.IFS(Hospital_Emergency_Room_Data[[#This Row],[Day]]&lt;=10,"Start(1-10)",Hospital_Emergency_Room_Data[[#This Row],[Day]]&lt;=20,"Middle(11-20)",Hospital_Emergency_Room_Data[[#This Row],[Day]]&gt;20,"End(21-30)")</f>
        <v>Middle(11-20)</v>
      </c>
    </row>
    <row r="2482" spans="1:22">
      <c r="A2482">
        <v>852576371</v>
      </c>
      <c r="B2482" t="s">
        <v>2502</v>
      </c>
      <c r="C2482" s="1">
        <v>45316</v>
      </c>
      <c r="D2482" t="str">
        <f>TEXT(Hospital_Emergency_Room_Data[[#This Row],[Patient Admission Date]],"mmm")</f>
        <v>Jan</v>
      </c>
      <c r="E2482">
        <f>YEAR(Hospital_Emergency_Room_Data[[#This Row],[Patient Admission Date]])</f>
        <v>2024</v>
      </c>
      <c r="F2482" s="2">
        <v>1.8749999999999999E-2</v>
      </c>
      <c r="G2482" s="8" t="str">
        <f>TEXT(Hospital_Emergency_Room_Data[[#This Row],[Patient Admission Date]],"dddd")</f>
        <v>Thursday</v>
      </c>
      <c r="H2482" t="s">
        <v>41</v>
      </c>
      <c r="I2482">
        <v>37</v>
      </c>
      <c r="J2482" s="5" t="s">
        <v>9223</v>
      </c>
      <c r="K2482" t="s">
        <v>8</v>
      </c>
      <c r="L2482" t="s">
        <v>13</v>
      </c>
      <c r="M2482" t="s">
        <v>9209</v>
      </c>
      <c r="O2482">
        <v>17</v>
      </c>
      <c r="P2482" t="s">
        <v>9226</v>
      </c>
      <c r="Q2482">
        <v>25</v>
      </c>
      <c r="R2482">
        <v>0</v>
      </c>
      <c r="S2482" t="s">
        <v>9258</v>
      </c>
      <c r="T2482" t="s">
        <v>9264</v>
      </c>
      <c r="U2482" t="s">
        <v>9282</v>
      </c>
      <c r="V2482" t="str" cm="1">
        <f t="array" ref="V2482">_xlfn.IFS(Hospital_Emergency_Room_Data[[#This Row],[Day]]&lt;=10,"Start(1-10)",Hospital_Emergency_Room_Data[[#This Row],[Day]]&lt;=20,"Middle(11-20)",Hospital_Emergency_Room_Data[[#This Row],[Day]]&gt;20,"End(21-30)")</f>
        <v>End(21-30)</v>
      </c>
    </row>
    <row r="2483" spans="1:22">
      <c r="A2483">
        <v>227926315</v>
      </c>
      <c r="B2483" t="s">
        <v>2503</v>
      </c>
      <c r="C2483" s="1">
        <v>45509</v>
      </c>
      <c r="D2483" t="str">
        <f>TEXT(Hospital_Emergency_Room_Data[[#This Row],[Patient Admission Date]],"mmm")</f>
        <v>Aug</v>
      </c>
      <c r="E2483">
        <f>YEAR(Hospital_Emergency_Room_Data[[#This Row],[Patient Admission Date]])</f>
        <v>2024</v>
      </c>
      <c r="F2483" s="2">
        <v>0.78888888888888886</v>
      </c>
      <c r="G2483" s="8" t="str">
        <f>TEXT(Hospital_Emergency_Room_Data[[#This Row],[Patient Admission Date]],"dddd")</f>
        <v>Monday</v>
      </c>
      <c r="H2483" t="s">
        <v>41</v>
      </c>
      <c r="I2483">
        <v>69</v>
      </c>
      <c r="J2483" s="5" t="s">
        <v>9217</v>
      </c>
      <c r="K2483" t="s">
        <v>8</v>
      </c>
      <c r="L2483" t="s">
        <v>13</v>
      </c>
      <c r="M2483" t="s">
        <v>9209</v>
      </c>
      <c r="O2483">
        <v>30</v>
      </c>
      <c r="P2483" t="s">
        <v>9225</v>
      </c>
      <c r="Q2483">
        <v>5</v>
      </c>
      <c r="R2483">
        <v>18</v>
      </c>
      <c r="S2483" t="s">
        <v>9256</v>
      </c>
      <c r="T2483" t="s">
        <v>9263</v>
      </c>
      <c r="U2483" t="s">
        <v>9282</v>
      </c>
      <c r="V2483" t="str" cm="1">
        <f t="array" ref="V2483">_xlfn.IFS(Hospital_Emergency_Room_Data[[#This Row],[Day]]&lt;=10,"Start(1-10)",Hospital_Emergency_Room_Data[[#This Row],[Day]]&lt;=20,"Middle(11-20)",Hospital_Emergency_Room_Data[[#This Row],[Day]]&gt;20,"End(21-30)")</f>
        <v>Start(1-10)</v>
      </c>
    </row>
    <row r="2484" spans="1:22">
      <c r="A2484">
        <v>704387358</v>
      </c>
      <c r="B2484" t="s">
        <v>2504</v>
      </c>
      <c r="C2484" s="1">
        <v>45484</v>
      </c>
      <c r="D2484" t="str">
        <f>TEXT(Hospital_Emergency_Room_Data[[#This Row],[Patient Admission Date]],"mmm")</f>
        <v>Jul</v>
      </c>
      <c r="E2484">
        <f>YEAR(Hospital_Emergency_Room_Data[[#This Row],[Patient Admission Date]])</f>
        <v>2024</v>
      </c>
      <c r="F2484" s="2">
        <v>0.17847222222222223</v>
      </c>
      <c r="G2484" s="8" t="str">
        <f>TEXT(Hospital_Emergency_Room_Data[[#This Row],[Patient Admission Date]],"dddd")</f>
        <v>Thursday</v>
      </c>
      <c r="H2484" t="s">
        <v>41</v>
      </c>
      <c r="I2484">
        <v>41</v>
      </c>
      <c r="J2484" s="5" t="s">
        <v>9223</v>
      </c>
      <c r="K2484" t="s">
        <v>8</v>
      </c>
      <c r="L2484" t="s">
        <v>13</v>
      </c>
      <c r="M2484" t="s">
        <v>9209</v>
      </c>
      <c r="O2484">
        <v>27</v>
      </c>
      <c r="P2484" t="s">
        <v>9226</v>
      </c>
      <c r="Q2484">
        <v>11</v>
      </c>
      <c r="R2484">
        <v>4</v>
      </c>
      <c r="S2484" t="s">
        <v>9258</v>
      </c>
      <c r="T2484" t="s">
        <v>9265</v>
      </c>
      <c r="U2484" t="s">
        <v>9282</v>
      </c>
      <c r="V2484" t="str" cm="1">
        <f t="array" ref="V2484">_xlfn.IFS(Hospital_Emergency_Room_Data[[#This Row],[Day]]&lt;=10,"Start(1-10)",Hospital_Emergency_Room_Data[[#This Row],[Day]]&lt;=20,"Middle(11-20)",Hospital_Emergency_Room_Data[[#This Row],[Day]]&gt;20,"End(21-30)")</f>
        <v>Middle(11-20)</v>
      </c>
    </row>
    <row r="2485" spans="1:22">
      <c r="A2485">
        <v>899735432</v>
      </c>
      <c r="B2485" t="s">
        <v>2505</v>
      </c>
      <c r="C2485" s="1">
        <v>45137</v>
      </c>
      <c r="D2485" t="str">
        <f>TEXT(Hospital_Emergency_Room_Data[[#This Row],[Patient Admission Date]],"mmm")</f>
        <v>Jul</v>
      </c>
      <c r="E2485">
        <f>YEAR(Hospital_Emergency_Room_Data[[#This Row],[Patient Admission Date]])</f>
        <v>2023</v>
      </c>
      <c r="F2485" s="2">
        <v>0.29791666666666666</v>
      </c>
      <c r="G2485" s="8" t="str">
        <f>TEXT(Hospital_Emergency_Room_Data[[#This Row],[Patient Admission Date]],"dddd")</f>
        <v>Sunday</v>
      </c>
      <c r="H2485" t="s">
        <v>41</v>
      </c>
      <c r="I2485">
        <v>8</v>
      </c>
      <c r="J2485" s="5" t="s">
        <v>9221</v>
      </c>
      <c r="K2485" t="s">
        <v>8</v>
      </c>
      <c r="L2485" t="s">
        <v>13</v>
      </c>
      <c r="M2485" t="s">
        <v>9209</v>
      </c>
      <c r="O2485">
        <v>29</v>
      </c>
      <c r="P2485" t="s">
        <v>9226</v>
      </c>
      <c r="Q2485">
        <v>30</v>
      </c>
      <c r="R2485">
        <v>7</v>
      </c>
      <c r="S2485" t="s">
        <v>9255</v>
      </c>
      <c r="T2485" t="s">
        <v>9264</v>
      </c>
      <c r="U2485" t="s">
        <v>9282</v>
      </c>
      <c r="V2485" t="str" cm="1">
        <f t="array" ref="V2485">_xlfn.IFS(Hospital_Emergency_Room_Data[[#This Row],[Day]]&lt;=10,"Start(1-10)",Hospital_Emergency_Room_Data[[#This Row],[Day]]&lt;=20,"Middle(11-20)",Hospital_Emergency_Room_Data[[#This Row],[Day]]&gt;20,"End(21-30)")</f>
        <v>End(21-30)</v>
      </c>
    </row>
    <row r="2486" spans="1:22">
      <c r="A2486">
        <v>449577823</v>
      </c>
      <c r="B2486" t="s">
        <v>2506</v>
      </c>
      <c r="C2486" s="1">
        <v>45224</v>
      </c>
      <c r="D2486" t="str">
        <f>TEXT(Hospital_Emergency_Room_Data[[#This Row],[Patient Admission Date]],"mmm")</f>
        <v>Oct</v>
      </c>
      <c r="E2486">
        <f>YEAR(Hospital_Emergency_Room_Data[[#This Row],[Patient Admission Date]])</f>
        <v>2023</v>
      </c>
      <c r="F2486" s="2">
        <v>2.2916666666666665E-2</v>
      </c>
      <c r="G2486" s="8" t="str">
        <f>TEXT(Hospital_Emergency_Room_Data[[#This Row],[Patient Admission Date]],"dddd")</f>
        <v>Wednesday</v>
      </c>
      <c r="H2486" t="s">
        <v>41</v>
      </c>
      <c r="I2486">
        <v>14</v>
      </c>
      <c r="J2486" s="5" t="s">
        <v>9221</v>
      </c>
      <c r="K2486" t="s">
        <v>8</v>
      </c>
      <c r="L2486" t="s">
        <v>13</v>
      </c>
      <c r="M2486" t="s">
        <v>9209</v>
      </c>
      <c r="O2486">
        <v>29</v>
      </c>
      <c r="P2486" t="s">
        <v>9226</v>
      </c>
      <c r="Q2486">
        <v>25</v>
      </c>
      <c r="R2486">
        <v>0</v>
      </c>
      <c r="S2486" t="s">
        <v>9258</v>
      </c>
      <c r="T2486" t="s">
        <v>9264</v>
      </c>
      <c r="U2486" t="s">
        <v>9282</v>
      </c>
      <c r="V2486" t="str" cm="1">
        <f t="array" ref="V2486">_xlfn.IFS(Hospital_Emergency_Room_Data[[#This Row],[Day]]&lt;=10,"Start(1-10)",Hospital_Emergency_Room_Data[[#This Row],[Day]]&lt;=20,"Middle(11-20)",Hospital_Emergency_Room_Data[[#This Row],[Day]]&gt;20,"End(21-30)")</f>
        <v>End(21-30)</v>
      </c>
    </row>
    <row r="2487" spans="1:22">
      <c r="A2487">
        <v>386930195</v>
      </c>
      <c r="B2487" t="s">
        <v>2507</v>
      </c>
      <c r="C2487" s="1">
        <v>45167</v>
      </c>
      <c r="D2487" t="str">
        <f>TEXT(Hospital_Emergency_Room_Data[[#This Row],[Patient Admission Date]],"mmm")</f>
        <v>Aug</v>
      </c>
      <c r="E2487">
        <f>YEAR(Hospital_Emergency_Room_Data[[#This Row],[Patient Admission Date]])</f>
        <v>2023</v>
      </c>
      <c r="F2487" s="2">
        <v>0.63749999999999996</v>
      </c>
      <c r="G2487" s="8" t="str">
        <f>TEXT(Hospital_Emergency_Room_Data[[#This Row],[Patient Admission Date]],"dddd")</f>
        <v>Tuesday</v>
      </c>
      <c r="H2487" t="s">
        <v>41</v>
      </c>
      <c r="I2487">
        <v>6</v>
      </c>
      <c r="J2487" s="5" t="s">
        <v>9221</v>
      </c>
      <c r="K2487" t="s">
        <v>8</v>
      </c>
      <c r="L2487" t="s">
        <v>13</v>
      </c>
      <c r="M2487" t="s">
        <v>9209</v>
      </c>
      <c r="O2487">
        <v>31</v>
      </c>
      <c r="P2487" t="s">
        <v>9225</v>
      </c>
      <c r="Q2487">
        <v>29</v>
      </c>
      <c r="R2487">
        <v>15</v>
      </c>
      <c r="S2487" t="s">
        <v>9257</v>
      </c>
      <c r="T2487" t="s">
        <v>9264</v>
      </c>
      <c r="U2487" t="s">
        <v>9300</v>
      </c>
      <c r="V2487" t="str" cm="1">
        <f t="array" ref="V2487">_xlfn.IFS(Hospital_Emergency_Room_Data[[#This Row],[Day]]&lt;=10,"Start(1-10)",Hospital_Emergency_Room_Data[[#This Row],[Day]]&lt;=20,"Middle(11-20)",Hospital_Emergency_Room_Data[[#This Row],[Day]]&gt;20,"End(21-30)")</f>
        <v>End(21-30)</v>
      </c>
    </row>
    <row r="2488" spans="1:22">
      <c r="A2488">
        <v>681091146</v>
      </c>
      <c r="B2488" t="s">
        <v>2508</v>
      </c>
      <c r="C2488" s="1">
        <v>45407</v>
      </c>
      <c r="D2488" t="str">
        <f>TEXT(Hospital_Emergency_Room_Data[[#This Row],[Patient Admission Date]],"mmm")</f>
        <v>Apr</v>
      </c>
      <c r="E2488">
        <f>YEAR(Hospital_Emergency_Room_Data[[#This Row],[Patient Admission Date]])</f>
        <v>2024</v>
      </c>
      <c r="F2488" s="2">
        <v>0.86527777777777781</v>
      </c>
      <c r="G2488" s="8" t="str">
        <f>TEXT(Hospital_Emergency_Room_Data[[#This Row],[Patient Admission Date]],"dddd")</f>
        <v>Thursday</v>
      </c>
      <c r="H2488" t="s">
        <v>41</v>
      </c>
      <c r="I2488">
        <v>60</v>
      </c>
      <c r="J2488" s="5" t="s">
        <v>9217</v>
      </c>
      <c r="K2488" t="s">
        <v>8</v>
      </c>
      <c r="L2488" t="s">
        <v>13</v>
      </c>
      <c r="M2488" t="s">
        <v>9209</v>
      </c>
      <c r="O2488">
        <v>49</v>
      </c>
      <c r="P2488" t="s">
        <v>9225</v>
      </c>
      <c r="Q2488">
        <v>25</v>
      </c>
      <c r="R2488">
        <v>20</v>
      </c>
      <c r="S2488" t="s">
        <v>9256</v>
      </c>
      <c r="T2488" t="s">
        <v>9264</v>
      </c>
      <c r="U2488" t="s">
        <v>9283</v>
      </c>
      <c r="V2488" t="str" cm="1">
        <f t="array" ref="V2488">_xlfn.IFS(Hospital_Emergency_Room_Data[[#This Row],[Day]]&lt;=10,"Start(1-10)",Hospital_Emergency_Room_Data[[#This Row],[Day]]&lt;=20,"Middle(11-20)",Hospital_Emergency_Room_Data[[#This Row],[Day]]&gt;20,"End(21-30)")</f>
        <v>End(21-30)</v>
      </c>
    </row>
    <row r="2489" spans="1:22">
      <c r="A2489">
        <v>694423578</v>
      </c>
      <c r="B2489" t="s">
        <v>2509</v>
      </c>
      <c r="C2489" s="1">
        <v>45051</v>
      </c>
      <c r="D2489" t="str">
        <f>TEXT(Hospital_Emergency_Room_Data[[#This Row],[Patient Admission Date]],"mmm")</f>
        <v>May</v>
      </c>
      <c r="E2489">
        <f>YEAR(Hospital_Emergency_Room_Data[[#This Row],[Patient Admission Date]])</f>
        <v>2023</v>
      </c>
      <c r="F2489" s="2">
        <v>0.4826388888888889</v>
      </c>
      <c r="G2489" s="8" t="str">
        <f>TEXT(Hospital_Emergency_Room_Data[[#This Row],[Patient Admission Date]],"dddd")</f>
        <v>Friday</v>
      </c>
      <c r="H2489" t="s">
        <v>41</v>
      </c>
      <c r="I2489">
        <v>56</v>
      </c>
      <c r="J2489" s="5" t="s">
        <v>9219</v>
      </c>
      <c r="K2489" t="s">
        <v>8</v>
      </c>
      <c r="L2489" t="s">
        <v>13</v>
      </c>
      <c r="M2489" t="s">
        <v>9209</v>
      </c>
      <c r="O2489">
        <v>24</v>
      </c>
      <c r="P2489" t="s">
        <v>9226</v>
      </c>
      <c r="Q2489">
        <v>5</v>
      </c>
      <c r="R2489">
        <v>11</v>
      </c>
      <c r="S2489" t="s">
        <v>9255</v>
      </c>
      <c r="T2489" t="s">
        <v>9263</v>
      </c>
      <c r="U2489" t="s">
        <v>9282</v>
      </c>
      <c r="V2489" t="str" cm="1">
        <f t="array" ref="V2489">_xlfn.IFS(Hospital_Emergency_Room_Data[[#This Row],[Day]]&lt;=10,"Start(1-10)",Hospital_Emergency_Room_Data[[#This Row],[Day]]&lt;=20,"Middle(11-20)",Hospital_Emergency_Room_Data[[#This Row],[Day]]&gt;20,"End(21-30)")</f>
        <v>Start(1-10)</v>
      </c>
    </row>
    <row r="2490" spans="1:22">
      <c r="A2490">
        <v>828585766</v>
      </c>
      <c r="B2490" t="s">
        <v>2510</v>
      </c>
      <c r="C2490" s="1">
        <v>45296</v>
      </c>
      <c r="D2490" t="str">
        <f>TEXT(Hospital_Emergency_Room_Data[[#This Row],[Patient Admission Date]],"mmm")</f>
        <v>Jan</v>
      </c>
      <c r="E2490">
        <f>YEAR(Hospital_Emergency_Room_Data[[#This Row],[Patient Admission Date]])</f>
        <v>2024</v>
      </c>
      <c r="F2490" s="2">
        <v>2.7777777777777779E-3</v>
      </c>
      <c r="G2490" s="8" t="str">
        <f>TEXT(Hospital_Emergency_Room_Data[[#This Row],[Patient Admission Date]],"dddd")</f>
        <v>Friday</v>
      </c>
      <c r="H2490" t="s">
        <v>41</v>
      </c>
      <c r="I2490">
        <v>30</v>
      </c>
      <c r="J2490" s="5" t="s">
        <v>9223</v>
      </c>
      <c r="K2490" t="s">
        <v>8</v>
      </c>
      <c r="L2490" t="s">
        <v>13</v>
      </c>
      <c r="M2490" t="s">
        <v>9209</v>
      </c>
      <c r="O2490">
        <v>29</v>
      </c>
      <c r="P2490" t="s">
        <v>9226</v>
      </c>
      <c r="Q2490">
        <v>5</v>
      </c>
      <c r="R2490">
        <v>0</v>
      </c>
      <c r="S2490" t="s">
        <v>9258</v>
      </c>
      <c r="T2490" t="s">
        <v>9263</v>
      </c>
      <c r="U2490" t="s">
        <v>9282</v>
      </c>
      <c r="V2490" t="str" cm="1">
        <f t="array" ref="V2490">_xlfn.IFS(Hospital_Emergency_Room_Data[[#This Row],[Day]]&lt;=10,"Start(1-10)",Hospital_Emergency_Room_Data[[#This Row],[Day]]&lt;=20,"Middle(11-20)",Hospital_Emergency_Room_Data[[#This Row],[Day]]&gt;20,"End(21-30)")</f>
        <v>Start(1-10)</v>
      </c>
    </row>
    <row r="2491" spans="1:22">
      <c r="A2491">
        <v>232228377</v>
      </c>
      <c r="B2491" t="s">
        <v>2511</v>
      </c>
      <c r="C2491" s="1">
        <v>45314</v>
      </c>
      <c r="D2491" t="str">
        <f>TEXT(Hospital_Emergency_Room_Data[[#This Row],[Patient Admission Date]],"mmm")</f>
        <v>Jan</v>
      </c>
      <c r="E2491">
        <f>YEAR(Hospital_Emergency_Room_Data[[#This Row],[Patient Admission Date]])</f>
        <v>2024</v>
      </c>
      <c r="F2491" s="2">
        <v>0.68263888888888891</v>
      </c>
      <c r="G2491" s="8" t="str">
        <f>TEXT(Hospital_Emergency_Room_Data[[#This Row],[Patient Admission Date]],"dddd")</f>
        <v>Tuesday</v>
      </c>
      <c r="H2491" t="s">
        <v>41</v>
      </c>
      <c r="I2491">
        <v>75</v>
      </c>
      <c r="J2491" s="5" t="s">
        <v>9222</v>
      </c>
      <c r="K2491" t="s">
        <v>8</v>
      </c>
      <c r="L2491" t="s">
        <v>13</v>
      </c>
      <c r="M2491" t="s">
        <v>9209</v>
      </c>
      <c r="O2491">
        <v>44</v>
      </c>
      <c r="P2491" t="s">
        <v>9225</v>
      </c>
      <c r="Q2491">
        <v>23</v>
      </c>
      <c r="R2491">
        <v>16</v>
      </c>
      <c r="S2491" t="s">
        <v>9257</v>
      </c>
      <c r="T2491" t="s">
        <v>9264</v>
      </c>
      <c r="U2491" t="s">
        <v>9300</v>
      </c>
      <c r="V2491" t="str" cm="1">
        <f t="array" ref="V2491">_xlfn.IFS(Hospital_Emergency_Room_Data[[#This Row],[Day]]&lt;=10,"Start(1-10)",Hospital_Emergency_Room_Data[[#This Row],[Day]]&lt;=20,"Middle(11-20)",Hospital_Emergency_Room_Data[[#This Row],[Day]]&gt;20,"End(21-30)")</f>
        <v>End(21-30)</v>
      </c>
    </row>
    <row r="2492" spans="1:22">
      <c r="A2492">
        <v>330152022</v>
      </c>
      <c r="B2492" t="s">
        <v>2512</v>
      </c>
      <c r="C2492" s="1">
        <v>45376</v>
      </c>
      <c r="D2492" t="str">
        <f>TEXT(Hospital_Emergency_Room_Data[[#This Row],[Patient Admission Date]],"mmm")</f>
        <v>Mar</v>
      </c>
      <c r="E2492">
        <f>YEAR(Hospital_Emergency_Room_Data[[#This Row],[Patient Admission Date]])</f>
        <v>2024</v>
      </c>
      <c r="F2492" s="2">
        <v>0.60763888888888884</v>
      </c>
      <c r="G2492" s="8" t="str">
        <f>TEXT(Hospital_Emergency_Room_Data[[#This Row],[Patient Admission Date]],"dddd")</f>
        <v>Monday</v>
      </c>
      <c r="H2492" t="s">
        <v>41</v>
      </c>
      <c r="I2492">
        <v>28</v>
      </c>
      <c r="J2492" s="5" t="s">
        <v>9220</v>
      </c>
      <c r="K2492" t="s">
        <v>8</v>
      </c>
      <c r="L2492" t="s">
        <v>13</v>
      </c>
      <c r="M2492" t="s">
        <v>9209</v>
      </c>
      <c r="O2492">
        <v>48</v>
      </c>
      <c r="P2492" t="s">
        <v>9225</v>
      </c>
      <c r="Q2492">
        <v>25</v>
      </c>
      <c r="R2492">
        <v>14</v>
      </c>
      <c r="S2492" t="s">
        <v>9257</v>
      </c>
      <c r="T2492" t="s">
        <v>9264</v>
      </c>
      <c r="U2492" t="s">
        <v>9283</v>
      </c>
      <c r="V2492" t="str" cm="1">
        <f t="array" ref="V2492">_xlfn.IFS(Hospital_Emergency_Room_Data[[#This Row],[Day]]&lt;=10,"Start(1-10)",Hospital_Emergency_Room_Data[[#This Row],[Day]]&lt;=20,"Middle(11-20)",Hospital_Emergency_Room_Data[[#This Row],[Day]]&gt;20,"End(21-30)")</f>
        <v>End(21-30)</v>
      </c>
    </row>
    <row r="2493" spans="1:22">
      <c r="A2493">
        <v>293877863</v>
      </c>
      <c r="B2493" t="s">
        <v>2513</v>
      </c>
      <c r="C2493" s="1">
        <v>45449</v>
      </c>
      <c r="D2493" t="str">
        <f>TEXT(Hospital_Emergency_Room_Data[[#This Row],[Patient Admission Date]],"mmm")</f>
        <v>Jun</v>
      </c>
      <c r="E2493">
        <f>YEAR(Hospital_Emergency_Room_Data[[#This Row],[Patient Admission Date]])</f>
        <v>2024</v>
      </c>
      <c r="F2493" s="2">
        <v>0.23819444444444443</v>
      </c>
      <c r="G2493" s="8" t="str">
        <f>TEXT(Hospital_Emergency_Room_Data[[#This Row],[Patient Admission Date]],"dddd")</f>
        <v>Thursday</v>
      </c>
      <c r="H2493" t="s">
        <v>41</v>
      </c>
      <c r="I2493">
        <v>69</v>
      </c>
      <c r="J2493" s="5" t="s">
        <v>9217</v>
      </c>
      <c r="K2493" t="s">
        <v>8</v>
      </c>
      <c r="L2493" t="s">
        <v>13</v>
      </c>
      <c r="M2493" t="s">
        <v>9209</v>
      </c>
      <c r="O2493">
        <v>54</v>
      </c>
      <c r="P2493" t="s">
        <v>9225</v>
      </c>
      <c r="Q2493">
        <v>6</v>
      </c>
      <c r="R2493">
        <v>5</v>
      </c>
      <c r="S2493" t="s">
        <v>9258</v>
      </c>
      <c r="T2493" t="s">
        <v>9263</v>
      </c>
      <c r="U2493" t="s">
        <v>9283</v>
      </c>
      <c r="V2493" t="str" cm="1">
        <f t="array" ref="V2493">_xlfn.IFS(Hospital_Emergency_Room_Data[[#This Row],[Day]]&lt;=10,"Start(1-10)",Hospital_Emergency_Room_Data[[#This Row],[Day]]&lt;=20,"Middle(11-20)",Hospital_Emergency_Room_Data[[#This Row],[Day]]&gt;20,"End(21-30)")</f>
        <v>Start(1-10)</v>
      </c>
    </row>
    <row r="2494" spans="1:22">
      <c r="A2494">
        <v>624104726</v>
      </c>
      <c r="B2494" t="s">
        <v>2514</v>
      </c>
      <c r="C2494" s="1">
        <v>45158</v>
      </c>
      <c r="D2494" t="str">
        <f>TEXT(Hospital_Emergency_Room_Data[[#This Row],[Patient Admission Date]],"mmm")</f>
        <v>Aug</v>
      </c>
      <c r="E2494">
        <f>YEAR(Hospital_Emergency_Room_Data[[#This Row],[Patient Admission Date]])</f>
        <v>2023</v>
      </c>
      <c r="F2494" s="2">
        <v>0.4597222222222222</v>
      </c>
      <c r="G2494" s="8" t="str">
        <f>TEXT(Hospital_Emergency_Room_Data[[#This Row],[Patient Admission Date]],"dddd")</f>
        <v>Sunday</v>
      </c>
      <c r="H2494" t="s">
        <v>41</v>
      </c>
      <c r="I2494">
        <v>20</v>
      </c>
      <c r="J2494" s="5" t="s">
        <v>9220</v>
      </c>
      <c r="K2494" t="s">
        <v>8</v>
      </c>
      <c r="L2494" t="s">
        <v>13</v>
      </c>
      <c r="M2494" t="s">
        <v>9209</v>
      </c>
      <c r="O2494">
        <v>57</v>
      </c>
      <c r="P2494" t="s">
        <v>9225</v>
      </c>
      <c r="Q2494">
        <v>20</v>
      </c>
      <c r="R2494">
        <v>11</v>
      </c>
      <c r="S2494" t="s">
        <v>9255</v>
      </c>
      <c r="T2494" t="s">
        <v>9262</v>
      </c>
      <c r="U2494" t="s">
        <v>9283</v>
      </c>
      <c r="V2494" t="str" cm="1">
        <f t="array" ref="V2494">_xlfn.IFS(Hospital_Emergency_Room_Data[[#This Row],[Day]]&lt;=10,"Start(1-10)",Hospital_Emergency_Room_Data[[#This Row],[Day]]&lt;=20,"Middle(11-20)",Hospital_Emergency_Room_Data[[#This Row],[Day]]&gt;20,"End(21-30)")</f>
        <v>Middle(11-20)</v>
      </c>
    </row>
    <row r="2495" spans="1:22">
      <c r="A2495">
        <v>470605830</v>
      </c>
      <c r="B2495" t="s">
        <v>2515</v>
      </c>
      <c r="C2495" s="1">
        <v>45270</v>
      </c>
      <c r="D2495" t="str">
        <f>TEXT(Hospital_Emergency_Room_Data[[#This Row],[Patient Admission Date]],"mmm")</f>
        <v>Dec</v>
      </c>
      <c r="E2495">
        <f>YEAR(Hospital_Emergency_Room_Data[[#This Row],[Patient Admission Date]])</f>
        <v>2023</v>
      </c>
      <c r="F2495" s="2">
        <v>0.8569444444444444</v>
      </c>
      <c r="G2495" s="8" t="str">
        <f>TEXT(Hospital_Emergency_Room_Data[[#This Row],[Patient Admission Date]],"dddd")</f>
        <v>Sunday</v>
      </c>
      <c r="H2495" t="s">
        <v>41</v>
      </c>
      <c r="I2495">
        <v>53</v>
      </c>
      <c r="J2495" s="5" t="s">
        <v>9219</v>
      </c>
      <c r="K2495" t="s">
        <v>8</v>
      </c>
      <c r="L2495" t="s">
        <v>13</v>
      </c>
      <c r="M2495" t="s">
        <v>9209</v>
      </c>
      <c r="O2495">
        <v>57</v>
      </c>
      <c r="P2495" t="s">
        <v>9225</v>
      </c>
      <c r="Q2495">
        <v>10</v>
      </c>
      <c r="R2495">
        <v>20</v>
      </c>
      <c r="S2495" t="s">
        <v>9256</v>
      </c>
      <c r="T2495" t="s">
        <v>9265</v>
      </c>
      <c r="U2495" t="s">
        <v>9283</v>
      </c>
      <c r="V2495" t="str" cm="1">
        <f t="array" ref="V2495">_xlfn.IFS(Hospital_Emergency_Room_Data[[#This Row],[Day]]&lt;=10,"Start(1-10)",Hospital_Emergency_Room_Data[[#This Row],[Day]]&lt;=20,"Middle(11-20)",Hospital_Emergency_Room_Data[[#This Row],[Day]]&gt;20,"End(21-30)")</f>
        <v>Start(1-10)</v>
      </c>
    </row>
    <row r="2496" spans="1:22">
      <c r="A2496">
        <v>737872672</v>
      </c>
      <c r="B2496" t="s">
        <v>2516</v>
      </c>
      <c r="C2496" s="1">
        <v>45515</v>
      </c>
      <c r="D2496" t="str">
        <f>TEXT(Hospital_Emergency_Room_Data[[#This Row],[Patient Admission Date]],"mmm")</f>
        <v>Aug</v>
      </c>
      <c r="E2496">
        <f>YEAR(Hospital_Emergency_Room_Data[[#This Row],[Patient Admission Date]])</f>
        <v>2024</v>
      </c>
      <c r="F2496" s="2">
        <v>0.22430555555555556</v>
      </c>
      <c r="G2496" s="8" t="str">
        <f>TEXT(Hospital_Emergency_Room_Data[[#This Row],[Patient Admission Date]],"dddd")</f>
        <v>Sunday</v>
      </c>
      <c r="H2496" t="s">
        <v>41</v>
      </c>
      <c r="I2496">
        <v>32</v>
      </c>
      <c r="J2496" s="5" t="s">
        <v>9223</v>
      </c>
      <c r="K2496" t="s">
        <v>8</v>
      </c>
      <c r="L2496" t="s">
        <v>13</v>
      </c>
      <c r="M2496" t="s">
        <v>9209</v>
      </c>
      <c r="O2496">
        <v>27</v>
      </c>
      <c r="P2496" t="s">
        <v>9226</v>
      </c>
      <c r="Q2496">
        <v>11</v>
      </c>
      <c r="R2496">
        <v>5</v>
      </c>
      <c r="S2496" t="s">
        <v>9258</v>
      </c>
      <c r="T2496" t="s">
        <v>9265</v>
      </c>
      <c r="U2496" t="s">
        <v>9282</v>
      </c>
      <c r="V2496" t="str" cm="1">
        <f t="array" ref="V2496">_xlfn.IFS(Hospital_Emergency_Room_Data[[#This Row],[Day]]&lt;=10,"Start(1-10)",Hospital_Emergency_Room_Data[[#This Row],[Day]]&lt;=20,"Middle(11-20)",Hospital_Emergency_Room_Data[[#This Row],[Day]]&gt;20,"End(21-30)")</f>
        <v>Middle(11-20)</v>
      </c>
    </row>
    <row r="2497" spans="1:22">
      <c r="A2497">
        <v>894852431</v>
      </c>
      <c r="B2497" t="s">
        <v>2517</v>
      </c>
      <c r="C2497" s="1">
        <v>45271</v>
      </c>
      <c r="D2497" t="str">
        <f>TEXT(Hospital_Emergency_Room_Data[[#This Row],[Patient Admission Date]],"mmm")</f>
        <v>Dec</v>
      </c>
      <c r="E2497">
        <f>YEAR(Hospital_Emergency_Room_Data[[#This Row],[Patient Admission Date]])</f>
        <v>2023</v>
      </c>
      <c r="F2497" s="2">
        <v>0.73888888888888893</v>
      </c>
      <c r="G2497" s="8" t="str">
        <f>TEXT(Hospital_Emergency_Room_Data[[#This Row],[Patient Admission Date]],"dddd")</f>
        <v>Monday</v>
      </c>
      <c r="H2497" t="s">
        <v>41</v>
      </c>
      <c r="I2497">
        <v>4</v>
      </c>
      <c r="J2497" s="5" t="s">
        <v>9218</v>
      </c>
      <c r="K2497" t="s">
        <v>8</v>
      </c>
      <c r="L2497" t="s">
        <v>13</v>
      </c>
      <c r="M2497" t="s">
        <v>9209</v>
      </c>
      <c r="O2497">
        <v>28</v>
      </c>
      <c r="P2497" t="s">
        <v>9226</v>
      </c>
      <c r="Q2497">
        <v>11</v>
      </c>
      <c r="R2497">
        <v>17</v>
      </c>
      <c r="S2497" t="s">
        <v>9257</v>
      </c>
      <c r="T2497" t="s">
        <v>9265</v>
      </c>
      <c r="U2497" t="s">
        <v>9282</v>
      </c>
      <c r="V2497" t="str" cm="1">
        <f t="array" ref="V2497">_xlfn.IFS(Hospital_Emergency_Room_Data[[#This Row],[Day]]&lt;=10,"Start(1-10)",Hospital_Emergency_Room_Data[[#This Row],[Day]]&lt;=20,"Middle(11-20)",Hospital_Emergency_Room_Data[[#This Row],[Day]]&gt;20,"End(21-30)")</f>
        <v>Middle(11-20)</v>
      </c>
    </row>
    <row r="2498" spans="1:22">
      <c r="A2498">
        <v>880715024</v>
      </c>
      <c r="B2498" t="s">
        <v>2518</v>
      </c>
      <c r="C2498" s="1">
        <v>45552</v>
      </c>
      <c r="D2498" t="str">
        <f>TEXT(Hospital_Emergency_Room_Data[[#This Row],[Patient Admission Date]],"mmm")</f>
        <v>Sep</v>
      </c>
      <c r="E2498">
        <f>YEAR(Hospital_Emergency_Room_Data[[#This Row],[Patient Admission Date]])</f>
        <v>2024</v>
      </c>
      <c r="F2498" s="2">
        <v>0.65486111111111112</v>
      </c>
      <c r="G2498" s="8" t="str">
        <f>TEXT(Hospital_Emergency_Room_Data[[#This Row],[Patient Admission Date]],"dddd")</f>
        <v>Tuesday</v>
      </c>
      <c r="H2498" t="s">
        <v>41</v>
      </c>
      <c r="I2498">
        <v>67</v>
      </c>
      <c r="J2498" s="5" t="s">
        <v>9217</v>
      </c>
      <c r="K2498" t="s">
        <v>8</v>
      </c>
      <c r="L2498" t="s">
        <v>13</v>
      </c>
      <c r="M2498" t="s">
        <v>9209</v>
      </c>
      <c r="O2498">
        <v>34</v>
      </c>
      <c r="P2498" t="s">
        <v>9225</v>
      </c>
      <c r="Q2498">
        <v>17</v>
      </c>
      <c r="R2498">
        <v>15</v>
      </c>
      <c r="S2498" t="s">
        <v>9257</v>
      </c>
      <c r="T2498" t="s">
        <v>9262</v>
      </c>
      <c r="U2498" t="s">
        <v>9300</v>
      </c>
      <c r="V2498" t="str" cm="1">
        <f t="array" ref="V2498">_xlfn.IFS(Hospital_Emergency_Room_Data[[#This Row],[Day]]&lt;=10,"Start(1-10)",Hospital_Emergency_Room_Data[[#This Row],[Day]]&lt;=20,"Middle(11-20)",Hospital_Emergency_Room_Data[[#This Row],[Day]]&gt;20,"End(21-30)")</f>
        <v>Middle(11-20)</v>
      </c>
    </row>
    <row r="2499" spans="1:22">
      <c r="A2499">
        <v>693795815</v>
      </c>
      <c r="B2499" t="s">
        <v>2519</v>
      </c>
      <c r="C2499" s="1">
        <v>45032</v>
      </c>
      <c r="D2499" t="str">
        <f>TEXT(Hospital_Emergency_Room_Data[[#This Row],[Patient Admission Date]],"mmm")</f>
        <v>Apr</v>
      </c>
      <c r="E2499">
        <f>YEAR(Hospital_Emergency_Room_Data[[#This Row],[Patient Admission Date]])</f>
        <v>2023</v>
      </c>
      <c r="F2499" s="2">
        <v>0.81736111111111109</v>
      </c>
      <c r="G2499" s="8" t="str">
        <f>TEXT(Hospital_Emergency_Room_Data[[#This Row],[Patient Admission Date]],"dddd")</f>
        <v>Sunday</v>
      </c>
      <c r="H2499" t="s">
        <v>41</v>
      </c>
      <c r="I2499">
        <v>17</v>
      </c>
      <c r="J2499" s="5" t="s">
        <v>9220</v>
      </c>
      <c r="K2499" t="s">
        <v>8</v>
      </c>
      <c r="L2499" t="s">
        <v>13</v>
      </c>
      <c r="M2499" t="s">
        <v>9209</v>
      </c>
      <c r="O2499">
        <v>48</v>
      </c>
      <c r="P2499" t="s">
        <v>9225</v>
      </c>
      <c r="Q2499">
        <v>16</v>
      </c>
      <c r="R2499">
        <v>19</v>
      </c>
      <c r="S2499" t="s">
        <v>9256</v>
      </c>
      <c r="T2499" t="s">
        <v>9262</v>
      </c>
      <c r="U2499" t="s">
        <v>9283</v>
      </c>
      <c r="V2499" t="str" cm="1">
        <f t="array" ref="V2499">_xlfn.IFS(Hospital_Emergency_Room_Data[[#This Row],[Day]]&lt;=10,"Start(1-10)",Hospital_Emergency_Room_Data[[#This Row],[Day]]&lt;=20,"Middle(11-20)",Hospital_Emergency_Room_Data[[#This Row],[Day]]&gt;20,"End(21-30)")</f>
        <v>Middle(11-20)</v>
      </c>
    </row>
    <row r="2500" spans="1:22">
      <c r="A2500">
        <v>124831571</v>
      </c>
      <c r="B2500" t="s">
        <v>2520</v>
      </c>
      <c r="C2500" s="1">
        <v>45523</v>
      </c>
      <c r="D2500" t="str">
        <f>TEXT(Hospital_Emergency_Room_Data[[#This Row],[Patient Admission Date]],"mmm")</f>
        <v>Aug</v>
      </c>
      <c r="E2500">
        <f>YEAR(Hospital_Emergency_Room_Data[[#This Row],[Patient Admission Date]])</f>
        <v>2024</v>
      </c>
      <c r="F2500" s="2">
        <v>0.19444444444444445</v>
      </c>
      <c r="G2500" s="8" t="str">
        <f>TEXT(Hospital_Emergency_Room_Data[[#This Row],[Patient Admission Date]],"dddd")</f>
        <v>Monday</v>
      </c>
      <c r="H2500" t="s">
        <v>41</v>
      </c>
      <c r="I2500">
        <v>44</v>
      </c>
      <c r="J2500" s="5" t="s">
        <v>9223</v>
      </c>
      <c r="K2500" t="s">
        <v>8</v>
      </c>
      <c r="L2500" t="s">
        <v>13</v>
      </c>
      <c r="M2500" t="s">
        <v>9209</v>
      </c>
      <c r="O2500">
        <v>56</v>
      </c>
      <c r="P2500" t="s">
        <v>9225</v>
      </c>
      <c r="Q2500">
        <v>19</v>
      </c>
      <c r="R2500">
        <v>4</v>
      </c>
      <c r="S2500" t="s">
        <v>9258</v>
      </c>
      <c r="T2500" t="s">
        <v>9262</v>
      </c>
      <c r="U2500" t="s">
        <v>9283</v>
      </c>
      <c r="V2500" t="str" cm="1">
        <f t="array" ref="V2500">_xlfn.IFS(Hospital_Emergency_Room_Data[[#This Row],[Day]]&lt;=10,"Start(1-10)",Hospital_Emergency_Room_Data[[#This Row],[Day]]&lt;=20,"Middle(11-20)",Hospital_Emergency_Room_Data[[#This Row],[Day]]&gt;20,"End(21-30)")</f>
        <v>Middle(11-20)</v>
      </c>
    </row>
    <row r="2501" spans="1:22">
      <c r="A2501">
        <v>634045264</v>
      </c>
      <c r="B2501" t="s">
        <v>2521</v>
      </c>
      <c r="C2501" s="1">
        <v>45544</v>
      </c>
      <c r="D2501" t="str">
        <f>TEXT(Hospital_Emergency_Room_Data[[#This Row],[Patient Admission Date]],"mmm")</f>
        <v>Sep</v>
      </c>
      <c r="E2501">
        <f>YEAR(Hospital_Emergency_Room_Data[[#This Row],[Patient Admission Date]])</f>
        <v>2024</v>
      </c>
      <c r="F2501" s="2">
        <v>0.72569444444444442</v>
      </c>
      <c r="G2501" s="8" t="str">
        <f>TEXT(Hospital_Emergency_Room_Data[[#This Row],[Patient Admission Date]],"dddd")</f>
        <v>Monday</v>
      </c>
      <c r="H2501" t="s">
        <v>41</v>
      </c>
      <c r="I2501">
        <v>70</v>
      </c>
      <c r="J2501" s="5" t="s">
        <v>9222</v>
      </c>
      <c r="K2501" t="s">
        <v>8</v>
      </c>
      <c r="L2501" t="s">
        <v>13</v>
      </c>
      <c r="M2501" t="s">
        <v>9209</v>
      </c>
      <c r="O2501">
        <v>57</v>
      </c>
      <c r="P2501" t="s">
        <v>9225</v>
      </c>
      <c r="Q2501">
        <v>9</v>
      </c>
      <c r="R2501">
        <v>17</v>
      </c>
      <c r="S2501" t="s">
        <v>9257</v>
      </c>
      <c r="T2501" t="s">
        <v>9265</v>
      </c>
      <c r="U2501" t="s">
        <v>9283</v>
      </c>
      <c r="V2501" t="str" cm="1">
        <f t="array" ref="V2501">_xlfn.IFS(Hospital_Emergency_Room_Data[[#This Row],[Day]]&lt;=10,"Start(1-10)",Hospital_Emergency_Room_Data[[#This Row],[Day]]&lt;=20,"Middle(11-20)",Hospital_Emergency_Room_Data[[#This Row],[Day]]&gt;20,"End(21-30)")</f>
        <v>Start(1-10)</v>
      </c>
    </row>
    <row r="2502" spans="1:22">
      <c r="A2502">
        <v>624078564</v>
      </c>
      <c r="B2502" t="s">
        <v>2522</v>
      </c>
      <c r="C2502" s="1">
        <v>45577</v>
      </c>
      <c r="D2502" t="str">
        <f>TEXT(Hospital_Emergency_Room_Data[[#This Row],[Patient Admission Date]],"mmm")</f>
        <v>Oct</v>
      </c>
      <c r="E2502">
        <f>YEAR(Hospital_Emergency_Room_Data[[#This Row],[Patient Admission Date]])</f>
        <v>2024</v>
      </c>
      <c r="F2502" s="2">
        <v>0.31527777777777777</v>
      </c>
      <c r="G2502" s="8" t="str">
        <f>TEXT(Hospital_Emergency_Room_Data[[#This Row],[Patient Admission Date]],"dddd")</f>
        <v>Saturday</v>
      </c>
      <c r="H2502" t="s">
        <v>41</v>
      </c>
      <c r="I2502">
        <v>27</v>
      </c>
      <c r="J2502" s="5" t="s">
        <v>9220</v>
      </c>
      <c r="K2502" t="s">
        <v>8</v>
      </c>
      <c r="L2502" t="s">
        <v>13</v>
      </c>
      <c r="M2502" t="s">
        <v>9209</v>
      </c>
      <c r="O2502">
        <v>34</v>
      </c>
      <c r="P2502" t="s">
        <v>9225</v>
      </c>
      <c r="Q2502">
        <v>12</v>
      </c>
      <c r="R2502">
        <v>7</v>
      </c>
      <c r="S2502" t="s">
        <v>9255</v>
      </c>
      <c r="T2502" t="s">
        <v>9265</v>
      </c>
      <c r="U2502" t="s">
        <v>9300</v>
      </c>
      <c r="V2502" t="str" cm="1">
        <f t="array" ref="V2502">_xlfn.IFS(Hospital_Emergency_Room_Data[[#This Row],[Day]]&lt;=10,"Start(1-10)",Hospital_Emergency_Room_Data[[#This Row],[Day]]&lt;=20,"Middle(11-20)",Hospital_Emergency_Room_Data[[#This Row],[Day]]&gt;20,"End(21-30)")</f>
        <v>Middle(11-20)</v>
      </c>
    </row>
    <row r="2503" spans="1:22">
      <c r="A2503">
        <v>711911753</v>
      </c>
      <c r="B2503" t="s">
        <v>2523</v>
      </c>
      <c r="C2503" s="1">
        <v>45217</v>
      </c>
      <c r="D2503" t="str">
        <f>TEXT(Hospital_Emergency_Room_Data[[#This Row],[Patient Admission Date]],"mmm")</f>
        <v>Oct</v>
      </c>
      <c r="E2503">
        <f>YEAR(Hospital_Emergency_Room_Data[[#This Row],[Patient Admission Date]])</f>
        <v>2023</v>
      </c>
      <c r="F2503" s="2">
        <v>0.31111111111111112</v>
      </c>
      <c r="G2503" s="8" t="str">
        <f>TEXT(Hospital_Emergency_Room_Data[[#This Row],[Patient Admission Date]],"dddd")</f>
        <v>Wednesday</v>
      </c>
      <c r="H2503" t="s">
        <v>41</v>
      </c>
      <c r="I2503">
        <v>34</v>
      </c>
      <c r="J2503" s="5" t="s">
        <v>9223</v>
      </c>
      <c r="K2503" t="s">
        <v>8</v>
      </c>
      <c r="L2503" t="s">
        <v>13</v>
      </c>
      <c r="M2503" t="s">
        <v>9209</v>
      </c>
      <c r="O2503">
        <v>46</v>
      </c>
      <c r="P2503" t="s">
        <v>9225</v>
      </c>
      <c r="Q2503">
        <v>18</v>
      </c>
      <c r="R2503">
        <v>7</v>
      </c>
      <c r="S2503" t="s">
        <v>9255</v>
      </c>
      <c r="T2503" t="s">
        <v>9262</v>
      </c>
      <c r="U2503" t="s">
        <v>9283</v>
      </c>
      <c r="V2503" t="str" cm="1">
        <f t="array" ref="V2503">_xlfn.IFS(Hospital_Emergency_Room_Data[[#This Row],[Day]]&lt;=10,"Start(1-10)",Hospital_Emergency_Room_Data[[#This Row],[Day]]&lt;=20,"Middle(11-20)",Hospital_Emergency_Room_Data[[#This Row],[Day]]&gt;20,"End(21-30)")</f>
        <v>Middle(11-20)</v>
      </c>
    </row>
    <row r="2504" spans="1:22">
      <c r="A2504">
        <v>548514965</v>
      </c>
      <c r="B2504" t="s">
        <v>2524</v>
      </c>
      <c r="C2504" s="1">
        <v>45339</v>
      </c>
      <c r="D2504" t="str">
        <f>TEXT(Hospital_Emergency_Room_Data[[#This Row],[Patient Admission Date]],"mmm")</f>
        <v>Feb</v>
      </c>
      <c r="E2504">
        <f>YEAR(Hospital_Emergency_Room_Data[[#This Row],[Patient Admission Date]])</f>
        <v>2024</v>
      </c>
      <c r="F2504" s="2">
        <v>0.88541666666666663</v>
      </c>
      <c r="G2504" s="8" t="str">
        <f>TEXT(Hospital_Emergency_Room_Data[[#This Row],[Patient Admission Date]],"dddd")</f>
        <v>Saturday</v>
      </c>
      <c r="H2504" t="s">
        <v>41</v>
      </c>
      <c r="I2504">
        <v>77</v>
      </c>
      <c r="J2504" s="5" t="s">
        <v>9222</v>
      </c>
      <c r="K2504" t="s">
        <v>8</v>
      </c>
      <c r="L2504" t="s">
        <v>13</v>
      </c>
      <c r="M2504" t="s">
        <v>9209</v>
      </c>
      <c r="O2504">
        <v>54</v>
      </c>
      <c r="P2504" t="s">
        <v>9225</v>
      </c>
      <c r="Q2504">
        <v>17</v>
      </c>
      <c r="R2504">
        <v>21</v>
      </c>
      <c r="S2504" t="s">
        <v>9256</v>
      </c>
      <c r="T2504" t="s">
        <v>9262</v>
      </c>
      <c r="U2504" t="s">
        <v>9283</v>
      </c>
      <c r="V2504" t="str" cm="1">
        <f t="array" ref="V2504">_xlfn.IFS(Hospital_Emergency_Room_Data[[#This Row],[Day]]&lt;=10,"Start(1-10)",Hospital_Emergency_Room_Data[[#This Row],[Day]]&lt;=20,"Middle(11-20)",Hospital_Emergency_Room_Data[[#This Row],[Day]]&gt;20,"End(21-30)")</f>
        <v>Middle(11-20)</v>
      </c>
    </row>
    <row r="2505" spans="1:22">
      <c r="A2505">
        <v>140256958</v>
      </c>
      <c r="B2505" t="s">
        <v>2525</v>
      </c>
      <c r="C2505" s="1">
        <v>45463</v>
      </c>
      <c r="D2505" t="str">
        <f>TEXT(Hospital_Emergency_Room_Data[[#This Row],[Patient Admission Date]],"mmm")</f>
        <v>Jun</v>
      </c>
      <c r="E2505">
        <f>YEAR(Hospital_Emergency_Room_Data[[#This Row],[Patient Admission Date]])</f>
        <v>2024</v>
      </c>
      <c r="F2505" s="2">
        <v>0.30555555555555558</v>
      </c>
      <c r="G2505" s="8" t="str">
        <f>TEXT(Hospital_Emergency_Room_Data[[#This Row],[Patient Admission Date]],"dddd")</f>
        <v>Thursday</v>
      </c>
      <c r="H2505" t="s">
        <v>41</v>
      </c>
      <c r="I2505">
        <v>19</v>
      </c>
      <c r="J2505" s="5" t="s">
        <v>9220</v>
      </c>
      <c r="K2505" t="s">
        <v>8</v>
      </c>
      <c r="L2505" t="s">
        <v>13</v>
      </c>
      <c r="M2505" t="s">
        <v>9209</v>
      </c>
      <c r="O2505">
        <v>58</v>
      </c>
      <c r="P2505" t="s">
        <v>9225</v>
      </c>
      <c r="Q2505">
        <v>20</v>
      </c>
      <c r="R2505">
        <v>7</v>
      </c>
      <c r="S2505" t="s">
        <v>9255</v>
      </c>
      <c r="T2505" t="s">
        <v>9262</v>
      </c>
      <c r="U2505" t="s">
        <v>9283</v>
      </c>
      <c r="V2505" t="str" cm="1">
        <f t="array" ref="V2505">_xlfn.IFS(Hospital_Emergency_Room_Data[[#This Row],[Day]]&lt;=10,"Start(1-10)",Hospital_Emergency_Room_Data[[#This Row],[Day]]&lt;=20,"Middle(11-20)",Hospital_Emergency_Room_Data[[#This Row],[Day]]&gt;20,"End(21-30)")</f>
        <v>Middle(11-20)</v>
      </c>
    </row>
    <row r="2506" spans="1:22">
      <c r="A2506">
        <v>290330784</v>
      </c>
      <c r="B2506" t="s">
        <v>2526</v>
      </c>
      <c r="C2506" s="1">
        <v>45261</v>
      </c>
      <c r="D2506" t="str">
        <f>TEXT(Hospital_Emergency_Room_Data[[#This Row],[Patient Admission Date]],"mmm")</f>
        <v>Dec</v>
      </c>
      <c r="E2506">
        <f>YEAR(Hospital_Emergency_Room_Data[[#This Row],[Patient Admission Date]])</f>
        <v>2023</v>
      </c>
      <c r="F2506" s="2">
        <v>0.55277777777777781</v>
      </c>
      <c r="G2506" s="8" t="str">
        <f>TEXT(Hospital_Emergency_Room_Data[[#This Row],[Patient Admission Date]],"dddd")</f>
        <v>Friday</v>
      </c>
      <c r="H2506" t="s">
        <v>41</v>
      </c>
      <c r="I2506">
        <v>70</v>
      </c>
      <c r="J2506" s="5" t="s">
        <v>9222</v>
      </c>
      <c r="K2506" t="s">
        <v>8</v>
      </c>
      <c r="L2506" t="s">
        <v>13</v>
      </c>
      <c r="M2506" t="s">
        <v>9209</v>
      </c>
      <c r="O2506">
        <v>10</v>
      </c>
      <c r="P2506" t="s">
        <v>9226</v>
      </c>
      <c r="Q2506">
        <v>1</v>
      </c>
      <c r="R2506">
        <v>13</v>
      </c>
      <c r="S2506" t="s">
        <v>9257</v>
      </c>
      <c r="T2506" t="s">
        <v>9263</v>
      </c>
      <c r="U2506" t="s">
        <v>9282</v>
      </c>
      <c r="V2506" t="str" cm="1">
        <f t="array" ref="V2506">_xlfn.IFS(Hospital_Emergency_Room_Data[[#This Row],[Day]]&lt;=10,"Start(1-10)",Hospital_Emergency_Room_Data[[#This Row],[Day]]&lt;=20,"Middle(11-20)",Hospital_Emergency_Room_Data[[#This Row],[Day]]&gt;20,"End(21-30)")</f>
        <v>Start(1-10)</v>
      </c>
    </row>
    <row r="2507" spans="1:22">
      <c r="A2507">
        <v>736651711</v>
      </c>
      <c r="B2507" t="s">
        <v>2527</v>
      </c>
      <c r="C2507" s="1">
        <v>45232</v>
      </c>
      <c r="D2507" t="str">
        <f>TEXT(Hospital_Emergency_Room_Data[[#This Row],[Patient Admission Date]],"mmm")</f>
        <v>Nov</v>
      </c>
      <c r="E2507">
        <f>YEAR(Hospital_Emergency_Room_Data[[#This Row],[Patient Admission Date]])</f>
        <v>2023</v>
      </c>
      <c r="F2507" s="2">
        <v>0.48194444444444445</v>
      </c>
      <c r="G2507" s="8" t="str">
        <f>TEXT(Hospital_Emergency_Room_Data[[#This Row],[Patient Admission Date]],"dddd")</f>
        <v>Thursday</v>
      </c>
      <c r="H2507" t="s">
        <v>41</v>
      </c>
      <c r="I2507">
        <v>55</v>
      </c>
      <c r="J2507" s="5" t="s">
        <v>9219</v>
      </c>
      <c r="K2507" t="s">
        <v>8</v>
      </c>
      <c r="L2507" t="s">
        <v>13</v>
      </c>
      <c r="M2507" t="s">
        <v>9209</v>
      </c>
      <c r="O2507">
        <v>39</v>
      </c>
      <c r="P2507" t="s">
        <v>9225</v>
      </c>
      <c r="Q2507">
        <v>2</v>
      </c>
      <c r="R2507">
        <v>11</v>
      </c>
      <c r="S2507" t="s">
        <v>9255</v>
      </c>
      <c r="T2507" t="s">
        <v>9263</v>
      </c>
      <c r="U2507" t="s">
        <v>9300</v>
      </c>
      <c r="V2507" t="str" cm="1">
        <f t="array" ref="V2507">_xlfn.IFS(Hospital_Emergency_Room_Data[[#This Row],[Day]]&lt;=10,"Start(1-10)",Hospital_Emergency_Room_Data[[#This Row],[Day]]&lt;=20,"Middle(11-20)",Hospital_Emergency_Room_Data[[#This Row],[Day]]&gt;20,"End(21-30)")</f>
        <v>Start(1-10)</v>
      </c>
    </row>
    <row r="2508" spans="1:22">
      <c r="A2508">
        <v>396623227</v>
      </c>
      <c r="B2508" t="s">
        <v>2528</v>
      </c>
      <c r="C2508" s="1">
        <v>45412</v>
      </c>
      <c r="D2508" t="str">
        <f>TEXT(Hospital_Emergency_Room_Data[[#This Row],[Patient Admission Date]],"mmm")</f>
        <v>Apr</v>
      </c>
      <c r="E2508">
        <f>YEAR(Hospital_Emergency_Room_Data[[#This Row],[Patient Admission Date]])</f>
        <v>2024</v>
      </c>
      <c r="F2508" s="2">
        <v>4.0972222222222222E-2</v>
      </c>
      <c r="G2508" s="8" t="str">
        <f>TEXT(Hospital_Emergency_Room_Data[[#This Row],[Patient Admission Date]],"dddd")</f>
        <v>Tuesday</v>
      </c>
      <c r="H2508" t="s">
        <v>41</v>
      </c>
      <c r="I2508">
        <v>59</v>
      </c>
      <c r="J2508" s="5" t="s">
        <v>9219</v>
      </c>
      <c r="K2508" t="s">
        <v>8</v>
      </c>
      <c r="L2508" t="s">
        <v>13</v>
      </c>
      <c r="M2508" t="s">
        <v>9209</v>
      </c>
      <c r="O2508">
        <v>39</v>
      </c>
      <c r="P2508" t="s">
        <v>9225</v>
      </c>
      <c r="Q2508">
        <v>30</v>
      </c>
      <c r="R2508">
        <v>0</v>
      </c>
      <c r="S2508" t="s">
        <v>9258</v>
      </c>
      <c r="T2508" t="s">
        <v>9264</v>
      </c>
      <c r="U2508" t="s">
        <v>9300</v>
      </c>
      <c r="V2508" t="str" cm="1">
        <f t="array" ref="V2508">_xlfn.IFS(Hospital_Emergency_Room_Data[[#This Row],[Day]]&lt;=10,"Start(1-10)",Hospital_Emergency_Room_Data[[#This Row],[Day]]&lt;=20,"Middle(11-20)",Hospital_Emergency_Room_Data[[#This Row],[Day]]&gt;20,"End(21-30)")</f>
        <v>End(21-30)</v>
      </c>
    </row>
    <row r="2509" spans="1:22">
      <c r="A2509">
        <v>486163524</v>
      </c>
      <c r="B2509" t="s">
        <v>2529</v>
      </c>
      <c r="C2509" s="1">
        <v>45554</v>
      </c>
      <c r="D2509" t="str">
        <f>TEXT(Hospital_Emergency_Room_Data[[#This Row],[Patient Admission Date]],"mmm")</f>
        <v>Sep</v>
      </c>
      <c r="E2509">
        <f>YEAR(Hospital_Emergency_Room_Data[[#This Row],[Patient Admission Date]])</f>
        <v>2024</v>
      </c>
      <c r="F2509" s="2">
        <v>0.97152777777777777</v>
      </c>
      <c r="G2509" s="8" t="str">
        <f>TEXT(Hospital_Emergency_Room_Data[[#This Row],[Patient Admission Date]],"dddd")</f>
        <v>Thursday</v>
      </c>
      <c r="H2509" t="s">
        <v>41</v>
      </c>
      <c r="I2509">
        <v>33</v>
      </c>
      <c r="J2509" s="5" t="s">
        <v>9223</v>
      </c>
      <c r="K2509" t="s">
        <v>8</v>
      </c>
      <c r="L2509" t="s">
        <v>13</v>
      </c>
      <c r="M2509" t="s">
        <v>9209</v>
      </c>
      <c r="O2509">
        <v>38</v>
      </c>
      <c r="P2509" t="s">
        <v>9225</v>
      </c>
      <c r="Q2509">
        <v>19</v>
      </c>
      <c r="R2509">
        <v>23</v>
      </c>
      <c r="S2509" t="s">
        <v>9256</v>
      </c>
      <c r="T2509" t="s">
        <v>9262</v>
      </c>
      <c r="U2509" t="s">
        <v>9300</v>
      </c>
      <c r="V2509" t="str" cm="1">
        <f t="array" ref="V2509">_xlfn.IFS(Hospital_Emergency_Room_Data[[#This Row],[Day]]&lt;=10,"Start(1-10)",Hospital_Emergency_Room_Data[[#This Row],[Day]]&lt;=20,"Middle(11-20)",Hospital_Emergency_Room_Data[[#This Row],[Day]]&gt;20,"End(21-30)")</f>
        <v>Middle(11-20)</v>
      </c>
    </row>
    <row r="2510" spans="1:22">
      <c r="A2510">
        <v>824492063</v>
      </c>
      <c r="B2510" t="s">
        <v>2530</v>
      </c>
      <c r="C2510" s="1">
        <v>45191</v>
      </c>
      <c r="D2510" t="str">
        <f>TEXT(Hospital_Emergency_Room_Data[[#This Row],[Patient Admission Date]],"mmm")</f>
        <v>Sep</v>
      </c>
      <c r="E2510">
        <f>YEAR(Hospital_Emergency_Room_Data[[#This Row],[Patient Admission Date]])</f>
        <v>2023</v>
      </c>
      <c r="F2510" s="2">
        <v>0.87291666666666667</v>
      </c>
      <c r="G2510" s="8" t="str">
        <f>TEXT(Hospital_Emergency_Room_Data[[#This Row],[Patient Admission Date]],"dddd")</f>
        <v>Friday</v>
      </c>
      <c r="H2510" t="s">
        <v>41</v>
      </c>
      <c r="I2510">
        <v>1</v>
      </c>
      <c r="J2510" s="5" t="s">
        <v>9218</v>
      </c>
      <c r="K2510" t="s">
        <v>8</v>
      </c>
      <c r="L2510" t="s">
        <v>13</v>
      </c>
      <c r="M2510" t="s">
        <v>9209</v>
      </c>
      <c r="O2510">
        <v>56</v>
      </c>
      <c r="P2510" t="s">
        <v>9225</v>
      </c>
      <c r="Q2510">
        <v>22</v>
      </c>
      <c r="R2510">
        <v>20</v>
      </c>
      <c r="S2510" t="s">
        <v>9256</v>
      </c>
      <c r="T2510" t="s">
        <v>9264</v>
      </c>
      <c r="U2510" t="s">
        <v>9283</v>
      </c>
      <c r="V2510" t="str" cm="1">
        <f t="array" ref="V2510">_xlfn.IFS(Hospital_Emergency_Room_Data[[#This Row],[Day]]&lt;=10,"Start(1-10)",Hospital_Emergency_Room_Data[[#This Row],[Day]]&lt;=20,"Middle(11-20)",Hospital_Emergency_Room_Data[[#This Row],[Day]]&gt;20,"End(21-30)")</f>
        <v>End(21-30)</v>
      </c>
    </row>
    <row r="2511" spans="1:22">
      <c r="A2511">
        <v>725924975</v>
      </c>
      <c r="B2511" t="s">
        <v>2531</v>
      </c>
      <c r="C2511" s="1">
        <v>45026</v>
      </c>
      <c r="D2511" t="str">
        <f>TEXT(Hospital_Emergency_Room_Data[[#This Row],[Patient Admission Date]],"mmm")</f>
        <v>Apr</v>
      </c>
      <c r="E2511">
        <f>YEAR(Hospital_Emergency_Room_Data[[#This Row],[Patient Admission Date]])</f>
        <v>2023</v>
      </c>
      <c r="F2511" s="2">
        <v>0.18333333333333332</v>
      </c>
      <c r="G2511" s="8" t="str">
        <f>TEXT(Hospital_Emergency_Room_Data[[#This Row],[Patient Admission Date]],"dddd")</f>
        <v>Monday</v>
      </c>
      <c r="H2511" t="s">
        <v>41</v>
      </c>
      <c r="I2511">
        <v>35</v>
      </c>
      <c r="J2511" s="5" t="s">
        <v>9223</v>
      </c>
      <c r="K2511" t="s">
        <v>8</v>
      </c>
      <c r="L2511" t="s">
        <v>13</v>
      </c>
      <c r="M2511" t="s">
        <v>9209</v>
      </c>
      <c r="O2511">
        <v>19</v>
      </c>
      <c r="P2511" t="s">
        <v>9226</v>
      </c>
      <c r="Q2511">
        <v>10</v>
      </c>
      <c r="R2511">
        <v>4</v>
      </c>
      <c r="S2511" t="s">
        <v>9258</v>
      </c>
      <c r="T2511" t="s">
        <v>9265</v>
      </c>
      <c r="U2511" t="s">
        <v>9282</v>
      </c>
      <c r="V2511" t="str" cm="1">
        <f t="array" ref="V2511">_xlfn.IFS(Hospital_Emergency_Room_Data[[#This Row],[Day]]&lt;=10,"Start(1-10)",Hospital_Emergency_Room_Data[[#This Row],[Day]]&lt;=20,"Middle(11-20)",Hospital_Emergency_Room_Data[[#This Row],[Day]]&gt;20,"End(21-30)")</f>
        <v>Start(1-10)</v>
      </c>
    </row>
    <row r="2512" spans="1:22">
      <c r="A2512">
        <v>759281275</v>
      </c>
      <c r="B2512" t="s">
        <v>2532</v>
      </c>
      <c r="C2512" s="1">
        <v>45414</v>
      </c>
      <c r="D2512" t="str">
        <f>TEXT(Hospital_Emergency_Room_Data[[#This Row],[Patient Admission Date]],"mmm")</f>
        <v>May</v>
      </c>
      <c r="E2512">
        <f>YEAR(Hospital_Emergency_Room_Data[[#This Row],[Patient Admission Date]])</f>
        <v>2024</v>
      </c>
      <c r="F2512" s="2">
        <v>0.83611111111111114</v>
      </c>
      <c r="G2512" s="8" t="str">
        <f>TEXT(Hospital_Emergency_Room_Data[[#This Row],[Patient Admission Date]],"dddd")</f>
        <v>Thursday</v>
      </c>
      <c r="H2512" t="s">
        <v>41</v>
      </c>
      <c r="I2512">
        <v>53</v>
      </c>
      <c r="J2512" s="5" t="s">
        <v>9219</v>
      </c>
      <c r="K2512" t="s">
        <v>8</v>
      </c>
      <c r="L2512" t="s">
        <v>13</v>
      </c>
      <c r="M2512" t="s">
        <v>9209</v>
      </c>
      <c r="O2512">
        <v>24</v>
      </c>
      <c r="P2512" t="s">
        <v>9226</v>
      </c>
      <c r="Q2512">
        <v>2</v>
      </c>
      <c r="R2512">
        <v>20</v>
      </c>
      <c r="S2512" t="s">
        <v>9256</v>
      </c>
      <c r="T2512" t="s">
        <v>9263</v>
      </c>
      <c r="U2512" t="s">
        <v>9282</v>
      </c>
      <c r="V2512" t="str" cm="1">
        <f t="array" ref="V2512">_xlfn.IFS(Hospital_Emergency_Room_Data[[#This Row],[Day]]&lt;=10,"Start(1-10)",Hospital_Emergency_Room_Data[[#This Row],[Day]]&lt;=20,"Middle(11-20)",Hospital_Emergency_Room_Data[[#This Row],[Day]]&gt;20,"End(21-30)")</f>
        <v>Start(1-10)</v>
      </c>
    </row>
    <row r="2513" spans="1:22">
      <c r="A2513">
        <v>860616074</v>
      </c>
      <c r="B2513" t="s">
        <v>2533</v>
      </c>
      <c r="C2513" s="1">
        <v>45082</v>
      </c>
      <c r="D2513" t="str">
        <f>TEXT(Hospital_Emergency_Room_Data[[#This Row],[Patient Admission Date]],"mmm")</f>
        <v>Jun</v>
      </c>
      <c r="E2513">
        <f>YEAR(Hospital_Emergency_Room_Data[[#This Row],[Patient Admission Date]])</f>
        <v>2023</v>
      </c>
      <c r="F2513" s="2">
        <v>0.78125</v>
      </c>
      <c r="G2513" s="8" t="str">
        <f>TEXT(Hospital_Emergency_Room_Data[[#This Row],[Patient Admission Date]],"dddd")</f>
        <v>Monday</v>
      </c>
      <c r="H2513" t="s">
        <v>41</v>
      </c>
      <c r="I2513">
        <v>72</v>
      </c>
      <c r="J2513" s="5" t="s">
        <v>9222</v>
      </c>
      <c r="K2513" t="s">
        <v>8</v>
      </c>
      <c r="L2513" t="s">
        <v>13</v>
      </c>
      <c r="M2513" t="s">
        <v>9209</v>
      </c>
      <c r="O2513">
        <v>25</v>
      </c>
      <c r="P2513" t="s">
        <v>9226</v>
      </c>
      <c r="Q2513">
        <v>5</v>
      </c>
      <c r="R2513">
        <v>18</v>
      </c>
      <c r="S2513" t="s">
        <v>9256</v>
      </c>
      <c r="T2513" t="s">
        <v>9263</v>
      </c>
      <c r="U2513" t="s">
        <v>9282</v>
      </c>
      <c r="V2513" t="str" cm="1">
        <f t="array" ref="V2513">_xlfn.IFS(Hospital_Emergency_Room_Data[[#This Row],[Day]]&lt;=10,"Start(1-10)",Hospital_Emergency_Room_Data[[#This Row],[Day]]&lt;=20,"Middle(11-20)",Hospital_Emergency_Room_Data[[#This Row],[Day]]&gt;20,"End(21-30)")</f>
        <v>Start(1-10)</v>
      </c>
    </row>
    <row r="2514" spans="1:22">
      <c r="A2514">
        <v>425782883</v>
      </c>
      <c r="B2514" t="s">
        <v>2534</v>
      </c>
      <c r="C2514" s="1">
        <v>45264</v>
      </c>
      <c r="D2514" t="str">
        <f>TEXT(Hospital_Emergency_Room_Data[[#This Row],[Patient Admission Date]],"mmm")</f>
        <v>Dec</v>
      </c>
      <c r="E2514">
        <f>YEAR(Hospital_Emergency_Room_Data[[#This Row],[Patient Admission Date]])</f>
        <v>2023</v>
      </c>
      <c r="F2514" s="2">
        <v>0.65069444444444446</v>
      </c>
      <c r="G2514" s="8" t="str">
        <f>TEXT(Hospital_Emergency_Room_Data[[#This Row],[Patient Admission Date]],"dddd")</f>
        <v>Monday</v>
      </c>
      <c r="H2514" t="s">
        <v>41</v>
      </c>
      <c r="I2514">
        <v>20</v>
      </c>
      <c r="J2514" s="5" t="s">
        <v>9220</v>
      </c>
      <c r="K2514" t="s">
        <v>8</v>
      </c>
      <c r="L2514" t="s">
        <v>13</v>
      </c>
      <c r="M2514" t="s">
        <v>9209</v>
      </c>
      <c r="O2514">
        <v>52</v>
      </c>
      <c r="P2514" t="s">
        <v>9225</v>
      </c>
      <c r="Q2514">
        <v>4</v>
      </c>
      <c r="R2514">
        <v>15</v>
      </c>
      <c r="S2514" t="s">
        <v>9257</v>
      </c>
      <c r="T2514" t="s">
        <v>9263</v>
      </c>
      <c r="U2514" t="s">
        <v>9283</v>
      </c>
      <c r="V2514" t="str" cm="1">
        <f t="array" ref="V2514">_xlfn.IFS(Hospital_Emergency_Room_Data[[#This Row],[Day]]&lt;=10,"Start(1-10)",Hospital_Emergency_Room_Data[[#This Row],[Day]]&lt;=20,"Middle(11-20)",Hospital_Emergency_Room_Data[[#This Row],[Day]]&gt;20,"End(21-30)")</f>
        <v>Start(1-10)</v>
      </c>
    </row>
    <row r="2515" spans="1:22">
      <c r="A2515">
        <v>262442199</v>
      </c>
      <c r="B2515" t="s">
        <v>2535</v>
      </c>
      <c r="C2515" s="1">
        <v>45152</v>
      </c>
      <c r="D2515" t="str">
        <f>TEXT(Hospital_Emergency_Room_Data[[#This Row],[Patient Admission Date]],"mmm")</f>
        <v>Aug</v>
      </c>
      <c r="E2515">
        <f>YEAR(Hospital_Emergency_Room_Data[[#This Row],[Patient Admission Date]])</f>
        <v>2023</v>
      </c>
      <c r="F2515" s="2">
        <v>0.15069444444444444</v>
      </c>
      <c r="G2515" s="8" t="str">
        <f>TEXT(Hospital_Emergency_Room_Data[[#This Row],[Patient Admission Date]],"dddd")</f>
        <v>Monday</v>
      </c>
      <c r="H2515" t="s">
        <v>41</v>
      </c>
      <c r="I2515">
        <v>6</v>
      </c>
      <c r="J2515" s="5" t="s">
        <v>9221</v>
      </c>
      <c r="K2515" t="s">
        <v>8</v>
      </c>
      <c r="L2515" t="s">
        <v>13</v>
      </c>
      <c r="M2515" t="s">
        <v>9209</v>
      </c>
      <c r="O2515">
        <v>54</v>
      </c>
      <c r="P2515" t="s">
        <v>9225</v>
      </c>
      <c r="Q2515">
        <v>14</v>
      </c>
      <c r="R2515">
        <v>3</v>
      </c>
      <c r="S2515" t="s">
        <v>9258</v>
      </c>
      <c r="T2515" t="s">
        <v>9265</v>
      </c>
      <c r="U2515" t="s">
        <v>9283</v>
      </c>
      <c r="V2515" t="str" cm="1">
        <f t="array" ref="V2515">_xlfn.IFS(Hospital_Emergency_Room_Data[[#This Row],[Day]]&lt;=10,"Start(1-10)",Hospital_Emergency_Room_Data[[#This Row],[Day]]&lt;=20,"Middle(11-20)",Hospital_Emergency_Room_Data[[#This Row],[Day]]&gt;20,"End(21-30)")</f>
        <v>Middle(11-20)</v>
      </c>
    </row>
    <row r="2516" spans="1:22">
      <c r="A2516">
        <v>275992473</v>
      </c>
      <c r="B2516" t="s">
        <v>2536</v>
      </c>
      <c r="C2516" s="1">
        <v>45478</v>
      </c>
      <c r="D2516" t="str">
        <f>TEXT(Hospital_Emergency_Room_Data[[#This Row],[Patient Admission Date]],"mmm")</f>
        <v>Jul</v>
      </c>
      <c r="E2516">
        <f>YEAR(Hospital_Emergency_Room_Data[[#This Row],[Patient Admission Date]])</f>
        <v>2024</v>
      </c>
      <c r="F2516" s="2">
        <v>5.8333333333333334E-2</v>
      </c>
      <c r="G2516" s="8" t="str">
        <f>TEXT(Hospital_Emergency_Room_Data[[#This Row],[Patient Admission Date]],"dddd")</f>
        <v>Friday</v>
      </c>
      <c r="H2516" t="s">
        <v>41</v>
      </c>
      <c r="I2516">
        <v>39</v>
      </c>
      <c r="J2516" s="5" t="s">
        <v>9223</v>
      </c>
      <c r="K2516" t="s">
        <v>8</v>
      </c>
      <c r="L2516" t="s">
        <v>13</v>
      </c>
      <c r="M2516" t="s">
        <v>9209</v>
      </c>
      <c r="O2516">
        <v>59</v>
      </c>
      <c r="P2516" t="s">
        <v>9225</v>
      </c>
      <c r="Q2516">
        <v>5</v>
      </c>
      <c r="R2516">
        <v>1</v>
      </c>
      <c r="S2516" t="s">
        <v>9258</v>
      </c>
      <c r="T2516" t="s">
        <v>9263</v>
      </c>
      <c r="U2516" t="s">
        <v>9283</v>
      </c>
      <c r="V2516" t="str" cm="1">
        <f t="array" ref="V2516">_xlfn.IFS(Hospital_Emergency_Room_Data[[#This Row],[Day]]&lt;=10,"Start(1-10)",Hospital_Emergency_Room_Data[[#This Row],[Day]]&lt;=20,"Middle(11-20)",Hospital_Emergency_Room_Data[[#This Row],[Day]]&gt;20,"End(21-30)")</f>
        <v>Start(1-10)</v>
      </c>
    </row>
    <row r="2517" spans="1:22">
      <c r="A2517">
        <v>394022360</v>
      </c>
      <c r="B2517" t="s">
        <v>2537</v>
      </c>
      <c r="C2517" s="1">
        <v>45546</v>
      </c>
      <c r="D2517" t="str">
        <f>TEXT(Hospital_Emergency_Room_Data[[#This Row],[Patient Admission Date]],"mmm")</f>
        <v>Sep</v>
      </c>
      <c r="E2517">
        <f>YEAR(Hospital_Emergency_Room_Data[[#This Row],[Patient Admission Date]])</f>
        <v>2024</v>
      </c>
      <c r="F2517" s="2">
        <v>1.3888888888888889E-3</v>
      </c>
      <c r="G2517" s="8" t="str">
        <f>TEXT(Hospital_Emergency_Room_Data[[#This Row],[Patient Admission Date]],"dddd")</f>
        <v>Wednesday</v>
      </c>
      <c r="H2517" t="s">
        <v>41</v>
      </c>
      <c r="I2517">
        <v>37</v>
      </c>
      <c r="J2517" s="5" t="s">
        <v>9223</v>
      </c>
      <c r="K2517" t="s">
        <v>8</v>
      </c>
      <c r="L2517" t="s">
        <v>13</v>
      </c>
      <c r="M2517" t="s">
        <v>9209</v>
      </c>
      <c r="O2517">
        <v>22</v>
      </c>
      <c r="P2517" t="s">
        <v>9226</v>
      </c>
      <c r="Q2517">
        <v>11</v>
      </c>
      <c r="R2517">
        <v>0</v>
      </c>
      <c r="S2517" t="s">
        <v>9258</v>
      </c>
      <c r="T2517" t="s">
        <v>9265</v>
      </c>
      <c r="U2517" t="s">
        <v>9282</v>
      </c>
      <c r="V2517" t="str" cm="1">
        <f t="array" ref="V2517">_xlfn.IFS(Hospital_Emergency_Room_Data[[#This Row],[Day]]&lt;=10,"Start(1-10)",Hospital_Emergency_Room_Data[[#This Row],[Day]]&lt;=20,"Middle(11-20)",Hospital_Emergency_Room_Data[[#This Row],[Day]]&gt;20,"End(21-30)")</f>
        <v>Middle(11-20)</v>
      </c>
    </row>
    <row r="2518" spans="1:22">
      <c r="A2518">
        <v>526021830</v>
      </c>
      <c r="B2518" t="s">
        <v>2538</v>
      </c>
      <c r="C2518" s="1">
        <v>45309</v>
      </c>
      <c r="D2518" t="str">
        <f>TEXT(Hospital_Emergency_Room_Data[[#This Row],[Patient Admission Date]],"mmm")</f>
        <v>Jan</v>
      </c>
      <c r="E2518">
        <f>YEAR(Hospital_Emergency_Room_Data[[#This Row],[Patient Admission Date]])</f>
        <v>2024</v>
      </c>
      <c r="F2518" s="2">
        <v>0.64930555555555558</v>
      </c>
      <c r="G2518" s="8" t="str">
        <f>TEXT(Hospital_Emergency_Room_Data[[#This Row],[Patient Admission Date]],"dddd")</f>
        <v>Thursday</v>
      </c>
      <c r="H2518" t="s">
        <v>41</v>
      </c>
      <c r="I2518">
        <v>42</v>
      </c>
      <c r="J2518" s="5" t="s">
        <v>9223</v>
      </c>
      <c r="K2518" t="s">
        <v>8</v>
      </c>
      <c r="L2518" t="s">
        <v>13</v>
      </c>
      <c r="M2518" t="s">
        <v>9209</v>
      </c>
      <c r="O2518">
        <v>46</v>
      </c>
      <c r="P2518" t="s">
        <v>9225</v>
      </c>
      <c r="Q2518">
        <v>18</v>
      </c>
      <c r="R2518">
        <v>15</v>
      </c>
      <c r="S2518" t="s">
        <v>9257</v>
      </c>
      <c r="T2518" t="s">
        <v>9262</v>
      </c>
      <c r="U2518" t="s">
        <v>9283</v>
      </c>
      <c r="V2518" t="str" cm="1">
        <f t="array" ref="V2518">_xlfn.IFS(Hospital_Emergency_Room_Data[[#This Row],[Day]]&lt;=10,"Start(1-10)",Hospital_Emergency_Room_Data[[#This Row],[Day]]&lt;=20,"Middle(11-20)",Hospital_Emergency_Room_Data[[#This Row],[Day]]&gt;20,"End(21-30)")</f>
        <v>Middle(11-20)</v>
      </c>
    </row>
    <row r="2519" spans="1:22">
      <c r="A2519">
        <v>379548312</v>
      </c>
      <c r="B2519" t="s">
        <v>2539</v>
      </c>
      <c r="C2519" s="1">
        <v>45040</v>
      </c>
      <c r="D2519" t="str">
        <f>TEXT(Hospital_Emergency_Room_Data[[#This Row],[Patient Admission Date]],"mmm")</f>
        <v>Apr</v>
      </c>
      <c r="E2519">
        <f>YEAR(Hospital_Emergency_Room_Data[[#This Row],[Patient Admission Date]])</f>
        <v>2023</v>
      </c>
      <c r="F2519" s="2">
        <v>0.74375000000000002</v>
      </c>
      <c r="G2519" s="8" t="str">
        <f>TEXT(Hospital_Emergency_Room_Data[[#This Row],[Patient Admission Date]],"dddd")</f>
        <v>Monday</v>
      </c>
      <c r="H2519" t="s">
        <v>41</v>
      </c>
      <c r="I2519">
        <v>74</v>
      </c>
      <c r="J2519" s="5" t="s">
        <v>9222</v>
      </c>
      <c r="K2519" t="s">
        <v>8</v>
      </c>
      <c r="L2519" t="s">
        <v>13</v>
      </c>
      <c r="M2519" t="s">
        <v>9209</v>
      </c>
      <c r="O2519">
        <v>16</v>
      </c>
      <c r="P2519" t="s">
        <v>9226</v>
      </c>
      <c r="Q2519">
        <v>24</v>
      </c>
      <c r="R2519">
        <v>17</v>
      </c>
      <c r="S2519" t="s">
        <v>9257</v>
      </c>
      <c r="T2519" t="s">
        <v>9264</v>
      </c>
      <c r="U2519" t="s">
        <v>9282</v>
      </c>
      <c r="V2519" t="str" cm="1">
        <f t="array" ref="V2519">_xlfn.IFS(Hospital_Emergency_Room_Data[[#This Row],[Day]]&lt;=10,"Start(1-10)",Hospital_Emergency_Room_Data[[#This Row],[Day]]&lt;=20,"Middle(11-20)",Hospital_Emergency_Room_Data[[#This Row],[Day]]&gt;20,"End(21-30)")</f>
        <v>End(21-30)</v>
      </c>
    </row>
    <row r="2520" spans="1:22">
      <c r="A2520">
        <v>386173826</v>
      </c>
      <c r="B2520" t="s">
        <v>2540</v>
      </c>
      <c r="C2520" s="1">
        <v>45275</v>
      </c>
      <c r="D2520" t="str">
        <f>TEXT(Hospital_Emergency_Room_Data[[#This Row],[Patient Admission Date]],"mmm")</f>
        <v>Dec</v>
      </c>
      <c r="E2520">
        <f>YEAR(Hospital_Emergency_Room_Data[[#This Row],[Patient Admission Date]])</f>
        <v>2023</v>
      </c>
      <c r="F2520" s="2">
        <v>0.25555555555555554</v>
      </c>
      <c r="G2520" s="8" t="str">
        <f>TEXT(Hospital_Emergency_Room_Data[[#This Row],[Patient Admission Date]],"dddd")</f>
        <v>Friday</v>
      </c>
      <c r="H2520" t="s">
        <v>41</v>
      </c>
      <c r="I2520">
        <v>21</v>
      </c>
      <c r="J2520" s="5" t="s">
        <v>9220</v>
      </c>
      <c r="K2520" t="s">
        <v>8</v>
      </c>
      <c r="L2520" t="s">
        <v>13</v>
      </c>
      <c r="M2520" t="s">
        <v>9209</v>
      </c>
      <c r="O2520">
        <v>27</v>
      </c>
      <c r="P2520" t="s">
        <v>9226</v>
      </c>
      <c r="Q2520">
        <v>15</v>
      </c>
      <c r="R2520">
        <v>6</v>
      </c>
      <c r="S2520" t="s">
        <v>9255</v>
      </c>
      <c r="T2520" t="s">
        <v>9262</v>
      </c>
      <c r="U2520" t="s">
        <v>9282</v>
      </c>
      <c r="V2520" t="str" cm="1">
        <f t="array" ref="V2520">_xlfn.IFS(Hospital_Emergency_Room_Data[[#This Row],[Day]]&lt;=10,"Start(1-10)",Hospital_Emergency_Room_Data[[#This Row],[Day]]&lt;=20,"Middle(11-20)",Hospital_Emergency_Room_Data[[#This Row],[Day]]&gt;20,"End(21-30)")</f>
        <v>Middle(11-20)</v>
      </c>
    </row>
    <row r="2521" spans="1:22">
      <c r="A2521">
        <v>312763868</v>
      </c>
      <c r="B2521" t="s">
        <v>2541</v>
      </c>
      <c r="C2521" s="1">
        <v>45078</v>
      </c>
      <c r="D2521" t="str">
        <f>TEXT(Hospital_Emergency_Room_Data[[#This Row],[Patient Admission Date]],"mmm")</f>
        <v>Jun</v>
      </c>
      <c r="E2521">
        <f>YEAR(Hospital_Emergency_Room_Data[[#This Row],[Patient Admission Date]])</f>
        <v>2023</v>
      </c>
      <c r="F2521" s="2">
        <v>0.77152777777777781</v>
      </c>
      <c r="G2521" s="8" t="str">
        <f>TEXT(Hospital_Emergency_Room_Data[[#This Row],[Patient Admission Date]],"dddd")</f>
        <v>Thursday</v>
      </c>
      <c r="H2521" t="s">
        <v>41</v>
      </c>
      <c r="I2521">
        <v>79</v>
      </c>
      <c r="J2521" s="5" t="s">
        <v>9222</v>
      </c>
      <c r="K2521" t="s">
        <v>8</v>
      </c>
      <c r="L2521" t="s">
        <v>13</v>
      </c>
      <c r="M2521" t="s">
        <v>9209</v>
      </c>
      <c r="O2521">
        <v>44</v>
      </c>
      <c r="P2521" t="s">
        <v>9225</v>
      </c>
      <c r="Q2521">
        <v>1</v>
      </c>
      <c r="R2521">
        <v>18</v>
      </c>
      <c r="S2521" t="s">
        <v>9256</v>
      </c>
      <c r="T2521" t="s">
        <v>9263</v>
      </c>
      <c r="U2521" t="s">
        <v>9300</v>
      </c>
      <c r="V2521" t="str" cm="1">
        <f t="array" ref="V2521">_xlfn.IFS(Hospital_Emergency_Room_Data[[#This Row],[Day]]&lt;=10,"Start(1-10)",Hospital_Emergency_Room_Data[[#This Row],[Day]]&lt;=20,"Middle(11-20)",Hospital_Emergency_Room_Data[[#This Row],[Day]]&gt;20,"End(21-30)")</f>
        <v>Start(1-10)</v>
      </c>
    </row>
    <row r="2522" spans="1:22">
      <c r="A2522">
        <v>295041906</v>
      </c>
      <c r="B2522" t="s">
        <v>2542</v>
      </c>
      <c r="C2522" s="1">
        <v>45538</v>
      </c>
      <c r="D2522" t="str">
        <f>TEXT(Hospital_Emergency_Room_Data[[#This Row],[Patient Admission Date]],"mmm")</f>
        <v>Sep</v>
      </c>
      <c r="E2522">
        <f>YEAR(Hospital_Emergency_Room_Data[[#This Row],[Patient Admission Date]])</f>
        <v>2024</v>
      </c>
      <c r="F2522" s="2">
        <v>0.5541666666666667</v>
      </c>
      <c r="G2522" s="8" t="str">
        <f>TEXT(Hospital_Emergency_Room_Data[[#This Row],[Patient Admission Date]],"dddd")</f>
        <v>Tuesday</v>
      </c>
      <c r="H2522" t="s">
        <v>41</v>
      </c>
      <c r="I2522">
        <v>62</v>
      </c>
      <c r="J2522" s="5" t="s">
        <v>9217</v>
      </c>
      <c r="K2522" t="s">
        <v>8</v>
      </c>
      <c r="L2522" t="s">
        <v>13</v>
      </c>
      <c r="M2522" t="s">
        <v>9209</v>
      </c>
      <c r="N2522">
        <v>0</v>
      </c>
      <c r="O2522">
        <v>47</v>
      </c>
      <c r="P2522" t="s">
        <v>9225</v>
      </c>
      <c r="Q2522">
        <v>3</v>
      </c>
      <c r="R2522">
        <v>13</v>
      </c>
      <c r="S2522" t="s">
        <v>9257</v>
      </c>
      <c r="T2522" t="s">
        <v>9263</v>
      </c>
      <c r="U2522" t="s">
        <v>9283</v>
      </c>
      <c r="V2522" t="str" cm="1">
        <f t="array" ref="V2522">_xlfn.IFS(Hospital_Emergency_Room_Data[[#This Row],[Day]]&lt;=10,"Start(1-10)",Hospital_Emergency_Room_Data[[#This Row],[Day]]&lt;=20,"Middle(11-20)",Hospital_Emergency_Room_Data[[#This Row],[Day]]&gt;20,"End(21-30)")</f>
        <v>Start(1-10)</v>
      </c>
    </row>
    <row r="2523" spans="1:22">
      <c r="A2523">
        <v>587406537</v>
      </c>
      <c r="B2523" t="s">
        <v>2543</v>
      </c>
      <c r="C2523" s="1">
        <v>45074</v>
      </c>
      <c r="D2523" t="str">
        <f>TEXT(Hospital_Emergency_Room_Data[[#This Row],[Patient Admission Date]],"mmm")</f>
        <v>May</v>
      </c>
      <c r="E2523">
        <f>YEAR(Hospital_Emergency_Room_Data[[#This Row],[Patient Admission Date]])</f>
        <v>2023</v>
      </c>
      <c r="F2523" s="2">
        <v>0.55486111111111114</v>
      </c>
      <c r="G2523" s="8" t="str">
        <f>TEXT(Hospital_Emergency_Room_Data[[#This Row],[Patient Admission Date]],"dddd")</f>
        <v>Sunday</v>
      </c>
      <c r="H2523" t="s">
        <v>41</v>
      </c>
      <c r="I2523">
        <v>77</v>
      </c>
      <c r="J2523" s="5" t="s">
        <v>9222</v>
      </c>
      <c r="K2523" t="s">
        <v>8</v>
      </c>
      <c r="L2523" t="s">
        <v>13</v>
      </c>
      <c r="M2523" t="s">
        <v>9209</v>
      </c>
      <c r="N2523">
        <v>0</v>
      </c>
      <c r="O2523">
        <v>52</v>
      </c>
      <c r="P2523" t="s">
        <v>9225</v>
      </c>
      <c r="Q2523">
        <v>28</v>
      </c>
      <c r="R2523">
        <v>13</v>
      </c>
      <c r="S2523" t="s">
        <v>9257</v>
      </c>
      <c r="T2523" t="s">
        <v>9264</v>
      </c>
      <c r="U2523" t="s">
        <v>9283</v>
      </c>
      <c r="V2523" t="str" cm="1">
        <f t="array" ref="V2523">_xlfn.IFS(Hospital_Emergency_Room_Data[[#This Row],[Day]]&lt;=10,"Start(1-10)",Hospital_Emergency_Room_Data[[#This Row],[Day]]&lt;=20,"Middle(11-20)",Hospital_Emergency_Room_Data[[#This Row],[Day]]&gt;20,"End(21-30)")</f>
        <v>End(21-30)</v>
      </c>
    </row>
    <row r="2524" spans="1:22">
      <c r="A2524">
        <v>419261516</v>
      </c>
      <c r="B2524" t="s">
        <v>2544</v>
      </c>
      <c r="C2524" s="1">
        <v>45594</v>
      </c>
      <c r="D2524" t="str">
        <f>TEXT(Hospital_Emergency_Room_Data[[#This Row],[Patient Admission Date]],"mmm")</f>
        <v>Oct</v>
      </c>
      <c r="E2524">
        <f>YEAR(Hospital_Emergency_Room_Data[[#This Row],[Patient Admission Date]])</f>
        <v>2024</v>
      </c>
      <c r="F2524" s="2">
        <v>0.3840277777777778</v>
      </c>
      <c r="G2524" s="8" t="str">
        <f>TEXT(Hospital_Emergency_Room_Data[[#This Row],[Patient Admission Date]],"dddd")</f>
        <v>Tuesday</v>
      </c>
      <c r="H2524" t="s">
        <v>41</v>
      </c>
      <c r="I2524">
        <v>21</v>
      </c>
      <c r="J2524" s="5" t="s">
        <v>9220</v>
      </c>
      <c r="K2524" t="s">
        <v>8</v>
      </c>
      <c r="L2524" t="s">
        <v>13</v>
      </c>
      <c r="M2524" t="s">
        <v>9209</v>
      </c>
      <c r="N2524">
        <v>0</v>
      </c>
      <c r="O2524">
        <v>24</v>
      </c>
      <c r="P2524" t="s">
        <v>9226</v>
      </c>
      <c r="Q2524">
        <v>29</v>
      </c>
      <c r="R2524">
        <v>9</v>
      </c>
      <c r="S2524" t="s">
        <v>9255</v>
      </c>
      <c r="T2524" t="s">
        <v>9264</v>
      </c>
      <c r="U2524" t="s">
        <v>9282</v>
      </c>
      <c r="V2524" t="str" cm="1">
        <f t="array" ref="V2524">_xlfn.IFS(Hospital_Emergency_Room_Data[[#This Row],[Day]]&lt;=10,"Start(1-10)",Hospital_Emergency_Room_Data[[#This Row],[Day]]&lt;=20,"Middle(11-20)",Hospital_Emergency_Room_Data[[#This Row],[Day]]&gt;20,"End(21-30)")</f>
        <v>End(21-30)</v>
      </c>
    </row>
    <row r="2525" spans="1:22">
      <c r="A2525">
        <v>461766137</v>
      </c>
      <c r="B2525" t="s">
        <v>2545</v>
      </c>
      <c r="C2525" s="1">
        <v>45435</v>
      </c>
      <c r="D2525" t="str">
        <f>TEXT(Hospital_Emergency_Room_Data[[#This Row],[Patient Admission Date]],"mmm")</f>
        <v>May</v>
      </c>
      <c r="E2525">
        <f>YEAR(Hospital_Emergency_Room_Data[[#This Row],[Patient Admission Date]])</f>
        <v>2024</v>
      </c>
      <c r="F2525" s="2">
        <v>0.98055555555555551</v>
      </c>
      <c r="G2525" s="8" t="str">
        <f>TEXT(Hospital_Emergency_Room_Data[[#This Row],[Patient Admission Date]],"dddd")</f>
        <v>Thursday</v>
      </c>
      <c r="H2525" t="s">
        <v>41</v>
      </c>
      <c r="I2525">
        <v>26</v>
      </c>
      <c r="J2525" s="5" t="s">
        <v>9220</v>
      </c>
      <c r="K2525" t="s">
        <v>8</v>
      </c>
      <c r="L2525" t="s">
        <v>13</v>
      </c>
      <c r="M2525" t="s">
        <v>9209</v>
      </c>
      <c r="N2525">
        <v>1</v>
      </c>
      <c r="O2525">
        <v>37</v>
      </c>
      <c r="P2525" t="s">
        <v>9225</v>
      </c>
      <c r="Q2525">
        <v>23</v>
      </c>
      <c r="R2525">
        <v>23</v>
      </c>
      <c r="S2525" t="s">
        <v>9256</v>
      </c>
      <c r="T2525" t="s">
        <v>9264</v>
      </c>
      <c r="U2525" t="s">
        <v>9300</v>
      </c>
      <c r="V2525" t="str" cm="1">
        <f t="array" ref="V2525">_xlfn.IFS(Hospital_Emergency_Room_Data[[#This Row],[Day]]&lt;=10,"Start(1-10)",Hospital_Emergency_Room_Data[[#This Row],[Day]]&lt;=20,"Middle(11-20)",Hospital_Emergency_Room_Data[[#This Row],[Day]]&gt;20,"End(21-30)")</f>
        <v>End(21-30)</v>
      </c>
    </row>
    <row r="2526" spans="1:22">
      <c r="A2526">
        <v>552279168</v>
      </c>
      <c r="B2526" t="s">
        <v>2546</v>
      </c>
      <c r="C2526" s="1">
        <v>45402</v>
      </c>
      <c r="D2526" t="str">
        <f>TEXT(Hospital_Emergency_Room_Data[[#This Row],[Patient Admission Date]],"mmm")</f>
        <v>Apr</v>
      </c>
      <c r="E2526">
        <f>YEAR(Hospital_Emergency_Room_Data[[#This Row],[Patient Admission Date]])</f>
        <v>2024</v>
      </c>
      <c r="F2526" s="2">
        <v>0.56874999999999998</v>
      </c>
      <c r="G2526" s="8" t="str">
        <f>TEXT(Hospital_Emergency_Room_Data[[#This Row],[Patient Admission Date]],"dddd")</f>
        <v>Saturday</v>
      </c>
      <c r="H2526" t="s">
        <v>41</v>
      </c>
      <c r="I2526">
        <v>57</v>
      </c>
      <c r="J2526" s="5" t="s">
        <v>9219</v>
      </c>
      <c r="K2526" t="s">
        <v>8</v>
      </c>
      <c r="L2526" t="s">
        <v>13</v>
      </c>
      <c r="M2526" t="s">
        <v>9209</v>
      </c>
      <c r="N2526">
        <v>1</v>
      </c>
      <c r="O2526">
        <v>28</v>
      </c>
      <c r="P2526" t="s">
        <v>9226</v>
      </c>
      <c r="Q2526">
        <v>20</v>
      </c>
      <c r="R2526">
        <v>13</v>
      </c>
      <c r="S2526" t="s">
        <v>9257</v>
      </c>
      <c r="T2526" t="s">
        <v>9262</v>
      </c>
      <c r="U2526" t="s">
        <v>9282</v>
      </c>
      <c r="V2526" t="str" cm="1">
        <f t="array" ref="V2526">_xlfn.IFS(Hospital_Emergency_Room_Data[[#This Row],[Day]]&lt;=10,"Start(1-10)",Hospital_Emergency_Room_Data[[#This Row],[Day]]&lt;=20,"Middle(11-20)",Hospital_Emergency_Room_Data[[#This Row],[Day]]&gt;20,"End(21-30)")</f>
        <v>Middle(11-20)</v>
      </c>
    </row>
    <row r="2527" spans="1:22">
      <c r="A2527">
        <v>209763431</v>
      </c>
      <c r="B2527" t="s">
        <v>2547</v>
      </c>
      <c r="C2527" s="1">
        <v>45534</v>
      </c>
      <c r="D2527" t="str">
        <f>TEXT(Hospital_Emergency_Room_Data[[#This Row],[Patient Admission Date]],"mmm")</f>
        <v>Aug</v>
      </c>
      <c r="E2527">
        <f>YEAR(Hospital_Emergency_Room_Data[[#This Row],[Patient Admission Date]])</f>
        <v>2024</v>
      </c>
      <c r="F2527" s="2">
        <v>0.27083333333333331</v>
      </c>
      <c r="G2527" s="8" t="str">
        <f>TEXT(Hospital_Emergency_Room_Data[[#This Row],[Patient Admission Date]],"dddd")</f>
        <v>Friday</v>
      </c>
      <c r="H2527" t="s">
        <v>41</v>
      </c>
      <c r="I2527">
        <v>33</v>
      </c>
      <c r="J2527" s="5" t="s">
        <v>9223</v>
      </c>
      <c r="K2527" t="s">
        <v>8</v>
      </c>
      <c r="L2527" t="s">
        <v>13</v>
      </c>
      <c r="M2527" t="s">
        <v>9209</v>
      </c>
      <c r="N2527">
        <v>2</v>
      </c>
      <c r="O2527">
        <v>32</v>
      </c>
      <c r="P2527" t="s">
        <v>9225</v>
      </c>
      <c r="Q2527">
        <v>30</v>
      </c>
      <c r="R2527">
        <v>6</v>
      </c>
      <c r="S2527" t="s">
        <v>9255</v>
      </c>
      <c r="T2527" t="s">
        <v>9264</v>
      </c>
      <c r="U2527" t="s">
        <v>9300</v>
      </c>
      <c r="V2527" t="str" cm="1">
        <f t="array" ref="V2527">_xlfn.IFS(Hospital_Emergency_Room_Data[[#This Row],[Day]]&lt;=10,"Start(1-10)",Hospital_Emergency_Room_Data[[#This Row],[Day]]&lt;=20,"Middle(11-20)",Hospital_Emergency_Room_Data[[#This Row],[Day]]&gt;20,"End(21-30)")</f>
        <v>End(21-30)</v>
      </c>
    </row>
    <row r="2528" spans="1:22">
      <c r="A2528">
        <v>509225012</v>
      </c>
      <c r="B2528" t="s">
        <v>2548</v>
      </c>
      <c r="C2528" s="1">
        <v>45235</v>
      </c>
      <c r="D2528" t="str">
        <f>TEXT(Hospital_Emergency_Room_Data[[#This Row],[Patient Admission Date]],"mmm")</f>
        <v>Nov</v>
      </c>
      <c r="E2528">
        <f>YEAR(Hospital_Emergency_Room_Data[[#This Row],[Patient Admission Date]])</f>
        <v>2023</v>
      </c>
      <c r="F2528" s="2">
        <v>0.27430555555555558</v>
      </c>
      <c r="G2528" s="8" t="str">
        <f>TEXT(Hospital_Emergency_Room_Data[[#This Row],[Patient Admission Date]],"dddd")</f>
        <v>Sunday</v>
      </c>
      <c r="H2528" t="s">
        <v>41</v>
      </c>
      <c r="I2528">
        <v>15</v>
      </c>
      <c r="J2528" s="5" t="s">
        <v>9220</v>
      </c>
      <c r="K2528" t="s">
        <v>8</v>
      </c>
      <c r="L2528" t="s">
        <v>13</v>
      </c>
      <c r="M2528" t="s">
        <v>9209</v>
      </c>
      <c r="N2528">
        <v>2</v>
      </c>
      <c r="O2528">
        <v>43</v>
      </c>
      <c r="P2528" t="s">
        <v>9225</v>
      </c>
      <c r="Q2528">
        <v>5</v>
      </c>
      <c r="R2528">
        <v>6</v>
      </c>
      <c r="S2528" t="s">
        <v>9255</v>
      </c>
      <c r="T2528" t="s">
        <v>9263</v>
      </c>
      <c r="U2528" t="s">
        <v>9300</v>
      </c>
      <c r="V2528" t="str" cm="1">
        <f t="array" ref="V2528">_xlfn.IFS(Hospital_Emergency_Room_Data[[#This Row],[Day]]&lt;=10,"Start(1-10)",Hospital_Emergency_Room_Data[[#This Row],[Day]]&lt;=20,"Middle(11-20)",Hospital_Emergency_Room_Data[[#This Row],[Day]]&gt;20,"End(21-30)")</f>
        <v>Start(1-10)</v>
      </c>
    </row>
    <row r="2529" spans="1:22">
      <c r="A2529">
        <v>665012413</v>
      </c>
      <c r="B2529" t="s">
        <v>2549</v>
      </c>
      <c r="C2529" s="1">
        <v>45339</v>
      </c>
      <c r="D2529" t="str">
        <f>TEXT(Hospital_Emergency_Room_Data[[#This Row],[Patient Admission Date]],"mmm")</f>
        <v>Feb</v>
      </c>
      <c r="E2529">
        <f>YEAR(Hospital_Emergency_Room_Data[[#This Row],[Patient Admission Date]])</f>
        <v>2024</v>
      </c>
      <c r="F2529" s="2">
        <v>0.95625000000000004</v>
      </c>
      <c r="G2529" s="8" t="str">
        <f>TEXT(Hospital_Emergency_Room_Data[[#This Row],[Patient Admission Date]],"dddd")</f>
        <v>Saturday</v>
      </c>
      <c r="H2529" t="s">
        <v>41</v>
      </c>
      <c r="I2529">
        <v>5</v>
      </c>
      <c r="J2529" s="5" t="s">
        <v>9221</v>
      </c>
      <c r="K2529" t="s">
        <v>8</v>
      </c>
      <c r="L2529" t="s">
        <v>13</v>
      </c>
      <c r="M2529" t="s">
        <v>9209</v>
      </c>
      <c r="N2529">
        <v>2</v>
      </c>
      <c r="O2529">
        <v>36</v>
      </c>
      <c r="P2529" t="s">
        <v>9225</v>
      </c>
      <c r="Q2529">
        <v>17</v>
      </c>
      <c r="R2529">
        <v>22</v>
      </c>
      <c r="S2529" t="s">
        <v>9256</v>
      </c>
      <c r="T2529" t="s">
        <v>9262</v>
      </c>
      <c r="U2529" t="s">
        <v>9300</v>
      </c>
      <c r="V2529" t="str" cm="1">
        <f t="array" ref="V2529">_xlfn.IFS(Hospital_Emergency_Room_Data[[#This Row],[Day]]&lt;=10,"Start(1-10)",Hospital_Emergency_Room_Data[[#This Row],[Day]]&lt;=20,"Middle(11-20)",Hospital_Emergency_Room_Data[[#This Row],[Day]]&gt;20,"End(21-30)")</f>
        <v>Middle(11-20)</v>
      </c>
    </row>
    <row r="2530" spans="1:22">
      <c r="A2530">
        <v>598596394</v>
      </c>
      <c r="B2530" t="s">
        <v>2550</v>
      </c>
      <c r="C2530" s="1">
        <v>45266</v>
      </c>
      <c r="D2530" t="str">
        <f>TEXT(Hospital_Emergency_Room_Data[[#This Row],[Patient Admission Date]],"mmm")</f>
        <v>Dec</v>
      </c>
      <c r="E2530">
        <f>YEAR(Hospital_Emergency_Room_Data[[#This Row],[Patient Admission Date]])</f>
        <v>2023</v>
      </c>
      <c r="F2530" s="2">
        <v>0.16666666666666666</v>
      </c>
      <c r="G2530" s="8" t="str">
        <f>TEXT(Hospital_Emergency_Room_Data[[#This Row],[Patient Admission Date]],"dddd")</f>
        <v>Wednesday</v>
      </c>
      <c r="H2530" t="s">
        <v>41</v>
      </c>
      <c r="I2530">
        <v>32</v>
      </c>
      <c r="J2530" s="5" t="s">
        <v>9223</v>
      </c>
      <c r="K2530" t="s">
        <v>8</v>
      </c>
      <c r="L2530" t="s">
        <v>13</v>
      </c>
      <c r="M2530" t="s">
        <v>9209</v>
      </c>
      <c r="N2530">
        <v>2</v>
      </c>
      <c r="O2530">
        <v>58</v>
      </c>
      <c r="P2530" t="s">
        <v>9225</v>
      </c>
      <c r="Q2530">
        <v>6</v>
      </c>
      <c r="R2530">
        <v>4</v>
      </c>
      <c r="S2530" t="s">
        <v>9258</v>
      </c>
      <c r="T2530" t="s">
        <v>9263</v>
      </c>
      <c r="U2530" t="s">
        <v>9283</v>
      </c>
      <c r="V2530" t="str" cm="1">
        <f t="array" ref="V2530">_xlfn.IFS(Hospital_Emergency_Room_Data[[#This Row],[Day]]&lt;=10,"Start(1-10)",Hospital_Emergency_Room_Data[[#This Row],[Day]]&lt;=20,"Middle(11-20)",Hospital_Emergency_Room_Data[[#This Row],[Day]]&gt;20,"End(21-30)")</f>
        <v>Start(1-10)</v>
      </c>
    </row>
    <row r="2531" spans="1:22">
      <c r="A2531">
        <v>262758796</v>
      </c>
      <c r="B2531" t="s">
        <v>2551</v>
      </c>
      <c r="C2531" s="1">
        <v>45308</v>
      </c>
      <c r="D2531" t="str">
        <f>TEXT(Hospital_Emergency_Room_Data[[#This Row],[Patient Admission Date]],"mmm")</f>
        <v>Jan</v>
      </c>
      <c r="E2531">
        <f>YEAR(Hospital_Emergency_Room_Data[[#This Row],[Patient Admission Date]])</f>
        <v>2024</v>
      </c>
      <c r="F2531" s="2">
        <v>0.35833333333333334</v>
      </c>
      <c r="G2531" s="8" t="str">
        <f>TEXT(Hospital_Emergency_Room_Data[[#This Row],[Patient Admission Date]],"dddd")</f>
        <v>Wednesday</v>
      </c>
      <c r="H2531" t="s">
        <v>41</v>
      </c>
      <c r="I2531">
        <v>18</v>
      </c>
      <c r="J2531" s="5" t="s">
        <v>9220</v>
      </c>
      <c r="K2531" t="s">
        <v>8</v>
      </c>
      <c r="L2531" t="s">
        <v>13</v>
      </c>
      <c r="M2531" t="s">
        <v>9209</v>
      </c>
      <c r="N2531">
        <v>3</v>
      </c>
      <c r="O2531">
        <v>22</v>
      </c>
      <c r="P2531" t="s">
        <v>9226</v>
      </c>
      <c r="Q2531">
        <v>17</v>
      </c>
      <c r="R2531">
        <v>8</v>
      </c>
      <c r="S2531" t="s">
        <v>9255</v>
      </c>
      <c r="T2531" t="s">
        <v>9262</v>
      </c>
      <c r="U2531" t="s">
        <v>9282</v>
      </c>
      <c r="V2531" t="str" cm="1">
        <f t="array" ref="V2531">_xlfn.IFS(Hospital_Emergency_Room_Data[[#This Row],[Day]]&lt;=10,"Start(1-10)",Hospital_Emergency_Room_Data[[#This Row],[Day]]&lt;=20,"Middle(11-20)",Hospital_Emergency_Room_Data[[#This Row],[Day]]&gt;20,"End(21-30)")</f>
        <v>Middle(11-20)</v>
      </c>
    </row>
    <row r="2532" spans="1:22">
      <c r="A2532">
        <v>635274110</v>
      </c>
      <c r="B2532" t="s">
        <v>2552</v>
      </c>
      <c r="C2532" s="1">
        <v>45186</v>
      </c>
      <c r="D2532" t="str">
        <f>TEXT(Hospital_Emergency_Room_Data[[#This Row],[Patient Admission Date]],"mmm")</f>
        <v>Sep</v>
      </c>
      <c r="E2532">
        <f>YEAR(Hospital_Emergency_Room_Data[[#This Row],[Patient Admission Date]])</f>
        <v>2023</v>
      </c>
      <c r="F2532" s="2">
        <v>0.13125000000000001</v>
      </c>
      <c r="G2532" s="8" t="str">
        <f>TEXT(Hospital_Emergency_Room_Data[[#This Row],[Patient Admission Date]],"dddd")</f>
        <v>Sunday</v>
      </c>
      <c r="H2532" t="s">
        <v>41</v>
      </c>
      <c r="I2532">
        <v>9</v>
      </c>
      <c r="J2532" s="5" t="s">
        <v>9221</v>
      </c>
      <c r="K2532" t="s">
        <v>8</v>
      </c>
      <c r="L2532" t="s">
        <v>13</v>
      </c>
      <c r="M2532" t="s">
        <v>9209</v>
      </c>
      <c r="N2532">
        <v>3</v>
      </c>
      <c r="O2532">
        <v>32</v>
      </c>
      <c r="P2532" t="s">
        <v>9225</v>
      </c>
      <c r="Q2532">
        <v>17</v>
      </c>
      <c r="R2532">
        <v>3</v>
      </c>
      <c r="S2532" t="s">
        <v>9258</v>
      </c>
      <c r="T2532" t="s">
        <v>9262</v>
      </c>
      <c r="U2532" t="s">
        <v>9300</v>
      </c>
      <c r="V2532" t="str" cm="1">
        <f t="array" ref="V2532">_xlfn.IFS(Hospital_Emergency_Room_Data[[#This Row],[Day]]&lt;=10,"Start(1-10)",Hospital_Emergency_Room_Data[[#This Row],[Day]]&lt;=20,"Middle(11-20)",Hospital_Emergency_Room_Data[[#This Row],[Day]]&gt;20,"End(21-30)")</f>
        <v>Middle(11-20)</v>
      </c>
    </row>
    <row r="2533" spans="1:22">
      <c r="A2533">
        <v>823661885</v>
      </c>
      <c r="B2533" t="s">
        <v>2553</v>
      </c>
      <c r="C2533" s="1">
        <v>45056</v>
      </c>
      <c r="D2533" t="str">
        <f>TEXT(Hospital_Emergency_Room_Data[[#This Row],[Patient Admission Date]],"mmm")</f>
        <v>May</v>
      </c>
      <c r="E2533">
        <f>YEAR(Hospital_Emergency_Room_Data[[#This Row],[Patient Admission Date]])</f>
        <v>2023</v>
      </c>
      <c r="F2533" s="2">
        <v>0.7</v>
      </c>
      <c r="G2533" s="8" t="str">
        <f>TEXT(Hospital_Emergency_Room_Data[[#This Row],[Patient Admission Date]],"dddd")</f>
        <v>Wednesday</v>
      </c>
      <c r="H2533" t="s">
        <v>41</v>
      </c>
      <c r="I2533">
        <v>39</v>
      </c>
      <c r="J2533" s="5" t="s">
        <v>9223</v>
      </c>
      <c r="K2533" t="s">
        <v>8</v>
      </c>
      <c r="L2533" t="s">
        <v>13</v>
      </c>
      <c r="M2533" t="s">
        <v>9209</v>
      </c>
      <c r="N2533">
        <v>3</v>
      </c>
      <c r="O2533">
        <v>23</v>
      </c>
      <c r="P2533" t="s">
        <v>9226</v>
      </c>
      <c r="Q2533">
        <v>10</v>
      </c>
      <c r="R2533">
        <v>16</v>
      </c>
      <c r="S2533" t="s">
        <v>9257</v>
      </c>
      <c r="T2533" t="s">
        <v>9265</v>
      </c>
      <c r="U2533" t="s">
        <v>9282</v>
      </c>
      <c r="V2533" t="str" cm="1">
        <f t="array" ref="V2533">_xlfn.IFS(Hospital_Emergency_Room_Data[[#This Row],[Day]]&lt;=10,"Start(1-10)",Hospital_Emergency_Room_Data[[#This Row],[Day]]&lt;=20,"Middle(11-20)",Hospital_Emergency_Room_Data[[#This Row],[Day]]&gt;20,"End(21-30)")</f>
        <v>Start(1-10)</v>
      </c>
    </row>
    <row r="2534" spans="1:22">
      <c r="A2534">
        <v>731699552</v>
      </c>
      <c r="B2534" t="s">
        <v>2554</v>
      </c>
      <c r="C2534" s="1">
        <v>45390</v>
      </c>
      <c r="D2534" t="str">
        <f>TEXT(Hospital_Emergency_Room_Data[[#This Row],[Patient Admission Date]],"mmm")</f>
        <v>Apr</v>
      </c>
      <c r="E2534">
        <f>YEAR(Hospital_Emergency_Room_Data[[#This Row],[Patient Admission Date]])</f>
        <v>2024</v>
      </c>
      <c r="F2534" s="2">
        <v>0.96736111111111112</v>
      </c>
      <c r="G2534" s="8" t="str">
        <f>TEXT(Hospital_Emergency_Room_Data[[#This Row],[Patient Admission Date]],"dddd")</f>
        <v>Monday</v>
      </c>
      <c r="H2534" t="s">
        <v>41</v>
      </c>
      <c r="I2534">
        <v>23</v>
      </c>
      <c r="J2534" s="5" t="s">
        <v>9220</v>
      </c>
      <c r="K2534" t="s">
        <v>8</v>
      </c>
      <c r="L2534" t="s">
        <v>13</v>
      </c>
      <c r="M2534" t="s">
        <v>9209</v>
      </c>
      <c r="N2534">
        <v>4</v>
      </c>
      <c r="O2534">
        <v>10</v>
      </c>
      <c r="P2534" t="s">
        <v>9226</v>
      </c>
      <c r="Q2534">
        <v>8</v>
      </c>
      <c r="R2534">
        <v>23</v>
      </c>
      <c r="S2534" t="s">
        <v>9256</v>
      </c>
      <c r="T2534" t="s">
        <v>9265</v>
      </c>
      <c r="U2534" t="s">
        <v>9282</v>
      </c>
      <c r="V2534" t="str" cm="1">
        <f t="array" ref="V2534">_xlfn.IFS(Hospital_Emergency_Room_Data[[#This Row],[Day]]&lt;=10,"Start(1-10)",Hospital_Emergency_Room_Data[[#This Row],[Day]]&lt;=20,"Middle(11-20)",Hospital_Emergency_Room_Data[[#This Row],[Day]]&gt;20,"End(21-30)")</f>
        <v>Start(1-10)</v>
      </c>
    </row>
    <row r="2535" spans="1:22">
      <c r="A2535">
        <v>766835972</v>
      </c>
      <c r="B2535" t="s">
        <v>2555</v>
      </c>
      <c r="C2535" s="1">
        <v>45523</v>
      </c>
      <c r="D2535" t="str">
        <f>TEXT(Hospital_Emergency_Room_Data[[#This Row],[Patient Admission Date]],"mmm")</f>
        <v>Aug</v>
      </c>
      <c r="E2535">
        <f>YEAR(Hospital_Emergency_Room_Data[[#This Row],[Patient Admission Date]])</f>
        <v>2024</v>
      </c>
      <c r="F2535" s="2">
        <v>0.15625</v>
      </c>
      <c r="G2535" s="8" t="str">
        <f>TEXT(Hospital_Emergency_Room_Data[[#This Row],[Patient Admission Date]],"dddd")</f>
        <v>Monday</v>
      </c>
      <c r="H2535" t="s">
        <v>41</v>
      </c>
      <c r="I2535">
        <v>42</v>
      </c>
      <c r="J2535" s="5" t="s">
        <v>9223</v>
      </c>
      <c r="K2535" t="s">
        <v>8</v>
      </c>
      <c r="L2535" t="s">
        <v>13</v>
      </c>
      <c r="M2535" t="s">
        <v>9209</v>
      </c>
      <c r="N2535">
        <v>4</v>
      </c>
      <c r="O2535">
        <v>39</v>
      </c>
      <c r="P2535" t="s">
        <v>9225</v>
      </c>
      <c r="Q2535">
        <v>19</v>
      </c>
      <c r="R2535">
        <v>3</v>
      </c>
      <c r="S2535" t="s">
        <v>9258</v>
      </c>
      <c r="T2535" t="s">
        <v>9262</v>
      </c>
      <c r="U2535" t="s">
        <v>9300</v>
      </c>
      <c r="V2535" t="str" cm="1">
        <f t="array" ref="V2535">_xlfn.IFS(Hospital_Emergency_Room_Data[[#This Row],[Day]]&lt;=10,"Start(1-10)",Hospital_Emergency_Room_Data[[#This Row],[Day]]&lt;=20,"Middle(11-20)",Hospital_Emergency_Room_Data[[#This Row],[Day]]&gt;20,"End(21-30)")</f>
        <v>Middle(11-20)</v>
      </c>
    </row>
    <row r="2536" spans="1:22">
      <c r="A2536">
        <v>298915578</v>
      </c>
      <c r="B2536" t="s">
        <v>2556</v>
      </c>
      <c r="C2536" s="1">
        <v>45104</v>
      </c>
      <c r="D2536" t="str">
        <f>TEXT(Hospital_Emergency_Room_Data[[#This Row],[Patient Admission Date]],"mmm")</f>
        <v>Jun</v>
      </c>
      <c r="E2536">
        <f>YEAR(Hospital_Emergency_Room_Data[[#This Row],[Patient Admission Date]])</f>
        <v>2023</v>
      </c>
      <c r="F2536" s="2">
        <v>0.82430555555555551</v>
      </c>
      <c r="G2536" s="8" t="str">
        <f>TEXT(Hospital_Emergency_Room_Data[[#This Row],[Patient Admission Date]],"dddd")</f>
        <v>Tuesday</v>
      </c>
      <c r="H2536" t="s">
        <v>41</v>
      </c>
      <c r="I2536">
        <v>70</v>
      </c>
      <c r="J2536" s="5" t="s">
        <v>9222</v>
      </c>
      <c r="K2536" t="s">
        <v>8</v>
      </c>
      <c r="L2536" t="s">
        <v>13</v>
      </c>
      <c r="M2536" t="s">
        <v>9209</v>
      </c>
      <c r="N2536">
        <v>4</v>
      </c>
      <c r="O2536">
        <v>44</v>
      </c>
      <c r="P2536" t="s">
        <v>9225</v>
      </c>
      <c r="Q2536">
        <v>27</v>
      </c>
      <c r="R2536">
        <v>19</v>
      </c>
      <c r="S2536" t="s">
        <v>9256</v>
      </c>
      <c r="T2536" t="s">
        <v>9264</v>
      </c>
      <c r="U2536" t="s">
        <v>9300</v>
      </c>
      <c r="V2536" t="str" cm="1">
        <f t="array" ref="V2536">_xlfn.IFS(Hospital_Emergency_Room_Data[[#This Row],[Day]]&lt;=10,"Start(1-10)",Hospital_Emergency_Room_Data[[#This Row],[Day]]&lt;=20,"Middle(11-20)",Hospital_Emergency_Room_Data[[#This Row],[Day]]&gt;20,"End(21-30)")</f>
        <v>End(21-30)</v>
      </c>
    </row>
    <row r="2537" spans="1:22">
      <c r="A2537">
        <v>261206037</v>
      </c>
      <c r="B2537" t="s">
        <v>2557</v>
      </c>
      <c r="C2537" s="1">
        <v>45038</v>
      </c>
      <c r="D2537" t="str">
        <f>TEXT(Hospital_Emergency_Room_Data[[#This Row],[Patient Admission Date]],"mmm")</f>
        <v>Apr</v>
      </c>
      <c r="E2537">
        <f>YEAR(Hospital_Emergency_Room_Data[[#This Row],[Patient Admission Date]])</f>
        <v>2023</v>
      </c>
      <c r="F2537" s="2">
        <v>0.92361111111111116</v>
      </c>
      <c r="G2537" s="8" t="str">
        <f>TEXT(Hospital_Emergency_Room_Data[[#This Row],[Patient Admission Date]],"dddd")</f>
        <v>Saturday</v>
      </c>
      <c r="H2537" t="s">
        <v>41</v>
      </c>
      <c r="I2537">
        <v>58</v>
      </c>
      <c r="J2537" s="5" t="s">
        <v>9219</v>
      </c>
      <c r="K2537" t="s">
        <v>8</v>
      </c>
      <c r="L2537" t="s">
        <v>13</v>
      </c>
      <c r="M2537" t="s">
        <v>9209</v>
      </c>
      <c r="N2537">
        <v>5</v>
      </c>
      <c r="O2537">
        <v>35</v>
      </c>
      <c r="P2537" t="s">
        <v>9225</v>
      </c>
      <c r="Q2537">
        <v>22</v>
      </c>
      <c r="R2537">
        <v>22</v>
      </c>
      <c r="S2537" t="s">
        <v>9256</v>
      </c>
      <c r="T2537" t="s">
        <v>9264</v>
      </c>
      <c r="U2537" t="s">
        <v>9300</v>
      </c>
      <c r="V2537" t="str" cm="1">
        <f t="array" ref="V2537">_xlfn.IFS(Hospital_Emergency_Room_Data[[#This Row],[Day]]&lt;=10,"Start(1-10)",Hospital_Emergency_Room_Data[[#This Row],[Day]]&lt;=20,"Middle(11-20)",Hospital_Emergency_Room_Data[[#This Row],[Day]]&gt;20,"End(21-30)")</f>
        <v>End(21-30)</v>
      </c>
    </row>
    <row r="2538" spans="1:22">
      <c r="A2538">
        <v>771037336</v>
      </c>
      <c r="B2538" t="s">
        <v>2558</v>
      </c>
      <c r="C2538" s="1">
        <v>45018</v>
      </c>
      <c r="D2538" t="str">
        <f>TEXT(Hospital_Emergency_Room_Data[[#This Row],[Patient Admission Date]],"mmm")</f>
        <v>Apr</v>
      </c>
      <c r="E2538">
        <f>YEAR(Hospital_Emergency_Room_Data[[#This Row],[Patient Admission Date]])</f>
        <v>2023</v>
      </c>
      <c r="F2538" s="2">
        <v>2.9861111111111113E-2</v>
      </c>
      <c r="G2538" s="8" t="str">
        <f>TEXT(Hospital_Emergency_Room_Data[[#This Row],[Patient Admission Date]],"dddd")</f>
        <v>Sunday</v>
      </c>
      <c r="H2538" t="s">
        <v>41</v>
      </c>
      <c r="I2538">
        <v>29</v>
      </c>
      <c r="J2538" s="5" t="s">
        <v>9220</v>
      </c>
      <c r="K2538" t="s">
        <v>8</v>
      </c>
      <c r="L2538" t="s">
        <v>13</v>
      </c>
      <c r="M2538" t="s">
        <v>9209</v>
      </c>
      <c r="N2538">
        <v>5</v>
      </c>
      <c r="O2538">
        <v>26</v>
      </c>
      <c r="P2538" t="s">
        <v>9226</v>
      </c>
      <c r="Q2538">
        <v>2</v>
      </c>
      <c r="R2538">
        <v>0</v>
      </c>
      <c r="S2538" t="s">
        <v>9258</v>
      </c>
      <c r="T2538" t="s">
        <v>9263</v>
      </c>
      <c r="U2538" t="s">
        <v>9282</v>
      </c>
      <c r="V2538" t="str" cm="1">
        <f t="array" ref="V2538">_xlfn.IFS(Hospital_Emergency_Room_Data[[#This Row],[Day]]&lt;=10,"Start(1-10)",Hospital_Emergency_Room_Data[[#This Row],[Day]]&lt;=20,"Middle(11-20)",Hospital_Emergency_Room_Data[[#This Row],[Day]]&gt;20,"End(21-30)")</f>
        <v>Start(1-10)</v>
      </c>
    </row>
    <row r="2539" spans="1:22">
      <c r="A2539">
        <v>196374530</v>
      </c>
      <c r="B2539" t="s">
        <v>2559</v>
      </c>
      <c r="C2539" s="1">
        <v>45157</v>
      </c>
      <c r="D2539" t="str">
        <f>TEXT(Hospital_Emergency_Room_Data[[#This Row],[Patient Admission Date]],"mmm")</f>
        <v>Aug</v>
      </c>
      <c r="E2539">
        <f>YEAR(Hospital_Emergency_Room_Data[[#This Row],[Patient Admission Date]])</f>
        <v>2023</v>
      </c>
      <c r="F2539" s="2">
        <v>0.98263888888888884</v>
      </c>
      <c r="G2539" s="8" t="str">
        <f>TEXT(Hospital_Emergency_Room_Data[[#This Row],[Patient Admission Date]],"dddd")</f>
        <v>Saturday</v>
      </c>
      <c r="H2539" t="s">
        <v>41</v>
      </c>
      <c r="I2539">
        <v>3</v>
      </c>
      <c r="J2539" s="5" t="s">
        <v>9218</v>
      </c>
      <c r="K2539" t="s">
        <v>8</v>
      </c>
      <c r="L2539" t="s">
        <v>13</v>
      </c>
      <c r="M2539" t="s">
        <v>9209</v>
      </c>
      <c r="N2539">
        <v>5</v>
      </c>
      <c r="O2539">
        <v>42</v>
      </c>
      <c r="P2539" t="s">
        <v>9225</v>
      </c>
      <c r="Q2539">
        <v>19</v>
      </c>
      <c r="R2539">
        <v>23</v>
      </c>
      <c r="S2539" t="s">
        <v>9256</v>
      </c>
      <c r="T2539" t="s">
        <v>9262</v>
      </c>
      <c r="U2539" t="s">
        <v>9300</v>
      </c>
      <c r="V2539" t="str" cm="1">
        <f t="array" ref="V2539">_xlfn.IFS(Hospital_Emergency_Room_Data[[#This Row],[Day]]&lt;=10,"Start(1-10)",Hospital_Emergency_Room_Data[[#This Row],[Day]]&lt;=20,"Middle(11-20)",Hospital_Emergency_Room_Data[[#This Row],[Day]]&gt;20,"End(21-30)")</f>
        <v>Middle(11-20)</v>
      </c>
    </row>
    <row r="2540" spans="1:22">
      <c r="A2540">
        <v>235081285</v>
      </c>
      <c r="B2540" t="s">
        <v>2560</v>
      </c>
      <c r="C2540" s="1">
        <v>45289</v>
      </c>
      <c r="D2540" t="str">
        <f>TEXT(Hospital_Emergency_Room_Data[[#This Row],[Patient Admission Date]],"mmm")</f>
        <v>Dec</v>
      </c>
      <c r="E2540">
        <f>YEAR(Hospital_Emergency_Room_Data[[#This Row],[Patient Admission Date]])</f>
        <v>2023</v>
      </c>
      <c r="F2540" s="2">
        <v>0.34305555555555556</v>
      </c>
      <c r="G2540" s="8" t="str">
        <f>TEXT(Hospital_Emergency_Room_Data[[#This Row],[Patient Admission Date]],"dddd")</f>
        <v>Friday</v>
      </c>
      <c r="H2540" t="s">
        <v>41</v>
      </c>
      <c r="I2540">
        <v>58</v>
      </c>
      <c r="J2540" s="5" t="s">
        <v>9219</v>
      </c>
      <c r="K2540" t="s">
        <v>8</v>
      </c>
      <c r="L2540" t="s">
        <v>13</v>
      </c>
      <c r="M2540" t="s">
        <v>9209</v>
      </c>
      <c r="N2540">
        <v>5</v>
      </c>
      <c r="O2540">
        <v>14</v>
      </c>
      <c r="P2540" t="s">
        <v>9226</v>
      </c>
      <c r="Q2540">
        <v>29</v>
      </c>
      <c r="R2540">
        <v>8</v>
      </c>
      <c r="S2540" t="s">
        <v>9255</v>
      </c>
      <c r="T2540" t="s">
        <v>9264</v>
      </c>
      <c r="U2540" t="s">
        <v>9282</v>
      </c>
      <c r="V2540" t="str" cm="1">
        <f t="array" ref="V2540">_xlfn.IFS(Hospital_Emergency_Room_Data[[#This Row],[Day]]&lt;=10,"Start(1-10)",Hospital_Emergency_Room_Data[[#This Row],[Day]]&lt;=20,"Middle(11-20)",Hospital_Emergency_Room_Data[[#This Row],[Day]]&gt;20,"End(21-30)")</f>
        <v>End(21-30)</v>
      </c>
    </row>
    <row r="2541" spans="1:22">
      <c r="A2541">
        <v>214913829</v>
      </c>
      <c r="B2541" t="s">
        <v>2561</v>
      </c>
      <c r="C2541" s="1">
        <v>45047</v>
      </c>
      <c r="D2541" t="str">
        <f>TEXT(Hospital_Emergency_Room_Data[[#This Row],[Patient Admission Date]],"mmm")</f>
        <v>May</v>
      </c>
      <c r="E2541">
        <f>YEAR(Hospital_Emergency_Room_Data[[#This Row],[Patient Admission Date]])</f>
        <v>2023</v>
      </c>
      <c r="F2541" s="2">
        <v>0.25347222222222221</v>
      </c>
      <c r="G2541" s="8" t="str">
        <f>TEXT(Hospital_Emergency_Room_Data[[#This Row],[Patient Admission Date]],"dddd")</f>
        <v>Monday</v>
      </c>
      <c r="H2541" t="s">
        <v>41</v>
      </c>
      <c r="I2541">
        <v>77</v>
      </c>
      <c r="J2541" s="5" t="s">
        <v>9222</v>
      </c>
      <c r="K2541" t="s">
        <v>8</v>
      </c>
      <c r="L2541" t="s">
        <v>13</v>
      </c>
      <c r="M2541" t="s">
        <v>9209</v>
      </c>
      <c r="N2541">
        <v>5</v>
      </c>
      <c r="O2541">
        <v>46</v>
      </c>
      <c r="P2541" t="s">
        <v>9225</v>
      </c>
      <c r="Q2541">
        <v>1</v>
      </c>
      <c r="R2541">
        <v>6</v>
      </c>
      <c r="S2541" t="s">
        <v>9255</v>
      </c>
      <c r="T2541" t="s">
        <v>9263</v>
      </c>
      <c r="U2541" t="s">
        <v>9283</v>
      </c>
      <c r="V2541" t="str" cm="1">
        <f t="array" ref="V2541">_xlfn.IFS(Hospital_Emergency_Room_Data[[#This Row],[Day]]&lt;=10,"Start(1-10)",Hospital_Emergency_Room_Data[[#This Row],[Day]]&lt;=20,"Middle(11-20)",Hospital_Emergency_Room_Data[[#This Row],[Day]]&gt;20,"End(21-30)")</f>
        <v>Start(1-10)</v>
      </c>
    </row>
    <row r="2542" spans="1:22">
      <c r="A2542">
        <v>399757983</v>
      </c>
      <c r="B2542" t="s">
        <v>2562</v>
      </c>
      <c r="C2542" s="1">
        <v>45430</v>
      </c>
      <c r="D2542" t="str">
        <f>TEXT(Hospital_Emergency_Room_Data[[#This Row],[Patient Admission Date]],"mmm")</f>
        <v>May</v>
      </c>
      <c r="E2542">
        <f>YEAR(Hospital_Emergency_Room_Data[[#This Row],[Patient Admission Date]])</f>
        <v>2024</v>
      </c>
      <c r="F2542" s="2">
        <v>0.32361111111111113</v>
      </c>
      <c r="G2542" s="8" t="str">
        <f>TEXT(Hospital_Emergency_Room_Data[[#This Row],[Patient Admission Date]],"dddd")</f>
        <v>Saturday</v>
      </c>
      <c r="H2542" t="s">
        <v>41</v>
      </c>
      <c r="I2542">
        <v>23</v>
      </c>
      <c r="J2542" s="5" t="s">
        <v>9220</v>
      </c>
      <c r="K2542" t="s">
        <v>8</v>
      </c>
      <c r="L2542" t="s">
        <v>13</v>
      </c>
      <c r="M2542" t="s">
        <v>9209</v>
      </c>
      <c r="N2542">
        <v>6</v>
      </c>
      <c r="O2542">
        <v>41</v>
      </c>
      <c r="P2542" t="s">
        <v>9225</v>
      </c>
      <c r="Q2542">
        <v>18</v>
      </c>
      <c r="R2542">
        <v>7</v>
      </c>
      <c r="S2542" t="s">
        <v>9255</v>
      </c>
      <c r="T2542" t="s">
        <v>9262</v>
      </c>
      <c r="U2542" t="s">
        <v>9300</v>
      </c>
      <c r="V2542" t="str" cm="1">
        <f t="array" ref="V2542">_xlfn.IFS(Hospital_Emergency_Room_Data[[#This Row],[Day]]&lt;=10,"Start(1-10)",Hospital_Emergency_Room_Data[[#This Row],[Day]]&lt;=20,"Middle(11-20)",Hospital_Emergency_Room_Data[[#This Row],[Day]]&gt;20,"End(21-30)")</f>
        <v>Middle(11-20)</v>
      </c>
    </row>
    <row r="2543" spans="1:22">
      <c r="A2543">
        <v>614751257</v>
      </c>
      <c r="B2543" t="s">
        <v>2563</v>
      </c>
      <c r="C2543" s="1">
        <v>45377</v>
      </c>
      <c r="D2543" t="str">
        <f>TEXT(Hospital_Emergency_Room_Data[[#This Row],[Patient Admission Date]],"mmm")</f>
        <v>Mar</v>
      </c>
      <c r="E2543">
        <f>YEAR(Hospital_Emergency_Room_Data[[#This Row],[Patient Admission Date]])</f>
        <v>2024</v>
      </c>
      <c r="F2543" s="2">
        <v>0.21319444444444444</v>
      </c>
      <c r="G2543" s="8" t="str">
        <f>TEXT(Hospital_Emergency_Room_Data[[#This Row],[Patient Admission Date]],"dddd")</f>
        <v>Tuesday</v>
      </c>
      <c r="H2543" t="s">
        <v>41</v>
      </c>
      <c r="I2543">
        <v>11</v>
      </c>
      <c r="J2543" s="5" t="s">
        <v>9221</v>
      </c>
      <c r="K2543" t="s">
        <v>8</v>
      </c>
      <c r="L2543" t="s">
        <v>13</v>
      </c>
      <c r="M2543" t="s">
        <v>9209</v>
      </c>
      <c r="N2543">
        <v>6</v>
      </c>
      <c r="O2543">
        <v>58</v>
      </c>
      <c r="P2543" t="s">
        <v>9225</v>
      </c>
      <c r="Q2543">
        <v>26</v>
      </c>
      <c r="R2543">
        <v>5</v>
      </c>
      <c r="S2543" t="s">
        <v>9258</v>
      </c>
      <c r="T2543" t="s">
        <v>9264</v>
      </c>
      <c r="U2543" t="s">
        <v>9283</v>
      </c>
      <c r="V2543" t="str" cm="1">
        <f t="array" ref="V2543">_xlfn.IFS(Hospital_Emergency_Room_Data[[#This Row],[Day]]&lt;=10,"Start(1-10)",Hospital_Emergency_Room_Data[[#This Row],[Day]]&lt;=20,"Middle(11-20)",Hospital_Emergency_Room_Data[[#This Row],[Day]]&gt;20,"End(21-30)")</f>
        <v>End(21-30)</v>
      </c>
    </row>
    <row r="2544" spans="1:22">
      <c r="A2544">
        <v>660420591</v>
      </c>
      <c r="B2544" t="s">
        <v>2564</v>
      </c>
      <c r="C2544" s="1">
        <v>45214</v>
      </c>
      <c r="D2544" t="str">
        <f>TEXT(Hospital_Emergency_Room_Data[[#This Row],[Patient Admission Date]],"mmm")</f>
        <v>Oct</v>
      </c>
      <c r="E2544">
        <f>YEAR(Hospital_Emergency_Room_Data[[#This Row],[Patient Admission Date]])</f>
        <v>2023</v>
      </c>
      <c r="F2544" s="2">
        <v>0.29444444444444445</v>
      </c>
      <c r="G2544" s="8" t="str">
        <f>TEXT(Hospital_Emergency_Room_Data[[#This Row],[Patient Admission Date]],"dddd")</f>
        <v>Sunday</v>
      </c>
      <c r="H2544" t="s">
        <v>41</v>
      </c>
      <c r="I2544">
        <v>68</v>
      </c>
      <c r="J2544" s="5" t="s">
        <v>9217</v>
      </c>
      <c r="K2544" t="s">
        <v>8</v>
      </c>
      <c r="L2544" t="s">
        <v>13</v>
      </c>
      <c r="M2544" t="s">
        <v>9209</v>
      </c>
      <c r="N2544">
        <v>7</v>
      </c>
      <c r="O2544">
        <v>33</v>
      </c>
      <c r="P2544" t="s">
        <v>9225</v>
      </c>
      <c r="Q2544">
        <v>15</v>
      </c>
      <c r="R2544">
        <v>7</v>
      </c>
      <c r="S2544" t="s">
        <v>9255</v>
      </c>
      <c r="T2544" t="s">
        <v>9262</v>
      </c>
      <c r="U2544" t="s">
        <v>9300</v>
      </c>
      <c r="V2544" t="str" cm="1">
        <f t="array" ref="V2544">_xlfn.IFS(Hospital_Emergency_Room_Data[[#This Row],[Day]]&lt;=10,"Start(1-10)",Hospital_Emergency_Room_Data[[#This Row],[Day]]&lt;=20,"Middle(11-20)",Hospital_Emergency_Room_Data[[#This Row],[Day]]&gt;20,"End(21-30)")</f>
        <v>Middle(11-20)</v>
      </c>
    </row>
    <row r="2545" spans="1:22">
      <c r="A2545">
        <v>137944888</v>
      </c>
      <c r="B2545" t="s">
        <v>2565</v>
      </c>
      <c r="C2545" s="1">
        <v>45049</v>
      </c>
      <c r="D2545" t="str">
        <f>TEXT(Hospital_Emergency_Room_Data[[#This Row],[Patient Admission Date]],"mmm")</f>
        <v>May</v>
      </c>
      <c r="E2545">
        <f>YEAR(Hospital_Emergency_Room_Data[[#This Row],[Patient Admission Date]])</f>
        <v>2023</v>
      </c>
      <c r="F2545" s="2">
        <v>0.26597222222222222</v>
      </c>
      <c r="G2545" s="8" t="str">
        <f>TEXT(Hospital_Emergency_Room_Data[[#This Row],[Patient Admission Date]],"dddd")</f>
        <v>Wednesday</v>
      </c>
      <c r="H2545" t="s">
        <v>41</v>
      </c>
      <c r="I2545">
        <v>31</v>
      </c>
      <c r="J2545" s="5" t="s">
        <v>9223</v>
      </c>
      <c r="K2545" t="s">
        <v>8</v>
      </c>
      <c r="L2545" t="s">
        <v>13</v>
      </c>
      <c r="M2545" t="s">
        <v>9209</v>
      </c>
      <c r="N2545">
        <v>7</v>
      </c>
      <c r="O2545">
        <v>43</v>
      </c>
      <c r="P2545" t="s">
        <v>9225</v>
      </c>
      <c r="Q2545">
        <v>3</v>
      </c>
      <c r="R2545">
        <v>6</v>
      </c>
      <c r="S2545" t="s">
        <v>9255</v>
      </c>
      <c r="T2545" t="s">
        <v>9263</v>
      </c>
      <c r="U2545" t="s">
        <v>9300</v>
      </c>
      <c r="V2545" t="str" cm="1">
        <f t="array" ref="V2545">_xlfn.IFS(Hospital_Emergency_Room_Data[[#This Row],[Day]]&lt;=10,"Start(1-10)",Hospital_Emergency_Room_Data[[#This Row],[Day]]&lt;=20,"Middle(11-20)",Hospital_Emergency_Room_Data[[#This Row],[Day]]&gt;20,"End(21-30)")</f>
        <v>Start(1-10)</v>
      </c>
    </row>
    <row r="2546" spans="1:22">
      <c r="A2546">
        <v>768984894</v>
      </c>
      <c r="B2546" t="s">
        <v>2566</v>
      </c>
      <c r="C2546" s="1">
        <v>45235</v>
      </c>
      <c r="D2546" t="str">
        <f>TEXT(Hospital_Emergency_Room_Data[[#This Row],[Patient Admission Date]],"mmm")</f>
        <v>Nov</v>
      </c>
      <c r="E2546">
        <f>YEAR(Hospital_Emergency_Room_Data[[#This Row],[Patient Admission Date]])</f>
        <v>2023</v>
      </c>
      <c r="F2546" s="2">
        <v>0.40625</v>
      </c>
      <c r="G2546" s="8" t="str">
        <f>TEXT(Hospital_Emergency_Room_Data[[#This Row],[Patient Admission Date]],"dddd")</f>
        <v>Sunday</v>
      </c>
      <c r="H2546" t="s">
        <v>41</v>
      </c>
      <c r="I2546">
        <v>61</v>
      </c>
      <c r="J2546" s="5" t="s">
        <v>9217</v>
      </c>
      <c r="K2546" t="s">
        <v>8</v>
      </c>
      <c r="L2546" t="s">
        <v>13</v>
      </c>
      <c r="M2546" t="s">
        <v>9209</v>
      </c>
      <c r="N2546">
        <v>7</v>
      </c>
      <c r="O2546">
        <v>52</v>
      </c>
      <c r="P2546" t="s">
        <v>9225</v>
      </c>
      <c r="Q2546">
        <v>5</v>
      </c>
      <c r="R2546">
        <v>9</v>
      </c>
      <c r="S2546" t="s">
        <v>9255</v>
      </c>
      <c r="T2546" t="s">
        <v>9263</v>
      </c>
      <c r="U2546" t="s">
        <v>9283</v>
      </c>
      <c r="V2546" t="str" cm="1">
        <f t="array" ref="V2546">_xlfn.IFS(Hospital_Emergency_Room_Data[[#This Row],[Day]]&lt;=10,"Start(1-10)",Hospital_Emergency_Room_Data[[#This Row],[Day]]&lt;=20,"Middle(11-20)",Hospital_Emergency_Room_Data[[#This Row],[Day]]&gt;20,"End(21-30)")</f>
        <v>Start(1-10)</v>
      </c>
    </row>
    <row r="2547" spans="1:22">
      <c r="A2547">
        <v>390435551</v>
      </c>
      <c r="B2547" t="s">
        <v>2567</v>
      </c>
      <c r="C2547" s="1">
        <v>45268</v>
      </c>
      <c r="D2547" t="str">
        <f>TEXT(Hospital_Emergency_Room_Data[[#This Row],[Patient Admission Date]],"mmm")</f>
        <v>Dec</v>
      </c>
      <c r="E2547">
        <f>YEAR(Hospital_Emergency_Room_Data[[#This Row],[Patient Admission Date]])</f>
        <v>2023</v>
      </c>
      <c r="F2547" s="2">
        <v>0.91666666666666663</v>
      </c>
      <c r="G2547" s="8" t="str">
        <f>TEXT(Hospital_Emergency_Room_Data[[#This Row],[Patient Admission Date]],"dddd")</f>
        <v>Friday</v>
      </c>
      <c r="H2547" t="s">
        <v>41</v>
      </c>
      <c r="I2547">
        <v>14</v>
      </c>
      <c r="J2547" s="5" t="s">
        <v>9221</v>
      </c>
      <c r="K2547" t="s">
        <v>8</v>
      </c>
      <c r="L2547" t="s">
        <v>13</v>
      </c>
      <c r="M2547" t="s">
        <v>9209</v>
      </c>
      <c r="N2547">
        <v>7</v>
      </c>
      <c r="O2547">
        <v>41</v>
      </c>
      <c r="P2547" t="s">
        <v>9225</v>
      </c>
      <c r="Q2547">
        <v>8</v>
      </c>
      <c r="R2547">
        <v>22</v>
      </c>
      <c r="S2547" t="s">
        <v>9256</v>
      </c>
      <c r="T2547" t="s">
        <v>9265</v>
      </c>
      <c r="U2547" t="s">
        <v>9300</v>
      </c>
      <c r="V2547" t="str" cm="1">
        <f t="array" ref="V2547">_xlfn.IFS(Hospital_Emergency_Room_Data[[#This Row],[Day]]&lt;=10,"Start(1-10)",Hospital_Emergency_Room_Data[[#This Row],[Day]]&lt;=20,"Middle(11-20)",Hospital_Emergency_Room_Data[[#This Row],[Day]]&gt;20,"End(21-30)")</f>
        <v>Start(1-10)</v>
      </c>
    </row>
    <row r="2548" spans="1:22">
      <c r="A2548">
        <v>323145080</v>
      </c>
      <c r="B2548" t="s">
        <v>2568</v>
      </c>
      <c r="C2548" s="1">
        <v>45069</v>
      </c>
      <c r="D2548" t="str">
        <f>TEXT(Hospital_Emergency_Room_Data[[#This Row],[Patient Admission Date]],"mmm")</f>
        <v>May</v>
      </c>
      <c r="E2548">
        <f>YEAR(Hospital_Emergency_Room_Data[[#This Row],[Patient Admission Date]])</f>
        <v>2023</v>
      </c>
      <c r="F2548" s="2">
        <v>0.65069444444444446</v>
      </c>
      <c r="G2548" s="8" t="str">
        <f>TEXT(Hospital_Emergency_Room_Data[[#This Row],[Patient Admission Date]],"dddd")</f>
        <v>Tuesday</v>
      </c>
      <c r="H2548" t="s">
        <v>41</v>
      </c>
      <c r="I2548">
        <v>8</v>
      </c>
      <c r="J2548" s="5" t="s">
        <v>9221</v>
      </c>
      <c r="K2548" t="s">
        <v>8</v>
      </c>
      <c r="L2548" t="s">
        <v>13</v>
      </c>
      <c r="M2548" t="s">
        <v>9209</v>
      </c>
      <c r="N2548">
        <v>7</v>
      </c>
      <c r="O2548">
        <v>14</v>
      </c>
      <c r="P2548" t="s">
        <v>9226</v>
      </c>
      <c r="Q2548">
        <v>23</v>
      </c>
      <c r="R2548">
        <v>15</v>
      </c>
      <c r="S2548" t="s">
        <v>9257</v>
      </c>
      <c r="T2548" t="s">
        <v>9264</v>
      </c>
      <c r="U2548" t="s">
        <v>9282</v>
      </c>
      <c r="V2548" t="str" cm="1">
        <f t="array" ref="V2548">_xlfn.IFS(Hospital_Emergency_Room_Data[[#This Row],[Day]]&lt;=10,"Start(1-10)",Hospital_Emergency_Room_Data[[#This Row],[Day]]&lt;=20,"Middle(11-20)",Hospital_Emergency_Room_Data[[#This Row],[Day]]&gt;20,"End(21-30)")</f>
        <v>End(21-30)</v>
      </c>
    </row>
    <row r="2549" spans="1:22">
      <c r="A2549">
        <v>513361037</v>
      </c>
      <c r="B2549" t="s">
        <v>2569</v>
      </c>
      <c r="C2549" s="1">
        <v>45159</v>
      </c>
      <c r="D2549" t="str">
        <f>TEXT(Hospital_Emergency_Room_Data[[#This Row],[Patient Admission Date]],"mmm")</f>
        <v>Aug</v>
      </c>
      <c r="E2549">
        <f>YEAR(Hospital_Emergency_Room_Data[[#This Row],[Patient Admission Date]])</f>
        <v>2023</v>
      </c>
      <c r="F2549" s="2">
        <v>0.10277777777777777</v>
      </c>
      <c r="G2549" s="8" t="str">
        <f>TEXT(Hospital_Emergency_Room_Data[[#This Row],[Patient Admission Date]],"dddd")</f>
        <v>Monday</v>
      </c>
      <c r="H2549" t="s">
        <v>41</v>
      </c>
      <c r="I2549">
        <v>69</v>
      </c>
      <c r="J2549" s="5" t="s">
        <v>9217</v>
      </c>
      <c r="K2549" t="s">
        <v>8</v>
      </c>
      <c r="L2549" t="s">
        <v>13</v>
      </c>
      <c r="M2549" t="s">
        <v>9209</v>
      </c>
      <c r="N2549">
        <v>7</v>
      </c>
      <c r="O2549">
        <v>22</v>
      </c>
      <c r="P2549" t="s">
        <v>9226</v>
      </c>
      <c r="Q2549">
        <v>21</v>
      </c>
      <c r="R2549">
        <v>2</v>
      </c>
      <c r="S2549" t="s">
        <v>9258</v>
      </c>
      <c r="T2549" t="s">
        <v>9262</v>
      </c>
      <c r="U2549" t="s">
        <v>9282</v>
      </c>
      <c r="V2549" t="str" cm="1">
        <f t="array" ref="V2549">_xlfn.IFS(Hospital_Emergency_Room_Data[[#This Row],[Day]]&lt;=10,"Start(1-10)",Hospital_Emergency_Room_Data[[#This Row],[Day]]&lt;=20,"Middle(11-20)",Hospital_Emergency_Room_Data[[#This Row],[Day]]&gt;20,"End(21-30)")</f>
        <v>End(21-30)</v>
      </c>
    </row>
    <row r="2550" spans="1:22">
      <c r="A2550">
        <v>490118769</v>
      </c>
      <c r="B2550" t="s">
        <v>2570</v>
      </c>
      <c r="C2550" s="1">
        <v>45323</v>
      </c>
      <c r="D2550" t="str">
        <f>TEXT(Hospital_Emergency_Room_Data[[#This Row],[Patient Admission Date]],"mmm")</f>
        <v>Feb</v>
      </c>
      <c r="E2550">
        <f>YEAR(Hospital_Emergency_Room_Data[[#This Row],[Patient Admission Date]])</f>
        <v>2024</v>
      </c>
      <c r="F2550" s="2">
        <v>0.31388888888888888</v>
      </c>
      <c r="G2550" s="8" t="str">
        <f>TEXT(Hospital_Emergency_Room_Data[[#This Row],[Patient Admission Date]],"dddd")</f>
        <v>Thursday</v>
      </c>
      <c r="H2550" t="s">
        <v>41</v>
      </c>
      <c r="I2550">
        <v>39</v>
      </c>
      <c r="J2550" s="5" t="s">
        <v>9223</v>
      </c>
      <c r="K2550" t="s">
        <v>8</v>
      </c>
      <c r="L2550" t="s">
        <v>13</v>
      </c>
      <c r="M2550" t="s">
        <v>9209</v>
      </c>
      <c r="N2550">
        <v>8</v>
      </c>
      <c r="O2550">
        <v>37</v>
      </c>
      <c r="P2550" t="s">
        <v>9225</v>
      </c>
      <c r="Q2550">
        <v>1</v>
      </c>
      <c r="R2550">
        <v>7</v>
      </c>
      <c r="S2550" t="s">
        <v>9255</v>
      </c>
      <c r="T2550" t="s">
        <v>9263</v>
      </c>
      <c r="U2550" t="s">
        <v>9300</v>
      </c>
      <c r="V2550" t="str" cm="1">
        <f t="array" ref="V2550">_xlfn.IFS(Hospital_Emergency_Room_Data[[#This Row],[Day]]&lt;=10,"Start(1-10)",Hospital_Emergency_Room_Data[[#This Row],[Day]]&lt;=20,"Middle(11-20)",Hospital_Emergency_Room_Data[[#This Row],[Day]]&gt;20,"End(21-30)")</f>
        <v>Start(1-10)</v>
      </c>
    </row>
    <row r="2551" spans="1:22">
      <c r="A2551">
        <v>798228341</v>
      </c>
      <c r="B2551" t="s">
        <v>2571</v>
      </c>
      <c r="C2551" s="1">
        <v>45204</v>
      </c>
      <c r="D2551" t="str">
        <f>TEXT(Hospital_Emergency_Room_Data[[#This Row],[Patient Admission Date]],"mmm")</f>
        <v>Oct</v>
      </c>
      <c r="E2551">
        <f>YEAR(Hospital_Emergency_Room_Data[[#This Row],[Patient Admission Date]])</f>
        <v>2023</v>
      </c>
      <c r="F2551" s="2">
        <v>0.30833333333333335</v>
      </c>
      <c r="G2551" s="8" t="str">
        <f>TEXT(Hospital_Emergency_Room_Data[[#This Row],[Patient Admission Date]],"dddd")</f>
        <v>Thursday</v>
      </c>
      <c r="H2551" t="s">
        <v>41</v>
      </c>
      <c r="I2551">
        <v>18</v>
      </c>
      <c r="J2551" s="5" t="s">
        <v>9220</v>
      </c>
      <c r="K2551" t="s">
        <v>8</v>
      </c>
      <c r="L2551" t="s">
        <v>13</v>
      </c>
      <c r="M2551" t="s">
        <v>9209</v>
      </c>
      <c r="N2551">
        <v>8</v>
      </c>
      <c r="O2551">
        <v>12</v>
      </c>
      <c r="P2551" t="s">
        <v>9226</v>
      </c>
      <c r="Q2551">
        <v>5</v>
      </c>
      <c r="R2551">
        <v>7</v>
      </c>
      <c r="S2551" t="s">
        <v>9255</v>
      </c>
      <c r="T2551" t="s">
        <v>9263</v>
      </c>
      <c r="U2551" t="s">
        <v>9282</v>
      </c>
      <c r="V2551" t="str" cm="1">
        <f t="array" ref="V2551">_xlfn.IFS(Hospital_Emergency_Room_Data[[#This Row],[Day]]&lt;=10,"Start(1-10)",Hospital_Emergency_Room_Data[[#This Row],[Day]]&lt;=20,"Middle(11-20)",Hospital_Emergency_Room_Data[[#This Row],[Day]]&gt;20,"End(21-30)")</f>
        <v>Start(1-10)</v>
      </c>
    </row>
    <row r="2552" spans="1:22">
      <c r="A2552">
        <v>762063723</v>
      </c>
      <c r="B2552" t="s">
        <v>2572</v>
      </c>
      <c r="C2552" s="1">
        <v>45349</v>
      </c>
      <c r="D2552" t="str">
        <f>TEXT(Hospital_Emergency_Room_Data[[#This Row],[Patient Admission Date]],"mmm")</f>
        <v>Feb</v>
      </c>
      <c r="E2552">
        <f>YEAR(Hospital_Emergency_Room_Data[[#This Row],[Patient Admission Date]])</f>
        <v>2024</v>
      </c>
      <c r="F2552" s="2">
        <v>0.49583333333333335</v>
      </c>
      <c r="G2552" s="8" t="str">
        <f>TEXT(Hospital_Emergency_Room_Data[[#This Row],[Patient Admission Date]],"dddd")</f>
        <v>Tuesday</v>
      </c>
      <c r="H2552" t="s">
        <v>41</v>
      </c>
      <c r="I2552">
        <v>22</v>
      </c>
      <c r="J2552" s="5" t="s">
        <v>9220</v>
      </c>
      <c r="K2552" t="s">
        <v>8</v>
      </c>
      <c r="L2552" t="s">
        <v>13</v>
      </c>
      <c r="M2552" t="s">
        <v>9209</v>
      </c>
      <c r="N2552">
        <v>8</v>
      </c>
      <c r="O2552">
        <v>52</v>
      </c>
      <c r="P2552" t="s">
        <v>9225</v>
      </c>
      <c r="Q2552">
        <v>27</v>
      </c>
      <c r="R2552">
        <v>11</v>
      </c>
      <c r="S2552" t="s">
        <v>9255</v>
      </c>
      <c r="T2552" t="s">
        <v>9264</v>
      </c>
      <c r="U2552" t="s">
        <v>9283</v>
      </c>
      <c r="V2552" t="str" cm="1">
        <f t="array" ref="V2552">_xlfn.IFS(Hospital_Emergency_Room_Data[[#This Row],[Day]]&lt;=10,"Start(1-10)",Hospital_Emergency_Room_Data[[#This Row],[Day]]&lt;=20,"Middle(11-20)",Hospital_Emergency_Room_Data[[#This Row],[Day]]&gt;20,"End(21-30)")</f>
        <v>End(21-30)</v>
      </c>
    </row>
    <row r="2553" spans="1:22">
      <c r="A2553">
        <v>556896240</v>
      </c>
      <c r="B2553" t="s">
        <v>2573</v>
      </c>
      <c r="C2553" s="1">
        <v>45055</v>
      </c>
      <c r="D2553" t="str">
        <f>TEXT(Hospital_Emergency_Room_Data[[#This Row],[Patient Admission Date]],"mmm")</f>
        <v>May</v>
      </c>
      <c r="E2553">
        <f>YEAR(Hospital_Emergency_Room_Data[[#This Row],[Patient Admission Date]])</f>
        <v>2023</v>
      </c>
      <c r="F2553" s="2">
        <v>0.80277777777777781</v>
      </c>
      <c r="G2553" s="8" t="str">
        <f>TEXT(Hospital_Emergency_Room_Data[[#This Row],[Patient Admission Date]],"dddd")</f>
        <v>Tuesday</v>
      </c>
      <c r="H2553" t="s">
        <v>41</v>
      </c>
      <c r="I2553">
        <v>58</v>
      </c>
      <c r="J2553" s="5" t="s">
        <v>9219</v>
      </c>
      <c r="K2553" t="s">
        <v>8</v>
      </c>
      <c r="L2553" t="s">
        <v>13</v>
      </c>
      <c r="M2553" t="s">
        <v>9209</v>
      </c>
      <c r="N2553">
        <v>9</v>
      </c>
      <c r="O2553">
        <v>16</v>
      </c>
      <c r="P2553" t="s">
        <v>9226</v>
      </c>
      <c r="Q2553">
        <v>9</v>
      </c>
      <c r="R2553">
        <v>19</v>
      </c>
      <c r="S2553" t="s">
        <v>9256</v>
      </c>
      <c r="T2553" t="s">
        <v>9265</v>
      </c>
      <c r="U2553" t="s">
        <v>9282</v>
      </c>
      <c r="V2553" t="str" cm="1">
        <f t="array" ref="V2553">_xlfn.IFS(Hospital_Emergency_Room_Data[[#This Row],[Day]]&lt;=10,"Start(1-10)",Hospital_Emergency_Room_Data[[#This Row],[Day]]&lt;=20,"Middle(11-20)",Hospital_Emergency_Room_Data[[#This Row],[Day]]&gt;20,"End(21-30)")</f>
        <v>Start(1-10)</v>
      </c>
    </row>
    <row r="2554" spans="1:22">
      <c r="A2554">
        <v>549727509</v>
      </c>
      <c r="B2554" t="s">
        <v>2574</v>
      </c>
      <c r="C2554" s="1">
        <v>45246</v>
      </c>
      <c r="D2554" t="str">
        <f>TEXT(Hospital_Emergency_Room_Data[[#This Row],[Patient Admission Date]],"mmm")</f>
        <v>Nov</v>
      </c>
      <c r="E2554">
        <f>YEAR(Hospital_Emergency_Room_Data[[#This Row],[Patient Admission Date]])</f>
        <v>2023</v>
      </c>
      <c r="F2554" s="2">
        <v>0.75277777777777777</v>
      </c>
      <c r="G2554" s="8" t="str">
        <f>TEXT(Hospital_Emergency_Room_Data[[#This Row],[Patient Admission Date]],"dddd")</f>
        <v>Thursday</v>
      </c>
      <c r="H2554" t="s">
        <v>41</v>
      </c>
      <c r="I2554">
        <v>49</v>
      </c>
      <c r="J2554" s="5" t="s">
        <v>9219</v>
      </c>
      <c r="K2554" t="s">
        <v>8</v>
      </c>
      <c r="L2554" t="s">
        <v>13</v>
      </c>
      <c r="M2554" t="s">
        <v>9209</v>
      </c>
      <c r="N2554">
        <v>9</v>
      </c>
      <c r="O2554">
        <v>28</v>
      </c>
      <c r="P2554" t="s">
        <v>9226</v>
      </c>
      <c r="Q2554">
        <v>16</v>
      </c>
      <c r="R2554">
        <v>18</v>
      </c>
      <c r="S2554" t="s">
        <v>9256</v>
      </c>
      <c r="T2554" t="s">
        <v>9262</v>
      </c>
      <c r="U2554" t="s">
        <v>9282</v>
      </c>
      <c r="V2554" t="str" cm="1">
        <f t="array" ref="V2554">_xlfn.IFS(Hospital_Emergency_Room_Data[[#This Row],[Day]]&lt;=10,"Start(1-10)",Hospital_Emergency_Room_Data[[#This Row],[Day]]&lt;=20,"Middle(11-20)",Hospital_Emergency_Room_Data[[#This Row],[Day]]&gt;20,"End(21-30)")</f>
        <v>Middle(11-20)</v>
      </c>
    </row>
    <row r="2555" spans="1:22">
      <c r="A2555">
        <v>487356749</v>
      </c>
      <c r="B2555" t="s">
        <v>2575</v>
      </c>
      <c r="C2555" s="1">
        <v>45239</v>
      </c>
      <c r="D2555" t="str">
        <f>TEXT(Hospital_Emergency_Room_Data[[#This Row],[Patient Admission Date]],"mmm")</f>
        <v>Nov</v>
      </c>
      <c r="E2555">
        <f>YEAR(Hospital_Emergency_Room_Data[[#This Row],[Patient Admission Date]])</f>
        <v>2023</v>
      </c>
      <c r="F2555" s="2">
        <v>0.69236111111111109</v>
      </c>
      <c r="G2555" s="8" t="str">
        <f>TEXT(Hospital_Emergency_Room_Data[[#This Row],[Patient Admission Date]],"dddd")</f>
        <v>Thursday</v>
      </c>
      <c r="H2555" t="s">
        <v>41</v>
      </c>
      <c r="I2555">
        <v>71</v>
      </c>
      <c r="J2555" s="5" t="s">
        <v>9222</v>
      </c>
      <c r="K2555" t="s">
        <v>8</v>
      </c>
      <c r="L2555" t="s">
        <v>13</v>
      </c>
      <c r="M2555" t="s">
        <v>9209</v>
      </c>
      <c r="N2555">
        <v>9</v>
      </c>
      <c r="O2555">
        <v>18</v>
      </c>
      <c r="P2555" t="s">
        <v>9226</v>
      </c>
      <c r="Q2555">
        <v>9</v>
      </c>
      <c r="R2555">
        <v>16</v>
      </c>
      <c r="S2555" t="s">
        <v>9257</v>
      </c>
      <c r="T2555" t="s">
        <v>9265</v>
      </c>
      <c r="U2555" t="s">
        <v>9282</v>
      </c>
      <c r="V2555" t="str" cm="1">
        <f t="array" ref="V2555">_xlfn.IFS(Hospital_Emergency_Room_Data[[#This Row],[Day]]&lt;=10,"Start(1-10)",Hospital_Emergency_Room_Data[[#This Row],[Day]]&lt;=20,"Middle(11-20)",Hospital_Emergency_Room_Data[[#This Row],[Day]]&gt;20,"End(21-30)")</f>
        <v>Start(1-10)</v>
      </c>
    </row>
    <row r="2556" spans="1:22">
      <c r="A2556">
        <v>621625464</v>
      </c>
      <c r="B2556" t="s">
        <v>2576</v>
      </c>
      <c r="C2556" s="1">
        <v>45293</v>
      </c>
      <c r="D2556" t="str">
        <f>TEXT(Hospital_Emergency_Room_Data[[#This Row],[Patient Admission Date]],"mmm")</f>
        <v>Jan</v>
      </c>
      <c r="E2556">
        <f>YEAR(Hospital_Emergency_Room_Data[[#This Row],[Patient Admission Date]])</f>
        <v>2024</v>
      </c>
      <c r="F2556" s="2">
        <v>0.78680555555555554</v>
      </c>
      <c r="G2556" s="8" t="str">
        <f>TEXT(Hospital_Emergency_Room_Data[[#This Row],[Patient Admission Date]],"dddd")</f>
        <v>Tuesday</v>
      </c>
      <c r="H2556" t="s">
        <v>41</v>
      </c>
      <c r="I2556">
        <v>40</v>
      </c>
      <c r="J2556" s="5" t="s">
        <v>9223</v>
      </c>
      <c r="K2556" t="s">
        <v>8</v>
      </c>
      <c r="L2556" t="s">
        <v>13</v>
      </c>
      <c r="M2556" t="s">
        <v>9209</v>
      </c>
      <c r="N2556">
        <v>9</v>
      </c>
      <c r="O2556">
        <v>17</v>
      </c>
      <c r="P2556" t="s">
        <v>9226</v>
      </c>
      <c r="Q2556">
        <v>2</v>
      </c>
      <c r="R2556">
        <v>18</v>
      </c>
      <c r="S2556" t="s">
        <v>9256</v>
      </c>
      <c r="T2556" t="s">
        <v>9263</v>
      </c>
      <c r="U2556" t="s">
        <v>9282</v>
      </c>
      <c r="V2556" t="str" cm="1">
        <f t="array" ref="V2556">_xlfn.IFS(Hospital_Emergency_Room_Data[[#This Row],[Day]]&lt;=10,"Start(1-10)",Hospital_Emergency_Room_Data[[#This Row],[Day]]&lt;=20,"Middle(11-20)",Hospital_Emergency_Room_Data[[#This Row],[Day]]&gt;20,"End(21-30)")</f>
        <v>Start(1-10)</v>
      </c>
    </row>
    <row r="2557" spans="1:22">
      <c r="A2557">
        <v>306195290</v>
      </c>
      <c r="B2557" t="s">
        <v>2577</v>
      </c>
      <c r="C2557" s="1">
        <v>45534</v>
      </c>
      <c r="D2557" t="str">
        <f>TEXT(Hospital_Emergency_Room_Data[[#This Row],[Patient Admission Date]],"mmm")</f>
        <v>Aug</v>
      </c>
      <c r="E2557">
        <f>YEAR(Hospital_Emergency_Room_Data[[#This Row],[Patient Admission Date]])</f>
        <v>2024</v>
      </c>
      <c r="F2557" s="2">
        <v>0.11874999999999999</v>
      </c>
      <c r="G2557" s="8" t="str">
        <f>TEXT(Hospital_Emergency_Room_Data[[#This Row],[Patient Admission Date]],"dddd")</f>
        <v>Friday</v>
      </c>
      <c r="H2557" t="s">
        <v>41</v>
      </c>
      <c r="I2557">
        <v>27</v>
      </c>
      <c r="J2557" s="5" t="s">
        <v>9220</v>
      </c>
      <c r="K2557" t="s">
        <v>8</v>
      </c>
      <c r="L2557" t="s">
        <v>13</v>
      </c>
      <c r="M2557" t="s">
        <v>9209</v>
      </c>
      <c r="N2557">
        <v>9</v>
      </c>
      <c r="O2557">
        <v>42</v>
      </c>
      <c r="P2557" t="s">
        <v>9225</v>
      </c>
      <c r="Q2557">
        <v>30</v>
      </c>
      <c r="R2557">
        <v>2</v>
      </c>
      <c r="S2557" t="s">
        <v>9258</v>
      </c>
      <c r="T2557" t="s">
        <v>9264</v>
      </c>
      <c r="U2557" t="s">
        <v>9300</v>
      </c>
      <c r="V2557" t="str" cm="1">
        <f t="array" ref="V2557">_xlfn.IFS(Hospital_Emergency_Room_Data[[#This Row],[Day]]&lt;=10,"Start(1-10)",Hospital_Emergency_Room_Data[[#This Row],[Day]]&lt;=20,"Middle(11-20)",Hospital_Emergency_Room_Data[[#This Row],[Day]]&gt;20,"End(21-30)")</f>
        <v>End(21-30)</v>
      </c>
    </row>
    <row r="2558" spans="1:22">
      <c r="A2558">
        <v>759805949</v>
      </c>
      <c r="B2558" t="s">
        <v>2578</v>
      </c>
      <c r="C2558" s="1">
        <v>45584</v>
      </c>
      <c r="D2558" t="str">
        <f>TEXT(Hospital_Emergency_Room_Data[[#This Row],[Patient Admission Date]],"mmm")</f>
        <v>Oct</v>
      </c>
      <c r="E2558">
        <f>YEAR(Hospital_Emergency_Room_Data[[#This Row],[Patient Admission Date]])</f>
        <v>2024</v>
      </c>
      <c r="F2558" s="2">
        <v>0.16319444444444445</v>
      </c>
      <c r="G2558" s="8" t="str">
        <f>TEXT(Hospital_Emergency_Room_Data[[#This Row],[Patient Admission Date]],"dddd")</f>
        <v>Saturday</v>
      </c>
      <c r="H2558" t="s">
        <v>41</v>
      </c>
      <c r="I2558">
        <v>49</v>
      </c>
      <c r="J2558" s="5" t="s">
        <v>9219</v>
      </c>
      <c r="K2558" t="s">
        <v>8</v>
      </c>
      <c r="L2558" t="s">
        <v>13</v>
      </c>
      <c r="M2558" t="s">
        <v>9209</v>
      </c>
      <c r="N2558">
        <v>9</v>
      </c>
      <c r="O2558">
        <v>46</v>
      </c>
      <c r="P2558" t="s">
        <v>9225</v>
      </c>
      <c r="Q2558">
        <v>19</v>
      </c>
      <c r="R2558">
        <v>3</v>
      </c>
      <c r="S2558" t="s">
        <v>9258</v>
      </c>
      <c r="T2558" t="s">
        <v>9262</v>
      </c>
      <c r="U2558" t="s">
        <v>9283</v>
      </c>
      <c r="V2558" t="str" cm="1">
        <f t="array" ref="V2558">_xlfn.IFS(Hospital_Emergency_Room_Data[[#This Row],[Day]]&lt;=10,"Start(1-10)",Hospital_Emergency_Room_Data[[#This Row],[Day]]&lt;=20,"Middle(11-20)",Hospital_Emergency_Room_Data[[#This Row],[Day]]&gt;20,"End(21-30)")</f>
        <v>Middle(11-20)</v>
      </c>
    </row>
    <row r="2559" spans="1:22">
      <c r="A2559">
        <v>211589428</v>
      </c>
      <c r="B2559" t="s">
        <v>2579</v>
      </c>
      <c r="C2559" s="1">
        <v>45527</v>
      </c>
      <c r="D2559" t="str">
        <f>TEXT(Hospital_Emergency_Room_Data[[#This Row],[Patient Admission Date]],"mmm")</f>
        <v>Aug</v>
      </c>
      <c r="E2559">
        <f>YEAR(Hospital_Emergency_Room_Data[[#This Row],[Patient Admission Date]])</f>
        <v>2024</v>
      </c>
      <c r="F2559" s="2">
        <v>0.93125000000000002</v>
      </c>
      <c r="G2559" s="8" t="str">
        <f>TEXT(Hospital_Emergency_Room_Data[[#This Row],[Patient Admission Date]],"dddd")</f>
        <v>Friday</v>
      </c>
      <c r="H2559" t="s">
        <v>41</v>
      </c>
      <c r="I2559">
        <v>74</v>
      </c>
      <c r="J2559" s="5" t="s">
        <v>9222</v>
      </c>
      <c r="K2559" t="s">
        <v>8</v>
      </c>
      <c r="L2559" t="s">
        <v>13</v>
      </c>
      <c r="M2559" t="s">
        <v>9209</v>
      </c>
      <c r="N2559">
        <v>10</v>
      </c>
      <c r="O2559">
        <v>49</v>
      </c>
      <c r="P2559" t="s">
        <v>9225</v>
      </c>
      <c r="Q2559">
        <v>23</v>
      </c>
      <c r="R2559">
        <v>22</v>
      </c>
      <c r="S2559" t="s">
        <v>9256</v>
      </c>
      <c r="T2559" t="s">
        <v>9264</v>
      </c>
      <c r="U2559" t="s">
        <v>9283</v>
      </c>
      <c r="V2559" t="str" cm="1">
        <f t="array" ref="V2559">_xlfn.IFS(Hospital_Emergency_Room_Data[[#This Row],[Day]]&lt;=10,"Start(1-10)",Hospital_Emergency_Room_Data[[#This Row],[Day]]&lt;=20,"Middle(11-20)",Hospital_Emergency_Room_Data[[#This Row],[Day]]&gt;20,"End(21-30)")</f>
        <v>End(21-30)</v>
      </c>
    </row>
    <row r="2560" spans="1:22">
      <c r="A2560">
        <v>193777514</v>
      </c>
      <c r="B2560" t="s">
        <v>2580</v>
      </c>
      <c r="C2560" s="1">
        <v>45428</v>
      </c>
      <c r="D2560" t="str">
        <f>TEXT(Hospital_Emergency_Room_Data[[#This Row],[Patient Admission Date]],"mmm")</f>
        <v>May</v>
      </c>
      <c r="E2560">
        <f>YEAR(Hospital_Emergency_Room_Data[[#This Row],[Patient Admission Date]])</f>
        <v>2024</v>
      </c>
      <c r="F2560" s="2">
        <v>0.4597222222222222</v>
      </c>
      <c r="G2560" s="8" t="str">
        <f>TEXT(Hospital_Emergency_Room_Data[[#This Row],[Patient Admission Date]],"dddd")</f>
        <v>Thursday</v>
      </c>
      <c r="H2560" t="s">
        <v>41</v>
      </c>
      <c r="I2560">
        <v>26</v>
      </c>
      <c r="J2560" s="5" t="s">
        <v>9220</v>
      </c>
      <c r="K2560" t="s">
        <v>8</v>
      </c>
      <c r="L2560" t="s">
        <v>13</v>
      </c>
      <c r="M2560" t="s">
        <v>9209</v>
      </c>
      <c r="N2560">
        <v>10</v>
      </c>
      <c r="O2560">
        <v>40</v>
      </c>
      <c r="P2560" t="s">
        <v>9225</v>
      </c>
      <c r="Q2560">
        <v>16</v>
      </c>
      <c r="R2560">
        <v>11</v>
      </c>
      <c r="S2560" t="s">
        <v>9255</v>
      </c>
      <c r="T2560" t="s">
        <v>9262</v>
      </c>
      <c r="U2560" t="s">
        <v>9300</v>
      </c>
      <c r="V2560" t="str" cm="1">
        <f t="array" ref="V2560">_xlfn.IFS(Hospital_Emergency_Room_Data[[#This Row],[Day]]&lt;=10,"Start(1-10)",Hospital_Emergency_Room_Data[[#This Row],[Day]]&lt;=20,"Middle(11-20)",Hospital_Emergency_Room_Data[[#This Row],[Day]]&gt;20,"End(21-30)")</f>
        <v>Middle(11-20)</v>
      </c>
    </row>
    <row r="2561" spans="1:22">
      <c r="A2561">
        <v>863210169</v>
      </c>
      <c r="B2561" t="s">
        <v>2581</v>
      </c>
      <c r="C2561" s="1">
        <v>45063</v>
      </c>
      <c r="D2561" t="str">
        <f>TEXT(Hospital_Emergency_Room_Data[[#This Row],[Patient Admission Date]],"mmm")</f>
        <v>May</v>
      </c>
      <c r="E2561">
        <f>YEAR(Hospital_Emergency_Room_Data[[#This Row],[Patient Admission Date]])</f>
        <v>2023</v>
      </c>
      <c r="F2561" s="2">
        <v>0.12291666666666666</v>
      </c>
      <c r="G2561" s="8" t="str">
        <f>TEXT(Hospital_Emergency_Room_Data[[#This Row],[Patient Admission Date]],"dddd")</f>
        <v>Wednesday</v>
      </c>
      <c r="H2561" t="s">
        <v>41</v>
      </c>
      <c r="I2561">
        <v>39</v>
      </c>
      <c r="J2561" s="5" t="s">
        <v>9223</v>
      </c>
      <c r="K2561" t="s">
        <v>8</v>
      </c>
      <c r="L2561" t="s">
        <v>13</v>
      </c>
      <c r="M2561" t="s">
        <v>9209</v>
      </c>
      <c r="N2561">
        <v>10</v>
      </c>
      <c r="O2561">
        <v>19</v>
      </c>
      <c r="P2561" t="s">
        <v>9226</v>
      </c>
      <c r="Q2561">
        <v>17</v>
      </c>
      <c r="R2561">
        <v>2</v>
      </c>
      <c r="S2561" t="s">
        <v>9258</v>
      </c>
      <c r="T2561" t="s">
        <v>9262</v>
      </c>
      <c r="U2561" t="s">
        <v>9282</v>
      </c>
      <c r="V2561" t="str" cm="1">
        <f t="array" ref="V2561">_xlfn.IFS(Hospital_Emergency_Room_Data[[#This Row],[Day]]&lt;=10,"Start(1-10)",Hospital_Emergency_Room_Data[[#This Row],[Day]]&lt;=20,"Middle(11-20)",Hospital_Emergency_Room_Data[[#This Row],[Day]]&gt;20,"End(21-30)")</f>
        <v>Middle(11-20)</v>
      </c>
    </row>
    <row r="2562" spans="1:22">
      <c r="A2562">
        <v>617163537</v>
      </c>
      <c r="B2562" t="s">
        <v>2582</v>
      </c>
      <c r="C2562" s="1">
        <v>45534</v>
      </c>
      <c r="D2562" t="str">
        <f>TEXT(Hospital_Emergency_Room_Data[[#This Row],[Patient Admission Date]],"mmm")</f>
        <v>Aug</v>
      </c>
      <c r="E2562">
        <f>YEAR(Hospital_Emergency_Room_Data[[#This Row],[Patient Admission Date]])</f>
        <v>2024</v>
      </c>
      <c r="F2562" s="2">
        <v>0.26874999999999999</v>
      </c>
      <c r="G2562" s="8" t="str">
        <f>TEXT(Hospital_Emergency_Room_Data[[#This Row],[Patient Admission Date]],"dddd")</f>
        <v>Friday</v>
      </c>
      <c r="H2562" t="s">
        <v>41</v>
      </c>
      <c r="I2562">
        <v>57</v>
      </c>
      <c r="J2562" s="5" t="s">
        <v>9219</v>
      </c>
      <c r="K2562" t="s">
        <v>8</v>
      </c>
      <c r="L2562" t="s">
        <v>50</v>
      </c>
      <c r="M2562" t="s">
        <v>9209</v>
      </c>
      <c r="O2562">
        <v>48</v>
      </c>
      <c r="P2562" t="s">
        <v>9225</v>
      </c>
      <c r="Q2562">
        <v>30</v>
      </c>
      <c r="R2562">
        <v>6</v>
      </c>
      <c r="S2562" t="s">
        <v>9255</v>
      </c>
      <c r="T2562" t="s">
        <v>9264</v>
      </c>
      <c r="U2562" t="s">
        <v>9283</v>
      </c>
      <c r="V2562" t="str" cm="1">
        <f t="array" ref="V2562">_xlfn.IFS(Hospital_Emergency_Room_Data[[#This Row],[Day]]&lt;=10,"Start(1-10)",Hospital_Emergency_Room_Data[[#This Row],[Day]]&lt;=20,"Middle(11-20)",Hospital_Emergency_Room_Data[[#This Row],[Day]]&gt;20,"End(21-30)")</f>
        <v>End(21-30)</v>
      </c>
    </row>
    <row r="2563" spans="1:22">
      <c r="A2563">
        <v>276855628</v>
      </c>
      <c r="B2563" t="s">
        <v>2583</v>
      </c>
      <c r="C2563" s="1">
        <v>45409</v>
      </c>
      <c r="D2563" t="str">
        <f>TEXT(Hospital_Emergency_Room_Data[[#This Row],[Patient Admission Date]],"mmm")</f>
        <v>Apr</v>
      </c>
      <c r="E2563">
        <f>YEAR(Hospital_Emergency_Room_Data[[#This Row],[Patient Admission Date]])</f>
        <v>2024</v>
      </c>
      <c r="F2563" s="2">
        <v>0.10555555555555556</v>
      </c>
      <c r="G2563" s="8" t="str">
        <f>TEXT(Hospital_Emergency_Room_Data[[#This Row],[Patient Admission Date]],"dddd")</f>
        <v>Saturday</v>
      </c>
      <c r="H2563" t="s">
        <v>41</v>
      </c>
      <c r="I2563">
        <v>27</v>
      </c>
      <c r="J2563" s="5" t="s">
        <v>9220</v>
      </c>
      <c r="K2563" t="s">
        <v>8</v>
      </c>
      <c r="L2563" t="s">
        <v>50</v>
      </c>
      <c r="M2563" t="s">
        <v>9209</v>
      </c>
      <c r="O2563">
        <v>23</v>
      </c>
      <c r="P2563" t="s">
        <v>9226</v>
      </c>
      <c r="Q2563">
        <v>27</v>
      </c>
      <c r="R2563">
        <v>2</v>
      </c>
      <c r="S2563" t="s">
        <v>9258</v>
      </c>
      <c r="T2563" t="s">
        <v>9264</v>
      </c>
      <c r="U2563" t="s">
        <v>9282</v>
      </c>
      <c r="V2563" t="str" cm="1">
        <f t="array" ref="V2563">_xlfn.IFS(Hospital_Emergency_Room_Data[[#This Row],[Day]]&lt;=10,"Start(1-10)",Hospital_Emergency_Room_Data[[#This Row],[Day]]&lt;=20,"Middle(11-20)",Hospital_Emergency_Room_Data[[#This Row],[Day]]&gt;20,"End(21-30)")</f>
        <v>End(21-30)</v>
      </c>
    </row>
    <row r="2564" spans="1:22">
      <c r="A2564">
        <v>605758255</v>
      </c>
      <c r="B2564" t="s">
        <v>2584</v>
      </c>
      <c r="C2564" s="1">
        <v>45051</v>
      </c>
      <c r="D2564" t="str">
        <f>TEXT(Hospital_Emergency_Room_Data[[#This Row],[Patient Admission Date]],"mmm")</f>
        <v>May</v>
      </c>
      <c r="E2564">
        <f>YEAR(Hospital_Emergency_Room_Data[[#This Row],[Patient Admission Date]])</f>
        <v>2023</v>
      </c>
      <c r="F2564" s="2">
        <v>0.54027777777777775</v>
      </c>
      <c r="G2564" s="8" t="str">
        <f>TEXT(Hospital_Emergency_Room_Data[[#This Row],[Patient Admission Date]],"dddd")</f>
        <v>Friday</v>
      </c>
      <c r="H2564" t="s">
        <v>41</v>
      </c>
      <c r="I2564">
        <v>38</v>
      </c>
      <c r="J2564" s="5" t="s">
        <v>9223</v>
      </c>
      <c r="K2564" t="s">
        <v>8</v>
      </c>
      <c r="L2564" t="s">
        <v>50</v>
      </c>
      <c r="M2564" t="s">
        <v>9209</v>
      </c>
      <c r="O2564">
        <v>52</v>
      </c>
      <c r="P2564" t="s">
        <v>9225</v>
      </c>
      <c r="Q2564">
        <v>5</v>
      </c>
      <c r="R2564">
        <v>12</v>
      </c>
      <c r="S2564" t="s">
        <v>9257</v>
      </c>
      <c r="T2564" t="s">
        <v>9263</v>
      </c>
      <c r="U2564" t="s">
        <v>9283</v>
      </c>
      <c r="V2564" t="str" cm="1">
        <f t="array" ref="V2564">_xlfn.IFS(Hospital_Emergency_Room_Data[[#This Row],[Day]]&lt;=10,"Start(1-10)",Hospital_Emergency_Room_Data[[#This Row],[Day]]&lt;=20,"Middle(11-20)",Hospital_Emergency_Room_Data[[#This Row],[Day]]&gt;20,"End(21-30)")</f>
        <v>Start(1-10)</v>
      </c>
    </row>
    <row r="2565" spans="1:22">
      <c r="A2565">
        <v>716647519</v>
      </c>
      <c r="B2565" t="s">
        <v>2585</v>
      </c>
      <c r="C2565" s="1">
        <v>45087</v>
      </c>
      <c r="D2565" t="str">
        <f>TEXT(Hospital_Emergency_Room_Data[[#This Row],[Patient Admission Date]],"mmm")</f>
        <v>Jun</v>
      </c>
      <c r="E2565">
        <f>YEAR(Hospital_Emergency_Room_Data[[#This Row],[Patient Admission Date]])</f>
        <v>2023</v>
      </c>
      <c r="F2565" s="2">
        <v>0.21249999999999999</v>
      </c>
      <c r="G2565" s="8" t="str">
        <f>TEXT(Hospital_Emergency_Room_Data[[#This Row],[Patient Admission Date]],"dddd")</f>
        <v>Saturday</v>
      </c>
      <c r="H2565" t="s">
        <v>41</v>
      </c>
      <c r="I2565">
        <v>51</v>
      </c>
      <c r="J2565" s="5" t="s">
        <v>9219</v>
      </c>
      <c r="K2565" t="s">
        <v>8</v>
      </c>
      <c r="L2565" t="s">
        <v>50</v>
      </c>
      <c r="M2565" t="s">
        <v>9209</v>
      </c>
      <c r="O2565">
        <v>39</v>
      </c>
      <c r="P2565" t="s">
        <v>9225</v>
      </c>
      <c r="Q2565">
        <v>10</v>
      </c>
      <c r="R2565">
        <v>5</v>
      </c>
      <c r="S2565" t="s">
        <v>9258</v>
      </c>
      <c r="T2565" t="s">
        <v>9265</v>
      </c>
      <c r="U2565" t="s">
        <v>9300</v>
      </c>
      <c r="V2565" t="str" cm="1">
        <f t="array" ref="V2565">_xlfn.IFS(Hospital_Emergency_Room_Data[[#This Row],[Day]]&lt;=10,"Start(1-10)",Hospital_Emergency_Room_Data[[#This Row],[Day]]&lt;=20,"Middle(11-20)",Hospital_Emergency_Room_Data[[#This Row],[Day]]&gt;20,"End(21-30)")</f>
        <v>Start(1-10)</v>
      </c>
    </row>
    <row r="2566" spans="1:22">
      <c r="A2566">
        <v>739548847</v>
      </c>
      <c r="B2566" t="s">
        <v>2586</v>
      </c>
      <c r="C2566" s="1">
        <v>45558</v>
      </c>
      <c r="D2566" t="str">
        <f>TEXT(Hospital_Emergency_Room_Data[[#This Row],[Patient Admission Date]],"mmm")</f>
        <v>Sep</v>
      </c>
      <c r="E2566">
        <f>YEAR(Hospital_Emergency_Room_Data[[#This Row],[Patient Admission Date]])</f>
        <v>2024</v>
      </c>
      <c r="F2566" s="2">
        <v>0.66249999999999998</v>
      </c>
      <c r="G2566" s="8" t="str">
        <f>TEXT(Hospital_Emergency_Room_Data[[#This Row],[Patient Admission Date]],"dddd")</f>
        <v>Monday</v>
      </c>
      <c r="H2566" t="s">
        <v>41</v>
      </c>
      <c r="I2566">
        <v>9</v>
      </c>
      <c r="J2566" s="5" t="s">
        <v>9221</v>
      </c>
      <c r="K2566" t="s">
        <v>8</v>
      </c>
      <c r="L2566" t="s">
        <v>50</v>
      </c>
      <c r="M2566" t="s">
        <v>9209</v>
      </c>
      <c r="O2566">
        <v>59</v>
      </c>
      <c r="P2566" t="s">
        <v>9225</v>
      </c>
      <c r="Q2566">
        <v>23</v>
      </c>
      <c r="R2566">
        <v>15</v>
      </c>
      <c r="S2566" t="s">
        <v>9257</v>
      </c>
      <c r="T2566" t="s">
        <v>9264</v>
      </c>
      <c r="U2566" t="s">
        <v>9283</v>
      </c>
      <c r="V2566" t="str" cm="1">
        <f t="array" ref="V2566">_xlfn.IFS(Hospital_Emergency_Room_Data[[#This Row],[Day]]&lt;=10,"Start(1-10)",Hospital_Emergency_Room_Data[[#This Row],[Day]]&lt;=20,"Middle(11-20)",Hospital_Emergency_Room_Data[[#This Row],[Day]]&gt;20,"End(21-30)")</f>
        <v>End(21-30)</v>
      </c>
    </row>
    <row r="2567" spans="1:22">
      <c r="A2567">
        <v>858061882</v>
      </c>
      <c r="B2567" t="s">
        <v>2587</v>
      </c>
      <c r="C2567" s="1">
        <v>45387</v>
      </c>
      <c r="D2567" t="str">
        <f>TEXT(Hospital_Emergency_Room_Data[[#This Row],[Patient Admission Date]],"mmm")</f>
        <v>Apr</v>
      </c>
      <c r="E2567">
        <f>YEAR(Hospital_Emergency_Room_Data[[#This Row],[Patient Admission Date]])</f>
        <v>2024</v>
      </c>
      <c r="F2567" s="2">
        <v>0.42430555555555555</v>
      </c>
      <c r="G2567" s="8" t="str">
        <f>TEXT(Hospital_Emergency_Room_Data[[#This Row],[Patient Admission Date]],"dddd")</f>
        <v>Friday</v>
      </c>
      <c r="H2567" t="s">
        <v>41</v>
      </c>
      <c r="I2567">
        <v>79</v>
      </c>
      <c r="J2567" s="5" t="s">
        <v>9222</v>
      </c>
      <c r="K2567" t="s">
        <v>8</v>
      </c>
      <c r="L2567" t="s">
        <v>50</v>
      </c>
      <c r="M2567" t="s">
        <v>9209</v>
      </c>
      <c r="O2567">
        <v>23</v>
      </c>
      <c r="P2567" t="s">
        <v>9226</v>
      </c>
      <c r="Q2567">
        <v>5</v>
      </c>
      <c r="R2567">
        <v>10</v>
      </c>
      <c r="S2567" t="s">
        <v>9255</v>
      </c>
      <c r="T2567" t="s">
        <v>9263</v>
      </c>
      <c r="U2567" t="s">
        <v>9282</v>
      </c>
      <c r="V2567" t="str" cm="1">
        <f t="array" ref="V2567">_xlfn.IFS(Hospital_Emergency_Room_Data[[#This Row],[Day]]&lt;=10,"Start(1-10)",Hospital_Emergency_Room_Data[[#This Row],[Day]]&lt;=20,"Middle(11-20)",Hospital_Emergency_Room_Data[[#This Row],[Day]]&gt;20,"End(21-30)")</f>
        <v>Start(1-10)</v>
      </c>
    </row>
    <row r="2568" spans="1:22">
      <c r="A2568">
        <v>128051579</v>
      </c>
      <c r="B2568" t="s">
        <v>2588</v>
      </c>
      <c r="C2568" s="1">
        <v>45086</v>
      </c>
      <c r="D2568" t="str">
        <f>TEXT(Hospital_Emergency_Room_Data[[#This Row],[Patient Admission Date]],"mmm")</f>
        <v>Jun</v>
      </c>
      <c r="E2568">
        <f>YEAR(Hospital_Emergency_Room_Data[[#This Row],[Patient Admission Date]])</f>
        <v>2023</v>
      </c>
      <c r="F2568" s="2">
        <v>6.7361111111111108E-2</v>
      </c>
      <c r="G2568" s="8" t="str">
        <f>TEXT(Hospital_Emergency_Room_Data[[#This Row],[Patient Admission Date]],"dddd")</f>
        <v>Friday</v>
      </c>
      <c r="H2568" t="s">
        <v>41</v>
      </c>
      <c r="I2568">
        <v>30</v>
      </c>
      <c r="J2568" s="5" t="s">
        <v>9223</v>
      </c>
      <c r="K2568" t="s">
        <v>8</v>
      </c>
      <c r="L2568" t="s">
        <v>50</v>
      </c>
      <c r="M2568" t="s">
        <v>9209</v>
      </c>
      <c r="O2568">
        <v>56</v>
      </c>
      <c r="P2568" t="s">
        <v>9225</v>
      </c>
      <c r="Q2568">
        <v>9</v>
      </c>
      <c r="R2568">
        <v>1</v>
      </c>
      <c r="S2568" t="s">
        <v>9258</v>
      </c>
      <c r="T2568" t="s">
        <v>9265</v>
      </c>
      <c r="U2568" t="s">
        <v>9283</v>
      </c>
      <c r="V2568" t="str" cm="1">
        <f t="array" ref="V2568">_xlfn.IFS(Hospital_Emergency_Room_Data[[#This Row],[Day]]&lt;=10,"Start(1-10)",Hospital_Emergency_Room_Data[[#This Row],[Day]]&lt;=20,"Middle(11-20)",Hospital_Emergency_Room_Data[[#This Row],[Day]]&gt;20,"End(21-30)")</f>
        <v>Start(1-10)</v>
      </c>
    </row>
    <row r="2569" spans="1:22">
      <c r="A2569">
        <v>863965808</v>
      </c>
      <c r="B2569" t="s">
        <v>2589</v>
      </c>
      <c r="C2569" s="1">
        <v>45575</v>
      </c>
      <c r="D2569" t="str">
        <f>TEXT(Hospital_Emergency_Room_Data[[#This Row],[Patient Admission Date]],"mmm")</f>
        <v>Oct</v>
      </c>
      <c r="E2569">
        <f>YEAR(Hospital_Emergency_Room_Data[[#This Row],[Patient Admission Date]])</f>
        <v>2024</v>
      </c>
      <c r="F2569" s="2">
        <v>0.64097222222222228</v>
      </c>
      <c r="G2569" s="8" t="str">
        <f>TEXT(Hospital_Emergency_Room_Data[[#This Row],[Patient Admission Date]],"dddd")</f>
        <v>Thursday</v>
      </c>
      <c r="H2569" t="s">
        <v>41</v>
      </c>
      <c r="I2569">
        <v>20</v>
      </c>
      <c r="J2569" s="5" t="s">
        <v>9220</v>
      </c>
      <c r="K2569" t="s">
        <v>8</v>
      </c>
      <c r="L2569" t="s">
        <v>50</v>
      </c>
      <c r="M2569" t="s">
        <v>9209</v>
      </c>
      <c r="O2569">
        <v>51</v>
      </c>
      <c r="P2569" t="s">
        <v>9225</v>
      </c>
      <c r="Q2569">
        <v>10</v>
      </c>
      <c r="R2569">
        <v>15</v>
      </c>
      <c r="S2569" t="s">
        <v>9257</v>
      </c>
      <c r="T2569" t="s">
        <v>9265</v>
      </c>
      <c r="U2569" t="s">
        <v>9283</v>
      </c>
      <c r="V2569" t="str" cm="1">
        <f t="array" ref="V2569">_xlfn.IFS(Hospital_Emergency_Room_Data[[#This Row],[Day]]&lt;=10,"Start(1-10)",Hospital_Emergency_Room_Data[[#This Row],[Day]]&lt;=20,"Middle(11-20)",Hospital_Emergency_Room_Data[[#This Row],[Day]]&gt;20,"End(21-30)")</f>
        <v>Start(1-10)</v>
      </c>
    </row>
    <row r="2570" spans="1:22">
      <c r="A2570">
        <v>158133727</v>
      </c>
      <c r="B2570" t="s">
        <v>2590</v>
      </c>
      <c r="C2570" s="1">
        <v>45191</v>
      </c>
      <c r="D2570" t="str">
        <f>TEXT(Hospital_Emergency_Room_Data[[#This Row],[Patient Admission Date]],"mmm")</f>
        <v>Sep</v>
      </c>
      <c r="E2570">
        <f>YEAR(Hospital_Emergency_Room_Data[[#This Row],[Patient Admission Date]])</f>
        <v>2023</v>
      </c>
      <c r="F2570" s="2">
        <v>0.65486111111111112</v>
      </c>
      <c r="G2570" s="8" t="str">
        <f>TEXT(Hospital_Emergency_Room_Data[[#This Row],[Patient Admission Date]],"dddd")</f>
        <v>Friday</v>
      </c>
      <c r="H2570" t="s">
        <v>41</v>
      </c>
      <c r="I2570">
        <v>70</v>
      </c>
      <c r="J2570" s="5" t="s">
        <v>9222</v>
      </c>
      <c r="K2570" t="s">
        <v>8</v>
      </c>
      <c r="L2570" t="s">
        <v>50</v>
      </c>
      <c r="M2570" t="s">
        <v>9209</v>
      </c>
      <c r="N2570">
        <v>1</v>
      </c>
      <c r="O2570">
        <v>30</v>
      </c>
      <c r="P2570" t="s">
        <v>9225</v>
      </c>
      <c r="Q2570">
        <v>22</v>
      </c>
      <c r="R2570">
        <v>15</v>
      </c>
      <c r="S2570" t="s">
        <v>9257</v>
      </c>
      <c r="T2570" t="s">
        <v>9264</v>
      </c>
      <c r="U2570" t="s">
        <v>9282</v>
      </c>
      <c r="V2570" t="str" cm="1">
        <f t="array" ref="V2570">_xlfn.IFS(Hospital_Emergency_Room_Data[[#This Row],[Day]]&lt;=10,"Start(1-10)",Hospital_Emergency_Room_Data[[#This Row],[Day]]&lt;=20,"Middle(11-20)",Hospital_Emergency_Room_Data[[#This Row],[Day]]&gt;20,"End(21-30)")</f>
        <v>End(21-30)</v>
      </c>
    </row>
    <row r="2571" spans="1:22">
      <c r="A2571">
        <v>893285273</v>
      </c>
      <c r="B2571" t="s">
        <v>2591</v>
      </c>
      <c r="C2571" s="1">
        <v>45078</v>
      </c>
      <c r="D2571" t="str">
        <f>TEXT(Hospital_Emergency_Room_Data[[#This Row],[Patient Admission Date]],"mmm")</f>
        <v>Jun</v>
      </c>
      <c r="E2571">
        <f>YEAR(Hospital_Emergency_Room_Data[[#This Row],[Patient Admission Date]])</f>
        <v>2023</v>
      </c>
      <c r="F2571" s="2">
        <v>0.97986111111111107</v>
      </c>
      <c r="G2571" s="8" t="str">
        <f>TEXT(Hospital_Emergency_Room_Data[[#This Row],[Patient Admission Date]],"dddd")</f>
        <v>Thursday</v>
      </c>
      <c r="H2571" t="s">
        <v>41</v>
      </c>
      <c r="I2571">
        <v>23</v>
      </c>
      <c r="J2571" s="5" t="s">
        <v>9220</v>
      </c>
      <c r="K2571" t="s">
        <v>8</v>
      </c>
      <c r="L2571" t="s">
        <v>50</v>
      </c>
      <c r="M2571" t="s">
        <v>9209</v>
      </c>
      <c r="N2571">
        <v>2</v>
      </c>
      <c r="O2571">
        <v>42</v>
      </c>
      <c r="P2571" t="s">
        <v>9225</v>
      </c>
      <c r="Q2571">
        <v>1</v>
      </c>
      <c r="R2571">
        <v>23</v>
      </c>
      <c r="S2571" t="s">
        <v>9256</v>
      </c>
      <c r="T2571" t="s">
        <v>9263</v>
      </c>
      <c r="U2571" t="s">
        <v>9300</v>
      </c>
      <c r="V2571" t="str" cm="1">
        <f t="array" ref="V2571">_xlfn.IFS(Hospital_Emergency_Room_Data[[#This Row],[Day]]&lt;=10,"Start(1-10)",Hospital_Emergency_Room_Data[[#This Row],[Day]]&lt;=20,"Middle(11-20)",Hospital_Emergency_Room_Data[[#This Row],[Day]]&gt;20,"End(21-30)")</f>
        <v>Start(1-10)</v>
      </c>
    </row>
    <row r="2572" spans="1:22">
      <c r="A2572">
        <v>254355734</v>
      </c>
      <c r="B2572" t="s">
        <v>2592</v>
      </c>
      <c r="C2572" s="1">
        <v>45323</v>
      </c>
      <c r="D2572" t="str">
        <f>TEXT(Hospital_Emergency_Room_Data[[#This Row],[Patient Admission Date]],"mmm")</f>
        <v>Feb</v>
      </c>
      <c r="E2572">
        <f>YEAR(Hospital_Emergency_Room_Data[[#This Row],[Patient Admission Date]])</f>
        <v>2024</v>
      </c>
      <c r="F2572" s="2">
        <v>0.17430555555555555</v>
      </c>
      <c r="G2572" s="8" t="str">
        <f>TEXT(Hospital_Emergency_Room_Data[[#This Row],[Patient Admission Date]],"dddd")</f>
        <v>Thursday</v>
      </c>
      <c r="H2572" t="s">
        <v>41</v>
      </c>
      <c r="I2572">
        <v>32</v>
      </c>
      <c r="J2572" s="5" t="s">
        <v>9223</v>
      </c>
      <c r="K2572" t="s">
        <v>8</v>
      </c>
      <c r="L2572" t="s">
        <v>50</v>
      </c>
      <c r="M2572" t="s">
        <v>9209</v>
      </c>
      <c r="N2572">
        <v>5</v>
      </c>
      <c r="O2572">
        <v>60</v>
      </c>
      <c r="P2572" t="s">
        <v>9225</v>
      </c>
      <c r="Q2572">
        <v>1</v>
      </c>
      <c r="R2572">
        <v>4</v>
      </c>
      <c r="S2572" t="s">
        <v>9258</v>
      </c>
      <c r="T2572" t="s">
        <v>9263</v>
      </c>
      <c r="U2572" t="s">
        <v>9283</v>
      </c>
      <c r="V2572" t="str" cm="1">
        <f t="array" ref="V2572">_xlfn.IFS(Hospital_Emergency_Room_Data[[#This Row],[Day]]&lt;=10,"Start(1-10)",Hospital_Emergency_Room_Data[[#This Row],[Day]]&lt;=20,"Middle(11-20)",Hospital_Emergency_Room_Data[[#This Row],[Day]]&gt;20,"End(21-30)")</f>
        <v>Start(1-10)</v>
      </c>
    </row>
    <row r="2573" spans="1:22">
      <c r="A2573">
        <v>426940569</v>
      </c>
      <c r="B2573" t="s">
        <v>2593</v>
      </c>
      <c r="C2573" s="1">
        <v>45582</v>
      </c>
      <c r="D2573" t="str">
        <f>TEXT(Hospital_Emergency_Room_Data[[#This Row],[Patient Admission Date]],"mmm")</f>
        <v>Oct</v>
      </c>
      <c r="E2573">
        <f>YEAR(Hospital_Emergency_Room_Data[[#This Row],[Patient Admission Date]])</f>
        <v>2024</v>
      </c>
      <c r="F2573" s="2">
        <v>0.19583333333333333</v>
      </c>
      <c r="G2573" s="8" t="str">
        <f>TEXT(Hospital_Emergency_Room_Data[[#This Row],[Patient Admission Date]],"dddd")</f>
        <v>Thursday</v>
      </c>
      <c r="H2573" t="s">
        <v>41</v>
      </c>
      <c r="I2573">
        <v>35</v>
      </c>
      <c r="J2573" s="5" t="s">
        <v>9223</v>
      </c>
      <c r="K2573" t="s">
        <v>8</v>
      </c>
      <c r="L2573" t="s">
        <v>50</v>
      </c>
      <c r="M2573" t="s">
        <v>9209</v>
      </c>
      <c r="N2573">
        <v>9</v>
      </c>
      <c r="O2573">
        <v>49</v>
      </c>
      <c r="P2573" t="s">
        <v>9225</v>
      </c>
      <c r="Q2573">
        <v>17</v>
      </c>
      <c r="R2573">
        <v>4</v>
      </c>
      <c r="S2573" t="s">
        <v>9258</v>
      </c>
      <c r="T2573" t="s">
        <v>9262</v>
      </c>
      <c r="U2573" t="s">
        <v>9283</v>
      </c>
      <c r="V2573" t="str" cm="1">
        <f t="array" ref="V2573">_xlfn.IFS(Hospital_Emergency_Room_Data[[#This Row],[Day]]&lt;=10,"Start(1-10)",Hospital_Emergency_Room_Data[[#This Row],[Day]]&lt;=20,"Middle(11-20)",Hospital_Emergency_Room_Data[[#This Row],[Day]]&gt;20,"End(21-30)")</f>
        <v>Middle(11-20)</v>
      </c>
    </row>
    <row r="2574" spans="1:22">
      <c r="A2574">
        <v>242467448</v>
      </c>
      <c r="B2574" t="s">
        <v>2594</v>
      </c>
      <c r="C2574" s="1">
        <v>45507</v>
      </c>
      <c r="D2574" t="str">
        <f>TEXT(Hospital_Emergency_Room_Data[[#This Row],[Patient Admission Date]],"mmm")</f>
        <v>Aug</v>
      </c>
      <c r="E2574">
        <f>YEAR(Hospital_Emergency_Room_Data[[#This Row],[Patient Admission Date]])</f>
        <v>2024</v>
      </c>
      <c r="F2574" s="2">
        <v>0.15972222222222221</v>
      </c>
      <c r="G2574" s="8" t="str">
        <f>TEXT(Hospital_Emergency_Room_Data[[#This Row],[Patient Admission Date]],"dddd")</f>
        <v>Saturday</v>
      </c>
      <c r="H2574" t="s">
        <v>41</v>
      </c>
      <c r="I2574">
        <v>29</v>
      </c>
      <c r="J2574" s="5" t="s">
        <v>9220</v>
      </c>
      <c r="K2574" t="s">
        <v>8</v>
      </c>
      <c r="L2574" t="s">
        <v>50</v>
      </c>
      <c r="M2574" t="s">
        <v>9209</v>
      </c>
      <c r="N2574">
        <v>10</v>
      </c>
      <c r="O2574">
        <v>20</v>
      </c>
      <c r="P2574" t="s">
        <v>9226</v>
      </c>
      <c r="Q2574">
        <v>3</v>
      </c>
      <c r="R2574">
        <v>3</v>
      </c>
      <c r="S2574" t="s">
        <v>9258</v>
      </c>
      <c r="T2574" t="s">
        <v>9263</v>
      </c>
      <c r="U2574" t="s">
        <v>9282</v>
      </c>
      <c r="V2574" t="str" cm="1">
        <f t="array" ref="V2574">_xlfn.IFS(Hospital_Emergency_Room_Data[[#This Row],[Day]]&lt;=10,"Start(1-10)",Hospital_Emergency_Room_Data[[#This Row],[Day]]&lt;=20,"Middle(11-20)",Hospital_Emergency_Room_Data[[#This Row],[Day]]&gt;20,"End(21-30)")</f>
        <v>Start(1-10)</v>
      </c>
    </row>
    <row r="2575" spans="1:22">
      <c r="A2575">
        <v>115711308</v>
      </c>
      <c r="B2575" t="s">
        <v>2595</v>
      </c>
      <c r="C2575" s="1">
        <v>45408</v>
      </c>
      <c r="D2575" t="str">
        <f>TEXT(Hospital_Emergency_Room_Data[[#This Row],[Patient Admission Date]],"mmm")</f>
        <v>Apr</v>
      </c>
      <c r="E2575">
        <f>YEAR(Hospital_Emergency_Room_Data[[#This Row],[Patient Admission Date]])</f>
        <v>2024</v>
      </c>
      <c r="F2575" s="2">
        <v>0.89722222222222225</v>
      </c>
      <c r="G2575" s="8" t="str">
        <f>TEXT(Hospital_Emergency_Room_Data[[#This Row],[Patient Admission Date]],"dddd")</f>
        <v>Friday</v>
      </c>
      <c r="H2575" t="s">
        <v>41</v>
      </c>
      <c r="I2575">
        <v>1</v>
      </c>
      <c r="J2575" s="5" t="s">
        <v>9218</v>
      </c>
      <c r="K2575" t="s">
        <v>8</v>
      </c>
      <c r="L2575" t="s">
        <v>9281</v>
      </c>
      <c r="M2575" t="s">
        <v>9209</v>
      </c>
      <c r="O2575">
        <v>12</v>
      </c>
      <c r="P2575" t="s">
        <v>9226</v>
      </c>
      <c r="Q2575">
        <v>26</v>
      </c>
      <c r="R2575">
        <v>21</v>
      </c>
      <c r="S2575" t="s">
        <v>9256</v>
      </c>
      <c r="T2575" t="s">
        <v>9264</v>
      </c>
      <c r="U2575" t="s">
        <v>9282</v>
      </c>
      <c r="V2575" t="str" cm="1">
        <f t="array" ref="V2575">_xlfn.IFS(Hospital_Emergency_Room_Data[[#This Row],[Day]]&lt;=10,"Start(1-10)",Hospital_Emergency_Room_Data[[#This Row],[Day]]&lt;=20,"Middle(11-20)",Hospital_Emergency_Room_Data[[#This Row],[Day]]&gt;20,"End(21-30)")</f>
        <v>End(21-30)</v>
      </c>
    </row>
    <row r="2576" spans="1:22">
      <c r="A2576">
        <v>493766065</v>
      </c>
      <c r="B2576" t="s">
        <v>2596</v>
      </c>
      <c r="C2576" s="1">
        <v>45390</v>
      </c>
      <c r="D2576" t="str">
        <f>TEXT(Hospital_Emergency_Room_Data[[#This Row],[Patient Admission Date]],"mmm")</f>
        <v>Apr</v>
      </c>
      <c r="E2576">
        <f>YEAR(Hospital_Emergency_Room_Data[[#This Row],[Patient Admission Date]])</f>
        <v>2024</v>
      </c>
      <c r="F2576" s="2">
        <v>0.62430555555555556</v>
      </c>
      <c r="G2576" s="8" t="str">
        <f>TEXT(Hospital_Emergency_Room_Data[[#This Row],[Patient Admission Date]],"dddd")</f>
        <v>Monday</v>
      </c>
      <c r="H2576" t="s">
        <v>41</v>
      </c>
      <c r="I2576">
        <v>27</v>
      </c>
      <c r="J2576" s="5" t="s">
        <v>9220</v>
      </c>
      <c r="K2576" t="s">
        <v>8</v>
      </c>
      <c r="L2576" t="s">
        <v>9281</v>
      </c>
      <c r="M2576" t="s">
        <v>9209</v>
      </c>
      <c r="O2576">
        <v>13</v>
      </c>
      <c r="P2576" t="s">
        <v>9226</v>
      </c>
      <c r="Q2576">
        <v>8</v>
      </c>
      <c r="R2576">
        <v>14</v>
      </c>
      <c r="S2576" t="s">
        <v>9257</v>
      </c>
      <c r="T2576" t="s">
        <v>9265</v>
      </c>
      <c r="U2576" t="s">
        <v>9282</v>
      </c>
      <c r="V2576" t="str" cm="1">
        <f t="array" ref="V2576">_xlfn.IFS(Hospital_Emergency_Room_Data[[#This Row],[Day]]&lt;=10,"Start(1-10)",Hospital_Emergency_Room_Data[[#This Row],[Day]]&lt;=20,"Middle(11-20)",Hospital_Emergency_Room_Data[[#This Row],[Day]]&gt;20,"End(21-30)")</f>
        <v>Start(1-10)</v>
      </c>
    </row>
    <row r="2577" spans="1:22">
      <c r="A2577">
        <v>307832857</v>
      </c>
      <c r="B2577" t="s">
        <v>2597</v>
      </c>
      <c r="C2577" s="1">
        <v>45506</v>
      </c>
      <c r="D2577" t="str">
        <f>TEXT(Hospital_Emergency_Room_Data[[#This Row],[Patient Admission Date]],"mmm")</f>
        <v>Aug</v>
      </c>
      <c r="E2577">
        <f>YEAR(Hospital_Emergency_Room_Data[[#This Row],[Patient Admission Date]])</f>
        <v>2024</v>
      </c>
      <c r="F2577" s="2">
        <v>0.78402777777777777</v>
      </c>
      <c r="G2577" s="8" t="str">
        <f>TEXT(Hospital_Emergency_Room_Data[[#This Row],[Patient Admission Date]],"dddd")</f>
        <v>Friday</v>
      </c>
      <c r="H2577" t="s">
        <v>41</v>
      </c>
      <c r="I2577">
        <v>18</v>
      </c>
      <c r="J2577" s="5" t="s">
        <v>9220</v>
      </c>
      <c r="K2577" t="s">
        <v>8</v>
      </c>
      <c r="L2577" t="s">
        <v>9281</v>
      </c>
      <c r="M2577" t="s">
        <v>9209</v>
      </c>
      <c r="O2577">
        <v>21</v>
      </c>
      <c r="P2577" t="s">
        <v>9226</v>
      </c>
      <c r="Q2577">
        <v>2</v>
      </c>
      <c r="R2577">
        <v>18</v>
      </c>
      <c r="S2577" t="s">
        <v>9256</v>
      </c>
      <c r="T2577" t="s">
        <v>9263</v>
      </c>
      <c r="U2577" t="s">
        <v>9282</v>
      </c>
      <c r="V2577" t="str" cm="1">
        <f t="array" ref="V2577">_xlfn.IFS(Hospital_Emergency_Room_Data[[#This Row],[Day]]&lt;=10,"Start(1-10)",Hospital_Emergency_Room_Data[[#This Row],[Day]]&lt;=20,"Middle(11-20)",Hospital_Emergency_Room_Data[[#This Row],[Day]]&gt;20,"End(21-30)")</f>
        <v>Start(1-10)</v>
      </c>
    </row>
    <row r="2578" spans="1:22">
      <c r="A2578">
        <v>283689956</v>
      </c>
      <c r="B2578" t="s">
        <v>2598</v>
      </c>
      <c r="C2578" s="1">
        <v>45288</v>
      </c>
      <c r="D2578" t="str">
        <f>TEXT(Hospital_Emergency_Room_Data[[#This Row],[Patient Admission Date]],"mmm")</f>
        <v>Dec</v>
      </c>
      <c r="E2578">
        <f>YEAR(Hospital_Emergency_Room_Data[[#This Row],[Patient Admission Date]])</f>
        <v>2023</v>
      </c>
      <c r="F2578" s="2">
        <v>0.27291666666666664</v>
      </c>
      <c r="G2578" s="8" t="str">
        <f>TEXT(Hospital_Emergency_Room_Data[[#This Row],[Patient Admission Date]],"dddd")</f>
        <v>Thursday</v>
      </c>
      <c r="H2578" t="s">
        <v>41</v>
      </c>
      <c r="I2578">
        <v>10</v>
      </c>
      <c r="J2578" s="5" t="s">
        <v>9221</v>
      </c>
      <c r="K2578" t="s">
        <v>8</v>
      </c>
      <c r="L2578" t="s">
        <v>9281</v>
      </c>
      <c r="M2578" t="s">
        <v>9209</v>
      </c>
      <c r="O2578">
        <v>23</v>
      </c>
      <c r="P2578" t="s">
        <v>9226</v>
      </c>
      <c r="Q2578">
        <v>28</v>
      </c>
      <c r="R2578">
        <v>6</v>
      </c>
      <c r="S2578" t="s">
        <v>9255</v>
      </c>
      <c r="T2578" t="s">
        <v>9264</v>
      </c>
      <c r="U2578" t="s">
        <v>9282</v>
      </c>
      <c r="V2578" t="str" cm="1">
        <f t="array" ref="V2578">_xlfn.IFS(Hospital_Emergency_Room_Data[[#This Row],[Day]]&lt;=10,"Start(1-10)",Hospital_Emergency_Room_Data[[#This Row],[Day]]&lt;=20,"Middle(11-20)",Hospital_Emergency_Room_Data[[#This Row],[Day]]&gt;20,"End(21-30)")</f>
        <v>End(21-30)</v>
      </c>
    </row>
    <row r="2579" spans="1:22">
      <c r="A2579">
        <v>162064044</v>
      </c>
      <c r="B2579" t="s">
        <v>2599</v>
      </c>
      <c r="C2579" s="1">
        <v>45217</v>
      </c>
      <c r="D2579" t="str">
        <f>TEXT(Hospital_Emergency_Room_Data[[#This Row],[Patient Admission Date]],"mmm")</f>
        <v>Oct</v>
      </c>
      <c r="E2579">
        <f>YEAR(Hospital_Emergency_Room_Data[[#This Row],[Patient Admission Date]])</f>
        <v>2023</v>
      </c>
      <c r="F2579" s="2">
        <v>1.1805555555555555E-2</v>
      </c>
      <c r="G2579" s="8" t="str">
        <f>TEXT(Hospital_Emergency_Room_Data[[#This Row],[Patient Admission Date]],"dddd")</f>
        <v>Wednesday</v>
      </c>
      <c r="H2579" t="s">
        <v>41</v>
      </c>
      <c r="I2579">
        <v>45</v>
      </c>
      <c r="J2579" s="5" t="s">
        <v>9219</v>
      </c>
      <c r="K2579" t="s">
        <v>8</v>
      </c>
      <c r="L2579" t="s">
        <v>9281</v>
      </c>
      <c r="M2579" t="s">
        <v>9209</v>
      </c>
      <c r="O2579">
        <v>27</v>
      </c>
      <c r="P2579" t="s">
        <v>9226</v>
      </c>
      <c r="Q2579">
        <v>18</v>
      </c>
      <c r="R2579">
        <v>0</v>
      </c>
      <c r="S2579" t="s">
        <v>9258</v>
      </c>
      <c r="T2579" t="s">
        <v>9262</v>
      </c>
      <c r="U2579" t="s">
        <v>9282</v>
      </c>
      <c r="V2579" t="str" cm="1">
        <f t="array" ref="V2579">_xlfn.IFS(Hospital_Emergency_Room_Data[[#This Row],[Day]]&lt;=10,"Start(1-10)",Hospital_Emergency_Room_Data[[#This Row],[Day]]&lt;=20,"Middle(11-20)",Hospital_Emergency_Room_Data[[#This Row],[Day]]&gt;20,"End(21-30)")</f>
        <v>Middle(11-20)</v>
      </c>
    </row>
    <row r="2580" spans="1:22">
      <c r="A2580">
        <v>820211992</v>
      </c>
      <c r="B2580" t="s">
        <v>2600</v>
      </c>
      <c r="C2580" s="1">
        <v>45197</v>
      </c>
      <c r="D2580" t="str">
        <f>TEXT(Hospital_Emergency_Room_Data[[#This Row],[Patient Admission Date]],"mmm")</f>
        <v>Sep</v>
      </c>
      <c r="E2580">
        <f>YEAR(Hospital_Emergency_Room_Data[[#This Row],[Patient Admission Date]])</f>
        <v>2023</v>
      </c>
      <c r="F2580" s="2">
        <v>0.21458333333333332</v>
      </c>
      <c r="G2580" s="8" t="str">
        <f>TEXT(Hospital_Emergency_Room_Data[[#This Row],[Patient Admission Date]],"dddd")</f>
        <v>Thursday</v>
      </c>
      <c r="H2580" t="s">
        <v>41</v>
      </c>
      <c r="I2580">
        <v>41</v>
      </c>
      <c r="J2580" s="5" t="s">
        <v>9223</v>
      </c>
      <c r="K2580" t="s">
        <v>8</v>
      </c>
      <c r="L2580" t="s">
        <v>9281</v>
      </c>
      <c r="M2580" t="s">
        <v>9209</v>
      </c>
      <c r="O2580">
        <v>33</v>
      </c>
      <c r="P2580" t="s">
        <v>9225</v>
      </c>
      <c r="Q2580">
        <v>28</v>
      </c>
      <c r="R2580">
        <v>5</v>
      </c>
      <c r="S2580" t="s">
        <v>9258</v>
      </c>
      <c r="T2580" t="s">
        <v>9264</v>
      </c>
      <c r="U2580" t="s">
        <v>9300</v>
      </c>
      <c r="V2580" t="str" cm="1">
        <f t="array" ref="V2580">_xlfn.IFS(Hospital_Emergency_Room_Data[[#This Row],[Day]]&lt;=10,"Start(1-10)",Hospital_Emergency_Room_Data[[#This Row],[Day]]&lt;=20,"Middle(11-20)",Hospital_Emergency_Room_Data[[#This Row],[Day]]&gt;20,"End(21-30)")</f>
        <v>End(21-30)</v>
      </c>
    </row>
    <row r="2581" spans="1:22">
      <c r="A2581">
        <v>440088558</v>
      </c>
      <c r="B2581" t="s">
        <v>2601</v>
      </c>
      <c r="C2581" s="1">
        <v>45263</v>
      </c>
      <c r="D2581" t="str">
        <f>TEXT(Hospital_Emergency_Room_Data[[#This Row],[Patient Admission Date]],"mmm")</f>
        <v>Dec</v>
      </c>
      <c r="E2581">
        <f>YEAR(Hospital_Emergency_Room_Data[[#This Row],[Patient Admission Date]])</f>
        <v>2023</v>
      </c>
      <c r="F2581" s="2">
        <v>0.94930555555555551</v>
      </c>
      <c r="G2581" s="8" t="str">
        <f>TEXT(Hospital_Emergency_Room_Data[[#This Row],[Patient Admission Date]],"dddd")</f>
        <v>Sunday</v>
      </c>
      <c r="H2581" t="s">
        <v>41</v>
      </c>
      <c r="I2581">
        <v>49</v>
      </c>
      <c r="J2581" s="5" t="s">
        <v>9219</v>
      </c>
      <c r="K2581" t="s">
        <v>8</v>
      </c>
      <c r="L2581" t="s">
        <v>9281</v>
      </c>
      <c r="M2581" t="s">
        <v>9209</v>
      </c>
      <c r="O2581">
        <v>33</v>
      </c>
      <c r="P2581" t="s">
        <v>9225</v>
      </c>
      <c r="Q2581">
        <v>3</v>
      </c>
      <c r="R2581">
        <v>22</v>
      </c>
      <c r="S2581" t="s">
        <v>9256</v>
      </c>
      <c r="T2581" t="s">
        <v>9263</v>
      </c>
      <c r="U2581" t="s">
        <v>9300</v>
      </c>
      <c r="V2581" t="str" cm="1">
        <f t="array" ref="V2581">_xlfn.IFS(Hospital_Emergency_Room_Data[[#This Row],[Day]]&lt;=10,"Start(1-10)",Hospital_Emergency_Room_Data[[#This Row],[Day]]&lt;=20,"Middle(11-20)",Hospital_Emergency_Room_Data[[#This Row],[Day]]&gt;20,"End(21-30)")</f>
        <v>Start(1-10)</v>
      </c>
    </row>
    <row r="2582" spans="1:22">
      <c r="A2582">
        <v>873957772</v>
      </c>
      <c r="B2582" t="s">
        <v>2602</v>
      </c>
      <c r="C2582" s="1">
        <v>45124</v>
      </c>
      <c r="D2582" t="str">
        <f>TEXT(Hospital_Emergency_Room_Data[[#This Row],[Patient Admission Date]],"mmm")</f>
        <v>Jul</v>
      </c>
      <c r="E2582">
        <f>YEAR(Hospital_Emergency_Room_Data[[#This Row],[Patient Admission Date]])</f>
        <v>2023</v>
      </c>
      <c r="F2582" s="2">
        <v>0.34097222222222223</v>
      </c>
      <c r="G2582" s="8" t="str">
        <f>TEXT(Hospital_Emergency_Room_Data[[#This Row],[Patient Admission Date]],"dddd")</f>
        <v>Monday</v>
      </c>
      <c r="H2582" t="s">
        <v>41</v>
      </c>
      <c r="I2582">
        <v>36</v>
      </c>
      <c r="J2582" s="5" t="s">
        <v>9223</v>
      </c>
      <c r="K2582" t="s">
        <v>8</v>
      </c>
      <c r="L2582" t="s">
        <v>9281</v>
      </c>
      <c r="M2582" t="s">
        <v>9209</v>
      </c>
      <c r="O2582">
        <v>38</v>
      </c>
      <c r="P2582" t="s">
        <v>9225</v>
      </c>
      <c r="Q2582">
        <v>17</v>
      </c>
      <c r="R2582">
        <v>8</v>
      </c>
      <c r="S2582" t="s">
        <v>9255</v>
      </c>
      <c r="T2582" t="s">
        <v>9262</v>
      </c>
      <c r="U2582" t="s">
        <v>9300</v>
      </c>
      <c r="V2582" t="str" cm="1">
        <f t="array" ref="V2582">_xlfn.IFS(Hospital_Emergency_Room_Data[[#This Row],[Day]]&lt;=10,"Start(1-10)",Hospital_Emergency_Room_Data[[#This Row],[Day]]&lt;=20,"Middle(11-20)",Hospital_Emergency_Room_Data[[#This Row],[Day]]&gt;20,"End(21-30)")</f>
        <v>Middle(11-20)</v>
      </c>
    </row>
    <row r="2583" spans="1:22">
      <c r="A2583">
        <v>175292235</v>
      </c>
      <c r="B2583" t="s">
        <v>2603</v>
      </c>
      <c r="C2583" s="1">
        <v>45322</v>
      </c>
      <c r="D2583" t="str">
        <f>TEXT(Hospital_Emergency_Room_Data[[#This Row],[Patient Admission Date]],"mmm")</f>
        <v>Jan</v>
      </c>
      <c r="E2583">
        <f>YEAR(Hospital_Emergency_Room_Data[[#This Row],[Patient Admission Date]])</f>
        <v>2024</v>
      </c>
      <c r="F2583" s="2">
        <v>0.16458333333333333</v>
      </c>
      <c r="G2583" s="8" t="str">
        <f>TEXT(Hospital_Emergency_Room_Data[[#This Row],[Patient Admission Date]],"dddd")</f>
        <v>Wednesday</v>
      </c>
      <c r="H2583" t="s">
        <v>41</v>
      </c>
      <c r="I2583">
        <v>57</v>
      </c>
      <c r="J2583" s="5" t="s">
        <v>9219</v>
      </c>
      <c r="K2583" t="s">
        <v>8</v>
      </c>
      <c r="L2583" t="s">
        <v>9281</v>
      </c>
      <c r="M2583" t="s">
        <v>9209</v>
      </c>
      <c r="O2583">
        <v>38</v>
      </c>
      <c r="P2583" t="s">
        <v>9225</v>
      </c>
      <c r="Q2583">
        <v>31</v>
      </c>
      <c r="R2583">
        <v>3</v>
      </c>
      <c r="S2583" t="s">
        <v>9258</v>
      </c>
      <c r="T2583" t="s">
        <v>9264</v>
      </c>
      <c r="U2583" t="s">
        <v>9300</v>
      </c>
      <c r="V2583" t="str" cm="1">
        <f t="array" ref="V2583">_xlfn.IFS(Hospital_Emergency_Room_Data[[#This Row],[Day]]&lt;=10,"Start(1-10)",Hospital_Emergency_Room_Data[[#This Row],[Day]]&lt;=20,"Middle(11-20)",Hospital_Emergency_Room_Data[[#This Row],[Day]]&gt;20,"End(21-30)")</f>
        <v>End(21-30)</v>
      </c>
    </row>
    <row r="2584" spans="1:22">
      <c r="A2584">
        <v>748736404</v>
      </c>
      <c r="B2584" t="s">
        <v>2604</v>
      </c>
      <c r="C2584" s="1">
        <v>45275</v>
      </c>
      <c r="D2584" t="str">
        <f>TEXT(Hospital_Emergency_Room_Data[[#This Row],[Patient Admission Date]],"mmm")</f>
        <v>Dec</v>
      </c>
      <c r="E2584">
        <f>YEAR(Hospital_Emergency_Room_Data[[#This Row],[Patient Admission Date]])</f>
        <v>2023</v>
      </c>
      <c r="F2584" s="2">
        <v>0.9506944444444444</v>
      </c>
      <c r="G2584" s="8" t="str">
        <f>TEXT(Hospital_Emergency_Room_Data[[#This Row],[Patient Admission Date]],"dddd")</f>
        <v>Friday</v>
      </c>
      <c r="H2584" t="s">
        <v>41</v>
      </c>
      <c r="I2584">
        <v>63</v>
      </c>
      <c r="J2584" s="5" t="s">
        <v>9217</v>
      </c>
      <c r="K2584" t="s">
        <v>8</v>
      </c>
      <c r="L2584" t="s">
        <v>9281</v>
      </c>
      <c r="M2584" t="s">
        <v>9209</v>
      </c>
      <c r="O2584">
        <v>40</v>
      </c>
      <c r="P2584" t="s">
        <v>9225</v>
      </c>
      <c r="Q2584">
        <v>15</v>
      </c>
      <c r="R2584">
        <v>22</v>
      </c>
      <c r="S2584" t="s">
        <v>9256</v>
      </c>
      <c r="T2584" t="s">
        <v>9262</v>
      </c>
      <c r="U2584" t="s">
        <v>9300</v>
      </c>
      <c r="V2584" t="str" cm="1">
        <f t="array" ref="V2584">_xlfn.IFS(Hospital_Emergency_Room_Data[[#This Row],[Day]]&lt;=10,"Start(1-10)",Hospital_Emergency_Room_Data[[#This Row],[Day]]&lt;=20,"Middle(11-20)",Hospital_Emergency_Room_Data[[#This Row],[Day]]&gt;20,"End(21-30)")</f>
        <v>Middle(11-20)</v>
      </c>
    </row>
    <row r="2585" spans="1:22">
      <c r="A2585">
        <v>427964240</v>
      </c>
      <c r="B2585" t="s">
        <v>2605</v>
      </c>
      <c r="C2585" s="1">
        <v>45076</v>
      </c>
      <c r="D2585" t="str">
        <f>TEXT(Hospital_Emergency_Room_Data[[#This Row],[Patient Admission Date]],"mmm")</f>
        <v>May</v>
      </c>
      <c r="E2585">
        <f>YEAR(Hospital_Emergency_Room_Data[[#This Row],[Patient Admission Date]])</f>
        <v>2023</v>
      </c>
      <c r="F2585" s="2">
        <v>0.13194444444444445</v>
      </c>
      <c r="G2585" s="8" t="str">
        <f>TEXT(Hospital_Emergency_Room_Data[[#This Row],[Patient Admission Date]],"dddd")</f>
        <v>Tuesday</v>
      </c>
      <c r="H2585" t="s">
        <v>41</v>
      </c>
      <c r="I2585">
        <v>36</v>
      </c>
      <c r="J2585" s="5" t="s">
        <v>9223</v>
      </c>
      <c r="K2585" t="s">
        <v>8</v>
      </c>
      <c r="L2585" t="s">
        <v>9281</v>
      </c>
      <c r="M2585" t="s">
        <v>9209</v>
      </c>
      <c r="O2585">
        <v>10</v>
      </c>
      <c r="P2585" t="s">
        <v>9226</v>
      </c>
      <c r="Q2585">
        <v>30</v>
      </c>
      <c r="R2585">
        <v>3</v>
      </c>
      <c r="S2585" t="s">
        <v>9258</v>
      </c>
      <c r="T2585" t="s">
        <v>9264</v>
      </c>
      <c r="U2585" t="s">
        <v>9282</v>
      </c>
      <c r="V2585" t="str" cm="1">
        <f t="array" ref="V2585">_xlfn.IFS(Hospital_Emergency_Room_Data[[#This Row],[Day]]&lt;=10,"Start(1-10)",Hospital_Emergency_Room_Data[[#This Row],[Day]]&lt;=20,"Middle(11-20)",Hospital_Emergency_Room_Data[[#This Row],[Day]]&gt;20,"End(21-30)")</f>
        <v>End(21-30)</v>
      </c>
    </row>
    <row r="2586" spans="1:22">
      <c r="A2586">
        <v>141904537</v>
      </c>
      <c r="B2586" t="s">
        <v>2606</v>
      </c>
      <c r="C2586" s="1">
        <v>45371</v>
      </c>
      <c r="D2586" t="str">
        <f>TEXT(Hospital_Emergency_Room_Data[[#This Row],[Patient Admission Date]],"mmm")</f>
        <v>Mar</v>
      </c>
      <c r="E2586">
        <f>YEAR(Hospital_Emergency_Room_Data[[#This Row],[Patient Admission Date]])</f>
        <v>2024</v>
      </c>
      <c r="F2586" s="2">
        <v>0.50486111111111109</v>
      </c>
      <c r="G2586" s="8" t="str">
        <f>TEXT(Hospital_Emergency_Room_Data[[#This Row],[Patient Admission Date]],"dddd")</f>
        <v>Wednesday</v>
      </c>
      <c r="H2586" t="s">
        <v>41</v>
      </c>
      <c r="I2586">
        <v>15</v>
      </c>
      <c r="J2586" s="5" t="s">
        <v>9220</v>
      </c>
      <c r="K2586" t="s">
        <v>8</v>
      </c>
      <c r="L2586" t="s">
        <v>9281</v>
      </c>
      <c r="M2586" t="s">
        <v>9209</v>
      </c>
      <c r="O2586">
        <v>15</v>
      </c>
      <c r="P2586" t="s">
        <v>9226</v>
      </c>
      <c r="Q2586">
        <v>20</v>
      </c>
      <c r="R2586">
        <v>12</v>
      </c>
      <c r="S2586" t="s">
        <v>9257</v>
      </c>
      <c r="T2586" t="s">
        <v>9262</v>
      </c>
      <c r="U2586" t="s">
        <v>9282</v>
      </c>
      <c r="V2586" t="str" cm="1">
        <f t="array" ref="V2586">_xlfn.IFS(Hospital_Emergency_Room_Data[[#This Row],[Day]]&lt;=10,"Start(1-10)",Hospital_Emergency_Room_Data[[#This Row],[Day]]&lt;=20,"Middle(11-20)",Hospital_Emergency_Room_Data[[#This Row],[Day]]&gt;20,"End(21-30)")</f>
        <v>Middle(11-20)</v>
      </c>
    </row>
    <row r="2587" spans="1:22">
      <c r="A2587">
        <v>243089374</v>
      </c>
      <c r="B2587" t="s">
        <v>2607</v>
      </c>
      <c r="C2587" s="1">
        <v>45050</v>
      </c>
      <c r="D2587" t="str">
        <f>TEXT(Hospital_Emergency_Room_Data[[#This Row],[Patient Admission Date]],"mmm")</f>
        <v>May</v>
      </c>
      <c r="E2587">
        <f>YEAR(Hospital_Emergency_Room_Data[[#This Row],[Patient Admission Date]])</f>
        <v>2023</v>
      </c>
      <c r="F2587" s="2">
        <v>0.63124999999999998</v>
      </c>
      <c r="G2587" s="8" t="str">
        <f>TEXT(Hospital_Emergency_Room_Data[[#This Row],[Patient Admission Date]],"dddd")</f>
        <v>Thursday</v>
      </c>
      <c r="H2587" t="s">
        <v>41</v>
      </c>
      <c r="I2587">
        <v>63</v>
      </c>
      <c r="J2587" s="5" t="s">
        <v>9217</v>
      </c>
      <c r="K2587" t="s">
        <v>8</v>
      </c>
      <c r="L2587" t="s">
        <v>9281</v>
      </c>
      <c r="M2587" t="s">
        <v>9209</v>
      </c>
      <c r="O2587">
        <v>16</v>
      </c>
      <c r="P2587" t="s">
        <v>9226</v>
      </c>
      <c r="Q2587">
        <v>4</v>
      </c>
      <c r="R2587">
        <v>15</v>
      </c>
      <c r="S2587" t="s">
        <v>9257</v>
      </c>
      <c r="T2587" t="s">
        <v>9263</v>
      </c>
      <c r="U2587" t="s">
        <v>9282</v>
      </c>
      <c r="V2587" t="str" cm="1">
        <f t="array" ref="V2587">_xlfn.IFS(Hospital_Emergency_Room_Data[[#This Row],[Day]]&lt;=10,"Start(1-10)",Hospital_Emergency_Room_Data[[#This Row],[Day]]&lt;=20,"Middle(11-20)",Hospital_Emergency_Room_Data[[#This Row],[Day]]&gt;20,"End(21-30)")</f>
        <v>Start(1-10)</v>
      </c>
    </row>
    <row r="2588" spans="1:22">
      <c r="A2588">
        <v>740408810</v>
      </c>
      <c r="B2588" t="s">
        <v>2608</v>
      </c>
      <c r="C2588" s="1">
        <v>45121</v>
      </c>
      <c r="D2588" t="str">
        <f>TEXT(Hospital_Emergency_Room_Data[[#This Row],[Patient Admission Date]],"mmm")</f>
        <v>Jul</v>
      </c>
      <c r="E2588">
        <f>YEAR(Hospital_Emergency_Room_Data[[#This Row],[Patient Admission Date]])</f>
        <v>2023</v>
      </c>
      <c r="F2588" s="2">
        <v>0.43958333333333333</v>
      </c>
      <c r="G2588" s="8" t="str">
        <f>TEXT(Hospital_Emergency_Room_Data[[#This Row],[Patient Admission Date]],"dddd")</f>
        <v>Friday</v>
      </c>
      <c r="H2588" t="s">
        <v>41</v>
      </c>
      <c r="I2588">
        <v>43</v>
      </c>
      <c r="J2588" s="5" t="s">
        <v>9223</v>
      </c>
      <c r="K2588" t="s">
        <v>8</v>
      </c>
      <c r="L2588" t="s">
        <v>9281</v>
      </c>
      <c r="M2588" t="s">
        <v>9209</v>
      </c>
      <c r="O2588">
        <v>21</v>
      </c>
      <c r="P2588" t="s">
        <v>9226</v>
      </c>
      <c r="Q2588">
        <v>14</v>
      </c>
      <c r="R2588">
        <v>10</v>
      </c>
      <c r="S2588" t="s">
        <v>9255</v>
      </c>
      <c r="T2588" t="s">
        <v>9265</v>
      </c>
      <c r="U2588" t="s">
        <v>9282</v>
      </c>
      <c r="V2588" t="str" cm="1">
        <f t="array" ref="V2588">_xlfn.IFS(Hospital_Emergency_Room_Data[[#This Row],[Day]]&lt;=10,"Start(1-10)",Hospital_Emergency_Room_Data[[#This Row],[Day]]&lt;=20,"Middle(11-20)",Hospital_Emergency_Room_Data[[#This Row],[Day]]&gt;20,"End(21-30)")</f>
        <v>Middle(11-20)</v>
      </c>
    </row>
    <row r="2589" spans="1:22">
      <c r="A2589">
        <v>159151286</v>
      </c>
      <c r="B2589" t="s">
        <v>2609</v>
      </c>
      <c r="C2589" s="1">
        <v>45132</v>
      </c>
      <c r="D2589" t="str">
        <f>TEXT(Hospital_Emergency_Room_Data[[#This Row],[Patient Admission Date]],"mmm")</f>
        <v>Jul</v>
      </c>
      <c r="E2589">
        <f>YEAR(Hospital_Emergency_Room_Data[[#This Row],[Patient Admission Date]])</f>
        <v>2023</v>
      </c>
      <c r="F2589" s="2">
        <v>0.26180555555555557</v>
      </c>
      <c r="G2589" s="8" t="str">
        <f>TEXT(Hospital_Emergency_Room_Data[[#This Row],[Patient Admission Date]],"dddd")</f>
        <v>Tuesday</v>
      </c>
      <c r="H2589" t="s">
        <v>41</v>
      </c>
      <c r="I2589">
        <v>75</v>
      </c>
      <c r="J2589" s="5" t="s">
        <v>9222</v>
      </c>
      <c r="K2589" t="s">
        <v>8</v>
      </c>
      <c r="L2589" t="s">
        <v>9281</v>
      </c>
      <c r="M2589" t="s">
        <v>9209</v>
      </c>
      <c r="O2589">
        <v>22</v>
      </c>
      <c r="P2589" t="s">
        <v>9226</v>
      </c>
      <c r="Q2589">
        <v>25</v>
      </c>
      <c r="R2589">
        <v>6</v>
      </c>
      <c r="S2589" t="s">
        <v>9255</v>
      </c>
      <c r="T2589" t="s">
        <v>9264</v>
      </c>
      <c r="U2589" t="s">
        <v>9282</v>
      </c>
      <c r="V2589" t="str" cm="1">
        <f t="array" ref="V2589">_xlfn.IFS(Hospital_Emergency_Room_Data[[#This Row],[Day]]&lt;=10,"Start(1-10)",Hospital_Emergency_Room_Data[[#This Row],[Day]]&lt;=20,"Middle(11-20)",Hospital_Emergency_Room_Data[[#This Row],[Day]]&gt;20,"End(21-30)")</f>
        <v>End(21-30)</v>
      </c>
    </row>
    <row r="2590" spans="1:22">
      <c r="A2590">
        <v>304666297</v>
      </c>
      <c r="B2590" t="s">
        <v>2610</v>
      </c>
      <c r="C2590" s="1">
        <v>45340</v>
      </c>
      <c r="D2590" t="str">
        <f>TEXT(Hospital_Emergency_Room_Data[[#This Row],[Patient Admission Date]],"mmm")</f>
        <v>Feb</v>
      </c>
      <c r="E2590">
        <f>YEAR(Hospital_Emergency_Room_Data[[#This Row],[Patient Admission Date]])</f>
        <v>2024</v>
      </c>
      <c r="F2590" s="2">
        <v>0.60138888888888886</v>
      </c>
      <c r="G2590" s="8" t="str">
        <f>TEXT(Hospital_Emergency_Room_Data[[#This Row],[Patient Admission Date]],"dddd")</f>
        <v>Sunday</v>
      </c>
      <c r="H2590" t="s">
        <v>41</v>
      </c>
      <c r="I2590">
        <v>31</v>
      </c>
      <c r="J2590" s="5" t="s">
        <v>9223</v>
      </c>
      <c r="K2590" t="s">
        <v>8</v>
      </c>
      <c r="L2590" t="s">
        <v>9281</v>
      </c>
      <c r="M2590" t="s">
        <v>9209</v>
      </c>
      <c r="O2590">
        <v>39</v>
      </c>
      <c r="P2590" t="s">
        <v>9225</v>
      </c>
      <c r="Q2590">
        <v>18</v>
      </c>
      <c r="R2590">
        <v>14</v>
      </c>
      <c r="S2590" t="s">
        <v>9257</v>
      </c>
      <c r="T2590" t="s">
        <v>9262</v>
      </c>
      <c r="U2590" t="s">
        <v>9300</v>
      </c>
      <c r="V2590" t="str" cm="1">
        <f t="array" ref="V2590">_xlfn.IFS(Hospital_Emergency_Room_Data[[#This Row],[Day]]&lt;=10,"Start(1-10)",Hospital_Emergency_Room_Data[[#This Row],[Day]]&lt;=20,"Middle(11-20)",Hospital_Emergency_Room_Data[[#This Row],[Day]]&gt;20,"End(21-30)")</f>
        <v>Middle(11-20)</v>
      </c>
    </row>
    <row r="2591" spans="1:22">
      <c r="A2591">
        <v>312867147</v>
      </c>
      <c r="B2591" t="s">
        <v>2611</v>
      </c>
      <c r="C2591" s="1">
        <v>45535</v>
      </c>
      <c r="D2591" t="str">
        <f>TEXT(Hospital_Emergency_Room_Data[[#This Row],[Patient Admission Date]],"mmm")</f>
        <v>Aug</v>
      </c>
      <c r="E2591">
        <f>YEAR(Hospital_Emergency_Room_Data[[#This Row],[Patient Admission Date]])</f>
        <v>2024</v>
      </c>
      <c r="F2591" s="2">
        <v>0.7583333333333333</v>
      </c>
      <c r="G2591" s="8" t="str">
        <f>TEXT(Hospital_Emergency_Room_Data[[#This Row],[Patient Admission Date]],"dddd")</f>
        <v>Saturday</v>
      </c>
      <c r="H2591" t="s">
        <v>41</v>
      </c>
      <c r="I2591">
        <v>37</v>
      </c>
      <c r="J2591" s="5" t="s">
        <v>9223</v>
      </c>
      <c r="K2591" t="s">
        <v>8</v>
      </c>
      <c r="L2591" t="s">
        <v>9281</v>
      </c>
      <c r="M2591" t="s">
        <v>9209</v>
      </c>
      <c r="O2591">
        <v>43</v>
      </c>
      <c r="P2591" t="s">
        <v>9225</v>
      </c>
      <c r="Q2591">
        <v>31</v>
      </c>
      <c r="R2591">
        <v>18</v>
      </c>
      <c r="S2591" t="s">
        <v>9256</v>
      </c>
      <c r="T2591" t="s">
        <v>9264</v>
      </c>
      <c r="U2591" t="s">
        <v>9300</v>
      </c>
      <c r="V2591" t="str" cm="1">
        <f t="array" ref="V2591">_xlfn.IFS(Hospital_Emergency_Room_Data[[#This Row],[Day]]&lt;=10,"Start(1-10)",Hospital_Emergency_Room_Data[[#This Row],[Day]]&lt;=20,"Middle(11-20)",Hospital_Emergency_Room_Data[[#This Row],[Day]]&gt;20,"End(21-30)")</f>
        <v>End(21-30)</v>
      </c>
    </row>
    <row r="2592" spans="1:22">
      <c r="A2592">
        <v>471345753</v>
      </c>
      <c r="B2592" t="s">
        <v>2612</v>
      </c>
      <c r="C2592" s="1">
        <v>45306</v>
      </c>
      <c r="D2592" t="str">
        <f>TEXT(Hospital_Emergency_Room_Data[[#This Row],[Patient Admission Date]],"mmm")</f>
        <v>Jan</v>
      </c>
      <c r="E2592">
        <f>YEAR(Hospital_Emergency_Room_Data[[#This Row],[Patient Admission Date]])</f>
        <v>2024</v>
      </c>
      <c r="F2592" s="2">
        <v>0.89097222222222228</v>
      </c>
      <c r="G2592" s="8" t="str">
        <f>TEXT(Hospital_Emergency_Room_Data[[#This Row],[Patient Admission Date]],"dddd")</f>
        <v>Monday</v>
      </c>
      <c r="H2592" t="s">
        <v>41</v>
      </c>
      <c r="I2592">
        <v>76</v>
      </c>
      <c r="J2592" s="5" t="s">
        <v>9222</v>
      </c>
      <c r="K2592" t="s">
        <v>8</v>
      </c>
      <c r="L2592" t="s">
        <v>9281</v>
      </c>
      <c r="M2592" t="s">
        <v>9209</v>
      </c>
      <c r="O2592">
        <v>55</v>
      </c>
      <c r="P2592" t="s">
        <v>9225</v>
      </c>
      <c r="Q2592">
        <v>15</v>
      </c>
      <c r="R2592">
        <v>21</v>
      </c>
      <c r="S2592" t="s">
        <v>9256</v>
      </c>
      <c r="T2592" t="s">
        <v>9262</v>
      </c>
      <c r="U2592" t="s">
        <v>9283</v>
      </c>
      <c r="V2592" t="str" cm="1">
        <f t="array" ref="V2592">_xlfn.IFS(Hospital_Emergency_Room_Data[[#This Row],[Day]]&lt;=10,"Start(1-10)",Hospital_Emergency_Room_Data[[#This Row],[Day]]&lt;=20,"Middle(11-20)",Hospital_Emergency_Room_Data[[#This Row],[Day]]&gt;20,"End(21-30)")</f>
        <v>Middle(11-20)</v>
      </c>
    </row>
    <row r="2593" spans="1:22">
      <c r="A2593">
        <v>123016587</v>
      </c>
      <c r="B2593" t="s">
        <v>2613</v>
      </c>
      <c r="C2593" s="1">
        <v>45061</v>
      </c>
      <c r="D2593" t="str">
        <f>TEXT(Hospital_Emergency_Room_Data[[#This Row],[Patient Admission Date]],"mmm")</f>
        <v>May</v>
      </c>
      <c r="E2593">
        <f>YEAR(Hospital_Emergency_Room_Data[[#This Row],[Patient Admission Date]])</f>
        <v>2023</v>
      </c>
      <c r="F2593" s="2">
        <v>0.90902777777777777</v>
      </c>
      <c r="G2593" s="8" t="str">
        <f>TEXT(Hospital_Emergency_Room_Data[[#This Row],[Patient Admission Date]],"dddd")</f>
        <v>Monday</v>
      </c>
      <c r="H2593" t="s">
        <v>41</v>
      </c>
      <c r="I2593">
        <v>59</v>
      </c>
      <c r="J2593" s="5" t="s">
        <v>9219</v>
      </c>
      <c r="K2593" t="s">
        <v>8</v>
      </c>
      <c r="L2593" t="s">
        <v>9281</v>
      </c>
      <c r="M2593" t="s">
        <v>9209</v>
      </c>
      <c r="O2593">
        <v>59</v>
      </c>
      <c r="P2593" t="s">
        <v>9225</v>
      </c>
      <c r="Q2593">
        <v>15</v>
      </c>
      <c r="R2593">
        <v>21</v>
      </c>
      <c r="S2593" t="s">
        <v>9256</v>
      </c>
      <c r="T2593" t="s">
        <v>9262</v>
      </c>
      <c r="U2593" t="s">
        <v>9283</v>
      </c>
      <c r="V2593" t="str" cm="1">
        <f t="array" ref="V2593">_xlfn.IFS(Hospital_Emergency_Room_Data[[#This Row],[Day]]&lt;=10,"Start(1-10)",Hospital_Emergency_Room_Data[[#This Row],[Day]]&lt;=20,"Middle(11-20)",Hospital_Emergency_Room_Data[[#This Row],[Day]]&gt;20,"End(21-30)")</f>
        <v>Middle(11-20)</v>
      </c>
    </row>
    <row r="2594" spans="1:22">
      <c r="A2594">
        <v>148713350</v>
      </c>
      <c r="B2594" t="s">
        <v>2614</v>
      </c>
      <c r="C2594" s="1">
        <v>45196</v>
      </c>
      <c r="D2594" t="str">
        <f>TEXT(Hospital_Emergency_Room_Data[[#This Row],[Patient Admission Date]],"mmm")</f>
        <v>Sep</v>
      </c>
      <c r="E2594">
        <f>YEAR(Hospital_Emergency_Room_Data[[#This Row],[Patient Admission Date]])</f>
        <v>2023</v>
      </c>
      <c r="F2594" s="2">
        <v>0.79236111111111107</v>
      </c>
      <c r="G2594" s="8" t="str">
        <f>TEXT(Hospital_Emergency_Room_Data[[#This Row],[Patient Admission Date]],"dddd")</f>
        <v>Wednesday</v>
      </c>
      <c r="H2594" t="s">
        <v>41</v>
      </c>
      <c r="I2594">
        <v>22</v>
      </c>
      <c r="J2594" s="5" t="s">
        <v>9220</v>
      </c>
      <c r="K2594" t="s">
        <v>8</v>
      </c>
      <c r="L2594" t="s">
        <v>9281</v>
      </c>
      <c r="M2594" t="s">
        <v>9209</v>
      </c>
      <c r="O2594">
        <v>19</v>
      </c>
      <c r="P2594" t="s">
        <v>9226</v>
      </c>
      <c r="Q2594">
        <v>27</v>
      </c>
      <c r="R2594">
        <v>19</v>
      </c>
      <c r="S2594" t="s">
        <v>9256</v>
      </c>
      <c r="T2594" t="s">
        <v>9264</v>
      </c>
      <c r="U2594" t="s">
        <v>9282</v>
      </c>
      <c r="V2594" t="str" cm="1">
        <f t="array" ref="V2594">_xlfn.IFS(Hospital_Emergency_Room_Data[[#This Row],[Day]]&lt;=10,"Start(1-10)",Hospital_Emergency_Room_Data[[#This Row],[Day]]&lt;=20,"Middle(11-20)",Hospital_Emergency_Room_Data[[#This Row],[Day]]&gt;20,"End(21-30)")</f>
        <v>End(21-30)</v>
      </c>
    </row>
    <row r="2595" spans="1:22">
      <c r="A2595">
        <v>310576808</v>
      </c>
      <c r="B2595" t="s">
        <v>2615</v>
      </c>
      <c r="C2595" s="1">
        <v>45589</v>
      </c>
      <c r="D2595" t="str">
        <f>TEXT(Hospital_Emergency_Room_Data[[#This Row],[Patient Admission Date]],"mmm")</f>
        <v>Oct</v>
      </c>
      <c r="E2595">
        <f>YEAR(Hospital_Emergency_Room_Data[[#This Row],[Patient Admission Date]])</f>
        <v>2024</v>
      </c>
      <c r="F2595" s="2">
        <v>0.39930555555555558</v>
      </c>
      <c r="G2595" s="8" t="str">
        <f>TEXT(Hospital_Emergency_Room_Data[[#This Row],[Patient Admission Date]],"dddd")</f>
        <v>Thursday</v>
      </c>
      <c r="H2595" t="s">
        <v>41</v>
      </c>
      <c r="I2595">
        <v>40</v>
      </c>
      <c r="J2595" s="5" t="s">
        <v>9223</v>
      </c>
      <c r="K2595" t="s">
        <v>8</v>
      </c>
      <c r="L2595" t="s">
        <v>9281</v>
      </c>
      <c r="M2595" t="s">
        <v>9209</v>
      </c>
      <c r="O2595">
        <v>27</v>
      </c>
      <c r="P2595" t="s">
        <v>9226</v>
      </c>
      <c r="Q2595">
        <v>24</v>
      </c>
      <c r="R2595">
        <v>9</v>
      </c>
      <c r="S2595" t="s">
        <v>9255</v>
      </c>
      <c r="T2595" t="s">
        <v>9264</v>
      </c>
      <c r="U2595" t="s">
        <v>9282</v>
      </c>
      <c r="V2595" t="str" cm="1">
        <f t="array" ref="V2595">_xlfn.IFS(Hospital_Emergency_Room_Data[[#This Row],[Day]]&lt;=10,"Start(1-10)",Hospital_Emergency_Room_Data[[#This Row],[Day]]&lt;=20,"Middle(11-20)",Hospital_Emergency_Room_Data[[#This Row],[Day]]&gt;20,"End(21-30)")</f>
        <v>End(21-30)</v>
      </c>
    </row>
    <row r="2596" spans="1:22">
      <c r="A2596">
        <v>429499383</v>
      </c>
      <c r="B2596" t="s">
        <v>2616</v>
      </c>
      <c r="C2596" s="1">
        <v>45137</v>
      </c>
      <c r="D2596" t="str">
        <f>TEXT(Hospital_Emergency_Room_Data[[#This Row],[Patient Admission Date]],"mmm")</f>
        <v>Jul</v>
      </c>
      <c r="E2596">
        <f>YEAR(Hospital_Emergency_Room_Data[[#This Row],[Patient Admission Date]])</f>
        <v>2023</v>
      </c>
      <c r="F2596" s="2">
        <v>0.25486111111111109</v>
      </c>
      <c r="G2596" s="8" t="str">
        <f>TEXT(Hospital_Emergency_Room_Data[[#This Row],[Patient Admission Date]],"dddd")</f>
        <v>Sunday</v>
      </c>
      <c r="H2596" t="s">
        <v>41</v>
      </c>
      <c r="I2596">
        <v>43</v>
      </c>
      <c r="J2596" s="5" t="s">
        <v>9223</v>
      </c>
      <c r="K2596" t="s">
        <v>8</v>
      </c>
      <c r="L2596" t="s">
        <v>9281</v>
      </c>
      <c r="M2596" t="s">
        <v>9209</v>
      </c>
      <c r="O2596">
        <v>35</v>
      </c>
      <c r="P2596" t="s">
        <v>9225</v>
      </c>
      <c r="Q2596">
        <v>30</v>
      </c>
      <c r="R2596">
        <v>6</v>
      </c>
      <c r="S2596" t="s">
        <v>9255</v>
      </c>
      <c r="T2596" t="s">
        <v>9264</v>
      </c>
      <c r="U2596" t="s">
        <v>9300</v>
      </c>
      <c r="V2596" t="str" cm="1">
        <f t="array" ref="V2596">_xlfn.IFS(Hospital_Emergency_Room_Data[[#This Row],[Day]]&lt;=10,"Start(1-10)",Hospital_Emergency_Room_Data[[#This Row],[Day]]&lt;=20,"Middle(11-20)",Hospital_Emergency_Room_Data[[#This Row],[Day]]&gt;20,"End(21-30)")</f>
        <v>End(21-30)</v>
      </c>
    </row>
    <row r="2597" spans="1:22">
      <c r="A2597">
        <v>636659131</v>
      </c>
      <c r="B2597" t="s">
        <v>2617</v>
      </c>
      <c r="C2597" s="1">
        <v>45200</v>
      </c>
      <c r="D2597" t="str">
        <f>TEXT(Hospital_Emergency_Room_Data[[#This Row],[Patient Admission Date]],"mmm")</f>
        <v>Oct</v>
      </c>
      <c r="E2597">
        <f>YEAR(Hospital_Emergency_Room_Data[[#This Row],[Patient Admission Date]])</f>
        <v>2023</v>
      </c>
      <c r="F2597" s="2">
        <v>0.17083333333333334</v>
      </c>
      <c r="G2597" s="8" t="str">
        <f>TEXT(Hospital_Emergency_Room_Data[[#This Row],[Patient Admission Date]],"dddd")</f>
        <v>Sunday</v>
      </c>
      <c r="H2597" t="s">
        <v>41</v>
      </c>
      <c r="I2597">
        <v>74</v>
      </c>
      <c r="J2597" s="5" t="s">
        <v>9222</v>
      </c>
      <c r="K2597" t="s">
        <v>8</v>
      </c>
      <c r="L2597" t="s">
        <v>9281</v>
      </c>
      <c r="M2597" t="s">
        <v>9209</v>
      </c>
      <c r="O2597">
        <v>40</v>
      </c>
      <c r="P2597" t="s">
        <v>9225</v>
      </c>
      <c r="Q2597">
        <v>1</v>
      </c>
      <c r="R2597">
        <v>4</v>
      </c>
      <c r="S2597" t="s">
        <v>9258</v>
      </c>
      <c r="T2597" t="s">
        <v>9263</v>
      </c>
      <c r="U2597" t="s">
        <v>9300</v>
      </c>
      <c r="V2597" t="str" cm="1">
        <f t="array" ref="V2597">_xlfn.IFS(Hospital_Emergency_Room_Data[[#This Row],[Day]]&lt;=10,"Start(1-10)",Hospital_Emergency_Room_Data[[#This Row],[Day]]&lt;=20,"Middle(11-20)",Hospital_Emergency_Room_Data[[#This Row],[Day]]&gt;20,"End(21-30)")</f>
        <v>Start(1-10)</v>
      </c>
    </row>
    <row r="2598" spans="1:22">
      <c r="A2598">
        <v>117347854</v>
      </c>
      <c r="B2598" t="s">
        <v>2618</v>
      </c>
      <c r="C2598" s="1">
        <v>45543</v>
      </c>
      <c r="D2598" t="str">
        <f>TEXT(Hospital_Emergency_Room_Data[[#This Row],[Patient Admission Date]],"mmm")</f>
        <v>Sep</v>
      </c>
      <c r="E2598">
        <f>YEAR(Hospital_Emergency_Room_Data[[#This Row],[Patient Admission Date]])</f>
        <v>2024</v>
      </c>
      <c r="F2598" s="2">
        <v>0.8881944444444444</v>
      </c>
      <c r="G2598" s="8" t="str">
        <f>TEXT(Hospital_Emergency_Room_Data[[#This Row],[Patient Admission Date]],"dddd")</f>
        <v>Sunday</v>
      </c>
      <c r="H2598" t="s">
        <v>41</v>
      </c>
      <c r="I2598">
        <v>4</v>
      </c>
      <c r="J2598" s="5" t="s">
        <v>9218</v>
      </c>
      <c r="K2598" t="s">
        <v>8</v>
      </c>
      <c r="L2598" t="s">
        <v>9281</v>
      </c>
      <c r="M2598" t="s">
        <v>9209</v>
      </c>
      <c r="O2598">
        <v>55</v>
      </c>
      <c r="P2598" t="s">
        <v>9225</v>
      </c>
      <c r="Q2598">
        <v>8</v>
      </c>
      <c r="R2598">
        <v>21</v>
      </c>
      <c r="S2598" t="s">
        <v>9256</v>
      </c>
      <c r="T2598" t="s">
        <v>9265</v>
      </c>
      <c r="U2598" t="s">
        <v>9283</v>
      </c>
      <c r="V2598" t="str" cm="1">
        <f t="array" ref="V2598">_xlfn.IFS(Hospital_Emergency_Room_Data[[#This Row],[Day]]&lt;=10,"Start(1-10)",Hospital_Emergency_Room_Data[[#This Row],[Day]]&lt;=20,"Middle(11-20)",Hospital_Emergency_Room_Data[[#This Row],[Day]]&gt;20,"End(21-30)")</f>
        <v>Start(1-10)</v>
      </c>
    </row>
    <row r="2599" spans="1:22">
      <c r="A2599">
        <v>534587485</v>
      </c>
      <c r="B2599" t="s">
        <v>2619</v>
      </c>
      <c r="C2599" s="1">
        <v>45288</v>
      </c>
      <c r="D2599" t="str">
        <f>TEXT(Hospital_Emergency_Room_Data[[#This Row],[Patient Admission Date]],"mmm")</f>
        <v>Dec</v>
      </c>
      <c r="E2599">
        <f>YEAR(Hospital_Emergency_Room_Data[[#This Row],[Patient Admission Date]])</f>
        <v>2023</v>
      </c>
      <c r="F2599" s="2">
        <v>0.49513888888888891</v>
      </c>
      <c r="G2599" s="8" t="str">
        <f>TEXT(Hospital_Emergency_Room_Data[[#This Row],[Patient Admission Date]],"dddd")</f>
        <v>Thursday</v>
      </c>
      <c r="H2599" t="s">
        <v>41</v>
      </c>
      <c r="I2599">
        <v>60</v>
      </c>
      <c r="J2599" s="5" t="s">
        <v>9217</v>
      </c>
      <c r="K2599" t="s">
        <v>8</v>
      </c>
      <c r="L2599" t="s">
        <v>9281</v>
      </c>
      <c r="M2599" t="s">
        <v>9209</v>
      </c>
      <c r="O2599">
        <v>58</v>
      </c>
      <c r="P2599" t="s">
        <v>9225</v>
      </c>
      <c r="Q2599">
        <v>28</v>
      </c>
      <c r="R2599">
        <v>11</v>
      </c>
      <c r="S2599" t="s">
        <v>9255</v>
      </c>
      <c r="T2599" t="s">
        <v>9264</v>
      </c>
      <c r="U2599" t="s">
        <v>9283</v>
      </c>
      <c r="V2599" t="str" cm="1">
        <f t="array" ref="V2599">_xlfn.IFS(Hospital_Emergency_Room_Data[[#This Row],[Day]]&lt;=10,"Start(1-10)",Hospital_Emergency_Room_Data[[#This Row],[Day]]&lt;=20,"Middle(11-20)",Hospital_Emergency_Room_Data[[#This Row],[Day]]&gt;20,"End(21-30)")</f>
        <v>End(21-30)</v>
      </c>
    </row>
    <row r="2600" spans="1:22">
      <c r="A2600">
        <v>872176505</v>
      </c>
      <c r="B2600" t="s">
        <v>2620</v>
      </c>
      <c r="C2600" s="1">
        <v>45075</v>
      </c>
      <c r="D2600" t="str">
        <f>TEXT(Hospital_Emergency_Room_Data[[#This Row],[Patient Admission Date]],"mmm")</f>
        <v>May</v>
      </c>
      <c r="E2600">
        <f>YEAR(Hospital_Emergency_Room_Data[[#This Row],[Patient Admission Date]])</f>
        <v>2023</v>
      </c>
      <c r="F2600" s="2">
        <v>0.32916666666666666</v>
      </c>
      <c r="G2600" s="8" t="str">
        <f>TEXT(Hospital_Emergency_Room_Data[[#This Row],[Patient Admission Date]],"dddd")</f>
        <v>Monday</v>
      </c>
      <c r="H2600" t="s">
        <v>41</v>
      </c>
      <c r="I2600">
        <v>59</v>
      </c>
      <c r="J2600" s="5" t="s">
        <v>9219</v>
      </c>
      <c r="K2600" t="s">
        <v>8</v>
      </c>
      <c r="L2600" t="s">
        <v>9281</v>
      </c>
      <c r="M2600" t="s">
        <v>9209</v>
      </c>
      <c r="O2600">
        <v>14</v>
      </c>
      <c r="P2600" t="s">
        <v>9226</v>
      </c>
      <c r="Q2600">
        <v>29</v>
      </c>
      <c r="R2600">
        <v>7</v>
      </c>
      <c r="S2600" t="s">
        <v>9255</v>
      </c>
      <c r="T2600" t="s">
        <v>9264</v>
      </c>
      <c r="U2600" t="s">
        <v>9282</v>
      </c>
      <c r="V2600" t="str" cm="1">
        <f t="array" ref="V2600">_xlfn.IFS(Hospital_Emergency_Room_Data[[#This Row],[Day]]&lt;=10,"Start(1-10)",Hospital_Emergency_Room_Data[[#This Row],[Day]]&lt;=20,"Middle(11-20)",Hospital_Emergency_Room_Data[[#This Row],[Day]]&gt;20,"End(21-30)")</f>
        <v>End(21-30)</v>
      </c>
    </row>
    <row r="2601" spans="1:22">
      <c r="A2601">
        <v>410073685</v>
      </c>
      <c r="B2601" t="s">
        <v>2621</v>
      </c>
      <c r="C2601" s="1">
        <v>45122</v>
      </c>
      <c r="D2601" t="str">
        <f>TEXT(Hospital_Emergency_Room_Data[[#This Row],[Patient Admission Date]],"mmm")</f>
        <v>Jul</v>
      </c>
      <c r="E2601">
        <f>YEAR(Hospital_Emergency_Room_Data[[#This Row],[Patient Admission Date]])</f>
        <v>2023</v>
      </c>
      <c r="F2601" s="2">
        <v>0.69097222222222221</v>
      </c>
      <c r="G2601" s="8" t="str">
        <f>TEXT(Hospital_Emergency_Room_Data[[#This Row],[Patient Admission Date]],"dddd")</f>
        <v>Saturday</v>
      </c>
      <c r="H2601" t="s">
        <v>41</v>
      </c>
      <c r="I2601">
        <v>57</v>
      </c>
      <c r="J2601" s="5" t="s">
        <v>9219</v>
      </c>
      <c r="K2601" t="s">
        <v>8</v>
      </c>
      <c r="L2601" t="s">
        <v>9281</v>
      </c>
      <c r="M2601" t="s">
        <v>9209</v>
      </c>
      <c r="O2601">
        <v>19</v>
      </c>
      <c r="P2601" t="s">
        <v>9226</v>
      </c>
      <c r="Q2601">
        <v>15</v>
      </c>
      <c r="R2601">
        <v>16</v>
      </c>
      <c r="S2601" t="s">
        <v>9257</v>
      </c>
      <c r="T2601" t="s">
        <v>9262</v>
      </c>
      <c r="U2601" t="s">
        <v>9282</v>
      </c>
      <c r="V2601" t="str" cm="1">
        <f t="array" ref="V2601">_xlfn.IFS(Hospital_Emergency_Room_Data[[#This Row],[Day]]&lt;=10,"Start(1-10)",Hospital_Emergency_Room_Data[[#This Row],[Day]]&lt;=20,"Middle(11-20)",Hospital_Emergency_Room_Data[[#This Row],[Day]]&gt;20,"End(21-30)")</f>
        <v>Middle(11-20)</v>
      </c>
    </row>
    <row r="2602" spans="1:22">
      <c r="A2602">
        <v>642029790</v>
      </c>
      <c r="B2602" t="s">
        <v>2622</v>
      </c>
      <c r="C2602" s="1">
        <v>45506</v>
      </c>
      <c r="D2602" t="str">
        <f>TEXT(Hospital_Emergency_Room_Data[[#This Row],[Patient Admission Date]],"mmm")</f>
        <v>Aug</v>
      </c>
      <c r="E2602">
        <f>YEAR(Hospital_Emergency_Room_Data[[#This Row],[Patient Admission Date]])</f>
        <v>2024</v>
      </c>
      <c r="F2602" s="2">
        <v>0.26805555555555555</v>
      </c>
      <c r="G2602" s="8" t="str">
        <f>TEXT(Hospital_Emergency_Room_Data[[#This Row],[Patient Admission Date]],"dddd")</f>
        <v>Friday</v>
      </c>
      <c r="H2602" t="s">
        <v>41</v>
      </c>
      <c r="I2602">
        <v>23</v>
      </c>
      <c r="J2602" s="5" t="s">
        <v>9220</v>
      </c>
      <c r="K2602" t="s">
        <v>8</v>
      </c>
      <c r="L2602" t="s">
        <v>9281</v>
      </c>
      <c r="M2602" t="s">
        <v>9209</v>
      </c>
      <c r="O2602">
        <v>20</v>
      </c>
      <c r="P2602" t="s">
        <v>9226</v>
      </c>
      <c r="Q2602">
        <v>2</v>
      </c>
      <c r="R2602">
        <v>6</v>
      </c>
      <c r="S2602" t="s">
        <v>9255</v>
      </c>
      <c r="T2602" t="s">
        <v>9263</v>
      </c>
      <c r="U2602" t="s">
        <v>9282</v>
      </c>
      <c r="V2602" t="str" cm="1">
        <f t="array" ref="V2602">_xlfn.IFS(Hospital_Emergency_Room_Data[[#This Row],[Day]]&lt;=10,"Start(1-10)",Hospital_Emergency_Room_Data[[#This Row],[Day]]&lt;=20,"Middle(11-20)",Hospital_Emergency_Room_Data[[#This Row],[Day]]&gt;20,"End(21-30)")</f>
        <v>Start(1-10)</v>
      </c>
    </row>
    <row r="2603" spans="1:22">
      <c r="A2603">
        <v>732158159</v>
      </c>
      <c r="B2603" t="s">
        <v>2623</v>
      </c>
      <c r="C2603" s="1">
        <v>45144</v>
      </c>
      <c r="D2603" t="str">
        <f>TEXT(Hospital_Emergency_Room_Data[[#This Row],[Patient Admission Date]],"mmm")</f>
        <v>Aug</v>
      </c>
      <c r="E2603">
        <f>YEAR(Hospital_Emergency_Room_Data[[#This Row],[Patient Admission Date]])</f>
        <v>2023</v>
      </c>
      <c r="F2603" s="2">
        <v>0.96388888888888891</v>
      </c>
      <c r="G2603" s="8" t="str">
        <f>TEXT(Hospital_Emergency_Room_Data[[#This Row],[Patient Admission Date]],"dddd")</f>
        <v>Sunday</v>
      </c>
      <c r="H2603" t="s">
        <v>41</v>
      </c>
      <c r="I2603">
        <v>49</v>
      </c>
      <c r="J2603" s="5" t="s">
        <v>9219</v>
      </c>
      <c r="K2603" t="s">
        <v>8</v>
      </c>
      <c r="L2603" t="s">
        <v>9281</v>
      </c>
      <c r="M2603" t="s">
        <v>9209</v>
      </c>
      <c r="O2603">
        <v>22</v>
      </c>
      <c r="P2603" t="s">
        <v>9226</v>
      </c>
      <c r="Q2603">
        <v>6</v>
      </c>
      <c r="R2603">
        <v>23</v>
      </c>
      <c r="S2603" t="s">
        <v>9256</v>
      </c>
      <c r="T2603" t="s">
        <v>9263</v>
      </c>
      <c r="U2603" t="s">
        <v>9282</v>
      </c>
      <c r="V2603" t="str" cm="1">
        <f t="array" ref="V2603">_xlfn.IFS(Hospital_Emergency_Room_Data[[#This Row],[Day]]&lt;=10,"Start(1-10)",Hospital_Emergency_Room_Data[[#This Row],[Day]]&lt;=20,"Middle(11-20)",Hospital_Emergency_Room_Data[[#This Row],[Day]]&gt;20,"End(21-30)")</f>
        <v>Start(1-10)</v>
      </c>
    </row>
    <row r="2604" spans="1:22">
      <c r="A2604">
        <v>665119872</v>
      </c>
      <c r="B2604" t="s">
        <v>2624</v>
      </c>
      <c r="C2604" s="1">
        <v>45441</v>
      </c>
      <c r="D2604" t="str">
        <f>TEXT(Hospital_Emergency_Room_Data[[#This Row],[Patient Admission Date]],"mmm")</f>
        <v>May</v>
      </c>
      <c r="E2604">
        <f>YEAR(Hospital_Emergency_Room_Data[[#This Row],[Patient Admission Date]])</f>
        <v>2024</v>
      </c>
      <c r="F2604" s="2">
        <v>0.37291666666666667</v>
      </c>
      <c r="G2604" s="8" t="str">
        <f>TEXT(Hospital_Emergency_Room_Data[[#This Row],[Patient Admission Date]],"dddd")</f>
        <v>Wednesday</v>
      </c>
      <c r="H2604" t="s">
        <v>41</v>
      </c>
      <c r="I2604">
        <v>42</v>
      </c>
      <c r="J2604" s="5" t="s">
        <v>9223</v>
      </c>
      <c r="K2604" t="s">
        <v>8</v>
      </c>
      <c r="L2604" t="s">
        <v>9281</v>
      </c>
      <c r="M2604" t="s">
        <v>9209</v>
      </c>
      <c r="O2604">
        <v>28</v>
      </c>
      <c r="P2604" t="s">
        <v>9226</v>
      </c>
      <c r="Q2604">
        <v>29</v>
      </c>
      <c r="R2604">
        <v>8</v>
      </c>
      <c r="S2604" t="s">
        <v>9255</v>
      </c>
      <c r="T2604" t="s">
        <v>9264</v>
      </c>
      <c r="U2604" t="s">
        <v>9282</v>
      </c>
      <c r="V2604" t="str" cm="1">
        <f t="array" ref="V2604">_xlfn.IFS(Hospital_Emergency_Room_Data[[#This Row],[Day]]&lt;=10,"Start(1-10)",Hospital_Emergency_Room_Data[[#This Row],[Day]]&lt;=20,"Middle(11-20)",Hospital_Emergency_Room_Data[[#This Row],[Day]]&gt;20,"End(21-30)")</f>
        <v>End(21-30)</v>
      </c>
    </row>
    <row r="2605" spans="1:22">
      <c r="A2605">
        <v>893496850</v>
      </c>
      <c r="B2605" t="s">
        <v>2625</v>
      </c>
      <c r="C2605" s="1">
        <v>45587</v>
      </c>
      <c r="D2605" t="str">
        <f>TEXT(Hospital_Emergency_Room_Data[[#This Row],[Patient Admission Date]],"mmm")</f>
        <v>Oct</v>
      </c>
      <c r="E2605">
        <f>YEAR(Hospital_Emergency_Room_Data[[#This Row],[Patient Admission Date]])</f>
        <v>2024</v>
      </c>
      <c r="F2605" s="2">
        <v>0.28611111111111109</v>
      </c>
      <c r="G2605" s="8" t="str">
        <f>TEXT(Hospital_Emergency_Room_Data[[#This Row],[Patient Admission Date]],"dddd")</f>
        <v>Tuesday</v>
      </c>
      <c r="H2605" t="s">
        <v>41</v>
      </c>
      <c r="I2605">
        <v>37</v>
      </c>
      <c r="J2605" s="5" t="s">
        <v>9223</v>
      </c>
      <c r="K2605" t="s">
        <v>8</v>
      </c>
      <c r="L2605" t="s">
        <v>9281</v>
      </c>
      <c r="M2605" t="s">
        <v>9209</v>
      </c>
      <c r="O2605">
        <v>30</v>
      </c>
      <c r="P2605" t="s">
        <v>9225</v>
      </c>
      <c r="Q2605">
        <v>22</v>
      </c>
      <c r="R2605">
        <v>6</v>
      </c>
      <c r="S2605" t="s">
        <v>9255</v>
      </c>
      <c r="T2605" t="s">
        <v>9264</v>
      </c>
      <c r="U2605" t="s">
        <v>9282</v>
      </c>
      <c r="V2605" t="str" cm="1">
        <f t="array" ref="V2605">_xlfn.IFS(Hospital_Emergency_Room_Data[[#This Row],[Day]]&lt;=10,"Start(1-10)",Hospital_Emergency_Room_Data[[#This Row],[Day]]&lt;=20,"Middle(11-20)",Hospital_Emergency_Room_Data[[#This Row],[Day]]&gt;20,"End(21-30)")</f>
        <v>End(21-30)</v>
      </c>
    </row>
    <row r="2606" spans="1:22">
      <c r="A2606">
        <v>217685823</v>
      </c>
      <c r="B2606" t="s">
        <v>2626</v>
      </c>
      <c r="C2606" s="1">
        <v>45068</v>
      </c>
      <c r="D2606" t="str">
        <f>TEXT(Hospital_Emergency_Room_Data[[#This Row],[Patient Admission Date]],"mmm")</f>
        <v>May</v>
      </c>
      <c r="E2606">
        <f>YEAR(Hospital_Emergency_Room_Data[[#This Row],[Patient Admission Date]])</f>
        <v>2023</v>
      </c>
      <c r="F2606" s="2">
        <v>0.96597222222222223</v>
      </c>
      <c r="G2606" s="8" t="str">
        <f>TEXT(Hospital_Emergency_Room_Data[[#This Row],[Patient Admission Date]],"dddd")</f>
        <v>Monday</v>
      </c>
      <c r="H2606" t="s">
        <v>41</v>
      </c>
      <c r="I2606">
        <v>43</v>
      </c>
      <c r="J2606" s="5" t="s">
        <v>9223</v>
      </c>
      <c r="K2606" t="s">
        <v>8</v>
      </c>
      <c r="L2606" t="s">
        <v>9281</v>
      </c>
      <c r="M2606" t="s">
        <v>9209</v>
      </c>
      <c r="O2606">
        <v>30</v>
      </c>
      <c r="P2606" t="s">
        <v>9225</v>
      </c>
      <c r="Q2606">
        <v>22</v>
      </c>
      <c r="R2606">
        <v>23</v>
      </c>
      <c r="S2606" t="s">
        <v>9256</v>
      </c>
      <c r="T2606" t="s">
        <v>9264</v>
      </c>
      <c r="U2606" t="s">
        <v>9282</v>
      </c>
      <c r="V2606" t="str" cm="1">
        <f t="array" ref="V2606">_xlfn.IFS(Hospital_Emergency_Room_Data[[#This Row],[Day]]&lt;=10,"Start(1-10)",Hospital_Emergency_Room_Data[[#This Row],[Day]]&lt;=20,"Middle(11-20)",Hospital_Emergency_Room_Data[[#This Row],[Day]]&gt;20,"End(21-30)")</f>
        <v>End(21-30)</v>
      </c>
    </row>
    <row r="2607" spans="1:22">
      <c r="A2607">
        <v>789663333</v>
      </c>
      <c r="B2607" t="s">
        <v>2627</v>
      </c>
      <c r="C2607" s="1">
        <v>45402</v>
      </c>
      <c r="D2607" t="str">
        <f>TEXT(Hospital_Emergency_Room_Data[[#This Row],[Patient Admission Date]],"mmm")</f>
        <v>Apr</v>
      </c>
      <c r="E2607">
        <f>YEAR(Hospital_Emergency_Room_Data[[#This Row],[Patient Admission Date]])</f>
        <v>2024</v>
      </c>
      <c r="F2607" s="2">
        <v>0.6743055555555556</v>
      </c>
      <c r="G2607" s="8" t="str">
        <f>TEXT(Hospital_Emergency_Room_Data[[#This Row],[Patient Admission Date]],"dddd")</f>
        <v>Saturday</v>
      </c>
      <c r="H2607" t="s">
        <v>41</v>
      </c>
      <c r="I2607">
        <v>69</v>
      </c>
      <c r="J2607" s="5" t="s">
        <v>9217</v>
      </c>
      <c r="K2607" t="s">
        <v>8</v>
      </c>
      <c r="L2607" t="s">
        <v>9281</v>
      </c>
      <c r="M2607" t="s">
        <v>9209</v>
      </c>
      <c r="O2607">
        <v>52</v>
      </c>
      <c r="P2607" t="s">
        <v>9225</v>
      </c>
      <c r="Q2607">
        <v>20</v>
      </c>
      <c r="R2607">
        <v>16</v>
      </c>
      <c r="S2607" t="s">
        <v>9257</v>
      </c>
      <c r="T2607" t="s">
        <v>9262</v>
      </c>
      <c r="U2607" t="s">
        <v>9283</v>
      </c>
      <c r="V2607" t="str" cm="1">
        <f t="array" ref="V2607">_xlfn.IFS(Hospital_Emergency_Room_Data[[#This Row],[Day]]&lt;=10,"Start(1-10)",Hospital_Emergency_Room_Data[[#This Row],[Day]]&lt;=20,"Middle(11-20)",Hospital_Emergency_Room_Data[[#This Row],[Day]]&gt;20,"End(21-30)")</f>
        <v>Middle(11-20)</v>
      </c>
    </row>
    <row r="2608" spans="1:22">
      <c r="A2608">
        <v>413657874</v>
      </c>
      <c r="B2608" t="s">
        <v>2628</v>
      </c>
      <c r="C2608" s="1">
        <v>45065</v>
      </c>
      <c r="D2608" t="str">
        <f>TEXT(Hospital_Emergency_Room_Data[[#This Row],[Patient Admission Date]],"mmm")</f>
        <v>May</v>
      </c>
      <c r="E2608">
        <f>YEAR(Hospital_Emergency_Room_Data[[#This Row],[Patient Admission Date]])</f>
        <v>2023</v>
      </c>
      <c r="F2608" s="2">
        <v>7.0833333333333331E-2</v>
      </c>
      <c r="G2608" s="8" t="str">
        <f>TEXT(Hospital_Emergency_Room_Data[[#This Row],[Patient Admission Date]],"dddd")</f>
        <v>Friday</v>
      </c>
      <c r="H2608" t="s">
        <v>41</v>
      </c>
      <c r="I2608">
        <v>28</v>
      </c>
      <c r="J2608" s="5" t="s">
        <v>9220</v>
      </c>
      <c r="K2608" t="s">
        <v>8</v>
      </c>
      <c r="L2608" t="s">
        <v>9281</v>
      </c>
      <c r="M2608" t="s">
        <v>9209</v>
      </c>
      <c r="O2608">
        <v>55</v>
      </c>
      <c r="P2608" t="s">
        <v>9225</v>
      </c>
      <c r="Q2608">
        <v>19</v>
      </c>
      <c r="R2608">
        <v>1</v>
      </c>
      <c r="S2608" t="s">
        <v>9258</v>
      </c>
      <c r="T2608" t="s">
        <v>9262</v>
      </c>
      <c r="U2608" t="s">
        <v>9283</v>
      </c>
      <c r="V2608" t="str" cm="1">
        <f t="array" ref="V2608">_xlfn.IFS(Hospital_Emergency_Room_Data[[#This Row],[Day]]&lt;=10,"Start(1-10)",Hospital_Emergency_Room_Data[[#This Row],[Day]]&lt;=20,"Middle(11-20)",Hospital_Emergency_Room_Data[[#This Row],[Day]]&gt;20,"End(21-30)")</f>
        <v>Middle(11-20)</v>
      </c>
    </row>
    <row r="2609" spans="1:22">
      <c r="A2609">
        <v>728486496</v>
      </c>
      <c r="B2609" t="s">
        <v>2629</v>
      </c>
      <c r="C2609" s="1">
        <v>45231</v>
      </c>
      <c r="D2609" t="str">
        <f>TEXT(Hospital_Emergency_Room_Data[[#This Row],[Patient Admission Date]],"mmm")</f>
        <v>Nov</v>
      </c>
      <c r="E2609">
        <f>YEAR(Hospital_Emergency_Room_Data[[#This Row],[Patient Admission Date]])</f>
        <v>2023</v>
      </c>
      <c r="F2609" s="2">
        <v>0.13263888888888889</v>
      </c>
      <c r="G2609" s="8" t="str">
        <f>TEXT(Hospital_Emergency_Room_Data[[#This Row],[Patient Admission Date]],"dddd")</f>
        <v>Wednesday</v>
      </c>
      <c r="H2609" t="s">
        <v>41</v>
      </c>
      <c r="I2609">
        <v>13</v>
      </c>
      <c r="J2609" s="5" t="s">
        <v>9221</v>
      </c>
      <c r="K2609" t="s">
        <v>8</v>
      </c>
      <c r="L2609" t="s">
        <v>9281</v>
      </c>
      <c r="M2609" t="s">
        <v>9209</v>
      </c>
      <c r="O2609">
        <v>16</v>
      </c>
      <c r="P2609" t="s">
        <v>9226</v>
      </c>
      <c r="Q2609">
        <v>1</v>
      </c>
      <c r="R2609">
        <v>3</v>
      </c>
      <c r="S2609" t="s">
        <v>9258</v>
      </c>
      <c r="T2609" t="s">
        <v>9263</v>
      </c>
      <c r="U2609" t="s">
        <v>9282</v>
      </c>
      <c r="V2609" t="str" cm="1">
        <f t="array" ref="V2609">_xlfn.IFS(Hospital_Emergency_Room_Data[[#This Row],[Day]]&lt;=10,"Start(1-10)",Hospital_Emergency_Room_Data[[#This Row],[Day]]&lt;=20,"Middle(11-20)",Hospital_Emergency_Room_Data[[#This Row],[Day]]&gt;20,"End(21-30)")</f>
        <v>Start(1-10)</v>
      </c>
    </row>
    <row r="2610" spans="1:22">
      <c r="A2610">
        <v>869219278</v>
      </c>
      <c r="B2610" t="s">
        <v>2630</v>
      </c>
      <c r="C2610" s="1">
        <v>45183</v>
      </c>
      <c r="D2610" t="str">
        <f>TEXT(Hospital_Emergency_Room_Data[[#This Row],[Patient Admission Date]],"mmm")</f>
        <v>Sep</v>
      </c>
      <c r="E2610">
        <f>YEAR(Hospital_Emergency_Room_Data[[#This Row],[Patient Admission Date]])</f>
        <v>2023</v>
      </c>
      <c r="F2610" s="2">
        <v>0.81874999999999998</v>
      </c>
      <c r="G2610" s="8" t="str">
        <f>TEXT(Hospital_Emergency_Room_Data[[#This Row],[Patient Admission Date]],"dddd")</f>
        <v>Thursday</v>
      </c>
      <c r="H2610" t="s">
        <v>41</v>
      </c>
      <c r="I2610">
        <v>20</v>
      </c>
      <c r="J2610" s="5" t="s">
        <v>9220</v>
      </c>
      <c r="K2610" t="s">
        <v>8</v>
      </c>
      <c r="L2610" t="s">
        <v>9281</v>
      </c>
      <c r="M2610" t="s">
        <v>9209</v>
      </c>
      <c r="O2610">
        <v>19</v>
      </c>
      <c r="P2610" t="s">
        <v>9226</v>
      </c>
      <c r="Q2610">
        <v>14</v>
      </c>
      <c r="R2610">
        <v>19</v>
      </c>
      <c r="S2610" t="s">
        <v>9256</v>
      </c>
      <c r="T2610" t="s">
        <v>9265</v>
      </c>
      <c r="U2610" t="s">
        <v>9282</v>
      </c>
      <c r="V2610" t="str" cm="1">
        <f t="array" ref="V2610">_xlfn.IFS(Hospital_Emergency_Room_Data[[#This Row],[Day]]&lt;=10,"Start(1-10)",Hospital_Emergency_Room_Data[[#This Row],[Day]]&lt;=20,"Middle(11-20)",Hospital_Emergency_Room_Data[[#This Row],[Day]]&gt;20,"End(21-30)")</f>
        <v>Middle(11-20)</v>
      </c>
    </row>
    <row r="2611" spans="1:22">
      <c r="A2611">
        <v>170068817</v>
      </c>
      <c r="B2611" t="s">
        <v>2631</v>
      </c>
      <c r="C2611" s="1">
        <v>45395</v>
      </c>
      <c r="D2611" t="str">
        <f>TEXT(Hospital_Emergency_Room_Data[[#This Row],[Patient Admission Date]],"mmm")</f>
        <v>Apr</v>
      </c>
      <c r="E2611">
        <f>YEAR(Hospital_Emergency_Room_Data[[#This Row],[Patient Admission Date]])</f>
        <v>2024</v>
      </c>
      <c r="F2611" s="2">
        <v>0.37916666666666665</v>
      </c>
      <c r="G2611" s="8" t="str">
        <f>TEXT(Hospital_Emergency_Room_Data[[#This Row],[Patient Admission Date]],"dddd")</f>
        <v>Saturday</v>
      </c>
      <c r="H2611" t="s">
        <v>41</v>
      </c>
      <c r="I2611">
        <v>18</v>
      </c>
      <c r="J2611" s="5" t="s">
        <v>9220</v>
      </c>
      <c r="K2611" t="s">
        <v>8</v>
      </c>
      <c r="L2611" t="s">
        <v>9281</v>
      </c>
      <c r="M2611" t="s">
        <v>9209</v>
      </c>
      <c r="O2611">
        <v>27</v>
      </c>
      <c r="P2611" t="s">
        <v>9226</v>
      </c>
      <c r="Q2611">
        <v>13</v>
      </c>
      <c r="R2611">
        <v>9</v>
      </c>
      <c r="S2611" t="s">
        <v>9255</v>
      </c>
      <c r="T2611" t="s">
        <v>9265</v>
      </c>
      <c r="U2611" t="s">
        <v>9282</v>
      </c>
      <c r="V2611" t="str" cm="1">
        <f t="array" ref="V2611">_xlfn.IFS(Hospital_Emergency_Room_Data[[#This Row],[Day]]&lt;=10,"Start(1-10)",Hospital_Emergency_Room_Data[[#This Row],[Day]]&lt;=20,"Middle(11-20)",Hospital_Emergency_Room_Data[[#This Row],[Day]]&gt;20,"End(21-30)")</f>
        <v>Middle(11-20)</v>
      </c>
    </row>
    <row r="2612" spans="1:22">
      <c r="A2612">
        <v>375901345</v>
      </c>
      <c r="B2612" t="s">
        <v>2632</v>
      </c>
      <c r="C2612" s="1">
        <v>45265</v>
      </c>
      <c r="D2612" t="str">
        <f>TEXT(Hospital_Emergency_Room_Data[[#This Row],[Patient Admission Date]],"mmm")</f>
        <v>Dec</v>
      </c>
      <c r="E2612">
        <f>YEAR(Hospital_Emergency_Room_Data[[#This Row],[Patient Admission Date]])</f>
        <v>2023</v>
      </c>
      <c r="F2612" s="2">
        <v>0.5131944444444444</v>
      </c>
      <c r="G2612" s="8" t="str">
        <f>TEXT(Hospital_Emergency_Room_Data[[#This Row],[Patient Admission Date]],"dddd")</f>
        <v>Tuesday</v>
      </c>
      <c r="H2612" t="s">
        <v>41</v>
      </c>
      <c r="I2612">
        <v>71</v>
      </c>
      <c r="J2612" s="5" t="s">
        <v>9222</v>
      </c>
      <c r="K2612" t="s">
        <v>8</v>
      </c>
      <c r="L2612" t="s">
        <v>9281</v>
      </c>
      <c r="M2612" t="s">
        <v>9209</v>
      </c>
      <c r="O2612">
        <v>44</v>
      </c>
      <c r="P2612" t="s">
        <v>9225</v>
      </c>
      <c r="Q2612">
        <v>5</v>
      </c>
      <c r="R2612">
        <v>12</v>
      </c>
      <c r="S2612" t="s">
        <v>9257</v>
      </c>
      <c r="T2612" t="s">
        <v>9263</v>
      </c>
      <c r="U2612" t="s">
        <v>9300</v>
      </c>
      <c r="V2612" t="str" cm="1">
        <f t="array" ref="V2612">_xlfn.IFS(Hospital_Emergency_Room_Data[[#This Row],[Day]]&lt;=10,"Start(1-10)",Hospital_Emergency_Room_Data[[#This Row],[Day]]&lt;=20,"Middle(11-20)",Hospital_Emergency_Room_Data[[#This Row],[Day]]&gt;20,"End(21-30)")</f>
        <v>Start(1-10)</v>
      </c>
    </row>
    <row r="2613" spans="1:22">
      <c r="A2613">
        <v>356437542</v>
      </c>
      <c r="B2613" t="s">
        <v>2633</v>
      </c>
      <c r="C2613" s="1">
        <v>45323</v>
      </c>
      <c r="D2613" t="str">
        <f>TEXT(Hospital_Emergency_Room_Data[[#This Row],[Patient Admission Date]],"mmm")</f>
        <v>Feb</v>
      </c>
      <c r="E2613">
        <f>YEAR(Hospital_Emergency_Room_Data[[#This Row],[Patient Admission Date]])</f>
        <v>2024</v>
      </c>
      <c r="F2613" s="2">
        <v>0.99791666666666667</v>
      </c>
      <c r="G2613" s="8" t="str">
        <f>TEXT(Hospital_Emergency_Room_Data[[#This Row],[Patient Admission Date]],"dddd")</f>
        <v>Thursday</v>
      </c>
      <c r="H2613" t="s">
        <v>41</v>
      </c>
      <c r="I2613">
        <v>5</v>
      </c>
      <c r="J2613" s="5" t="s">
        <v>9221</v>
      </c>
      <c r="K2613" t="s">
        <v>8</v>
      </c>
      <c r="L2613" t="s">
        <v>9281</v>
      </c>
      <c r="M2613" t="s">
        <v>9209</v>
      </c>
      <c r="O2613">
        <v>50</v>
      </c>
      <c r="P2613" t="s">
        <v>9225</v>
      </c>
      <c r="Q2613">
        <v>1</v>
      </c>
      <c r="R2613">
        <v>23</v>
      </c>
      <c r="S2613" t="s">
        <v>9256</v>
      </c>
      <c r="T2613" t="s">
        <v>9263</v>
      </c>
      <c r="U2613" t="s">
        <v>9283</v>
      </c>
      <c r="V2613" t="str" cm="1">
        <f t="array" ref="V2613">_xlfn.IFS(Hospital_Emergency_Room_Data[[#This Row],[Day]]&lt;=10,"Start(1-10)",Hospital_Emergency_Room_Data[[#This Row],[Day]]&lt;=20,"Middle(11-20)",Hospital_Emergency_Room_Data[[#This Row],[Day]]&gt;20,"End(21-30)")</f>
        <v>Start(1-10)</v>
      </c>
    </row>
    <row r="2614" spans="1:22">
      <c r="A2614">
        <v>481802217</v>
      </c>
      <c r="B2614" t="s">
        <v>2634</v>
      </c>
      <c r="C2614" s="1">
        <v>45353</v>
      </c>
      <c r="D2614" t="str">
        <f>TEXT(Hospital_Emergency_Room_Data[[#This Row],[Patient Admission Date]],"mmm")</f>
        <v>Mar</v>
      </c>
      <c r="E2614">
        <f>YEAR(Hospital_Emergency_Room_Data[[#This Row],[Patient Admission Date]])</f>
        <v>2024</v>
      </c>
      <c r="F2614" s="2">
        <v>0.72222222222222221</v>
      </c>
      <c r="G2614" s="8" t="str">
        <f>TEXT(Hospital_Emergency_Room_Data[[#This Row],[Patient Admission Date]],"dddd")</f>
        <v>Saturday</v>
      </c>
      <c r="H2614" t="s">
        <v>41</v>
      </c>
      <c r="I2614">
        <v>15</v>
      </c>
      <c r="J2614" s="5" t="s">
        <v>9220</v>
      </c>
      <c r="K2614" t="s">
        <v>8</v>
      </c>
      <c r="L2614" t="s">
        <v>9281</v>
      </c>
      <c r="M2614" t="s">
        <v>9209</v>
      </c>
      <c r="O2614">
        <v>55</v>
      </c>
      <c r="P2614" t="s">
        <v>9225</v>
      </c>
      <c r="Q2614">
        <v>2</v>
      </c>
      <c r="R2614">
        <v>17</v>
      </c>
      <c r="S2614" t="s">
        <v>9257</v>
      </c>
      <c r="T2614" t="s">
        <v>9263</v>
      </c>
      <c r="U2614" t="s">
        <v>9283</v>
      </c>
      <c r="V2614" t="str" cm="1">
        <f t="array" ref="V2614">_xlfn.IFS(Hospital_Emergency_Room_Data[[#This Row],[Day]]&lt;=10,"Start(1-10)",Hospital_Emergency_Room_Data[[#This Row],[Day]]&lt;=20,"Middle(11-20)",Hospital_Emergency_Room_Data[[#This Row],[Day]]&gt;20,"End(21-30)")</f>
        <v>Start(1-10)</v>
      </c>
    </row>
    <row r="2615" spans="1:22">
      <c r="A2615">
        <v>533871299</v>
      </c>
      <c r="B2615" t="s">
        <v>2635</v>
      </c>
      <c r="C2615" s="1">
        <v>45292</v>
      </c>
      <c r="D2615" t="str">
        <f>TEXT(Hospital_Emergency_Room_Data[[#This Row],[Patient Admission Date]],"mmm")</f>
        <v>Jan</v>
      </c>
      <c r="E2615">
        <f>YEAR(Hospital_Emergency_Room_Data[[#This Row],[Patient Admission Date]])</f>
        <v>2024</v>
      </c>
      <c r="F2615" s="2">
        <v>0.53819444444444442</v>
      </c>
      <c r="G2615" s="8" t="str">
        <f>TEXT(Hospital_Emergency_Room_Data[[#This Row],[Patient Admission Date]],"dddd")</f>
        <v>Monday</v>
      </c>
      <c r="H2615" t="s">
        <v>41</v>
      </c>
      <c r="I2615">
        <v>28</v>
      </c>
      <c r="J2615" s="5" t="s">
        <v>9220</v>
      </c>
      <c r="K2615" t="s">
        <v>8</v>
      </c>
      <c r="L2615" t="s">
        <v>9281</v>
      </c>
      <c r="M2615" t="s">
        <v>9209</v>
      </c>
      <c r="O2615">
        <v>57</v>
      </c>
      <c r="P2615" t="s">
        <v>9225</v>
      </c>
      <c r="Q2615">
        <v>1</v>
      </c>
      <c r="R2615">
        <v>12</v>
      </c>
      <c r="S2615" t="s">
        <v>9257</v>
      </c>
      <c r="T2615" t="s">
        <v>9263</v>
      </c>
      <c r="U2615" t="s">
        <v>9283</v>
      </c>
      <c r="V2615" t="str" cm="1">
        <f t="array" ref="V2615">_xlfn.IFS(Hospital_Emergency_Room_Data[[#This Row],[Day]]&lt;=10,"Start(1-10)",Hospital_Emergency_Room_Data[[#This Row],[Day]]&lt;=20,"Middle(11-20)",Hospital_Emergency_Room_Data[[#This Row],[Day]]&gt;20,"End(21-30)")</f>
        <v>Start(1-10)</v>
      </c>
    </row>
    <row r="2616" spans="1:22">
      <c r="A2616">
        <v>356907296</v>
      </c>
      <c r="B2616" t="s">
        <v>2636</v>
      </c>
      <c r="C2616" s="1">
        <v>45287</v>
      </c>
      <c r="D2616" t="str">
        <f>TEXT(Hospital_Emergency_Room_Data[[#This Row],[Patient Admission Date]],"mmm")</f>
        <v>Dec</v>
      </c>
      <c r="E2616">
        <f>YEAR(Hospital_Emergency_Room_Data[[#This Row],[Patient Admission Date]])</f>
        <v>2023</v>
      </c>
      <c r="F2616" s="2">
        <v>0.34305555555555556</v>
      </c>
      <c r="G2616" s="8" t="str">
        <f>TEXT(Hospital_Emergency_Room_Data[[#This Row],[Patient Admission Date]],"dddd")</f>
        <v>Wednesday</v>
      </c>
      <c r="H2616" t="s">
        <v>41</v>
      </c>
      <c r="I2616">
        <v>39</v>
      </c>
      <c r="J2616" s="5" t="s">
        <v>9223</v>
      </c>
      <c r="K2616" t="s">
        <v>8</v>
      </c>
      <c r="L2616" t="s">
        <v>9281</v>
      </c>
      <c r="M2616" t="s">
        <v>9209</v>
      </c>
      <c r="O2616">
        <v>57</v>
      </c>
      <c r="P2616" t="s">
        <v>9225</v>
      </c>
      <c r="Q2616">
        <v>27</v>
      </c>
      <c r="R2616">
        <v>8</v>
      </c>
      <c r="S2616" t="s">
        <v>9255</v>
      </c>
      <c r="T2616" t="s">
        <v>9264</v>
      </c>
      <c r="U2616" t="s">
        <v>9283</v>
      </c>
      <c r="V2616" t="str" cm="1">
        <f t="array" ref="V2616">_xlfn.IFS(Hospital_Emergency_Room_Data[[#This Row],[Day]]&lt;=10,"Start(1-10)",Hospital_Emergency_Room_Data[[#This Row],[Day]]&lt;=20,"Middle(11-20)",Hospital_Emergency_Room_Data[[#This Row],[Day]]&gt;20,"End(21-30)")</f>
        <v>End(21-30)</v>
      </c>
    </row>
    <row r="2617" spans="1:22">
      <c r="A2617">
        <v>886279586</v>
      </c>
      <c r="B2617" t="s">
        <v>2637</v>
      </c>
      <c r="C2617" s="1">
        <v>45438</v>
      </c>
      <c r="D2617" t="str">
        <f>TEXT(Hospital_Emergency_Room_Data[[#This Row],[Patient Admission Date]],"mmm")</f>
        <v>May</v>
      </c>
      <c r="E2617">
        <f>YEAR(Hospital_Emergency_Room_Data[[#This Row],[Patient Admission Date]])</f>
        <v>2024</v>
      </c>
      <c r="F2617" s="2">
        <v>0.49861111111111112</v>
      </c>
      <c r="G2617" s="8" t="str">
        <f>TEXT(Hospital_Emergency_Room_Data[[#This Row],[Patient Admission Date]],"dddd")</f>
        <v>Sunday</v>
      </c>
      <c r="H2617" t="s">
        <v>41</v>
      </c>
      <c r="I2617">
        <v>23</v>
      </c>
      <c r="J2617" s="5" t="s">
        <v>9220</v>
      </c>
      <c r="K2617" t="s">
        <v>8</v>
      </c>
      <c r="L2617" t="s">
        <v>9281</v>
      </c>
      <c r="M2617" t="s">
        <v>9209</v>
      </c>
      <c r="O2617">
        <v>18</v>
      </c>
      <c r="P2617" t="s">
        <v>9226</v>
      </c>
      <c r="Q2617">
        <v>26</v>
      </c>
      <c r="R2617">
        <v>11</v>
      </c>
      <c r="S2617" t="s">
        <v>9255</v>
      </c>
      <c r="T2617" t="s">
        <v>9264</v>
      </c>
      <c r="U2617" t="s">
        <v>9282</v>
      </c>
      <c r="V2617" t="str" cm="1">
        <f t="array" ref="V2617">_xlfn.IFS(Hospital_Emergency_Room_Data[[#This Row],[Day]]&lt;=10,"Start(1-10)",Hospital_Emergency_Room_Data[[#This Row],[Day]]&lt;=20,"Middle(11-20)",Hospital_Emergency_Room_Data[[#This Row],[Day]]&gt;20,"End(21-30)")</f>
        <v>End(21-30)</v>
      </c>
    </row>
    <row r="2618" spans="1:22">
      <c r="A2618">
        <v>703417007</v>
      </c>
      <c r="B2618" t="s">
        <v>2638</v>
      </c>
      <c r="C2618" s="1">
        <v>45034</v>
      </c>
      <c r="D2618" t="str">
        <f>TEXT(Hospital_Emergency_Room_Data[[#This Row],[Patient Admission Date]],"mmm")</f>
        <v>Apr</v>
      </c>
      <c r="E2618">
        <f>YEAR(Hospital_Emergency_Room_Data[[#This Row],[Patient Admission Date]])</f>
        <v>2023</v>
      </c>
      <c r="F2618" s="2">
        <v>0.11805555555555555</v>
      </c>
      <c r="G2618" s="8" t="str">
        <f>TEXT(Hospital_Emergency_Room_Data[[#This Row],[Patient Admission Date]],"dddd")</f>
        <v>Tuesday</v>
      </c>
      <c r="H2618" t="s">
        <v>41</v>
      </c>
      <c r="I2618">
        <v>58</v>
      </c>
      <c r="J2618" s="5" t="s">
        <v>9219</v>
      </c>
      <c r="K2618" t="s">
        <v>8</v>
      </c>
      <c r="L2618" t="s">
        <v>9281</v>
      </c>
      <c r="M2618" t="s">
        <v>9209</v>
      </c>
      <c r="O2618">
        <v>35</v>
      </c>
      <c r="P2618" t="s">
        <v>9225</v>
      </c>
      <c r="Q2618">
        <v>18</v>
      </c>
      <c r="R2618">
        <v>2</v>
      </c>
      <c r="S2618" t="s">
        <v>9258</v>
      </c>
      <c r="T2618" t="s">
        <v>9262</v>
      </c>
      <c r="U2618" t="s">
        <v>9300</v>
      </c>
      <c r="V2618" t="str" cm="1">
        <f t="array" ref="V2618">_xlfn.IFS(Hospital_Emergency_Room_Data[[#This Row],[Day]]&lt;=10,"Start(1-10)",Hospital_Emergency_Room_Data[[#This Row],[Day]]&lt;=20,"Middle(11-20)",Hospital_Emergency_Room_Data[[#This Row],[Day]]&gt;20,"End(21-30)")</f>
        <v>Middle(11-20)</v>
      </c>
    </row>
    <row r="2619" spans="1:22">
      <c r="A2619">
        <v>249963585</v>
      </c>
      <c r="B2619" t="s">
        <v>2639</v>
      </c>
      <c r="C2619" s="1">
        <v>45523</v>
      </c>
      <c r="D2619" t="str">
        <f>TEXT(Hospital_Emergency_Room_Data[[#This Row],[Patient Admission Date]],"mmm")</f>
        <v>Aug</v>
      </c>
      <c r="E2619">
        <f>YEAR(Hospital_Emergency_Room_Data[[#This Row],[Patient Admission Date]])</f>
        <v>2024</v>
      </c>
      <c r="F2619" s="2">
        <v>0.12569444444444444</v>
      </c>
      <c r="G2619" s="8" t="str">
        <f>TEXT(Hospital_Emergency_Room_Data[[#This Row],[Patient Admission Date]],"dddd")</f>
        <v>Monday</v>
      </c>
      <c r="H2619" t="s">
        <v>41</v>
      </c>
      <c r="I2619">
        <v>36</v>
      </c>
      <c r="J2619" s="5" t="s">
        <v>9223</v>
      </c>
      <c r="K2619" t="s">
        <v>8</v>
      </c>
      <c r="L2619" t="s">
        <v>9281</v>
      </c>
      <c r="M2619" t="s">
        <v>9209</v>
      </c>
      <c r="O2619">
        <v>37</v>
      </c>
      <c r="P2619" t="s">
        <v>9225</v>
      </c>
      <c r="Q2619">
        <v>19</v>
      </c>
      <c r="R2619">
        <v>3</v>
      </c>
      <c r="S2619" t="s">
        <v>9258</v>
      </c>
      <c r="T2619" t="s">
        <v>9262</v>
      </c>
      <c r="U2619" t="s">
        <v>9300</v>
      </c>
      <c r="V2619" t="str" cm="1">
        <f t="array" ref="V2619">_xlfn.IFS(Hospital_Emergency_Room_Data[[#This Row],[Day]]&lt;=10,"Start(1-10)",Hospital_Emergency_Room_Data[[#This Row],[Day]]&lt;=20,"Middle(11-20)",Hospital_Emergency_Room_Data[[#This Row],[Day]]&gt;20,"End(21-30)")</f>
        <v>Middle(11-20)</v>
      </c>
    </row>
    <row r="2620" spans="1:22">
      <c r="A2620">
        <v>138231611</v>
      </c>
      <c r="B2620" t="s">
        <v>2640</v>
      </c>
      <c r="C2620" s="1">
        <v>45123</v>
      </c>
      <c r="D2620" t="str">
        <f>TEXT(Hospital_Emergency_Room_Data[[#This Row],[Patient Admission Date]],"mmm")</f>
        <v>Jul</v>
      </c>
      <c r="E2620">
        <f>YEAR(Hospital_Emergency_Room_Data[[#This Row],[Patient Admission Date]])</f>
        <v>2023</v>
      </c>
      <c r="F2620" s="2">
        <v>0.48055555555555557</v>
      </c>
      <c r="G2620" s="8" t="str">
        <f>TEXT(Hospital_Emergency_Room_Data[[#This Row],[Patient Admission Date]],"dddd")</f>
        <v>Sunday</v>
      </c>
      <c r="H2620" t="s">
        <v>41</v>
      </c>
      <c r="I2620">
        <v>5</v>
      </c>
      <c r="J2620" s="5" t="s">
        <v>9221</v>
      </c>
      <c r="K2620" t="s">
        <v>8</v>
      </c>
      <c r="L2620" t="s">
        <v>9281</v>
      </c>
      <c r="M2620" t="s">
        <v>9209</v>
      </c>
      <c r="O2620">
        <v>48</v>
      </c>
      <c r="P2620" t="s">
        <v>9225</v>
      </c>
      <c r="Q2620">
        <v>16</v>
      </c>
      <c r="R2620">
        <v>11</v>
      </c>
      <c r="S2620" t="s">
        <v>9255</v>
      </c>
      <c r="T2620" t="s">
        <v>9262</v>
      </c>
      <c r="U2620" t="s">
        <v>9283</v>
      </c>
      <c r="V2620" t="str" cm="1">
        <f t="array" ref="V2620">_xlfn.IFS(Hospital_Emergency_Room_Data[[#This Row],[Day]]&lt;=10,"Start(1-10)",Hospital_Emergency_Room_Data[[#This Row],[Day]]&lt;=20,"Middle(11-20)",Hospital_Emergency_Room_Data[[#This Row],[Day]]&gt;20,"End(21-30)")</f>
        <v>Middle(11-20)</v>
      </c>
    </row>
    <row r="2621" spans="1:22">
      <c r="A2621">
        <v>121273643</v>
      </c>
      <c r="B2621" t="s">
        <v>2641</v>
      </c>
      <c r="C2621" s="1">
        <v>45389</v>
      </c>
      <c r="D2621" t="str">
        <f>TEXT(Hospital_Emergency_Room_Data[[#This Row],[Patient Admission Date]],"mmm")</f>
        <v>Apr</v>
      </c>
      <c r="E2621">
        <f>YEAR(Hospital_Emergency_Room_Data[[#This Row],[Patient Admission Date]])</f>
        <v>2024</v>
      </c>
      <c r="F2621" s="2">
        <v>0.34375</v>
      </c>
      <c r="G2621" s="8" t="str">
        <f>TEXT(Hospital_Emergency_Room_Data[[#This Row],[Patient Admission Date]],"dddd")</f>
        <v>Sunday</v>
      </c>
      <c r="H2621" t="s">
        <v>41</v>
      </c>
      <c r="I2621">
        <v>75</v>
      </c>
      <c r="J2621" s="5" t="s">
        <v>9222</v>
      </c>
      <c r="K2621" t="s">
        <v>8</v>
      </c>
      <c r="L2621" t="s">
        <v>9281</v>
      </c>
      <c r="M2621" t="s">
        <v>9209</v>
      </c>
      <c r="O2621">
        <v>16</v>
      </c>
      <c r="P2621" t="s">
        <v>9226</v>
      </c>
      <c r="Q2621">
        <v>7</v>
      </c>
      <c r="R2621">
        <v>8</v>
      </c>
      <c r="S2621" t="s">
        <v>9255</v>
      </c>
      <c r="T2621" t="s">
        <v>9263</v>
      </c>
      <c r="U2621" t="s">
        <v>9282</v>
      </c>
      <c r="V2621" t="str" cm="1">
        <f t="array" ref="V2621">_xlfn.IFS(Hospital_Emergency_Room_Data[[#This Row],[Day]]&lt;=10,"Start(1-10)",Hospital_Emergency_Room_Data[[#This Row],[Day]]&lt;=20,"Middle(11-20)",Hospital_Emergency_Room_Data[[#This Row],[Day]]&gt;20,"End(21-30)")</f>
        <v>Start(1-10)</v>
      </c>
    </row>
    <row r="2622" spans="1:22">
      <c r="A2622">
        <v>810443227</v>
      </c>
      <c r="B2622" t="s">
        <v>2642</v>
      </c>
      <c r="C2622" s="1">
        <v>45258</v>
      </c>
      <c r="D2622" t="str">
        <f>TEXT(Hospital_Emergency_Room_Data[[#This Row],[Patient Admission Date]],"mmm")</f>
        <v>Nov</v>
      </c>
      <c r="E2622">
        <f>YEAR(Hospital_Emergency_Room_Data[[#This Row],[Patient Admission Date]])</f>
        <v>2023</v>
      </c>
      <c r="F2622" s="2">
        <v>0.8520833333333333</v>
      </c>
      <c r="G2622" s="8" t="str">
        <f>TEXT(Hospital_Emergency_Room_Data[[#This Row],[Patient Admission Date]],"dddd")</f>
        <v>Tuesday</v>
      </c>
      <c r="H2622" t="s">
        <v>41</v>
      </c>
      <c r="I2622">
        <v>76</v>
      </c>
      <c r="J2622" s="5" t="s">
        <v>9222</v>
      </c>
      <c r="K2622" t="s">
        <v>8</v>
      </c>
      <c r="L2622" t="s">
        <v>9281</v>
      </c>
      <c r="M2622" t="s">
        <v>9209</v>
      </c>
      <c r="O2622">
        <v>20</v>
      </c>
      <c r="P2622" t="s">
        <v>9226</v>
      </c>
      <c r="Q2622">
        <v>28</v>
      </c>
      <c r="R2622">
        <v>20</v>
      </c>
      <c r="S2622" t="s">
        <v>9256</v>
      </c>
      <c r="T2622" t="s">
        <v>9264</v>
      </c>
      <c r="U2622" t="s">
        <v>9282</v>
      </c>
      <c r="V2622" t="str" cm="1">
        <f t="array" ref="V2622">_xlfn.IFS(Hospital_Emergency_Room_Data[[#This Row],[Day]]&lt;=10,"Start(1-10)",Hospital_Emergency_Room_Data[[#This Row],[Day]]&lt;=20,"Middle(11-20)",Hospital_Emergency_Room_Data[[#This Row],[Day]]&gt;20,"End(21-30)")</f>
        <v>End(21-30)</v>
      </c>
    </row>
    <row r="2623" spans="1:22">
      <c r="A2623">
        <v>186517721</v>
      </c>
      <c r="B2623" t="s">
        <v>2643</v>
      </c>
      <c r="C2623" s="1">
        <v>45348</v>
      </c>
      <c r="D2623" t="str">
        <f>TEXT(Hospital_Emergency_Room_Data[[#This Row],[Patient Admission Date]],"mmm")</f>
        <v>Feb</v>
      </c>
      <c r="E2623">
        <f>YEAR(Hospital_Emergency_Room_Data[[#This Row],[Patient Admission Date]])</f>
        <v>2024</v>
      </c>
      <c r="F2623" s="2">
        <v>0.3</v>
      </c>
      <c r="G2623" s="8" t="str">
        <f>TEXT(Hospital_Emergency_Room_Data[[#This Row],[Patient Admission Date]],"dddd")</f>
        <v>Monday</v>
      </c>
      <c r="H2623" t="s">
        <v>41</v>
      </c>
      <c r="I2623">
        <v>35</v>
      </c>
      <c r="J2623" s="5" t="s">
        <v>9223</v>
      </c>
      <c r="K2623" t="s">
        <v>8</v>
      </c>
      <c r="L2623" t="s">
        <v>9281</v>
      </c>
      <c r="M2623" t="s">
        <v>9209</v>
      </c>
      <c r="O2623">
        <v>24</v>
      </c>
      <c r="P2623" t="s">
        <v>9226</v>
      </c>
      <c r="Q2623">
        <v>26</v>
      </c>
      <c r="R2623">
        <v>7</v>
      </c>
      <c r="S2623" t="s">
        <v>9255</v>
      </c>
      <c r="T2623" t="s">
        <v>9264</v>
      </c>
      <c r="U2623" t="s">
        <v>9282</v>
      </c>
      <c r="V2623" t="str" cm="1">
        <f t="array" ref="V2623">_xlfn.IFS(Hospital_Emergency_Room_Data[[#This Row],[Day]]&lt;=10,"Start(1-10)",Hospital_Emergency_Room_Data[[#This Row],[Day]]&lt;=20,"Middle(11-20)",Hospital_Emergency_Room_Data[[#This Row],[Day]]&gt;20,"End(21-30)")</f>
        <v>End(21-30)</v>
      </c>
    </row>
    <row r="2624" spans="1:22">
      <c r="A2624">
        <v>401777410</v>
      </c>
      <c r="B2624" t="s">
        <v>2644</v>
      </c>
      <c r="C2624" s="1">
        <v>45085</v>
      </c>
      <c r="D2624" t="str">
        <f>TEXT(Hospital_Emergency_Room_Data[[#This Row],[Patient Admission Date]],"mmm")</f>
        <v>Jun</v>
      </c>
      <c r="E2624">
        <f>YEAR(Hospital_Emergency_Room_Data[[#This Row],[Patient Admission Date]])</f>
        <v>2023</v>
      </c>
      <c r="F2624" s="2">
        <v>0.67291666666666672</v>
      </c>
      <c r="G2624" s="8" t="str">
        <f>TEXT(Hospital_Emergency_Room_Data[[#This Row],[Patient Admission Date]],"dddd")</f>
        <v>Thursday</v>
      </c>
      <c r="H2624" t="s">
        <v>41</v>
      </c>
      <c r="I2624">
        <v>55</v>
      </c>
      <c r="J2624" s="5" t="s">
        <v>9219</v>
      </c>
      <c r="K2624" t="s">
        <v>8</v>
      </c>
      <c r="L2624" t="s">
        <v>9281</v>
      </c>
      <c r="M2624" t="s">
        <v>9209</v>
      </c>
      <c r="O2624">
        <v>24</v>
      </c>
      <c r="P2624" t="s">
        <v>9226</v>
      </c>
      <c r="Q2624">
        <v>8</v>
      </c>
      <c r="R2624">
        <v>16</v>
      </c>
      <c r="S2624" t="s">
        <v>9257</v>
      </c>
      <c r="T2624" t="s">
        <v>9265</v>
      </c>
      <c r="U2624" t="s">
        <v>9282</v>
      </c>
      <c r="V2624" t="str" cm="1">
        <f t="array" ref="V2624">_xlfn.IFS(Hospital_Emergency_Room_Data[[#This Row],[Day]]&lt;=10,"Start(1-10)",Hospital_Emergency_Room_Data[[#This Row],[Day]]&lt;=20,"Middle(11-20)",Hospital_Emergency_Room_Data[[#This Row],[Day]]&gt;20,"End(21-30)")</f>
        <v>Start(1-10)</v>
      </c>
    </row>
    <row r="2625" spans="1:22">
      <c r="A2625">
        <v>349991289</v>
      </c>
      <c r="B2625" t="s">
        <v>2645</v>
      </c>
      <c r="C2625" s="1">
        <v>45054</v>
      </c>
      <c r="D2625" t="str">
        <f>TEXT(Hospital_Emergency_Room_Data[[#This Row],[Patient Admission Date]],"mmm")</f>
        <v>May</v>
      </c>
      <c r="E2625">
        <f>YEAR(Hospital_Emergency_Room_Data[[#This Row],[Patient Admission Date]])</f>
        <v>2023</v>
      </c>
      <c r="F2625" s="2">
        <v>0.24583333333333332</v>
      </c>
      <c r="G2625" s="8" t="str">
        <f>TEXT(Hospital_Emergency_Room_Data[[#This Row],[Patient Admission Date]],"dddd")</f>
        <v>Monday</v>
      </c>
      <c r="H2625" t="s">
        <v>41</v>
      </c>
      <c r="I2625">
        <v>42</v>
      </c>
      <c r="J2625" s="5" t="s">
        <v>9223</v>
      </c>
      <c r="K2625" t="s">
        <v>8</v>
      </c>
      <c r="L2625" t="s">
        <v>9281</v>
      </c>
      <c r="M2625" t="s">
        <v>9209</v>
      </c>
      <c r="O2625">
        <v>31</v>
      </c>
      <c r="P2625" t="s">
        <v>9225</v>
      </c>
      <c r="Q2625">
        <v>8</v>
      </c>
      <c r="R2625">
        <v>5</v>
      </c>
      <c r="S2625" t="s">
        <v>9258</v>
      </c>
      <c r="T2625" t="s">
        <v>9265</v>
      </c>
      <c r="U2625" t="s">
        <v>9300</v>
      </c>
      <c r="V2625" t="str" cm="1">
        <f t="array" ref="V2625">_xlfn.IFS(Hospital_Emergency_Room_Data[[#This Row],[Day]]&lt;=10,"Start(1-10)",Hospital_Emergency_Room_Data[[#This Row],[Day]]&lt;=20,"Middle(11-20)",Hospital_Emergency_Room_Data[[#This Row],[Day]]&gt;20,"End(21-30)")</f>
        <v>Start(1-10)</v>
      </c>
    </row>
    <row r="2626" spans="1:22">
      <c r="A2626">
        <v>101605189</v>
      </c>
      <c r="B2626" t="s">
        <v>2646</v>
      </c>
      <c r="C2626" s="1">
        <v>45508</v>
      </c>
      <c r="D2626" t="str">
        <f>TEXT(Hospital_Emergency_Room_Data[[#This Row],[Patient Admission Date]],"mmm")</f>
        <v>Aug</v>
      </c>
      <c r="E2626">
        <f>YEAR(Hospital_Emergency_Room_Data[[#This Row],[Patient Admission Date]])</f>
        <v>2024</v>
      </c>
      <c r="F2626" s="2">
        <v>0.70347222222222228</v>
      </c>
      <c r="G2626" s="8" t="str">
        <f>TEXT(Hospital_Emergency_Room_Data[[#This Row],[Patient Admission Date]],"dddd")</f>
        <v>Sunday</v>
      </c>
      <c r="H2626" t="s">
        <v>41</v>
      </c>
      <c r="I2626">
        <v>45</v>
      </c>
      <c r="J2626" s="5" t="s">
        <v>9219</v>
      </c>
      <c r="K2626" t="s">
        <v>8</v>
      </c>
      <c r="L2626" t="s">
        <v>9281</v>
      </c>
      <c r="M2626" t="s">
        <v>9209</v>
      </c>
      <c r="O2626">
        <v>43</v>
      </c>
      <c r="P2626" t="s">
        <v>9225</v>
      </c>
      <c r="Q2626">
        <v>4</v>
      </c>
      <c r="R2626">
        <v>16</v>
      </c>
      <c r="S2626" t="s">
        <v>9257</v>
      </c>
      <c r="T2626" t="s">
        <v>9263</v>
      </c>
      <c r="U2626" t="s">
        <v>9300</v>
      </c>
      <c r="V2626" t="str" cm="1">
        <f t="array" ref="V2626">_xlfn.IFS(Hospital_Emergency_Room_Data[[#This Row],[Day]]&lt;=10,"Start(1-10)",Hospital_Emergency_Room_Data[[#This Row],[Day]]&lt;=20,"Middle(11-20)",Hospital_Emergency_Room_Data[[#This Row],[Day]]&gt;20,"End(21-30)")</f>
        <v>Start(1-10)</v>
      </c>
    </row>
    <row r="2627" spans="1:22">
      <c r="A2627">
        <v>899559031</v>
      </c>
      <c r="B2627" t="s">
        <v>2647</v>
      </c>
      <c r="C2627" s="1">
        <v>45406</v>
      </c>
      <c r="D2627" t="str">
        <f>TEXT(Hospital_Emergency_Room_Data[[#This Row],[Patient Admission Date]],"mmm")</f>
        <v>Apr</v>
      </c>
      <c r="E2627">
        <f>YEAR(Hospital_Emergency_Room_Data[[#This Row],[Patient Admission Date]])</f>
        <v>2024</v>
      </c>
      <c r="F2627" s="2">
        <v>0.92222222222222228</v>
      </c>
      <c r="G2627" s="8" t="str">
        <f>TEXT(Hospital_Emergency_Room_Data[[#This Row],[Patient Admission Date]],"dddd")</f>
        <v>Wednesday</v>
      </c>
      <c r="H2627" t="s">
        <v>41</v>
      </c>
      <c r="I2627">
        <v>31</v>
      </c>
      <c r="J2627" s="5" t="s">
        <v>9223</v>
      </c>
      <c r="K2627" t="s">
        <v>8</v>
      </c>
      <c r="L2627" t="s">
        <v>9281</v>
      </c>
      <c r="M2627" t="s">
        <v>9209</v>
      </c>
      <c r="O2627">
        <v>46</v>
      </c>
      <c r="P2627" t="s">
        <v>9225</v>
      </c>
      <c r="Q2627">
        <v>24</v>
      </c>
      <c r="R2627">
        <v>22</v>
      </c>
      <c r="S2627" t="s">
        <v>9256</v>
      </c>
      <c r="T2627" t="s">
        <v>9264</v>
      </c>
      <c r="U2627" t="s">
        <v>9283</v>
      </c>
      <c r="V2627" t="str" cm="1">
        <f t="array" ref="V2627">_xlfn.IFS(Hospital_Emergency_Room_Data[[#This Row],[Day]]&lt;=10,"Start(1-10)",Hospital_Emergency_Room_Data[[#This Row],[Day]]&lt;=20,"Middle(11-20)",Hospital_Emergency_Room_Data[[#This Row],[Day]]&gt;20,"End(21-30)")</f>
        <v>End(21-30)</v>
      </c>
    </row>
    <row r="2628" spans="1:22">
      <c r="A2628">
        <v>778654673</v>
      </c>
      <c r="B2628" t="s">
        <v>2648</v>
      </c>
      <c r="C2628" s="1">
        <v>45474</v>
      </c>
      <c r="D2628" t="str">
        <f>TEXT(Hospital_Emergency_Room_Data[[#This Row],[Patient Admission Date]],"mmm")</f>
        <v>Jul</v>
      </c>
      <c r="E2628">
        <f>YEAR(Hospital_Emergency_Room_Data[[#This Row],[Patient Admission Date]])</f>
        <v>2024</v>
      </c>
      <c r="F2628" s="2">
        <v>0.53888888888888886</v>
      </c>
      <c r="G2628" s="8" t="str">
        <f>TEXT(Hospital_Emergency_Room_Data[[#This Row],[Patient Admission Date]],"dddd")</f>
        <v>Monday</v>
      </c>
      <c r="H2628" t="s">
        <v>41</v>
      </c>
      <c r="I2628">
        <v>13</v>
      </c>
      <c r="J2628" s="5" t="s">
        <v>9221</v>
      </c>
      <c r="K2628" t="s">
        <v>8</v>
      </c>
      <c r="L2628" t="s">
        <v>9281</v>
      </c>
      <c r="M2628" t="s">
        <v>9209</v>
      </c>
      <c r="O2628">
        <v>49</v>
      </c>
      <c r="P2628" t="s">
        <v>9225</v>
      </c>
      <c r="Q2628">
        <v>1</v>
      </c>
      <c r="R2628">
        <v>12</v>
      </c>
      <c r="S2628" t="s">
        <v>9257</v>
      </c>
      <c r="T2628" t="s">
        <v>9263</v>
      </c>
      <c r="U2628" t="s">
        <v>9283</v>
      </c>
      <c r="V2628" t="str" cm="1">
        <f t="array" ref="V2628">_xlfn.IFS(Hospital_Emergency_Room_Data[[#This Row],[Day]]&lt;=10,"Start(1-10)",Hospital_Emergency_Room_Data[[#This Row],[Day]]&lt;=20,"Middle(11-20)",Hospital_Emergency_Room_Data[[#This Row],[Day]]&gt;20,"End(21-30)")</f>
        <v>Start(1-10)</v>
      </c>
    </row>
    <row r="2629" spans="1:22">
      <c r="A2629">
        <v>248180030</v>
      </c>
      <c r="B2629" t="s">
        <v>2649</v>
      </c>
      <c r="C2629" s="1">
        <v>45076</v>
      </c>
      <c r="D2629" t="str">
        <f>TEXT(Hospital_Emergency_Room_Data[[#This Row],[Patient Admission Date]],"mmm")</f>
        <v>May</v>
      </c>
      <c r="E2629">
        <f>YEAR(Hospital_Emergency_Room_Data[[#This Row],[Patient Admission Date]])</f>
        <v>2023</v>
      </c>
      <c r="F2629" s="2">
        <v>0.37430555555555556</v>
      </c>
      <c r="G2629" s="8" t="str">
        <f>TEXT(Hospital_Emergency_Room_Data[[#This Row],[Patient Admission Date]],"dddd")</f>
        <v>Tuesday</v>
      </c>
      <c r="H2629" t="s">
        <v>41</v>
      </c>
      <c r="I2629">
        <v>7</v>
      </c>
      <c r="J2629" s="5" t="s">
        <v>9221</v>
      </c>
      <c r="K2629" t="s">
        <v>8</v>
      </c>
      <c r="L2629" t="s">
        <v>9281</v>
      </c>
      <c r="M2629" t="s">
        <v>9209</v>
      </c>
      <c r="O2629">
        <v>54</v>
      </c>
      <c r="P2629" t="s">
        <v>9225</v>
      </c>
      <c r="Q2629">
        <v>30</v>
      </c>
      <c r="R2629">
        <v>8</v>
      </c>
      <c r="S2629" t="s">
        <v>9255</v>
      </c>
      <c r="T2629" t="s">
        <v>9264</v>
      </c>
      <c r="U2629" t="s">
        <v>9283</v>
      </c>
      <c r="V2629" t="str" cm="1">
        <f t="array" ref="V2629">_xlfn.IFS(Hospital_Emergency_Room_Data[[#This Row],[Day]]&lt;=10,"Start(1-10)",Hospital_Emergency_Room_Data[[#This Row],[Day]]&lt;=20,"Middle(11-20)",Hospital_Emergency_Room_Data[[#This Row],[Day]]&gt;20,"End(21-30)")</f>
        <v>End(21-30)</v>
      </c>
    </row>
    <row r="2630" spans="1:22">
      <c r="A2630">
        <v>811984727</v>
      </c>
      <c r="B2630" t="s">
        <v>2650</v>
      </c>
      <c r="C2630" s="1">
        <v>45136</v>
      </c>
      <c r="D2630" t="str">
        <f>TEXT(Hospital_Emergency_Room_Data[[#This Row],[Patient Admission Date]],"mmm")</f>
        <v>Jul</v>
      </c>
      <c r="E2630">
        <f>YEAR(Hospital_Emergency_Room_Data[[#This Row],[Patient Admission Date]])</f>
        <v>2023</v>
      </c>
      <c r="F2630" s="2">
        <v>0.97847222222222219</v>
      </c>
      <c r="G2630" s="8" t="str">
        <f>TEXT(Hospital_Emergency_Room_Data[[#This Row],[Patient Admission Date]],"dddd")</f>
        <v>Saturday</v>
      </c>
      <c r="H2630" t="s">
        <v>41</v>
      </c>
      <c r="I2630">
        <v>58</v>
      </c>
      <c r="J2630" s="5" t="s">
        <v>9219</v>
      </c>
      <c r="K2630" t="s">
        <v>8</v>
      </c>
      <c r="L2630" t="s">
        <v>9281</v>
      </c>
      <c r="M2630" t="s">
        <v>9209</v>
      </c>
      <c r="O2630">
        <v>58</v>
      </c>
      <c r="P2630" t="s">
        <v>9225</v>
      </c>
      <c r="Q2630">
        <v>29</v>
      </c>
      <c r="R2630">
        <v>23</v>
      </c>
      <c r="S2630" t="s">
        <v>9256</v>
      </c>
      <c r="T2630" t="s">
        <v>9264</v>
      </c>
      <c r="U2630" t="s">
        <v>9283</v>
      </c>
      <c r="V2630" t="str" cm="1">
        <f t="array" ref="V2630">_xlfn.IFS(Hospital_Emergency_Room_Data[[#This Row],[Day]]&lt;=10,"Start(1-10)",Hospital_Emergency_Room_Data[[#This Row],[Day]]&lt;=20,"Middle(11-20)",Hospital_Emergency_Room_Data[[#This Row],[Day]]&gt;20,"End(21-30)")</f>
        <v>End(21-30)</v>
      </c>
    </row>
    <row r="2631" spans="1:22">
      <c r="A2631">
        <v>111529197</v>
      </c>
      <c r="B2631" t="s">
        <v>2651</v>
      </c>
      <c r="C2631" s="1">
        <v>45017</v>
      </c>
      <c r="D2631" t="str">
        <f>TEXT(Hospital_Emergency_Room_Data[[#This Row],[Patient Admission Date]],"mmm")</f>
        <v>Apr</v>
      </c>
      <c r="E2631">
        <f>YEAR(Hospital_Emergency_Room_Data[[#This Row],[Patient Admission Date]])</f>
        <v>2023</v>
      </c>
      <c r="F2631" s="2">
        <v>0.79652777777777772</v>
      </c>
      <c r="G2631" s="8" t="str">
        <f>TEXT(Hospital_Emergency_Room_Data[[#This Row],[Patient Admission Date]],"dddd")</f>
        <v>Saturday</v>
      </c>
      <c r="H2631" t="s">
        <v>41</v>
      </c>
      <c r="I2631">
        <v>64</v>
      </c>
      <c r="J2631" s="5" t="s">
        <v>9217</v>
      </c>
      <c r="K2631" t="s">
        <v>8</v>
      </c>
      <c r="L2631" t="s">
        <v>9281</v>
      </c>
      <c r="M2631" t="s">
        <v>9209</v>
      </c>
      <c r="O2631">
        <v>59</v>
      </c>
      <c r="P2631" t="s">
        <v>9225</v>
      </c>
      <c r="Q2631">
        <v>1</v>
      </c>
      <c r="R2631">
        <v>19</v>
      </c>
      <c r="S2631" t="s">
        <v>9256</v>
      </c>
      <c r="T2631" t="s">
        <v>9263</v>
      </c>
      <c r="U2631" t="s">
        <v>9283</v>
      </c>
      <c r="V2631" t="str" cm="1">
        <f t="array" ref="V2631">_xlfn.IFS(Hospital_Emergency_Room_Data[[#This Row],[Day]]&lt;=10,"Start(1-10)",Hospital_Emergency_Room_Data[[#This Row],[Day]]&lt;=20,"Middle(11-20)",Hospital_Emergency_Room_Data[[#This Row],[Day]]&gt;20,"End(21-30)")</f>
        <v>Start(1-10)</v>
      </c>
    </row>
    <row r="2632" spans="1:22">
      <c r="A2632">
        <v>245854529</v>
      </c>
      <c r="B2632" t="s">
        <v>2652</v>
      </c>
      <c r="C2632" s="1">
        <v>45479</v>
      </c>
      <c r="D2632" t="str">
        <f>TEXT(Hospital_Emergency_Room_Data[[#This Row],[Patient Admission Date]],"mmm")</f>
        <v>Jul</v>
      </c>
      <c r="E2632">
        <f>YEAR(Hospital_Emergency_Room_Data[[#This Row],[Patient Admission Date]])</f>
        <v>2024</v>
      </c>
      <c r="F2632" s="2">
        <v>0.92708333333333337</v>
      </c>
      <c r="G2632" s="8" t="str">
        <f>TEXT(Hospital_Emergency_Room_Data[[#This Row],[Patient Admission Date]],"dddd")</f>
        <v>Saturday</v>
      </c>
      <c r="H2632" t="s">
        <v>41</v>
      </c>
      <c r="I2632">
        <v>11</v>
      </c>
      <c r="J2632" s="5" t="s">
        <v>9221</v>
      </c>
      <c r="K2632" t="s">
        <v>8</v>
      </c>
      <c r="L2632" t="s">
        <v>9281</v>
      </c>
      <c r="M2632" t="s">
        <v>9209</v>
      </c>
      <c r="O2632">
        <v>60</v>
      </c>
      <c r="P2632" t="s">
        <v>9225</v>
      </c>
      <c r="Q2632">
        <v>6</v>
      </c>
      <c r="R2632">
        <v>22</v>
      </c>
      <c r="S2632" t="s">
        <v>9256</v>
      </c>
      <c r="T2632" t="s">
        <v>9263</v>
      </c>
      <c r="U2632" t="s">
        <v>9283</v>
      </c>
      <c r="V2632" t="str" cm="1">
        <f t="array" ref="V2632">_xlfn.IFS(Hospital_Emergency_Room_Data[[#This Row],[Day]]&lt;=10,"Start(1-10)",Hospital_Emergency_Room_Data[[#This Row],[Day]]&lt;=20,"Middle(11-20)",Hospital_Emergency_Room_Data[[#This Row],[Day]]&gt;20,"End(21-30)")</f>
        <v>Start(1-10)</v>
      </c>
    </row>
    <row r="2633" spans="1:22">
      <c r="A2633">
        <v>522701823</v>
      </c>
      <c r="B2633" t="s">
        <v>2653</v>
      </c>
      <c r="C2633" s="1">
        <v>45492</v>
      </c>
      <c r="D2633" t="str">
        <f>TEXT(Hospital_Emergency_Room_Data[[#This Row],[Patient Admission Date]],"mmm")</f>
        <v>Jul</v>
      </c>
      <c r="E2633">
        <f>YEAR(Hospital_Emergency_Room_Data[[#This Row],[Patient Admission Date]])</f>
        <v>2024</v>
      </c>
      <c r="F2633" s="2">
        <v>0.93472222222222223</v>
      </c>
      <c r="G2633" s="8" t="str">
        <f>TEXT(Hospital_Emergency_Room_Data[[#This Row],[Patient Admission Date]],"dddd")</f>
        <v>Friday</v>
      </c>
      <c r="H2633" t="s">
        <v>41</v>
      </c>
      <c r="I2633">
        <v>10</v>
      </c>
      <c r="J2633" s="5" t="s">
        <v>9221</v>
      </c>
      <c r="K2633" t="s">
        <v>8</v>
      </c>
      <c r="L2633" t="s">
        <v>9281</v>
      </c>
      <c r="M2633" t="s">
        <v>9209</v>
      </c>
      <c r="O2633">
        <v>20</v>
      </c>
      <c r="P2633" t="s">
        <v>9226</v>
      </c>
      <c r="Q2633">
        <v>19</v>
      </c>
      <c r="R2633">
        <v>22</v>
      </c>
      <c r="S2633" t="s">
        <v>9256</v>
      </c>
      <c r="T2633" t="s">
        <v>9262</v>
      </c>
      <c r="U2633" t="s">
        <v>9282</v>
      </c>
      <c r="V2633" t="str" cm="1">
        <f t="array" ref="V2633">_xlfn.IFS(Hospital_Emergency_Room_Data[[#This Row],[Day]]&lt;=10,"Start(1-10)",Hospital_Emergency_Room_Data[[#This Row],[Day]]&lt;=20,"Middle(11-20)",Hospital_Emergency_Room_Data[[#This Row],[Day]]&gt;20,"End(21-30)")</f>
        <v>Middle(11-20)</v>
      </c>
    </row>
    <row r="2634" spans="1:22">
      <c r="A2634">
        <v>695963195</v>
      </c>
      <c r="B2634" t="s">
        <v>2654</v>
      </c>
      <c r="C2634" s="1">
        <v>45471</v>
      </c>
      <c r="D2634" t="str">
        <f>TEXT(Hospital_Emergency_Room_Data[[#This Row],[Patient Admission Date]],"mmm")</f>
        <v>Jun</v>
      </c>
      <c r="E2634">
        <f>YEAR(Hospital_Emergency_Room_Data[[#This Row],[Patient Admission Date]])</f>
        <v>2024</v>
      </c>
      <c r="F2634" s="2">
        <v>6.8750000000000006E-2</v>
      </c>
      <c r="G2634" s="8" t="str">
        <f>TEXT(Hospital_Emergency_Room_Data[[#This Row],[Patient Admission Date]],"dddd")</f>
        <v>Friday</v>
      </c>
      <c r="H2634" t="s">
        <v>41</v>
      </c>
      <c r="I2634">
        <v>45</v>
      </c>
      <c r="J2634" s="5" t="s">
        <v>9219</v>
      </c>
      <c r="K2634" t="s">
        <v>8</v>
      </c>
      <c r="L2634" t="s">
        <v>9281</v>
      </c>
      <c r="M2634" t="s">
        <v>9209</v>
      </c>
      <c r="O2634">
        <v>22</v>
      </c>
      <c r="P2634" t="s">
        <v>9226</v>
      </c>
      <c r="Q2634">
        <v>28</v>
      </c>
      <c r="R2634">
        <v>1</v>
      </c>
      <c r="S2634" t="s">
        <v>9258</v>
      </c>
      <c r="T2634" t="s">
        <v>9264</v>
      </c>
      <c r="U2634" t="s">
        <v>9282</v>
      </c>
      <c r="V2634" t="str" cm="1">
        <f t="array" ref="V2634">_xlfn.IFS(Hospital_Emergency_Room_Data[[#This Row],[Day]]&lt;=10,"Start(1-10)",Hospital_Emergency_Room_Data[[#This Row],[Day]]&lt;=20,"Middle(11-20)",Hospital_Emergency_Room_Data[[#This Row],[Day]]&gt;20,"End(21-30)")</f>
        <v>End(21-30)</v>
      </c>
    </row>
    <row r="2635" spans="1:22">
      <c r="A2635">
        <v>881398203</v>
      </c>
      <c r="B2635" t="s">
        <v>2655</v>
      </c>
      <c r="C2635" s="1">
        <v>45514</v>
      </c>
      <c r="D2635" t="str">
        <f>TEXT(Hospital_Emergency_Room_Data[[#This Row],[Patient Admission Date]],"mmm")</f>
        <v>Aug</v>
      </c>
      <c r="E2635">
        <f>YEAR(Hospital_Emergency_Room_Data[[#This Row],[Patient Admission Date]])</f>
        <v>2024</v>
      </c>
      <c r="F2635" s="2">
        <v>0.99305555555555558</v>
      </c>
      <c r="G2635" s="8" t="str">
        <f>TEXT(Hospital_Emergency_Room_Data[[#This Row],[Patient Admission Date]],"dddd")</f>
        <v>Saturday</v>
      </c>
      <c r="H2635" t="s">
        <v>41</v>
      </c>
      <c r="I2635">
        <v>77</v>
      </c>
      <c r="J2635" s="5" t="s">
        <v>9222</v>
      </c>
      <c r="K2635" t="s">
        <v>8</v>
      </c>
      <c r="L2635" t="s">
        <v>9281</v>
      </c>
      <c r="M2635" t="s">
        <v>9209</v>
      </c>
      <c r="O2635">
        <v>27</v>
      </c>
      <c r="P2635" t="s">
        <v>9226</v>
      </c>
      <c r="Q2635">
        <v>10</v>
      </c>
      <c r="R2635">
        <v>23</v>
      </c>
      <c r="S2635" t="s">
        <v>9256</v>
      </c>
      <c r="T2635" t="s">
        <v>9265</v>
      </c>
      <c r="U2635" t="s">
        <v>9282</v>
      </c>
      <c r="V2635" t="str" cm="1">
        <f t="array" ref="V2635">_xlfn.IFS(Hospital_Emergency_Room_Data[[#This Row],[Day]]&lt;=10,"Start(1-10)",Hospital_Emergency_Room_Data[[#This Row],[Day]]&lt;=20,"Middle(11-20)",Hospital_Emergency_Room_Data[[#This Row],[Day]]&gt;20,"End(21-30)")</f>
        <v>Start(1-10)</v>
      </c>
    </row>
    <row r="2636" spans="1:22">
      <c r="A2636">
        <v>665572100</v>
      </c>
      <c r="B2636" t="s">
        <v>2656</v>
      </c>
      <c r="C2636" s="1">
        <v>45505</v>
      </c>
      <c r="D2636" t="str">
        <f>TEXT(Hospital_Emergency_Room_Data[[#This Row],[Patient Admission Date]],"mmm")</f>
        <v>Aug</v>
      </c>
      <c r="E2636">
        <f>YEAR(Hospital_Emergency_Room_Data[[#This Row],[Patient Admission Date]])</f>
        <v>2024</v>
      </c>
      <c r="F2636" s="2">
        <v>0.46458333333333335</v>
      </c>
      <c r="G2636" s="8" t="str">
        <f>TEXT(Hospital_Emergency_Room_Data[[#This Row],[Patient Admission Date]],"dddd")</f>
        <v>Thursday</v>
      </c>
      <c r="H2636" t="s">
        <v>41</v>
      </c>
      <c r="I2636">
        <v>72</v>
      </c>
      <c r="J2636" s="5" t="s">
        <v>9222</v>
      </c>
      <c r="K2636" t="s">
        <v>8</v>
      </c>
      <c r="L2636" t="s">
        <v>9281</v>
      </c>
      <c r="M2636" t="s">
        <v>9209</v>
      </c>
      <c r="O2636">
        <v>30</v>
      </c>
      <c r="P2636" t="s">
        <v>9225</v>
      </c>
      <c r="Q2636">
        <v>1</v>
      </c>
      <c r="R2636">
        <v>11</v>
      </c>
      <c r="S2636" t="s">
        <v>9255</v>
      </c>
      <c r="T2636" t="s">
        <v>9263</v>
      </c>
      <c r="U2636" t="s">
        <v>9282</v>
      </c>
      <c r="V2636" t="str" cm="1">
        <f t="array" ref="V2636">_xlfn.IFS(Hospital_Emergency_Room_Data[[#This Row],[Day]]&lt;=10,"Start(1-10)",Hospital_Emergency_Room_Data[[#This Row],[Day]]&lt;=20,"Middle(11-20)",Hospital_Emergency_Room_Data[[#This Row],[Day]]&gt;20,"End(21-30)")</f>
        <v>Start(1-10)</v>
      </c>
    </row>
    <row r="2637" spans="1:22">
      <c r="A2637">
        <v>669851884</v>
      </c>
      <c r="B2637" t="s">
        <v>2657</v>
      </c>
      <c r="C2637" s="1">
        <v>45485</v>
      </c>
      <c r="D2637" t="str">
        <f>TEXT(Hospital_Emergency_Room_Data[[#This Row],[Patient Admission Date]],"mmm")</f>
        <v>Jul</v>
      </c>
      <c r="E2637">
        <f>YEAR(Hospital_Emergency_Room_Data[[#This Row],[Patient Admission Date]])</f>
        <v>2024</v>
      </c>
      <c r="F2637" s="2">
        <v>0.5854166666666667</v>
      </c>
      <c r="G2637" s="8" t="str">
        <f>TEXT(Hospital_Emergency_Room_Data[[#This Row],[Patient Admission Date]],"dddd")</f>
        <v>Friday</v>
      </c>
      <c r="H2637" t="s">
        <v>41</v>
      </c>
      <c r="I2637">
        <v>11</v>
      </c>
      <c r="J2637" s="5" t="s">
        <v>9221</v>
      </c>
      <c r="K2637" t="s">
        <v>8</v>
      </c>
      <c r="L2637" t="s">
        <v>9281</v>
      </c>
      <c r="M2637" t="s">
        <v>9209</v>
      </c>
      <c r="O2637">
        <v>34</v>
      </c>
      <c r="P2637" t="s">
        <v>9225</v>
      </c>
      <c r="Q2637">
        <v>12</v>
      </c>
      <c r="R2637">
        <v>14</v>
      </c>
      <c r="S2637" t="s">
        <v>9257</v>
      </c>
      <c r="T2637" t="s">
        <v>9265</v>
      </c>
      <c r="U2637" t="s">
        <v>9300</v>
      </c>
      <c r="V2637" t="str" cm="1">
        <f t="array" ref="V2637">_xlfn.IFS(Hospital_Emergency_Room_Data[[#This Row],[Day]]&lt;=10,"Start(1-10)",Hospital_Emergency_Room_Data[[#This Row],[Day]]&lt;=20,"Middle(11-20)",Hospital_Emergency_Room_Data[[#This Row],[Day]]&gt;20,"End(21-30)")</f>
        <v>Middle(11-20)</v>
      </c>
    </row>
    <row r="2638" spans="1:22">
      <c r="A2638">
        <v>688423225</v>
      </c>
      <c r="B2638" t="s">
        <v>2658</v>
      </c>
      <c r="C2638" s="1">
        <v>45284</v>
      </c>
      <c r="D2638" t="str">
        <f>TEXT(Hospital_Emergency_Room_Data[[#This Row],[Patient Admission Date]],"mmm")</f>
        <v>Dec</v>
      </c>
      <c r="E2638">
        <f>YEAR(Hospital_Emergency_Room_Data[[#This Row],[Patient Admission Date]])</f>
        <v>2023</v>
      </c>
      <c r="F2638" s="2">
        <v>0.68541666666666667</v>
      </c>
      <c r="G2638" s="8" t="str">
        <f>TEXT(Hospital_Emergency_Room_Data[[#This Row],[Patient Admission Date]],"dddd")</f>
        <v>Sunday</v>
      </c>
      <c r="H2638" t="s">
        <v>41</v>
      </c>
      <c r="I2638">
        <v>49</v>
      </c>
      <c r="J2638" s="5" t="s">
        <v>9219</v>
      </c>
      <c r="K2638" t="s">
        <v>8</v>
      </c>
      <c r="L2638" t="s">
        <v>9281</v>
      </c>
      <c r="M2638" t="s">
        <v>9209</v>
      </c>
      <c r="O2638">
        <v>47</v>
      </c>
      <c r="P2638" t="s">
        <v>9225</v>
      </c>
      <c r="Q2638">
        <v>24</v>
      </c>
      <c r="R2638">
        <v>16</v>
      </c>
      <c r="S2638" t="s">
        <v>9257</v>
      </c>
      <c r="T2638" t="s">
        <v>9264</v>
      </c>
      <c r="U2638" t="s">
        <v>9283</v>
      </c>
      <c r="V2638" t="str" cm="1">
        <f t="array" ref="V2638">_xlfn.IFS(Hospital_Emergency_Room_Data[[#This Row],[Day]]&lt;=10,"Start(1-10)",Hospital_Emergency_Room_Data[[#This Row],[Day]]&lt;=20,"Middle(11-20)",Hospital_Emergency_Room_Data[[#This Row],[Day]]&gt;20,"End(21-30)")</f>
        <v>End(21-30)</v>
      </c>
    </row>
    <row r="2639" spans="1:22">
      <c r="A2639">
        <v>314154273</v>
      </c>
      <c r="B2639" t="s">
        <v>2659</v>
      </c>
      <c r="C2639" s="1">
        <v>45270</v>
      </c>
      <c r="D2639" t="str">
        <f>TEXT(Hospital_Emergency_Room_Data[[#This Row],[Patient Admission Date]],"mmm")</f>
        <v>Dec</v>
      </c>
      <c r="E2639">
        <f>YEAR(Hospital_Emergency_Room_Data[[#This Row],[Patient Admission Date]])</f>
        <v>2023</v>
      </c>
      <c r="F2639" s="2">
        <v>0.52222222222222225</v>
      </c>
      <c r="G2639" s="8" t="str">
        <f>TEXT(Hospital_Emergency_Room_Data[[#This Row],[Patient Admission Date]],"dddd")</f>
        <v>Sunday</v>
      </c>
      <c r="H2639" t="s">
        <v>41</v>
      </c>
      <c r="I2639">
        <v>1</v>
      </c>
      <c r="J2639" s="5" t="s">
        <v>9218</v>
      </c>
      <c r="K2639" t="s">
        <v>8</v>
      </c>
      <c r="L2639" t="s">
        <v>9281</v>
      </c>
      <c r="M2639" t="s">
        <v>9209</v>
      </c>
      <c r="O2639">
        <v>55</v>
      </c>
      <c r="P2639" t="s">
        <v>9225</v>
      </c>
      <c r="Q2639">
        <v>10</v>
      </c>
      <c r="R2639">
        <v>12</v>
      </c>
      <c r="S2639" t="s">
        <v>9257</v>
      </c>
      <c r="T2639" t="s">
        <v>9265</v>
      </c>
      <c r="U2639" t="s">
        <v>9283</v>
      </c>
      <c r="V2639" t="str" cm="1">
        <f t="array" ref="V2639">_xlfn.IFS(Hospital_Emergency_Room_Data[[#This Row],[Day]]&lt;=10,"Start(1-10)",Hospital_Emergency_Room_Data[[#This Row],[Day]]&lt;=20,"Middle(11-20)",Hospital_Emergency_Room_Data[[#This Row],[Day]]&gt;20,"End(21-30)")</f>
        <v>Start(1-10)</v>
      </c>
    </row>
    <row r="2640" spans="1:22">
      <c r="A2640">
        <v>104411688</v>
      </c>
      <c r="B2640" t="s">
        <v>2660</v>
      </c>
      <c r="C2640" s="1">
        <v>45024</v>
      </c>
      <c r="D2640" t="str">
        <f>TEXT(Hospital_Emergency_Room_Data[[#This Row],[Patient Admission Date]],"mmm")</f>
        <v>Apr</v>
      </c>
      <c r="E2640">
        <f>YEAR(Hospital_Emergency_Room_Data[[#This Row],[Patient Admission Date]])</f>
        <v>2023</v>
      </c>
      <c r="F2640" s="2">
        <v>0.47361111111111109</v>
      </c>
      <c r="G2640" s="8" t="str">
        <f>TEXT(Hospital_Emergency_Room_Data[[#This Row],[Patient Admission Date]],"dddd")</f>
        <v>Saturday</v>
      </c>
      <c r="H2640" t="s">
        <v>41</v>
      </c>
      <c r="I2640">
        <v>22</v>
      </c>
      <c r="J2640" s="5" t="s">
        <v>9220</v>
      </c>
      <c r="K2640" t="s">
        <v>8</v>
      </c>
      <c r="L2640" t="s">
        <v>9281</v>
      </c>
      <c r="M2640" t="s">
        <v>9209</v>
      </c>
      <c r="O2640">
        <v>55</v>
      </c>
      <c r="P2640" t="s">
        <v>9225</v>
      </c>
      <c r="Q2640">
        <v>8</v>
      </c>
      <c r="R2640">
        <v>11</v>
      </c>
      <c r="S2640" t="s">
        <v>9255</v>
      </c>
      <c r="T2640" t="s">
        <v>9265</v>
      </c>
      <c r="U2640" t="s">
        <v>9283</v>
      </c>
      <c r="V2640" t="str" cm="1">
        <f t="array" ref="V2640">_xlfn.IFS(Hospital_Emergency_Room_Data[[#This Row],[Day]]&lt;=10,"Start(1-10)",Hospital_Emergency_Room_Data[[#This Row],[Day]]&lt;=20,"Middle(11-20)",Hospital_Emergency_Room_Data[[#This Row],[Day]]&gt;20,"End(21-30)")</f>
        <v>Start(1-10)</v>
      </c>
    </row>
    <row r="2641" spans="1:22">
      <c r="A2641">
        <v>816279410</v>
      </c>
      <c r="B2641" t="s">
        <v>2661</v>
      </c>
      <c r="C2641" s="1">
        <v>45259</v>
      </c>
      <c r="D2641" t="str">
        <f>TEXT(Hospital_Emergency_Room_Data[[#This Row],[Patient Admission Date]],"mmm")</f>
        <v>Nov</v>
      </c>
      <c r="E2641">
        <f>YEAR(Hospital_Emergency_Room_Data[[#This Row],[Patient Admission Date]])</f>
        <v>2023</v>
      </c>
      <c r="F2641" s="2">
        <v>0.28958333333333336</v>
      </c>
      <c r="G2641" s="8" t="str">
        <f>TEXT(Hospital_Emergency_Room_Data[[#This Row],[Patient Admission Date]],"dddd")</f>
        <v>Wednesday</v>
      </c>
      <c r="H2641" t="s">
        <v>41</v>
      </c>
      <c r="I2641">
        <v>4</v>
      </c>
      <c r="J2641" s="5" t="s">
        <v>9218</v>
      </c>
      <c r="K2641" t="s">
        <v>8</v>
      </c>
      <c r="L2641" t="s">
        <v>9281</v>
      </c>
      <c r="M2641" t="s">
        <v>9209</v>
      </c>
      <c r="O2641">
        <v>11</v>
      </c>
      <c r="P2641" t="s">
        <v>9226</v>
      </c>
      <c r="Q2641">
        <v>29</v>
      </c>
      <c r="R2641">
        <v>6</v>
      </c>
      <c r="S2641" t="s">
        <v>9255</v>
      </c>
      <c r="T2641" t="s">
        <v>9264</v>
      </c>
      <c r="U2641" t="s">
        <v>9282</v>
      </c>
      <c r="V2641" t="str" cm="1">
        <f t="array" ref="V2641">_xlfn.IFS(Hospital_Emergency_Room_Data[[#This Row],[Day]]&lt;=10,"Start(1-10)",Hospital_Emergency_Room_Data[[#This Row],[Day]]&lt;=20,"Middle(11-20)",Hospital_Emergency_Room_Data[[#This Row],[Day]]&gt;20,"End(21-30)")</f>
        <v>End(21-30)</v>
      </c>
    </row>
    <row r="2642" spans="1:22">
      <c r="A2642">
        <v>335188563</v>
      </c>
      <c r="B2642" t="s">
        <v>2662</v>
      </c>
      <c r="C2642" s="1">
        <v>45081</v>
      </c>
      <c r="D2642" t="str">
        <f>TEXT(Hospital_Emergency_Room_Data[[#This Row],[Patient Admission Date]],"mmm")</f>
        <v>Jun</v>
      </c>
      <c r="E2642">
        <f>YEAR(Hospital_Emergency_Room_Data[[#This Row],[Patient Admission Date]])</f>
        <v>2023</v>
      </c>
      <c r="F2642" s="2">
        <v>0.46180555555555558</v>
      </c>
      <c r="G2642" s="8" t="str">
        <f>TEXT(Hospital_Emergency_Room_Data[[#This Row],[Patient Admission Date]],"dddd")</f>
        <v>Sunday</v>
      </c>
      <c r="H2642" t="s">
        <v>41</v>
      </c>
      <c r="I2642">
        <v>36</v>
      </c>
      <c r="J2642" s="5" t="s">
        <v>9223</v>
      </c>
      <c r="K2642" t="s">
        <v>8</v>
      </c>
      <c r="L2642" t="s">
        <v>9281</v>
      </c>
      <c r="M2642" t="s">
        <v>9209</v>
      </c>
      <c r="O2642">
        <v>15</v>
      </c>
      <c r="P2642" t="s">
        <v>9226</v>
      </c>
      <c r="Q2642">
        <v>4</v>
      </c>
      <c r="R2642">
        <v>11</v>
      </c>
      <c r="S2642" t="s">
        <v>9255</v>
      </c>
      <c r="T2642" t="s">
        <v>9263</v>
      </c>
      <c r="U2642" t="s">
        <v>9282</v>
      </c>
      <c r="V2642" t="str" cm="1">
        <f t="array" ref="V2642">_xlfn.IFS(Hospital_Emergency_Room_Data[[#This Row],[Day]]&lt;=10,"Start(1-10)",Hospital_Emergency_Room_Data[[#This Row],[Day]]&lt;=20,"Middle(11-20)",Hospital_Emergency_Room_Data[[#This Row],[Day]]&gt;20,"End(21-30)")</f>
        <v>Start(1-10)</v>
      </c>
    </row>
    <row r="2643" spans="1:22">
      <c r="A2643">
        <v>347870017</v>
      </c>
      <c r="B2643" t="s">
        <v>2663</v>
      </c>
      <c r="C2643" s="1">
        <v>45189</v>
      </c>
      <c r="D2643" t="str">
        <f>TEXT(Hospital_Emergency_Room_Data[[#This Row],[Patient Admission Date]],"mmm")</f>
        <v>Sep</v>
      </c>
      <c r="E2643">
        <f>YEAR(Hospital_Emergency_Room_Data[[#This Row],[Patient Admission Date]])</f>
        <v>2023</v>
      </c>
      <c r="F2643" s="2">
        <v>0.50763888888888886</v>
      </c>
      <c r="G2643" s="8" t="str">
        <f>TEXT(Hospital_Emergency_Room_Data[[#This Row],[Patient Admission Date]],"dddd")</f>
        <v>Wednesday</v>
      </c>
      <c r="H2643" t="s">
        <v>41</v>
      </c>
      <c r="I2643">
        <v>73</v>
      </c>
      <c r="J2643" s="5" t="s">
        <v>9222</v>
      </c>
      <c r="K2643" t="s">
        <v>8</v>
      </c>
      <c r="L2643" t="s">
        <v>9281</v>
      </c>
      <c r="M2643" t="s">
        <v>9209</v>
      </c>
      <c r="O2643">
        <v>17</v>
      </c>
      <c r="P2643" t="s">
        <v>9226</v>
      </c>
      <c r="Q2643">
        <v>20</v>
      </c>
      <c r="R2643">
        <v>12</v>
      </c>
      <c r="S2643" t="s">
        <v>9257</v>
      </c>
      <c r="T2643" t="s">
        <v>9262</v>
      </c>
      <c r="U2643" t="s">
        <v>9282</v>
      </c>
      <c r="V2643" t="str" cm="1">
        <f t="array" ref="V2643">_xlfn.IFS(Hospital_Emergency_Room_Data[[#This Row],[Day]]&lt;=10,"Start(1-10)",Hospital_Emergency_Room_Data[[#This Row],[Day]]&lt;=20,"Middle(11-20)",Hospital_Emergency_Room_Data[[#This Row],[Day]]&gt;20,"End(21-30)")</f>
        <v>Middle(11-20)</v>
      </c>
    </row>
    <row r="2644" spans="1:22">
      <c r="A2644">
        <v>153060149</v>
      </c>
      <c r="B2644" t="s">
        <v>2664</v>
      </c>
      <c r="C2644" s="1">
        <v>45031</v>
      </c>
      <c r="D2644" t="str">
        <f>TEXT(Hospital_Emergency_Room_Data[[#This Row],[Patient Admission Date]],"mmm")</f>
        <v>Apr</v>
      </c>
      <c r="E2644">
        <f>YEAR(Hospital_Emergency_Room_Data[[#This Row],[Patient Admission Date]])</f>
        <v>2023</v>
      </c>
      <c r="F2644" s="2">
        <v>0.76944444444444449</v>
      </c>
      <c r="G2644" s="8" t="str">
        <f>TEXT(Hospital_Emergency_Room_Data[[#This Row],[Patient Admission Date]],"dddd")</f>
        <v>Saturday</v>
      </c>
      <c r="H2644" t="s">
        <v>41</v>
      </c>
      <c r="I2644">
        <v>4</v>
      </c>
      <c r="J2644" s="5" t="s">
        <v>9218</v>
      </c>
      <c r="K2644" t="s">
        <v>8</v>
      </c>
      <c r="L2644" t="s">
        <v>9281</v>
      </c>
      <c r="M2644" t="s">
        <v>9209</v>
      </c>
      <c r="O2644">
        <v>22</v>
      </c>
      <c r="P2644" t="s">
        <v>9226</v>
      </c>
      <c r="Q2644">
        <v>15</v>
      </c>
      <c r="R2644">
        <v>18</v>
      </c>
      <c r="S2644" t="s">
        <v>9256</v>
      </c>
      <c r="T2644" t="s">
        <v>9262</v>
      </c>
      <c r="U2644" t="s">
        <v>9282</v>
      </c>
      <c r="V2644" t="str" cm="1">
        <f t="array" ref="V2644">_xlfn.IFS(Hospital_Emergency_Room_Data[[#This Row],[Day]]&lt;=10,"Start(1-10)",Hospital_Emergency_Room_Data[[#This Row],[Day]]&lt;=20,"Middle(11-20)",Hospital_Emergency_Room_Data[[#This Row],[Day]]&gt;20,"End(21-30)")</f>
        <v>Middle(11-20)</v>
      </c>
    </row>
    <row r="2645" spans="1:22">
      <c r="A2645">
        <v>820786035</v>
      </c>
      <c r="B2645" t="s">
        <v>2665</v>
      </c>
      <c r="C2645" s="1">
        <v>45042</v>
      </c>
      <c r="D2645" t="str">
        <f>TEXT(Hospital_Emergency_Room_Data[[#This Row],[Patient Admission Date]],"mmm")</f>
        <v>Apr</v>
      </c>
      <c r="E2645">
        <f>YEAR(Hospital_Emergency_Room_Data[[#This Row],[Patient Admission Date]])</f>
        <v>2023</v>
      </c>
      <c r="F2645" s="2">
        <v>0.91666666666666663</v>
      </c>
      <c r="G2645" s="8" t="str">
        <f>TEXT(Hospital_Emergency_Room_Data[[#This Row],[Patient Admission Date]],"dddd")</f>
        <v>Wednesday</v>
      </c>
      <c r="H2645" t="s">
        <v>41</v>
      </c>
      <c r="I2645">
        <v>28</v>
      </c>
      <c r="J2645" s="5" t="s">
        <v>9220</v>
      </c>
      <c r="K2645" t="s">
        <v>8</v>
      </c>
      <c r="L2645" t="s">
        <v>9281</v>
      </c>
      <c r="M2645" t="s">
        <v>9209</v>
      </c>
      <c r="O2645">
        <v>22</v>
      </c>
      <c r="P2645" t="s">
        <v>9226</v>
      </c>
      <c r="Q2645">
        <v>26</v>
      </c>
      <c r="R2645">
        <v>22</v>
      </c>
      <c r="S2645" t="s">
        <v>9256</v>
      </c>
      <c r="T2645" t="s">
        <v>9264</v>
      </c>
      <c r="U2645" t="s">
        <v>9282</v>
      </c>
      <c r="V2645" t="str" cm="1">
        <f t="array" ref="V2645">_xlfn.IFS(Hospital_Emergency_Room_Data[[#This Row],[Day]]&lt;=10,"Start(1-10)",Hospital_Emergency_Room_Data[[#This Row],[Day]]&lt;=20,"Middle(11-20)",Hospital_Emergency_Room_Data[[#This Row],[Day]]&gt;20,"End(21-30)")</f>
        <v>End(21-30)</v>
      </c>
    </row>
    <row r="2646" spans="1:22">
      <c r="A2646">
        <v>686763824</v>
      </c>
      <c r="B2646" t="s">
        <v>2666</v>
      </c>
      <c r="C2646" s="1">
        <v>45581</v>
      </c>
      <c r="D2646" t="str">
        <f>TEXT(Hospital_Emergency_Room_Data[[#This Row],[Patient Admission Date]],"mmm")</f>
        <v>Oct</v>
      </c>
      <c r="E2646">
        <f>YEAR(Hospital_Emergency_Room_Data[[#This Row],[Patient Admission Date]])</f>
        <v>2024</v>
      </c>
      <c r="F2646" s="2">
        <v>0.7680555555555556</v>
      </c>
      <c r="G2646" s="8" t="str">
        <f>TEXT(Hospital_Emergency_Room_Data[[#This Row],[Patient Admission Date]],"dddd")</f>
        <v>Wednesday</v>
      </c>
      <c r="H2646" t="s">
        <v>41</v>
      </c>
      <c r="I2646">
        <v>51</v>
      </c>
      <c r="J2646" s="5" t="s">
        <v>9219</v>
      </c>
      <c r="K2646" t="s">
        <v>8</v>
      </c>
      <c r="L2646" t="s">
        <v>9281</v>
      </c>
      <c r="M2646" t="s">
        <v>9209</v>
      </c>
      <c r="O2646">
        <v>32</v>
      </c>
      <c r="P2646" t="s">
        <v>9225</v>
      </c>
      <c r="Q2646">
        <v>16</v>
      </c>
      <c r="R2646">
        <v>18</v>
      </c>
      <c r="S2646" t="s">
        <v>9256</v>
      </c>
      <c r="T2646" t="s">
        <v>9262</v>
      </c>
      <c r="U2646" t="s">
        <v>9300</v>
      </c>
      <c r="V2646" t="str" cm="1">
        <f t="array" ref="V2646">_xlfn.IFS(Hospital_Emergency_Room_Data[[#This Row],[Day]]&lt;=10,"Start(1-10)",Hospital_Emergency_Room_Data[[#This Row],[Day]]&lt;=20,"Middle(11-20)",Hospital_Emergency_Room_Data[[#This Row],[Day]]&gt;20,"End(21-30)")</f>
        <v>Middle(11-20)</v>
      </c>
    </row>
    <row r="2647" spans="1:22">
      <c r="A2647">
        <v>190623939</v>
      </c>
      <c r="B2647" t="s">
        <v>2667</v>
      </c>
      <c r="C2647" s="1">
        <v>45466</v>
      </c>
      <c r="D2647" t="str">
        <f>TEXT(Hospital_Emergency_Room_Data[[#This Row],[Patient Admission Date]],"mmm")</f>
        <v>Jun</v>
      </c>
      <c r="E2647">
        <f>YEAR(Hospital_Emergency_Room_Data[[#This Row],[Patient Admission Date]])</f>
        <v>2024</v>
      </c>
      <c r="F2647" s="2">
        <v>0.36319444444444443</v>
      </c>
      <c r="G2647" s="8" t="str">
        <f>TEXT(Hospital_Emergency_Room_Data[[#This Row],[Patient Admission Date]],"dddd")</f>
        <v>Sunday</v>
      </c>
      <c r="H2647" t="s">
        <v>41</v>
      </c>
      <c r="I2647">
        <v>15</v>
      </c>
      <c r="J2647" s="5" t="s">
        <v>9220</v>
      </c>
      <c r="K2647" t="s">
        <v>8</v>
      </c>
      <c r="L2647" t="s">
        <v>9281</v>
      </c>
      <c r="M2647" t="s">
        <v>9209</v>
      </c>
      <c r="O2647">
        <v>33</v>
      </c>
      <c r="P2647" t="s">
        <v>9225</v>
      </c>
      <c r="Q2647">
        <v>23</v>
      </c>
      <c r="R2647">
        <v>8</v>
      </c>
      <c r="S2647" t="s">
        <v>9255</v>
      </c>
      <c r="T2647" t="s">
        <v>9264</v>
      </c>
      <c r="U2647" t="s">
        <v>9300</v>
      </c>
      <c r="V2647" t="str" cm="1">
        <f t="array" ref="V2647">_xlfn.IFS(Hospital_Emergency_Room_Data[[#This Row],[Day]]&lt;=10,"Start(1-10)",Hospital_Emergency_Room_Data[[#This Row],[Day]]&lt;=20,"Middle(11-20)",Hospital_Emergency_Room_Data[[#This Row],[Day]]&gt;20,"End(21-30)")</f>
        <v>End(21-30)</v>
      </c>
    </row>
    <row r="2648" spans="1:22">
      <c r="A2648">
        <v>695820712</v>
      </c>
      <c r="B2648" t="s">
        <v>2668</v>
      </c>
      <c r="C2648" s="1">
        <v>45267</v>
      </c>
      <c r="D2648" t="str">
        <f>TEXT(Hospital_Emergency_Room_Data[[#This Row],[Patient Admission Date]],"mmm")</f>
        <v>Dec</v>
      </c>
      <c r="E2648">
        <f>YEAR(Hospital_Emergency_Room_Data[[#This Row],[Patient Admission Date]])</f>
        <v>2023</v>
      </c>
      <c r="F2648" s="2">
        <v>0.54097222222222219</v>
      </c>
      <c r="G2648" s="8" t="str">
        <f>TEXT(Hospital_Emergency_Room_Data[[#This Row],[Patient Admission Date]],"dddd")</f>
        <v>Thursday</v>
      </c>
      <c r="H2648" t="s">
        <v>41</v>
      </c>
      <c r="I2648">
        <v>75</v>
      </c>
      <c r="J2648" s="5" t="s">
        <v>9222</v>
      </c>
      <c r="K2648" t="s">
        <v>8</v>
      </c>
      <c r="L2648" t="s">
        <v>9281</v>
      </c>
      <c r="M2648" t="s">
        <v>9209</v>
      </c>
      <c r="O2648">
        <v>34</v>
      </c>
      <c r="P2648" t="s">
        <v>9225</v>
      </c>
      <c r="Q2648">
        <v>7</v>
      </c>
      <c r="R2648">
        <v>12</v>
      </c>
      <c r="S2648" t="s">
        <v>9257</v>
      </c>
      <c r="T2648" t="s">
        <v>9263</v>
      </c>
      <c r="U2648" t="s">
        <v>9300</v>
      </c>
      <c r="V2648" t="str" cm="1">
        <f t="array" ref="V2648">_xlfn.IFS(Hospital_Emergency_Room_Data[[#This Row],[Day]]&lt;=10,"Start(1-10)",Hospital_Emergency_Room_Data[[#This Row],[Day]]&lt;=20,"Middle(11-20)",Hospital_Emergency_Room_Data[[#This Row],[Day]]&gt;20,"End(21-30)")</f>
        <v>Start(1-10)</v>
      </c>
    </row>
    <row r="2649" spans="1:22">
      <c r="A2649">
        <v>728855305</v>
      </c>
      <c r="B2649" t="s">
        <v>2669</v>
      </c>
      <c r="C2649" s="1">
        <v>45208</v>
      </c>
      <c r="D2649" t="str">
        <f>TEXT(Hospital_Emergency_Room_Data[[#This Row],[Patient Admission Date]],"mmm")</f>
        <v>Oct</v>
      </c>
      <c r="E2649">
        <f>YEAR(Hospital_Emergency_Room_Data[[#This Row],[Patient Admission Date]])</f>
        <v>2023</v>
      </c>
      <c r="F2649" s="2">
        <v>0.72638888888888886</v>
      </c>
      <c r="G2649" s="8" t="str">
        <f>TEXT(Hospital_Emergency_Room_Data[[#This Row],[Patient Admission Date]],"dddd")</f>
        <v>Monday</v>
      </c>
      <c r="H2649" t="s">
        <v>41</v>
      </c>
      <c r="I2649">
        <v>22</v>
      </c>
      <c r="J2649" s="5" t="s">
        <v>9220</v>
      </c>
      <c r="K2649" t="s">
        <v>8</v>
      </c>
      <c r="L2649" t="s">
        <v>9281</v>
      </c>
      <c r="M2649" t="s">
        <v>9209</v>
      </c>
      <c r="O2649">
        <v>43</v>
      </c>
      <c r="P2649" t="s">
        <v>9225</v>
      </c>
      <c r="Q2649">
        <v>9</v>
      </c>
      <c r="R2649">
        <v>17</v>
      </c>
      <c r="S2649" t="s">
        <v>9257</v>
      </c>
      <c r="T2649" t="s">
        <v>9265</v>
      </c>
      <c r="U2649" t="s">
        <v>9300</v>
      </c>
      <c r="V2649" t="str" cm="1">
        <f t="array" ref="V2649">_xlfn.IFS(Hospital_Emergency_Room_Data[[#This Row],[Day]]&lt;=10,"Start(1-10)",Hospital_Emergency_Room_Data[[#This Row],[Day]]&lt;=20,"Middle(11-20)",Hospital_Emergency_Room_Data[[#This Row],[Day]]&gt;20,"End(21-30)")</f>
        <v>Start(1-10)</v>
      </c>
    </row>
    <row r="2650" spans="1:22">
      <c r="A2650">
        <v>745857922</v>
      </c>
      <c r="B2650" t="s">
        <v>2670</v>
      </c>
      <c r="C2650" s="1">
        <v>45156</v>
      </c>
      <c r="D2650" t="str">
        <f>TEXT(Hospital_Emergency_Room_Data[[#This Row],[Patient Admission Date]],"mmm")</f>
        <v>Aug</v>
      </c>
      <c r="E2650">
        <f>YEAR(Hospital_Emergency_Room_Data[[#This Row],[Patient Admission Date]])</f>
        <v>2023</v>
      </c>
      <c r="F2650" s="2">
        <v>0.55138888888888893</v>
      </c>
      <c r="G2650" s="8" t="str">
        <f>TEXT(Hospital_Emergency_Room_Data[[#This Row],[Patient Admission Date]],"dddd")</f>
        <v>Friday</v>
      </c>
      <c r="H2650" t="s">
        <v>41</v>
      </c>
      <c r="I2650">
        <v>46</v>
      </c>
      <c r="J2650" s="5" t="s">
        <v>9219</v>
      </c>
      <c r="K2650" t="s">
        <v>8</v>
      </c>
      <c r="L2650" t="s">
        <v>9281</v>
      </c>
      <c r="M2650" t="s">
        <v>9209</v>
      </c>
      <c r="O2650">
        <v>53</v>
      </c>
      <c r="P2650" t="s">
        <v>9225</v>
      </c>
      <c r="Q2650">
        <v>18</v>
      </c>
      <c r="R2650">
        <v>13</v>
      </c>
      <c r="S2650" t="s">
        <v>9257</v>
      </c>
      <c r="T2650" t="s">
        <v>9262</v>
      </c>
      <c r="U2650" t="s">
        <v>9283</v>
      </c>
      <c r="V2650" t="str" cm="1">
        <f t="array" ref="V2650">_xlfn.IFS(Hospital_Emergency_Room_Data[[#This Row],[Day]]&lt;=10,"Start(1-10)",Hospital_Emergency_Room_Data[[#This Row],[Day]]&lt;=20,"Middle(11-20)",Hospital_Emergency_Room_Data[[#This Row],[Day]]&gt;20,"End(21-30)")</f>
        <v>Middle(11-20)</v>
      </c>
    </row>
    <row r="2651" spans="1:22">
      <c r="A2651">
        <v>607816711</v>
      </c>
      <c r="B2651" t="s">
        <v>2671</v>
      </c>
      <c r="C2651" s="1">
        <v>45345</v>
      </c>
      <c r="D2651" t="str">
        <f>TEXT(Hospital_Emergency_Room_Data[[#This Row],[Patient Admission Date]],"mmm")</f>
        <v>Feb</v>
      </c>
      <c r="E2651">
        <f>YEAR(Hospital_Emergency_Room_Data[[#This Row],[Patient Admission Date]])</f>
        <v>2024</v>
      </c>
      <c r="F2651" s="2">
        <v>0.23472222222222222</v>
      </c>
      <c r="G2651" s="8" t="str">
        <f>TEXT(Hospital_Emergency_Room_Data[[#This Row],[Patient Admission Date]],"dddd")</f>
        <v>Friday</v>
      </c>
      <c r="H2651" t="s">
        <v>41</v>
      </c>
      <c r="I2651">
        <v>8</v>
      </c>
      <c r="J2651" s="5" t="s">
        <v>9221</v>
      </c>
      <c r="K2651" t="s">
        <v>8</v>
      </c>
      <c r="L2651" t="s">
        <v>9281</v>
      </c>
      <c r="M2651" t="s">
        <v>9209</v>
      </c>
      <c r="O2651">
        <v>58</v>
      </c>
      <c r="P2651" t="s">
        <v>9225</v>
      </c>
      <c r="Q2651">
        <v>23</v>
      </c>
      <c r="R2651">
        <v>5</v>
      </c>
      <c r="S2651" t="s">
        <v>9258</v>
      </c>
      <c r="T2651" t="s">
        <v>9264</v>
      </c>
      <c r="U2651" t="s">
        <v>9283</v>
      </c>
      <c r="V2651" t="str" cm="1">
        <f t="array" ref="V2651">_xlfn.IFS(Hospital_Emergency_Room_Data[[#This Row],[Day]]&lt;=10,"Start(1-10)",Hospital_Emergency_Room_Data[[#This Row],[Day]]&lt;=20,"Middle(11-20)",Hospital_Emergency_Room_Data[[#This Row],[Day]]&gt;20,"End(21-30)")</f>
        <v>End(21-30)</v>
      </c>
    </row>
    <row r="2652" spans="1:22">
      <c r="A2652">
        <v>775927178</v>
      </c>
      <c r="B2652" t="s">
        <v>2672</v>
      </c>
      <c r="C2652" s="1">
        <v>45151</v>
      </c>
      <c r="D2652" t="str">
        <f>TEXT(Hospital_Emergency_Room_Data[[#This Row],[Patient Admission Date]],"mmm")</f>
        <v>Aug</v>
      </c>
      <c r="E2652">
        <f>YEAR(Hospital_Emergency_Room_Data[[#This Row],[Patient Admission Date]])</f>
        <v>2023</v>
      </c>
      <c r="F2652" s="2">
        <v>0.14652777777777778</v>
      </c>
      <c r="G2652" s="8" t="str">
        <f>TEXT(Hospital_Emergency_Room_Data[[#This Row],[Patient Admission Date]],"dddd")</f>
        <v>Sunday</v>
      </c>
      <c r="H2652" t="s">
        <v>41</v>
      </c>
      <c r="I2652">
        <v>17</v>
      </c>
      <c r="J2652" s="5" t="s">
        <v>9220</v>
      </c>
      <c r="K2652" t="s">
        <v>8</v>
      </c>
      <c r="L2652" t="s">
        <v>9281</v>
      </c>
      <c r="M2652" t="s">
        <v>9209</v>
      </c>
      <c r="O2652">
        <v>10</v>
      </c>
      <c r="P2652" t="s">
        <v>9226</v>
      </c>
      <c r="Q2652">
        <v>13</v>
      </c>
      <c r="R2652">
        <v>3</v>
      </c>
      <c r="S2652" t="s">
        <v>9258</v>
      </c>
      <c r="T2652" t="s">
        <v>9265</v>
      </c>
      <c r="U2652" t="s">
        <v>9282</v>
      </c>
      <c r="V2652" t="str" cm="1">
        <f t="array" ref="V2652">_xlfn.IFS(Hospital_Emergency_Room_Data[[#This Row],[Day]]&lt;=10,"Start(1-10)",Hospital_Emergency_Room_Data[[#This Row],[Day]]&lt;=20,"Middle(11-20)",Hospital_Emergency_Room_Data[[#This Row],[Day]]&gt;20,"End(21-30)")</f>
        <v>Middle(11-20)</v>
      </c>
    </row>
    <row r="2653" spans="1:22">
      <c r="A2653">
        <v>886571192</v>
      </c>
      <c r="B2653" t="s">
        <v>2673</v>
      </c>
      <c r="C2653" s="1">
        <v>45230</v>
      </c>
      <c r="D2653" t="str">
        <f>TEXT(Hospital_Emergency_Room_Data[[#This Row],[Patient Admission Date]],"mmm")</f>
        <v>Oct</v>
      </c>
      <c r="E2653">
        <f>YEAR(Hospital_Emergency_Room_Data[[#This Row],[Patient Admission Date]])</f>
        <v>2023</v>
      </c>
      <c r="F2653" s="2">
        <v>0.75138888888888888</v>
      </c>
      <c r="G2653" s="8" t="str">
        <f>TEXT(Hospital_Emergency_Room_Data[[#This Row],[Patient Admission Date]],"dddd")</f>
        <v>Tuesday</v>
      </c>
      <c r="H2653" t="s">
        <v>41</v>
      </c>
      <c r="I2653">
        <v>7</v>
      </c>
      <c r="J2653" s="5" t="s">
        <v>9221</v>
      </c>
      <c r="K2653" t="s">
        <v>8</v>
      </c>
      <c r="L2653" t="s">
        <v>9281</v>
      </c>
      <c r="M2653" t="s">
        <v>9209</v>
      </c>
      <c r="O2653">
        <v>17</v>
      </c>
      <c r="P2653" t="s">
        <v>9226</v>
      </c>
      <c r="Q2653">
        <v>31</v>
      </c>
      <c r="R2653">
        <v>18</v>
      </c>
      <c r="S2653" t="s">
        <v>9256</v>
      </c>
      <c r="T2653" t="s">
        <v>9264</v>
      </c>
      <c r="U2653" t="s">
        <v>9282</v>
      </c>
      <c r="V2653" t="str" cm="1">
        <f t="array" ref="V2653">_xlfn.IFS(Hospital_Emergency_Room_Data[[#This Row],[Day]]&lt;=10,"Start(1-10)",Hospital_Emergency_Room_Data[[#This Row],[Day]]&lt;=20,"Middle(11-20)",Hospital_Emergency_Room_Data[[#This Row],[Day]]&gt;20,"End(21-30)")</f>
        <v>End(21-30)</v>
      </c>
    </row>
    <row r="2654" spans="1:22">
      <c r="A2654">
        <v>685875099</v>
      </c>
      <c r="B2654" t="s">
        <v>2674</v>
      </c>
      <c r="C2654" s="1">
        <v>45513</v>
      </c>
      <c r="D2654" t="str">
        <f>TEXT(Hospital_Emergency_Room_Data[[#This Row],[Patient Admission Date]],"mmm")</f>
        <v>Aug</v>
      </c>
      <c r="E2654">
        <f>YEAR(Hospital_Emergency_Room_Data[[#This Row],[Patient Admission Date]])</f>
        <v>2024</v>
      </c>
      <c r="F2654" s="2">
        <v>0.85347222222222219</v>
      </c>
      <c r="G2654" s="8" t="str">
        <f>TEXT(Hospital_Emergency_Room_Data[[#This Row],[Patient Admission Date]],"dddd")</f>
        <v>Friday</v>
      </c>
      <c r="H2654" t="s">
        <v>41</v>
      </c>
      <c r="I2654">
        <v>22</v>
      </c>
      <c r="J2654" s="5" t="s">
        <v>9220</v>
      </c>
      <c r="K2654" t="s">
        <v>8</v>
      </c>
      <c r="L2654" t="s">
        <v>9281</v>
      </c>
      <c r="M2654" t="s">
        <v>9209</v>
      </c>
      <c r="O2654">
        <v>19</v>
      </c>
      <c r="P2654" t="s">
        <v>9226</v>
      </c>
      <c r="Q2654">
        <v>9</v>
      </c>
      <c r="R2654">
        <v>20</v>
      </c>
      <c r="S2654" t="s">
        <v>9256</v>
      </c>
      <c r="T2654" t="s">
        <v>9265</v>
      </c>
      <c r="U2654" t="s">
        <v>9282</v>
      </c>
      <c r="V2654" t="str" cm="1">
        <f t="array" ref="V2654">_xlfn.IFS(Hospital_Emergency_Room_Data[[#This Row],[Day]]&lt;=10,"Start(1-10)",Hospital_Emergency_Room_Data[[#This Row],[Day]]&lt;=20,"Middle(11-20)",Hospital_Emergency_Room_Data[[#This Row],[Day]]&gt;20,"End(21-30)")</f>
        <v>Start(1-10)</v>
      </c>
    </row>
    <row r="2655" spans="1:22">
      <c r="A2655">
        <v>278160978</v>
      </c>
      <c r="B2655" t="s">
        <v>2675</v>
      </c>
      <c r="C2655" s="1">
        <v>45096</v>
      </c>
      <c r="D2655" t="str">
        <f>TEXT(Hospital_Emergency_Room_Data[[#This Row],[Patient Admission Date]],"mmm")</f>
        <v>Jun</v>
      </c>
      <c r="E2655">
        <f>YEAR(Hospital_Emergency_Room_Data[[#This Row],[Patient Admission Date]])</f>
        <v>2023</v>
      </c>
      <c r="F2655" s="2">
        <v>0.1</v>
      </c>
      <c r="G2655" s="8" t="str">
        <f>TEXT(Hospital_Emergency_Room_Data[[#This Row],[Patient Admission Date]],"dddd")</f>
        <v>Monday</v>
      </c>
      <c r="H2655" t="s">
        <v>41</v>
      </c>
      <c r="I2655">
        <v>61</v>
      </c>
      <c r="J2655" s="5" t="s">
        <v>9217</v>
      </c>
      <c r="K2655" t="s">
        <v>8</v>
      </c>
      <c r="L2655" t="s">
        <v>9281</v>
      </c>
      <c r="M2655" t="s">
        <v>9209</v>
      </c>
      <c r="O2655">
        <v>20</v>
      </c>
      <c r="P2655" t="s">
        <v>9226</v>
      </c>
      <c r="Q2655">
        <v>19</v>
      </c>
      <c r="R2655">
        <v>2</v>
      </c>
      <c r="S2655" t="s">
        <v>9258</v>
      </c>
      <c r="T2655" t="s">
        <v>9262</v>
      </c>
      <c r="U2655" t="s">
        <v>9282</v>
      </c>
      <c r="V2655" t="str" cm="1">
        <f t="array" ref="V2655">_xlfn.IFS(Hospital_Emergency_Room_Data[[#This Row],[Day]]&lt;=10,"Start(1-10)",Hospital_Emergency_Room_Data[[#This Row],[Day]]&lt;=20,"Middle(11-20)",Hospital_Emergency_Room_Data[[#This Row],[Day]]&gt;20,"End(21-30)")</f>
        <v>Middle(11-20)</v>
      </c>
    </row>
    <row r="2656" spans="1:22">
      <c r="A2656">
        <v>778849008</v>
      </c>
      <c r="B2656" t="s">
        <v>2676</v>
      </c>
      <c r="C2656" s="1">
        <v>45502</v>
      </c>
      <c r="D2656" t="str">
        <f>TEXT(Hospital_Emergency_Room_Data[[#This Row],[Patient Admission Date]],"mmm")</f>
        <v>Jul</v>
      </c>
      <c r="E2656">
        <f>YEAR(Hospital_Emergency_Room_Data[[#This Row],[Patient Admission Date]])</f>
        <v>2024</v>
      </c>
      <c r="F2656" s="2">
        <v>0.56805555555555554</v>
      </c>
      <c r="G2656" s="8" t="str">
        <f>TEXT(Hospital_Emergency_Room_Data[[#This Row],[Patient Admission Date]],"dddd")</f>
        <v>Monday</v>
      </c>
      <c r="H2656" t="s">
        <v>41</v>
      </c>
      <c r="I2656">
        <v>7</v>
      </c>
      <c r="J2656" s="5" t="s">
        <v>9221</v>
      </c>
      <c r="K2656" t="s">
        <v>8</v>
      </c>
      <c r="L2656" t="s">
        <v>9281</v>
      </c>
      <c r="M2656" t="s">
        <v>9209</v>
      </c>
      <c r="O2656">
        <v>33</v>
      </c>
      <c r="P2656" t="s">
        <v>9225</v>
      </c>
      <c r="Q2656">
        <v>29</v>
      </c>
      <c r="R2656">
        <v>13</v>
      </c>
      <c r="S2656" t="s">
        <v>9257</v>
      </c>
      <c r="T2656" t="s">
        <v>9264</v>
      </c>
      <c r="U2656" t="s">
        <v>9300</v>
      </c>
      <c r="V2656" t="str" cm="1">
        <f t="array" ref="V2656">_xlfn.IFS(Hospital_Emergency_Room_Data[[#This Row],[Day]]&lt;=10,"Start(1-10)",Hospital_Emergency_Room_Data[[#This Row],[Day]]&lt;=20,"Middle(11-20)",Hospital_Emergency_Room_Data[[#This Row],[Day]]&gt;20,"End(21-30)")</f>
        <v>End(21-30)</v>
      </c>
    </row>
    <row r="2657" spans="1:22">
      <c r="A2657">
        <v>382319718</v>
      </c>
      <c r="B2657" t="s">
        <v>2677</v>
      </c>
      <c r="C2657" s="1">
        <v>45127</v>
      </c>
      <c r="D2657" t="str">
        <f>TEXT(Hospital_Emergency_Room_Data[[#This Row],[Patient Admission Date]],"mmm")</f>
        <v>Jul</v>
      </c>
      <c r="E2657">
        <f>YEAR(Hospital_Emergency_Room_Data[[#This Row],[Patient Admission Date]])</f>
        <v>2023</v>
      </c>
      <c r="F2657" s="2">
        <v>0.78611111111111109</v>
      </c>
      <c r="G2657" s="8" t="str">
        <f>TEXT(Hospital_Emergency_Room_Data[[#This Row],[Patient Admission Date]],"dddd")</f>
        <v>Thursday</v>
      </c>
      <c r="H2657" t="s">
        <v>41</v>
      </c>
      <c r="I2657">
        <v>46</v>
      </c>
      <c r="J2657" s="5" t="s">
        <v>9219</v>
      </c>
      <c r="K2657" t="s">
        <v>8</v>
      </c>
      <c r="L2657" t="s">
        <v>9281</v>
      </c>
      <c r="M2657" t="s">
        <v>9209</v>
      </c>
      <c r="O2657">
        <v>38</v>
      </c>
      <c r="P2657" t="s">
        <v>9225</v>
      </c>
      <c r="Q2657">
        <v>20</v>
      </c>
      <c r="R2657">
        <v>18</v>
      </c>
      <c r="S2657" t="s">
        <v>9256</v>
      </c>
      <c r="T2657" t="s">
        <v>9262</v>
      </c>
      <c r="U2657" t="s">
        <v>9300</v>
      </c>
      <c r="V2657" t="str" cm="1">
        <f t="array" ref="V2657">_xlfn.IFS(Hospital_Emergency_Room_Data[[#This Row],[Day]]&lt;=10,"Start(1-10)",Hospital_Emergency_Room_Data[[#This Row],[Day]]&lt;=20,"Middle(11-20)",Hospital_Emergency_Room_Data[[#This Row],[Day]]&gt;20,"End(21-30)")</f>
        <v>Middle(11-20)</v>
      </c>
    </row>
    <row r="2658" spans="1:22">
      <c r="A2658">
        <v>801077339</v>
      </c>
      <c r="B2658" t="s">
        <v>158</v>
      </c>
      <c r="C2658" s="1">
        <v>45460</v>
      </c>
      <c r="D2658" t="str">
        <f>TEXT(Hospital_Emergency_Room_Data[[#This Row],[Patient Admission Date]],"mmm")</f>
        <v>Jun</v>
      </c>
      <c r="E2658">
        <f>YEAR(Hospital_Emergency_Room_Data[[#This Row],[Patient Admission Date]])</f>
        <v>2024</v>
      </c>
      <c r="F2658" s="2">
        <v>0.58750000000000002</v>
      </c>
      <c r="G2658" s="8" t="str">
        <f>TEXT(Hospital_Emergency_Room_Data[[#This Row],[Patient Admission Date]],"dddd")</f>
        <v>Monday</v>
      </c>
      <c r="H2658" t="s">
        <v>41</v>
      </c>
      <c r="I2658">
        <v>9</v>
      </c>
      <c r="J2658" s="5" t="s">
        <v>9221</v>
      </c>
      <c r="K2658" t="s">
        <v>8</v>
      </c>
      <c r="L2658" t="s">
        <v>9281</v>
      </c>
      <c r="M2658" t="s">
        <v>9209</v>
      </c>
      <c r="O2658">
        <v>44</v>
      </c>
      <c r="P2658" t="s">
        <v>9225</v>
      </c>
      <c r="Q2658">
        <v>17</v>
      </c>
      <c r="R2658">
        <v>14</v>
      </c>
      <c r="S2658" t="s">
        <v>9257</v>
      </c>
      <c r="T2658" t="s">
        <v>9262</v>
      </c>
      <c r="U2658" t="s">
        <v>9300</v>
      </c>
      <c r="V2658" t="str" cm="1">
        <f t="array" ref="V2658">_xlfn.IFS(Hospital_Emergency_Room_Data[[#This Row],[Day]]&lt;=10,"Start(1-10)",Hospital_Emergency_Room_Data[[#This Row],[Day]]&lt;=20,"Middle(11-20)",Hospital_Emergency_Room_Data[[#This Row],[Day]]&gt;20,"End(21-30)")</f>
        <v>Middle(11-20)</v>
      </c>
    </row>
    <row r="2659" spans="1:22">
      <c r="A2659">
        <v>625891102</v>
      </c>
      <c r="B2659" t="s">
        <v>2678</v>
      </c>
      <c r="C2659" s="1">
        <v>45265</v>
      </c>
      <c r="D2659" t="str">
        <f>TEXT(Hospital_Emergency_Room_Data[[#This Row],[Patient Admission Date]],"mmm")</f>
        <v>Dec</v>
      </c>
      <c r="E2659">
        <f>YEAR(Hospital_Emergency_Room_Data[[#This Row],[Patient Admission Date]])</f>
        <v>2023</v>
      </c>
      <c r="F2659" s="2">
        <v>0.38263888888888886</v>
      </c>
      <c r="G2659" s="8" t="str">
        <f>TEXT(Hospital_Emergency_Room_Data[[#This Row],[Patient Admission Date]],"dddd")</f>
        <v>Tuesday</v>
      </c>
      <c r="H2659" t="s">
        <v>41</v>
      </c>
      <c r="I2659">
        <v>18</v>
      </c>
      <c r="J2659" s="5" t="s">
        <v>9220</v>
      </c>
      <c r="K2659" t="s">
        <v>8</v>
      </c>
      <c r="L2659" t="s">
        <v>9281</v>
      </c>
      <c r="M2659" t="s">
        <v>9209</v>
      </c>
      <c r="O2659">
        <v>51</v>
      </c>
      <c r="P2659" t="s">
        <v>9225</v>
      </c>
      <c r="Q2659">
        <v>5</v>
      </c>
      <c r="R2659">
        <v>9</v>
      </c>
      <c r="S2659" t="s">
        <v>9255</v>
      </c>
      <c r="T2659" t="s">
        <v>9263</v>
      </c>
      <c r="U2659" t="s">
        <v>9283</v>
      </c>
      <c r="V2659" t="str" cm="1">
        <f t="array" ref="V2659">_xlfn.IFS(Hospital_Emergency_Room_Data[[#This Row],[Day]]&lt;=10,"Start(1-10)",Hospital_Emergency_Room_Data[[#This Row],[Day]]&lt;=20,"Middle(11-20)",Hospital_Emergency_Room_Data[[#This Row],[Day]]&gt;20,"End(21-30)")</f>
        <v>Start(1-10)</v>
      </c>
    </row>
    <row r="2660" spans="1:22">
      <c r="A2660">
        <v>838819021</v>
      </c>
      <c r="B2660" t="s">
        <v>2679</v>
      </c>
      <c r="C2660" s="1">
        <v>45329</v>
      </c>
      <c r="D2660" t="str">
        <f>TEXT(Hospital_Emergency_Room_Data[[#This Row],[Patient Admission Date]],"mmm")</f>
        <v>Feb</v>
      </c>
      <c r="E2660">
        <f>YEAR(Hospital_Emergency_Room_Data[[#This Row],[Patient Admission Date]])</f>
        <v>2024</v>
      </c>
      <c r="F2660" s="2">
        <v>0.2298611111111111</v>
      </c>
      <c r="G2660" s="8" t="str">
        <f>TEXT(Hospital_Emergency_Room_Data[[#This Row],[Patient Admission Date]],"dddd")</f>
        <v>Wednesday</v>
      </c>
      <c r="H2660" t="s">
        <v>41</v>
      </c>
      <c r="I2660">
        <v>22</v>
      </c>
      <c r="J2660" s="5" t="s">
        <v>9220</v>
      </c>
      <c r="K2660" t="s">
        <v>8</v>
      </c>
      <c r="L2660" t="s">
        <v>9281</v>
      </c>
      <c r="M2660" t="s">
        <v>9209</v>
      </c>
      <c r="O2660">
        <v>10</v>
      </c>
      <c r="P2660" t="s">
        <v>9226</v>
      </c>
      <c r="Q2660">
        <v>7</v>
      </c>
      <c r="R2660">
        <v>5</v>
      </c>
      <c r="S2660" t="s">
        <v>9258</v>
      </c>
      <c r="T2660" t="s">
        <v>9263</v>
      </c>
      <c r="U2660" t="s">
        <v>9282</v>
      </c>
      <c r="V2660" t="str" cm="1">
        <f t="array" ref="V2660">_xlfn.IFS(Hospital_Emergency_Room_Data[[#This Row],[Day]]&lt;=10,"Start(1-10)",Hospital_Emergency_Room_Data[[#This Row],[Day]]&lt;=20,"Middle(11-20)",Hospital_Emergency_Room_Data[[#This Row],[Day]]&gt;20,"End(21-30)")</f>
        <v>Start(1-10)</v>
      </c>
    </row>
    <row r="2661" spans="1:22">
      <c r="A2661">
        <v>839411835</v>
      </c>
      <c r="B2661" t="s">
        <v>2680</v>
      </c>
      <c r="C2661" s="1">
        <v>45058</v>
      </c>
      <c r="D2661" t="str">
        <f>TEXT(Hospital_Emergency_Room_Data[[#This Row],[Patient Admission Date]],"mmm")</f>
        <v>May</v>
      </c>
      <c r="E2661">
        <f>YEAR(Hospital_Emergency_Room_Data[[#This Row],[Patient Admission Date]])</f>
        <v>2023</v>
      </c>
      <c r="F2661" s="2">
        <v>0.4465277777777778</v>
      </c>
      <c r="G2661" s="8" t="str">
        <f>TEXT(Hospital_Emergency_Room_Data[[#This Row],[Patient Admission Date]],"dddd")</f>
        <v>Friday</v>
      </c>
      <c r="H2661" t="s">
        <v>41</v>
      </c>
      <c r="I2661">
        <v>7</v>
      </c>
      <c r="J2661" s="5" t="s">
        <v>9221</v>
      </c>
      <c r="K2661" t="s">
        <v>8</v>
      </c>
      <c r="L2661" t="s">
        <v>9281</v>
      </c>
      <c r="M2661" t="s">
        <v>9209</v>
      </c>
      <c r="O2661">
        <v>14</v>
      </c>
      <c r="P2661" t="s">
        <v>9226</v>
      </c>
      <c r="Q2661">
        <v>12</v>
      </c>
      <c r="R2661">
        <v>10</v>
      </c>
      <c r="S2661" t="s">
        <v>9255</v>
      </c>
      <c r="T2661" t="s">
        <v>9265</v>
      </c>
      <c r="U2661" t="s">
        <v>9282</v>
      </c>
      <c r="V2661" t="str" cm="1">
        <f t="array" ref="V2661">_xlfn.IFS(Hospital_Emergency_Room_Data[[#This Row],[Day]]&lt;=10,"Start(1-10)",Hospital_Emergency_Room_Data[[#This Row],[Day]]&lt;=20,"Middle(11-20)",Hospital_Emergency_Room_Data[[#This Row],[Day]]&gt;20,"End(21-30)")</f>
        <v>Middle(11-20)</v>
      </c>
    </row>
    <row r="2662" spans="1:22">
      <c r="A2662">
        <v>729892202</v>
      </c>
      <c r="B2662" t="s">
        <v>2681</v>
      </c>
      <c r="C2662" s="1">
        <v>45432</v>
      </c>
      <c r="D2662" t="str">
        <f>TEXT(Hospital_Emergency_Room_Data[[#This Row],[Patient Admission Date]],"mmm")</f>
        <v>May</v>
      </c>
      <c r="E2662">
        <f>YEAR(Hospital_Emergency_Room_Data[[#This Row],[Patient Admission Date]])</f>
        <v>2024</v>
      </c>
      <c r="F2662" s="2">
        <v>0.1388888888888889</v>
      </c>
      <c r="G2662" s="8" t="str">
        <f>TEXT(Hospital_Emergency_Room_Data[[#This Row],[Patient Admission Date]],"dddd")</f>
        <v>Monday</v>
      </c>
      <c r="H2662" t="s">
        <v>41</v>
      </c>
      <c r="I2662">
        <v>74</v>
      </c>
      <c r="J2662" s="5" t="s">
        <v>9222</v>
      </c>
      <c r="K2662" t="s">
        <v>8</v>
      </c>
      <c r="L2662" t="s">
        <v>9281</v>
      </c>
      <c r="M2662" t="s">
        <v>9209</v>
      </c>
      <c r="O2662">
        <v>26</v>
      </c>
      <c r="P2662" t="s">
        <v>9226</v>
      </c>
      <c r="Q2662">
        <v>20</v>
      </c>
      <c r="R2662">
        <v>3</v>
      </c>
      <c r="S2662" t="s">
        <v>9258</v>
      </c>
      <c r="T2662" t="s">
        <v>9262</v>
      </c>
      <c r="U2662" t="s">
        <v>9282</v>
      </c>
      <c r="V2662" t="str" cm="1">
        <f t="array" ref="V2662">_xlfn.IFS(Hospital_Emergency_Room_Data[[#This Row],[Day]]&lt;=10,"Start(1-10)",Hospital_Emergency_Room_Data[[#This Row],[Day]]&lt;=20,"Middle(11-20)",Hospital_Emergency_Room_Data[[#This Row],[Day]]&gt;20,"End(21-30)")</f>
        <v>Middle(11-20)</v>
      </c>
    </row>
    <row r="2663" spans="1:22">
      <c r="A2663">
        <v>202252915</v>
      </c>
      <c r="B2663" t="s">
        <v>2682</v>
      </c>
      <c r="C2663" s="1">
        <v>45229</v>
      </c>
      <c r="D2663" t="str">
        <f>TEXT(Hospital_Emergency_Room_Data[[#This Row],[Patient Admission Date]],"mmm")</f>
        <v>Oct</v>
      </c>
      <c r="E2663">
        <f>YEAR(Hospital_Emergency_Room_Data[[#This Row],[Patient Admission Date]])</f>
        <v>2023</v>
      </c>
      <c r="F2663" s="2">
        <v>0.64236111111111116</v>
      </c>
      <c r="G2663" s="8" t="str">
        <f>TEXT(Hospital_Emergency_Room_Data[[#This Row],[Patient Admission Date]],"dddd")</f>
        <v>Monday</v>
      </c>
      <c r="H2663" t="s">
        <v>41</v>
      </c>
      <c r="I2663">
        <v>43</v>
      </c>
      <c r="J2663" s="5" t="s">
        <v>9223</v>
      </c>
      <c r="K2663" t="s">
        <v>8</v>
      </c>
      <c r="L2663" t="s">
        <v>9281</v>
      </c>
      <c r="M2663" t="s">
        <v>9209</v>
      </c>
      <c r="O2663">
        <v>27</v>
      </c>
      <c r="P2663" t="s">
        <v>9226</v>
      </c>
      <c r="Q2663">
        <v>30</v>
      </c>
      <c r="R2663">
        <v>15</v>
      </c>
      <c r="S2663" t="s">
        <v>9257</v>
      </c>
      <c r="T2663" t="s">
        <v>9264</v>
      </c>
      <c r="U2663" t="s">
        <v>9282</v>
      </c>
      <c r="V2663" t="str" cm="1">
        <f t="array" ref="V2663">_xlfn.IFS(Hospital_Emergency_Room_Data[[#This Row],[Day]]&lt;=10,"Start(1-10)",Hospital_Emergency_Room_Data[[#This Row],[Day]]&lt;=20,"Middle(11-20)",Hospital_Emergency_Room_Data[[#This Row],[Day]]&gt;20,"End(21-30)")</f>
        <v>End(21-30)</v>
      </c>
    </row>
    <row r="2664" spans="1:22">
      <c r="A2664">
        <v>273148894</v>
      </c>
      <c r="B2664" t="s">
        <v>2683</v>
      </c>
      <c r="C2664" s="1">
        <v>45262</v>
      </c>
      <c r="D2664" t="str">
        <f>TEXT(Hospital_Emergency_Room_Data[[#This Row],[Patient Admission Date]],"mmm")</f>
        <v>Dec</v>
      </c>
      <c r="E2664">
        <f>YEAR(Hospital_Emergency_Room_Data[[#This Row],[Patient Admission Date]])</f>
        <v>2023</v>
      </c>
      <c r="F2664" s="2">
        <v>0.71527777777777779</v>
      </c>
      <c r="G2664" s="8" t="str">
        <f>TEXT(Hospital_Emergency_Room_Data[[#This Row],[Patient Admission Date]],"dddd")</f>
        <v>Saturday</v>
      </c>
      <c r="H2664" t="s">
        <v>41</v>
      </c>
      <c r="I2664">
        <v>55</v>
      </c>
      <c r="J2664" s="5" t="s">
        <v>9219</v>
      </c>
      <c r="K2664" t="s">
        <v>8</v>
      </c>
      <c r="L2664" t="s">
        <v>9281</v>
      </c>
      <c r="M2664" t="s">
        <v>9209</v>
      </c>
      <c r="O2664">
        <v>28</v>
      </c>
      <c r="P2664" t="s">
        <v>9226</v>
      </c>
      <c r="Q2664">
        <v>2</v>
      </c>
      <c r="R2664">
        <v>17</v>
      </c>
      <c r="S2664" t="s">
        <v>9257</v>
      </c>
      <c r="T2664" t="s">
        <v>9263</v>
      </c>
      <c r="U2664" t="s">
        <v>9282</v>
      </c>
      <c r="V2664" t="str" cm="1">
        <f t="array" ref="V2664">_xlfn.IFS(Hospital_Emergency_Room_Data[[#This Row],[Day]]&lt;=10,"Start(1-10)",Hospital_Emergency_Room_Data[[#This Row],[Day]]&lt;=20,"Middle(11-20)",Hospital_Emergency_Room_Data[[#This Row],[Day]]&gt;20,"End(21-30)")</f>
        <v>Start(1-10)</v>
      </c>
    </row>
    <row r="2665" spans="1:22">
      <c r="A2665">
        <v>746234827</v>
      </c>
      <c r="B2665" t="s">
        <v>2684</v>
      </c>
      <c r="C2665" s="1">
        <v>45048</v>
      </c>
      <c r="D2665" t="str">
        <f>TEXT(Hospital_Emergency_Room_Data[[#This Row],[Patient Admission Date]],"mmm")</f>
        <v>May</v>
      </c>
      <c r="E2665">
        <f>YEAR(Hospital_Emergency_Room_Data[[#This Row],[Patient Admission Date]])</f>
        <v>2023</v>
      </c>
      <c r="F2665" s="2">
        <v>0.76736111111111116</v>
      </c>
      <c r="G2665" s="8" t="str">
        <f>TEXT(Hospital_Emergency_Room_Data[[#This Row],[Patient Admission Date]],"dddd")</f>
        <v>Tuesday</v>
      </c>
      <c r="H2665" t="s">
        <v>41</v>
      </c>
      <c r="I2665">
        <v>6</v>
      </c>
      <c r="J2665" s="5" t="s">
        <v>9221</v>
      </c>
      <c r="K2665" t="s">
        <v>8</v>
      </c>
      <c r="L2665" t="s">
        <v>9281</v>
      </c>
      <c r="M2665" t="s">
        <v>9209</v>
      </c>
      <c r="O2665">
        <v>40</v>
      </c>
      <c r="P2665" t="s">
        <v>9225</v>
      </c>
      <c r="Q2665">
        <v>2</v>
      </c>
      <c r="R2665">
        <v>18</v>
      </c>
      <c r="S2665" t="s">
        <v>9256</v>
      </c>
      <c r="T2665" t="s">
        <v>9263</v>
      </c>
      <c r="U2665" t="s">
        <v>9300</v>
      </c>
      <c r="V2665" t="str" cm="1">
        <f t="array" ref="V2665">_xlfn.IFS(Hospital_Emergency_Room_Data[[#This Row],[Day]]&lt;=10,"Start(1-10)",Hospital_Emergency_Room_Data[[#This Row],[Day]]&lt;=20,"Middle(11-20)",Hospital_Emergency_Room_Data[[#This Row],[Day]]&gt;20,"End(21-30)")</f>
        <v>Start(1-10)</v>
      </c>
    </row>
    <row r="2666" spans="1:22">
      <c r="A2666">
        <v>733123253</v>
      </c>
      <c r="B2666" t="s">
        <v>2685</v>
      </c>
      <c r="C2666" s="1">
        <v>45320</v>
      </c>
      <c r="D2666" t="str">
        <f>TEXT(Hospital_Emergency_Room_Data[[#This Row],[Patient Admission Date]],"mmm")</f>
        <v>Jan</v>
      </c>
      <c r="E2666">
        <f>YEAR(Hospital_Emergency_Room_Data[[#This Row],[Patient Admission Date]])</f>
        <v>2024</v>
      </c>
      <c r="F2666" s="2">
        <v>0.34097222222222223</v>
      </c>
      <c r="G2666" s="8" t="str">
        <f>TEXT(Hospital_Emergency_Room_Data[[#This Row],[Patient Admission Date]],"dddd")</f>
        <v>Monday</v>
      </c>
      <c r="H2666" t="s">
        <v>41</v>
      </c>
      <c r="I2666">
        <v>53</v>
      </c>
      <c r="J2666" s="5" t="s">
        <v>9219</v>
      </c>
      <c r="K2666" t="s">
        <v>8</v>
      </c>
      <c r="L2666" t="s">
        <v>9281</v>
      </c>
      <c r="M2666" t="s">
        <v>9209</v>
      </c>
      <c r="O2666">
        <v>52</v>
      </c>
      <c r="P2666" t="s">
        <v>9225</v>
      </c>
      <c r="Q2666">
        <v>29</v>
      </c>
      <c r="R2666">
        <v>8</v>
      </c>
      <c r="S2666" t="s">
        <v>9255</v>
      </c>
      <c r="T2666" t="s">
        <v>9264</v>
      </c>
      <c r="U2666" t="s">
        <v>9283</v>
      </c>
      <c r="V2666" t="str" cm="1">
        <f t="array" ref="V2666">_xlfn.IFS(Hospital_Emergency_Room_Data[[#This Row],[Day]]&lt;=10,"Start(1-10)",Hospital_Emergency_Room_Data[[#This Row],[Day]]&lt;=20,"Middle(11-20)",Hospital_Emergency_Room_Data[[#This Row],[Day]]&gt;20,"End(21-30)")</f>
        <v>End(21-30)</v>
      </c>
    </row>
    <row r="2667" spans="1:22">
      <c r="A2667">
        <v>343575815</v>
      </c>
      <c r="B2667" t="s">
        <v>2686</v>
      </c>
      <c r="C2667" s="1">
        <v>45290</v>
      </c>
      <c r="D2667" t="str">
        <f>TEXT(Hospital_Emergency_Room_Data[[#This Row],[Patient Admission Date]],"mmm")</f>
        <v>Dec</v>
      </c>
      <c r="E2667">
        <f>YEAR(Hospital_Emergency_Room_Data[[#This Row],[Patient Admission Date]])</f>
        <v>2023</v>
      </c>
      <c r="F2667" s="2">
        <v>9.7916666666666666E-2</v>
      </c>
      <c r="G2667" s="8" t="str">
        <f>TEXT(Hospital_Emergency_Room_Data[[#This Row],[Patient Admission Date]],"dddd")</f>
        <v>Saturday</v>
      </c>
      <c r="H2667" t="s">
        <v>41</v>
      </c>
      <c r="I2667">
        <v>51</v>
      </c>
      <c r="J2667" s="5" t="s">
        <v>9219</v>
      </c>
      <c r="K2667" t="s">
        <v>8</v>
      </c>
      <c r="L2667" t="s">
        <v>9281</v>
      </c>
      <c r="M2667" t="s">
        <v>9209</v>
      </c>
      <c r="O2667">
        <v>55</v>
      </c>
      <c r="P2667" t="s">
        <v>9225</v>
      </c>
      <c r="Q2667">
        <v>30</v>
      </c>
      <c r="R2667">
        <v>2</v>
      </c>
      <c r="S2667" t="s">
        <v>9258</v>
      </c>
      <c r="T2667" t="s">
        <v>9264</v>
      </c>
      <c r="U2667" t="s">
        <v>9283</v>
      </c>
      <c r="V2667" t="str" cm="1">
        <f t="array" ref="V2667">_xlfn.IFS(Hospital_Emergency_Room_Data[[#This Row],[Day]]&lt;=10,"Start(1-10)",Hospital_Emergency_Room_Data[[#This Row],[Day]]&lt;=20,"Middle(11-20)",Hospital_Emergency_Room_Data[[#This Row],[Day]]&gt;20,"End(21-30)")</f>
        <v>End(21-30)</v>
      </c>
    </row>
    <row r="2668" spans="1:22">
      <c r="A2668">
        <v>630947356</v>
      </c>
      <c r="B2668" t="s">
        <v>2687</v>
      </c>
      <c r="C2668" s="1">
        <v>45480</v>
      </c>
      <c r="D2668" t="str">
        <f>TEXT(Hospital_Emergency_Room_Data[[#This Row],[Patient Admission Date]],"mmm")</f>
        <v>Jul</v>
      </c>
      <c r="E2668">
        <f>YEAR(Hospital_Emergency_Room_Data[[#This Row],[Patient Admission Date]])</f>
        <v>2024</v>
      </c>
      <c r="F2668" s="2">
        <v>0.56319444444444444</v>
      </c>
      <c r="G2668" s="8" t="str">
        <f>TEXT(Hospital_Emergency_Room_Data[[#This Row],[Patient Admission Date]],"dddd")</f>
        <v>Sunday</v>
      </c>
      <c r="H2668" t="s">
        <v>41</v>
      </c>
      <c r="I2668">
        <v>72</v>
      </c>
      <c r="J2668" s="5" t="s">
        <v>9222</v>
      </c>
      <c r="K2668" t="s">
        <v>8</v>
      </c>
      <c r="L2668" t="s">
        <v>9281</v>
      </c>
      <c r="M2668" t="s">
        <v>9209</v>
      </c>
      <c r="O2668">
        <v>13</v>
      </c>
      <c r="P2668" t="s">
        <v>9226</v>
      </c>
      <c r="Q2668">
        <v>7</v>
      </c>
      <c r="R2668">
        <v>13</v>
      </c>
      <c r="S2668" t="s">
        <v>9257</v>
      </c>
      <c r="T2668" t="s">
        <v>9263</v>
      </c>
      <c r="U2668" t="s">
        <v>9282</v>
      </c>
      <c r="V2668" t="str" cm="1">
        <f t="array" ref="V2668">_xlfn.IFS(Hospital_Emergency_Room_Data[[#This Row],[Day]]&lt;=10,"Start(1-10)",Hospital_Emergency_Room_Data[[#This Row],[Day]]&lt;=20,"Middle(11-20)",Hospital_Emergency_Room_Data[[#This Row],[Day]]&gt;20,"End(21-30)")</f>
        <v>Start(1-10)</v>
      </c>
    </row>
    <row r="2669" spans="1:22">
      <c r="A2669">
        <v>794823847</v>
      </c>
      <c r="B2669" t="s">
        <v>2688</v>
      </c>
      <c r="C2669" s="1">
        <v>45334</v>
      </c>
      <c r="D2669" t="str">
        <f>TEXT(Hospital_Emergency_Room_Data[[#This Row],[Patient Admission Date]],"mmm")</f>
        <v>Feb</v>
      </c>
      <c r="E2669">
        <f>YEAR(Hospital_Emergency_Room_Data[[#This Row],[Patient Admission Date]])</f>
        <v>2024</v>
      </c>
      <c r="F2669" s="2">
        <v>0.87638888888888888</v>
      </c>
      <c r="G2669" s="8" t="str">
        <f>TEXT(Hospital_Emergency_Room_Data[[#This Row],[Patient Admission Date]],"dddd")</f>
        <v>Monday</v>
      </c>
      <c r="H2669" t="s">
        <v>41</v>
      </c>
      <c r="I2669">
        <v>60</v>
      </c>
      <c r="J2669" s="5" t="s">
        <v>9217</v>
      </c>
      <c r="K2669" t="s">
        <v>8</v>
      </c>
      <c r="L2669" t="s">
        <v>9281</v>
      </c>
      <c r="M2669" t="s">
        <v>9209</v>
      </c>
      <c r="O2669">
        <v>17</v>
      </c>
      <c r="P2669" t="s">
        <v>9226</v>
      </c>
      <c r="Q2669">
        <v>12</v>
      </c>
      <c r="R2669">
        <v>21</v>
      </c>
      <c r="S2669" t="s">
        <v>9256</v>
      </c>
      <c r="T2669" t="s">
        <v>9265</v>
      </c>
      <c r="U2669" t="s">
        <v>9282</v>
      </c>
      <c r="V2669" t="str" cm="1">
        <f t="array" ref="V2669">_xlfn.IFS(Hospital_Emergency_Room_Data[[#This Row],[Day]]&lt;=10,"Start(1-10)",Hospital_Emergency_Room_Data[[#This Row],[Day]]&lt;=20,"Middle(11-20)",Hospital_Emergency_Room_Data[[#This Row],[Day]]&gt;20,"End(21-30)")</f>
        <v>Middle(11-20)</v>
      </c>
    </row>
    <row r="2670" spans="1:22">
      <c r="A2670">
        <v>316134077</v>
      </c>
      <c r="B2670" t="s">
        <v>2689</v>
      </c>
      <c r="C2670" s="1">
        <v>45494</v>
      </c>
      <c r="D2670" t="str">
        <f>TEXT(Hospital_Emergency_Room_Data[[#This Row],[Patient Admission Date]],"mmm")</f>
        <v>Jul</v>
      </c>
      <c r="E2670">
        <f>YEAR(Hospital_Emergency_Room_Data[[#This Row],[Patient Admission Date]])</f>
        <v>2024</v>
      </c>
      <c r="F2670" s="2">
        <v>0.75902777777777775</v>
      </c>
      <c r="G2670" s="8" t="str">
        <f>TEXT(Hospital_Emergency_Room_Data[[#This Row],[Patient Admission Date]],"dddd")</f>
        <v>Sunday</v>
      </c>
      <c r="H2670" t="s">
        <v>41</v>
      </c>
      <c r="I2670">
        <v>3</v>
      </c>
      <c r="J2670" s="5" t="s">
        <v>9218</v>
      </c>
      <c r="K2670" t="s">
        <v>8</v>
      </c>
      <c r="L2670" t="s">
        <v>9281</v>
      </c>
      <c r="M2670" t="s">
        <v>9209</v>
      </c>
      <c r="O2670">
        <v>18</v>
      </c>
      <c r="P2670" t="s">
        <v>9226</v>
      </c>
      <c r="Q2670">
        <v>21</v>
      </c>
      <c r="R2670">
        <v>18</v>
      </c>
      <c r="S2670" t="s">
        <v>9256</v>
      </c>
      <c r="T2670" t="s">
        <v>9262</v>
      </c>
      <c r="U2670" t="s">
        <v>9282</v>
      </c>
      <c r="V2670" t="str" cm="1">
        <f t="array" ref="V2670">_xlfn.IFS(Hospital_Emergency_Room_Data[[#This Row],[Day]]&lt;=10,"Start(1-10)",Hospital_Emergency_Room_Data[[#This Row],[Day]]&lt;=20,"Middle(11-20)",Hospital_Emergency_Room_Data[[#This Row],[Day]]&gt;20,"End(21-30)")</f>
        <v>End(21-30)</v>
      </c>
    </row>
    <row r="2671" spans="1:22">
      <c r="A2671">
        <v>886031751</v>
      </c>
      <c r="B2671" t="s">
        <v>2690</v>
      </c>
      <c r="C2671" s="1">
        <v>45410</v>
      </c>
      <c r="D2671" t="str">
        <f>TEXT(Hospital_Emergency_Room_Data[[#This Row],[Patient Admission Date]],"mmm")</f>
        <v>Apr</v>
      </c>
      <c r="E2671">
        <f>YEAR(Hospital_Emergency_Room_Data[[#This Row],[Patient Admission Date]])</f>
        <v>2024</v>
      </c>
      <c r="F2671" s="2">
        <v>0.20347222222222222</v>
      </c>
      <c r="G2671" s="8" t="str">
        <f>TEXT(Hospital_Emergency_Room_Data[[#This Row],[Patient Admission Date]],"dddd")</f>
        <v>Sunday</v>
      </c>
      <c r="H2671" t="s">
        <v>41</v>
      </c>
      <c r="I2671">
        <v>41</v>
      </c>
      <c r="J2671" s="5" t="s">
        <v>9223</v>
      </c>
      <c r="K2671" t="s">
        <v>8</v>
      </c>
      <c r="L2671" t="s">
        <v>9281</v>
      </c>
      <c r="M2671" t="s">
        <v>9209</v>
      </c>
      <c r="O2671">
        <v>19</v>
      </c>
      <c r="P2671" t="s">
        <v>9226</v>
      </c>
      <c r="Q2671">
        <v>28</v>
      </c>
      <c r="R2671">
        <v>4</v>
      </c>
      <c r="S2671" t="s">
        <v>9258</v>
      </c>
      <c r="T2671" t="s">
        <v>9264</v>
      </c>
      <c r="U2671" t="s">
        <v>9282</v>
      </c>
      <c r="V2671" t="str" cm="1">
        <f t="array" ref="V2671">_xlfn.IFS(Hospital_Emergency_Room_Data[[#This Row],[Day]]&lt;=10,"Start(1-10)",Hospital_Emergency_Room_Data[[#This Row],[Day]]&lt;=20,"Middle(11-20)",Hospital_Emergency_Room_Data[[#This Row],[Day]]&gt;20,"End(21-30)")</f>
        <v>End(21-30)</v>
      </c>
    </row>
    <row r="2672" spans="1:22">
      <c r="A2672">
        <v>893495294</v>
      </c>
      <c r="B2672" t="s">
        <v>2691</v>
      </c>
      <c r="C2672" s="1">
        <v>45288</v>
      </c>
      <c r="D2672" t="str">
        <f>TEXT(Hospital_Emergency_Room_Data[[#This Row],[Patient Admission Date]],"mmm")</f>
        <v>Dec</v>
      </c>
      <c r="E2672">
        <f>YEAR(Hospital_Emergency_Room_Data[[#This Row],[Patient Admission Date]])</f>
        <v>2023</v>
      </c>
      <c r="F2672" s="2">
        <v>0.77152777777777781</v>
      </c>
      <c r="G2672" s="8" t="str">
        <f>TEXT(Hospital_Emergency_Room_Data[[#This Row],[Patient Admission Date]],"dddd")</f>
        <v>Thursday</v>
      </c>
      <c r="H2672" t="s">
        <v>41</v>
      </c>
      <c r="I2672">
        <v>69</v>
      </c>
      <c r="J2672" s="5" t="s">
        <v>9217</v>
      </c>
      <c r="K2672" t="s">
        <v>8</v>
      </c>
      <c r="L2672" t="s">
        <v>9281</v>
      </c>
      <c r="M2672" t="s">
        <v>9209</v>
      </c>
      <c r="O2672">
        <v>26</v>
      </c>
      <c r="P2672" t="s">
        <v>9226</v>
      </c>
      <c r="Q2672">
        <v>28</v>
      </c>
      <c r="R2672">
        <v>18</v>
      </c>
      <c r="S2672" t="s">
        <v>9256</v>
      </c>
      <c r="T2672" t="s">
        <v>9264</v>
      </c>
      <c r="U2672" t="s">
        <v>9282</v>
      </c>
      <c r="V2672" t="str" cm="1">
        <f t="array" ref="V2672">_xlfn.IFS(Hospital_Emergency_Room_Data[[#This Row],[Day]]&lt;=10,"Start(1-10)",Hospital_Emergency_Room_Data[[#This Row],[Day]]&lt;=20,"Middle(11-20)",Hospital_Emergency_Room_Data[[#This Row],[Day]]&gt;20,"End(21-30)")</f>
        <v>End(21-30)</v>
      </c>
    </row>
    <row r="2673" spans="1:22">
      <c r="A2673">
        <v>315634355</v>
      </c>
      <c r="B2673" t="s">
        <v>2692</v>
      </c>
      <c r="C2673" s="1">
        <v>45552</v>
      </c>
      <c r="D2673" t="str">
        <f>TEXT(Hospital_Emergency_Room_Data[[#This Row],[Patient Admission Date]],"mmm")</f>
        <v>Sep</v>
      </c>
      <c r="E2673">
        <f>YEAR(Hospital_Emergency_Room_Data[[#This Row],[Patient Admission Date]])</f>
        <v>2024</v>
      </c>
      <c r="F2673" s="2">
        <v>0.36249999999999999</v>
      </c>
      <c r="G2673" s="8" t="str">
        <f>TEXT(Hospital_Emergency_Room_Data[[#This Row],[Patient Admission Date]],"dddd")</f>
        <v>Tuesday</v>
      </c>
      <c r="H2673" t="s">
        <v>41</v>
      </c>
      <c r="I2673">
        <v>72</v>
      </c>
      <c r="J2673" s="5" t="s">
        <v>9222</v>
      </c>
      <c r="K2673" t="s">
        <v>8</v>
      </c>
      <c r="L2673" t="s">
        <v>9281</v>
      </c>
      <c r="M2673" t="s">
        <v>9209</v>
      </c>
      <c r="O2673">
        <v>29</v>
      </c>
      <c r="P2673" t="s">
        <v>9226</v>
      </c>
      <c r="Q2673">
        <v>17</v>
      </c>
      <c r="R2673">
        <v>8</v>
      </c>
      <c r="S2673" t="s">
        <v>9255</v>
      </c>
      <c r="T2673" t="s">
        <v>9262</v>
      </c>
      <c r="U2673" t="s">
        <v>9282</v>
      </c>
      <c r="V2673" t="str" cm="1">
        <f t="array" ref="V2673">_xlfn.IFS(Hospital_Emergency_Room_Data[[#This Row],[Day]]&lt;=10,"Start(1-10)",Hospital_Emergency_Room_Data[[#This Row],[Day]]&lt;=20,"Middle(11-20)",Hospital_Emergency_Room_Data[[#This Row],[Day]]&gt;20,"End(21-30)")</f>
        <v>Middle(11-20)</v>
      </c>
    </row>
    <row r="2674" spans="1:22">
      <c r="A2674">
        <v>187741267</v>
      </c>
      <c r="B2674" t="s">
        <v>2693</v>
      </c>
      <c r="C2674" s="1">
        <v>45431</v>
      </c>
      <c r="D2674" t="str">
        <f>TEXT(Hospital_Emergency_Room_Data[[#This Row],[Patient Admission Date]],"mmm")</f>
        <v>May</v>
      </c>
      <c r="E2674">
        <f>YEAR(Hospital_Emergency_Room_Data[[#This Row],[Patient Admission Date]])</f>
        <v>2024</v>
      </c>
      <c r="F2674" s="2">
        <v>0.60347222222222219</v>
      </c>
      <c r="G2674" s="8" t="str">
        <f>TEXT(Hospital_Emergency_Room_Data[[#This Row],[Patient Admission Date]],"dddd")</f>
        <v>Sunday</v>
      </c>
      <c r="H2674" t="s">
        <v>41</v>
      </c>
      <c r="I2674">
        <v>3</v>
      </c>
      <c r="J2674" s="5" t="s">
        <v>9218</v>
      </c>
      <c r="K2674" t="s">
        <v>8</v>
      </c>
      <c r="L2674" t="s">
        <v>9281</v>
      </c>
      <c r="M2674" t="s">
        <v>9209</v>
      </c>
      <c r="O2674">
        <v>32</v>
      </c>
      <c r="P2674" t="s">
        <v>9225</v>
      </c>
      <c r="Q2674">
        <v>19</v>
      </c>
      <c r="R2674">
        <v>14</v>
      </c>
      <c r="S2674" t="s">
        <v>9257</v>
      </c>
      <c r="T2674" t="s">
        <v>9262</v>
      </c>
      <c r="U2674" t="s">
        <v>9300</v>
      </c>
      <c r="V2674" t="str" cm="1">
        <f t="array" ref="V2674">_xlfn.IFS(Hospital_Emergency_Room_Data[[#This Row],[Day]]&lt;=10,"Start(1-10)",Hospital_Emergency_Room_Data[[#This Row],[Day]]&lt;=20,"Middle(11-20)",Hospital_Emergency_Room_Data[[#This Row],[Day]]&gt;20,"End(21-30)")</f>
        <v>Middle(11-20)</v>
      </c>
    </row>
    <row r="2675" spans="1:22">
      <c r="A2675">
        <v>293461362</v>
      </c>
      <c r="B2675" t="s">
        <v>2694</v>
      </c>
      <c r="C2675" s="1">
        <v>45079</v>
      </c>
      <c r="D2675" t="str">
        <f>TEXT(Hospital_Emergency_Room_Data[[#This Row],[Patient Admission Date]],"mmm")</f>
        <v>Jun</v>
      </c>
      <c r="E2675">
        <f>YEAR(Hospital_Emergency_Room_Data[[#This Row],[Patient Admission Date]])</f>
        <v>2023</v>
      </c>
      <c r="F2675" s="2">
        <v>1.6666666666666666E-2</v>
      </c>
      <c r="G2675" s="8" t="str">
        <f>TEXT(Hospital_Emergency_Room_Data[[#This Row],[Patient Admission Date]],"dddd")</f>
        <v>Friday</v>
      </c>
      <c r="H2675" t="s">
        <v>41</v>
      </c>
      <c r="I2675">
        <v>16</v>
      </c>
      <c r="J2675" s="5" t="s">
        <v>9220</v>
      </c>
      <c r="K2675" t="s">
        <v>8</v>
      </c>
      <c r="L2675" t="s">
        <v>9281</v>
      </c>
      <c r="M2675" t="s">
        <v>9209</v>
      </c>
      <c r="O2675">
        <v>32</v>
      </c>
      <c r="P2675" t="s">
        <v>9225</v>
      </c>
      <c r="Q2675">
        <v>2</v>
      </c>
      <c r="R2675">
        <v>0</v>
      </c>
      <c r="S2675" t="s">
        <v>9258</v>
      </c>
      <c r="T2675" t="s">
        <v>9263</v>
      </c>
      <c r="U2675" t="s">
        <v>9300</v>
      </c>
      <c r="V2675" t="str" cm="1">
        <f t="array" ref="V2675">_xlfn.IFS(Hospital_Emergency_Room_Data[[#This Row],[Day]]&lt;=10,"Start(1-10)",Hospital_Emergency_Room_Data[[#This Row],[Day]]&lt;=20,"Middle(11-20)",Hospital_Emergency_Room_Data[[#This Row],[Day]]&gt;20,"End(21-30)")</f>
        <v>Start(1-10)</v>
      </c>
    </row>
    <row r="2676" spans="1:22">
      <c r="A2676">
        <v>250323822</v>
      </c>
      <c r="B2676" t="s">
        <v>2695</v>
      </c>
      <c r="C2676" s="1">
        <v>45229</v>
      </c>
      <c r="D2676" t="str">
        <f>TEXT(Hospital_Emergency_Room_Data[[#This Row],[Patient Admission Date]],"mmm")</f>
        <v>Oct</v>
      </c>
      <c r="E2676">
        <f>YEAR(Hospital_Emergency_Room_Data[[#This Row],[Patient Admission Date]])</f>
        <v>2023</v>
      </c>
      <c r="F2676" s="2">
        <v>0.66874999999999996</v>
      </c>
      <c r="G2676" s="8" t="str">
        <f>TEXT(Hospital_Emergency_Room_Data[[#This Row],[Patient Admission Date]],"dddd")</f>
        <v>Monday</v>
      </c>
      <c r="H2676" t="s">
        <v>41</v>
      </c>
      <c r="I2676">
        <v>27</v>
      </c>
      <c r="J2676" s="5" t="s">
        <v>9220</v>
      </c>
      <c r="K2676" t="s">
        <v>8</v>
      </c>
      <c r="L2676" t="s">
        <v>9281</v>
      </c>
      <c r="M2676" t="s">
        <v>9209</v>
      </c>
      <c r="O2676">
        <v>40</v>
      </c>
      <c r="P2676" t="s">
        <v>9225</v>
      </c>
      <c r="Q2676">
        <v>30</v>
      </c>
      <c r="R2676">
        <v>16</v>
      </c>
      <c r="S2676" t="s">
        <v>9257</v>
      </c>
      <c r="T2676" t="s">
        <v>9264</v>
      </c>
      <c r="U2676" t="s">
        <v>9300</v>
      </c>
      <c r="V2676" t="str" cm="1">
        <f t="array" ref="V2676">_xlfn.IFS(Hospital_Emergency_Room_Data[[#This Row],[Day]]&lt;=10,"Start(1-10)",Hospital_Emergency_Room_Data[[#This Row],[Day]]&lt;=20,"Middle(11-20)",Hospital_Emergency_Room_Data[[#This Row],[Day]]&gt;20,"End(21-30)")</f>
        <v>End(21-30)</v>
      </c>
    </row>
    <row r="2677" spans="1:22">
      <c r="A2677">
        <v>157967378</v>
      </c>
      <c r="B2677" t="s">
        <v>2696</v>
      </c>
      <c r="C2677" s="1">
        <v>45339</v>
      </c>
      <c r="D2677" t="str">
        <f>TEXT(Hospital_Emergency_Room_Data[[#This Row],[Patient Admission Date]],"mmm")</f>
        <v>Feb</v>
      </c>
      <c r="E2677">
        <f>YEAR(Hospital_Emergency_Room_Data[[#This Row],[Patient Admission Date]])</f>
        <v>2024</v>
      </c>
      <c r="F2677" s="2">
        <v>0.27916666666666667</v>
      </c>
      <c r="G2677" s="8" t="str">
        <f>TEXT(Hospital_Emergency_Room_Data[[#This Row],[Patient Admission Date]],"dddd")</f>
        <v>Saturday</v>
      </c>
      <c r="H2677" t="s">
        <v>41</v>
      </c>
      <c r="I2677">
        <v>47</v>
      </c>
      <c r="J2677" s="5" t="s">
        <v>9219</v>
      </c>
      <c r="K2677" t="s">
        <v>8</v>
      </c>
      <c r="L2677" t="s">
        <v>9281</v>
      </c>
      <c r="M2677" t="s">
        <v>9209</v>
      </c>
      <c r="O2677">
        <v>45</v>
      </c>
      <c r="P2677" t="s">
        <v>9225</v>
      </c>
      <c r="Q2677">
        <v>17</v>
      </c>
      <c r="R2677">
        <v>6</v>
      </c>
      <c r="S2677" t="s">
        <v>9255</v>
      </c>
      <c r="T2677" t="s">
        <v>9262</v>
      </c>
      <c r="U2677" t="s">
        <v>9300</v>
      </c>
      <c r="V2677" t="str" cm="1">
        <f t="array" ref="V2677">_xlfn.IFS(Hospital_Emergency_Room_Data[[#This Row],[Day]]&lt;=10,"Start(1-10)",Hospital_Emergency_Room_Data[[#This Row],[Day]]&lt;=20,"Middle(11-20)",Hospital_Emergency_Room_Data[[#This Row],[Day]]&gt;20,"End(21-30)")</f>
        <v>Middle(11-20)</v>
      </c>
    </row>
    <row r="2678" spans="1:22">
      <c r="A2678">
        <v>415664951</v>
      </c>
      <c r="B2678" t="s">
        <v>2697</v>
      </c>
      <c r="C2678" s="1">
        <v>45067</v>
      </c>
      <c r="D2678" t="str">
        <f>TEXT(Hospital_Emergency_Room_Data[[#This Row],[Patient Admission Date]],"mmm")</f>
        <v>May</v>
      </c>
      <c r="E2678">
        <f>YEAR(Hospital_Emergency_Room_Data[[#This Row],[Patient Admission Date]])</f>
        <v>2023</v>
      </c>
      <c r="F2678" s="2">
        <v>0.65625</v>
      </c>
      <c r="G2678" s="8" t="str">
        <f>TEXT(Hospital_Emergency_Room_Data[[#This Row],[Patient Admission Date]],"dddd")</f>
        <v>Sunday</v>
      </c>
      <c r="H2678" t="s">
        <v>41</v>
      </c>
      <c r="I2678">
        <v>67</v>
      </c>
      <c r="J2678" s="5" t="s">
        <v>9217</v>
      </c>
      <c r="K2678" t="s">
        <v>8</v>
      </c>
      <c r="L2678" t="s">
        <v>9281</v>
      </c>
      <c r="M2678" t="s">
        <v>9209</v>
      </c>
      <c r="O2678">
        <v>49</v>
      </c>
      <c r="P2678" t="s">
        <v>9225</v>
      </c>
      <c r="Q2678">
        <v>21</v>
      </c>
      <c r="R2678">
        <v>15</v>
      </c>
      <c r="S2678" t="s">
        <v>9257</v>
      </c>
      <c r="T2678" t="s">
        <v>9262</v>
      </c>
      <c r="U2678" t="s">
        <v>9283</v>
      </c>
      <c r="V2678" t="str" cm="1">
        <f t="array" ref="V2678">_xlfn.IFS(Hospital_Emergency_Room_Data[[#This Row],[Day]]&lt;=10,"Start(1-10)",Hospital_Emergency_Room_Data[[#This Row],[Day]]&lt;=20,"Middle(11-20)",Hospital_Emergency_Room_Data[[#This Row],[Day]]&gt;20,"End(21-30)")</f>
        <v>End(21-30)</v>
      </c>
    </row>
    <row r="2679" spans="1:22">
      <c r="A2679">
        <v>844816009</v>
      </c>
      <c r="B2679" t="s">
        <v>2698</v>
      </c>
      <c r="C2679" s="1">
        <v>45494</v>
      </c>
      <c r="D2679" t="str">
        <f>TEXT(Hospital_Emergency_Room_Data[[#This Row],[Patient Admission Date]],"mmm")</f>
        <v>Jul</v>
      </c>
      <c r="E2679">
        <f>YEAR(Hospital_Emergency_Room_Data[[#This Row],[Patient Admission Date]])</f>
        <v>2024</v>
      </c>
      <c r="F2679" s="2">
        <v>0.65486111111111112</v>
      </c>
      <c r="G2679" s="8" t="str">
        <f>TEXT(Hospital_Emergency_Room_Data[[#This Row],[Patient Admission Date]],"dddd")</f>
        <v>Sunday</v>
      </c>
      <c r="H2679" t="s">
        <v>41</v>
      </c>
      <c r="I2679">
        <v>43</v>
      </c>
      <c r="J2679" s="5" t="s">
        <v>9223</v>
      </c>
      <c r="K2679" t="s">
        <v>8</v>
      </c>
      <c r="L2679" t="s">
        <v>9281</v>
      </c>
      <c r="M2679" t="s">
        <v>9209</v>
      </c>
      <c r="O2679">
        <v>53</v>
      </c>
      <c r="P2679" t="s">
        <v>9225</v>
      </c>
      <c r="Q2679">
        <v>21</v>
      </c>
      <c r="R2679">
        <v>15</v>
      </c>
      <c r="S2679" t="s">
        <v>9257</v>
      </c>
      <c r="T2679" t="s">
        <v>9262</v>
      </c>
      <c r="U2679" t="s">
        <v>9283</v>
      </c>
      <c r="V2679" t="str" cm="1">
        <f t="array" ref="V2679">_xlfn.IFS(Hospital_Emergency_Room_Data[[#This Row],[Day]]&lt;=10,"Start(1-10)",Hospital_Emergency_Room_Data[[#This Row],[Day]]&lt;=20,"Middle(11-20)",Hospital_Emergency_Room_Data[[#This Row],[Day]]&gt;20,"End(21-30)")</f>
        <v>End(21-30)</v>
      </c>
    </row>
    <row r="2680" spans="1:22">
      <c r="A2680">
        <v>579481437</v>
      </c>
      <c r="B2680" t="s">
        <v>2699</v>
      </c>
      <c r="C2680" s="1">
        <v>45142</v>
      </c>
      <c r="D2680" t="str">
        <f>TEXT(Hospital_Emergency_Room_Data[[#This Row],[Patient Admission Date]],"mmm")</f>
        <v>Aug</v>
      </c>
      <c r="E2680">
        <f>YEAR(Hospital_Emergency_Room_Data[[#This Row],[Patient Admission Date]])</f>
        <v>2023</v>
      </c>
      <c r="F2680" s="2">
        <v>0.94791666666666663</v>
      </c>
      <c r="G2680" s="8" t="str">
        <f>TEXT(Hospital_Emergency_Room_Data[[#This Row],[Patient Admission Date]],"dddd")</f>
        <v>Friday</v>
      </c>
      <c r="H2680" t="s">
        <v>41</v>
      </c>
      <c r="I2680">
        <v>9</v>
      </c>
      <c r="J2680" s="5" t="s">
        <v>9221</v>
      </c>
      <c r="K2680" t="s">
        <v>8</v>
      </c>
      <c r="L2680" t="s">
        <v>9281</v>
      </c>
      <c r="M2680" t="s">
        <v>9209</v>
      </c>
      <c r="O2680">
        <v>60</v>
      </c>
      <c r="P2680" t="s">
        <v>9225</v>
      </c>
      <c r="Q2680">
        <v>4</v>
      </c>
      <c r="R2680">
        <v>22</v>
      </c>
      <c r="S2680" t="s">
        <v>9256</v>
      </c>
      <c r="T2680" t="s">
        <v>9263</v>
      </c>
      <c r="U2680" t="s">
        <v>9283</v>
      </c>
      <c r="V2680" t="str" cm="1">
        <f t="array" ref="V2680">_xlfn.IFS(Hospital_Emergency_Room_Data[[#This Row],[Day]]&lt;=10,"Start(1-10)",Hospital_Emergency_Room_Data[[#This Row],[Day]]&lt;=20,"Middle(11-20)",Hospital_Emergency_Room_Data[[#This Row],[Day]]&gt;20,"End(21-30)")</f>
        <v>Start(1-10)</v>
      </c>
    </row>
    <row r="2681" spans="1:22">
      <c r="A2681">
        <v>607937414</v>
      </c>
      <c r="B2681" t="s">
        <v>2700</v>
      </c>
      <c r="C2681" s="1">
        <v>45347</v>
      </c>
      <c r="D2681" t="str">
        <f>TEXT(Hospital_Emergency_Room_Data[[#This Row],[Patient Admission Date]],"mmm")</f>
        <v>Feb</v>
      </c>
      <c r="E2681">
        <f>YEAR(Hospital_Emergency_Room_Data[[#This Row],[Patient Admission Date]])</f>
        <v>2024</v>
      </c>
      <c r="F2681" s="2">
        <v>0.48541666666666666</v>
      </c>
      <c r="G2681" s="8" t="str">
        <f>TEXT(Hospital_Emergency_Room_Data[[#This Row],[Patient Admission Date]],"dddd")</f>
        <v>Sunday</v>
      </c>
      <c r="H2681" t="s">
        <v>41</v>
      </c>
      <c r="I2681">
        <v>49</v>
      </c>
      <c r="J2681" s="5" t="s">
        <v>9219</v>
      </c>
      <c r="K2681" t="s">
        <v>8</v>
      </c>
      <c r="L2681" t="s">
        <v>9281</v>
      </c>
      <c r="M2681" t="s">
        <v>9209</v>
      </c>
      <c r="O2681">
        <v>13</v>
      </c>
      <c r="P2681" t="s">
        <v>9226</v>
      </c>
      <c r="Q2681">
        <v>25</v>
      </c>
      <c r="R2681">
        <v>11</v>
      </c>
      <c r="S2681" t="s">
        <v>9255</v>
      </c>
      <c r="T2681" t="s">
        <v>9264</v>
      </c>
      <c r="U2681" t="s">
        <v>9282</v>
      </c>
      <c r="V2681" t="str" cm="1">
        <f t="array" ref="V2681">_xlfn.IFS(Hospital_Emergency_Room_Data[[#This Row],[Day]]&lt;=10,"Start(1-10)",Hospital_Emergency_Room_Data[[#This Row],[Day]]&lt;=20,"Middle(11-20)",Hospital_Emergency_Room_Data[[#This Row],[Day]]&gt;20,"End(21-30)")</f>
        <v>End(21-30)</v>
      </c>
    </row>
    <row r="2682" spans="1:22">
      <c r="A2682">
        <v>100043993</v>
      </c>
      <c r="B2682" t="s">
        <v>2701</v>
      </c>
      <c r="C2682" s="1">
        <v>45020</v>
      </c>
      <c r="D2682" t="str">
        <f>TEXT(Hospital_Emergency_Room_Data[[#This Row],[Patient Admission Date]],"mmm")</f>
        <v>Apr</v>
      </c>
      <c r="E2682">
        <f>YEAR(Hospital_Emergency_Room_Data[[#This Row],[Patient Admission Date]])</f>
        <v>2023</v>
      </c>
      <c r="F2682" s="2">
        <v>0.2013888888888889</v>
      </c>
      <c r="G2682" s="8" t="str">
        <f>TEXT(Hospital_Emergency_Room_Data[[#This Row],[Patient Admission Date]],"dddd")</f>
        <v>Tuesday</v>
      </c>
      <c r="H2682" t="s">
        <v>41</v>
      </c>
      <c r="I2682">
        <v>29</v>
      </c>
      <c r="J2682" s="5" t="s">
        <v>9220</v>
      </c>
      <c r="K2682" t="s">
        <v>8</v>
      </c>
      <c r="L2682" t="s">
        <v>9281</v>
      </c>
      <c r="M2682" t="s">
        <v>9209</v>
      </c>
      <c r="O2682">
        <v>16</v>
      </c>
      <c r="P2682" t="s">
        <v>9226</v>
      </c>
      <c r="Q2682">
        <v>4</v>
      </c>
      <c r="R2682">
        <v>4</v>
      </c>
      <c r="S2682" t="s">
        <v>9258</v>
      </c>
      <c r="T2682" t="s">
        <v>9263</v>
      </c>
      <c r="U2682" t="s">
        <v>9282</v>
      </c>
      <c r="V2682" t="str" cm="1">
        <f t="array" ref="V2682">_xlfn.IFS(Hospital_Emergency_Room_Data[[#This Row],[Day]]&lt;=10,"Start(1-10)",Hospital_Emergency_Room_Data[[#This Row],[Day]]&lt;=20,"Middle(11-20)",Hospital_Emergency_Room_Data[[#This Row],[Day]]&gt;20,"End(21-30)")</f>
        <v>Start(1-10)</v>
      </c>
    </row>
    <row r="2683" spans="1:22">
      <c r="A2683">
        <v>545724306</v>
      </c>
      <c r="B2683" t="s">
        <v>2702</v>
      </c>
      <c r="C2683" s="1">
        <v>45395</v>
      </c>
      <c r="D2683" t="str">
        <f>TEXT(Hospital_Emergency_Room_Data[[#This Row],[Patient Admission Date]],"mmm")</f>
        <v>Apr</v>
      </c>
      <c r="E2683">
        <f>YEAR(Hospital_Emergency_Room_Data[[#This Row],[Patient Admission Date]])</f>
        <v>2024</v>
      </c>
      <c r="F2683" s="2">
        <v>0.34236111111111112</v>
      </c>
      <c r="G2683" s="8" t="str">
        <f>TEXT(Hospital_Emergency_Room_Data[[#This Row],[Patient Admission Date]],"dddd")</f>
        <v>Saturday</v>
      </c>
      <c r="H2683" t="s">
        <v>41</v>
      </c>
      <c r="I2683">
        <v>2</v>
      </c>
      <c r="J2683" s="5" t="s">
        <v>9218</v>
      </c>
      <c r="K2683" t="s">
        <v>8</v>
      </c>
      <c r="L2683" t="s">
        <v>9281</v>
      </c>
      <c r="M2683" t="s">
        <v>9209</v>
      </c>
      <c r="O2683">
        <v>25</v>
      </c>
      <c r="P2683" t="s">
        <v>9226</v>
      </c>
      <c r="Q2683">
        <v>13</v>
      </c>
      <c r="R2683">
        <v>8</v>
      </c>
      <c r="S2683" t="s">
        <v>9255</v>
      </c>
      <c r="T2683" t="s">
        <v>9265</v>
      </c>
      <c r="U2683" t="s">
        <v>9282</v>
      </c>
      <c r="V2683" t="str" cm="1">
        <f t="array" ref="V2683">_xlfn.IFS(Hospital_Emergency_Room_Data[[#This Row],[Day]]&lt;=10,"Start(1-10)",Hospital_Emergency_Room_Data[[#This Row],[Day]]&lt;=20,"Middle(11-20)",Hospital_Emergency_Room_Data[[#This Row],[Day]]&gt;20,"End(21-30)")</f>
        <v>Middle(11-20)</v>
      </c>
    </row>
    <row r="2684" spans="1:22">
      <c r="A2684">
        <v>649311998</v>
      </c>
      <c r="B2684" t="s">
        <v>2703</v>
      </c>
      <c r="C2684" s="1">
        <v>45487</v>
      </c>
      <c r="D2684" t="str">
        <f>TEXT(Hospital_Emergency_Room_Data[[#This Row],[Patient Admission Date]],"mmm")</f>
        <v>Jul</v>
      </c>
      <c r="E2684">
        <f>YEAR(Hospital_Emergency_Room_Data[[#This Row],[Patient Admission Date]])</f>
        <v>2024</v>
      </c>
      <c r="F2684" s="2">
        <v>0.87847222222222221</v>
      </c>
      <c r="G2684" s="8" t="str">
        <f>TEXT(Hospital_Emergency_Room_Data[[#This Row],[Patient Admission Date]],"dddd")</f>
        <v>Sunday</v>
      </c>
      <c r="H2684" t="s">
        <v>41</v>
      </c>
      <c r="I2684">
        <v>63</v>
      </c>
      <c r="J2684" s="5" t="s">
        <v>9217</v>
      </c>
      <c r="K2684" t="s">
        <v>8</v>
      </c>
      <c r="L2684" t="s">
        <v>9281</v>
      </c>
      <c r="M2684" t="s">
        <v>9209</v>
      </c>
      <c r="O2684">
        <v>26</v>
      </c>
      <c r="P2684" t="s">
        <v>9226</v>
      </c>
      <c r="Q2684">
        <v>14</v>
      </c>
      <c r="R2684">
        <v>21</v>
      </c>
      <c r="S2684" t="s">
        <v>9256</v>
      </c>
      <c r="T2684" t="s">
        <v>9265</v>
      </c>
      <c r="U2684" t="s">
        <v>9282</v>
      </c>
      <c r="V2684" t="str" cm="1">
        <f t="array" ref="V2684">_xlfn.IFS(Hospital_Emergency_Room_Data[[#This Row],[Day]]&lt;=10,"Start(1-10)",Hospital_Emergency_Room_Data[[#This Row],[Day]]&lt;=20,"Middle(11-20)",Hospital_Emergency_Room_Data[[#This Row],[Day]]&gt;20,"End(21-30)")</f>
        <v>Middle(11-20)</v>
      </c>
    </row>
    <row r="2685" spans="1:22">
      <c r="A2685">
        <v>685999934</v>
      </c>
      <c r="B2685" t="s">
        <v>2704</v>
      </c>
      <c r="C2685" s="1">
        <v>45446</v>
      </c>
      <c r="D2685" t="str">
        <f>TEXT(Hospital_Emergency_Room_Data[[#This Row],[Patient Admission Date]],"mmm")</f>
        <v>Jun</v>
      </c>
      <c r="E2685">
        <f>YEAR(Hospital_Emergency_Room_Data[[#This Row],[Patient Admission Date]])</f>
        <v>2024</v>
      </c>
      <c r="F2685" s="2">
        <v>3.4027777777777775E-2</v>
      </c>
      <c r="G2685" s="8" t="str">
        <f>TEXT(Hospital_Emergency_Room_Data[[#This Row],[Patient Admission Date]],"dddd")</f>
        <v>Monday</v>
      </c>
      <c r="H2685" t="s">
        <v>41</v>
      </c>
      <c r="I2685">
        <v>18</v>
      </c>
      <c r="J2685" s="5" t="s">
        <v>9220</v>
      </c>
      <c r="K2685" t="s">
        <v>8</v>
      </c>
      <c r="L2685" t="s">
        <v>9281</v>
      </c>
      <c r="M2685" t="s">
        <v>9209</v>
      </c>
      <c r="O2685">
        <v>35</v>
      </c>
      <c r="P2685" t="s">
        <v>9225</v>
      </c>
      <c r="Q2685">
        <v>3</v>
      </c>
      <c r="R2685">
        <v>0</v>
      </c>
      <c r="S2685" t="s">
        <v>9258</v>
      </c>
      <c r="T2685" t="s">
        <v>9263</v>
      </c>
      <c r="U2685" t="s">
        <v>9300</v>
      </c>
      <c r="V2685" t="str" cm="1">
        <f t="array" ref="V2685">_xlfn.IFS(Hospital_Emergency_Room_Data[[#This Row],[Day]]&lt;=10,"Start(1-10)",Hospital_Emergency_Room_Data[[#This Row],[Day]]&lt;=20,"Middle(11-20)",Hospital_Emergency_Room_Data[[#This Row],[Day]]&gt;20,"End(21-30)")</f>
        <v>Start(1-10)</v>
      </c>
    </row>
    <row r="2686" spans="1:22">
      <c r="A2686">
        <v>604722115</v>
      </c>
      <c r="B2686" t="s">
        <v>2705</v>
      </c>
      <c r="C2686" s="1">
        <v>45454</v>
      </c>
      <c r="D2686" t="str">
        <f>TEXT(Hospital_Emergency_Room_Data[[#This Row],[Patient Admission Date]],"mmm")</f>
        <v>Jun</v>
      </c>
      <c r="E2686">
        <f>YEAR(Hospital_Emergency_Room_Data[[#This Row],[Patient Admission Date]])</f>
        <v>2024</v>
      </c>
      <c r="F2686" s="2">
        <v>0.88263888888888886</v>
      </c>
      <c r="G2686" s="8" t="str">
        <f>TEXT(Hospital_Emergency_Room_Data[[#This Row],[Patient Admission Date]],"dddd")</f>
        <v>Tuesday</v>
      </c>
      <c r="H2686" t="s">
        <v>41</v>
      </c>
      <c r="I2686">
        <v>32</v>
      </c>
      <c r="J2686" s="5" t="s">
        <v>9223</v>
      </c>
      <c r="K2686" t="s">
        <v>8</v>
      </c>
      <c r="L2686" t="s">
        <v>9281</v>
      </c>
      <c r="M2686" t="s">
        <v>9209</v>
      </c>
      <c r="O2686">
        <v>37</v>
      </c>
      <c r="P2686" t="s">
        <v>9225</v>
      </c>
      <c r="Q2686">
        <v>11</v>
      </c>
      <c r="R2686">
        <v>21</v>
      </c>
      <c r="S2686" t="s">
        <v>9256</v>
      </c>
      <c r="T2686" t="s">
        <v>9265</v>
      </c>
      <c r="U2686" t="s">
        <v>9300</v>
      </c>
      <c r="V2686" t="str" cm="1">
        <f t="array" ref="V2686">_xlfn.IFS(Hospital_Emergency_Room_Data[[#This Row],[Day]]&lt;=10,"Start(1-10)",Hospital_Emergency_Room_Data[[#This Row],[Day]]&lt;=20,"Middle(11-20)",Hospital_Emergency_Room_Data[[#This Row],[Day]]&gt;20,"End(21-30)")</f>
        <v>Middle(11-20)</v>
      </c>
    </row>
    <row r="2687" spans="1:22">
      <c r="A2687">
        <v>466625683</v>
      </c>
      <c r="B2687" t="s">
        <v>2706</v>
      </c>
      <c r="C2687" s="1">
        <v>45253</v>
      </c>
      <c r="D2687" t="str">
        <f>TEXT(Hospital_Emergency_Room_Data[[#This Row],[Patient Admission Date]],"mmm")</f>
        <v>Nov</v>
      </c>
      <c r="E2687">
        <f>YEAR(Hospital_Emergency_Room_Data[[#This Row],[Patient Admission Date]])</f>
        <v>2023</v>
      </c>
      <c r="F2687" s="2">
        <v>0.57638888888888884</v>
      </c>
      <c r="G2687" s="8" t="str">
        <f>TEXT(Hospital_Emergency_Room_Data[[#This Row],[Patient Admission Date]],"dddd")</f>
        <v>Thursday</v>
      </c>
      <c r="H2687" t="s">
        <v>41</v>
      </c>
      <c r="I2687">
        <v>61</v>
      </c>
      <c r="J2687" s="5" t="s">
        <v>9217</v>
      </c>
      <c r="K2687" t="s">
        <v>8</v>
      </c>
      <c r="L2687" t="s">
        <v>9281</v>
      </c>
      <c r="M2687" t="s">
        <v>9209</v>
      </c>
      <c r="O2687">
        <v>41</v>
      </c>
      <c r="P2687" t="s">
        <v>9225</v>
      </c>
      <c r="Q2687">
        <v>23</v>
      </c>
      <c r="R2687">
        <v>13</v>
      </c>
      <c r="S2687" t="s">
        <v>9257</v>
      </c>
      <c r="T2687" t="s">
        <v>9264</v>
      </c>
      <c r="U2687" t="s">
        <v>9300</v>
      </c>
      <c r="V2687" t="str" cm="1">
        <f t="array" ref="V2687">_xlfn.IFS(Hospital_Emergency_Room_Data[[#This Row],[Day]]&lt;=10,"Start(1-10)",Hospital_Emergency_Room_Data[[#This Row],[Day]]&lt;=20,"Middle(11-20)",Hospital_Emergency_Room_Data[[#This Row],[Day]]&gt;20,"End(21-30)")</f>
        <v>End(21-30)</v>
      </c>
    </row>
    <row r="2688" spans="1:22">
      <c r="A2688">
        <v>686876613</v>
      </c>
      <c r="B2688" t="s">
        <v>2707</v>
      </c>
      <c r="C2688" s="1">
        <v>45422</v>
      </c>
      <c r="D2688" t="str">
        <f>TEXT(Hospital_Emergency_Room_Data[[#This Row],[Patient Admission Date]],"mmm")</f>
        <v>May</v>
      </c>
      <c r="E2688">
        <f>YEAR(Hospital_Emergency_Room_Data[[#This Row],[Patient Admission Date]])</f>
        <v>2024</v>
      </c>
      <c r="F2688" s="2">
        <v>0.13263888888888889</v>
      </c>
      <c r="G2688" s="8" t="str">
        <f>TEXT(Hospital_Emergency_Room_Data[[#This Row],[Patient Admission Date]],"dddd")</f>
        <v>Friday</v>
      </c>
      <c r="H2688" t="s">
        <v>41</v>
      </c>
      <c r="I2688">
        <v>75</v>
      </c>
      <c r="J2688" s="5" t="s">
        <v>9222</v>
      </c>
      <c r="K2688" t="s">
        <v>8</v>
      </c>
      <c r="L2688" t="s">
        <v>9281</v>
      </c>
      <c r="M2688" t="s">
        <v>9209</v>
      </c>
      <c r="O2688">
        <v>45</v>
      </c>
      <c r="P2688" t="s">
        <v>9225</v>
      </c>
      <c r="Q2688">
        <v>10</v>
      </c>
      <c r="R2688">
        <v>3</v>
      </c>
      <c r="S2688" t="s">
        <v>9258</v>
      </c>
      <c r="T2688" t="s">
        <v>9265</v>
      </c>
      <c r="U2688" t="s">
        <v>9300</v>
      </c>
      <c r="V2688" t="str" cm="1">
        <f t="array" ref="V2688">_xlfn.IFS(Hospital_Emergency_Room_Data[[#This Row],[Day]]&lt;=10,"Start(1-10)",Hospital_Emergency_Room_Data[[#This Row],[Day]]&lt;=20,"Middle(11-20)",Hospital_Emergency_Room_Data[[#This Row],[Day]]&gt;20,"End(21-30)")</f>
        <v>Start(1-10)</v>
      </c>
    </row>
    <row r="2689" spans="1:22">
      <c r="A2689">
        <v>206193396</v>
      </c>
      <c r="B2689" t="s">
        <v>2708</v>
      </c>
      <c r="C2689" s="1">
        <v>45228</v>
      </c>
      <c r="D2689" t="str">
        <f>TEXT(Hospital_Emergency_Room_Data[[#This Row],[Patient Admission Date]],"mmm")</f>
        <v>Oct</v>
      </c>
      <c r="E2689">
        <f>YEAR(Hospital_Emergency_Room_Data[[#This Row],[Patient Admission Date]])</f>
        <v>2023</v>
      </c>
      <c r="F2689" s="2">
        <v>9.0972222222222218E-2</v>
      </c>
      <c r="G2689" s="8" t="str">
        <f>TEXT(Hospital_Emergency_Room_Data[[#This Row],[Patient Admission Date]],"dddd")</f>
        <v>Sunday</v>
      </c>
      <c r="H2689" t="s">
        <v>41</v>
      </c>
      <c r="I2689">
        <v>32</v>
      </c>
      <c r="J2689" s="5" t="s">
        <v>9223</v>
      </c>
      <c r="K2689" t="s">
        <v>8</v>
      </c>
      <c r="L2689" t="s">
        <v>9281</v>
      </c>
      <c r="M2689" t="s">
        <v>9209</v>
      </c>
      <c r="O2689">
        <v>52</v>
      </c>
      <c r="P2689" t="s">
        <v>9225</v>
      </c>
      <c r="Q2689">
        <v>29</v>
      </c>
      <c r="R2689">
        <v>2</v>
      </c>
      <c r="S2689" t="s">
        <v>9258</v>
      </c>
      <c r="T2689" t="s">
        <v>9264</v>
      </c>
      <c r="U2689" t="s">
        <v>9283</v>
      </c>
      <c r="V2689" t="str" cm="1">
        <f t="array" ref="V2689">_xlfn.IFS(Hospital_Emergency_Room_Data[[#This Row],[Day]]&lt;=10,"Start(1-10)",Hospital_Emergency_Room_Data[[#This Row],[Day]]&lt;=20,"Middle(11-20)",Hospital_Emergency_Room_Data[[#This Row],[Day]]&gt;20,"End(21-30)")</f>
        <v>End(21-30)</v>
      </c>
    </row>
    <row r="2690" spans="1:22">
      <c r="A2690">
        <v>267551101</v>
      </c>
      <c r="B2690" t="s">
        <v>2709</v>
      </c>
      <c r="C2690" s="1">
        <v>45199</v>
      </c>
      <c r="D2690" t="str">
        <f>TEXT(Hospital_Emergency_Room_Data[[#This Row],[Patient Admission Date]],"mmm")</f>
        <v>Sep</v>
      </c>
      <c r="E2690">
        <f>YEAR(Hospital_Emergency_Room_Data[[#This Row],[Patient Admission Date]])</f>
        <v>2023</v>
      </c>
      <c r="F2690" s="2">
        <v>0.76597222222222228</v>
      </c>
      <c r="G2690" s="8" t="str">
        <f>TEXT(Hospital_Emergency_Room_Data[[#This Row],[Patient Admission Date]],"dddd")</f>
        <v>Saturday</v>
      </c>
      <c r="H2690" t="s">
        <v>41</v>
      </c>
      <c r="I2690">
        <v>10</v>
      </c>
      <c r="J2690" s="5" t="s">
        <v>9221</v>
      </c>
      <c r="K2690" t="s">
        <v>8</v>
      </c>
      <c r="L2690" t="s">
        <v>9281</v>
      </c>
      <c r="M2690" t="s">
        <v>9209</v>
      </c>
      <c r="O2690">
        <v>57</v>
      </c>
      <c r="P2690" t="s">
        <v>9225</v>
      </c>
      <c r="Q2690">
        <v>30</v>
      </c>
      <c r="R2690">
        <v>18</v>
      </c>
      <c r="S2690" t="s">
        <v>9256</v>
      </c>
      <c r="T2690" t="s">
        <v>9264</v>
      </c>
      <c r="U2690" t="s">
        <v>9283</v>
      </c>
      <c r="V2690" t="str" cm="1">
        <f t="array" ref="V2690">_xlfn.IFS(Hospital_Emergency_Room_Data[[#This Row],[Day]]&lt;=10,"Start(1-10)",Hospital_Emergency_Room_Data[[#This Row],[Day]]&lt;=20,"Middle(11-20)",Hospital_Emergency_Room_Data[[#This Row],[Day]]&gt;20,"End(21-30)")</f>
        <v>End(21-30)</v>
      </c>
    </row>
    <row r="2691" spans="1:22">
      <c r="A2691">
        <v>146481270</v>
      </c>
      <c r="B2691" t="s">
        <v>2710</v>
      </c>
      <c r="C2691" s="1">
        <v>45431</v>
      </c>
      <c r="D2691" t="str">
        <f>TEXT(Hospital_Emergency_Room_Data[[#This Row],[Patient Admission Date]],"mmm")</f>
        <v>May</v>
      </c>
      <c r="E2691">
        <f>YEAR(Hospital_Emergency_Room_Data[[#This Row],[Patient Admission Date]])</f>
        <v>2024</v>
      </c>
      <c r="F2691" s="2">
        <v>0.18402777777777779</v>
      </c>
      <c r="G2691" s="8" t="str">
        <f>TEXT(Hospital_Emergency_Room_Data[[#This Row],[Patient Admission Date]],"dddd")</f>
        <v>Sunday</v>
      </c>
      <c r="H2691" t="s">
        <v>41</v>
      </c>
      <c r="I2691">
        <v>23</v>
      </c>
      <c r="J2691" s="5" t="s">
        <v>9220</v>
      </c>
      <c r="K2691" t="s">
        <v>8</v>
      </c>
      <c r="L2691" t="s">
        <v>9281</v>
      </c>
      <c r="M2691" t="s">
        <v>9209</v>
      </c>
      <c r="O2691">
        <v>11</v>
      </c>
      <c r="P2691" t="s">
        <v>9226</v>
      </c>
      <c r="Q2691">
        <v>19</v>
      </c>
      <c r="R2691">
        <v>4</v>
      </c>
      <c r="S2691" t="s">
        <v>9258</v>
      </c>
      <c r="T2691" t="s">
        <v>9262</v>
      </c>
      <c r="U2691" t="s">
        <v>9282</v>
      </c>
      <c r="V2691" t="str" cm="1">
        <f t="array" ref="V2691">_xlfn.IFS(Hospital_Emergency_Room_Data[[#This Row],[Day]]&lt;=10,"Start(1-10)",Hospital_Emergency_Room_Data[[#This Row],[Day]]&lt;=20,"Middle(11-20)",Hospital_Emergency_Room_Data[[#This Row],[Day]]&gt;20,"End(21-30)")</f>
        <v>Middle(11-20)</v>
      </c>
    </row>
    <row r="2692" spans="1:22">
      <c r="A2692">
        <v>363917135</v>
      </c>
      <c r="B2692" t="s">
        <v>2711</v>
      </c>
      <c r="C2692" s="1">
        <v>45356</v>
      </c>
      <c r="D2692" t="str">
        <f>TEXT(Hospital_Emergency_Room_Data[[#This Row],[Patient Admission Date]],"mmm")</f>
        <v>Mar</v>
      </c>
      <c r="E2692">
        <f>YEAR(Hospital_Emergency_Room_Data[[#This Row],[Patient Admission Date]])</f>
        <v>2024</v>
      </c>
      <c r="F2692" s="2">
        <v>0.78402777777777777</v>
      </c>
      <c r="G2692" s="8" t="str">
        <f>TEXT(Hospital_Emergency_Room_Data[[#This Row],[Patient Admission Date]],"dddd")</f>
        <v>Tuesday</v>
      </c>
      <c r="H2692" t="s">
        <v>41</v>
      </c>
      <c r="I2692">
        <v>51</v>
      </c>
      <c r="J2692" s="5" t="s">
        <v>9219</v>
      </c>
      <c r="K2692" t="s">
        <v>8</v>
      </c>
      <c r="L2692" t="s">
        <v>9281</v>
      </c>
      <c r="M2692" t="s">
        <v>9209</v>
      </c>
      <c r="O2692">
        <v>11</v>
      </c>
      <c r="P2692" t="s">
        <v>9226</v>
      </c>
      <c r="Q2692">
        <v>5</v>
      </c>
      <c r="R2692">
        <v>18</v>
      </c>
      <c r="S2692" t="s">
        <v>9256</v>
      </c>
      <c r="T2692" t="s">
        <v>9263</v>
      </c>
      <c r="U2692" t="s">
        <v>9282</v>
      </c>
      <c r="V2692" t="str" cm="1">
        <f t="array" ref="V2692">_xlfn.IFS(Hospital_Emergency_Room_Data[[#This Row],[Day]]&lt;=10,"Start(1-10)",Hospital_Emergency_Room_Data[[#This Row],[Day]]&lt;=20,"Middle(11-20)",Hospital_Emergency_Room_Data[[#This Row],[Day]]&gt;20,"End(21-30)")</f>
        <v>Start(1-10)</v>
      </c>
    </row>
    <row r="2693" spans="1:22">
      <c r="A2693">
        <v>806431330</v>
      </c>
      <c r="B2693" t="s">
        <v>2712</v>
      </c>
      <c r="C2693" s="1">
        <v>45513</v>
      </c>
      <c r="D2693" t="str">
        <f>TEXT(Hospital_Emergency_Room_Data[[#This Row],[Patient Admission Date]],"mmm")</f>
        <v>Aug</v>
      </c>
      <c r="E2693">
        <f>YEAR(Hospital_Emergency_Room_Data[[#This Row],[Patient Admission Date]])</f>
        <v>2024</v>
      </c>
      <c r="F2693" s="2">
        <v>0.32916666666666666</v>
      </c>
      <c r="G2693" s="8" t="str">
        <f>TEXT(Hospital_Emergency_Room_Data[[#This Row],[Patient Admission Date]],"dddd")</f>
        <v>Friday</v>
      </c>
      <c r="H2693" t="s">
        <v>41</v>
      </c>
      <c r="I2693">
        <v>72</v>
      </c>
      <c r="J2693" s="5" t="s">
        <v>9222</v>
      </c>
      <c r="K2693" t="s">
        <v>8</v>
      </c>
      <c r="L2693" t="s">
        <v>9281</v>
      </c>
      <c r="M2693" t="s">
        <v>9209</v>
      </c>
      <c r="O2693">
        <v>11</v>
      </c>
      <c r="P2693" t="s">
        <v>9226</v>
      </c>
      <c r="Q2693">
        <v>9</v>
      </c>
      <c r="R2693">
        <v>7</v>
      </c>
      <c r="S2693" t="s">
        <v>9255</v>
      </c>
      <c r="T2693" t="s">
        <v>9265</v>
      </c>
      <c r="U2693" t="s">
        <v>9282</v>
      </c>
      <c r="V2693" t="str" cm="1">
        <f t="array" ref="V2693">_xlfn.IFS(Hospital_Emergency_Room_Data[[#This Row],[Day]]&lt;=10,"Start(1-10)",Hospital_Emergency_Room_Data[[#This Row],[Day]]&lt;=20,"Middle(11-20)",Hospital_Emergency_Room_Data[[#This Row],[Day]]&gt;20,"End(21-30)")</f>
        <v>Start(1-10)</v>
      </c>
    </row>
    <row r="2694" spans="1:22">
      <c r="A2694">
        <v>393316473</v>
      </c>
      <c r="B2694" t="s">
        <v>2713</v>
      </c>
      <c r="C2694" s="1">
        <v>45398</v>
      </c>
      <c r="D2694" t="str">
        <f>TEXT(Hospital_Emergency_Room_Data[[#This Row],[Patient Admission Date]],"mmm")</f>
        <v>Apr</v>
      </c>
      <c r="E2694">
        <f>YEAR(Hospital_Emergency_Room_Data[[#This Row],[Patient Admission Date]])</f>
        <v>2024</v>
      </c>
      <c r="F2694" s="2">
        <v>0.98750000000000004</v>
      </c>
      <c r="G2694" s="8" t="str">
        <f>TEXT(Hospital_Emergency_Room_Data[[#This Row],[Patient Admission Date]],"dddd")</f>
        <v>Tuesday</v>
      </c>
      <c r="H2694" t="s">
        <v>41</v>
      </c>
      <c r="I2694">
        <v>30</v>
      </c>
      <c r="J2694" s="5" t="s">
        <v>9223</v>
      </c>
      <c r="K2694" t="s">
        <v>8</v>
      </c>
      <c r="L2694" t="s">
        <v>9281</v>
      </c>
      <c r="M2694" t="s">
        <v>9209</v>
      </c>
      <c r="O2694">
        <v>16</v>
      </c>
      <c r="P2694" t="s">
        <v>9226</v>
      </c>
      <c r="Q2694">
        <v>16</v>
      </c>
      <c r="R2694">
        <v>23</v>
      </c>
      <c r="S2694" t="s">
        <v>9256</v>
      </c>
      <c r="T2694" t="s">
        <v>9262</v>
      </c>
      <c r="U2694" t="s">
        <v>9282</v>
      </c>
      <c r="V2694" t="str" cm="1">
        <f t="array" ref="V2694">_xlfn.IFS(Hospital_Emergency_Room_Data[[#This Row],[Day]]&lt;=10,"Start(1-10)",Hospital_Emergency_Room_Data[[#This Row],[Day]]&lt;=20,"Middle(11-20)",Hospital_Emergency_Room_Data[[#This Row],[Day]]&gt;20,"End(21-30)")</f>
        <v>Middle(11-20)</v>
      </c>
    </row>
    <row r="2695" spans="1:22">
      <c r="A2695">
        <v>781312173</v>
      </c>
      <c r="B2695" t="s">
        <v>2714</v>
      </c>
      <c r="C2695" s="1">
        <v>45124</v>
      </c>
      <c r="D2695" t="str">
        <f>TEXT(Hospital_Emergency_Room_Data[[#This Row],[Patient Admission Date]],"mmm")</f>
        <v>Jul</v>
      </c>
      <c r="E2695">
        <f>YEAR(Hospital_Emergency_Room_Data[[#This Row],[Patient Admission Date]])</f>
        <v>2023</v>
      </c>
      <c r="F2695" s="2">
        <v>0.78819444444444442</v>
      </c>
      <c r="G2695" s="8" t="str">
        <f>TEXT(Hospital_Emergency_Room_Data[[#This Row],[Patient Admission Date]],"dddd")</f>
        <v>Monday</v>
      </c>
      <c r="H2695" t="s">
        <v>41</v>
      </c>
      <c r="I2695">
        <v>60</v>
      </c>
      <c r="J2695" s="5" t="s">
        <v>9217</v>
      </c>
      <c r="K2695" t="s">
        <v>8</v>
      </c>
      <c r="L2695" t="s">
        <v>9281</v>
      </c>
      <c r="M2695" t="s">
        <v>9209</v>
      </c>
      <c r="O2695">
        <v>20</v>
      </c>
      <c r="P2695" t="s">
        <v>9226</v>
      </c>
      <c r="Q2695">
        <v>17</v>
      </c>
      <c r="R2695">
        <v>18</v>
      </c>
      <c r="S2695" t="s">
        <v>9256</v>
      </c>
      <c r="T2695" t="s">
        <v>9262</v>
      </c>
      <c r="U2695" t="s">
        <v>9282</v>
      </c>
      <c r="V2695" t="str" cm="1">
        <f t="array" ref="V2695">_xlfn.IFS(Hospital_Emergency_Room_Data[[#This Row],[Day]]&lt;=10,"Start(1-10)",Hospital_Emergency_Room_Data[[#This Row],[Day]]&lt;=20,"Middle(11-20)",Hospital_Emergency_Room_Data[[#This Row],[Day]]&gt;20,"End(21-30)")</f>
        <v>Middle(11-20)</v>
      </c>
    </row>
    <row r="2696" spans="1:22">
      <c r="A2696">
        <v>860645355</v>
      </c>
      <c r="B2696" t="s">
        <v>2715</v>
      </c>
      <c r="C2696" s="1">
        <v>45477</v>
      </c>
      <c r="D2696" t="str">
        <f>TEXT(Hospital_Emergency_Room_Data[[#This Row],[Patient Admission Date]],"mmm")</f>
        <v>Jul</v>
      </c>
      <c r="E2696">
        <f>YEAR(Hospital_Emergency_Room_Data[[#This Row],[Patient Admission Date]])</f>
        <v>2024</v>
      </c>
      <c r="F2696" s="2">
        <v>0.92708333333333337</v>
      </c>
      <c r="G2696" s="8" t="str">
        <f>TEXT(Hospital_Emergency_Room_Data[[#This Row],[Patient Admission Date]],"dddd")</f>
        <v>Thursday</v>
      </c>
      <c r="H2696" t="s">
        <v>41</v>
      </c>
      <c r="I2696">
        <v>18</v>
      </c>
      <c r="J2696" s="5" t="s">
        <v>9220</v>
      </c>
      <c r="K2696" t="s">
        <v>8</v>
      </c>
      <c r="L2696" t="s">
        <v>9281</v>
      </c>
      <c r="M2696" t="s">
        <v>9209</v>
      </c>
      <c r="O2696">
        <v>27</v>
      </c>
      <c r="P2696" t="s">
        <v>9226</v>
      </c>
      <c r="Q2696">
        <v>4</v>
      </c>
      <c r="R2696">
        <v>22</v>
      </c>
      <c r="S2696" t="s">
        <v>9256</v>
      </c>
      <c r="T2696" t="s">
        <v>9263</v>
      </c>
      <c r="U2696" t="s">
        <v>9282</v>
      </c>
      <c r="V2696" t="str" cm="1">
        <f t="array" ref="V2696">_xlfn.IFS(Hospital_Emergency_Room_Data[[#This Row],[Day]]&lt;=10,"Start(1-10)",Hospital_Emergency_Room_Data[[#This Row],[Day]]&lt;=20,"Middle(11-20)",Hospital_Emergency_Room_Data[[#This Row],[Day]]&gt;20,"End(21-30)")</f>
        <v>Start(1-10)</v>
      </c>
    </row>
    <row r="2697" spans="1:22">
      <c r="A2697">
        <v>622904135</v>
      </c>
      <c r="B2697" t="s">
        <v>2716</v>
      </c>
      <c r="C2697" s="1">
        <v>45351</v>
      </c>
      <c r="D2697" t="str">
        <f>TEXT(Hospital_Emergency_Room_Data[[#This Row],[Patient Admission Date]],"mmm")</f>
        <v>Feb</v>
      </c>
      <c r="E2697">
        <f>YEAR(Hospital_Emergency_Room_Data[[#This Row],[Patient Admission Date]])</f>
        <v>2024</v>
      </c>
      <c r="F2697" s="2">
        <v>3.5416666666666666E-2</v>
      </c>
      <c r="G2697" s="8" t="str">
        <f>TEXT(Hospital_Emergency_Room_Data[[#This Row],[Patient Admission Date]],"dddd")</f>
        <v>Thursday</v>
      </c>
      <c r="H2697" t="s">
        <v>41</v>
      </c>
      <c r="I2697">
        <v>25</v>
      </c>
      <c r="J2697" s="5" t="s">
        <v>9220</v>
      </c>
      <c r="K2697" t="s">
        <v>8</v>
      </c>
      <c r="L2697" t="s">
        <v>9281</v>
      </c>
      <c r="M2697" t="s">
        <v>9209</v>
      </c>
      <c r="O2697">
        <v>36</v>
      </c>
      <c r="P2697" t="s">
        <v>9225</v>
      </c>
      <c r="Q2697">
        <v>29</v>
      </c>
      <c r="R2697">
        <v>0</v>
      </c>
      <c r="S2697" t="s">
        <v>9258</v>
      </c>
      <c r="T2697" t="s">
        <v>9264</v>
      </c>
      <c r="U2697" t="s">
        <v>9300</v>
      </c>
      <c r="V2697" t="str" cm="1">
        <f t="array" ref="V2697">_xlfn.IFS(Hospital_Emergency_Room_Data[[#This Row],[Day]]&lt;=10,"Start(1-10)",Hospital_Emergency_Room_Data[[#This Row],[Day]]&lt;=20,"Middle(11-20)",Hospital_Emergency_Room_Data[[#This Row],[Day]]&gt;20,"End(21-30)")</f>
        <v>End(21-30)</v>
      </c>
    </row>
    <row r="2698" spans="1:22">
      <c r="A2698">
        <v>701321463</v>
      </c>
      <c r="B2698" t="s">
        <v>2717</v>
      </c>
      <c r="C2698" s="1">
        <v>45360</v>
      </c>
      <c r="D2698" t="str">
        <f>TEXT(Hospital_Emergency_Room_Data[[#This Row],[Patient Admission Date]],"mmm")</f>
        <v>Mar</v>
      </c>
      <c r="E2698">
        <f>YEAR(Hospital_Emergency_Room_Data[[#This Row],[Patient Admission Date]])</f>
        <v>2024</v>
      </c>
      <c r="F2698" s="2">
        <v>0.18819444444444444</v>
      </c>
      <c r="G2698" s="8" t="str">
        <f>TEXT(Hospital_Emergency_Room_Data[[#This Row],[Patient Admission Date]],"dddd")</f>
        <v>Saturday</v>
      </c>
      <c r="H2698" t="s">
        <v>41</v>
      </c>
      <c r="I2698">
        <v>67</v>
      </c>
      <c r="J2698" s="5" t="s">
        <v>9217</v>
      </c>
      <c r="K2698" t="s">
        <v>8</v>
      </c>
      <c r="L2698" t="s">
        <v>9281</v>
      </c>
      <c r="M2698" t="s">
        <v>9209</v>
      </c>
      <c r="O2698">
        <v>40</v>
      </c>
      <c r="P2698" t="s">
        <v>9225</v>
      </c>
      <c r="Q2698">
        <v>9</v>
      </c>
      <c r="R2698">
        <v>4</v>
      </c>
      <c r="S2698" t="s">
        <v>9258</v>
      </c>
      <c r="T2698" t="s">
        <v>9265</v>
      </c>
      <c r="U2698" t="s">
        <v>9300</v>
      </c>
      <c r="V2698" t="str" cm="1">
        <f t="array" ref="V2698">_xlfn.IFS(Hospital_Emergency_Room_Data[[#This Row],[Day]]&lt;=10,"Start(1-10)",Hospital_Emergency_Room_Data[[#This Row],[Day]]&lt;=20,"Middle(11-20)",Hospital_Emergency_Room_Data[[#This Row],[Day]]&gt;20,"End(21-30)")</f>
        <v>Start(1-10)</v>
      </c>
    </row>
    <row r="2699" spans="1:22">
      <c r="A2699">
        <v>621920440</v>
      </c>
      <c r="B2699" t="s">
        <v>2718</v>
      </c>
      <c r="C2699" s="1">
        <v>45235</v>
      </c>
      <c r="D2699" t="str">
        <f>TEXT(Hospital_Emergency_Room_Data[[#This Row],[Patient Admission Date]],"mmm")</f>
        <v>Nov</v>
      </c>
      <c r="E2699">
        <f>YEAR(Hospital_Emergency_Room_Data[[#This Row],[Patient Admission Date]])</f>
        <v>2023</v>
      </c>
      <c r="F2699" s="2">
        <v>0.75555555555555554</v>
      </c>
      <c r="G2699" s="8" t="str">
        <f>TEXT(Hospital_Emergency_Room_Data[[#This Row],[Patient Admission Date]],"dddd")</f>
        <v>Sunday</v>
      </c>
      <c r="H2699" t="s">
        <v>41</v>
      </c>
      <c r="I2699">
        <v>15</v>
      </c>
      <c r="J2699" s="5" t="s">
        <v>9220</v>
      </c>
      <c r="K2699" t="s">
        <v>8</v>
      </c>
      <c r="L2699" t="s">
        <v>9281</v>
      </c>
      <c r="M2699" t="s">
        <v>9209</v>
      </c>
      <c r="O2699">
        <v>45</v>
      </c>
      <c r="P2699" t="s">
        <v>9225</v>
      </c>
      <c r="Q2699">
        <v>5</v>
      </c>
      <c r="R2699">
        <v>18</v>
      </c>
      <c r="S2699" t="s">
        <v>9256</v>
      </c>
      <c r="T2699" t="s">
        <v>9263</v>
      </c>
      <c r="U2699" t="s">
        <v>9300</v>
      </c>
      <c r="V2699" t="str" cm="1">
        <f t="array" ref="V2699">_xlfn.IFS(Hospital_Emergency_Room_Data[[#This Row],[Day]]&lt;=10,"Start(1-10)",Hospital_Emergency_Room_Data[[#This Row],[Day]]&lt;=20,"Middle(11-20)",Hospital_Emergency_Room_Data[[#This Row],[Day]]&gt;20,"End(21-30)")</f>
        <v>Start(1-10)</v>
      </c>
    </row>
    <row r="2700" spans="1:22">
      <c r="A2700">
        <v>110737294</v>
      </c>
      <c r="B2700" t="s">
        <v>2719</v>
      </c>
      <c r="C2700" s="1">
        <v>45145</v>
      </c>
      <c r="D2700" t="str">
        <f>TEXT(Hospital_Emergency_Room_Data[[#This Row],[Patient Admission Date]],"mmm")</f>
        <v>Aug</v>
      </c>
      <c r="E2700">
        <f>YEAR(Hospital_Emergency_Room_Data[[#This Row],[Patient Admission Date]])</f>
        <v>2023</v>
      </c>
      <c r="F2700" s="2">
        <v>0.74375000000000002</v>
      </c>
      <c r="G2700" s="8" t="str">
        <f>TEXT(Hospital_Emergency_Room_Data[[#This Row],[Patient Admission Date]],"dddd")</f>
        <v>Monday</v>
      </c>
      <c r="H2700" t="s">
        <v>41</v>
      </c>
      <c r="I2700">
        <v>63</v>
      </c>
      <c r="J2700" s="5" t="s">
        <v>9217</v>
      </c>
      <c r="K2700" t="s">
        <v>8</v>
      </c>
      <c r="L2700" t="s">
        <v>9281</v>
      </c>
      <c r="M2700" t="s">
        <v>9209</v>
      </c>
      <c r="O2700">
        <v>56</v>
      </c>
      <c r="P2700" t="s">
        <v>9225</v>
      </c>
      <c r="Q2700">
        <v>7</v>
      </c>
      <c r="R2700">
        <v>17</v>
      </c>
      <c r="S2700" t="s">
        <v>9257</v>
      </c>
      <c r="T2700" t="s">
        <v>9263</v>
      </c>
      <c r="U2700" t="s">
        <v>9283</v>
      </c>
      <c r="V2700" t="str" cm="1">
        <f t="array" ref="V2700">_xlfn.IFS(Hospital_Emergency_Room_Data[[#This Row],[Day]]&lt;=10,"Start(1-10)",Hospital_Emergency_Room_Data[[#This Row],[Day]]&lt;=20,"Middle(11-20)",Hospital_Emergency_Room_Data[[#This Row],[Day]]&gt;20,"End(21-30)")</f>
        <v>Start(1-10)</v>
      </c>
    </row>
    <row r="2701" spans="1:22">
      <c r="A2701">
        <v>802438558</v>
      </c>
      <c r="B2701" t="s">
        <v>2720</v>
      </c>
      <c r="C2701" s="1">
        <v>45200</v>
      </c>
      <c r="D2701" t="str">
        <f>TEXT(Hospital_Emergency_Room_Data[[#This Row],[Patient Admission Date]],"mmm")</f>
        <v>Oct</v>
      </c>
      <c r="E2701">
        <f>YEAR(Hospital_Emergency_Room_Data[[#This Row],[Patient Admission Date]])</f>
        <v>2023</v>
      </c>
      <c r="F2701" s="2">
        <v>0.35208333333333336</v>
      </c>
      <c r="G2701" s="8" t="str">
        <f>TEXT(Hospital_Emergency_Room_Data[[#This Row],[Patient Admission Date]],"dddd")</f>
        <v>Sunday</v>
      </c>
      <c r="H2701" t="s">
        <v>41</v>
      </c>
      <c r="I2701">
        <v>57</v>
      </c>
      <c r="J2701" s="5" t="s">
        <v>9219</v>
      </c>
      <c r="K2701" t="s">
        <v>8</v>
      </c>
      <c r="L2701" t="s">
        <v>9281</v>
      </c>
      <c r="M2701" t="s">
        <v>9209</v>
      </c>
      <c r="O2701">
        <v>11</v>
      </c>
      <c r="P2701" t="s">
        <v>9226</v>
      </c>
      <c r="Q2701">
        <v>1</v>
      </c>
      <c r="R2701">
        <v>8</v>
      </c>
      <c r="S2701" t="s">
        <v>9255</v>
      </c>
      <c r="T2701" t="s">
        <v>9263</v>
      </c>
      <c r="U2701" t="s">
        <v>9282</v>
      </c>
      <c r="V2701" t="str" cm="1">
        <f t="array" ref="V2701">_xlfn.IFS(Hospital_Emergency_Room_Data[[#This Row],[Day]]&lt;=10,"Start(1-10)",Hospital_Emergency_Room_Data[[#This Row],[Day]]&lt;=20,"Middle(11-20)",Hospital_Emergency_Room_Data[[#This Row],[Day]]&gt;20,"End(21-30)")</f>
        <v>Start(1-10)</v>
      </c>
    </row>
    <row r="2702" spans="1:22">
      <c r="A2702">
        <v>451834132</v>
      </c>
      <c r="B2702" t="s">
        <v>2721</v>
      </c>
      <c r="C2702" s="1">
        <v>45334</v>
      </c>
      <c r="D2702" t="str">
        <f>TEXT(Hospital_Emergency_Room_Data[[#This Row],[Patient Admission Date]],"mmm")</f>
        <v>Feb</v>
      </c>
      <c r="E2702">
        <f>YEAR(Hospital_Emergency_Room_Data[[#This Row],[Patient Admission Date]])</f>
        <v>2024</v>
      </c>
      <c r="F2702" s="2">
        <v>0.51527777777777772</v>
      </c>
      <c r="G2702" s="8" t="str">
        <f>TEXT(Hospital_Emergency_Room_Data[[#This Row],[Patient Admission Date]],"dddd")</f>
        <v>Monday</v>
      </c>
      <c r="H2702" t="s">
        <v>41</v>
      </c>
      <c r="I2702">
        <v>22</v>
      </c>
      <c r="J2702" s="5" t="s">
        <v>9220</v>
      </c>
      <c r="K2702" t="s">
        <v>8</v>
      </c>
      <c r="L2702" t="s">
        <v>9281</v>
      </c>
      <c r="M2702" t="s">
        <v>9209</v>
      </c>
      <c r="O2702">
        <v>24</v>
      </c>
      <c r="P2702" t="s">
        <v>9226</v>
      </c>
      <c r="Q2702">
        <v>12</v>
      </c>
      <c r="R2702">
        <v>12</v>
      </c>
      <c r="S2702" t="s">
        <v>9257</v>
      </c>
      <c r="T2702" t="s">
        <v>9265</v>
      </c>
      <c r="U2702" t="s">
        <v>9282</v>
      </c>
      <c r="V2702" t="str" cm="1">
        <f t="array" ref="V2702">_xlfn.IFS(Hospital_Emergency_Room_Data[[#This Row],[Day]]&lt;=10,"Start(1-10)",Hospital_Emergency_Room_Data[[#This Row],[Day]]&lt;=20,"Middle(11-20)",Hospital_Emergency_Room_Data[[#This Row],[Day]]&gt;20,"End(21-30)")</f>
        <v>Middle(11-20)</v>
      </c>
    </row>
    <row r="2703" spans="1:22">
      <c r="A2703">
        <v>760698796</v>
      </c>
      <c r="B2703" t="s">
        <v>2722</v>
      </c>
      <c r="C2703" s="1">
        <v>45463</v>
      </c>
      <c r="D2703" t="str">
        <f>TEXT(Hospital_Emergency_Room_Data[[#This Row],[Patient Admission Date]],"mmm")</f>
        <v>Jun</v>
      </c>
      <c r="E2703">
        <f>YEAR(Hospital_Emergency_Room_Data[[#This Row],[Patient Admission Date]])</f>
        <v>2024</v>
      </c>
      <c r="F2703" s="2">
        <v>0.75</v>
      </c>
      <c r="G2703" s="8" t="str">
        <f>TEXT(Hospital_Emergency_Room_Data[[#This Row],[Patient Admission Date]],"dddd")</f>
        <v>Thursday</v>
      </c>
      <c r="H2703" t="s">
        <v>41</v>
      </c>
      <c r="I2703">
        <v>74</v>
      </c>
      <c r="J2703" s="5" t="s">
        <v>9222</v>
      </c>
      <c r="K2703" t="s">
        <v>8</v>
      </c>
      <c r="L2703" t="s">
        <v>9281</v>
      </c>
      <c r="M2703" t="s">
        <v>9209</v>
      </c>
      <c r="O2703">
        <v>26</v>
      </c>
      <c r="P2703" t="s">
        <v>9226</v>
      </c>
      <c r="Q2703">
        <v>20</v>
      </c>
      <c r="R2703">
        <v>18</v>
      </c>
      <c r="S2703" t="s">
        <v>9256</v>
      </c>
      <c r="T2703" t="s">
        <v>9262</v>
      </c>
      <c r="U2703" t="s">
        <v>9282</v>
      </c>
      <c r="V2703" t="str" cm="1">
        <f t="array" ref="V2703">_xlfn.IFS(Hospital_Emergency_Room_Data[[#This Row],[Day]]&lt;=10,"Start(1-10)",Hospital_Emergency_Room_Data[[#This Row],[Day]]&lt;=20,"Middle(11-20)",Hospital_Emergency_Room_Data[[#This Row],[Day]]&gt;20,"End(21-30)")</f>
        <v>Middle(11-20)</v>
      </c>
    </row>
    <row r="2704" spans="1:22">
      <c r="A2704">
        <v>370756636</v>
      </c>
      <c r="B2704" t="s">
        <v>2723</v>
      </c>
      <c r="C2704" s="1">
        <v>45076</v>
      </c>
      <c r="D2704" t="str">
        <f>TEXT(Hospital_Emergency_Room_Data[[#This Row],[Patient Admission Date]],"mmm")</f>
        <v>May</v>
      </c>
      <c r="E2704">
        <f>YEAR(Hospital_Emergency_Room_Data[[#This Row],[Patient Admission Date]])</f>
        <v>2023</v>
      </c>
      <c r="F2704" s="2">
        <v>0.34791666666666665</v>
      </c>
      <c r="G2704" s="8" t="str">
        <f>TEXT(Hospital_Emergency_Room_Data[[#This Row],[Patient Admission Date]],"dddd")</f>
        <v>Tuesday</v>
      </c>
      <c r="H2704" t="s">
        <v>41</v>
      </c>
      <c r="I2704">
        <v>4</v>
      </c>
      <c r="J2704" s="5" t="s">
        <v>9218</v>
      </c>
      <c r="K2704" t="s">
        <v>8</v>
      </c>
      <c r="L2704" t="s">
        <v>9281</v>
      </c>
      <c r="M2704" t="s">
        <v>9209</v>
      </c>
      <c r="O2704">
        <v>32</v>
      </c>
      <c r="P2704" t="s">
        <v>9225</v>
      </c>
      <c r="Q2704">
        <v>30</v>
      </c>
      <c r="R2704">
        <v>8</v>
      </c>
      <c r="S2704" t="s">
        <v>9255</v>
      </c>
      <c r="T2704" t="s">
        <v>9264</v>
      </c>
      <c r="U2704" t="s">
        <v>9300</v>
      </c>
      <c r="V2704" t="str" cm="1">
        <f t="array" ref="V2704">_xlfn.IFS(Hospital_Emergency_Room_Data[[#This Row],[Day]]&lt;=10,"Start(1-10)",Hospital_Emergency_Room_Data[[#This Row],[Day]]&lt;=20,"Middle(11-20)",Hospital_Emergency_Room_Data[[#This Row],[Day]]&gt;20,"End(21-30)")</f>
        <v>End(21-30)</v>
      </c>
    </row>
    <row r="2705" spans="1:22">
      <c r="A2705">
        <v>372600704</v>
      </c>
      <c r="B2705" t="s">
        <v>2724</v>
      </c>
      <c r="C2705" s="1">
        <v>45424</v>
      </c>
      <c r="D2705" t="str">
        <f>TEXT(Hospital_Emergency_Room_Data[[#This Row],[Patient Admission Date]],"mmm")</f>
        <v>May</v>
      </c>
      <c r="E2705">
        <f>YEAR(Hospital_Emergency_Room_Data[[#This Row],[Patient Admission Date]])</f>
        <v>2024</v>
      </c>
      <c r="F2705" s="2">
        <v>0.10069444444444445</v>
      </c>
      <c r="G2705" s="8" t="str">
        <f>TEXT(Hospital_Emergency_Room_Data[[#This Row],[Patient Admission Date]],"dddd")</f>
        <v>Sunday</v>
      </c>
      <c r="H2705" t="s">
        <v>41</v>
      </c>
      <c r="I2705">
        <v>37</v>
      </c>
      <c r="J2705" s="5" t="s">
        <v>9223</v>
      </c>
      <c r="K2705" t="s">
        <v>8</v>
      </c>
      <c r="L2705" t="s">
        <v>9281</v>
      </c>
      <c r="M2705" t="s">
        <v>9209</v>
      </c>
      <c r="O2705">
        <v>32</v>
      </c>
      <c r="P2705" t="s">
        <v>9225</v>
      </c>
      <c r="Q2705">
        <v>12</v>
      </c>
      <c r="R2705">
        <v>2</v>
      </c>
      <c r="S2705" t="s">
        <v>9258</v>
      </c>
      <c r="T2705" t="s">
        <v>9265</v>
      </c>
      <c r="U2705" t="s">
        <v>9300</v>
      </c>
      <c r="V2705" t="str" cm="1">
        <f t="array" ref="V2705">_xlfn.IFS(Hospital_Emergency_Room_Data[[#This Row],[Day]]&lt;=10,"Start(1-10)",Hospital_Emergency_Room_Data[[#This Row],[Day]]&lt;=20,"Middle(11-20)",Hospital_Emergency_Room_Data[[#This Row],[Day]]&gt;20,"End(21-30)")</f>
        <v>Middle(11-20)</v>
      </c>
    </row>
    <row r="2706" spans="1:22">
      <c r="A2706">
        <v>466806058</v>
      </c>
      <c r="B2706" t="s">
        <v>2725</v>
      </c>
      <c r="C2706" s="1">
        <v>45472</v>
      </c>
      <c r="D2706" t="str">
        <f>TEXT(Hospital_Emergency_Room_Data[[#This Row],[Patient Admission Date]],"mmm")</f>
        <v>Jun</v>
      </c>
      <c r="E2706">
        <f>YEAR(Hospital_Emergency_Room_Data[[#This Row],[Patient Admission Date]])</f>
        <v>2024</v>
      </c>
      <c r="F2706" s="2">
        <v>0.8208333333333333</v>
      </c>
      <c r="G2706" s="8" t="str">
        <f>TEXT(Hospital_Emergency_Room_Data[[#This Row],[Patient Admission Date]],"dddd")</f>
        <v>Saturday</v>
      </c>
      <c r="H2706" t="s">
        <v>41</v>
      </c>
      <c r="I2706">
        <v>27</v>
      </c>
      <c r="J2706" s="5" t="s">
        <v>9220</v>
      </c>
      <c r="K2706" t="s">
        <v>8</v>
      </c>
      <c r="L2706" t="s">
        <v>9281</v>
      </c>
      <c r="M2706" t="s">
        <v>9209</v>
      </c>
      <c r="O2706">
        <v>39</v>
      </c>
      <c r="P2706" t="s">
        <v>9225</v>
      </c>
      <c r="Q2706">
        <v>29</v>
      </c>
      <c r="R2706">
        <v>19</v>
      </c>
      <c r="S2706" t="s">
        <v>9256</v>
      </c>
      <c r="T2706" t="s">
        <v>9264</v>
      </c>
      <c r="U2706" t="s">
        <v>9300</v>
      </c>
      <c r="V2706" t="str" cm="1">
        <f t="array" ref="V2706">_xlfn.IFS(Hospital_Emergency_Room_Data[[#This Row],[Day]]&lt;=10,"Start(1-10)",Hospital_Emergency_Room_Data[[#This Row],[Day]]&lt;=20,"Middle(11-20)",Hospital_Emergency_Room_Data[[#This Row],[Day]]&gt;20,"End(21-30)")</f>
        <v>End(21-30)</v>
      </c>
    </row>
    <row r="2707" spans="1:22">
      <c r="A2707">
        <v>218237747</v>
      </c>
      <c r="B2707" t="s">
        <v>2726</v>
      </c>
      <c r="C2707" s="1">
        <v>45538</v>
      </c>
      <c r="D2707" t="str">
        <f>TEXT(Hospital_Emergency_Room_Data[[#This Row],[Patient Admission Date]],"mmm")</f>
        <v>Sep</v>
      </c>
      <c r="E2707">
        <f>YEAR(Hospital_Emergency_Room_Data[[#This Row],[Patient Admission Date]])</f>
        <v>2024</v>
      </c>
      <c r="F2707" s="2">
        <v>9.166666666666666E-2</v>
      </c>
      <c r="G2707" s="8" t="str">
        <f>TEXT(Hospital_Emergency_Room_Data[[#This Row],[Patient Admission Date]],"dddd")</f>
        <v>Tuesday</v>
      </c>
      <c r="H2707" t="s">
        <v>41</v>
      </c>
      <c r="I2707">
        <v>27</v>
      </c>
      <c r="J2707" s="5" t="s">
        <v>9220</v>
      </c>
      <c r="K2707" t="s">
        <v>8</v>
      </c>
      <c r="L2707" t="s">
        <v>9281</v>
      </c>
      <c r="M2707" t="s">
        <v>9209</v>
      </c>
      <c r="O2707">
        <v>46</v>
      </c>
      <c r="P2707" t="s">
        <v>9225</v>
      </c>
      <c r="Q2707">
        <v>3</v>
      </c>
      <c r="R2707">
        <v>2</v>
      </c>
      <c r="S2707" t="s">
        <v>9258</v>
      </c>
      <c r="T2707" t="s">
        <v>9263</v>
      </c>
      <c r="U2707" t="s">
        <v>9283</v>
      </c>
      <c r="V2707" t="str" cm="1">
        <f t="array" ref="V2707">_xlfn.IFS(Hospital_Emergency_Room_Data[[#This Row],[Day]]&lt;=10,"Start(1-10)",Hospital_Emergency_Room_Data[[#This Row],[Day]]&lt;=20,"Middle(11-20)",Hospital_Emergency_Room_Data[[#This Row],[Day]]&gt;20,"End(21-30)")</f>
        <v>Start(1-10)</v>
      </c>
    </row>
    <row r="2708" spans="1:22">
      <c r="A2708">
        <v>392380122</v>
      </c>
      <c r="B2708" t="s">
        <v>2727</v>
      </c>
      <c r="C2708" s="1">
        <v>45396</v>
      </c>
      <c r="D2708" t="str">
        <f>TEXT(Hospital_Emergency_Room_Data[[#This Row],[Patient Admission Date]],"mmm")</f>
        <v>Apr</v>
      </c>
      <c r="E2708">
        <f>YEAR(Hospital_Emergency_Room_Data[[#This Row],[Patient Admission Date]])</f>
        <v>2024</v>
      </c>
      <c r="F2708" s="2">
        <v>0.23541666666666666</v>
      </c>
      <c r="G2708" s="8" t="str">
        <f>TEXT(Hospital_Emergency_Room_Data[[#This Row],[Patient Admission Date]],"dddd")</f>
        <v>Sunday</v>
      </c>
      <c r="H2708" t="s">
        <v>41</v>
      </c>
      <c r="I2708">
        <v>64</v>
      </c>
      <c r="J2708" s="5" t="s">
        <v>9217</v>
      </c>
      <c r="K2708" t="s">
        <v>8</v>
      </c>
      <c r="L2708" t="s">
        <v>9281</v>
      </c>
      <c r="M2708" t="s">
        <v>9209</v>
      </c>
      <c r="O2708">
        <v>47</v>
      </c>
      <c r="P2708" t="s">
        <v>9225</v>
      </c>
      <c r="Q2708">
        <v>14</v>
      </c>
      <c r="R2708">
        <v>5</v>
      </c>
      <c r="S2708" t="s">
        <v>9258</v>
      </c>
      <c r="T2708" t="s">
        <v>9265</v>
      </c>
      <c r="U2708" t="s">
        <v>9283</v>
      </c>
      <c r="V2708" t="str" cm="1">
        <f t="array" ref="V2708">_xlfn.IFS(Hospital_Emergency_Room_Data[[#This Row],[Day]]&lt;=10,"Start(1-10)",Hospital_Emergency_Room_Data[[#This Row],[Day]]&lt;=20,"Middle(11-20)",Hospital_Emergency_Room_Data[[#This Row],[Day]]&gt;20,"End(21-30)")</f>
        <v>Middle(11-20)</v>
      </c>
    </row>
    <row r="2709" spans="1:22">
      <c r="A2709">
        <v>890118619</v>
      </c>
      <c r="B2709" t="s">
        <v>2728</v>
      </c>
      <c r="C2709" s="1">
        <v>45145</v>
      </c>
      <c r="D2709" t="str">
        <f>TEXT(Hospital_Emergency_Room_Data[[#This Row],[Patient Admission Date]],"mmm")</f>
        <v>Aug</v>
      </c>
      <c r="E2709">
        <f>YEAR(Hospital_Emergency_Room_Data[[#This Row],[Patient Admission Date]])</f>
        <v>2023</v>
      </c>
      <c r="F2709" s="2">
        <v>0.68125000000000002</v>
      </c>
      <c r="G2709" s="8" t="str">
        <f>TEXT(Hospital_Emergency_Room_Data[[#This Row],[Patient Admission Date]],"dddd")</f>
        <v>Monday</v>
      </c>
      <c r="H2709" t="s">
        <v>41</v>
      </c>
      <c r="I2709">
        <v>43</v>
      </c>
      <c r="J2709" s="5" t="s">
        <v>9223</v>
      </c>
      <c r="K2709" t="s">
        <v>8</v>
      </c>
      <c r="L2709" t="s">
        <v>9281</v>
      </c>
      <c r="M2709" t="s">
        <v>9209</v>
      </c>
      <c r="O2709">
        <v>51</v>
      </c>
      <c r="P2709" t="s">
        <v>9225</v>
      </c>
      <c r="Q2709">
        <v>7</v>
      </c>
      <c r="R2709">
        <v>16</v>
      </c>
      <c r="S2709" t="s">
        <v>9257</v>
      </c>
      <c r="T2709" t="s">
        <v>9263</v>
      </c>
      <c r="U2709" t="s">
        <v>9283</v>
      </c>
      <c r="V2709" t="str" cm="1">
        <f t="array" ref="V2709">_xlfn.IFS(Hospital_Emergency_Room_Data[[#This Row],[Day]]&lt;=10,"Start(1-10)",Hospital_Emergency_Room_Data[[#This Row],[Day]]&lt;=20,"Middle(11-20)",Hospital_Emergency_Room_Data[[#This Row],[Day]]&gt;20,"End(21-30)")</f>
        <v>Start(1-10)</v>
      </c>
    </row>
    <row r="2710" spans="1:22">
      <c r="A2710">
        <v>742080457</v>
      </c>
      <c r="B2710" t="s">
        <v>2729</v>
      </c>
      <c r="C2710" s="1">
        <v>45086</v>
      </c>
      <c r="D2710" t="str">
        <f>TEXT(Hospital_Emergency_Room_Data[[#This Row],[Patient Admission Date]],"mmm")</f>
        <v>Jun</v>
      </c>
      <c r="E2710">
        <f>YEAR(Hospital_Emergency_Room_Data[[#This Row],[Patient Admission Date]])</f>
        <v>2023</v>
      </c>
      <c r="F2710" s="2">
        <v>0.19375000000000001</v>
      </c>
      <c r="G2710" s="8" t="str">
        <f>TEXT(Hospital_Emergency_Room_Data[[#This Row],[Patient Admission Date]],"dddd")</f>
        <v>Friday</v>
      </c>
      <c r="H2710" t="s">
        <v>41</v>
      </c>
      <c r="I2710">
        <v>5</v>
      </c>
      <c r="J2710" s="5" t="s">
        <v>9221</v>
      </c>
      <c r="K2710" t="s">
        <v>8</v>
      </c>
      <c r="L2710" t="s">
        <v>9281</v>
      </c>
      <c r="M2710" t="s">
        <v>9209</v>
      </c>
      <c r="O2710">
        <v>59</v>
      </c>
      <c r="P2710" t="s">
        <v>9225</v>
      </c>
      <c r="Q2710">
        <v>9</v>
      </c>
      <c r="R2710">
        <v>4</v>
      </c>
      <c r="S2710" t="s">
        <v>9258</v>
      </c>
      <c r="T2710" t="s">
        <v>9265</v>
      </c>
      <c r="U2710" t="s">
        <v>9283</v>
      </c>
      <c r="V2710" t="str" cm="1">
        <f t="array" ref="V2710">_xlfn.IFS(Hospital_Emergency_Room_Data[[#This Row],[Day]]&lt;=10,"Start(1-10)",Hospital_Emergency_Room_Data[[#This Row],[Day]]&lt;=20,"Middle(11-20)",Hospital_Emergency_Room_Data[[#This Row],[Day]]&gt;20,"End(21-30)")</f>
        <v>Start(1-10)</v>
      </c>
    </row>
    <row r="2711" spans="1:22">
      <c r="A2711">
        <v>448674574</v>
      </c>
      <c r="B2711" t="s">
        <v>2730</v>
      </c>
      <c r="C2711" s="1">
        <v>45467</v>
      </c>
      <c r="D2711" t="str">
        <f>TEXT(Hospital_Emergency_Room_Data[[#This Row],[Patient Admission Date]],"mmm")</f>
        <v>Jun</v>
      </c>
      <c r="E2711">
        <f>YEAR(Hospital_Emergency_Room_Data[[#This Row],[Patient Admission Date]])</f>
        <v>2024</v>
      </c>
      <c r="F2711" s="2">
        <v>0.91527777777777775</v>
      </c>
      <c r="G2711" s="8" t="str">
        <f>TEXT(Hospital_Emergency_Room_Data[[#This Row],[Patient Admission Date]],"dddd")</f>
        <v>Monday</v>
      </c>
      <c r="H2711" t="s">
        <v>41</v>
      </c>
      <c r="I2711">
        <v>41</v>
      </c>
      <c r="J2711" s="5" t="s">
        <v>9223</v>
      </c>
      <c r="K2711" t="s">
        <v>8</v>
      </c>
      <c r="L2711" t="s">
        <v>9281</v>
      </c>
      <c r="M2711" t="s">
        <v>9209</v>
      </c>
      <c r="O2711">
        <v>12</v>
      </c>
      <c r="P2711" t="s">
        <v>9226</v>
      </c>
      <c r="Q2711">
        <v>24</v>
      </c>
      <c r="R2711">
        <v>21</v>
      </c>
      <c r="S2711" t="s">
        <v>9256</v>
      </c>
      <c r="T2711" t="s">
        <v>9264</v>
      </c>
      <c r="U2711" t="s">
        <v>9282</v>
      </c>
      <c r="V2711" t="str" cm="1">
        <f t="array" ref="V2711">_xlfn.IFS(Hospital_Emergency_Room_Data[[#This Row],[Day]]&lt;=10,"Start(1-10)",Hospital_Emergency_Room_Data[[#This Row],[Day]]&lt;=20,"Middle(11-20)",Hospital_Emergency_Room_Data[[#This Row],[Day]]&gt;20,"End(21-30)")</f>
        <v>End(21-30)</v>
      </c>
    </row>
    <row r="2712" spans="1:22">
      <c r="A2712">
        <v>389454781</v>
      </c>
      <c r="B2712" t="s">
        <v>2731</v>
      </c>
      <c r="C2712" s="1">
        <v>45373</v>
      </c>
      <c r="D2712" t="str">
        <f>TEXT(Hospital_Emergency_Room_Data[[#This Row],[Patient Admission Date]],"mmm")</f>
        <v>Mar</v>
      </c>
      <c r="E2712">
        <f>YEAR(Hospital_Emergency_Room_Data[[#This Row],[Patient Admission Date]])</f>
        <v>2024</v>
      </c>
      <c r="F2712" s="2">
        <v>6.2500000000000003E-3</v>
      </c>
      <c r="G2712" s="8" t="str">
        <f>TEXT(Hospital_Emergency_Room_Data[[#This Row],[Patient Admission Date]],"dddd")</f>
        <v>Friday</v>
      </c>
      <c r="H2712" t="s">
        <v>41</v>
      </c>
      <c r="I2712">
        <v>24</v>
      </c>
      <c r="J2712" s="5" t="s">
        <v>9220</v>
      </c>
      <c r="K2712" t="s">
        <v>8</v>
      </c>
      <c r="L2712" t="s">
        <v>9281</v>
      </c>
      <c r="M2712" t="s">
        <v>9209</v>
      </c>
      <c r="O2712">
        <v>15</v>
      </c>
      <c r="P2712" t="s">
        <v>9226</v>
      </c>
      <c r="Q2712">
        <v>22</v>
      </c>
      <c r="R2712">
        <v>0</v>
      </c>
      <c r="S2712" t="s">
        <v>9258</v>
      </c>
      <c r="T2712" t="s">
        <v>9264</v>
      </c>
      <c r="U2712" t="s">
        <v>9282</v>
      </c>
      <c r="V2712" t="str" cm="1">
        <f t="array" ref="V2712">_xlfn.IFS(Hospital_Emergency_Room_Data[[#This Row],[Day]]&lt;=10,"Start(1-10)",Hospital_Emergency_Room_Data[[#This Row],[Day]]&lt;=20,"Middle(11-20)",Hospital_Emergency_Room_Data[[#This Row],[Day]]&gt;20,"End(21-30)")</f>
        <v>End(21-30)</v>
      </c>
    </row>
    <row r="2713" spans="1:22">
      <c r="A2713">
        <v>372421419</v>
      </c>
      <c r="B2713" t="s">
        <v>2732</v>
      </c>
      <c r="C2713" s="1">
        <v>45375</v>
      </c>
      <c r="D2713" t="str">
        <f>TEXT(Hospital_Emergency_Room_Data[[#This Row],[Patient Admission Date]],"mmm")</f>
        <v>Mar</v>
      </c>
      <c r="E2713">
        <f>YEAR(Hospital_Emergency_Room_Data[[#This Row],[Patient Admission Date]])</f>
        <v>2024</v>
      </c>
      <c r="F2713" s="2">
        <v>0.41041666666666665</v>
      </c>
      <c r="G2713" s="8" t="str">
        <f>TEXT(Hospital_Emergency_Room_Data[[#This Row],[Patient Admission Date]],"dddd")</f>
        <v>Sunday</v>
      </c>
      <c r="H2713" t="s">
        <v>41</v>
      </c>
      <c r="I2713">
        <v>25</v>
      </c>
      <c r="J2713" s="5" t="s">
        <v>9220</v>
      </c>
      <c r="K2713" t="s">
        <v>8</v>
      </c>
      <c r="L2713" t="s">
        <v>9281</v>
      </c>
      <c r="M2713" t="s">
        <v>9209</v>
      </c>
      <c r="O2713">
        <v>20</v>
      </c>
      <c r="P2713" t="s">
        <v>9226</v>
      </c>
      <c r="Q2713">
        <v>24</v>
      </c>
      <c r="R2713">
        <v>9</v>
      </c>
      <c r="S2713" t="s">
        <v>9255</v>
      </c>
      <c r="T2713" t="s">
        <v>9264</v>
      </c>
      <c r="U2713" t="s">
        <v>9282</v>
      </c>
      <c r="V2713" t="str" cm="1">
        <f t="array" ref="V2713">_xlfn.IFS(Hospital_Emergency_Room_Data[[#This Row],[Day]]&lt;=10,"Start(1-10)",Hospital_Emergency_Room_Data[[#This Row],[Day]]&lt;=20,"Middle(11-20)",Hospital_Emergency_Room_Data[[#This Row],[Day]]&gt;20,"End(21-30)")</f>
        <v>End(21-30)</v>
      </c>
    </row>
    <row r="2714" spans="1:22">
      <c r="A2714">
        <v>786793778</v>
      </c>
      <c r="B2714" t="s">
        <v>2733</v>
      </c>
      <c r="C2714" s="1">
        <v>45154</v>
      </c>
      <c r="D2714" t="str">
        <f>TEXT(Hospital_Emergency_Room_Data[[#This Row],[Patient Admission Date]],"mmm")</f>
        <v>Aug</v>
      </c>
      <c r="E2714">
        <f>YEAR(Hospital_Emergency_Room_Data[[#This Row],[Patient Admission Date]])</f>
        <v>2023</v>
      </c>
      <c r="F2714" s="2">
        <v>1.2500000000000001E-2</v>
      </c>
      <c r="G2714" s="8" t="str">
        <f>TEXT(Hospital_Emergency_Room_Data[[#This Row],[Patient Admission Date]],"dddd")</f>
        <v>Wednesday</v>
      </c>
      <c r="H2714" t="s">
        <v>41</v>
      </c>
      <c r="I2714">
        <v>69</v>
      </c>
      <c r="J2714" s="5" t="s">
        <v>9217</v>
      </c>
      <c r="K2714" t="s">
        <v>8</v>
      </c>
      <c r="L2714" t="s">
        <v>9281</v>
      </c>
      <c r="M2714" t="s">
        <v>9209</v>
      </c>
      <c r="O2714">
        <v>20</v>
      </c>
      <c r="P2714" t="s">
        <v>9226</v>
      </c>
      <c r="Q2714">
        <v>16</v>
      </c>
      <c r="R2714">
        <v>0</v>
      </c>
      <c r="S2714" t="s">
        <v>9258</v>
      </c>
      <c r="T2714" t="s">
        <v>9262</v>
      </c>
      <c r="U2714" t="s">
        <v>9282</v>
      </c>
      <c r="V2714" t="str" cm="1">
        <f t="array" ref="V2714">_xlfn.IFS(Hospital_Emergency_Room_Data[[#This Row],[Day]]&lt;=10,"Start(1-10)",Hospital_Emergency_Room_Data[[#This Row],[Day]]&lt;=20,"Middle(11-20)",Hospital_Emergency_Room_Data[[#This Row],[Day]]&gt;20,"End(21-30)")</f>
        <v>Middle(11-20)</v>
      </c>
    </row>
    <row r="2715" spans="1:22">
      <c r="A2715">
        <v>839324736</v>
      </c>
      <c r="B2715" t="s">
        <v>2734</v>
      </c>
      <c r="C2715" s="1">
        <v>45272</v>
      </c>
      <c r="D2715" t="str">
        <f>TEXT(Hospital_Emergency_Room_Data[[#This Row],[Patient Admission Date]],"mmm")</f>
        <v>Dec</v>
      </c>
      <c r="E2715">
        <f>YEAR(Hospital_Emergency_Room_Data[[#This Row],[Patient Admission Date]])</f>
        <v>2023</v>
      </c>
      <c r="F2715" s="2">
        <v>0.65208333333333335</v>
      </c>
      <c r="G2715" s="8" t="str">
        <f>TEXT(Hospital_Emergency_Room_Data[[#This Row],[Patient Admission Date]],"dddd")</f>
        <v>Tuesday</v>
      </c>
      <c r="H2715" t="s">
        <v>41</v>
      </c>
      <c r="I2715">
        <v>35</v>
      </c>
      <c r="J2715" s="5" t="s">
        <v>9223</v>
      </c>
      <c r="K2715" t="s">
        <v>8</v>
      </c>
      <c r="L2715" t="s">
        <v>9281</v>
      </c>
      <c r="M2715" t="s">
        <v>9209</v>
      </c>
      <c r="O2715">
        <v>23</v>
      </c>
      <c r="P2715" t="s">
        <v>9226</v>
      </c>
      <c r="Q2715">
        <v>12</v>
      </c>
      <c r="R2715">
        <v>15</v>
      </c>
      <c r="S2715" t="s">
        <v>9257</v>
      </c>
      <c r="T2715" t="s">
        <v>9265</v>
      </c>
      <c r="U2715" t="s">
        <v>9282</v>
      </c>
      <c r="V2715" t="str" cm="1">
        <f t="array" ref="V2715">_xlfn.IFS(Hospital_Emergency_Room_Data[[#This Row],[Day]]&lt;=10,"Start(1-10)",Hospital_Emergency_Room_Data[[#This Row],[Day]]&lt;=20,"Middle(11-20)",Hospital_Emergency_Room_Data[[#This Row],[Day]]&gt;20,"End(21-30)")</f>
        <v>Middle(11-20)</v>
      </c>
    </row>
    <row r="2716" spans="1:22">
      <c r="A2716">
        <v>616295551</v>
      </c>
      <c r="B2716" t="s">
        <v>2735</v>
      </c>
      <c r="C2716" s="1">
        <v>45139</v>
      </c>
      <c r="D2716" t="str">
        <f>TEXT(Hospital_Emergency_Room_Data[[#This Row],[Patient Admission Date]],"mmm")</f>
        <v>Aug</v>
      </c>
      <c r="E2716">
        <f>YEAR(Hospital_Emergency_Room_Data[[#This Row],[Patient Admission Date]])</f>
        <v>2023</v>
      </c>
      <c r="F2716" s="2">
        <v>0.94513888888888886</v>
      </c>
      <c r="G2716" s="8" t="str">
        <f>TEXT(Hospital_Emergency_Room_Data[[#This Row],[Patient Admission Date]],"dddd")</f>
        <v>Tuesday</v>
      </c>
      <c r="H2716" t="s">
        <v>41</v>
      </c>
      <c r="I2716">
        <v>22</v>
      </c>
      <c r="J2716" s="5" t="s">
        <v>9220</v>
      </c>
      <c r="K2716" t="s">
        <v>8</v>
      </c>
      <c r="L2716" t="s">
        <v>9281</v>
      </c>
      <c r="M2716" t="s">
        <v>9209</v>
      </c>
      <c r="O2716">
        <v>25</v>
      </c>
      <c r="P2716" t="s">
        <v>9226</v>
      </c>
      <c r="Q2716">
        <v>1</v>
      </c>
      <c r="R2716">
        <v>22</v>
      </c>
      <c r="S2716" t="s">
        <v>9256</v>
      </c>
      <c r="T2716" t="s">
        <v>9263</v>
      </c>
      <c r="U2716" t="s">
        <v>9282</v>
      </c>
      <c r="V2716" t="str" cm="1">
        <f t="array" ref="V2716">_xlfn.IFS(Hospital_Emergency_Room_Data[[#This Row],[Day]]&lt;=10,"Start(1-10)",Hospital_Emergency_Room_Data[[#This Row],[Day]]&lt;=20,"Middle(11-20)",Hospital_Emergency_Room_Data[[#This Row],[Day]]&gt;20,"End(21-30)")</f>
        <v>Start(1-10)</v>
      </c>
    </row>
    <row r="2717" spans="1:22">
      <c r="A2717">
        <v>389339944</v>
      </c>
      <c r="B2717" t="s">
        <v>2736</v>
      </c>
      <c r="C2717" s="1">
        <v>45053</v>
      </c>
      <c r="D2717" t="str">
        <f>TEXT(Hospital_Emergency_Room_Data[[#This Row],[Patient Admission Date]],"mmm")</f>
        <v>May</v>
      </c>
      <c r="E2717">
        <f>YEAR(Hospital_Emergency_Room_Data[[#This Row],[Patient Admission Date]])</f>
        <v>2023</v>
      </c>
      <c r="F2717" s="2">
        <v>0.97777777777777775</v>
      </c>
      <c r="G2717" s="8" t="str">
        <f>TEXT(Hospital_Emergency_Room_Data[[#This Row],[Patient Admission Date]],"dddd")</f>
        <v>Sunday</v>
      </c>
      <c r="H2717" t="s">
        <v>41</v>
      </c>
      <c r="I2717">
        <v>65</v>
      </c>
      <c r="J2717" s="5" t="s">
        <v>9217</v>
      </c>
      <c r="K2717" t="s">
        <v>8</v>
      </c>
      <c r="L2717" t="s">
        <v>9281</v>
      </c>
      <c r="M2717" t="s">
        <v>9209</v>
      </c>
      <c r="O2717">
        <v>27</v>
      </c>
      <c r="P2717" t="s">
        <v>9226</v>
      </c>
      <c r="Q2717">
        <v>7</v>
      </c>
      <c r="R2717">
        <v>23</v>
      </c>
      <c r="S2717" t="s">
        <v>9256</v>
      </c>
      <c r="T2717" t="s">
        <v>9263</v>
      </c>
      <c r="U2717" t="s">
        <v>9282</v>
      </c>
      <c r="V2717" t="str" cm="1">
        <f t="array" ref="V2717">_xlfn.IFS(Hospital_Emergency_Room_Data[[#This Row],[Day]]&lt;=10,"Start(1-10)",Hospital_Emergency_Room_Data[[#This Row],[Day]]&lt;=20,"Middle(11-20)",Hospital_Emergency_Room_Data[[#This Row],[Day]]&gt;20,"End(21-30)")</f>
        <v>Start(1-10)</v>
      </c>
    </row>
    <row r="2718" spans="1:22">
      <c r="A2718">
        <v>170781385</v>
      </c>
      <c r="B2718" t="s">
        <v>2737</v>
      </c>
      <c r="C2718" s="1">
        <v>45507</v>
      </c>
      <c r="D2718" t="str">
        <f>TEXT(Hospital_Emergency_Room_Data[[#This Row],[Patient Admission Date]],"mmm")</f>
        <v>Aug</v>
      </c>
      <c r="E2718">
        <f>YEAR(Hospital_Emergency_Room_Data[[#This Row],[Patient Admission Date]])</f>
        <v>2024</v>
      </c>
      <c r="F2718" s="2">
        <v>0.59444444444444444</v>
      </c>
      <c r="G2718" s="8" t="str">
        <f>TEXT(Hospital_Emergency_Room_Data[[#This Row],[Patient Admission Date]],"dddd")</f>
        <v>Saturday</v>
      </c>
      <c r="H2718" t="s">
        <v>41</v>
      </c>
      <c r="I2718">
        <v>30</v>
      </c>
      <c r="J2718" s="5" t="s">
        <v>9223</v>
      </c>
      <c r="K2718" t="s">
        <v>8</v>
      </c>
      <c r="L2718" t="s">
        <v>9281</v>
      </c>
      <c r="M2718" t="s">
        <v>9209</v>
      </c>
      <c r="O2718">
        <v>31</v>
      </c>
      <c r="P2718" t="s">
        <v>9225</v>
      </c>
      <c r="Q2718">
        <v>3</v>
      </c>
      <c r="R2718">
        <v>14</v>
      </c>
      <c r="S2718" t="s">
        <v>9257</v>
      </c>
      <c r="T2718" t="s">
        <v>9263</v>
      </c>
      <c r="U2718" t="s">
        <v>9300</v>
      </c>
      <c r="V2718" t="str" cm="1">
        <f t="array" ref="V2718">_xlfn.IFS(Hospital_Emergency_Room_Data[[#This Row],[Day]]&lt;=10,"Start(1-10)",Hospital_Emergency_Room_Data[[#This Row],[Day]]&lt;=20,"Middle(11-20)",Hospital_Emergency_Room_Data[[#This Row],[Day]]&gt;20,"End(21-30)")</f>
        <v>Start(1-10)</v>
      </c>
    </row>
    <row r="2719" spans="1:22">
      <c r="A2719">
        <v>850706234</v>
      </c>
      <c r="B2719" t="s">
        <v>2738</v>
      </c>
      <c r="C2719" s="1">
        <v>45158</v>
      </c>
      <c r="D2719" t="str">
        <f>TEXT(Hospital_Emergency_Room_Data[[#This Row],[Patient Admission Date]],"mmm")</f>
        <v>Aug</v>
      </c>
      <c r="E2719">
        <f>YEAR(Hospital_Emergency_Room_Data[[#This Row],[Patient Admission Date]])</f>
        <v>2023</v>
      </c>
      <c r="F2719" s="2">
        <v>0.82361111111111107</v>
      </c>
      <c r="G2719" s="8" t="str">
        <f>TEXT(Hospital_Emergency_Room_Data[[#This Row],[Patient Admission Date]],"dddd")</f>
        <v>Sunday</v>
      </c>
      <c r="H2719" t="s">
        <v>41</v>
      </c>
      <c r="I2719">
        <v>66</v>
      </c>
      <c r="J2719" s="5" t="s">
        <v>9217</v>
      </c>
      <c r="K2719" t="s">
        <v>8</v>
      </c>
      <c r="L2719" t="s">
        <v>9281</v>
      </c>
      <c r="M2719" t="s">
        <v>9209</v>
      </c>
      <c r="O2719">
        <v>33</v>
      </c>
      <c r="P2719" t="s">
        <v>9225</v>
      </c>
      <c r="Q2719">
        <v>20</v>
      </c>
      <c r="R2719">
        <v>19</v>
      </c>
      <c r="S2719" t="s">
        <v>9256</v>
      </c>
      <c r="T2719" t="s">
        <v>9262</v>
      </c>
      <c r="U2719" t="s">
        <v>9300</v>
      </c>
      <c r="V2719" t="str" cm="1">
        <f t="array" ref="V2719">_xlfn.IFS(Hospital_Emergency_Room_Data[[#This Row],[Day]]&lt;=10,"Start(1-10)",Hospital_Emergency_Room_Data[[#This Row],[Day]]&lt;=20,"Middle(11-20)",Hospital_Emergency_Room_Data[[#This Row],[Day]]&gt;20,"End(21-30)")</f>
        <v>Middle(11-20)</v>
      </c>
    </row>
    <row r="2720" spans="1:22">
      <c r="A2720">
        <v>529827621</v>
      </c>
      <c r="B2720" t="s">
        <v>2739</v>
      </c>
      <c r="C2720" s="1">
        <v>45247</v>
      </c>
      <c r="D2720" t="str">
        <f>TEXT(Hospital_Emergency_Room_Data[[#This Row],[Patient Admission Date]],"mmm")</f>
        <v>Nov</v>
      </c>
      <c r="E2720">
        <f>YEAR(Hospital_Emergency_Room_Data[[#This Row],[Patient Admission Date]])</f>
        <v>2023</v>
      </c>
      <c r="F2720" s="2">
        <v>0.93541666666666667</v>
      </c>
      <c r="G2720" s="8" t="str">
        <f>TEXT(Hospital_Emergency_Room_Data[[#This Row],[Patient Admission Date]],"dddd")</f>
        <v>Friday</v>
      </c>
      <c r="H2720" t="s">
        <v>41</v>
      </c>
      <c r="I2720">
        <v>44</v>
      </c>
      <c r="J2720" s="5" t="s">
        <v>9223</v>
      </c>
      <c r="K2720" t="s">
        <v>8</v>
      </c>
      <c r="L2720" t="s">
        <v>9281</v>
      </c>
      <c r="M2720" t="s">
        <v>9209</v>
      </c>
      <c r="O2720">
        <v>52</v>
      </c>
      <c r="P2720" t="s">
        <v>9225</v>
      </c>
      <c r="Q2720">
        <v>17</v>
      </c>
      <c r="R2720">
        <v>22</v>
      </c>
      <c r="S2720" t="s">
        <v>9256</v>
      </c>
      <c r="T2720" t="s">
        <v>9262</v>
      </c>
      <c r="U2720" t="s">
        <v>9283</v>
      </c>
      <c r="V2720" t="str" cm="1">
        <f t="array" ref="V2720">_xlfn.IFS(Hospital_Emergency_Room_Data[[#This Row],[Day]]&lt;=10,"Start(1-10)",Hospital_Emergency_Room_Data[[#This Row],[Day]]&lt;=20,"Middle(11-20)",Hospital_Emergency_Room_Data[[#This Row],[Day]]&gt;20,"End(21-30)")</f>
        <v>Middle(11-20)</v>
      </c>
    </row>
    <row r="2721" spans="1:22">
      <c r="A2721">
        <v>151326273</v>
      </c>
      <c r="B2721" t="s">
        <v>2740</v>
      </c>
      <c r="C2721" s="1">
        <v>45418</v>
      </c>
      <c r="D2721" t="str">
        <f>TEXT(Hospital_Emergency_Room_Data[[#This Row],[Patient Admission Date]],"mmm")</f>
        <v>May</v>
      </c>
      <c r="E2721">
        <f>YEAR(Hospital_Emergency_Room_Data[[#This Row],[Patient Admission Date]])</f>
        <v>2024</v>
      </c>
      <c r="F2721" s="2">
        <v>0.37361111111111112</v>
      </c>
      <c r="G2721" s="8" t="str">
        <f>TEXT(Hospital_Emergency_Room_Data[[#This Row],[Patient Admission Date]],"dddd")</f>
        <v>Monday</v>
      </c>
      <c r="H2721" t="s">
        <v>41</v>
      </c>
      <c r="I2721">
        <v>62</v>
      </c>
      <c r="J2721" s="5" t="s">
        <v>9217</v>
      </c>
      <c r="K2721" t="s">
        <v>8</v>
      </c>
      <c r="L2721" t="s">
        <v>9281</v>
      </c>
      <c r="M2721" t="s">
        <v>9209</v>
      </c>
      <c r="O2721">
        <v>56</v>
      </c>
      <c r="P2721" t="s">
        <v>9225</v>
      </c>
      <c r="Q2721">
        <v>6</v>
      </c>
      <c r="R2721">
        <v>8</v>
      </c>
      <c r="S2721" t="s">
        <v>9255</v>
      </c>
      <c r="T2721" t="s">
        <v>9263</v>
      </c>
      <c r="U2721" t="s">
        <v>9283</v>
      </c>
      <c r="V2721" t="str" cm="1">
        <f t="array" ref="V2721">_xlfn.IFS(Hospital_Emergency_Room_Data[[#This Row],[Day]]&lt;=10,"Start(1-10)",Hospital_Emergency_Room_Data[[#This Row],[Day]]&lt;=20,"Middle(11-20)",Hospital_Emergency_Room_Data[[#This Row],[Day]]&gt;20,"End(21-30)")</f>
        <v>Start(1-10)</v>
      </c>
    </row>
    <row r="2722" spans="1:22">
      <c r="A2722">
        <v>713591709</v>
      </c>
      <c r="B2722" t="s">
        <v>2741</v>
      </c>
      <c r="C2722" s="1">
        <v>45157</v>
      </c>
      <c r="D2722" t="str">
        <f>TEXT(Hospital_Emergency_Room_Data[[#This Row],[Patient Admission Date]],"mmm")</f>
        <v>Aug</v>
      </c>
      <c r="E2722">
        <f>YEAR(Hospital_Emergency_Room_Data[[#This Row],[Patient Admission Date]])</f>
        <v>2023</v>
      </c>
      <c r="F2722" s="2">
        <v>0.82152777777777775</v>
      </c>
      <c r="G2722" s="8" t="str">
        <f>TEXT(Hospital_Emergency_Room_Data[[#This Row],[Patient Admission Date]],"dddd")</f>
        <v>Saturday</v>
      </c>
      <c r="H2722" t="s">
        <v>41</v>
      </c>
      <c r="I2722">
        <v>33</v>
      </c>
      <c r="J2722" s="5" t="s">
        <v>9223</v>
      </c>
      <c r="K2722" t="s">
        <v>8</v>
      </c>
      <c r="L2722" t="s">
        <v>9281</v>
      </c>
      <c r="M2722" t="s">
        <v>9209</v>
      </c>
      <c r="O2722">
        <v>13</v>
      </c>
      <c r="P2722" t="s">
        <v>9226</v>
      </c>
      <c r="Q2722">
        <v>19</v>
      </c>
      <c r="R2722">
        <v>19</v>
      </c>
      <c r="S2722" t="s">
        <v>9256</v>
      </c>
      <c r="T2722" t="s">
        <v>9262</v>
      </c>
      <c r="U2722" t="s">
        <v>9282</v>
      </c>
      <c r="V2722" t="str" cm="1">
        <f t="array" ref="V2722">_xlfn.IFS(Hospital_Emergency_Room_Data[[#This Row],[Day]]&lt;=10,"Start(1-10)",Hospital_Emergency_Room_Data[[#This Row],[Day]]&lt;=20,"Middle(11-20)",Hospital_Emergency_Room_Data[[#This Row],[Day]]&gt;20,"End(21-30)")</f>
        <v>Middle(11-20)</v>
      </c>
    </row>
    <row r="2723" spans="1:22">
      <c r="A2723">
        <v>208571411</v>
      </c>
      <c r="B2723" t="s">
        <v>2742</v>
      </c>
      <c r="C2723" s="1">
        <v>45462</v>
      </c>
      <c r="D2723" t="str">
        <f>TEXT(Hospital_Emergency_Room_Data[[#This Row],[Patient Admission Date]],"mmm")</f>
        <v>Jun</v>
      </c>
      <c r="E2723">
        <f>YEAR(Hospital_Emergency_Room_Data[[#This Row],[Patient Admission Date]])</f>
        <v>2024</v>
      </c>
      <c r="F2723" s="2">
        <v>0.90277777777777779</v>
      </c>
      <c r="G2723" s="8" t="str">
        <f>TEXT(Hospital_Emergency_Room_Data[[#This Row],[Patient Admission Date]],"dddd")</f>
        <v>Wednesday</v>
      </c>
      <c r="H2723" t="s">
        <v>41</v>
      </c>
      <c r="I2723">
        <v>75</v>
      </c>
      <c r="J2723" s="5" t="s">
        <v>9222</v>
      </c>
      <c r="K2723" t="s">
        <v>8</v>
      </c>
      <c r="L2723" t="s">
        <v>9281</v>
      </c>
      <c r="M2723" t="s">
        <v>9209</v>
      </c>
      <c r="O2723">
        <v>20</v>
      </c>
      <c r="P2723" t="s">
        <v>9226</v>
      </c>
      <c r="Q2723">
        <v>19</v>
      </c>
      <c r="R2723">
        <v>21</v>
      </c>
      <c r="S2723" t="s">
        <v>9256</v>
      </c>
      <c r="T2723" t="s">
        <v>9262</v>
      </c>
      <c r="U2723" t="s">
        <v>9282</v>
      </c>
      <c r="V2723" t="str" cm="1">
        <f t="array" ref="V2723">_xlfn.IFS(Hospital_Emergency_Room_Data[[#This Row],[Day]]&lt;=10,"Start(1-10)",Hospital_Emergency_Room_Data[[#This Row],[Day]]&lt;=20,"Middle(11-20)",Hospital_Emergency_Room_Data[[#This Row],[Day]]&gt;20,"End(21-30)")</f>
        <v>Middle(11-20)</v>
      </c>
    </row>
    <row r="2724" spans="1:22">
      <c r="A2724">
        <v>202318321</v>
      </c>
      <c r="B2724" t="s">
        <v>2743</v>
      </c>
      <c r="C2724" s="1">
        <v>45337</v>
      </c>
      <c r="D2724" t="str">
        <f>TEXT(Hospital_Emergency_Room_Data[[#This Row],[Patient Admission Date]],"mmm")</f>
        <v>Feb</v>
      </c>
      <c r="E2724">
        <f>YEAR(Hospital_Emergency_Room_Data[[#This Row],[Patient Admission Date]])</f>
        <v>2024</v>
      </c>
      <c r="F2724" s="2">
        <v>0.56944444444444442</v>
      </c>
      <c r="G2724" s="8" t="str">
        <f>TEXT(Hospital_Emergency_Room_Data[[#This Row],[Patient Admission Date]],"dddd")</f>
        <v>Thursday</v>
      </c>
      <c r="H2724" t="s">
        <v>41</v>
      </c>
      <c r="I2724">
        <v>51</v>
      </c>
      <c r="J2724" s="5" t="s">
        <v>9219</v>
      </c>
      <c r="K2724" t="s">
        <v>8</v>
      </c>
      <c r="L2724" t="s">
        <v>9281</v>
      </c>
      <c r="M2724" t="s">
        <v>9209</v>
      </c>
      <c r="O2724">
        <v>23</v>
      </c>
      <c r="P2724" t="s">
        <v>9226</v>
      </c>
      <c r="Q2724">
        <v>15</v>
      </c>
      <c r="R2724">
        <v>13</v>
      </c>
      <c r="S2724" t="s">
        <v>9257</v>
      </c>
      <c r="T2724" t="s">
        <v>9262</v>
      </c>
      <c r="U2724" t="s">
        <v>9282</v>
      </c>
      <c r="V2724" t="str" cm="1">
        <f t="array" ref="V2724">_xlfn.IFS(Hospital_Emergency_Room_Data[[#This Row],[Day]]&lt;=10,"Start(1-10)",Hospital_Emergency_Room_Data[[#This Row],[Day]]&lt;=20,"Middle(11-20)",Hospital_Emergency_Room_Data[[#This Row],[Day]]&gt;20,"End(21-30)")</f>
        <v>Middle(11-20)</v>
      </c>
    </row>
    <row r="2725" spans="1:22">
      <c r="A2725">
        <v>108457414</v>
      </c>
      <c r="B2725" t="s">
        <v>2744</v>
      </c>
      <c r="C2725" s="1">
        <v>45317</v>
      </c>
      <c r="D2725" t="str">
        <f>TEXT(Hospital_Emergency_Room_Data[[#This Row],[Patient Admission Date]],"mmm")</f>
        <v>Jan</v>
      </c>
      <c r="E2725">
        <f>YEAR(Hospital_Emergency_Room_Data[[#This Row],[Patient Admission Date]])</f>
        <v>2024</v>
      </c>
      <c r="F2725" s="2">
        <v>0.23819444444444443</v>
      </c>
      <c r="G2725" s="8" t="str">
        <f>TEXT(Hospital_Emergency_Room_Data[[#This Row],[Patient Admission Date]],"dddd")</f>
        <v>Friday</v>
      </c>
      <c r="H2725" t="s">
        <v>41</v>
      </c>
      <c r="I2725">
        <v>34</v>
      </c>
      <c r="J2725" s="5" t="s">
        <v>9223</v>
      </c>
      <c r="K2725" t="s">
        <v>8</v>
      </c>
      <c r="L2725" t="s">
        <v>9281</v>
      </c>
      <c r="M2725" t="s">
        <v>9209</v>
      </c>
      <c r="O2725">
        <v>28</v>
      </c>
      <c r="P2725" t="s">
        <v>9226</v>
      </c>
      <c r="Q2725">
        <v>26</v>
      </c>
      <c r="R2725">
        <v>5</v>
      </c>
      <c r="S2725" t="s">
        <v>9258</v>
      </c>
      <c r="T2725" t="s">
        <v>9264</v>
      </c>
      <c r="U2725" t="s">
        <v>9282</v>
      </c>
      <c r="V2725" t="str" cm="1">
        <f t="array" ref="V2725">_xlfn.IFS(Hospital_Emergency_Room_Data[[#This Row],[Day]]&lt;=10,"Start(1-10)",Hospital_Emergency_Room_Data[[#This Row],[Day]]&lt;=20,"Middle(11-20)",Hospital_Emergency_Room_Data[[#This Row],[Day]]&gt;20,"End(21-30)")</f>
        <v>End(21-30)</v>
      </c>
    </row>
    <row r="2726" spans="1:22">
      <c r="A2726">
        <v>615106038</v>
      </c>
      <c r="B2726" t="s">
        <v>2745</v>
      </c>
      <c r="C2726" s="1">
        <v>45535</v>
      </c>
      <c r="D2726" t="str">
        <f>TEXT(Hospital_Emergency_Room_Data[[#This Row],[Patient Admission Date]],"mmm")</f>
        <v>Aug</v>
      </c>
      <c r="E2726">
        <f>YEAR(Hospital_Emergency_Room_Data[[#This Row],[Patient Admission Date]])</f>
        <v>2024</v>
      </c>
      <c r="F2726" s="2">
        <v>0.41180555555555554</v>
      </c>
      <c r="G2726" s="8" t="str">
        <f>TEXT(Hospital_Emergency_Room_Data[[#This Row],[Patient Admission Date]],"dddd")</f>
        <v>Saturday</v>
      </c>
      <c r="H2726" t="s">
        <v>41</v>
      </c>
      <c r="I2726">
        <v>52</v>
      </c>
      <c r="J2726" s="5" t="s">
        <v>9219</v>
      </c>
      <c r="K2726" t="s">
        <v>8</v>
      </c>
      <c r="L2726" t="s">
        <v>9281</v>
      </c>
      <c r="M2726" t="s">
        <v>9209</v>
      </c>
      <c r="O2726">
        <v>38</v>
      </c>
      <c r="P2726" t="s">
        <v>9225</v>
      </c>
      <c r="Q2726">
        <v>31</v>
      </c>
      <c r="R2726">
        <v>9</v>
      </c>
      <c r="S2726" t="s">
        <v>9255</v>
      </c>
      <c r="T2726" t="s">
        <v>9264</v>
      </c>
      <c r="U2726" t="s">
        <v>9300</v>
      </c>
      <c r="V2726" t="str" cm="1">
        <f t="array" ref="V2726">_xlfn.IFS(Hospital_Emergency_Room_Data[[#This Row],[Day]]&lt;=10,"Start(1-10)",Hospital_Emergency_Room_Data[[#This Row],[Day]]&lt;=20,"Middle(11-20)",Hospital_Emergency_Room_Data[[#This Row],[Day]]&gt;20,"End(21-30)")</f>
        <v>End(21-30)</v>
      </c>
    </row>
    <row r="2727" spans="1:22">
      <c r="A2727">
        <v>843634258</v>
      </c>
      <c r="B2727" t="s">
        <v>2746</v>
      </c>
      <c r="C2727" s="1">
        <v>45405</v>
      </c>
      <c r="D2727" t="str">
        <f>TEXT(Hospital_Emergency_Room_Data[[#This Row],[Patient Admission Date]],"mmm")</f>
        <v>Apr</v>
      </c>
      <c r="E2727">
        <f>YEAR(Hospital_Emergency_Room_Data[[#This Row],[Patient Admission Date]])</f>
        <v>2024</v>
      </c>
      <c r="F2727" s="2">
        <v>0.5083333333333333</v>
      </c>
      <c r="G2727" s="8" t="str">
        <f>TEXT(Hospital_Emergency_Room_Data[[#This Row],[Patient Admission Date]],"dddd")</f>
        <v>Tuesday</v>
      </c>
      <c r="H2727" t="s">
        <v>41</v>
      </c>
      <c r="I2727">
        <v>35</v>
      </c>
      <c r="J2727" s="5" t="s">
        <v>9223</v>
      </c>
      <c r="K2727" t="s">
        <v>8</v>
      </c>
      <c r="L2727" t="s">
        <v>9281</v>
      </c>
      <c r="M2727" t="s">
        <v>9209</v>
      </c>
      <c r="O2727">
        <v>41</v>
      </c>
      <c r="P2727" t="s">
        <v>9225</v>
      </c>
      <c r="Q2727">
        <v>23</v>
      </c>
      <c r="R2727">
        <v>12</v>
      </c>
      <c r="S2727" t="s">
        <v>9257</v>
      </c>
      <c r="T2727" t="s">
        <v>9264</v>
      </c>
      <c r="U2727" t="s">
        <v>9300</v>
      </c>
      <c r="V2727" t="str" cm="1">
        <f t="array" ref="V2727">_xlfn.IFS(Hospital_Emergency_Room_Data[[#This Row],[Day]]&lt;=10,"Start(1-10)",Hospital_Emergency_Room_Data[[#This Row],[Day]]&lt;=20,"Middle(11-20)",Hospital_Emergency_Room_Data[[#This Row],[Day]]&gt;20,"End(21-30)")</f>
        <v>End(21-30)</v>
      </c>
    </row>
    <row r="2728" spans="1:22">
      <c r="A2728">
        <v>378504904</v>
      </c>
      <c r="B2728" t="s">
        <v>2747</v>
      </c>
      <c r="C2728" s="1">
        <v>45230</v>
      </c>
      <c r="D2728" t="str">
        <f>TEXT(Hospital_Emergency_Room_Data[[#This Row],[Patient Admission Date]],"mmm")</f>
        <v>Oct</v>
      </c>
      <c r="E2728">
        <f>YEAR(Hospital_Emergency_Room_Data[[#This Row],[Patient Admission Date]])</f>
        <v>2023</v>
      </c>
      <c r="F2728" s="2">
        <v>0.60069444444444442</v>
      </c>
      <c r="G2728" s="8" t="str">
        <f>TEXT(Hospital_Emergency_Room_Data[[#This Row],[Patient Admission Date]],"dddd")</f>
        <v>Tuesday</v>
      </c>
      <c r="H2728" t="s">
        <v>41</v>
      </c>
      <c r="I2728">
        <v>2</v>
      </c>
      <c r="J2728" s="5" t="s">
        <v>9218</v>
      </c>
      <c r="K2728" t="s">
        <v>8</v>
      </c>
      <c r="L2728" t="s">
        <v>9281</v>
      </c>
      <c r="M2728" t="s">
        <v>9209</v>
      </c>
      <c r="O2728">
        <v>45</v>
      </c>
      <c r="P2728" t="s">
        <v>9225</v>
      </c>
      <c r="Q2728">
        <v>31</v>
      </c>
      <c r="R2728">
        <v>14</v>
      </c>
      <c r="S2728" t="s">
        <v>9257</v>
      </c>
      <c r="T2728" t="s">
        <v>9264</v>
      </c>
      <c r="U2728" t="s">
        <v>9300</v>
      </c>
      <c r="V2728" t="str" cm="1">
        <f t="array" ref="V2728">_xlfn.IFS(Hospital_Emergency_Room_Data[[#This Row],[Day]]&lt;=10,"Start(1-10)",Hospital_Emergency_Room_Data[[#This Row],[Day]]&lt;=20,"Middle(11-20)",Hospital_Emergency_Room_Data[[#This Row],[Day]]&gt;20,"End(21-30)")</f>
        <v>End(21-30)</v>
      </c>
    </row>
    <row r="2729" spans="1:22">
      <c r="A2729">
        <v>255192946</v>
      </c>
      <c r="B2729" t="s">
        <v>2748</v>
      </c>
      <c r="C2729" s="1">
        <v>45544</v>
      </c>
      <c r="D2729" t="str">
        <f>TEXT(Hospital_Emergency_Room_Data[[#This Row],[Patient Admission Date]],"mmm")</f>
        <v>Sep</v>
      </c>
      <c r="E2729">
        <f>YEAR(Hospital_Emergency_Room_Data[[#This Row],[Patient Admission Date]])</f>
        <v>2024</v>
      </c>
      <c r="F2729" s="2">
        <v>0.47083333333333333</v>
      </c>
      <c r="G2729" s="8" t="str">
        <f>TEXT(Hospital_Emergency_Room_Data[[#This Row],[Patient Admission Date]],"dddd")</f>
        <v>Monday</v>
      </c>
      <c r="H2729" t="s">
        <v>41</v>
      </c>
      <c r="I2729">
        <v>59</v>
      </c>
      <c r="J2729" s="5" t="s">
        <v>9219</v>
      </c>
      <c r="K2729" t="s">
        <v>8</v>
      </c>
      <c r="L2729" t="s">
        <v>9281</v>
      </c>
      <c r="M2729" t="s">
        <v>9209</v>
      </c>
      <c r="O2729">
        <v>45</v>
      </c>
      <c r="P2729" t="s">
        <v>9225</v>
      </c>
      <c r="Q2729">
        <v>9</v>
      </c>
      <c r="R2729">
        <v>11</v>
      </c>
      <c r="S2729" t="s">
        <v>9255</v>
      </c>
      <c r="T2729" t="s">
        <v>9265</v>
      </c>
      <c r="U2729" t="s">
        <v>9300</v>
      </c>
      <c r="V2729" t="str" cm="1">
        <f t="array" ref="V2729">_xlfn.IFS(Hospital_Emergency_Room_Data[[#This Row],[Day]]&lt;=10,"Start(1-10)",Hospital_Emergency_Room_Data[[#This Row],[Day]]&lt;=20,"Middle(11-20)",Hospital_Emergency_Room_Data[[#This Row],[Day]]&gt;20,"End(21-30)")</f>
        <v>Start(1-10)</v>
      </c>
    </row>
    <row r="2730" spans="1:22">
      <c r="A2730">
        <v>730334575</v>
      </c>
      <c r="B2730" t="s">
        <v>2749</v>
      </c>
      <c r="C2730" s="1">
        <v>45309</v>
      </c>
      <c r="D2730" t="str">
        <f>TEXT(Hospital_Emergency_Room_Data[[#This Row],[Patient Admission Date]],"mmm")</f>
        <v>Jan</v>
      </c>
      <c r="E2730">
        <f>YEAR(Hospital_Emergency_Room_Data[[#This Row],[Patient Admission Date]])</f>
        <v>2024</v>
      </c>
      <c r="F2730" s="2">
        <v>0.91666666666666663</v>
      </c>
      <c r="G2730" s="8" t="str">
        <f>TEXT(Hospital_Emergency_Room_Data[[#This Row],[Patient Admission Date]],"dddd")</f>
        <v>Thursday</v>
      </c>
      <c r="H2730" t="s">
        <v>41</v>
      </c>
      <c r="I2730">
        <v>44</v>
      </c>
      <c r="J2730" s="5" t="s">
        <v>9223</v>
      </c>
      <c r="K2730" t="s">
        <v>8</v>
      </c>
      <c r="L2730" t="s">
        <v>9281</v>
      </c>
      <c r="M2730" t="s">
        <v>9209</v>
      </c>
      <c r="O2730">
        <v>60</v>
      </c>
      <c r="P2730" t="s">
        <v>9225</v>
      </c>
      <c r="Q2730">
        <v>18</v>
      </c>
      <c r="R2730">
        <v>22</v>
      </c>
      <c r="S2730" t="s">
        <v>9256</v>
      </c>
      <c r="T2730" t="s">
        <v>9262</v>
      </c>
      <c r="U2730" t="s">
        <v>9283</v>
      </c>
      <c r="V2730" t="str" cm="1">
        <f t="array" ref="V2730">_xlfn.IFS(Hospital_Emergency_Room_Data[[#This Row],[Day]]&lt;=10,"Start(1-10)",Hospital_Emergency_Room_Data[[#This Row],[Day]]&lt;=20,"Middle(11-20)",Hospital_Emergency_Room_Data[[#This Row],[Day]]&gt;20,"End(21-30)")</f>
        <v>Middle(11-20)</v>
      </c>
    </row>
    <row r="2731" spans="1:22">
      <c r="A2731">
        <v>765930785</v>
      </c>
      <c r="B2731" t="s">
        <v>2750</v>
      </c>
      <c r="C2731" s="1">
        <v>45403</v>
      </c>
      <c r="D2731" t="str">
        <f>TEXT(Hospital_Emergency_Room_Data[[#This Row],[Patient Admission Date]],"mmm")</f>
        <v>Apr</v>
      </c>
      <c r="E2731">
        <f>YEAR(Hospital_Emergency_Room_Data[[#This Row],[Patient Admission Date]])</f>
        <v>2024</v>
      </c>
      <c r="F2731" s="2">
        <v>0.30208333333333331</v>
      </c>
      <c r="G2731" s="8" t="str">
        <f>TEXT(Hospital_Emergency_Room_Data[[#This Row],[Patient Admission Date]],"dddd")</f>
        <v>Sunday</v>
      </c>
      <c r="H2731" t="s">
        <v>41</v>
      </c>
      <c r="I2731">
        <v>11</v>
      </c>
      <c r="J2731" s="5" t="s">
        <v>9221</v>
      </c>
      <c r="K2731" t="s">
        <v>8</v>
      </c>
      <c r="L2731" t="s">
        <v>9281</v>
      </c>
      <c r="M2731" t="s">
        <v>9209</v>
      </c>
      <c r="O2731">
        <v>19</v>
      </c>
      <c r="P2731" t="s">
        <v>9226</v>
      </c>
      <c r="Q2731">
        <v>21</v>
      </c>
      <c r="R2731">
        <v>7</v>
      </c>
      <c r="S2731" t="s">
        <v>9255</v>
      </c>
      <c r="T2731" t="s">
        <v>9262</v>
      </c>
      <c r="U2731" t="s">
        <v>9282</v>
      </c>
      <c r="V2731" t="str" cm="1">
        <f t="array" ref="V2731">_xlfn.IFS(Hospital_Emergency_Room_Data[[#This Row],[Day]]&lt;=10,"Start(1-10)",Hospital_Emergency_Room_Data[[#This Row],[Day]]&lt;=20,"Middle(11-20)",Hospital_Emergency_Room_Data[[#This Row],[Day]]&gt;20,"End(21-30)")</f>
        <v>End(21-30)</v>
      </c>
    </row>
    <row r="2732" spans="1:22">
      <c r="A2732">
        <v>606241350</v>
      </c>
      <c r="B2732" t="s">
        <v>2751</v>
      </c>
      <c r="C2732" s="1">
        <v>45449</v>
      </c>
      <c r="D2732" t="str">
        <f>TEXT(Hospital_Emergency_Room_Data[[#This Row],[Patient Admission Date]],"mmm")</f>
        <v>Jun</v>
      </c>
      <c r="E2732">
        <f>YEAR(Hospital_Emergency_Room_Data[[#This Row],[Patient Admission Date]])</f>
        <v>2024</v>
      </c>
      <c r="F2732" s="2">
        <v>0.34583333333333333</v>
      </c>
      <c r="G2732" s="8" t="str">
        <f>TEXT(Hospital_Emergency_Room_Data[[#This Row],[Patient Admission Date]],"dddd")</f>
        <v>Thursday</v>
      </c>
      <c r="H2732" t="s">
        <v>41</v>
      </c>
      <c r="I2732">
        <v>54</v>
      </c>
      <c r="J2732" s="5" t="s">
        <v>9219</v>
      </c>
      <c r="K2732" t="s">
        <v>8</v>
      </c>
      <c r="L2732" t="s">
        <v>9281</v>
      </c>
      <c r="M2732" t="s">
        <v>9209</v>
      </c>
      <c r="O2732">
        <v>21</v>
      </c>
      <c r="P2732" t="s">
        <v>9226</v>
      </c>
      <c r="Q2732">
        <v>6</v>
      </c>
      <c r="R2732">
        <v>8</v>
      </c>
      <c r="S2732" t="s">
        <v>9255</v>
      </c>
      <c r="T2732" t="s">
        <v>9263</v>
      </c>
      <c r="U2732" t="s">
        <v>9282</v>
      </c>
      <c r="V2732" t="str" cm="1">
        <f t="array" ref="V2732">_xlfn.IFS(Hospital_Emergency_Room_Data[[#This Row],[Day]]&lt;=10,"Start(1-10)",Hospital_Emergency_Room_Data[[#This Row],[Day]]&lt;=20,"Middle(11-20)",Hospital_Emergency_Room_Data[[#This Row],[Day]]&gt;20,"End(21-30)")</f>
        <v>Start(1-10)</v>
      </c>
    </row>
    <row r="2733" spans="1:22">
      <c r="A2733">
        <v>692376345</v>
      </c>
      <c r="B2733" t="s">
        <v>2752</v>
      </c>
      <c r="C2733" s="1">
        <v>45107</v>
      </c>
      <c r="D2733" t="str">
        <f>TEXT(Hospital_Emergency_Room_Data[[#This Row],[Patient Admission Date]],"mmm")</f>
        <v>Jun</v>
      </c>
      <c r="E2733">
        <f>YEAR(Hospital_Emergency_Room_Data[[#This Row],[Patient Admission Date]])</f>
        <v>2023</v>
      </c>
      <c r="F2733" s="2">
        <v>0.48680555555555555</v>
      </c>
      <c r="G2733" s="8" t="str">
        <f>TEXT(Hospital_Emergency_Room_Data[[#This Row],[Patient Admission Date]],"dddd")</f>
        <v>Friday</v>
      </c>
      <c r="H2733" t="s">
        <v>41</v>
      </c>
      <c r="I2733">
        <v>15</v>
      </c>
      <c r="J2733" s="5" t="s">
        <v>9220</v>
      </c>
      <c r="K2733" t="s">
        <v>8</v>
      </c>
      <c r="L2733" t="s">
        <v>9281</v>
      </c>
      <c r="M2733" t="s">
        <v>9209</v>
      </c>
      <c r="O2733">
        <v>29</v>
      </c>
      <c r="P2733" t="s">
        <v>9226</v>
      </c>
      <c r="Q2733">
        <v>30</v>
      </c>
      <c r="R2733">
        <v>11</v>
      </c>
      <c r="S2733" t="s">
        <v>9255</v>
      </c>
      <c r="T2733" t="s">
        <v>9264</v>
      </c>
      <c r="U2733" t="s">
        <v>9282</v>
      </c>
      <c r="V2733" t="str" cm="1">
        <f t="array" ref="V2733">_xlfn.IFS(Hospital_Emergency_Room_Data[[#This Row],[Day]]&lt;=10,"Start(1-10)",Hospital_Emergency_Room_Data[[#This Row],[Day]]&lt;=20,"Middle(11-20)",Hospital_Emergency_Room_Data[[#This Row],[Day]]&gt;20,"End(21-30)")</f>
        <v>End(21-30)</v>
      </c>
    </row>
    <row r="2734" spans="1:22">
      <c r="A2734">
        <v>215530351</v>
      </c>
      <c r="B2734" t="s">
        <v>2753</v>
      </c>
      <c r="C2734" s="1">
        <v>45112</v>
      </c>
      <c r="D2734" t="str">
        <f>TEXT(Hospital_Emergency_Room_Data[[#This Row],[Patient Admission Date]],"mmm")</f>
        <v>Jul</v>
      </c>
      <c r="E2734">
        <f>YEAR(Hospital_Emergency_Room_Data[[#This Row],[Patient Admission Date]])</f>
        <v>2023</v>
      </c>
      <c r="F2734" s="2">
        <v>0.78888888888888886</v>
      </c>
      <c r="G2734" s="8" t="str">
        <f>TEXT(Hospital_Emergency_Room_Data[[#This Row],[Patient Admission Date]],"dddd")</f>
        <v>Wednesday</v>
      </c>
      <c r="H2734" t="s">
        <v>41</v>
      </c>
      <c r="I2734">
        <v>55</v>
      </c>
      <c r="J2734" s="5" t="s">
        <v>9219</v>
      </c>
      <c r="K2734" t="s">
        <v>8</v>
      </c>
      <c r="L2734" t="s">
        <v>9281</v>
      </c>
      <c r="M2734" t="s">
        <v>9209</v>
      </c>
      <c r="O2734">
        <v>32</v>
      </c>
      <c r="P2734" t="s">
        <v>9225</v>
      </c>
      <c r="Q2734">
        <v>5</v>
      </c>
      <c r="R2734">
        <v>18</v>
      </c>
      <c r="S2734" t="s">
        <v>9256</v>
      </c>
      <c r="T2734" t="s">
        <v>9263</v>
      </c>
      <c r="U2734" t="s">
        <v>9300</v>
      </c>
      <c r="V2734" t="str" cm="1">
        <f t="array" ref="V2734">_xlfn.IFS(Hospital_Emergency_Room_Data[[#This Row],[Day]]&lt;=10,"Start(1-10)",Hospital_Emergency_Room_Data[[#This Row],[Day]]&lt;=20,"Middle(11-20)",Hospital_Emergency_Room_Data[[#This Row],[Day]]&gt;20,"End(21-30)")</f>
        <v>Start(1-10)</v>
      </c>
    </row>
    <row r="2735" spans="1:22">
      <c r="A2735">
        <v>405622584</v>
      </c>
      <c r="B2735" t="s">
        <v>2754</v>
      </c>
      <c r="C2735" s="1">
        <v>45386</v>
      </c>
      <c r="D2735" t="str">
        <f>TEXT(Hospital_Emergency_Room_Data[[#This Row],[Patient Admission Date]],"mmm")</f>
        <v>Apr</v>
      </c>
      <c r="E2735">
        <f>YEAR(Hospital_Emergency_Room_Data[[#This Row],[Patient Admission Date]])</f>
        <v>2024</v>
      </c>
      <c r="F2735" s="2">
        <v>0.2326388888888889</v>
      </c>
      <c r="G2735" s="8" t="str">
        <f>TEXT(Hospital_Emergency_Room_Data[[#This Row],[Patient Admission Date]],"dddd")</f>
        <v>Thursday</v>
      </c>
      <c r="H2735" t="s">
        <v>41</v>
      </c>
      <c r="I2735">
        <v>7</v>
      </c>
      <c r="J2735" s="5" t="s">
        <v>9221</v>
      </c>
      <c r="K2735" t="s">
        <v>8</v>
      </c>
      <c r="L2735" t="s">
        <v>9281</v>
      </c>
      <c r="M2735" t="s">
        <v>9209</v>
      </c>
      <c r="O2735">
        <v>25</v>
      </c>
      <c r="P2735" t="s">
        <v>9226</v>
      </c>
      <c r="Q2735">
        <v>4</v>
      </c>
      <c r="R2735">
        <v>5</v>
      </c>
      <c r="S2735" t="s">
        <v>9258</v>
      </c>
      <c r="T2735" t="s">
        <v>9263</v>
      </c>
      <c r="U2735" t="s">
        <v>9282</v>
      </c>
      <c r="V2735" t="str" cm="1">
        <f t="array" ref="V2735">_xlfn.IFS(Hospital_Emergency_Room_Data[[#This Row],[Day]]&lt;=10,"Start(1-10)",Hospital_Emergency_Room_Data[[#This Row],[Day]]&lt;=20,"Middle(11-20)",Hospital_Emergency_Room_Data[[#This Row],[Day]]&gt;20,"End(21-30)")</f>
        <v>Start(1-10)</v>
      </c>
    </row>
    <row r="2736" spans="1:22">
      <c r="A2736">
        <v>573368002</v>
      </c>
      <c r="B2736" t="s">
        <v>2755</v>
      </c>
      <c r="C2736" s="1">
        <v>45254</v>
      </c>
      <c r="D2736" t="str">
        <f>TEXT(Hospital_Emergency_Room_Data[[#This Row],[Patient Admission Date]],"mmm")</f>
        <v>Nov</v>
      </c>
      <c r="E2736">
        <f>YEAR(Hospital_Emergency_Room_Data[[#This Row],[Patient Admission Date]])</f>
        <v>2023</v>
      </c>
      <c r="F2736" s="2">
        <v>0.98124999999999996</v>
      </c>
      <c r="G2736" s="8" t="str">
        <f>TEXT(Hospital_Emergency_Room_Data[[#This Row],[Patient Admission Date]],"dddd")</f>
        <v>Friday</v>
      </c>
      <c r="H2736" t="s">
        <v>41</v>
      </c>
      <c r="I2736">
        <v>8</v>
      </c>
      <c r="J2736" s="5" t="s">
        <v>9221</v>
      </c>
      <c r="K2736" t="s">
        <v>8</v>
      </c>
      <c r="L2736" t="s">
        <v>9281</v>
      </c>
      <c r="M2736" t="s">
        <v>9209</v>
      </c>
      <c r="O2736">
        <v>27</v>
      </c>
      <c r="P2736" t="s">
        <v>9226</v>
      </c>
      <c r="Q2736">
        <v>24</v>
      </c>
      <c r="R2736">
        <v>23</v>
      </c>
      <c r="S2736" t="s">
        <v>9256</v>
      </c>
      <c r="T2736" t="s">
        <v>9264</v>
      </c>
      <c r="U2736" t="s">
        <v>9282</v>
      </c>
      <c r="V2736" t="str" cm="1">
        <f t="array" ref="V2736">_xlfn.IFS(Hospital_Emergency_Room_Data[[#This Row],[Day]]&lt;=10,"Start(1-10)",Hospital_Emergency_Room_Data[[#This Row],[Day]]&lt;=20,"Middle(11-20)",Hospital_Emergency_Room_Data[[#This Row],[Day]]&gt;20,"End(21-30)")</f>
        <v>End(21-30)</v>
      </c>
    </row>
    <row r="2737" spans="1:22">
      <c r="A2737">
        <v>140518841</v>
      </c>
      <c r="B2737" t="s">
        <v>2756</v>
      </c>
      <c r="C2737" s="1">
        <v>45274</v>
      </c>
      <c r="D2737" t="str">
        <f>TEXT(Hospital_Emergency_Room_Data[[#This Row],[Patient Admission Date]],"mmm")</f>
        <v>Dec</v>
      </c>
      <c r="E2737">
        <f>YEAR(Hospital_Emergency_Room_Data[[#This Row],[Patient Admission Date]])</f>
        <v>2023</v>
      </c>
      <c r="F2737" s="2">
        <v>6.0416666666666667E-2</v>
      </c>
      <c r="G2737" s="8" t="str">
        <f>TEXT(Hospital_Emergency_Room_Data[[#This Row],[Patient Admission Date]],"dddd")</f>
        <v>Thursday</v>
      </c>
      <c r="H2737" t="s">
        <v>41</v>
      </c>
      <c r="I2737">
        <v>16</v>
      </c>
      <c r="J2737" s="5" t="s">
        <v>9220</v>
      </c>
      <c r="K2737" t="s">
        <v>8</v>
      </c>
      <c r="L2737" t="s">
        <v>9281</v>
      </c>
      <c r="M2737" t="s">
        <v>9209</v>
      </c>
      <c r="O2737">
        <v>34</v>
      </c>
      <c r="P2737" t="s">
        <v>9225</v>
      </c>
      <c r="Q2737">
        <v>14</v>
      </c>
      <c r="R2737">
        <v>1</v>
      </c>
      <c r="S2737" t="s">
        <v>9258</v>
      </c>
      <c r="T2737" t="s">
        <v>9265</v>
      </c>
      <c r="U2737" t="s">
        <v>9300</v>
      </c>
      <c r="V2737" t="str" cm="1">
        <f t="array" ref="V2737">_xlfn.IFS(Hospital_Emergency_Room_Data[[#This Row],[Day]]&lt;=10,"Start(1-10)",Hospital_Emergency_Room_Data[[#This Row],[Day]]&lt;=20,"Middle(11-20)",Hospital_Emergency_Room_Data[[#This Row],[Day]]&gt;20,"End(21-30)")</f>
        <v>Middle(11-20)</v>
      </c>
    </row>
    <row r="2738" spans="1:22">
      <c r="A2738">
        <v>154152617</v>
      </c>
      <c r="B2738" t="s">
        <v>2757</v>
      </c>
      <c r="C2738" s="1">
        <v>45462</v>
      </c>
      <c r="D2738" t="str">
        <f>TEXT(Hospital_Emergency_Room_Data[[#This Row],[Patient Admission Date]],"mmm")</f>
        <v>Jun</v>
      </c>
      <c r="E2738">
        <f>YEAR(Hospital_Emergency_Room_Data[[#This Row],[Patient Admission Date]])</f>
        <v>2024</v>
      </c>
      <c r="F2738" s="2">
        <v>0.42222222222222222</v>
      </c>
      <c r="G2738" s="8" t="str">
        <f>TEXT(Hospital_Emergency_Room_Data[[#This Row],[Patient Admission Date]],"dddd")</f>
        <v>Wednesday</v>
      </c>
      <c r="H2738" t="s">
        <v>41</v>
      </c>
      <c r="I2738">
        <v>50</v>
      </c>
      <c r="J2738" s="5" t="s">
        <v>9219</v>
      </c>
      <c r="K2738" t="s">
        <v>8</v>
      </c>
      <c r="L2738" t="s">
        <v>9281</v>
      </c>
      <c r="M2738" t="s">
        <v>9209</v>
      </c>
      <c r="O2738">
        <v>38</v>
      </c>
      <c r="P2738" t="s">
        <v>9225</v>
      </c>
      <c r="Q2738">
        <v>19</v>
      </c>
      <c r="R2738">
        <v>10</v>
      </c>
      <c r="S2738" t="s">
        <v>9255</v>
      </c>
      <c r="T2738" t="s">
        <v>9262</v>
      </c>
      <c r="U2738" t="s">
        <v>9300</v>
      </c>
      <c r="V2738" t="str" cm="1">
        <f t="array" ref="V2738">_xlfn.IFS(Hospital_Emergency_Room_Data[[#This Row],[Day]]&lt;=10,"Start(1-10)",Hospital_Emergency_Room_Data[[#This Row],[Day]]&lt;=20,"Middle(11-20)",Hospital_Emergency_Room_Data[[#This Row],[Day]]&gt;20,"End(21-30)")</f>
        <v>Middle(11-20)</v>
      </c>
    </row>
    <row r="2739" spans="1:22">
      <c r="A2739">
        <v>837472662</v>
      </c>
      <c r="B2739" t="s">
        <v>2758</v>
      </c>
      <c r="C2739" s="1">
        <v>45508</v>
      </c>
      <c r="D2739" t="str">
        <f>TEXT(Hospital_Emergency_Room_Data[[#This Row],[Patient Admission Date]],"mmm")</f>
        <v>Aug</v>
      </c>
      <c r="E2739">
        <f>YEAR(Hospital_Emergency_Room_Data[[#This Row],[Patient Admission Date]])</f>
        <v>2024</v>
      </c>
      <c r="F2739" s="2">
        <v>0.39374999999999999</v>
      </c>
      <c r="G2739" s="8" t="str">
        <f>TEXT(Hospital_Emergency_Room_Data[[#This Row],[Patient Admission Date]],"dddd")</f>
        <v>Sunday</v>
      </c>
      <c r="H2739" t="s">
        <v>41</v>
      </c>
      <c r="I2739">
        <v>27</v>
      </c>
      <c r="J2739" s="5" t="s">
        <v>9220</v>
      </c>
      <c r="K2739" t="s">
        <v>8</v>
      </c>
      <c r="L2739" t="s">
        <v>9281</v>
      </c>
      <c r="M2739" t="s">
        <v>9209</v>
      </c>
      <c r="O2739">
        <v>42</v>
      </c>
      <c r="P2739" t="s">
        <v>9225</v>
      </c>
      <c r="Q2739">
        <v>4</v>
      </c>
      <c r="R2739">
        <v>9</v>
      </c>
      <c r="S2739" t="s">
        <v>9255</v>
      </c>
      <c r="T2739" t="s">
        <v>9263</v>
      </c>
      <c r="U2739" t="s">
        <v>9300</v>
      </c>
      <c r="V2739" t="str" cm="1">
        <f t="array" ref="V2739">_xlfn.IFS(Hospital_Emergency_Room_Data[[#This Row],[Day]]&lt;=10,"Start(1-10)",Hospital_Emergency_Room_Data[[#This Row],[Day]]&lt;=20,"Middle(11-20)",Hospital_Emergency_Room_Data[[#This Row],[Day]]&gt;20,"End(21-30)")</f>
        <v>Start(1-10)</v>
      </c>
    </row>
    <row r="2740" spans="1:22">
      <c r="A2740">
        <v>896981041</v>
      </c>
      <c r="B2740" t="s">
        <v>2759</v>
      </c>
      <c r="C2740" s="1">
        <v>45349</v>
      </c>
      <c r="D2740" t="str">
        <f>TEXT(Hospital_Emergency_Room_Data[[#This Row],[Patient Admission Date]],"mmm")</f>
        <v>Feb</v>
      </c>
      <c r="E2740">
        <f>YEAR(Hospital_Emergency_Room_Data[[#This Row],[Patient Admission Date]])</f>
        <v>2024</v>
      </c>
      <c r="F2740" s="2">
        <v>0.12013888888888889</v>
      </c>
      <c r="G2740" s="8" t="str">
        <f>TEXT(Hospital_Emergency_Room_Data[[#This Row],[Patient Admission Date]],"dddd")</f>
        <v>Tuesday</v>
      </c>
      <c r="H2740" t="s">
        <v>41</v>
      </c>
      <c r="I2740">
        <v>12</v>
      </c>
      <c r="J2740" s="5" t="s">
        <v>9221</v>
      </c>
      <c r="K2740" t="s">
        <v>8</v>
      </c>
      <c r="L2740" t="s">
        <v>9281</v>
      </c>
      <c r="M2740" t="s">
        <v>9209</v>
      </c>
      <c r="O2740">
        <v>44</v>
      </c>
      <c r="P2740" t="s">
        <v>9225</v>
      </c>
      <c r="Q2740">
        <v>27</v>
      </c>
      <c r="R2740">
        <v>2</v>
      </c>
      <c r="S2740" t="s">
        <v>9258</v>
      </c>
      <c r="T2740" t="s">
        <v>9264</v>
      </c>
      <c r="U2740" t="s">
        <v>9300</v>
      </c>
      <c r="V2740" t="str" cm="1">
        <f t="array" ref="V2740">_xlfn.IFS(Hospital_Emergency_Room_Data[[#This Row],[Day]]&lt;=10,"Start(1-10)",Hospital_Emergency_Room_Data[[#This Row],[Day]]&lt;=20,"Middle(11-20)",Hospital_Emergency_Room_Data[[#This Row],[Day]]&gt;20,"End(21-30)")</f>
        <v>End(21-30)</v>
      </c>
    </row>
    <row r="2741" spans="1:22">
      <c r="A2741">
        <v>683017970</v>
      </c>
      <c r="B2741" t="s">
        <v>2760</v>
      </c>
      <c r="C2741" s="1">
        <v>45075</v>
      </c>
      <c r="D2741" t="str">
        <f>TEXT(Hospital_Emergency_Room_Data[[#This Row],[Patient Admission Date]],"mmm")</f>
        <v>May</v>
      </c>
      <c r="E2741">
        <f>YEAR(Hospital_Emergency_Room_Data[[#This Row],[Patient Admission Date]])</f>
        <v>2023</v>
      </c>
      <c r="F2741" s="2">
        <v>4.1666666666666666E-3</v>
      </c>
      <c r="G2741" s="8" t="str">
        <f>TEXT(Hospital_Emergency_Room_Data[[#This Row],[Patient Admission Date]],"dddd")</f>
        <v>Monday</v>
      </c>
      <c r="H2741" t="s">
        <v>41</v>
      </c>
      <c r="I2741">
        <v>3</v>
      </c>
      <c r="J2741" s="5" t="s">
        <v>9218</v>
      </c>
      <c r="K2741" t="s">
        <v>8</v>
      </c>
      <c r="L2741" t="s">
        <v>9281</v>
      </c>
      <c r="M2741" t="s">
        <v>9209</v>
      </c>
      <c r="O2741">
        <v>45</v>
      </c>
      <c r="P2741" t="s">
        <v>9225</v>
      </c>
      <c r="Q2741">
        <v>29</v>
      </c>
      <c r="R2741">
        <v>0</v>
      </c>
      <c r="S2741" t="s">
        <v>9258</v>
      </c>
      <c r="T2741" t="s">
        <v>9264</v>
      </c>
      <c r="U2741" t="s">
        <v>9300</v>
      </c>
      <c r="V2741" t="str" cm="1">
        <f t="array" ref="V2741">_xlfn.IFS(Hospital_Emergency_Room_Data[[#This Row],[Day]]&lt;=10,"Start(1-10)",Hospital_Emergency_Room_Data[[#This Row],[Day]]&lt;=20,"Middle(11-20)",Hospital_Emergency_Room_Data[[#This Row],[Day]]&gt;20,"End(21-30)")</f>
        <v>End(21-30)</v>
      </c>
    </row>
    <row r="2742" spans="1:22">
      <c r="A2742">
        <v>433136881</v>
      </c>
      <c r="B2742" t="s">
        <v>2761</v>
      </c>
      <c r="C2742" s="1">
        <v>45158</v>
      </c>
      <c r="D2742" t="str">
        <f>TEXT(Hospital_Emergency_Room_Data[[#This Row],[Patient Admission Date]],"mmm")</f>
        <v>Aug</v>
      </c>
      <c r="E2742">
        <f>YEAR(Hospital_Emergency_Room_Data[[#This Row],[Patient Admission Date]])</f>
        <v>2023</v>
      </c>
      <c r="F2742" s="2">
        <v>0.24791666666666667</v>
      </c>
      <c r="G2742" s="8" t="str">
        <f>TEXT(Hospital_Emergency_Room_Data[[#This Row],[Patient Admission Date]],"dddd")</f>
        <v>Sunday</v>
      </c>
      <c r="H2742" t="s">
        <v>41</v>
      </c>
      <c r="I2742">
        <v>63</v>
      </c>
      <c r="J2742" s="5" t="s">
        <v>9217</v>
      </c>
      <c r="K2742" t="s">
        <v>8</v>
      </c>
      <c r="L2742" t="s">
        <v>9281</v>
      </c>
      <c r="M2742" t="s">
        <v>9209</v>
      </c>
      <c r="O2742">
        <v>57</v>
      </c>
      <c r="P2742" t="s">
        <v>9225</v>
      </c>
      <c r="Q2742">
        <v>20</v>
      </c>
      <c r="R2742">
        <v>5</v>
      </c>
      <c r="S2742" t="s">
        <v>9258</v>
      </c>
      <c r="T2742" t="s">
        <v>9262</v>
      </c>
      <c r="U2742" t="s">
        <v>9283</v>
      </c>
      <c r="V2742" t="str" cm="1">
        <f t="array" ref="V2742">_xlfn.IFS(Hospital_Emergency_Room_Data[[#This Row],[Day]]&lt;=10,"Start(1-10)",Hospital_Emergency_Room_Data[[#This Row],[Day]]&lt;=20,"Middle(11-20)",Hospital_Emergency_Room_Data[[#This Row],[Day]]&gt;20,"End(21-30)")</f>
        <v>Middle(11-20)</v>
      </c>
    </row>
    <row r="2743" spans="1:22">
      <c r="A2743">
        <v>367871289</v>
      </c>
      <c r="B2743" t="s">
        <v>2762</v>
      </c>
      <c r="C2743" s="1">
        <v>45249</v>
      </c>
      <c r="D2743" t="str">
        <f>TEXT(Hospital_Emergency_Room_Data[[#This Row],[Patient Admission Date]],"mmm")</f>
        <v>Nov</v>
      </c>
      <c r="E2743">
        <f>YEAR(Hospital_Emergency_Room_Data[[#This Row],[Patient Admission Date]])</f>
        <v>2023</v>
      </c>
      <c r="F2743" s="2">
        <v>0.78263888888888888</v>
      </c>
      <c r="G2743" s="8" t="str">
        <f>TEXT(Hospital_Emergency_Room_Data[[#This Row],[Patient Admission Date]],"dddd")</f>
        <v>Sunday</v>
      </c>
      <c r="H2743" t="s">
        <v>41</v>
      </c>
      <c r="I2743">
        <v>9</v>
      </c>
      <c r="J2743" s="5" t="s">
        <v>9221</v>
      </c>
      <c r="K2743" t="s">
        <v>8</v>
      </c>
      <c r="L2743" t="s">
        <v>9281</v>
      </c>
      <c r="M2743" t="s">
        <v>9209</v>
      </c>
      <c r="O2743">
        <v>17</v>
      </c>
      <c r="P2743" t="s">
        <v>9226</v>
      </c>
      <c r="Q2743">
        <v>19</v>
      </c>
      <c r="R2743">
        <v>18</v>
      </c>
      <c r="S2743" t="s">
        <v>9256</v>
      </c>
      <c r="T2743" t="s">
        <v>9262</v>
      </c>
      <c r="U2743" t="s">
        <v>9282</v>
      </c>
      <c r="V2743" t="str" cm="1">
        <f t="array" ref="V2743">_xlfn.IFS(Hospital_Emergency_Room_Data[[#This Row],[Day]]&lt;=10,"Start(1-10)",Hospital_Emergency_Room_Data[[#This Row],[Day]]&lt;=20,"Middle(11-20)",Hospital_Emergency_Room_Data[[#This Row],[Day]]&gt;20,"End(21-30)")</f>
        <v>Middle(11-20)</v>
      </c>
    </row>
    <row r="2744" spans="1:22">
      <c r="A2744">
        <v>750232793</v>
      </c>
      <c r="B2744" t="s">
        <v>2763</v>
      </c>
      <c r="C2744" s="1">
        <v>45036</v>
      </c>
      <c r="D2744" t="str">
        <f>TEXT(Hospital_Emergency_Room_Data[[#This Row],[Patient Admission Date]],"mmm")</f>
        <v>Apr</v>
      </c>
      <c r="E2744">
        <f>YEAR(Hospital_Emergency_Room_Data[[#This Row],[Patient Admission Date]])</f>
        <v>2023</v>
      </c>
      <c r="F2744" s="2">
        <v>0.65486111111111112</v>
      </c>
      <c r="G2744" s="8" t="str">
        <f>TEXT(Hospital_Emergency_Room_Data[[#This Row],[Patient Admission Date]],"dddd")</f>
        <v>Thursday</v>
      </c>
      <c r="H2744" t="s">
        <v>41</v>
      </c>
      <c r="I2744">
        <v>34</v>
      </c>
      <c r="J2744" s="5" t="s">
        <v>9223</v>
      </c>
      <c r="K2744" t="s">
        <v>8</v>
      </c>
      <c r="L2744" t="s">
        <v>9281</v>
      </c>
      <c r="M2744" t="s">
        <v>9209</v>
      </c>
      <c r="O2744">
        <v>18</v>
      </c>
      <c r="P2744" t="s">
        <v>9226</v>
      </c>
      <c r="Q2744">
        <v>20</v>
      </c>
      <c r="R2744">
        <v>15</v>
      </c>
      <c r="S2744" t="s">
        <v>9257</v>
      </c>
      <c r="T2744" t="s">
        <v>9262</v>
      </c>
      <c r="U2744" t="s">
        <v>9282</v>
      </c>
      <c r="V2744" t="str" cm="1">
        <f t="array" ref="V2744">_xlfn.IFS(Hospital_Emergency_Room_Data[[#This Row],[Day]]&lt;=10,"Start(1-10)",Hospital_Emergency_Room_Data[[#This Row],[Day]]&lt;=20,"Middle(11-20)",Hospital_Emergency_Room_Data[[#This Row],[Day]]&gt;20,"End(21-30)")</f>
        <v>Middle(11-20)</v>
      </c>
    </row>
    <row r="2745" spans="1:22">
      <c r="A2745">
        <v>192348866</v>
      </c>
      <c r="B2745" t="s">
        <v>2764</v>
      </c>
      <c r="C2745" s="1">
        <v>45246</v>
      </c>
      <c r="D2745" t="str">
        <f>TEXT(Hospital_Emergency_Room_Data[[#This Row],[Patient Admission Date]],"mmm")</f>
        <v>Nov</v>
      </c>
      <c r="E2745">
        <f>YEAR(Hospital_Emergency_Room_Data[[#This Row],[Patient Admission Date]])</f>
        <v>2023</v>
      </c>
      <c r="F2745" s="2">
        <v>0.91180555555555554</v>
      </c>
      <c r="G2745" s="8" t="str">
        <f>TEXT(Hospital_Emergency_Room_Data[[#This Row],[Patient Admission Date]],"dddd")</f>
        <v>Thursday</v>
      </c>
      <c r="H2745" t="s">
        <v>41</v>
      </c>
      <c r="I2745">
        <v>63</v>
      </c>
      <c r="J2745" s="5" t="s">
        <v>9217</v>
      </c>
      <c r="K2745" t="s">
        <v>8</v>
      </c>
      <c r="L2745" t="s">
        <v>9281</v>
      </c>
      <c r="M2745" t="s">
        <v>9209</v>
      </c>
      <c r="O2745">
        <v>22</v>
      </c>
      <c r="P2745" t="s">
        <v>9226</v>
      </c>
      <c r="Q2745">
        <v>16</v>
      </c>
      <c r="R2745">
        <v>21</v>
      </c>
      <c r="S2745" t="s">
        <v>9256</v>
      </c>
      <c r="T2745" t="s">
        <v>9262</v>
      </c>
      <c r="U2745" t="s">
        <v>9282</v>
      </c>
      <c r="V2745" t="str" cm="1">
        <f t="array" ref="V2745">_xlfn.IFS(Hospital_Emergency_Room_Data[[#This Row],[Day]]&lt;=10,"Start(1-10)",Hospital_Emergency_Room_Data[[#This Row],[Day]]&lt;=20,"Middle(11-20)",Hospital_Emergency_Room_Data[[#This Row],[Day]]&gt;20,"End(21-30)")</f>
        <v>Middle(11-20)</v>
      </c>
    </row>
    <row r="2746" spans="1:22">
      <c r="A2746">
        <v>261161672</v>
      </c>
      <c r="B2746" t="s">
        <v>2765</v>
      </c>
      <c r="C2746" s="1">
        <v>45150</v>
      </c>
      <c r="D2746" t="str">
        <f>TEXT(Hospital_Emergency_Room_Data[[#This Row],[Patient Admission Date]],"mmm")</f>
        <v>Aug</v>
      </c>
      <c r="E2746">
        <f>YEAR(Hospital_Emergency_Room_Data[[#This Row],[Patient Admission Date]])</f>
        <v>2023</v>
      </c>
      <c r="F2746" s="2">
        <v>0.20347222222222222</v>
      </c>
      <c r="G2746" s="8" t="str">
        <f>TEXT(Hospital_Emergency_Room_Data[[#This Row],[Patient Admission Date]],"dddd")</f>
        <v>Saturday</v>
      </c>
      <c r="H2746" t="s">
        <v>41</v>
      </c>
      <c r="I2746">
        <v>55</v>
      </c>
      <c r="J2746" s="5" t="s">
        <v>9219</v>
      </c>
      <c r="K2746" t="s">
        <v>8</v>
      </c>
      <c r="L2746" t="s">
        <v>9281</v>
      </c>
      <c r="M2746" t="s">
        <v>9209</v>
      </c>
      <c r="O2746">
        <v>26</v>
      </c>
      <c r="P2746" t="s">
        <v>9226</v>
      </c>
      <c r="Q2746">
        <v>12</v>
      </c>
      <c r="R2746">
        <v>4</v>
      </c>
      <c r="S2746" t="s">
        <v>9258</v>
      </c>
      <c r="T2746" t="s">
        <v>9265</v>
      </c>
      <c r="U2746" t="s">
        <v>9282</v>
      </c>
      <c r="V2746" t="str" cm="1">
        <f t="array" ref="V2746">_xlfn.IFS(Hospital_Emergency_Room_Data[[#This Row],[Day]]&lt;=10,"Start(1-10)",Hospital_Emergency_Room_Data[[#This Row],[Day]]&lt;=20,"Middle(11-20)",Hospital_Emergency_Room_Data[[#This Row],[Day]]&gt;20,"End(21-30)")</f>
        <v>Middle(11-20)</v>
      </c>
    </row>
    <row r="2747" spans="1:22">
      <c r="A2747">
        <v>674128997</v>
      </c>
      <c r="B2747" t="s">
        <v>2766</v>
      </c>
      <c r="C2747" s="1">
        <v>45475</v>
      </c>
      <c r="D2747" t="str">
        <f>TEXT(Hospital_Emergency_Room_Data[[#This Row],[Patient Admission Date]],"mmm")</f>
        <v>Jul</v>
      </c>
      <c r="E2747">
        <f>YEAR(Hospital_Emergency_Room_Data[[#This Row],[Patient Admission Date]])</f>
        <v>2024</v>
      </c>
      <c r="F2747" s="2">
        <v>0.27083333333333331</v>
      </c>
      <c r="G2747" s="8" t="str">
        <f>TEXT(Hospital_Emergency_Room_Data[[#This Row],[Patient Admission Date]],"dddd")</f>
        <v>Tuesday</v>
      </c>
      <c r="H2747" t="s">
        <v>41</v>
      </c>
      <c r="I2747">
        <v>18</v>
      </c>
      <c r="J2747" s="5" t="s">
        <v>9220</v>
      </c>
      <c r="K2747" t="s">
        <v>8</v>
      </c>
      <c r="L2747" t="s">
        <v>9281</v>
      </c>
      <c r="M2747" t="s">
        <v>9209</v>
      </c>
      <c r="O2747">
        <v>33</v>
      </c>
      <c r="P2747" t="s">
        <v>9225</v>
      </c>
      <c r="Q2747">
        <v>2</v>
      </c>
      <c r="R2747">
        <v>6</v>
      </c>
      <c r="S2747" t="s">
        <v>9255</v>
      </c>
      <c r="T2747" t="s">
        <v>9263</v>
      </c>
      <c r="U2747" t="s">
        <v>9300</v>
      </c>
      <c r="V2747" t="str" cm="1">
        <f t="array" ref="V2747">_xlfn.IFS(Hospital_Emergency_Room_Data[[#This Row],[Day]]&lt;=10,"Start(1-10)",Hospital_Emergency_Room_Data[[#This Row],[Day]]&lt;=20,"Middle(11-20)",Hospital_Emergency_Room_Data[[#This Row],[Day]]&gt;20,"End(21-30)")</f>
        <v>Start(1-10)</v>
      </c>
    </row>
    <row r="2748" spans="1:22">
      <c r="A2748">
        <v>611564055</v>
      </c>
      <c r="B2748" t="s">
        <v>2767</v>
      </c>
      <c r="C2748" s="1">
        <v>45189</v>
      </c>
      <c r="D2748" t="str">
        <f>TEXT(Hospital_Emergency_Room_Data[[#This Row],[Patient Admission Date]],"mmm")</f>
        <v>Sep</v>
      </c>
      <c r="E2748">
        <f>YEAR(Hospital_Emergency_Room_Data[[#This Row],[Patient Admission Date]])</f>
        <v>2023</v>
      </c>
      <c r="F2748" s="2">
        <v>4.4444444444444446E-2</v>
      </c>
      <c r="G2748" s="8" t="str">
        <f>TEXT(Hospital_Emergency_Room_Data[[#This Row],[Patient Admission Date]],"dddd")</f>
        <v>Wednesday</v>
      </c>
      <c r="H2748" t="s">
        <v>41</v>
      </c>
      <c r="I2748">
        <v>22</v>
      </c>
      <c r="J2748" s="5" t="s">
        <v>9220</v>
      </c>
      <c r="K2748" t="s">
        <v>8</v>
      </c>
      <c r="L2748" t="s">
        <v>9281</v>
      </c>
      <c r="M2748" t="s">
        <v>9209</v>
      </c>
      <c r="O2748">
        <v>37</v>
      </c>
      <c r="P2748" t="s">
        <v>9225</v>
      </c>
      <c r="Q2748">
        <v>20</v>
      </c>
      <c r="R2748">
        <v>1</v>
      </c>
      <c r="S2748" t="s">
        <v>9258</v>
      </c>
      <c r="T2748" t="s">
        <v>9262</v>
      </c>
      <c r="U2748" t="s">
        <v>9300</v>
      </c>
      <c r="V2748" t="str" cm="1">
        <f t="array" ref="V2748">_xlfn.IFS(Hospital_Emergency_Room_Data[[#This Row],[Day]]&lt;=10,"Start(1-10)",Hospital_Emergency_Room_Data[[#This Row],[Day]]&lt;=20,"Middle(11-20)",Hospital_Emergency_Room_Data[[#This Row],[Day]]&gt;20,"End(21-30)")</f>
        <v>Middle(11-20)</v>
      </c>
    </row>
    <row r="2749" spans="1:22">
      <c r="A2749">
        <v>168083622</v>
      </c>
      <c r="B2749" t="s">
        <v>2768</v>
      </c>
      <c r="C2749" s="1">
        <v>45227</v>
      </c>
      <c r="D2749" t="str">
        <f>TEXT(Hospital_Emergency_Room_Data[[#This Row],[Patient Admission Date]],"mmm")</f>
        <v>Oct</v>
      </c>
      <c r="E2749">
        <f>YEAR(Hospital_Emergency_Room_Data[[#This Row],[Patient Admission Date]])</f>
        <v>2023</v>
      </c>
      <c r="F2749" s="2">
        <v>0.96875</v>
      </c>
      <c r="G2749" s="8" t="str">
        <f>TEXT(Hospital_Emergency_Room_Data[[#This Row],[Patient Admission Date]],"dddd")</f>
        <v>Saturday</v>
      </c>
      <c r="H2749" t="s">
        <v>41</v>
      </c>
      <c r="I2749">
        <v>72</v>
      </c>
      <c r="J2749" s="5" t="s">
        <v>9222</v>
      </c>
      <c r="K2749" t="s">
        <v>8</v>
      </c>
      <c r="L2749" t="s">
        <v>9281</v>
      </c>
      <c r="M2749" t="s">
        <v>9209</v>
      </c>
      <c r="O2749">
        <v>43</v>
      </c>
      <c r="P2749" t="s">
        <v>9225</v>
      </c>
      <c r="Q2749">
        <v>28</v>
      </c>
      <c r="R2749">
        <v>23</v>
      </c>
      <c r="S2749" t="s">
        <v>9256</v>
      </c>
      <c r="T2749" t="s">
        <v>9264</v>
      </c>
      <c r="U2749" t="s">
        <v>9300</v>
      </c>
      <c r="V2749" t="str" cm="1">
        <f t="array" ref="V2749">_xlfn.IFS(Hospital_Emergency_Room_Data[[#This Row],[Day]]&lt;=10,"Start(1-10)",Hospital_Emergency_Room_Data[[#This Row],[Day]]&lt;=20,"Middle(11-20)",Hospital_Emergency_Room_Data[[#This Row],[Day]]&gt;20,"End(21-30)")</f>
        <v>End(21-30)</v>
      </c>
    </row>
    <row r="2750" spans="1:22">
      <c r="A2750">
        <v>525261951</v>
      </c>
      <c r="B2750" t="s">
        <v>2769</v>
      </c>
      <c r="C2750" s="1">
        <v>45428</v>
      </c>
      <c r="D2750" t="str">
        <f>TEXT(Hospital_Emergency_Room_Data[[#This Row],[Patient Admission Date]],"mmm")</f>
        <v>May</v>
      </c>
      <c r="E2750">
        <f>YEAR(Hospital_Emergency_Room_Data[[#This Row],[Patient Admission Date]])</f>
        <v>2024</v>
      </c>
      <c r="F2750" s="2">
        <v>0.51111111111111107</v>
      </c>
      <c r="G2750" s="8" t="str">
        <f>TEXT(Hospital_Emergency_Room_Data[[#This Row],[Patient Admission Date]],"dddd")</f>
        <v>Thursday</v>
      </c>
      <c r="H2750" t="s">
        <v>41</v>
      </c>
      <c r="I2750">
        <v>2</v>
      </c>
      <c r="J2750" s="5" t="s">
        <v>9218</v>
      </c>
      <c r="K2750" t="s">
        <v>8</v>
      </c>
      <c r="L2750" t="s">
        <v>9281</v>
      </c>
      <c r="M2750" t="s">
        <v>9209</v>
      </c>
      <c r="O2750">
        <v>48</v>
      </c>
      <c r="P2750" t="s">
        <v>9225</v>
      </c>
      <c r="Q2750">
        <v>16</v>
      </c>
      <c r="R2750">
        <v>12</v>
      </c>
      <c r="S2750" t="s">
        <v>9257</v>
      </c>
      <c r="T2750" t="s">
        <v>9262</v>
      </c>
      <c r="U2750" t="s">
        <v>9283</v>
      </c>
      <c r="V2750" t="str" cm="1">
        <f t="array" ref="V2750">_xlfn.IFS(Hospital_Emergency_Room_Data[[#This Row],[Day]]&lt;=10,"Start(1-10)",Hospital_Emergency_Room_Data[[#This Row],[Day]]&lt;=20,"Middle(11-20)",Hospital_Emergency_Room_Data[[#This Row],[Day]]&gt;20,"End(21-30)")</f>
        <v>Middle(11-20)</v>
      </c>
    </row>
    <row r="2751" spans="1:22">
      <c r="A2751">
        <v>233107135</v>
      </c>
      <c r="B2751" t="s">
        <v>2770</v>
      </c>
      <c r="C2751" s="1">
        <v>45099</v>
      </c>
      <c r="D2751" t="str">
        <f>TEXT(Hospital_Emergency_Room_Data[[#This Row],[Patient Admission Date]],"mmm")</f>
        <v>Jun</v>
      </c>
      <c r="E2751">
        <f>YEAR(Hospital_Emergency_Room_Data[[#This Row],[Patient Admission Date]])</f>
        <v>2023</v>
      </c>
      <c r="F2751" s="2">
        <v>0.19444444444444445</v>
      </c>
      <c r="G2751" s="8" t="str">
        <f>TEXT(Hospital_Emergency_Room_Data[[#This Row],[Patient Admission Date]],"dddd")</f>
        <v>Thursday</v>
      </c>
      <c r="H2751" t="s">
        <v>41</v>
      </c>
      <c r="I2751">
        <v>24</v>
      </c>
      <c r="J2751" s="5" t="s">
        <v>9220</v>
      </c>
      <c r="K2751" t="s">
        <v>8</v>
      </c>
      <c r="L2751" t="s">
        <v>9281</v>
      </c>
      <c r="M2751" t="s">
        <v>9209</v>
      </c>
      <c r="O2751">
        <v>20</v>
      </c>
      <c r="P2751" t="s">
        <v>9226</v>
      </c>
      <c r="Q2751">
        <v>22</v>
      </c>
      <c r="R2751">
        <v>4</v>
      </c>
      <c r="S2751" t="s">
        <v>9258</v>
      </c>
      <c r="T2751" t="s">
        <v>9264</v>
      </c>
      <c r="U2751" t="s">
        <v>9282</v>
      </c>
      <c r="V2751" t="str" cm="1">
        <f t="array" ref="V2751">_xlfn.IFS(Hospital_Emergency_Room_Data[[#This Row],[Day]]&lt;=10,"Start(1-10)",Hospital_Emergency_Room_Data[[#This Row],[Day]]&lt;=20,"Middle(11-20)",Hospital_Emergency_Room_Data[[#This Row],[Day]]&gt;20,"End(21-30)")</f>
        <v>End(21-30)</v>
      </c>
    </row>
    <row r="2752" spans="1:22">
      <c r="A2752">
        <v>318261414</v>
      </c>
      <c r="B2752" t="s">
        <v>2771</v>
      </c>
      <c r="C2752" s="1">
        <v>45563</v>
      </c>
      <c r="D2752" t="str">
        <f>TEXT(Hospital_Emergency_Room_Data[[#This Row],[Patient Admission Date]],"mmm")</f>
        <v>Sep</v>
      </c>
      <c r="E2752">
        <f>YEAR(Hospital_Emergency_Room_Data[[#This Row],[Patient Admission Date]])</f>
        <v>2024</v>
      </c>
      <c r="F2752" s="2">
        <v>0.61597222222222225</v>
      </c>
      <c r="G2752" s="8" t="str">
        <f>TEXT(Hospital_Emergency_Room_Data[[#This Row],[Patient Admission Date]],"dddd")</f>
        <v>Saturday</v>
      </c>
      <c r="H2752" t="s">
        <v>41</v>
      </c>
      <c r="I2752">
        <v>27</v>
      </c>
      <c r="J2752" s="5" t="s">
        <v>9220</v>
      </c>
      <c r="K2752" t="s">
        <v>8</v>
      </c>
      <c r="L2752" t="s">
        <v>9281</v>
      </c>
      <c r="M2752" t="s">
        <v>9209</v>
      </c>
      <c r="O2752">
        <v>23</v>
      </c>
      <c r="P2752" t="s">
        <v>9226</v>
      </c>
      <c r="Q2752">
        <v>28</v>
      </c>
      <c r="R2752">
        <v>14</v>
      </c>
      <c r="S2752" t="s">
        <v>9257</v>
      </c>
      <c r="T2752" t="s">
        <v>9264</v>
      </c>
      <c r="U2752" t="s">
        <v>9282</v>
      </c>
      <c r="V2752" t="str" cm="1">
        <f t="array" ref="V2752">_xlfn.IFS(Hospital_Emergency_Room_Data[[#This Row],[Day]]&lt;=10,"Start(1-10)",Hospital_Emergency_Room_Data[[#This Row],[Day]]&lt;=20,"Middle(11-20)",Hospital_Emergency_Room_Data[[#This Row],[Day]]&gt;20,"End(21-30)")</f>
        <v>End(21-30)</v>
      </c>
    </row>
    <row r="2753" spans="1:22">
      <c r="A2753">
        <v>790739010</v>
      </c>
      <c r="B2753" t="s">
        <v>2772</v>
      </c>
      <c r="C2753" s="1">
        <v>45436</v>
      </c>
      <c r="D2753" t="str">
        <f>TEXT(Hospital_Emergency_Room_Data[[#This Row],[Patient Admission Date]],"mmm")</f>
        <v>May</v>
      </c>
      <c r="E2753">
        <f>YEAR(Hospital_Emergency_Room_Data[[#This Row],[Patient Admission Date]])</f>
        <v>2024</v>
      </c>
      <c r="F2753" s="2">
        <v>0.27500000000000002</v>
      </c>
      <c r="G2753" s="8" t="str">
        <f>TEXT(Hospital_Emergency_Room_Data[[#This Row],[Patient Admission Date]],"dddd")</f>
        <v>Friday</v>
      </c>
      <c r="H2753" t="s">
        <v>41</v>
      </c>
      <c r="I2753">
        <v>15</v>
      </c>
      <c r="J2753" s="5" t="s">
        <v>9220</v>
      </c>
      <c r="K2753" t="s">
        <v>8</v>
      </c>
      <c r="L2753" t="s">
        <v>9281</v>
      </c>
      <c r="M2753" t="s">
        <v>9209</v>
      </c>
      <c r="O2753">
        <v>27</v>
      </c>
      <c r="P2753" t="s">
        <v>9226</v>
      </c>
      <c r="Q2753">
        <v>24</v>
      </c>
      <c r="R2753">
        <v>6</v>
      </c>
      <c r="S2753" t="s">
        <v>9255</v>
      </c>
      <c r="T2753" t="s">
        <v>9264</v>
      </c>
      <c r="U2753" t="s">
        <v>9282</v>
      </c>
      <c r="V2753" t="str" cm="1">
        <f t="array" ref="V2753">_xlfn.IFS(Hospital_Emergency_Room_Data[[#This Row],[Day]]&lt;=10,"Start(1-10)",Hospital_Emergency_Room_Data[[#This Row],[Day]]&lt;=20,"Middle(11-20)",Hospital_Emergency_Room_Data[[#This Row],[Day]]&gt;20,"End(21-30)")</f>
        <v>End(21-30)</v>
      </c>
    </row>
    <row r="2754" spans="1:22">
      <c r="A2754">
        <v>304166136</v>
      </c>
      <c r="B2754" t="s">
        <v>2773</v>
      </c>
      <c r="C2754" s="1">
        <v>45484</v>
      </c>
      <c r="D2754" t="str">
        <f>TEXT(Hospital_Emergency_Room_Data[[#This Row],[Patient Admission Date]],"mmm")</f>
        <v>Jul</v>
      </c>
      <c r="E2754">
        <f>YEAR(Hospital_Emergency_Room_Data[[#This Row],[Patient Admission Date]])</f>
        <v>2024</v>
      </c>
      <c r="F2754" s="2">
        <v>0.15416666666666667</v>
      </c>
      <c r="G2754" s="8" t="str">
        <f>TEXT(Hospital_Emergency_Room_Data[[#This Row],[Patient Admission Date]],"dddd")</f>
        <v>Thursday</v>
      </c>
      <c r="H2754" t="s">
        <v>41</v>
      </c>
      <c r="I2754">
        <v>52</v>
      </c>
      <c r="J2754" s="5" t="s">
        <v>9219</v>
      </c>
      <c r="K2754" t="s">
        <v>8</v>
      </c>
      <c r="L2754" t="s">
        <v>9281</v>
      </c>
      <c r="M2754" t="s">
        <v>9209</v>
      </c>
      <c r="O2754">
        <v>37</v>
      </c>
      <c r="P2754" t="s">
        <v>9225</v>
      </c>
      <c r="Q2754">
        <v>11</v>
      </c>
      <c r="R2754">
        <v>3</v>
      </c>
      <c r="S2754" t="s">
        <v>9258</v>
      </c>
      <c r="T2754" t="s">
        <v>9265</v>
      </c>
      <c r="U2754" t="s">
        <v>9300</v>
      </c>
      <c r="V2754" t="str" cm="1">
        <f t="array" ref="V2754">_xlfn.IFS(Hospital_Emergency_Room_Data[[#This Row],[Day]]&lt;=10,"Start(1-10)",Hospital_Emergency_Room_Data[[#This Row],[Day]]&lt;=20,"Middle(11-20)",Hospital_Emergency_Room_Data[[#This Row],[Day]]&gt;20,"End(21-30)")</f>
        <v>Middle(11-20)</v>
      </c>
    </row>
    <row r="2755" spans="1:22">
      <c r="A2755">
        <v>370632061</v>
      </c>
      <c r="B2755" t="s">
        <v>2774</v>
      </c>
      <c r="C2755" s="1">
        <v>45236</v>
      </c>
      <c r="D2755" t="str">
        <f>TEXT(Hospital_Emergency_Room_Data[[#This Row],[Patient Admission Date]],"mmm")</f>
        <v>Nov</v>
      </c>
      <c r="E2755">
        <f>YEAR(Hospital_Emergency_Room_Data[[#This Row],[Patient Admission Date]])</f>
        <v>2023</v>
      </c>
      <c r="F2755" s="2">
        <v>0.21736111111111112</v>
      </c>
      <c r="G2755" s="8" t="str">
        <f>TEXT(Hospital_Emergency_Room_Data[[#This Row],[Patient Admission Date]],"dddd")</f>
        <v>Monday</v>
      </c>
      <c r="H2755" t="s">
        <v>41</v>
      </c>
      <c r="I2755">
        <v>53</v>
      </c>
      <c r="J2755" s="5" t="s">
        <v>9219</v>
      </c>
      <c r="K2755" t="s">
        <v>8</v>
      </c>
      <c r="L2755" t="s">
        <v>9281</v>
      </c>
      <c r="M2755" t="s">
        <v>9209</v>
      </c>
      <c r="O2755">
        <v>45</v>
      </c>
      <c r="P2755" t="s">
        <v>9225</v>
      </c>
      <c r="Q2755">
        <v>6</v>
      </c>
      <c r="R2755">
        <v>5</v>
      </c>
      <c r="S2755" t="s">
        <v>9258</v>
      </c>
      <c r="T2755" t="s">
        <v>9263</v>
      </c>
      <c r="U2755" t="s">
        <v>9300</v>
      </c>
      <c r="V2755" t="str" cm="1">
        <f t="array" ref="V2755">_xlfn.IFS(Hospital_Emergency_Room_Data[[#This Row],[Day]]&lt;=10,"Start(1-10)",Hospital_Emergency_Room_Data[[#This Row],[Day]]&lt;=20,"Middle(11-20)",Hospital_Emergency_Room_Data[[#This Row],[Day]]&gt;20,"End(21-30)")</f>
        <v>Start(1-10)</v>
      </c>
    </row>
    <row r="2756" spans="1:22">
      <c r="A2756">
        <v>135814176</v>
      </c>
      <c r="B2756" t="s">
        <v>2775</v>
      </c>
      <c r="C2756" s="1">
        <v>45103</v>
      </c>
      <c r="D2756" t="str">
        <f>TEXT(Hospital_Emergency_Room_Data[[#This Row],[Patient Admission Date]],"mmm")</f>
        <v>Jun</v>
      </c>
      <c r="E2756">
        <f>YEAR(Hospital_Emergency_Room_Data[[#This Row],[Patient Admission Date]])</f>
        <v>2023</v>
      </c>
      <c r="F2756" s="2">
        <v>0.8</v>
      </c>
      <c r="G2756" s="8" t="str">
        <f>TEXT(Hospital_Emergency_Room_Data[[#This Row],[Patient Admission Date]],"dddd")</f>
        <v>Monday</v>
      </c>
      <c r="H2756" t="s">
        <v>41</v>
      </c>
      <c r="I2756">
        <v>22</v>
      </c>
      <c r="J2756" s="5" t="s">
        <v>9220</v>
      </c>
      <c r="K2756" t="s">
        <v>8</v>
      </c>
      <c r="L2756" t="s">
        <v>9281</v>
      </c>
      <c r="M2756" t="s">
        <v>9209</v>
      </c>
      <c r="O2756">
        <v>56</v>
      </c>
      <c r="P2756" t="s">
        <v>9225</v>
      </c>
      <c r="Q2756">
        <v>26</v>
      </c>
      <c r="R2756">
        <v>19</v>
      </c>
      <c r="S2756" t="s">
        <v>9256</v>
      </c>
      <c r="T2756" t="s">
        <v>9264</v>
      </c>
      <c r="U2756" t="s">
        <v>9283</v>
      </c>
      <c r="V2756" t="str" cm="1">
        <f t="array" ref="V2756">_xlfn.IFS(Hospital_Emergency_Room_Data[[#This Row],[Day]]&lt;=10,"Start(1-10)",Hospital_Emergency_Room_Data[[#This Row],[Day]]&lt;=20,"Middle(11-20)",Hospital_Emergency_Room_Data[[#This Row],[Day]]&gt;20,"End(21-30)")</f>
        <v>End(21-30)</v>
      </c>
    </row>
    <row r="2757" spans="1:22">
      <c r="A2757">
        <v>727030231</v>
      </c>
      <c r="B2757" t="s">
        <v>2776</v>
      </c>
      <c r="C2757" s="1">
        <v>45034</v>
      </c>
      <c r="D2757" t="str">
        <f>TEXT(Hospital_Emergency_Room_Data[[#This Row],[Patient Admission Date]],"mmm")</f>
        <v>Apr</v>
      </c>
      <c r="E2757">
        <f>YEAR(Hospital_Emergency_Room_Data[[#This Row],[Patient Admission Date]])</f>
        <v>2023</v>
      </c>
      <c r="F2757" s="2">
        <v>9.7222222222222224E-3</v>
      </c>
      <c r="G2757" s="8" t="str">
        <f>TEXT(Hospital_Emergency_Room_Data[[#This Row],[Patient Admission Date]],"dddd")</f>
        <v>Tuesday</v>
      </c>
      <c r="H2757" t="s">
        <v>41</v>
      </c>
      <c r="I2757">
        <v>53</v>
      </c>
      <c r="J2757" s="5" t="s">
        <v>9219</v>
      </c>
      <c r="K2757" t="s">
        <v>8</v>
      </c>
      <c r="L2757" t="s">
        <v>9281</v>
      </c>
      <c r="M2757" t="s">
        <v>9209</v>
      </c>
      <c r="O2757">
        <v>59</v>
      </c>
      <c r="P2757" t="s">
        <v>9225</v>
      </c>
      <c r="Q2757">
        <v>18</v>
      </c>
      <c r="R2757">
        <v>0</v>
      </c>
      <c r="S2757" t="s">
        <v>9258</v>
      </c>
      <c r="T2757" t="s">
        <v>9262</v>
      </c>
      <c r="U2757" t="s">
        <v>9283</v>
      </c>
      <c r="V2757" t="str" cm="1">
        <f t="array" ref="V2757">_xlfn.IFS(Hospital_Emergency_Room_Data[[#This Row],[Day]]&lt;=10,"Start(1-10)",Hospital_Emergency_Room_Data[[#This Row],[Day]]&lt;=20,"Middle(11-20)",Hospital_Emergency_Room_Data[[#This Row],[Day]]&gt;20,"End(21-30)")</f>
        <v>Middle(11-20)</v>
      </c>
    </row>
    <row r="2758" spans="1:22">
      <c r="A2758">
        <v>167982758</v>
      </c>
      <c r="B2758" t="s">
        <v>2777</v>
      </c>
      <c r="C2758" s="1">
        <v>45260</v>
      </c>
      <c r="D2758" t="str">
        <f>TEXT(Hospital_Emergency_Room_Data[[#This Row],[Patient Admission Date]],"mmm")</f>
        <v>Nov</v>
      </c>
      <c r="E2758">
        <f>YEAR(Hospital_Emergency_Room_Data[[#This Row],[Patient Admission Date]])</f>
        <v>2023</v>
      </c>
      <c r="F2758" s="2">
        <v>0.67500000000000004</v>
      </c>
      <c r="G2758" s="8" t="str">
        <f>TEXT(Hospital_Emergency_Room_Data[[#This Row],[Patient Admission Date]],"dddd")</f>
        <v>Thursday</v>
      </c>
      <c r="H2758" t="s">
        <v>41</v>
      </c>
      <c r="I2758">
        <v>10</v>
      </c>
      <c r="J2758" s="5" t="s">
        <v>9221</v>
      </c>
      <c r="K2758" t="s">
        <v>8</v>
      </c>
      <c r="L2758" t="s">
        <v>9281</v>
      </c>
      <c r="M2758" t="s">
        <v>9209</v>
      </c>
      <c r="O2758">
        <v>11</v>
      </c>
      <c r="P2758" t="s">
        <v>9226</v>
      </c>
      <c r="Q2758">
        <v>30</v>
      </c>
      <c r="R2758">
        <v>16</v>
      </c>
      <c r="S2758" t="s">
        <v>9257</v>
      </c>
      <c r="T2758" t="s">
        <v>9264</v>
      </c>
      <c r="U2758" t="s">
        <v>9282</v>
      </c>
      <c r="V2758" t="str" cm="1">
        <f t="array" ref="V2758">_xlfn.IFS(Hospital_Emergency_Room_Data[[#This Row],[Day]]&lt;=10,"Start(1-10)",Hospital_Emergency_Room_Data[[#This Row],[Day]]&lt;=20,"Middle(11-20)",Hospital_Emergency_Room_Data[[#This Row],[Day]]&gt;20,"End(21-30)")</f>
        <v>End(21-30)</v>
      </c>
    </row>
    <row r="2759" spans="1:22">
      <c r="A2759">
        <v>473287174</v>
      </c>
      <c r="B2759" t="s">
        <v>2778</v>
      </c>
      <c r="C2759" s="1">
        <v>45198</v>
      </c>
      <c r="D2759" t="str">
        <f>TEXT(Hospital_Emergency_Room_Data[[#This Row],[Patient Admission Date]],"mmm")</f>
        <v>Sep</v>
      </c>
      <c r="E2759">
        <f>YEAR(Hospital_Emergency_Room_Data[[#This Row],[Patient Admission Date]])</f>
        <v>2023</v>
      </c>
      <c r="F2759" s="2">
        <v>0.90277777777777779</v>
      </c>
      <c r="G2759" s="8" t="str">
        <f>TEXT(Hospital_Emergency_Room_Data[[#This Row],[Patient Admission Date]],"dddd")</f>
        <v>Friday</v>
      </c>
      <c r="H2759" t="s">
        <v>41</v>
      </c>
      <c r="I2759">
        <v>47</v>
      </c>
      <c r="J2759" s="5" t="s">
        <v>9219</v>
      </c>
      <c r="K2759" t="s">
        <v>8</v>
      </c>
      <c r="L2759" t="s">
        <v>9281</v>
      </c>
      <c r="M2759" t="s">
        <v>9209</v>
      </c>
      <c r="O2759">
        <v>14</v>
      </c>
      <c r="P2759" t="s">
        <v>9226</v>
      </c>
      <c r="Q2759">
        <v>29</v>
      </c>
      <c r="R2759">
        <v>21</v>
      </c>
      <c r="S2759" t="s">
        <v>9256</v>
      </c>
      <c r="T2759" t="s">
        <v>9264</v>
      </c>
      <c r="U2759" t="s">
        <v>9282</v>
      </c>
      <c r="V2759" t="str" cm="1">
        <f t="array" ref="V2759">_xlfn.IFS(Hospital_Emergency_Room_Data[[#This Row],[Day]]&lt;=10,"Start(1-10)",Hospital_Emergency_Room_Data[[#This Row],[Day]]&lt;=20,"Middle(11-20)",Hospital_Emergency_Room_Data[[#This Row],[Day]]&gt;20,"End(21-30)")</f>
        <v>End(21-30)</v>
      </c>
    </row>
    <row r="2760" spans="1:22">
      <c r="A2760">
        <v>277126417</v>
      </c>
      <c r="B2760" t="s">
        <v>2779</v>
      </c>
      <c r="C2760" s="1">
        <v>45172</v>
      </c>
      <c r="D2760" t="str">
        <f>TEXT(Hospital_Emergency_Room_Data[[#This Row],[Patient Admission Date]],"mmm")</f>
        <v>Sep</v>
      </c>
      <c r="E2760">
        <f>YEAR(Hospital_Emergency_Room_Data[[#This Row],[Patient Admission Date]])</f>
        <v>2023</v>
      </c>
      <c r="F2760" s="2">
        <v>0.46736111111111112</v>
      </c>
      <c r="G2760" s="8" t="str">
        <f>TEXT(Hospital_Emergency_Room_Data[[#This Row],[Patient Admission Date]],"dddd")</f>
        <v>Sunday</v>
      </c>
      <c r="H2760" t="s">
        <v>41</v>
      </c>
      <c r="I2760">
        <v>66</v>
      </c>
      <c r="J2760" s="5" t="s">
        <v>9217</v>
      </c>
      <c r="K2760" t="s">
        <v>8</v>
      </c>
      <c r="L2760" t="s">
        <v>9281</v>
      </c>
      <c r="M2760" t="s">
        <v>9209</v>
      </c>
      <c r="O2760">
        <v>40</v>
      </c>
      <c r="P2760" t="s">
        <v>9225</v>
      </c>
      <c r="Q2760">
        <v>3</v>
      </c>
      <c r="R2760">
        <v>11</v>
      </c>
      <c r="S2760" t="s">
        <v>9255</v>
      </c>
      <c r="T2760" t="s">
        <v>9263</v>
      </c>
      <c r="U2760" t="s">
        <v>9300</v>
      </c>
      <c r="V2760" t="str" cm="1">
        <f t="array" ref="V2760">_xlfn.IFS(Hospital_Emergency_Room_Data[[#This Row],[Day]]&lt;=10,"Start(1-10)",Hospital_Emergency_Room_Data[[#This Row],[Day]]&lt;=20,"Middle(11-20)",Hospital_Emergency_Room_Data[[#This Row],[Day]]&gt;20,"End(21-30)")</f>
        <v>Start(1-10)</v>
      </c>
    </row>
    <row r="2761" spans="1:22">
      <c r="A2761">
        <v>371390855</v>
      </c>
      <c r="B2761" t="s">
        <v>2780</v>
      </c>
      <c r="C2761" s="1">
        <v>45366</v>
      </c>
      <c r="D2761" t="str">
        <f>TEXT(Hospital_Emergency_Room_Data[[#This Row],[Patient Admission Date]],"mmm")</f>
        <v>Mar</v>
      </c>
      <c r="E2761">
        <f>YEAR(Hospital_Emergency_Room_Data[[#This Row],[Patient Admission Date]])</f>
        <v>2024</v>
      </c>
      <c r="F2761" s="2">
        <v>0.24166666666666667</v>
      </c>
      <c r="G2761" s="8" t="str">
        <f>TEXT(Hospital_Emergency_Room_Data[[#This Row],[Patient Admission Date]],"dddd")</f>
        <v>Friday</v>
      </c>
      <c r="H2761" t="s">
        <v>41</v>
      </c>
      <c r="I2761">
        <v>15</v>
      </c>
      <c r="J2761" s="5" t="s">
        <v>9220</v>
      </c>
      <c r="K2761" t="s">
        <v>8</v>
      </c>
      <c r="L2761" t="s">
        <v>9281</v>
      </c>
      <c r="M2761" t="s">
        <v>9209</v>
      </c>
      <c r="O2761">
        <v>51</v>
      </c>
      <c r="P2761" t="s">
        <v>9225</v>
      </c>
      <c r="Q2761">
        <v>15</v>
      </c>
      <c r="R2761">
        <v>5</v>
      </c>
      <c r="S2761" t="s">
        <v>9258</v>
      </c>
      <c r="T2761" t="s">
        <v>9262</v>
      </c>
      <c r="U2761" t="s">
        <v>9283</v>
      </c>
      <c r="V2761" t="str" cm="1">
        <f t="array" ref="V2761">_xlfn.IFS(Hospital_Emergency_Room_Data[[#This Row],[Day]]&lt;=10,"Start(1-10)",Hospital_Emergency_Room_Data[[#This Row],[Day]]&lt;=20,"Middle(11-20)",Hospital_Emergency_Room_Data[[#This Row],[Day]]&gt;20,"End(21-30)")</f>
        <v>Middle(11-20)</v>
      </c>
    </row>
    <row r="2762" spans="1:22">
      <c r="A2762">
        <v>438389392</v>
      </c>
      <c r="B2762" t="s">
        <v>2781</v>
      </c>
      <c r="C2762" s="1">
        <v>45314</v>
      </c>
      <c r="D2762" t="str">
        <f>TEXT(Hospital_Emergency_Room_Data[[#This Row],[Patient Admission Date]],"mmm")</f>
        <v>Jan</v>
      </c>
      <c r="E2762">
        <f>YEAR(Hospital_Emergency_Room_Data[[#This Row],[Patient Admission Date]])</f>
        <v>2024</v>
      </c>
      <c r="F2762" s="2">
        <v>0.53472222222222221</v>
      </c>
      <c r="G2762" s="8" t="str">
        <f>TEXT(Hospital_Emergency_Room_Data[[#This Row],[Patient Admission Date]],"dddd")</f>
        <v>Tuesday</v>
      </c>
      <c r="H2762" t="s">
        <v>41</v>
      </c>
      <c r="I2762">
        <v>70</v>
      </c>
      <c r="J2762" s="5" t="s">
        <v>9222</v>
      </c>
      <c r="K2762" t="s">
        <v>8</v>
      </c>
      <c r="L2762" t="s">
        <v>9281</v>
      </c>
      <c r="M2762" t="s">
        <v>9209</v>
      </c>
      <c r="O2762">
        <v>59</v>
      </c>
      <c r="P2762" t="s">
        <v>9225</v>
      </c>
      <c r="Q2762">
        <v>23</v>
      </c>
      <c r="R2762">
        <v>12</v>
      </c>
      <c r="S2762" t="s">
        <v>9257</v>
      </c>
      <c r="T2762" t="s">
        <v>9264</v>
      </c>
      <c r="U2762" t="s">
        <v>9283</v>
      </c>
      <c r="V2762" t="str" cm="1">
        <f t="array" ref="V2762">_xlfn.IFS(Hospital_Emergency_Room_Data[[#This Row],[Day]]&lt;=10,"Start(1-10)",Hospital_Emergency_Room_Data[[#This Row],[Day]]&lt;=20,"Middle(11-20)",Hospital_Emergency_Room_Data[[#This Row],[Day]]&gt;20,"End(21-30)")</f>
        <v>End(21-30)</v>
      </c>
    </row>
    <row r="2763" spans="1:22">
      <c r="A2763">
        <v>648608938</v>
      </c>
      <c r="B2763" t="s">
        <v>2782</v>
      </c>
      <c r="C2763" s="1">
        <v>45054</v>
      </c>
      <c r="D2763" t="str">
        <f>TEXT(Hospital_Emergency_Room_Data[[#This Row],[Patient Admission Date]],"mmm")</f>
        <v>May</v>
      </c>
      <c r="E2763">
        <f>YEAR(Hospital_Emergency_Room_Data[[#This Row],[Patient Admission Date]])</f>
        <v>2023</v>
      </c>
      <c r="F2763" s="2">
        <v>0.75069444444444444</v>
      </c>
      <c r="G2763" s="8" t="str">
        <f>TEXT(Hospital_Emergency_Room_Data[[#This Row],[Patient Admission Date]],"dddd")</f>
        <v>Monday</v>
      </c>
      <c r="H2763" t="s">
        <v>41</v>
      </c>
      <c r="I2763">
        <v>79</v>
      </c>
      <c r="J2763" s="5" t="s">
        <v>9222</v>
      </c>
      <c r="K2763" t="s">
        <v>8</v>
      </c>
      <c r="L2763" t="s">
        <v>9281</v>
      </c>
      <c r="M2763" t="s">
        <v>9209</v>
      </c>
      <c r="O2763">
        <v>60</v>
      </c>
      <c r="P2763" t="s">
        <v>9225</v>
      </c>
      <c r="Q2763">
        <v>8</v>
      </c>
      <c r="R2763">
        <v>18</v>
      </c>
      <c r="S2763" t="s">
        <v>9256</v>
      </c>
      <c r="T2763" t="s">
        <v>9265</v>
      </c>
      <c r="U2763" t="s">
        <v>9283</v>
      </c>
      <c r="V2763" t="str" cm="1">
        <f t="array" ref="V2763">_xlfn.IFS(Hospital_Emergency_Room_Data[[#This Row],[Day]]&lt;=10,"Start(1-10)",Hospital_Emergency_Room_Data[[#This Row],[Day]]&lt;=20,"Middle(11-20)",Hospital_Emergency_Room_Data[[#This Row],[Day]]&gt;20,"End(21-30)")</f>
        <v>Start(1-10)</v>
      </c>
    </row>
    <row r="2764" spans="1:22">
      <c r="A2764">
        <v>310051868</v>
      </c>
      <c r="B2764" t="s">
        <v>2783</v>
      </c>
      <c r="C2764" s="1">
        <v>45355</v>
      </c>
      <c r="D2764" t="str">
        <f>TEXT(Hospital_Emergency_Room_Data[[#This Row],[Patient Admission Date]],"mmm")</f>
        <v>Mar</v>
      </c>
      <c r="E2764">
        <f>YEAR(Hospital_Emergency_Room_Data[[#This Row],[Patient Admission Date]])</f>
        <v>2024</v>
      </c>
      <c r="F2764" s="2">
        <v>0.88402777777777775</v>
      </c>
      <c r="G2764" s="8" t="str">
        <f>TEXT(Hospital_Emergency_Room_Data[[#This Row],[Patient Admission Date]],"dddd")</f>
        <v>Monday</v>
      </c>
      <c r="H2764" t="s">
        <v>41</v>
      </c>
      <c r="I2764">
        <v>12</v>
      </c>
      <c r="J2764" s="5" t="s">
        <v>9221</v>
      </c>
      <c r="K2764" t="s">
        <v>8</v>
      </c>
      <c r="L2764" t="s">
        <v>9281</v>
      </c>
      <c r="M2764" t="s">
        <v>9209</v>
      </c>
      <c r="O2764">
        <v>19</v>
      </c>
      <c r="P2764" t="s">
        <v>9226</v>
      </c>
      <c r="Q2764">
        <v>4</v>
      </c>
      <c r="R2764">
        <v>21</v>
      </c>
      <c r="S2764" t="s">
        <v>9256</v>
      </c>
      <c r="T2764" t="s">
        <v>9263</v>
      </c>
      <c r="U2764" t="s">
        <v>9282</v>
      </c>
      <c r="V2764" t="str" cm="1">
        <f t="array" ref="V2764">_xlfn.IFS(Hospital_Emergency_Room_Data[[#This Row],[Day]]&lt;=10,"Start(1-10)",Hospital_Emergency_Room_Data[[#This Row],[Day]]&lt;=20,"Middle(11-20)",Hospital_Emergency_Room_Data[[#This Row],[Day]]&gt;20,"End(21-30)")</f>
        <v>Start(1-10)</v>
      </c>
    </row>
    <row r="2765" spans="1:22">
      <c r="A2765">
        <v>210501801</v>
      </c>
      <c r="B2765" t="s">
        <v>2784</v>
      </c>
      <c r="C2765" s="1">
        <v>45383</v>
      </c>
      <c r="D2765" t="str">
        <f>TEXT(Hospital_Emergency_Room_Data[[#This Row],[Patient Admission Date]],"mmm")</f>
        <v>Apr</v>
      </c>
      <c r="E2765">
        <f>YEAR(Hospital_Emergency_Room_Data[[#This Row],[Patient Admission Date]])</f>
        <v>2024</v>
      </c>
      <c r="F2765" s="2">
        <v>0.36527777777777776</v>
      </c>
      <c r="G2765" s="8" t="str">
        <f>TEXT(Hospital_Emergency_Room_Data[[#This Row],[Patient Admission Date]],"dddd")</f>
        <v>Monday</v>
      </c>
      <c r="H2765" t="s">
        <v>41</v>
      </c>
      <c r="I2765">
        <v>76</v>
      </c>
      <c r="J2765" s="5" t="s">
        <v>9222</v>
      </c>
      <c r="K2765" t="s">
        <v>8</v>
      </c>
      <c r="L2765" t="s">
        <v>9281</v>
      </c>
      <c r="M2765" t="s">
        <v>9209</v>
      </c>
      <c r="O2765">
        <v>23</v>
      </c>
      <c r="P2765" t="s">
        <v>9226</v>
      </c>
      <c r="Q2765">
        <v>1</v>
      </c>
      <c r="R2765">
        <v>8</v>
      </c>
      <c r="S2765" t="s">
        <v>9255</v>
      </c>
      <c r="T2765" t="s">
        <v>9263</v>
      </c>
      <c r="U2765" t="s">
        <v>9282</v>
      </c>
      <c r="V2765" t="str" cm="1">
        <f t="array" ref="V2765">_xlfn.IFS(Hospital_Emergency_Room_Data[[#This Row],[Day]]&lt;=10,"Start(1-10)",Hospital_Emergency_Room_Data[[#This Row],[Day]]&lt;=20,"Middle(11-20)",Hospital_Emergency_Room_Data[[#This Row],[Day]]&gt;20,"End(21-30)")</f>
        <v>Start(1-10)</v>
      </c>
    </row>
    <row r="2766" spans="1:22">
      <c r="A2766">
        <v>110381118</v>
      </c>
      <c r="B2766" t="s">
        <v>2785</v>
      </c>
      <c r="C2766" s="1">
        <v>45513</v>
      </c>
      <c r="D2766" t="str">
        <f>TEXT(Hospital_Emergency_Room_Data[[#This Row],[Patient Admission Date]],"mmm")</f>
        <v>Aug</v>
      </c>
      <c r="E2766">
        <f>YEAR(Hospital_Emergency_Room_Data[[#This Row],[Patient Admission Date]])</f>
        <v>2024</v>
      </c>
      <c r="F2766" s="2">
        <v>0.9506944444444444</v>
      </c>
      <c r="G2766" s="8" t="str">
        <f>TEXT(Hospital_Emergency_Room_Data[[#This Row],[Patient Admission Date]],"dddd")</f>
        <v>Friday</v>
      </c>
      <c r="H2766" t="s">
        <v>41</v>
      </c>
      <c r="I2766">
        <v>45</v>
      </c>
      <c r="J2766" s="5" t="s">
        <v>9219</v>
      </c>
      <c r="K2766" t="s">
        <v>8</v>
      </c>
      <c r="L2766" t="s">
        <v>9281</v>
      </c>
      <c r="M2766" t="s">
        <v>9209</v>
      </c>
      <c r="O2766">
        <v>45</v>
      </c>
      <c r="P2766" t="s">
        <v>9225</v>
      </c>
      <c r="Q2766">
        <v>9</v>
      </c>
      <c r="R2766">
        <v>22</v>
      </c>
      <c r="S2766" t="s">
        <v>9256</v>
      </c>
      <c r="T2766" t="s">
        <v>9265</v>
      </c>
      <c r="U2766" t="s">
        <v>9300</v>
      </c>
      <c r="V2766" t="str" cm="1">
        <f t="array" ref="V2766">_xlfn.IFS(Hospital_Emergency_Room_Data[[#This Row],[Day]]&lt;=10,"Start(1-10)",Hospital_Emergency_Room_Data[[#This Row],[Day]]&lt;=20,"Middle(11-20)",Hospital_Emergency_Room_Data[[#This Row],[Day]]&gt;20,"End(21-30)")</f>
        <v>Start(1-10)</v>
      </c>
    </row>
    <row r="2767" spans="1:22">
      <c r="A2767">
        <v>330882389</v>
      </c>
      <c r="B2767" t="s">
        <v>2786</v>
      </c>
      <c r="C2767" s="1">
        <v>45218</v>
      </c>
      <c r="D2767" t="str">
        <f>TEXT(Hospital_Emergency_Room_Data[[#This Row],[Patient Admission Date]],"mmm")</f>
        <v>Oct</v>
      </c>
      <c r="E2767">
        <f>YEAR(Hospital_Emergency_Room_Data[[#This Row],[Patient Admission Date]])</f>
        <v>2023</v>
      </c>
      <c r="F2767" s="2">
        <v>0.31458333333333333</v>
      </c>
      <c r="G2767" s="8" t="str">
        <f>TEXT(Hospital_Emergency_Room_Data[[#This Row],[Patient Admission Date]],"dddd")</f>
        <v>Thursday</v>
      </c>
      <c r="H2767" t="s">
        <v>41</v>
      </c>
      <c r="I2767">
        <v>73</v>
      </c>
      <c r="J2767" s="5" t="s">
        <v>9222</v>
      </c>
      <c r="K2767" t="s">
        <v>8</v>
      </c>
      <c r="L2767" t="s">
        <v>9281</v>
      </c>
      <c r="M2767" t="s">
        <v>9209</v>
      </c>
      <c r="O2767">
        <v>45</v>
      </c>
      <c r="P2767" t="s">
        <v>9225</v>
      </c>
      <c r="Q2767">
        <v>19</v>
      </c>
      <c r="R2767">
        <v>7</v>
      </c>
      <c r="S2767" t="s">
        <v>9255</v>
      </c>
      <c r="T2767" t="s">
        <v>9262</v>
      </c>
      <c r="U2767" t="s">
        <v>9300</v>
      </c>
      <c r="V2767" t="str" cm="1">
        <f t="array" ref="V2767">_xlfn.IFS(Hospital_Emergency_Room_Data[[#This Row],[Day]]&lt;=10,"Start(1-10)",Hospital_Emergency_Room_Data[[#This Row],[Day]]&lt;=20,"Middle(11-20)",Hospital_Emergency_Room_Data[[#This Row],[Day]]&gt;20,"End(21-30)")</f>
        <v>Middle(11-20)</v>
      </c>
    </row>
    <row r="2768" spans="1:22">
      <c r="A2768">
        <v>261655742</v>
      </c>
      <c r="B2768" t="s">
        <v>2787</v>
      </c>
      <c r="C2768" s="1">
        <v>45029</v>
      </c>
      <c r="D2768" t="str">
        <f>TEXT(Hospital_Emergency_Room_Data[[#This Row],[Patient Admission Date]],"mmm")</f>
        <v>Apr</v>
      </c>
      <c r="E2768">
        <f>YEAR(Hospital_Emergency_Room_Data[[#This Row],[Patient Admission Date]])</f>
        <v>2023</v>
      </c>
      <c r="F2768" s="2">
        <v>0.57499999999999996</v>
      </c>
      <c r="G2768" s="8" t="str">
        <f>TEXT(Hospital_Emergency_Room_Data[[#This Row],[Patient Admission Date]],"dddd")</f>
        <v>Thursday</v>
      </c>
      <c r="H2768" t="s">
        <v>41</v>
      </c>
      <c r="I2768">
        <v>77</v>
      </c>
      <c r="J2768" s="5" t="s">
        <v>9222</v>
      </c>
      <c r="K2768" t="s">
        <v>8</v>
      </c>
      <c r="L2768" t="s">
        <v>9281</v>
      </c>
      <c r="M2768" t="s">
        <v>9209</v>
      </c>
      <c r="O2768">
        <v>10</v>
      </c>
      <c r="P2768" t="s">
        <v>9226</v>
      </c>
      <c r="Q2768">
        <v>13</v>
      </c>
      <c r="R2768">
        <v>13</v>
      </c>
      <c r="S2768" t="s">
        <v>9257</v>
      </c>
      <c r="T2768" t="s">
        <v>9265</v>
      </c>
      <c r="U2768" t="s">
        <v>9282</v>
      </c>
      <c r="V2768" t="str" cm="1">
        <f t="array" ref="V2768">_xlfn.IFS(Hospital_Emergency_Room_Data[[#This Row],[Day]]&lt;=10,"Start(1-10)",Hospital_Emergency_Room_Data[[#This Row],[Day]]&lt;=20,"Middle(11-20)",Hospital_Emergency_Room_Data[[#This Row],[Day]]&gt;20,"End(21-30)")</f>
        <v>Middle(11-20)</v>
      </c>
    </row>
    <row r="2769" spans="1:22">
      <c r="A2769">
        <v>561563940</v>
      </c>
      <c r="B2769" t="s">
        <v>2788</v>
      </c>
      <c r="C2769" s="1">
        <v>45376</v>
      </c>
      <c r="D2769" t="str">
        <f>TEXT(Hospital_Emergency_Room_Data[[#This Row],[Patient Admission Date]],"mmm")</f>
        <v>Mar</v>
      </c>
      <c r="E2769">
        <f>YEAR(Hospital_Emergency_Room_Data[[#This Row],[Patient Admission Date]])</f>
        <v>2024</v>
      </c>
      <c r="F2769" s="2">
        <v>0.41111111111111109</v>
      </c>
      <c r="G2769" s="8" t="str">
        <f>TEXT(Hospital_Emergency_Room_Data[[#This Row],[Patient Admission Date]],"dddd")</f>
        <v>Monday</v>
      </c>
      <c r="H2769" t="s">
        <v>41</v>
      </c>
      <c r="I2769">
        <v>16</v>
      </c>
      <c r="J2769" s="5" t="s">
        <v>9220</v>
      </c>
      <c r="K2769" t="s">
        <v>8</v>
      </c>
      <c r="L2769" t="s">
        <v>9281</v>
      </c>
      <c r="M2769" t="s">
        <v>9209</v>
      </c>
      <c r="O2769">
        <v>17</v>
      </c>
      <c r="P2769" t="s">
        <v>9226</v>
      </c>
      <c r="Q2769">
        <v>25</v>
      </c>
      <c r="R2769">
        <v>9</v>
      </c>
      <c r="S2769" t="s">
        <v>9255</v>
      </c>
      <c r="T2769" t="s">
        <v>9264</v>
      </c>
      <c r="U2769" t="s">
        <v>9282</v>
      </c>
      <c r="V2769" t="str" cm="1">
        <f t="array" ref="V2769">_xlfn.IFS(Hospital_Emergency_Room_Data[[#This Row],[Day]]&lt;=10,"Start(1-10)",Hospital_Emergency_Room_Data[[#This Row],[Day]]&lt;=20,"Middle(11-20)",Hospital_Emergency_Room_Data[[#This Row],[Day]]&gt;20,"End(21-30)")</f>
        <v>End(21-30)</v>
      </c>
    </row>
    <row r="2770" spans="1:22">
      <c r="A2770">
        <v>174225046</v>
      </c>
      <c r="B2770" t="s">
        <v>2789</v>
      </c>
      <c r="C2770" s="1">
        <v>45117</v>
      </c>
      <c r="D2770" t="str">
        <f>TEXT(Hospital_Emergency_Room_Data[[#This Row],[Patient Admission Date]],"mmm")</f>
        <v>Jul</v>
      </c>
      <c r="E2770">
        <f>YEAR(Hospital_Emergency_Room_Data[[#This Row],[Patient Admission Date]])</f>
        <v>2023</v>
      </c>
      <c r="F2770" s="2">
        <v>0.5395833333333333</v>
      </c>
      <c r="G2770" s="8" t="str">
        <f>TEXT(Hospital_Emergency_Room_Data[[#This Row],[Patient Admission Date]],"dddd")</f>
        <v>Monday</v>
      </c>
      <c r="H2770" t="s">
        <v>41</v>
      </c>
      <c r="I2770">
        <v>29</v>
      </c>
      <c r="J2770" s="5" t="s">
        <v>9220</v>
      </c>
      <c r="K2770" t="s">
        <v>8</v>
      </c>
      <c r="L2770" t="s">
        <v>9281</v>
      </c>
      <c r="M2770" t="s">
        <v>9209</v>
      </c>
      <c r="O2770">
        <v>23</v>
      </c>
      <c r="P2770" t="s">
        <v>9226</v>
      </c>
      <c r="Q2770">
        <v>10</v>
      </c>
      <c r="R2770">
        <v>12</v>
      </c>
      <c r="S2770" t="s">
        <v>9257</v>
      </c>
      <c r="T2770" t="s">
        <v>9265</v>
      </c>
      <c r="U2770" t="s">
        <v>9282</v>
      </c>
      <c r="V2770" t="str" cm="1">
        <f t="array" ref="V2770">_xlfn.IFS(Hospital_Emergency_Room_Data[[#This Row],[Day]]&lt;=10,"Start(1-10)",Hospital_Emergency_Room_Data[[#This Row],[Day]]&lt;=20,"Middle(11-20)",Hospital_Emergency_Room_Data[[#This Row],[Day]]&gt;20,"End(21-30)")</f>
        <v>Start(1-10)</v>
      </c>
    </row>
    <row r="2771" spans="1:22">
      <c r="A2771">
        <v>419415696</v>
      </c>
      <c r="B2771" t="s">
        <v>2790</v>
      </c>
      <c r="C2771" s="1">
        <v>45530</v>
      </c>
      <c r="D2771" t="str">
        <f>TEXT(Hospital_Emergency_Room_Data[[#This Row],[Patient Admission Date]],"mmm")</f>
        <v>Aug</v>
      </c>
      <c r="E2771">
        <f>YEAR(Hospital_Emergency_Room_Data[[#This Row],[Patient Admission Date]])</f>
        <v>2024</v>
      </c>
      <c r="F2771" s="2">
        <v>0.33750000000000002</v>
      </c>
      <c r="G2771" s="8" t="str">
        <f>TEXT(Hospital_Emergency_Room_Data[[#This Row],[Patient Admission Date]],"dddd")</f>
        <v>Monday</v>
      </c>
      <c r="H2771" t="s">
        <v>41</v>
      </c>
      <c r="I2771">
        <v>74</v>
      </c>
      <c r="J2771" s="5" t="s">
        <v>9222</v>
      </c>
      <c r="K2771" t="s">
        <v>8</v>
      </c>
      <c r="L2771" t="s">
        <v>9281</v>
      </c>
      <c r="M2771" t="s">
        <v>9209</v>
      </c>
      <c r="O2771">
        <v>27</v>
      </c>
      <c r="P2771" t="s">
        <v>9226</v>
      </c>
      <c r="Q2771">
        <v>26</v>
      </c>
      <c r="R2771">
        <v>8</v>
      </c>
      <c r="S2771" t="s">
        <v>9255</v>
      </c>
      <c r="T2771" t="s">
        <v>9264</v>
      </c>
      <c r="U2771" t="s">
        <v>9282</v>
      </c>
      <c r="V2771" t="str" cm="1">
        <f t="array" ref="V2771">_xlfn.IFS(Hospital_Emergency_Room_Data[[#This Row],[Day]]&lt;=10,"Start(1-10)",Hospital_Emergency_Room_Data[[#This Row],[Day]]&lt;=20,"Middle(11-20)",Hospital_Emergency_Room_Data[[#This Row],[Day]]&gt;20,"End(21-30)")</f>
        <v>End(21-30)</v>
      </c>
    </row>
    <row r="2772" spans="1:22">
      <c r="A2772">
        <v>180762943</v>
      </c>
      <c r="B2772" t="s">
        <v>2791</v>
      </c>
      <c r="C2772" s="1">
        <v>45458</v>
      </c>
      <c r="D2772" t="str">
        <f>TEXT(Hospital_Emergency_Room_Data[[#This Row],[Patient Admission Date]],"mmm")</f>
        <v>Jun</v>
      </c>
      <c r="E2772">
        <f>YEAR(Hospital_Emergency_Room_Data[[#This Row],[Patient Admission Date]])</f>
        <v>2024</v>
      </c>
      <c r="F2772" s="2">
        <v>0.80138888888888893</v>
      </c>
      <c r="G2772" s="8" t="str">
        <f>TEXT(Hospital_Emergency_Room_Data[[#This Row],[Patient Admission Date]],"dddd")</f>
        <v>Saturday</v>
      </c>
      <c r="H2772" t="s">
        <v>41</v>
      </c>
      <c r="I2772">
        <v>1</v>
      </c>
      <c r="J2772" s="5" t="s">
        <v>9218</v>
      </c>
      <c r="K2772" t="s">
        <v>8</v>
      </c>
      <c r="L2772" t="s">
        <v>9281</v>
      </c>
      <c r="M2772" t="s">
        <v>9209</v>
      </c>
      <c r="O2772">
        <v>29</v>
      </c>
      <c r="P2772" t="s">
        <v>9226</v>
      </c>
      <c r="Q2772">
        <v>15</v>
      </c>
      <c r="R2772">
        <v>19</v>
      </c>
      <c r="S2772" t="s">
        <v>9256</v>
      </c>
      <c r="T2772" t="s">
        <v>9262</v>
      </c>
      <c r="U2772" t="s">
        <v>9282</v>
      </c>
      <c r="V2772" t="str" cm="1">
        <f t="array" ref="V2772">_xlfn.IFS(Hospital_Emergency_Room_Data[[#This Row],[Day]]&lt;=10,"Start(1-10)",Hospital_Emergency_Room_Data[[#This Row],[Day]]&lt;=20,"Middle(11-20)",Hospital_Emergency_Room_Data[[#This Row],[Day]]&gt;20,"End(21-30)")</f>
        <v>Middle(11-20)</v>
      </c>
    </row>
    <row r="2773" spans="1:22">
      <c r="A2773">
        <v>559713169</v>
      </c>
      <c r="B2773" t="s">
        <v>2792</v>
      </c>
      <c r="C2773" s="1">
        <v>45498</v>
      </c>
      <c r="D2773" t="str">
        <f>TEXT(Hospital_Emergency_Room_Data[[#This Row],[Patient Admission Date]],"mmm")</f>
        <v>Jul</v>
      </c>
      <c r="E2773">
        <f>YEAR(Hospital_Emergency_Room_Data[[#This Row],[Patient Admission Date]])</f>
        <v>2024</v>
      </c>
      <c r="F2773" s="2">
        <v>2.7083333333333334E-2</v>
      </c>
      <c r="G2773" s="8" t="str">
        <f>TEXT(Hospital_Emergency_Room_Data[[#This Row],[Patient Admission Date]],"dddd")</f>
        <v>Thursday</v>
      </c>
      <c r="H2773" t="s">
        <v>41</v>
      </c>
      <c r="I2773">
        <v>13</v>
      </c>
      <c r="J2773" s="5" t="s">
        <v>9221</v>
      </c>
      <c r="K2773" t="s">
        <v>8</v>
      </c>
      <c r="L2773" t="s">
        <v>9281</v>
      </c>
      <c r="M2773" t="s">
        <v>9209</v>
      </c>
      <c r="O2773">
        <v>30</v>
      </c>
      <c r="P2773" t="s">
        <v>9225</v>
      </c>
      <c r="Q2773">
        <v>25</v>
      </c>
      <c r="R2773">
        <v>0</v>
      </c>
      <c r="S2773" t="s">
        <v>9258</v>
      </c>
      <c r="T2773" t="s">
        <v>9264</v>
      </c>
      <c r="U2773" t="s">
        <v>9282</v>
      </c>
      <c r="V2773" t="str" cm="1">
        <f t="array" ref="V2773">_xlfn.IFS(Hospital_Emergency_Room_Data[[#This Row],[Day]]&lt;=10,"Start(1-10)",Hospital_Emergency_Room_Data[[#This Row],[Day]]&lt;=20,"Middle(11-20)",Hospital_Emergency_Room_Data[[#This Row],[Day]]&gt;20,"End(21-30)")</f>
        <v>End(21-30)</v>
      </c>
    </row>
    <row r="2774" spans="1:22">
      <c r="A2774">
        <v>852829914</v>
      </c>
      <c r="B2774" t="s">
        <v>2793</v>
      </c>
      <c r="C2774" s="1">
        <v>45180</v>
      </c>
      <c r="D2774" t="str">
        <f>TEXT(Hospital_Emergency_Room_Data[[#This Row],[Patient Admission Date]],"mmm")</f>
        <v>Sep</v>
      </c>
      <c r="E2774">
        <f>YEAR(Hospital_Emergency_Room_Data[[#This Row],[Patient Admission Date]])</f>
        <v>2023</v>
      </c>
      <c r="F2774" s="2">
        <v>0.23958333333333334</v>
      </c>
      <c r="G2774" s="8" t="str">
        <f>TEXT(Hospital_Emergency_Room_Data[[#This Row],[Patient Admission Date]],"dddd")</f>
        <v>Monday</v>
      </c>
      <c r="H2774" t="s">
        <v>41</v>
      </c>
      <c r="I2774">
        <v>41</v>
      </c>
      <c r="J2774" s="5" t="s">
        <v>9223</v>
      </c>
      <c r="K2774" t="s">
        <v>8</v>
      </c>
      <c r="L2774" t="s">
        <v>9281</v>
      </c>
      <c r="M2774" t="s">
        <v>9209</v>
      </c>
      <c r="O2774">
        <v>41</v>
      </c>
      <c r="P2774" t="s">
        <v>9225</v>
      </c>
      <c r="Q2774">
        <v>11</v>
      </c>
      <c r="R2774">
        <v>5</v>
      </c>
      <c r="S2774" t="s">
        <v>9258</v>
      </c>
      <c r="T2774" t="s">
        <v>9265</v>
      </c>
      <c r="U2774" t="s">
        <v>9300</v>
      </c>
      <c r="V2774" t="str" cm="1">
        <f t="array" ref="V2774">_xlfn.IFS(Hospital_Emergency_Room_Data[[#This Row],[Day]]&lt;=10,"Start(1-10)",Hospital_Emergency_Room_Data[[#This Row],[Day]]&lt;=20,"Middle(11-20)",Hospital_Emergency_Room_Data[[#This Row],[Day]]&gt;20,"End(21-30)")</f>
        <v>Middle(11-20)</v>
      </c>
    </row>
    <row r="2775" spans="1:22">
      <c r="A2775">
        <v>657612319</v>
      </c>
      <c r="B2775" t="s">
        <v>2794</v>
      </c>
      <c r="C2775" s="1">
        <v>45361</v>
      </c>
      <c r="D2775" t="str">
        <f>TEXT(Hospital_Emergency_Room_Data[[#This Row],[Patient Admission Date]],"mmm")</f>
        <v>Mar</v>
      </c>
      <c r="E2775">
        <f>YEAR(Hospital_Emergency_Room_Data[[#This Row],[Patient Admission Date]])</f>
        <v>2024</v>
      </c>
      <c r="F2775" s="2">
        <v>0.97083333333333333</v>
      </c>
      <c r="G2775" s="8" t="str">
        <f>TEXT(Hospital_Emergency_Room_Data[[#This Row],[Patient Admission Date]],"dddd")</f>
        <v>Sunday</v>
      </c>
      <c r="H2775" t="s">
        <v>41</v>
      </c>
      <c r="I2775">
        <v>77</v>
      </c>
      <c r="J2775" s="5" t="s">
        <v>9222</v>
      </c>
      <c r="K2775" t="s">
        <v>8</v>
      </c>
      <c r="L2775" t="s">
        <v>9281</v>
      </c>
      <c r="M2775" t="s">
        <v>9209</v>
      </c>
      <c r="O2775">
        <v>48</v>
      </c>
      <c r="P2775" t="s">
        <v>9225</v>
      </c>
      <c r="Q2775">
        <v>10</v>
      </c>
      <c r="R2775">
        <v>23</v>
      </c>
      <c r="S2775" t="s">
        <v>9256</v>
      </c>
      <c r="T2775" t="s">
        <v>9265</v>
      </c>
      <c r="U2775" t="s">
        <v>9283</v>
      </c>
      <c r="V2775" t="str" cm="1">
        <f t="array" ref="V2775">_xlfn.IFS(Hospital_Emergency_Room_Data[[#This Row],[Day]]&lt;=10,"Start(1-10)",Hospital_Emergency_Room_Data[[#This Row],[Day]]&lt;=20,"Middle(11-20)",Hospital_Emergency_Room_Data[[#This Row],[Day]]&gt;20,"End(21-30)")</f>
        <v>Start(1-10)</v>
      </c>
    </row>
    <row r="2776" spans="1:22">
      <c r="A2776">
        <v>738823669</v>
      </c>
      <c r="B2776" t="s">
        <v>2795</v>
      </c>
      <c r="C2776" s="1">
        <v>45141</v>
      </c>
      <c r="D2776" t="str">
        <f>TEXT(Hospital_Emergency_Room_Data[[#This Row],[Patient Admission Date]],"mmm")</f>
        <v>Aug</v>
      </c>
      <c r="E2776">
        <f>YEAR(Hospital_Emergency_Room_Data[[#This Row],[Patient Admission Date]])</f>
        <v>2023</v>
      </c>
      <c r="F2776" s="2">
        <v>0.77013888888888893</v>
      </c>
      <c r="G2776" s="8" t="str">
        <f>TEXT(Hospital_Emergency_Room_Data[[#This Row],[Patient Admission Date]],"dddd")</f>
        <v>Thursday</v>
      </c>
      <c r="H2776" t="s">
        <v>41</v>
      </c>
      <c r="I2776">
        <v>79</v>
      </c>
      <c r="J2776" s="5" t="s">
        <v>9222</v>
      </c>
      <c r="K2776" t="s">
        <v>8</v>
      </c>
      <c r="L2776" t="s">
        <v>9281</v>
      </c>
      <c r="M2776" t="s">
        <v>9209</v>
      </c>
      <c r="O2776">
        <v>48</v>
      </c>
      <c r="P2776" t="s">
        <v>9225</v>
      </c>
      <c r="Q2776">
        <v>3</v>
      </c>
      <c r="R2776">
        <v>18</v>
      </c>
      <c r="S2776" t="s">
        <v>9256</v>
      </c>
      <c r="T2776" t="s">
        <v>9263</v>
      </c>
      <c r="U2776" t="s">
        <v>9283</v>
      </c>
      <c r="V2776" t="str" cm="1">
        <f t="array" ref="V2776">_xlfn.IFS(Hospital_Emergency_Room_Data[[#This Row],[Day]]&lt;=10,"Start(1-10)",Hospital_Emergency_Room_Data[[#This Row],[Day]]&lt;=20,"Middle(11-20)",Hospital_Emergency_Room_Data[[#This Row],[Day]]&gt;20,"End(21-30)")</f>
        <v>Start(1-10)</v>
      </c>
    </row>
    <row r="2777" spans="1:22">
      <c r="A2777">
        <v>600743535</v>
      </c>
      <c r="B2777" t="s">
        <v>2796</v>
      </c>
      <c r="C2777" s="1">
        <v>45145</v>
      </c>
      <c r="D2777" t="str">
        <f>TEXT(Hospital_Emergency_Room_Data[[#This Row],[Patient Admission Date]],"mmm")</f>
        <v>Aug</v>
      </c>
      <c r="E2777">
        <f>YEAR(Hospital_Emergency_Room_Data[[#This Row],[Patient Admission Date]])</f>
        <v>2023</v>
      </c>
      <c r="F2777" s="2">
        <v>9.8611111111111108E-2</v>
      </c>
      <c r="G2777" s="8" t="str">
        <f>TEXT(Hospital_Emergency_Room_Data[[#This Row],[Patient Admission Date]],"dddd")</f>
        <v>Monday</v>
      </c>
      <c r="H2777" t="s">
        <v>41</v>
      </c>
      <c r="I2777">
        <v>9</v>
      </c>
      <c r="J2777" s="5" t="s">
        <v>9221</v>
      </c>
      <c r="K2777" t="s">
        <v>8</v>
      </c>
      <c r="L2777" t="s">
        <v>9281</v>
      </c>
      <c r="M2777" t="s">
        <v>9209</v>
      </c>
      <c r="O2777">
        <v>49</v>
      </c>
      <c r="P2777" t="s">
        <v>9225</v>
      </c>
      <c r="Q2777">
        <v>7</v>
      </c>
      <c r="R2777">
        <v>2</v>
      </c>
      <c r="S2777" t="s">
        <v>9258</v>
      </c>
      <c r="T2777" t="s">
        <v>9263</v>
      </c>
      <c r="U2777" t="s">
        <v>9283</v>
      </c>
      <c r="V2777" t="str" cm="1">
        <f t="array" ref="V2777">_xlfn.IFS(Hospital_Emergency_Room_Data[[#This Row],[Day]]&lt;=10,"Start(1-10)",Hospital_Emergency_Room_Data[[#This Row],[Day]]&lt;=20,"Middle(11-20)",Hospital_Emergency_Room_Data[[#This Row],[Day]]&gt;20,"End(21-30)")</f>
        <v>Start(1-10)</v>
      </c>
    </row>
    <row r="2778" spans="1:22">
      <c r="A2778">
        <v>200222878</v>
      </c>
      <c r="B2778" t="s">
        <v>2797</v>
      </c>
      <c r="C2778" s="1">
        <v>45062</v>
      </c>
      <c r="D2778" t="str">
        <f>TEXT(Hospital_Emergency_Room_Data[[#This Row],[Patient Admission Date]],"mmm")</f>
        <v>May</v>
      </c>
      <c r="E2778">
        <f>YEAR(Hospital_Emergency_Room_Data[[#This Row],[Patient Admission Date]])</f>
        <v>2023</v>
      </c>
      <c r="F2778" s="2">
        <v>0.22777777777777777</v>
      </c>
      <c r="G2778" s="8" t="str">
        <f>TEXT(Hospital_Emergency_Room_Data[[#This Row],[Patient Admission Date]],"dddd")</f>
        <v>Tuesday</v>
      </c>
      <c r="H2778" t="s">
        <v>41</v>
      </c>
      <c r="I2778">
        <v>57</v>
      </c>
      <c r="J2778" s="5" t="s">
        <v>9219</v>
      </c>
      <c r="K2778" t="s">
        <v>8</v>
      </c>
      <c r="L2778" t="s">
        <v>9281</v>
      </c>
      <c r="M2778" t="s">
        <v>9209</v>
      </c>
      <c r="O2778">
        <v>49</v>
      </c>
      <c r="P2778" t="s">
        <v>9225</v>
      </c>
      <c r="Q2778">
        <v>16</v>
      </c>
      <c r="R2778">
        <v>5</v>
      </c>
      <c r="S2778" t="s">
        <v>9258</v>
      </c>
      <c r="T2778" t="s">
        <v>9262</v>
      </c>
      <c r="U2778" t="s">
        <v>9283</v>
      </c>
      <c r="V2778" t="str" cm="1">
        <f t="array" ref="V2778">_xlfn.IFS(Hospital_Emergency_Room_Data[[#This Row],[Day]]&lt;=10,"Start(1-10)",Hospital_Emergency_Room_Data[[#This Row],[Day]]&lt;=20,"Middle(11-20)",Hospital_Emergency_Room_Data[[#This Row],[Day]]&gt;20,"End(21-30)")</f>
        <v>Middle(11-20)</v>
      </c>
    </row>
    <row r="2779" spans="1:22">
      <c r="A2779">
        <v>891627156</v>
      </c>
      <c r="B2779" t="s">
        <v>2798</v>
      </c>
      <c r="C2779" s="1">
        <v>45290</v>
      </c>
      <c r="D2779" t="str">
        <f>TEXT(Hospital_Emergency_Room_Data[[#This Row],[Patient Admission Date]],"mmm")</f>
        <v>Dec</v>
      </c>
      <c r="E2779">
        <f>YEAR(Hospital_Emergency_Room_Data[[#This Row],[Patient Admission Date]])</f>
        <v>2023</v>
      </c>
      <c r="F2779" s="2">
        <v>8.1250000000000003E-2</v>
      </c>
      <c r="G2779" s="8" t="str">
        <f>TEXT(Hospital_Emergency_Room_Data[[#This Row],[Patient Admission Date]],"dddd")</f>
        <v>Saturday</v>
      </c>
      <c r="H2779" t="s">
        <v>41</v>
      </c>
      <c r="I2779">
        <v>75</v>
      </c>
      <c r="J2779" s="5" t="s">
        <v>9222</v>
      </c>
      <c r="K2779" t="s">
        <v>8</v>
      </c>
      <c r="L2779" t="s">
        <v>9281</v>
      </c>
      <c r="M2779" t="s">
        <v>9209</v>
      </c>
      <c r="O2779">
        <v>50</v>
      </c>
      <c r="P2779" t="s">
        <v>9225</v>
      </c>
      <c r="Q2779">
        <v>30</v>
      </c>
      <c r="R2779">
        <v>1</v>
      </c>
      <c r="S2779" t="s">
        <v>9258</v>
      </c>
      <c r="T2779" t="s">
        <v>9264</v>
      </c>
      <c r="U2779" t="s">
        <v>9283</v>
      </c>
      <c r="V2779" t="str" cm="1">
        <f t="array" ref="V2779">_xlfn.IFS(Hospital_Emergency_Room_Data[[#This Row],[Day]]&lt;=10,"Start(1-10)",Hospital_Emergency_Room_Data[[#This Row],[Day]]&lt;=20,"Middle(11-20)",Hospital_Emergency_Room_Data[[#This Row],[Day]]&gt;20,"End(21-30)")</f>
        <v>End(21-30)</v>
      </c>
    </row>
    <row r="2780" spans="1:22">
      <c r="A2780">
        <v>191278899</v>
      </c>
      <c r="B2780" t="s">
        <v>2799</v>
      </c>
      <c r="C2780" s="1">
        <v>45562</v>
      </c>
      <c r="D2780" t="str">
        <f>TEXT(Hospital_Emergency_Room_Data[[#This Row],[Patient Admission Date]],"mmm")</f>
        <v>Sep</v>
      </c>
      <c r="E2780">
        <f>YEAR(Hospital_Emergency_Room_Data[[#This Row],[Patient Admission Date]])</f>
        <v>2024</v>
      </c>
      <c r="F2780" s="2">
        <v>0.93472222222222223</v>
      </c>
      <c r="G2780" s="8" t="str">
        <f>TEXT(Hospital_Emergency_Room_Data[[#This Row],[Patient Admission Date]],"dddd")</f>
        <v>Friday</v>
      </c>
      <c r="H2780" t="s">
        <v>41</v>
      </c>
      <c r="I2780">
        <v>34</v>
      </c>
      <c r="J2780" s="5" t="s">
        <v>9223</v>
      </c>
      <c r="K2780" t="s">
        <v>8</v>
      </c>
      <c r="L2780" t="s">
        <v>9281</v>
      </c>
      <c r="M2780" t="s">
        <v>9209</v>
      </c>
      <c r="O2780">
        <v>52</v>
      </c>
      <c r="P2780" t="s">
        <v>9225</v>
      </c>
      <c r="Q2780">
        <v>27</v>
      </c>
      <c r="R2780">
        <v>22</v>
      </c>
      <c r="S2780" t="s">
        <v>9256</v>
      </c>
      <c r="T2780" t="s">
        <v>9264</v>
      </c>
      <c r="U2780" t="s">
        <v>9283</v>
      </c>
      <c r="V2780" t="str" cm="1">
        <f t="array" ref="V2780">_xlfn.IFS(Hospital_Emergency_Room_Data[[#This Row],[Day]]&lt;=10,"Start(1-10)",Hospital_Emergency_Room_Data[[#This Row],[Day]]&lt;=20,"Middle(11-20)",Hospital_Emergency_Room_Data[[#This Row],[Day]]&gt;20,"End(21-30)")</f>
        <v>End(21-30)</v>
      </c>
    </row>
    <row r="2781" spans="1:22">
      <c r="A2781">
        <v>278697509</v>
      </c>
      <c r="B2781" t="s">
        <v>2800</v>
      </c>
      <c r="C2781" s="1">
        <v>45508</v>
      </c>
      <c r="D2781" t="str">
        <f>TEXT(Hospital_Emergency_Room_Data[[#This Row],[Patient Admission Date]],"mmm")</f>
        <v>Aug</v>
      </c>
      <c r="E2781">
        <f>YEAR(Hospital_Emergency_Room_Data[[#This Row],[Patient Admission Date]])</f>
        <v>2024</v>
      </c>
      <c r="F2781" s="2">
        <v>0.6381944444444444</v>
      </c>
      <c r="G2781" s="8" t="str">
        <f>TEXT(Hospital_Emergency_Room_Data[[#This Row],[Patient Admission Date]],"dddd")</f>
        <v>Sunday</v>
      </c>
      <c r="H2781" t="s">
        <v>41</v>
      </c>
      <c r="I2781">
        <v>53</v>
      </c>
      <c r="J2781" s="5" t="s">
        <v>9219</v>
      </c>
      <c r="K2781" t="s">
        <v>8</v>
      </c>
      <c r="L2781" t="s">
        <v>9281</v>
      </c>
      <c r="M2781" t="s">
        <v>9209</v>
      </c>
      <c r="O2781">
        <v>53</v>
      </c>
      <c r="P2781" t="s">
        <v>9225</v>
      </c>
      <c r="Q2781">
        <v>4</v>
      </c>
      <c r="R2781">
        <v>15</v>
      </c>
      <c r="S2781" t="s">
        <v>9257</v>
      </c>
      <c r="T2781" t="s">
        <v>9263</v>
      </c>
      <c r="U2781" t="s">
        <v>9283</v>
      </c>
      <c r="V2781" t="str" cm="1">
        <f t="array" ref="V2781">_xlfn.IFS(Hospital_Emergency_Room_Data[[#This Row],[Day]]&lt;=10,"Start(1-10)",Hospital_Emergency_Room_Data[[#This Row],[Day]]&lt;=20,"Middle(11-20)",Hospital_Emergency_Room_Data[[#This Row],[Day]]&gt;20,"End(21-30)")</f>
        <v>Start(1-10)</v>
      </c>
    </row>
    <row r="2782" spans="1:22">
      <c r="A2782">
        <v>637940312</v>
      </c>
      <c r="B2782" t="s">
        <v>2801</v>
      </c>
      <c r="C2782" s="1">
        <v>45179</v>
      </c>
      <c r="D2782" t="str">
        <f>TEXT(Hospital_Emergency_Room_Data[[#This Row],[Patient Admission Date]],"mmm")</f>
        <v>Sep</v>
      </c>
      <c r="E2782">
        <f>YEAR(Hospital_Emergency_Room_Data[[#This Row],[Patient Admission Date]])</f>
        <v>2023</v>
      </c>
      <c r="F2782" s="2">
        <v>0.32222222222222224</v>
      </c>
      <c r="G2782" s="8" t="str">
        <f>TEXT(Hospital_Emergency_Room_Data[[#This Row],[Patient Admission Date]],"dddd")</f>
        <v>Sunday</v>
      </c>
      <c r="H2782" t="s">
        <v>41</v>
      </c>
      <c r="I2782">
        <v>59</v>
      </c>
      <c r="J2782" s="5" t="s">
        <v>9219</v>
      </c>
      <c r="K2782" t="s">
        <v>8</v>
      </c>
      <c r="L2782" t="s">
        <v>9281</v>
      </c>
      <c r="M2782" t="s">
        <v>9209</v>
      </c>
      <c r="O2782">
        <v>16</v>
      </c>
      <c r="P2782" t="s">
        <v>9226</v>
      </c>
      <c r="Q2782">
        <v>10</v>
      </c>
      <c r="R2782">
        <v>7</v>
      </c>
      <c r="S2782" t="s">
        <v>9255</v>
      </c>
      <c r="T2782" t="s">
        <v>9265</v>
      </c>
      <c r="U2782" t="s">
        <v>9282</v>
      </c>
      <c r="V2782" t="str" cm="1">
        <f t="array" ref="V2782">_xlfn.IFS(Hospital_Emergency_Room_Data[[#This Row],[Day]]&lt;=10,"Start(1-10)",Hospital_Emergency_Room_Data[[#This Row],[Day]]&lt;=20,"Middle(11-20)",Hospital_Emergency_Room_Data[[#This Row],[Day]]&gt;20,"End(21-30)")</f>
        <v>Start(1-10)</v>
      </c>
    </row>
    <row r="2783" spans="1:22">
      <c r="A2783">
        <v>651853281</v>
      </c>
      <c r="B2783" t="s">
        <v>2802</v>
      </c>
      <c r="C2783" s="1">
        <v>45162</v>
      </c>
      <c r="D2783" t="str">
        <f>TEXT(Hospital_Emergency_Room_Data[[#This Row],[Patient Admission Date]],"mmm")</f>
        <v>Aug</v>
      </c>
      <c r="E2783">
        <f>YEAR(Hospital_Emergency_Room_Data[[#This Row],[Patient Admission Date]])</f>
        <v>2023</v>
      </c>
      <c r="F2783" s="2">
        <v>0.25347222222222221</v>
      </c>
      <c r="G2783" s="8" t="str">
        <f>TEXT(Hospital_Emergency_Room_Data[[#This Row],[Patient Admission Date]],"dddd")</f>
        <v>Thursday</v>
      </c>
      <c r="H2783" t="s">
        <v>41</v>
      </c>
      <c r="I2783">
        <v>24</v>
      </c>
      <c r="J2783" s="5" t="s">
        <v>9220</v>
      </c>
      <c r="K2783" t="s">
        <v>8</v>
      </c>
      <c r="L2783" t="s">
        <v>9281</v>
      </c>
      <c r="M2783" t="s">
        <v>9209</v>
      </c>
      <c r="O2783">
        <v>20</v>
      </c>
      <c r="P2783" t="s">
        <v>9226</v>
      </c>
      <c r="Q2783">
        <v>24</v>
      </c>
      <c r="R2783">
        <v>6</v>
      </c>
      <c r="S2783" t="s">
        <v>9255</v>
      </c>
      <c r="T2783" t="s">
        <v>9264</v>
      </c>
      <c r="U2783" t="s">
        <v>9282</v>
      </c>
      <c r="V2783" t="str" cm="1">
        <f t="array" ref="V2783">_xlfn.IFS(Hospital_Emergency_Room_Data[[#This Row],[Day]]&lt;=10,"Start(1-10)",Hospital_Emergency_Room_Data[[#This Row],[Day]]&lt;=20,"Middle(11-20)",Hospital_Emergency_Room_Data[[#This Row],[Day]]&gt;20,"End(21-30)")</f>
        <v>End(21-30)</v>
      </c>
    </row>
    <row r="2784" spans="1:22">
      <c r="A2784">
        <v>299889999</v>
      </c>
      <c r="B2784" t="s">
        <v>2803</v>
      </c>
      <c r="C2784" s="1">
        <v>45552</v>
      </c>
      <c r="D2784" t="str">
        <f>TEXT(Hospital_Emergency_Room_Data[[#This Row],[Patient Admission Date]],"mmm")</f>
        <v>Sep</v>
      </c>
      <c r="E2784">
        <f>YEAR(Hospital_Emergency_Room_Data[[#This Row],[Patient Admission Date]])</f>
        <v>2024</v>
      </c>
      <c r="F2784" s="2">
        <v>0.29722222222222222</v>
      </c>
      <c r="G2784" s="8" t="str">
        <f>TEXT(Hospital_Emergency_Room_Data[[#This Row],[Patient Admission Date]],"dddd")</f>
        <v>Tuesday</v>
      </c>
      <c r="H2784" t="s">
        <v>41</v>
      </c>
      <c r="I2784">
        <v>63</v>
      </c>
      <c r="J2784" s="5" t="s">
        <v>9217</v>
      </c>
      <c r="K2784" t="s">
        <v>8</v>
      </c>
      <c r="L2784" t="s">
        <v>9281</v>
      </c>
      <c r="M2784" t="s">
        <v>9209</v>
      </c>
      <c r="O2784">
        <v>22</v>
      </c>
      <c r="P2784" t="s">
        <v>9226</v>
      </c>
      <c r="Q2784">
        <v>17</v>
      </c>
      <c r="R2784">
        <v>7</v>
      </c>
      <c r="S2784" t="s">
        <v>9255</v>
      </c>
      <c r="T2784" t="s">
        <v>9262</v>
      </c>
      <c r="U2784" t="s">
        <v>9282</v>
      </c>
      <c r="V2784" t="str" cm="1">
        <f t="array" ref="V2784">_xlfn.IFS(Hospital_Emergency_Room_Data[[#This Row],[Day]]&lt;=10,"Start(1-10)",Hospital_Emergency_Room_Data[[#This Row],[Day]]&lt;=20,"Middle(11-20)",Hospital_Emergency_Room_Data[[#This Row],[Day]]&gt;20,"End(21-30)")</f>
        <v>Middle(11-20)</v>
      </c>
    </row>
    <row r="2785" spans="1:22">
      <c r="A2785">
        <v>600631753</v>
      </c>
      <c r="B2785" t="s">
        <v>2804</v>
      </c>
      <c r="C2785" s="1">
        <v>45115</v>
      </c>
      <c r="D2785" t="str">
        <f>TEXT(Hospital_Emergency_Room_Data[[#This Row],[Patient Admission Date]],"mmm")</f>
        <v>Jul</v>
      </c>
      <c r="E2785">
        <f>YEAR(Hospital_Emergency_Room_Data[[#This Row],[Patient Admission Date]])</f>
        <v>2023</v>
      </c>
      <c r="F2785" s="2">
        <v>0.41319444444444442</v>
      </c>
      <c r="G2785" s="8" t="str">
        <f>TEXT(Hospital_Emergency_Room_Data[[#This Row],[Patient Admission Date]],"dddd")</f>
        <v>Saturday</v>
      </c>
      <c r="H2785" t="s">
        <v>41</v>
      </c>
      <c r="I2785">
        <v>24</v>
      </c>
      <c r="J2785" s="5" t="s">
        <v>9220</v>
      </c>
      <c r="K2785" t="s">
        <v>8</v>
      </c>
      <c r="L2785" t="s">
        <v>9281</v>
      </c>
      <c r="M2785" t="s">
        <v>9209</v>
      </c>
      <c r="O2785">
        <v>26</v>
      </c>
      <c r="P2785" t="s">
        <v>9226</v>
      </c>
      <c r="Q2785">
        <v>8</v>
      </c>
      <c r="R2785">
        <v>9</v>
      </c>
      <c r="S2785" t="s">
        <v>9255</v>
      </c>
      <c r="T2785" t="s">
        <v>9265</v>
      </c>
      <c r="U2785" t="s">
        <v>9282</v>
      </c>
      <c r="V2785" t="str" cm="1">
        <f t="array" ref="V2785">_xlfn.IFS(Hospital_Emergency_Room_Data[[#This Row],[Day]]&lt;=10,"Start(1-10)",Hospital_Emergency_Room_Data[[#This Row],[Day]]&lt;=20,"Middle(11-20)",Hospital_Emergency_Room_Data[[#This Row],[Day]]&gt;20,"End(21-30)")</f>
        <v>Start(1-10)</v>
      </c>
    </row>
    <row r="2786" spans="1:22">
      <c r="A2786">
        <v>705900854</v>
      </c>
      <c r="B2786" t="s">
        <v>2805</v>
      </c>
      <c r="C2786" s="1">
        <v>45175</v>
      </c>
      <c r="D2786" t="str">
        <f>TEXT(Hospital_Emergency_Room_Data[[#This Row],[Patient Admission Date]],"mmm")</f>
        <v>Sep</v>
      </c>
      <c r="E2786">
        <f>YEAR(Hospital_Emergency_Room_Data[[#This Row],[Patient Admission Date]])</f>
        <v>2023</v>
      </c>
      <c r="F2786" s="2">
        <v>0.18194444444444444</v>
      </c>
      <c r="G2786" s="8" t="str">
        <f>TEXT(Hospital_Emergency_Room_Data[[#This Row],[Patient Admission Date]],"dddd")</f>
        <v>Wednesday</v>
      </c>
      <c r="H2786" t="s">
        <v>41</v>
      </c>
      <c r="I2786">
        <v>69</v>
      </c>
      <c r="J2786" s="5" t="s">
        <v>9217</v>
      </c>
      <c r="K2786" t="s">
        <v>8</v>
      </c>
      <c r="L2786" t="s">
        <v>9281</v>
      </c>
      <c r="M2786" t="s">
        <v>9209</v>
      </c>
      <c r="O2786">
        <v>31</v>
      </c>
      <c r="P2786" t="s">
        <v>9225</v>
      </c>
      <c r="Q2786">
        <v>6</v>
      </c>
      <c r="R2786">
        <v>4</v>
      </c>
      <c r="S2786" t="s">
        <v>9258</v>
      </c>
      <c r="T2786" t="s">
        <v>9263</v>
      </c>
      <c r="U2786" t="s">
        <v>9300</v>
      </c>
      <c r="V2786" t="str" cm="1">
        <f t="array" ref="V2786">_xlfn.IFS(Hospital_Emergency_Room_Data[[#This Row],[Day]]&lt;=10,"Start(1-10)",Hospital_Emergency_Room_Data[[#This Row],[Day]]&lt;=20,"Middle(11-20)",Hospital_Emergency_Room_Data[[#This Row],[Day]]&gt;20,"End(21-30)")</f>
        <v>Start(1-10)</v>
      </c>
    </row>
    <row r="2787" spans="1:22">
      <c r="A2787">
        <v>881426523</v>
      </c>
      <c r="B2787" t="s">
        <v>2806</v>
      </c>
      <c r="C2787" s="1">
        <v>45268</v>
      </c>
      <c r="D2787" t="str">
        <f>TEXT(Hospital_Emergency_Room_Data[[#This Row],[Patient Admission Date]],"mmm")</f>
        <v>Dec</v>
      </c>
      <c r="E2787">
        <f>YEAR(Hospital_Emergency_Room_Data[[#This Row],[Patient Admission Date]])</f>
        <v>2023</v>
      </c>
      <c r="F2787" s="2">
        <v>0.46875</v>
      </c>
      <c r="G2787" s="8" t="str">
        <f>TEXT(Hospital_Emergency_Room_Data[[#This Row],[Patient Admission Date]],"dddd")</f>
        <v>Friday</v>
      </c>
      <c r="H2787" t="s">
        <v>41</v>
      </c>
      <c r="I2787">
        <v>44</v>
      </c>
      <c r="J2787" s="5" t="s">
        <v>9223</v>
      </c>
      <c r="K2787" t="s">
        <v>8</v>
      </c>
      <c r="L2787" t="s">
        <v>9281</v>
      </c>
      <c r="M2787" t="s">
        <v>9209</v>
      </c>
      <c r="O2787">
        <v>42</v>
      </c>
      <c r="P2787" t="s">
        <v>9225</v>
      </c>
      <c r="Q2787">
        <v>8</v>
      </c>
      <c r="R2787">
        <v>11</v>
      </c>
      <c r="S2787" t="s">
        <v>9255</v>
      </c>
      <c r="T2787" t="s">
        <v>9265</v>
      </c>
      <c r="U2787" t="s">
        <v>9300</v>
      </c>
      <c r="V2787" t="str" cm="1">
        <f t="array" ref="V2787">_xlfn.IFS(Hospital_Emergency_Room_Data[[#This Row],[Day]]&lt;=10,"Start(1-10)",Hospital_Emergency_Room_Data[[#This Row],[Day]]&lt;=20,"Middle(11-20)",Hospital_Emergency_Room_Data[[#This Row],[Day]]&gt;20,"End(21-30)")</f>
        <v>Start(1-10)</v>
      </c>
    </row>
    <row r="2788" spans="1:22">
      <c r="A2788">
        <v>712650532</v>
      </c>
      <c r="B2788" t="s">
        <v>2807</v>
      </c>
      <c r="C2788" s="1">
        <v>45154</v>
      </c>
      <c r="D2788" t="str">
        <f>TEXT(Hospital_Emergency_Room_Data[[#This Row],[Patient Admission Date]],"mmm")</f>
        <v>Aug</v>
      </c>
      <c r="E2788">
        <f>YEAR(Hospital_Emergency_Room_Data[[#This Row],[Patient Admission Date]])</f>
        <v>2023</v>
      </c>
      <c r="F2788" s="2">
        <v>0.18541666666666667</v>
      </c>
      <c r="G2788" s="8" t="str">
        <f>TEXT(Hospital_Emergency_Room_Data[[#This Row],[Patient Admission Date]],"dddd")</f>
        <v>Wednesday</v>
      </c>
      <c r="H2788" t="s">
        <v>41</v>
      </c>
      <c r="I2788">
        <v>68</v>
      </c>
      <c r="J2788" s="5" t="s">
        <v>9217</v>
      </c>
      <c r="K2788" t="s">
        <v>8</v>
      </c>
      <c r="L2788" t="s">
        <v>9281</v>
      </c>
      <c r="M2788" t="s">
        <v>9209</v>
      </c>
      <c r="O2788">
        <v>42</v>
      </c>
      <c r="P2788" t="s">
        <v>9225</v>
      </c>
      <c r="Q2788">
        <v>16</v>
      </c>
      <c r="R2788">
        <v>4</v>
      </c>
      <c r="S2788" t="s">
        <v>9258</v>
      </c>
      <c r="T2788" t="s">
        <v>9262</v>
      </c>
      <c r="U2788" t="s">
        <v>9300</v>
      </c>
      <c r="V2788" t="str" cm="1">
        <f t="array" ref="V2788">_xlfn.IFS(Hospital_Emergency_Room_Data[[#This Row],[Day]]&lt;=10,"Start(1-10)",Hospital_Emergency_Room_Data[[#This Row],[Day]]&lt;=20,"Middle(11-20)",Hospital_Emergency_Room_Data[[#This Row],[Day]]&gt;20,"End(21-30)")</f>
        <v>Middle(11-20)</v>
      </c>
    </row>
    <row r="2789" spans="1:22">
      <c r="A2789">
        <v>285352292</v>
      </c>
      <c r="B2789" t="s">
        <v>2808</v>
      </c>
      <c r="C2789" s="1">
        <v>45354</v>
      </c>
      <c r="D2789" t="str">
        <f>TEXT(Hospital_Emergency_Room_Data[[#This Row],[Patient Admission Date]],"mmm")</f>
        <v>Mar</v>
      </c>
      <c r="E2789">
        <f>YEAR(Hospital_Emergency_Room_Data[[#This Row],[Patient Admission Date]])</f>
        <v>2024</v>
      </c>
      <c r="F2789" s="2">
        <v>0.29375000000000001</v>
      </c>
      <c r="G2789" s="8" t="str">
        <f>TEXT(Hospital_Emergency_Room_Data[[#This Row],[Patient Admission Date]],"dddd")</f>
        <v>Sunday</v>
      </c>
      <c r="H2789" t="s">
        <v>41</v>
      </c>
      <c r="I2789">
        <v>36</v>
      </c>
      <c r="J2789" s="5" t="s">
        <v>9223</v>
      </c>
      <c r="K2789" t="s">
        <v>8</v>
      </c>
      <c r="L2789" t="s">
        <v>9281</v>
      </c>
      <c r="M2789" t="s">
        <v>9209</v>
      </c>
      <c r="O2789">
        <v>49</v>
      </c>
      <c r="P2789" t="s">
        <v>9225</v>
      </c>
      <c r="Q2789">
        <v>3</v>
      </c>
      <c r="R2789">
        <v>7</v>
      </c>
      <c r="S2789" t="s">
        <v>9255</v>
      </c>
      <c r="T2789" t="s">
        <v>9263</v>
      </c>
      <c r="U2789" t="s">
        <v>9283</v>
      </c>
      <c r="V2789" t="str" cm="1">
        <f t="array" ref="V2789">_xlfn.IFS(Hospital_Emergency_Room_Data[[#This Row],[Day]]&lt;=10,"Start(1-10)",Hospital_Emergency_Room_Data[[#This Row],[Day]]&lt;=20,"Middle(11-20)",Hospital_Emergency_Room_Data[[#This Row],[Day]]&gt;20,"End(21-30)")</f>
        <v>Start(1-10)</v>
      </c>
    </row>
    <row r="2790" spans="1:22">
      <c r="A2790">
        <v>405640256</v>
      </c>
      <c r="B2790" t="s">
        <v>2809</v>
      </c>
      <c r="C2790" s="1">
        <v>45465</v>
      </c>
      <c r="D2790" t="str">
        <f>TEXT(Hospital_Emergency_Room_Data[[#This Row],[Patient Admission Date]],"mmm")</f>
        <v>Jun</v>
      </c>
      <c r="E2790">
        <f>YEAR(Hospital_Emergency_Room_Data[[#This Row],[Patient Admission Date]])</f>
        <v>2024</v>
      </c>
      <c r="F2790" s="2">
        <v>0.19791666666666666</v>
      </c>
      <c r="G2790" s="8" t="str">
        <f>TEXT(Hospital_Emergency_Room_Data[[#This Row],[Patient Admission Date]],"dddd")</f>
        <v>Saturday</v>
      </c>
      <c r="H2790" t="s">
        <v>41</v>
      </c>
      <c r="I2790">
        <v>64</v>
      </c>
      <c r="J2790" s="5" t="s">
        <v>9217</v>
      </c>
      <c r="K2790" t="s">
        <v>8</v>
      </c>
      <c r="L2790" t="s">
        <v>9281</v>
      </c>
      <c r="M2790" t="s">
        <v>9209</v>
      </c>
      <c r="O2790">
        <v>51</v>
      </c>
      <c r="P2790" t="s">
        <v>9225</v>
      </c>
      <c r="Q2790">
        <v>22</v>
      </c>
      <c r="R2790">
        <v>4</v>
      </c>
      <c r="S2790" t="s">
        <v>9258</v>
      </c>
      <c r="T2790" t="s">
        <v>9264</v>
      </c>
      <c r="U2790" t="s">
        <v>9283</v>
      </c>
      <c r="V2790" t="str" cm="1">
        <f t="array" ref="V2790">_xlfn.IFS(Hospital_Emergency_Room_Data[[#This Row],[Day]]&lt;=10,"Start(1-10)",Hospital_Emergency_Room_Data[[#This Row],[Day]]&lt;=20,"Middle(11-20)",Hospital_Emergency_Room_Data[[#This Row],[Day]]&gt;20,"End(21-30)")</f>
        <v>End(21-30)</v>
      </c>
    </row>
    <row r="2791" spans="1:22">
      <c r="A2791">
        <v>795636602</v>
      </c>
      <c r="B2791" t="s">
        <v>2810</v>
      </c>
      <c r="C2791" s="1">
        <v>45067</v>
      </c>
      <c r="D2791" t="str">
        <f>TEXT(Hospital_Emergency_Room_Data[[#This Row],[Patient Admission Date]],"mmm")</f>
        <v>May</v>
      </c>
      <c r="E2791">
        <f>YEAR(Hospital_Emergency_Room_Data[[#This Row],[Patient Admission Date]])</f>
        <v>2023</v>
      </c>
      <c r="F2791" s="2">
        <v>0.2590277777777778</v>
      </c>
      <c r="G2791" s="8" t="str">
        <f>TEXT(Hospital_Emergency_Room_Data[[#This Row],[Patient Admission Date]],"dddd")</f>
        <v>Sunday</v>
      </c>
      <c r="H2791" t="s">
        <v>41</v>
      </c>
      <c r="I2791">
        <v>14</v>
      </c>
      <c r="J2791" s="5" t="s">
        <v>9221</v>
      </c>
      <c r="K2791" t="s">
        <v>8</v>
      </c>
      <c r="L2791" t="s">
        <v>9281</v>
      </c>
      <c r="M2791" t="s">
        <v>9209</v>
      </c>
      <c r="O2791">
        <v>55</v>
      </c>
      <c r="P2791" t="s">
        <v>9225</v>
      </c>
      <c r="Q2791">
        <v>21</v>
      </c>
      <c r="R2791">
        <v>6</v>
      </c>
      <c r="S2791" t="s">
        <v>9255</v>
      </c>
      <c r="T2791" t="s">
        <v>9262</v>
      </c>
      <c r="U2791" t="s">
        <v>9283</v>
      </c>
      <c r="V2791" t="str" cm="1">
        <f t="array" ref="V2791">_xlfn.IFS(Hospital_Emergency_Room_Data[[#This Row],[Day]]&lt;=10,"Start(1-10)",Hospital_Emergency_Room_Data[[#This Row],[Day]]&lt;=20,"Middle(11-20)",Hospital_Emergency_Room_Data[[#This Row],[Day]]&gt;20,"End(21-30)")</f>
        <v>End(21-30)</v>
      </c>
    </row>
    <row r="2792" spans="1:22">
      <c r="A2792">
        <v>724763876</v>
      </c>
      <c r="B2792" t="s">
        <v>2811</v>
      </c>
      <c r="C2792" s="1">
        <v>45394</v>
      </c>
      <c r="D2792" t="str">
        <f>TEXT(Hospital_Emergency_Room_Data[[#This Row],[Patient Admission Date]],"mmm")</f>
        <v>Apr</v>
      </c>
      <c r="E2792">
        <f>YEAR(Hospital_Emergency_Room_Data[[#This Row],[Patient Admission Date]])</f>
        <v>2024</v>
      </c>
      <c r="F2792" s="2">
        <v>0.98402777777777772</v>
      </c>
      <c r="G2792" s="8" t="str">
        <f>TEXT(Hospital_Emergency_Room_Data[[#This Row],[Patient Admission Date]],"dddd")</f>
        <v>Friday</v>
      </c>
      <c r="H2792" t="s">
        <v>41</v>
      </c>
      <c r="I2792">
        <v>43</v>
      </c>
      <c r="J2792" s="5" t="s">
        <v>9223</v>
      </c>
      <c r="K2792" t="s">
        <v>8</v>
      </c>
      <c r="L2792" t="s">
        <v>9281</v>
      </c>
      <c r="M2792" t="s">
        <v>9209</v>
      </c>
      <c r="O2792">
        <v>57</v>
      </c>
      <c r="P2792" t="s">
        <v>9225</v>
      </c>
      <c r="Q2792">
        <v>12</v>
      </c>
      <c r="R2792">
        <v>23</v>
      </c>
      <c r="S2792" t="s">
        <v>9256</v>
      </c>
      <c r="T2792" t="s">
        <v>9265</v>
      </c>
      <c r="U2792" t="s">
        <v>9283</v>
      </c>
      <c r="V2792" t="str" cm="1">
        <f t="array" ref="V2792">_xlfn.IFS(Hospital_Emergency_Room_Data[[#This Row],[Day]]&lt;=10,"Start(1-10)",Hospital_Emergency_Room_Data[[#This Row],[Day]]&lt;=20,"Middle(11-20)",Hospital_Emergency_Room_Data[[#This Row],[Day]]&gt;20,"End(21-30)")</f>
        <v>Middle(11-20)</v>
      </c>
    </row>
    <row r="2793" spans="1:22">
      <c r="A2793">
        <v>788528242</v>
      </c>
      <c r="B2793" t="s">
        <v>2812</v>
      </c>
      <c r="C2793" s="1">
        <v>45411</v>
      </c>
      <c r="D2793" t="str">
        <f>TEXT(Hospital_Emergency_Room_Data[[#This Row],[Patient Admission Date]],"mmm")</f>
        <v>Apr</v>
      </c>
      <c r="E2793">
        <f>YEAR(Hospital_Emergency_Room_Data[[#This Row],[Patient Admission Date]])</f>
        <v>2024</v>
      </c>
      <c r="F2793" s="2">
        <v>0.69236111111111109</v>
      </c>
      <c r="G2793" s="8" t="str">
        <f>TEXT(Hospital_Emergency_Room_Data[[#This Row],[Patient Admission Date]],"dddd")</f>
        <v>Monday</v>
      </c>
      <c r="H2793" t="s">
        <v>41</v>
      </c>
      <c r="I2793">
        <v>48</v>
      </c>
      <c r="J2793" s="5" t="s">
        <v>9219</v>
      </c>
      <c r="K2793" t="s">
        <v>8</v>
      </c>
      <c r="L2793" t="s">
        <v>9281</v>
      </c>
      <c r="M2793" t="s">
        <v>9209</v>
      </c>
      <c r="O2793">
        <v>10</v>
      </c>
      <c r="P2793" t="s">
        <v>9226</v>
      </c>
      <c r="Q2793">
        <v>29</v>
      </c>
      <c r="R2793">
        <v>16</v>
      </c>
      <c r="S2793" t="s">
        <v>9257</v>
      </c>
      <c r="T2793" t="s">
        <v>9264</v>
      </c>
      <c r="U2793" t="s">
        <v>9282</v>
      </c>
      <c r="V2793" t="str" cm="1">
        <f t="array" ref="V2793">_xlfn.IFS(Hospital_Emergency_Room_Data[[#This Row],[Day]]&lt;=10,"Start(1-10)",Hospital_Emergency_Room_Data[[#This Row],[Day]]&lt;=20,"Middle(11-20)",Hospital_Emergency_Room_Data[[#This Row],[Day]]&gt;20,"End(21-30)")</f>
        <v>End(21-30)</v>
      </c>
    </row>
    <row r="2794" spans="1:22">
      <c r="A2794">
        <v>331637662</v>
      </c>
      <c r="B2794" t="s">
        <v>2813</v>
      </c>
      <c r="C2794" s="1">
        <v>45046</v>
      </c>
      <c r="D2794" t="str">
        <f>TEXT(Hospital_Emergency_Room_Data[[#This Row],[Patient Admission Date]],"mmm")</f>
        <v>Apr</v>
      </c>
      <c r="E2794">
        <f>YEAR(Hospital_Emergency_Room_Data[[#This Row],[Patient Admission Date]])</f>
        <v>2023</v>
      </c>
      <c r="F2794" s="2">
        <v>0.92986111111111114</v>
      </c>
      <c r="G2794" s="8" t="str">
        <f>TEXT(Hospital_Emergency_Room_Data[[#This Row],[Patient Admission Date]],"dddd")</f>
        <v>Sunday</v>
      </c>
      <c r="H2794" t="s">
        <v>41</v>
      </c>
      <c r="I2794">
        <v>62</v>
      </c>
      <c r="J2794" s="5" t="s">
        <v>9217</v>
      </c>
      <c r="K2794" t="s">
        <v>8</v>
      </c>
      <c r="L2794" t="s">
        <v>9281</v>
      </c>
      <c r="M2794" t="s">
        <v>9209</v>
      </c>
      <c r="O2794">
        <v>11</v>
      </c>
      <c r="P2794" t="s">
        <v>9226</v>
      </c>
      <c r="Q2794">
        <v>30</v>
      </c>
      <c r="R2794">
        <v>22</v>
      </c>
      <c r="S2794" t="s">
        <v>9256</v>
      </c>
      <c r="T2794" t="s">
        <v>9264</v>
      </c>
      <c r="U2794" t="s">
        <v>9282</v>
      </c>
      <c r="V2794" t="str" cm="1">
        <f t="array" ref="V2794">_xlfn.IFS(Hospital_Emergency_Room_Data[[#This Row],[Day]]&lt;=10,"Start(1-10)",Hospital_Emergency_Room_Data[[#This Row],[Day]]&lt;=20,"Middle(11-20)",Hospital_Emergency_Room_Data[[#This Row],[Day]]&gt;20,"End(21-30)")</f>
        <v>End(21-30)</v>
      </c>
    </row>
    <row r="2795" spans="1:22">
      <c r="A2795">
        <v>542324303</v>
      </c>
      <c r="B2795" t="s">
        <v>2814</v>
      </c>
      <c r="C2795" s="1">
        <v>45509</v>
      </c>
      <c r="D2795" t="str">
        <f>TEXT(Hospital_Emergency_Room_Data[[#This Row],[Patient Admission Date]],"mmm")</f>
        <v>Aug</v>
      </c>
      <c r="E2795">
        <f>YEAR(Hospital_Emergency_Room_Data[[#This Row],[Patient Admission Date]])</f>
        <v>2024</v>
      </c>
      <c r="F2795" s="2">
        <v>5.9027777777777776E-2</v>
      </c>
      <c r="G2795" s="8" t="str">
        <f>TEXT(Hospital_Emergency_Room_Data[[#This Row],[Patient Admission Date]],"dddd")</f>
        <v>Monday</v>
      </c>
      <c r="H2795" t="s">
        <v>41</v>
      </c>
      <c r="I2795">
        <v>41</v>
      </c>
      <c r="J2795" s="5" t="s">
        <v>9223</v>
      </c>
      <c r="K2795" t="s">
        <v>8</v>
      </c>
      <c r="L2795" t="s">
        <v>9281</v>
      </c>
      <c r="M2795" t="s">
        <v>9209</v>
      </c>
      <c r="O2795">
        <v>25</v>
      </c>
      <c r="P2795" t="s">
        <v>9226</v>
      </c>
      <c r="Q2795">
        <v>5</v>
      </c>
      <c r="R2795">
        <v>1</v>
      </c>
      <c r="S2795" t="s">
        <v>9258</v>
      </c>
      <c r="T2795" t="s">
        <v>9263</v>
      </c>
      <c r="U2795" t="s">
        <v>9282</v>
      </c>
      <c r="V2795" t="str" cm="1">
        <f t="array" ref="V2795">_xlfn.IFS(Hospital_Emergency_Room_Data[[#This Row],[Day]]&lt;=10,"Start(1-10)",Hospital_Emergency_Room_Data[[#This Row],[Day]]&lt;=20,"Middle(11-20)",Hospital_Emergency_Room_Data[[#This Row],[Day]]&gt;20,"End(21-30)")</f>
        <v>Start(1-10)</v>
      </c>
    </row>
    <row r="2796" spans="1:22">
      <c r="A2796">
        <v>681605890</v>
      </c>
      <c r="B2796" t="s">
        <v>2815</v>
      </c>
      <c r="C2796" s="1">
        <v>45274</v>
      </c>
      <c r="D2796" t="str">
        <f>TEXT(Hospital_Emergency_Room_Data[[#This Row],[Patient Admission Date]],"mmm")</f>
        <v>Dec</v>
      </c>
      <c r="E2796">
        <f>YEAR(Hospital_Emergency_Room_Data[[#This Row],[Patient Admission Date]])</f>
        <v>2023</v>
      </c>
      <c r="F2796" s="2">
        <v>0.7319444444444444</v>
      </c>
      <c r="G2796" s="8" t="str">
        <f>TEXT(Hospital_Emergency_Room_Data[[#This Row],[Patient Admission Date]],"dddd")</f>
        <v>Thursday</v>
      </c>
      <c r="H2796" t="s">
        <v>41</v>
      </c>
      <c r="I2796">
        <v>18</v>
      </c>
      <c r="J2796" s="5" t="s">
        <v>9220</v>
      </c>
      <c r="K2796" t="s">
        <v>8</v>
      </c>
      <c r="L2796" t="s">
        <v>9281</v>
      </c>
      <c r="M2796" t="s">
        <v>9209</v>
      </c>
      <c r="O2796">
        <v>27</v>
      </c>
      <c r="P2796" t="s">
        <v>9226</v>
      </c>
      <c r="Q2796">
        <v>14</v>
      </c>
      <c r="R2796">
        <v>17</v>
      </c>
      <c r="S2796" t="s">
        <v>9257</v>
      </c>
      <c r="T2796" t="s">
        <v>9265</v>
      </c>
      <c r="U2796" t="s">
        <v>9282</v>
      </c>
      <c r="V2796" t="str" cm="1">
        <f t="array" ref="V2796">_xlfn.IFS(Hospital_Emergency_Room_Data[[#This Row],[Day]]&lt;=10,"Start(1-10)",Hospital_Emergency_Room_Data[[#This Row],[Day]]&lt;=20,"Middle(11-20)",Hospital_Emergency_Room_Data[[#This Row],[Day]]&gt;20,"End(21-30)")</f>
        <v>Middle(11-20)</v>
      </c>
    </row>
    <row r="2797" spans="1:22">
      <c r="A2797">
        <v>205324024</v>
      </c>
      <c r="B2797" t="s">
        <v>2816</v>
      </c>
      <c r="C2797" s="1">
        <v>45285</v>
      </c>
      <c r="D2797" t="str">
        <f>TEXT(Hospital_Emergency_Room_Data[[#This Row],[Patient Admission Date]],"mmm")</f>
        <v>Dec</v>
      </c>
      <c r="E2797">
        <f>YEAR(Hospital_Emergency_Room_Data[[#This Row],[Patient Admission Date]])</f>
        <v>2023</v>
      </c>
      <c r="F2797" s="2">
        <v>0.19305555555555556</v>
      </c>
      <c r="G2797" s="8" t="str">
        <f>TEXT(Hospital_Emergency_Room_Data[[#This Row],[Patient Admission Date]],"dddd")</f>
        <v>Monday</v>
      </c>
      <c r="H2797" t="s">
        <v>41</v>
      </c>
      <c r="I2797">
        <v>61</v>
      </c>
      <c r="J2797" s="5" t="s">
        <v>9217</v>
      </c>
      <c r="K2797" t="s">
        <v>8</v>
      </c>
      <c r="L2797" t="s">
        <v>9281</v>
      </c>
      <c r="M2797" t="s">
        <v>9209</v>
      </c>
      <c r="O2797">
        <v>31</v>
      </c>
      <c r="P2797" t="s">
        <v>9225</v>
      </c>
      <c r="Q2797">
        <v>25</v>
      </c>
      <c r="R2797">
        <v>4</v>
      </c>
      <c r="S2797" t="s">
        <v>9258</v>
      </c>
      <c r="T2797" t="s">
        <v>9264</v>
      </c>
      <c r="U2797" t="s">
        <v>9300</v>
      </c>
      <c r="V2797" t="str" cm="1">
        <f t="array" ref="V2797">_xlfn.IFS(Hospital_Emergency_Room_Data[[#This Row],[Day]]&lt;=10,"Start(1-10)",Hospital_Emergency_Room_Data[[#This Row],[Day]]&lt;=20,"Middle(11-20)",Hospital_Emergency_Room_Data[[#This Row],[Day]]&gt;20,"End(21-30)")</f>
        <v>End(21-30)</v>
      </c>
    </row>
    <row r="2798" spans="1:22">
      <c r="A2798">
        <v>714048028</v>
      </c>
      <c r="B2798" t="s">
        <v>2817</v>
      </c>
      <c r="C2798" s="1">
        <v>45157</v>
      </c>
      <c r="D2798" t="str">
        <f>TEXT(Hospital_Emergency_Room_Data[[#This Row],[Patient Admission Date]],"mmm")</f>
        <v>Aug</v>
      </c>
      <c r="E2798">
        <f>YEAR(Hospital_Emergency_Room_Data[[#This Row],[Patient Admission Date]])</f>
        <v>2023</v>
      </c>
      <c r="F2798" s="2">
        <v>0.69097222222222221</v>
      </c>
      <c r="G2798" s="8" t="str">
        <f>TEXT(Hospital_Emergency_Room_Data[[#This Row],[Patient Admission Date]],"dddd")</f>
        <v>Saturday</v>
      </c>
      <c r="H2798" t="s">
        <v>41</v>
      </c>
      <c r="I2798">
        <v>53</v>
      </c>
      <c r="J2798" s="5" t="s">
        <v>9219</v>
      </c>
      <c r="K2798" t="s">
        <v>8</v>
      </c>
      <c r="L2798" t="s">
        <v>9281</v>
      </c>
      <c r="M2798" t="s">
        <v>9209</v>
      </c>
      <c r="O2798">
        <v>39</v>
      </c>
      <c r="P2798" t="s">
        <v>9225</v>
      </c>
      <c r="Q2798">
        <v>19</v>
      </c>
      <c r="R2798">
        <v>16</v>
      </c>
      <c r="S2798" t="s">
        <v>9257</v>
      </c>
      <c r="T2798" t="s">
        <v>9262</v>
      </c>
      <c r="U2798" t="s">
        <v>9300</v>
      </c>
      <c r="V2798" t="str" cm="1">
        <f t="array" ref="V2798">_xlfn.IFS(Hospital_Emergency_Room_Data[[#This Row],[Day]]&lt;=10,"Start(1-10)",Hospital_Emergency_Room_Data[[#This Row],[Day]]&lt;=20,"Middle(11-20)",Hospital_Emergency_Room_Data[[#This Row],[Day]]&gt;20,"End(21-30)")</f>
        <v>Middle(11-20)</v>
      </c>
    </row>
    <row r="2799" spans="1:22">
      <c r="A2799">
        <v>522980828</v>
      </c>
      <c r="B2799" t="s">
        <v>2818</v>
      </c>
      <c r="C2799" s="1">
        <v>45089</v>
      </c>
      <c r="D2799" t="str">
        <f>TEXT(Hospital_Emergency_Room_Data[[#This Row],[Patient Admission Date]],"mmm")</f>
        <v>Jun</v>
      </c>
      <c r="E2799">
        <f>YEAR(Hospital_Emergency_Room_Data[[#This Row],[Patient Admission Date]])</f>
        <v>2023</v>
      </c>
      <c r="F2799" s="2">
        <v>0.77986111111111112</v>
      </c>
      <c r="G2799" s="8" t="str">
        <f>TEXT(Hospital_Emergency_Room_Data[[#This Row],[Patient Admission Date]],"dddd")</f>
        <v>Monday</v>
      </c>
      <c r="H2799" t="s">
        <v>41</v>
      </c>
      <c r="I2799">
        <v>7</v>
      </c>
      <c r="J2799" s="5" t="s">
        <v>9221</v>
      </c>
      <c r="K2799" t="s">
        <v>8</v>
      </c>
      <c r="L2799" t="s">
        <v>9281</v>
      </c>
      <c r="M2799" t="s">
        <v>9209</v>
      </c>
      <c r="O2799">
        <v>52</v>
      </c>
      <c r="P2799" t="s">
        <v>9225</v>
      </c>
      <c r="Q2799">
        <v>12</v>
      </c>
      <c r="R2799">
        <v>18</v>
      </c>
      <c r="S2799" t="s">
        <v>9256</v>
      </c>
      <c r="T2799" t="s">
        <v>9265</v>
      </c>
      <c r="U2799" t="s">
        <v>9283</v>
      </c>
      <c r="V2799" t="str" cm="1">
        <f t="array" ref="V2799">_xlfn.IFS(Hospital_Emergency_Room_Data[[#This Row],[Day]]&lt;=10,"Start(1-10)",Hospital_Emergency_Room_Data[[#This Row],[Day]]&lt;=20,"Middle(11-20)",Hospital_Emergency_Room_Data[[#This Row],[Day]]&gt;20,"End(21-30)")</f>
        <v>Middle(11-20)</v>
      </c>
    </row>
    <row r="2800" spans="1:22">
      <c r="A2800">
        <v>389026025</v>
      </c>
      <c r="B2800" t="s">
        <v>2819</v>
      </c>
      <c r="C2800" s="1">
        <v>45498</v>
      </c>
      <c r="D2800" t="str">
        <f>TEXT(Hospital_Emergency_Room_Data[[#This Row],[Patient Admission Date]],"mmm")</f>
        <v>Jul</v>
      </c>
      <c r="E2800">
        <f>YEAR(Hospital_Emergency_Room_Data[[#This Row],[Patient Admission Date]])</f>
        <v>2024</v>
      </c>
      <c r="F2800" s="2">
        <v>0.38124999999999998</v>
      </c>
      <c r="G2800" s="8" t="str">
        <f>TEXT(Hospital_Emergency_Room_Data[[#This Row],[Patient Admission Date]],"dddd")</f>
        <v>Thursday</v>
      </c>
      <c r="H2800" t="s">
        <v>41</v>
      </c>
      <c r="I2800">
        <v>18</v>
      </c>
      <c r="J2800" s="5" t="s">
        <v>9220</v>
      </c>
      <c r="K2800" t="s">
        <v>8</v>
      </c>
      <c r="L2800" t="s">
        <v>9281</v>
      </c>
      <c r="M2800" t="s">
        <v>9209</v>
      </c>
      <c r="O2800">
        <v>56</v>
      </c>
      <c r="P2800" t="s">
        <v>9225</v>
      </c>
      <c r="Q2800">
        <v>25</v>
      </c>
      <c r="R2800">
        <v>9</v>
      </c>
      <c r="S2800" t="s">
        <v>9255</v>
      </c>
      <c r="T2800" t="s">
        <v>9264</v>
      </c>
      <c r="U2800" t="s">
        <v>9283</v>
      </c>
      <c r="V2800" t="str" cm="1">
        <f t="array" ref="V2800">_xlfn.IFS(Hospital_Emergency_Room_Data[[#This Row],[Day]]&lt;=10,"Start(1-10)",Hospital_Emergency_Room_Data[[#This Row],[Day]]&lt;=20,"Middle(11-20)",Hospital_Emergency_Room_Data[[#This Row],[Day]]&gt;20,"End(21-30)")</f>
        <v>End(21-30)</v>
      </c>
    </row>
    <row r="2801" spans="1:22">
      <c r="A2801">
        <v>536379223</v>
      </c>
      <c r="B2801" t="s">
        <v>2820</v>
      </c>
      <c r="C2801" s="1">
        <v>45440</v>
      </c>
      <c r="D2801" t="str">
        <f>TEXT(Hospital_Emergency_Room_Data[[#This Row],[Patient Admission Date]],"mmm")</f>
        <v>May</v>
      </c>
      <c r="E2801">
        <f>YEAR(Hospital_Emergency_Room_Data[[#This Row],[Patient Admission Date]])</f>
        <v>2024</v>
      </c>
      <c r="F2801" s="2">
        <v>0.52222222222222225</v>
      </c>
      <c r="G2801" s="8" t="str">
        <f>TEXT(Hospital_Emergency_Room_Data[[#This Row],[Patient Admission Date]],"dddd")</f>
        <v>Tuesday</v>
      </c>
      <c r="H2801" t="s">
        <v>41</v>
      </c>
      <c r="I2801">
        <v>42</v>
      </c>
      <c r="J2801" s="5" t="s">
        <v>9223</v>
      </c>
      <c r="K2801" t="s">
        <v>8</v>
      </c>
      <c r="L2801" t="s">
        <v>9281</v>
      </c>
      <c r="M2801" t="s">
        <v>9209</v>
      </c>
      <c r="N2801">
        <v>0</v>
      </c>
      <c r="O2801">
        <v>27</v>
      </c>
      <c r="P2801" t="s">
        <v>9226</v>
      </c>
      <c r="Q2801">
        <v>28</v>
      </c>
      <c r="R2801">
        <v>12</v>
      </c>
      <c r="S2801" t="s">
        <v>9257</v>
      </c>
      <c r="T2801" t="s">
        <v>9264</v>
      </c>
      <c r="U2801" t="s">
        <v>9282</v>
      </c>
      <c r="V2801" t="str" cm="1">
        <f t="array" ref="V2801">_xlfn.IFS(Hospital_Emergency_Room_Data[[#This Row],[Day]]&lt;=10,"Start(1-10)",Hospital_Emergency_Room_Data[[#This Row],[Day]]&lt;=20,"Middle(11-20)",Hospital_Emergency_Room_Data[[#This Row],[Day]]&gt;20,"End(21-30)")</f>
        <v>End(21-30)</v>
      </c>
    </row>
    <row r="2802" spans="1:22">
      <c r="A2802">
        <v>309583156</v>
      </c>
      <c r="B2802" t="s">
        <v>2821</v>
      </c>
      <c r="C2802" s="1">
        <v>45123</v>
      </c>
      <c r="D2802" t="str">
        <f>TEXT(Hospital_Emergency_Room_Data[[#This Row],[Patient Admission Date]],"mmm")</f>
        <v>Jul</v>
      </c>
      <c r="E2802">
        <f>YEAR(Hospital_Emergency_Room_Data[[#This Row],[Patient Admission Date]])</f>
        <v>2023</v>
      </c>
      <c r="F2802" s="2">
        <v>0.86319444444444449</v>
      </c>
      <c r="G2802" s="8" t="str">
        <f>TEXT(Hospital_Emergency_Room_Data[[#This Row],[Patient Admission Date]],"dddd")</f>
        <v>Sunday</v>
      </c>
      <c r="H2802" t="s">
        <v>41</v>
      </c>
      <c r="I2802">
        <v>69</v>
      </c>
      <c r="J2802" s="5" t="s">
        <v>9217</v>
      </c>
      <c r="K2802" t="s">
        <v>8</v>
      </c>
      <c r="L2802" t="s">
        <v>9281</v>
      </c>
      <c r="M2802" t="s">
        <v>9209</v>
      </c>
      <c r="N2802">
        <v>0</v>
      </c>
      <c r="O2802">
        <v>29</v>
      </c>
      <c r="P2802" t="s">
        <v>9226</v>
      </c>
      <c r="Q2802">
        <v>16</v>
      </c>
      <c r="R2802">
        <v>20</v>
      </c>
      <c r="S2802" t="s">
        <v>9256</v>
      </c>
      <c r="T2802" t="s">
        <v>9262</v>
      </c>
      <c r="U2802" t="s">
        <v>9282</v>
      </c>
      <c r="V2802" t="str" cm="1">
        <f t="array" ref="V2802">_xlfn.IFS(Hospital_Emergency_Room_Data[[#This Row],[Day]]&lt;=10,"Start(1-10)",Hospital_Emergency_Room_Data[[#This Row],[Day]]&lt;=20,"Middle(11-20)",Hospital_Emergency_Room_Data[[#This Row],[Day]]&gt;20,"End(21-30)")</f>
        <v>Middle(11-20)</v>
      </c>
    </row>
    <row r="2803" spans="1:22">
      <c r="A2803">
        <v>219415143</v>
      </c>
      <c r="B2803" t="s">
        <v>2822</v>
      </c>
      <c r="C2803" s="1">
        <v>45474</v>
      </c>
      <c r="D2803" t="str">
        <f>TEXT(Hospital_Emergency_Room_Data[[#This Row],[Patient Admission Date]],"mmm")</f>
        <v>Jul</v>
      </c>
      <c r="E2803">
        <f>YEAR(Hospital_Emergency_Room_Data[[#This Row],[Patient Admission Date]])</f>
        <v>2024</v>
      </c>
      <c r="F2803" s="2">
        <v>0.66249999999999998</v>
      </c>
      <c r="G2803" s="8" t="str">
        <f>TEXT(Hospital_Emergency_Room_Data[[#This Row],[Patient Admission Date]],"dddd")</f>
        <v>Monday</v>
      </c>
      <c r="H2803" t="s">
        <v>41</v>
      </c>
      <c r="I2803">
        <v>53</v>
      </c>
      <c r="J2803" s="5" t="s">
        <v>9219</v>
      </c>
      <c r="K2803" t="s">
        <v>8</v>
      </c>
      <c r="L2803" t="s">
        <v>9281</v>
      </c>
      <c r="M2803" t="s">
        <v>9209</v>
      </c>
      <c r="N2803">
        <v>0</v>
      </c>
      <c r="O2803">
        <v>44</v>
      </c>
      <c r="P2803" t="s">
        <v>9225</v>
      </c>
      <c r="Q2803">
        <v>1</v>
      </c>
      <c r="R2803">
        <v>15</v>
      </c>
      <c r="S2803" t="s">
        <v>9257</v>
      </c>
      <c r="T2803" t="s">
        <v>9263</v>
      </c>
      <c r="U2803" t="s">
        <v>9300</v>
      </c>
      <c r="V2803" t="str" cm="1">
        <f t="array" ref="V2803">_xlfn.IFS(Hospital_Emergency_Room_Data[[#This Row],[Day]]&lt;=10,"Start(1-10)",Hospital_Emergency_Room_Data[[#This Row],[Day]]&lt;=20,"Middle(11-20)",Hospital_Emergency_Room_Data[[#This Row],[Day]]&gt;20,"End(21-30)")</f>
        <v>Start(1-10)</v>
      </c>
    </row>
    <row r="2804" spans="1:22">
      <c r="A2804">
        <v>507189945</v>
      </c>
      <c r="B2804" t="s">
        <v>2823</v>
      </c>
      <c r="C2804" s="1">
        <v>45289</v>
      </c>
      <c r="D2804" t="str">
        <f>TEXT(Hospital_Emergency_Room_Data[[#This Row],[Patient Admission Date]],"mmm")</f>
        <v>Dec</v>
      </c>
      <c r="E2804">
        <f>YEAR(Hospital_Emergency_Room_Data[[#This Row],[Patient Admission Date]])</f>
        <v>2023</v>
      </c>
      <c r="F2804" s="2">
        <v>0.98472222222222228</v>
      </c>
      <c r="G2804" s="8" t="str">
        <f>TEXT(Hospital_Emergency_Room_Data[[#This Row],[Patient Admission Date]],"dddd")</f>
        <v>Friday</v>
      </c>
      <c r="H2804" t="s">
        <v>41</v>
      </c>
      <c r="I2804">
        <v>53</v>
      </c>
      <c r="J2804" s="5" t="s">
        <v>9219</v>
      </c>
      <c r="K2804" t="s">
        <v>8</v>
      </c>
      <c r="L2804" t="s">
        <v>9281</v>
      </c>
      <c r="M2804" t="s">
        <v>9209</v>
      </c>
      <c r="N2804">
        <v>0</v>
      </c>
      <c r="O2804">
        <v>14</v>
      </c>
      <c r="P2804" t="s">
        <v>9226</v>
      </c>
      <c r="Q2804">
        <v>29</v>
      </c>
      <c r="R2804">
        <v>23</v>
      </c>
      <c r="S2804" t="s">
        <v>9256</v>
      </c>
      <c r="T2804" t="s">
        <v>9264</v>
      </c>
      <c r="U2804" t="s">
        <v>9282</v>
      </c>
      <c r="V2804" t="str" cm="1">
        <f t="array" ref="V2804">_xlfn.IFS(Hospital_Emergency_Room_Data[[#This Row],[Day]]&lt;=10,"Start(1-10)",Hospital_Emergency_Room_Data[[#This Row],[Day]]&lt;=20,"Middle(11-20)",Hospital_Emergency_Room_Data[[#This Row],[Day]]&gt;20,"End(21-30)")</f>
        <v>End(21-30)</v>
      </c>
    </row>
    <row r="2805" spans="1:22">
      <c r="A2805">
        <v>518599140</v>
      </c>
      <c r="B2805" t="s">
        <v>2824</v>
      </c>
      <c r="C2805" s="1">
        <v>45512</v>
      </c>
      <c r="D2805" t="str">
        <f>TEXT(Hospital_Emergency_Room_Data[[#This Row],[Patient Admission Date]],"mmm")</f>
        <v>Aug</v>
      </c>
      <c r="E2805">
        <f>YEAR(Hospital_Emergency_Room_Data[[#This Row],[Patient Admission Date]])</f>
        <v>2024</v>
      </c>
      <c r="F2805" s="2">
        <v>6.8750000000000006E-2</v>
      </c>
      <c r="G2805" s="8" t="str">
        <f>TEXT(Hospital_Emergency_Room_Data[[#This Row],[Patient Admission Date]],"dddd")</f>
        <v>Thursday</v>
      </c>
      <c r="H2805" t="s">
        <v>41</v>
      </c>
      <c r="I2805">
        <v>74</v>
      </c>
      <c r="J2805" s="5" t="s">
        <v>9222</v>
      </c>
      <c r="K2805" t="s">
        <v>8</v>
      </c>
      <c r="L2805" t="s">
        <v>9281</v>
      </c>
      <c r="M2805" t="s">
        <v>9209</v>
      </c>
      <c r="N2805">
        <v>0</v>
      </c>
      <c r="O2805">
        <v>27</v>
      </c>
      <c r="P2805" t="s">
        <v>9226</v>
      </c>
      <c r="Q2805">
        <v>8</v>
      </c>
      <c r="R2805">
        <v>1</v>
      </c>
      <c r="S2805" t="s">
        <v>9258</v>
      </c>
      <c r="T2805" t="s">
        <v>9265</v>
      </c>
      <c r="U2805" t="s">
        <v>9282</v>
      </c>
      <c r="V2805" t="str" cm="1">
        <f t="array" ref="V2805">_xlfn.IFS(Hospital_Emergency_Room_Data[[#This Row],[Day]]&lt;=10,"Start(1-10)",Hospital_Emergency_Room_Data[[#This Row],[Day]]&lt;=20,"Middle(11-20)",Hospital_Emergency_Room_Data[[#This Row],[Day]]&gt;20,"End(21-30)")</f>
        <v>Start(1-10)</v>
      </c>
    </row>
    <row r="2806" spans="1:22">
      <c r="A2806">
        <v>887810302</v>
      </c>
      <c r="B2806" t="s">
        <v>2825</v>
      </c>
      <c r="C2806" s="1">
        <v>45424</v>
      </c>
      <c r="D2806" t="str">
        <f>TEXT(Hospital_Emergency_Room_Data[[#This Row],[Patient Admission Date]],"mmm")</f>
        <v>May</v>
      </c>
      <c r="E2806">
        <f>YEAR(Hospital_Emergency_Room_Data[[#This Row],[Patient Admission Date]])</f>
        <v>2024</v>
      </c>
      <c r="F2806" s="2">
        <v>0.53888888888888886</v>
      </c>
      <c r="G2806" s="8" t="str">
        <f>TEXT(Hospital_Emergency_Room_Data[[#This Row],[Patient Admission Date]],"dddd")</f>
        <v>Sunday</v>
      </c>
      <c r="H2806" t="s">
        <v>41</v>
      </c>
      <c r="I2806">
        <v>27</v>
      </c>
      <c r="J2806" s="5" t="s">
        <v>9220</v>
      </c>
      <c r="K2806" t="s">
        <v>8</v>
      </c>
      <c r="L2806" t="s">
        <v>9281</v>
      </c>
      <c r="M2806" t="s">
        <v>9209</v>
      </c>
      <c r="N2806">
        <v>0</v>
      </c>
      <c r="O2806">
        <v>16</v>
      </c>
      <c r="P2806" t="s">
        <v>9226</v>
      </c>
      <c r="Q2806">
        <v>12</v>
      </c>
      <c r="R2806">
        <v>12</v>
      </c>
      <c r="S2806" t="s">
        <v>9257</v>
      </c>
      <c r="T2806" t="s">
        <v>9265</v>
      </c>
      <c r="U2806" t="s">
        <v>9282</v>
      </c>
      <c r="V2806" t="str" cm="1">
        <f t="array" ref="V2806">_xlfn.IFS(Hospital_Emergency_Room_Data[[#This Row],[Day]]&lt;=10,"Start(1-10)",Hospital_Emergency_Room_Data[[#This Row],[Day]]&lt;=20,"Middle(11-20)",Hospital_Emergency_Room_Data[[#This Row],[Day]]&gt;20,"End(21-30)")</f>
        <v>Middle(11-20)</v>
      </c>
    </row>
    <row r="2807" spans="1:22">
      <c r="A2807">
        <v>478283152</v>
      </c>
      <c r="B2807" t="s">
        <v>2826</v>
      </c>
      <c r="C2807" s="1">
        <v>45258</v>
      </c>
      <c r="D2807" t="str">
        <f>TEXT(Hospital_Emergency_Room_Data[[#This Row],[Patient Admission Date]],"mmm")</f>
        <v>Nov</v>
      </c>
      <c r="E2807">
        <f>YEAR(Hospital_Emergency_Room_Data[[#This Row],[Patient Admission Date]])</f>
        <v>2023</v>
      </c>
      <c r="F2807" s="2">
        <v>0.17291666666666666</v>
      </c>
      <c r="G2807" s="8" t="str">
        <f>TEXT(Hospital_Emergency_Room_Data[[#This Row],[Patient Admission Date]],"dddd")</f>
        <v>Tuesday</v>
      </c>
      <c r="H2807" t="s">
        <v>41</v>
      </c>
      <c r="I2807">
        <v>69</v>
      </c>
      <c r="J2807" s="5" t="s">
        <v>9217</v>
      </c>
      <c r="K2807" t="s">
        <v>8</v>
      </c>
      <c r="L2807" t="s">
        <v>9281</v>
      </c>
      <c r="M2807" t="s">
        <v>9209</v>
      </c>
      <c r="N2807">
        <v>0</v>
      </c>
      <c r="O2807">
        <v>33</v>
      </c>
      <c r="P2807" t="s">
        <v>9225</v>
      </c>
      <c r="Q2807">
        <v>28</v>
      </c>
      <c r="R2807">
        <v>4</v>
      </c>
      <c r="S2807" t="s">
        <v>9258</v>
      </c>
      <c r="T2807" t="s">
        <v>9264</v>
      </c>
      <c r="U2807" t="s">
        <v>9300</v>
      </c>
      <c r="V2807" t="str" cm="1">
        <f t="array" ref="V2807">_xlfn.IFS(Hospital_Emergency_Room_Data[[#This Row],[Day]]&lt;=10,"Start(1-10)",Hospital_Emergency_Room_Data[[#This Row],[Day]]&lt;=20,"Middle(11-20)",Hospital_Emergency_Room_Data[[#This Row],[Day]]&gt;20,"End(21-30)")</f>
        <v>End(21-30)</v>
      </c>
    </row>
    <row r="2808" spans="1:22">
      <c r="A2808">
        <v>762486422</v>
      </c>
      <c r="B2808" t="s">
        <v>2827</v>
      </c>
      <c r="C2808" s="1">
        <v>45443</v>
      </c>
      <c r="D2808" t="str">
        <f>TEXT(Hospital_Emergency_Room_Data[[#This Row],[Patient Admission Date]],"mmm")</f>
        <v>May</v>
      </c>
      <c r="E2808">
        <f>YEAR(Hospital_Emergency_Room_Data[[#This Row],[Patient Admission Date]])</f>
        <v>2024</v>
      </c>
      <c r="F2808" s="2">
        <v>0.16527777777777777</v>
      </c>
      <c r="G2808" s="8" t="str">
        <f>TEXT(Hospital_Emergency_Room_Data[[#This Row],[Patient Admission Date]],"dddd")</f>
        <v>Friday</v>
      </c>
      <c r="H2808" t="s">
        <v>41</v>
      </c>
      <c r="I2808">
        <v>60</v>
      </c>
      <c r="J2808" s="5" t="s">
        <v>9217</v>
      </c>
      <c r="K2808" t="s">
        <v>8</v>
      </c>
      <c r="L2808" t="s">
        <v>9281</v>
      </c>
      <c r="M2808" t="s">
        <v>9209</v>
      </c>
      <c r="N2808">
        <v>1</v>
      </c>
      <c r="O2808">
        <v>52</v>
      </c>
      <c r="P2808" t="s">
        <v>9225</v>
      </c>
      <c r="Q2808">
        <v>31</v>
      </c>
      <c r="R2808">
        <v>3</v>
      </c>
      <c r="S2808" t="s">
        <v>9258</v>
      </c>
      <c r="T2808" t="s">
        <v>9264</v>
      </c>
      <c r="U2808" t="s">
        <v>9283</v>
      </c>
      <c r="V2808" t="str" cm="1">
        <f t="array" ref="V2808">_xlfn.IFS(Hospital_Emergency_Room_Data[[#This Row],[Day]]&lt;=10,"Start(1-10)",Hospital_Emergency_Room_Data[[#This Row],[Day]]&lt;=20,"Middle(11-20)",Hospital_Emergency_Room_Data[[#This Row],[Day]]&gt;20,"End(21-30)")</f>
        <v>End(21-30)</v>
      </c>
    </row>
    <row r="2809" spans="1:22">
      <c r="A2809">
        <v>849500138</v>
      </c>
      <c r="B2809" t="s">
        <v>2828</v>
      </c>
      <c r="C2809" s="1">
        <v>45419</v>
      </c>
      <c r="D2809" t="str">
        <f>TEXT(Hospital_Emergency_Room_Data[[#This Row],[Patient Admission Date]],"mmm")</f>
        <v>May</v>
      </c>
      <c r="E2809">
        <f>YEAR(Hospital_Emergency_Room_Data[[#This Row],[Patient Admission Date]])</f>
        <v>2024</v>
      </c>
      <c r="F2809" s="2">
        <v>0.20416666666666666</v>
      </c>
      <c r="G2809" s="8" t="str">
        <f>TEXT(Hospital_Emergency_Room_Data[[#This Row],[Patient Admission Date]],"dddd")</f>
        <v>Tuesday</v>
      </c>
      <c r="H2809" t="s">
        <v>41</v>
      </c>
      <c r="I2809">
        <v>22</v>
      </c>
      <c r="J2809" s="5" t="s">
        <v>9220</v>
      </c>
      <c r="K2809" t="s">
        <v>8</v>
      </c>
      <c r="L2809" t="s">
        <v>9281</v>
      </c>
      <c r="M2809" t="s">
        <v>9209</v>
      </c>
      <c r="N2809">
        <v>1</v>
      </c>
      <c r="O2809">
        <v>60</v>
      </c>
      <c r="P2809" t="s">
        <v>9225</v>
      </c>
      <c r="Q2809">
        <v>7</v>
      </c>
      <c r="R2809">
        <v>4</v>
      </c>
      <c r="S2809" t="s">
        <v>9258</v>
      </c>
      <c r="T2809" t="s">
        <v>9263</v>
      </c>
      <c r="U2809" t="s">
        <v>9283</v>
      </c>
      <c r="V2809" t="str" cm="1">
        <f t="array" ref="V2809">_xlfn.IFS(Hospital_Emergency_Room_Data[[#This Row],[Day]]&lt;=10,"Start(1-10)",Hospital_Emergency_Room_Data[[#This Row],[Day]]&lt;=20,"Middle(11-20)",Hospital_Emergency_Room_Data[[#This Row],[Day]]&gt;20,"End(21-30)")</f>
        <v>Start(1-10)</v>
      </c>
    </row>
    <row r="2810" spans="1:22">
      <c r="A2810">
        <v>508470601</v>
      </c>
      <c r="B2810" t="s">
        <v>2829</v>
      </c>
      <c r="C2810" s="1">
        <v>45048</v>
      </c>
      <c r="D2810" t="str">
        <f>TEXT(Hospital_Emergency_Room_Data[[#This Row],[Patient Admission Date]],"mmm")</f>
        <v>May</v>
      </c>
      <c r="E2810">
        <f>YEAR(Hospital_Emergency_Room_Data[[#This Row],[Patient Admission Date]])</f>
        <v>2023</v>
      </c>
      <c r="F2810" s="2">
        <v>0.36319444444444443</v>
      </c>
      <c r="G2810" s="8" t="str">
        <f>TEXT(Hospital_Emergency_Room_Data[[#This Row],[Patient Admission Date]],"dddd")</f>
        <v>Tuesday</v>
      </c>
      <c r="H2810" t="s">
        <v>41</v>
      </c>
      <c r="I2810">
        <v>60</v>
      </c>
      <c r="J2810" s="5" t="s">
        <v>9217</v>
      </c>
      <c r="K2810" t="s">
        <v>8</v>
      </c>
      <c r="L2810" t="s">
        <v>9281</v>
      </c>
      <c r="M2810" t="s">
        <v>9209</v>
      </c>
      <c r="N2810">
        <v>1</v>
      </c>
      <c r="O2810">
        <v>18</v>
      </c>
      <c r="P2810" t="s">
        <v>9226</v>
      </c>
      <c r="Q2810">
        <v>2</v>
      </c>
      <c r="R2810">
        <v>8</v>
      </c>
      <c r="S2810" t="s">
        <v>9255</v>
      </c>
      <c r="T2810" t="s">
        <v>9263</v>
      </c>
      <c r="U2810" t="s">
        <v>9282</v>
      </c>
      <c r="V2810" t="str" cm="1">
        <f t="array" ref="V2810">_xlfn.IFS(Hospital_Emergency_Room_Data[[#This Row],[Day]]&lt;=10,"Start(1-10)",Hospital_Emergency_Room_Data[[#This Row],[Day]]&lt;=20,"Middle(11-20)",Hospital_Emergency_Room_Data[[#This Row],[Day]]&gt;20,"End(21-30)")</f>
        <v>Start(1-10)</v>
      </c>
    </row>
    <row r="2811" spans="1:22">
      <c r="A2811">
        <v>259149232</v>
      </c>
      <c r="B2811" t="s">
        <v>2830</v>
      </c>
      <c r="C2811" s="1">
        <v>45022</v>
      </c>
      <c r="D2811" t="str">
        <f>TEXT(Hospital_Emergency_Room_Data[[#This Row],[Patient Admission Date]],"mmm")</f>
        <v>Apr</v>
      </c>
      <c r="E2811">
        <f>YEAR(Hospital_Emergency_Room_Data[[#This Row],[Patient Admission Date]])</f>
        <v>2023</v>
      </c>
      <c r="F2811" s="2">
        <v>3.888888888888889E-2</v>
      </c>
      <c r="G2811" s="8" t="str">
        <f>TEXT(Hospital_Emergency_Room_Data[[#This Row],[Patient Admission Date]],"dddd")</f>
        <v>Thursday</v>
      </c>
      <c r="H2811" t="s">
        <v>41</v>
      </c>
      <c r="I2811">
        <v>26</v>
      </c>
      <c r="J2811" s="5" t="s">
        <v>9220</v>
      </c>
      <c r="K2811" t="s">
        <v>8</v>
      </c>
      <c r="L2811" t="s">
        <v>9281</v>
      </c>
      <c r="M2811" t="s">
        <v>9209</v>
      </c>
      <c r="N2811">
        <v>1</v>
      </c>
      <c r="O2811">
        <v>24</v>
      </c>
      <c r="P2811" t="s">
        <v>9226</v>
      </c>
      <c r="Q2811">
        <v>6</v>
      </c>
      <c r="R2811">
        <v>0</v>
      </c>
      <c r="S2811" t="s">
        <v>9258</v>
      </c>
      <c r="T2811" t="s">
        <v>9263</v>
      </c>
      <c r="U2811" t="s">
        <v>9282</v>
      </c>
      <c r="V2811" t="str" cm="1">
        <f t="array" ref="V2811">_xlfn.IFS(Hospital_Emergency_Room_Data[[#This Row],[Day]]&lt;=10,"Start(1-10)",Hospital_Emergency_Room_Data[[#This Row],[Day]]&lt;=20,"Middle(11-20)",Hospital_Emergency_Room_Data[[#This Row],[Day]]&gt;20,"End(21-30)")</f>
        <v>Start(1-10)</v>
      </c>
    </row>
    <row r="2812" spans="1:22">
      <c r="A2812">
        <v>152655703</v>
      </c>
      <c r="B2812" t="s">
        <v>2831</v>
      </c>
      <c r="C2812" s="1">
        <v>45461</v>
      </c>
      <c r="D2812" t="str">
        <f>TEXT(Hospital_Emergency_Room_Data[[#This Row],[Patient Admission Date]],"mmm")</f>
        <v>Jun</v>
      </c>
      <c r="E2812">
        <f>YEAR(Hospital_Emergency_Room_Data[[#This Row],[Patient Admission Date]])</f>
        <v>2024</v>
      </c>
      <c r="F2812" s="2">
        <v>0.91666666666666663</v>
      </c>
      <c r="G2812" s="8" t="str">
        <f>TEXT(Hospital_Emergency_Room_Data[[#This Row],[Patient Admission Date]],"dddd")</f>
        <v>Tuesday</v>
      </c>
      <c r="H2812" t="s">
        <v>41</v>
      </c>
      <c r="I2812">
        <v>72</v>
      </c>
      <c r="J2812" s="5" t="s">
        <v>9222</v>
      </c>
      <c r="K2812" t="s">
        <v>8</v>
      </c>
      <c r="L2812" t="s">
        <v>9281</v>
      </c>
      <c r="M2812" t="s">
        <v>9209</v>
      </c>
      <c r="N2812">
        <v>1</v>
      </c>
      <c r="O2812">
        <v>15</v>
      </c>
      <c r="P2812" t="s">
        <v>9226</v>
      </c>
      <c r="Q2812">
        <v>18</v>
      </c>
      <c r="R2812">
        <v>22</v>
      </c>
      <c r="S2812" t="s">
        <v>9256</v>
      </c>
      <c r="T2812" t="s">
        <v>9262</v>
      </c>
      <c r="U2812" t="s">
        <v>9282</v>
      </c>
      <c r="V2812" t="str" cm="1">
        <f t="array" ref="V2812">_xlfn.IFS(Hospital_Emergency_Room_Data[[#This Row],[Day]]&lt;=10,"Start(1-10)",Hospital_Emergency_Room_Data[[#This Row],[Day]]&lt;=20,"Middle(11-20)",Hospital_Emergency_Room_Data[[#This Row],[Day]]&gt;20,"End(21-30)")</f>
        <v>Middle(11-20)</v>
      </c>
    </row>
    <row r="2813" spans="1:22">
      <c r="A2813">
        <v>654746226</v>
      </c>
      <c r="B2813" t="s">
        <v>2832</v>
      </c>
      <c r="C2813" s="1">
        <v>45095</v>
      </c>
      <c r="D2813" t="str">
        <f>TEXT(Hospital_Emergency_Room_Data[[#This Row],[Patient Admission Date]],"mmm")</f>
        <v>Jun</v>
      </c>
      <c r="E2813">
        <f>YEAR(Hospital_Emergency_Room_Data[[#This Row],[Patient Admission Date]])</f>
        <v>2023</v>
      </c>
      <c r="F2813" s="2">
        <v>8.2638888888888887E-2</v>
      </c>
      <c r="G2813" s="8" t="str">
        <f>TEXT(Hospital_Emergency_Room_Data[[#This Row],[Patient Admission Date]],"dddd")</f>
        <v>Sunday</v>
      </c>
      <c r="H2813" t="s">
        <v>41</v>
      </c>
      <c r="I2813">
        <v>45</v>
      </c>
      <c r="J2813" s="5" t="s">
        <v>9219</v>
      </c>
      <c r="K2813" t="s">
        <v>8</v>
      </c>
      <c r="L2813" t="s">
        <v>9281</v>
      </c>
      <c r="M2813" t="s">
        <v>9209</v>
      </c>
      <c r="N2813">
        <v>1</v>
      </c>
      <c r="O2813">
        <v>43</v>
      </c>
      <c r="P2813" t="s">
        <v>9225</v>
      </c>
      <c r="Q2813">
        <v>18</v>
      </c>
      <c r="R2813">
        <v>1</v>
      </c>
      <c r="S2813" t="s">
        <v>9258</v>
      </c>
      <c r="T2813" t="s">
        <v>9262</v>
      </c>
      <c r="U2813" t="s">
        <v>9300</v>
      </c>
      <c r="V2813" t="str" cm="1">
        <f t="array" ref="V2813">_xlfn.IFS(Hospital_Emergency_Room_Data[[#This Row],[Day]]&lt;=10,"Start(1-10)",Hospital_Emergency_Room_Data[[#This Row],[Day]]&lt;=20,"Middle(11-20)",Hospital_Emergency_Room_Data[[#This Row],[Day]]&gt;20,"End(21-30)")</f>
        <v>Middle(11-20)</v>
      </c>
    </row>
    <row r="2814" spans="1:22">
      <c r="A2814">
        <v>864398168</v>
      </c>
      <c r="B2814" t="s">
        <v>2833</v>
      </c>
      <c r="C2814" s="1">
        <v>45210</v>
      </c>
      <c r="D2814" t="str">
        <f>TEXT(Hospital_Emergency_Room_Data[[#This Row],[Patient Admission Date]],"mmm")</f>
        <v>Oct</v>
      </c>
      <c r="E2814">
        <f>YEAR(Hospital_Emergency_Room_Data[[#This Row],[Patient Admission Date]])</f>
        <v>2023</v>
      </c>
      <c r="F2814" s="2">
        <v>0.47013888888888888</v>
      </c>
      <c r="G2814" s="8" t="str">
        <f>TEXT(Hospital_Emergency_Room_Data[[#This Row],[Patient Admission Date]],"dddd")</f>
        <v>Wednesday</v>
      </c>
      <c r="H2814" t="s">
        <v>41</v>
      </c>
      <c r="I2814">
        <v>67</v>
      </c>
      <c r="J2814" s="5" t="s">
        <v>9217</v>
      </c>
      <c r="K2814" t="s">
        <v>8</v>
      </c>
      <c r="L2814" t="s">
        <v>9281</v>
      </c>
      <c r="M2814" t="s">
        <v>9209</v>
      </c>
      <c r="N2814">
        <v>1</v>
      </c>
      <c r="O2814">
        <v>28</v>
      </c>
      <c r="P2814" t="s">
        <v>9226</v>
      </c>
      <c r="Q2814">
        <v>11</v>
      </c>
      <c r="R2814">
        <v>11</v>
      </c>
      <c r="S2814" t="s">
        <v>9255</v>
      </c>
      <c r="T2814" t="s">
        <v>9265</v>
      </c>
      <c r="U2814" t="s">
        <v>9282</v>
      </c>
      <c r="V2814" t="str" cm="1">
        <f t="array" ref="V2814">_xlfn.IFS(Hospital_Emergency_Room_Data[[#This Row],[Day]]&lt;=10,"Start(1-10)",Hospital_Emergency_Room_Data[[#This Row],[Day]]&lt;=20,"Middle(11-20)",Hospital_Emergency_Room_Data[[#This Row],[Day]]&gt;20,"End(21-30)")</f>
        <v>Middle(11-20)</v>
      </c>
    </row>
    <row r="2815" spans="1:22">
      <c r="A2815">
        <v>672037924</v>
      </c>
      <c r="B2815" t="s">
        <v>2834</v>
      </c>
      <c r="C2815" s="1">
        <v>45447</v>
      </c>
      <c r="D2815" t="str">
        <f>TEXT(Hospital_Emergency_Room_Data[[#This Row],[Patient Admission Date]],"mmm")</f>
        <v>Jun</v>
      </c>
      <c r="E2815">
        <f>YEAR(Hospital_Emergency_Room_Data[[#This Row],[Patient Admission Date]])</f>
        <v>2024</v>
      </c>
      <c r="F2815" s="2">
        <v>0.70138888888888884</v>
      </c>
      <c r="G2815" s="8" t="str">
        <f>TEXT(Hospital_Emergency_Room_Data[[#This Row],[Patient Admission Date]],"dddd")</f>
        <v>Tuesday</v>
      </c>
      <c r="H2815" t="s">
        <v>41</v>
      </c>
      <c r="I2815">
        <v>26</v>
      </c>
      <c r="J2815" s="5" t="s">
        <v>9220</v>
      </c>
      <c r="K2815" t="s">
        <v>8</v>
      </c>
      <c r="L2815" t="s">
        <v>9281</v>
      </c>
      <c r="M2815" t="s">
        <v>9209</v>
      </c>
      <c r="N2815">
        <v>1</v>
      </c>
      <c r="O2815">
        <v>19</v>
      </c>
      <c r="P2815" t="s">
        <v>9226</v>
      </c>
      <c r="Q2815">
        <v>4</v>
      </c>
      <c r="R2815">
        <v>16</v>
      </c>
      <c r="S2815" t="s">
        <v>9257</v>
      </c>
      <c r="T2815" t="s">
        <v>9263</v>
      </c>
      <c r="U2815" t="s">
        <v>9282</v>
      </c>
      <c r="V2815" t="str" cm="1">
        <f t="array" ref="V2815">_xlfn.IFS(Hospital_Emergency_Room_Data[[#This Row],[Day]]&lt;=10,"Start(1-10)",Hospital_Emergency_Room_Data[[#This Row],[Day]]&lt;=20,"Middle(11-20)",Hospital_Emergency_Room_Data[[#This Row],[Day]]&gt;20,"End(21-30)")</f>
        <v>Start(1-10)</v>
      </c>
    </row>
    <row r="2816" spans="1:22">
      <c r="A2816">
        <v>171479048</v>
      </c>
      <c r="B2816" t="s">
        <v>2835</v>
      </c>
      <c r="C2816" s="1">
        <v>45335</v>
      </c>
      <c r="D2816" t="str">
        <f>TEXT(Hospital_Emergency_Room_Data[[#This Row],[Patient Admission Date]],"mmm")</f>
        <v>Feb</v>
      </c>
      <c r="E2816">
        <f>YEAR(Hospital_Emergency_Room_Data[[#This Row],[Patient Admission Date]])</f>
        <v>2024</v>
      </c>
      <c r="F2816" s="2">
        <v>0.79236111111111107</v>
      </c>
      <c r="G2816" s="8" t="str">
        <f>TEXT(Hospital_Emergency_Room_Data[[#This Row],[Patient Admission Date]],"dddd")</f>
        <v>Tuesday</v>
      </c>
      <c r="H2816" t="s">
        <v>41</v>
      </c>
      <c r="I2816">
        <v>67</v>
      </c>
      <c r="J2816" s="5" t="s">
        <v>9217</v>
      </c>
      <c r="K2816" t="s">
        <v>8</v>
      </c>
      <c r="L2816" t="s">
        <v>9281</v>
      </c>
      <c r="M2816" t="s">
        <v>9209</v>
      </c>
      <c r="N2816">
        <v>1</v>
      </c>
      <c r="O2816">
        <v>17</v>
      </c>
      <c r="P2816" t="s">
        <v>9226</v>
      </c>
      <c r="Q2816">
        <v>13</v>
      </c>
      <c r="R2816">
        <v>19</v>
      </c>
      <c r="S2816" t="s">
        <v>9256</v>
      </c>
      <c r="T2816" t="s">
        <v>9265</v>
      </c>
      <c r="U2816" t="s">
        <v>9282</v>
      </c>
      <c r="V2816" t="str" cm="1">
        <f t="array" ref="V2816">_xlfn.IFS(Hospital_Emergency_Room_Data[[#This Row],[Day]]&lt;=10,"Start(1-10)",Hospital_Emergency_Room_Data[[#This Row],[Day]]&lt;=20,"Middle(11-20)",Hospital_Emergency_Room_Data[[#This Row],[Day]]&gt;20,"End(21-30)")</f>
        <v>Middle(11-20)</v>
      </c>
    </row>
    <row r="2817" spans="1:22">
      <c r="A2817">
        <v>704260836</v>
      </c>
      <c r="B2817" t="s">
        <v>2836</v>
      </c>
      <c r="C2817" s="1">
        <v>45435</v>
      </c>
      <c r="D2817" t="str">
        <f>TEXT(Hospital_Emergency_Room_Data[[#This Row],[Patient Admission Date]],"mmm")</f>
        <v>May</v>
      </c>
      <c r="E2817">
        <f>YEAR(Hospital_Emergency_Room_Data[[#This Row],[Patient Admission Date]])</f>
        <v>2024</v>
      </c>
      <c r="F2817" s="2">
        <v>0.96805555555555556</v>
      </c>
      <c r="G2817" s="8" t="str">
        <f>TEXT(Hospital_Emergency_Room_Data[[#This Row],[Patient Admission Date]],"dddd")</f>
        <v>Thursday</v>
      </c>
      <c r="H2817" t="s">
        <v>41</v>
      </c>
      <c r="I2817">
        <v>32</v>
      </c>
      <c r="J2817" s="5" t="s">
        <v>9223</v>
      </c>
      <c r="K2817" t="s">
        <v>8</v>
      </c>
      <c r="L2817" t="s">
        <v>9281</v>
      </c>
      <c r="M2817" t="s">
        <v>9209</v>
      </c>
      <c r="N2817">
        <v>1</v>
      </c>
      <c r="O2817">
        <v>45</v>
      </c>
      <c r="P2817" t="s">
        <v>9225</v>
      </c>
      <c r="Q2817">
        <v>23</v>
      </c>
      <c r="R2817">
        <v>23</v>
      </c>
      <c r="S2817" t="s">
        <v>9256</v>
      </c>
      <c r="T2817" t="s">
        <v>9264</v>
      </c>
      <c r="U2817" t="s">
        <v>9300</v>
      </c>
      <c r="V2817" t="str" cm="1">
        <f t="array" ref="V2817">_xlfn.IFS(Hospital_Emergency_Room_Data[[#This Row],[Day]]&lt;=10,"Start(1-10)",Hospital_Emergency_Room_Data[[#This Row],[Day]]&lt;=20,"Middle(11-20)",Hospital_Emergency_Room_Data[[#This Row],[Day]]&gt;20,"End(21-30)")</f>
        <v>End(21-30)</v>
      </c>
    </row>
    <row r="2818" spans="1:22">
      <c r="A2818">
        <v>277999308</v>
      </c>
      <c r="B2818" t="s">
        <v>2837</v>
      </c>
      <c r="C2818" s="1">
        <v>45367</v>
      </c>
      <c r="D2818" t="str">
        <f>TEXT(Hospital_Emergency_Room_Data[[#This Row],[Patient Admission Date]],"mmm")</f>
        <v>Mar</v>
      </c>
      <c r="E2818">
        <f>YEAR(Hospital_Emergency_Room_Data[[#This Row],[Patient Admission Date]])</f>
        <v>2024</v>
      </c>
      <c r="F2818" s="2">
        <v>0.67777777777777781</v>
      </c>
      <c r="G2818" s="8" t="str">
        <f>TEXT(Hospital_Emergency_Room_Data[[#This Row],[Patient Admission Date]],"dddd")</f>
        <v>Saturday</v>
      </c>
      <c r="H2818" t="s">
        <v>41</v>
      </c>
      <c r="I2818">
        <v>67</v>
      </c>
      <c r="J2818" s="5" t="s">
        <v>9217</v>
      </c>
      <c r="K2818" t="s">
        <v>8</v>
      </c>
      <c r="L2818" t="s">
        <v>9281</v>
      </c>
      <c r="M2818" t="s">
        <v>9209</v>
      </c>
      <c r="N2818">
        <v>1</v>
      </c>
      <c r="O2818">
        <v>43</v>
      </c>
      <c r="P2818" t="s">
        <v>9225</v>
      </c>
      <c r="Q2818">
        <v>16</v>
      </c>
      <c r="R2818">
        <v>16</v>
      </c>
      <c r="S2818" t="s">
        <v>9257</v>
      </c>
      <c r="T2818" t="s">
        <v>9262</v>
      </c>
      <c r="U2818" t="s">
        <v>9300</v>
      </c>
      <c r="V2818" t="str" cm="1">
        <f t="array" ref="V2818">_xlfn.IFS(Hospital_Emergency_Room_Data[[#This Row],[Day]]&lt;=10,"Start(1-10)",Hospital_Emergency_Room_Data[[#This Row],[Day]]&lt;=20,"Middle(11-20)",Hospital_Emergency_Room_Data[[#This Row],[Day]]&gt;20,"End(21-30)")</f>
        <v>Middle(11-20)</v>
      </c>
    </row>
    <row r="2819" spans="1:22">
      <c r="A2819">
        <v>811387866</v>
      </c>
      <c r="B2819" t="s">
        <v>2838</v>
      </c>
      <c r="C2819" s="1">
        <v>45217</v>
      </c>
      <c r="D2819" t="str">
        <f>TEXT(Hospital_Emergency_Room_Data[[#This Row],[Patient Admission Date]],"mmm")</f>
        <v>Oct</v>
      </c>
      <c r="E2819">
        <f>YEAR(Hospital_Emergency_Room_Data[[#This Row],[Patient Admission Date]])</f>
        <v>2023</v>
      </c>
      <c r="F2819" s="2">
        <v>0.6645833333333333</v>
      </c>
      <c r="G2819" s="8" t="str">
        <f>TEXT(Hospital_Emergency_Room_Data[[#This Row],[Patient Admission Date]],"dddd")</f>
        <v>Wednesday</v>
      </c>
      <c r="H2819" t="s">
        <v>41</v>
      </c>
      <c r="I2819">
        <v>7</v>
      </c>
      <c r="J2819" s="5" t="s">
        <v>9221</v>
      </c>
      <c r="K2819" t="s">
        <v>8</v>
      </c>
      <c r="L2819" t="s">
        <v>9281</v>
      </c>
      <c r="M2819" t="s">
        <v>9209</v>
      </c>
      <c r="N2819">
        <v>1</v>
      </c>
      <c r="O2819">
        <v>39</v>
      </c>
      <c r="P2819" t="s">
        <v>9225</v>
      </c>
      <c r="Q2819">
        <v>18</v>
      </c>
      <c r="R2819">
        <v>15</v>
      </c>
      <c r="S2819" t="s">
        <v>9257</v>
      </c>
      <c r="T2819" t="s">
        <v>9262</v>
      </c>
      <c r="U2819" t="s">
        <v>9300</v>
      </c>
      <c r="V2819" t="str" cm="1">
        <f t="array" ref="V2819">_xlfn.IFS(Hospital_Emergency_Room_Data[[#This Row],[Day]]&lt;=10,"Start(1-10)",Hospital_Emergency_Room_Data[[#This Row],[Day]]&lt;=20,"Middle(11-20)",Hospital_Emergency_Room_Data[[#This Row],[Day]]&gt;20,"End(21-30)")</f>
        <v>Middle(11-20)</v>
      </c>
    </row>
    <row r="2820" spans="1:22">
      <c r="A2820">
        <v>625372390</v>
      </c>
      <c r="B2820" t="s">
        <v>2839</v>
      </c>
      <c r="C2820" s="1">
        <v>45051</v>
      </c>
      <c r="D2820" t="str">
        <f>TEXT(Hospital_Emergency_Room_Data[[#This Row],[Patient Admission Date]],"mmm")</f>
        <v>May</v>
      </c>
      <c r="E2820">
        <f>YEAR(Hospital_Emergency_Room_Data[[#This Row],[Patient Admission Date]])</f>
        <v>2023</v>
      </c>
      <c r="F2820" s="2">
        <v>0.65972222222222221</v>
      </c>
      <c r="G2820" s="8" t="str">
        <f>TEXT(Hospital_Emergency_Room_Data[[#This Row],[Patient Admission Date]],"dddd")</f>
        <v>Friday</v>
      </c>
      <c r="H2820" t="s">
        <v>41</v>
      </c>
      <c r="I2820">
        <v>60</v>
      </c>
      <c r="J2820" s="5" t="s">
        <v>9217</v>
      </c>
      <c r="K2820" t="s">
        <v>8</v>
      </c>
      <c r="L2820" t="s">
        <v>9281</v>
      </c>
      <c r="M2820" t="s">
        <v>9209</v>
      </c>
      <c r="N2820">
        <v>2</v>
      </c>
      <c r="O2820">
        <v>18</v>
      </c>
      <c r="P2820" t="s">
        <v>9226</v>
      </c>
      <c r="Q2820">
        <v>5</v>
      </c>
      <c r="R2820">
        <v>15</v>
      </c>
      <c r="S2820" t="s">
        <v>9257</v>
      </c>
      <c r="T2820" t="s">
        <v>9263</v>
      </c>
      <c r="U2820" t="s">
        <v>9282</v>
      </c>
      <c r="V2820" t="str" cm="1">
        <f t="array" ref="V2820">_xlfn.IFS(Hospital_Emergency_Room_Data[[#This Row],[Day]]&lt;=10,"Start(1-10)",Hospital_Emergency_Room_Data[[#This Row],[Day]]&lt;=20,"Middle(11-20)",Hospital_Emergency_Room_Data[[#This Row],[Day]]&gt;20,"End(21-30)")</f>
        <v>Start(1-10)</v>
      </c>
    </row>
    <row r="2821" spans="1:22">
      <c r="A2821">
        <v>781732733</v>
      </c>
      <c r="B2821" t="s">
        <v>2840</v>
      </c>
      <c r="C2821" s="1">
        <v>45235</v>
      </c>
      <c r="D2821" t="str">
        <f>TEXT(Hospital_Emergency_Room_Data[[#This Row],[Patient Admission Date]],"mmm")</f>
        <v>Nov</v>
      </c>
      <c r="E2821">
        <f>YEAR(Hospital_Emergency_Room_Data[[#This Row],[Patient Admission Date]])</f>
        <v>2023</v>
      </c>
      <c r="F2821" s="2">
        <v>0.30416666666666664</v>
      </c>
      <c r="G2821" s="8" t="str">
        <f>TEXT(Hospital_Emergency_Room_Data[[#This Row],[Patient Admission Date]],"dddd")</f>
        <v>Sunday</v>
      </c>
      <c r="H2821" t="s">
        <v>41</v>
      </c>
      <c r="I2821">
        <v>65</v>
      </c>
      <c r="J2821" s="5" t="s">
        <v>9217</v>
      </c>
      <c r="K2821" t="s">
        <v>8</v>
      </c>
      <c r="L2821" t="s">
        <v>9281</v>
      </c>
      <c r="M2821" t="s">
        <v>9209</v>
      </c>
      <c r="N2821">
        <v>2</v>
      </c>
      <c r="O2821">
        <v>49</v>
      </c>
      <c r="P2821" t="s">
        <v>9225</v>
      </c>
      <c r="Q2821">
        <v>5</v>
      </c>
      <c r="R2821">
        <v>7</v>
      </c>
      <c r="S2821" t="s">
        <v>9255</v>
      </c>
      <c r="T2821" t="s">
        <v>9263</v>
      </c>
      <c r="U2821" t="s">
        <v>9283</v>
      </c>
      <c r="V2821" t="str" cm="1">
        <f t="array" ref="V2821">_xlfn.IFS(Hospital_Emergency_Room_Data[[#This Row],[Day]]&lt;=10,"Start(1-10)",Hospital_Emergency_Room_Data[[#This Row],[Day]]&lt;=20,"Middle(11-20)",Hospital_Emergency_Room_Data[[#This Row],[Day]]&gt;20,"End(21-30)")</f>
        <v>Start(1-10)</v>
      </c>
    </row>
    <row r="2822" spans="1:22">
      <c r="A2822">
        <v>224044489</v>
      </c>
      <c r="B2822" t="s">
        <v>2841</v>
      </c>
      <c r="C2822" s="1">
        <v>45490</v>
      </c>
      <c r="D2822" t="str">
        <f>TEXT(Hospital_Emergency_Room_Data[[#This Row],[Patient Admission Date]],"mmm")</f>
        <v>Jul</v>
      </c>
      <c r="E2822">
        <f>YEAR(Hospital_Emergency_Room_Data[[#This Row],[Patient Admission Date]])</f>
        <v>2024</v>
      </c>
      <c r="F2822" s="2">
        <v>0.47569444444444442</v>
      </c>
      <c r="G2822" s="8" t="str">
        <f>TEXT(Hospital_Emergency_Room_Data[[#This Row],[Patient Admission Date]],"dddd")</f>
        <v>Wednesday</v>
      </c>
      <c r="H2822" t="s">
        <v>41</v>
      </c>
      <c r="I2822">
        <v>39</v>
      </c>
      <c r="J2822" s="5" t="s">
        <v>9223</v>
      </c>
      <c r="K2822" t="s">
        <v>8</v>
      </c>
      <c r="L2822" t="s">
        <v>9281</v>
      </c>
      <c r="M2822" t="s">
        <v>9209</v>
      </c>
      <c r="N2822">
        <v>2</v>
      </c>
      <c r="O2822">
        <v>11</v>
      </c>
      <c r="P2822" t="s">
        <v>9226</v>
      </c>
      <c r="Q2822">
        <v>17</v>
      </c>
      <c r="R2822">
        <v>11</v>
      </c>
      <c r="S2822" t="s">
        <v>9255</v>
      </c>
      <c r="T2822" t="s">
        <v>9262</v>
      </c>
      <c r="U2822" t="s">
        <v>9282</v>
      </c>
      <c r="V2822" t="str" cm="1">
        <f t="array" ref="V2822">_xlfn.IFS(Hospital_Emergency_Room_Data[[#This Row],[Day]]&lt;=10,"Start(1-10)",Hospital_Emergency_Room_Data[[#This Row],[Day]]&lt;=20,"Middle(11-20)",Hospital_Emergency_Room_Data[[#This Row],[Day]]&gt;20,"End(21-30)")</f>
        <v>Middle(11-20)</v>
      </c>
    </row>
    <row r="2823" spans="1:22">
      <c r="A2823">
        <v>113473396</v>
      </c>
      <c r="B2823" t="s">
        <v>2842</v>
      </c>
      <c r="C2823" s="1">
        <v>45127</v>
      </c>
      <c r="D2823" t="str">
        <f>TEXT(Hospital_Emergency_Room_Data[[#This Row],[Patient Admission Date]],"mmm")</f>
        <v>Jul</v>
      </c>
      <c r="E2823">
        <f>YEAR(Hospital_Emergency_Room_Data[[#This Row],[Patient Admission Date]])</f>
        <v>2023</v>
      </c>
      <c r="F2823" s="2">
        <v>0.95486111111111116</v>
      </c>
      <c r="G2823" s="8" t="str">
        <f>TEXT(Hospital_Emergency_Room_Data[[#This Row],[Patient Admission Date]],"dddd")</f>
        <v>Thursday</v>
      </c>
      <c r="H2823" t="s">
        <v>41</v>
      </c>
      <c r="I2823">
        <v>42</v>
      </c>
      <c r="J2823" s="5" t="s">
        <v>9223</v>
      </c>
      <c r="K2823" t="s">
        <v>8</v>
      </c>
      <c r="L2823" t="s">
        <v>9281</v>
      </c>
      <c r="M2823" t="s">
        <v>9209</v>
      </c>
      <c r="N2823">
        <v>2</v>
      </c>
      <c r="O2823">
        <v>50</v>
      </c>
      <c r="P2823" t="s">
        <v>9225</v>
      </c>
      <c r="Q2823">
        <v>20</v>
      </c>
      <c r="R2823">
        <v>22</v>
      </c>
      <c r="S2823" t="s">
        <v>9256</v>
      </c>
      <c r="T2823" t="s">
        <v>9262</v>
      </c>
      <c r="U2823" t="s">
        <v>9283</v>
      </c>
      <c r="V2823" t="str" cm="1">
        <f t="array" ref="V2823">_xlfn.IFS(Hospital_Emergency_Room_Data[[#This Row],[Day]]&lt;=10,"Start(1-10)",Hospital_Emergency_Room_Data[[#This Row],[Day]]&lt;=20,"Middle(11-20)",Hospital_Emergency_Room_Data[[#This Row],[Day]]&gt;20,"End(21-30)")</f>
        <v>Middle(11-20)</v>
      </c>
    </row>
    <row r="2824" spans="1:22">
      <c r="A2824">
        <v>695761933</v>
      </c>
      <c r="B2824" t="s">
        <v>2843</v>
      </c>
      <c r="C2824" s="1">
        <v>45481</v>
      </c>
      <c r="D2824" t="str">
        <f>TEXT(Hospital_Emergency_Room_Data[[#This Row],[Patient Admission Date]],"mmm")</f>
        <v>Jul</v>
      </c>
      <c r="E2824">
        <f>YEAR(Hospital_Emergency_Room_Data[[#This Row],[Patient Admission Date]])</f>
        <v>2024</v>
      </c>
      <c r="F2824" s="2">
        <v>0.3347222222222222</v>
      </c>
      <c r="G2824" s="8" t="str">
        <f>TEXT(Hospital_Emergency_Room_Data[[#This Row],[Patient Admission Date]],"dddd")</f>
        <v>Monday</v>
      </c>
      <c r="H2824" t="s">
        <v>41</v>
      </c>
      <c r="I2824">
        <v>66</v>
      </c>
      <c r="J2824" s="5" t="s">
        <v>9217</v>
      </c>
      <c r="K2824" t="s">
        <v>8</v>
      </c>
      <c r="L2824" t="s">
        <v>9281</v>
      </c>
      <c r="M2824" t="s">
        <v>9209</v>
      </c>
      <c r="N2824">
        <v>2</v>
      </c>
      <c r="O2824">
        <v>46</v>
      </c>
      <c r="P2824" t="s">
        <v>9225</v>
      </c>
      <c r="Q2824">
        <v>8</v>
      </c>
      <c r="R2824">
        <v>8</v>
      </c>
      <c r="S2824" t="s">
        <v>9255</v>
      </c>
      <c r="T2824" t="s">
        <v>9265</v>
      </c>
      <c r="U2824" t="s">
        <v>9283</v>
      </c>
      <c r="V2824" t="str" cm="1">
        <f t="array" ref="V2824">_xlfn.IFS(Hospital_Emergency_Room_Data[[#This Row],[Day]]&lt;=10,"Start(1-10)",Hospital_Emergency_Room_Data[[#This Row],[Day]]&lt;=20,"Middle(11-20)",Hospital_Emergency_Room_Data[[#This Row],[Day]]&gt;20,"End(21-30)")</f>
        <v>Start(1-10)</v>
      </c>
    </row>
    <row r="2825" spans="1:22">
      <c r="A2825">
        <v>857389352</v>
      </c>
      <c r="B2825" t="s">
        <v>2844</v>
      </c>
      <c r="C2825" s="1">
        <v>45260</v>
      </c>
      <c r="D2825" t="str">
        <f>TEXT(Hospital_Emergency_Room_Data[[#This Row],[Patient Admission Date]],"mmm")</f>
        <v>Nov</v>
      </c>
      <c r="E2825">
        <f>YEAR(Hospital_Emergency_Room_Data[[#This Row],[Patient Admission Date]])</f>
        <v>2023</v>
      </c>
      <c r="F2825" s="2">
        <v>0.79236111111111107</v>
      </c>
      <c r="G2825" s="8" t="str">
        <f>TEXT(Hospital_Emergency_Room_Data[[#This Row],[Patient Admission Date]],"dddd")</f>
        <v>Thursday</v>
      </c>
      <c r="H2825" t="s">
        <v>41</v>
      </c>
      <c r="I2825">
        <v>13</v>
      </c>
      <c r="J2825" s="5" t="s">
        <v>9221</v>
      </c>
      <c r="K2825" t="s">
        <v>8</v>
      </c>
      <c r="L2825" t="s">
        <v>9281</v>
      </c>
      <c r="M2825" t="s">
        <v>9209</v>
      </c>
      <c r="N2825">
        <v>2</v>
      </c>
      <c r="O2825">
        <v>49</v>
      </c>
      <c r="P2825" t="s">
        <v>9225</v>
      </c>
      <c r="Q2825">
        <v>30</v>
      </c>
      <c r="R2825">
        <v>19</v>
      </c>
      <c r="S2825" t="s">
        <v>9256</v>
      </c>
      <c r="T2825" t="s">
        <v>9264</v>
      </c>
      <c r="U2825" t="s">
        <v>9283</v>
      </c>
      <c r="V2825" t="str" cm="1">
        <f t="array" ref="V2825">_xlfn.IFS(Hospital_Emergency_Room_Data[[#This Row],[Day]]&lt;=10,"Start(1-10)",Hospital_Emergency_Room_Data[[#This Row],[Day]]&lt;=20,"Middle(11-20)",Hospital_Emergency_Room_Data[[#This Row],[Day]]&gt;20,"End(21-30)")</f>
        <v>End(21-30)</v>
      </c>
    </row>
    <row r="2826" spans="1:22">
      <c r="A2826">
        <v>169343725</v>
      </c>
      <c r="B2826" t="s">
        <v>2845</v>
      </c>
      <c r="C2826" s="1">
        <v>45094</v>
      </c>
      <c r="D2826" t="str">
        <f>TEXT(Hospital_Emergency_Room_Data[[#This Row],[Patient Admission Date]],"mmm")</f>
        <v>Jun</v>
      </c>
      <c r="E2826">
        <f>YEAR(Hospital_Emergency_Room_Data[[#This Row],[Patient Admission Date]])</f>
        <v>2023</v>
      </c>
      <c r="F2826" s="2">
        <v>0.60347222222222219</v>
      </c>
      <c r="G2826" s="8" t="str">
        <f>TEXT(Hospital_Emergency_Room_Data[[#This Row],[Patient Admission Date]],"dddd")</f>
        <v>Saturday</v>
      </c>
      <c r="H2826" t="s">
        <v>41</v>
      </c>
      <c r="I2826">
        <v>62</v>
      </c>
      <c r="J2826" s="5" t="s">
        <v>9217</v>
      </c>
      <c r="K2826" t="s">
        <v>8</v>
      </c>
      <c r="L2826" t="s">
        <v>9281</v>
      </c>
      <c r="M2826" t="s">
        <v>9209</v>
      </c>
      <c r="N2826">
        <v>2</v>
      </c>
      <c r="O2826">
        <v>21</v>
      </c>
      <c r="P2826" t="s">
        <v>9226</v>
      </c>
      <c r="Q2826">
        <v>17</v>
      </c>
      <c r="R2826">
        <v>14</v>
      </c>
      <c r="S2826" t="s">
        <v>9257</v>
      </c>
      <c r="T2826" t="s">
        <v>9262</v>
      </c>
      <c r="U2826" t="s">
        <v>9282</v>
      </c>
      <c r="V2826" t="str" cm="1">
        <f t="array" ref="V2826">_xlfn.IFS(Hospital_Emergency_Room_Data[[#This Row],[Day]]&lt;=10,"Start(1-10)",Hospital_Emergency_Room_Data[[#This Row],[Day]]&lt;=20,"Middle(11-20)",Hospital_Emergency_Room_Data[[#This Row],[Day]]&gt;20,"End(21-30)")</f>
        <v>Middle(11-20)</v>
      </c>
    </row>
    <row r="2827" spans="1:22">
      <c r="A2827">
        <v>487638783</v>
      </c>
      <c r="B2827" t="s">
        <v>2846</v>
      </c>
      <c r="C2827" s="1">
        <v>45127</v>
      </c>
      <c r="D2827" t="str">
        <f>TEXT(Hospital_Emergency_Room_Data[[#This Row],[Patient Admission Date]],"mmm")</f>
        <v>Jul</v>
      </c>
      <c r="E2827">
        <f>YEAR(Hospital_Emergency_Room_Data[[#This Row],[Patient Admission Date]])</f>
        <v>2023</v>
      </c>
      <c r="F2827" s="2">
        <v>0.8520833333333333</v>
      </c>
      <c r="G2827" s="8" t="str">
        <f>TEXT(Hospital_Emergency_Room_Data[[#This Row],[Patient Admission Date]],"dddd")</f>
        <v>Thursday</v>
      </c>
      <c r="H2827" t="s">
        <v>41</v>
      </c>
      <c r="I2827">
        <v>73</v>
      </c>
      <c r="J2827" s="5" t="s">
        <v>9222</v>
      </c>
      <c r="K2827" t="s">
        <v>8</v>
      </c>
      <c r="L2827" t="s">
        <v>9281</v>
      </c>
      <c r="M2827" t="s">
        <v>9209</v>
      </c>
      <c r="N2827">
        <v>2</v>
      </c>
      <c r="O2827">
        <v>36</v>
      </c>
      <c r="P2827" t="s">
        <v>9225</v>
      </c>
      <c r="Q2827">
        <v>20</v>
      </c>
      <c r="R2827">
        <v>20</v>
      </c>
      <c r="S2827" t="s">
        <v>9256</v>
      </c>
      <c r="T2827" t="s">
        <v>9262</v>
      </c>
      <c r="U2827" t="s">
        <v>9300</v>
      </c>
      <c r="V2827" t="str" cm="1">
        <f t="array" ref="V2827">_xlfn.IFS(Hospital_Emergency_Room_Data[[#This Row],[Day]]&lt;=10,"Start(1-10)",Hospital_Emergency_Room_Data[[#This Row],[Day]]&lt;=20,"Middle(11-20)",Hospital_Emergency_Room_Data[[#This Row],[Day]]&gt;20,"End(21-30)")</f>
        <v>Middle(11-20)</v>
      </c>
    </row>
    <row r="2828" spans="1:22">
      <c r="A2828">
        <v>678734267</v>
      </c>
      <c r="B2828" t="s">
        <v>2847</v>
      </c>
      <c r="C2828" s="1">
        <v>45249</v>
      </c>
      <c r="D2828" t="str">
        <f>TEXT(Hospital_Emergency_Room_Data[[#This Row],[Patient Admission Date]],"mmm")</f>
        <v>Nov</v>
      </c>
      <c r="E2828">
        <f>YEAR(Hospital_Emergency_Room_Data[[#This Row],[Patient Admission Date]])</f>
        <v>2023</v>
      </c>
      <c r="F2828" s="2">
        <v>0.59027777777777779</v>
      </c>
      <c r="G2828" s="8" t="str">
        <f>TEXT(Hospital_Emergency_Room_Data[[#This Row],[Patient Admission Date]],"dddd")</f>
        <v>Sunday</v>
      </c>
      <c r="H2828" t="s">
        <v>41</v>
      </c>
      <c r="I2828">
        <v>1</v>
      </c>
      <c r="J2828" s="5" t="s">
        <v>9218</v>
      </c>
      <c r="K2828" t="s">
        <v>8</v>
      </c>
      <c r="L2828" t="s">
        <v>9281</v>
      </c>
      <c r="M2828" t="s">
        <v>9209</v>
      </c>
      <c r="N2828">
        <v>2</v>
      </c>
      <c r="O2828">
        <v>37</v>
      </c>
      <c r="P2828" t="s">
        <v>9225</v>
      </c>
      <c r="Q2828">
        <v>19</v>
      </c>
      <c r="R2828">
        <v>14</v>
      </c>
      <c r="S2828" t="s">
        <v>9257</v>
      </c>
      <c r="T2828" t="s">
        <v>9262</v>
      </c>
      <c r="U2828" t="s">
        <v>9300</v>
      </c>
      <c r="V2828" t="str" cm="1">
        <f t="array" ref="V2828">_xlfn.IFS(Hospital_Emergency_Room_Data[[#This Row],[Day]]&lt;=10,"Start(1-10)",Hospital_Emergency_Room_Data[[#This Row],[Day]]&lt;=20,"Middle(11-20)",Hospital_Emergency_Room_Data[[#This Row],[Day]]&gt;20,"End(21-30)")</f>
        <v>Middle(11-20)</v>
      </c>
    </row>
    <row r="2829" spans="1:22">
      <c r="A2829">
        <v>465844385</v>
      </c>
      <c r="B2829" t="s">
        <v>2848</v>
      </c>
      <c r="C2829" s="1">
        <v>45387</v>
      </c>
      <c r="D2829" t="str">
        <f>TEXT(Hospital_Emergency_Room_Data[[#This Row],[Patient Admission Date]],"mmm")</f>
        <v>Apr</v>
      </c>
      <c r="E2829">
        <f>YEAR(Hospital_Emergency_Room_Data[[#This Row],[Patient Admission Date]])</f>
        <v>2024</v>
      </c>
      <c r="F2829" s="2">
        <v>0.24513888888888888</v>
      </c>
      <c r="G2829" s="8" t="str">
        <f>TEXT(Hospital_Emergency_Room_Data[[#This Row],[Patient Admission Date]],"dddd")</f>
        <v>Friday</v>
      </c>
      <c r="H2829" t="s">
        <v>41</v>
      </c>
      <c r="I2829">
        <v>18</v>
      </c>
      <c r="J2829" s="5" t="s">
        <v>9220</v>
      </c>
      <c r="K2829" t="s">
        <v>8</v>
      </c>
      <c r="L2829" t="s">
        <v>9281</v>
      </c>
      <c r="M2829" t="s">
        <v>9209</v>
      </c>
      <c r="N2829">
        <v>2</v>
      </c>
      <c r="O2829">
        <v>44</v>
      </c>
      <c r="P2829" t="s">
        <v>9225</v>
      </c>
      <c r="Q2829">
        <v>5</v>
      </c>
      <c r="R2829">
        <v>5</v>
      </c>
      <c r="S2829" t="s">
        <v>9258</v>
      </c>
      <c r="T2829" t="s">
        <v>9263</v>
      </c>
      <c r="U2829" t="s">
        <v>9300</v>
      </c>
      <c r="V2829" t="str" cm="1">
        <f t="array" ref="V2829">_xlfn.IFS(Hospital_Emergency_Room_Data[[#This Row],[Day]]&lt;=10,"Start(1-10)",Hospital_Emergency_Room_Data[[#This Row],[Day]]&lt;=20,"Middle(11-20)",Hospital_Emergency_Room_Data[[#This Row],[Day]]&gt;20,"End(21-30)")</f>
        <v>Start(1-10)</v>
      </c>
    </row>
    <row r="2830" spans="1:22">
      <c r="A2830">
        <v>576087899</v>
      </c>
      <c r="B2830" t="s">
        <v>2849</v>
      </c>
      <c r="C2830" s="1">
        <v>45085</v>
      </c>
      <c r="D2830" t="str">
        <f>TEXT(Hospital_Emergency_Room_Data[[#This Row],[Patient Admission Date]],"mmm")</f>
        <v>Jun</v>
      </c>
      <c r="E2830">
        <f>YEAR(Hospital_Emergency_Room_Data[[#This Row],[Patient Admission Date]])</f>
        <v>2023</v>
      </c>
      <c r="F2830" s="2">
        <v>9.0972222222222218E-2</v>
      </c>
      <c r="G2830" s="8" t="str">
        <f>TEXT(Hospital_Emergency_Room_Data[[#This Row],[Patient Admission Date]],"dddd")</f>
        <v>Thursday</v>
      </c>
      <c r="H2830" t="s">
        <v>41</v>
      </c>
      <c r="I2830">
        <v>72</v>
      </c>
      <c r="J2830" s="5" t="s">
        <v>9222</v>
      </c>
      <c r="K2830" t="s">
        <v>8</v>
      </c>
      <c r="L2830" t="s">
        <v>9281</v>
      </c>
      <c r="M2830" t="s">
        <v>9209</v>
      </c>
      <c r="N2830">
        <v>2</v>
      </c>
      <c r="O2830">
        <v>46</v>
      </c>
      <c r="P2830" t="s">
        <v>9225</v>
      </c>
      <c r="Q2830">
        <v>8</v>
      </c>
      <c r="R2830">
        <v>2</v>
      </c>
      <c r="S2830" t="s">
        <v>9258</v>
      </c>
      <c r="T2830" t="s">
        <v>9265</v>
      </c>
      <c r="U2830" t="s">
        <v>9283</v>
      </c>
      <c r="V2830" t="str" cm="1">
        <f t="array" ref="V2830">_xlfn.IFS(Hospital_Emergency_Room_Data[[#This Row],[Day]]&lt;=10,"Start(1-10)",Hospital_Emergency_Room_Data[[#This Row],[Day]]&lt;=20,"Middle(11-20)",Hospital_Emergency_Room_Data[[#This Row],[Day]]&gt;20,"End(21-30)")</f>
        <v>Start(1-10)</v>
      </c>
    </row>
    <row r="2831" spans="1:22">
      <c r="A2831">
        <v>358910735</v>
      </c>
      <c r="B2831" t="s">
        <v>2850</v>
      </c>
      <c r="C2831" s="1">
        <v>45218</v>
      </c>
      <c r="D2831" t="str">
        <f>TEXT(Hospital_Emergency_Room_Data[[#This Row],[Patient Admission Date]],"mmm")</f>
        <v>Oct</v>
      </c>
      <c r="E2831">
        <f>YEAR(Hospital_Emergency_Room_Data[[#This Row],[Patient Admission Date]])</f>
        <v>2023</v>
      </c>
      <c r="F2831" s="2">
        <v>0.97291666666666665</v>
      </c>
      <c r="G2831" s="8" t="str">
        <f>TEXT(Hospital_Emergency_Room_Data[[#This Row],[Patient Admission Date]],"dddd")</f>
        <v>Thursday</v>
      </c>
      <c r="H2831" t="s">
        <v>41</v>
      </c>
      <c r="I2831">
        <v>63</v>
      </c>
      <c r="J2831" s="5" t="s">
        <v>9217</v>
      </c>
      <c r="K2831" t="s">
        <v>8</v>
      </c>
      <c r="L2831" t="s">
        <v>9281</v>
      </c>
      <c r="M2831" t="s">
        <v>9209</v>
      </c>
      <c r="N2831">
        <v>3</v>
      </c>
      <c r="O2831">
        <v>42</v>
      </c>
      <c r="P2831" t="s">
        <v>9225</v>
      </c>
      <c r="Q2831">
        <v>19</v>
      </c>
      <c r="R2831">
        <v>23</v>
      </c>
      <c r="S2831" t="s">
        <v>9256</v>
      </c>
      <c r="T2831" t="s">
        <v>9262</v>
      </c>
      <c r="U2831" t="s">
        <v>9300</v>
      </c>
      <c r="V2831" t="str" cm="1">
        <f t="array" ref="V2831">_xlfn.IFS(Hospital_Emergency_Room_Data[[#This Row],[Day]]&lt;=10,"Start(1-10)",Hospital_Emergency_Room_Data[[#This Row],[Day]]&lt;=20,"Middle(11-20)",Hospital_Emergency_Room_Data[[#This Row],[Day]]&gt;20,"End(21-30)")</f>
        <v>Middle(11-20)</v>
      </c>
    </row>
    <row r="2832" spans="1:22">
      <c r="A2832">
        <v>100847203</v>
      </c>
      <c r="B2832" t="s">
        <v>2851</v>
      </c>
      <c r="C2832" s="1">
        <v>45090</v>
      </c>
      <c r="D2832" t="str">
        <f>TEXT(Hospital_Emergency_Room_Data[[#This Row],[Patient Admission Date]],"mmm")</f>
        <v>Jun</v>
      </c>
      <c r="E2832">
        <f>YEAR(Hospital_Emergency_Room_Data[[#This Row],[Patient Admission Date]])</f>
        <v>2023</v>
      </c>
      <c r="F2832" s="2">
        <v>0.8979166666666667</v>
      </c>
      <c r="G2832" s="8" t="str">
        <f>TEXT(Hospital_Emergency_Room_Data[[#This Row],[Patient Admission Date]],"dddd")</f>
        <v>Tuesday</v>
      </c>
      <c r="H2832" t="s">
        <v>41</v>
      </c>
      <c r="I2832">
        <v>37</v>
      </c>
      <c r="J2832" s="5" t="s">
        <v>9223</v>
      </c>
      <c r="K2832" t="s">
        <v>8</v>
      </c>
      <c r="L2832" t="s">
        <v>9281</v>
      </c>
      <c r="M2832" t="s">
        <v>9209</v>
      </c>
      <c r="N2832">
        <v>3</v>
      </c>
      <c r="O2832">
        <v>55</v>
      </c>
      <c r="P2832" t="s">
        <v>9225</v>
      </c>
      <c r="Q2832">
        <v>13</v>
      </c>
      <c r="R2832">
        <v>21</v>
      </c>
      <c r="S2832" t="s">
        <v>9256</v>
      </c>
      <c r="T2832" t="s">
        <v>9265</v>
      </c>
      <c r="U2832" t="s">
        <v>9283</v>
      </c>
      <c r="V2832" t="str" cm="1">
        <f t="array" ref="V2832">_xlfn.IFS(Hospital_Emergency_Room_Data[[#This Row],[Day]]&lt;=10,"Start(1-10)",Hospital_Emergency_Room_Data[[#This Row],[Day]]&lt;=20,"Middle(11-20)",Hospital_Emergency_Room_Data[[#This Row],[Day]]&gt;20,"End(21-30)")</f>
        <v>Middle(11-20)</v>
      </c>
    </row>
    <row r="2833" spans="1:22">
      <c r="A2833">
        <v>777205908</v>
      </c>
      <c r="B2833" t="s">
        <v>2852</v>
      </c>
      <c r="C2833" s="1">
        <v>45464</v>
      </c>
      <c r="D2833" t="str">
        <f>TEXT(Hospital_Emergency_Room_Data[[#This Row],[Patient Admission Date]],"mmm")</f>
        <v>Jun</v>
      </c>
      <c r="E2833">
        <f>YEAR(Hospital_Emergency_Room_Data[[#This Row],[Patient Admission Date]])</f>
        <v>2024</v>
      </c>
      <c r="F2833" s="2">
        <v>0.35069444444444442</v>
      </c>
      <c r="G2833" s="8" t="str">
        <f>TEXT(Hospital_Emergency_Room_Data[[#This Row],[Patient Admission Date]],"dddd")</f>
        <v>Friday</v>
      </c>
      <c r="H2833" t="s">
        <v>41</v>
      </c>
      <c r="I2833">
        <v>55</v>
      </c>
      <c r="J2833" s="5" t="s">
        <v>9219</v>
      </c>
      <c r="K2833" t="s">
        <v>8</v>
      </c>
      <c r="L2833" t="s">
        <v>9281</v>
      </c>
      <c r="M2833" t="s">
        <v>9209</v>
      </c>
      <c r="N2833">
        <v>3</v>
      </c>
      <c r="O2833">
        <v>60</v>
      </c>
      <c r="P2833" t="s">
        <v>9225</v>
      </c>
      <c r="Q2833">
        <v>21</v>
      </c>
      <c r="R2833">
        <v>8</v>
      </c>
      <c r="S2833" t="s">
        <v>9255</v>
      </c>
      <c r="T2833" t="s">
        <v>9262</v>
      </c>
      <c r="U2833" t="s">
        <v>9283</v>
      </c>
      <c r="V2833" t="str" cm="1">
        <f t="array" ref="V2833">_xlfn.IFS(Hospital_Emergency_Room_Data[[#This Row],[Day]]&lt;=10,"Start(1-10)",Hospital_Emergency_Room_Data[[#This Row],[Day]]&lt;=20,"Middle(11-20)",Hospital_Emergency_Room_Data[[#This Row],[Day]]&gt;20,"End(21-30)")</f>
        <v>End(21-30)</v>
      </c>
    </row>
    <row r="2834" spans="1:22">
      <c r="A2834">
        <v>361758418</v>
      </c>
      <c r="B2834" t="s">
        <v>2853</v>
      </c>
      <c r="C2834" s="1">
        <v>45211</v>
      </c>
      <c r="D2834" t="str">
        <f>TEXT(Hospital_Emergency_Room_Data[[#This Row],[Patient Admission Date]],"mmm")</f>
        <v>Oct</v>
      </c>
      <c r="E2834">
        <f>YEAR(Hospital_Emergency_Room_Data[[#This Row],[Patient Admission Date]])</f>
        <v>2023</v>
      </c>
      <c r="F2834" s="2">
        <v>0.6430555555555556</v>
      </c>
      <c r="G2834" s="8" t="str">
        <f>TEXT(Hospital_Emergency_Room_Data[[#This Row],[Patient Admission Date]],"dddd")</f>
        <v>Thursday</v>
      </c>
      <c r="H2834" t="s">
        <v>41</v>
      </c>
      <c r="I2834">
        <v>34</v>
      </c>
      <c r="J2834" s="5" t="s">
        <v>9223</v>
      </c>
      <c r="K2834" t="s">
        <v>8</v>
      </c>
      <c r="L2834" t="s">
        <v>9281</v>
      </c>
      <c r="M2834" t="s">
        <v>9209</v>
      </c>
      <c r="N2834">
        <v>3</v>
      </c>
      <c r="O2834">
        <v>44</v>
      </c>
      <c r="P2834" t="s">
        <v>9225</v>
      </c>
      <c r="Q2834">
        <v>12</v>
      </c>
      <c r="R2834">
        <v>15</v>
      </c>
      <c r="S2834" t="s">
        <v>9257</v>
      </c>
      <c r="T2834" t="s">
        <v>9265</v>
      </c>
      <c r="U2834" t="s">
        <v>9300</v>
      </c>
      <c r="V2834" t="str" cm="1">
        <f t="array" ref="V2834">_xlfn.IFS(Hospital_Emergency_Room_Data[[#This Row],[Day]]&lt;=10,"Start(1-10)",Hospital_Emergency_Room_Data[[#This Row],[Day]]&lt;=20,"Middle(11-20)",Hospital_Emergency_Room_Data[[#This Row],[Day]]&gt;20,"End(21-30)")</f>
        <v>Middle(11-20)</v>
      </c>
    </row>
    <row r="2835" spans="1:22">
      <c r="A2835">
        <v>580758753</v>
      </c>
      <c r="B2835" t="s">
        <v>2854</v>
      </c>
      <c r="C2835" s="1">
        <v>45451</v>
      </c>
      <c r="D2835" t="str">
        <f>TEXT(Hospital_Emergency_Room_Data[[#This Row],[Patient Admission Date]],"mmm")</f>
        <v>Jun</v>
      </c>
      <c r="E2835">
        <f>YEAR(Hospital_Emergency_Room_Data[[#This Row],[Patient Admission Date]])</f>
        <v>2024</v>
      </c>
      <c r="F2835" s="2">
        <v>0.90486111111111112</v>
      </c>
      <c r="G2835" s="8" t="str">
        <f>TEXT(Hospital_Emergency_Room_Data[[#This Row],[Patient Admission Date]],"dddd")</f>
        <v>Saturday</v>
      </c>
      <c r="H2835" t="s">
        <v>41</v>
      </c>
      <c r="I2835">
        <v>71</v>
      </c>
      <c r="J2835" s="5" t="s">
        <v>9222</v>
      </c>
      <c r="K2835" t="s">
        <v>8</v>
      </c>
      <c r="L2835" t="s">
        <v>9281</v>
      </c>
      <c r="M2835" t="s">
        <v>9209</v>
      </c>
      <c r="N2835">
        <v>3</v>
      </c>
      <c r="O2835">
        <v>38</v>
      </c>
      <c r="P2835" t="s">
        <v>9225</v>
      </c>
      <c r="Q2835">
        <v>8</v>
      </c>
      <c r="R2835">
        <v>21</v>
      </c>
      <c r="S2835" t="s">
        <v>9256</v>
      </c>
      <c r="T2835" t="s">
        <v>9265</v>
      </c>
      <c r="U2835" t="s">
        <v>9300</v>
      </c>
      <c r="V2835" t="str" cm="1">
        <f t="array" ref="V2835">_xlfn.IFS(Hospital_Emergency_Room_Data[[#This Row],[Day]]&lt;=10,"Start(1-10)",Hospital_Emergency_Room_Data[[#This Row],[Day]]&lt;=20,"Middle(11-20)",Hospital_Emergency_Room_Data[[#This Row],[Day]]&gt;20,"End(21-30)")</f>
        <v>Start(1-10)</v>
      </c>
    </row>
    <row r="2836" spans="1:22">
      <c r="A2836">
        <v>515642739</v>
      </c>
      <c r="B2836" t="s">
        <v>2855</v>
      </c>
      <c r="C2836" s="1">
        <v>45429</v>
      </c>
      <c r="D2836" t="str">
        <f>TEXT(Hospital_Emergency_Room_Data[[#This Row],[Patient Admission Date]],"mmm")</f>
        <v>May</v>
      </c>
      <c r="E2836">
        <f>YEAR(Hospital_Emergency_Room_Data[[#This Row],[Patient Admission Date]])</f>
        <v>2024</v>
      </c>
      <c r="F2836" s="2">
        <v>0.80972222222222223</v>
      </c>
      <c r="G2836" s="8" t="str">
        <f>TEXT(Hospital_Emergency_Room_Data[[#This Row],[Patient Admission Date]],"dddd")</f>
        <v>Friday</v>
      </c>
      <c r="H2836" t="s">
        <v>41</v>
      </c>
      <c r="I2836">
        <v>60</v>
      </c>
      <c r="J2836" s="5" t="s">
        <v>9217</v>
      </c>
      <c r="K2836" t="s">
        <v>8</v>
      </c>
      <c r="L2836" t="s">
        <v>9281</v>
      </c>
      <c r="M2836" t="s">
        <v>9209</v>
      </c>
      <c r="N2836">
        <v>3</v>
      </c>
      <c r="O2836">
        <v>55</v>
      </c>
      <c r="P2836" t="s">
        <v>9225</v>
      </c>
      <c r="Q2836">
        <v>17</v>
      </c>
      <c r="R2836">
        <v>19</v>
      </c>
      <c r="S2836" t="s">
        <v>9256</v>
      </c>
      <c r="T2836" t="s">
        <v>9262</v>
      </c>
      <c r="U2836" t="s">
        <v>9283</v>
      </c>
      <c r="V2836" t="str" cm="1">
        <f t="array" ref="V2836">_xlfn.IFS(Hospital_Emergency_Room_Data[[#This Row],[Day]]&lt;=10,"Start(1-10)",Hospital_Emergency_Room_Data[[#This Row],[Day]]&lt;=20,"Middle(11-20)",Hospital_Emergency_Room_Data[[#This Row],[Day]]&gt;20,"End(21-30)")</f>
        <v>Middle(11-20)</v>
      </c>
    </row>
    <row r="2837" spans="1:22">
      <c r="A2837">
        <v>251419778</v>
      </c>
      <c r="B2837" t="s">
        <v>2856</v>
      </c>
      <c r="C2837" s="1">
        <v>45381</v>
      </c>
      <c r="D2837" t="str">
        <f>TEXT(Hospital_Emergency_Room_Data[[#This Row],[Patient Admission Date]],"mmm")</f>
        <v>Mar</v>
      </c>
      <c r="E2837">
        <f>YEAR(Hospital_Emergency_Room_Data[[#This Row],[Patient Admission Date]])</f>
        <v>2024</v>
      </c>
      <c r="F2837" s="2">
        <v>0.59444444444444444</v>
      </c>
      <c r="G2837" s="8" t="str">
        <f>TEXT(Hospital_Emergency_Room_Data[[#This Row],[Patient Admission Date]],"dddd")</f>
        <v>Saturday</v>
      </c>
      <c r="H2837" t="s">
        <v>41</v>
      </c>
      <c r="I2837">
        <v>36</v>
      </c>
      <c r="J2837" s="5" t="s">
        <v>9223</v>
      </c>
      <c r="K2837" t="s">
        <v>8</v>
      </c>
      <c r="L2837" t="s">
        <v>9281</v>
      </c>
      <c r="M2837" t="s">
        <v>9209</v>
      </c>
      <c r="N2837">
        <v>3</v>
      </c>
      <c r="O2837">
        <v>59</v>
      </c>
      <c r="P2837" t="s">
        <v>9225</v>
      </c>
      <c r="Q2837">
        <v>30</v>
      </c>
      <c r="R2837">
        <v>14</v>
      </c>
      <c r="S2837" t="s">
        <v>9257</v>
      </c>
      <c r="T2837" t="s">
        <v>9264</v>
      </c>
      <c r="U2837" t="s">
        <v>9283</v>
      </c>
      <c r="V2837" t="str" cm="1">
        <f t="array" ref="V2837">_xlfn.IFS(Hospital_Emergency_Room_Data[[#This Row],[Day]]&lt;=10,"Start(1-10)",Hospital_Emergency_Room_Data[[#This Row],[Day]]&lt;=20,"Middle(11-20)",Hospital_Emergency_Room_Data[[#This Row],[Day]]&gt;20,"End(21-30)")</f>
        <v>End(21-30)</v>
      </c>
    </row>
    <row r="2838" spans="1:22">
      <c r="A2838">
        <v>890169208</v>
      </c>
      <c r="B2838" t="s">
        <v>2857</v>
      </c>
      <c r="C2838" s="1">
        <v>45412</v>
      </c>
      <c r="D2838" t="str">
        <f>TEXT(Hospital_Emergency_Room_Data[[#This Row],[Patient Admission Date]],"mmm")</f>
        <v>Apr</v>
      </c>
      <c r="E2838">
        <f>YEAR(Hospital_Emergency_Room_Data[[#This Row],[Patient Admission Date]])</f>
        <v>2024</v>
      </c>
      <c r="F2838" s="2">
        <v>0.40277777777777779</v>
      </c>
      <c r="G2838" s="8" t="str">
        <f>TEXT(Hospital_Emergency_Room_Data[[#This Row],[Patient Admission Date]],"dddd")</f>
        <v>Tuesday</v>
      </c>
      <c r="H2838" t="s">
        <v>41</v>
      </c>
      <c r="I2838">
        <v>73</v>
      </c>
      <c r="J2838" s="5" t="s">
        <v>9222</v>
      </c>
      <c r="K2838" t="s">
        <v>8</v>
      </c>
      <c r="L2838" t="s">
        <v>9281</v>
      </c>
      <c r="M2838" t="s">
        <v>9209</v>
      </c>
      <c r="N2838">
        <v>3</v>
      </c>
      <c r="O2838">
        <v>43</v>
      </c>
      <c r="P2838" t="s">
        <v>9225</v>
      </c>
      <c r="Q2838">
        <v>30</v>
      </c>
      <c r="R2838">
        <v>9</v>
      </c>
      <c r="S2838" t="s">
        <v>9255</v>
      </c>
      <c r="T2838" t="s">
        <v>9264</v>
      </c>
      <c r="U2838" t="s">
        <v>9300</v>
      </c>
      <c r="V2838" t="str" cm="1">
        <f t="array" ref="V2838">_xlfn.IFS(Hospital_Emergency_Room_Data[[#This Row],[Day]]&lt;=10,"Start(1-10)",Hospital_Emergency_Room_Data[[#This Row],[Day]]&lt;=20,"Middle(11-20)",Hospital_Emergency_Room_Data[[#This Row],[Day]]&gt;20,"End(21-30)")</f>
        <v>End(21-30)</v>
      </c>
    </row>
    <row r="2839" spans="1:22">
      <c r="A2839">
        <v>825752269</v>
      </c>
      <c r="B2839" t="s">
        <v>2858</v>
      </c>
      <c r="C2839" s="1">
        <v>45560</v>
      </c>
      <c r="D2839" t="str">
        <f>TEXT(Hospital_Emergency_Room_Data[[#This Row],[Patient Admission Date]],"mmm")</f>
        <v>Sep</v>
      </c>
      <c r="E2839">
        <f>YEAR(Hospital_Emergency_Room_Data[[#This Row],[Patient Admission Date]])</f>
        <v>2024</v>
      </c>
      <c r="F2839" s="2">
        <v>0.11597222222222223</v>
      </c>
      <c r="G2839" s="8" t="str">
        <f>TEXT(Hospital_Emergency_Room_Data[[#This Row],[Patient Admission Date]],"dddd")</f>
        <v>Wednesday</v>
      </c>
      <c r="H2839" t="s">
        <v>41</v>
      </c>
      <c r="I2839">
        <v>42</v>
      </c>
      <c r="J2839" s="5" t="s">
        <v>9223</v>
      </c>
      <c r="K2839" t="s">
        <v>8</v>
      </c>
      <c r="L2839" t="s">
        <v>9281</v>
      </c>
      <c r="M2839" t="s">
        <v>9209</v>
      </c>
      <c r="N2839">
        <v>4</v>
      </c>
      <c r="O2839">
        <v>47</v>
      </c>
      <c r="P2839" t="s">
        <v>9225</v>
      </c>
      <c r="Q2839">
        <v>25</v>
      </c>
      <c r="R2839">
        <v>2</v>
      </c>
      <c r="S2839" t="s">
        <v>9258</v>
      </c>
      <c r="T2839" t="s">
        <v>9264</v>
      </c>
      <c r="U2839" t="s">
        <v>9283</v>
      </c>
      <c r="V2839" t="str" cm="1">
        <f t="array" ref="V2839">_xlfn.IFS(Hospital_Emergency_Room_Data[[#This Row],[Day]]&lt;=10,"Start(1-10)",Hospital_Emergency_Room_Data[[#This Row],[Day]]&lt;=20,"Middle(11-20)",Hospital_Emergency_Room_Data[[#This Row],[Day]]&gt;20,"End(21-30)")</f>
        <v>End(21-30)</v>
      </c>
    </row>
    <row r="2840" spans="1:22">
      <c r="A2840">
        <v>201352507</v>
      </c>
      <c r="B2840" t="s">
        <v>2859</v>
      </c>
      <c r="C2840" s="1">
        <v>45186</v>
      </c>
      <c r="D2840" t="str">
        <f>TEXT(Hospital_Emergency_Room_Data[[#This Row],[Patient Admission Date]],"mmm")</f>
        <v>Sep</v>
      </c>
      <c r="E2840">
        <f>YEAR(Hospital_Emergency_Room_Data[[#This Row],[Patient Admission Date]])</f>
        <v>2023</v>
      </c>
      <c r="F2840" s="2">
        <v>2.4305555555555556E-2</v>
      </c>
      <c r="G2840" s="8" t="str">
        <f>TEXT(Hospital_Emergency_Room_Data[[#This Row],[Patient Admission Date]],"dddd")</f>
        <v>Sunday</v>
      </c>
      <c r="H2840" t="s">
        <v>41</v>
      </c>
      <c r="I2840">
        <v>57</v>
      </c>
      <c r="J2840" s="5" t="s">
        <v>9219</v>
      </c>
      <c r="K2840" t="s">
        <v>8</v>
      </c>
      <c r="L2840" t="s">
        <v>9281</v>
      </c>
      <c r="M2840" t="s">
        <v>9209</v>
      </c>
      <c r="N2840">
        <v>4</v>
      </c>
      <c r="O2840">
        <v>41</v>
      </c>
      <c r="P2840" t="s">
        <v>9225</v>
      </c>
      <c r="Q2840">
        <v>17</v>
      </c>
      <c r="R2840">
        <v>0</v>
      </c>
      <c r="S2840" t="s">
        <v>9258</v>
      </c>
      <c r="T2840" t="s">
        <v>9262</v>
      </c>
      <c r="U2840" t="s">
        <v>9300</v>
      </c>
      <c r="V2840" t="str" cm="1">
        <f t="array" ref="V2840">_xlfn.IFS(Hospital_Emergency_Room_Data[[#This Row],[Day]]&lt;=10,"Start(1-10)",Hospital_Emergency_Room_Data[[#This Row],[Day]]&lt;=20,"Middle(11-20)",Hospital_Emergency_Room_Data[[#This Row],[Day]]&gt;20,"End(21-30)")</f>
        <v>Middle(11-20)</v>
      </c>
    </row>
    <row r="2841" spans="1:22">
      <c r="A2841">
        <v>131819850</v>
      </c>
      <c r="B2841" t="s">
        <v>2860</v>
      </c>
      <c r="C2841" s="1">
        <v>45316</v>
      </c>
      <c r="D2841" t="str">
        <f>TEXT(Hospital_Emergency_Room_Data[[#This Row],[Patient Admission Date]],"mmm")</f>
        <v>Jan</v>
      </c>
      <c r="E2841">
        <f>YEAR(Hospital_Emergency_Room_Data[[#This Row],[Patient Admission Date]])</f>
        <v>2024</v>
      </c>
      <c r="F2841" s="2">
        <v>0.91180555555555554</v>
      </c>
      <c r="G2841" s="8" t="str">
        <f>TEXT(Hospital_Emergency_Room_Data[[#This Row],[Patient Admission Date]],"dddd")</f>
        <v>Thursday</v>
      </c>
      <c r="H2841" t="s">
        <v>41</v>
      </c>
      <c r="I2841">
        <v>54</v>
      </c>
      <c r="J2841" s="5" t="s">
        <v>9219</v>
      </c>
      <c r="K2841" t="s">
        <v>8</v>
      </c>
      <c r="L2841" t="s">
        <v>9281</v>
      </c>
      <c r="M2841" t="s">
        <v>9209</v>
      </c>
      <c r="N2841">
        <v>4</v>
      </c>
      <c r="O2841">
        <v>28</v>
      </c>
      <c r="P2841" t="s">
        <v>9226</v>
      </c>
      <c r="Q2841">
        <v>25</v>
      </c>
      <c r="R2841">
        <v>21</v>
      </c>
      <c r="S2841" t="s">
        <v>9256</v>
      </c>
      <c r="T2841" t="s">
        <v>9264</v>
      </c>
      <c r="U2841" t="s">
        <v>9282</v>
      </c>
      <c r="V2841" t="str" cm="1">
        <f t="array" ref="V2841">_xlfn.IFS(Hospital_Emergency_Room_Data[[#This Row],[Day]]&lt;=10,"Start(1-10)",Hospital_Emergency_Room_Data[[#This Row],[Day]]&lt;=20,"Middle(11-20)",Hospital_Emergency_Room_Data[[#This Row],[Day]]&gt;20,"End(21-30)")</f>
        <v>End(21-30)</v>
      </c>
    </row>
    <row r="2842" spans="1:22">
      <c r="A2842">
        <v>404554051</v>
      </c>
      <c r="B2842" t="s">
        <v>2861</v>
      </c>
      <c r="C2842" s="1">
        <v>45162</v>
      </c>
      <c r="D2842" t="str">
        <f>TEXT(Hospital_Emergency_Room_Data[[#This Row],[Patient Admission Date]],"mmm")</f>
        <v>Aug</v>
      </c>
      <c r="E2842">
        <f>YEAR(Hospital_Emergency_Room_Data[[#This Row],[Patient Admission Date]])</f>
        <v>2023</v>
      </c>
      <c r="F2842" s="2">
        <v>0.30763888888888891</v>
      </c>
      <c r="G2842" s="8" t="str">
        <f>TEXT(Hospital_Emergency_Room_Data[[#This Row],[Patient Admission Date]],"dddd")</f>
        <v>Thursday</v>
      </c>
      <c r="H2842" t="s">
        <v>41</v>
      </c>
      <c r="I2842">
        <v>19</v>
      </c>
      <c r="J2842" s="5" t="s">
        <v>9220</v>
      </c>
      <c r="K2842" t="s">
        <v>8</v>
      </c>
      <c r="L2842" t="s">
        <v>9281</v>
      </c>
      <c r="M2842" t="s">
        <v>9209</v>
      </c>
      <c r="N2842">
        <v>4</v>
      </c>
      <c r="O2842">
        <v>60</v>
      </c>
      <c r="P2842" t="s">
        <v>9225</v>
      </c>
      <c r="Q2842">
        <v>24</v>
      </c>
      <c r="R2842">
        <v>7</v>
      </c>
      <c r="S2842" t="s">
        <v>9255</v>
      </c>
      <c r="T2842" t="s">
        <v>9264</v>
      </c>
      <c r="U2842" t="s">
        <v>9283</v>
      </c>
      <c r="V2842" t="str" cm="1">
        <f t="array" ref="V2842">_xlfn.IFS(Hospital_Emergency_Room_Data[[#This Row],[Day]]&lt;=10,"Start(1-10)",Hospital_Emergency_Room_Data[[#This Row],[Day]]&lt;=20,"Middle(11-20)",Hospital_Emergency_Room_Data[[#This Row],[Day]]&gt;20,"End(21-30)")</f>
        <v>End(21-30)</v>
      </c>
    </row>
    <row r="2843" spans="1:22">
      <c r="A2843">
        <v>711416622</v>
      </c>
      <c r="B2843" t="s">
        <v>2862</v>
      </c>
      <c r="C2843" s="1">
        <v>45099</v>
      </c>
      <c r="D2843" t="str">
        <f>TEXT(Hospital_Emergency_Room_Data[[#This Row],[Patient Admission Date]],"mmm")</f>
        <v>Jun</v>
      </c>
      <c r="E2843">
        <f>YEAR(Hospital_Emergency_Room_Data[[#This Row],[Patient Admission Date]])</f>
        <v>2023</v>
      </c>
      <c r="F2843" s="2">
        <v>0.91527777777777775</v>
      </c>
      <c r="G2843" s="8" t="str">
        <f>TEXT(Hospital_Emergency_Room_Data[[#This Row],[Patient Admission Date]],"dddd")</f>
        <v>Thursday</v>
      </c>
      <c r="H2843" t="s">
        <v>41</v>
      </c>
      <c r="I2843">
        <v>23</v>
      </c>
      <c r="J2843" s="5" t="s">
        <v>9220</v>
      </c>
      <c r="K2843" t="s">
        <v>8</v>
      </c>
      <c r="L2843" t="s">
        <v>9281</v>
      </c>
      <c r="M2843" t="s">
        <v>9209</v>
      </c>
      <c r="N2843">
        <v>4</v>
      </c>
      <c r="O2843">
        <v>32</v>
      </c>
      <c r="P2843" t="s">
        <v>9225</v>
      </c>
      <c r="Q2843">
        <v>22</v>
      </c>
      <c r="R2843">
        <v>21</v>
      </c>
      <c r="S2843" t="s">
        <v>9256</v>
      </c>
      <c r="T2843" t="s">
        <v>9264</v>
      </c>
      <c r="U2843" t="s">
        <v>9300</v>
      </c>
      <c r="V2843" t="str" cm="1">
        <f t="array" ref="V2843">_xlfn.IFS(Hospital_Emergency_Room_Data[[#This Row],[Day]]&lt;=10,"Start(1-10)",Hospital_Emergency_Room_Data[[#This Row],[Day]]&lt;=20,"Middle(11-20)",Hospital_Emergency_Room_Data[[#This Row],[Day]]&gt;20,"End(21-30)")</f>
        <v>End(21-30)</v>
      </c>
    </row>
    <row r="2844" spans="1:22">
      <c r="A2844">
        <v>156450074</v>
      </c>
      <c r="B2844" t="s">
        <v>2863</v>
      </c>
      <c r="C2844" s="1">
        <v>45148</v>
      </c>
      <c r="D2844" t="str">
        <f>TEXT(Hospital_Emergency_Room_Data[[#This Row],[Patient Admission Date]],"mmm")</f>
        <v>Aug</v>
      </c>
      <c r="E2844">
        <f>YEAR(Hospital_Emergency_Room_Data[[#This Row],[Patient Admission Date]])</f>
        <v>2023</v>
      </c>
      <c r="F2844" s="2">
        <v>0.90694444444444444</v>
      </c>
      <c r="G2844" s="8" t="str">
        <f>TEXT(Hospital_Emergency_Room_Data[[#This Row],[Patient Admission Date]],"dddd")</f>
        <v>Thursday</v>
      </c>
      <c r="H2844" t="s">
        <v>41</v>
      </c>
      <c r="I2844">
        <v>76</v>
      </c>
      <c r="J2844" s="5" t="s">
        <v>9222</v>
      </c>
      <c r="K2844" t="s">
        <v>8</v>
      </c>
      <c r="L2844" t="s">
        <v>9281</v>
      </c>
      <c r="M2844" t="s">
        <v>9209</v>
      </c>
      <c r="N2844">
        <v>4</v>
      </c>
      <c r="O2844">
        <v>39</v>
      </c>
      <c r="P2844" t="s">
        <v>9225</v>
      </c>
      <c r="Q2844">
        <v>10</v>
      </c>
      <c r="R2844">
        <v>21</v>
      </c>
      <c r="S2844" t="s">
        <v>9256</v>
      </c>
      <c r="T2844" t="s">
        <v>9265</v>
      </c>
      <c r="U2844" t="s">
        <v>9300</v>
      </c>
      <c r="V2844" t="str" cm="1">
        <f t="array" ref="V2844">_xlfn.IFS(Hospital_Emergency_Room_Data[[#This Row],[Day]]&lt;=10,"Start(1-10)",Hospital_Emergency_Room_Data[[#This Row],[Day]]&lt;=20,"Middle(11-20)",Hospital_Emergency_Room_Data[[#This Row],[Day]]&gt;20,"End(21-30)")</f>
        <v>Start(1-10)</v>
      </c>
    </row>
    <row r="2845" spans="1:22">
      <c r="A2845">
        <v>220787254</v>
      </c>
      <c r="B2845" t="s">
        <v>2864</v>
      </c>
      <c r="C2845" s="1">
        <v>45491</v>
      </c>
      <c r="D2845" t="str">
        <f>TEXT(Hospital_Emergency_Room_Data[[#This Row],[Patient Admission Date]],"mmm")</f>
        <v>Jul</v>
      </c>
      <c r="E2845">
        <f>YEAR(Hospital_Emergency_Room_Data[[#This Row],[Patient Admission Date]])</f>
        <v>2024</v>
      </c>
      <c r="F2845" s="2">
        <v>9.583333333333334E-2</v>
      </c>
      <c r="G2845" s="8" t="str">
        <f>TEXT(Hospital_Emergency_Room_Data[[#This Row],[Patient Admission Date]],"dddd")</f>
        <v>Thursday</v>
      </c>
      <c r="H2845" t="s">
        <v>41</v>
      </c>
      <c r="I2845">
        <v>11</v>
      </c>
      <c r="J2845" s="5" t="s">
        <v>9221</v>
      </c>
      <c r="K2845" t="s">
        <v>8</v>
      </c>
      <c r="L2845" t="s">
        <v>9281</v>
      </c>
      <c r="M2845" t="s">
        <v>9209</v>
      </c>
      <c r="N2845">
        <v>4</v>
      </c>
      <c r="O2845">
        <v>48</v>
      </c>
      <c r="P2845" t="s">
        <v>9225</v>
      </c>
      <c r="Q2845">
        <v>18</v>
      </c>
      <c r="R2845">
        <v>2</v>
      </c>
      <c r="S2845" t="s">
        <v>9258</v>
      </c>
      <c r="T2845" t="s">
        <v>9262</v>
      </c>
      <c r="U2845" t="s">
        <v>9283</v>
      </c>
      <c r="V2845" t="str" cm="1">
        <f t="array" ref="V2845">_xlfn.IFS(Hospital_Emergency_Room_Data[[#This Row],[Day]]&lt;=10,"Start(1-10)",Hospital_Emergency_Room_Data[[#This Row],[Day]]&lt;=20,"Middle(11-20)",Hospital_Emergency_Room_Data[[#This Row],[Day]]&gt;20,"End(21-30)")</f>
        <v>Middle(11-20)</v>
      </c>
    </row>
    <row r="2846" spans="1:22">
      <c r="A2846">
        <v>672526379</v>
      </c>
      <c r="B2846" t="s">
        <v>2865</v>
      </c>
      <c r="C2846" s="1">
        <v>45313</v>
      </c>
      <c r="D2846" t="str">
        <f>TEXT(Hospital_Emergency_Room_Data[[#This Row],[Patient Admission Date]],"mmm")</f>
        <v>Jan</v>
      </c>
      <c r="E2846">
        <f>YEAR(Hospital_Emergency_Room_Data[[#This Row],[Patient Admission Date]])</f>
        <v>2024</v>
      </c>
      <c r="F2846" s="2">
        <v>0.1701388888888889</v>
      </c>
      <c r="G2846" s="8" t="str">
        <f>TEXT(Hospital_Emergency_Room_Data[[#This Row],[Patient Admission Date]],"dddd")</f>
        <v>Monday</v>
      </c>
      <c r="H2846" t="s">
        <v>41</v>
      </c>
      <c r="I2846">
        <v>19</v>
      </c>
      <c r="J2846" s="5" t="s">
        <v>9220</v>
      </c>
      <c r="K2846" t="s">
        <v>8</v>
      </c>
      <c r="L2846" t="s">
        <v>9281</v>
      </c>
      <c r="M2846" t="s">
        <v>9209</v>
      </c>
      <c r="N2846">
        <v>4</v>
      </c>
      <c r="O2846">
        <v>35</v>
      </c>
      <c r="P2846" t="s">
        <v>9225</v>
      </c>
      <c r="Q2846">
        <v>22</v>
      </c>
      <c r="R2846">
        <v>4</v>
      </c>
      <c r="S2846" t="s">
        <v>9258</v>
      </c>
      <c r="T2846" t="s">
        <v>9264</v>
      </c>
      <c r="U2846" t="s">
        <v>9300</v>
      </c>
      <c r="V2846" t="str" cm="1">
        <f t="array" ref="V2846">_xlfn.IFS(Hospital_Emergency_Room_Data[[#This Row],[Day]]&lt;=10,"Start(1-10)",Hospital_Emergency_Room_Data[[#This Row],[Day]]&lt;=20,"Middle(11-20)",Hospital_Emergency_Room_Data[[#This Row],[Day]]&gt;20,"End(21-30)")</f>
        <v>End(21-30)</v>
      </c>
    </row>
    <row r="2847" spans="1:22">
      <c r="A2847">
        <v>789372567</v>
      </c>
      <c r="B2847" t="s">
        <v>2866</v>
      </c>
      <c r="C2847" s="1">
        <v>45230</v>
      </c>
      <c r="D2847" t="str">
        <f>TEXT(Hospital_Emergency_Room_Data[[#This Row],[Patient Admission Date]],"mmm")</f>
        <v>Oct</v>
      </c>
      <c r="E2847">
        <f>YEAR(Hospital_Emergency_Room_Data[[#This Row],[Patient Admission Date]])</f>
        <v>2023</v>
      </c>
      <c r="F2847" s="2">
        <v>0.31111111111111112</v>
      </c>
      <c r="G2847" s="8" t="str">
        <f>TEXT(Hospital_Emergency_Room_Data[[#This Row],[Patient Admission Date]],"dddd")</f>
        <v>Tuesday</v>
      </c>
      <c r="H2847" t="s">
        <v>41</v>
      </c>
      <c r="I2847">
        <v>49</v>
      </c>
      <c r="J2847" s="5" t="s">
        <v>9219</v>
      </c>
      <c r="K2847" t="s">
        <v>8</v>
      </c>
      <c r="L2847" t="s">
        <v>9281</v>
      </c>
      <c r="M2847" t="s">
        <v>9209</v>
      </c>
      <c r="N2847">
        <v>4</v>
      </c>
      <c r="O2847">
        <v>39</v>
      </c>
      <c r="P2847" t="s">
        <v>9225</v>
      </c>
      <c r="Q2847">
        <v>31</v>
      </c>
      <c r="R2847">
        <v>7</v>
      </c>
      <c r="S2847" t="s">
        <v>9255</v>
      </c>
      <c r="T2847" t="s">
        <v>9264</v>
      </c>
      <c r="U2847" t="s">
        <v>9300</v>
      </c>
      <c r="V2847" t="str" cm="1">
        <f t="array" ref="V2847">_xlfn.IFS(Hospital_Emergency_Room_Data[[#This Row],[Day]]&lt;=10,"Start(1-10)",Hospital_Emergency_Room_Data[[#This Row],[Day]]&lt;=20,"Middle(11-20)",Hospital_Emergency_Room_Data[[#This Row],[Day]]&gt;20,"End(21-30)")</f>
        <v>End(21-30)</v>
      </c>
    </row>
    <row r="2848" spans="1:22">
      <c r="A2848">
        <v>174201756</v>
      </c>
      <c r="B2848" t="s">
        <v>2867</v>
      </c>
      <c r="C2848" s="1">
        <v>45504</v>
      </c>
      <c r="D2848" t="str">
        <f>TEXT(Hospital_Emergency_Room_Data[[#This Row],[Patient Admission Date]],"mmm")</f>
        <v>Jul</v>
      </c>
      <c r="E2848">
        <f>YEAR(Hospital_Emergency_Room_Data[[#This Row],[Patient Admission Date]])</f>
        <v>2024</v>
      </c>
      <c r="F2848" s="2">
        <v>0.94513888888888886</v>
      </c>
      <c r="G2848" s="8" t="str">
        <f>TEXT(Hospital_Emergency_Room_Data[[#This Row],[Patient Admission Date]],"dddd")</f>
        <v>Wednesday</v>
      </c>
      <c r="H2848" t="s">
        <v>41</v>
      </c>
      <c r="I2848">
        <v>32</v>
      </c>
      <c r="J2848" s="5" t="s">
        <v>9223</v>
      </c>
      <c r="K2848" t="s">
        <v>8</v>
      </c>
      <c r="L2848" t="s">
        <v>9281</v>
      </c>
      <c r="M2848" t="s">
        <v>9209</v>
      </c>
      <c r="N2848">
        <v>4</v>
      </c>
      <c r="O2848">
        <v>48</v>
      </c>
      <c r="P2848" t="s">
        <v>9225</v>
      </c>
      <c r="Q2848">
        <v>31</v>
      </c>
      <c r="R2848">
        <v>22</v>
      </c>
      <c r="S2848" t="s">
        <v>9256</v>
      </c>
      <c r="T2848" t="s">
        <v>9264</v>
      </c>
      <c r="U2848" t="s">
        <v>9283</v>
      </c>
      <c r="V2848" t="str" cm="1">
        <f t="array" ref="V2848">_xlfn.IFS(Hospital_Emergency_Room_Data[[#This Row],[Day]]&lt;=10,"Start(1-10)",Hospital_Emergency_Room_Data[[#This Row],[Day]]&lt;=20,"Middle(11-20)",Hospital_Emergency_Room_Data[[#This Row],[Day]]&gt;20,"End(21-30)")</f>
        <v>End(21-30)</v>
      </c>
    </row>
    <row r="2849" spans="1:22">
      <c r="A2849">
        <v>279480099</v>
      </c>
      <c r="B2849" t="s">
        <v>2868</v>
      </c>
      <c r="C2849" s="1">
        <v>45205</v>
      </c>
      <c r="D2849" t="str">
        <f>TEXT(Hospital_Emergency_Room_Data[[#This Row],[Patient Admission Date]],"mmm")</f>
        <v>Oct</v>
      </c>
      <c r="E2849">
        <f>YEAR(Hospital_Emergency_Room_Data[[#This Row],[Patient Admission Date]])</f>
        <v>2023</v>
      </c>
      <c r="F2849" s="2">
        <v>9.166666666666666E-2</v>
      </c>
      <c r="G2849" s="8" t="str">
        <f>TEXT(Hospital_Emergency_Room_Data[[#This Row],[Patient Admission Date]],"dddd")</f>
        <v>Friday</v>
      </c>
      <c r="H2849" t="s">
        <v>41</v>
      </c>
      <c r="I2849">
        <v>15</v>
      </c>
      <c r="J2849" s="5" t="s">
        <v>9220</v>
      </c>
      <c r="K2849" t="s">
        <v>8</v>
      </c>
      <c r="L2849" t="s">
        <v>9281</v>
      </c>
      <c r="M2849" t="s">
        <v>9209</v>
      </c>
      <c r="N2849">
        <v>4</v>
      </c>
      <c r="O2849">
        <v>59</v>
      </c>
      <c r="P2849" t="s">
        <v>9225</v>
      </c>
      <c r="Q2849">
        <v>6</v>
      </c>
      <c r="R2849">
        <v>2</v>
      </c>
      <c r="S2849" t="s">
        <v>9258</v>
      </c>
      <c r="T2849" t="s">
        <v>9263</v>
      </c>
      <c r="U2849" t="s">
        <v>9283</v>
      </c>
      <c r="V2849" t="str" cm="1">
        <f t="array" ref="V2849">_xlfn.IFS(Hospital_Emergency_Room_Data[[#This Row],[Day]]&lt;=10,"Start(1-10)",Hospital_Emergency_Room_Data[[#This Row],[Day]]&lt;=20,"Middle(11-20)",Hospital_Emergency_Room_Data[[#This Row],[Day]]&gt;20,"End(21-30)")</f>
        <v>Start(1-10)</v>
      </c>
    </row>
    <row r="2850" spans="1:22">
      <c r="A2850">
        <v>898704805</v>
      </c>
      <c r="B2850" t="s">
        <v>2869</v>
      </c>
      <c r="C2850" s="1">
        <v>45265</v>
      </c>
      <c r="D2850" t="str">
        <f>TEXT(Hospital_Emergency_Room_Data[[#This Row],[Patient Admission Date]],"mmm")</f>
        <v>Dec</v>
      </c>
      <c r="E2850">
        <f>YEAR(Hospital_Emergency_Room_Data[[#This Row],[Patient Admission Date]])</f>
        <v>2023</v>
      </c>
      <c r="F2850" s="2">
        <v>0.7055555555555556</v>
      </c>
      <c r="G2850" s="8" t="str">
        <f>TEXT(Hospital_Emergency_Room_Data[[#This Row],[Patient Admission Date]],"dddd")</f>
        <v>Tuesday</v>
      </c>
      <c r="H2850" t="s">
        <v>41</v>
      </c>
      <c r="I2850">
        <v>27</v>
      </c>
      <c r="J2850" s="5" t="s">
        <v>9220</v>
      </c>
      <c r="K2850" t="s">
        <v>8</v>
      </c>
      <c r="L2850" t="s">
        <v>9281</v>
      </c>
      <c r="M2850" t="s">
        <v>9209</v>
      </c>
      <c r="N2850">
        <v>4</v>
      </c>
      <c r="O2850">
        <v>56</v>
      </c>
      <c r="P2850" t="s">
        <v>9225</v>
      </c>
      <c r="Q2850">
        <v>5</v>
      </c>
      <c r="R2850">
        <v>16</v>
      </c>
      <c r="S2850" t="s">
        <v>9257</v>
      </c>
      <c r="T2850" t="s">
        <v>9263</v>
      </c>
      <c r="U2850" t="s">
        <v>9283</v>
      </c>
      <c r="V2850" t="str" cm="1">
        <f t="array" ref="V2850">_xlfn.IFS(Hospital_Emergency_Room_Data[[#This Row],[Day]]&lt;=10,"Start(1-10)",Hospital_Emergency_Room_Data[[#This Row],[Day]]&lt;=20,"Middle(11-20)",Hospital_Emergency_Room_Data[[#This Row],[Day]]&gt;20,"End(21-30)")</f>
        <v>Start(1-10)</v>
      </c>
    </row>
    <row r="2851" spans="1:22">
      <c r="A2851">
        <v>467587994</v>
      </c>
      <c r="B2851" t="s">
        <v>2870</v>
      </c>
      <c r="C2851" s="1">
        <v>45086</v>
      </c>
      <c r="D2851" t="str">
        <f>TEXT(Hospital_Emergency_Room_Data[[#This Row],[Patient Admission Date]],"mmm")</f>
        <v>Jun</v>
      </c>
      <c r="E2851">
        <f>YEAR(Hospital_Emergency_Room_Data[[#This Row],[Patient Admission Date]])</f>
        <v>2023</v>
      </c>
      <c r="F2851" s="2">
        <v>0.39583333333333331</v>
      </c>
      <c r="G2851" s="8" t="str">
        <f>TEXT(Hospital_Emergency_Room_Data[[#This Row],[Patient Admission Date]],"dddd")</f>
        <v>Friday</v>
      </c>
      <c r="H2851" t="s">
        <v>41</v>
      </c>
      <c r="I2851">
        <v>61</v>
      </c>
      <c r="J2851" s="5" t="s">
        <v>9217</v>
      </c>
      <c r="K2851" t="s">
        <v>8</v>
      </c>
      <c r="L2851" t="s">
        <v>9281</v>
      </c>
      <c r="M2851" t="s">
        <v>9209</v>
      </c>
      <c r="N2851">
        <v>4</v>
      </c>
      <c r="O2851">
        <v>57</v>
      </c>
      <c r="P2851" t="s">
        <v>9225</v>
      </c>
      <c r="Q2851">
        <v>9</v>
      </c>
      <c r="R2851">
        <v>9</v>
      </c>
      <c r="S2851" t="s">
        <v>9255</v>
      </c>
      <c r="T2851" t="s">
        <v>9265</v>
      </c>
      <c r="U2851" t="s">
        <v>9283</v>
      </c>
      <c r="V2851" t="str" cm="1">
        <f t="array" ref="V2851">_xlfn.IFS(Hospital_Emergency_Room_Data[[#This Row],[Day]]&lt;=10,"Start(1-10)",Hospital_Emergency_Room_Data[[#This Row],[Day]]&lt;=20,"Middle(11-20)",Hospital_Emergency_Room_Data[[#This Row],[Day]]&gt;20,"End(21-30)")</f>
        <v>Start(1-10)</v>
      </c>
    </row>
    <row r="2852" spans="1:22">
      <c r="A2852">
        <v>365527650</v>
      </c>
      <c r="B2852" t="s">
        <v>2871</v>
      </c>
      <c r="C2852" s="1">
        <v>45299</v>
      </c>
      <c r="D2852" t="str">
        <f>TEXT(Hospital_Emergency_Room_Data[[#This Row],[Patient Admission Date]],"mmm")</f>
        <v>Jan</v>
      </c>
      <c r="E2852">
        <f>YEAR(Hospital_Emergency_Room_Data[[#This Row],[Patient Admission Date]])</f>
        <v>2024</v>
      </c>
      <c r="F2852" s="2">
        <v>8.3333333333333329E-2</v>
      </c>
      <c r="G2852" s="8" t="str">
        <f>TEXT(Hospital_Emergency_Room_Data[[#This Row],[Patient Admission Date]],"dddd")</f>
        <v>Monday</v>
      </c>
      <c r="H2852" t="s">
        <v>41</v>
      </c>
      <c r="I2852">
        <v>68</v>
      </c>
      <c r="J2852" s="5" t="s">
        <v>9217</v>
      </c>
      <c r="K2852" t="s">
        <v>8</v>
      </c>
      <c r="L2852" t="s">
        <v>9281</v>
      </c>
      <c r="M2852" t="s">
        <v>9209</v>
      </c>
      <c r="N2852">
        <v>4</v>
      </c>
      <c r="O2852">
        <v>58</v>
      </c>
      <c r="P2852" t="s">
        <v>9225</v>
      </c>
      <c r="Q2852">
        <v>8</v>
      </c>
      <c r="R2852">
        <v>2</v>
      </c>
      <c r="S2852" t="s">
        <v>9258</v>
      </c>
      <c r="T2852" t="s">
        <v>9265</v>
      </c>
      <c r="U2852" t="s">
        <v>9283</v>
      </c>
      <c r="V2852" t="str" cm="1">
        <f t="array" ref="V2852">_xlfn.IFS(Hospital_Emergency_Room_Data[[#This Row],[Day]]&lt;=10,"Start(1-10)",Hospital_Emergency_Room_Data[[#This Row],[Day]]&lt;=20,"Middle(11-20)",Hospital_Emergency_Room_Data[[#This Row],[Day]]&gt;20,"End(21-30)")</f>
        <v>Start(1-10)</v>
      </c>
    </row>
    <row r="2853" spans="1:22">
      <c r="A2853">
        <v>641523173</v>
      </c>
      <c r="B2853" t="s">
        <v>2872</v>
      </c>
      <c r="C2853" s="1">
        <v>45292</v>
      </c>
      <c r="D2853" t="str">
        <f>TEXT(Hospital_Emergency_Room_Data[[#This Row],[Patient Admission Date]],"mmm")</f>
        <v>Jan</v>
      </c>
      <c r="E2853">
        <f>YEAR(Hospital_Emergency_Room_Data[[#This Row],[Patient Admission Date]])</f>
        <v>2024</v>
      </c>
      <c r="F2853" s="2">
        <v>0.2076388888888889</v>
      </c>
      <c r="G2853" s="8" t="str">
        <f>TEXT(Hospital_Emergency_Room_Data[[#This Row],[Patient Admission Date]],"dddd")</f>
        <v>Monday</v>
      </c>
      <c r="H2853" t="s">
        <v>41</v>
      </c>
      <c r="I2853">
        <v>37</v>
      </c>
      <c r="J2853" s="5" t="s">
        <v>9223</v>
      </c>
      <c r="K2853" t="s">
        <v>8</v>
      </c>
      <c r="L2853" t="s">
        <v>9281</v>
      </c>
      <c r="M2853" t="s">
        <v>9209</v>
      </c>
      <c r="N2853">
        <v>5</v>
      </c>
      <c r="O2853">
        <v>10</v>
      </c>
      <c r="P2853" t="s">
        <v>9226</v>
      </c>
      <c r="Q2853">
        <v>1</v>
      </c>
      <c r="R2853">
        <v>4</v>
      </c>
      <c r="S2853" t="s">
        <v>9258</v>
      </c>
      <c r="T2853" t="s">
        <v>9263</v>
      </c>
      <c r="U2853" t="s">
        <v>9282</v>
      </c>
      <c r="V2853" t="str" cm="1">
        <f t="array" ref="V2853">_xlfn.IFS(Hospital_Emergency_Room_Data[[#This Row],[Day]]&lt;=10,"Start(1-10)",Hospital_Emergency_Room_Data[[#This Row],[Day]]&lt;=20,"Middle(11-20)",Hospital_Emergency_Room_Data[[#This Row],[Day]]&gt;20,"End(21-30)")</f>
        <v>Start(1-10)</v>
      </c>
    </row>
    <row r="2854" spans="1:22">
      <c r="A2854">
        <v>692897681</v>
      </c>
      <c r="B2854" t="s">
        <v>2873</v>
      </c>
      <c r="C2854" s="1">
        <v>45167</v>
      </c>
      <c r="D2854" t="str">
        <f>TEXT(Hospital_Emergency_Room_Data[[#This Row],[Patient Admission Date]],"mmm")</f>
        <v>Aug</v>
      </c>
      <c r="E2854">
        <f>YEAR(Hospital_Emergency_Room_Data[[#This Row],[Patient Admission Date]])</f>
        <v>2023</v>
      </c>
      <c r="F2854" s="2">
        <v>0.8881944444444444</v>
      </c>
      <c r="G2854" s="8" t="str">
        <f>TEXT(Hospital_Emergency_Room_Data[[#This Row],[Patient Admission Date]],"dddd")</f>
        <v>Tuesday</v>
      </c>
      <c r="H2854" t="s">
        <v>41</v>
      </c>
      <c r="I2854">
        <v>24</v>
      </c>
      <c r="J2854" s="5" t="s">
        <v>9220</v>
      </c>
      <c r="K2854" t="s">
        <v>8</v>
      </c>
      <c r="L2854" t="s">
        <v>9281</v>
      </c>
      <c r="M2854" t="s">
        <v>9209</v>
      </c>
      <c r="N2854">
        <v>5</v>
      </c>
      <c r="O2854">
        <v>59</v>
      </c>
      <c r="P2854" t="s">
        <v>9225</v>
      </c>
      <c r="Q2854">
        <v>29</v>
      </c>
      <c r="R2854">
        <v>21</v>
      </c>
      <c r="S2854" t="s">
        <v>9256</v>
      </c>
      <c r="T2854" t="s">
        <v>9264</v>
      </c>
      <c r="U2854" t="s">
        <v>9283</v>
      </c>
      <c r="V2854" t="str" cm="1">
        <f t="array" ref="V2854">_xlfn.IFS(Hospital_Emergency_Room_Data[[#This Row],[Day]]&lt;=10,"Start(1-10)",Hospital_Emergency_Room_Data[[#This Row],[Day]]&lt;=20,"Middle(11-20)",Hospital_Emergency_Room_Data[[#This Row],[Day]]&gt;20,"End(21-30)")</f>
        <v>End(21-30)</v>
      </c>
    </row>
    <row r="2855" spans="1:22">
      <c r="A2855">
        <v>252055600</v>
      </c>
      <c r="B2855" t="s">
        <v>2874</v>
      </c>
      <c r="C2855" s="1">
        <v>45427</v>
      </c>
      <c r="D2855" t="str">
        <f>TEXT(Hospital_Emergency_Room_Data[[#This Row],[Patient Admission Date]],"mmm")</f>
        <v>May</v>
      </c>
      <c r="E2855">
        <f>YEAR(Hospital_Emergency_Room_Data[[#This Row],[Patient Admission Date]])</f>
        <v>2024</v>
      </c>
      <c r="F2855" s="2">
        <v>0.24027777777777778</v>
      </c>
      <c r="G2855" s="8" t="str">
        <f>TEXT(Hospital_Emergency_Room_Data[[#This Row],[Patient Admission Date]],"dddd")</f>
        <v>Wednesday</v>
      </c>
      <c r="H2855" t="s">
        <v>41</v>
      </c>
      <c r="I2855">
        <v>12</v>
      </c>
      <c r="J2855" s="5" t="s">
        <v>9221</v>
      </c>
      <c r="K2855" t="s">
        <v>8</v>
      </c>
      <c r="L2855" t="s">
        <v>9281</v>
      </c>
      <c r="M2855" t="s">
        <v>9209</v>
      </c>
      <c r="N2855">
        <v>5</v>
      </c>
      <c r="O2855">
        <v>25</v>
      </c>
      <c r="P2855" t="s">
        <v>9226</v>
      </c>
      <c r="Q2855">
        <v>15</v>
      </c>
      <c r="R2855">
        <v>5</v>
      </c>
      <c r="S2855" t="s">
        <v>9258</v>
      </c>
      <c r="T2855" t="s">
        <v>9262</v>
      </c>
      <c r="U2855" t="s">
        <v>9282</v>
      </c>
      <c r="V2855" t="str" cm="1">
        <f t="array" ref="V2855">_xlfn.IFS(Hospital_Emergency_Room_Data[[#This Row],[Day]]&lt;=10,"Start(1-10)",Hospital_Emergency_Room_Data[[#This Row],[Day]]&lt;=20,"Middle(11-20)",Hospital_Emergency_Room_Data[[#This Row],[Day]]&gt;20,"End(21-30)")</f>
        <v>Middle(11-20)</v>
      </c>
    </row>
    <row r="2856" spans="1:22">
      <c r="A2856">
        <v>726371120</v>
      </c>
      <c r="B2856" t="s">
        <v>2875</v>
      </c>
      <c r="C2856" s="1">
        <v>45358</v>
      </c>
      <c r="D2856" t="str">
        <f>TEXT(Hospital_Emergency_Room_Data[[#This Row],[Patient Admission Date]],"mmm")</f>
        <v>Mar</v>
      </c>
      <c r="E2856">
        <f>YEAR(Hospital_Emergency_Room_Data[[#This Row],[Patient Admission Date]])</f>
        <v>2024</v>
      </c>
      <c r="F2856" s="2">
        <v>0.65902777777777777</v>
      </c>
      <c r="G2856" s="8" t="str">
        <f>TEXT(Hospital_Emergency_Room_Data[[#This Row],[Patient Admission Date]],"dddd")</f>
        <v>Thursday</v>
      </c>
      <c r="H2856" t="s">
        <v>41</v>
      </c>
      <c r="I2856">
        <v>41</v>
      </c>
      <c r="J2856" s="5" t="s">
        <v>9223</v>
      </c>
      <c r="K2856" t="s">
        <v>8</v>
      </c>
      <c r="L2856" t="s">
        <v>9281</v>
      </c>
      <c r="M2856" t="s">
        <v>9209</v>
      </c>
      <c r="N2856">
        <v>5</v>
      </c>
      <c r="O2856">
        <v>54</v>
      </c>
      <c r="P2856" t="s">
        <v>9225</v>
      </c>
      <c r="Q2856">
        <v>7</v>
      </c>
      <c r="R2856">
        <v>15</v>
      </c>
      <c r="S2856" t="s">
        <v>9257</v>
      </c>
      <c r="T2856" t="s">
        <v>9263</v>
      </c>
      <c r="U2856" t="s">
        <v>9283</v>
      </c>
      <c r="V2856" t="str" cm="1">
        <f t="array" ref="V2856">_xlfn.IFS(Hospital_Emergency_Room_Data[[#This Row],[Day]]&lt;=10,"Start(1-10)",Hospital_Emergency_Room_Data[[#This Row],[Day]]&lt;=20,"Middle(11-20)",Hospital_Emergency_Room_Data[[#This Row],[Day]]&gt;20,"End(21-30)")</f>
        <v>Start(1-10)</v>
      </c>
    </row>
    <row r="2857" spans="1:22">
      <c r="A2857">
        <v>524871820</v>
      </c>
      <c r="B2857" t="s">
        <v>2876</v>
      </c>
      <c r="C2857" s="1">
        <v>45324</v>
      </c>
      <c r="D2857" t="str">
        <f>TEXT(Hospital_Emergency_Room_Data[[#This Row],[Patient Admission Date]],"mmm")</f>
        <v>Feb</v>
      </c>
      <c r="E2857">
        <f>YEAR(Hospital_Emergency_Room_Data[[#This Row],[Patient Admission Date]])</f>
        <v>2024</v>
      </c>
      <c r="F2857" s="2">
        <v>4.7222222222222221E-2</v>
      </c>
      <c r="G2857" s="8" t="str">
        <f>TEXT(Hospital_Emergency_Room_Data[[#This Row],[Patient Admission Date]],"dddd")</f>
        <v>Friday</v>
      </c>
      <c r="H2857" t="s">
        <v>41</v>
      </c>
      <c r="I2857">
        <v>56</v>
      </c>
      <c r="J2857" s="5" t="s">
        <v>9219</v>
      </c>
      <c r="K2857" t="s">
        <v>8</v>
      </c>
      <c r="L2857" t="s">
        <v>9281</v>
      </c>
      <c r="M2857" t="s">
        <v>9209</v>
      </c>
      <c r="N2857">
        <v>5</v>
      </c>
      <c r="O2857">
        <v>43</v>
      </c>
      <c r="P2857" t="s">
        <v>9225</v>
      </c>
      <c r="Q2857">
        <v>2</v>
      </c>
      <c r="R2857">
        <v>1</v>
      </c>
      <c r="S2857" t="s">
        <v>9258</v>
      </c>
      <c r="T2857" t="s">
        <v>9263</v>
      </c>
      <c r="U2857" t="s">
        <v>9300</v>
      </c>
      <c r="V2857" t="str" cm="1">
        <f t="array" ref="V2857">_xlfn.IFS(Hospital_Emergency_Room_Data[[#This Row],[Day]]&lt;=10,"Start(1-10)",Hospital_Emergency_Room_Data[[#This Row],[Day]]&lt;=20,"Middle(11-20)",Hospital_Emergency_Room_Data[[#This Row],[Day]]&gt;20,"End(21-30)")</f>
        <v>Start(1-10)</v>
      </c>
    </row>
    <row r="2858" spans="1:22">
      <c r="A2858">
        <v>535360130</v>
      </c>
      <c r="B2858" t="s">
        <v>2877</v>
      </c>
      <c r="C2858" s="1">
        <v>45538</v>
      </c>
      <c r="D2858" t="str">
        <f>TEXT(Hospital_Emergency_Room_Data[[#This Row],[Patient Admission Date]],"mmm")</f>
        <v>Sep</v>
      </c>
      <c r="E2858">
        <f>YEAR(Hospital_Emergency_Room_Data[[#This Row],[Patient Admission Date]])</f>
        <v>2024</v>
      </c>
      <c r="F2858" s="2">
        <v>0.74513888888888891</v>
      </c>
      <c r="G2858" s="8" t="str">
        <f>TEXT(Hospital_Emergency_Room_Data[[#This Row],[Patient Admission Date]],"dddd")</f>
        <v>Tuesday</v>
      </c>
      <c r="H2858" t="s">
        <v>41</v>
      </c>
      <c r="I2858">
        <v>50</v>
      </c>
      <c r="J2858" s="5" t="s">
        <v>9219</v>
      </c>
      <c r="K2858" t="s">
        <v>8</v>
      </c>
      <c r="L2858" t="s">
        <v>9281</v>
      </c>
      <c r="M2858" t="s">
        <v>9209</v>
      </c>
      <c r="N2858">
        <v>5</v>
      </c>
      <c r="O2858">
        <v>19</v>
      </c>
      <c r="P2858" t="s">
        <v>9226</v>
      </c>
      <c r="Q2858">
        <v>3</v>
      </c>
      <c r="R2858">
        <v>17</v>
      </c>
      <c r="S2858" t="s">
        <v>9257</v>
      </c>
      <c r="T2858" t="s">
        <v>9263</v>
      </c>
      <c r="U2858" t="s">
        <v>9282</v>
      </c>
      <c r="V2858" t="str" cm="1">
        <f t="array" ref="V2858">_xlfn.IFS(Hospital_Emergency_Room_Data[[#This Row],[Day]]&lt;=10,"Start(1-10)",Hospital_Emergency_Room_Data[[#This Row],[Day]]&lt;=20,"Middle(11-20)",Hospital_Emergency_Room_Data[[#This Row],[Day]]&gt;20,"End(21-30)")</f>
        <v>Start(1-10)</v>
      </c>
    </row>
    <row r="2859" spans="1:22">
      <c r="A2859">
        <v>140370074</v>
      </c>
      <c r="B2859" t="s">
        <v>2878</v>
      </c>
      <c r="C2859" s="1">
        <v>45237</v>
      </c>
      <c r="D2859" t="str">
        <f>TEXT(Hospital_Emergency_Room_Data[[#This Row],[Patient Admission Date]],"mmm")</f>
        <v>Nov</v>
      </c>
      <c r="E2859">
        <f>YEAR(Hospital_Emergency_Room_Data[[#This Row],[Patient Admission Date]])</f>
        <v>2023</v>
      </c>
      <c r="F2859" s="2">
        <v>0.64027777777777772</v>
      </c>
      <c r="G2859" s="8" t="str">
        <f>TEXT(Hospital_Emergency_Room_Data[[#This Row],[Patient Admission Date]],"dddd")</f>
        <v>Tuesday</v>
      </c>
      <c r="H2859" t="s">
        <v>41</v>
      </c>
      <c r="I2859">
        <v>33</v>
      </c>
      <c r="J2859" s="5" t="s">
        <v>9223</v>
      </c>
      <c r="K2859" t="s">
        <v>8</v>
      </c>
      <c r="L2859" t="s">
        <v>9281</v>
      </c>
      <c r="M2859" t="s">
        <v>9209</v>
      </c>
      <c r="N2859">
        <v>6</v>
      </c>
      <c r="O2859">
        <v>35</v>
      </c>
      <c r="P2859" t="s">
        <v>9225</v>
      </c>
      <c r="Q2859">
        <v>7</v>
      </c>
      <c r="R2859">
        <v>15</v>
      </c>
      <c r="S2859" t="s">
        <v>9257</v>
      </c>
      <c r="T2859" t="s">
        <v>9263</v>
      </c>
      <c r="U2859" t="s">
        <v>9300</v>
      </c>
      <c r="V2859" t="str" cm="1">
        <f t="array" ref="V2859">_xlfn.IFS(Hospital_Emergency_Room_Data[[#This Row],[Day]]&lt;=10,"Start(1-10)",Hospital_Emergency_Room_Data[[#This Row],[Day]]&lt;=20,"Middle(11-20)",Hospital_Emergency_Room_Data[[#This Row],[Day]]&gt;20,"End(21-30)")</f>
        <v>Start(1-10)</v>
      </c>
    </row>
    <row r="2860" spans="1:22">
      <c r="A2860">
        <v>586322671</v>
      </c>
      <c r="B2860" t="s">
        <v>2879</v>
      </c>
      <c r="C2860" s="1">
        <v>45518</v>
      </c>
      <c r="D2860" t="str">
        <f>TEXT(Hospital_Emergency_Room_Data[[#This Row],[Patient Admission Date]],"mmm")</f>
        <v>Aug</v>
      </c>
      <c r="E2860">
        <f>YEAR(Hospital_Emergency_Room_Data[[#This Row],[Patient Admission Date]])</f>
        <v>2024</v>
      </c>
      <c r="F2860" s="2">
        <v>0.25138888888888888</v>
      </c>
      <c r="G2860" s="8" t="str">
        <f>TEXT(Hospital_Emergency_Room_Data[[#This Row],[Patient Admission Date]],"dddd")</f>
        <v>Wednesday</v>
      </c>
      <c r="H2860" t="s">
        <v>41</v>
      </c>
      <c r="I2860">
        <v>41</v>
      </c>
      <c r="J2860" s="5" t="s">
        <v>9223</v>
      </c>
      <c r="K2860" t="s">
        <v>8</v>
      </c>
      <c r="L2860" t="s">
        <v>9281</v>
      </c>
      <c r="M2860" t="s">
        <v>9209</v>
      </c>
      <c r="N2860">
        <v>6</v>
      </c>
      <c r="O2860">
        <v>30</v>
      </c>
      <c r="P2860" t="s">
        <v>9225</v>
      </c>
      <c r="Q2860">
        <v>14</v>
      </c>
      <c r="R2860">
        <v>6</v>
      </c>
      <c r="S2860" t="s">
        <v>9255</v>
      </c>
      <c r="T2860" t="s">
        <v>9265</v>
      </c>
      <c r="U2860" t="s">
        <v>9282</v>
      </c>
      <c r="V2860" t="str" cm="1">
        <f t="array" ref="V2860">_xlfn.IFS(Hospital_Emergency_Room_Data[[#This Row],[Day]]&lt;=10,"Start(1-10)",Hospital_Emergency_Room_Data[[#This Row],[Day]]&lt;=20,"Middle(11-20)",Hospital_Emergency_Room_Data[[#This Row],[Day]]&gt;20,"End(21-30)")</f>
        <v>Middle(11-20)</v>
      </c>
    </row>
    <row r="2861" spans="1:22">
      <c r="A2861">
        <v>441359026</v>
      </c>
      <c r="B2861" t="s">
        <v>2880</v>
      </c>
      <c r="C2861" s="1">
        <v>45466</v>
      </c>
      <c r="D2861" t="str">
        <f>TEXT(Hospital_Emergency_Room_Data[[#This Row],[Patient Admission Date]],"mmm")</f>
        <v>Jun</v>
      </c>
      <c r="E2861">
        <f>YEAR(Hospital_Emergency_Room_Data[[#This Row],[Patient Admission Date]])</f>
        <v>2024</v>
      </c>
      <c r="F2861" s="2">
        <v>1.7361111111111112E-2</v>
      </c>
      <c r="G2861" s="8" t="str">
        <f>TEXT(Hospital_Emergency_Room_Data[[#This Row],[Patient Admission Date]],"dddd")</f>
        <v>Sunday</v>
      </c>
      <c r="H2861" t="s">
        <v>41</v>
      </c>
      <c r="I2861">
        <v>73</v>
      </c>
      <c r="J2861" s="5" t="s">
        <v>9222</v>
      </c>
      <c r="K2861" t="s">
        <v>8</v>
      </c>
      <c r="L2861" t="s">
        <v>9281</v>
      </c>
      <c r="M2861" t="s">
        <v>9209</v>
      </c>
      <c r="N2861">
        <v>6</v>
      </c>
      <c r="O2861">
        <v>17</v>
      </c>
      <c r="P2861" t="s">
        <v>9226</v>
      </c>
      <c r="Q2861">
        <v>23</v>
      </c>
      <c r="R2861">
        <v>0</v>
      </c>
      <c r="S2861" t="s">
        <v>9258</v>
      </c>
      <c r="T2861" t="s">
        <v>9264</v>
      </c>
      <c r="U2861" t="s">
        <v>9282</v>
      </c>
      <c r="V2861" t="str" cm="1">
        <f t="array" ref="V2861">_xlfn.IFS(Hospital_Emergency_Room_Data[[#This Row],[Day]]&lt;=10,"Start(1-10)",Hospital_Emergency_Room_Data[[#This Row],[Day]]&lt;=20,"Middle(11-20)",Hospital_Emergency_Room_Data[[#This Row],[Day]]&gt;20,"End(21-30)")</f>
        <v>End(21-30)</v>
      </c>
    </row>
    <row r="2862" spans="1:22">
      <c r="A2862">
        <v>499126236</v>
      </c>
      <c r="B2862" t="s">
        <v>2881</v>
      </c>
      <c r="C2862" s="1">
        <v>45020</v>
      </c>
      <c r="D2862" t="str">
        <f>TEXT(Hospital_Emergency_Room_Data[[#This Row],[Patient Admission Date]],"mmm")</f>
        <v>Apr</v>
      </c>
      <c r="E2862">
        <f>YEAR(Hospital_Emergency_Room_Data[[#This Row],[Patient Admission Date]])</f>
        <v>2023</v>
      </c>
      <c r="F2862" s="2">
        <v>0.4375</v>
      </c>
      <c r="G2862" s="8" t="str">
        <f>TEXT(Hospital_Emergency_Room_Data[[#This Row],[Patient Admission Date]],"dddd")</f>
        <v>Tuesday</v>
      </c>
      <c r="H2862" t="s">
        <v>41</v>
      </c>
      <c r="I2862">
        <v>69</v>
      </c>
      <c r="J2862" s="5" t="s">
        <v>9217</v>
      </c>
      <c r="K2862" t="s">
        <v>8</v>
      </c>
      <c r="L2862" t="s">
        <v>9281</v>
      </c>
      <c r="M2862" t="s">
        <v>9209</v>
      </c>
      <c r="N2862">
        <v>6</v>
      </c>
      <c r="O2862">
        <v>45</v>
      </c>
      <c r="P2862" t="s">
        <v>9225</v>
      </c>
      <c r="Q2862">
        <v>4</v>
      </c>
      <c r="R2862">
        <v>10</v>
      </c>
      <c r="S2862" t="s">
        <v>9255</v>
      </c>
      <c r="T2862" t="s">
        <v>9263</v>
      </c>
      <c r="U2862" t="s">
        <v>9300</v>
      </c>
      <c r="V2862" t="str" cm="1">
        <f t="array" ref="V2862">_xlfn.IFS(Hospital_Emergency_Room_Data[[#This Row],[Day]]&lt;=10,"Start(1-10)",Hospital_Emergency_Room_Data[[#This Row],[Day]]&lt;=20,"Middle(11-20)",Hospital_Emergency_Room_Data[[#This Row],[Day]]&gt;20,"End(21-30)")</f>
        <v>Start(1-10)</v>
      </c>
    </row>
    <row r="2863" spans="1:22">
      <c r="A2863">
        <v>216395937</v>
      </c>
      <c r="B2863" t="s">
        <v>2882</v>
      </c>
      <c r="C2863" s="1">
        <v>45460</v>
      </c>
      <c r="D2863" t="str">
        <f>TEXT(Hospital_Emergency_Room_Data[[#This Row],[Patient Admission Date]],"mmm")</f>
        <v>Jun</v>
      </c>
      <c r="E2863">
        <f>YEAR(Hospital_Emergency_Room_Data[[#This Row],[Patient Admission Date]])</f>
        <v>2024</v>
      </c>
      <c r="F2863" s="2">
        <v>0.48333333333333334</v>
      </c>
      <c r="G2863" s="8" t="str">
        <f>TEXT(Hospital_Emergency_Room_Data[[#This Row],[Patient Admission Date]],"dddd")</f>
        <v>Monday</v>
      </c>
      <c r="H2863" t="s">
        <v>41</v>
      </c>
      <c r="I2863">
        <v>1</v>
      </c>
      <c r="J2863" s="5" t="s">
        <v>9218</v>
      </c>
      <c r="K2863" t="s">
        <v>8</v>
      </c>
      <c r="L2863" t="s">
        <v>9281</v>
      </c>
      <c r="M2863" t="s">
        <v>9209</v>
      </c>
      <c r="N2863">
        <v>6</v>
      </c>
      <c r="O2863">
        <v>34</v>
      </c>
      <c r="P2863" t="s">
        <v>9225</v>
      </c>
      <c r="Q2863">
        <v>17</v>
      </c>
      <c r="R2863">
        <v>11</v>
      </c>
      <c r="S2863" t="s">
        <v>9255</v>
      </c>
      <c r="T2863" t="s">
        <v>9262</v>
      </c>
      <c r="U2863" t="s">
        <v>9300</v>
      </c>
      <c r="V2863" t="str" cm="1">
        <f t="array" ref="V2863">_xlfn.IFS(Hospital_Emergency_Room_Data[[#This Row],[Day]]&lt;=10,"Start(1-10)",Hospital_Emergency_Room_Data[[#This Row],[Day]]&lt;=20,"Middle(11-20)",Hospital_Emergency_Room_Data[[#This Row],[Day]]&gt;20,"End(21-30)")</f>
        <v>Middle(11-20)</v>
      </c>
    </row>
    <row r="2864" spans="1:22">
      <c r="A2864">
        <v>198943682</v>
      </c>
      <c r="B2864" t="s">
        <v>2883</v>
      </c>
      <c r="C2864" s="1">
        <v>45556</v>
      </c>
      <c r="D2864" t="str">
        <f>TEXT(Hospital_Emergency_Room_Data[[#This Row],[Patient Admission Date]],"mmm")</f>
        <v>Sep</v>
      </c>
      <c r="E2864">
        <f>YEAR(Hospital_Emergency_Room_Data[[#This Row],[Patient Admission Date]])</f>
        <v>2024</v>
      </c>
      <c r="F2864" s="2">
        <v>0.33194444444444443</v>
      </c>
      <c r="G2864" s="8" t="str">
        <f>TEXT(Hospital_Emergency_Room_Data[[#This Row],[Patient Admission Date]],"dddd")</f>
        <v>Saturday</v>
      </c>
      <c r="H2864" t="s">
        <v>41</v>
      </c>
      <c r="I2864">
        <v>55</v>
      </c>
      <c r="J2864" s="5" t="s">
        <v>9219</v>
      </c>
      <c r="K2864" t="s">
        <v>8</v>
      </c>
      <c r="L2864" t="s">
        <v>9281</v>
      </c>
      <c r="M2864" t="s">
        <v>9209</v>
      </c>
      <c r="N2864">
        <v>6</v>
      </c>
      <c r="O2864">
        <v>27</v>
      </c>
      <c r="P2864" t="s">
        <v>9226</v>
      </c>
      <c r="Q2864">
        <v>21</v>
      </c>
      <c r="R2864">
        <v>7</v>
      </c>
      <c r="S2864" t="s">
        <v>9255</v>
      </c>
      <c r="T2864" t="s">
        <v>9262</v>
      </c>
      <c r="U2864" t="s">
        <v>9282</v>
      </c>
      <c r="V2864" t="str" cm="1">
        <f t="array" ref="V2864">_xlfn.IFS(Hospital_Emergency_Room_Data[[#This Row],[Day]]&lt;=10,"Start(1-10)",Hospital_Emergency_Room_Data[[#This Row],[Day]]&lt;=20,"Middle(11-20)",Hospital_Emergency_Room_Data[[#This Row],[Day]]&gt;20,"End(21-30)")</f>
        <v>End(21-30)</v>
      </c>
    </row>
    <row r="2865" spans="1:22">
      <c r="A2865">
        <v>647222299</v>
      </c>
      <c r="B2865" t="s">
        <v>2884</v>
      </c>
      <c r="C2865" s="1">
        <v>45311</v>
      </c>
      <c r="D2865" t="str">
        <f>TEXT(Hospital_Emergency_Room_Data[[#This Row],[Patient Admission Date]],"mmm")</f>
        <v>Jan</v>
      </c>
      <c r="E2865">
        <f>YEAR(Hospital_Emergency_Room_Data[[#This Row],[Patient Admission Date]])</f>
        <v>2024</v>
      </c>
      <c r="F2865" s="2">
        <v>0.60347222222222219</v>
      </c>
      <c r="G2865" s="8" t="str">
        <f>TEXT(Hospital_Emergency_Room_Data[[#This Row],[Patient Admission Date]],"dddd")</f>
        <v>Saturday</v>
      </c>
      <c r="H2865" t="s">
        <v>41</v>
      </c>
      <c r="I2865">
        <v>42</v>
      </c>
      <c r="J2865" s="5" t="s">
        <v>9223</v>
      </c>
      <c r="K2865" t="s">
        <v>8</v>
      </c>
      <c r="L2865" t="s">
        <v>9281</v>
      </c>
      <c r="M2865" t="s">
        <v>9209</v>
      </c>
      <c r="N2865">
        <v>6</v>
      </c>
      <c r="O2865">
        <v>12</v>
      </c>
      <c r="P2865" t="s">
        <v>9226</v>
      </c>
      <c r="Q2865">
        <v>20</v>
      </c>
      <c r="R2865">
        <v>14</v>
      </c>
      <c r="S2865" t="s">
        <v>9257</v>
      </c>
      <c r="T2865" t="s">
        <v>9262</v>
      </c>
      <c r="U2865" t="s">
        <v>9282</v>
      </c>
      <c r="V2865" t="str" cm="1">
        <f t="array" ref="V2865">_xlfn.IFS(Hospital_Emergency_Room_Data[[#This Row],[Day]]&lt;=10,"Start(1-10)",Hospital_Emergency_Room_Data[[#This Row],[Day]]&lt;=20,"Middle(11-20)",Hospital_Emergency_Room_Data[[#This Row],[Day]]&gt;20,"End(21-30)")</f>
        <v>Middle(11-20)</v>
      </c>
    </row>
    <row r="2866" spans="1:22">
      <c r="A2866">
        <v>424196464</v>
      </c>
      <c r="B2866" t="s">
        <v>2885</v>
      </c>
      <c r="C2866" s="1">
        <v>45268</v>
      </c>
      <c r="D2866" t="str">
        <f>TEXT(Hospital_Emergency_Room_Data[[#This Row],[Patient Admission Date]],"mmm")</f>
        <v>Dec</v>
      </c>
      <c r="E2866">
        <f>YEAR(Hospital_Emergency_Room_Data[[#This Row],[Patient Admission Date]])</f>
        <v>2023</v>
      </c>
      <c r="F2866" s="2">
        <v>0.97222222222222221</v>
      </c>
      <c r="G2866" s="8" t="str">
        <f>TEXT(Hospital_Emergency_Room_Data[[#This Row],[Patient Admission Date]],"dddd")</f>
        <v>Friday</v>
      </c>
      <c r="H2866" t="s">
        <v>41</v>
      </c>
      <c r="I2866">
        <v>32</v>
      </c>
      <c r="J2866" s="5" t="s">
        <v>9223</v>
      </c>
      <c r="K2866" t="s">
        <v>8</v>
      </c>
      <c r="L2866" t="s">
        <v>9281</v>
      </c>
      <c r="M2866" t="s">
        <v>9209</v>
      </c>
      <c r="N2866">
        <v>6</v>
      </c>
      <c r="O2866">
        <v>54</v>
      </c>
      <c r="P2866" t="s">
        <v>9225</v>
      </c>
      <c r="Q2866">
        <v>8</v>
      </c>
      <c r="R2866">
        <v>23</v>
      </c>
      <c r="S2866" t="s">
        <v>9256</v>
      </c>
      <c r="T2866" t="s">
        <v>9265</v>
      </c>
      <c r="U2866" t="s">
        <v>9283</v>
      </c>
      <c r="V2866" t="str" cm="1">
        <f t="array" ref="V2866">_xlfn.IFS(Hospital_Emergency_Room_Data[[#This Row],[Day]]&lt;=10,"Start(1-10)",Hospital_Emergency_Room_Data[[#This Row],[Day]]&lt;=20,"Middle(11-20)",Hospital_Emergency_Room_Data[[#This Row],[Day]]&gt;20,"End(21-30)")</f>
        <v>Start(1-10)</v>
      </c>
    </row>
    <row r="2867" spans="1:22">
      <c r="A2867">
        <v>568223902</v>
      </c>
      <c r="B2867" t="s">
        <v>2886</v>
      </c>
      <c r="C2867" s="1">
        <v>45419</v>
      </c>
      <c r="D2867" t="str">
        <f>TEXT(Hospital_Emergency_Room_Data[[#This Row],[Patient Admission Date]],"mmm")</f>
        <v>May</v>
      </c>
      <c r="E2867">
        <f>YEAR(Hospital_Emergency_Room_Data[[#This Row],[Patient Admission Date]])</f>
        <v>2024</v>
      </c>
      <c r="F2867" s="2">
        <v>0.62777777777777777</v>
      </c>
      <c r="G2867" s="8" t="str">
        <f>TEXT(Hospital_Emergency_Room_Data[[#This Row],[Patient Admission Date]],"dddd")</f>
        <v>Tuesday</v>
      </c>
      <c r="H2867" t="s">
        <v>41</v>
      </c>
      <c r="I2867">
        <v>40</v>
      </c>
      <c r="J2867" s="5" t="s">
        <v>9223</v>
      </c>
      <c r="K2867" t="s">
        <v>8</v>
      </c>
      <c r="L2867" t="s">
        <v>9281</v>
      </c>
      <c r="M2867" t="s">
        <v>9209</v>
      </c>
      <c r="N2867">
        <v>6</v>
      </c>
      <c r="O2867">
        <v>36</v>
      </c>
      <c r="P2867" t="s">
        <v>9225</v>
      </c>
      <c r="Q2867">
        <v>7</v>
      </c>
      <c r="R2867">
        <v>15</v>
      </c>
      <c r="S2867" t="s">
        <v>9257</v>
      </c>
      <c r="T2867" t="s">
        <v>9263</v>
      </c>
      <c r="U2867" t="s">
        <v>9300</v>
      </c>
      <c r="V2867" t="str" cm="1">
        <f t="array" ref="V2867">_xlfn.IFS(Hospital_Emergency_Room_Data[[#This Row],[Day]]&lt;=10,"Start(1-10)",Hospital_Emergency_Room_Data[[#This Row],[Day]]&lt;=20,"Middle(11-20)",Hospital_Emergency_Room_Data[[#This Row],[Day]]&gt;20,"End(21-30)")</f>
        <v>Start(1-10)</v>
      </c>
    </row>
    <row r="2868" spans="1:22">
      <c r="A2868">
        <v>277688077</v>
      </c>
      <c r="B2868" t="s">
        <v>2887</v>
      </c>
      <c r="C2868" s="1">
        <v>45215</v>
      </c>
      <c r="D2868" t="str">
        <f>TEXT(Hospital_Emergency_Room_Data[[#This Row],[Patient Admission Date]],"mmm")</f>
        <v>Oct</v>
      </c>
      <c r="E2868">
        <f>YEAR(Hospital_Emergency_Room_Data[[#This Row],[Patient Admission Date]])</f>
        <v>2023</v>
      </c>
      <c r="F2868" s="2">
        <v>0.63402777777777775</v>
      </c>
      <c r="G2868" s="8" t="str">
        <f>TEXT(Hospital_Emergency_Room_Data[[#This Row],[Patient Admission Date]],"dddd")</f>
        <v>Monday</v>
      </c>
      <c r="H2868" t="s">
        <v>41</v>
      </c>
      <c r="I2868">
        <v>71</v>
      </c>
      <c r="J2868" s="5" t="s">
        <v>9222</v>
      </c>
      <c r="K2868" t="s">
        <v>8</v>
      </c>
      <c r="L2868" t="s">
        <v>9281</v>
      </c>
      <c r="M2868" t="s">
        <v>9209</v>
      </c>
      <c r="N2868">
        <v>7</v>
      </c>
      <c r="O2868">
        <v>18</v>
      </c>
      <c r="P2868" t="s">
        <v>9226</v>
      </c>
      <c r="Q2868">
        <v>16</v>
      </c>
      <c r="R2868">
        <v>15</v>
      </c>
      <c r="S2868" t="s">
        <v>9257</v>
      </c>
      <c r="T2868" t="s">
        <v>9262</v>
      </c>
      <c r="U2868" t="s">
        <v>9282</v>
      </c>
      <c r="V2868" t="str" cm="1">
        <f t="array" ref="V2868">_xlfn.IFS(Hospital_Emergency_Room_Data[[#This Row],[Day]]&lt;=10,"Start(1-10)",Hospital_Emergency_Room_Data[[#This Row],[Day]]&lt;=20,"Middle(11-20)",Hospital_Emergency_Room_Data[[#This Row],[Day]]&gt;20,"End(21-30)")</f>
        <v>Middle(11-20)</v>
      </c>
    </row>
    <row r="2869" spans="1:22">
      <c r="A2869">
        <v>289896208</v>
      </c>
      <c r="B2869" t="s">
        <v>2888</v>
      </c>
      <c r="C2869" s="1">
        <v>45583</v>
      </c>
      <c r="D2869" t="str">
        <f>TEXT(Hospital_Emergency_Room_Data[[#This Row],[Patient Admission Date]],"mmm")</f>
        <v>Oct</v>
      </c>
      <c r="E2869">
        <f>YEAR(Hospital_Emergency_Room_Data[[#This Row],[Patient Admission Date]])</f>
        <v>2024</v>
      </c>
      <c r="F2869" s="2">
        <v>0.96388888888888891</v>
      </c>
      <c r="G2869" s="8" t="str">
        <f>TEXT(Hospital_Emergency_Room_Data[[#This Row],[Patient Admission Date]],"dddd")</f>
        <v>Friday</v>
      </c>
      <c r="H2869" t="s">
        <v>41</v>
      </c>
      <c r="I2869">
        <v>49</v>
      </c>
      <c r="J2869" s="5" t="s">
        <v>9219</v>
      </c>
      <c r="K2869" t="s">
        <v>8</v>
      </c>
      <c r="L2869" t="s">
        <v>9281</v>
      </c>
      <c r="M2869" t="s">
        <v>9209</v>
      </c>
      <c r="N2869">
        <v>7</v>
      </c>
      <c r="O2869">
        <v>20</v>
      </c>
      <c r="P2869" t="s">
        <v>9226</v>
      </c>
      <c r="Q2869">
        <v>18</v>
      </c>
      <c r="R2869">
        <v>23</v>
      </c>
      <c r="S2869" t="s">
        <v>9256</v>
      </c>
      <c r="T2869" t="s">
        <v>9262</v>
      </c>
      <c r="U2869" t="s">
        <v>9282</v>
      </c>
      <c r="V2869" t="str" cm="1">
        <f t="array" ref="V2869">_xlfn.IFS(Hospital_Emergency_Room_Data[[#This Row],[Day]]&lt;=10,"Start(1-10)",Hospital_Emergency_Room_Data[[#This Row],[Day]]&lt;=20,"Middle(11-20)",Hospital_Emergency_Room_Data[[#This Row],[Day]]&gt;20,"End(21-30)")</f>
        <v>Middle(11-20)</v>
      </c>
    </row>
    <row r="2870" spans="1:22">
      <c r="A2870">
        <v>293419295</v>
      </c>
      <c r="B2870" t="s">
        <v>2889</v>
      </c>
      <c r="C2870" s="1">
        <v>45327</v>
      </c>
      <c r="D2870" t="str">
        <f>TEXT(Hospital_Emergency_Room_Data[[#This Row],[Patient Admission Date]],"mmm")</f>
        <v>Feb</v>
      </c>
      <c r="E2870">
        <f>YEAR(Hospital_Emergency_Room_Data[[#This Row],[Patient Admission Date]])</f>
        <v>2024</v>
      </c>
      <c r="F2870" s="2">
        <v>0.5708333333333333</v>
      </c>
      <c r="G2870" s="8" t="str">
        <f>TEXT(Hospital_Emergency_Room_Data[[#This Row],[Patient Admission Date]],"dddd")</f>
        <v>Monday</v>
      </c>
      <c r="H2870" t="s">
        <v>41</v>
      </c>
      <c r="I2870">
        <v>3</v>
      </c>
      <c r="J2870" s="5" t="s">
        <v>9218</v>
      </c>
      <c r="K2870" t="s">
        <v>8</v>
      </c>
      <c r="L2870" t="s">
        <v>9281</v>
      </c>
      <c r="M2870" t="s">
        <v>9209</v>
      </c>
      <c r="N2870">
        <v>7</v>
      </c>
      <c r="O2870">
        <v>26</v>
      </c>
      <c r="P2870" t="s">
        <v>9226</v>
      </c>
      <c r="Q2870">
        <v>5</v>
      </c>
      <c r="R2870">
        <v>13</v>
      </c>
      <c r="S2870" t="s">
        <v>9257</v>
      </c>
      <c r="T2870" t="s">
        <v>9263</v>
      </c>
      <c r="U2870" t="s">
        <v>9282</v>
      </c>
      <c r="V2870" t="str" cm="1">
        <f t="array" ref="V2870">_xlfn.IFS(Hospital_Emergency_Room_Data[[#This Row],[Day]]&lt;=10,"Start(1-10)",Hospital_Emergency_Room_Data[[#This Row],[Day]]&lt;=20,"Middle(11-20)",Hospital_Emergency_Room_Data[[#This Row],[Day]]&gt;20,"End(21-30)")</f>
        <v>Start(1-10)</v>
      </c>
    </row>
    <row r="2871" spans="1:22">
      <c r="A2871">
        <v>869034231</v>
      </c>
      <c r="B2871" t="s">
        <v>2890</v>
      </c>
      <c r="C2871" s="1">
        <v>45245</v>
      </c>
      <c r="D2871" t="str">
        <f>TEXT(Hospital_Emergency_Room_Data[[#This Row],[Patient Admission Date]],"mmm")</f>
        <v>Nov</v>
      </c>
      <c r="E2871">
        <f>YEAR(Hospital_Emergency_Room_Data[[#This Row],[Patient Admission Date]])</f>
        <v>2023</v>
      </c>
      <c r="F2871" s="2">
        <v>0.13680555555555557</v>
      </c>
      <c r="G2871" s="8" t="str">
        <f>TEXT(Hospital_Emergency_Room_Data[[#This Row],[Patient Admission Date]],"dddd")</f>
        <v>Wednesday</v>
      </c>
      <c r="H2871" t="s">
        <v>41</v>
      </c>
      <c r="I2871">
        <v>28</v>
      </c>
      <c r="J2871" s="5" t="s">
        <v>9220</v>
      </c>
      <c r="K2871" t="s">
        <v>8</v>
      </c>
      <c r="L2871" t="s">
        <v>9281</v>
      </c>
      <c r="M2871" t="s">
        <v>9209</v>
      </c>
      <c r="N2871">
        <v>7</v>
      </c>
      <c r="O2871">
        <v>58</v>
      </c>
      <c r="P2871" t="s">
        <v>9225</v>
      </c>
      <c r="Q2871">
        <v>15</v>
      </c>
      <c r="R2871">
        <v>3</v>
      </c>
      <c r="S2871" t="s">
        <v>9258</v>
      </c>
      <c r="T2871" t="s">
        <v>9262</v>
      </c>
      <c r="U2871" t="s">
        <v>9283</v>
      </c>
      <c r="V2871" t="str" cm="1">
        <f t="array" ref="V2871">_xlfn.IFS(Hospital_Emergency_Room_Data[[#This Row],[Day]]&lt;=10,"Start(1-10)",Hospital_Emergency_Room_Data[[#This Row],[Day]]&lt;=20,"Middle(11-20)",Hospital_Emergency_Room_Data[[#This Row],[Day]]&gt;20,"End(21-30)")</f>
        <v>Middle(11-20)</v>
      </c>
    </row>
    <row r="2872" spans="1:22">
      <c r="A2872">
        <v>583948865</v>
      </c>
      <c r="B2872" t="s">
        <v>2891</v>
      </c>
      <c r="C2872" s="1">
        <v>45283</v>
      </c>
      <c r="D2872" t="str">
        <f>TEXT(Hospital_Emergency_Room_Data[[#This Row],[Patient Admission Date]],"mmm")</f>
        <v>Dec</v>
      </c>
      <c r="E2872">
        <f>YEAR(Hospital_Emergency_Room_Data[[#This Row],[Patient Admission Date]])</f>
        <v>2023</v>
      </c>
      <c r="F2872" s="2">
        <v>0.44861111111111113</v>
      </c>
      <c r="G2872" s="8" t="str">
        <f>TEXT(Hospital_Emergency_Room_Data[[#This Row],[Patient Admission Date]],"dddd")</f>
        <v>Saturday</v>
      </c>
      <c r="H2872" t="s">
        <v>41</v>
      </c>
      <c r="I2872">
        <v>40</v>
      </c>
      <c r="J2872" s="5" t="s">
        <v>9223</v>
      </c>
      <c r="K2872" t="s">
        <v>8</v>
      </c>
      <c r="L2872" t="s">
        <v>9281</v>
      </c>
      <c r="M2872" t="s">
        <v>9209</v>
      </c>
      <c r="N2872">
        <v>7</v>
      </c>
      <c r="O2872">
        <v>50</v>
      </c>
      <c r="P2872" t="s">
        <v>9225</v>
      </c>
      <c r="Q2872">
        <v>23</v>
      </c>
      <c r="R2872">
        <v>10</v>
      </c>
      <c r="S2872" t="s">
        <v>9255</v>
      </c>
      <c r="T2872" t="s">
        <v>9264</v>
      </c>
      <c r="U2872" t="s">
        <v>9283</v>
      </c>
      <c r="V2872" t="str" cm="1">
        <f t="array" ref="V2872">_xlfn.IFS(Hospital_Emergency_Room_Data[[#This Row],[Day]]&lt;=10,"Start(1-10)",Hospital_Emergency_Room_Data[[#This Row],[Day]]&lt;=20,"Middle(11-20)",Hospital_Emergency_Room_Data[[#This Row],[Day]]&gt;20,"End(21-30)")</f>
        <v>End(21-30)</v>
      </c>
    </row>
    <row r="2873" spans="1:22">
      <c r="A2873">
        <v>607399421</v>
      </c>
      <c r="B2873" t="s">
        <v>2892</v>
      </c>
      <c r="C2873" s="1">
        <v>45275</v>
      </c>
      <c r="D2873" t="str">
        <f>TEXT(Hospital_Emergency_Room_Data[[#This Row],[Patient Admission Date]],"mmm")</f>
        <v>Dec</v>
      </c>
      <c r="E2873">
        <f>YEAR(Hospital_Emergency_Room_Data[[#This Row],[Patient Admission Date]])</f>
        <v>2023</v>
      </c>
      <c r="F2873" s="2">
        <v>0.4861111111111111</v>
      </c>
      <c r="G2873" s="8" t="str">
        <f>TEXT(Hospital_Emergency_Room_Data[[#This Row],[Patient Admission Date]],"dddd")</f>
        <v>Friday</v>
      </c>
      <c r="H2873" t="s">
        <v>41</v>
      </c>
      <c r="I2873">
        <v>46</v>
      </c>
      <c r="J2873" s="5" t="s">
        <v>9219</v>
      </c>
      <c r="K2873" t="s">
        <v>8</v>
      </c>
      <c r="L2873" t="s">
        <v>9281</v>
      </c>
      <c r="M2873" t="s">
        <v>9209</v>
      </c>
      <c r="N2873">
        <v>7</v>
      </c>
      <c r="O2873">
        <v>16</v>
      </c>
      <c r="P2873" t="s">
        <v>9226</v>
      </c>
      <c r="Q2873">
        <v>15</v>
      </c>
      <c r="R2873">
        <v>11</v>
      </c>
      <c r="S2873" t="s">
        <v>9255</v>
      </c>
      <c r="T2873" t="s">
        <v>9262</v>
      </c>
      <c r="U2873" t="s">
        <v>9282</v>
      </c>
      <c r="V2873" t="str" cm="1">
        <f t="array" ref="V2873">_xlfn.IFS(Hospital_Emergency_Room_Data[[#This Row],[Day]]&lt;=10,"Start(1-10)",Hospital_Emergency_Room_Data[[#This Row],[Day]]&lt;=20,"Middle(11-20)",Hospital_Emergency_Room_Data[[#This Row],[Day]]&gt;20,"End(21-30)")</f>
        <v>Middle(11-20)</v>
      </c>
    </row>
    <row r="2874" spans="1:22">
      <c r="A2874">
        <v>158656855</v>
      </c>
      <c r="B2874" t="s">
        <v>2893</v>
      </c>
      <c r="C2874" s="1">
        <v>45433</v>
      </c>
      <c r="D2874" t="str">
        <f>TEXT(Hospital_Emergency_Room_Data[[#This Row],[Patient Admission Date]],"mmm")</f>
        <v>May</v>
      </c>
      <c r="E2874">
        <f>YEAR(Hospital_Emergency_Room_Data[[#This Row],[Patient Admission Date]])</f>
        <v>2024</v>
      </c>
      <c r="F2874" s="2">
        <v>3.6805555555555557E-2</v>
      </c>
      <c r="G2874" s="8" t="str">
        <f>TEXT(Hospital_Emergency_Room_Data[[#This Row],[Patient Admission Date]],"dddd")</f>
        <v>Tuesday</v>
      </c>
      <c r="H2874" t="s">
        <v>41</v>
      </c>
      <c r="I2874">
        <v>13</v>
      </c>
      <c r="J2874" s="5" t="s">
        <v>9221</v>
      </c>
      <c r="K2874" t="s">
        <v>8</v>
      </c>
      <c r="L2874" t="s">
        <v>9281</v>
      </c>
      <c r="M2874" t="s">
        <v>9209</v>
      </c>
      <c r="N2874">
        <v>7</v>
      </c>
      <c r="O2874">
        <v>59</v>
      </c>
      <c r="P2874" t="s">
        <v>9225</v>
      </c>
      <c r="Q2874">
        <v>21</v>
      </c>
      <c r="R2874">
        <v>0</v>
      </c>
      <c r="S2874" t="s">
        <v>9258</v>
      </c>
      <c r="T2874" t="s">
        <v>9262</v>
      </c>
      <c r="U2874" t="s">
        <v>9283</v>
      </c>
      <c r="V2874" t="str" cm="1">
        <f t="array" ref="V2874">_xlfn.IFS(Hospital_Emergency_Room_Data[[#This Row],[Day]]&lt;=10,"Start(1-10)",Hospital_Emergency_Room_Data[[#This Row],[Day]]&lt;=20,"Middle(11-20)",Hospital_Emergency_Room_Data[[#This Row],[Day]]&gt;20,"End(21-30)")</f>
        <v>End(21-30)</v>
      </c>
    </row>
    <row r="2875" spans="1:22">
      <c r="A2875">
        <v>368430999</v>
      </c>
      <c r="B2875" t="s">
        <v>2894</v>
      </c>
      <c r="C2875" s="1">
        <v>45550</v>
      </c>
      <c r="D2875" t="str">
        <f>TEXT(Hospital_Emergency_Room_Data[[#This Row],[Patient Admission Date]],"mmm")</f>
        <v>Sep</v>
      </c>
      <c r="E2875">
        <f>YEAR(Hospital_Emergency_Room_Data[[#This Row],[Patient Admission Date]])</f>
        <v>2024</v>
      </c>
      <c r="F2875" s="2">
        <v>0.31527777777777777</v>
      </c>
      <c r="G2875" s="8" t="str">
        <f>TEXT(Hospital_Emergency_Room_Data[[#This Row],[Patient Admission Date]],"dddd")</f>
        <v>Sunday</v>
      </c>
      <c r="H2875" t="s">
        <v>41</v>
      </c>
      <c r="I2875">
        <v>21</v>
      </c>
      <c r="J2875" s="5" t="s">
        <v>9220</v>
      </c>
      <c r="K2875" t="s">
        <v>8</v>
      </c>
      <c r="L2875" t="s">
        <v>9281</v>
      </c>
      <c r="M2875" t="s">
        <v>9209</v>
      </c>
      <c r="N2875">
        <v>7</v>
      </c>
      <c r="O2875">
        <v>40</v>
      </c>
      <c r="P2875" t="s">
        <v>9225</v>
      </c>
      <c r="Q2875">
        <v>15</v>
      </c>
      <c r="R2875">
        <v>7</v>
      </c>
      <c r="S2875" t="s">
        <v>9255</v>
      </c>
      <c r="T2875" t="s">
        <v>9262</v>
      </c>
      <c r="U2875" t="s">
        <v>9300</v>
      </c>
      <c r="V2875" t="str" cm="1">
        <f t="array" ref="V2875">_xlfn.IFS(Hospital_Emergency_Room_Data[[#This Row],[Day]]&lt;=10,"Start(1-10)",Hospital_Emergency_Room_Data[[#This Row],[Day]]&lt;=20,"Middle(11-20)",Hospital_Emergency_Room_Data[[#This Row],[Day]]&gt;20,"End(21-30)")</f>
        <v>Middle(11-20)</v>
      </c>
    </row>
    <row r="2876" spans="1:22">
      <c r="A2876">
        <v>620296632</v>
      </c>
      <c r="B2876" t="s">
        <v>2895</v>
      </c>
      <c r="C2876" s="1">
        <v>45365</v>
      </c>
      <c r="D2876" t="str">
        <f>TEXT(Hospital_Emergency_Room_Data[[#This Row],[Patient Admission Date]],"mmm")</f>
        <v>Mar</v>
      </c>
      <c r="E2876">
        <f>YEAR(Hospital_Emergency_Room_Data[[#This Row],[Patient Admission Date]])</f>
        <v>2024</v>
      </c>
      <c r="F2876" s="2">
        <v>0.1673611111111111</v>
      </c>
      <c r="G2876" s="8" t="str">
        <f>TEXT(Hospital_Emergency_Room_Data[[#This Row],[Patient Admission Date]],"dddd")</f>
        <v>Thursday</v>
      </c>
      <c r="H2876" t="s">
        <v>41</v>
      </c>
      <c r="I2876">
        <v>79</v>
      </c>
      <c r="J2876" s="5" t="s">
        <v>9222</v>
      </c>
      <c r="K2876" t="s">
        <v>8</v>
      </c>
      <c r="L2876" t="s">
        <v>9281</v>
      </c>
      <c r="M2876" t="s">
        <v>9209</v>
      </c>
      <c r="N2876">
        <v>7</v>
      </c>
      <c r="O2876">
        <v>53</v>
      </c>
      <c r="P2876" t="s">
        <v>9225</v>
      </c>
      <c r="Q2876">
        <v>14</v>
      </c>
      <c r="R2876">
        <v>4</v>
      </c>
      <c r="S2876" t="s">
        <v>9258</v>
      </c>
      <c r="T2876" t="s">
        <v>9265</v>
      </c>
      <c r="U2876" t="s">
        <v>9283</v>
      </c>
      <c r="V2876" t="str" cm="1">
        <f t="array" ref="V2876">_xlfn.IFS(Hospital_Emergency_Room_Data[[#This Row],[Day]]&lt;=10,"Start(1-10)",Hospital_Emergency_Room_Data[[#This Row],[Day]]&lt;=20,"Middle(11-20)",Hospital_Emergency_Room_Data[[#This Row],[Day]]&gt;20,"End(21-30)")</f>
        <v>Middle(11-20)</v>
      </c>
    </row>
    <row r="2877" spans="1:22">
      <c r="A2877">
        <v>754132622</v>
      </c>
      <c r="B2877" t="s">
        <v>2896</v>
      </c>
      <c r="C2877" s="1">
        <v>45488</v>
      </c>
      <c r="D2877" t="str">
        <f>TEXT(Hospital_Emergency_Room_Data[[#This Row],[Patient Admission Date]],"mmm")</f>
        <v>Jul</v>
      </c>
      <c r="E2877">
        <f>YEAR(Hospital_Emergency_Room_Data[[#This Row],[Patient Admission Date]])</f>
        <v>2024</v>
      </c>
      <c r="F2877" s="2">
        <v>0.84861111111111109</v>
      </c>
      <c r="G2877" s="8" t="str">
        <f>TEXT(Hospital_Emergency_Room_Data[[#This Row],[Patient Admission Date]],"dddd")</f>
        <v>Monday</v>
      </c>
      <c r="H2877" t="s">
        <v>41</v>
      </c>
      <c r="I2877">
        <v>61</v>
      </c>
      <c r="J2877" s="5" t="s">
        <v>9217</v>
      </c>
      <c r="K2877" t="s">
        <v>8</v>
      </c>
      <c r="L2877" t="s">
        <v>9281</v>
      </c>
      <c r="M2877" t="s">
        <v>9209</v>
      </c>
      <c r="N2877">
        <v>8</v>
      </c>
      <c r="O2877">
        <v>42</v>
      </c>
      <c r="P2877" t="s">
        <v>9225</v>
      </c>
      <c r="Q2877">
        <v>15</v>
      </c>
      <c r="R2877">
        <v>20</v>
      </c>
      <c r="S2877" t="s">
        <v>9256</v>
      </c>
      <c r="T2877" t="s">
        <v>9262</v>
      </c>
      <c r="U2877" t="s">
        <v>9300</v>
      </c>
      <c r="V2877" t="str" cm="1">
        <f t="array" ref="V2877">_xlfn.IFS(Hospital_Emergency_Room_Data[[#This Row],[Day]]&lt;=10,"Start(1-10)",Hospital_Emergency_Room_Data[[#This Row],[Day]]&lt;=20,"Middle(11-20)",Hospital_Emergency_Room_Data[[#This Row],[Day]]&gt;20,"End(21-30)")</f>
        <v>Middle(11-20)</v>
      </c>
    </row>
    <row r="2878" spans="1:22">
      <c r="A2878">
        <v>842836859</v>
      </c>
      <c r="B2878" t="s">
        <v>2897</v>
      </c>
      <c r="C2878" s="1">
        <v>45155</v>
      </c>
      <c r="D2878" t="str">
        <f>TEXT(Hospital_Emergency_Room_Data[[#This Row],[Patient Admission Date]],"mmm")</f>
        <v>Aug</v>
      </c>
      <c r="E2878">
        <f>YEAR(Hospital_Emergency_Room_Data[[#This Row],[Patient Admission Date]])</f>
        <v>2023</v>
      </c>
      <c r="F2878" s="2">
        <v>0.20347222222222222</v>
      </c>
      <c r="G2878" s="8" t="str">
        <f>TEXT(Hospital_Emergency_Room_Data[[#This Row],[Patient Admission Date]],"dddd")</f>
        <v>Thursday</v>
      </c>
      <c r="H2878" t="s">
        <v>41</v>
      </c>
      <c r="I2878">
        <v>17</v>
      </c>
      <c r="J2878" s="5" t="s">
        <v>9220</v>
      </c>
      <c r="K2878" t="s">
        <v>8</v>
      </c>
      <c r="L2878" t="s">
        <v>9281</v>
      </c>
      <c r="M2878" t="s">
        <v>9209</v>
      </c>
      <c r="N2878">
        <v>8</v>
      </c>
      <c r="O2878">
        <v>29</v>
      </c>
      <c r="P2878" t="s">
        <v>9226</v>
      </c>
      <c r="Q2878">
        <v>17</v>
      </c>
      <c r="R2878">
        <v>4</v>
      </c>
      <c r="S2878" t="s">
        <v>9258</v>
      </c>
      <c r="T2878" t="s">
        <v>9262</v>
      </c>
      <c r="U2878" t="s">
        <v>9282</v>
      </c>
      <c r="V2878" t="str" cm="1">
        <f t="array" ref="V2878">_xlfn.IFS(Hospital_Emergency_Room_Data[[#This Row],[Day]]&lt;=10,"Start(1-10)",Hospital_Emergency_Room_Data[[#This Row],[Day]]&lt;=20,"Middle(11-20)",Hospital_Emergency_Room_Data[[#This Row],[Day]]&gt;20,"End(21-30)")</f>
        <v>Middle(11-20)</v>
      </c>
    </row>
    <row r="2879" spans="1:22">
      <c r="A2879">
        <v>199357842</v>
      </c>
      <c r="B2879" t="s">
        <v>2898</v>
      </c>
      <c r="C2879" s="1">
        <v>45310</v>
      </c>
      <c r="D2879" t="str">
        <f>TEXT(Hospital_Emergency_Room_Data[[#This Row],[Patient Admission Date]],"mmm")</f>
        <v>Jan</v>
      </c>
      <c r="E2879">
        <f>YEAR(Hospital_Emergency_Room_Data[[#This Row],[Patient Admission Date]])</f>
        <v>2024</v>
      </c>
      <c r="F2879" s="2">
        <v>0.44861111111111113</v>
      </c>
      <c r="G2879" s="8" t="str">
        <f>TEXT(Hospital_Emergency_Room_Data[[#This Row],[Patient Admission Date]],"dddd")</f>
        <v>Friday</v>
      </c>
      <c r="H2879" t="s">
        <v>41</v>
      </c>
      <c r="I2879">
        <v>29</v>
      </c>
      <c r="J2879" s="5" t="s">
        <v>9220</v>
      </c>
      <c r="K2879" t="s">
        <v>8</v>
      </c>
      <c r="L2879" t="s">
        <v>9281</v>
      </c>
      <c r="M2879" t="s">
        <v>9209</v>
      </c>
      <c r="N2879">
        <v>8</v>
      </c>
      <c r="O2879">
        <v>31</v>
      </c>
      <c r="P2879" t="s">
        <v>9225</v>
      </c>
      <c r="Q2879">
        <v>19</v>
      </c>
      <c r="R2879">
        <v>10</v>
      </c>
      <c r="S2879" t="s">
        <v>9255</v>
      </c>
      <c r="T2879" t="s">
        <v>9262</v>
      </c>
      <c r="U2879" t="s">
        <v>9300</v>
      </c>
      <c r="V2879" t="str" cm="1">
        <f t="array" ref="V2879">_xlfn.IFS(Hospital_Emergency_Room_Data[[#This Row],[Day]]&lt;=10,"Start(1-10)",Hospital_Emergency_Room_Data[[#This Row],[Day]]&lt;=20,"Middle(11-20)",Hospital_Emergency_Room_Data[[#This Row],[Day]]&gt;20,"End(21-30)")</f>
        <v>Middle(11-20)</v>
      </c>
    </row>
    <row r="2880" spans="1:22">
      <c r="A2880">
        <v>646663685</v>
      </c>
      <c r="B2880" t="s">
        <v>2899</v>
      </c>
      <c r="C2880" s="1">
        <v>45024</v>
      </c>
      <c r="D2880" t="str">
        <f>TEXT(Hospital_Emergency_Room_Data[[#This Row],[Patient Admission Date]],"mmm")</f>
        <v>Apr</v>
      </c>
      <c r="E2880">
        <f>YEAR(Hospital_Emergency_Room_Data[[#This Row],[Patient Admission Date]])</f>
        <v>2023</v>
      </c>
      <c r="F2880" s="2">
        <v>1.1805555555555555E-2</v>
      </c>
      <c r="G2880" s="8" t="str">
        <f>TEXT(Hospital_Emergency_Room_Data[[#This Row],[Patient Admission Date]],"dddd")</f>
        <v>Saturday</v>
      </c>
      <c r="H2880" t="s">
        <v>41</v>
      </c>
      <c r="I2880">
        <v>28</v>
      </c>
      <c r="J2880" s="5" t="s">
        <v>9220</v>
      </c>
      <c r="K2880" t="s">
        <v>8</v>
      </c>
      <c r="L2880" t="s">
        <v>9281</v>
      </c>
      <c r="M2880" t="s">
        <v>9209</v>
      </c>
      <c r="N2880">
        <v>8</v>
      </c>
      <c r="O2880">
        <v>50</v>
      </c>
      <c r="P2880" t="s">
        <v>9225</v>
      </c>
      <c r="Q2880">
        <v>8</v>
      </c>
      <c r="R2880">
        <v>0</v>
      </c>
      <c r="S2880" t="s">
        <v>9258</v>
      </c>
      <c r="T2880" t="s">
        <v>9265</v>
      </c>
      <c r="U2880" t="s">
        <v>9283</v>
      </c>
      <c r="V2880" t="str" cm="1">
        <f t="array" ref="V2880">_xlfn.IFS(Hospital_Emergency_Room_Data[[#This Row],[Day]]&lt;=10,"Start(1-10)",Hospital_Emergency_Room_Data[[#This Row],[Day]]&lt;=20,"Middle(11-20)",Hospital_Emergency_Room_Data[[#This Row],[Day]]&gt;20,"End(21-30)")</f>
        <v>Start(1-10)</v>
      </c>
    </row>
    <row r="2881" spans="1:22">
      <c r="A2881">
        <v>401218466</v>
      </c>
      <c r="B2881" t="s">
        <v>2900</v>
      </c>
      <c r="C2881" s="1">
        <v>45034</v>
      </c>
      <c r="D2881" t="str">
        <f>TEXT(Hospital_Emergency_Room_Data[[#This Row],[Patient Admission Date]],"mmm")</f>
        <v>Apr</v>
      </c>
      <c r="E2881">
        <f>YEAR(Hospital_Emergency_Room_Data[[#This Row],[Patient Admission Date]])</f>
        <v>2023</v>
      </c>
      <c r="F2881" s="2">
        <v>0.25347222222222221</v>
      </c>
      <c r="G2881" s="8" t="str">
        <f>TEXT(Hospital_Emergency_Room_Data[[#This Row],[Patient Admission Date]],"dddd")</f>
        <v>Tuesday</v>
      </c>
      <c r="H2881" t="s">
        <v>41</v>
      </c>
      <c r="I2881">
        <v>10</v>
      </c>
      <c r="J2881" s="5" t="s">
        <v>9221</v>
      </c>
      <c r="K2881" t="s">
        <v>8</v>
      </c>
      <c r="L2881" t="s">
        <v>9281</v>
      </c>
      <c r="M2881" t="s">
        <v>9209</v>
      </c>
      <c r="N2881">
        <v>8</v>
      </c>
      <c r="O2881">
        <v>43</v>
      </c>
      <c r="P2881" t="s">
        <v>9225</v>
      </c>
      <c r="Q2881">
        <v>18</v>
      </c>
      <c r="R2881">
        <v>6</v>
      </c>
      <c r="S2881" t="s">
        <v>9255</v>
      </c>
      <c r="T2881" t="s">
        <v>9262</v>
      </c>
      <c r="U2881" t="s">
        <v>9300</v>
      </c>
      <c r="V2881" t="str" cm="1">
        <f t="array" ref="V2881">_xlfn.IFS(Hospital_Emergency_Room_Data[[#This Row],[Day]]&lt;=10,"Start(1-10)",Hospital_Emergency_Room_Data[[#This Row],[Day]]&lt;=20,"Middle(11-20)",Hospital_Emergency_Room_Data[[#This Row],[Day]]&gt;20,"End(21-30)")</f>
        <v>Middle(11-20)</v>
      </c>
    </row>
    <row r="2882" spans="1:22">
      <c r="A2882">
        <v>388238484</v>
      </c>
      <c r="B2882" t="s">
        <v>2901</v>
      </c>
      <c r="C2882" s="1">
        <v>45452</v>
      </c>
      <c r="D2882" t="str">
        <f>TEXT(Hospital_Emergency_Room_Data[[#This Row],[Patient Admission Date]],"mmm")</f>
        <v>Jun</v>
      </c>
      <c r="E2882">
        <f>YEAR(Hospital_Emergency_Room_Data[[#This Row],[Patient Admission Date]])</f>
        <v>2024</v>
      </c>
      <c r="F2882" s="2">
        <v>0.13750000000000001</v>
      </c>
      <c r="G2882" s="8" t="str">
        <f>TEXT(Hospital_Emergency_Room_Data[[#This Row],[Patient Admission Date]],"dddd")</f>
        <v>Sunday</v>
      </c>
      <c r="H2882" t="s">
        <v>41</v>
      </c>
      <c r="I2882">
        <v>36</v>
      </c>
      <c r="J2882" s="5" t="s">
        <v>9223</v>
      </c>
      <c r="K2882" t="s">
        <v>8</v>
      </c>
      <c r="L2882" t="s">
        <v>9281</v>
      </c>
      <c r="M2882" t="s">
        <v>9209</v>
      </c>
      <c r="N2882">
        <v>8</v>
      </c>
      <c r="O2882">
        <v>16</v>
      </c>
      <c r="P2882" t="s">
        <v>9226</v>
      </c>
      <c r="Q2882">
        <v>9</v>
      </c>
      <c r="R2882">
        <v>3</v>
      </c>
      <c r="S2882" t="s">
        <v>9258</v>
      </c>
      <c r="T2882" t="s">
        <v>9265</v>
      </c>
      <c r="U2882" t="s">
        <v>9282</v>
      </c>
      <c r="V2882" t="str" cm="1">
        <f t="array" ref="V2882">_xlfn.IFS(Hospital_Emergency_Room_Data[[#This Row],[Day]]&lt;=10,"Start(1-10)",Hospital_Emergency_Room_Data[[#This Row],[Day]]&lt;=20,"Middle(11-20)",Hospital_Emergency_Room_Data[[#This Row],[Day]]&gt;20,"End(21-30)")</f>
        <v>Start(1-10)</v>
      </c>
    </row>
    <row r="2883" spans="1:22">
      <c r="A2883">
        <v>821889428</v>
      </c>
      <c r="B2883" t="s">
        <v>2902</v>
      </c>
      <c r="C2883" s="1">
        <v>45429</v>
      </c>
      <c r="D2883" t="str">
        <f>TEXT(Hospital_Emergency_Room_Data[[#This Row],[Patient Admission Date]],"mmm")</f>
        <v>May</v>
      </c>
      <c r="E2883">
        <f>YEAR(Hospital_Emergency_Room_Data[[#This Row],[Patient Admission Date]])</f>
        <v>2024</v>
      </c>
      <c r="F2883" s="2">
        <v>0.51736111111111116</v>
      </c>
      <c r="G2883" s="8" t="str">
        <f>TEXT(Hospital_Emergency_Room_Data[[#This Row],[Patient Admission Date]],"dddd")</f>
        <v>Friday</v>
      </c>
      <c r="H2883" t="s">
        <v>41</v>
      </c>
      <c r="I2883">
        <v>3</v>
      </c>
      <c r="J2883" s="5" t="s">
        <v>9218</v>
      </c>
      <c r="K2883" t="s">
        <v>8</v>
      </c>
      <c r="L2883" t="s">
        <v>9281</v>
      </c>
      <c r="M2883" t="s">
        <v>9209</v>
      </c>
      <c r="N2883">
        <v>8</v>
      </c>
      <c r="O2883">
        <v>46</v>
      </c>
      <c r="P2883" t="s">
        <v>9225</v>
      </c>
      <c r="Q2883">
        <v>17</v>
      </c>
      <c r="R2883">
        <v>12</v>
      </c>
      <c r="S2883" t="s">
        <v>9257</v>
      </c>
      <c r="T2883" t="s">
        <v>9262</v>
      </c>
      <c r="U2883" t="s">
        <v>9283</v>
      </c>
      <c r="V2883" t="str" cm="1">
        <f t="array" ref="V2883">_xlfn.IFS(Hospital_Emergency_Room_Data[[#This Row],[Day]]&lt;=10,"Start(1-10)",Hospital_Emergency_Room_Data[[#This Row],[Day]]&lt;=20,"Middle(11-20)",Hospital_Emergency_Room_Data[[#This Row],[Day]]&gt;20,"End(21-30)")</f>
        <v>Middle(11-20)</v>
      </c>
    </row>
    <row r="2884" spans="1:22">
      <c r="A2884">
        <v>546517389</v>
      </c>
      <c r="B2884" t="s">
        <v>2903</v>
      </c>
      <c r="C2884" s="1">
        <v>45532</v>
      </c>
      <c r="D2884" t="str">
        <f>TEXT(Hospital_Emergency_Room_Data[[#This Row],[Patient Admission Date]],"mmm")</f>
        <v>Aug</v>
      </c>
      <c r="E2884">
        <f>YEAR(Hospital_Emergency_Room_Data[[#This Row],[Patient Admission Date]])</f>
        <v>2024</v>
      </c>
      <c r="F2884" s="2">
        <v>0.10069444444444445</v>
      </c>
      <c r="G2884" s="8" t="str">
        <f>TEXT(Hospital_Emergency_Room_Data[[#This Row],[Patient Admission Date]],"dddd")</f>
        <v>Wednesday</v>
      </c>
      <c r="H2884" t="s">
        <v>41</v>
      </c>
      <c r="I2884">
        <v>56</v>
      </c>
      <c r="J2884" s="5" t="s">
        <v>9219</v>
      </c>
      <c r="K2884" t="s">
        <v>8</v>
      </c>
      <c r="L2884" t="s">
        <v>9281</v>
      </c>
      <c r="M2884" t="s">
        <v>9209</v>
      </c>
      <c r="N2884">
        <v>8</v>
      </c>
      <c r="O2884">
        <v>33</v>
      </c>
      <c r="P2884" t="s">
        <v>9225</v>
      </c>
      <c r="Q2884">
        <v>28</v>
      </c>
      <c r="R2884">
        <v>2</v>
      </c>
      <c r="S2884" t="s">
        <v>9258</v>
      </c>
      <c r="T2884" t="s">
        <v>9264</v>
      </c>
      <c r="U2884" t="s">
        <v>9300</v>
      </c>
      <c r="V2884" t="str" cm="1">
        <f t="array" ref="V2884">_xlfn.IFS(Hospital_Emergency_Room_Data[[#This Row],[Day]]&lt;=10,"Start(1-10)",Hospital_Emergency_Room_Data[[#This Row],[Day]]&lt;=20,"Middle(11-20)",Hospital_Emergency_Room_Data[[#This Row],[Day]]&gt;20,"End(21-30)")</f>
        <v>End(21-30)</v>
      </c>
    </row>
    <row r="2885" spans="1:22">
      <c r="A2885">
        <v>814676519</v>
      </c>
      <c r="B2885" t="s">
        <v>2904</v>
      </c>
      <c r="C2885" s="1">
        <v>45297</v>
      </c>
      <c r="D2885" t="str">
        <f>TEXT(Hospital_Emergency_Room_Data[[#This Row],[Patient Admission Date]],"mmm")</f>
        <v>Jan</v>
      </c>
      <c r="E2885">
        <f>YEAR(Hospital_Emergency_Room_Data[[#This Row],[Patient Admission Date]])</f>
        <v>2024</v>
      </c>
      <c r="F2885" s="2">
        <v>7.2222222222222215E-2</v>
      </c>
      <c r="G2885" s="8" t="str">
        <f>TEXT(Hospital_Emergency_Room_Data[[#This Row],[Patient Admission Date]],"dddd")</f>
        <v>Saturday</v>
      </c>
      <c r="H2885" t="s">
        <v>41</v>
      </c>
      <c r="I2885">
        <v>46</v>
      </c>
      <c r="J2885" s="5" t="s">
        <v>9219</v>
      </c>
      <c r="K2885" t="s">
        <v>8</v>
      </c>
      <c r="L2885" t="s">
        <v>9281</v>
      </c>
      <c r="M2885" t="s">
        <v>9209</v>
      </c>
      <c r="N2885">
        <v>8</v>
      </c>
      <c r="O2885">
        <v>10</v>
      </c>
      <c r="P2885" t="s">
        <v>9226</v>
      </c>
      <c r="Q2885">
        <v>6</v>
      </c>
      <c r="R2885">
        <v>1</v>
      </c>
      <c r="S2885" t="s">
        <v>9258</v>
      </c>
      <c r="T2885" t="s">
        <v>9263</v>
      </c>
      <c r="U2885" t="s">
        <v>9282</v>
      </c>
      <c r="V2885" t="str" cm="1">
        <f t="array" ref="V2885">_xlfn.IFS(Hospital_Emergency_Room_Data[[#This Row],[Day]]&lt;=10,"Start(1-10)",Hospital_Emergency_Room_Data[[#This Row],[Day]]&lt;=20,"Middle(11-20)",Hospital_Emergency_Room_Data[[#This Row],[Day]]&gt;20,"End(21-30)")</f>
        <v>Start(1-10)</v>
      </c>
    </row>
    <row r="2886" spans="1:22">
      <c r="A2886">
        <v>328399275</v>
      </c>
      <c r="B2886" t="s">
        <v>2905</v>
      </c>
      <c r="C2886" s="1">
        <v>45201</v>
      </c>
      <c r="D2886" t="str">
        <f>TEXT(Hospital_Emergency_Room_Data[[#This Row],[Patient Admission Date]],"mmm")</f>
        <v>Oct</v>
      </c>
      <c r="E2886">
        <f>YEAR(Hospital_Emergency_Room_Data[[#This Row],[Patient Admission Date]])</f>
        <v>2023</v>
      </c>
      <c r="F2886" s="2">
        <v>0.41805555555555557</v>
      </c>
      <c r="G2886" s="8" t="str">
        <f>TEXT(Hospital_Emergency_Room_Data[[#This Row],[Patient Admission Date]],"dddd")</f>
        <v>Monday</v>
      </c>
      <c r="H2886" t="s">
        <v>41</v>
      </c>
      <c r="I2886">
        <v>48</v>
      </c>
      <c r="J2886" s="5" t="s">
        <v>9219</v>
      </c>
      <c r="K2886" t="s">
        <v>8</v>
      </c>
      <c r="L2886" t="s">
        <v>9281</v>
      </c>
      <c r="M2886" t="s">
        <v>9209</v>
      </c>
      <c r="N2886">
        <v>8</v>
      </c>
      <c r="O2886">
        <v>26</v>
      </c>
      <c r="P2886" t="s">
        <v>9226</v>
      </c>
      <c r="Q2886">
        <v>2</v>
      </c>
      <c r="R2886">
        <v>10</v>
      </c>
      <c r="S2886" t="s">
        <v>9255</v>
      </c>
      <c r="T2886" t="s">
        <v>9263</v>
      </c>
      <c r="U2886" t="s">
        <v>9282</v>
      </c>
      <c r="V2886" t="str" cm="1">
        <f t="array" ref="V2886">_xlfn.IFS(Hospital_Emergency_Room_Data[[#This Row],[Day]]&lt;=10,"Start(1-10)",Hospital_Emergency_Room_Data[[#This Row],[Day]]&lt;=20,"Middle(11-20)",Hospital_Emergency_Room_Data[[#This Row],[Day]]&gt;20,"End(21-30)")</f>
        <v>Start(1-10)</v>
      </c>
    </row>
    <row r="2887" spans="1:22">
      <c r="A2887">
        <v>309472018</v>
      </c>
      <c r="B2887" t="s">
        <v>2906</v>
      </c>
      <c r="C2887" s="1">
        <v>45280</v>
      </c>
      <c r="D2887" t="str">
        <f>TEXT(Hospital_Emergency_Room_Data[[#This Row],[Patient Admission Date]],"mmm")</f>
        <v>Dec</v>
      </c>
      <c r="E2887">
        <f>YEAR(Hospital_Emergency_Room_Data[[#This Row],[Patient Admission Date]])</f>
        <v>2023</v>
      </c>
      <c r="F2887" s="2">
        <v>0.57222222222222219</v>
      </c>
      <c r="G2887" s="8" t="str">
        <f>TEXT(Hospital_Emergency_Room_Data[[#This Row],[Patient Admission Date]],"dddd")</f>
        <v>Wednesday</v>
      </c>
      <c r="H2887" t="s">
        <v>41</v>
      </c>
      <c r="I2887">
        <v>35</v>
      </c>
      <c r="J2887" s="5" t="s">
        <v>9223</v>
      </c>
      <c r="K2887" t="s">
        <v>8</v>
      </c>
      <c r="L2887" t="s">
        <v>9281</v>
      </c>
      <c r="M2887" t="s">
        <v>9209</v>
      </c>
      <c r="N2887">
        <v>8</v>
      </c>
      <c r="O2887">
        <v>44</v>
      </c>
      <c r="P2887" t="s">
        <v>9225</v>
      </c>
      <c r="Q2887">
        <v>20</v>
      </c>
      <c r="R2887">
        <v>13</v>
      </c>
      <c r="S2887" t="s">
        <v>9257</v>
      </c>
      <c r="T2887" t="s">
        <v>9262</v>
      </c>
      <c r="U2887" t="s">
        <v>9300</v>
      </c>
      <c r="V2887" t="str" cm="1">
        <f t="array" ref="V2887">_xlfn.IFS(Hospital_Emergency_Room_Data[[#This Row],[Day]]&lt;=10,"Start(1-10)",Hospital_Emergency_Room_Data[[#This Row],[Day]]&lt;=20,"Middle(11-20)",Hospital_Emergency_Room_Data[[#This Row],[Day]]&gt;20,"End(21-30)")</f>
        <v>Middle(11-20)</v>
      </c>
    </row>
    <row r="2888" spans="1:22">
      <c r="A2888">
        <v>373975103</v>
      </c>
      <c r="B2888" t="s">
        <v>2907</v>
      </c>
      <c r="C2888" s="1">
        <v>45400</v>
      </c>
      <c r="D2888" t="str">
        <f>TEXT(Hospital_Emergency_Room_Data[[#This Row],[Patient Admission Date]],"mmm")</f>
        <v>Apr</v>
      </c>
      <c r="E2888">
        <f>YEAR(Hospital_Emergency_Room_Data[[#This Row],[Patient Admission Date]])</f>
        <v>2024</v>
      </c>
      <c r="F2888" s="2">
        <v>0.2638888888888889</v>
      </c>
      <c r="G2888" s="8" t="str">
        <f>TEXT(Hospital_Emergency_Room_Data[[#This Row],[Patient Admission Date]],"dddd")</f>
        <v>Thursday</v>
      </c>
      <c r="H2888" t="s">
        <v>41</v>
      </c>
      <c r="I2888">
        <v>66</v>
      </c>
      <c r="J2888" s="5" t="s">
        <v>9217</v>
      </c>
      <c r="K2888" t="s">
        <v>8</v>
      </c>
      <c r="L2888" t="s">
        <v>9281</v>
      </c>
      <c r="M2888" t="s">
        <v>9209</v>
      </c>
      <c r="N2888">
        <v>8</v>
      </c>
      <c r="O2888">
        <v>25</v>
      </c>
      <c r="P2888" t="s">
        <v>9226</v>
      </c>
      <c r="Q2888">
        <v>18</v>
      </c>
      <c r="R2888">
        <v>6</v>
      </c>
      <c r="S2888" t="s">
        <v>9255</v>
      </c>
      <c r="T2888" t="s">
        <v>9262</v>
      </c>
      <c r="U2888" t="s">
        <v>9282</v>
      </c>
      <c r="V2888" t="str" cm="1">
        <f t="array" ref="V2888">_xlfn.IFS(Hospital_Emergency_Room_Data[[#This Row],[Day]]&lt;=10,"Start(1-10)",Hospital_Emergency_Room_Data[[#This Row],[Day]]&lt;=20,"Middle(11-20)",Hospital_Emergency_Room_Data[[#This Row],[Day]]&gt;20,"End(21-30)")</f>
        <v>Middle(11-20)</v>
      </c>
    </row>
    <row r="2889" spans="1:22">
      <c r="A2889">
        <v>639298268</v>
      </c>
      <c r="B2889" t="s">
        <v>2908</v>
      </c>
      <c r="C2889" s="1">
        <v>45531</v>
      </c>
      <c r="D2889" t="str">
        <f>TEXT(Hospital_Emergency_Room_Data[[#This Row],[Patient Admission Date]],"mmm")</f>
        <v>Aug</v>
      </c>
      <c r="E2889">
        <f>YEAR(Hospital_Emergency_Room_Data[[#This Row],[Patient Admission Date]])</f>
        <v>2024</v>
      </c>
      <c r="F2889" s="2">
        <v>0.60902777777777772</v>
      </c>
      <c r="G2889" s="8" t="str">
        <f>TEXT(Hospital_Emergency_Room_Data[[#This Row],[Patient Admission Date]],"dddd")</f>
        <v>Tuesday</v>
      </c>
      <c r="H2889" t="s">
        <v>41</v>
      </c>
      <c r="I2889">
        <v>74</v>
      </c>
      <c r="J2889" s="5" t="s">
        <v>9222</v>
      </c>
      <c r="K2889" t="s">
        <v>8</v>
      </c>
      <c r="L2889" t="s">
        <v>9281</v>
      </c>
      <c r="M2889" t="s">
        <v>9209</v>
      </c>
      <c r="N2889">
        <v>8</v>
      </c>
      <c r="O2889">
        <v>27</v>
      </c>
      <c r="P2889" t="s">
        <v>9226</v>
      </c>
      <c r="Q2889">
        <v>27</v>
      </c>
      <c r="R2889">
        <v>14</v>
      </c>
      <c r="S2889" t="s">
        <v>9257</v>
      </c>
      <c r="T2889" t="s">
        <v>9264</v>
      </c>
      <c r="U2889" t="s">
        <v>9282</v>
      </c>
      <c r="V2889" t="str" cm="1">
        <f t="array" ref="V2889">_xlfn.IFS(Hospital_Emergency_Room_Data[[#This Row],[Day]]&lt;=10,"Start(1-10)",Hospital_Emergency_Room_Data[[#This Row],[Day]]&lt;=20,"Middle(11-20)",Hospital_Emergency_Room_Data[[#This Row],[Day]]&gt;20,"End(21-30)")</f>
        <v>End(21-30)</v>
      </c>
    </row>
    <row r="2890" spans="1:22">
      <c r="A2890">
        <v>791069701</v>
      </c>
      <c r="B2890" t="s">
        <v>2909</v>
      </c>
      <c r="C2890" s="1">
        <v>45077</v>
      </c>
      <c r="D2890" t="str">
        <f>TEXT(Hospital_Emergency_Room_Data[[#This Row],[Patient Admission Date]],"mmm")</f>
        <v>May</v>
      </c>
      <c r="E2890">
        <f>YEAR(Hospital_Emergency_Room_Data[[#This Row],[Patient Admission Date]])</f>
        <v>2023</v>
      </c>
      <c r="F2890" s="2">
        <v>0.11874999999999999</v>
      </c>
      <c r="G2890" s="8" t="str">
        <f>TEXT(Hospital_Emergency_Room_Data[[#This Row],[Patient Admission Date]],"dddd")</f>
        <v>Wednesday</v>
      </c>
      <c r="H2890" t="s">
        <v>41</v>
      </c>
      <c r="I2890">
        <v>73</v>
      </c>
      <c r="J2890" s="5" t="s">
        <v>9222</v>
      </c>
      <c r="K2890" t="s">
        <v>8</v>
      </c>
      <c r="L2890" t="s">
        <v>9281</v>
      </c>
      <c r="M2890" t="s">
        <v>9209</v>
      </c>
      <c r="N2890">
        <v>8</v>
      </c>
      <c r="O2890">
        <v>34</v>
      </c>
      <c r="P2890" t="s">
        <v>9225</v>
      </c>
      <c r="Q2890">
        <v>31</v>
      </c>
      <c r="R2890">
        <v>2</v>
      </c>
      <c r="S2890" t="s">
        <v>9258</v>
      </c>
      <c r="T2890" t="s">
        <v>9264</v>
      </c>
      <c r="U2890" t="s">
        <v>9300</v>
      </c>
      <c r="V2890" t="str" cm="1">
        <f t="array" ref="V2890">_xlfn.IFS(Hospital_Emergency_Room_Data[[#This Row],[Day]]&lt;=10,"Start(1-10)",Hospital_Emergency_Room_Data[[#This Row],[Day]]&lt;=20,"Middle(11-20)",Hospital_Emergency_Room_Data[[#This Row],[Day]]&gt;20,"End(21-30)")</f>
        <v>End(21-30)</v>
      </c>
    </row>
    <row r="2891" spans="1:22">
      <c r="A2891">
        <v>230344538</v>
      </c>
      <c r="B2891" t="s">
        <v>2910</v>
      </c>
      <c r="C2891" s="1">
        <v>45042</v>
      </c>
      <c r="D2891" t="str">
        <f>TEXT(Hospital_Emergency_Room_Data[[#This Row],[Patient Admission Date]],"mmm")</f>
        <v>Apr</v>
      </c>
      <c r="E2891">
        <f>YEAR(Hospital_Emergency_Room_Data[[#This Row],[Patient Admission Date]])</f>
        <v>2023</v>
      </c>
      <c r="F2891" s="2">
        <v>0.90069444444444446</v>
      </c>
      <c r="G2891" s="8" t="str">
        <f>TEXT(Hospital_Emergency_Room_Data[[#This Row],[Patient Admission Date]],"dddd")</f>
        <v>Wednesday</v>
      </c>
      <c r="H2891" t="s">
        <v>41</v>
      </c>
      <c r="I2891">
        <v>17</v>
      </c>
      <c r="J2891" s="5" t="s">
        <v>9220</v>
      </c>
      <c r="K2891" t="s">
        <v>8</v>
      </c>
      <c r="L2891" t="s">
        <v>9281</v>
      </c>
      <c r="M2891" t="s">
        <v>9209</v>
      </c>
      <c r="N2891">
        <v>9</v>
      </c>
      <c r="O2891">
        <v>37</v>
      </c>
      <c r="P2891" t="s">
        <v>9225</v>
      </c>
      <c r="Q2891">
        <v>26</v>
      </c>
      <c r="R2891">
        <v>21</v>
      </c>
      <c r="S2891" t="s">
        <v>9256</v>
      </c>
      <c r="T2891" t="s">
        <v>9264</v>
      </c>
      <c r="U2891" t="s">
        <v>9300</v>
      </c>
      <c r="V2891" t="str" cm="1">
        <f t="array" ref="V2891">_xlfn.IFS(Hospital_Emergency_Room_Data[[#This Row],[Day]]&lt;=10,"Start(1-10)",Hospital_Emergency_Room_Data[[#This Row],[Day]]&lt;=20,"Middle(11-20)",Hospital_Emergency_Room_Data[[#This Row],[Day]]&gt;20,"End(21-30)")</f>
        <v>End(21-30)</v>
      </c>
    </row>
    <row r="2892" spans="1:22">
      <c r="A2892">
        <v>787022075</v>
      </c>
      <c r="B2892" t="s">
        <v>2911</v>
      </c>
      <c r="C2892" s="1">
        <v>45352</v>
      </c>
      <c r="D2892" t="str">
        <f>TEXT(Hospital_Emergency_Room_Data[[#This Row],[Patient Admission Date]],"mmm")</f>
        <v>Mar</v>
      </c>
      <c r="E2892">
        <f>YEAR(Hospital_Emergency_Room_Data[[#This Row],[Patient Admission Date]])</f>
        <v>2024</v>
      </c>
      <c r="F2892" s="2">
        <v>0.48958333333333331</v>
      </c>
      <c r="G2892" s="8" t="str">
        <f>TEXT(Hospital_Emergency_Room_Data[[#This Row],[Patient Admission Date]],"dddd")</f>
        <v>Friday</v>
      </c>
      <c r="H2892" t="s">
        <v>41</v>
      </c>
      <c r="I2892">
        <v>31</v>
      </c>
      <c r="J2892" s="5" t="s">
        <v>9223</v>
      </c>
      <c r="K2892" t="s">
        <v>8</v>
      </c>
      <c r="L2892" t="s">
        <v>9281</v>
      </c>
      <c r="M2892" t="s">
        <v>9209</v>
      </c>
      <c r="N2892">
        <v>9</v>
      </c>
      <c r="O2892">
        <v>25</v>
      </c>
      <c r="P2892" t="s">
        <v>9226</v>
      </c>
      <c r="Q2892">
        <v>1</v>
      </c>
      <c r="R2892">
        <v>11</v>
      </c>
      <c r="S2892" t="s">
        <v>9255</v>
      </c>
      <c r="T2892" t="s">
        <v>9263</v>
      </c>
      <c r="U2892" t="s">
        <v>9282</v>
      </c>
      <c r="V2892" t="str" cm="1">
        <f t="array" ref="V2892">_xlfn.IFS(Hospital_Emergency_Room_Data[[#This Row],[Day]]&lt;=10,"Start(1-10)",Hospital_Emergency_Room_Data[[#This Row],[Day]]&lt;=20,"Middle(11-20)",Hospital_Emergency_Room_Data[[#This Row],[Day]]&gt;20,"End(21-30)")</f>
        <v>Start(1-10)</v>
      </c>
    </row>
    <row r="2893" spans="1:22">
      <c r="A2893">
        <v>669256650</v>
      </c>
      <c r="B2893" t="s">
        <v>2912</v>
      </c>
      <c r="C2893" s="1">
        <v>45043</v>
      </c>
      <c r="D2893" t="str">
        <f>TEXT(Hospital_Emergency_Room_Data[[#This Row],[Patient Admission Date]],"mmm")</f>
        <v>Apr</v>
      </c>
      <c r="E2893">
        <f>YEAR(Hospital_Emergency_Room_Data[[#This Row],[Patient Admission Date]])</f>
        <v>2023</v>
      </c>
      <c r="F2893" s="2">
        <v>0.65277777777777779</v>
      </c>
      <c r="G2893" s="8" t="str">
        <f>TEXT(Hospital_Emergency_Room_Data[[#This Row],[Patient Admission Date]],"dddd")</f>
        <v>Thursday</v>
      </c>
      <c r="H2893" t="s">
        <v>41</v>
      </c>
      <c r="I2893">
        <v>65</v>
      </c>
      <c r="J2893" s="5" t="s">
        <v>9217</v>
      </c>
      <c r="K2893" t="s">
        <v>8</v>
      </c>
      <c r="L2893" t="s">
        <v>9281</v>
      </c>
      <c r="M2893" t="s">
        <v>9209</v>
      </c>
      <c r="N2893">
        <v>9</v>
      </c>
      <c r="O2893">
        <v>39</v>
      </c>
      <c r="P2893" t="s">
        <v>9225</v>
      </c>
      <c r="Q2893">
        <v>27</v>
      </c>
      <c r="R2893">
        <v>15</v>
      </c>
      <c r="S2893" t="s">
        <v>9257</v>
      </c>
      <c r="T2893" t="s">
        <v>9264</v>
      </c>
      <c r="U2893" t="s">
        <v>9300</v>
      </c>
      <c r="V2893" t="str" cm="1">
        <f t="array" ref="V2893">_xlfn.IFS(Hospital_Emergency_Room_Data[[#This Row],[Day]]&lt;=10,"Start(1-10)",Hospital_Emergency_Room_Data[[#This Row],[Day]]&lt;=20,"Middle(11-20)",Hospital_Emergency_Room_Data[[#This Row],[Day]]&gt;20,"End(21-30)")</f>
        <v>End(21-30)</v>
      </c>
    </row>
    <row r="2894" spans="1:22">
      <c r="A2894">
        <v>803563133</v>
      </c>
      <c r="B2894" t="s">
        <v>2913</v>
      </c>
      <c r="C2894" s="1">
        <v>45429</v>
      </c>
      <c r="D2894" t="str">
        <f>TEXT(Hospital_Emergency_Room_Data[[#This Row],[Patient Admission Date]],"mmm")</f>
        <v>May</v>
      </c>
      <c r="E2894">
        <f>YEAR(Hospital_Emergency_Room_Data[[#This Row],[Patient Admission Date]])</f>
        <v>2024</v>
      </c>
      <c r="F2894" s="2">
        <v>0.80277777777777781</v>
      </c>
      <c r="G2894" s="8" t="str">
        <f>TEXT(Hospital_Emergency_Room_Data[[#This Row],[Patient Admission Date]],"dddd")</f>
        <v>Friday</v>
      </c>
      <c r="H2894" t="s">
        <v>41</v>
      </c>
      <c r="I2894">
        <v>22</v>
      </c>
      <c r="J2894" s="5" t="s">
        <v>9220</v>
      </c>
      <c r="K2894" t="s">
        <v>8</v>
      </c>
      <c r="L2894" t="s">
        <v>9281</v>
      </c>
      <c r="M2894" t="s">
        <v>9209</v>
      </c>
      <c r="N2894">
        <v>9</v>
      </c>
      <c r="O2894">
        <v>43</v>
      </c>
      <c r="P2894" t="s">
        <v>9225</v>
      </c>
      <c r="Q2894">
        <v>17</v>
      </c>
      <c r="R2894">
        <v>19</v>
      </c>
      <c r="S2894" t="s">
        <v>9256</v>
      </c>
      <c r="T2894" t="s">
        <v>9262</v>
      </c>
      <c r="U2894" t="s">
        <v>9300</v>
      </c>
      <c r="V2894" t="str" cm="1">
        <f t="array" ref="V2894">_xlfn.IFS(Hospital_Emergency_Room_Data[[#This Row],[Day]]&lt;=10,"Start(1-10)",Hospital_Emergency_Room_Data[[#This Row],[Day]]&lt;=20,"Middle(11-20)",Hospital_Emergency_Room_Data[[#This Row],[Day]]&gt;20,"End(21-30)")</f>
        <v>Middle(11-20)</v>
      </c>
    </row>
    <row r="2895" spans="1:22">
      <c r="A2895">
        <v>895092744</v>
      </c>
      <c r="B2895" t="s">
        <v>2914</v>
      </c>
      <c r="C2895" s="1">
        <v>45474</v>
      </c>
      <c r="D2895" t="str">
        <f>TEXT(Hospital_Emergency_Room_Data[[#This Row],[Patient Admission Date]],"mmm")</f>
        <v>Jul</v>
      </c>
      <c r="E2895">
        <f>YEAR(Hospital_Emergency_Room_Data[[#This Row],[Patient Admission Date]])</f>
        <v>2024</v>
      </c>
      <c r="F2895" s="2">
        <v>0.42569444444444443</v>
      </c>
      <c r="G2895" s="8" t="str">
        <f>TEXT(Hospital_Emergency_Room_Data[[#This Row],[Patient Admission Date]],"dddd")</f>
        <v>Monday</v>
      </c>
      <c r="H2895" t="s">
        <v>41</v>
      </c>
      <c r="I2895">
        <v>49</v>
      </c>
      <c r="J2895" s="5" t="s">
        <v>9219</v>
      </c>
      <c r="K2895" t="s">
        <v>8</v>
      </c>
      <c r="L2895" t="s">
        <v>9281</v>
      </c>
      <c r="M2895" t="s">
        <v>9209</v>
      </c>
      <c r="N2895">
        <v>9</v>
      </c>
      <c r="O2895">
        <v>38</v>
      </c>
      <c r="P2895" t="s">
        <v>9225</v>
      </c>
      <c r="Q2895">
        <v>1</v>
      </c>
      <c r="R2895">
        <v>10</v>
      </c>
      <c r="S2895" t="s">
        <v>9255</v>
      </c>
      <c r="T2895" t="s">
        <v>9263</v>
      </c>
      <c r="U2895" t="s">
        <v>9300</v>
      </c>
      <c r="V2895" t="str" cm="1">
        <f t="array" ref="V2895">_xlfn.IFS(Hospital_Emergency_Room_Data[[#This Row],[Day]]&lt;=10,"Start(1-10)",Hospital_Emergency_Room_Data[[#This Row],[Day]]&lt;=20,"Middle(11-20)",Hospital_Emergency_Room_Data[[#This Row],[Day]]&gt;20,"End(21-30)")</f>
        <v>Start(1-10)</v>
      </c>
    </row>
    <row r="2896" spans="1:22">
      <c r="A2896">
        <v>342056538</v>
      </c>
      <c r="B2896" t="s">
        <v>2915</v>
      </c>
      <c r="C2896" s="1">
        <v>45173</v>
      </c>
      <c r="D2896" t="str">
        <f>TEXT(Hospital_Emergency_Room_Data[[#This Row],[Patient Admission Date]],"mmm")</f>
        <v>Sep</v>
      </c>
      <c r="E2896">
        <f>YEAR(Hospital_Emergency_Room_Data[[#This Row],[Patient Admission Date]])</f>
        <v>2023</v>
      </c>
      <c r="F2896" s="2">
        <v>0.22569444444444445</v>
      </c>
      <c r="G2896" s="8" t="str">
        <f>TEXT(Hospital_Emergency_Room_Data[[#This Row],[Patient Admission Date]],"dddd")</f>
        <v>Monday</v>
      </c>
      <c r="H2896" t="s">
        <v>41</v>
      </c>
      <c r="I2896">
        <v>66</v>
      </c>
      <c r="J2896" s="5" t="s">
        <v>9217</v>
      </c>
      <c r="K2896" t="s">
        <v>8</v>
      </c>
      <c r="L2896" t="s">
        <v>9281</v>
      </c>
      <c r="M2896" t="s">
        <v>9209</v>
      </c>
      <c r="N2896">
        <v>9</v>
      </c>
      <c r="O2896">
        <v>33</v>
      </c>
      <c r="P2896" t="s">
        <v>9225</v>
      </c>
      <c r="Q2896">
        <v>4</v>
      </c>
      <c r="R2896">
        <v>5</v>
      </c>
      <c r="S2896" t="s">
        <v>9258</v>
      </c>
      <c r="T2896" t="s">
        <v>9263</v>
      </c>
      <c r="U2896" t="s">
        <v>9300</v>
      </c>
      <c r="V2896" t="str" cm="1">
        <f t="array" ref="V2896">_xlfn.IFS(Hospital_Emergency_Room_Data[[#This Row],[Day]]&lt;=10,"Start(1-10)",Hospital_Emergency_Room_Data[[#This Row],[Day]]&lt;=20,"Middle(11-20)",Hospital_Emergency_Room_Data[[#This Row],[Day]]&gt;20,"End(21-30)")</f>
        <v>Start(1-10)</v>
      </c>
    </row>
    <row r="2897" spans="1:22">
      <c r="A2897">
        <v>340553895</v>
      </c>
      <c r="B2897" t="s">
        <v>2916</v>
      </c>
      <c r="C2897" s="1">
        <v>45166</v>
      </c>
      <c r="D2897" t="str">
        <f>TEXT(Hospital_Emergency_Room_Data[[#This Row],[Patient Admission Date]],"mmm")</f>
        <v>Aug</v>
      </c>
      <c r="E2897">
        <f>YEAR(Hospital_Emergency_Room_Data[[#This Row],[Patient Admission Date]])</f>
        <v>2023</v>
      </c>
      <c r="F2897" s="2">
        <v>0.91388888888888886</v>
      </c>
      <c r="G2897" s="8" t="str">
        <f>TEXT(Hospital_Emergency_Room_Data[[#This Row],[Patient Admission Date]],"dddd")</f>
        <v>Monday</v>
      </c>
      <c r="H2897" t="s">
        <v>41</v>
      </c>
      <c r="I2897">
        <v>62</v>
      </c>
      <c r="J2897" s="5" t="s">
        <v>9217</v>
      </c>
      <c r="K2897" t="s">
        <v>8</v>
      </c>
      <c r="L2897" t="s">
        <v>9281</v>
      </c>
      <c r="M2897" t="s">
        <v>9209</v>
      </c>
      <c r="N2897">
        <v>10</v>
      </c>
      <c r="O2897">
        <v>56</v>
      </c>
      <c r="P2897" t="s">
        <v>9225</v>
      </c>
      <c r="Q2897">
        <v>28</v>
      </c>
      <c r="R2897">
        <v>21</v>
      </c>
      <c r="S2897" t="s">
        <v>9256</v>
      </c>
      <c r="T2897" t="s">
        <v>9264</v>
      </c>
      <c r="U2897" t="s">
        <v>9283</v>
      </c>
      <c r="V2897" t="str" cm="1">
        <f t="array" ref="V2897">_xlfn.IFS(Hospital_Emergency_Room_Data[[#This Row],[Day]]&lt;=10,"Start(1-10)",Hospital_Emergency_Room_Data[[#This Row],[Day]]&lt;=20,"Middle(11-20)",Hospital_Emergency_Room_Data[[#This Row],[Day]]&gt;20,"End(21-30)")</f>
        <v>End(21-30)</v>
      </c>
    </row>
    <row r="2898" spans="1:22">
      <c r="A2898">
        <v>639024514</v>
      </c>
      <c r="B2898" t="s">
        <v>2917</v>
      </c>
      <c r="C2898" s="1">
        <v>45210</v>
      </c>
      <c r="D2898" t="str">
        <f>TEXT(Hospital_Emergency_Room_Data[[#This Row],[Patient Admission Date]],"mmm")</f>
        <v>Oct</v>
      </c>
      <c r="E2898">
        <f>YEAR(Hospital_Emergency_Room_Data[[#This Row],[Patient Admission Date]])</f>
        <v>2023</v>
      </c>
      <c r="F2898" s="2">
        <v>0.11874999999999999</v>
      </c>
      <c r="G2898" s="8" t="str">
        <f>TEXT(Hospital_Emergency_Room_Data[[#This Row],[Patient Admission Date]],"dddd")</f>
        <v>Wednesday</v>
      </c>
      <c r="H2898" t="s">
        <v>41</v>
      </c>
      <c r="I2898">
        <v>27</v>
      </c>
      <c r="J2898" s="5" t="s">
        <v>9220</v>
      </c>
      <c r="K2898" t="s">
        <v>8</v>
      </c>
      <c r="L2898" t="s">
        <v>9281</v>
      </c>
      <c r="M2898" t="s">
        <v>9209</v>
      </c>
      <c r="N2898">
        <v>10</v>
      </c>
      <c r="O2898">
        <v>60</v>
      </c>
      <c r="P2898" t="s">
        <v>9225</v>
      </c>
      <c r="Q2898">
        <v>11</v>
      </c>
      <c r="R2898">
        <v>2</v>
      </c>
      <c r="S2898" t="s">
        <v>9258</v>
      </c>
      <c r="T2898" t="s">
        <v>9265</v>
      </c>
      <c r="U2898" t="s">
        <v>9283</v>
      </c>
      <c r="V2898" t="str" cm="1">
        <f t="array" ref="V2898">_xlfn.IFS(Hospital_Emergency_Room_Data[[#This Row],[Day]]&lt;=10,"Start(1-10)",Hospital_Emergency_Room_Data[[#This Row],[Day]]&lt;=20,"Middle(11-20)",Hospital_Emergency_Room_Data[[#This Row],[Day]]&gt;20,"End(21-30)")</f>
        <v>Middle(11-20)</v>
      </c>
    </row>
    <row r="2899" spans="1:22">
      <c r="A2899">
        <v>335709921</v>
      </c>
      <c r="B2899" t="s">
        <v>2918</v>
      </c>
      <c r="C2899" s="1">
        <v>45581</v>
      </c>
      <c r="D2899" t="str">
        <f>TEXT(Hospital_Emergency_Room_Data[[#This Row],[Patient Admission Date]],"mmm")</f>
        <v>Oct</v>
      </c>
      <c r="E2899">
        <f>YEAR(Hospital_Emergency_Room_Data[[#This Row],[Patient Admission Date]])</f>
        <v>2024</v>
      </c>
      <c r="F2899" s="2">
        <v>0.95902777777777781</v>
      </c>
      <c r="G2899" s="8" t="str">
        <f>TEXT(Hospital_Emergency_Room_Data[[#This Row],[Patient Admission Date]],"dddd")</f>
        <v>Wednesday</v>
      </c>
      <c r="H2899" t="s">
        <v>41</v>
      </c>
      <c r="I2899">
        <v>76</v>
      </c>
      <c r="J2899" s="5" t="s">
        <v>9222</v>
      </c>
      <c r="K2899" t="s">
        <v>8</v>
      </c>
      <c r="L2899" t="s">
        <v>16</v>
      </c>
      <c r="M2899" t="s">
        <v>9209</v>
      </c>
      <c r="O2899">
        <v>56</v>
      </c>
      <c r="P2899" t="s">
        <v>9225</v>
      </c>
      <c r="Q2899">
        <v>16</v>
      </c>
      <c r="R2899">
        <v>23</v>
      </c>
      <c r="S2899" t="s">
        <v>9256</v>
      </c>
      <c r="T2899" t="s">
        <v>9262</v>
      </c>
      <c r="U2899" t="s">
        <v>9283</v>
      </c>
      <c r="V2899" t="str" cm="1">
        <f t="array" ref="V2899">_xlfn.IFS(Hospital_Emergency_Room_Data[[#This Row],[Day]]&lt;=10,"Start(1-10)",Hospital_Emergency_Room_Data[[#This Row],[Day]]&lt;=20,"Middle(11-20)",Hospital_Emergency_Room_Data[[#This Row],[Day]]&gt;20,"End(21-30)")</f>
        <v>Middle(11-20)</v>
      </c>
    </row>
    <row r="2900" spans="1:22">
      <c r="A2900">
        <v>334834102</v>
      </c>
      <c r="B2900" t="s">
        <v>2919</v>
      </c>
      <c r="C2900" s="1">
        <v>45378</v>
      </c>
      <c r="D2900" t="str">
        <f>TEXT(Hospital_Emergency_Room_Data[[#This Row],[Patient Admission Date]],"mmm")</f>
        <v>Mar</v>
      </c>
      <c r="E2900">
        <f>YEAR(Hospital_Emergency_Room_Data[[#This Row],[Patient Admission Date]])</f>
        <v>2024</v>
      </c>
      <c r="F2900" s="2">
        <v>0.41736111111111113</v>
      </c>
      <c r="G2900" s="8" t="str">
        <f>TEXT(Hospital_Emergency_Room_Data[[#This Row],[Patient Admission Date]],"dddd")</f>
        <v>Wednesday</v>
      </c>
      <c r="H2900" t="s">
        <v>41</v>
      </c>
      <c r="I2900">
        <v>16</v>
      </c>
      <c r="J2900" s="5" t="s">
        <v>9220</v>
      </c>
      <c r="K2900" t="s">
        <v>8</v>
      </c>
      <c r="L2900" t="s">
        <v>16</v>
      </c>
      <c r="M2900" t="s">
        <v>9209</v>
      </c>
      <c r="O2900">
        <v>39</v>
      </c>
      <c r="P2900" t="s">
        <v>9225</v>
      </c>
      <c r="Q2900">
        <v>27</v>
      </c>
      <c r="R2900">
        <v>10</v>
      </c>
      <c r="S2900" t="s">
        <v>9255</v>
      </c>
      <c r="T2900" t="s">
        <v>9264</v>
      </c>
      <c r="U2900" t="s">
        <v>9300</v>
      </c>
      <c r="V2900" t="str" cm="1">
        <f t="array" ref="V2900">_xlfn.IFS(Hospital_Emergency_Room_Data[[#This Row],[Day]]&lt;=10,"Start(1-10)",Hospital_Emergency_Room_Data[[#This Row],[Day]]&lt;=20,"Middle(11-20)",Hospital_Emergency_Room_Data[[#This Row],[Day]]&gt;20,"End(21-30)")</f>
        <v>End(21-30)</v>
      </c>
    </row>
    <row r="2901" spans="1:22">
      <c r="A2901">
        <v>857749716</v>
      </c>
      <c r="B2901" t="s">
        <v>2920</v>
      </c>
      <c r="C2901" s="1">
        <v>45502</v>
      </c>
      <c r="D2901" t="str">
        <f>TEXT(Hospital_Emergency_Room_Data[[#This Row],[Patient Admission Date]],"mmm")</f>
        <v>Jul</v>
      </c>
      <c r="E2901">
        <f>YEAR(Hospital_Emergency_Room_Data[[#This Row],[Patient Admission Date]])</f>
        <v>2024</v>
      </c>
      <c r="F2901" s="2">
        <v>0.78472222222222221</v>
      </c>
      <c r="G2901" s="8" t="str">
        <f>TEXT(Hospital_Emergency_Room_Data[[#This Row],[Patient Admission Date]],"dddd")</f>
        <v>Monday</v>
      </c>
      <c r="H2901" t="s">
        <v>41</v>
      </c>
      <c r="I2901">
        <v>28</v>
      </c>
      <c r="J2901" s="5" t="s">
        <v>9220</v>
      </c>
      <c r="K2901" t="s">
        <v>8</v>
      </c>
      <c r="L2901" t="s">
        <v>16</v>
      </c>
      <c r="M2901" t="s">
        <v>9209</v>
      </c>
      <c r="O2901">
        <v>40</v>
      </c>
      <c r="P2901" t="s">
        <v>9225</v>
      </c>
      <c r="Q2901">
        <v>29</v>
      </c>
      <c r="R2901">
        <v>18</v>
      </c>
      <c r="S2901" t="s">
        <v>9256</v>
      </c>
      <c r="T2901" t="s">
        <v>9264</v>
      </c>
      <c r="U2901" t="s">
        <v>9300</v>
      </c>
      <c r="V2901" t="str" cm="1">
        <f t="array" ref="V2901">_xlfn.IFS(Hospital_Emergency_Room_Data[[#This Row],[Day]]&lt;=10,"Start(1-10)",Hospital_Emergency_Room_Data[[#This Row],[Day]]&lt;=20,"Middle(11-20)",Hospital_Emergency_Room_Data[[#This Row],[Day]]&gt;20,"End(21-30)")</f>
        <v>End(21-30)</v>
      </c>
    </row>
    <row r="2902" spans="1:22">
      <c r="A2902">
        <v>159865469</v>
      </c>
      <c r="B2902" t="s">
        <v>2921</v>
      </c>
      <c r="C2902" s="1">
        <v>45113</v>
      </c>
      <c r="D2902" t="str">
        <f>TEXT(Hospital_Emergency_Room_Data[[#This Row],[Patient Admission Date]],"mmm")</f>
        <v>Jul</v>
      </c>
      <c r="E2902">
        <f>YEAR(Hospital_Emergency_Room_Data[[#This Row],[Patient Admission Date]])</f>
        <v>2023</v>
      </c>
      <c r="F2902" s="2">
        <v>0.97777777777777775</v>
      </c>
      <c r="G2902" s="8" t="str">
        <f>TEXT(Hospital_Emergency_Room_Data[[#This Row],[Patient Admission Date]],"dddd")</f>
        <v>Thursday</v>
      </c>
      <c r="H2902" t="s">
        <v>41</v>
      </c>
      <c r="I2902">
        <v>18</v>
      </c>
      <c r="J2902" s="5" t="s">
        <v>9220</v>
      </c>
      <c r="K2902" t="s">
        <v>8</v>
      </c>
      <c r="L2902" t="s">
        <v>16</v>
      </c>
      <c r="M2902" t="s">
        <v>9209</v>
      </c>
      <c r="O2902">
        <v>41</v>
      </c>
      <c r="P2902" t="s">
        <v>9225</v>
      </c>
      <c r="Q2902">
        <v>6</v>
      </c>
      <c r="R2902">
        <v>23</v>
      </c>
      <c r="S2902" t="s">
        <v>9256</v>
      </c>
      <c r="T2902" t="s">
        <v>9263</v>
      </c>
      <c r="U2902" t="s">
        <v>9300</v>
      </c>
      <c r="V2902" t="str" cm="1">
        <f t="array" ref="V2902">_xlfn.IFS(Hospital_Emergency_Room_Data[[#This Row],[Day]]&lt;=10,"Start(1-10)",Hospital_Emergency_Room_Data[[#This Row],[Day]]&lt;=20,"Middle(11-20)",Hospital_Emergency_Room_Data[[#This Row],[Day]]&gt;20,"End(21-30)")</f>
        <v>Start(1-10)</v>
      </c>
    </row>
    <row r="2903" spans="1:22">
      <c r="A2903">
        <v>267780835</v>
      </c>
      <c r="B2903" t="s">
        <v>2922</v>
      </c>
      <c r="C2903" s="1">
        <v>45033</v>
      </c>
      <c r="D2903" t="str">
        <f>TEXT(Hospital_Emergency_Room_Data[[#This Row],[Patient Admission Date]],"mmm")</f>
        <v>Apr</v>
      </c>
      <c r="E2903">
        <f>YEAR(Hospital_Emergency_Room_Data[[#This Row],[Patient Admission Date]])</f>
        <v>2023</v>
      </c>
      <c r="F2903" s="2">
        <v>0.5180555555555556</v>
      </c>
      <c r="G2903" s="8" t="str">
        <f>TEXT(Hospital_Emergency_Room_Data[[#This Row],[Patient Admission Date]],"dddd")</f>
        <v>Monday</v>
      </c>
      <c r="H2903" t="s">
        <v>41</v>
      </c>
      <c r="I2903">
        <v>51</v>
      </c>
      <c r="J2903" s="5" t="s">
        <v>9219</v>
      </c>
      <c r="K2903" t="s">
        <v>8</v>
      </c>
      <c r="L2903" t="s">
        <v>16</v>
      </c>
      <c r="M2903" t="s">
        <v>9209</v>
      </c>
      <c r="O2903">
        <v>11</v>
      </c>
      <c r="P2903" t="s">
        <v>9226</v>
      </c>
      <c r="Q2903">
        <v>17</v>
      </c>
      <c r="R2903">
        <v>12</v>
      </c>
      <c r="S2903" t="s">
        <v>9257</v>
      </c>
      <c r="T2903" t="s">
        <v>9262</v>
      </c>
      <c r="U2903" t="s">
        <v>9282</v>
      </c>
      <c r="V2903" t="str" cm="1">
        <f t="array" ref="V2903">_xlfn.IFS(Hospital_Emergency_Room_Data[[#This Row],[Day]]&lt;=10,"Start(1-10)",Hospital_Emergency_Room_Data[[#This Row],[Day]]&lt;=20,"Middle(11-20)",Hospital_Emergency_Room_Data[[#This Row],[Day]]&gt;20,"End(21-30)")</f>
        <v>Middle(11-20)</v>
      </c>
    </row>
    <row r="2904" spans="1:22">
      <c r="A2904">
        <v>515357484</v>
      </c>
      <c r="B2904" t="s">
        <v>2923</v>
      </c>
      <c r="C2904" s="1">
        <v>45561</v>
      </c>
      <c r="D2904" t="str">
        <f>TEXT(Hospital_Emergency_Room_Data[[#This Row],[Patient Admission Date]],"mmm")</f>
        <v>Sep</v>
      </c>
      <c r="E2904">
        <f>YEAR(Hospital_Emergency_Room_Data[[#This Row],[Patient Admission Date]])</f>
        <v>2024</v>
      </c>
      <c r="F2904" s="2">
        <v>4.8611111111111112E-2</v>
      </c>
      <c r="G2904" s="8" t="str">
        <f>TEXT(Hospital_Emergency_Room_Data[[#This Row],[Patient Admission Date]],"dddd")</f>
        <v>Thursday</v>
      </c>
      <c r="H2904" t="s">
        <v>41</v>
      </c>
      <c r="I2904">
        <v>2</v>
      </c>
      <c r="J2904" s="5" t="s">
        <v>9218</v>
      </c>
      <c r="K2904" t="s">
        <v>8</v>
      </c>
      <c r="L2904" t="s">
        <v>16</v>
      </c>
      <c r="M2904" t="s">
        <v>9209</v>
      </c>
      <c r="O2904">
        <v>14</v>
      </c>
      <c r="P2904" t="s">
        <v>9226</v>
      </c>
      <c r="Q2904">
        <v>26</v>
      </c>
      <c r="R2904">
        <v>1</v>
      </c>
      <c r="S2904" t="s">
        <v>9258</v>
      </c>
      <c r="T2904" t="s">
        <v>9264</v>
      </c>
      <c r="U2904" t="s">
        <v>9282</v>
      </c>
      <c r="V2904" t="str" cm="1">
        <f t="array" ref="V2904">_xlfn.IFS(Hospital_Emergency_Room_Data[[#This Row],[Day]]&lt;=10,"Start(1-10)",Hospital_Emergency_Room_Data[[#This Row],[Day]]&lt;=20,"Middle(11-20)",Hospital_Emergency_Room_Data[[#This Row],[Day]]&gt;20,"End(21-30)")</f>
        <v>End(21-30)</v>
      </c>
    </row>
    <row r="2905" spans="1:22">
      <c r="A2905">
        <v>491792938</v>
      </c>
      <c r="B2905" t="s">
        <v>2924</v>
      </c>
      <c r="C2905" s="1">
        <v>45589</v>
      </c>
      <c r="D2905" t="str">
        <f>TEXT(Hospital_Emergency_Room_Data[[#This Row],[Patient Admission Date]],"mmm")</f>
        <v>Oct</v>
      </c>
      <c r="E2905">
        <f>YEAR(Hospital_Emergency_Room_Data[[#This Row],[Patient Admission Date]])</f>
        <v>2024</v>
      </c>
      <c r="F2905" s="2">
        <v>0.26111111111111113</v>
      </c>
      <c r="G2905" s="8" t="str">
        <f>TEXT(Hospital_Emergency_Room_Data[[#This Row],[Patient Admission Date]],"dddd")</f>
        <v>Thursday</v>
      </c>
      <c r="H2905" t="s">
        <v>41</v>
      </c>
      <c r="I2905">
        <v>15</v>
      </c>
      <c r="J2905" s="5" t="s">
        <v>9220</v>
      </c>
      <c r="K2905" t="s">
        <v>8</v>
      </c>
      <c r="L2905" t="s">
        <v>16</v>
      </c>
      <c r="M2905" t="s">
        <v>9209</v>
      </c>
      <c r="O2905">
        <v>30</v>
      </c>
      <c r="P2905" t="s">
        <v>9225</v>
      </c>
      <c r="Q2905">
        <v>24</v>
      </c>
      <c r="R2905">
        <v>6</v>
      </c>
      <c r="S2905" t="s">
        <v>9255</v>
      </c>
      <c r="T2905" t="s">
        <v>9264</v>
      </c>
      <c r="U2905" t="s">
        <v>9282</v>
      </c>
      <c r="V2905" t="str" cm="1">
        <f t="array" ref="V2905">_xlfn.IFS(Hospital_Emergency_Room_Data[[#This Row],[Day]]&lt;=10,"Start(1-10)",Hospital_Emergency_Room_Data[[#This Row],[Day]]&lt;=20,"Middle(11-20)",Hospital_Emergency_Room_Data[[#This Row],[Day]]&gt;20,"End(21-30)")</f>
        <v>End(21-30)</v>
      </c>
    </row>
    <row r="2906" spans="1:22">
      <c r="A2906">
        <v>237733094</v>
      </c>
      <c r="B2906" t="s">
        <v>2925</v>
      </c>
      <c r="C2906" s="1">
        <v>45116</v>
      </c>
      <c r="D2906" t="str">
        <f>TEXT(Hospital_Emergency_Room_Data[[#This Row],[Patient Admission Date]],"mmm")</f>
        <v>Jul</v>
      </c>
      <c r="E2906">
        <f>YEAR(Hospital_Emergency_Room_Data[[#This Row],[Patient Admission Date]])</f>
        <v>2023</v>
      </c>
      <c r="F2906" s="2">
        <v>0.8520833333333333</v>
      </c>
      <c r="G2906" s="8" t="str">
        <f>TEXT(Hospital_Emergency_Room_Data[[#This Row],[Patient Admission Date]],"dddd")</f>
        <v>Sunday</v>
      </c>
      <c r="H2906" t="s">
        <v>41</v>
      </c>
      <c r="I2906">
        <v>15</v>
      </c>
      <c r="J2906" s="5" t="s">
        <v>9220</v>
      </c>
      <c r="K2906" t="s">
        <v>8</v>
      </c>
      <c r="L2906" t="s">
        <v>16</v>
      </c>
      <c r="M2906" t="s">
        <v>9209</v>
      </c>
      <c r="O2906">
        <v>19</v>
      </c>
      <c r="P2906" t="s">
        <v>9226</v>
      </c>
      <c r="Q2906">
        <v>9</v>
      </c>
      <c r="R2906">
        <v>20</v>
      </c>
      <c r="S2906" t="s">
        <v>9256</v>
      </c>
      <c r="T2906" t="s">
        <v>9265</v>
      </c>
      <c r="U2906" t="s">
        <v>9282</v>
      </c>
      <c r="V2906" t="str" cm="1">
        <f t="array" ref="V2906">_xlfn.IFS(Hospital_Emergency_Room_Data[[#This Row],[Day]]&lt;=10,"Start(1-10)",Hospital_Emergency_Room_Data[[#This Row],[Day]]&lt;=20,"Middle(11-20)",Hospital_Emergency_Room_Data[[#This Row],[Day]]&gt;20,"End(21-30)")</f>
        <v>Start(1-10)</v>
      </c>
    </row>
    <row r="2907" spans="1:22">
      <c r="A2907">
        <v>851081351</v>
      </c>
      <c r="B2907" t="s">
        <v>2926</v>
      </c>
      <c r="C2907" s="1">
        <v>45240</v>
      </c>
      <c r="D2907" t="str">
        <f>TEXT(Hospital_Emergency_Room_Data[[#This Row],[Patient Admission Date]],"mmm")</f>
        <v>Nov</v>
      </c>
      <c r="E2907">
        <f>YEAR(Hospital_Emergency_Room_Data[[#This Row],[Patient Admission Date]])</f>
        <v>2023</v>
      </c>
      <c r="F2907" s="2">
        <v>0.96319444444444446</v>
      </c>
      <c r="G2907" s="8" t="str">
        <f>TEXT(Hospital_Emergency_Room_Data[[#This Row],[Patient Admission Date]],"dddd")</f>
        <v>Friday</v>
      </c>
      <c r="H2907" t="s">
        <v>41</v>
      </c>
      <c r="I2907">
        <v>78</v>
      </c>
      <c r="J2907" s="5" t="s">
        <v>9222</v>
      </c>
      <c r="K2907" t="s">
        <v>8</v>
      </c>
      <c r="L2907" t="s">
        <v>16</v>
      </c>
      <c r="M2907" t="s">
        <v>9209</v>
      </c>
      <c r="O2907">
        <v>26</v>
      </c>
      <c r="P2907" t="s">
        <v>9226</v>
      </c>
      <c r="Q2907">
        <v>10</v>
      </c>
      <c r="R2907">
        <v>23</v>
      </c>
      <c r="S2907" t="s">
        <v>9256</v>
      </c>
      <c r="T2907" t="s">
        <v>9265</v>
      </c>
      <c r="U2907" t="s">
        <v>9282</v>
      </c>
      <c r="V2907" t="str" cm="1">
        <f t="array" ref="V2907">_xlfn.IFS(Hospital_Emergency_Room_Data[[#This Row],[Day]]&lt;=10,"Start(1-10)",Hospital_Emergency_Room_Data[[#This Row],[Day]]&lt;=20,"Middle(11-20)",Hospital_Emergency_Room_Data[[#This Row],[Day]]&gt;20,"End(21-30)")</f>
        <v>Start(1-10)</v>
      </c>
    </row>
    <row r="2908" spans="1:22">
      <c r="A2908">
        <v>342053969</v>
      </c>
      <c r="B2908" t="s">
        <v>2927</v>
      </c>
      <c r="C2908" s="1">
        <v>45494</v>
      </c>
      <c r="D2908" t="str">
        <f>TEXT(Hospital_Emergency_Room_Data[[#This Row],[Patient Admission Date]],"mmm")</f>
        <v>Jul</v>
      </c>
      <c r="E2908">
        <f>YEAR(Hospital_Emergency_Room_Data[[#This Row],[Patient Admission Date]])</f>
        <v>2024</v>
      </c>
      <c r="F2908" s="2">
        <v>0.53541666666666665</v>
      </c>
      <c r="G2908" s="8" t="str">
        <f>TEXT(Hospital_Emergency_Room_Data[[#This Row],[Patient Admission Date]],"dddd")</f>
        <v>Sunday</v>
      </c>
      <c r="H2908" t="s">
        <v>41</v>
      </c>
      <c r="I2908">
        <v>16</v>
      </c>
      <c r="J2908" s="5" t="s">
        <v>9220</v>
      </c>
      <c r="K2908" t="s">
        <v>8</v>
      </c>
      <c r="L2908" t="s">
        <v>16</v>
      </c>
      <c r="M2908" t="s">
        <v>9209</v>
      </c>
      <c r="O2908">
        <v>36</v>
      </c>
      <c r="P2908" t="s">
        <v>9225</v>
      </c>
      <c r="Q2908">
        <v>21</v>
      </c>
      <c r="R2908">
        <v>12</v>
      </c>
      <c r="S2908" t="s">
        <v>9257</v>
      </c>
      <c r="T2908" t="s">
        <v>9262</v>
      </c>
      <c r="U2908" t="s">
        <v>9300</v>
      </c>
      <c r="V2908" t="str" cm="1">
        <f t="array" ref="V2908">_xlfn.IFS(Hospital_Emergency_Room_Data[[#This Row],[Day]]&lt;=10,"Start(1-10)",Hospital_Emergency_Room_Data[[#This Row],[Day]]&lt;=20,"Middle(11-20)",Hospital_Emergency_Room_Data[[#This Row],[Day]]&gt;20,"End(21-30)")</f>
        <v>End(21-30)</v>
      </c>
    </row>
    <row r="2909" spans="1:22">
      <c r="A2909">
        <v>260960945</v>
      </c>
      <c r="B2909" t="s">
        <v>2928</v>
      </c>
      <c r="C2909" s="1">
        <v>45276</v>
      </c>
      <c r="D2909" t="str">
        <f>TEXT(Hospital_Emergency_Room_Data[[#This Row],[Patient Admission Date]],"mmm")</f>
        <v>Dec</v>
      </c>
      <c r="E2909">
        <f>YEAR(Hospital_Emergency_Room_Data[[#This Row],[Patient Admission Date]])</f>
        <v>2023</v>
      </c>
      <c r="F2909" s="2">
        <v>0.18888888888888888</v>
      </c>
      <c r="G2909" s="8" t="str">
        <f>TEXT(Hospital_Emergency_Room_Data[[#This Row],[Patient Admission Date]],"dddd")</f>
        <v>Saturday</v>
      </c>
      <c r="H2909" t="s">
        <v>41</v>
      </c>
      <c r="I2909">
        <v>37</v>
      </c>
      <c r="J2909" s="5" t="s">
        <v>9223</v>
      </c>
      <c r="K2909" t="s">
        <v>8</v>
      </c>
      <c r="L2909" t="s">
        <v>16</v>
      </c>
      <c r="M2909" t="s">
        <v>9209</v>
      </c>
      <c r="O2909">
        <v>49</v>
      </c>
      <c r="P2909" t="s">
        <v>9225</v>
      </c>
      <c r="Q2909">
        <v>16</v>
      </c>
      <c r="R2909">
        <v>4</v>
      </c>
      <c r="S2909" t="s">
        <v>9258</v>
      </c>
      <c r="T2909" t="s">
        <v>9262</v>
      </c>
      <c r="U2909" t="s">
        <v>9283</v>
      </c>
      <c r="V2909" t="str" cm="1">
        <f t="array" ref="V2909">_xlfn.IFS(Hospital_Emergency_Room_Data[[#This Row],[Day]]&lt;=10,"Start(1-10)",Hospital_Emergency_Room_Data[[#This Row],[Day]]&lt;=20,"Middle(11-20)",Hospital_Emergency_Room_Data[[#This Row],[Day]]&gt;20,"End(21-30)")</f>
        <v>Middle(11-20)</v>
      </c>
    </row>
    <row r="2910" spans="1:22">
      <c r="A2910">
        <v>622234523</v>
      </c>
      <c r="B2910" t="s">
        <v>2929</v>
      </c>
      <c r="C2910" s="1">
        <v>45451</v>
      </c>
      <c r="D2910" t="str">
        <f>TEXT(Hospital_Emergency_Room_Data[[#This Row],[Patient Admission Date]],"mmm")</f>
        <v>Jun</v>
      </c>
      <c r="E2910">
        <f>YEAR(Hospital_Emergency_Room_Data[[#This Row],[Patient Admission Date]])</f>
        <v>2024</v>
      </c>
      <c r="F2910" s="2">
        <v>0.87222222222222223</v>
      </c>
      <c r="G2910" s="8" t="str">
        <f>TEXT(Hospital_Emergency_Room_Data[[#This Row],[Patient Admission Date]],"dddd")</f>
        <v>Saturday</v>
      </c>
      <c r="H2910" t="s">
        <v>41</v>
      </c>
      <c r="I2910">
        <v>36</v>
      </c>
      <c r="J2910" s="5" t="s">
        <v>9223</v>
      </c>
      <c r="K2910" t="s">
        <v>8</v>
      </c>
      <c r="L2910" t="s">
        <v>16</v>
      </c>
      <c r="M2910" t="s">
        <v>9209</v>
      </c>
      <c r="O2910">
        <v>19</v>
      </c>
      <c r="P2910" t="s">
        <v>9226</v>
      </c>
      <c r="Q2910">
        <v>8</v>
      </c>
      <c r="R2910">
        <v>20</v>
      </c>
      <c r="S2910" t="s">
        <v>9256</v>
      </c>
      <c r="T2910" t="s">
        <v>9265</v>
      </c>
      <c r="U2910" t="s">
        <v>9282</v>
      </c>
      <c r="V2910" t="str" cm="1">
        <f t="array" ref="V2910">_xlfn.IFS(Hospital_Emergency_Room_Data[[#This Row],[Day]]&lt;=10,"Start(1-10)",Hospital_Emergency_Room_Data[[#This Row],[Day]]&lt;=20,"Middle(11-20)",Hospital_Emergency_Room_Data[[#This Row],[Day]]&gt;20,"End(21-30)")</f>
        <v>Start(1-10)</v>
      </c>
    </row>
    <row r="2911" spans="1:22">
      <c r="A2911">
        <v>118899281</v>
      </c>
      <c r="B2911" t="s">
        <v>2930</v>
      </c>
      <c r="C2911" s="1">
        <v>45101</v>
      </c>
      <c r="D2911" t="str">
        <f>TEXT(Hospital_Emergency_Room_Data[[#This Row],[Patient Admission Date]],"mmm")</f>
        <v>Jun</v>
      </c>
      <c r="E2911">
        <f>YEAR(Hospital_Emergency_Room_Data[[#This Row],[Patient Admission Date]])</f>
        <v>2023</v>
      </c>
      <c r="F2911" s="2">
        <v>0.63472222222222219</v>
      </c>
      <c r="G2911" s="8" t="str">
        <f>TEXT(Hospital_Emergency_Room_Data[[#This Row],[Patient Admission Date]],"dddd")</f>
        <v>Saturday</v>
      </c>
      <c r="H2911" t="s">
        <v>41</v>
      </c>
      <c r="I2911">
        <v>35</v>
      </c>
      <c r="J2911" s="5" t="s">
        <v>9223</v>
      </c>
      <c r="K2911" t="s">
        <v>8</v>
      </c>
      <c r="L2911" t="s">
        <v>16</v>
      </c>
      <c r="M2911" t="s">
        <v>9209</v>
      </c>
      <c r="O2911">
        <v>38</v>
      </c>
      <c r="P2911" t="s">
        <v>9225</v>
      </c>
      <c r="Q2911">
        <v>24</v>
      </c>
      <c r="R2911">
        <v>15</v>
      </c>
      <c r="S2911" t="s">
        <v>9257</v>
      </c>
      <c r="T2911" t="s">
        <v>9264</v>
      </c>
      <c r="U2911" t="s">
        <v>9300</v>
      </c>
      <c r="V2911" t="str" cm="1">
        <f t="array" ref="V2911">_xlfn.IFS(Hospital_Emergency_Room_Data[[#This Row],[Day]]&lt;=10,"Start(1-10)",Hospital_Emergency_Room_Data[[#This Row],[Day]]&lt;=20,"Middle(11-20)",Hospital_Emergency_Room_Data[[#This Row],[Day]]&gt;20,"End(21-30)")</f>
        <v>End(21-30)</v>
      </c>
    </row>
    <row r="2912" spans="1:22">
      <c r="A2912">
        <v>307497871</v>
      </c>
      <c r="B2912" t="s">
        <v>2931</v>
      </c>
      <c r="C2912" s="1">
        <v>45248</v>
      </c>
      <c r="D2912" t="str">
        <f>TEXT(Hospital_Emergency_Room_Data[[#This Row],[Patient Admission Date]],"mmm")</f>
        <v>Nov</v>
      </c>
      <c r="E2912">
        <f>YEAR(Hospital_Emergency_Room_Data[[#This Row],[Patient Admission Date]])</f>
        <v>2023</v>
      </c>
      <c r="F2912" s="2">
        <v>0.125</v>
      </c>
      <c r="G2912" s="8" t="str">
        <f>TEXT(Hospital_Emergency_Room_Data[[#This Row],[Patient Admission Date]],"dddd")</f>
        <v>Saturday</v>
      </c>
      <c r="H2912" t="s">
        <v>41</v>
      </c>
      <c r="I2912">
        <v>66</v>
      </c>
      <c r="J2912" s="5" t="s">
        <v>9217</v>
      </c>
      <c r="K2912" t="s">
        <v>8</v>
      </c>
      <c r="L2912" t="s">
        <v>16</v>
      </c>
      <c r="M2912" t="s">
        <v>9209</v>
      </c>
      <c r="O2912">
        <v>59</v>
      </c>
      <c r="P2912" t="s">
        <v>9225</v>
      </c>
      <c r="Q2912">
        <v>18</v>
      </c>
      <c r="R2912">
        <v>3</v>
      </c>
      <c r="S2912" t="s">
        <v>9258</v>
      </c>
      <c r="T2912" t="s">
        <v>9262</v>
      </c>
      <c r="U2912" t="s">
        <v>9283</v>
      </c>
      <c r="V2912" t="str" cm="1">
        <f t="array" ref="V2912">_xlfn.IFS(Hospital_Emergency_Room_Data[[#This Row],[Day]]&lt;=10,"Start(1-10)",Hospital_Emergency_Room_Data[[#This Row],[Day]]&lt;=20,"Middle(11-20)",Hospital_Emergency_Room_Data[[#This Row],[Day]]&gt;20,"End(21-30)")</f>
        <v>Middle(11-20)</v>
      </c>
    </row>
    <row r="2913" spans="1:22">
      <c r="A2913">
        <v>632496543</v>
      </c>
      <c r="B2913" t="s">
        <v>2932</v>
      </c>
      <c r="C2913" s="1">
        <v>45494</v>
      </c>
      <c r="D2913" t="str">
        <f>TEXT(Hospital_Emergency_Room_Data[[#This Row],[Patient Admission Date]],"mmm")</f>
        <v>Jul</v>
      </c>
      <c r="E2913">
        <f>YEAR(Hospital_Emergency_Room_Data[[#This Row],[Patient Admission Date]])</f>
        <v>2024</v>
      </c>
      <c r="F2913" s="2">
        <v>3.6111111111111108E-2</v>
      </c>
      <c r="G2913" s="8" t="str">
        <f>TEXT(Hospital_Emergency_Room_Data[[#This Row],[Patient Admission Date]],"dddd")</f>
        <v>Sunday</v>
      </c>
      <c r="H2913" t="s">
        <v>41</v>
      </c>
      <c r="I2913">
        <v>28</v>
      </c>
      <c r="J2913" s="5" t="s">
        <v>9220</v>
      </c>
      <c r="K2913" t="s">
        <v>8</v>
      </c>
      <c r="L2913" t="s">
        <v>16</v>
      </c>
      <c r="M2913" t="s">
        <v>9209</v>
      </c>
      <c r="O2913">
        <v>10</v>
      </c>
      <c r="P2913" t="s">
        <v>9226</v>
      </c>
      <c r="Q2913">
        <v>21</v>
      </c>
      <c r="R2913">
        <v>0</v>
      </c>
      <c r="S2913" t="s">
        <v>9258</v>
      </c>
      <c r="T2913" t="s">
        <v>9262</v>
      </c>
      <c r="U2913" t="s">
        <v>9282</v>
      </c>
      <c r="V2913" t="str" cm="1">
        <f t="array" ref="V2913">_xlfn.IFS(Hospital_Emergency_Room_Data[[#This Row],[Day]]&lt;=10,"Start(1-10)",Hospital_Emergency_Room_Data[[#This Row],[Day]]&lt;=20,"Middle(11-20)",Hospital_Emergency_Room_Data[[#This Row],[Day]]&gt;20,"End(21-30)")</f>
        <v>End(21-30)</v>
      </c>
    </row>
    <row r="2914" spans="1:22">
      <c r="A2914">
        <v>317646528</v>
      </c>
      <c r="B2914" t="s">
        <v>2933</v>
      </c>
      <c r="C2914" s="1">
        <v>45225</v>
      </c>
      <c r="D2914" t="str">
        <f>TEXT(Hospital_Emergency_Room_Data[[#This Row],[Patient Admission Date]],"mmm")</f>
        <v>Oct</v>
      </c>
      <c r="E2914">
        <f>YEAR(Hospital_Emergency_Room_Data[[#This Row],[Patient Admission Date]])</f>
        <v>2023</v>
      </c>
      <c r="F2914" s="2">
        <v>0.81388888888888888</v>
      </c>
      <c r="G2914" s="8" t="str">
        <f>TEXT(Hospital_Emergency_Room_Data[[#This Row],[Patient Admission Date]],"dddd")</f>
        <v>Thursday</v>
      </c>
      <c r="H2914" t="s">
        <v>41</v>
      </c>
      <c r="I2914">
        <v>14</v>
      </c>
      <c r="J2914" s="5" t="s">
        <v>9221</v>
      </c>
      <c r="K2914" t="s">
        <v>8</v>
      </c>
      <c r="L2914" t="s">
        <v>16</v>
      </c>
      <c r="M2914" t="s">
        <v>9209</v>
      </c>
      <c r="O2914">
        <v>39</v>
      </c>
      <c r="P2914" t="s">
        <v>9225</v>
      </c>
      <c r="Q2914">
        <v>26</v>
      </c>
      <c r="R2914">
        <v>19</v>
      </c>
      <c r="S2914" t="s">
        <v>9256</v>
      </c>
      <c r="T2914" t="s">
        <v>9264</v>
      </c>
      <c r="U2914" t="s">
        <v>9300</v>
      </c>
      <c r="V2914" t="str" cm="1">
        <f t="array" ref="V2914">_xlfn.IFS(Hospital_Emergency_Room_Data[[#This Row],[Day]]&lt;=10,"Start(1-10)",Hospital_Emergency_Room_Data[[#This Row],[Day]]&lt;=20,"Middle(11-20)",Hospital_Emergency_Room_Data[[#This Row],[Day]]&gt;20,"End(21-30)")</f>
        <v>End(21-30)</v>
      </c>
    </row>
    <row r="2915" spans="1:22">
      <c r="A2915">
        <v>737037902</v>
      </c>
      <c r="B2915" t="s">
        <v>2934</v>
      </c>
      <c r="C2915" s="1">
        <v>45541</v>
      </c>
      <c r="D2915" t="str">
        <f>TEXT(Hospital_Emergency_Room_Data[[#This Row],[Patient Admission Date]],"mmm")</f>
        <v>Sep</v>
      </c>
      <c r="E2915">
        <f>YEAR(Hospital_Emergency_Room_Data[[#This Row],[Patient Admission Date]])</f>
        <v>2024</v>
      </c>
      <c r="F2915" s="2">
        <v>0.73611111111111116</v>
      </c>
      <c r="G2915" s="8" t="str">
        <f>TEXT(Hospital_Emergency_Room_Data[[#This Row],[Patient Admission Date]],"dddd")</f>
        <v>Friday</v>
      </c>
      <c r="H2915" t="s">
        <v>41</v>
      </c>
      <c r="I2915">
        <v>20</v>
      </c>
      <c r="J2915" s="5" t="s">
        <v>9220</v>
      </c>
      <c r="K2915" t="s">
        <v>8</v>
      </c>
      <c r="L2915" t="s">
        <v>16</v>
      </c>
      <c r="M2915" t="s">
        <v>9209</v>
      </c>
      <c r="O2915">
        <v>55</v>
      </c>
      <c r="P2915" t="s">
        <v>9225</v>
      </c>
      <c r="Q2915">
        <v>6</v>
      </c>
      <c r="R2915">
        <v>17</v>
      </c>
      <c r="S2915" t="s">
        <v>9257</v>
      </c>
      <c r="T2915" t="s">
        <v>9263</v>
      </c>
      <c r="U2915" t="s">
        <v>9283</v>
      </c>
      <c r="V2915" t="str" cm="1">
        <f t="array" ref="V2915">_xlfn.IFS(Hospital_Emergency_Room_Data[[#This Row],[Day]]&lt;=10,"Start(1-10)",Hospital_Emergency_Room_Data[[#This Row],[Day]]&lt;=20,"Middle(11-20)",Hospital_Emergency_Room_Data[[#This Row],[Day]]&gt;20,"End(21-30)")</f>
        <v>Start(1-10)</v>
      </c>
    </row>
    <row r="2916" spans="1:22">
      <c r="A2916">
        <v>167388507</v>
      </c>
      <c r="B2916" t="s">
        <v>2935</v>
      </c>
      <c r="C2916" s="1">
        <v>45116</v>
      </c>
      <c r="D2916" t="str">
        <f>TEXT(Hospital_Emergency_Room_Data[[#This Row],[Patient Admission Date]],"mmm")</f>
        <v>Jul</v>
      </c>
      <c r="E2916">
        <f>YEAR(Hospital_Emergency_Room_Data[[#This Row],[Patient Admission Date]])</f>
        <v>2023</v>
      </c>
      <c r="F2916" s="2">
        <v>0.30972222222222223</v>
      </c>
      <c r="G2916" s="8" t="str">
        <f>TEXT(Hospital_Emergency_Room_Data[[#This Row],[Patient Admission Date]],"dddd")</f>
        <v>Sunday</v>
      </c>
      <c r="H2916" t="s">
        <v>41</v>
      </c>
      <c r="I2916">
        <v>39</v>
      </c>
      <c r="J2916" s="5" t="s">
        <v>9223</v>
      </c>
      <c r="K2916" t="s">
        <v>8</v>
      </c>
      <c r="L2916" t="s">
        <v>16</v>
      </c>
      <c r="M2916" t="s">
        <v>9209</v>
      </c>
      <c r="O2916">
        <v>55</v>
      </c>
      <c r="P2916" t="s">
        <v>9225</v>
      </c>
      <c r="Q2916">
        <v>9</v>
      </c>
      <c r="R2916">
        <v>7</v>
      </c>
      <c r="S2916" t="s">
        <v>9255</v>
      </c>
      <c r="T2916" t="s">
        <v>9265</v>
      </c>
      <c r="U2916" t="s">
        <v>9283</v>
      </c>
      <c r="V2916" t="str" cm="1">
        <f t="array" ref="V2916">_xlfn.IFS(Hospital_Emergency_Room_Data[[#This Row],[Day]]&lt;=10,"Start(1-10)",Hospital_Emergency_Room_Data[[#This Row],[Day]]&lt;=20,"Middle(11-20)",Hospital_Emergency_Room_Data[[#This Row],[Day]]&gt;20,"End(21-30)")</f>
        <v>Start(1-10)</v>
      </c>
    </row>
    <row r="2917" spans="1:22">
      <c r="A2917">
        <v>307772768</v>
      </c>
      <c r="B2917" t="s">
        <v>2936</v>
      </c>
      <c r="C2917" s="1">
        <v>45106</v>
      </c>
      <c r="D2917" t="str">
        <f>TEXT(Hospital_Emergency_Room_Data[[#This Row],[Patient Admission Date]],"mmm")</f>
        <v>Jun</v>
      </c>
      <c r="E2917">
        <f>YEAR(Hospital_Emergency_Room_Data[[#This Row],[Patient Admission Date]])</f>
        <v>2023</v>
      </c>
      <c r="F2917" s="2">
        <v>0.34652777777777777</v>
      </c>
      <c r="G2917" s="8" t="str">
        <f>TEXT(Hospital_Emergency_Room_Data[[#This Row],[Patient Admission Date]],"dddd")</f>
        <v>Thursday</v>
      </c>
      <c r="H2917" t="s">
        <v>41</v>
      </c>
      <c r="I2917">
        <v>57</v>
      </c>
      <c r="J2917" s="5" t="s">
        <v>9219</v>
      </c>
      <c r="K2917" t="s">
        <v>8</v>
      </c>
      <c r="L2917" t="s">
        <v>16</v>
      </c>
      <c r="M2917" t="s">
        <v>9209</v>
      </c>
      <c r="O2917">
        <v>15</v>
      </c>
      <c r="P2917" t="s">
        <v>9226</v>
      </c>
      <c r="Q2917">
        <v>29</v>
      </c>
      <c r="R2917">
        <v>8</v>
      </c>
      <c r="S2917" t="s">
        <v>9255</v>
      </c>
      <c r="T2917" t="s">
        <v>9264</v>
      </c>
      <c r="U2917" t="s">
        <v>9282</v>
      </c>
      <c r="V2917" t="str" cm="1">
        <f t="array" ref="V2917">_xlfn.IFS(Hospital_Emergency_Room_Data[[#This Row],[Day]]&lt;=10,"Start(1-10)",Hospital_Emergency_Room_Data[[#This Row],[Day]]&lt;=20,"Middle(11-20)",Hospital_Emergency_Room_Data[[#This Row],[Day]]&gt;20,"End(21-30)")</f>
        <v>End(21-30)</v>
      </c>
    </row>
    <row r="2918" spans="1:22">
      <c r="A2918">
        <v>681878647</v>
      </c>
      <c r="B2918" t="s">
        <v>2937</v>
      </c>
      <c r="C2918" s="1">
        <v>45141</v>
      </c>
      <c r="D2918" t="str">
        <f>TEXT(Hospital_Emergency_Room_Data[[#This Row],[Patient Admission Date]],"mmm")</f>
        <v>Aug</v>
      </c>
      <c r="E2918">
        <f>YEAR(Hospital_Emergency_Room_Data[[#This Row],[Patient Admission Date]])</f>
        <v>2023</v>
      </c>
      <c r="F2918" s="2">
        <v>0.61250000000000004</v>
      </c>
      <c r="G2918" s="8" t="str">
        <f>TEXT(Hospital_Emergency_Room_Data[[#This Row],[Patient Admission Date]],"dddd")</f>
        <v>Thursday</v>
      </c>
      <c r="H2918" t="s">
        <v>41</v>
      </c>
      <c r="I2918">
        <v>70</v>
      </c>
      <c r="J2918" s="5" t="s">
        <v>9222</v>
      </c>
      <c r="K2918" t="s">
        <v>8</v>
      </c>
      <c r="L2918" t="s">
        <v>16</v>
      </c>
      <c r="M2918" t="s">
        <v>9209</v>
      </c>
      <c r="O2918">
        <v>19</v>
      </c>
      <c r="P2918" t="s">
        <v>9226</v>
      </c>
      <c r="Q2918">
        <v>3</v>
      </c>
      <c r="R2918">
        <v>14</v>
      </c>
      <c r="S2918" t="s">
        <v>9257</v>
      </c>
      <c r="T2918" t="s">
        <v>9263</v>
      </c>
      <c r="U2918" t="s">
        <v>9282</v>
      </c>
      <c r="V2918" t="str" cm="1">
        <f t="array" ref="V2918">_xlfn.IFS(Hospital_Emergency_Room_Data[[#This Row],[Day]]&lt;=10,"Start(1-10)",Hospital_Emergency_Room_Data[[#This Row],[Day]]&lt;=20,"Middle(11-20)",Hospital_Emergency_Room_Data[[#This Row],[Day]]&gt;20,"End(21-30)")</f>
        <v>Start(1-10)</v>
      </c>
    </row>
    <row r="2919" spans="1:22">
      <c r="A2919">
        <v>824267312</v>
      </c>
      <c r="B2919" t="s">
        <v>2938</v>
      </c>
      <c r="C2919" s="1">
        <v>45457</v>
      </c>
      <c r="D2919" t="str">
        <f>TEXT(Hospital_Emergency_Room_Data[[#This Row],[Patient Admission Date]],"mmm")</f>
        <v>Jun</v>
      </c>
      <c r="E2919">
        <f>YEAR(Hospital_Emergency_Room_Data[[#This Row],[Patient Admission Date]])</f>
        <v>2024</v>
      </c>
      <c r="F2919" s="2">
        <v>0.40694444444444444</v>
      </c>
      <c r="G2919" s="8" t="str">
        <f>TEXT(Hospital_Emergency_Room_Data[[#This Row],[Patient Admission Date]],"dddd")</f>
        <v>Friday</v>
      </c>
      <c r="H2919" t="s">
        <v>41</v>
      </c>
      <c r="I2919">
        <v>16</v>
      </c>
      <c r="J2919" s="5" t="s">
        <v>9220</v>
      </c>
      <c r="K2919" t="s">
        <v>8</v>
      </c>
      <c r="L2919" t="s">
        <v>16</v>
      </c>
      <c r="M2919" t="s">
        <v>9209</v>
      </c>
      <c r="O2919">
        <v>48</v>
      </c>
      <c r="P2919" t="s">
        <v>9225</v>
      </c>
      <c r="Q2919">
        <v>14</v>
      </c>
      <c r="R2919">
        <v>9</v>
      </c>
      <c r="S2919" t="s">
        <v>9255</v>
      </c>
      <c r="T2919" t="s">
        <v>9265</v>
      </c>
      <c r="U2919" t="s">
        <v>9283</v>
      </c>
      <c r="V2919" t="str" cm="1">
        <f t="array" ref="V2919">_xlfn.IFS(Hospital_Emergency_Room_Data[[#This Row],[Day]]&lt;=10,"Start(1-10)",Hospital_Emergency_Room_Data[[#This Row],[Day]]&lt;=20,"Middle(11-20)",Hospital_Emergency_Room_Data[[#This Row],[Day]]&gt;20,"End(21-30)")</f>
        <v>Middle(11-20)</v>
      </c>
    </row>
    <row r="2920" spans="1:22">
      <c r="A2920">
        <v>795204901</v>
      </c>
      <c r="B2920" t="s">
        <v>2939</v>
      </c>
      <c r="C2920" s="1">
        <v>45568</v>
      </c>
      <c r="D2920" t="str">
        <f>TEXT(Hospital_Emergency_Room_Data[[#This Row],[Patient Admission Date]],"mmm")</f>
        <v>Oct</v>
      </c>
      <c r="E2920">
        <f>YEAR(Hospital_Emergency_Room_Data[[#This Row],[Patient Admission Date]])</f>
        <v>2024</v>
      </c>
      <c r="F2920" s="2">
        <v>0.90972222222222221</v>
      </c>
      <c r="G2920" s="8" t="str">
        <f>TEXT(Hospital_Emergency_Room_Data[[#This Row],[Patient Admission Date]],"dddd")</f>
        <v>Thursday</v>
      </c>
      <c r="H2920" t="s">
        <v>41</v>
      </c>
      <c r="I2920">
        <v>67</v>
      </c>
      <c r="J2920" s="5" t="s">
        <v>9217</v>
      </c>
      <c r="K2920" t="s">
        <v>8</v>
      </c>
      <c r="L2920" t="s">
        <v>16</v>
      </c>
      <c r="M2920" t="s">
        <v>9209</v>
      </c>
      <c r="O2920">
        <v>53</v>
      </c>
      <c r="P2920" t="s">
        <v>9225</v>
      </c>
      <c r="Q2920">
        <v>3</v>
      </c>
      <c r="R2920">
        <v>21</v>
      </c>
      <c r="S2920" t="s">
        <v>9256</v>
      </c>
      <c r="T2920" t="s">
        <v>9263</v>
      </c>
      <c r="U2920" t="s">
        <v>9283</v>
      </c>
      <c r="V2920" t="str" cm="1">
        <f t="array" ref="V2920">_xlfn.IFS(Hospital_Emergency_Room_Data[[#This Row],[Day]]&lt;=10,"Start(1-10)",Hospital_Emergency_Room_Data[[#This Row],[Day]]&lt;=20,"Middle(11-20)",Hospital_Emergency_Room_Data[[#This Row],[Day]]&gt;20,"End(21-30)")</f>
        <v>Start(1-10)</v>
      </c>
    </row>
    <row r="2921" spans="1:22">
      <c r="A2921">
        <v>102215953</v>
      </c>
      <c r="B2921" t="s">
        <v>2940</v>
      </c>
      <c r="C2921" s="1">
        <v>45518</v>
      </c>
      <c r="D2921" t="str">
        <f>TEXT(Hospital_Emergency_Room_Data[[#This Row],[Patient Admission Date]],"mmm")</f>
        <v>Aug</v>
      </c>
      <c r="E2921">
        <f>YEAR(Hospital_Emergency_Room_Data[[#This Row],[Patient Admission Date]])</f>
        <v>2024</v>
      </c>
      <c r="F2921" s="2">
        <v>0.2638888888888889</v>
      </c>
      <c r="G2921" s="8" t="str">
        <f>TEXT(Hospital_Emergency_Room_Data[[#This Row],[Patient Admission Date]],"dddd")</f>
        <v>Wednesday</v>
      </c>
      <c r="H2921" t="s">
        <v>41</v>
      </c>
      <c r="I2921">
        <v>49</v>
      </c>
      <c r="J2921" s="5" t="s">
        <v>9219</v>
      </c>
      <c r="K2921" t="s">
        <v>8</v>
      </c>
      <c r="L2921" t="s">
        <v>16</v>
      </c>
      <c r="M2921" t="s">
        <v>9209</v>
      </c>
      <c r="O2921">
        <v>11</v>
      </c>
      <c r="P2921" t="s">
        <v>9226</v>
      </c>
      <c r="Q2921">
        <v>14</v>
      </c>
      <c r="R2921">
        <v>6</v>
      </c>
      <c r="S2921" t="s">
        <v>9255</v>
      </c>
      <c r="T2921" t="s">
        <v>9265</v>
      </c>
      <c r="U2921" t="s">
        <v>9282</v>
      </c>
      <c r="V2921" t="str" cm="1">
        <f t="array" ref="V2921">_xlfn.IFS(Hospital_Emergency_Room_Data[[#This Row],[Day]]&lt;=10,"Start(1-10)",Hospital_Emergency_Room_Data[[#This Row],[Day]]&lt;=20,"Middle(11-20)",Hospital_Emergency_Room_Data[[#This Row],[Day]]&gt;20,"End(21-30)")</f>
        <v>Middle(11-20)</v>
      </c>
    </row>
    <row r="2922" spans="1:22">
      <c r="A2922">
        <v>236977586</v>
      </c>
      <c r="B2922" t="s">
        <v>2941</v>
      </c>
      <c r="C2922" s="1">
        <v>45470</v>
      </c>
      <c r="D2922" t="str">
        <f>TEXT(Hospital_Emergency_Room_Data[[#This Row],[Patient Admission Date]],"mmm")</f>
        <v>Jun</v>
      </c>
      <c r="E2922">
        <f>YEAR(Hospital_Emergency_Room_Data[[#This Row],[Patient Admission Date]])</f>
        <v>2024</v>
      </c>
      <c r="F2922" s="2">
        <v>0.51180555555555551</v>
      </c>
      <c r="G2922" s="8" t="str">
        <f>TEXT(Hospital_Emergency_Room_Data[[#This Row],[Patient Admission Date]],"dddd")</f>
        <v>Thursday</v>
      </c>
      <c r="H2922" t="s">
        <v>41</v>
      </c>
      <c r="I2922">
        <v>4</v>
      </c>
      <c r="J2922" s="5" t="s">
        <v>9218</v>
      </c>
      <c r="K2922" t="s">
        <v>8</v>
      </c>
      <c r="L2922" t="s">
        <v>16</v>
      </c>
      <c r="M2922" t="s">
        <v>9209</v>
      </c>
      <c r="O2922">
        <v>13</v>
      </c>
      <c r="P2922" t="s">
        <v>9226</v>
      </c>
      <c r="Q2922">
        <v>27</v>
      </c>
      <c r="R2922">
        <v>12</v>
      </c>
      <c r="S2922" t="s">
        <v>9257</v>
      </c>
      <c r="T2922" t="s">
        <v>9264</v>
      </c>
      <c r="U2922" t="s">
        <v>9282</v>
      </c>
      <c r="V2922" t="str" cm="1">
        <f t="array" ref="V2922">_xlfn.IFS(Hospital_Emergency_Room_Data[[#This Row],[Day]]&lt;=10,"Start(1-10)",Hospital_Emergency_Room_Data[[#This Row],[Day]]&lt;=20,"Middle(11-20)",Hospital_Emergency_Room_Data[[#This Row],[Day]]&gt;20,"End(21-30)")</f>
        <v>End(21-30)</v>
      </c>
    </row>
    <row r="2923" spans="1:22">
      <c r="A2923">
        <v>357892203</v>
      </c>
      <c r="B2923" t="s">
        <v>2942</v>
      </c>
      <c r="C2923" s="1">
        <v>45446</v>
      </c>
      <c r="D2923" t="str">
        <f>TEXT(Hospital_Emergency_Room_Data[[#This Row],[Patient Admission Date]],"mmm")</f>
        <v>Jun</v>
      </c>
      <c r="E2923">
        <f>YEAR(Hospital_Emergency_Room_Data[[#This Row],[Patient Admission Date]])</f>
        <v>2024</v>
      </c>
      <c r="F2923" s="2">
        <v>0.96250000000000002</v>
      </c>
      <c r="G2923" s="8" t="str">
        <f>TEXT(Hospital_Emergency_Room_Data[[#This Row],[Patient Admission Date]],"dddd")</f>
        <v>Monday</v>
      </c>
      <c r="H2923" t="s">
        <v>41</v>
      </c>
      <c r="I2923">
        <v>56</v>
      </c>
      <c r="J2923" s="5" t="s">
        <v>9219</v>
      </c>
      <c r="K2923" t="s">
        <v>8</v>
      </c>
      <c r="L2923" t="s">
        <v>16</v>
      </c>
      <c r="M2923" t="s">
        <v>9209</v>
      </c>
      <c r="O2923">
        <v>40</v>
      </c>
      <c r="P2923" t="s">
        <v>9225</v>
      </c>
      <c r="Q2923">
        <v>3</v>
      </c>
      <c r="R2923">
        <v>23</v>
      </c>
      <c r="S2923" t="s">
        <v>9256</v>
      </c>
      <c r="T2923" t="s">
        <v>9263</v>
      </c>
      <c r="U2923" t="s">
        <v>9300</v>
      </c>
      <c r="V2923" t="str" cm="1">
        <f t="array" ref="V2923">_xlfn.IFS(Hospital_Emergency_Room_Data[[#This Row],[Day]]&lt;=10,"Start(1-10)",Hospital_Emergency_Room_Data[[#This Row],[Day]]&lt;=20,"Middle(11-20)",Hospital_Emergency_Room_Data[[#This Row],[Day]]&gt;20,"End(21-30)")</f>
        <v>Start(1-10)</v>
      </c>
    </row>
    <row r="2924" spans="1:22">
      <c r="A2924">
        <v>255926340</v>
      </c>
      <c r="B2924" t="s">
        <v>2943</v>
      </c>
      <c r="C2924" s="1">
        <v>45106</v>
      </c>
      <c r="D2924" t="str">
        <f>TEXT(Hospital_Emergency_Room_Data[[#This Row],[Patient Admission Date]],"mmm")</f>
        <v>Jun</v>
      </c>
      <c r="E2924">
        <f>YEAR(Hospital_Emergency_Room_Data[[#This Row],[Patient Admission Date]])</f>
        <v>2023</v>
      </c>
      <c r="F2924" s="2">
        <v>0.35555555555555557</v>
      </c>
      <c r="G2924" s="8" t="str">
        <f>TEXT(Hospital_Emergency_Room_Data[[#This Row],[Patient Admission Date]],"dddd")</f>
        <v>Thursday</v>
      </c>
      <c r="H2924" t="s">
        <v>41</v>
      </c>
      <c r="I2924">
        <v>12</v>
      </c>
      <c r="J2924" s="5" t="s">
        <v>9221</v>
      </c>
      <c r="K2924" t="s">
        <v>8</v>
      </c>
      <c r="L2924" t="s">
        <v>16</v>
      </c>
      <c r="M2924" t="s">
        <v>9209</v>
      </c>
      <c r="O2924">
        <v>48</v>
      </c>
      <c r="P2924" t="s">
        <v>9225</v>
      </c>
      <c r="Q2924">
        <v>29</v>
      </c>
      <c r="R2924">
        <v>8</v>
      </c>
      <c r="S2924" t="s">
        <v>9255</v>
      </c>
      <c r="T2924" t="s">
        <v>9264</v>
      </c>
      <c r="U2924" t="s">
        <v>9283</v>
      </c>
      <c r="V2924" t="str" cm="1">
        <f t="array" ref="V2924">_xlfn.IFS(Hospital_Emergency_Room_Data[[#This Row],[Day]]&lt;=10,"Start(1-10)",Hospital_Emergency_Room_Data[[#This Row],[Day]]&lt;=20,"Middle(11-20)",Hospital_Emergency_Room_Data[[#This Row],[Day]]&gt;20,"End(21-30)")</f>
        <v>End(21-30)</v>
      </c>
    </row>
    <row r="2925" spans="1:22">
      <c r="A2925">
        <v>614307245</v>
      </c>
      <c r="B2925" t="s">
        <v>2944</v>
      </c>
      <c r="C2925" s="1">
        <v>45507</v>
      </c>
      <c r="D2925" t="str">
        <f>TEXT(Hospital_Emergency_Room_Data[[#This Row],[Patient Admission Date]],"mmm")</f>
        <v>Aug</v>
      </c>
      <c r="E2925">
        <f>YEAR(Hospital_Emergency_Room_Data[[#This Row],[Patient Admission Date]])</f>
        <v>2024</v>
      </c>
      <c r="F2925" s="2">
        <v>0.77847222222222223</v>
      </c>
      <c r="G2925" s="8" t="str">
        <f>TEXT(Hospital_Emergency_Room_Data[[#This Row],[Patient Admission Date]],"dddd")</f>
        <v>Saturday</v>
      </c>
      <c r="H2925" t="s">
        <v>41</v>
      </c>
      <c r="I2925">
        <v>6</v>
      </c>
      <c r="J2925" s="5" t="s">
        <v>9221</v>
      </c>
      <c r="K2925" t="s">
        <v>8</v>
      </c>
      <c r="L2925" t="s">
        <v>16</v>
      </c>
      <c r="M2925" t="s">
        <v>9209</v>
      </c>
      <c r="O2925">
        <v>24</v>
      </c>
      <c r="P2925" t="s">
        <v>9226</v>
      </c>
      <c r="Q2925">
        <v>3</v>
      </c>
      <c r="R2925">
        <v>18</v>
      </c>
      <c r="S2925" t="s">
        <v>9256</v>
      </c>
      <c r="T2925" t="s">
        <v>9263</v>
      </c>
      <c r="U2925" t="s">
        <v>9282</v>
      </c>
      <c r="V2925" t="str" cm="1">
        <f t="array" ref="V2925">_xlfn.IFS(Hospital_Emergency_Room_Data[[#This Row],[Day]]&lt;=10,"Start(1-10)",Hospital_Emergency_Room_Data[[#This Row],[Day]]&lt;=20,"Middle(11-20)",Hospital_Emergency_Room_Data[[#This Row],[Day]]&gt;20,"End(21-30)")</f>
        <v>Start(1-10)</v>
      </c>
    </row>
    <row r="2926" spans="1:22">
      <c r="A2926">
        <v>773373969</v>
      </c>
      <c r="B2926" t="s">
        <v>2945</v>
      </c>
      <c r="C2926" s="1">
        <v>45414</v>
      </c>
      <c r="D2926" t="str">
        <f>TEXT(Hospital_Emergency_Room_Data[[#This Row],[Patient Admission Date]],"mmm")</f>
        <v>May</v>
      </c>
      <c r="E2926">
        <f>YEAR(Hospital_Emergency_Room_Data[[#This Row],[Patient Admission Date]])</f>
        <v>2024</v>
      </c>
      <c r="F2926" s="2">
        <v>0.87777777777777777</v>
      </c>
      <c r="G2926" s="8" t="str">
        <f>TEXT(Hospital_Emergency_Room_Data[[#This Row],[Patient Admission Date]],"dddd")</f>
        <v>Thursday</v>
      </c>
      <c r="H2926" t="s">
        <v>41</v>
      </c>
      <c r="I2926">
        <v>51</v>
      </c>
      <c r="J2926" s="5" t="s">
        <v>9219</v>
      </c>
      <c r="K2926" t="s">
        <v>8</v>
      </c>
      <c r="L2926" t="s">
        <v>16</v>
      </c>
      <c r="M2926" t="s">
        <v>9209</v>
      </c>
      <c r="O2926">
        <v>42</v>
      </c>
      <c r="P2926" t="s">
        <v>9225</v>
      </c>
      <c r="Q2926">
        <v>2</v>
      </c>
      <c r="R2926">
        <v>21</v>
      </c>
      <c r="S2926" t="s">
        <v>9256</v>
      </c>
      <c r="T2926" t="s">
        <v>9263</v>
      </c>
      <c r="U2926" t="s">
        <v>9300</v>
      </c>
      <c r="V2926" t="str" cm="1">
        <f t="array" ref="V2926">_xlfn.IFS(Hospital_Emergency_Room_Data[[#This Row],[Day]]&lt;=10,"Start(1-10)",Hospital_Emergency_Room_Data[[#This Row],[Day]]&lt;=20,"Middle(11-20)",Hospital_Emergency_Room_Data[[#This Row],[Day]]&gt;20,"End(21-30)")</f>
        <v>Start(1-10)</v>
      </c>
    </row>
    <row r="2927" spans="1:22">
      <c r="A2927">
        <v>270144609</v>
      </c>
      <c r="B2927" t="s">
        <v>2946</v>
      </c>
      <c r="C2927" s="1">
        <v>45024</v>
      </c>
      <c r="D2927" t="str">
        <f>TEXT(Hospital_Emergency_Room_Data[[#This Row],[Patient Admission Date]],"mmm")</f>
        <v>Apr</v>
      </c>
      <c r="E2927">
        <f>YEAR(Hospital_Emergency_Room_Data[[#This Row],[Patient Admission Date]])</f>
        <v>2023</v>
      </c>
      <c r="F2927" s="2">
        <v>5.1388888888888887E-2</v>
      </c>
      <c r="G2927" s="8" t="str">
        <f>TEXT(Hospital_Emergency_Room_Data[[#This Row],[Patient Admission Date]],"dddd")</f>
        <v>Saturday</v>
      </c>
      <c r="H2927" t="s">
        <v>41</v>
      </c>
      <c r="I2927">
        <v>3</v>
      </c>
      <c r="J2927" s="5" t="s">
        <v>9218</v>
      </c>
      <c r="K2927" t="s">
        <v>8</v>
      </c>
      <c r="L2927" t="s">
        <v>16</v>
      </c>
      <c r="M2927" t="s">
        <v>9209</v>
      </c>
      <c r="O2927">
        <v>32</v>
      </c>
      <c r="P2927" t="s">
        <v>9225</v>
      </c>
      <c r="Q2927">
        <v>8</v>
      </c>
      <c r="R2927">
        <v>1</v>
      </c>
      <c r="S2927" t="s">
        <v>9258</v>
      </c>
      <c r="T2927" t="s">
        <v>9265</v>
      </c>
      <c r="U2927" t="s">
        <v>9300</v>
      </c>
      <c r="V2927" t="str" cm="1">
        <f t="array" ref="V2927">_xlfn.IFS(Hospital_Emergency_Room_Data[[#This Row],[Day]]&lt;=10,"Start(1-10)",Hospital_Emergency_Room_Data[[#This Row],[Day]]&lt;=20,"Middle(11-20)",Hospital_Emergency_Room_Data[[#This Row],[Day]]&gt;20,"End(21-30)")</f>
        <v>Start(1-10)</v>
      </c>
    </row>
    <row r="2928" spans="1:22">
      <c r="A2928">
        <v>514120922</v>
      </c>
      <c r="B2928" t="s">
        <v>2947</v>
      </c>
      <c r="C2928" s="1">
        <v>45422</v>
      </c>
      <c r="D2928" t="str">
        <f>TEXT(Hospital_Emergency_Room_Data[[#This Row],[Patient Admission Date]],"mmm")</f>
        <v>May</v>
      </c>
      <c r="E2928">
        <f>YEAR(Hospital_Emergency_Room_Data[[#This Row],[Patient Admission Date]])</f>
        <v>2024</v>
      </c>
      <c r="F2928" s="2">
        <v>0.92083333333333328</v>
      </c>
      <c r="G2928" s="8" t="str">
        <f>TEXT(Hospital_Emergency_Room_Data[[#This Row],[Patient Admission Date]],"dddd")</f>
        <v>Friday</v>
      </c>
      <c r="H2928" t="s">
        <v>41</v>
      </c>
      <c r="I2928">
        <v>19</v>
      </c>
      <c r="J2928" s="5" t="s">
        <v>9220</v>
      </c>
      <c r="K2928" t="s">
        <v>8</v>
      </c>
      <c r="L2928" t="s">
        <v>16</v>
      </c>
      <c r="M2928" t="s">
        <v>9209</v>
      </c>
      <c r="O2928">
        <v>28</v>
      </c>
      <c r="P2928" t="s">
        <v>9226</v>
      </c>
      <c r="Q2928">
        <v>10</v>
      </c>
      <c r="R2928">
        <v>22</v>
      </c>
      <c r="S2928" t="s">
        <v>9256</v>
      </c>
      <c r="T2928" t="s">
        <v>9265</v>
      </c>
      <c r="U2928" t="s">
        <v>9282</v>
      </c>
      <c r="V2928" t="str" cm="1">
        <f t="array" ref="V2928">_xlfn.IFS(Hospital_Emergency_Room_Data[[#This Row],[Day]]&lt;=10,"Start(1-10)",Hospital_Emergency_Room_Data[[#This Row],[Day]]&lt;=20,"Middle(11-20)",Hospital_Emergency_Room_Data[[#This Row],[Day]]&gt;20,"End(21-30)")</f>
        <v>Start(1-10)</v>
      </c>
    </row>
    <row r="2929" spans="1:22">
      <c r="A2929">
        <v>646894565</v>
      </c>
      <c r="B2929" t="s">
        <v>2948</v>
      </c>
      <c r="C2929" s="1">
        <v>45110</v>
      </c>
      <c r="D2929" t="str">
        <f>TEXT(Hospital_Emergency_Room_Data[[#This Row],[Patient Admission Date]],"mmm")</f>
        <v>Jul</v>
      </c>
      <c r="E2929">
        <f>YEAR(Hospital_Emergency_Room_Data[[#This Row],[Patient Admission Date]])</f>
        <v>2023</v>
      </c>
      <c r="F2929" s="2">
        <v>0.62847222222222221</v>
      </c>
      <c r="G2929" s="8" t="str">
        <f>TEXT(Hospital_Emergency_Room_Data[[#This Row],[Patient Admission Date]],"dddd")</f>
        <v>Monday</v>
      </c>
      <c r="H2929" t="s">
        <v>41</v>
      </c>
      <c r="I2929">
        <v>48</v>
      </c>
      <c r="J2929" s="5" t="s">
        <v>9219</v>
      </c>
      <c r="K2929" t="s">
        <v>8</v>
      </c>
      <c r="L2929" t="s">
        <v>16</v>
      </c>
      <c r="M2929" t="s">
        <v>9209</v>
      </c>
      <c r="O2929">
        <v>35</v>
      </c>
      <c r="P2929" t="s">
        <v>9225</v>
      </c>
      <c r="Q2929">
        <v>3</v>
      </c>
      <c r="R2929">
        <v>15</v>
      </c>
      <c r="S2929" t="s">
        <v>9257</v>
      </c>
      <c r="T2929" t="s">
        <v>9263</v>
      </c>
      <c r="U2929" t="s">
        <v>9300</v>
      </c>
      <c r="V2929" t="str" cm="1">
        <f t="array" ref="V2929">_xlfn.IFS(Hospital_Emergency_Room_Data[[#This Row],[Day]]&lt;=10,"Start(1-10)",Hospital_Emergency_Room_Data[[#This Row],[Day]]&lt;=20,"Middle(11-20)",Hospital_Emergency_Room_Data[[#This Row],[Day]]&gt;20,"End(21-30)")</f>
        <v>Start(1-10)</v>
      </c>
    </row>
    <row r="2930" spans="1:22">
      <c r="A2930">
        <v>449831904</v>
      </c>
      <c r="B2930" t="s">
        <v>2949</v>
      </c>
      <c r="C2930" s="1">
        <v>45314</v>
      </c>
      <c r="D2930" t="str">
        <f>TEXT(Hospital_Emergency_Room_Data[[#This Row],[Patient Admission Date]],"mmm")</f>
        <v>Jan</v>
      </c>
      <c r="E2930">
        <f>YEAR(Hospital_Emergency_Room_Data[[#This Row],[Patient Admission Date]])</f>
        <v>2024</v>
      </c>
      <c r="F2930" s="2">
        <v>0.39305555555555555</v>
      </c>
      <c r="G2930" s="8" t="str">
        <f>TEXT(Hospital_Emergency_Room_Data[[#This Row],[Patient Admission Date]],"dddd")</f>
        <v>Tuesday</v>
      </c>
      <c r="H2930" t="s">
        <v>41</v>
      </c>
      <c r="I2930">
        <v>29</v>
      </c>
      <c r="J2930" s="5" t="s">
        <v>9220</v>
      </c>
      <c r="K2930" t="s">
        <v>8</v>
      </c>
      <c r="L2930" t="s">
        <v>16</v>
      </c>
      <c r="M2930" t="s">
        <v>9209</v>
      </c>
      <c r="O2930">
        <v>37</v>
      </c>
      <c r="P2930" t="s">
        <v>9225</v>
      </c>
      <c r="Q2930">
        <v>23</v>
      </c>
      <c r="R2930">
        <v>9</v>
      </c>
      <c r="S2930" t="s">
        <v>9255</v>
      </c>
      <c r="T2930" t="s">
        <v>9264</v>
      </c>
      <c r="U2930" t="s">
        <v>9300</v>
      </c>
      <c r="V2930" t="str" cm="1">
        <f t="array" ref="V2930">_xlfn.IFS(Hospital_Emergency_Room_Data[[#This Row],[Day]]&lt;=10,"Start(1-10)",Hospital_Emergency_Room_Data[[#This Row],[Day]]&lt;=20,"Middle(11-20)",Hospital_Emergency_Room_Data[[#This Row],[Day]]&gt;20,"End(21-30)")</f>
        <v>End(21-30)</v>
      </c>
    </row>
    <row r="2931" spans="1:22">
      <c r="A2931">
        <v>388501748</v>
      </c>
      <c r="B2931" t="s">
        <v>2950</v>
      </c>
      <c r="C2931" s="1">
        <v>45114</v>
      </c>
      <c r="D2931" t="str">
        <f>TEXT(Hospital_Emergency_Room_Data[[#This Row],[Patient Admission Date]],"mmm")</f>
        <v>Jul</v>
      </c>
      <c r="E2931">
        <f>YEAR(Hospital_Emergency_Room_Data[[#This Row],[Patient Admission Date]])</f>
        <v>2023</v>
      </c>
      <c r="F2931" s="2">
        <v>6.9444444444444448E-2</v>
      </c>
      <c r="G2931" s="8" t="str">
        <f>TEXT(Hospital_Emergency_Room_Data[[#This Row],[Patient Admission Date]],"dddd")</f>
        <v>Friday</v>
      </c>
      <c r="H2931" t="s">
        <v>41</v>
      </c>
      <c r="I2931">
        <v>73</v>
      </c>
      <c r="J2931" s="5" t="s">
        <v>9222</v>
      </c>
      <c r="K2931" t="s">
        <v>8</v>
      </c>
      <c r="L2931" t="s">
        <v>16</v>
      </c>
      <c r="M2931" t="s">
        <v>9209</v>
      </c>
      <c r="O2931">
        <v>42</v>
      </c>
      <c r="P2931" t="s">
        <v>9225</v>
      </c>
      <c r="Q2931">
        <v>7</v>
      </c>
      <c r="R2931">
        <v>1</v>
      </c>
      <c r="S2931" t="s">
        <v>9258</v>
      </c>
      <c r="T2931" t="s">
        <v>9263</v>
      </c>
      <c r="U2931" t="s">
        <v>9300</v>
      </c>
      <c r="V2931" t="str" cm="1">
        <f t="array" ref="V2931">_xlfn.IFS(Hospital_Emergency_Room_Data[[#This Row],[Day]]&lt;=10,"Start(1-10)",Hospital_Emergency_Room_Data[[#This Row],[Day]]&lt;=20,"Middle(11-20)",Hospital_Emergency_Room_Data[[#This Row],[Day]]&gt;20,"End(21-30)")</f>
        <v>Start(1-10)</v>
      </c>
    </row>
    <row r="2932" spans="1:22">
      <c r="A2932">
        <v>560554242</v>
      </c>
      <c r="B2932" t="s">
        <v>2951</v>
      </c>
      <c r="C2932" s="1">
        <v>45147</v>
      </c>
      <c r="D2932" t="str">
        <f>TEXT(Hospital_Emergency_Room_Data[[#This Row],[Patient Admission Date]],"mmm")</f>
        <v>Aug</v>
      </c>
      <c r="E2932">
        <f>YEAR(Hospital_Emergency_Room_Data[[#This Row],[Patient Admission Date]])</f>
        <v>2023</v>
      </c>
      <c r="F2932" s="2">
        <v>0.75624999999999998</v>
      </c>
      <c r="G2932" s="8" t="str">
        <f>TEXT(Hospital_Emergency_Room_Data[[#This Row],[Patient Admission Date]],"dddd")</f>
        <v>Wednesday</v>
      </c>
      <c r="H2932" t="s">
        <v>41</v>
      </c>
      <c r="I2932">
        <v>49</v>
      </c>
      <c r="J2932" s="5" t="s">
        <v>9219</v>
      </c>
      <c r="K2932" t="s">
        <v>8</v>
      </c>
      <c r="L2932" t="s">
        <v>16</v>
      </c>
      <c r="M2932" t="s">
        <v>9209</v>
      </c>
      <c r="O2932">
        <v>20</v>
      </c>
      <c r="P2932" t="s">
        <v>9226</v>
      </c>
      <c r="Q2932">
        <v>9</v>
      </c>
      <c r="R2932">
        <v>18</v>
      </c>
      <c r="S2932" t="s">
        <v>9256</v>
      </c>
      <c r="T2932" t="s">
        <v>9265</v>
      </c>
      <c r="U2932" t="s">
        <v>9282</v>
      </c>
      <c r="V2932" t="str" cm="1">
        <f t="array" ref="V2932">_xlfn.IFS(Hospital_Emergency_Room_Data[[#This Row],[Day]]&lt;=10,"Start(1-10)",Hospital_Emergency_Room_Data[[#This Row],[Day]]&lt;=20,"Middle(11-20)",Hospital_Emergency_Room_Data[[#This Row],[Day]]&gt;20,"End(21-30)")</f>
        <v>Start(1-10)</v>
      </c>
    </row>
    <row r="2933" spans="1:22">
      <c r="A2933">
        <v>690472962</v>
      </c>
      <c r="B2933" t="s">
        <v>2952</v>
      </c>
      <c r="C2933" s="1">
        <v>45250</v>
      </c>
      <c r="D2933" t="str">
        <f>TEXT(Hospital_Emergency_Room_Data[[#This Row],[Patient Admission Date]],"mmm")</f>
        <v>Nov</v>
      </c>
      <c r="E2933">
        <f>YEAR(Hospital_Emergency_Room_Data[[#This Row],[Patient Admission Date]])</f>
        <v>2023</v>
      </c>
      <c r="F2933" s="2">
        <v>0.26458333333333334</v>
      </c>
      <c r="G2933" s="8" t="str">
        <f>TEXT(Hospital_Emergency_Room_Data[[#This Row],[Patient Admission Date]],"dddd")</f>
        <v>Monday</v>
      </c>
      <c r="H2933" t="s">
        <v>41</v>
      </c>
      <c r="I2933">
        <v>46</v>
      </c>
      <c r="J2933" s="5" t="s">
        <v>9219</v>
      </c>
      <c r="K2933" t="s">
        <v>8</v>
      </c>
      <c r="L2933" t="s">
        <v>16</v>
      </c>
      <c r="M2933" t="s">
        <v>9209</v>
      </c>
      <c r="O2933">
        <v>21</v>
      </c>
      <c r="P2933" t="s">
        <v>9226</v>
      </c>
      <c r="Q2933">
        <v>20</v>
      </c>
      <c r="R2933">
        <v>6</v>
      </c>
      <c r="S2933" t="s">
        <v>9255</v>
      </c>
      <c r="T2933" t="s">
        <v>9262</v>
      </c>
      <c r="U2933" t="s">
        <v>9282</v>
      </c>
      <c r="V2933" t="str" cm="1">
        <f t="array" ref="V2933">_xlfn.IFS(Hospital_Emergency_Room_Data[[#This Row],[Day]]&lt;=10,"Start(1-10)",Hospital_Emergency_Room_Data[[#This Row],[Day]]&lt;=20,"Middle(11-20)",Hospital_Emergency_Room_Data[[#This Row],[Day]]&gt;20,"End(21-30)")</f>
        <v>Middle(11-20)</v>
      </c>
    </row>
    <row r="2934" spans="1:22">
      <c r="A2934">
        <v>740442216</v>
      </c>
      <c r="B2934" t="s">
        <v>2953</v>
      </c>
      <c r="C2934" s="1">
        <v>45273</v>
      </c>
      <c r="D2934" t="str">
        <f>TEXT(Hospital_Emergency_Room_Data[[#This Row],[Patient Admission Date]],"mmm")</f>
        <v>Dec</v>
      </c>
      <c r="E2934">
        <f>YEAR(Hospital_Emergency_Room_Data[[#This Row],[Patient Admission Date]])</f>
        <v>2023</v>
      </c>
      <c r="F2934" s="2">
        <v>0.75694444444444442</v>
      </c>
      <c r="G2934" s="8" t="str">
        <f>TEXT(Hospital_Emergency_Room_Data[[#This Row],[Patient Admission Date]],"dddd")</f>
        <v>Wednesday</v>
      </c>
      <c r="H2934" t="s">
        <v>41</v>
      </c>
      <c r="I2934">
        <v>21</v>
      </c>
      <c r="J2934" s="5" t="s">
        <v>9220</v>
      </c>
      <c r="K2934" t="s">
        <v>8</v>
      </c>
      <c r="L2934" t="s">
        <v>16</v>
      </c>
      <c r="M2934" t="s">
        <v>9209</v>
      </c>
      <c r="O2934">
        <v>34</v>
      </c>
      <c r="P2934" t="s">
        <v>9225</v>
      </c>
      <c r="Q2934">
        <v>13</v>
      </c>
      <c r="R2934">
        <v>18</v>
      </c>
      <c r="S2934" t="s">
        <v>9256</v>
      </c>
      <c r="T2934" t="s">
        <v>9265</v>
      </c>
      <c r="U2934" t="s">
        <v>9300</v>
      </c>
      <c r="V2934" t="str" cm="1">
        <f t="array" ref="V2934">_xlfn.IFS(Hospital_Emergency_Room_Data[[#This Row],[Day]]&lt;=10,"Start(1-10)",Hospital_Emergency_Room_Data[[#This Row],[Day]]&lt;=20,"Middle(11-20)",Hospital_Emergency_Room_Data[[#This Row],[Day]]&gt;20,"End(21-30)")</f>
        <v>Middle(11-20)</v>
      </c>
    </row>
    <row r="2935" spans="1:22">
      <c r="A2935">
        <v>869404882</v>
      </c>
      <c r="B2935" t="s">
        <v>2954</v>
      </c>
      <c r="C2935" s="1">
        <v>45383</v>
      </c>
      <c r="D2935" t="str">
        <f>TEXT(Hospital_Emergency_Room_Data[[#This Row],[Patient Admission Date]],"mmm")</f>
        <v>Apr</v>
      </c>
      <c r="E2935">
        <f>YEAR(Hospital_Emergency_Room_Data[[#This Row],[Patient Admission Date]])</f>
        <v>2024</v>
      </c>
      <c r="F2935" s="2">
        <v>0.43333333333333335</v>
      </c>
      <c r="G2935" s="8" t="str">
        <f>TEXT(Hospital_Emergency_Room_Data[[#This Row],[Patient Admission Date]],"dddd")</f>
        <v>Monday</v>
      </c>
      <c r="H2935" t="s">
        <v>41</v>
      </c>
      <c r="I2935">
        <v>56</v>
      </c>
      <c r="J2935" s="5" t="s">
        <v>9219</v>
      </c>
      <c r="K2935" t="s">
        <v>8</v>
      </c>
      <c r="L2935" t="s">
        <v>16</v>
      </c>
      <c r="M2935" t="s">
        <v>9209</v>
      </c>
      <c r="O2935">
        <v>43</v>
      </c>
      <c r="P2935" t="s">
        <v>9225</v>
      </c>
      <c r="Q2935">
        <v>1</v>
      </c>
      <c r="R2935">
        <v>10</v>
      </c>
      <c r="S2935" t="s">
        <v>9255</v>
      </c>
      <c r="T2935" t="s">
        <v>9263</v>
      </c>
      <c r="U2935" t="s">
        <v>9300</v>
      </c>
      <c r="V2935" t="str" cm="1">
        <f t="array" ref="V2935">_xlfn.IFS(Hospital_Emergency_Room_Data[[#This Row],[Day]]&lt;=10,"Start(1-10)",Hospital_Emergency_Room_Data[[#This Row],[Day]]&lt;=20,"Middle(11-20)",Hospital_Emergency_Room_Data[[#This Row],[Day]]&gt;20,"End(21-30)")</f>
        <v>Start(1-10)</v>
      </c>
    </row>
    <row r="2936" spans="1:22">
      <c r="A2936">
        <v>592859953</v>
      </c>
      <c r="B2936" t="s">
        <v>2955</v>
      </c>
      <c r="C2936" s="1">
        <v>45231</v>
      </c>
      <c r="D2936" t="str">
        <f>TEXT(Hospital_Emergency_Room_Data[[#This Row],[Patient Admission Date]],"mmm")</f>
        <v>Nov</v>
      </c>
      <c r="E2936">
        <f>YEAR(Hospital_Emergency_Room_Data[[#This Row],[Patient Admission Date]])</f>
        <v>2023</v>
      </c>
      <c r="F2936" s="2">
        <v>0.3034722222222222</v>
      </c>
      <c r="G2936" s="8" t="str">
        <f>TEXT(Hospital_Emergency_Room_Data[[#This Row],[Patient Admission Date]],"dddd")</f>
        <v>Wednesday</v>
      </c>
      <c r="H2936" t="s">
        <v>41</v>
      </c>
      <c r="I2936">
        <v>38</v>
      </c>
      <c r="J2936" s="5" t="s">
        <v>9223</v>
      </c>
      <c r="K2936" t="s">
        <v>8</v>
      </c>
      <c r="L2936" t="s">
        <v>16</v>
      </c>
      <c r="M2936" t="s">
        <v>9209</v>
      </c>
      <c r="O2936">
        <v>52</v>
      </c>
      <c r="P2936" t="s">
        <v>9225</v>
      </c>
      <c r="Q2936">
        <v>1</v>
      </c>
      <c r="R2936">
        <v>7</v>
      </c>
      <c r="S2936" t="s">
        <v>9255</v>
      </c>
      <c r="T2936" t="s">
        <v>9263</v>
      </c>
      <c r="U2936" t="s">
        <v>9283</v>
      </c>
      <c r="V2936" t="str" cm="1">
        <f t="array" ref="V2936">_xlfn.IFS(Hospital_Emergency_Room_Data[[#This Row],[Day]]&lt;=10,"Start(1-10)",Hospital_Emergency_Room_Data[[#This Row],[Day]]&lt;=20,"Middle(11-20)",Hospital_Emergency_Room_Data[[#This Row],[Day]]&gt;20,"End(21-30)")</f>
        <v>Start(1-10)</v>
      </c>
    </row>
    <row r="2937" spans="1:22">
      <c r="A2937">
        <v>713554167</v>
      </c>
      <c r="B2937" t="s">
        <v>2956</v>
      </c>
      <c r="C2937" s="1">
        <v>45589</v>
      </c>
      <c r="D2937" t="str">
        <f>TEXT(Hospital_Emergency_Room_Data[[#This Row],[Patient Admission Date]],"mmm")</f>
        <v>Oct</v>
      </c>
      <c r="E2937">
        <f>YEAR(Hospital_Emergency_Room_Data[[#This Row],[Patient Admission Date]])</f>
        <v>2024</v>
      </c>
      <c r="F2937" s="2">
        <v>0.30902777777777779</v>
      </c>
      <c r="G2937" s="8" t="str">
        <f>TEXT(Hospital_Emergency_Room_Data[[#This Row],[Patient Admission Date]],"dddd")</f>
        <v>Thursday</v>
      </c>
      <c r="H2937" t="s">
        <v>41</v>
      </c>
      <c r="I2937">
        <v>52</v>
      </c>
      <c r="J2937" s="5" t="s">
        <v>9219</v>
      </c>
      <c r="K2937" t="s">
        <v>8</v>
      </c>
      <c r="L2937" t="s">
        <v>16</v>
      </c>
      <c r="M2937" t="s">
        <v>9209</v>
      </c>
      <c r="O2937">
        <v>23</v>
      </c>
      <c r="P2937" t="s">
        <v>9226</v>
      </c>
      <c r="Q2937">
        <v>24</v>
      </c>
      <c r="R2937">
        <v>7</v>
      </c>
      <c r="S2937" t="s">
        <v>9255</v>
      </c>
      <c r="T2937" t="s">
        <v>9264</v>
      </c>
      <c r="U2937" t="s">
        <v>9282</v>
      </c>
      <c r="V2937" t="str" cm="1">
        <f t="array" ref="V2937">_xlfn.IFS(Hospital_Emergency_Room_Data[[#This Row],[Day]]&lt;=10,"Start(1-10)",Hospital_Emergency_Room_Data[[#This Row],[Day]]&lt;=20,"Middle(11-20)",Hospital_Emergency_Room_Data[[#This Row],[Day]]&gt;20,"End(21-30)")</f>
        <v>End(21-30)</v>
      </c>
    </row>
    <row r="2938" spans="1:22">
      <c r="A2938">
        <v>334629552</v>
      </c>
      <c r="B2938" t="s">
        <v>2957</v>
      </c>
      <c r="C2938" s="1">
        <v>45456</v>
      </c>
      <c r="D2938" t="str">
        <f>TEXT(Hospital_Emergency_Room_Data[[#This Row],[Patient Admission Date]],"mmm")</f>
        <v>Jun</v>
      </c>
      <c r="E2938">
        <f>YEAR(Hospital_Emergency_Room_Data[[#This Row],[Patient Admission Date]])</f>
        <v>2024</v>
      </c>
      <c r="F2938" s="2">
        <v>0.70138888888888884</v>
      </c>
      <c r="G2938" s="8" t="str">
        <f>TEXT(Hospital_Emergency_Room_Data[[#This Row],[Patient Admission Date]],"dddd")</f>
        <v>Thursday</v>
      </c>
      <c r="H2938" t="s">
        <v>41</v>
      </c>
      <c r="I2938">
        <v>54</v>
      </c>
      <c r="J2938" s="5" t="s">
        <v>9219</v>
      </c>
      <c r="K2938" t="s">
        <v>8</v>
      </c>
      <c r="L2938" t="s">
        <v>16</v>
      </c>
      <c r="M2938" t="s">
        <v>9209</v>
      </c>
      <c r="O2938">
        <v>25</v>
      </c>
      <c r="P2938" t="s">
        <v>9226</v>
      </c>
      <c r="Q2938">
        <v>13</v>
      </c>
      <c r="R2938">
        <v>16</v>
      </c>
      <c r="S2938" t="s">
        <v>9257</v>
      </c>
      <c r="T2938" t="s">
        <v>9265</v>
      </c>
      <c r="U2938" t="s">
        <v>9282</v>
      </c>
      <c r="V2938" t="str" cm="1">
        <f t="array" ref="V2938">_xlfn.IFS(Hospital_Emergency_Room_Data[[#This Row],[Day]]&lt;=10,"Start(1-10)",Hospital_Emergency_Room_Data[[#This Row],[Day]]&lt;=20,"Middle(11-20)",Hospital_Emergency_Room_Data[[#This Row],[Day]]&gt;20,"End(21-30)")</f>
        <v>Middle(11-20)</v>
      </c>
    </row>
    <row r="2939" spans="1:22">
      <c r="A2939">
        <v>512751926</v>
      </c>
      <c r="B2939" t="s">
        <v>2958</v>
      </c>
      <c r="C2939" s="1">
        <v>45259</v>
      </c>
      <c r="D2939" t="str">
        <f>TEXT(Hospital_Emergency_Room_Data[[#This Row],[Patient Admission Date]],"mmm")</f>
        <v>Nov</v>
      </c>
      <c r="E2939">
        <f>YEAR(Hospital_Emergency_Room_Data[[#This Row],[Patient Admission Date]])</f>
        <v>2023</v>
      </c>
      <c r="F2939" s="2">
        <v>0.20624999999999999</v>
      </c>
      <c r="G2939" s="8" t="str">
        <f>TEXT(Hospital_Emergency_Room_Data[[#This Row],[Patient Admission Date]],"dddd")</f>
        <v>Wednesday</v>
      </c>
      <c r="H2939" t="s">
        <v>41</v>
      </c>
      <c r="I2939">
        <v>45</v>
      </c>
      <c r="J2939" s="5" t="s">
        <v>9219</v>
      </c>
      <c r="K2939" t="s">
        <v>8</v>
      </c>
      <c r="L2939" t="s">
        <v>16</v>
      </c>
      <c r="M2939" t="s">
        <v>9209</v>
      </c>
      <c r="O2939">
        <v>29</v>
      </c>
      <c r="P2939" t="s">
        <v>9226</v>
      </c>
      <c r="Q2939">
        <v>29</v>
      </c>
      <c r="R2939">
        <v>4</v>
      </c>
      <c r="S2939" t="s">
        <v>9258</v>
      </c>
      <c r="T2939" t="s">
        <v>9264</v>
      </c>
      <c r="U2939" t="s">
        <v>9282</v>
      </c>
      <c r="V2939" t="str" cm="1">
        <f t="array" ref="V2939">_xlfn.IFS(Hospital_Emergency_Room_Data[[#This Row],[Day]]&lt;=10,"Start(1-10)",Hospital_Emergency_Room_Data[[#This Row],[Day]]&lt;=20,"Middle(11-20)",Hospital_Emergency_Room_Data[[#This Row],[Day]]&gt;20,"End(21-30)")</f>
        <v>End(21-30)</v>
      </c>
    </row>
    <row r="2940" spans="1:22">
      <c r="A2940">
        <v>535706724</v>
      </c>
      <c r="B2940" t="s">
        <v>2959</v>
      </c>
      <c r="C2940" s="1">
        <v>45210</v>
      </c>
      <c r="D2940" t="str">
        <f>TEXT(Hospital_Emergency_Room_Data[[#This Row],[Patient Admission Date]],"mmm")</f>
        <v>Oct</v>
      </c>
      <c r="E2940">
        <f>YEAR(Hospital_Emergency_Room_Data[[#This Row],[Patient Admission Date]])</f>
        <v>2023</v>
      </c>
      <c r="F2940" s="2">
        <v>0.45069444444444445</v>
      </c>
      <c r="G2940" s="8" t="str">
        <f>TEXT(Hospital_Emergency_Room_Data[[#This Row],[Patient Admission Date]],"dddd")</f>
        <v>Wednesday</v>
      </c>
      <c r="H2940" t="s">
        <v>41</v>
      </c>
      <c r="I2940">
        <v>11</v>
      </c>
      <c r="J2940" s="5" t="s">
        <v>9221</v>
      </c>
      <c r="K2940" t="s">
        <v>8</v>
      </c>
      <c r="L2940" t="s">
        <v>16</v>
      </c>
      <c r="M2940" t="s">
        <v>9209</v>
      </c>
      <c r="O2940">
        <v>32</v>
      </c>
      <c r="P2940" t="s">
        <v>9225</v>
      </c>
      <c r="Q2940">
        <v>11</v>
      </c>
      <c r="R2940">
        <v>10</v>
      </c>
      <c r="S2940" t="s">
        <v>9255</v>
      </c>
      <c r="T2940" t="s">
        <v>9265</v>
      </c>
      <c r="U2940" t="s">
        <v>9300</v>
      </c>
      <c r="V2940" t="str" cm="1">
        <f t="array" ref="V2940">_xlfn.IFS(Hospital_Emergency_Room_Data[[#This Row],[Day]]&lt;=10,"Start(1-10)",Hospital_Emergency_Room_Data[[#This Row],[Day]]&lt;=20,"Middle(11-20)",Hospital_Emergency_Room_Data[[#This Row],[Day]]&gt;20,"End(21-30)")</f>
        <v>Middle(11-20)</v>
      </c>
    </row>
    <row r="2941" spans="1:22">
      <c r="A2941">
        <v>508175890</v>
      </c>
      <c r="B2941" t="s">
        <v>2960</v>
      </c>
      <c r="C2941" s="1">
        <v>45119</v>
      </c>
      <c r="D2941" t="str">
        <f>TEXT(Hospital_Emergency_Room_Data[[#This Row],[Patient Admission Date]],"mmm")</f>
        <v>Jul</v>
      </c>
      <c r="E2941">
        <f>YEAR(Hospital_Emergency_Room_Data[[#This Row],[Patient Admission Date]])</f>
        <v>2023</v>
      </c>
      <c r="F2941" s="2">
        <v>0.1388888888888889</v>
      </c>
      <c r="G2941" s="8" t="str">
        <f>TEXT(Hospital_Emergency_Room_Data[[#This Row],[Patient Admission Date]],"dddd")</f>
        <v>Wednesday</v>
      </c>
      <c r="H2941" t="s">
        <v>41</v>
      </c>
      <c r="I2941">
        <v>40</v>
      </c>
      <c r="J2941" s="5" t="s">
        <v>9223</v>
      </c>
      <c r="K2941" t="s">
        <v>8</v>
      </c>
      <c r="L2941" t="s">
        <v>16</v>
      </c>
      <c r="M2941" t="s">
        <v>9209</v>
      </c>
      <c r="O2941">
        <v>39</v>
      </c>
      <c r="P2941" t="s">
        <v>9225</v>
      </c>
      <c r="Q2941">
        <v>12</v>
      </c>
      <c r="R2941">
        <v>3</v>
      </c>
      <c r="S2941" t="s">
        <v>9258</v>
      </c>
      <c r="T2941" t="s">
        <v>9265</v>
      </c>
      <c r="U2941" t="s">
        <v>9300</v>
      </c>
      <c r="V2941" t="str" cm="1">
        <f t="array" ref="V2941">_xlfn.IFS(Hospital_Emergency_Room_Data[[#This Row],[Day]]&lt;=10,"Start(1-10)",Hospital_Emergency_Room_Data[[#This Row],[Day]]&lt;=20,"Middle(11-20)",Hospital_Emergency_Room_Data[[#This Row],[Day]]&gt;20,"End(21-30)")</f>
        <v>Middle(11-20)</v>
      </c>
    </row>
    <row r="2942" spans="1:22">
      <c r="A2942">
        <v>528149097</v>
      </c>
      <c r="B2942" t="s">
        <v>2961</v>
      </c>
      <c r="C2942" s="1">
        <v>45082</v>
      </c>
      <c r="D2942" t="str">
        <f>TEXT(Hospital_Emergency_Room_Data[[#This Row],[Patient Admission Date]],"mmm")</f>
        <v>Jun</v>
      </c>
      <c r="E2942">
        <f>YEAR(Hospital_Emergency_Room_Data[[#This Row],[Patient Admission Date]])</f>
        <v>2023</v>
      </c>
      <c r="F2942" s="2">
        <v>0.21041666666666667</v>
      </c>
      <c r="G2942" s="8" t="str">
        <f>TEXT(Hospital_Emergency_Room_Data[[#This Row],[Patient Admission Date]],"dddd")</f>
        <v>Monday</v>
      </c>
      <c r="H2942" t="s">
        <v>41</v>
      </c>
      <c r="I2942">
        <v>9</v>
      </c>
      <c r="J2942" s="5" t="s">
        <v>9221</v>
      </c>
      <c r="K2942" t="s">
        <v>8</v>
      </c>
      <c r="L2942" t="s">
        <v>16</v>
      </c>
      <c r="M2942" t="s">
        <v>9209</v>
      </c>
      <c r="O2942">
        <v>49</v>
      </c>
      <c r="P2942" t="s">
        <v>9225</v>
      </c>
      <c r="Q2942">
        <v>5</v>
      </c>
      <c r="R2942">
        <v>5</v>
      </c>
      <c r="S2942" t="s">
        <v>9258</v>
      </c>
      <c r="T2942" t="s">
        <v>9263</v>
      </c>
      <c r="U2942" t="s">
        <v>9283</v>
      </c>
      <c r="V2942" t="str" cm="1">
        <f t="array" ref="V2942">_xlfn.IFS(Hospital_Emergency_Room_Data[[#This Row],[Day]]&lt;=10,"Start(1-10)",Hospital_Emergency_Room_Data[[#This Row],[Day]]&lt;=20,"Middle(11-20)",Hospital_Emergency_Room_Data[[#This Row],[Day]]&gt;20,"End(21-30)")</f>
        <v>Start(1-10)</v>
      </c>
    </row>
    <row r="2943" spans="1:22">
      <c r="A2943">
        <v>825013965</v>
      </c>
      <c r="B2943" t="s">
        <v>2962</v>
      </c>
      <c r="C2943" s="1">
        <v>45247</v>
      </c>
      <c r="D2943" t="str">
        <f>TEXT(Hospital_Emergency_Room_Data[[#This Row],[Patient Admission Date]],"mmm")</f>
        <v>Nov</v>
      </c>
      <c r="E2943">
        <f>YEAR(Hospital_Emergency_Room_Data[[#This Row],[Patient Admission Date]])</f>
        <v>2023</v>
      </c>
      <c r="F2943" s="2">
        <v>0.82222222222222219</v>
      </c>
      <c r="G2943" s="8" t="str">
        <f>TEXT(Hospital_Emergency_Room_Data[[#This Row],[Patient Admission Date]],"dddd")</f>
        <v>Friday</v>
      </c>
      <c r="H2943" t="s">
        <v>41</v>
      </c>
      <c r="I2943">
        <v>75</v>
      </c>
      <c r="J2943" s="5" t="s">
        <v>9222</v>
      </c>
      <c r="K2943" t="s">
        <v>8</v>
      </c>
      <c r="L2943" t="s">
        <v>16</v>
      </c>
      <c r="M2943" t="s">
        <v>9209</v>
      </c>
      <c r="O2943">
        <v>17</v>
      </c>
      <c r="P2943" t="s">
        <v>9226</v>
      </c>
      <c r="Q2943">
        <v>17</v>
      </c>
      <c r="R2943">
        <v>19</v>
      </c>
      <c r="S2943" t="s">
        <v>9256</v>
      </c>
      <c r="T2943" t="s">
        <v>9262</v>
      </c>
      <c r="U2943" t="s">
        <v>9282</v>
      </c>
      <c r="V2943" t="str" cm="1">
        <f t="array" ref="V2943">_xlfn.IFS(Hospital_Emergency_Room_Data[[#This Row],[Day]]&lt;=10,"Start(1-10)",Hospital_Emergency_Room_Data[[#This Row],[Day]]&lt;=20,"Middle(11-20)",Hospital_Emergency_Room_Data[[#This Row],[Day]]&gt;20,"End(21-30)")</f>
        <v>Middle(11-20)</v>
      </c>
    </row>
    <row r="2944" spans="1:22">
      <c r="A2944">
        <v>188243805</v>
      </c>
      <c r="B2944" t="s">
        <v>2963</v>
      </c>
      <c r="C2944" s="1">
        <v>45382</v>
      </c>
      <c r="D2944" t="str">
        <f>TEXT(Hospital_Emergency_Room_Data[[#This Row],[Patient Admission Date]],"mmm")</f>
        <v>Mar</v>
      </c>
      <c r="E2944">
        <f>YEAR(Hospital_Emergency_Room_Data[[#This Row],[Patient Admission Date]])</f>
        <v>2024</v>
      </c>
      <c r="F2944" s="2">
        <v>1.3888888888888889E-3</v>
      </c>
      <c r="G2944" s="8" t="str">
        <f>TEXT(Hospital_Emergency_Room_Data[[#This Row],[Patient Admission Date]],"dddd")</f>
        <v>Sunday</v>
      </c>
      <c r="H2944" t="s">
        <v>41</v>
      </c>
      <c r="I2944">
        <v>43</v>
      </c>
      <c r="J2944" s="5" t="s">
        <v>9223</v>
      </c>
      <c r="K2944" t="s">
        <v>8</v>
      </c>
      <c r="L2944" t="s">
        <v>16</v>
      </c>
      <c r="M2944" t="s">
        <v>9209</v>
      </c>
      <c r="O2944">
        <v>32</v>
      </c>
      <c r="P2944" t="s">
        <v>9225</v>
      </c>
      <c r="Q2944">
        <v>31</v>
      </c>
      <c r="R2944">
        <v>0</v>
      </c>
      <c r="S2944" t="s">
        <v>9258</v>
      </c>
      <c r="T2944" t="s">
        <v>9264</v>
      </c>
      <c r="U2944" t="s">
        <v>9300</v>
      </c>
      <c r="V2944" t="str" cm="1">
        <f t="array" ref="V2944">_xlfn.IFS(Hospital_Emergency_Room_Data[[#This Row],[Day]]&lt;=10,"Start(1-10)",Hospital_Emergency_Room_Data[[#This Row],[Day]]&lt;=20,"Middle(11-20)",Hospital_Emergency_Room_Data[[#This Row],[Day]]&gt;20,"End(21-30)")</f>
        <v>End(21-30)</v>
      </c>
    </row>
    <row r="2945" spans="1:22">
      <c r="A2945">
        <v>191850502</v>
      </c>
      <c r="B2945" t="s">
        <v>2964</v>
      </c>
      <c r="C2945" s="1">
        <v>45133</v>
      </c>
      <c r="D2945" t="str">
        <f>TEXT(Hospital_Emergency_Room_Data[[#This Row],[Patient Admission Date]],"mmm")</f>
        <v>Jul</v>
      </c>
      <c r="E2945">
        <f>YEAR(Hospital_Emergency_Room_Data[[#This Row],[Patient Admission Date]])</f>
        <v>2023</v>
      </c>
      <c r="F2945" s="2">
        <v>0.46388888888888891</v>
      </c>
      <c r="G2945" s="8" t="str">
        <f>TEXT(Hospital_Emergency_Room_Data[[#This Row],[Patient Admission Date]],"dddd")</f>
        <v>Wednesday</v>
      </c>
      <c r="H2945" t="s">
        <v>41</v>
      </c>
      <c r="I2945">
        <v>49</v>
      </c>
      <c r="J2945" s="5" t="s">
        <v>9219</v>
      </c>
      <c r="K2945" t="s">
        <v>8</v>
      </c>
      <c r="L2945" t="s">
        <v>16</v>
      </c>
      <c r="M2945" t="s">
        <v>9209</v>
      </c>
      <c r="O2945">
        <v>42</v>
      </c>
      <c r="P2945" t="s">
        <v>9225</v>
      </c>
      <c r="Q2945">
        <v>26</v>
      </c>
      <c r="R2945">
        <v>11</v>
      </c>
      <c r="S2945" t="s">
        <v>9255</v>
      </c>
      <c r="T2945" t="s">
        <v>9264</v>
      </c>
      <c r="U2945" t="s">
        <v>9300</v>
      </c>
      <c r="V2945" t="str" cm="1">
        <f t="array" ref="V2945">_xlfn.IFS(Hospital_Emergency_Room_Data[[#This Row],[Day]]&lt;=10,"Start(1-10)",Hospital_Emergency_Room_Data[[#This Row],[Day]]&lt;=20,"Middle(11-20)",Hospital_Emergency_Room_Data[[#This Row],[Day]]&gt;20,"End(21-30)")</f>
        <v>End(21-30)</v>
      </c>
    </row>
    <row r="2946" spans="1:22">
      <c r="A2946">
        <v>664022390</v>
      </c>
      <c r="B2946" t="s">
        <v>2965</v>
      </c>
      <c r="C2946" s="1">
        <v>45551</v>
      </c>
      <c r="D2946" t="str">
        <f>TEXT(Hospital_Emergency_Room_Data[[#This Row],[Patient Admission Date]],"mmm")</f>
        <v>Sep</v>
      </c>
      <c r="E2946">
        <f>YEAR(Hospital_Emergency_Room_Data[[#This Row],[Patient Admission Date]])</f>
        <v>2024</v>
      </c>
      <c r="F2946" s="2">
        <v>0.69930555555555551</v>
      </c>
      <c r="G2946" s="8" t="str">
        <f>TEXT(Hospital_Emergency_Room_Data[[#This Row],[Patient Admission Date]],"dddd")</f>
        <v>Monday</v>
      </c>
      <c r="H2946" t="s">
        <v>41</v>
      </c>
      <c r="I2946">
        <v>62</v>
      </c>
      <c r="J2946" s="5" t="s">
        <v>9217</v>
      </c>
      <c r="K2946" t="s">
        <v>8</v>
      </c>
      <c r="L2946" t="s">
        <v>16</v>
      </c>
      <c r="M2946" t="s">
        <v>9209</v>
      </c>
      <c r="N2946">
        <v>0</v>
      </c>
      <c r="O2946">
        <v>25</v>
      </c>
      <c r="P2946" t="s">
        <v>9226</v>
      </c>
      <c r="Q2946">
        <v>16</v>
      </c>
      <c r="R2946">
        <v>16</v>
      </c>
      <c r="S2946" t="s">
        <v>9257</v>
      </c>
      <c r="T2946" t="s">
        <v>9262</v>
      </c>
      <c r="U2946" t="s">
        <v>9282</v>
      </c>
      <c r="V2946" t="str" cm="1">
        <f t="array" ref="V2946">_xlfn.IFS(Hospital_Emergency_Room_Data[[#This Row],[Day]]&lt;=10,"Start(1-10)",Hospital_Emergency_Room_Data[[#This Row],[Day]]&lt;=20,"Middle(11-20)",Hospital_Emergency_Room_Data[[#This Row],[Day]]&gt;20,"End(21-30)")</f>
        <v>Middle(11-20)</v>
      </c>
    </row>
    <row r="2947" spans="1:22">
      <c r="A2947">
        <v>608663521</v>
      </c>
      <c r="B2947" t="s">
        <v>2966</v>
      </c>
      <c r="C2947" s="1">
        <v>45455</v>
      </c>
      <c r="D2947" t="str">
        <f>TEXT(Hospital_Emergency_Room_Data[[#This Row],[Patient Admission Date]],"mmm")</f>
        <v>Jun</v>
      </c>
      <c r="E2947">
        <f>YEAR(Hospital_Emergency_Room_Data[[#This Row],[Patient Admission Date]])</f>
        <v>2024</v>
      </c>
      <c r="F2947" s="2">
        <v>6.9444444444444447E-4</v>
      </c>
      <c r="G2947" s="8" t="str">
        <f>TEXT(Hospital_Emergency_Room_Data[[#This Row],[Patient Admission Date]],"dddd")</f>
        <v>Wednesday</v>
      </c>
      <c r="H2947" t="s">
        <v>41</v>
      </c>
      <c r="I2947">
        <v>29</v>
      </c>
      <c r="J2947" s="5" t="s">
        <v>9220</v>
      </c>
      <c r="K2947" t="s">
        <v>8</v>
      </c>
      <c r="L2947" t="s">
        <v>16</v>
      </c>
      <c r="M2947" t="s">
        <v>9209</v>
      </c>
      <c r="N2947">
        <v>1</v>
      </c>
      <c r="O2947">
        <v>25</v>
      </c>
      <c r="P2947" t="s">
        <v>9226</v>
      </c>
      <c r="Q2947">
        <v>12</v>
      </c>
      <c r="R2947">
        <v>0</v>
      </c>
      <c r="S2947" t="s">
        <v>9258</v>
      </c>
      <c r="T2947" t="s">
        <v>9265</v>
      </c>
      <c r="U2947" t="s">
        <v>9282</v>
      </c>
      <c r="V2947" t="str" cm="1">
        <f t="array" ref="V2947">_xlfn.IFS(Hospital_Emergency_Room_Data[[#This Row],[Day]]&lt;=10,"Start(1-10)",Hospital_Emergency_Room_Data[[#This Row],[Day]]&lt;=20,"Middle(11-20)",Hospital_Emergency_Room_Data[[#This Row],[Day]]&gt;20,"End(21-30)")</f>
        <v>Middle(11-20)</v>
      </c>
    </row>
    <row r="2948" spans="1:22">
      <c r="A2948">
        <v>876712417</v>
      </c>
      <c r="B2948" t="s">
        <v>2967</v>
      </c>
      <c r="C2948" s="1">
        <v>45088</v>
      </c>
      <c r="D2948" t="str">
        <f>TEXT(Hospital_Emergency_Room_Data[[#This Row],[Patient Admission Date]],"mmm")</f>
        <v>Jun</v>
      </c>
      <c r="E2948">
        <f>YEAR(Hospital_Emergency_Room_Data[[#This Row],[Patient Admission Date]])</f>
        <v>2023</v>
      </c>
      <c r="F2948" s="2">
        <v>0.37569444444444444</v>
      </c>
      <c r="G2948" s="8" t="str">
        <f>TEXT(Hospital_Emergency_Room_Data[[#This Row],[Patient Admission Date]],"dddd")</f>
        <v>Sunday</v>
      </c>
      <c r="H2948" t="s">
        <v>41</v>
      </c>
      <c r="I2948">
        <v>6</v>
      </c>
      <c r="J2948" s="5" t="s">
        <v>9221</v>
      </c>
      <c r="K2948" t="s">
        <v>8</v>
      </c>
      <c r="L2948" t="s">
        <v>16</v>
      </c>
      <c r="M2948" t="s">
        <v>9209</v>
      </c>
      <c r="N2948">
        <v>2</v>
      </c>
      <c r="O2948">
        <v>56</v>
      </c>
      <c r="P2948" t="s">
        <v>9225</v>
      </c>
      <c r="Q2948">
        <v>11</v>
      </c>
      <c r="R2948">
        <v>9</v>
      </c>
      <c r="S2948" t="s">
        <v>9255</v>
      </c>
      <c r="T2948" t="s">
        <v>9265</v>
      </c>
      <c r="U2948" t="s">
        <v>9283</v>
      </c>
      <c r="V2948" t="str" cm="1">
        <f t="array" ref="V2948">_xlfn.IFS(Hospital_Emergency_Room_Data[[#This Row],[Day]]&lt;=10,"Start(1-10)",Hospital_Emergency_Room_Data[[#This Row],[Day]]&lt;=20,"Middle(11-20)",Hospital_Emergency_Room_Data[[#This Row],[Day]]&gt;20,"End(21-30)")</f>
        <v>Middle(11-20)</v>
      </c>
    </row>
    <row r="2949" spans="1:22">
      <c r="A2949">
        <v>426074984</v>
      </c>
      <c r="B2949" t="s">
        <v>2968</v>
      </c>
      <c r="C2949" s="1">
        <v>45295</v>
      </c>
      <c r="D2949" t="str">
        <f>TEXT(Hospital_Emergency_Room_Data[[#This Row],[Patient Admission Date]],"mmm")</f>
        <v>Jan</v>
      </c>
      <c r="E2949">
        <f>YEAR(Hospital_Emergency_Room_Data[[#This Row],[Patient Admission Date]])</f>
        <v>2024</v>
      </c>
      <c r="F2949" s="2">
        <v>0.1451388888888889</v>
      </c>
      <c r="G2949" s="8" t="str">
        <f>TEXT(Hospital_Emergency_Room_Data[[#This Row],[Patient Admission Date]],"dddd")</f>
        <v>Thursday</v>
      </c>
      <c r="H2949" t="s">
        <v>41</v>
      </c>
      <c r="I2949">
        <v>11</v>
      </c>
      <c r="J2949" s="5" t="s">
        <v>9221</v>
      </c>
      <c r="K2949" t="s">
        <v>8</v>
      </c>
      <c r="L2949" t="s">
        <v>16</v>
      </c>
      <c r="M2949" t="s">
        <v>9209</v>
      </c>
      <c r="N2949">
        <v>4</v>
      </c>
      <c r="O2949">
        <v>42</v>
      </c>
      <c r="P2949" t="s">
        <v>9225</v>
      </c>
      <c r="Q2949">
        <v>4</v>
      </c>
      <c r="R2949">
        <v>3</v>
      </c>
      <c r="S2949" t="s">
        <v>9258</v>
      </c>
      <c r="T2949" t="s">
        <v>9263</v>
      </c>
      <c r="U2949" t="s">
        <v>9300</v>
      </c>
      <c r="V2949" t="str" cm="1">
        <f t="array" ref="V2949">_xlfn.IFS(Hospital_Emergency_Room_Data[[#This Row],[Day]]&lt;=10,"Start(1-10)",Hospital_Emergency_Room_Data[[#This Row],[Day]]&lt;=20,"Middle(11-20)",Hospital_Emergency_Room_Data[[#This Row],[Day]]&gt;20,"End(21-30)")</f>
        <v>Start(1-10)</v>
      </c>
    </row>
    <row r="2950" spans="1:22">
      <c r="A2950">
        <v>142278439</v>
      </c>
      <c r="B2950" t="s">
        <v>2969</v>
      </c>
      <c r="C2950" s="1">
        <v>45417</v>
      </c>
      <c r="D2950" t="str">
        <f>TEXT(Hospital_Emergency_Room_Data[[#This Row],[Patient Admission Date]],"mmm")</f>
        <v>May</v>
      </c>
      <c r="E2950">
        <f>YEAR(Hospital_Emergency_Room_Data[[#This Row],[Patient Admission Date]])</f>
        <v>2024</v>
      </c>
      <c r="F2950" s="2">
        <v>0.59930555555555554</v>
      </c>
      <c r="G2950" s="8" t="str">
        <f>TEXT(Hospital_Emergency_Room_Data[[#This Row],[Patient Admission Date]],"dddd")</f>
        <v>Sunday</v>
      </c>
      <c r="H2950" t="s">
        <v>41</v>
      </c>
      <c r="I2950">
        <v>4</v>
      </c>
      <c r="J2950" s="5" t="s">
        <v>9218</v>
      </c>
      <c r="K2950" t="s">
        <v>8</v>
      </c>
      <c r="L2950" t="s">
        <v>16</v>
      </c>
      <c r="M2950" t="s">
        <v>9209</v>
      </c>
      <c r="N2950">
        <v>5</v>
      </c>
      <c r="O2950">
        <v>24</v>
      </c>
      <c r="P2950" t="s">
        <v>9226</v>
      </c>
      <c r="Q2950">
        <v>5</v>
      </c>
      <c r="R2950">
        <v>14</v>
      </c>
      <c r="S2950" t="s">
        <v>9257</v>
      </c>
      <c r="T2950" t="s">
        <v>9263</v>
      </c>
      <c r="U2950" t="s">
        <v>9282</v>
      </c>
      <c r="V2950" t="str" cm="1">
        <f t="array" ref="V2950">_xlfn.IFS(Hospital_Emergency_Room_Data[[#This Row],[Day]]&lt;=10,"Start(1-10)",Hospital_Emergency_Room_Data[[#This Row],[Day]]&lt;=20,"Middle(11-20)",Hospital_Emergency_Room_Data[[#This Row],[Day]]&gt;20,"End(21-30)")</f>
        <v>Start(1-10)</v>
      </c>
    </row>
    <row r="2951" spans="1:22">
      <c r="A2951">
        <v>819282751</v>
      </c>
      <c r="B2951" t="s">
        <v>2970</v>
      </c>
      <c r="C2951" s="1">
        <v>45236</v>
      </c>
      <c r="D2951" t="str">
        <f>TEXT(Hospital_Emergency_Room_Data[[#This Row],[Patient Admission Date]],"mmm")</f>
        <v>Nov</v>
      </c>
      <c r="E2951">
        <f>YEAR(Hospital_Emergency_Room_Data[[#This Row],[Patient Admission Date]])</f>
        <v>2023</v>
      </c>
      <c r="F2951" s="2">
        <v>0.23680555555555555</v>
      </c>
      <c r="G2951" s="8" t="str">
        <f>TEXT(Hospital_Emergency_Room_Data[[#This Row],[Patient Admission Date]],"dddd")</f>
        <v>Monday</v>
      </c>
      <c r="H2951" t="s">
        <v>41</v>
      </c>
      <c r="I2951">
        <v>64</v>
      </c>
      <c r="J2951" s="5" t="s">
        <v>9217</v>
      </c>
      <c r="K2951" t="s">
        <v>8</v>
      </c>
      <c r="L2951" t="s">
        <v>16</v>
      </c>
      <c r="M2951" t="s">
        <v>9209</v>
      </c>
      <c r="N2951">
        <v>6</v>
      </c>
      <c r="O2951">
        <v>41</v>
      </c>
      <c r="P2951" t="s">
        <v>9225</v>
      </c>
      <c r="Q2951">
        <v>6</v>
      </c>
      <c r="R2951">
        <v>5</v>
      </c>
      <c r="S2951" t="s">
        <v>9258</v>
      </c>
      <c r="T2951" t="s">
        <v>9263</v>
      </c>
      <c r="U2951" t="s">
        <v>9300</v>
      </c>
      <c r="V2951" t="str" cm="1">
        <f t="array" ref="V2951">_xlfn.IFS(Hospital_Emergency_Room_Data[[#This Row],[Day]]&lt;=10,"Start(1-10)",Hospital_Emergency_Room_Data[[#This Row],[Day]]&lt;=20,"Middle(11-20)",Hospital_Emergency_Room_Data[[#This Row],[Day]]&gt;20,"End(21-30)")</f>
        <v>Start(1-10)</v>
      </c>
    </row>
    <row r="2952" spans="1:22">
      <c r="A2952">
        <v>185454039</v>
      </c>
      <c r="B2952" t="s">
        <v>2971</v>
      </c>
      <c r="C2952" s="1">
        <v>45512</v>
      </c>
      <c r="D2952" t="str">
        <f>TEXT(Hospital_Emergency_Room_Data[[#This Row],[Patient Admission Date]],"mmm")</f>
        <v>Aug</v>
      </c>
      <c r="E2952">
        <f>YEAR(Hospital_Emergency_Room_Data[[#This Row],[Patient Admission Date]])</f>
        <v>2024</v>
      </c>
      <c r="F2952" s="2">
        <v>0.90833333333333333</v>
      </c>
      <c r="G2952" s="8" t="str">
        <f>TEXT(Hospital_Emergency_Room_Data[[#This Row],[Patient Admission Date]],"dddd")</f>
        <v>Thursday</v>
      </c>
      <c r="H2952" t="s">
        <v>41</v>
      </c>
      <c r="I2952">
        <v>28</v>
      </c>
      <c r="J2952" s="5" t="s">
        <v>9220</v>
      </c>
      <c r="K2952" t="s">
        <v>8</v>
      </c>
      <c r="L2952" t="s">
        <v>16</v>
      </c>
      <c r="M2952" t="s">
        <v>9209</v>
      </c>
      <c r="N2952">
        <v>6</v>
      </c>
      <c r="O2952">
        <v>12</v>
      </c>
      <c r="P2952" t="s">
        <v>9226</v>
      </c>
      <c r="Q2952">
        <v>8</v>
      </c>
      <c r="R2952">
        <v>21</v>
      </c>
      <c r="S2952" t="s">
        <v>9256</v>
      </c>
      <c r="T2952" t="s">
        <v>9265</v>
      </c>
      <c r="U2952" t="s">
        <v>9282</v>
      </c>
      <c r="V2952" t="str" cm="1">
        <f t="array" ref="V2952">_xlfn.IFS(Hospital_Emergency_Room_Data[[#This Row],[Day]]&lt;=10,"Start(1-10)",Hospital_Emergency_Room_Data[[#This Row],[Day]]&lt;=20,"Middle(11-20)",Hospital_Emergency_Room_Data[[#This Row],[Day]]&gt;20,"End(21-30)")</f>
        <v>Start(1-10)</v>
      </c>
    </row>
    <row r="2953" spans="1:22">
      <c r="A2953">
        <v>580129421</v>
      </c>
      <c r="B2953" t="s">
        <v>2972</v>
      </c>
      <c r="C2953" s="1">
        <v>45358</v>
      </c>
      <c r="D2953" t="str">
        <f>TEXT(Hospital_Emergency_Room_Data[[#This Row],[Patient Admission Date]],"mmm")</f>
        <v>Mar</v>
      </c>
      <c r="E2953">
        <f>YEAR(Hospital_Emergency_Room_Data[[#This Row],[Patient Admission Date]])</f>
        <v>2024</v>
      </c>
      <c r="F2953" s="2">
        <v>0.14861111111111111</v>
      </c>
      <c r="G2953" s="8" t="str">
        <f>TEXT(Hospital_Emergency_Room_Data[[#This Row],[Patient Admission Date]],"dddd")</f>
        <v>Thursday</v>
      </c>
      <c r="H2953" t="s">
        <v>41</v>
      </c>
      <c r="I2953">
        <v>57</v>
      </c>
      <c r="J2953" s="5" t="s">
        <v>9219</v>
      </c>
      <c r="K2953" t="s">
        <v>8</v>
      </c>
      <c r="L2953" t="s">
        <v>16</v>
      </c>
      <c r="M2953" t="s">
        <v>9209</v>
      </c>
      <c r="N2953">
        <v>7</v>
      </c>
      <c r="O2953">
        <v>22</v>
      </c>
      <c r="P2953" t="s">
        <v>9226</v>
      </c>
      <c r="Q2953">
        <v>7</v>
      </c>
      <c r="R2953">
        <v>3</v>
      </c>
      <c r="S2953" t="s">
        <v>9258</v>
      </c>
      <c r="T2953" t="s">
        <v>9263</v>
      </c>
      <c r="U2953" t="s">
        <v>9282</v>
      </c>
      <c r="V2953" t="str" cm="1">
        <f t="array" ref="V2953">_xlfn.IFS(Hospital_Emergency_Room_Data[[#This Row],[Day]]&lt;=10,"Start(1-10)",Hospital_Emergency_Room_Data[[#This Row],[Day]]&lt;=20,"Middle(11-20)",Hospital_Emergency_Room_Data[[#This Row],[Day]]&gt;20,"End(21-30)")</f>
        <v>Start(1-10)</v>
      </c>
    </row>
    <row r="2954" spans="1:22">
      <c r="A2954">
        <v>183649809</v>
      </c>
      <c r="B2954" t="s">
        <v>2973</v>
      </c>
      <c r="C2954" s="1">
        <v>45113</v>
      </c>
      <c r="D2954" t="str">
        <f>TEXT(Hospital_Emergency_Room_Data[[#This Row],[Patient Admission Date]],"mmm")</f>
        <v>Jul</v>
      </c>
      <c r="E2954">
        <f>YEAR(Hospital_Emergency_Room_Data[[#This Row],[Patient Admission Date]])</f>
        <v>2023</v>
      </c>
      <c r="F2954" s="2">
        <v>0.72916666666666663</v>
      </c>
      <c r="G2954" s="8" t="str">
        <f>TEXT(Hospital_Emergency_Room_Data[[#This Row],[Patient Admission Date]],"dddd")</f>
        <v>Thursday</v>
      </c>
      <c r="H2954" t="s">
        <v>41</v>
      </c>
      <c r="I2954">
        <v>58</v>
      </c>
      <c r="J2954" s="5" t="s">
        <v>9219</v>
      </c>
      <c r="K2954" t="s">
        <v>8</v>
      </c>
      <c r="L2954" t="s">
        <v>16</v>
      </c>
      <c r="M2954" t="s">
        <v>9209</v>
      </c>
      <c r="N2954">
        <v>7</v>
      </c>
      <c r="O2954">
        <v>18</v>
      </c>
      <c r="P2954" t="s">
        <v>9226</v>
      </c>
      <c r="Q2954">
        <v>6</v>
      </c>
      <c r="R2954">
        <v>17</v>
      </c>
      <c r="S2954" t="s">
        <v>9257</v>
      </c>
      <c r="T2954" t="s">
        <v>9263</v>
      </c>
      <c r="U2954" t="s">
        <v>9282</v>
      </c>
      <c r="V2954" t="str" cm="1">
        <f t="array" ref="V2954">_xlfn.IFS(Hospital_Emergency_Room_Data[[#This Row],[Day]]&lt;=10,"Start(1-10)",Hospital_Emergency_Room_Data[[#This Row],[Day]]&lt;=20,"Middle(11-20)",Hospital_Emergency_Room_Data[[#This Row],[Day]]&gt;20,"End(21-30)")</f>
        <v>Start(1-10)</v>
      </c>
    </row>
    <row r="2955" spans="1:22">
      <c r="A2955">
        <v>800819945</v>
      </c>
      <c r="B2955" t="s">
        <v>2974</v>
      </c>
      <c r="C2955" s="1">
        <v>45386</v>
      </c>
      <c r="D2955" t="str">
        <f>TEXT(Hospital_Emergency_Room_Data[[#This Row],[Patient Admission Date]],"mmm")</f>
        <v>Apr</v>
      </c>
      <c r="E2955">
        <f>YEAR(Hospital_Emergency_Room_Data[[#This Row],[Patient Admission Date]])</f>
        <v>2024</v>
      </c>
      <c r="F2955" s="2">
        <v>0.96111111111111114</v>
      </c>
      <c r="G2955" s="8" t="str">
        <f>TEXT(Hospital_Emergency_Room_Data[[#This Row],[Patient Admission Date]],"dddd")</f>
        <v>Thursday</v>
      </c>
      <c r="H2955" t="s">
        <v>41</v>
      </c>
      <c r="I2955">
        <v>22</v>
      </c>
      <c r="J2955" s="5" t="s">
        <v>9220</v>
      </c>
      <c r="K2955" t="s">
        <v>8</v>
      </c>
      <c r="L2955" t="s">
        <v>16</v>
      </c>
      <c r="M2955" t="s">
        <v>9209</v>
      </c>
      <c r="N2955">
        <v>7</v>
      </c>
      <c r="O2955">
        <v>53</v>
      </c>
      <c r="P2955" t="s">
        <v>9225</v>
      </c>
      <c r="Q2955">
        <v>4</v>
      </c>
      <c r="R2955">
        <v>23</v>
      </c>
      <c r="S2955" t="s">
        <v>9256</v>
      </c>
      <c r="T2955" t="s">
        <v>9263</v>
      </c>
      <c r="U2955" t="s">
        <v>9283</v>
      </c>
      <c r="V2955" t="str" cm="1">
        <f t="array" ref="V2955">_xlfn.IFS(Hospital_Emergency_Room_Data[[#This Row],[Day]]&lt;=10,"Start(1-10)",Hospital_Emergency_Room_Data[[#This Row],[Day]]&lt;=20,"Middle(11-20)",Hospital_Emergency_Room_Data[[#This Row],[Day]]&gt;20,"End(21-30)")</f>
        <v>Start(1-10)</v>
      </c>
    </row>
    <row r="2956" spans="1:22">
      <c r="A2956">
        <v>733210718</v>
      </c>
      <c r="B2956" t="s">
        <v>2975</v>
      </c>
      <c r="C2956" s="1">
        <v>45271</v>
      </c>
      <c r="D2956" t="str">
        <f>TEXT(Hospital_Emergency_Room_Data[[#This Row],[Patient Admission Date]],"mmm")</f>
        <v>Dec</v>
      </c>
      <c r="E2956">
        <f>YEAR(Hospital_Emergency_Room_Data[[#This Row],[Patient Admission Date]])</f>
        <v>2023</v>
      </c>
      <c r="F2956" s="2">
        <v>0.84513888888888888</v>
      </c>
      <c r="G2956" s="8" t="str">
        <f>TEXT(Hospital_Emergency_Room_Data[[#This Row],[Patient Admission Date]],"dddd")</f>
        <v>Monday</v>
      </c>
      <c r="H2956" t="s">
        <v>41</v>
      </c>
      <c r="I2956">
        <v>61</v>
      </c>
      <c r="J2956" s="5" t="s">
        <v>9217</v>
      </c>
      <c r="K2956" t="s">
        <v>8</v>
      </c>
      <c r="L2956" t="s">
        <v>16</v>
      </c>
      <c r="M2956" t="s">
        <v>9209</v>
      </c>
      <c r="N2956">
        <v>8</v>
      </c>
      <c r="O2956">
        <v>13</v>
      </c>
      <c r="P2956" t="s">
        <v>9226</v>
      </c>
      <c r="Q2956">
        <v>11</v>
      </c>
      <c r="R2956">
        <v>20</v>
      </c>
      <c r="S2956" t="s">
        <v>9256</v>
      </c>
      <c r="T2956" t="s">
        <v>9265</v>
      </c>
      <c r="U2956" t="s">
        <v>9282</v>
      </c>
      <c r="V2956" t="str" cm="1">
        <f t="array" ref="V2956">_xlfn.IFS(Hospital_Emergency_Room_Data[[#This Row],[Day]]&lt;=10,"Start(1-10)",Hospital_Emergency_Room_Data[[#This Row],[Day]]&lt;=20,"Middle(11-20)",Hospital_Emergency_Room_Data[[#This Row],[Day]]&gt;20,"End(21-30)")</f>
        <v>Middle(11-20)</v>
      </c>
    </row>
    <row r="2957" spans="1:22">
      <c r="A2957">
        <v>634366673</v>
      </c>
      <c r="B2957" t="s">
        <v>2976</v>
      </c>
      <c r="C2957" s="1">
        <v>45021</v>
      </c>
      <c r="D2957" t="str">
        <f>TEXT(Hospital_Emergency_Room_Data[[#This Row],[Patient Admission Date]],"mmm")</f>
        <v>Apr</v>
      </c>
      <c r="E2957">
        <f>YEAR(Hospital_Emergency_Room_Data[[#This Row],[Patient Admission Date]])</f>
        <v>2023</v>
      </c>
      <c r="F2957" s="2">
        <v>0.77152777777777781</v>
      </c>
      <c r="G2957" s="8" t="str">
        <f>TEXT(Hospital_Emergency_Room_Data[[#This Row],[Patient Admission Date]],"dddd")</f>
        <v>Wednesday</v>
      </c>
      <c r="H2957" t="s">
        <v>41</v>
      </c>
      <c r="I2957">
        <v>61</v>
      </c>
      <c r="J2957" s="5" t="s">
        <v>9217</v>
      </c>
      <c r="K2957" t="s">
        <v>8</v>
      </c>
      <c r="L2957" t="s">
        <v>16</v>
      </c>
      <c r="M2957" t="s">
        <v>9209</v>
      </c>
      <c r="N2957">
        <v>9</v>
      </c>
      <c r="O2957">
        <v>18</v>
      </c>
      <c r="P2957" t="s">
        <v>9226</v>
      </c>
      <c r="Q2957">
        <v>5</v>
      </c>
      <c r="R2957">
        <v>18</v>
      </c>
      <c r="S2957" t="s">
        <v>9256</v>
      </c>
      <c r="T2957" t="s">
        <v>9263</v>
      </c>
      <c r="U2957" t="s">
        <v>9282</v>
      </c>
      <c r="V2957" t="str" cm="1">
        <f t="array" ref="V2957">_xlfn.IFS(Hospital_Emergency_Room_Data[[#This Row],[Day]]&lt;=10,"Start(1-10)",Hospital_Emergency_Room_Data[[#This Row],[Day]]&lt;=20,"Middle(11-20)",Hospital_Emergency_Room_Data[[#This Row],[Day]]&gt;20,"End(21-30)")</f>
        <v>Start(1-10)</v>
      </c>
    </row>
    <row r="2958" spans="1:22">
      <c r="A2958">
        <v>724597143</v>
      </c>
      <c r="B2958" t="s">
        <v>2977</v>
      </c>
      <c r="C2958" s="1">
        <v>45569</v>
      </c>
      <c r="D2958" t="str">
        <f>TEXT(Hospital_Emergency_Room_Data[[#This Row],[Patient Admission Date]],"mmm")</f>
        <v>Oct</v>
      </c>
      <c r="E2958">
        <f>YEAR(Hospital_Emergency_Room_Data[[#This Row],[Patient Admission Date]])</f>
        <v>2024</v>
      </c>
      <c r="F2958" s="2">
        <v>9.0972222222222218E-2</v>
      </c>
      <c r="G2958" s="8" t="str">
        <f>TEXT(Hospital_Emergency_Room_Data[[#This Row],[Patient Admission Date]],"dddd")</f>
        <v>Friday</v>
      </c>
      <c r="H2958" t="s">
        <v>41</v>
      </c>
      <c r="I2958">
        <v>24</v>
      </c>
      <c r="J2958" s="5" t="s">
        <v>9220</v>
      </c>
      <c r="K2958" t="s">
        <v>8</v>
      </c>
      <c r="L2958" t="s">
        <v>16</v>
      </c>
      <c r="M2958" t="s">
        <v>9209</v>
      </c>
      <c r="N2958">
        <v>10</v>
      </c>
      <c r="O2958">
        <v>31</v>
      </c>
      <c r="P2958" t="s">
        <v>9225</v>
      </c>
      <c r="Q2958">
        <v>4</v>
      </c>
      <c r="R2958">
        <v>2</v>
      </c>
      <c r="S2958" t="s">
        <v>9258</v>
      </c>
      <c r="T2958" t="s">
        <v>9263</v>
      </c>
      <c r="U2958" t="s">
        <v>9300</v>
      </c>
      <c r="V2958" t="str" cm="1">
        <f t="array" ref="V2958">_xlfn.IFS(Hospital_Emergency_Room_Data[[#This Row],[Day]]&lt;=10,"Start(1-10)",Hospital_Emergency_Room_Data[[#This Row],[Day]]&lt;=20,"Middle(11-20)",Hospital_Emergency_Room_Data[[#This Row],[Day]]&gt;20,"End(21-30)")</f>
        <v>Start(1-10)</v>
      </c>
    </row>
    <row r="2959" spans="1:22">
      <c r="A2959">
        <v>580440953</v>
      </c>
      <c r="B2959" t="s">
        <v>2978</v>
      </c>
      <c r="C2959" s="1">
        <v>45343</v>
      </c>
      <c r="D2959" t="str">
        <f>TEXT(Hospital_Emergency_Room_Data[[#This Row],[Patient Admission Date]],"mmm")</f>
        <v>Feb</v>
      </c>
      <c r="E2959">
        <f>YEAR(Hospital_Emergency_Room_Data[[#This Row],[Patient Admission Date]])</f>
        <v>2024</v>
      </c>
      <c r="F2959" s="2">
        <v>0.87222222222222223</v>
      </c>
      <c r="G2959" s="8" t="str">
        <f>TEXT(Hospital_Emergency_Room_Data[[#This Row],[Patient Admission Date]],"dddd")</f>
        <v>Wednesday</v>
      </c>
      <c r="H2959" t="s">
        <v>41</v>
      </c>
      <c r="I2959">
        <v>62</v>
      </c>
      <c r="J2959" s="5" t="s">
        <v>9217</v>
      </c>
      <c r="K2959" t="s">
        <v>8</v>
      </c>
      <c r="L2959" t="s">
        <v>36</v>
      </c>
      <c r="M2959" t="s">
        <v>9209</v>
      </c>
      <c r="O2959">
        <v>47</v>
      </c>
      <c r="P2959" t="s">
        <v>9225</v>
      </c>
      <c r="Q2959">
        <v>21</v>
      </c>
      <c r="R2959">
        <v>20</v>
      </c>
      <c r="S2959" t="s">
        <v>9256</v>
      </c>
      <c r="T2959" t="s">
        <v>9262</v>
      </c>
      <c r="U2959" t="s">
        <v>9283</v>
      </c>
      <c r="V2959" t="str" cm="1">
        <f t="array" ref="V2959">_xlfn.IFS(Hospital_Emergency_Room_Data[[#This Row],[Day]]&lt;=10,"Start(1-10)",Hospital_Emergency_Room_Data[[#This Row],[Day]]&lt;=20,"Middle(11-20)",Hospital_Emergency_Room_Data[[#This Row],[Day]]&gt;20,"End(21-30)")</f>
        <v>End(21-30)</v>
      </c>
    </row>
    <row r="2960" spans="1:22">
      <c r="A2960">
        <v>719226541</v>
      </c>
      <c r="B2960" t="s">
        <v>2979</v>
      </c>
      <c r="C2960" s="1">
        <v>45331</v>
      </c>
      <c r="D2960" t="str">
        <f>TEXT(Hospital_Emergency_Room_Data[[#This Row],[Patient Admission Date]],"mmm")</f>
        <v>Feb</v>
      </c>
      <c r="E2960">
        <f>YEAR(Hospital_Emergency_Room_Data[[#This Row],[Patient Admission Date]])</f>
        <v>2024</v>
      </c>
      <c r="F2960" s="2">
        <v>0.44097222222222221</v>
      </c>
      <c r="G2960" s="8" t="str">
        <f>TEXT(Hospital_Emergency_Room_Data[[#This Row],[Patient Admission Date]],"dddd")</f>
        <v>Friday</v>
      </c>
      <c r="H2960" t="s">
        <v>41</v>
      </c>
      <c r="I2960">
        <v>23</v>
      </c>
      <c r="J2960" s="5" t="s">
        <v>9220</v>
      </c>
      <c r="K2960" t="s">
        <v>8</v>
      </c>
      <c r="L2960" t="s">
        <v>36</v>
      </c>
      <c r="M2960" t="s">
        <v>9209</v>
      </c>
      <c r="O2960">
        <v>59</v>
      </c>
      <c r="P2960" t="s">
        <v>9225</v>
      </c>
      <c r="Q2960">
        <v>9</v>
      </c>
      <c r="R2960">
        <v>10</v>
      </c>
      <c r="S2960" t="s">
        <v>9255</v>
      </c>
      <c r="T2960" t="s">
        <v>9265</v>
      </c>
      <c r="U2960" t="s">
        <v>9283</v>
      </c>
      <c r="V2960" t="str" cm="1">
        <f t="array" ref="V2960">_xlfn.IFS(Hospital_Emergency_Room_Data[[#This Row],[Day]]&lt;=10,"Start(1-10)",Hospital_Emergency_Room_Data[[#This Row],[Day]]&lt;=20,"Middle(11-20)",Hospital_Emergency_Room_Data[[#This Row],[Day]]&gt;20,"End(21-30)")</f>
        <v>Start(1-10)</v>
      </c>
    </row>
    <row r="2961" spans="1:22">
      <c r="A2961">
        <v>869119024</v>
      </c>
      <c r="B2961" t="s">
        <v>2980</v>
      </c>
      <c r="C2961" s="1">
        <v>45498</v>
      </c>
      <c r="D2961" t="str">
        <f>TEXT(Hospital_Emergency_Room_Data[[#This Row],[Patient Admission Date]],"mmm")</f>
        <v>Jul</v>
      </c>
      <c r="E2961">
        <f>YEAR(Hospital_Emergency_Room_Data[[#This Row],[Patient Admission Date]])</f>
        <v>2024</v>
      </c>
      <c r="F2961" s="2">
        <v>3.125E-2</v>
      </c>
      <c r="G2961" s="8" t="str">
        <f>TEXT(Hospital_Emergency_Room_Data[[#This Row],[Patient Admission Date]],"dddd")</f>
        <v>Thursday</v>
      </c>
      <c r="H2961" t="s">
        <v>41</v>
      </c>
      <c r="I2961">
        <v>67</v>
      </c>
      <c r="J2961" s="5" t="s">
        <v>9217</v>
      </c>
      <c r="K2961" t="s">
        <v>8</v>
      </c>
      <c r="L2961" t="s">
        <v>36</v>
      </c>
      <c r="M2961" t="s">
        <v>9209</v>
      </c>
      <c r="O2961">
        <v>15</v>
      </c>
      <c r="P2961" t="s">
        <v>9226</v>
      </c>
      <c r="Q2961">
        <v>25</v>
      </c>
      <c r="R2961">
        <v>0</v>
      </c>
      <c r="S2961" t="s">
        <v>9258</v>
      </c>
      <c r="T2961" t="s">
        <v>9264</v>
      </c>
      <c r="U2961" t="s">
        <v>9282</v>
      </c>
      <c r="V2961" t="str" cm="1">
        <f t="array" ref="V2961">_xlfn.IFS(Hospital_Emergency_Room_Data[[#This Row],[Day]]&lt;=10,"Start(1-10)",Hospital_Emergency_Room_Data[[#This Row],[Day]]&lt;=20,"Middle(11-20)",Hospital_Emergency_Room_Data[[#This Row],[Day]]&gt;20,"End(21-30)")</f>
        <v>End(21-30)</v>
      </c>
    </row>
    <row r="2962" spans="1:22">
      <c r="A2962">
        <v>309022959</v>
      </c>
      <c r="B2962" t="s">
        <v>2981</v>
      </c>
      <c r="C2962" s="1">
        <v>45414</v>
      </c>
      <c r="D2962" t="str">
        <f>TEXT(Hospital_Emergency_Room_Data[[#This Row],[Patient Admission Date]],"mmm")</f>
        <v>May</v>
      </c>
      <c r="E2962">
        <f>YEAR(Hospital_Emergency_Room_Data[[#This Row],[Patient Admission Date]])</f>
        <v>2024</v>
      </c>
      <c r="F2962" s="2">
        <v>0.64097222222222228</v>
      </c>
      <c r="G2962" s="8" t="str">
        <f>TEXT(Hospital_Emergency_Room_Data[[#This Row],[Patient Admission Date]],"dddd")</f>
        <v>Thursday</v>
      </c>
      <c r="H2962" t="s">
        <v>41</v>
      </c>
      <c r="I2962">
        <v>43</v>
      </c>
      <c r="J2962" s="5" t="s">
        <v>9223</v>
      </c>
      <c r="K2962" t="s">
        <v>8</v>
      </c>
      <c r="L2962" t="s">
        <v>36</v>
      </c>
      <c r="M2962" t="s">
        <v>9209</v>
      </c>
      <c r="O2962">
        <v>31</v>
      </c>
      <c r="P2962" t="s">
        <v>9225</v>
      </c>
      <c r="Q2962">
        <v>2</v>
      </c>
      <c r="R2962">
        <v>15</v>
      </c>
      <c r="S2962" t="s">
        <v>9257</v>
      </c>
      <c r="T2962" t="s">
        <v>9263</v>
      </c>
      <c r="U2962" t="s">
        <v>9300</v>
      </c>
      <c r="V2962" t="str" cm="1">
        <f t="array" ref="V2962">_xlfn.IFS(Hospital_Emergency_Room_Data[[#This Row],[Day]]&lt;=10,"Start(1-10)",Hospital_Emergency_Room_Data[[#This Row],[Day]]&lt;=20,"Middle(11-20)",Hospital_Emergency_Room_Data[[#This Row],[Day]]&gt;20,"End(21-30)")</f>
        <v>Start(1-10)</v>
      </c>
    </row>
    <row r="2963" spans="1:22">
      <c r="A2963">
        <v>208316331</v>
      </c>
      <c r="B2963" t="s">
        <v>2982</v>
      </c>
      <c r="C2963" s="1">
        <v>45098</v>
      </c>
      <c r="D2963" t="str">
        <f>TEXT(Hospital_Emergency_Room_Data[[#This Row],[Patient Admission Date]],"mmm")</f>
        <v>Jun</v>
      </c>
      <c r="E2963">
        <f>YEAR(Hospital_Emergency_Room_Data[[#This Row],[Patient Admission Date]])</f>
        <v>2023</v>
      </c>
      <c r="F2963" s="2">
        <v>2.0833333333333333E-3</v>
      </c>
      <c r="G2963" s="8" t="str">
        <f>TEXT(Hospital_Emergency_Room_Data[[#This Row],[Patient Admission Date]],"dddd")</f>
        <v>Wednesday</v>
      </c>
      <c r="H2963" t="s">
        <v>41</v>
      </c>
      <c r="I2963">
        <v>57</v>
      </c>
      <c r="J2963" s="5" t="s">
        <v>9219</v>
      </c>
      <c r="K2963" t="s">
        <v>8</v>
      </c>
      <c r="L2963" t="s">
        <v>36</v>
      </c>
      <c r="M2963" t="s">
        <v>9209</v>
      </c>
      <c r="O2963">
        <v>59</v>
      </c>
      <c r="P2963" t="s">
        <v>9225</v>
      </c>
      <c r="Q2963">
        <v>21</v>
      </c>
      <c r="R2963">
        <v>0</v>
      </c>
      <c r="S2963" t="s">
        <v>9258</v>
      </c>
      <c r="T2963" t="s">
        <v>9262</v>
      </c>
      <c r="U2963" t="s">
        <v>9283</v>
      </c>
      <c r="V2963" t="str" cm="1">
        <f t="array" ref="V2963">_xlfn.IFS(Hospital_Emergency_Room_Data[[#This Row],[Day]]&lt;=10,"Start(1-10)",Hospital_Emergency_Room_Data[[#This Row],[Day]]&lt;=20,"Middle(11-20)",Hospital_Emergency_Room_Data[[#This Row],[Day]]&gt;20,"End(21-30)")</f>
        <v>End(21-30)</v>
      </c>
    </row>
    <row r="2964" spans="1:22">
      <c r="A2964">
        <v>140586732</v>
      </c>
      <c r="B2964" t="s">
        <v>2983</v>
      </c>
      <c r="C2964" s="1">
        <v>45065</v>
      </c>
      <c r="D2964" t="str">
        <f>TEXT(Hospital_Emergency_Room_Data[[#This Row],[Patient Admission Date]],"mmm")</f>
        <v>May</v>
      </c>
      <c r="E2964">
        <f>YEAR(Hospital_Emergency_Room_Data[[#This Row],[Patient Admission Date]])</f>
        <v>2023</v>
      </c>
      <c r="F2964" s="2">
        <v>0.47638888888888886</v>
      </c>
      <c r="G2964" s="8" t="str">
        <f>TEXT(Hospital_Emergency_Room_Data[[#This Row],[Patient Admission Date]],"dddd")</f>
        <v>Friday</v>
      </c>
      <c r="H2964" t="s">
        <v>41</v>
      </c>
      <c r="I2964">
        <v>46</v>
      </c>
      <c r="J2964" s="5" t="s">
        <v>9219</v>
      </c>
      <c r="K2964" t="s">
        <v>8</v>
      </c>
      <c r="L2964" t="s">
        <v>36</v>
      </c>
      <c r="M2964" t="s">
        <v>9209</v>
      </c>
      <c r="O2964">
        <v>45</v>
      </c>
      <c r="P2964" t="s">
        <v>9225</v>
      </c>
      <c r="Q2964">
        <v>19</v>
      </c>
      <c r="R2964">
        <v>11</v>
      </c>
      <c r="S2964" t="s">
        <v>9255</v>
      </c>
      <c r="T2964" t="s">
        <v>9262</v>
      </c>
      <c r="U2964" t="s">
        <v>9300</v>
      </c>
      <c r="V2964" t="str" cm="1">
        <f t="array" ref="V2964">_xlfn.IFS(Hospital_Emergency_Room_Data[[#This Row],[Day]]&lt;=10,"Start(1-10)",Hospital_Emergency_Room_Data[[#This Row],[Day]]&lt;=20,"Middle(11-20)",Hospital_Emergency_Room_Data[[#This Row],[Day]]&gt;20,"End(21-30)")</f>
        <v>Middle(11-20)</v>
      </c>
    </row>
    <row r="2965" spans="1:22">
      <c r="A2965">
        <v>816720393</v>
      </c>
      <c r="B2965" t="s">
        <v>2984</v>
      </c>
      <c r="C2965" s="1">
        <v>45354</v>
      </c>
      <c r="D2965" t="str">
        <f>TEXT(Hospital_Emergency_Room_Data[[#This Row],[Patient Admission Date]],"mmm")</f>
        <v>Mar</v>
      </c>
      <c r="E2965">
        <f>YEAR(Hospital_Emergency_Room_Data[[#This Row],[Patient Admission Date]])</f>
        <v>2024</v>
      </c>
      <c r="F2965" s="2">
        <v>0.40486111111111112</v>
      </c>
      <c r="G2965" s="8" t="str">
        <f>TEXT(Hospital_Emergency_Room_Data[[#This Row],[Patient Admission Date]],"dddd")</f>
        <v>Sunday</v>
      </c>
      <c r="H2965" t="s">
        <v>41</v>
      </c>
      <c r="I2965">
        <v>78</v>
      </c>
      <c r="J2965" s="5" t="s">
        <v>9222</v>
      </c>
      <c r="K2965" t="s">
        <v>8</v>
      </c>
      <c r="L2965" t="s">
        <v>36</v>
      </c>
      <c r="M2965" t="s">
        <v>9209</v>
      </c>
      <c r="O2965">
        <v>30</v>
      </c>
      <c r="P2965" t="s">
        <v>9225</v>
      </c>
      <c r="Q2965">
        <v>3</v>
      </c>
      <c r="R2965">
        <v>9</v>
      </c>
      <c r="S2965" t="s">
        <v>9255</v>
      </c>
      <c r="T2965" t="s">
        <v>9263</v>
      </c>
      <c r="U2965" t="s">
        <v>9282</v>
      </c>
      <c r="V2965" t="str" cm="1">
        <f t="array" ref="V2965">_xlfn.IFS(Hospital_Emergency_Room_Data[[#This Row],[Day]]&lt;=10,"Start(1-10)",Hospital_Emergency_Room_Data[[#This Row],[Day]]&lt;=20,"Middle(11-20)",Hospital_Emergency_Room_Data[[#This Row],[Day]]&gt;20,"End(21-30)")</f>
        <v>Start(1-10)</v>
      </c>
    </row>
    <row r="2966" spans="1:22">
      <c r="A2966">
        <v>468103284</v>
      </c>
      <c r="B2966" t="s">
        <v>2985</v>
      </c>
      <c r="C2966" s="1">
        <v>45074</v>
      </c>
      <c r="D2966" t="str">
        <f>TEXT(Hospital_Emergency_Room_Data[[#This Row],[Patient Admission Date]],"mmm")</f>
        <v>May</v>
      </c>
      <c r="E2966">
        <f>YEAR(Hospital_Emergency_Room_Data[[#This Row],[Patient Admission Date]])</f>
        <v>2023</v>
      </c>
      <c r="F2966" s="2">
        <v>0.42916666666666664</v>
      </c>
      <c r="G2966" s="8" t="str">
        <f>TEXT(Hospital_Emergency_Room_Data[[#This Row],[Patient Admission Date]],"dddd")</f>
        <v>Sunday</v>
      </c>
      <c r="H2966" t="s">
        <v>41</v>
      </c>
      <c r="I2966">
        <v>57</v>
      </c>
      <c r="J2966" s="5" t="s">
        <v>9219</v>
      </c>
      <c r="K2966" t="s">
        <v>8</v>
      </c>
      <c r="L2966" t="s">
        <v>36</v>
      </c>
      <c r="M2966" t="s">
        <v>9209</v>
      </c>
      <c r="O2966">
        <v>19</v>
      </c>
      <c r="P2966" t="s">
        <v>9226</v>
      </c>
      <c r="Q2966">
        <v>28</v>
      </c>
      <c r="R2966">
        <v>10</v>
      </c>
      <c r="S2966" t="s">
        <v>9255</v>
      </c>
      <c r="T2966" t="s">
        <v>9264</v>
      </c>
      <c r="U2966" t="s">
        <v>9282</v>
      </c>
      <c r="V2966" t="str" cm="1">
        <f t="array" ref="V2966">_xlfn.IFS(Hospital_Emergency_Room_Data[[#This Row],[Day]]&lt;=10,"Start(1-10)",Hospital_Emergency_Room_Data[[#This Row],[Day]]&lt;=20,"Middle(11-20)",Hospital_Emergency_Room_Data[[#This Row],[Day]]&gt;20,"End(21-30)")</f>
        <v>End(21-30)</v>
      </c>
    </row>
    <row r="2967" spans="1:22">
      <c r="A2967">
        <v>880240836</v>
      </c>
      <c r="B2967" t="s">
        <v>2986</v>
      </c>
      <c r="C2967" s="1">
        <v>45076</v>
      </c>
      <c r="D2967" t="str">
        <f>TEXT(Hospital_Emergency_Room_Data[[#This Row],[Patient Admission Date]],"mmm")</f>
        <v>May</v>
      </c>
      <c r="E2967">
        <f>YEAR(Hospital_Emergency_Room_Data[[#This Row],[Patient Admission Date]])</f>
        <v>2023</v>
      </c>
      <c r="F2967" s="2">
        <v>0.1111111111111111</v>
      </c>
      <c r="G2967" s="8" t="str">
        <f>TEXT(Hospital_Emergency_Room_Data[[#This Row],[Patient Admission Date]],"dddd")</f>
        <v>Tuesday</v>
      </c>
      <c r="H2967" t="s">
        <v>41</v>
      </c>
      <c r="I2967">
        <v>19</v>
      </c>
      <c r="J2967" s="5" t="s">
        <v>9220</v>
      </c>
      <c r="K2967" t="s">
        <v>8</v>
      </c>
      <c r="L2967" t="s">
        <v>36</v>
      </c>
      <c r="M2967" t="s">
        <v>9209</v>
      </c>
      <c r="O2967">
        <v>26</v>
      </c>
      <c r="P2967" t="s">
        <v>9226</v>
      </c>
      <c r="Q2967">
        <v>30</v>
      </c>
      <c r="R2967">
        <v>2</v>
      </c>
      <c r="S2967" t="s">
        <v>9258</v>
      </c>
      <c r="T2967" t="s">
        <v>9264</v>
      </c>
      <c r="U2967" t="s">
        <v>9282</v>
      </c>
      <c r="V2967" t="str" cm="1">
        <f t="array" ref="V2967">_xlfn.IFS(Hospital_Emergency_Room_Data[[#This Row],[Day]]&lt;=10,"Start(1-10)",Hospital_Emergency_Room_Data[[#This Row],[Day]]&lt;=20,"Middle(11-20)",Hospital_Emergency_Room_Data[[#This Row],[Day]]&gt;20,"End(21-30)")</f>
        <v>End(21-30)</v>
      </c>
    </row>
    <row r="2968" spans="1:22">
      <c r="A2968">
        <v>730964481</v>
      </c>
      <c r="B2968" t="s">
        <v>2987</v>
      </c>
      <c r="C2968" s="1">
        <v>45299</v>
      </c>
      <c r="D2968" t="str">
        <f>TEXT(Hospital_Emergency_Room_Data[[#This Row],[Patient Admission Date]],"mmm")</f>
        <v>Jan</v>
      </c>
      <c r="E2968">
        <f>YEAR(Hospital_Emergency_Room_Data[[#This Row],[Patient Admission Date]])</f>
        <v>2024</v>
      </c>
      <c r="F2968" s="2">
        <v>0.22916666666666666</v>
      </c>
      <c r="G2968" s="8" t="str">
        <f>TEXT(Hospital_Emergency_Room_Data[[#This Row],[Patient Admission Date]],"dddd")</f>
        <v>Monday</v>
      </c>
      <c r="H2968" t="s">
        <v>41</v>
      </c>
      <c r="I2968">
        <v>54</v>
      </c>
      <c r="J2968" s="5" t="s">
        <v>9219</v>
      </c>
      <c r="K2968" t="s">
        <v>8</v>
      </c>
      <c r="L2968" t="s">
        <v>36</v>
      </c>
      <c r="M2968" t="s">
        <v>9209</v>
      </c>
      <c r="O2968">
        <v>59</v>
      </c>
      <c r="P2968" t="s">
        <v>9225</v>
      </c>
      <c r="Q2968">
        <v>8</v>
      </c>
      <c r="R2968">
        <v>5</v>
      </c>
      <c r="S2968" t="s">
        <v>9258</v>
      </c>
      <c r="T2968" t="s">
        <v>9265</v>
      </c>
      <c r="U2968" t="s">
        <v>9283</v>
      </c>
      <c r="V2968" t="str" cm="1">
        <f t="array" ref="V2968">_xlfn.IFS(Hospital_Emergency_Room_Data[[#This Row],[Day]]&lt;=10,"Start(1-10)",Hospital_Emergency_Room_Data[[#This Row],[Day]]&lt;=20,"Middle(11-20)",Hospital_Emergency_Room_Data[[#This Row],[Day]]&gt;20,"End(21-30)")</f>
        <v>Start(1-10)</v>
      </c>
    </row>
    <row r="2969" spans="1:22">
      <c r="A2969">
        <v>321647625</v>
      </c>
      <c r="B2969" t="s">
        <v>2988</v>
      </c>
      <c r="C2969" s="1">
        <v>45532</v>
      </c>
      <c r="D2969" t="str">
        <f>TEXT(Hospital_Emergency_Room_Data[[#This Row],[Patient Admission Date]],"mmm")</f>
        <v>Aug</v>
      </c>
      <c r="E2969">
        <f>YEAR(Hospital_Emergency_Room_Data[[#This Row],[Patient Admission Date]])</f>
        <v>2024</v>
      </c>
      <c r="F2969" s="2">
        <v>0.12847222222222221</v>
      </c>
      <c r="G2969" s="8" t="str">
        <f>TEXT(Hospital_Emergency_Room_Data[[#This Row],[Patient Admission Date]],"dddd")</f>
        <v>Wednesday</v>
      </c>
      <c r="H2969" t="s">
        <v>41</v>
      </c>
      <c r="I2969">
        <v>67</v>
      </c>
      <c r="J2969" s="5" t="s">
        <v>9217</v>
      </c>
      <c r="K2969" t="s">
        <v>8</v>
      </c>
      <c r="L2969" t="s">
        <v>36</v>
      </c>
      <c r="M2969" t="s">
        <v>9209</v>
      </c>
      <c r="O2969">
        <v>56</v>
      </c>
      <c r="P2969" t="s">
        <v>9225</v>
      </c>
      <c r="Q2969">
        <v>28</v>
      </c>
      <c r="R2969">
        <v>3</v>
      </c>
      <c r="S2969" t="s">
        <v>9258</v>
      </c>
      <c r="T2969" t="s">
        <v>9264</v>
      </c>
      <c r="U2969" t="s">
        <v>9283</v>
      </c>
      <c r="V2969" t="str" cm="1">
        <f t="array" ref="V2969">_xlfn.IFS(Hospital_Emergency_Room_Data[[#This Row],[Day]]&lt;=10,"Start(1-10)",Hospital_Emergency_Room_Data[[#This Row],[Day]]&lt;=20,"Middle(11-20)",Hospital_Emergency_Room_Data[[#This Row],[Day]]&gt;20,"End(21-30)")</f>
        <v>End(21-30)</v>
      </c>
    </row>
    <row r="2970" spans="1:22">
      <c r="A2970">
        <v>105781308</v>
      </c>
      <c r="B2970" t="s">
        <v>2989</v>
      </c>
      <c r="C2970" s="1">
        <v>45224</v>
      </c>
      <c r="D2970" t="str">
        <f>TEXT(Hospital_Emergency_Room_Data[[#This Row],[Patient Admission Date]],"mmm")</f>
        <v>Oct</v>
      </c>
      <c r="E2970">
        <f>YEAR(Hospital_Emergency_Room_Data[[#This Row],[Patient Admission Date]])</f>
        <v>2023</v>
      </c>
      <c r="F2970" s="2">
        <v>0.5493055555555556</v>
      </c>
      <c r="G2970" s="8" t="str">
        <f>TEXT(Hospital_Emergency_Room_Data[[#This Row],[Patient Admission Date]],"dddd")</f>
        <v>Wednesday</v>
      </c>
      <c r="H2970" t="s">
        <v>41</v>
      </c>
      <c r="I2970">
        <v>36</v>
      </c>
      <c r="J2970" s="5" t="s">
        <v>9223</v>
      </c>
      <c r="K2970" t="s">
        <v>8</v>
      </c>
      <c r="L2970" t="s">
        <v>36</v>
      </c>
      <c r="M2970" t="s">
        <v>9209</v>
      </c>
      <c r="O2970">
        <v>30</v>
      </c>
      <c r="P2970" t="s">
        <v>9225</v>
      </c>
      <c r="Q2970">
        <v>25</v>
      </c>
      <c r="R2970">
        <v>13</v>
      </c>
      <c r="S2970" t="s">
        <v>9257</v>
      </c>
      <c r="T2970" t="s">
        <v>9264</v>
      </c>
      <c r="U2970" t="s">
        <v>9282</v>
      </c>
      <c r="V2970" t="str" cm="1">
        <f t="array" ref="V2970">_xlfn.IFS(Hospital_Emergency_Room_Data[[#This Row],[Day]]&lt;=10,"Start(1-10)",Hospital_Emergency_Room_Data[[#This Row],[Day]]&lt;=20,"Middle(11-20)",Hospital_Emergency_Room_Data[[#This Row],[Day]]&gt;20,"End(21-30)")</f>
        <v>End(21-30)</v>
      </c>
    </row>
    <row r="2971" spans="1:22">
      <c r="A2971">
        <v>289634913</v>
      </c>
      <c r="B2971" t="s">
        <v>2990</v>
      </c>
      <c r="C2971" s="1">
        <v>45591</v>
      </c>
      <c r="D2971" t="str">
        <f>TEXT(Hospital_Emergency_Room_Data[[#This Row],[Patient Admission Date]],"mmm")</f>
        <v>Oct</v>
      </c>
      <c r="E2971">
        <f>YEAR(Hospital_Emergency_Room_Data[[#This Row],[Patient Admission Date]])</f>
        <v>2024</v>
      </c>
      <c r="F2971" s="2">
        <v>0.99583333333333335</v>
      </c>
      <c r="G2971" s="8" t="str">
        <f>TEXT(Hospital_Emergency_Room_Data[[#This Row],[Patient Admission Date]],"dddd")</f>
        <v>Saturday</v>
      </c>
      <c r="H2971" t="s">
        <v>41</v>
      </c>
      <c r="I2971">
        <v>45</v>
      </c>
      <c r="J2971" s="5" t="s">
        <v>9219</v>
      </c>
      <c r="K2971" t="s">
        <v>8</v>
      </c>
      <c r="L2971" t="s">
        <v>36</v>
      </c>
      <c r="M2971" t="s">
        <v>9209</v>
      </c>
      <c r="O2971">
        <v>31</v>
      </c>
      <c r="P2971" t="s">
        <v>9225</v>
      </c>
      <c r="Q2971">
        <v>26</v>
      </c>
      <c r="R2971">
        <v>23</v>
      </c>
      <c r="S2971" t="s">
        <v>9256</v>
      </c>
      <c r="T2971" t="s">
        <v>9264</v>
      </c>
      <c r="U2971" t="s">
        <v>9300</v>
      </c>
      <c r="V2971" t="str" cm="1">
        <f t="array" ref="V2971">_xlfn.IFS(Hospital_Emergency_Room_Data[[#This Row],[Day]]&lt;=10,"Start(1-10)",Hospital_Emergency_Room_Data[[#This Row],[Day]]&lt;=20,"Middle(11-20)",Hospital_Emergency_Room_Data[[#This Row],[Day]]&gt;20,"End(21-30)")</f>
        <v>End(21-30)</v>
      </c>
    </row>
    <row r="2972" spans="1:22">
      <c r="A2972">
        <v>299354987</v>
      </c>
      <c r="B2972" t="s">
        <v>2991</v>
      </c>
      <c r="C2972" s="1">
        <v>45152</v>
      </c>
      <c r="D2972" t="str">
        <f>TEXT(Hospital_Emergency_Room_Data[[#This Row],[Patient Admission Date]],"mmm")</f>
        <v>Aug</v>
      </c>
      <c r="E2972">
        <f>YEAR(Hospital_Emergency_Room_Data[[#This Row],[Patient Admission Date]])</f>
        <v>2023</v>
      </c>
      <c r="F2972" s="2">
        <v>0.31597222222222221</v>
      </c>
      <c r="G2972" s="8" t="str">
        <f>TEXT(Hospital_Emergency_Room_Data[[#This Row],[Patient Admission Date]],"dddd")</f>
        <v>Monday</v>
      </c>
      <c r="H2972" t="s">
        <v>41</v>
      </c>
      <c r="I2972">
        <v>58</v>
      </c>
      <c r="J2972" s="5" t="s">
        <v>9219</v>
      </c>
      <c r="K2972" t="s">
        <v>8</v>
      </c>
      <c r="L2972" t="s">
        <v>36</v>
      </c>
      <c r="M2972" t="s">
        <v>9209</v>
      </c>
      <c r="N2972">
        <v>8</v>
      </c>
      <c r="O2972">
        <v>49</v>
      </c>
      <c r="P2972" t="s">
        <v>9225</v>
      </c>
      <c r="Q2972">
        <v>14</v>
      </c>
      <c r="R2972">
        <v>7</v>
      </c>
      <c r="S2972" t="s">
        <v>9255</v>
      </c>
      <c r="T2972" t="s">
        <v>9265</v>
      </c>
      <c r="U2972" t="s">
        <v>9283</v>
      </c>
      <c r="V2972" t="str" cm="1">
        <f t="array" ref="V2972">_xlfn.IFS(Hospital_Emergency_Room_Data[[#This Row],[Day]]&lt;=10,"Start(1-10)",Hospital_Emergency_Room_Data[[#This Row],[Day]]&lt;=20,"Middle(11-20)",Hospital_Emergency_Room_Data[[#This Row],[Day]]&gt;20,"End(21-30)")</f>
        <v>Middle(11-20)</v>
      </c>
    </row>
    <row r="2973" spans="1:22">
      <c r="A2973">
        <v>663100081</v>
      </c>
      <c r="B2973" t="s">
        <v>2992</v>
      </c>
      <c r="C2973" s="1">
        <v>45524</v>
      </c>
      <c r="D2973" t="str">
        <f>TEXT(Hospital_Emergency_Room_Data[[#This Row],[Patient Admission Date]],"mmm")</f>
        <v>Aug</v>
      </c>
      <c r="E2973">
        <f>YEAR(Hospital_Emergency_Room_Data[[#This Row],[Patient Admission Date]])</f>
        <v>2024</v>
      </c>
      <c r="F2973" s="2">
        <v>0.38055555555555554</v>
      </c>
      <c r="G2973" s="8" t="str">
        <f>TEXT(Hospital_Emergency_Room_Data[[#This Row],[Patient Admission Date]],"dddd")</f>
        <v>Tuesday</v>
      </c>
      <c r="H2973" t="s">
        <v>41</v>
      </c>
      <c r="I2973">
        <v>50</v>
      </c>
      <c r="J2973" s="5" t="s">
        <v>9219</v>
      </c>
      <c r="K2973" t="s">
        <v>8</v>
      </c>
      <c r="L2973" t="s">
        <v>140</v>
      </c>
      <c r="M2973" t="s">
        <v>9209</v>
      </c>
      <c r="O2973">
        <v>35</v>
      </c>
      <c r="P2973" t="s">
        <v>9225</v>
      </c>
      <c r="Q2973">
        <v>20</v>
      </c>
      <c r="R2973">
        <v>9</v>
      </c>
      <c r="S2973" t="s">
        <v>9255</v>
      </c>
      <c r="T2973" t="s">
        <v>9262</v>
      </c>
      <c r="U2973" t="s">
        <v>9300</v>
      </c>
      <c r="V2973" t="str" cm="1">
        <f t="array" ref="V2973">_xlfn.IFS(Hospital_Emergency_Room_Data[[#This Row],[Day]]&lt;=10,"Start(1-10)",Hospital_Emergency_Room_Data[[#This Row],[Day]]&lt;=20,"Middle(11-20)",Hospital_Emergency_Room_Data[[#This Row],[Day]]&gt;20,"End(21-30)")</f>
        <v>Middle(11-20)</v>
      </c>
    </row>
    <row r="2974" spans="1:22">
      <c r="A2974">
        <v>230430881</v>
      </c>
      <c r="B2974" t="s">
        <v>2993</v>
      </c>
      <c r="C2974" s="1">
        <v>45225</v>
      </c>
      <c r="D2974" t="str">
        <f>TEXT(Hospital_Emergency_Room_Data[[#This Row],[Patient Admission Date]],"mmm")</f>
        <v>Oct</v>
      </c>
      <c r="E2974">
        <f>YEAR(Hospital_Emergency_Room_Data[[#This Row],[Patient Admission Date]])</f>
        <v>2023</v>
      </c>
      <c r="F2974" s="2">
        <v>9.930555555555555E-2</v>
      </c>
      <c r="G2974" s="8" t="str">
        <f>TEXT(Hospital_Emergency_Room_Data[[#This Row],[Patient Admission Date]],"dddd")</f>
        <v>Thursday</v>
      </c>
      <c r="H2974" t="s">
        <v>41</v>
      </c>
      <c r="I2974">
        <v>65</v>
      </c>
      <c r="J2974" s="5" t="s">
        <v>9217</v>
      </c>
      <c r="K2974" t="s">
        <v>8</v>
      </c>
      <c r="L2974" t="s">
        <v>140</v>
      </c>
      <c r="M2974" t="s">
        <v>9209</v>
      </c>
      <c r="O2974">
        <v>15</v>
      </c>
      <c r="P2974" t="s">
        <v>9226</v>
      </c>
      <c r="Q2974">
        <v>26</v>
      </c>
      <c r="R2974">
        <v>2</v>
      </c>
      <c r="S2974" t="s">
        <v>9258</v>
      </c>
      <c r="T2974" t="s">
        <v>9264</v>
      </c>
      <c r="U2974" t="s">
        <v>9282</v>
      </c>
      <c r="V2974" t="str" cm="1">
        <f t="array" ref="V2974">_xlfn.IFS(Hospital_Emergency_Room_Data[[#This Row],[Day]]&lt;=10,"Start(1-10)",Hospital_Emergency_Room_Data[[#This Row],[Day]]&lt;=20,"Middle(11-20)",Hospital_Emergency_Room_Data[[#This Row],[Day]]&gt;20,"End(21-30)")</f>
        <v>End(21-30)</v>
      </c>
    </row>
    <row r="2975" spans="1:22">
      <c r="A2975">
        <v>324710403</v>
      </c>
      <c r="B2975" t="s">
        <v>2994</v>
      </c>
      <c r="C2975" s="1">
        <v>45023</v>
      </c>
      <c r="D2975" t="str">
        <f>TEXT(Hospital_Emergency_Room_Data[[#This Row],[Patient Admission Date]],"mmm")</f>
        <v>Apr</v>
      </c>
      <c r="E2975">
        <f>YEAR(Hospital_Emergency_Room_Data[[#This Row],[Patient Admission Date]])</f>
        <v>2023</v>
      </c>
      <c r="F2975" s="2">
        <v>0.49861111111111112</v>
      </c>
      <c r="G2975" s="8" t="str">
        <f>TEXT(Hospital_Emergency_Room_Data[[#This Row],[Patient Admission Date]],"dddd")</f>
        <v>Friday</v>
      </c>
      <c r="H2975" t="s">
        <v>41</v>
      </c>
      <c r="I2975">
        <v>68</v>
      </c>
      <c r="J2975" s="5" t="s">
        <v>9217</v>
      </c>
      <c r="K2975" t="s">
        <v>8</v>
      </c>
      <c r="L2975" t="s">
        <v>140</v>
      </c>
      <c r="M2975" t="s">
        <v>9209</v>
      </c>
      <c r="O2975">
        <v>51</v>
      </c>
      <c r="P2975" t="s">
        <v>9225</v>
      </c>
      <c r="Q2975">
        <v>7</v>
      </c>
      <c r="R2975">
        <v>11</v>
      </c>
      <c r="S2975" t="s">
        <v>9255</v>
      </c>
      <c r="T2975" t="s">
        <v>9263</v>
      </c>
      <c r="U2975" t="s">
        <v>9283</v>
      </c>
      <c r="V2975" t="str" cm="1">
        <f t="array" ref="V2975">_xlfn.IFS(Hospital_Emergency_Room_Data[[#This Row],[Day]]&lt;=10,"Start(1-10)",Hospital_Emergency_Room_Data[[#This Row],[Day]]&lt;=20,"Middle(11-20)",Hospital_Emergency_Room_Data[[#This Row],[Day]]&gt;20,"End(21-30)")</f>
        <v>Start(1-10)</v>
      </c>
    </row>
    <row r="2976" spans="1:22">
      <c r="A2976">
        <v>319095768</v>
      </c>
      <c r="B2976" t="s">
        <v>2995</v>
      </c>
      <c r="C2976" s="1">
        <v>45048</v>
      </c>
      <c r="D2976" t="str">
        <f>TEXT(Hospital_Emergency_Room_Data[[#This Row],[Patient Admission Date]],"mmm")</f>
        <v>May</v>
      </c>
      <c r="E2976">
        <f>YEAR(Hospital_Emergency_Room_Data[[#This Row],[Patient Admission Date]])</f>
        <v>2023</v>
      </c>
      <c r="F2976" s="2">
        <v>0.6069444444444444</v>
      </c>
      <c r="G2976" s="8" t="str">
        <f>TEXT(Hospital_Emergency_Room_Data[[#This Row],[Patient Admission Date]],"dddd")</f>
        <v>Tuesday</v>
      </c>
      <c r="H2976" t="s">
        <v>41</v>
      </c>
      <c r="I2976">
        <v>39</v>
      </c>
      <c r="J2976" s="5" t="s">
        <v>9223</v>
      </c>
      <c r="K2976" t="s">
        <v>8</v>
      </c>
      <c r="L2976" t="s">
        <v>140</v>
      </c>
      <c r="M2976" t="s">
        <v>9209</v>
      </c>
      <c r="O2976">
        <v>15</v>
      </c>
      <c r="P2976" t="s">
        <v>9226</v>
      </c>
      <c r="Q2976">
        <v>2</v>
      </c>
      <c r="R2976">
        <v>14</v>
      </c>
      <c r="S2976" t="s">
        <v>9257</v>
      </c>
      <c r="T2976" t="s">
        <v>9263</v>
      </c>
      <c r="U2976" t="s">
        <v>9282</v>
      </c>
      <c r="V2976" t="str" cm="1">
        <f t="array" ref="V2976">_xlfn.IFS(Hospital_Emergency_Room_Data[[#This Row],[Day]]&lt;=10,"Start(1-10)",Hospital_Emergency_Room_Data[[#This Row],[Day]]&lt;=20,"Middle(11-20)",Hospital_Emergency_Room_Data[[#This Row],[Day]]&gt;20,"End(21-30)")</f>
        <v>Start(1-10)</v>
      </c>
    </row>
    <row r="2977" spans="1:22">
      <c r="A2977">
        <v>895848091</v>
      </c>
      <c r="B2977" t="s">
        <v>2996</v>
      </c>
      <c r="C2977" s="1">
        <v>45384</v>
      </c>
      <c r="D2977" t="str">
        <f>TEXT(Hospital_Emergency_Room_Data[[#This Row],[Patient Admission Date]],"mmm")</f>
        <v>Apr</v>
      </c>
      <c r="E2977">
        <f>YEAR(Hospital_Emergency_Room_Data[[#This Row],[Patient Admission Date]])</f>
        <v>2024</v>
      </c>
      <c r="F2977" s="2">
        <v>0.66874999999999996</v>
      </c>
      <c r="G2977" s="8" t="str">
        <f>TEXT(Hospital_Emergency_Room_Data[[#This Row],[Patient Admission Date]],"dddd")</f>
        <v>Tuesday</v>
      </c>
      <c r="H2977" t="s">
        <v>41</v>
      </c>
      <c r="I2977">
        <v>27</v>
      </c>
      <c r="J2977" s="5" t="s">
        <v>9220</v>
      </c>
      <c r="K2977" t="s">
        <v>8</v>
      </c>
      <c r="L2977" t="s">
        <v>140</v>
      </c>
      <c r="M2977" t="s">
        <v>9209</v>
      </c>
      <c r="N2977">
        <v>0</v>
      </c>
      <c r="O2977">
        <v>17</v>
      </c>
      <c r="P2977" t="s">
        <v>9226</v>
      </c>
      <c r="Q2977">
        <v>2</v>
      </c>
      <c r="R2977">
        <v>16</v>
      </c>
      <c r="S2977" t="s">
        <v>9257</v>
      </c>
      <c r="T2977" t="s">
        <v>9263</v>
      </c>
      <c r="U2977" t="s">
        <v>9282</v>
      </c>
      <c r="V2977" t="str" cm="1">
        <f t="array" ref="V2977">_xlfn.IFS(Hospital_Emergency_Room_Data[[#This Row],[Day]]&lt;=10,"Start(1-10)",Hospital_Emergency_Room_Data[[#This Row],[Day]]&lt;=20,"Middle(11-20)",Hospital_Emergency_Room_Data[[#This Row],[Day]]&gt;20,"End(21-30)")</f>
        <v>Start(1-10)</v>
      </c>
    </row>
    <row r="2978" spans="1:22">
      <c r="A2978">
        <v>659190626</v>
      </c>
      <c r="B2978" t="s">
        <v>2997</v>
      </c>
      <c r="C2978" s="1">
        <v>45062</v>
      </c>
      <c r="D2978" t="str">
        <f>TEXT(Hospital_Emergency_Room_Data[[#This Row],[Patient Admission Date]],"mmm")</f>
        <v>May</v>
      </c>
      <c r="E2978">
        <f>YEAR(Hospital_Emergency_Room_Data[[#This Row],[Patient Admission Date]])</f>
        <v>2023</v>
      </c>
      <c r="F2978" s="2">
        <v>0.21736111111111112</v>
      </c>
      <c r="G2978" s="8" t="str">
        <f>TEXT(Hospital_Emergency_Room_Data[[#This Row],[Patient Admission Date]],"dddd")</f>
        <v>Tuesday</v>
      </c>
      <c r="H2978" t="s">
        <v>41</v>
      </c>
      <c r="I2978">
        <v>63</v>
      </c>
      <c r="J2978" s="5" t="s">
        <v>9217</v>
      </c>
      <c r="K2978" t="s">
        <v>8</v>
      </c>
      <c r="L2978" t="s">
        <v>140</v>
      </c>
      <c r="M2978" t="s">
        <v>9209</v>
      </c>
      <c r="N2978">
        <v>7</v>
      </c>
      <c r="O2978">
        <v>49</v>
      </c>
      <c r="P2978" t="s">
        <v>9225</v>
      </c>
      <c r="Q2978">
        <v>16</v>
      </c>
      <c r="R2978">
        <v>5</v>
      </c>
      <c r="S2978" t="s">
        <v>9258</v>
      </c>
      <c r="T2978" t="s">
        <v>9262</v>
      </c>
      <c r="U2978" t="s">
        <v>9283</v>
      </c>
      <c r="V2978" t="str" cm="1">
        <f t="array" ref="V2978">_xlfn.IFS(Hospital_Emergency_Room_Data[[#This Row],[Day]]&lt;=10,"Start(1-10)",Hospital_Emergency_Room_Data[[#This Row],[Day]]&lt;=20,"Middle(11-20)",Hospital_Emergency_Room_Data[[#This Row],[Day]]&gt;20,"End(21-30)")</f>
        <v>Middle(11-20)</v>
      </c>
    </row>
    <row r="2979" spans="1:22">
      <c r="A2979">
        <v>774315026</v>
      </c>
      <c r="B2979" t="s">
        <v>2998</v>
      </c>
      <c r="C2979" s="1">
        <v>45574</v>
      </c>
      <c r="D2979" t="str">
        <f>TEXT(Hospital_Emergency_Room_Data[[#This Row],[Patient Admission Date]],"mmm")</f>
        <v>Oct</v>
      </c>
      <c r="E2979">
        <f>YEAR(Hospital_Emergency_Room_Data[[#This Row],[Patient Admission Date]])</f>
        <v>2024</v>
      </c>
      <c r="F2979" s="2">
        <v>0.62986111111111109</v>
      </c>
      <c r="G2979" s="8" t="str">
        <f>TEXT(Hospital_Emergency_Room_Data[[#This Row],[Patient Admission Date]],"dddd")</f>
        <v>Wednesday</v>
      </c>
      <c r="H2979" t="s">
        <v>41</v>
      </c>
      <c r="I2979">
        <v>27</v>
      </c>
      <c r="J2979" s="5" t="s">
        <v>9220</v>
      </c>
      <c r="K2979" t="s">
        <v>8</v>
      </c>
      <c r="L2979" t="s">
        <v>140</v>
      </c>
      <c r="M2979" t="s">
        <v>9209</v>
      </c>
      <c r="N2979">
        <v>10</v>
      </c>
      <c r="O2979">
        <v>28</v>
      </c>
      <c r="P2979" t="s">
        <v>9226</v>
      </c>
      <c r="Q2979">
        <v>9</v>
      </c>
      <c r="R2979">
        <v>15</v>
      </c>
      <c r="S2979" t="s">
        <v>9257</v>
      </c>
      <c r="T2979" t="s">
        <v>9265</v>
      </c>
      <c r="U2979" t="s">
        <v>9282</v>
      </c>
      <c r="V2979" t="str" cm="1">
        <f t="array" ref="V2979">_xlfn.IFS(Hospital_Emergency_Room_Data[[#This Row],[Day]]&lt;=10,"Start(1-10)",Hospital_Emergency_Room_Data[[#This Row],[Day]]&lt;=20,"Middle(11-20)",Hospital_Emergency_Room_Data[[#This Row],[Day]]&gt;20,"End(21-30)")</f>
        <v>Start(1-10)</v>
      </c>
    </row>
    <row r="2980" spans="1:22">
      <c r="A2980">
        <v>535836651</v>
      </c>
      <c r="B2980" t="s">
        <v>2999</v>
      </c>
      <c r="C2980" s="1">
        <v>45059</v>
      </c>
      <c r="D2980" t="str">
        <f>TEXT(Hospital_Emergency_Room_Data[[#This Row],[Patient Admission Date]],"mmm")</f>
        <v>May</v>
      </c>
      <c r="E2980">
        <f>YEAR(Hospital_Emergency_Room_Data[[#This Row],[Patient Admission Date]])</f>
        <v>2023</v>
      </c>
      <c r="F2980" s="2">
        <v>0.58402777777777781</v>
      </c>
      <c r="G2980" s="8" t="str">
        <f>TEXT(Hospital_Emergency_Room_Data[[#This Row],[Patient Admission Date]],"dddd")</f>
        <v>Saturday</v>
      </c>
      <c r="H2980" t="s">
        <v>9208</v>
      </c>
      <c r="I2980">
        <v>59</v>
      </c>
      <c r="J2980" s="5" t="s">
        <v>9219</v>
      </c>
      <c r="K2980" t="s">
        <v>12</v>
      </c>
      <c r="L2980" t="s">
        <v>96</v>
      </c>
      <c r="M2980" t="s">
        <v>9209</v>
      </c>
      <c r="O2980">
        <v>54</v>
      </c>
      <c r="P2980" t="s">
        <v>9225</v>
      </c>
      <c r="Q2980">
        <v>13</v>
      </c>
      <c r="R2980">
        <v>14</v>
      </c>
      <c r="S2980" t="s">
        <v>9257</v>
      </c>
      <c r="T2980" t="s">
        <v>9265</v>
      </c>
      <c r="U2980" t="s">
        <v>9283</v>
      </c>
      <c r="V2980" t="str" cm="1">
        <f t="array" ref="V2980">_xlfn.IFS(Hospital_Emergency_Room_Data[[#This Row],[Day]]&lt;=10,"Start(1-10)",Hospital_Emergency_Room_Data[[#This Row],[Day]]&lt;=20,"Middle(11-20)",Hospital_Emergency_Room_Data[[#This Row],[Day]]&gt;20,"End(21-30)")</f>
        <v>Middle(11-20)</v>
      </c>
    </row>
    <row r="2981" spans="1:22">
      <c r="A2981">
        <v>429954610</v>
      </c>
      <c r="B2981" t="s">
        <v>3000</v>
      </c>
      <c r="C2981" s="1">
        <v>45241</v>
      </c>
      <c r="D2981" t="str">
        <f>TEXT(Hospital_Emergency_Room_Data[[#This Row],[Patient Admission Date]],"mmm")</f>
        <v>Nov</v>
      </c>
      <c r="E2981">
        <f>YEAR(Hospital_Emergency_Room_Data[[#This Row],[Patient Admission Date]])</f>
        <v>2023</v>
      </c>
      <c r="F2981" s="2">
        <v>0.62013888888888891</v>
      </c>
      <c r="G2981" s="8" t="str">
        <f>TEXT(Hospital_Emergency_Room_Data[[#This Row],[Patient Admission Date]],"dddd")</f>
        <v>Saturday</v>
      </c>
      <c r="H2981" t="s">
        <v>9208</v>
      </c>
      <c r="I2981">
        <v>14</v>
      </c>
      <c r="J2981" s="5" t="s">
        <v>9221</v>
      </c>
      <c r="K2981" t="s">
        <v>12</v>
      </c>
      <c r="L2981" t="s">
        <v>96</v>
      </c>
      <c r="M2981" t="s">
        <v>9209</v>
      </c>
      <c r="O2981">
        <v>22</v>
      </c>
      <c r="P2981" t="s">
        <v>9226</v>
      </c>
      <c r="Q2981">
        <v>11</v>
      </c>
      <c r="R2981">
        <v>14</v>
      </c>
      <c r="S2981" t="s">
        <v>9257</v>
      </c>
      <c r="T2981" t="s">
        <v>9265</v>
      </c>
      <c r="U2981" t="s">
        <v>9282</v>
      </c>
      <c r="V2981" t="str" cm="1">
        <f t="array" ref="V2981">_xlfn.IFS(Hospital_Emergency_Room_Data[[#This Row],[Day]]&lt;=10,"Start(1-10)",Hospital_Emergency_Room_Data[[#This Row],[Day]]&lt;=20,"Middle(11-20)",Hospital_Emergency_Room_Data[[#This Row],[Day]]&gt;20,"End(21-30)")</f>
        <v>Middle(11-20)</v>
      </c>
    </row>
    <row r="2982" spans="1:22">
      <c r="A2982">
        <v>390933319</v>
      </c>
      <c r="B2982" t="s">
        <v>3001</v>
      </c>
      <c r="C2982" s="1">
        <v>45020</v>
      </c>
      <c r="D2982" t="str">
        <f>TEXT(Hospital_Emergency_Room_Data[[#This Row],[Patient Admission Date]],"mmm")</f>
        <v>Apr</v>
      </c>
      <c r="E2982">
        <f>YEAR(Hospital_Emergency_Room_Data[[#This Row],[Patient Admission Date]])</f>
        <v>2023</v>
      </c>
      <c r="F2982" s="2">
        <v>0.31527777777777777</v>
      </c>
      <c r="G2982" s="8" t="str">
        <f>TEXT(Hospital_Emergency_Room_Data[[#This Row],[Patient Admission Date]],"dddd")</f>
        <v>Tuesday</v>
      </c>
      <c r="H2982" t="s">
        <v>9208</v>
      </c>
      <c r="I2982">
        <v>73</v>
      </c>
      <c r="J2982" s="5" t="s">
        <v>9222</v>
      </c>
      <c r="K2982" t="s">
        <v>12</v>
      </c>
      <c r="L2982" t="s">
        <v>96</v>
      </c>
      <c r="M2982" t="s">
        <v>9209</v>
      </c>
      <c r="O2982">
        <v>25</v>
      </c>
      <c r="P2982" t="s">
        <v>9226</v>
      </c>
      <c r="Q2982">
        <v>4</v>
      </c>
      <c r="R2982">
        <v>7</v>
      </c>
      <c r="S2982" t="s">
        <v>9255</v>
      </c>
      <c r="T2982" t="s">
        <v>9263</v>
      </c>
      <c r="U2982" t="s">
        <v>9282</v>
      </c>
      <c r="V2982" t="str" cm="1">
        <f t="array" ref="V2982">_xlfn.IFS(Hospital_Emergency_Room_Data[[#This Row],[Day]]&lt;=10,"Start(1-10)",Hospital_Emergency_Room_Data[[#This Row],[Day]]&lt;=20,"Middle(11-20)",Hospital_Emergency_Room_Data[[#This Row],[Day]]&gt;20,"End(21-30)")</f>
        <v>Start(1-10)</v>
      </c>
    </row>
    <row r="2983" spans="1:22">
      <c r="A2983">
        <v>295238004</v>
      </c>
      <c r="B2983" t="s">
        <v>3002</v>
      </c>
      <c r="C2983" s="1">
        <v>45165</v>
      </c>
      <c r="D2983" t="str">
        <f>TEXT(Hospital_Emergency_Room_Data[[#This Row],[Patient Admission Date]],"mmm")</f>
        <v>Aug</v>
      </c>
      <c r="E2983">
        <f>YEAR(Hospital_Emergency_Room_Data[[#This Row],[Patient Admission Date]])</f>
        <v>2023</v>
      </c>
      <c r="F2983" s="2">
        <v>0.87291666666666667</v>
      </c>
      <c r="G2983" s="8" t="str">
        <f>TEXT(Hospital_Emergency_Room_Data[[#This Row],[Patient Admission Date]],"dddd")</f>
        <v>Sunday</v>
      </c>
      <c r="H2983" t="s">
        <v>9208</v>
      </c>
      <c r="I2983">
        <v>24</v>
      </c>
      <c r="J2983" s="5" t="s">
        <v>9220</v>
      </c>
      <c r="K2983" t="s">
        <v>12</v>
      </c>
      <c r="L2983" t="s">
        <v>96</v>
      </c>
      <c r="M2983" t="s">
        <v>9209</v>
      </c>
      <c r="O2983">
        <v>30</v>
      </c>
      <c r="P2983" t="s">
        <v>9225</v>
      </c>
      <c r="Q2983">
        <v>27</v>
      </c>
      <c r="R2983">
        <v>20</v>
      </c>
      <c r="S2983" t="s">
        <v>9256</v>
      </c>
      <c r="T2983" t="s">
        <v>9264</v>
      </c>
      <c r="U2983" t="s">
        <v>9282</v>
      </c>
      <c r="V2983" t="str" cm="1">
        <f t="array" ref="V2983">_xlfn.IFS(Hospital_Emergency_Room_Data[[#This Row],[Day]]&lt;=10,"Start(1-10)",Hospital_Emergency_Room_Data[[#This Row],[Day]]&lt;=20,"Middle(11-20)",Hospital_Emergency_Room_Data[[#This Row],[Day]]&gt;20,"End(21-30)")</f>
        <v>End(21-30)</v>
      </c>
    </row>
    <row r="2984" spans="1:22">
      <c r="A2984">
        <v>515025699</v>
      </c>
      <c r="B2984" t="s">
        <v>3003</v>
      </c>
      <c r="C2984" s="1">
        <v>45140</v>
      </c>
      <c r="D2984" t="str">
        <f>TEXT(Hospital_Emergency_Room_Data[[#This Row],[Patient Admission Date]],"mmm")</f>
        <v>Aug</v>
      </c>
      <c r="E2984">
        <f>YEAR(Hospital_Emergency_Room_Data[[#This Row],[Patient Admission Date]])</f>
        <v>2023</v>
      </c>
      <c r="F2984" s="2">
        <v>0.61805555555555558</v>
      </c>
      <c r="G2984" s="8" t="str">
        <f>TEXT(Hospital_Emergency_Room_Data[[#This Row],[Patient Admission Date]],"dddd")</f>
        <v>Wednesday</v>
      </c>
      <c r="H2984" t="s">
        <v>9208</v>
      </c>
      <c r="I2984">
        <v>14</v>
      </c>
      <c r="J2984" s="5" t="s">
        <v>9221</v>
      </c>
      <c r="K2984" t="s">
        <v>12</v>
      </c>
      <c r="L2984" t="s">
        <v>96</v>
      </c>
      <c r="M2984" t="s">
        <v>9209</v>
      </c>
      <c r="O2984">
        <v>58</v>
      </c>
      <c r="P2984" t="s">
        <v>9225</v>
      </c>
      <c r="Q2984">
        <v>2</v>
      </c>
      <c r="R2984">
        <v>14</v>
      </c>
      <c r="S2984" t="s">
        <v>9257</v>
      </c>
      <c r="T2984" t="s">
        <v>9263</v>
      </c>
      <c r="U2984" t="s">
        <v>9283</v>
      </c>
      <c r="V2984" t="str" cm="1">
        <f t="array" ref="V2984">_xlfn.IFS(Hospital_Emergency_Room_Data[[#This Row],[Day]]&lt;=10,"Start(1-10)",Hospital_Emergency_Room_Data[[#This Row],[Day]]&lt;=20,"Middle(11-20)",Hospital_Emergency_Room_Data[[#This Row],[Day]]&gt;20,"End(21-30)")</f>
        <v>Start(1-10)</v>
      </c>
    </row>
    <row r="2985" spans="1:22">
      <c r="A2985">
        <v>321061856</v>
      </c>
      <c r="B2985" t="s">
        <v>3004</v>
      </c>
      <c r="C2985" s="1">
        <v>45019</v>
      </c>
      <c r="D2985" t="str">
        <f>TEXT(Hospital_Emergency_Room_Data[[#This Row],[Patient Admission Date]],"mmm")</f>
        <v>Apr</v>
      </c>
      <c r="E2985">
        <f>YEAR(Hospital_Emergency_Room_Data[[#This Row],[Patient Admission Date]])</f>
        <v>2023</v>
      </c>
      <c r="F2985" s="2">
        <v>0.65555555555555556</v>
      </c>
      <c r="G2985" s="8" t="str">
        <f>TEXT(Hospital_Emergency_Room_Data[[#This Row],[Patient Admission Date]],"dddd")</f>
        <v>Monday</v>
      </c>
      <c r="H2985" t="s">
        <v>9208</v>
      </c>
      <c r="I2985">
        <v>57</v>
      </c>
      <c r="J2985" s="5" t="s">
        <v>9219</v>
      </c>
      <c r="K2985" t="s">
        <v>12</v>
      </c>
      <c r="L2985" t="s">
        <v>96</v>
      </c>
      <c r="M2985" t="s">
        <v>9209</v>
      </c>
      <c r="O2985">
        <v>31</v>
      </c>
      <c r="P2985" t="s">
        <v>9225</v>
      </c>
      <c r="Q2985">
        <v>3</v>
      </c>
      <c r="R2985">
        <v>15</v>
      </c>
      <c r="S2985" t="s">
        <v>9257</v>
      </c>
      <c r="T2985" t="s">
        <v>9263</v>
      </c>
      <c r="U2985" t="s">
        <v>9300</v>
      </c>
      <c r="V2985" t="str" cm="1">
        <f t="array" ref="V2985">_xlfn.IFS(Hospital_Emergency_Room_Data[[#This Row],[Day]]&lt;=10,"Start(1-10)",Hospital_Emergency_Room_Data[[#This Row],[Day]]&lt;=20,"Middle(11-20)",Hospital_Emergency_Room_Data[[#This Row],[Day]]&gt;20,"End(21-30)")</f>
        <v>Start(1-10)</v>
      </c>
    </row>
    <row r="2986" spans="1:22">
      <c r="A2986">
        <v>494940828</v>
      </c>
      <c r="B2986" t="s">
        <v>3005</v>
      </c>
      <c r="C2986" s="1">
        <v>45330</v>
      </c>
      <c r="D2986" t="str">
        <f>TEXT(Hospital_Emergency_Room_Data[[#This Row],[Patient Admission Date]],"mmm")</f>
        <v>Feb</v>
      </c>
      <c r="E2986">
        <f>YEAR(Hospital_Emergency_Room_Data[[#This Row],[Patient Admission Date]])</f>
        <v>2024</v>
      </c>
      <c r="F2986" s="2">
        <v>0.13125000000000001</v>
      </c>
      <c r="G2986" s="8" t="str">
        <f>TEXT(Hospital_Emergency_Room_Data[[#This Row],[Patient Admission Date]],"dddd")</f>
        <v>Thursday</v>
      </c>
      <c r="H2986" t="s">
        <v>9208</v>
      </c>
      <c r="I2986">
        <v>15</v>
      </c>
      <c r="J2986" s="5" t="s">
        <v>9220</v>
      </c>
      <c r="K2986" t="s">
        <v>12</v>
      </c>
      <c r="L2986" t="s">
        <v>96</v>
      </c>
      <c r="M2986" t="s">
        <v>9209</v>
      </c>
      <c r="O2986">
        <v>50</v>
      </c>
      <c r="P2986" t="s">
        <v>9225</v>
      </c>
      <c r="Q2986">
        <v>8</v>
      </c>
      <c r="R2986">
        <v>3</v>
      </c>
      <c r="S2986" t="s">
        <v>9258</v>
      </c>
      <c r="T2986" t="s">
        <v>9265</v>
      </c>
      <c r="U2986" t="s">
        <v>9283</v>
      </c>
      <c r="V2986" t="str" cm="1">
        <f t="array" ref="V2986">_xlfn.IFS(Hospital_Emergency_Room_Data[[#This Row],[Day]]&lt;=10,"Start(1-10)",Hospital_Emergency_Room_Data[[#This Row],[Day]]&lt;=20,"Middle(11-20)",Hospital_Emergency_Room_Data[[#This Row],[Day]]&gt;20,"End(21-30)")</f>
        <v>Start(1-10)</v>
      </c>
    </row>
    <row r="2987" spans="1:22">
      <c r="A2987">
        <v>536236460</v>
      </c>
      <c r="B2987" t="s">
        <v>3006</v>
      </c>
      <c r="C2987" s="1">
        <v>45543</v>
      </c>
      <c r="D2987" t="str">
        <f>TEXT(Hospital_Emergency_Room_Data[[#This Row],[Patient Admission Date]],"mmm")</f>
        <v>Sep</v>
      </c>
      <c r="E2987">
        <f>YEAR(Hospital_Emergency_Room_Data[[#This Row],[Patient Admission Date]])</f>
        <v>2024</v>
      </c>
      <c r="F2987" s="2">
        <v>0.16250000000000001</v>
      </c>
      <c r="G2987" s="8" t="str">
        <f>TEXT(Hospital_Emergency_Room_Data[[#This Row],[Patient Admission Date]],"dddd")</f>
        <v>Sunday</v>
      </c>
      <c r="H2987" t="s">
        <v>9208</v>
      </c>
      <c r="I2987">
        <v>58</v>
      </c>
      <c r="J2987" s="5" t="s">
        <v>9219</v>
      </c>
      <c r="K2987" t="s">
        <v>12</v>
      </c>
      <c r="L2987" t="s">
        <v>96</v>
      </c>
      <c r="M2987" t="s">
        <v>9209</v>
      </c>
      <c r="O2987">
        <v>17</v>
      </c>
      <c r="P2987" t="s">
        <v>9226</v>
      </c>
      <c r="Q2987">
        <v>8</v>
      </c>
      <c r="R2987">
        <v>3</v>
      </c>
      <c r="S2987" t="s">
        <v>9258</v>
      </c>
      <c r="T2987" t="s">
        <v>9265</v>
      </c>
      <c r="U2987" t="s">
        <v>9282</v>
      </c>
      <c r="V2987" t="str" cm="1">
        <f t="array" ref="V2987">_xlfn.IFS(Hospital_Emergency_Room_Data[[#This Row],[Day]]&lt;=10,"Start(1-10)",Hospital_Emergency_Room_Data[[#This Row],[Day]]&lt;=20,"Middle(11-20)",Hospital_Emergency_Room_Data[[#This Row],[Day]]&gt;20,"End(21-30)")</f>
        <v>Start(1-10)</v>
      </c>
    </row>
    <row r="2988" spans="1:22">
      <c r="A2988">
        <v>524285350</v>
      </c>
      <c r="B2988" t="s">
        <v>3007</v>
      </c>
      <c r="C2988" s="1">
        <v>45123</v>
      </c>
      <c r="D2988" t="str">
        <f>TEXT(Hospital_Emergency_Room_Data[[#This Row],[Patient Admission Date]],"mmm")</f>
        <v>Jul</v>
      </c>
      <c r="E2988">
        <f>YEAR(Hospital_Emergency_Room_Data[[#This Row],[Patient Admission Date]])</f>
        <v>2023</v>
      </c>
      <c r="F2988" s="2">
        <v>0.78749999999999998</v>
      </c>
      <c r="G2988" s="8" t="str">
        <f>TEXT(Hospital_Emergency_Room_Data[[#This Row],[Patient Admission Date]],"dddd")</f>
        <v>Sunday</v>
      </c>
      <c r="H2988" t="s">
        <v>9208</v>
      </c>
      <c r="I2988">
        <v>51</v>
      </c>
      <c r="J2988" s="5" t="s">
        <v>9219</v>
      </c>
      <c r="K2988" t="s">
        <v>12</v>
      </c>
      <c r="L2988" t="s">
        <v>96</v>
      </c>
      <c r="M2988" t="s">
        <v>9209</v>
      </c>
      <c r="O2988">
        <v>60</v>
      </c>
      <c r="P2988" t="s">
        <v>9225</v>
      </c>
      <c r="Q2988">
        <v>16</v>
      </c>
      <c r="R2988">
        <v>18</v>
      </c>
      <c r="S2988" t="s">
        <v>9256</v>
      </c>
      <c r="T2988" t="s">
        <v>9262</v>
      </c>
      <c r="U2988" t="s">
        <v>9283</v>
      </c>
      <c r="V2988" t="str" cm="1">
        <f t="array" ref="V2988">_xlfn.IFS(Hospital_Emergency_Room_Data[[#This Row],[Day]]&lt;=10,"Start(1-10)",Hospital_Emergency_Room_Data[[#This Row],[Day]]&lt;=20,"Middle(11-20)",Hospital_Emergency_Room_Data[[#This Row],[Day]]&gt;20,"End(21-30)")</f>
        <v>Middle(11-20)</v>
      </c>
    </row>
    <row r="2989" spans="1:22">
      <c r="A2989">
        <v>844703132</v>
      </c>
      <c r="B2989" t="s">
        <v>3008</v>
      </c>
      <c r="C2989" s="1">
        <v>45435</v>
      </c>
      <c r="D2989" t="str">
        <f>TEXT(Hospital_Emergency_Room_Data[[#This Row],[Patient Admission Date]],"mmm")</f>
        <v>May</v>
      </c>
      <c r="E2989">
        <f>YEAR(Hospital_Emergency_Room_Data[[#This Row],[Patient Admission Date]])</f>
        <v>2024</v>
      </c>
      <c r="F2989" s="2">
        <v>0.40277777777777779</v>
      </c>
      <c r="G2989" s="8" t="str">
        <f>TEXT(Hospital_Emergency_Room_Data[[#This Row],[Patient Admission Date]],"dddd")</f>
        <v>Thursday</v>
      </c>
      <c r="H2989" t="s">
        <v>9208</v>
      </c>
      <c r="I2989">
        <v>30</v>
      </c>
      <c r="J2989" s="5" t="s">
        <v>9223</v>
      </c>
      <c r="K2989" t="s">
        <v>12</v>
      </c>
      <c r="L2989" t="s">
        <v>96</v>
      </c>
      <c r="M2989" t="s">
        <v>9209</v>
      </c>
      <c r="O2989">
        <v>50</v>
      </c>
      <c r="P2989" t="s">
        <v>9225</v>
      </c>
      <c r="Q2989">
        <v>23</v>
      </c>
      <c r="R2989">
        <v>9</v>
      </c>
      <c r="S2989" t="s">
        <v>9255</v>
      </c>
      <c r="T2989" t="s">
        <v>9264</v>
      </c>
      <c r="U2989" t="s">
        <v>9283</v>
      </c>
      <c r="V2989" t="str" cm="1">
        <f t="array" ref="V2989">_xlfn.IFS(Hospital_Emergency_Room_Data[[#This Row],[Day]]&lt;=10,"Start(1-10)",Hospital_Emergency_Room_Data[[#This Row],[Day]]&lt;=20,"Middle(11-20)",Hospital_Emergency_Room_Data[[#This Row],[Day]]&gt;20,"End(21-30)")</f>
        <v>End(21-30)</v>
      </c>
    </row>
    <row r="2990" spans="1:22">
      <c r="A2990">
        <v>806409445</v>
      </c>
      <c r="B2990" t="s">
        <v>3009</v>
      </c>
      <c r="C2990" s="1">
        <v>45143</v>
      </c>
      <c r="D2990" t="str">
        <f>TEXT(Hospital_Emergency_Room_Data[[#This Row],[Patient Admission Date]],"mmm")</f>
        <v>Aug</v>
      </c>
      <c r="E2990">
        <f>YEAR(Hospital_Emergency_Room_Data[[#This Row],[Patient Admission Date]])</f>
        <v>2023</v>
      </c>
      <c r="F2990" s="2">
        <v>0.19166666666666668</v>
      </c>
      <c r="G2990" s="8" t="str">
        <f>TEXT(Hospital_Emergency_Room_Data[[#This Row],[Patient Admission Date]],"dddd")</f>
        <v>Saturday</v>
      </c>
      <c r="H2990" t="s">
        <v>9208</v>
      </c>
      <c r="I2990">
        <v>70</v>
      </c>
      <c r="J2990" s="5" t="s">
        <v>9222</v>
      </c>
      <c r="K2990" t="s">
        <v>12</v>
      </c>
      <c r="L2990" t="s">
        <v>96</v>
      </c>
      <c r="M2990" t="s">
        <v>9209</v>
      </c>
      <c r="O2990">
        <v>55</v>
      </c>
      <c r="P2990" t="s">
        <v>9225</v>
      </c>
      <c r="Q2990">
        <v>5</v>
      </c>
      <c r="R2990">
        <v>4</v>
      </c>
      <c r="S2990" t="s">
        <v>9258</v>
      </c>
      <c r="T2990" t="s">
        <v>9263</v>
      </c>
      <c r="U2990" t="s">
        <v>9283</v>
      </c>
      <c r="V2990" t="str" cm="1">
        <f t="array" ref="V2990">_xlfn.IFS(Hospital_Emergency_Room_Data[[#This Row],[Day]]&lt;=10,"Start(1-10)",Hospital_Emergency_Room_Data[[#This Row],[Day]]&lt;=20,"Middle(11-20)",Hospital_Emergency_Room_Data[[#This Row],[Day]]&gt;20,"End(21-30)")</f>
        <v>Start(1-10)</v>
      </c>
    </row>
    <row r="2991" spans="1:22">
      <c r="A2991">
        <v>880779403</v>
      </c>
      <c r="B2991" t="s">
        <v>3010</v>
      </c>
      <c r="C2991" s="1">
        <v>45096</v>
      </c>
      <c r="D2991" t="str">
        <f>TEXT(Hospital_Emergency_Room_Data[[#This Row],[Patient Admission Date]],"mmm")</f>
        <v>Jun</v>
      </c>
      <c r="E2991">
        <f>YEAR(Hospital_Emergency_Room_Data[[#This Row],[Patient Admission Date]])</f>
        <v>2023</v>
      </c>
      <c r="F2991" s="2">
        <v>0.35138888888888886</v>
      </c>
      <c r="G2991" s="8" t="str">
        <f>TEXT(Hospital_Emergency_Room_Data[[#This Row],[Patient Admission Date]],"dddd")</f>
        <v>Monday</v>
      </c>
      <c r="H2991" t="s">
        <v>9208</v>
      </c>
      <c r="I2991">
        <v>3</v>
      </c>
      <c r="J2991" s="5" t="s">
        <v>9218</v>
      </c>
      <c r="K2991" t="s">
        <v>12</v>
      </c>
      <c r="L2991" t="s">
        <v>96</v>
      </c>
      <c r="M2991" t="s">
        <v>9209</v>
      </c>
      <c r="N2991">
        <v>0</v>
      </c>
      <c r="O2991">
        <v>59</v>
      </c>
      <c r="P2991" t="s">
        <v>9225</v>
      </c>
      <c r="Q2991">
        <v>19</v>
      </c>
      <c r="R2991">
        <v>8</v>
      </c>
      <c r="S2991" t="s">
        <v>9255</v>
      </c>
      <c r="T2991" t="s">
        <v>9262</v>
      </c>
      <c r="U2991" t="s">
        <v>9283</v>
      </c>
      <c r="V2991" t="str" cm="1">
        <f t="array" ref="V2991">_xlfn.IFS(Hospital_Emergency_Room_Data[[#This Row],[Day]]&lt;=10,"Start(1-10)",Hospital_Emergency_Room_Data[[#This Row],[Day]]&lt;=20,"Middle(11-20)",Hospital_Emergency_Room_Data[[#This Row],[Day]]&gt;20,"End(21-30)")</f>
        <v>Middle(11-20)</v>
      </c>
    </row>
    <row r="2992" spans="1:22">
      <c r="A2992">
        <v>596010068</v>
      </c>
      <c r="B2992" t="s">
        <v>3011</v>
      </c>
      <c r="C2992" s="1">
        <v>45271</v>
      </c>
      <c r="D2992" t="str">
        <f>TEXT(Hospital_Emergency_Room_Data[[#This Row],[Patient Admission Date]],"mmm")</f>
        <v>Dec</v>
      </c>
      <c r="E2992">
        <f>YEAR(Hospital_Emergency_Room_Data[[#This Row],[Patient Admission Date]])</f>
        <v>2023</v>
      </c>
      <c r="F2992" s="2">
        <v>0</v>
      </c>
      <c r="G2992" s="8" t="str">
        <f>TEXT(Hospital_Emergency_Room_Data[[#This Row],[Patient Admission Date]],"dddd")</f>
        <v>Monday</v>
      </c>
      <c r="H2992" t="s">
        <v>9208</v>
      </c>
      <c r="I2992">
        <v>60</v>
      </c>
      <c r="J2992" s="5" t="s">
        <v>9217</v>
      </c>
      <c r="K2992" t="s">
        <v>12</v>
      </c>
      <c r="L2992" t="s">
        <v>96</v>
      </c>
      <c r="M2992" t="s">
        <v>9209</v>
      </c>
      <c r="N2992">
        <v>4</v>
      </c>
      <c r="O2992">
        <v>58</v>
      </c>
      <c r="P2992" t="s">
        <v>9225</v>
      </c>
      <c r="Q2992">
        <v>11</v>
      </c>
      <c r="R2992">
        <v>0</v>
      </c>
      <c r="S2992" t="s">
        <v>9258</v>
      </c>
      <c r="T2992" t="s">
        <v>9265</v>
      </c>
      <c r="U2992" t="s">
        <v>9283</v>
      </c>
      <c r="V2992" t="str" cm="1">
        <f t="array" ref="V2992">_xlfn.IFS(Hospital_Emergency_Room_Data[[#This Row],[Day]]&lt;=10,"Start(1-10)",Hospital_Emergency_Room_Data[[#This Row],[Day]]&lt;=20,"Middle(11-20)",Hospital_Emergency_Room_Data[[#This Row],[Day]]&gt;20,"End(21-30)")</f>
        <v>Middle(11-20)</v>
      </c>
    </row>
    <row r="2993" spans="1:22">
      <c r="A2993">
        <v>701660377</v>
      </c>
      <c r="B2993" t="s">
        <v>3012</v>
      </c>
      <c r="C2993" s="1">
        <v>45250</v>
      </c>
      <c r="D2993" t="str">
        <f>TEXT(Hospital_Emergency_Room_Data[[#This Row],[Patient Admission Date]],"mmm")</f>
        <v>Nov</v>
      </c>
      <c r="E2993">
        <f>YEAR(Hospital_Emergency_Room_Data[[#This Row],[Patient Admission Date]])</f>
        <v>2023</v>
      </c>
      <c r="F2993" s="2">
        <v>0.91111111111111109</v>
      </c>
      <c r="G2993" s="8" t="str">
        <f>TEXT(Hospital_Emergency_Room_Data[[#This Row],[Patient Admission Date]],"dddd")</f>
        <v>Monday</v>
      </c>
      <c r="H2993" t="s">
        <v>9208</v>
      </c>
      <c r="I2993">
        <v>36</v>
      </c>
      <c r="J2993" s="5" t="s">
        <v>9223</v>
      </c>
      <c r="K2993" t="s">
        <v>12</v>
      </c>
      <c r="L2993" t="s">
        <v>96</v>
      </c>
      <c r="M2993" t="s">
        <v>9209</v>
      </c>
      <c r="N2993">
        <v>10</v>
      </c>
      <c r="O2993">
        <v>48</v>
      </c>
      <c r="P2993" t="s">
        <v>9225</v>
      </c>
      <c r="Q2993">
        <v>20</v>
      </c>
      <c r="R2993">
        <v>21</v>
      </c>
      <c r="S2993" t="s">
        <v>9256</v>
      </c>
      <c r="T2993" t="s">
        <v>9262</v>
      </c>
      <c r="U2993" t="s">
        <v>9283</v>
      </c>
      <c r="V2993" t="str" cm="1">
        <f t="array" ref="V2993">_xlfn.IFS(Hospital_Emergency_Room_Data[[#This Row],[Day]]&lt;=10,"Start(1-10)",Hospital_Emergency_Room_Data[[#This Row],[Day]]&lt;=20,"Middle(11-20)",Hospital_Emergency_Room_Data[[#This Row],[Day]]&gt;20,"End(21-30)")</f>
        <v>Middle(11-20)</v>
      </c>
    </row>
    <row r="2994" spans="1:22">
      <c r="A2994">
        <v>255945207</v>
      </c>
      <c r="B2994" t="s">
        <v>3013</v>
      </c>
      <c r="C2994" s="1">
        <v>45103</v>
      </c>
      <c r="D2994" t="str">
        <f>TEXT(Hospital_Emergency_Room_Data[[#This Row],[Patient Admission Date]],"mmm")</f>
        <v>Jun</v>
      </c>
      <c r="E2994">
        <f>YEAR(Hospital_Emergency_Room_Data[[#This Row],[Patient Admission Date]])</f>
        <v>2023</v>
      </c>
      <c r="F2994" s="2">
        <v>0.34513888888888888</v>
      </c>
      <c r="G2994" s="8" t="str">
        <f>TEXT(Hospital_Emergency_Room_Data[[#This Row],[Patient Admission Date]],"dddd")</f>
        <v>Monday</v>
      </c>
      <c r="H2994" t="s">
        <v>9208</v>
      </c>
      <c r="I2994">
        <v>65</v>
      </c>
      <c r="J2994" s="5" t="s">
        <v>9217</v>
      </c>
      <c r="K2994" t="s">
        <v>12</v>
      </c>
      <c r="L2994" t="s">
        <v>25</v>
      </c>
      <c r="M2994" t="s">
        <v>9209</v>
      </c>
      <c r="O2994">
        <v>44</v>
      </c>
      <c r="P2994" t="s">
        <v>9225</v>
      </c>
      <c r="Q2994">
        <v>26</v>
      </c>
      <c r="R2994">
        <v>8</v>
      </c>
      <c r="S2994" t="s">
        <v>9255</v>
      </c>
      <c r="T2994" t="s">
        <v>9264</v>
      </c>
      <c r="U2994" t="s">
        <v>9300</v>
      </c>
      <c r="V2994" t="str" cm="1">
        <f t="array" ref="V2994">_xlfn.IFS(Hospital_Emergency_Room_Data[[#This Row],[Day]]&lt;=10,"Start(1-10)",Hospital_Emergency_Room_Data[[#This Row],[Day]]&lt;=20,"Middle(11-20)",Hospital_Emergency_Room_Data[[#This Row],[Day]]&gt;20,"End(21-30)")</f>
        <v>End(21-30)</v>
      </c>
    </row>
    <row r="2995" spans="1:22">
      <c r="A2995">
        <v>238350465</v>
      </c>
      <c r="B2995" t="s">
        <v>3014</v>
      </c>
      <c r="C2995" s="1">
        <v>45226</v>
      </c>
      <c r="D2995" t="str">
        <f>TEXT(Hospital_Emergency_Room_Data[[#This Row],[Patient Admission Date]],"mmm")</f>
        <v>Oct</v>
      </c>
      <c r="E2995">
        <f>YEAR(Hospital_Emergency_Room_Data[[#This Row],[Patient Admission Date]])</f>
        <v>2023</v>
      </c>
      <c r="F2995" s="2">
        <v>0.28194444444444444</v>
      </c>
      <c r="G2995" s="8" t="str">
        <f>TEXT(Hospital_Emergency_Room_Data[[#This Row],[Patient Admission Date]],"dddd")</f>
        <v>Friday</v>
      </c>
      <c r="H2995" t="s">
        <v>9208</v>
      </c>
      <c r="I2995">
        <v>50</v>
      </c>
      <c r="J2995" s="5" t="s">
        <v>9219</v>
      </c>
      <c r="K2995" t="s">
        <v>12</v>
      </c>
      <c r="L2995" t="s">
        <v>25</v>
      </c>
      <c r="M2995" t="s">
        <v>9209</v>
      </c>
      <c r="O2995">
        <v>59</v>
      </c>
      <c r="P2995" t="s">
        <v>9225</v>
      </c>
      <c r="Q2995">
        <v>27</v>
      </c>
      <c r="R2995">
        <v>6</v>
      </c>
      <c r="S2995" t="s">
        <v>9255</v>
      </c>
      <c r="T2995" t="s">
        <v>9264</v>
      </c>
      <c r="U2995" t="s">
        <v>9283</v>
      </c>
      <c r="V2995" t="str" cm="1">
        <f t="array" ref="V2995">_xlfn.IFS(Hospital_Emergency_Room_Data[[#This Row],[Day]]&lt;=10,"Start(1-10)",Hospital_Emergency_Room_Data[[#This Row],[Day]]&lt;=20,"Middle(11-20)",Hospital_Emergency_Room_Data[[#This Row],[Day]]&gt;20,"End(21-30)")</f>
        <v>End(21-30)</v>
      </c>
    </row>
    <row r="2996" spans="1:22">
      <c r="A2996">
        <v>369818304</v>
      </c>
      <c r="B2996" t="s">
        <v>3015</v>
      </c>
      <c r="C2996" s="1">
        <v>45385</v>
      </c>
      <c r="D2996" t="str">
        <f>TEXT(Hospital_Emergency_Room_Data[[#This Row],[Patient Admission Date]],"mmm")</f>
        <v>Apr</v>
      </c>
      <c r="E2996">
        <f>YEAR(Hospital_Emergency_Room_Data[[#This Row],[Patient Admission Date]])</f>
        <v>2024</v>
      </c>
      <c r="F2996" s="2">
        <v>0.43263888888888891</v>
      </c>
      <c r="G2996" s="8" t="str">
        <f>TEXT(Hospital_Emergency_Room_Data[[#This Row],[Patient Admission Date]],"dddd")</f>
        <v>Wednesday</v>
      </c>
      <c r="H2996" t="s">
        <v>9208</v>
      </c>
      <c r="I2996">
        <v>49</v>
      </c>
      <c r="J2996" s="5" t="s">
        <v>9219</v>
      </c>
      <c r="K2996" t="s">
        <v>12</v>
      </c>
      <c r="L2996" t="s">
        <v>25</v>
      </c>
      <c r="M2996" t="s">
        <v>9209</v>
      </c>
      <c r="O2996">
        <v>47</v>
      </c>
      <c r="P2996" t="s">
        <v>9225</v>
      </c>
      <c r="Q2996">
        <v>3</v>
      </c>
      <c r="R2996">
        <v>10</v>
      </c>
      <c r="S2996" t="s">
        <v>9255</v>
      </c>
      <c r="T2996" t="s">
        <v>9263</v>
      </c>
      <c r="U2996" t="s">
        <v>9283</v>
      </c>
      <c r="V2996" t="str" cm="1">
        <f t="array" ref="V2996">_xlfn.IFS(Hospital_Emergency_Room_Data[[#This Row],[Day]]&lt;=10,"Start(1-10)",Hospital_Emergency_Room_Data[[#This Row],[Day]]&lt;=20,"Middle(11-20)",Hospital_Emergency_Room_Data[[#This Row],[Day]]&gt;20,"End(21-30)")</f>
        <v>Start(1-10)</v>
      </c>
    </row>
    <row r="2997" spans="1:22">
      <c r="A2997">
        <v>224373281</v>
      </c>
      <c r="B2997" t="s">
        <v>3016</v>
      </c>
      <c r="C2997" s="1">
        <v>45484</v>
      </c>
      <c r="D2997" t="str">
        <f>TEXT(Hospital_Emergency_Room_Data[[#This Row],[Patient Admission Date]],"mmm")</f>
        <v>Jul</v>
      </c>
      <c r="E2997">
        <f>YEAR(Hospital_Emergency_Room_Data[[#This Row],[Patient Admission Date]])</f>
        <v>2024</v>
      </c>
      <c r="F2997" s="2">
        <v>0.94166666666666665</v>
      </c>
      <c r="G2997" s="8" t="str">
        <f>TEXT(Hospital_Emergency_Room_Data[[#This Row],[Patient Admission Date]],"dddd")</f>
        <v>Thursday</v>
      </c>
      <c r="H2997" t="s">
        <v>9208</v>
      </c>
      <c r="I2997">
        <v>18</v>
      </c>
      <c r="J2997" s="5" t="s">
        <v>9220</v>
      </c>
      <c r="K2997" t="s">
        <v>12</v>
      </c>
      <c r="L2997" t="s">
        <v>25</v>
      </c>
      <c r="M2997" t="s">
        <v>9209</v>
      </c>
      <c r="O2997">
        <v>37</v>
      </c>
      <c r="P2997" t="s">
        <v>9225</v>
      </c>
      <c r="Q2997">
        <v>11</v>
      </c>
      <c r="R2997">
        <v>22</v>
      </c>
      <c r="S2997" t="s">
        <v>9256</v>
      </c>
      <c r="T2997" t="s">
        <v>9265</v>
      </c>
      <c r="U2997" t="s">
        <v>9300</v>
      </c>
      <c r="V2997" t="str" cm="1">
        <f t="array" ref="V2997">_xlfn.IFS(Hospital_Emergency_Room_Data[[#This Row],[Day]]&lt;=10,"Start(1-10)",Hospital_Emergency_Room_Data[[#This Row],[Day]]&lt;=20,"Middle(11-20)",Hospital_Emergency_Room_Data[[#This Row],[Day]]&gt;20,"End(21-30)")</f>
        <v>Middle(11-20)</v>
      </c>
    </row>
    <row r="2998" spans="1:22">
      <c r="A2998">
        <v>526606600</v>
      </c>
      <c r="B2998" t="s">
        <v>3017</v>
      </c>
      <c r="C2998" s="1">
        <v>45260</v>
      </c>
      <c r="D2998" t="str">
        <f>TEXT(Hospital_Emergency_Room_Data[[#This Row],[Patient Admission Date]],"mmm")</f>
        <v>Nov</v>
      </c>
      <c r="E2998">
        <f>YEAR(Hospital_Emergency_Room_Data[[#This Row],[Patient Admission Date]])</f>
        <v>2023</v>
      </c>
      <c r="F2998" s="2">
        <v>0.10972222222222222</v>
      </c>
      <c r="G2998" s="8" t="str">
        <f>TEXT(Hospital_Emergency_Room_Data[[#This Row],[Patient Admission Date]],"dddd")</f>
        <v>Thursday</v>
      </c>
      <c r="H2998" t="s">
        <v>9208</v>
      </c>
      <c r="I2998">
        <v>36</v>
      </c>
      <c r="J2998" s="5" t="s">
        <v>9223</v>
      </c>
      <c r="K2998" t="s">
        <v>12</v>
      </c>
      <c r="L2998" t="s">
        <v>25</v>
      </c>
      <c r="M2998" t="s">
        <v>9209</v>
      </c>
      <c r="O2998">
        <v>21</v>
      </c>
      <c r="P2998" t="s">
        <v>9226</v>
      </c>
      <c r="Q2998">
        <v>30</v>
      </c>
      <c r="R2998">
        <v>2</v>
      </c>
      <c r="S2998" t="s">
        <v>9258</v>
      </c>
      <c r="T2998" t="s">
        <v>9264</v>
      </c>
      <c r="U2998" t="s">
        <v>9282</v>
      </c>
      <c r="V2998" t="str" cm="1">
        <f t="array" ref="V2998">_xlfn.IFS(Hospital_Emergency_Room_Data[[#This Row],[Day]]&lt;=10,"Start(1-10)",Hospital_Emergency_Room_Data[[#This Row],[Day]]&lt;=20,"Middle(11-20)",Hospital_Emergency_Room_Data[[#This Row],[Day]]&gt;20,"End(21-30)")</f>
        <v>End(21-30)</v>
      </c>
    </row>
    <row r="2999" spans="1:22">
      <c r="A2999">
        <v>288525096</v>
      </c>
      <c r="B2999" t="s">
        <v>3018</v>
      </c>
      <c r="C2999" s="1">
        <v>45482</v>
      </c>
      <c r="D2999" t="str">
        <f>TEXT(Hospital_Emergency_Room_Data[[#This Row],[Patient Admission Date]],"mmm")</f>
        <v>Jul</v>
      </c>
      <c r="E2999">
        <f>YEAR(Hospital_Emergency_Room_Data[[#This Row],[Patient Admission Date]])</f>
        <v>2024</v>
      </c>
      <c r="F2999" s="2">
        <v>0.53263888888888888</v>
      </c>
      <c r="G2999" s="8" t="str">
        <f>TEXT(Hospital_Emergency_Room_Data[[#This Row],[Patient Admission Date]],"dddd")</f>
        <v>Tuesday</v>
      </c>
      <c r="H2999" t="s">
        <v>9208</v>
      </c>
      <c r="I2999">
        <v>49</v>
      </c>
      <c r="J2999" s="5" t="s">
        <v>9219</v>
      </c>
      <c r="K2999" t="s">
        <v>12</v>
      </c>
      <c r="L2999" t="s">
        <v>25</v>
      </c>
      <c r="M2999" t="s">
        <v>9209</v>
      </c>
      <c r="N2999">
        <v>2</v>
      </c>
      <c r="O2999">
        <v>50</v>
      </c>
      <c r="P2999" t="s">
        <v>9225</v>
      </c>
      <c r="Q2999">
        <v>9</v>
      </c>
      <c r="R2999">
        <v>12</v>
      </c>
      <c r="S2999" t="s">
        <v>9257</v>
      </c>
      <c r="T2999" t="s">
        <v>9265</v>
      </c>
      <c r="U2999" t="s">
        <v>9283</v>
      </c>
      <c r="V2999" t="str" cm="1">
        <f t="array" ref="V2999">_xlfn.IFS(Hospital_Emergency_Room_Data[[#This Row],[Day]]&lt;=10,"Start(1-10)",Hospital_Emergency_Room_Data[[#This Row],[Day]]&lt;=20,"Middle(11-20)",Hospital_Emergency_Room_Data[[#This Row],[Day]]&gt;20,"End(21-30)")</f>
        <v>Start(1-10)</v>
      </c>
    </row>
    <row r="3000" spans="1:22">
      <c r="A3000">
        <v>102248249</v>
      </c>
      <c r="B3000" t="s">
        <v>3019</v>
      </c>
      <c r="C3000" s="1">
        <v>45352</v>
      </c>
      <c r="D3000" t="str">
        <f>TEXT(Hospital_Emergency_Room_Data[[#This Row],[Patient Admission Date]],"mmm")</f>
        <v>Mar</v>
      </c>
      <c r="E3000">
        <f>YEAR(Hospital_Emergency_Room_Data[[#This Row],[Patient Admission Date]])</f>
        <v>2024</v>
      </c>
      <c r="F3000" s="2">
        <v>0.70277777777777772</v>
      </c>
      <c r="G3000" s="8" t="str">
        <f>TEXT(Hospital_Emergency_Room_Data[[#This Row],[Patient Admission Date]],"dddd")</f>
        <v>Friday</v>
      </c>
      <c r="H3000" t="s">
        <v>9208</v>
      </c>
      <c r="I3000">
        <v>2</v>
      </c>
      <c r="J3000" s="5" t="s">
        <v>9218</v>
      </c>
      <c r="K3000" t="s">
        <v>12</v>
      </c>
      <c r="L3000" t="s">
        <v>13</v>
      </c>
      <c r="M3000" t="s">
        <v>9209</v>
      </c>
      <c r="O3000">
        <v>27</v>
      </c>
      <c r="P3000" t="s">
        <v>9226</v>
      </c>
      <c r="Q3000">
        <v>1</v>
      </c>
      <c r="R3000">
        <v>16</v>
      </c>
      <c r="S3000" t="s">
        <v>9257</v>
      </c>
      <c r="T3000" t="s">
        <v>9263</v>
      </c>
      <c r="U3000" t="s">
        <v>9282</v>
      </c>
      <c r="V3000" t="str" cm="1">
        <f t="array" ref="V3000">_xlfn.IFS(Hospital_Emergency_Room_Data[[#This Row],[Day]]&lt;=10,"Start(1-10)",Hospital_Emergency_Room_Data[[#This Row],[Day]]&lt;=20,"Middle(11-20)",Hospital_Emergency_Room_Data[[#This Row],[Day]]&gt;20,"End(21-30)")</f>
        <v>Start(1-10)</v>
      </c>
    </row>
    <row r="3001" spans="1:22">
      <c r="A3001">
        <v>675217410</v>
      </c>
      <c r="B3001" t="s">
        <v>3020</v>
      </c>
      <c r="C3001" s="1">
        <v>45559</v>
      </c>
      <c r="D3001" t="str">
        <f>TEXT(Hospital_Emergency_Room_Data[[#This Row],[Patient Admission Date]],"mmm")</f>
        <v>Sep</v>
      </c>
      <c r="E3001">
        <f>YEAR(Hospital_Emergency_Room_Data[[#This Row],[Patient Admission Date]])</f>
        <v>2024</v>
      </c>
      <c r="F3001" s="2">
        <v>0.37777777777777777</v>
      </c>
      <c r="G3001" s="8" t="str">
        <f>TEXT(Hospital_Emergency_Room_Data[[#This Row],[Patient Admission Date]],"dddd")</f>
        <v>Tuesday</v>
      </c>
      <c r="H3001" t="s">
        <v>9208</v>
      </c>
      <c r="I3001">
        <v>50</v>
      </c>
      <c r="J3001" s="5" t="s">
        <v>9219</v>
      </c>
      <c r="K3001" t="s">
        <v>12</v>
      </c>
      <c r="L3001" t="s">
        <v>13</v>
      </c>
      <c r="M3001" t="s">
        <v>9209</v>
      </c>
      <c r="O3001">
        <v>30</v>
      </c>
      <c r="P3001" t="s">
        <v>9225</v>
      </c>
      <c r="Q3001">
        <v>24</v>
      </c>
      <c r="R3001">
        <v>9</v>
      </c>
      <c r="S3001" t="s">
        <v>9255</v>
      </c>
      <c r="T3001" t="s">
        <v>9264</v>
      </c>
      <c r="U3001" t="s">
        <v>9282</v>
      </c>
      <c r="V3001" t="str" cm="1">
        <f t="array" ref="V3001">_xlfn.IFS(Hospital_Emergency_Room_Data[[#This Row],[Day]]&lt;=10,"Start(1-10)",Hospital_Emergency_Room_Data[[#This Row],[Day]]&lt;=20,"Middle(11-20)",Hospital_Emergency_Room_Data[[#This Row],[Day]]&gt;20,"End(21-30)")</f>
        <v>End(21-30)</v>
      </c>
    </row>
    <row r="3002" spans="1:22">
      <c r="A3002">
        <v>452179747</v>
      </c>
      <c r="B3002" t="s">
        <v>3021</v>
      </c>
      <c r="C3002" s="1">
        <v>45511</v>
      </c>
      <c r="D3002" t="str">
        <f>TEXT(Hospital_Emergency_Room_Data[[#This Row],[Patient Admission Date]],"mmm")</f>
        <v>Aug</v>
      </c>
      <c r="E3002">
        <f>YEAR(Hospital_Emergency_Room_Data[[#This Row],[Patient Admission Date]])</f>
        <v>2024</v>
      </c>
      <c r="F3002" s="2">
        <v>0.17291666666666666</v>
      </c>
      <c r="G3002" s="8" t="str">
        <f>TEXT(Hospital_Emergency_Room_Data[[#This Row],[Patient Admission Date]],"dddd")</f>
        <v>Wednesday</v>
      </c>
      <c r="H3002" t="s">
        <v>9208</v>
      </c>
      <c r="I3002">
        <v>69</v>
      </c>
      <c r="J3002" s="5" t="s">
        <v>9217</v>
      </c>
      <c r="K3002" t="s">
        <v>12</v>
      </c>
      <c r="L3002" t="s">
        <v>13</v>
      </c>
      <c r="M3002" t="s">
        <v>9209</v>
      </c>
      <c r="O3002">
        <v>32</v>
      </c>
      <c r="P3002" t="s">
        <v>9225</v>
      </c>
      <c r="Q3002">
        <v>7</v>
      </c>
      <c r="R3002">
        <v>4</v>
      </c>
      <c r="S3002" t="s">
        <v>9258</v>
      </c>
      <c r="T3002" t="s">
        <v>9263</v>
      </c>
      <c r="U3002" t="s">
        <v>9300</v>
      </c>
      <c r="V3002" t="str" cm="1">
        <f t="array" ref="V3002">_xlfn.IFS(Hospital_Emergency_Room_Data[[#This Row],[Day]]&lt;=10,"Start(1-10)",Hospital_Emergency_Room_Data[[#This Row],[Day]]&lt;=20,"Middle(11-20)",Hospital_Emergency_Room_Data[[#This Row],[Day]]&gt;20,"End(21-30)")</f>
        <v>Start(1-10)</v>
      </c>
    </row>
    <row r="3003" spans="1:22">
      <c r="A3003">
        <v>833732750</v>
      </c>
      <c r="B3003" t="s">
        <v>3022</v>
      </c>
      <c r="C3003" s="1">
        <v>45232</v>
      </c>
      <c r="D3003" t="str">
        <f>TEXT(Hospital_Emergency_Room_Data[[#This Row],[Patient Admission Date]],"mmm")</f>
        <v>Nov</v>
      </c>
      <c r="E3003">
        <f>YEAR(Hospital_Emergency_Room_Data[[#This Row],[Patient Admission Date]])</f>
        <v>2023</v>
      </c>
      <c r="F3003" s="2">
        <v>0.68611111111111112</v>
      </c>
      <c r="G3003" s="8" t="str">
        <f>TEXT(Hospital_Emergency_Room_Data[[#This Row],[Patient Admission Date]],"dddd")</f>
        <v>Thursday</v>
      </c>
      <c r="H3003" t="s">
        <v>9208</v>
      </c>
      <c r="I3003">
        <v>58</v>
      </c>
      <c r="J3003" s="5" t="s">
        <v>9219</v>
      </c>
      <c r="K3003" t="s">
        <v>12</v>
      </c>
      <c r="L3003" t="s">
        <v>13</v>
      </c>
      <c r="M3003" t="s">
        <v>9209</v>
      </c>
      <c r="O3003">
        <v>44</v>
      </c>
      <c r="P3003" t="s">
        <v>9225</v>
      </c>
      <c r="Q3003">
        <v>2</v>
      </c>
      <c r="R3003">
        <v>16</v>
      </c>
      <c r="S3003" t="s">
        <v>9257</v>
      </c>
      <c r="T3003" t="s">
        <v>9263</v>
      </c>
      <c r="U3003" t="s">
        <v>9300</v>
      </c>
      <c r="V3003" t="str" cm="1">
        <f t="array" ref="V3003">_xlfn.IFS(Hospital_Emergency_Room_Data[[#This Row],[Day]]&lt;=10,"Start(1-10)",Hospital_Emergency_Room_Data[[#This Row],[Day]]&lt;=20,"Middle(11-20)",Hospital_Emergency_Room_Data[[#This Row],[Day]]&gt;20,"End(21-30)")</f>
        <v>Start(1-10)</v>
      </c>
    </row>
    <row r="3004" spans="1:22">
      <c r="A3004">
        <v>858299077</v>
      </c>
      <c r="B3004" t="s">
        <v>3023</v>
      </c>
      <c r="C3004" s="1">
        <v>45294</v>
      </c>
      <c r="D3004" t="str">
        <f>TEXT(Hospital_Emergency_Room_Data[[#This Row],[Patient Admission Date]],"mmm")</f>
        <v>Jan</v>
      </c>
      <c r="E3004">
        <f>YEAR(Hospital_Emergency_Room_Data[[#This Row],[Patient Admission Date]])</f>
        <v>2024</v>
      </c>
      <c r="F3004" s="2">
        <v>0.36458333333333331</v>
      </c>
      <c r="G3004" s="8" t="str">
        <f>TEXT(Hospital_Emergency_Room_Data[[#This Row],[Patient Admission Date]],"dddd")</f>
        <v>Wednesday</v>
      </c>
      <c r="H3004" t="s">
        <v>9208</v>
      </c>
      <c r="I3004">
        <v>53</v>
      </c>
      <c r="J3004" s="5" t="s">
        <v>9219</v>
      </c>
      <c r="K3004" t="s">
        <v>12</v>
      </c>
      <c r="L3004" t="s">
        <v>13</v>
      </c>
      <c r="M3004" t="s">
        <v>9209</v>
      </c>
      <c r="O3004">
        <v>35</v>
      </c>
      <c r="P3004" t="s">
        <v>9225</v>
      </c>
      <c r="Q3004">
        <v>3</v>
      </c>
      <c r="R3004">
        <v>8</v>
      </c>
      <c r="S3004" t="s">
        <v>9255</v>
      </c>
      <c r="T3004" t="s">
        <v>9263</v>
      </c>
      <c r="U3004" t="s">
        <v>9300</v>
      </c>
      <c r="V3004" t="str" cm="1">
        <f t="array" ref="V3004">_xlfn.IFS(Hospital_Emergency_Room_Data[[#This Row],[Day]]&lt;=10,"Start(1-10)",Hospital_Emergency_Room_Data[[#This Row],[Day]]&lt;=20,"Middle(11-20)",Hospital_Emergency_Room_Data[[#This Row],[Day]]&gt;20,"End(21-30)")</f>
        <v>Start(1-10)</v>
      </c>
    </row>
    <row r="3005" spans="1:22">
      <c r="A3005">
        <v>391417192</v>
      </c>
      <c r="B3005" t="s">
        <v>3024</v>
      </c>
      <c r="C3005" s="1">
        <v>45549</v>
      </c>
      <c r="D3005" t="str">
        <f>TEXT(Hospital_Emergency_Room_Data[[#This Row],[Patient Admission Date]],"mmm")</f>
        <v>Sep</v>
      </c>
      <c r="E3005">
        <f>YEAR(Hospital_Emergency_Room_Data[[#This Row],[Patient Admission Date]])</f>
        <v>2024</v>
      </c>
      <c r="F3005" s="2">
        <v>0.98819444444444449</v>
      </c>
      <c r="G3005" s="8" t="str">
        <f>TEXT(Hospital_Emergency_Room_Data[[#This Row],[Patient Admission Date]],"dddd")</f>
        <v>Saturday</v>
      </c>
      <c r="H3005" t="s">
        <v>9208</v>
      </c>
      <c r="I3005">
        <v>16</v>
      </c>
      <c r="J3005" s="5" t="s">
        <v>9220</v>
      </c>
      <c r="K3005" t="s">
        <v>12</v>
      </c>
      <c r="L3005" t="s">
        <v>13</v>
      </c>
      <c r="M3005" t="s">
        <v>9209</v>
      </c>
      <c r="O3005">
        <v>43</v>
      </c>
      <c r="P3005" t="s">
        <v>9225</v>
      </c>
      <c r="Q3005">
        <v>14</v>
      </c>
      <c r="R3005">
        <v>23</v>
      </c>
      <c r="S3005" t="s">
        <v>9256</v>
      </c>
      <c r="T3005" t="s">
        <v>9265</v>
      </c>
      <c r="U3005" t="s">
        <v>9300</v>
      </c>
      <c r="V3005" t="str" cm="1">
        <f t="array" ref="V3005">_xlfn.IFS(Hospital_Emergency_Room_Data[[#This Row],[Day]]&lt;=10,"Start(1-10)",Hospital_Emergency_Room_Data[[#This Row],[Day]]&lt;=20,"Middle(11-20)",Hospital_Emergency_Room_Data[[#This Row],[Day]]&gt;20,"End(21-30)")</f>
        <v>Middle(11-20)</v>
      </c>
    </row>
    <row r="3006" spans="1:22">
      <c r="A3006">
        <v>418932750</v>
      </c>
      <c r="B3006" t="s">
        <v>3025</v>
      </c>
      <c r="C3006" s="1">
        <v>45422</v>
      </c>
      <c r="D3006" t="str">
        <f>TEXT(Hospital_Emergency_Room_Data[[#This Row],[Patient Admission Date]],"mmm")</f>
        <v>May</v>
      </c>
      <c r="E3006">
        <f>YEAR(Hospital_Emergency_Room_Data[[#This Row],[Patient Admission Date]])</f>
        <v>2024</v>
      </c>
      <c r="F3006" s="2">
        <v>0.26666666666666666</v>
      </c>
      <c r="G3006" s="8" t="str">
        <f>TEXT(Hospital_Emergency_Room_Data[[#This Row],[Patient Admission Date]],"dddd")</f>
        <v>Friday</v>
      </c>
      <c r="H3006" t="s">
        <v>9208</v>
      </c>
      <c r="I3006">
        <v>16</v>
      </c>
      <c r="J3006" s="5" t="s">
        <v>9220</v>
      </c>
      <c r="K3006" t="s">
        <v>12</v>
      </c>
      <c r="L3006" t="s">
        <v>13</v>
      </c>
      <c r="M3006" t="s">
        <v>9209</v>
      </c>
      <c r="O3006">
        <v>26</v>
      </c>
      <c r="P3006" t="s">
        <v>9226</v>
      </c>
      <c r="Q3006">
        <v>10</v>
      </c>
      <c r="R3006">
        <v>6</v>
      </c>
      <c r="S3006" t="s">
        <v>9255</v>
      </c>
      <c r="T3006" t="s">
        <v>9265</v>
      </c>
      <c r="U3006" t="s">
        <v>9282</v>
      </c>
      <c r="V3006" t="str" cm="1">
        <f t="array" ref="V3006">_xlfn.IFS(Hospital_Emergency_Room_Data[[#This Row],[Day]]&lt;=10,"Start(1-10)",Hospital_Emergency_Room_Data[[#This Row],[Day]]&lt;=20,"Middle(11-20)",Hospital_Emergency_Room_Data[[#This Row],[Day]]&gt;20,"End(21-30)")</f>
        <v>Start(1-10)</v>
      </c>
    </row>
    <row r="3007" spans="1:22">
      <c r="A3007">
        <v>333169345</v>
      </c>
      <c r="B3007" t="s">
        <v>3026</v>
      </c>
      <c r="C3007" s="1">
        <v>45304</v>
      </c>
      <c r="D3007" t="str">
        <f>TEXT(Hospital_Emergency_Room_Data[[#This Row],[Patient Admission Date]],"mmm")</f>
        <v>Jan</v>
      </c>
      <c r="E3007">
        <f>YEAR(Hospital_Emergency_Room_Data[[#This Row],[Patient Admission Date]])</f>
        <v>2024</v>
      </c>
      <c r="F3007" s="2">
        <v>1.8749999999999999E-2</v>
      </c>
      <c r="G3007" s="8" t="str">
        <f>TEXT(Hospital_Emergency_Room_Data[[#This Row],[Patient Admission Date]],"dddd")</f>
        <v>Saturday</v>
      </c>
      <c r="H3007" t="s">
        <v>9208</v>
      </c>
      <c r="I3007">
        <v>62</v>
      </c>
      <c r="J3007" s="5" t="s">
        <v>9217</v>
      </c>
      <c r="K3007" t="s">
        <v>12</v>
      </c>
      <c r="L3007" t="s">
        <v>13</v>
      </c>
      <c r="M3007" t="s">
        <v>9209</v>
      </c>
      <c r="O3007">
        <v>50</v>
      </c>
      <c r="P3007" t="s">
        <v>9225</v>
      </c>
      <c r="Q3007">
        <v>13</v>
      </c>
      <c r="R3007">
        <v>0</v>
      </c>
      <c r="S3007" t="s">
        <v>9258</v>
      </c>
      <c r="T3007" t="s">
        <v>9265</v>
      </c>
      <c r="U3007" t="s">
        <v>9283</v>
      </c>
      <c r="V3007" t="str" cm="1">
        <f t="array" ref="V3007">_xlfn.IFS(Hospital_Emergency_Room_Data[[#This Row],[Day]]&lt;=10,"Start(1-10)",Hospital_Emergency_Room_Data[[#This Row],[Day]]&lt;=20,"Middle(11-20)",Hospital_Emergency_Room_Data[[#This Row],[Day]]&gt;20,"End(21-30)")</f>
        <v>Middle(11-20)</v>
      </c>
    </row>
    <row r="3008" spans="1:22">
      <c r="A3008">
        <v>729504417</v>
      </c>
      <c r="B3008" t="s">
        <v>3027</v>
      </c>
      <c r="C3008" s="1">
        <v>45187</v>
      </c>
      <c r="D3008" t="str">
        <f>TEXT(Hospital_Emergency_Room_Data[[#This Row],[Patient Admission Date]],"mmm")</f>
        <v>Sep</v>
      </c>
      <c r="E3008">
        <f>YEAR(Hospital_Emergency_Room_Data[[#This Row],[Patient Admission Date]])</f>
        <v>2023</v>
      </c>
      <c r="F3008" s="2">
        <v>0.15208333333333332</v>
      </c>
      <c r="G3008" s="8" t="str">
        <f>TEXT(Hospital_Emergency_Room_Data[[#This Row],[Patient Admission Date]],"dddd")</f>
        <v>Monday</v>
      </c>
      <c r="H3008" t="s">
        <v>9208</v>
      </c>
      <c r="I3008">
        <v>3</v>
      </c>
      <c r="J3008" s="5" t="s">
        <v>9218</v>
      </c>
      <c r="K3008" t="s">
        <v>12</v>
      </c>
      <c r="L3008" t="s">
        <v>13</v>
      </c>
      <c r="M3008" t="s">
        <v>9209</v>
      </c>
      <c r="O3008">
        <v>51</v>
      </c>
      <c r="P3008" t="s">
        <v>9225</v>
      </c>
      <c r="Q3008">
        <v>18</v>
      </c>
      <c r="R3008">
        <v>3</v>
      </c>
      <c r="S3008" t="s">
        <v>9258</v>
      </c>
      <c r="T3008" t="s">
        <v>9262</v>
      </c>
      <c r="U3008" t="s">
        <v>9283</v>
      </c>
      <c r="V3008" t="str" cm="1">
        <f t="array" ref="V3008">_xlfn.IFS(Hospital_Emergency_Room_Data[[#This Row],[Day]]&lt;=10,"Start(1-10)",Hospital_Emergency_Room_Data[[#This Row],[Day]]&lt;=20,"Middle(11-20)",Hospital_Emergency_Room_Data[[#This Row],[Day]]&gt;20,"End(21-30)")</f>
        <v>Middle(11-20)</v>
      </c>
    </row>
    <row r="3009" spans="1:22">
      <c r="A3009">
        <v>728140562</v>
      </c>
      <c r="B3009" t="s">
        <v>3028</v>
      </c>
      <c r="C3009" s="1">
        <v>45176</v>
      </c>
      <c r="D3009" t="str">
        <f>TEXT(Hospital_Emergency_Room_Data[[#This Row],[Patient Admission Date]],"mmm")</f>
        <v>Sep</v>
      </c>
      <c r="E3009">
        <f>YEAR(Hospital_Emergency_Room_Data[[#This Row],[Patient Admission Date]])</f>
        <v>2023</v>
      </c>
      <c r="F3009" s="2">
        <v>0.14166666666666666</v>
      </c>
      <c r="G3009" s="8" t="str">
        <f>TEXT(Hospital_Emergency_Room_Data[[#This Row],[Patient Admission Date]],"dddd")</f>
        <v>Thursday</v>
      </c>
      <c r="H3009" t="s">
        <v>9208</v>
      </c>
      <c r="I3009">
        <v>74</v>
      </c>
      <c r="J3009" s="5" t="s">
        <v>9222</v>
      </c>
      <c r="K3009" t="s">
        <v>12</v>
      </c>
      <c r="L3009" t="s">
        <v>13</v>
      </c>
      <c r="M3009" t="s">
        <v>9209</v>
      </c>
      <c r="O3009">
        <v>55</v>
      </c>
      <c r="P3009" t="s">
        <v>9225</v>
      </c>
      <c r="Q3009">
        <v>7</v>
      </c>
      <c r="R3009">
        <v>3</v>
      </c>
      <c r="S3009" t="s">
        <v>9258</v>
      </c>
      <c r="T3009" t="s">
        <v>9263</v>
      </c>
      <c r="U3009" t="s">
        <v>9283</v>
      </c>
      <c r="V3009" t="str" cm="1">
        <f t="array" ref="V3009">_xlfn.IFS(Hospital_Emergency_Room_Data[[#This Row],[Day]]&lt;=10,"Start(1-10)",Hospital_Emergency_Room_Data[[#This Row],[Day]]&lt;=20,"Middle(11-20)",Hospital_Emergency_Room_Data[[#This Row],[Day]]&gt;20,"End(21-30)")</f>
        <v>Start(1-10)</v>
      </c>
    </row>
    <row r="3010" spans="1:22">
      <c r="A3010">
        <v>899897946</v>
      </c>
      <c r="B3010" t="s">
        <v>3029</v>
      </c>
      <c r="C3010" s="1">
        <v>45149</v>
      </c>
      <c r="D3010" t="str">
        <f>TEXT(Hospital_Emergency_Room_Data[[#This Row],[Patient Admission Date]],"mmm")</f>
        <v>Aug</v>
      </c>
      <c r="E3010">
        <f>YEAR(Hospital_Emergency_Room_Data[[#This Row],[Patient Admission Date]])</f>
        <v>2023</v>
      </c>
      <c r="F3010" s="2">
        <v>0.26250000000000001</v>
      </c>
      <c r="G3010" s="8" t="str">
        <f>TEXT(Hospital_Emergency_Room_Data[[#This Row],[Patient Admission Date]],"dddd")</f>
        <v>Friday</v>
      </c>
      <c r="H3010" t="s">
        <v>9208</v>
      </c>
      <c r="I3010">
        <v>62</v>
      </c>
      <c r="J3010" s="5" t="s">
        <v>9217</v>
      </c>
      <c r="K3010" t="s">
        <v>12</v>
      </c>
      <c r="L3010" t="s">
        <v>13</v>
      </c>
      <c r="M3010" t="s">
        <v>9209</v>
      </c>
      <c r="O3010">
        <v>59</v>
      </c>
      <c r="P3010" t="s">
        <v>9225</v>
      </c>
      <c r="Q3010">
        <v>11</v>
      </c>
      <c r="R3010">
        <v>6</v>
      </c>
      <c r="S3010" t="s">
        <v>9255</v>
      </c>
      <c r="T3010" t="s">
        <v>9265</v>
      </c>
      <c r="U3010" t="s">
        <v>9283</v>
      </c>
      <c r="V3010" t="str" cm="1">
        <f t="array" ref="V3010">_xlfn.IFS(Hospital_Emergency_Room_Data[[#This Row],[Day]]&lt;=10,"Start(1-10)",Hospital_Emergency_Room_Data[[#This Row],[Day]]&lt;=20,"Middle(11-20)",Hospital_Emergency_Room_Data[[#This Row],[Day]]&gt;20,"End(21-30)")</f>
        <v>Middle(11-20)</v>
      </c>
    </row>
    <row r="3011" spans="1:22">
      <c r="A3011">
        <v>649177342</v>
      </c>
      <c r="B3011" t="s">
        <v>3030</v>
      </c>
      <c r="C3011" s="1">
        <v>45204</v>
      </c>
      <c r="D3011" t="str">
        <f>TEXT(Hospital_Emergency_Room_Data[[#This Row],[Patient Admission Date]],"mmm")</f>
        <v>Oct</v>
      </c>
      <c r="E3011">
        <f>YEAR(Hospital_Emergency_Room_Data[[#This Row],[Patient Admission Date]])</f>
        <v>2023</v>
      </c>
      <c r="F3011" s="2">
        <v>0.17222222222222222</v>
      </c>
      <c r="G3011" s="8" t="str">
        <f>TEXT(Hospital_Emergency_Room_Data[[#This Row],[Patient Admission Date]],"dddd")</f>
        <v>Thursday</v>
      </c>
      <c r="H3011" t="s">
        <v>9208</v>
      </c>
      <c r="I3011">
        <v>13</v>
      </c>
      <c r="J3011" s="5" t="s">
        <v>9221</v>
      </c>
      <c r="K3011" t="s">
        <v>12</v>
      </c>
      <c r="L3011" t="s">
        <v>13</v>
      </c>
      <c r="M3011" t="s">
        <v>9209</v>
      </c>
      <c r="O3011">
        <v>42</v>
      </c>
      <c r="P3011" t="s">
        <v>9225</v>
      </c>
      <c r="Q3011">
        <v>5</v>
      </c>
      <c r="R3011">
        <v>4</v>
      </c>
      <c r="S3011" t="s">
        <v>9258</v>
      </c>
      <c r="T3011" t="s">
        <v>9263</v>
      </c>
      <c r="U3011" t="s">
        <v>9300</v>
      </c>
      <c r="V3011" t="str" cm="1">
        <f t="array" ref="V3011">_xlfn.IFS(Hospital_Emergency_Room_Data[[#This Row],[Day]]&lt;=10,"Start(1-10)",Hospital_Emergency_Room_Data[[#This Row],[Day]]&lt;=20,"Middle(11-20)",Hospital_Emergency_Room_Data[[#This Row],[Day]]&gt;20,"End(21-30)")</f>
        <v>Start(1-10)</v>
      </c>
    </row>
    <row r="3012" spans="1:22">
      <c r="A3012">
        <v>536623509</v>
      </c>
      <c r="B3012" t="s">
        <v>3031</v>
      </c>
      <c r="C3012" s="1">
        <v>45361</v>
      </c>
      <c r="D3012" t="str">
        <f>TEXT(Hospital_Emergency_Room_Data[[#This Row],[Patient Admission Date]],"mmm")</f>
        <v>Mar</v>
      </c>
      <c r="E3012">
        <f>YEAR(Hospital_Emergency_Room_Data[[#This Row],[Patient Admission Date]])</f>
        <v>2024</v>
      </c>
      <c r="F3012" s="2">
        <v>0.2722222222222222</v>
      </c>
      <c r="G3012" s="8" t="str">
        <f>TEXT(Hospital_Emergency_Room_Data[[#This Row],[Patient Admission Date]],"dddd")</f>
        <v>Sunday</v>
      </c>
      <c r="H3012" t="s">
        <v>9208</v>
      </c>
      <c r="I3012">
        <v>78</v>
      </c>
      <c r="J3012" s="5" t="s">
        <v>9222</v>
      </c>
      <c r="K3012" t="s">
        <v>12</v>
      </c>
      <c r="L3012" t="s">
        <v>13</v>
      </c>
      <c r="M3012" t="s">
        <v>9209</v>
      </c>
      <c r="O3012">
        <v>11</v>
      </c>
      <c r="P3012" t="s">
        <v>9226</v>
      </c>
      <c r="Q3012">
        <v>10</v>
      </c>
      <c r="R3012">
        <v>6</v>
      </c>
      <c r="S3012" t="s">
        <v>9255</v>
      </c>
      <c r="T3012" t="s">
        <v>9265</v>
      </c>
      <c r="U3012" t="s">
        <v>9282</v>
      </c>
      <c r="V3012" t="str" cm="1">
        <f t="array" ref="V3012">_xlfn.IFS(Hospital_Emergency_Room_Data[[#This Row],[Day]]&lt;=10,"Start(1-10)",Hospital_Emergency_Room_Data[[#This Row],[Day]]&lt;=20,"Middle(11-20)",Hospital_Emergency_Room_Data[[#This Row],[Day]]&gt;20,"End(21-30)")</f>
        <v>Start(1-10)</v>
      </c>
    </row>
    <row r="3013" spans="1:22">
      <c r="A3013">
        <v>814096431</v>
      </c>
      <c r="B3013" t="s">
        <v>3032</v>
      </c>
      <c r="C3013" s="1">
        <v>45027</v>
      </c>
      <c r="D3013" t="str">
        <f>TEXT(Hospital_Emergency_Room_Data[[#This Row],[Patient Admission Date]],"mmm")</f>
        <v>Apr</v>
      </c>
      <c r="E3013">
        <f>YEAR(Hospital_Emergency_Room_Data[[#This Row],[Patient Admission Date]])</f>
        <v>2023</v>
      </c>
      <c r="F3013" s="2">
        <v>0.55208333333333337</v>
      </c>
      <c r="G3013" s="8" t="str">
        <f>TEXT(Hospital_Emergency_Room_Data[[#This Row],[Patient Admission Date]],"dddd")</f>
        <v>Tuesday</v>
      </c>
      <c r="H3013" t="s">
        <v>9208</v>
      </c>
      <c r="I3013">
        <v>67</v>
      </c>
      <c r="J3013" s="5" t="s">
        <v>9217</v>
      </c>
      <c r="K3013" t="s">
        <v>12</v>
      </c>
      <c r="L3013" t="s">
        <v>13</v>
      </c>
      <c r="M3013" t="s">
        <v>9209</v>
      </c>
      <c r="O3013">
        <v>11</v>
      </c>
      <c r="P3013" t="s">
        <v>9226</v>
      </c>
      <c r="Q3013">
        <v>11</v>
      </c>
      <c r="R3013">
        <v>13</v>
      </c>
      <c r="S3013" t="s">
        <v>9257</v>
      </c>
      <c r="T3013" t="s">
        <v>9265</v>
      </c>
      <c r="U3013" t="s">
        <v>9282</v>
      </c>
      <c r="V3013" t="str" cm="1">
        <f t="array" ref="V3013">_xlfn.IFS(Hospital_Emergency_Room_Data[[#This Row],[Day]]&lt;=10,"Start(1-10)",Hospital_Emergency_Room_Data[[#This Row],[Day]]&lt;=20,"Middle(11-20)",Hospital_Emergency_Room_Data[[#This Row],[Day]]&gt;20,"End(21-30)")</f>
        <v>Middle(11-20)</v>
      </c>
    </row>
    <row r="3014" spans="1:22">
      <c r="A3014">
        <v>354240826</v>
      </c>
      <c r="B3014" t="s">
        <v>3033</v>
      </c>
      <c r="C3014" s="1">
        <v>45412</v>
      </c>
      <c r="D3014" t="str">
        <f>TEXT(Hospital_Emergency_Room_Data[[#This Row],[Patient Admission Date]],"mmm")</f>
        <v>Apr</v>
      </c>
      <c r="E3014">
        <f>YEAR(Hospital_Emergency_Room_Data[[#This Row],[Patient Admission Date]])</f>
        <v>2024</v>
      </c>
      <c r="F3014" s="2">
        <v>0.28749999999999998</v>
      </c>
      <c r="G3014" s="8" t="str">
        <f>TEXT(Hospital_Emergency_Room_Data[[#This Row],[Patient Admission Date]],"dddd")</f>
        <v>Tuesday</v>
      </c>
      <c r="H3014" t="s">
        <v>9208</v>
      </c>
      <c r="I3014">
        <v>70</v>
      </c>
      <c r="J3014" s="5" t="s">
        <v>9222</v>
      </c>
      <c r="K3014" t="s">
        <v>12</v>
      </c>
      <c r="L3014" t="s">
        <v>13</v>
      </c>
      <c r="M3014" t="s">
        <v>9209</v>
      </c>
      <c r="O3014">
        <v>25</v>
      </c>
      <c r="P3014" t="s">
        <v>9226</v>
      </c>
      <c r="Q3014">
        <v>30</v>
      </c>
      <c r="R3014">
        <v>6</v>
      </c>
      <c r="S3014" t="s">
        <v>9255</v>
      </c>
      <c r="T3014" t="s">
        <v>9264</v>
      </c>
      <c r="U3014" t="s">
        <v>9282</v>
      </c>
      <c r="V3014" t="str" cm="1">
        <f t="array" ref="V3014">_xlfn.IFS(Hospital_Emergency_Room_Data[[#This Row],[Day]]&lt;=10,"Start(1-10)",Hospital_Emergency_Room_Data[[#This Row],[Day]]&lt;=20,"Middle(11-20)",Hospital_Emergency_Room_Data[[#This Row],[Day]]&gt;20,"End(21-30)")</f>
        <v>End(21-30)</v>
      </c>
    </row>
    <row r="3015" spans="1:22">
      <c r="A3015">
        <v>459370971</v>
      </c>
      <c r="B3015" t="s">
        <v>3034</v>
      </c>
      <c r="C3015" s="1">
        <v>45345</v>
      </c>
      <c r="D3015" t="str">
        <f>TEXT(Hospital_Emergency_Room_Data[[#This Row],[Patient Admission Date]],"mmm")</f>
        <v>Feb</v>
      </c>
      <c r="E3015">
        <f>YEAR(Hospital_Emergency_Room_Data[[#This Row],[Patient Admission Date]])</f>
        <v>2024</v>
      </c>
      <c r="F3015" s="2">
        <v>0.80694444444444446</v>
      </c>
      <c r="G3015" s="8" t="str">
        <f>TEXT(Hospital_Emergency_Room_Data[[#This Row],[Patient Admission Date]],"dddd")</f>
        <v>Friday</v>
      </c>
      <c r="H3015" t="s">
        <v>9208</v>
      </c>
      <c r="I3015">
        <v>25</v>
      </c>
      <c r="J3015" s="5" t="s">
        <v>9220</v>
      </c>
      <c r="K3015" t="s">
        <v>12</v>
      </c>
      <c r="L3015" t="s">
        <v>13</v>
      </c>
      <c r="M3015" t="s">
        <v>9209</v>
      </c>
      <c r="O3015">
        <v>57</v>
      </c>
      <c r="P3015" t="s">
        <v>9225</v>
      </c>
      <c r="Q3015">
        <v>23</v>
      </c>
      <c r="R3015">
        <v>19</v>
      </c>
      <c r="S3015" t="s">
        <v>9256</v>
      </c>
      <c r="T3015" t="s">
        <v>9264</v>
      </c>
      <c r="U3015" t="s">
        <v>9283</v>
      </c>
      <c r="V3015" t="str" cm="1">
        <f t="array" ref="V3015">_xlfn.IFS(Hospital_Emergency_Room_Data[[#This Row],[Day]]&lt;=10,"Start(1-10)",Hospital_Emergency_Room_Data[[#This Row],[Day]]&lt;=20,"Middle(11-20)",Hospital_Emergency_Room_Data[[#This Row],[Day]]&gt;20,"End(21-30)")</f>
        <v>End(21-30)</v>
      </c>
    </row>
    <row r="3016" spans="1:22">
      <c r="A3016">
        <v>340564663</v>
      </c>
      <c r="B3016" t="s">
        <v>3035</v>
      </c>
      <c r="C3016" s="1">
        <v>45326</v>
      </c>
      <c r="D3016" t="str">
        <f>TEXT(Hospital_Emergency_Room_Data[[#This Row],[Patient Admission Date]],"mmm")</f>
        <v>Feb</v>
      </c>
      <c r="E3016">
        <f>YEAR(Hospital_Emergency_Room_Data[[#This Row],[Patient Admission Date]])</f>
        <v>2024</v>
      </c>
      <c r="F3016" s="2">
        <v>0.68263888888888891</v>
      </c>
      <c r="G3016" s="8" t="str">
        <f>TEXT(Hospital_Emergency_Room_Data[[#This Row],[Patient Admission Date]],"dddd")</f>
        <v>Sunday</v>
      </c>
      <c r="H3016" t="s">
        <v>9208</v>
      </c>
      <c r="I3016">
        <v>49</v>
      </c>
      <c r="J3016" s="5" t="s">
        <v>9219</v>
      </c>
      <c r="K3016" t="s">
        <v>12</v>
      </c>
      <c r="L3016" t="s">
        <v>13</v>
      </c>
      <c r="M3016" t="s">
        <v>9209</v>
      </c>
      <c r="O3016">
        <v>57</v>
      </c>
      <c r="P3016" t="s">
        <v>9225</v>
      </c>
      <c r="Q3016">
        <v>4</v>
      </c>
      <c r="R3016">
        <v>16</v>
      </c>
      <c r="S3016" t="s">
        <v>9257</v>
      </c>
      <c r="T3016" t="s">
        <v>9263</v>
      </c>
      <c r="U3016" t="s">
        <v>9283</v>
      </c>
      <c r="V3016" t="str" cm="1">
        <f t="array" ref="V3016">_xlfn.IFS(Hospital_Emergency_Room_Data[[#This Row],[Day]]&lt;=10,"Start(1-10)",Hospital_Emergency_Room_Data[[#This Row],[Day]]&lt;=20,"Middle(11-20)",Hospital_Emergency_Room_Data[[#This Row],[Day]]&gt;20,"End(21-30)")</f>
        <v>Start(1-10)</v>
      </c>
    </row>
    <row r="3017" spans="1:22">
      <c r="A3017">
        <v>300020984</v>
      </c>
      <c r="B3017" t="s">
        <v>3036</v>
      </c>
      <c r="C3017" s="1">
        <v>45096</v>
      </c>
      <c r="D3017" t="str">
        <f>TEXT(Hospital_Emergency_Room_Data[[#This Row],[Patient Admission Date]],"mmm")</f>
        <v>Jun</v>
      </c>
      <c r="E3017">
        <f>YEAR(Hospital_Emergency_Room_Data[[#This Row],[Patient Admission Date]])</f>
        <v>2023</v>
      </c>
      <c r="F3017" s="2">
        <v>3.7499999999999999E-2</v>
      </c>
      <c r="G3017" s="8" t="str">
        <f>TEXT(Hospital_Emergency_Room_Data[[#This Row],[Patient Admission Date]],"dddd")</f>
        <v>Monday</v>
      </c>
      <c r="H3017" t="s">
        <v>9208</v>
      </c>
      <c r="I3017">
        <v>42</v>
      </c>
      <c r="J3017" s="5" t="s">
        <v>9223</v>
      </c>
      <c r="K3017" t="s">
        <v>12</v>
      </c>
      <c r="L3017" t="s">
        <v>13</v>
      </c>
      <c r="M3017" t="s">
        <v>9209</v>
      </c>
      <c r="O3017">
        <v>33</v>
      </c>
      <c r="P3017" t="s">
        <v>9225</v>
      </c>
      <c r="Q3017">
        <v>19</v>
      </c>
      <c r="R3017">
        <v>0</v>
      </c>
      <c r="S3017" t="s">
        <v>9258</v>
      </c>
      <c r="T3017" t="s">
        <v>9262</v>
      </c>
      <c r="U3017" t="s">
        <v>9300</v>
      </c>
      <c r="V3017" t="str" cm="1">
        <f t="array" ref="V3017">_xlfn.IFS(Hospital_Emergency_Room_Data[[#This Row],[Day]]&lt;=10,"Start(1-10)",Hospital_Emergency_Room_Data[[#This Row],[Day]]&lt;=20,"Middle(11-20)",Hospital_Emergency_Room_Data[[#This Row],[Day]]&gt;20,"End(21-30)")</f>
        <v>Middle(11-20)</v>
      </c>
    </row>
    <row r="3018" spans="1:22">
      <c r="A3018">
        <v>519400307</v>
      </c>
      <c r="B3018" t="s">
        <v>3037</v>
      </c>
      <c r="C3018" s="1">
        <v>45162</v>
      </c>
      <c r="D3018" t="str">
        <f>TEXT(Hospital_Emergency_Room_Data[[#This Row],[Patient Admission Date]],"mmm")</f>
        <v>Aug</v>
      </c>
      <c r="E3018">
        <f>YEAR(Hospital_Emergency_Room_Data[[#This Row],[Patient Admission Date]])</f>
        <v>2023</v>
      </c>
      <c r="F3018" s="2">
        <v>0.81041666666666667</v>
      </c>
      <c r="G3018" s="8" t="str">
        <f>TEXT(Hospital_Emergency_Room_Data[[#This Row],[Patient Admission Date]],"dddd")</f>
        <v>Thursday</v>
      </c>
      <c r="H3018" t="s">
        <v>9208</v>
      </c>
      <c r="I3018">
        <v>13</v>
      </c>
      <c r="J3018" s="5" t="s">
        <v>9221</v>
      </c>
      <c r="K3018" t="s">
        <v>12</v>
      </c>
      <c r="L3018" t="s">
        <v>13</v>
      </c>
      <c r="M3018" t="s">
        <v>9209</v>
      </c>
      <c r="O3018">
        <v>54</v>
      </c>
      <c r="P3018" t="s">
        <v>9225</v>
      </c>
      <c r="Q3018">
        <v>24</v>
      </c>
      <c r="R3018">
        <v>19</v>
      </c>
      <c r="S3018" t="s">
        <v>9256</v>
      </c>
      <c r="T3018" t="s">
        <v>9264</v>
      </c>
      <c r="U3018" t="s">
        <v>9283</v>
      </c>
      <c r="V3018" t="str" cm="1">
        <f t="array" ref="V3018">_xlfn.IFS(Hospital_Emergency_Room_Data[[#This Row],[Day]]&lt;=10,"Start(1-10)",Hospital_Emergency_Room_Data[[#This Row],[Day]]&lt;=20,"Middle(11-20)",Hospital_Emergency_Room_Data[[#This Row],[Day]]&gt;20,"End(21-30)")</f>
        <v>End(21-30)</v>
      </c>
    </row>
    <row r="3019" spans="1:22">
      <c r="A3019">
        <v>291551551</v>
      </c>
      <c r="B3019" t="s">
        <v>3038</v>
      </c>
      <c r="C3019" s="1">
        <v>45565</v>
      </c>
      <c r="D3019" t="str">
        <f>TEXT(Hospital_Emergency_Room_Data[[#This Row],[Patient Admission Date]],"mmm")</f>
        <v>Sep</v>
      </c>
      <c r="E3019">
        <f>YEAR(Hospital_Emergency_Room_Data[[#This Row],[Patient Admission Date]])</f>
        <v>2024</v>
      </c>
      <c r="F3019" s="2">
        <v>0.90763888888888888</v>
      </c>
      <c r="G3019" s="8" t="str">
        <f>TEXT(Hospital_Emergency_Room_Data[[#This Row],[Patient Admission Date]],"dddd")</f>
        <v>Monday</v>
      </c>
      <c r="H3019" t="s">
        <v>9208</v>
      </c>
      <c r="I3019">
        <v>27</v>
      </c>
      <c r="J3019" s="5" t="s">
        <v>9220</v>
      </c>
      <c r="K3019" t="s">
        <v>12</v>
      </c>
      <c r="L3019" t="s">
        <v>13</v>
      </c>
      <c r="M3019" t="s">
        <v>9209</v>
      </c>
      <c r="O3019">
        <v>43</v>
      </c>
      <c r="P3019" t="s">
        <v>9225</v>
      </c>
      <c r="Q3019">
        <v>30</v>
      </c>
      <c r="R3019">
        <v>21</v>
      </c>
      <c r="S3019" t="s">
        <v>9256</v>
      </c>
      <c r="T3019" t="s">
        <v>9264</v>
      </c>
      <c r="U3019" t="s">
        <v>9300</v>
      </c>
      <c r="V3019" t="str" cm="1">
        <f t="array" ref="V3019">_xlfn.IFS(Hospital_Emergency_Room_Data[[#This Row],[Day]]&lt;=10,"Start(1-10)",Hospital_Emergency_Room_Data[[#This Row],[Day]]&lt;=20,"Middle(11-20)",Hospital_Emergency_Room_Data[[#This Row],[Day]]&gt;20,"End(21-30)")</f>
        <v>End(21-30)</v>
      </c>
    </row>
    <row r="3020" spans="1:22">
      <c r="A3020">
        <v>300849983</v>
      </c>
      <c r="B3020" t="s">
        <v>3039</v>
      </c>
      <c r="C3020" s="1">
        <v>45586</v>
      </c>
      <c r="D3020" t="str">
        <f>TEXT(Hospital_Emergency_Room_Data[[#This Row],[Patient Admission Date]],"mmm")</f>
        <v>Oct</v>
      </c>
      <c r="E3020">
        <f>YEAR(Hospital_Emergency_Room_Data[[#This Row],[Patient Admission Date]])</f>
        <v>2024</v>
      </c>
      <c r="F3020" s="2">
        <v>0.7319444444444444</v>
      </c>
      <c r="G3020" s="8" t="str">
        <f>TEXT(Hospital_Emergency_Room_Data[[#This Row],[Patient Admission Date]],"dddd")</f>
        <v>Monday</v>
      </c>
      <c r="H3020" t="s">
        <v>9208</v>
      </c>
      <c r="I3020">
        <v>72</v>
      </c>
      <c r="J3020" s="5" t="s">
        <v>9222</v>
      </c>
      <c r="K3020" t="s">
        <v>12</v>
      </c>
      <c r="L3020" t="s">
        <v>13</v>
      </c>
      <c r="M3020" t="s">
        <v>9209</v>
      </c>
      <c r="O3020">
        <v>44</v>
      </c>
      <c r="P3020" t="s">
        <v>9225</v>
      </c>
      <c r="Q3020">
        <v>21</v>
      </c>
      <c r="R3020">
        <v>17</v>
      </c>
      <c r="S3020" t="s">
        <v>9257</v>
      </c>
      <c r="T3020" t="s">
        <v>9262</v>
      </c>
      <c r="U3020" t="s">
        <v>9300</v>
      </c>
      <c r="V3020" t="str" cm="1">
        <f t="array" ref="V3020">_xlfn.IFS(Hospital_Emergency_Room_Data[[#This Row],[Day]]&lt;=10,"Start(1-10)",Hospital_Emergency_Room_Data[[#This Row],[Day]]&lt;=20,"Middle(11-20)",Hospital_Emergency_Room_Data[[#This Row],[Day]]&gt;20,"End(21-30)")</f>
        <v>End(21-30)</v>
      </c>
    </row>
    <row r="3021" spans="1:22">
      <c r="A3021">
        <v>642777413</v>
      </c>
      <c r="B3021" t="s">
        <v>3040</v>
      </c>
      <c r="C3021" s="1">
        <v>45461</v>
      </c>
      <c r="D3021" t="str">
        <f>TEXT(Hospital_Emergency_Room_Data[[#This Row],[Patient Admission Date]],"mmm")</f>
        <v>Jun</v>
      </c>
      <c r="E3021">
        <f>YEAR(Hospital_Emergency_Room_Data[[#This Row],[Patient Admission Date]])</f>
        <v>2024</v>
      </c>
      <c r="F3021" s="2">
        <v>0.95486111111111116</v>
      </c>
      <c r="G3021" s="8" t="str">
        <f>TEXT(Hospital_Emergency_Room_Data[[#This Row],[Patient Admission Date]],"dddd")</f>
        <v>Tuesday</v>
      </c>
      <c r="H3021" t="s">
        <v>9208</v>
      </c>
      <c r="I3021">
        <v>42</v>
      </c>
      <c r="J3021" s="5" t="s">
        <v>9223</v>
      </c>
      <c r="K3021" t="s">
        <v>12</v>
      </c>
      <c r="L3021" t="s">
        <v>13</v>
      </c>
      <c r="M3021" t="s">
        <v>9209</v>
      </c>
      <c r="O3021">
        <v>59</v>
      </c>
      <c r="P3021" t="s">
        <v>9225</v>
      </c>
      <c r="Q3021">
        <v>18</v>
      </c>
      <c r="R3021">
        <v>22</v>
      </c>
      <c r="S3021" t="s">
        <v>9256</v>
      </c>
      <c r="T3021" t="s">
        <v>9262</v>
      </c>
      <c r="U3021" t="s">
        <v>9283</v>
      </c>
      <c r="V3021" t="str" cm="1">
        <f t="array" ref="V3021">_xlfn.IFS(Hospital_Emergency_Room_Data[[#This Row],[Day]]&lt;=10,"Start(1-10)",Hospital_Emergency_Room_Data[[#This Row],[Day]]&lt;=20,"Middle(11-20)",Hospital_Emergency_Room_Data[[#This Row],[Day]]&gt;20,"End(21-30)")</f>
        <v>Middle(11-20)</v>
      </c>
    </row>
    <row r="3022" spans="1:22">
      <c r="A3022">
        <v>184063568</v>
      </c>
      <c r="B3022" t="s">
        <v>3041</v>
      </c>
      <c r="C3022" s="1">
        <v>45293</v>
      </c>
      <c r="D3022" t="str">
        <f>TEXT(Hospital_Emergency_Room_Data[[#This Row],[Patient Admission Date]],"mmm")</f>
        <v>Jan</v>
      </c>
      <c r="E3022">
        <f>YEAR(Hospital_Emergency_Room_Data[[#This Row],[Patient Admission Date]])</f>
        <v>2024</v>
      </c>
      <c r="F3022" s="2">
        <v>0.93819444444444444</v>
      </c>
      <c r="G3022" s="8" t="str">
        <f>TEXT(Hospital_Emergency_Room_Data[[#This Row],[Patient Admission Date]],"dddd")</f>
        <v>Tuesday</v>
      </c>
      <c r="H3022" t="s">
        <v>9208</v>
      </c>
      <c r="I3022">
        <v>30</v>
      </c>
      <c r="J3022" s="5" t="s">
        <v>9223</v>
      </c>
      <c r="K3022" t="s">
        <v>12</v>
      </c>
      <c r="L3022" t="s">
        <v>13</v>
      </c>
      <c r="M3022" t="s">
        <v>9209</v>
      </c>
      <c r="O3022">
        <v>12</v>
      </c>
      <c r="P3022" t="s">
        <v>9226</v>
      </c>
      <c r="Q3022">
        <v>2</v>
      </c>
      <c r="R3022">
        <v>22</v>
      </c>
      <c r="S3022" t="s">
        <v>9256</v>
      </c>
      <c r="T3022" t="s">
        <v>9263</v>
      </c>
      <c r="U3022" t="s">
        <v>9282</v>
      </c>
      <c r="V3022" t="str" cm="1">
        <f t="array" ref="V3022">_xlfn.IFS(Hospital_Emergency_Room_Data[[#This Row],[Day]]&lt;=10,"Start(1-10)",Hospital_Emergency_Room_Data[[#This Row],[Day]]&lt;=20,"Middle(11-20)",Hospital_Emergency_Room_Data[[#This Row],[Day]]&gt;20,"End(21-30)")</f>
        <v>Start(1-10)</v>
      </c>
    </row>
    <row r="3023" spans="1:22">
      <c r="A3023">
        <v>143669743</v>
      </c>
      <c r="B3023" t="s">
        <v>3042</v>
      </c>
      <c r="C3023" s="1">
        <v>45350</v>
      </c>
      <c r="D3023" t="str">
        <f>TEXT(Hospital_Emergency_Room_Data[[#This Row],[Patient Admission Date]],"mmm")</f>
        <v>Feb</v>
      </c>
      <c r="E3023">
        <f>YEAR(Hospital_Emergency_Room_Data[[#This Row],[Patient Admission Date]])</f>
        <v>2024</v>
      </c>
      <c r="F3023" s="2">
        <v>0.86458333333333337</v>
      </c>
      <c r="G3023" s="8" t="str">
        <f>TEXT(Hospital_Emergency_Room_Data[[#This Row],[Patient Admission Date]],"dddd")</f>
        <v>Wednesday</v>
      </c>
      <c r="H3023" t="s">
        <v>9208</v>
      </c>
      <c r="I3023">
        <v>4</v>
      </c>
      <c r="J3023" s="5" t="s">
        <v>9218</v>
      </c>
      <c r="K3023" t="s">
        <v>12</v>
      </c>
      <c r="L3023" t="s">
        <v>13</v>
      </c>
      <c r="M3023" t="s">
        <v>9209</v>
      </c>
      <c r="O3023">
        <v>31</v>
      </c>
      <c r="P3023" t="s">
        <v>9225</v>
      </c>
      <c r="Q3023">
        <v>28</v>
      </c>
      <c r="R3023">
        <v>20</v>
      </c>
      <c r="S3023" t="s">
        <v>9256</v>
      </c>
      <c r="T3023" t="s">
        <v>9264</v>
      </c>
      <c r="U3023" t="s">
        <v>9300</v>
      </c>
      <c r="V3023" t="str" cm="1">
        <f t="array" ref="V3023">_xlfn.IFS(Hospital_Emergency_Room_Data[[#This Row],[Day]]&lt;=10,"Start(1-10)",Hospital_Emergency_Room_Data[[#This Row],[Day]]&lt;=20,"Middle(11-20)",Hospital_Emergency_Room_Data[[#This Row],[Day]]&gt;20,"End(21-30)")</f>
        <v>End(21-30)</v>
      </c>
    </row>
    <row r="3024" spans="1:22">
      <c r="A3024">
        <v>683478284</v>
      </c>
      <c r="B3024" t="s">
        <v>3043</v>
      </c>
      <c r="C3024" s="1">
        <v>45488</v>
      </c>
      <c r="D3024" t="str">
        <f>TEXT(Hospital_Emergency_Room_Data[[#This Row],[Patient Admission Date]],"mmm")</f>
        <v>Jul</v>
      </c>
      <c r="E3024">
        <f>YEAR(Hospital_Emergency_Room_Data[[#This Row],[Patient Admission Date]])</f>
        <v>2024</v>
      </c>
      <c r="F3024" s="2">
        <v>0.42916666666666664</v>
      </c>
      <c r="G3024" s="8" t="str">
        <f>TEXT(Hospital_Emergency_Room_Data[[#This Row],[Patient Admission Date]],"dddd")</f>
        <v>Monday</v>
      </c>
      <c r="H3024" t="s">
        <v>9208</v>
      </c>
      <c r="I3024">
        <v>79</v>
      </c>
      <c r="J3024" s="5" t="s">
        <v>9222</v>
      </c>
      <c r="K3024" t="s">
        <v>12</v>
      </c>
      <c r="L3024" t="s">
        <v>13</v>
      </c>
      <c r="M3024" t="s">
        <v>9209</v>
      </c>
      <c r="O3024">
        <v>31</v>
      </c>
      <c r="P3024" t="s">
        <v>9225</v>
      </c>
      <c r="Q3024">
        <v>15</v>
      </c>
      <c r="R3024">
        <v>10</v>
      </c>
      <c r="S3024" t="s">
        <v>9255</v>
      </c>
      <c r="T3024" t="s">
        <v>9262</v>
      </c>
      <c r="U3024" t="s">
        <v>9300</v>
      </c>
      <c r="V3024" t="str" cm="1">
        <f t="array" ref="V3024">_xlfn.IFS(Hospital_Emergency_Room_Data[[#This Row],[Day]]&lt;=10,"Start(1-10)",Hospital_Emergency_Room_Data[[#This Row],[Day]]&lt;=20,"Middle(11-20)",Hospital_Emergency_Room_Data[[#This Row],[Day]]&gt;20,"End(21-30)")</f>
        <v>Middle(11-20)</v>
      </c>
    </row>
    <row r="3025" spans="1:22">
      <c r="A3025">
        <v>723737614</v>
      </c>
      <c r="B3025" t="s">
        <v>3044</v>
      </c>
      <c r="C3025" s="1">
        <v>45214</v>
      </c>
      <c r="D3025" t="str">
        <f>TEXT(Hospital_Emergency_Room_Data[[#This Row],[Patient Admission Date]],"mmm")</f>
        <v>Oct</v>
      </c>
      <c r="E3025">
        <f>YEAR(Hospital_Emergency_Room_Data[[#This Row],[Patient Admission Date]])</f>
        <v>2023</v>
      </c>
      <c r="F3025" s="2">
        <v>0.72847222222222219</v>
      </c>
      <c r="G3025" s="8" t="str">
        <f>TEXT(Hospital_Emergency_Room_Data[[#This Row],[Patient Admission Date]],"dddd")</f>
        <v>Sunday</v>
      </c>
      <c r="H3025" t="s">
        <v>9208</v>
      </c>
      <c r="I3025">
        <v>28</v>
      </c>
      <c r="J3025" s="5" t="s">
        <v>9220</v>
      </c>
      <c r="K3025" t="s">
        <v>12</v>
      </c>
      <c r="L3025" t="s">
        <v>13</v>
      </c>
      <c r="M3025" t="s">
        <v>9209</v>
      </c>
      <c r="O3025">
        <v>32</v>
      </c>
      <c r="P3025" t="s">
        <v>9225</v>
      </c>
      <c r="Q3025">
        <v>15</v>
      </c>
      <c r="R3025">
        <v>17</v>
      </c>
      <c r="S3025" t="s">
        <v>9257</v>
      </c>
      <c r="T3025" t="s">
        <v>9262</v>
      </c>
      <c r="U3025" t="s">
        <v>9300</v>
      </c>
      <c r="V3025" t="str" cm="1">
        <f t="array" ref="V3025">_xlfn.IFS(Hospital_Emergency_Room_Data[[#This Row],[Day]]&lt;=10,"Start(1-10)",Hospital_Emergency_Room_Data[[#This Row],[Day]]&lt;=20,"Middle(11-20)",Hospital_Emergency_Room_Data[[#This Row],[Day]]&gt;20,"End(21-30)")</f>
        <v>Middle(11-20)</v>
      </c>
    </row>
    <row r="3026" spans="1:22">
      <c r="A3026">
        <v>134906858</v>
      </c>
      <c r="B3026" t="s">
        <v>3045</v>
      </c>
      <c r="C3026" s="1">
        <v>45145</v>
      </c>
      <c r="D3026" t="str">
        <f>TEXT(Hospital_Emergency_Room_Data[[#This Row],[Patient Admission Date]],"mmm")</f>
        <v>Aug</v>
      </c>
      <c r="E3026">
        <f>YEAR(Hospital_Emergency_Room_Data[[#This Row],[Patient Admission Date]])</f>
        <v>2023</v>
      </c>
      <c r="F3026" s="2">
        <v>0.79097222222222219</v>
      </c>
      <c r="G3026" s="8" t="str">
        <f>TEXT(Hospital_Emergency_Room_Data[[#This Row],[Patient Admission Date]],"dddd")</f>
        <v>Monday</v>
      </c>
      <c r="H3026" t="s">
        <v>9208</v>
      </c>
      <c r="I3026">
        <v>11</v>
      </c>
      <c r="J3026" s="5" t="s">
        <v>9221</v>
      </c>
      <c r="K3026" t="s">
        <v>12</v>
      </c>
      <c r="L3026" t="s">
        <v>13</v>
      </c>
      <c r="M3026" t="s">
        <v>9209</v>
      </c>
      <c r="O3026">
        <v>26</v>
      </c>
      <c r="P3026" t="s">
        <v>9226</v>
      </c>
      <c r="Q3026">
        <v>7</v>
      </c>
      <c r="R3026">
        <v>18</v>
      </c>
      <c r="S3026" t="s">
        <v>9256</v>
      </c>
      <c r="T3026" t="s">
        <v>9263</v>
      </c>
      <c r="U3026" t="s">
        <v>9282</v>
      </c>
      <c r="V3026" t="str" cm="1">
        <f t="array" ref="V3026">_xlfn.IFS(Hospital_Emergency_Room_Data[[#This Row],[Day]]&lt;=10,"Start(1-10)",Hospital_Emergency_Room_Data[[#This Row],[Day]]&lt;=20,"Middle(11-20)",Hospital_Emergency_Room_Data[[#This Row],[Day]]&gt;20,"End(21-30)")</f>
        <v>Start(1-10)</v>
      </c>
    </row>
    <row r="3027" spans="1:22">
      <c r="A3027">
        <v>723153645</v>
      </c>
      <c r="B3027" t="s">
        <v>3046</v>
      </c>
      <c r="C3027" s="1">
        <v>45504</v>
      </c>
      <c r="D3027" t="str">
        <f>TEXT(Hospital_Emergency_Room_Data[[#This Row],[Patient Admission Date]],"mmm")</f>
        <v>Jul</v>
      </c>
      <c r="E3027">
        <f>YEAR(Hospital_Emergency_Room_Data[[#This Row],[Patient Admission Date]])</f>
        <v>2024</v>
      </c>
      <c r="F3027" s="2">
        <v>0.86944444444444446</v>
      </c>
      <c r="G3027" s="8" t="str">
        <f>TEXT(Hospital_Emergency_Room_Data[[#This Row],[Patient Admission Date]],"dddd")</f>
        <v>Wednesday</v>
      </c>
      <c r="H3027" t="s">
        <v>9208</v>
      </c>
      <c r="I3027">
        <v>53</v>
      </c>
      <c r="J3027" s="5" t="s">
        <v>9219</v>
      </c>
      <c r="K3027" t="s">
        <v>12</v>
      </c>
      <c r="L3027" t="s">
        <v>13</v>
      </c>
      <c r="M3027" t="s">
        <v>9209</v>
      </c>
      <c r="O3027">
        <v>46</v>
      </c>
      <c r="P3027" t="s">
        <v>9225</v>
      </c>
      <c r="Q3027">
        <v>31</v>
      </c>
      <c r="R3027">
        <v>20</v>
      </c>
      <c r="S3027" t="s">
        <v>9256</v>
      </c>
      <c r="T3027" t="s">
        <v>9264</v>
      </c>
      <c r="U3027" t="s">
        <v>9283</v>
      </c>
      <c r="V3027" t="str" cm="1">
        <f t="array" ref="V3027">_xlfn.IFS(Hospital_Emergency_Room_Data[[#This Row],[Day]]&lt;=10,"Start(1-10)",Hospital_Emergency_Room_Data[[#This Row],[Day]]&lt;=20,"Middle(11-20)",Hospital_Emergency_Room_Data[[#This Row],[Day]]&gt;20,"End(21-30)")</f>
        <v>End(21-30)</v>
      </c>
    </row>
    <row r="3028" spans="1:22">
      <c r="A3028">
        <v>199303238</v>
      </c>
      <c r="B3028" t="s">
        <v>3047</v>
      </c>
      <c r="C3028" s="1">
        <v>45248</v>
      </c>
      <c r="D3028" t="str">
        <f>TEXT(Hospital_Emergency_Room_Data[[#This Row],[Patient Admission Date]],"mmm")</f>
        <v>Nov</v>
      </c>
      <c r="E3028">
        <f>YEAR(Hospital_Emergency_Room_Data[[#This Row],[Patient Admission Date]])</f>
        <v>2023</v>
      </c>
      <c r="F3028" s="2">
        <v>5.7638888888888892E-2</v>
      </c>
      <c r="G3028" s="8" t="str">
        <f>TEXT(Hospital_Emergency_Room_Data[[#This Row],[Patient Admission Date]],"dddd")</f>
        <v>Saturday</v>
      </c>
      <c r="H3028" t="s">
        <v>9208</v>
      </c>
      <c r="I3028">
        <v>15</v>
      </c>
      <c r="J3028" s="5" t="s">
        <v>9220</v>
      </c>
      <c r="K3028" t="s">
        <v>12</v>
      </c>
      <c r="L3028" t="s">
        <v>13</v>
      </c>
      <c r="M3028" t="s">
        <v>9209</v>
      </c>
      <c r="O3028">
        <v>52</v>
      </c>
      <c r="P3028" t="s">
        <v>9225</v>
      </c>
      <c r="Q3028">
        <v>18</v>
      </c>
      <c r="R3028">
        <v>1</v>
      </c>
      <c r="S3028" t="s">
        <v>9258</v>
      </c>
      <c r="T3028" t="s">
        <v>9262</v>
      </c>
      <c r="U3028" t="s">
        <v>9283</v>
      </c>
      <c r="V3028" t="str" cm="1">
        <f t="array" ref="V3028">_xlfn.IFS(Hospital_Emergency_Room_Data[[#This Row],[Day]]&lt;=10,"Start(1-10)",Hospital_Emergency_Room_Data[[#This Row],[Day]]&lt;=20,"Middle(11-20)",Hospital_Emergency_Room_Data[[#This Row],[Day]]&gt;20,"End(21-30)")</f>
        <v>Middle(11-20)</v>
      </c>
    </row>
    <row r="3029" spans="1:22">
      <c r="A3029">
        <v>369701222</v>
      </c>
      <c r="B3029" t="s">
        <v>3048</v>
      </c>
      <c r="C3029" s="1">
        <v>45242</v>
      </c>
      <c r="D3029" t="str">
        <f>TEXT(Hospital_Emergency_Room_Data[[#This Row],[Patient Admission Date]],"mmm")</f>
        <v>Nov</v>
      </c>
      <c r="E3029">
        <f>YEAR(Hospital_Emergency_Room_Data[[#This Row],[Patient Admission Date]])</f>
        <v>2023</v>
      </c>
      <c r="F3029" s="2">
        <v>0.46944444444444444</v>
      </c>
      <c r="G3029" s="8" t="str">
        <f>TEXT(Hospital_Emergency_Room_Data[[#This Row],[Patient Admission Date]],"dddd")</f>
        <v>Sunday</v>
      </c>
      <c r="H3029" t="s">
        <v>9208</v>
      </c>
      <c r="I3029">
        <v>27</v>
      </c>
      <c r="J3029" s="5" t="s">
        <v>9220</v>
      </c>
      <c r="K3029" t="s">
        <v>12</v>
      </c>
      <c r="L3029" t="s">
        <v>13</v>
      </c>
      <c r="M3029" t="s">
        <v>9209</v>
      </c>
      <c r="O3029">
        <v>30</v>
      </c>
      <c r="P3029" t="s">
        <v>9225</v>
      </c>
      <c r="Q3029">
        <v>12</v>
      </c>
      <c r="R3029">
        <v>11</v>
      </c>
      <c r="S3029" t="s">
        <v>9255</v>
      </c>
      <c r="T3029" t="s">
        <v>9265</v>
      </c>
      <c r="U3029" t="s">
        <v>9282</v>
      </c>
      <c r="V3029" t="str" cm="1">
        <f t="array" ref="V3029">_xlfn.IFS(Hospital_Emergency_Room_Data[[#This Row],[Day]]&lt;=10,"Start(1-10)",Hospital_Emergency_Room_Data[[#This Row],[Day]]&lt;=20,"Middle(11-20)",Hospital_Emergency_Room_Data[[#This Row],[Day]]&gt;20,"End(21-30)")</f>
        <v>Middle(11-20)</v>
      </c>
    </row>
    <row r="3030" spans="1:22">
      <c r="A3030">
        <v>326569254</v>
      </c>
      <c r="B3030" t="s">
        <v>3049</v>
      </c>
      <c r="C3030" s="1">
        <v>45269</v>
      </c>
      <c r="D3030" t="str">
        <f>TEXT(Hospital_Emergency_Room_Data[[#This Row],[Patient Admission Date]],"mmm")</f>
        <v>Dec</v>
      </c>
      <c r="E3030">
        <f>YEAR(Hospital_Emergency_Room_Data[[#This Row],[Patient Admission Date]])</f>
        <v>2023</v>
      </c>
      <c r="F3030" s="2">
        <v>0.15902777777777777</v>
      </c>
      <c r="G3030" s="8" t="str">
        <f>TEXT(Hospital_Emergency_Room_Data[[#This Row],[Patient Admission Date]],"dddd")</f>
        <v>Saturday</v>
      </c>
      <c r="H3030" t="s">
        <v>9208</v>
      </c>
      <c r="I3030">
        <v>22</v>
      </c>
      <c r="J3030" s="5" t="s">
        <v>9220</v>
      </c>
      <c r="K3030" t="s">
        <v>12</v>
      </c>
      <c r="L3030" t="s">
        <v>13</v>
      </c>
      <c r="M3030" t="s">
        <v>9209</v>
      </c>
      <c r="O3030">
        <v>40</v>
      </c>
      <c r="P3030" t="s">
        <v>9225</v>
      </c>
      <c r="Q3030">
        <v>9</v>
      </c>
      <c r="R3030">
        <v>3</v>
      </c>
      <c r="S3030" t="s">
        <v>9258</v>
      </c>
      <c r="T3030" t="s">
        <v>9265</v>
      </c>
      <c r="U3030" t="s">
        <v>9300</v>
      </c>
      <c r="V3030" t="str" cm="1">
        <f t="array" ref="V3030">_xlfn.IFS(Hospital_Emergency_Room_Data[[#This Row],[Day]]&lt;=10,"Start(1-10)",Hospital_Emergency_Room_Data[[#This Row],[Day]]&lt;=20,"Middle(11-20)",Hospital_Emergency_Room_Data[[#This Row],[Day]]&gt;20,"End(21-30)")</f>
        <v>Start(1-10)</v>
      </c>
    </row>
    <row r="3031" spans="1:22">
      <c r="A3031">
        <v>459891735</v>
      </c>
      <c r="B3031" t="s">
        <v>3050</v>
      </c>
      <c r="C3031" s="1">
        <v>45049</v>
      </c>
      <c r="D3031" t="str">
        <f>TEXT(Hospital_Emergency_Room_Data[[#This Row],[Patient Admission Date]],"mmm")</f>
        <v>May</v>
      </c>
      <c r="E3031">
        <f>YEAR(Hospital_Emergency_Room_Data[[#This Row],[Patient Admission Date]])</f>
        <v>2023</v>
      </c>
      <c r="F3031" s="2">
        <v>0.23125000000000001</v>
      </c>
      <c r="G3031" s="8" t="str">
        <f>TEXT(Hospital_Emergency_Room_Data[[#This Row],[Patient Admission Date]],"dddd")</f>
        <v>Wednesday</v>
      </c>
      <c r="H3031" t="s">
        <v>9208</v>
      </c>
      <c r="I3031">
        <v>55</v>
      </c>
      <c r="J3031" s="5" t="s">
        <v>9219</v>
      </c>
      <c r="K3031" t="s">
        <v>12</v>
      </c>
      <c r="L3031" t="s">
        <v>13</v>
      </c>
      <c r="M3031" t="s">
        <v>9209</v>
      </c>
      <c r="O3031">
        <v>58</v>
      </c>
      <c r="P3031" t="s">
        <v>9225</v>
      </c>
      <c r="Q3031">
        <v>3</v>
      </c>
      <c r="R3031">
        <v>5</v>
      </c>
      <c r="S3031" t="s">
        <v>9258</v>
      </c>
      <c r="T3031" t="s">
        <v>9263</v>
      </c>
      <c r="U3031" t="s">
        <v>9283</v>
      </c>
      <c r="V3031" t="str" cm="1">
        <f t="array" ref="V3031">_xlfn.IFS(Hospital_Emergency_Room_Data[[#This Row],[Day]]&lt;=10,"Start(1-10)",Hospital_Emergency_Room_Data[[#This Row],[Day]]&lt;=20,"Middle(11-20)",Hospital_Emergency_Room_Data[[#This Row],[Day]]&gt;20,"End(21-30)")</f>
        <v>Start(1-10)</v>
      </c>
    </row>
    <row r="3032" spans="1:22">
      <c r="A3032">
        <v>223224801</v>
      </c>
      <c r="B3032" t="s">
        <v>3051</v>
      </c>
      <c r="C3032" s="1">
        <v>45113</v>
      </c>
      <c r="D3032" t="str">
        <f>TEXT(Hospital_Emergency_Room_Data[[#This Row],[Patient Admission Date]],"mmm")</f>
        <v>Jul</v>
      </c>
      <c r="E3032">
        <f>YEAR(Hospital_Emergency_Room_Data[[#This Row],[Patient Admission Date]])</f>
        <v>2023</v>
      </c>
      <c r="F3032" s="2">
        <v>6.3888888888888884E-2</v>
      </c>
      <c r="G3032" s="8" t="str">
        <f>TEXT(Hospital_Emergency_Room_Data[[#This Row],[Patient Admission Date]],"dddd")</f>
        <v>Thursday</v>
      </c>
      <c r="H3032" t="s">
        <v>9208</v>
      </c>
      <c r="I3032">
        <v>46</v>
      </c>
      <c r="J3032" s="5" t="s">
        <v>9219</v>
      </c>
      <c r="K3032" t="s">
        <v>12</v>
      </c>
      <c r="L3032" t="s">
        <v>13</v>
      </c>
      <c r="M3032" t="s">
        <v>9209</v>
      </c>
      <c r="O3032">
        <v>10</v>
      </c>
      <c r="P3032" t="s">
        <v>9226</v>
      </c>
      <c r="Q3032">
        <v>6</v>
      </c>
      <c r="R3032">
        <v>1</v>
      </c>
      <c r="S3032" t="s">
        <v>9258</v>
      </c>
      <c r="T3032" t="s">
        <v>9263</v>
      </c>
      <c r="U3032" t="s">
        <v>9282</v>
      </c>
      <c r="V3032" t="str" cm="1">
        <f t="array" ref="V3032">_xlfn.IFS(Hospital_Emergency_Room_Data[[#This Row],[Day]]&lt;=10,"Start(1-10)",Hospital_Emergency_Room_Data[[#This Row],[Day]]&lt;=20,"Middle(11-20)",Hospital_Emergency_Room_Data[[#This Row],[Day]]&gt;20,"End(21-30)")</f>
        <v>Start(1-10)</v>
      </c>
    </row>
    <row r="3033" spans="1:22">
      <c r="A3033">
        <v>456114142</v>
      </c>
      <c r="B3033" t="s">
        <v>3052</v>
      </c>
      <c r="C3033" s="1">
        <v>45394</v>
      </c>
      <c r="D3033" t="str">
        <f>TEXT(Hospital_Emergency_Room_Data[[#This Row],[Patient Admission Date]],"mmm")</f>
        <v>Apr</v>
      </c>
      <c r="E3033">
        <f>YEAR(Hospital_Emergency_Room_Data[[#This Row],[Patient Admission Date]])</f>
        <v>2024</v>
      </c>
      <c r="F3033" s="2">
        <v>0.10208333333333333</v>
      </c>
      <c r="G3033" s="8" t="str">
        <f>TEXT(Hospital_Emergency_Room_Data[[#This Row],[Patient Admission Date]],"dddd")</f>
        <v>Friday</v>
      </c>
      <c r="H3033" t="s">
        <v>9208</v>
      </c>
      <c r="I3033">
        <v>28</v>
      </c>
      <c r="J3033" s="5" t="s">
        <v>9220</v>
      </c>
      <c r="K3033" t="s">
        <v>12</v>
      </c>
      <c r="L3033" t="s">
        <v>13</v>
      </c>
      <c r="M3033" t="s">
        <v>9209</v>
      </c>
      <c r="O3033">
        <v>13</v>
      </c>
      <c r="P3033" t="s">
        <v>9226</v>
      </c>
      <c r="Q3033">
        <v>12</v>
      </c>
      <c r="R3033">
        <v>2</v>
      </c>
      <c r="S3033" t="s">
        <v>9258</v>
      </c>
      <c r="T3033" t="s">
        <v>9265</v>
      </c>
      <c r="U3033" t="s">
        <v>9282</v>
      </c>
      <c r="V3033" t="str" cm="1">
        <f t="array" ref="V3033">_xlfn.IFS(Hospital_Emergency_Room_Data[[#This Row],[Day]]&lt;=10,"Start(1-10)",Hospital_Emergency_Room_Data[[#This Row],[Day]]&lt;=20,"Middle(11-20)",Hospital_Emergency_Room_Data[[#This Row],[Day]]&gt;20,"End(21-30)")</f>
        <v>Middle(11-20)</v>
      </c>
    </row>
    <row r="3034" spans="1:22">
      <c r="A3034">
        <v>275122439</v>
      </c>
      <c r="B3034" t="s">
        <v>3053</v>
      </c>
      <c r="C3034" s="1">
        <v>45059</v>
      </c>
      <c r="D3034" t="str">
        <f>TEXT(Hospital_Emergency_Room_Data[[#This Row],[Patient Admission Date]],"mmm")</f>
        <v>May</v>
      </c>
      <c r="E3034">
        <f>YEAR(Hospital_Emergency_Room_Data[[#This Row],[Patient Admission Date]])</f>
        <v>2023</v>
      </c>
      <c r="F3034" s="2">
        <v>0.20416666666666666</v>
      </c>
      <c r="G3034" s="8" t="str">
        <f>TEXT(Hospital_Emergency_Room_Data[[#This Row],[Patient Admission Date]],"dddd")</f>
        <v>Saturday</v>
      </c>
      <c r="H3034" t="s">
        <v>9208</v>
      </c>
      <c r="I3034">
        <v>1</v>
      </c>
      <c r="J3034" s="5" t="s">
        <v>9218</v>
      </c>
      <c r="K3034" t="s">
        <v>12</v>
      </c>
      <c r="L3034" t="s">
        <v>13</v>
      </c>
      <c r="M3034" t="s">
        <v>9209</v>
      </c>
      <c r="O3034">
        <v>39</v>
      </c>
      <c r="P3034" t="s">
        <v>9225</v>
      </c>
      <c r="Q3034">
        <v>13</v>
      </c>
      <c r="R3034">
        <v>4</v>
      </c>
      <c r="S3034" t="s">
        <v>9258</v>
      </c>
      <c r="T3034" t="s">
        <v>9265</v>
      </c>
      <c r="U3034" t="s">
        <v>9300</v>
      </c>
      <c r="V3034" t="str" cm="1">
        <f t="array" ref="V3034">_xlfn.IFS(Hospital_Emergency_Room_Data[[#This Row],[Day]]&lt;=10,"Start(1-10)",Hospital_Emergency_Room_Data[[#This Row],[Day]]&lt;=20,"Middle(11-20)",Hospital_Emergency_Room_Data[[#This Row],[Day]]&gt;20,"End(21-30)")</f>
        <v>Middle(11-20)</v>
      </c>
    </row>
    <row r="3035" spans="1:22">
      <c r="A3035">
        <v>797737347</v>
      </c>
      <c r="B3035" t="s">
        <v>3054</v>
      </c>
      <c r="C3035" s="1">
        <v>45135</v>
      </c>
      <c r="D3035" t="str">
        <f>TEXT(Hospital_Emergency_Room_Data[[#This Row],[Patient Admission Date]],"mmm")</f>
        <v>Jul</v>
      </c>
      <c r="E3035">
        <f>YEAR(Hospital_Emergency_Room_Data[[#This Row],[Patient Admission Date]])</f>
        <v>2023</v>
      </c>
      <c r="F3035" s="2">
        <v>0.87777777777777777</v>
      </c>
      <c r="G3035" s="8" t="str">
        <f>TEXT(Hospital_Emergency_Room_Data[[#This Row],[Patient Admission Date]],"dddd")</f>
        <v>Friday</v>
      </c>
      <c r="H3035" t="s">
        <v>9208</v>
      </c>
      <c r="I3035">
        <v>39</v>
      </c>
      <c r="J3035" s="5" t="s">
        <v>9223</v>
      </c>
      <c r="K3035" t="s">
        <v>12</v>
      </c>
      <c r="L3035" t="s">
        <v>13</v>
      </c>
      <c r="M3035" t="s">
        <v>9209</v>
      </c>
      <c r="O3035">
        <v>40</v>
      </c>
      <c r="P3035" t="s">
        <v>9225</v>
      </c>
      <c r="Q3035">
        <v>28</v>
      </c>
      <c r="R3035">
        <v>21</v>
      </c>
      <c r="S3035" t="s">
        <v>9256</v>
      </c>
      <c r="T3035" t="s">
        <v>9264</v>
      </c>
      <c r="U3035" t="s">
        <v>9300</v>
      </c>
      <c r="V3035" t="str" cm="1">
        <f t="array" ref="V3035">_xlfn.IFS(Hospital_Emergency_Room_Data[[#This Row],[Day]]&lt;=10,"Start(1-10)",Hospital_Emergency_Room_Data[[#This Row],[Day]]&lt;=20,"Middle(11-20)",Hospital_Emergency_Room_Data[[#This Row],[Day]]&gt;20,"End(21-30)")</f>
        <v>End(21-30)</v>
      </c>
    </row>
    <row r="3036" spans="1:22">
      <c r="A3036">
        <v>498671104</v>
      </c>
      <c r="B3036" t="s">
        <v>3055</v>
      </c>
      <c r="C3036" s="1">
        <v>45314</v>
      </c>
      <c r="D3036" t="str">
        <f>TEXT(Hospital_Emergency_Room_Data[[#This Row],[Patient Admission Date]],"mmm")</f>
        <v>Jan</v>
      </c>
      <c r="E3036">
        <f>YEAR(Hospital_Emergency_Room_Data[[#This Row],[Patient Admission Date]])</f>
        <v>2024</v>
      </c>
      <c r="F3036" s="2">
        <v>0.92013888888888884</v>
      </c>
      <c r="G3036" s="8" t="str">
        <f>TEXT(Hospital_Emergency_Room_Data[[#This Row],[Patient Admission Date]],"dddd")</f>
        <v>Tuesday</v>
      </c>
      <c r="H3036" t="s">
        <v>9208</v>
      </c>
      <c r="I3036">
        <v>56</v>
      </c>
      <c r="J3036" s="5" t="s">
        <v>9219</v>
      </c>
      <c r="K3036" t="s">
        <v>12</v>
      </c>
      <c r="L3036" t="s">
        <v>13</v>
      </c>
      <c r="M3036" t="s">
        <v>9209</v>
      </c>
      <c r="O3036">
        <v>43</v>
      </c>
      <c r="P3036" t="s">
        <v>9225</v>
      </c>
      <c r="Q3036">
        <v>23</v>
      </c>
      <c r="R3036">
        <v>22</v>
      </c>
      <c r="S3036" t="s">
        <v>9256</v>
      </c>
      <c r="T3036" t="s">
        <v>9264</v>
      </c>
      <c r="U3036" t="s">
        <v>9300</v>
      </c>
      <c r="V3036" t="str" cm="1">
        <f t="array" ref="V3036">_xlfn.IFS(Hospital_Emergency_Room_Data[[#This Row],[Day]]&lt;=10,"Start(1-10)",Hospital_Emergency_Room_Data[[#This Row],[Day]]&lt;=20,"Middle(11-20)",Hospital_Emergency_Room_Data[[#This Row],[Day]]&gt;20,"End(21-30)")</f>
        <v>End(21-30)</v>
      </c>
    </row>
    <row r="3037" spans="1:22">
      <c r="A3037">
        <v>337215947</v>
      </c>
      <c r="B3037" t="s">
        <v>3056</v>
      </c>
      <c r="C3037" s="1">
        <v>45184</v>
      </c>
      <c r="D3037" t="str">
        <f>TEXT(Hospital_Emergency_Room_Data[[#This Row],[Patient Admission Date]],"mmm")</f>
        <v>Sep</v>
      </c>
      <c r="E3037">
        <f>YEAR(Hospital_Emergency_Room_Data[[#This Row],[Patient Admission Date]])</f>
        <v>2023</v>
      </c>
      <c r="F3037" s="2">
        <v>0.56874999999999998</v>
      </c>
      <c r="G3037" s="8" t="str">
        <f>TEXT(Hospital_Emergency_Room_Data[[#This Row],[Patient Admission Date]],"dddd")</f>
        <v>Friday</v>
      </c>
      <c r="H3037" t="s">
        <v>9208</v>
      </c>
      <c r="I3037">
        <v>38</v>
      </c>
      <c r="J3037" s="5" t="s">
        <v>9223</v>
      </c>
      <c r="K3037" t="s">
        <v>12</v>
      </c>
      <c r="L3037" t="s">
        <v>13</v>
      </c>
      <c r="M3037" t="s">
        <v>9209</v>
      </c>
      <c r="O3037">
        <v>52</v>
      </c>
      <c r="P3037" t="s">
        <v>9225</v>
      </c>
      <c r="Q3037">
        <v>15</v>
      </c>
      <c r="R3037">
        <v>13</v>
      </c>
      <c r="S3037" t="s">
        <v>9257</v>
      </c>
      <c r="T3037" t="s">
        <v>9262</v>
      </c>
      <c r="U3037" t="s">
        <v>9283</v>
      </c>
      <c r="V3037" t="str" cm="1">
        <f t="array" ref="V3037">_xlfn.IFS(Hospital_Emergency_Room_Data[[#This Row],[Day]]&lt;=10,"Start(1-10)",Hospital_Emergency_Room_Data[[#This Row],[Day]]&lt;=20,"Middle(11-20)",Hospital_Emergency_Room_Data[[#This Row],[Day]]&gt;20,"End(21-30)")</f>
        <v>Middle(11-20)</v>
      </c>
    </row>
    <row r="3038" spans="1:22">
      <c r="A3038">
        <v>658557464</v>
      </c>
      <c r="B3038" t="s">
        <v>3057</v>
      </c>
      <c r="C3038" s="1">
        <v>45362</v>
      </c>
      <c r="D3038" t="str">
        <f>TEXT(Hospital_Emergency_Room_Data[[#This Row],[Patient Admission Date]],"mmm")</f>
        <v>Mar</v>
      </c>
      <c r="E3038">
        <f>YEAR(Hospital_Emergency_Room_Data[[#This Row],[Patient Admission Date]])</f>
        <v>2024</v>
      </c>
      <c r="F3038" s="2">
        <v>0.45694444444444443</v>
      </c>
      <c r="G3038" s="8" t="str">
        <f>TEXT(Hospital_Emergency_Room_Data[[#This Row],[Patient Admission Date]],"dddd")</f>
        <v>Monday</v>
      </c>
      <c r="H3038" t="s">
        <v>9208</v>
      </c>
      <c r="I3038">
        <v>26</v>
      </c>
      <c r="J3038" s="5" t="s">
        <v>9220</v>
      </c>
      <c r="K3038" t="s">
        <v>12</v>
      </c>
      <c r="L3038" t="s">
        <v>13</v>
      </c>
      <c r="M3038" t="s">
        <v>9209</v>
      </c>
      <c r="O3038">
        <v>22</v>
      </c>
      <c r="P3038" t="s">
        <v>9226</v>
      </c>
      <c r="Q3038">
        <v>11</v>
      </c>
      <c r="R3038">
        <v>10</v>
      </c>
      <c r="S3038" t="s">
        <v>9255</v>
      </c>
      <c r="T3038" t="s">
        <v>9265</v>
      </c>
      <c r="U3038" t="s">
        <v>9282</v>
      </c>
      <c r="V3038" t="str" cm="1">
        <f t="array" ref="V3038">_xlfn.IFS(Hospital_Emergency_Room_Data[[#This Row],[Day]]&lt;=10,"Start(1-10)",Hospital_Emergency_Room_Data[[#This Row],[Day]]&lt;=20,"Middle(11-20)",Hospital_Emergency_Room_Data[[#This Row],[Day]]&gt;20,"End(21-30)")</f>
        <v>Middle(11-20)</v>
      </c>
    </row>
    <row r="3039" spans="1:22">
      <c r="A3039">
        <v>311925519</v>
      </c>
      <c r="B3039" t="s">
        <v>3058</v>
      </c>
      <c r="C3039" s="1">
        <v>45223</v>
      </c>
      <c r="D3039" t="str">
        <f>TEXT(Hospital_Emergency_Room_Data[[#This Row],[Patient Admission Date]],"mmm")</f>
        <v>Oct</v>
      </c>
      <c r="E3039">
        <f>YEAR(Hospital_Emergency_Room_Data[[#This Row],[Patient Admission Date]])</f>
        <v>2023</v>
      </c>
      <c r="F3039" s="2">
        <v>0.36666666666666664</v>
      </c>
      <c r="G3039" s="8" t="str">
        <f>TEXT(Hospital_Emergency_Room_Data[[#This Row],[Patient Admission Date]],"dddd")</f>
        <v>Tuesday</v>
      </c>
      <c r="H3039" t="s">
        <v>9208</v>
      </c>
      <c r="I3039">
        <v>53</v>
      </c>
      <c r="J3039" s="5" t="s">
        <v>9219</v>
      </c>
      <c r="K3039" t="s">
        <v>12</v>
      </c>
      <c r="L3039" t="s">
        <v>13</v>
      </c>
      <c r="M3039" t="s">
        <v>9209</v>
      </c>
      <c r="O3039">
        <v>26</v>
      </c>
      <c r="P3039" t="s">
        <v>9226</v>
      </c>
      <c r="Q3039">
        <v>24</v>
      </c>
      <c r="R3039">
        <v>8</v>
      </c>
      <c r="S3039" t="s">
        <v>9255</v>
      </c>
      <c r="T3039" t="s">
        <v>9264</v>
      </c>
      <c r="U3039" t="s">
        <v>9282</v>
      </c>
      <c r="V3039" t="str" cm="1">
        <f t="array" ref="V3039">_xlfn.IFS(Hospital_Emergency_Room_Data[[#This Row],[Day]]&lt;=10,"Start(1-10)",Hospital_Emergency_Room_Data[[#This Row],[Day]]&lt;=20,"Middle(11-20)",Hospital_Emergency_Room_Data[[#This Row],[Day]]&gt;20,"End(21-30)")</f>
        <v>End(21-30)</v>
      </c>
    </row>
    <row r="3040" spans="1:22">
      <c r="A3040">
        <v>285466711</v>
      </c>
      <c r="B3040" t="s">
        <v>3059</v>
      </c>
      <c r="C3040" s="1">
        <v>45471</v>
      </c>
      <c r="D3040" t="str">
        <f>TEXT(Hospital_Emergency_Room_Data[[#This Row],[Patient Admission Date]],"mmm")</f>
        <v>Jun</v>
      </c>
      <c r="E3040">
        <f>YEAR(Hospital_Emergency_Room_Data[[#This Row],[Patient Admission Date]])</f>
        <v>2024</v>
      </c>
      <c r="F3040" s="2">
        <v>0.98541666666666672</v>
      </c>
      <c r="G3040" s="8" t="str">
        <f>TEXT(Hospital_Emergency_Room_Data[[#This Row],[Patient Admission Date]],"dddd")</f>
        <v>Friday</v>
      </c>
      <c r="H3040" t="s">
        <v>9208</v>
      </c>
      <c r="I3040">
        <v>43</v>
      </c>
      <c r="J3040" s="5" t="s">
        <v>9223</v>
      </c>
      <c r="K3040" t="s">
        <v>12</v>
      </c>
      <c r="L3040" t="s">
        <v>13</v>
      </c>
      <c r="M3040" t="s">
        <v>9209</v>
      </c>
      <c r="O3040">
        <v>43</v>
      </c>
      <c r="P3040" t="s">
        <v>9225</v>
      </c>
      <c r="Q3040">
        <v>28</v>
      </c>
      <c r="R3040">
        <v>23</v>
      </c>
      <c r="S3040" t="s">
        <v>9256</v>
      </c>
      <c r="T3040" t="s">
        <v>9264</v>
      </c>
      <c r="U3040" t="s">
        <v>9300</v>
      </c>
      <c r="V3040" t="str" cm="1">
        <f t="array" ref="V3040">_xlfn.IFS(Hospital_Emergency_Room_Data[[#This Row],[Day]]&lt;=10,"Start(1-10)",Hospital_Emergency_Room_Data[[#This Row],[Day]]&lt;=20,"Middle(11-20)",Hospital_Emergency_Room_Data[[#This Row],[Day]]&gt;20,"End(21-30)")</f>
        <v>End(21-30)</v>
      </c>
    </row>
    <row r="3041" spans="1:22">
      <c r="A3041">
        <v>645317078</v>
      </c>
      <c r="B3041" t="s">
        <v>3060</v>
      </c>
      <c r="C3041" s="1">
        <v>45056</v>
      </c>
      <c r="D3041" t="str">
        <f>TEXT(Hospital_Emergency_Room_Data[[#This Row],[Patient Admission Date]],"mmm")</f>
        <v>May</v>
      </c>
      <c r="E3041">
        <f>YEAR(Hospital_Emergency_Room_Data[[#This Row],[Patient Admission Date]])</f>
        <v>2023</v>
      </c>
      <c r="F3041" s="2">
        <v>0.46805555555555556</v>
      </c>
      <c r="G3041" s="8" t="str">
        <f>TEXT(Hospital_Emergency_Room_Data[[#This Row],[Patient Admission Date]],"dddd")</f>
        <v>Wednesday</v>
      </c>
      <c r="H3041" t="s">
        <v>9208</v>
      </c>
      <c r="I3041">
        <v>61</v>
      </c>
      <c r="J3041" s="5" t="s">
        <v>9217</v>
      </c>
      <c r="K3041" t="s">
        <v>12</v>
      </c>
      <c r="L3041" t="s">
        <v>13</v>
      </c>
      <c r="M3041" t="s">
        <v>9209</v>
      </c>
      <c r="O3041">
        <v>59</v>
      </c>
      <c r="P3041" t="s">
        <v>9225</v>
      </c>
      <c r="Q3041">
        <v>10</v>
      </c>
      <c r="R3041">
        <v>11</v>
      </c>
      <c r="S3041" t="s">
        <v>9255</v>
      </c>
      <c r="T3041" t="s">
        <v>9265</v>
      </c>
      <c r="U3041" t="s">
        <v>9283</v>
      </c>
      <c r="V3041" t="str" cm="1">
        <f t="array" ref="V3041">_xlfn.IFS(Hospital_Emergency_Room_Data[[#This Row],[Day]]&lt;=10,"Start(1-10)",Hospital_Emergency_Room_Data[[#This Row],[Day]]&lt;=20,"Middle(11-20)",Hospital_Emergency_Room_Data[[#This Row],[Day]]&gt;20,"End(21-30)")</f>
        <v>Start(1-10)</v>
      </c>
    </row>
    <row r="3042" spans="1:22">
      <c r="A3042">
        <v>567485176</v>
      </c>
      <c r="B3042" t="s">
        <v>3061</v>
      </c>
      <c r="C3042" s="1">
        <v>45541</v>
      </c>
      <c r="D3042" t="str">
        <f>TEXT(Hospital_Emergency_Room_Data[[#This Row],[Patient Admission Date]],"mmm")</f>
        <v>Sep</v>
      </c>
      <c r="E3042">
        <f>YEAR(Hospital_Emergency_Room_Data[[#This Row],[Patient Admission Date]])</f>
        <v>2024</v>
      </c>
      <c r="F3042" s="2">
        <v>0.49791666666666667</v>
      </c>
      <c r="G3042" s="8" t="str">
        <f>TEXT(Hospital_Emergency_Room_Data[[#This Row],[Patient Admission Date]],"dddd")</f>
        <v>Friday</v>
      </c>
      <c r="H3042" t="s">
        <v>9208</v>
      </c>
      <c r="I3042">
        <v>38</v>
      </c>
      <c r="J3042" s="5" t="s">
        <v>9223</v>
      </c>
      <c r="K3042" t="s">
        <v>12</v>
      </c>
      <c r="L3042" t="s">
        <v>13</v>
      </c>
      <c r="M3042" t="s">
        <v>9209</v>
      </c>
      <c r="O3042">
        <v>60</v>
      </c>
      <c r="P3042" t="s">
        <v>9225</v>
      </c>
      <c r="Q3042">
        <v>6</v>
      </c>
      <c r="R3042">
        <v>11</v>
      </c>
      <c r="S3042" t="s">
        <v>9255</v>
      </c>
      <c r="T3042" t="s">
        <v>9263</v>
      </c>
      <c r="U3042" t="s">
        <v>9283</v>
      </c>
      <c r="V3042" t="str" cm="1">
        <f t="array" ref="V3042">_xlfn.IFS(Hospital_Emergency_Room_Data[[#This Row],[Day]]&lt;=10,"Start(1-10)",Hospital_Emergency_Room_Data[[#This Row],[Day]]&lt;=20,"Middle(11-20)",Hospital_Emergency_Room_Data[[#This Row],[Day]]&gt;20,"End(21-30)")</f>
        <v>Start(1-10)</v>
      </c>
    </row>
    <row r="3043" spans="1:22">
      <c r="A3043">
        <v>255384437</v>
      </c>
      <c r="B3043" t="s">
        <v>3062</v>
      </c>
      <c r="C3043" s="1">
        <v>45563</v>
      </c>
      <c r="D3043" t="str">
        <f>TEXT(Hospital_Emergency_Room_Data[[#This Row],[Patient Admission Date]],"mmm")</f>
        <v>Sep</v>
      </c>
      <c r="E3043">
        <f>YEAR(Hospital_Emergency_Room_Data[[#This Row],[Patient Admission Date]])</f>
        <v>2024</v>
      </c>
      <c r="F3043" s="2">
        <v>0.11597222222222223</v>
      </c>
      <c r="G3043" s="8" t="str">
        <f>TEXT(Hospital_Emergency_Room_Data[[#This Row],[Patient Admission Date]],"dddd")</f>
        <v>Saturday</v>
      </c>
      <c r="H3043" t="s">
        <v>9208</v>
      </c>
      <c r="I3043">
        <v>33</v>
      </c>
      <c r="J3043" s="5" t="s">
        <v>9223</v>
      </c>
      <c r="K3043" t="s">
        <v>12</v>
      </c>
      <c r="L3043" t="s">
        <v>13</v>
      </c>
      <c r="M3043" t="s">
        <v>9209</v>
      </c>
      <c r="O3043">
        <v>27</v>
      </c>
      <c r="P3043" t="s">
        <v>9226</v>
      </c>
      <c r="Q3043">
        <v>28</v>
      </c>
      <c r="R3043">
        <v>2</v>
      </c>
      <c r="S3043" t="s">
        <v>9258</v>
      </c>
      <c r="T3043" t="s">
        <v>9264</v>
      </c>
      <c r="U3043" t="s">
        <v>9282</v>
      </c>
      <c r="V3043" t="str" cm="1">
        <f t="array" ref="V3043">_xlfn.IFS(Hospital_Emergency_Room_Data[[#This Row],[Day]]&lt;=10,"Start(1-10)",Hospital_Emergency_Room_Data[[#This Row],[Day]]&lt;=20,"Middle(11-20)",Hospital_Emergency_Room_Data[[#This Row],[Day]]&gt;20,"End(21-30)")</f>
        <v>End(21-30)</v>
      </c>
    </row>
    <row r="3044" spans="1:22">
      <c r="A3044">
        <v>676470405</v>
      </c>
      <c r="B3044" t="s">
        <v>3063</v>
      </c>
      <c r="C3044" s="1">
        <v>45408</v>
      </c>
      <c r="D3044" t="str">
        <f>TEXT(Hospital_Emergency_Room_Data[[#This Row],[Patient Admission Date]],"mmm")</f>
        <v>Apr</v>
      </c>
      <c r="E3044">
        <f>YEAR(Hospital_Emergency_Room_Data[[#This Row],[Patient Admission Date]])</f>
        <v>2024</v>
      </c>
      <c r="F3044" s="2">
        <v>0.8930555555555556</v>
      </c>
      <c r="G3044" s="8" t="str">
        <f>TEXT(Hospital_Emergency_Room_Data[[#This Row],[Patient Admission Date]],"dddd")</f>
        <v>Friday</v>
      </c>
      <c r="H3044" t="s">
        <v>9208</v>
      </c>
      <c r="I3044">
        <v>5</v>
      </c>
      <c r="J3044" s="5" t="s">
        <v>9221</v>
      </c>
      <c r="K3044" t="s">
        <v>12</v>
      </c>
      <c r="L3044" t="s">
        <v>13</v>
      </c>
      <c r="M3044" t="s">
        <v>9209</v>
      </c>
      <c r="O3044">
        <v>41</v>
      </c>
      <c r="P3044" t="s">
        <v>9225</v>
      </c>
      <c r="Q3044">
        <v>26</v>
      </c>
      <c r="R3044">
        <v>21</v>
      </c>
      <c r="S3044" t="s">
        <v>9256</v>
      </c>
      <c r="T3044" t="s">
        <v>9264</v>
      </c>
      <c r="U3044" t="s">
        <v>9300</v>
      </c>
      <c r="V3044" t="str" cm="1">
        <f t="array" ref="V3044">_xlfn.IFS(Hospital_Emergency_Room_Data[[#This Row],[Day]]&lt;=10,"Start(1-10)",Hospital_Emergency_Room_Data[[#This Row],[Day]]&lt;=20,"Middle(11-20)",Hospital_Emergency_Room_Data[[#This Row],[Day]]&gt;20,"End(21-30)")</f>
        <v>End(21-30)</v>
      </c>
    </row>
    <row r="3045" spans="1:22">
      <c r="A3045">
        <v>644249754</v>
      </c>
      <c r="B3045" t="s">
        <v>3064</v>
      </c>
      <c r="C3045" s="1">
        <v>45361</v>
      </c>
      <c r="D3045" t="str">
        <f>TEXT(Hospital_Emergency_Room_Data[[#This Row],[Patient Admission Date]],"mmm")</f>
        <v>Mar</v>
      </c>
      <c r="E3045">
        <f>YEAR(Hospital_Emergency_Room_Data[[#This Row],[Patient Admission Date]])</f>
        <v>2024</v>
      </c>
      <c r="F3045" s="2">
        <v>0.61527777777777781</v>
      </c>
      <c r="G3045" s="8" t="str">
        <f>TEXT(Hospital_Emergency_Room_Data[[#This Row],[Patient Admission Date]],"dddd")</f>
        <v>Sunday</v>
      </c>
      <c r="H3045" t="s">
        <v>9208</v>
      </c>
      <c r="I3045">
        <v>61</v>
      </c>
      <c r="J3045" s="5" t="s">
        <v>9217</v>
      </c>
      <c r="K3045" t="s">
        <v>12</v>
      </c>
      <c r="L3045" t="s">
        <v>13</v>
      </c>
      <c r="M3045" t="s">
        <v>9209</v>
      </c>
      <c r="O3045">
        <v>58</v>
      </c>
      <c r="P3045" t="s">
        <v>9225</v>
      </c>
      <c r="Q3045">
        <v>10</v>
      </c>
      <c r="R3045">
        <v>14</v>
      </c>
      <c r="S3045" t="s">
        <v>9257</v>
      </c>
      <c r="T3045" t="s">
        <v>9265</v>
      </c>
      <c r="U3045" t="s">
        <v>9283</v>
      </c>
      <c r="V3045" t="str" cm="1">
        <f t="array" ref="V3045">_xlfn.IFS(Hospital_Emergency_Room_Data[[#This Row],[Day]]&lt;=10,"Start(1-10)",Hospital_Emergency_Room_Data[[#This Row],[Day]]&lt;=20,"Middle(11-20)",Hospital_Emergency_Room_Data[[#This Row],[Day]]&gt;20,"End(21-30)")</f>
        <v>Start(1-10)</v>
      </c>
    </row>
    <row r="3046" spans="1:22">
      <c r="A3046">
        <v>377856911</v>
      </c>
      <c r="B3046" t="s">
        <v>3065</v>
      </c>
      <c r="C3046" s="1">
        <v>45314</v>
      </c>
      <c r="D3046" t="str">
        <f>TEXT(Hospital_Emergency_Room_Data[[#This Row],[Patient Admission Date]],"mmm")</f>
        <v>Jan</v>
      </c>
      <c r="E3046">
        <f>YEAR(Hospital_Emergency_Room_Data[[#This Row],[Patient Admission Date]])</f>
        <v>2024</v>
      </c>
      <c r="F3046" s="2">
        <v>0.32777777777777778</v>
      </c>
      <c r="G3046" s="8" t="str">
        <f>TEXT(Hospital_Emergency_Room_Data[[#This Row],[Patient Admission Date]],"dddd")</f>
        <v>Tuesday</v>
      </c>
      <c r="H3046" t="s">
        <v>9208</v>
      </c>
      <c r="I3046">
        <v>40</v>
      </c>
      <c r="J3046" s="5" t="s">
        <v>9223</v>
      </c>
      <c r="K3046" t="s">
        <v>12</v>
      </c>
      <c r="L3046" t="s">
        <v>13</v>
      </c>
      <c r="M3046" t="s">
        <v>9209</v>
      </c>
      <c r="O3046">
        <v>23</v>
      </c>
      <c r="P3046" t="s">
        <v>9226</v>
      </c>
      <c r="Q3046">
        <v>23</v>
      </c>
      <c r="R3046">
        <v>7</v>
      </c>
      <c r="S3046" t="s">
        <v>9255</v>
      </c>
      <c r="T3046" t="s">
        <v>9264</v>
      </c>
      <c r="U3046" t="s">
        <v>9282</v>
      </c>
      <c r="V3046" t="str" cm="1">
        <f t="array" ref="V3046">_xlfn.IFS(Hospital_Emergency_Room_Data[[#This Row],[Day]]&lt;=10,"Start(1-10)",Hospital_Emergency_Room_Data[[#This Row],[Day]]&lt;=20,"Middle(11-20)",Hospital_Emergency_Room_Data[[#This Row],[Day]]&gt;20,"End(21-30)")</f>
        <v>End(21-30)</v>
      </c>
    </row>
    <row r="3047" spans="1:22">
      <c r="A3047">
        <v>882890493</v>
      </c>
      <c r="B3047" t="s">
        <v>3066</v>
      </c>
      <c r="C3047" s="1">
        <v>45124</v>
      </c>
      <c r="D3047" t="str">
        <f>TEXT(Hospital_Emergency_Room_Data[[#This Row],[Patient Admission Date]],"mmm")</f>
        <v>Jul</v>
      </c>
      <c r="E3047">
        <f>YEAR(Hospital_Emergency_Room_Data[[#This Row],[Patient Admission Date]])</f>
        <v>2023</v>
      </c>
      <c r="F3047" s="2">
        <v>0.79791666666666672</v>
      </c>
      <c r="G3047" s="8" t="str">
        <f>TEXT(Hospital_Emergency_Room_Data[[#This Row],[Patient Admission Date]],"dddd")</f>
        <v>Monday</v>
      </c>
      <c r="H3047" t="s">
        <v>9208</v>
      </c>
      <c r="I3047">
        <v>47</v>
      </c>
      <c r="J3047" s="5" t="s">
        <v>9219</v>
      </c>
      <c r="K3047" t="s">
        <v>12</v>
      </c>
      <c r="L3047" t="s">
        <v>13</v>
      </c>
      <c r="M3047" t="s">
        <v>9209</v>
      </c>
      <c r="O3047">
        <v>43</v>
      </c>
      <c r="P3047" t="s">
        <v>9225</v>
      </c>
      <c r="Q3047">
        <v>17</v>
      </c>
      <c r="R3047">
        <v>19</v>
      </c>
      <c r="S3047" t="s">
        <v>9256</v>
      </c>
      <c r="T3047" t="s">
        <v>9262</v>
      </c>
      <c r="U3047" t="s">
        <v>9300</v>
      </c>
      <c r="V3047" t="str" cm="1">
        <f t="array" ref="V3047">_xlfn.IFS(Hospital_Emergency_Room_Data[[#This Row],[Day]]&lt;=10,"Start(1-10)",Hospital_Emergency_Room_Data[[#This Row],[Day]]&lt;=20,"Middle(11-20)",Hospital_Emergency_Room_Data[[#This Row],[Day]]&gt;20,"End(21-30)")</f>
        <v>Middle(11-20)</v>
      </c>
    </row>
    <row r="3048" spans="1:22">
      <c r="A3048">
        <v>678309293</v>
      </c>
      <c r="B3048" t="s">
        <v>3067</v>
      </c>
      <c r="C3048" s="1">
        <v>45431</v>
      </c>
      <c r="D3048" t="str">
        <f>TEXT(Hospital_Emergency_Room_Data[[#This Row],[Patient Admission Date]],"mmm")</f>
        <v>May</v>
      </c>
      <c r="E3048">
        <f>YEAR(Hospital_Emergency_Room_Data[[#This Row],[Patient Admission Date]])</f>
        <v>2024</v>
      </c>
      <c r="F3048" s="2">
        <v>0.31736111111111109</v>
      </c>
      <c r="G3048" s="8" t="str">
        <f>TEXT(Hospital_Emergency_Room_Data[[#This Row],[Patient Admission Date]],"dddd")</f>
        <v>Sunday</v>
      </c>
      <c r="H3048" t="s">
        <v>9208</v>
      </c>
      <c r="I3048">
        <v>29</v>
      </c>
      <c r="J3048" s="5" t="s">
        <v>9220</v>
      </c>
      <c r="K3048" t="s">
        <v>12</v>
      </c>
      <c r="L3048" t="s">
        <v>13</v>
      </c>
      <c r="M3048" t="s">
        <v>9209</v>
      </c>
      <c r="O3048">
        <v>43</v>
      </c>
      <c r="P3048" t="s">
        <v>9225</v>
      </c>
      <c r="Q3048">
        <v>19</v>
      </c>
      <c r="R3048">
        <v>7</v>
      </c>
      <c r="S3048" t="s">
        <v>9255</v>
      </c>
      <c r="T3048" t="s">
        <v>9262</v>
      </c>
      <c r="U3048" t="s">
        <v>9300</v>
      </c>
      <c r="V3048" t="str" cm="1">
        <f t="array" ref="V3048">_xlfn.IFS(Hospital_Emergency_Room_Data[[#This Row],[Day]]&lt;=10,"Start(1-10)",Hospital_Emergency_Room_Data[[#This Row],[Day]]&lt;=20,"Middle(11-20)",Hospital_Emergency_Room_Data[[#This Row],[Day]]&gt;20,"End(21-30)")</f>
        <v>Middle(11-20)</v>
      </c>
    </row>
    <row r="3049" spans="1:22">
      <c r="A3049">
        <v>690727531</v>
      </c>
      <c r="B3049" t="s">
        <v>3068</v>
      </c>
      <c r="C3049" s="1">
        <v>45527</v>
      </c>
      <c r="D3049" t="str">
        <f>TEXT(Hospital_Emergency_Room_Data[[#This Row],[Patient Admission Date]],"mmm")</f>
        <v>Aug</v>
      </c>
      <c r="E3049">
        <f>YEAR(Hospital_Emergency_Room_Data[[#This Row],[Patient Admission Date]])</f>
        <v>2024</v>
      </c>
      <c r="F3049" s="2">
        <v>9.375E-2</v>
      </c>
      <c r="G3049" s="8" t="str">
        <f>TEXT(Hospital_Emergency_Room_Data[[#This Row],[Patient Admission Date]],"dddd")</f>
        <v>Friday</v>
      </c>
      <c r="H3049" t="s">
        <v>9208</v>
      </c>
      <c r="I3049">
        <v>43</v>
      </c>
      <c r="J3049" s="5" t="s">
        <v>9223</v>
      </c>
      <c r="K3049" t="s">
        <v>12</v>
      </c>
      <c r="L3049" t="s">
        <v>13</v>
      </c>
      <c r="M3049" t="s">
        <v>9209</v>
      </c>
      <c r="O3049">
        <v>44</v>
      </c>
      <c r="P3049" t="s">
        <v>9225</v>
      </c>
      <c r="Q3049">
        <v>23</v>
      </c>
      <c r="R3049">
        <v>2</v>
      </c>
      <c r="S3049" t="s">
        <v>9258</v>
      </c>
      <c r="T3049" t="s">
        <v>9264</v>
      </c>
      <c r="U3049" t="s">
        <v>9300</v>
      </c>
      <c r="V3049" t="str" cm="1">
        <f t="array" ref="V3049">_xlfn.IFS(Hospital_Emergency_Room_Data[[#This Row],[Day]]&lt;=10,"Start(1-10)",Hospital_Emergency_Room_Data[[#This Row],[Day]]&lt;=20,"Middle(11-20)",Hospital_Emergency_Room_Data[[#This Row],[Day]]&gt;20,"End(21-30)")</f>
        <v>End(21-30)</v>
      </c>
    </row>
    <row r="3050" spans="1:22">
      <c r="A3050">
        <v>288589865</v>
      </c>
      <c r="B3050" t="s">
        <v>3069</v>
      </c>
      <c r="C3050" s="1">
        <v>45362</v>
      </c>
      <c r="D3050" t="str">
        <f>TEXT(Hospital_Emergency_Room_Data[[#This Row],[Patient Admission Date]],"mmm")</f>
        <v>Mar</v>
      </c>
      <c r="E3050">
        <f>YEAR(Hospital_Emergency_Room_Data[[#This Row],[Patient Admission Date]])</f>
        <v>2024</v>
      </c>
      <c r="F3050" s="2">
        <v>0.67291666666666672</v>
      </c>
      <c r="G3050" s="8" t="str">
        <f>TEXT(Hospital_Emergency_Room_Data[[#This Row],[Patient Admission Date]],"dddd")</f>
        <v>Monday</v>
      </c>
      <c r="H3050" t="s">
        <v>9208</v>
      </c>
      <c r="I3050">
        <v>59</v>
      </c>
      <c r="J3050" s="5" t="s">
        <v>9219</v>
      </c>
      <c r="K3050" t="s">
        <v>12</v>
      </c>
      <c r="L3050" t="s">
        <v>13</v>
      </c>
      <c r="M3050" t="s">
        <v>9209</v>
      </c>
      <c r="O3050">
        <v>51</v>
      </c>
      <c r="P3050" t="s">
        <v>9225</v>
      </c>
      <c r="Q3050">
        <v>11</v>
      </c>
      <c r="R3050">
        <v>16</v>
      </c>
      <c r="S3050" t="s">
        <v>9257</v>
      </c>
      <c r="T3050" t="s">
        <v>9265</v>
      </c>
      <c r="U3050" t="s">
        <v>9283</v>
      </c>
      <c r="V3050" t="str" cm="1">
        <f t="array" ref="V3050">_xlfn.IFS(Hospital_Emergency_Room_Data[[#This Row],[Day]]&lt;=10,"Start(1-10)",Hospital_Emergency_Room_Data[[#This Row],[Day]]&lt;=20,"Middle(11-20)",Hospital_Emergency_Room_Data[[#This Row],[Day]]&gt;20,"End(21-30)")</f>
        <v>Middle(11-20)</v>
      </c>
    </row>
    <row r="3051" spans="1:22">
      <c r="A3051">
        <v>294393862</v>
      </c>
      <c r="B3051" t="s">
        <v>3070</v>
      </c>
      <c r="C3051" s="1">
        <v>45419</v>
      </c>
      <c r="D3051" t="str">
        <f>TEXT(Hospital_Emergency_Room_Data[[#This Row],[Patient Admission Date]],"mmm")</f>
        <v>May</v>
      </c>
      <c r="E3051">
        <f>YEAR(Hospital_Emergency_Room_Data[[#This Row],[Patient Admission Date]])</f>
        <v>2024</v>
      </c>
      <c r="F3051" s="2">
        <v>0.51180555555555551</v>
      </c>
      <c r="G3051" s="8" t="str">
        <f>TEXT(Hospital_Emergency_Room_Data[[#This Row],[Patient Admission Date]],"dddd")</f>
        <v>Tuesday</v>
      </c>
      <c r="H3051" t="s">
        <v>9208</v>
      </c>
      <c r="I3051">
        <v>22</v>
      </c>
      <c r="J3051" s="5" t="s">
        <v>9220</v>
      </c>
      <c r="K3051" t="s">
        <v>12</v>
      </c>
      <c r="L3051" t="s">
        <v>13</v>
      </c>
      <c r="M3051" t="s">
        <v>9209</v>
      </c>
      <c r="O3051">
        <v>13</v>
      </c>
      <c r="P3051" t="s">
        <v>9226</v>
      </c>
      <c r="Q3051">
        <v>7</v>
      </c>
      <c r="R3051">
        <v>12</v>
      </c>
      <c r="S3051" t="s">
        <v>9257</v>
      </c>
      <c r="T3051" t="s">
        <v>9263</v>
      </c>
      <c r="U3051" t="s">
        <v>9282</v>
      </c>
      <c r="V3051" t="str" cm="1">
        <f t="array" ref="V3051">_xlfn.IFS(Hospital_Emergency_Room_Data[[#This Row],[Day]]&lt;=10,"Start(1-10)",Hospital_Emergency_Room_Data[[#This Row],[Day]]&lt;=20,"Middle(11-20)",Hospital_Emergency_Room_Data[[#This Row],[Day]]&gt;20,"End(21-30)")</f>
        <v>Start(1-10)</v>
      </c>
    </row>
    <row r="3052" spans="1:22">
      <c r="A3052">
        <v>220057403</v>
      </c>
      <c r="B3052" t="s">
        <v>3071</v>
      </c>
      <c r="C3052" s="1">
        <v>45185</v>
      </c>
      <c r="D3052" t="str">
        <f>TEXT(Hospital_Emergency_Room_Data[[#This Row],[Patient Admission Date]],"mmm")</f>
        <v>Sep</v>
      </c>
      <c r="E3052">
        <f>YEAR(Hospital_Emergency_Room_Data[[#This Row],[Patient Admission Date]])</f>
        <v>2023</v>
      </c>
      <c r="F3052" s="2">
        <v>0.20833333333333334</v>
      </c>
      <c r="G3052" s="8" t="str">
        <f>TEXT(Hospital_Emergency_Room_Data[[#This Row],[Patient Admission Date]],"dddd")</f>
        <v>Saturday</v>
      </c>
      <c r="H3052" t="s">
        <v>9208</v>
      </c>
      <c r="I3052">
        <v>52</v>
      </c>
      <c r="J3052" s="5" t="s">
        <v>9219</v>
      </c>
      <c r="K3052" t="s">
        <v>12</v>
      </c>
      <c r="L3052" t="s">
        <v>13</v>
      </c>
      <c r="M3052" t="s">
        <v>9209</v>
      </c>
      <c r="O3052">
        <v>23</v>
      </c>
      <c r="P3052" t="s">
        <v>9226</v>
      </c>
      <c r="Q3052">
        <v>16</v>
      </c>
      <c r="R3052">
        <v>5</v>
      </c>
      <c r="S3052" t="s">
        <v>9258</v>
      </c>
      <c r="T3052" t="s">
        <v>9262</v>
      </c>
      <c r="U3052" t="s">
        <v>9282</v>
      </c>
      <c r="V3052" t="str" cm="1">
        <f t="array" ref="V3052">_xlfn.IFS(Hospital_Emergency_Room_Data[[#This Row],[Day]]&lt;=10,"Start(1-10)",Hospital_Emergency_Room_Data[[#This Row],[Day]]&lt;=20,"Middle(11-20)",Hospital_Emergency_Room_Data[[#This Row],[Day]]&gt;20,"End(21-30)")</f>
        <v>Middle(11-20)</v>
      </c>
    </row>
    <row r="3053" spans="1:22">
      <c r="A3053">
        <v>821461915</v>
      </c>
      <c r="B3053" t="s">
        <v>3072</v>
      </c>
      <c r="C3053" s="1">
        <v>45397</v>
      </c>
      <c r="D3053" t="str">
        <f>TEXT(Hospital_Emergency_Room_Data[[#This Row],[Patient Admission Date]],"mmm")</f>
        <v>Apr</v>
      </c>
      <c r="E3053">
        <f>YEAR(Hospital_Emergency_Room_Data[[#This Row],[Patient Admission Date]])</f>
        <v>2024</v>
      </c>
      <c r="F3053" s="2">
        <v>0.52916666666666667</v>
      </c>
      <c r="G3053" s="8" t="str">
        <f>TEXT(Hospital_Emergency_Room_Data[[#This Row],[Patient Admission Date]],"dddd")</f>
        <v>Monday</v>
      </c>
      <c r="H3053" t="s">
        <v>9208</v>
      </c>
      <c r="I3053">
        <v>61</v>
      </c>
      <c r="J3053" s="5" t="s">
        <v>9217</v>
      </c>
      <c r="K3053" t="s">
        <v>12</v>
      </c>
      <c r="L3053" t="s">
        <v>13</v>
      </c>
      <c r="M3053" t="s">
        <v>9209</v>
      </c>
      <c r="O3053">
        <v>46</v>
      </c>
      <c r="P3053" t="s">
        <v>9225</v>
      </c>
      <c r="Q3053">
        <v>15</v>
      </c>
      <c r="R3053">
        <v>12</v>
      </c>
      <c r="S3053" t="s">
        <v>9257</v>
      </c>
      <c r="T3053" t="s">
        <v>9262</v>
      </c>
      <c r="U3053" t="s">
        <v>9283</v>
      </c>
      <c r="V3053" t="str" cm="1">
        <f t="array" ref="V3053">_xlfn.IFS(Hospital_Emergency_Room_Data[[#This Row],[Day]]&lt;=10,"Start(1-10)",Hospital_Emergency_Room_Data[[#This Row],[Day]]&lt;=20,"Middle(11-20)",Hospital_Emergency_Room_Data[[#This Row],[Day]]&gt;20,"End(21-30)")</f>
        <v>Middle(11-20)</v>
      </c>
    </row>
    <row r="3054" spans="1:22">
      <c r="A3054">
        <v>411927835</v>
      </c>
      <c r="B3054" t="s">
        <v>3073</v>
      </c>
      <c r="C3054" s="1">
        <v>45369</v>
      </c>
      <c r="D3054" t="str">
        <f>TEXT(Hospital_Emergency_Room_Data[[#This Row],[Patient Admission Date]],"mmm")</f>
        <v>Mar</v>
      </c>
      <c r="E3054">
        <f>YEAR(Hospital_Emergency_Room_Data[[#This Row],[Patient Admission Date]])</f>
        <v>2024</v>
      </c>
      <c r="F3054" s="2">
        <v>0.8354166666666667</v>
      </c>
      <c r="G3054" s="8" t="str">
        <f>TEXT(Hospital_Emergency_Room_Data[[#This Row],[Patient Admission Date]],"dddd")</f>
        <v>Monday</v>
      </c>
      <c r="H3054" t="s">
        <v>9208</v>
      </c>
      <c r="I3054">
        <v>19</v>
      </c>
      <c r="J3054" s="5" t="s">
        <v>9220</v>
      </c>
      <c r="K3054" t="s">
        <v>12</v>
      </c>
      <c r="L3054" t="s">
        <v>13</v>
      </c>
      <c r="M3054" t="s">
        <v>9209</v>
      </c>
      <c r="O3054">
        <v>15</v>
      </c>
      <c r="P3054" t="s">
        <v>9226</v>
      </c>
      <c r="Q3054">
        <v>18</v>
      </c>
      <c r="R3054">
        <v>20</v>
      </c>
      <c r="S3054" t="s">
        <v>9256</v>
      </c>
      <c r="T3054" t="s">
        <v>9262</v>
      </c>
      <c r="U3054" t="s">
        <v>9282</v>
      </c>
      <c r="V3054" t="str" cm="1">
        <f t="array" ref="V3054">_xlfn.IFS(Hospital_Emergency_Room_Data[[#This Row],[Day]]&lt;=10,"Start(1-10)",Hospital_Emergency_Room_Data[[#This Row],[Day]]&lt;=20,"Middle(11-20)",Hospital_Emergency_Room_Data[[#This Row],[Day]]&gt;20,"End(21-30)")</f>
        <v>Middle(11-20)</v>
      </c>
    </row>
    <row r="3055" spans="1:22">
      <c r="A3055">
        <v>527627143</v>
      </c>
      <c r="B3055" t="s">
        <v>3074</v>
      </c>
      <c r="C3055" s="1">
        <v>45201</v>
      </c>
      <c r="D3055" t="str">
        <f>TEXT(Hospital_Emergency_Room_Data[[#This Row],[Patient Admission Date]],"mmm")</f>
        <v>Oct</v>
      </c>
      <c r="E3055">
        <f>YEAR(Hospital_Emergency_Room_Data[[#This Row],[Patient Admission Date]])</f>
        <v>2023</v>
      </c>
      <c r="F3055" s="2">
        <v>0.6020833333333333</v>
      </c>
      <c r="G3055" s="8" t="str">
        <f>TEXT(Hospital_Emergency_Room_Data[[#This Row],[Patient Admission Date]],"dddd")</f>
        <v>Monday</v>
      </c>
      <c r="H3055" t="s">
        <v>9208</v>
      </c>
      <c r="I3055">
        <v>4</v>
      </c>
      <c r="J3055" s="5" t="s">
        <v>9218</v>
      </c>
      <c r="K3055" t="s">
        <v>12</v>
      </c>
      <c r="L3055" t="s">
        <v>13</v>
      </c>
      <c r="M3055" t="s">
        <v>9209</v>
      </c>
      <c r="O3055">
        <v>41</v>
      </c>
      <c r="P3055" t="s">
        <v>9225</v>
      </c>
      <c r="Q3055">
        <v>2</v>
      </c>
      <c r="R3055">
        <v>14</v>
      </c>
      <c r="S3055" t="s">
        <v>9257</v>
      </c>
      <c r="T3055" t="s">
        <v>9263</v>
      </c>
      <c r="U3055" t="s">
        <v>9300</v>
      </c>
      <c r="V3055" t="str" cm="1">
        <f t="array" ref="V3055">_xlfn.IFS(Hospital_Emergency_Room_Data[[#This Row],[Day]]&lt;=10,"Start(1-10)",Hospital_Emergency_Room_Data[[#This Row],[Day]]&lt;=20,"Middle(11-20)",Hospital_Emergency_Room_Data[[#This Row],[Day]]&gt;20,"End(21-30)")</f>
        <v>Start(1-10)</v>
      </c>
    </row>
    <row r="3056" spans="1:22">
      <c r="A3056">
        <v>863026812</v>
      </c>
      <c r="B3056" t="s">
        <v>3075</v>
      </c>
      <c r="C3056" s="1">
        <v>45079</v>
      </c>
      <c r="D3056" t="str">
        <f>TEXT(Hospital_Emergency_Room_Data[[#This Row],[Patient Admission Date]],"mmm")</f>
        <v>Jun</v>
      </c>
      <c r="E3056">
        <f>YEAR(Hospital_Emergency_Room_Data[[#This Row],[Patient Admission Date]])</f>
        <v>2023</v>
      </c>
      <c r="F3056" s="2">
        <v>0.26180555555555557</v>
      </c>
      <c r="G3056" s="8" t="str">
        <f>TEXT(Hospital_Emergency_Room_Data[[#This Row],[Patient Admission Date]],"dddd")</f>
        <v>Friday</v>
      </c>
      <c r="H3056" t="s">
        <v>9208</v>
      </c>
      <c r="I3056">
        <v>70</v>
      </c>
      <c r="J3056" s="5" t="s">
        <v>9222</v>
      </c>
      <c r="K3056" t="s">
        <v>12</v>
      </c>
      <c r="L3056" t="s">
        <v>13</v>
      </c>
      <c r="M3056" t="s">
        <v>9209</v>
      </c>
      <c r="O3056">
        <v>25</v>
      </c>
      <c r="P3056" t="s">
        <v>9226</v>
      </c>
      <c r="Q3056">
        <v>2</v>
      </c>
      <c r="R3056">
        <v>6</v>
      </c>
      <c r="S3056" t="s">
        <v>9255</v>
      </c>
      <c r="T3056" t="s">
        <v>9263</v>
      </c>
      <c r="U3056" t="s">
        <v>9282</v>
      </c>
      <c r="V3056" t="str" cm="1">
        <f t="array" ref="V3056">_xlfn.IFS(Hospital_Emergency_Room_Data[[#This Row],[Day]]&lt;=10,"Start(1-10)",Hospital_Emergency_Room_Data[[#This Row],[Day]]&lt;=20,"Middle(11-20)",Hospital_Emergency_Room_Data[[#This Row],[Day]]&gt;20,"End(21-30)")</f>
        <v>Start(1-10)</v>
      </c>
    </row>
    <row r="3057" spans="1:22">
      <c r="A3057">
        <v>486694084</v>
      </c>
      <c r="B3057" t="s">
        <v>3076</v>
      </c>
      <c r="C3057" s="1">
        <v>45567</v>
      </c>
      <c r="D3057" t="str">
        <f>TEXT(Hospital_Emergency_Room_Data[[#This Row],[Patient Admission Date]],"mmm")</f>
        <v>Oct</v>
      </c>
      <c r="E3057">
        <f>YEAR(Hospital_Emergency_Room_Data[[#This Row],[Patient Admission Date]])</f>
        <v>2024</v>
      </c>
      <c r="F3057" s="2">
        <v>0.74791666666666667</v>
      </c>
      <c r="G3057" s="8" t="str">
        <f>TEXT(Hospital_Emergency_Room_Data[[#This Row],[Patient Admission Date]],"dddd")</f>
        <v>Wednesday</v>
      </c>
      <c r="H3057" t="s">
        <v>9208</v>
      </c>
      <c r="I3057">
        <v>1</v>
      </c>
      <c r="J3057" s="5" t="s">
        <v>9218</v>
      </c>
      <c r="K3057" t="s">
        <v>12</v>
      </c>
      <c r="L3057" t="s">
        <v>13</v>
      </c>
      <c r="M3057" t="s">
        <v>9209</v>
      </c>
      <c r="O3057">
        <v>49</v>
      </c>
      <c r="P3057" t="s">
        <v>9225</v>
      </c>
      <c r="Q3057">
        <v>2</v>
      </c>
      <c r="R3057">
        <v>17</v>
      </c>
      <c r="S3057" t="s">
        <v>9257</v>
      </c>
      <c r="T3057" t="s">
        <v>9263</v>
      </c>
      <c r="U3057" t="s">
        <v>9283</v>
      </c>
      <c r="V3057" t="str" cm="1">
        <f t="array" ref="V3057">_xlfn.IFS(Hospital_Emergency_Room_Data[[#This Row],[Day]]&lt;=10,"Start(1-10)",Hospital_Emergency_Room_Data[[#This Row],[Day]]&lt;=20,"Middle(11-20)",Hospital_Emergency_Room_Data[[#This Row],[Day]]&gt;20,"End(21-30)")</f>
        <v>Start(1-10)</v>
      </c>
    </row>
    <row r="3058" spans="1:22">
      <c r="A3058">
        <v>243304158</v>
      </c>
      <c r="B3058" t="s">
        <v>3077</v>
      </c>
      <c r="C3058" s="1">
        <v>45350</v>
      </c>
      <c r="D3058" t="str">
        <f>TEXT(Hospital_Emergency_Room_Data[[#This Row],[Patient Admission Date]],"mmm")</f>
        <v>Feb</v>
      </c>
      <c r="E3058">
        <f>YEAR(Hospital_Emergency_Room_Data[[#This Row],[Patient Admission Date]])</f>
        <v>2024</v>
      </c>
      <c r="F3058" s="2">
        <v>0.51527777777777772</v>
      </c>
      <c r="G3058" s="8" t="str">
        <f>TEXT(Hospital_Emergency_Room_Data[[#This Row],[Patient Admission Date]],"dddd")</f>
        <v>Wednesday</v>
      </c>
      <c r="H3058" t="s">
        <v>9208</v>
      </c>
      <c r="I3058">
        <v>66</v>
      </c>
      <c r="J3058" s="5" t="s">
        <v>9217</v>
      </c>
      <c r="K3058" t="s">
        <v>12</v>
      </c>
      <c r="L3058" t="s">
        <v>13</v>
      </c>
      <c r="M3058" t="s">
        <v>9209</v>
      </c>
      <c r="O3058">
        <v>49</v>
      </c>
      <c r="P3058" t="s">
        <v>9225</v>
      </c>
      <c r="Q3058">
        <v>28</v>
      </c>
      <c r="R3058">
        <v>12</v>
      </c>
      <c r="S3058" t="s">
        <v>9257</v>
      </c>
      <c r="T3058" t="s">
        <v>9264</v>
      </c>
      <c r="U3058" t="s">
        <v>9283</v>
      </c>
      <c r="V3058" t="str" cm="1">
        <f t="array" ref="V3058">_xlfn.IFS(Hospital_Emergency_Room_Data[[#This Row],[Day]]&lt;=10,"Start(1-10)",Hospital_Emergency_Room_Data[[#This Row],[Day]]&lt;=20,"Middle(11-20)",Hospital_Emergency_Room_Data[[#This Row],[Day]]&gt;20,"End(21-30)")</f>
        <v>End(21-30)</v>
      </c>
    </row>
    <row r="3059" spans="1:22">
      <c r="A3059">
        <v>507306087</v>
      </c>
      <c r="B3059" t="s">
        <v>3078</v>
      </c>
      <c r="C3059" s="1">
        <v>45529</v>
      </c>
      <c r="D3059" t="str">
        <f>TEXT(Hospital_Emergency_Room_Data[[#This Row],[Patient Admission Date]],"mmm")</f>
        <v>Aug</v>
      </c>
      <c r="E3059">
        <f>YEAR(Hospital_Emergency_Room_Data[[#This Row],[Patient Admission Date]])</f>
        <v>2024</v>
      </c>
      <c r="F3059" s="2">
        <v>0.76388888888888884</v>
      </c>
      <c r="G3059" s="8" t="str">
        <f>TEXT(Hospital_Emergency_Room_Data[[#This Row],[Patient Admission Date]],"dddd")</f>
        <v>Sunday</v>
      </c>
      <c r="H3059" t="s">
        <v>9208</v>
      </c>
      <c r="I3059">
        <v>8</v>
      </c>
      <c r="J3059" s="5" t="s">
        <v>9221</v>
      </c>
      <c r="K3059" t="s">
        <v>12</v>
      </c>
      <c r="L3059" t="s">
        <v>13</v>
      </c>
      <c r="M3059" t="s">
        <v>9209</v>
      </c>
      <c r="O3059">
        <v>12</v>
      </c>
      <c r="P3059" t="s">
        <v>9226</v>
      </c>
      <c r="Q3059">
        <v>25</v>
      </c>
      <c r="R3059">
        <v>18</v>
      </c>
      <c r="S3059" t="s">
        <v>9256</v>
      </c>
      <c r="T3059" t="s">
        <v>9264</v>
      </c>
      <c r="U3059" t="s">
        <v>9282</v>
      </c>
      <c r="V3059" t="str" cm="1">
        <f t="array" ref="V3059">_xlfn.IFS(Hospital_Emergency_Room_Data[[#This Row],[Day]]&lt;=10,"Start(1-10)",Hospital_Emergency_Room_Data[[#This Row],[Day]]&lt;=20,"Middle(11-20)",Hospital_Emergency_Room_Data[[#This Row],[Day]]&gt;20,"End(21-30)")</f>
        <v>End(21-30)</v>
      </c>
    </row>
    <row r="3060" spans="1:22">
      <c r="A3060">
        <v>542781121</v>
      </c>
      <c r="B3060" t="s">
        <v>3079</v>
      </c>
      <c r="C3060" s="1">
        <v>45163</v>
      </c>
      <c r="D3060" t="str">
        <f>TEXT(Hospital_Emergency_Room_Data[[#This Row],[Patient Admission Date]],"mmm")</f>
        <v>Aug</v>
      </c>
      <c r="E3060">
        <f>YEAR(Hospital_Emergency_Room_Data[[#This Row],[Patient Admission Date]])</f>
        <v>2023</v>
      </c>
      <c r="F3060" s="2">
        <v>0.20277777777777778</v>
      </c>
      <c r="G3060" s="8" t="str">
        <f>TEXT(Hospital_Emergency_Room_Data[[#This Row],[Patient Admission Date]],"dddd")</f>
        <v>Friday</v>
      </c>
      <c r="H3060" t="s">
        <v>9208</v>
      </c>
      <c r="I3060">
        <v>18</v>
      </c>
      <c r="J3060" s="5" t="s">
        <v>9220</v>
      </c>
      <c r="K3060" t="s">
        <v>12</v>
      </c>
      <c r="L3060" t="s">
        <v>13</v>
      </c>
      <c r="M3060" t="s">
        <v>9209</v>
      </c>
      <c r="O3060">
        <v>42</v>
      </c>
      <c r="P3060" t="s">
        <v>9225</v>
      </c>
      <c r="Q3060">
        <v>25</v>
      </c>
      <c r="R3060">
        <v>4</v>
      </c>
      <c r="S3060" t="s">
        <v>9258</v>
      </c>
      <c r="T3060" t="s">
        <v>9264</v>
      </c>
      <c r="U3060" t="s">
        <v>9300</v>
      </c>
      <c r="V3060" t="str" cm="1">
        <f t="array" ref="V3060">_xlfn.IFS(Hospital_Emergency_Room_Data[[#This Row],[Day]]&lt;=10,"Start(1-10)",Hospital_Emergency_Room_Data[[#This Row],[Day]]&lt;=20,"Middle(11-20)",Hospital_Emergency_Room_Data[[#This Row],[Day]]&gt;20,"End(21-30)")</f>
        <v>End(21-30)</v>
      </c>
    </row>
    <row r="3061" spans="1:22">
      <c r="A3061">
        <v>333845832</v>
      </c>
      <c r="B3061" t="s">
        <v>3080</v>
      </c>
      <c r="C3061" s="1">
        <v>45104</v>
      </c>
      <c r="D3061" t="str">
        <f>TEXT(Hospital_Emergency_Room_Data[[#This Row],[Patient Admission Date]],"mmm")</f>
        <v>Jun</v>
      </c>
      <c r="E3061">
        <f>YEAR(Hospital_Emergency_Room_Data[[#This Row],[Patient Admission Date]])</f>
        <v>2023</v>
      </c>
      <c r="F3061" s="2">
        <v>3.4027777777777775E-2</v>
      </c>
      <c r="G3061" s="8" t="str">
        <f>TEXT(Hospital_Emergency_Room_Data[[#This Row],[Patient Admission Date]],"dddd")</f>
        <v>Tuesday</v>
      </c>
      <c r="H3061" t="s">
        <v>9208</v>
      </c>
      <c r="I3061">
        <v>71</v>
      </c>
      <c r="J3061" s="5" t="s">
        <v>9222</v>
      </c>
      <c r="K3061" t="s">
        <v>12</v>
      </c>
      <c r="L3061" t="s">
        <v>13</v>
      </c>
      <c r="M3061" t="s">
        <v>9209</v>
      </c>
      <c r="O3061">
        <v>42</v>
      </c>
      <c r="P3061" t="s">
        <v>9225</v>
      </c>
      <c r="Q3061">
        <v>27</v>
      </c>
      <c r="R3061">
        <v>0</v>
      </c>
      <c r="S3061" t="s">
        <v>9258</v>
      </c>
      <c r="T3061" t="s">
        <v>9264</v>
      </c>
      <c r="U3061" t="s">
        <v>9300</v>
      </c>
      <c r="V3061" t="str" cm="1">
        <f t="array" ref="V3061">_xlfn.IFS(Hospital_Emergency_Room_Data[[#This Row],[Day]]&lt;=10,"Start(1-10)",Hospital_Emergency_Room_Data[[#This Row],[Day]]&lt;=20,"Middle(11-20)",Hospital_Emergency_Room_Data[[#This Row],[Day]]&gt;20,"End(21-30)")</f>
        <v>End(21-30)</v>
      </c>
    </row>
    <row r="3062" spans="1:22">
      <c r="A3062">
        <v>885752052</v>
      </c>
      <c r="B3062" t="s">
        <v>3081</v>
      </c>
      <c r="C3062" s="1">
        <v>45259</v>
      </c>
      <c r="D3062" t="str">
        <f>TEXT(Hospital_Emergency_Room_Data[[#This Row],[Patient Admission Date]],"mmm")</f>
        <v>Nov</v>
      </c>
      <c r="E3062">
        <f>YEAR(Hospital_Emergency_Room_Data[[#This Row],[Patient Admission Date]])</f>
        <v>2023</v>
      </c>
      <c r="F3062" s="2">
        <v>0.56111111111111112</v>
      </c>
      <c r="G3062" s="8" t="str">
        <f>TEXT(Hospital_Emergency_Room_Data[[#This Row],[Patient Admission Date]],"dddd")</f>
        <v>Wednesday</v>
      </c>
      <c r="H3062" t="s">
        <v>9208</v>
      </c>
      <c r="I3062">
        <v>32</v>
      </c>
      <c r="J3062" s="5" t="s">
        <v>9223</v>
      </c>
      <c r="K3062" t="s">
        <v>12</v>
      </c>
      <c r="L3062" t="s">
        <v>13</v>
      </c>
      <c r="M3062" t="s">
        <v>9209</v>
      </c>
      <c r="O3062">
        <v>48</v>
      </c>
      <c r="P3062" t="s">
        <v>9225</v>
      </c>
      <c r="Q3062">
        <v>29</v>
      </c>
      <c r="R3062">
        <v>13</v>
      </c>
      <c r="S3062" t="s">
        <v>9257</v>
      </c>
      <c r="T3062" t="s">
        <v>9264</v>
      </c>
      <c r="U3062" t="s">
        <v>9283</v>
      </c>
      <c r="V3062" t="str" cm="1">
        <f t="array" ref="V3062">_xlfn.IFS(Hospital_Emergency_Room_Data[[#This Row],[Day]]&lt;=10,"Start(1-10)",Hospital_Emergency_Room_Data[[#This Row],[Day]]&lt;=20,"Middle(11-20)",Hospital_Emergency_Room_Data[[#This Row],[Day]]&gt;20,"End(21-30)")</f>
        <v>End(21-30)</v>
      </c>
    </row>
    <row r="3063" spans="1:22">
      <c r="A3063">
        <v>556536518</v>
      </c>
      <c r="B3063" t="s">
        <v>3082</v>
      </c>
      <c r="C3063" s="1">
        <v>45384</v>
      </c>
      <c r="D3063" t="str">
        <f>TEXT(Hospital_Emergency_Room_Data[[#This Row],[Patient Admission Date]],"mmm")</f>
        <v>Apr</v>
      </c>
      <c r="E3063">
        <f>YEAR(Hospital_Emergency_Room_Data[[#This Row],[Patient Admission Date]])</f>
        <v>2024</v>
      </c>
      <c r="F3063" s="2">
        <v>0.84305555555555556</v>
      </c>
      <c r="G3063" s="8" t="str">
        <f>TEXT(Hospital_Emergency_Room_Data[[#This Row],[Patient Admission Date]],"dddd")</f>
        <v>Tuesday</v>
      </c>
      <c r="H3063" t="s">
        <v>9208</v>
      </c>
      <c r="I3063">
        <v>54</v>
      </c>
      <c r="J3063" s="5" t="s">
        <v>9219</v>
      </c>
      <c r="K3063" t="s">
        <v>12</v>
      </c>
      <c r="L3063" t="s">
        <v>13</v>
      </c>
      <c r="M3063" t="s">
        <v>9209</v>
      </c>
      <c r="O3063">
        <v>43</v>
      </c>
      <c r="P3063" t="s">
        <v>9225</v>
      </c>
      <c r="Q3063">
        <v>2</v>
      </c>
      <c r="R3063">
        <v>20</v>
      </c>
      <c r="S3063" t="s">
        <v>9256</v>
      </c>
      <c r="T3063" t="s">
        <v>9263</v>
      </c>
      <c r="U3063" t="s">
        <v>9300</v>
      </c>
      <c r="V3063" t="str" cm="1">
        <f t="array" ref="V3063">_xlfn.IFS(Hospital_Emergency_Room_Data[[#This Row],[Day]]&lt;=10,"Start(1-10)",Hospital_Emergency_Room_Data[[#This Row],[Day]]&lt;=20,"Middle(11-20)",Hospital_Emergency_Room_Data[[#This Row],[Day]]&gt;20,"End(21-30)")</f>
        <v>Start(1-10)</v>
      </c>
    </row>
    <row r="3064" spans="1:22">
      <c r="A3064">
        <v>336910183</v>
      </c>
      <c r="B3064" t="s">
        <v>3083</v>
      </c>
      <c r="C3064" s="1">
        <v>45553</v>
      </c>
      <c r="D3064" t="str">
        <f>TEXT(Hospital_Emergency_Room_Data[[#This Row],[Patient Admission Date]],"mmm")</f>
        <v>Sep</v>
      </c>
      <c r="E3064">
        <f>YEAR(Hospital_Emergency_Room_Data[[#This Row],[Patient Admission Date]])</f>
        <v>2024</v>
      </c>
      <c r="F3064" s="2">
        <v>0.40347222222222223</v>
      </c>
      <c r="G3064" s="8" t="str">
        <f>TEXT(Hospital_Emergency_Room_Data[[#This Row],[Patient Admission Date]],"dddd")</f>
        <v>Wednesday</v>
      </c>
      <c r="H3064" t="s">
        <v>9208</v>
      </c>
      <c r="I3064">
        <v>50</v>
      </c>
      <c r="J3064" s="5" t="s">
        <v>9219</v>
      </c>
      <c r="K3064" t="s">
        <v>12</v>
      </c>
      <c r="L3064" t="s">
        <v>13</v>
      </c>
      <c r="M3064" t="s">
        <v>9209</v>
      </c>
      <c r="O3064">
        <v>46</v>
      </c>
      <c r="P3064" t="s">
        <v>9225</v>
      </c>
      <c r="Q3064">
        <v>18</v>
      </c>
      <c r="R3064">
        <v>9</v>
      </c>
      <c r="S3064" t="s">
        <v>9255</v>
      </c>
      <c r="T3064" t="s">
        <v>9262</v>
      </c>
      <c r="U3064" t="s">
        <v>9283</v>
      </c>
      <c r="V3064" t="str" cm="1">
        <f t="array" ref="V3064">_xlfn.IFS(Hospital_Emergency_Room_Data[[#This Row],[Day]]&lt;=10,"Start(1-10)",Hospital_Emergency_Room_Data[[#This Row],[Day]]&lt;=20,"Middle(11-20)",Hospital_Emergency_Room_Data[[#This Row],[Day]]&gt;20,"End(21-30)")</f>
        <v>Middle(11-20)</v>
      </c>
    </row>
    <row r="3065" spans="1:22">
      <c r="A3065">
        <v>276528357</v>
      </c>
      <c r="B3065" t="s">
        <v>3084</v>
      </c>
      <c r="C3065" s="1">
        <v>45240</v>
      </c>
      <c r="D3065" t="str">
        <f>TEXT(Hospital_Emergency_Room_Data[[#This Row],[Patient Admission Date]],"mmm")</f>
        <v>Nov</v>
      </c>
      <c r="E3065">
        <f>YEAR(Hospital_Emergency_Room_Data[[#This Row],[Patient Admission Date]])</f>
        <v>2023</v>
      </c>
      <c r="F3065" s="2">
        <v>0.20902777777777778</v>
      </c>
      <c r="G3065" s="8" t="str">
        <f>TEXT(Hospital_Emergency_Room_Data[[#This Row],[Patient Admission Date]],"dddd")</f>
        <v>Friday</v>
      </c>
      <c r="H3065" t="s">
        <v>9208</v>
      </c>
      <c r="I3065">
        <v>15</v>
      </c>
      <c r="J3065" s="5" t="s">
        <v>9220</v>
      </c>
      <c r="K3065" t="s">
        <v>12</v>
      </c>
      <c r="L3065" t="s">
        <v>13</v>
      </c>
      <c r="M3065" t="s">
        <v>9209</v>
      </c>
      <c r="N3065">
        <v>0</v>
      </c>
      <c r="O3065">
        <v>53</v>
      </c>
      <c r="P3065" t="s">
        <v>9225</v>
      </c>
      <c r="Q3065">
        <v>10</v>
      </c>
      <c r="R3065">
        <v>5</v>
      </c>
      <c r="S3065" t="s">
        <v>9258</v>
      </c>
      <c r="T3065" t="s">
        <v>9265</v>
      </c>
      <c r="U3065" t="s">
        <v>9283</v>
      </c>
      <c r="V3065" t="str" cm="1">
        <f t="array" ref="V3065">_xlfn.IFS(Hospital_Emergency_Room_Data[[#This Row],[Day]]&lt;=10,"Start(1-10)",Hospital_Emergency_Room_Data[[#This Row],[Day]]&lt;=20,"Middle(11-20)",Hospital_Emergency_Room_Data[[#This Row],[Day]]&gt;20,"End(21-30)")</f>
        <v>Start(1-10)</v>
      </c>
    </row>
    <row r="3066" spans="1:22">
      <c r="A3066">
        <v>377240858</v>
      </c>
      <c r="B3066" t="s">
        <v>3085</v>
      </c>
      <c r="C3066" s="1">
        <v>45367</v>
      </c>
      <c r="D3066" t="str">
        <f>TEXT(Hospital_Emergency_Room_Data[[#This Row],[Patient Admission Date]],"mmm")</f>
        <v>Mar</v>
      </c>
      <c r="E3066">
        <f>YEAR(Hospital_Emergency_Room_Data[[#This Row],[Patient Admission Date]])</f>
        <v>2024</v>
      </c>
      <c r="F3066" s="2">
        <v>0.42152777777777778</v>
      </c>
      <c r="G3066" s="8" t="str">
        <f>TEXT(Hospital_Emergency_Room_Data[[#This Row],[Patient Admission Date]],"dddd")</f>
        <v>Saturday</v>
      </c>
      <c r="H3066" t="s">
        <v>9208</v>
      </c>
      <c r="I3066">
        <v>78</v>
      </c>
      <c r="J3066" s="5" t="s">
        <v>9222</v>
      </c>
      <c r="K3066" t="s">
        <v>12</v>
      </c>
      <c r="L3066" t="s">
        <v>13</v>
      </c>
      <c r="M3066" t="s">
        <v>9209</v>
      </c>
      <c r="N3066">
        <v>0</v>
      </c>
      <c r="O3066">
        <v>57</v>
      </c>
      <c r="P3066" t="s">
        <v>9225</v>
      </c>
      <c r="Q3066">
        <v>16</v>
      </c>
      <c r="R3066">
        <v>10</v>
      </c>
      <c r="S3066" t="s">
        <v>9255</v>
      </c>
      <c r="T3066" t="s">
        <v>9262</v>
      </c>
      <c r="U3066" t="s">
        <v>9283</v>
      </c>
      <c r="V3066" t="str" cm="1">
        <f t="array" ref="V3066">_xlfn.IFS(Hospital_Emergency_Room_Data[[#This Row],[Day]]&lt;=10,"Start(1-10)",Hospital_Emergency_Room_Data[[#This Row],[Day]]&lt;=20,"Middle(11-20)",Hospital_Emergency_Room_Data[[#This Row],[Day]]&gt;20,"End(21-30)")</f>
        <v>Middle(11-20)</v>
      </c>
    </row>
    <row r="3067" spans="1:22">
      <c r="A3067">
        <v>247368636</v>
      </c>
      <c r="B3067" t="s">
        <v>3086</v>
      </c>
      <c r="C3067" s="1">
        <v>45375</v>
      </c>
      <c r="D3067" t="str">
        <f>TEXT(Hospital_Emergency_Room_Data[[#This Row],[Patient Admission Date]],"mmm")</f>
        <v>Mar</v>
      </c>
      <c r="E3067">
        <f>YEAR(Hospital_Emergency_Room_Data[[#This Row],[Patient Admission Date]])</f>
        <v>2024</v>
      </c>
      <c r="F3067" s="2">
        <v>0.18472222222222223</v>
      </c>
      <c r="G3067" s="8" t="str">
        <f>TEXT(Hospital_Emergency_Room_Data[[#This Row],[Patient Admission Date]],"dddd")</f>
        <v>Sunday</v>
      </c>
      <c r="H3067" t="s">
        <v>9208</v>
      </c>
      <c r="I3067">
        <v>71</v>
      </c>
      <c r="J3067" s="5" t="s">
        <v>9222</v>
      </c>
      <c r="K3067" t="s">
        <v>12</v>
      </c>
      <c r="L3067" t="s">
        <v>13</v>
      </c>
      <c r="M3067" t="s">
        <v>9209</v>
      </c>
      <c r="N3067">
        <v>1</v>
      </c>
      <c r="O3067">
        <v>31</v>
      </c>
      <c r="P3067" t="s">
        <v>9225</v>
      </c>
      <c r="Q3067">
        <v>24</v>
      </c>
      <c r="R3067">
        <v>4</v>
      </c>
      <c r="S3067" t="s">
        <v>9258</v>
      </c>
      <c r="T3067" t="s">
        <v>9264</v>
      </c>
      <c r="U3067" t="s">
        <v>9300</v>
      </c>
      <c r="V3067" t="str" cm="1">
        <f t="array" ref="V3067">_xlfn.IFS(Hospital_Emergency_Room_Data[[#This Row],[Day]]&lt;=10,"Start(1-10)",Hospital_Emergency_Room_Data[[#This Row],[Day]]&lt;=20,"Middle(11-20)",Hospital_Emergency_Room_Data[[#This Row],[Day]]&gt;20,"End(21-30)")</f>
        <v>End(21-30)</v>
      </c>
    </row>
    <row r="3068" spans="1:22">
      <c r="A3068">
        <v>706729405</v>
      </c>
      <c r="B3068" t="s">
        <v>3087</v>
      </c>
      <c r="C3068" s="1">
        <v>45126</v>
      </c>
      <c r="D3068" t="str">
        <f>TEXT(Hospital_Emergency_Room_Data[[#This Row],[Patient Admission Date]],"mmm")</f>
        <v>Jul</v>
      </c>
      <c r="E3068">
        <f>YEAR(Hospital_Emergency_Room_Data[[#This Row],[Patient Admission Date]])</f>
        <v>2023</v>
      </c>
      <c r="F3068" s="2">
        <v>0.98888888888888893</v>
      </c>
      <c r="G3068" s="8" t="str">
        <f>TEXT(Hospital_Emergency_Room_Data[[#This Row],[Patient Admission Date]],"dddd")</f>
        <v>Wednesday</v>
      </c>
      <c r="H3068" t="s">
        <v>9208</v>
      </c>
      <c r="I3068">
        <v>32</v>
      </c>
      <c r="J3068" s="5" t="s">
        <v>9223</v>
      </c>
      <c r="K3068" t="s">
        <v>12</v>
      </c>
      <c r="L3068" t="s">
        <v>13</v>
      </c>
      <c r="M3068" t="s">
        <v>9209</v>
      </c>
      <c r="N3068">
        <v>1</v>
      </c>
      <c r="O3068">
        <v>46</v>
      </c>
      <c r="P3068" t="s">
        <v>9225</v>
      </c>
      <c r="Q3068">
        <v>19</v>
      </c>
      <c r="R3068">
        <v>23</v>
      </c>
      <c r="S3068" t="s">
        <v>9256</v>
      </c>
      <c r="T3068" t="s">
        <v>9262</v>
      </c>
      <c r="U3068" t="s">
        <v>9283</v>
      </c>
      <c r="V3068" t="str" cm="1">
        <f t="array" ref="V3068">_xlfn.IFS(Hospital_Emergency_Room_Data[[#This Row],[Day]]&lt;=10,"Start(1-10)",Hospital_Emergency_Room_Data[[#This Row],[Day]]&lt;=20,"Middle(11-20)",Hospital_Emergency_Room_Data[[#This Row],[Day]]&gt;20,"End(21-30)")</f>
        <v>Middle(11-20)</v>
      </c>
    </row>
    <row r="3069" spans="1:22">
      <c r="A3069">
        <v>580608042</v>
      </c>
      <c r="B3069" t="s">
        <v>3088</v>
      </c>
      <c r="C3069" s="1">
        <v>45068</v>
      </c>
      <c r="D3069" t="str">
        <f>TEXT(Hospital_Emergency_Room_Data[[#This Row],[Patient Admission Date]],"mmm")</f>
        <v>May</v>
      </c>
      <c r="E3069">
        <f>YEAR(Hospital_Emergency_Room_Data[[#This Row],[Patient Admission Date]])</f>
        <v>2023</v>
      </c>
      <c r="F3069" s="2">
        <v>0.48888888888888887</v>
      </c>
      <c r="G3069" s="8" t="str">
        <f>TEXT(Hospital_Emergency_Room_Data[[#This Row],[Patient Admission Date]],"dddd")</f>
        <v>Monday</v>
      </c>
      <c r="H3069" t="s">
        <v>9208</v>
      </c>
      <c r="I3069">
        <v>14</v>
      </c>
      <c r="J3069" s="5" t="s">
        <v>9221</v>
      </c>
      <c r="K3069" t="s">
        <v>12</v>
      </c>
      <c r="L3069" t="s">
        <v>13</v>
      </c>
      <c r="M3069" t="s">
        <v>9209</v>
      </c>
      <c r="N3069">
        <v>2</v>
      </c>
      <c r="O3069">
        <v>21</v>
      </c>
      <c r="P3069" t="s">
        <v>9226</v>
      </c>
      <c r="Q3069">
        <v>22</v>
      </c>
      <c r="R3069">
        <v>11</v>
      </c>
      <c r="S3069" t="s">
        <v>9255</v>
      </c>
      <c r="T3069" t="s">
        <v>9264</v>
      </c>
      <c r="U3069" t="s">
        <v>9282</v>
      </c>
      <c r="V3069" t="str" cm="1">
        <f t="array" ref="V3069">_xlfn.IFS(Hospital_Emergency_Room_Data[[#This Row],[Day]]&lt;=10,"Start(1-10)",Hospital_Emergency_Room_Data[[#This Row],[Day]]&lt;=20,"Middle(11-20)",Hospital_Emergency_Room_Data[[#This Row],[Day]]&gt;20,"End(21-30)")</f>
        <v>End(21-30)</v>
      </c>
    </row>
    <row r="3070" spans="1:22">
      <c r="A3070">
        <v>352219569</v>
      </c>
      <c r="B3070" t="s">
        <v>3089</v>
      </c>
      <c r="C3070" s="1">
        <v>45283</v>
      </c>
      <c r="D3070" t="str">
        <f>TEXT(Hospital_Emergency_Room_Data[[#This Row],[Patient Admission Date]],"mmm")</f>
        <v>Dec</v>
      </c>
      <c r="E3070">
        <f>YEAR(Hospital_Emergency_Room_Data[[#This Row],[Patient Admission Date]])</f>
        <v>2023</v>
      </c>
      <c r="F3070" s="2">
        <v>0.38819444444444445</v>
      </c>
      <c r="G3070" s="8" t="str">
        <f>TEXT(Hospital_Emergency_Room_Data[[#This Row],[Patient Admission Date]],"dddd")</f>
        <v>Saturday</v>
      </c>
      <c r="H3070" t="s">
        <v>9208</v>
      </c>
      <c r="I3070">
        <v>44</v>
      </c>
      <c r="J3070" s="5" t="s">
        <v>9223</v>
      </c>
      <c r="K3070" t="s">
        <v>12</v>
      </c>
      <c r="L3070" t="s">
        <v>13</v>
      </c>
      <c r="M3070" t="s">
        <v>9209</v>
      </c>
      <c r="N3070">
        <v>3</v>
      </c>
      <c r="O3070">
        <v>58</v>
      </c>
      <c r="P3070" t="s">
        <v>9225</v>
      </c>
      <c r="Q3070">
        <v>23</v>
      </c>
      <c r="R3070">
        <v>9</v>
      </c>
      <c r="S3070" t="s">
        <v>9255</v>
      </c>
      <c r="T3070" t="s">
        <v>9264</v>
      </c>
      <c r="U3070" t="s">
        <v>9283</v>
      </c>
      <c r="V3070" t="str" cm="1">
        <f t="array" ref="V3070">_xlfn.IFS(Hospital_Emergency_Room_Data[[#This Row],[Day]]&lt;=10,"Start(1-10)",Hospital_Emergency_Room_Data[[#This Row],[Day]]&lt;=20,"Middle(11-20)",Hospital_Emergency_Room_Data[[#This Row],[Day]]&gt;20,"End(21-30)")</f>
        <v>End(21-30)</v>
      </c>
    </row>
    <row r="3071" spans="1:22">
      <c r="A3071">
        <v>456441674</v>
      </c>
      <c r="B3071" t="s">
        <v>3090</v>
      </c>
      <c r="C3071" s="1">
        <v>45232</v>
      </c>
      <c r="D3071" t="str">
        <f>TEXT(Hospital_Emergency_Room_Data[[#This Row],[Patient Admission Date]],"mmm")</f>
        <v>Nov</v>
      </c>
      <c r="E3071">
        <f>YEAR(Hospital_Emergency_Room_Data[[#This Row],[Patient Admission Date]])</f>
        <v>2023</v>
      </c>
      <c r="F3071" s="2">
        <v>0.18958333333333333</v>
      </c>
      <c r="G3071" s="8" t="str">
        <f>TEXT(Hospital_Emergency_Room_Data[[#This Row],[Patient Admission Date]],"dddd")</f>
        <v>Thursday</v>
      </c>
      <c r="H3071" t="s">
        <v>9208</v>
      </c>
      <c r="I3071">
        <v>50</v>
      </c>
      <c r="J3071" s="5" t="s">
        <v>9219</v>
      </c>
      <c r="K3071" t="s">
        <v>12</v>
      </c>
      <c r="L3071" t="s">
        <v>13</v>
      </c>
      <c r="M3071" t="s">
        <v>9209</v>
      </c>
      <c r="N3071">
        <v>3</v>
      </c>
      <c r="O3071">
        <v>16</v>
      </c>
      <c r="P3071" t="s">
        <v>9226</v>
      </c>
      <c r="Q3071">
        <v>2</v>
      </c>
      <c r="R3071">
        <v>4</v>
      </c>
      <c r="S3071" t="s">
        <v>9258</v>
      </c>
      <c r="T3071" t="s">
        <v>9263</v>
      </c>
      <c r="U3071" t="s">
        <v>9282</v>
      </c>
      <c r="V3071" t="str" cm="1">
        <f t="array" ref="V3071">_xlfn.IFS(Hospital_Emergency_Room_Data[[#This Row],[Day]]&lt;=10,"Start(1-10)",Hospital_Emergency_Room_Data[[#This Row],[Day]]&lt;=20,"Middle(11-20)",Hospital_Emergency_Room_Data[[#This Row],[Day]]&gt;20,"End(21-30)")</f>
        <v>Start(1-10)</v>
      </c>
    </row>
    <row r="3072" spans="1:22">
      <c r="A3072">
        <v>179155492</v>
      </c>
      <c r="B3072" t="s">
        <v>3091</v>
      </c>
      <c r="C3072" s="1">
        <v>45442</v>
      </c>
      <c r="D3072" t="str">
        <f>TEXT(Hospital_Emergency_Room_Data[[#This Row],[Patient Admission Date]],"mmm")</f>
        <v>May</v>
      </c>
      <c r="E3072">
        <f>YEAR(Hospital_Emergency_Room_Data[[#This Row],[Patient Admission Date]])</f>
        <v>2024</v>
      </c>
      <c r="F3072" s="2">
        <v>0.13541666666666666</v>
      </c>
      <c r="G3072" s="8" t="str">
        <f>TEXT(Hospital_Emergency_Room_Data[[#This Row],[Patient Admission Date]],"dddd")</f>
        <v>Thursday</v>
      </c>
      <c r="H3072" t="s">
        <v>9208</v>
      </c>
      <c r="I3072">
        <v>13</v>
      </c>
      <c r="J3072" s="5" t="s">
        <v>9221</v>
      </c>
      <c r="K3072" t="s">
        <v>12</v>
      </c>
      <c r="L3072" t="s">
        <v>13</v>
      </c>
      <c r="M3072" t="s">
        <v>9209</v>
      </c>
      <c r="N3072">
        <v>3</v>
      </c>
      <c r="O3072">
        <v>40</v>
      </c>
      <c r="P3072" t="s">
        <v>9225</v>
      </c>
      <c r="Q3072">
        <v>30</v>
      </c>
      <c r="R3072">
        <v>3</v>
      </c>
      <c r="S3072" t="s">
        <v>9258</v>
      </c>
      <c r="T3072" t="s">
        <v>9264</v>
      </c>
      <c r="U3072" t="s">
        <v>9300</v>
      </c>
      <c r="V3072" t="str" cm="1">
        <f t="array" ref="V3072">_xlfn.IFS(Hospital_Emergency_Room_Data[[#This Row],[Day]]&lt;=10,"Start(1-10)",Hospital_Emergency_Room_Data[[#This Row],[Day]]&lt;=20,"Middle(11-20)",Hospital_Emergency_Room_Data[[#This Row],[Day]]&gt;20,"End(21-30)")</f>
        <v>End(21-30)</v>
      </c>
    </row>
    <row r="3073" spans="1:22">
      <c r="A3073">
        <v>819743706</v>
      </c>
      <c r="B3073" t="s">
        <v>3092</v>
      </c>
      <c r="C3073" s="1">
        <v>45391</v>
      </c>
      <c r="D3073" t="str">
        <f>TEXT(Hospital_Emergency_Room_Data[[#This Row],[Patient Admission Date]],"mmm")</f>
        <v>Apr</v>
      </c>
      <c r="E3073">
        <f>YEAR(Hospital_Emergency_Room_Data[[#This Row],[Patient Admission Date]])</f>
        <v>2024</v>
      </c>
      <c r="F3073" s="2">
        <v>0.44583333333333336</v>
      </c>
      <c r="G3073" s="8" t="str">
        <f>TEXT(Hospital_Emergency_Room_Data[[#This Row],[Patient Admission Date]],"dddd")</f>
        <v>Tuesday</v>
      </c>
      <c r="H3073" t="s">
        <v>9208</v>
      </c>
      <c r="I3073">
        <v>68</v>
      </c>
      <c r="J3073" s="5" t="s">
        <v>9217</v>
      </c>
      <c r="K3073" t="s">
        <v>12</v>
      </c>
      <c r="L3073" t="s">
        <v>13</v>
      </c>
      <c r="M3073" t="s">
        <v>9209</v>
      </c>
      <c r="N3073">
        <v>4</v>
      </c>
      <c r="O3073">
        <v>43</v>
      </c>
      <c r="P3073" t="s">
        <v>9225</v>
      </c>
      <c r="Q3073">
        <v>9</v>
      </c>
      <c r="R3073">
        <v>10</v>
      </c>
      <c r="S3073" t="s">
        <v>9255</v>
      </c>
      <c r="T3073" t="s">
        <v>9265</v>
      </c>
      <c r="U3073" t="s">
        <v>9300</v>
      </c>
      <c r="V3073" t="str" cm="1">
        <f t="array" ref="V3073">_xlfn.IFS(Hospital_Emergency_Room_Data[[#This Row],[Day]]&lt;=10,"Start(1-10)",Hospital_Emergency_Room_Data[[#This Row],[Day]]&lt;=20,"Middle(11-20)",Hospital_Emergency_Room_Data[[#This Row],[Day]]&gt;20,"End(21-30)")</f>
        <v>Start(1-10)</v>
      </c>
    </row>
    <row r="3074" spans="1:22">
      <c r="A3074">
        <v>390363570</v>
      </c>
      <c r="B3074" t="s">
        <v>3093</v>
      </c>
      <c r="C3074" s="1">
        <v>45334</v>
      </c>
      <c r="D3074" t="str">
        <f>TEXT(Hospital_Emergency_Room_Data[[#This Row],[Patient Admission Date]],"mmm")</f>
        <v>Feb</v>
      </c>
      <c r="E3074">
        <f>YEAR(Hospital_Emergency_Room_Data[[#This Row],[Patient Admission Date]])</f>
        <v>2024</v>
      </c>
      <c r="F3074" s="2">
        <v>0.37013888888888891</v>
      </c>
      <c r="G3074" s="8" t="str">
        <f>TEXT(Hospital_Emergency_Room_Data[[#This Row],[Patient Admission Date]],"dddd")</f>
        <v>Monday</v>
      </c>
      <c r="H3074" t="s">
        <v>9208</v>
      </c>
      <c r="I3074">
        <v>79</v>
      </c>
      <c r="J3074" s="5" t="s">
        <v>9222</v>
      </c>
      <c r="K3074" t="s">
        <v>12</v>
      </c>
      <c r="L3074" t="s">
        <v>13</v>
      </c>
      <c r="M3074" t="s">
        <v>9209</v>
      </c>
      <c r="N3074">
        <v>5</v>
      </c>
      <c r="O3074">
        <v>31</v>
      </c>
      <c r="P3074" t="s">
        <v>9225</v>
      </c>
      <c r="Q3074">
        <v>12</v>
      </c>
      <c r="R3074">
        <v>8</v>
      </c>
      <c r="S3074" t="s">
        <v>9255</v>
      </c>
      <c r="T3074" t="s">
        <v>9265</v>
      </c>
      <c r="U3074" t="s">
        <v>9300</v>
      </c>
      <c r="V3074" t="str" cm="1">
        <f t="array" ref="V3074">_xlfn.IFS(Hospital_Emergency_Room_Data[[#This Row],[Day]]&lt;=10,"Start(1-10)",Hospital_Emergency_Room_Data[[#This Row],[Day]]&lt;=20,"Middle(11-20)",Hospital_Emergency_Room_Data[[#This Row],[Day]]&gt;20,"End(21-30)")</f>
        <v>Middle(11-20)</v>
      </c>
    </row>
    <row r="3075" spans="1:22">
      <c r="A3075">
        <v>651583998</v>
      </c>
      <c r="B3075" t="s">
        <v>3094</v>
      </c>
      <c r="C3075" s="1">
        <v>45441</v>
      </c>
      <c r="D3075" t="str">
        <f>TEXT(Hospital_Emergency_Room_Data[[#This Row],[Patient Admission Date]],"mmm")</f>
        <v>May</v>
      </c>
      <c r="E3075">
        <f>YEAR(Hospital_Emergency_Room_Data[[#This Row],[Patient Admission Date]])</f>
        <v>2024</v>
      </c>
      <c r="F3075" s="2">
        <v>0.70277777777777772</v>
      </c>
      <c r="G3075" s="8" t="str">
        <f>TEXT(Hospital_Emergency_Room_Data[[#This Row],[Patient Admission Date]],"dddd")</f>
        <v>Wednesday</v>
      </c>
      <c r="H3075" t="s">
        <v>9208</v>
      </c>
      <c r="I3075">
        <v>73</v>
      </c>
      <c r="J3075" s="5" t="s">
        <v>9222</v>
      </c>
      <c r="K3075" t="s">
        <v>12</v>
      </c>
      <c r="L3075" t="s">
        <v>13</v>
      </c>
      <c r="M3075" t="s">
        <v>9209</v>
      </c>
      <c r="N3075">
        <v>5</v>
      </c>
      <c r="O3075">
        <v>50</v>
      </c>
      <c r="P3075" t="s">
        <v>9225</v>
      </c>
      <c r="Q3075">
        <v>29</v>
      </c>
      <c r="R3075">
        <v>16</v>
      </c>
      <c r="S3075" t="s">
        <v>9257</v>
      </c>
      <c r="T3075" t="s">
        <v>9264</v>
      </c>
      <c r="U3075" t="s">
        <v>9283</v>
      </c>
      <c r="V3075" t="str" cm="1">
        <f t="array" ref="V3075">_xlfn.IFS(Hospital_Emergency_Room_Data[[#This Row],[Day]]&lt;=10,"Start(1-10)",Hospital_Emergency_Room_Data[[#This Row],[Day]]&lt;=20,"Middle(11-20)",Hospital_Emergency_Room_Data[[#This Row],[Day]]&gt;20,"End(21-30)")</f>
        <v>End(21-30)</v>
      </c>
    </row>
    <row r="3076" spans="1:22">
      <c r="A3076">
        <v>682491467</v>
      </c>
      <c r="B3076" t="s">
        <v>3095</v>
      </c>
      <c r="C3076" s="1">
        <v>45228</v>
      </c>
      <c r="D3076" t="str">
        <f>TEXT(Hospital_Emergency_Room_Data[[#This Row],[Patient Admission Date]],"mmm")</f>
        <v>Oct</v>
      </c>
      <c r="E3076">
        <f>YEAR(Hospital_Emergency_Room_Data[[#This Row],[Patient Admission Date]])</f>
        <v>2023</v>
      </c>
      <c r="F3076" s="2">
        <v>0.21458333333333332</v>
      </c>
      <c r="G3076" s="8" t="str">
        <f>TEXT(Hospital_Emergency_Room_Data[[#This Row],[Patient Admission Date]],"dddd")</f>
        <v>Sunday</v>
      </c>
      <c r="H3076" t="s">
        <v>9208</v>
      </c>
      <c r="I3076">
        <v>46</v>
      </c>
      <c r="J3076" s="5" t="s">
        <v>9219</v>
      </c>
      <c r="K3076" t="s">
        <v>12</v>
      </c>
      <c r="L3076" t="s">
        <v>13</v>
      </c>
      <c r="M3076" t="s">
        <v>9209</v>
      </c>
      <c r="N3076">
        <v>5</v>
      </c>
      <c r="O3076">
        <v>54</v>
      </c>
      <c r="P3076" t="s">
        <v>9225</v>
      </c>
      <c r="Q3076">
        <v>29</v>
      </c>
      <c r="R3076">
        <v>5</v>
      </c>
      <c r="S3076" t="s">
        <v>9258</v>
      </c>
      <c r="T3076" t="s">
        <v>9264</v>
      </c>
      <c r="U3076" t="s">
        <v>9283</v>
      </c>
      <c r="V3076" t="str" cm="1">
        <f t="array" ref="V3076">_xlfn.IFS(Hospital_Emergency_Room_Data[[#This Row],[Day]]&lt;=10,"Start(1-10)",Hospital_Emergency_Room_Data[[#This Row],[Day]]&lt;=20,"Middle(11-20)",Hospital_Emergency_Room_Data[[#This Row],[Day]]&gt;20,"End(21-30)")</f>
        <v>End(21-30)</v>
      </c>
    </row>
    <row r="3077" spans="1:22">
      <c r="A3077">
        <v>616323050</v>
      </c>
      <c r="B3077" t="s">
        <v>3096</v>
      </c>
      <c r="C3077" s="1">
        <v>45289</v>
      </c>
      <c r="D3077" t="str">
        <f>TEXT(Hospital_Emergency_Room_Data[[#This Row],[Patient Admission Date]],"mmm")</f>
        <v>Dec</v>
      </c>
      <c r="E3077">
        <f>YEAR(Hospital_Emergency_Room_Data[[#This Row],[Patient Admission Date]])</f>
        <v>2023</v>
      </c>
      <c r="F3077" s="2">
        <v>0.99097222222222225</v>
      </c>
      <c r="G3077" s="8" t="str">
        <f>TEXT(Hospital_Emergency_Room_Data[[#This Row],[Patient Admission Date]],"dddd")</f>
        <v>Friday</v>
      </c>
      <c r="H3077" t="s">
        <v>9208</v>
      </c>
      <c r="I3077">
        <v>19</v>
      </c>
      <c r="J3077" s="5" t="s">
        <v>9220</v>
      </c>
      <c r="K3077" t="s">
        <v>12</v>
      </c>
      <c r="L3077" t="s">
        <v>13</v>
      </c>
      <c r="M3077" t="s">
        <v>9209</v>
      </c>
      <c r="N3077">
        <v>6</v>
      </c>
      <c r="O3077">
        <v>40</v>
      </c>
      <c r="P3077" t="s">
        <v>9225</v>
      </c>
      <c r="Q3077">
        <v>29</v>
      </c>
      <c r="R3077">
        <v>23</v>
      </c>
      <c r="S3077" t="s">
        <v>9256</v>
      </c>
      <c r="T3077" t="s">
        <v>9264</v>
      </c>
      <c r="U3077" t="s">
        <v>9300</v>
      </c>
      <c r="V3077" t="str" cm="1">
        <f t="array" ref="V3077">_xlfn.IFS(Hospital_Emergency_Room_Data[[#This Row],[Day]]&lt;=10,"Start(1-10)",Hospital_Emergency_Room_Data[[#This Row],[Day]]&lt;=20,"Middle(11-20)",Hospital_Emergency_Room_Data[[#This Row],[Day]]&gt;20,"End(21-30)")</f>
        <v>End(21-30)</v>
      </c>
    </row>
    <row r="3078" spans="1:22">
      <c r="A3078">
        <v>121909321</v>
      </c>
      <c r="B3078" t="s">
        <v>3097</v>
      </c>
      <c r="C3078" s="1">
        <v>45230</v>
      </c>
      <c r="D3078" t="str">
        <f>TEXT(Hospital_Emergency_Room_Data[[#This Row],[Patient Admission Date]],"mmm")</f>
        <v>Oct</v>
      </c>
      <c r="E3078">
        <f>YEAR(Hospital_Emergency_Room_Data[[#This Row],[Patient Admission Date]])</f>
        <v>2023</v>
      </c>
      <c r="F3078" s="2">
        <v>0.74861111111111112</v>
      </c>
      <c r="G3078" s="8" t="str">
        <f>TEXT(Hospital_Emergency_Room_Data[[#This Row],[Patient Admission Date]],"dddd")</f>
        <v>Tuesday</v>
      </c>
      <c r="H3078" t="s">
        <v>9208</v>
      </c>
      <c r="I3078">
        <v>61</v>
      </c>
      <c r="J3078" s="5" t="s">
        <v>9217</v>
      </c>
      <c r="K3078" t="s">
        <v>12</v>
      </c>
      <c r="L3078" t="s">
        <v>13</v>
      </c>
      <c r="M3078" t="s">
        <v>9209</v>
      </c>
      <c r="N3078">
        <v>6</v>
      </c>
      <c r="O3078">
        <v>36</v>
      </c>
      <c r="P3078" t="s">
        <v>9225</v>
      </c>
      <c r="Q3078">
        <v>31</v>
      </c>
      <c r="R3078">
        <v>17</v>
      </c>
      <c r="S3078" t="s">
        <v>9257</v>
      </c>
      <c r="T3078" t="s">
        <v>9264</v>
      </c>
      <c r="U3078" t="s">
        <v>9300</v>
      </c>
      <c r="V3078" t="str" cm="1">
        <f t="array" ref="V3078">_xlfn.IFS(Hospital_Emergency_Room_Data[[#This Row],[Day]]&lt;=10,"Start(1-10)",Hospital_Emergency_Room_Data[[#This Row],[Day]]&lt;=20,"Middle(11-20)",Hospital_Emergency_Room_Data[[#This Row],[Day]]&gt;20,"End(21-30)")</f>
        <v>End(21-30)</v>
      </c>
    </row>
    <row r="3079" spans="1:22">
      <c r="A3079">
        <v>665627161</v>
      </c>
      <c r="B3079" t="s">
        <v>3098</v>
      </c>
      <c r="C3079" s="1">
        <v>45086</v>
      </c>
      <c r="D3079" t="str">
        <f>TEXT(Hospital_Emergency_Room_Data[[#This Row],[Patient Admission Date]],"mmm")</f>
        <v>Jun</v>
      </c>
      <c r="E3079">
        <f>YEAR(Hospital_Emergency_Room_Data[[#This Row],[Patient Admission Date]])</f>
        <v>2023</v>
      </c>
      <c r="F3079" s="2">
        <v>0.82777777777777772</v>
      </c>
      <c r="G3079" s="8" t="str">
        <f>TEXT(Hospital_Emergency_Room_Data[[#This Row],[Patient Admission Date]],"dddd")</f>
        <v>Friday</v>
      </c>
      <c r="H3079" t="s">
        <v>9208</v>
      </c>
      <c r="I3079">
        <v>29</v>
      </c>
      <c r="J3079" s="5" t="s">
        <v>9220</v>
      </c>
      <c r="K3079" t="s">
        <v>12</v>
      </c>
      <c r="L3079" t="s">
        <v>13</v>
      </c>
      <c r="M3079" t="s">
        <v>9209</v>
      </c>
      <c r="N3079">
        <v>7</v>
      </c>
      <c r="O3079">
        <v>51</v>
      </c>
      <c r="P3079" t="s">
        <v>9225</v>
      </c>
      <c r="Q3079">
        <v>9</v>
      </c>
      <c r="R3079">
        <v>19</v>
      </c>
      <c r="S3079" t="s">
        <v>9256</v>
      </c>
      <c r="T3079" t="s">
        <v>9265</v>
      </c>
      <c r="U3079" t="s">
        <v>9283</v>
      </c>
      <c r="V3079" t="str" cm="1">
        <f t="array" ref="V3079">_xlfn.IFS(Hospital_Emergency_Room_Data[[#This Row],[Day]]&lt;=10,"Start(1-10)",Hospital_Emergency_Room_Data[[#This Row],[Day]]&lt;=20,"Middle(11-20)",Hospital_Emergency_Room_Data[[#This Row],[Day]]&gt;20,"End(21-30)")</f>
        <v>Start(1-10)</v>
      </c>
    </row>
    <row r="3080" spans="1:22">
      <c r="A3080">
        <v>781975522</v>
      </c>
      <c r="B3080" t="s">
        <v>3099</v>
      </c>
      <c r="C3080" s="1">
        <v>45114</v>
      </c>
      <c r="D3080" t="str">
        <f>TEXT(Hospital_Emergency_Room_Data[[#This Row],[Patient Admission Date]],"mmm")</f>
        <v>Jul</v>
      </c>
      <c r="E3080">
        <f>YEAR(Hospital_Emergency_Room_Data[[#This Row],[Patient Admission Date]])</f>
        <v>2023</v>
      </c>
      <c r="F3080" s="2">
        <v>0.54583333333333328</v>
      </c>
      <c r="G3080" s="8" t="str">
        <f>TEXT(Hospital_Emergency_Room_Data[[#This Row],[Patient Admission Date]],"dddd")</f>
        <v>Friday</v>
      </c>
      <c r="H3080" t="s">
        <v>9208</v>
      </c>
      <c r="I3080">
        <v>24</v>
      </c>
      <c r="J3080" s="5" t="s">
        <v>9220</v>
      </c>
      <c r="K3080" t="s">
        <v>12</v>
      </c>
      <c r="L3080" t="s">
        <v>13</v>
      </c>
      <c r="M3080" t="s">
        <v>9209</v>
      </c>
      <c r="N3080">
        <v>7</v>
      </c>
      <c r="O3080">
        <v>40</v>
      </c>
      <c r="P3080" t="s">
        <v>9225</v>
      </c>
      <c r="Q3080">
        <v>7</v>
      </c>
      <c r="R3080">
        <v>13</v>
      </c>
      <c r="S3080" t="s">
        <v>9257</v>
      </c>
      <c r="T3080" t="s">
        <v>9263</v>
      </c>
      <c r="U3080" t="s">
        <v>9300</v>
      </c>
      <c r="V3080" t="str" cm="1">
        <f t="array" ref="V3080">_xlfn.IFS(Hospital_Emergency_Room_Data[[#This Row],[Day]]&lt;=10,"Start(1-10)",Hospital_Emergency_Room_Data[[#This Row],[Day]]&lt;=20,"Middle(11-20)",Hospital_Emergency_Room_Data[[#This Row],[Day]]&gt;20,"End(21-30)")</f>
        <v>Start(1-10)</v>
      </c>
    </row>
    <row r="3081" spans="1:22">
      <c r="A3081">
        <v>336026807</v>
      </c>
      <c r="B3081" t="s">
        <v>3100</v>
      </c>
      <c r="C3081" s="1">
        <v>45553</v>
      </c>
      <c r="D3081" t="str">
        <f>TEXT(Hospital_Emergency_Room_Data[[#This Row],[Patient Admission Date]],"mmm")</f>
        <v>Sep</v>
      </c>
      <c r="E3081">
        <f>YEAR(Hospital_Emergency_Room_Data[[#This Row],[Patient Admission Date]])</f>
        <v>2024</v>
      </c>
      <c r="F3081" s="2">
        <v>0.57847222222222228</v>
      </c>
      <c r="G3081" s="8" t="str">
        <f>TEXT(Hospital_Emergency_Room_Data[[#This Row],[Patient Admission Date]],"dddd")</f>
        <v>Wednesday</v>
      </c>
      <c r="H3081" t="s">
        <v>9208</v>
      </c>
      <c r="I3081">
        <v>12</v>
      </c>
      <c r="J3081" s="5" t="s">
        <v>9221</v>
      </c>
      <c r="K3081" t="s">
        <v>12</v>
      </c>
      <c r="L3081" t="s">
        <v>13</v>
      </c>
      <c r="M3081" t="s">
        <v>9209</v>
      </c>
      <c r="N3081">
        <v>8</v>
      </c>
      <c r="O3081">
        <v>52</v>
      </c>
      <c r="P3081" t="s">
        <v>9225</v>
      </c>
      <c r="Q3081">
        <v>18</v>
      </c>
      <c r="R3081">
        <v>13</v>
      </c>
      <c r="S3081" t="s">
        <v>9257</v>
      </c>
      <c r="T3081" t="s">
        <v>9262</v>
      </c>
      <c r="U3081" t="s">
        <v>9283</v>
      </c>
      <c r="V3081" t="str" cm="1">
        <f t="array" ref="V3081">_xlfn.IFS(Hospital_Emergency_Room_Data[[#This Row],[Day]]&lt;=10,"Start(1-10)",Hospital_Emergency_Room_Data[[#This Row],[Day]]&lt;=20,"Middle(11-20)",Hospital_Emergency_Room_Data[[#This Row],[Day]]&gt;20,"End(21-30)")</f>
        <v>Middle(11-20)</v>
      </c>
    </row>
    <row r="3082" spans="1:22">
      <c r="A3082">
        <v>181024908</v>
      </c>
      <c r="B3082" t="s">
        <v>3101</v>
      </c>
      <c r="C3082" s="1">
        <v>45335</v>
      </c>
      <c r="D3082" t="str">
        <f>TEXT(Hospital_Emergency_Room_Data[[#This Row],[Patient Admission Date]],"mmm")</f>
        <v>Feb</v>
      </c>
      <c r="E3082">
        <f>YEAR(Hospital_Emergency_Room_Data[[#This Row],[Patient Admission Date]])</f>
        <v>2024</v>
      </c>
      <c r="F3082" s="2">
        <v>0.52430555555555558</v>
      </c>
      <c r="G3082" s="8" t="str">
        <f>TEXT(Hospital_Emergency_Room_Data[[#This Row],[Patient Admission Date]],"dddd")</f>
        <v>Tuesday</v>
      </c>
      <c r="H3082" t="s">
        <v>9208</v>
      </c>
      <c r="I3082">
        <v>74</v>
      </c>
      <c r="J3082" s="5" t="s">
        <v>9222</v>
      </c>
      <c r="K3082" t="s">
        <v>12</v>
      </c>
      <c r="L3082" t="s">
        <v>13</v>
      </c>
      <c r="M3082" t="s">
        <v>9209</v>
      </c>
      <c r="N3082">
        <v>8</v>
      </c>
      <c r="O3082">
        <v>53</v>
      </c>
      <c r="P3082" t="s">
        <v>9225</v>
      </c>
      <c r="Q3082">
        <v>13</v>
      </c>
      <c r="R3082">
        <v>12</v>
      </c>
      <c r="S3082" t="s">
        <v>9257</v>
      </c>
      <c r="T3082" t="s">
        <v>9265</v>
      </c>
      <c r="U3082" t="s">
        <v>9283</v>
      </c>
      <c r="V3082" t="str" cm="1">
        <f t="array" ref="V3082">_xlfn.IFS(Hospital_Emergency_Room_Data[[#This Row],[Day]]&lt;=10,"Start(1-10)",Hospital_Emergency_Room_Data[[#This Row],[Day]]&lt;=20,"Middle(11-20)",Hospital_Emergency_Room_Data[[#This Row],[Day]]&gt;20,"End(21-30)")</f>
        <v>Middle(11-20)</v>
      </c>
    </row>
    <row r="3083" spans="1:22">
      <c r="A3083">
        <v>207337470</v>
      </c>
      <c r="B3083" t="s">
        <v>3102</v>
      </c>
      <c r="C3083" s="1">
        <v>45180</v>
      </c>
      <c r="D3083" t="str">
        <f>TEXT(Hospital_Emergency_Room_Data[[#This Row],[Patient Admission Date]],"mmm")</f>
        <v>Sep</v>
      </c>
      <c r="E3083">
        <f>YEAR(Hospital_Emergency_Room_Data[[#This Row],[Patient Admission Date]])</f>
        <v>2023</v>
      </c>
      <c r="F3083" s="2">
        <v>0.17152777777777778</v>
      </c>
      <c r="G3083" s="8" t="str">
        <f>TEXT(Hospital_Emergency_Room_Data[[#This Row],[Patient Admission Date]],"dddd")</f>
        <v>Monday</v>
      </c>
      <c r="H3083" t="s">
        <v>9208</v>
      </c>
      <c r="I3083">
        <v>44</v>
      </c>
      <c r="J3083" s="5" t="s">
        <v>9223</v>
      </c>
      <c r="K3083" t="s">
        <v>12</v>
      </c>
      <c r="L3083" t="s">
        <v>13</v>
      </c>
      <c r="M3083" t="s">
        <v>9209</v>
      </c>
      <c r="N3083">
        <v>8</v>
      </c>
      <c r="O3083">
        <v>34</v>
      </c>
      <c r="P3083" t="s">
        <v>9225</v>
      </c>
      <c r="Q3083">
        <v>11</v>
      </c>
      <c r="R3083">
        <v>4</v>
      </c>
      <c r="S3083" t="s">
        <v>9258</v>
      </c>
      <c r="T3083" t="s">
        <v>9265</v>
      </c>
      <c r="U3083" t="s">
        <v>9300</v>
      </c>
      <c r="V3083" t="str" cm="1">
        <f t="array" ref="V3083">_xlfn.IFS(Hospital_Emergency_Room_Data[[#This Row],[Day]]&lt;=10,"Start(1-10)",Hospital_Emergency_Room_Data[[#This Row],[Day]]&lt;=20,"Middle(11-20)",Hospital_Emergency_Room_Data[[#This Row],[Day]]&gt;20,"End(21-30)")</f>
        <v>Middle(11-20)</v>
      </c>
    </row>
    <row r="3084" spans="1:22">
      <c r="A3084">
        <v>864134043</v>
      </c>
      <c r="B3084" t="s">
        <v>3103</v>
      </c>
      <c r="C3084" s="1">
        <v>45336</v>
      </c>
      <c r="D3084" t="str">
        <f>TEXT(Hospital_Emergency_Room_Data[[#This Row],[Patient Admission Date]],"mmm")</f>
        <v>Feb</v>
      </c>
      <c r="E3084">
        <f>YEAR(Hospital_Emergency_Room_Data[[#This Row],[Patient Admission Date]])</f>
        <v>2024</v>
      </c>
      <c r="F3084" s="2">
        <v>0.59375</v>
      </c>
      <c r="G3084" s="8" t="str">
        <f>TEXT(Hospital_Emergency_Room_Data[[#This Row],[Patient Admission Date]],"dddd")</f>
        <v>Wednesday</v>
      </c>
      <c r="H3084" t="s">
        <v>9208</v>
      </c>
      <c r="I3084">
        <v>37</v>
      </c>
      <c r="J3084" s="5" t="s">
        <v>9223</v>
      </c>
      <c r="K3084" t="s">
        <v>12</v>
      </c>
      <c r="L3084" t="s">
        <v>13</v>
      </c>
      <c r="M3084" t="s">
        <v>9209</v>
      </c>
      <c r="N3084">
        <v>9</v>
      </c>
      <c r="O3084">
        <v>43</v>
      </c>
      <c r="P3084" t="s">
        <v>9225</v>
      </c>
      <c r="Q3084">
        <v>14</v>
      </c>
      <c r="R3084">
        <v>14</v>
      </c>
      <c r="S3084" t="s">
        <v>9257</v>
      </c>
      <c r="T3084" t="s">
        <v>9265</v>
      </c>
      <c r="U3084" t="s">
        <v>9300</v>
      </c>
      <c r="V3084" t="str" cm="1">
        <f t="array" ref="V3084">_xlfn.IFS(Hospital_Emergency_Room_Data[[#This Row],[Day]]&lt;=10,"Start(1-10)",Hospital_Emergency_Room_Data[[#This Row],[Day]]&lt;=20,"Middle(11-20)",Hospital_Emergency_Room_Data[[#This Row],[Day]]&gt;20,"End(21-30)")</f>
        <v>Middle(11-20)</v>
      </c>
    </row>
    <row r="3085" spans="1:22">
      <c r="A3085">
        <v>436076332</v>
      </c>
      <c r="B3085" t="s">
        <v>3104</v>
      </c>
      <c r="C3085" s="1">
        <v>45500</v>
      </c>
      <c r="D3085" t="str">
        <f>TEXT(Hospital_Emergency_Room_Data[[#This Row],[Patient Admission Date]],"mmm")</f>
        <v>Jul</v>
      </c>
      <c r="E3085">
        <f>YEAR(Hospital_Emergency_Room_Data[[#This Row],[Patient Admission Date]])</f>
        <v>2024</v>
      </c>
      <c r="F3085" s="2">
        <v>0.64652777777777781</v>
      </c>
      <c r="G3085" s="8" t="str">
        <f>TEXT(Hospital_Emergency_Room_Data[[#This Row],[Patient Admission Date]],"dddd")</f>
        <v>Saturday</v>
      </c>
      <c r="H3085" t="s">
        <v>9208</v>
      </c>
      <c r="I3085">
        <v>64</v>
      </c>
      <c r="J3085" s="5" t="s">
        <v>9217</v>
      </c>
      <c r="K3085" t="s">
        <v>12</v>
      </c>
      <c r="L3085" t="s">
        <v>13</v>
      </c>
      <c r="M3085" t="s">
        <v>9209</v>
      </c>
      <c r="N3085">
        <v>10</v>
      </c>
      <c r="O3085">
        <v>18</v>
      </c>
      <c r="P3085" t="s">
        <v>9226</v>
      </c>
      <c r="Q3085">
        <v>27</v>
      </c>
      <c r="R3085">
        <v>15</v>
      </c>
      <c r="S3085" t="s">
        <v>9257</v>
      </c>
      <c r="T3085" t="s">
        <v>9264</v>
      </c>
      <c r="U3085" t="s">
        <v>9282</v>
      </c>
      <c r="V3085" t="str" cm="1">
        <f t="array" ref="V3085">_xlfn.IFS(Hospital_Emergency_Room_Data[[#This Row],[Day]]&lt;=10,"Start(1-10)",Hospital_Emergency_Room_Data[[#This Row],[Day]]&lt;=20,"Middle(11-20)",Hospital_Emergency_Room_Data[[#This Row],[Day]]&gt;20,"End(21-30)")</f>
        <v>End(21-30)</v>
      </c>
    </row>
    <row r="3086" spans="1:22">
      <c r="A3086">
        <v>306670589</v>
      </c>
      <c r="B3086" t="s">
        <v>3105</v>
      </c>
      <c r="C3086" s="1">
        <v>45252</v>
      </c>
      <c r="D3086" t="str">
        <f>TEXT(Hospital_Emergency_Room_Data[[#This Row],[Patient Admission Date]],"mmm")</f>
        <v>Nov</v>
      </c>
      <c r="E3086">
        <f>YEAR(Hospital_Emergency_Room_Data[[#This Row],[Patient Admission Date]])</f>
        <v>2023</v>
      </c>
      <c r="F3086" s="2">
        <v>0.63472222222222219</v>
      </c>
      <c r="G3086" s="8" t="str">
        <f>TEXT(Hospital_Emergency_Room_Data[[#This Row],[Patient Admission Date]],"dddd")</f>
        <v>Wednesday</v>
      </c>
      <c r="H3086" t="s">
        <v>9208</v>
      </c>
      <c r="I3086">
        <v>48</v>
      </c>
      <c r="J3086" s="5" t="s">
        <v>9219</v>
      </c>
      <c r="K3086" t="s">
        <v>12</v>
      </c>
      <c r="L3086" t="s">
        <v>13</v>
      </c>
      <c r="M3086" t="s">
        <v>9209</v>
      </c>
      <c r="N3086">
        <v>10</v>
      </c>
      <c r="O3086">
        <v>48</v>
      </c>
      <c r="P3086" t="s">
        <v>9225</v>
      </c>
      <c r="Q3086">
        <v>22</v>
      </c>
      <c r="R3086">
        <v>15</v>
      </c>
      <c r="S3086" t="s">
        <v>9257</v>
      </c>
      <c r="T3086" t="s">
        <v>9264</v>
      </c>
      <c r="U3086" t="s">
        <v>9283</v>
      </c>
      <c r="V3086" t="str" cm="1">
        <f t="array" ref="V3086">_xlfn.IFS(Hospital_Emergency_Room_Data[[#This Row],[Day]]&lt;=10,"Start(1-10)",Hospital_Emergency_Room_Data[[#This Row],[Day]]&lt;=20,"Middle(11-20)",Hospital_Emergency_Room_Data[[#This Row],[Day]]&gt;20,"End(21-30)")</f>
        <v>End(21-30)</v>
      </c>
    </row>
    <row r="3087" spans="1:22">
      <c r="A3087">
        <v>293628125</v>
      </c>
      <c r="B3087" t="s">
        <v>3106</v>
      </c>
      <c r="C3087" s="1">
        <v>45548</v>
      </c>
      <c r="D3087" t="str">
        <f>TEXT(Hospital_Emergency_Room_Data[[#This Row],[Patient Admission Date]],"mmm")</f>
        <v>Sep</v>
      </c>
      <c r="E3087">
        <f>YEAR(Hospital_Emergency_Room_Data[[#This Row],[Patient Admission Date]])</f>
        <v>2024</v>
      </c>
      <c r="F3087" s="2">
        <v>0.93472222222222223</v>
      </c>
      <c r="G3087" s="8" t="str">
        <f>TEXT(Hospital_Emergency_Room_Data[[#This Row],[Patient Admission Date]],"dddd")</f>
        <v>Friday</v>
      </c>
      <c r="H3087" t="s">
        <v>9208</v>
      </c>
      <c r="I3087">
        <v>47</v>
      </c>
      <c r="J3087" s="5" t="s">
        <v>9219</v>
      </c>
      <c r="K3087" t="s">
        <v>12</v>
      </c>
      <c r="L3087" t="s">
        <v>50</v>
      </c>
      <c r="M3087" t="s">
        <v>9209</v>
      </c>
      <c r="O3087">
        <v>59</v>
      </c>
      <c r="P3087" t="s">
        <v>9225</v>
      </c>
      <c r="Q3087">
        <v>13</v>
      </c>
      <c r="R3087">
        <v>22</v>
      </c>
      <c r="S3087" t="s">
        <v>9256</v>
      </c>
      <c r="T3087" t="s">
        <v>9265</v>
      </c>
      <c r="U3087" t="s">
        <v>9283</v>
      </c>
      <c r="V3087" t="str" cm="1">
        <f t="array" ref="V3087">_xlfn.IFS(Hospital_Emergency_Room_Data[[#This Row],[Day]]&lt;=10,"Start(1-10)",Hospital_Emergency_Room_Data[[#This Row],[Day]]&lt;=20,"Middle(11-20)",Hospital_Emergency_Room_Data[[#This Row],[Day]]&gt;20,"End(21-30)")</f>
        <v>Middle(11-20)</v>
      </c>
    </row>
    <row r="3088" spans="1:22">
      <c r="A3088">
        <v>185958729</v>
      </c>
      <c r="B3088" t="s">
        <v>3107</v>
      </c>
      <c r="C3088" s="1">
        <v>45415</v>
      </c>
      <c r="D3088" t="str">
        <f>TEXT(Hospital_Emergency_Room_Data[[#This Row],[Patient Admission Date]],"mmm")</f>
        <v>May</v>
      </c>
      <c r="E3088">
        <f>YEAR(Hospital_Emergency_Room_Data[[#This Row],[Patient Admission Date]])</f>
        <v>2024</v>
      </c>
      <c r="F3088" s="2">
        <v>0.74791666666666667</v>
      </c>
      <c r="G3088" s="8" t="str">
        <f>TEXT(Hospital_Emergency_Room_Data[[#This Row],[Patient Admission Date]],"dddd")</f>
        <v>Friday</v>
      </c>
      <c r="H3088" t="s">
        <v>9208</v>
      </c>
      <c r="I3088">
        <v>69</v>
      </c>
      <c r="J3088" s="5" t="s">
        <v>9217</v>
      </c>
      <c r="K3088" t="s">
        <v>12</v>
      </c>
      <c r="L3088" t="s">
        <v>50</v>
      </c>
      <c r="M3088" t="s">
        <v>9209</v>
      </c>
      <c r="O3088">
        <v>57</v>
      </c>
      <c r="P3088" t="s">
        <v>9225</v>
      </c>
      <c r="Q3088">
        <v>3</v>
      </c>
      <c r="R3088">
        <v>17</v>
      </c>
      <c r="S3088" t="s">
        <v>9257</v>
      </c>
      <c r="T3088" t="s">
        <v>9263</v>
      </c>
      <c r="U3088" t="s">
        <v>9283</v>
      </c>
      <c r="V3088" t="str" cm="1">
        <f t="array" ref="V3088">_xlfn.IFS(Hospital_Emergency_Room_Data[[#This Row],[Day]]&lt;=10,"Start(1-10)",Hospital_Emergency_Room_Data[[#This Row],[Day]]&lt;=20,"Middle(11-20)",Hospital_Emergency_Room_Data[[#This Row],[Day]]&gt;20,"End(21-30)")</f>
        <v>Start(1-10)</v>
      </c>
    </row>
    <row r="3089" spans="1:22">
      <c r="A3089">
        <v>132836895</v>
      </c>
      <c r="B3089" t="s">
        <v>3108</v>
      </c>
      <c r="C3089" s="1">
        <v>45452</v>
      </c>
      <c r="D3089" t="str">
        <f>TEXT(Hospital_Emergency_Room_Data[[#This Row],[Patient Admission Date]],"mmm")</f>
        <v>Jun</v>
      </c>
      <c r="E3089">
        <f>YEAR(Hospital_Emergency_Room_Data[[#This Row],[Patient Admission Date]])</f>
        <v>2024</v>
      </c>
      <c r="F3089" s="2">
        <v>7.2222222222222215E-2</v>
      </c>
      <c r="G3089" s="8" t="str">
        <f>TEXT(Hospital_Emergency_Room_Data[[#This Row],[Patient Admission Date]],"dddd")</f>
        <v>Sunday</v>
      </c>
      <c r="H3089" t="s">
        <v>9208</v>
      </c>
      <c r="I3089">
        <v>67</v>
      </c>
      <c r="J3089" s="5" t="s">
        <v>9217</v>
      </c>
      <c r="K3089" t="s">
        <v>12</v>
      </c>
      <c r="L3089" t="s">
        <v>50</v>
      </c>
      <c r="M3089" t="s">
        <v>9209</v>
      </c>
      <c r="O3089">
        <v>20</v>
      </c>
      <c r="P3089" t="s">
        <v>9226</v>
      </c>
      <c r="Q3089">
        <v>9</v>
      </c>
      <c r="R3089">
        <v>1</v>
      </c>
      <c r="S3089" t="s">
        <v>9258</v>
      </c>
      <c r="T3089" t="s">
        <v>9265</v>
      </c>
      <c r="U3089" t="s">
        <v>9282</v>
      </c>
      <c r="V3089" t="str" cm="1">
        <f t="array" ref="V3089">_xlfn.IFS(Hospital_Emergency_Room_Data[[#This Row],[Day]]&lt;=10,"Start(1-10)",Hospital_Emergency_Room_Data[[#This Row],[Day]]&lt;=20,"Middle(11-20)",Hospital_Emergency_Room_Data[[#This Row],[Day]]&gt;20,"End(21-30)")</f>
        <v>Start(1-10)</v>
      </c>
    </row>
    <row r="3090" spans="1:22">
      <c r="A3090">
        <v>442199879</v>
      </c>
      <c r="B3090" t="s">
        <v>3109</v>
      </c>
      <c r="C3090" s="1">
        <v>45180</v>
      </c>
      <c r="D3090" t="str">
        <f>TEXT(Hospital_Emergency_Room_Data[[#This Row],[Patient Admission Date]],"mmm")</f>
        <v>Sep</v>
      </c>
      <c r="E3090">
        <f>YEAR(Hospital_Emergency_Room_Data[[#This Row],[Patient Admission Date]])</f>
        <v>2023</v>
      </c>
      <c r="F3090" s="2">
        <v>0.68819444444444444</v>
      </c>
      <c r="G3090" s="8" t="str">
        <f>TEXT(Hospital_Emergency_Room_Data[[#This Row],[Patient Admission Date]],"dddd")</f>
        <v>Monday</v>
      </c>
      <c r="H3090" t="s">
        <v>9208</v>
      </c>
      <c r="I3090">
        <v>78</v>
      </c>
      <c r="J3090" s="5" t="s">
        <v>9222</v>
      </c>
      <c r="K3090" t="s">
        <v>12</v>
      </c>
      <c r="L3090" t="s">
        <v>50</v>
      </c>
      <c r="M3090" t="s">
        <v>9209</v>
      </c>
      <c r="O3090">
        <v>20</v>
      </c>
      <c r="P3090" t="s">
        <v>9226</v>
      </c>
      <c r="Q3090">
        <v>11</v>
      </c>
      <c r="R3090">
        <v>16</v>
      </c>
      <c r="S3090" t="s">
        <v>9257</v>
      </c>
      <c r="T3090" t="s">
        <v>9265</v>
      </c>
      <c r="U3090" t="s">
        <v>9282</v>
      </c>
      <c r="V3090" t="str" cm="1">
        <f t="array" ref="V3090">_xlfn.IFS(Hospital_Emergency_Room_Data[[#This Row],[Day]]&lt;=10,"Start(1-10)",Hospital_Emergency_Room_Data[[#This Row],[Day]]&lt;=20,"Middle(11-20)",Hospital_Emergency_Room_Data[[#This Row],[Day]]&gt;20,"End(21-30)")</f>
        <v>Middle(11-20)</v>
      </c>
    </row>
    <row r="3091" spans="1:22">
      <c r="A3091">
        <v>175699432</v>
      </c>
      <c r="B3091" t="s">
        <v>3110</v>
      </c>
      <c r="C3091" s="1">
        <v>45516</v>
      </c>
      <c r="D3091" t="str">
        <f>TEXT(Hospital_Emergency_Room_Data[[#This Row],[Patient Admission Date]],"mmm")</f>
        <v>Aug</v>
      </c>
      <c r="E3091">
        <f>YEAR(Hospital_Emergency_Room_Data[[#This Row],[Patient Admission Date]])</f>
        <v>2024</v>
      </c>
      <c r="F3091" s="2">
        <v>0.41319444444444442</v>
      </c>
      <c r="G3091" s="8" t="str">
        <f>TEXT(Hospital_Emergency_Room_Data[[#This Row],[Patient Admission Date]],"dddd")</f>
        <v>Monday</v>
      </c>
      <c r="H3091" t="s">
        <v>9208</v>
      </c>
      <c r="I3091">
        <v>78</v>
      </c>
      <c r="J3091" s="5" t="s">
        <v>9222</v>
      </c>
      <c r="K3091" t="s">
        <v>12</v>
      </c>
      <c r="L3091" t="s">
        <v>50</v>
      </c>
      <c r="M3091" t="s">
        <v>9209</v>
      </c>
      <c r="O3091">
        <v>41</v>
      </c>
      <c r="P3091" t="s">
        <v>9225</v>
      </c>
      <c r="Q3091">
        <v>12</v>
      </c>
      <c r="R3091">
        <v>9</v>
      </c>
      <c r="S3091" t="s">
        <v>9255</v>
      </c>
      <c r="T3091" t="s">
        <v>9265</v>
      </c>
      <c r="U3091" t="s">
        <v>9300</v>
      </c>
      <c r="V3091" t="str" cm="1">
        <f t="array" ref="V3091">_xlfn.IFS(Hospital_Emergency_Room_Data[[#This Row],[Day]]&lt;=10,"Start(1-10)",Hospital_Emergency_Room_Data[[#This Row],[Day]]&lt;=20,"Middle(11-20)",Hospital_Emergency_Room_Data[[#This Row],[Day]]&gt;20,"End(21-30)")</f>
        <v>Middle(11-20)</v>
      </c>
    </row>
    <row r="3092" spans="1:22">
      <c r="A3092">
        <v>659876427</v>
      </c>
      <c r="B3092" t="s">
        <v>3111</v>
      </c>
      <c r="C3092" s="1">
        <v>45219</v>
      </c>
      <c r="D3092" t="str">
        <f>TEXT(Hospital_Emergency_Room_Data[[#This Row],[Patient Admission Date]],"mmm")</f>
        <v>Oct</v>
      </c>
      <c r="E3092">
        <f>YEAR(Hospital_Emergency_Room_Data[[#This Row],[Patient Admission Date]])</f>
        <v>2023</v>
      </c>
      <c r="F3092" s="2">
        <v>0.8930555555555556</v>
      </c>
      <c r="G3092" s="8" t="str">
        <f>TEXT(Hospital_Emergency_Room_Data[[#This Row],[Patient Admission Date]],"dddd")</f>
        <v>Friday</v>
      </c>
      <c r="H3092" t="s">
        <v>9208</v>
      </c>
      <c r="I3092">
        <v>9</v>
      </c>
      <c r="J3092" s="5" t="s">
        <v>9221</v>
      </c>
      <c r="K3092" t="s">
        <v>12</v>
      </c>
      <c r="L3092" t="s">
        <v>50</v>
      </c>
      <c r="M3092" t="s">
        <v>9209</v>
      </c>
      <c r="O3092">
        <v>55</v>
      </c>
      <c r="P3092" t="s">
        <v>9225</v>
      </c>
      <c r="Q3092">
        <v>20</v>
      </c>
      <c r="R3092">
        <v>21</v>
      </c>
      <c r="S3092" t="s">
        <v>9256</v>
      </c>
      <c r="T3092" t="s">
        <v>9262</v>
      </c>
      <c r="U3092" t="s">
        <v>9283</v>
      </c>
      <c r="V3092" t="str" cm="1">
        <f t="array" ref="V3092">_xlfn.IFS(Hospital_Emergency_Room_Data[[#This Row],[Day]]&lt;=10,"Start(1-10)",Hospital_Emergency_Room_Data[[#This Row],[Day]]&lt;=20,"Middle(11-20)",Hospital_Emergency_Room_Data[[#This Row],[Day]]&gt;20,"End(21-30)")</f>
        <v>Middle(11-20)</v>
      </c>
    </row>
    <row r="3093" spans="1:22">
      <c r="A3093">
        <v>242149128</v>
      </c>
      <c r="B3093" t="s">
        <v>3112</v>
      </c>
      <c r="C3093" s="1">
        <v>45214</v>
      </c>
      <c r="D3093" t="str">
        <f>TEXT(Hospital_Emergency_Room_Data[[#This Row],[Patient Admission Date]],"mmm")</f>
        <v>Oct</v>
      </c>
      <c r="E3093">
        <f>YEAR(Hospital_Emergency_Room_Data[[#This Row],[Patient Admission Date]])</f>
        <v>2023</v>
      </c>
      <c r="F3093" s="2">
        <v>0.68055555555555558</v>
      </c>
      <c r="G3093" s="8" t="str">
        <f>TEXT(Hospital_Emergency_Room_Data[[#This Row],[Patient Admission Date]],"dddd")</f>
        <v>Sunday</v>
      </c>
      <c r="H3093" t="s">
        <v>9208</v>
      </c>
      <c r="I3093">
        <v>25</v>
      </c>
      <c r="J3093" s="5" t="s">
        <v>9220</v>
      </c>
      <c r="K3093" t="s">
        <v>12</v>
      </c>
      <c r="L3093" t="s">
        <v>50</v>
      </c>
      <c r="M3093" t="s">
        <v>9209</v>
      </c>
      <c r="O3093">
        <v>11</v>
      </c>
      <c r="P3093" t="s">
        <v>9226</v>
      </c>
      <c r="Q3093">
        <v>15</v>
      </c>
      <c r="R3093">
        <v>16</v>
      </c>
      <c r="S3093" t="s">
        <v>9257</v>
      </c>
      <c r="T3093" t="s">
        <v>9262</v>
      </c>
      <c r="U3093" t="s">
        <v>9282</v>
      </c>
      <c r="V3093" t="str" cm="1">
        <f t="array" ref="V3093">_xlfn.IFS(Hospital_Emergency_Room_Data[[#This Row],[Day]]&lt;=10,"Start(1-10)",Hospital_Emergency_Room_Data[[#This Row],[Day]]&lt;=20,"Middle(11-20)",Hospital_Emergency_Room_Data[[#This Row],[Day]]&gt;20,"End(21-30)")</f>
        <v>Middle(11-20)</v>
      </c>
    </row>
    <row r="3094" spans="1:22">
      <c r="A3094">
        <v>899982466</v>
      </c>
      <c r="B3094" t="s">
        <v>3113</v>
      </c>
      <c r="C3094" s="1">
        <v>45456</v>
      </c>
      <c r="D3094" t="str">
        <f>TEXT(Hospital_Emergency_Room_Data[[#This Row],[Patient Admission Date]],"mmm")</f>
        <v>Jun</v>
      </c>
      <c r="E3094">
        <f>YEAR(Hospital_Emergency_Room_Data[[#This Row],[Patient Admission Date]])</f>
        <v>2024</v>
      </c>
      <c r="F3094" s="2">
        <v>0.75624999999999998</v>
      </c>
      <c r="G3094" s="8" t="str">
        <f>TEXT(Hospital_Emergency_Room_Data[[#This Row],[Patient Admission Date]],"dddd")</f>
        <v>Thursday</v>
      </c>
      <c r="H3094" t="s">
        <v>9208</v>
      </c>
      <c r="I3094">
        <v>65</v>
      </c>
      <c r="J3094" s="5" t="s">
        <v>9217</v>
      </c>
      <c r="K3094" t="s">
        <v>12</v>
      </c>
      <c r="L3094" t="s">
        <v>50</v>
      </c>
      <c r="M3094" t="s">
        <v>9209</v>
      </c>
      <c r="O3094">
        <v>32</v>
      </c>
      <c r="P3094" t="s">
        <v>9225</v>
      </c>
      <c r="Q3094">
        <v>13</v>
      </c>
      <c r="R3094">
        <v>18</v>
      </c>
      <c r="S3094" t="s">
        <v>9256</v>
      </c>
      <c r="T3094" t="s">
        <v>9265</v>
      </c>
      <c r="U3094" t="s">
        <v>9300</v>
      </c>
      <c r="V3094" t="str" cm="1">
        <f t="array" ref="V3094">_xlfn.IFS(Hospital_Emergency_Room_Data[[#This Row],[Day]]&lt;=10,"Start(1-10)",Hospital_Emergency_Room_Data[[#This Row],[Day]]&lt;=20,"Middle(11-20)",Hospital_Emergency_Room_Data[[#This Row],[Day]]&gt;20,"End(21-30)")</f>
        <v>Middle(11-20)</v>
      </c>
    </row>
    <row r="3095" spans="1:22">
      <c r="A3095">
        <v>717756312</v>
      </c>
      <c r="B3095" t="s">
        <v>3114</v>
      </c>
      <c r="C3095" s="1">
        <v>45150</v>
      </c>
      <c r="D3095" t="str">
        <f>TEXT(Hospital_Emergency_Room_Data[[#This Row],[Patient Admission Date]],"mmm")</f>
        <v>Aug</v>
      </c>
      <c r="E3095">
        <f>YEAR(Hospital_Emergency_Room_Data[[#This Row],[Patient Admission Date]])</f>
        <v>2023</v>
      </c>
      <c r="F3095" s="2">
        <v>0.61111111111111116</v>
      </c>
      <c r="G3095" s="8" t="str">
        <f>TEXT(Hospital_Emergency_Room_Data[[#This Row],[Patient Admission Date]],"dddd")</f>
        <v>Saturday</v>
      </c>
      <c r="H3095" t="s">
        <v>9208</v>
      </c>
      <c r="I3095">
        <v>55</v>
      </c>
      <c r="J3095" s="5" t="s">
        <v>9219</v>
      </c>
      <c r="K3095" t="s">
        <v>12</v>
      </c>
      <c r="L3095" t="s">
        <v>50</v>
      </c>
      <c r="M3095" t="s">
        <v>9209</v>
      </c>
      <c r="N3095">
        <v>2</v>
      </c>
      <c r="O3095">
        <v>45</v>
      </c>
      <c r="P3095" t="s">
        <v>9225</v>
      </c>
      <c r="Q3095">
        <v>12</v>
      </c>
      <c r="R3095">
        <v>14</v>
      </c>
      <c r="S3095" t="s">
        <v>9257</v>
      </c>
      <c r="T3095" t="s">
        <v>9265</v>
      </c>
      <c r="U3095" t="s">
        <v>9300</v>
      </c>
      <c r="V3095" t="str" cm="1">
        <f t="array" ref="V3095">_xlfn.IFS(Hospital_Emergency_Room_Data[[#This Row],[Day]]&lt;=10,"Start(1-10)",Hospital_Emergency_Room_Data[[#This Row],[Day]]&lt;=20,"Middle(11-20)",Hospital_Emergency_Room_Data[[#This Row],[Day]]&gt;20,"End(21-30)")</f>
        <v>Middle(11-20)</v>
      </c>
    </row>
    <row r="3096" spans="1:22">
      <c r="A3096">
        <v>483814980</v>
      </c>
      <c r="B3096" t="s">
        <v>3115</v>
      </c>
      <c r="C3096" s="1">
        <v>45294</v>
      </c>
      <c r="D3096" t="str">
        <f>TEXT(Hospital_Emergency_Room_Data[[#This Row],[Patient Admission Date]],"mmm")</f>
        <v>Jan</v>
      </c>
      <c r="E3096">
        <f>YEAR(Hospital_Emergency_Room_Data[[#This Row],[Patient Admission Date]])</f>
        <v>2024</v>
      </c>
      <c r="F3096" s="2">
        <v>0.10833333333333334</v>
      </c>
      <c r="G3096" s="8" t="str">
        <f>TEXT(Hospital_Emergency_Room_Data[[#This Row],[Patient Admission Date]],"dddd")</f>
        <v>Wednesday</v>
      </c>
      <c r="H3096" t="s">
        <v>9208</v>
      </c>
      <c r="I3096">
        <v>12</v>
      </c>
      <c r="J3096" s="5" t="s">
        <v>9221</v>
      </c>
      <c r="K3096" t="s">
        <v>12</v>
      </c>
      <c r="L3096" t="s">
        <v>50</v>
      </c>
      <c r="M3096" t="s">
        <v>9209</v>
      </c>
      <c r="N3096">
        <v>4</v>
      </c>
      <c r="O3096">
        <v>52</v>
      </c>
      <c r="P3096" t="s">
        <v>9225</v>
      </c>
      <c r="Q3096">
        <v>3</v>
      </c>
      <c r="R3096">
        <v>2</v>
      </c>
      <c r="S3096" t="s">
        <v>9258</v>
      </c>
      <c r="T3096" t="s">
        <v>9263</v>
      </c>
      <c r="U3096" t="s">
        <v>9283</v>
      </c>
      <c r="V3096" t="str" cm="1">
        <f t="array" ref="V3096">_xlfn.IFS(Hospital_Emergency_Room_Data[[#This Row],[Day]]&lt;=10,"Start(1-10)",Hospital_Emergency_Room_Data[[#This Row],[Day]]&lt;=20,"Middle(11-20)",Hospital_Emergency_Room_Data[[#This Row],[Day]]&gt;20,"End(21-30)")</f>
        <v>Start(1-10)</v>
      </c>
    </row>
    <row r="3097" spans="1:22">
      <c r="A3097">
        <v>382452464</v>
      </c>
      <c r="B3097" t="s">
        <v>3116</v>
      </c>
      <c r="C3097" s="1">
        <v>45117</v>
      </c>
      <c r="D3097" t="str">
        <f>TEXT(Hospital_Emergency_Room_Data[[#This Row],[Patient Admission Date]],"mmm")</f>
        <v>Jul</v>
      </c>
      <c r="E3097">
        <f>YEAR(Hospital_Emergency_Room_Data[[#This Row],[Patient Admission Date]])</f>
        <v>2023</v>
      </c>
      <c r="F3097" s="2">
        <v>0.19722222222222222</v>
      </c>
      <c r="G3097" s="8" t="str">
        <f>TEXT(Hospital_Emergency_Room_Data[[#This Row],[Patient Admission Date]],"dddd")</f>
        <v>Monday</v>
      </c>
      <c r="H3097" t="s">
        <v>9208</v>
      </c>
      <c r="I3097">
        <v>48</v>
      </c>
      <c r="J3097" s="5" t="s">
        <v>9219</v>
      </c>
      <c r="K3097" t="s">
        <v>12</v>
      </c>
      <c r="L3097" t="s">
        <v>9281</v>
      </c>
      <c r="M3097" t="s">
        <v>9209</v>
      </c>
      <c r="O3097">
        <v>11</v>
      </c>
      <c r="P3097" t="s">
        <v>9226</v>
      </c>
      <c r="Q3097">
        <v>10</v>
      </c>
      <c r="R3097">
        <v>4</v>
      </c>
      <c r="S3097" t="s">
        <v>9258</v>
      </c>
      <c r="T3097" t="s">
        <v>9265</v>
      </c>
      <c r="U3097" t="s">
        <v>9282</v>
      </c>
      <c r="V3097" t="str" cm="1">
        <f t="array" ref="V3097">_xlfn.IFS(Hospital_Emergency_Room_Data[[#This Row],[Day]]&lt;=10,"Start(1-10)",Hospital_Emergency_Room_Data[[#This Row],[Day]]&lt;=20,"Middle(11-20)",Hospital_Emergency_Room_Data[[#This Row],[Day]]&gt;20,"End(21-30)")</f>
        <v>Start(1-10)</v>
      </c>
    </row>
    <row r="3098" spans="1:22">
      <c r="A3098">
        <v>408166050</v>
      </c>
      <c r="B3098" t="s">
        <v>3117</v>
      </c>
      <c r="C3098" s="1">
        <v>45451</v>
      </c>
      <c r="D3098" t="str">
        <f>TEXT(Hospital_Emergency_Room_Data[[#This Row],[Patient Admission Date]],"mmm")</f>
        <v>Jun</v>
      </c>
      <c r="E3098">
        <f>YEAR(Hospital_Emergency_Room_Data[[#This Row],[Patient Admission Date]])</f>
        <v>2024</v>
      </c>
      <c r="F3098" s="2">
        <v>3.472222222222222E-3</v>
      </c>
      <c r="G3098" s="8" t="str">
        <f>TEXT(Hospital_Emergency_Room_Data[[#This Row],[Patient Admission Date]],"dddd")</f>
        <v>Saturday</v>
      </c>
      <c r="H3098" t="s">
        <v>9208</v>
      </c>
      <c r="I3098">
        <v>62</v>
      </c>
      <c r="J3098" s="5" t="s">
        <v>9217</v>
      </c>
      <c r="K3098" t="s">
        <v>12</v>
      </c>
      <c r="L3098" t="s">
        <v>9281</v>
      </c>
      <c r="M3098" t="s">
        <v>9209</v>
      </c>
      <c r="O3098">
        <v>12</v>
      </c>
      <c r="P3098" t="s">
        <v>9226</v>
      </c>
      <c r="Q3098">
        <v>8</v>
      </c>
      <c r="R3098">
        <v>0</v>
      </c>
      <c r="S3098" t="s">
        <v>9258</v>
      </c>
      <c r="T3098" t="s">
        <v>9265</v>
      </c>
      <c r="U3098" t="s">
        <v>9282</v>
      </c>
      <c r="V3098" t="str" cm="1">
        <f t="array" ref="V3098">_xlfn.IFS(Hospital_Emergency_Room_Data[[#This Row],[Day]]&lt;=10,"Start(1-10)",Hospital_Emergency_Room_Data[[#This Row],[Day]]&lt;=20,"Middle(11-20)",Hospital_Emergency_Room_Data[[#This Row],[Day]]&gt;20,"End(21-30)")</f>
        <v>Start(1-10)</v>
      </c>
    </row>
    <row r="3099" spans="1:22">
      <c r="A3099">
        <v>722102750</v>
      </c>
      <c r="B3099" t="s">
        <v>3118</v>
      </c>
      <c r="C3099" s="1">
        <v>45188</v>
      </c>
      <c r="D3099" t="str">
        <f>TEXT(Hospital_Emergency_Room_Data[[#This Row],[Patient Admission Date]],"mmm")</f>
        <v>Sep</v>
      </c>
      <c r="E3099">
        <f>YEAR(Hospital_Emergency_Room_Data[[#This Row],[Patient Admission Date]])</f>
        <v>2023</v>
      </c>
      <c r="F3099" s="2">
        <v>0.92708333333333337</v>
      </c>
      <c r="G3099" s="8" t="str">
        <f>TEXT(Hospital_Emergency_Room_Data[[#This Row],[Patient Admission Date]],"dddd")</f>
        <v>Tuesday</v>
      </c>
      <c r="H3099" t="s">
        <v>9208</v>
      </c>
      <c r="I3099">
        <v>37</v>
      </c>
      <c r="J3099" s="5" t="s">
        <v>9223</v>
      </c>
      <c r="K3099" t="s">
        <v>12</v>
      </c>
      <c r="L3099" t="s">
        <v>9281</v>
      </c>
      <c r="M3099" t="s">
        <v>9209</v>
      </c>
      <c r="O3099">
        <v>14</v>
      </c>
      <c r="P3099" t="s">
        <v>9226</v>
      </c>
      <c r="Q3099">
        <v>19</v>
      </c>
      <c r="R3099">
        <v>22</v>
      </c>
      <c r="S3099" t="s">
        <v>9256</v>
      </c>
      <c r="T3099" t="s">
        <v>9262</v>
      </c>
      <c r="U3099" t="s">
        <v>9282</v>
      </c>
      <c r="V3099" t="str" cm="1">
        <f t="array" ref="V3099">_xlfn.IFS(Hospital_Emergency_Room_Data[[#This Row],[Day]]&lt;=10,"Start(1-10)",Hospital_Emergency_Room_Data[[#This Row],[Day]]&lt;=20,"Middle(11-20)",Hospital_Emergency_Room_Data[[#This Row],[Day]]&gt;20,"End(21-30)")</f>
        <v>Middle(11-20)</v>
      </c>
    </row>
    <row r="3100" spans="1:22">
      <c r="A3100">
        <v>369329854</v>
      </c>
      <c r="B3100" t="s">
        <v>3119</v>
      </c>
      <c r="C3100" s="1">
        <v>45163</v>
      </c>
      <c r="D3100" t="str">
        <f>TEXT(Hospital_Emergency_Room_Data[[#This Row],[Patient Admission Date]],"mmm")</f>
        <v>Aug</v>
      </c>
      <c r="E3100">
        <f>YEAR(Hospital_Emergency_Room_Data[[#This Row],[Patient Admission Date]])</f>
        <v>2023</v>
      </c>
      <c r="F3100" s="2">
        <v>0.47638888888888886</v>
      </c>
      <c r="G3100" s="8" t="str">
        <f>TEXT(Hospital_Emergency_Room_Data[[#This Row],[Patient Admission Date]],"dddd")</f>
        <v>Friday</v>
      </c>
      <c r="H3100" t="s">
        <v>9208</v>
      </c>
      <c r="I3100">
        <v>56</v>
      </c>
      <c r="J3100" s="5" t="s">
        <v>9219</v>
      </c>
      <c r="K3100" t="s">
        <v>12</v>
      </c>
      <c r="L3100" t="s">
        <v>9281</v>
      </c>
      <c r="M3100" t="s">
        <v>9209</v>
      </c>
      <c r="O3100">
        <v>18</v>
      </c>
      <c r="P3100" t="s">
        <v>9226</v>
      </c>
      <c r="Q3100">
        <v>25</v>
      </c>
      <c r="R3100">
        <v>11</v>
      </c>
      <c r="S3100" t="s">
        <v>9255</v>
      </c>
      <c r="T3100" t="s">
        <v>9264</v>
      </c>
      <c r="U3100" t="s">
        <v>9282</v>
      </c>
      <c r="V3100" t="str" cm="1">
        <f t="array" ref="V3100">_xlfn.IFS(Hospital_Emergency_Room_Data[[#This Row],[Day]]&lt;=10,"Start(1-10)",Hospital_Emergency_Room_Data[[#This Row],[Day]]&lt;=20,"Middle(11-20)",Hospital_Emergency_Room_Data[[#This Row],[Day]]&gt;20,"End(21-30)")</f>
        <v>End(21-30)</v>
      </c>
    </row>
    <row r="3101" spans="1:22">
      <c r="A3101">
        <v>102856993</v>
      </c>
      <c r="B3101" t="s">
        <v>3120</v>
      </c>
      <c r="C3101" s="1">
        <v>45375</v>
      </c>
      <c r="D3101" t="str">
        <f>TEXT(Hospital_Emergency_Room_Data[[#This Row],[Patient Admission Date]],"mmm")</f>
        <v>Mar</v>
      </c>
      <c r="E3101">
        <f>YEAR(Hospital_Emergency_Room_Data[[#This Row],[Patient Admission Date]])</f>
        <v>2024</v>
      </c>
      <c r="F3101" s="2">
        <v>0.66805555555555551</v>
      </c>
      <c r="G3101" s="8" t="str">
        <f>TEXT(Hospital_Emergency_Room_Data[[#This Row],[Patient Admission Date]],"dddd")</f>
        <v>Sunday</v>
      </c>
      <c r="H3101" t="s">
        <v>9208</v>
      </c>
      <c r="I3101">
        <v>67</v>
      </c>
      <c r="J3101" s="5" t="s">
        <v>9217</v>
      </c>
      <c r="K3101" t="s">
        <v>12</v>
      </c>
      <c r="L3101" t="s">
        <v>9281</v>
      </c>
      <c r="M3101" t="s">
        <v>9209</v>
      </c>
      <c r="O3101">
        <v>30</v>
      </c>
      <c r="P3101" t="s">
        <v>9225</v>
      </c>
      <c r="Q3101">
        <v>24</v>
      </c>
      <c r="R3101">
        <v>16</v>
      </c>
      <c r="S3101" t="s">
        <v>9257</v>
      </c>
      <c r="T3101" t="s">
        <v>9264</v>
      </c>
      <c r="U3101" t="s">
        <v>9282</v>
      </c>
      <c r="V3101" t="str" cm="1">
        <f t="array" ref="V3101">_xlfn.IFS(Hospital_Emergency_Room_Data[[#This Row],[Day]]&lt;=10,"Start(1-10)",Hospital_Emergency_Room_Data[[#This Row],[Day]]&lt;=20,"Middle(11-20)",Hospital_Emergency_Room_Data[[#This Row],[Day]]&gt;20,"End(21-30)")</f>
        <v>End(21-30)</v>
      </c>
    </row>
    <row r="3102" spans="1:22">
      <c r="A3102">
        <v>453452632</v>
      </c>
      <c r="B3102" t="s">
        <v>3121</v>
      </c>
      <c r="C3102" s="1">
        <v>45590</v>
      </c>
      <c r="D3102" t="str">
        <f>TEXT(Hospital_Emergency_Room_Data[[#This Row],[Patient Admission Date]],"mmm")</f>
        <v>Oct</v>
      </c>
      <c r="E3102">
        <f>YEAR(Hospital_Emergency_Room_Data[[#This Row],[Patient Admission Date]])</f>
        <v>2024</v>
      </c>
      <c r="F3102" s="2">
        <v>0.1076388888888889</v>
      </c>
      <c r="G3102" s="8" t="str">
        <f>TEXT(Hospital_Emergency_Room_Data[[#This Row],[Patient Admission Date]],"dddd")</f>
        <v>Friday</v>
      </c>
      <c r="H3102" t="s">
        <v>9208</v>
      </c>
      <c r="I3102">
        <v>60</v>
      </c>
      <c r="J3102" s="5" t="s">
        <v>9217</v>
      </c>
      <c r="K3102" t="s">
        <v>12</v>
      </c>
      <c r="L3102" t="s">
        <v>9281</v>
      </c>
      <c r="M3102" t="s">
        <v>9209</v>
      </c>
      <c r="O3102">
        <v>34</v>
      </c>
      <c r="P3102" t="s">
        <v>9225</v>
      </c>
      <c r="Q3102">
        <v>25</v>
      </c>
      <c r="R3102">
        <v>2</v>
      </c>
      <c r="S3102" t="s">
        <v>9258</v>
      </c>
      <c r="T3102" t="s">
        <v>9264</v>
      </c>
      <c r="U3102" t="s">
        <v>9300</v>
      </c>
      <c r="V3102" t="str" cm="1">
        <f t="array" ref="V3102">_xlfn.IFS(Hospital_Emergency_Room_Data[[#This Row],[Day]]&lt;=10,"Start(1-10)",Hospital_Emergency_Room_Data[[#This Row],[Day]]&lt;=20,"Middle(11-20)",Hospital_Emergency_Room_Data[[#This Row],[Day]]&gt;20,"End(21-30)")</f>
        <v>End(21-30)</v>
      </c>
    </row>
    <row r="3103" spans="1:22">
      <c r="A3103">
        <v>716710779</v>
      </c>
      <c r="B3103" t="s">
        <v>3122</v>
      </c>
      <c r="C3103" s="1">
        <v>45402</v>
      </c>
      <c r="D3103" t="str">
        <f>TEXT(Hospital_Emergency_Room_Data[[#This Row],[Patient Admission Date]],"mmm")</f>
        <v>Apr</v>
      </c>
      <c r="E3103">
        <f>YEAR(Hospital_Emergency_Room_Data[[#This Row],[Patient Admission Date]])</f>
        <v>2024</v>
      </c>
      <c r="F3103" s="2">
        <v>0.47499999999999998</v>
      </c>
      <c r="G3103" s="8" t="str">
        <f>TEXT(Hospital_Emergency_Room_Data[[#This Row],[Patient Admission Date]],"dddd")</f>
        <v>Saturday</v>
      </c>
      <c r="H3103" t="s">
        <v>9208</v>
      </c>
      <c r="I3103">
        <v>55</v>
      </c>
      <c r="J3103" s="5" t="s">
        <v>9219</v>
      </c>
      <c r="K3103" t="s">
        <v>12</v>
      </c>
      <c r="L3103" t="s">
        <v>9281</v>
      </c>
      <c r="M3103" t="s">
        <v>9209</v>
      </c>
      <c r="O3103">
        <v>56</v>
      </c>
      <c r="P3103" t="s">
        <v>9225</v>
      </c>
      <c r="Q3103">
        <v>20</v>
      </c>
      <c r="R3103">
        <v>11</v>
      </c>
      <c r="S3103" t="s">
        <v>9255</v>
      </c>
      <c r="T3103" t="s">
        <v>9262</v>
      </c>
      <c r="U3103" t="s">
        <v>9283</v>
      </c>
      <c r="V3103" t="str" cm="1">
        <f t="array" ref="V3103">_xlfn.IFS(Hospital_Emergency_Room_Data[[#This Row],[Day]]&lt;=10,"Start(1-10)",Hospital_Emergency_Room_Data[[#This Row],[Day]]&lt;=20,"Middle(11-20)",Hospital_Emergency_Room_Data[[#This Row],[Day]]&gt;20,"End(21-30)")</f>
        <v>Middle(11-20)</v>
      </c>
    </row>
    <row r="3104" spans="1:22">
      <c r="A3104">
        <v>772141187</v>
      </c>
      <c r="B3104" t="s">
        <v>3123</v>
      </c>
      <c r="C3104" s="1">
        <v>45243</v>
      </c>
      <c r="D3104" t="str">
        <f>TEXT(Hospital_Emergency_Room_Data[[#This Row],[Patient Admission Date]],"mmm")</f>
        <v>Nov</v>
      </c>
      <c r="E3104">
        <f>YEAR(Hospital_Emergency_Room_Data[[#This Row],[Patient Admission Date]])</f>
        <v>2023</v>
      </c>
      <c r="F3104" s="2">
        <v>0.2902777777777778</v>
      </c>
      <c r="G3104" s="8" t="str">
        <f>TEXT(Hospital_Emergency_Room_Data[[#This Row],[Patient Admission Date]],"dddd")</f>
        <v>Monday</v>
      </c>
      <c r="H3104" t="s">
        <v>9208</v>
      </c>
      <c r="I3104">
        <v>54</v>
      </c>
      <c r="J3104" s="5" t="s">
        <v>9219</v>
      </c>
      <c r="K3104" t="s">
        <v>12</v>
      </c>
      <c r="L3104" t="s">
        <v>9281</v>
      </c>
      <c r="M3104" t="s">
        <v>9209</v>
      </c>
      <c r="O3104">
        <v>11</v>
      </c>
      <c r="P3104" t="s">
        <v>9226</v>
      </c>
      <c r="Q3104">
        <v>13</v>
      </c>
      <c r="R3104">
        <v>6</v>
      </c>
      <c r="S3104" t="s">
        <v>9255</v>
      </c>
      <c r="T3104" t="s">
        <v>9265</v>
      </c>
      <c r="U3104" t="s">
        <v>9282</v>
      </c>
      <c r="V3104" t="str" cm="1">
        <f t="array" ref="V3104">_xlfn.IFS(Hospital_Emergency_Room_Data[[#This Row],[Day]]&lt;=10,"Start(1-10)",Hospital_Emergency_Room_Data[[#This Row],[Day]]&lt;=20,"Middle(11-20)",Hospital_Emergency_Room_Data[[#This Row],[Day]]&gt;20,"End(21-30)")</f>
        <v>Middle(11-20)</v>
      </c>
    </row>
    <row r="3105" spans="1:22">
      <c r="A3105">
        <v>685975055</v>
      </c>
      <c r="B3105" t="s">
        <v>3124</v>
      </c>
      <c r="C3105" s="1">
        <v>45097</v>
      </c>
      <c r="D3105" t="str">
        <f>TEXT(Hospital_Emergency_Room_Data[[#This Row],[Patient Admission Date]],"mmm")</f>
        <v>Jun</v>
      </c>
      <c r="E3105">
        <f>YEAR(Hospital_Emergency_Room_Data[[#This Row],[Patient Admission Date]])</f>
        <v>2023</v>
      </c>
      <c r="F3105" s="2">
        <v>0.24791666666666667</v>
      </c>
      <c r="G3105" s="8" t="str">
        <f>TEXT(Hospital_Emergency_Room_Data[[#This Row],[Patient Admission Date]],"dddd")</f>
        <v>Tuesday</v>
      </c>
      <c r="H3105" t="s">
        <v>9208</v>
      </c>
      <c r="I3105">
        <v>61</v>
      </c>
      <c r="J3105" s="5" t="s">
        <v>9217</v>
      </c>
      <c r="K3105" t="s">
        <v>12</v>
      </c>
      <c r="L3105" t="s">
        <v>9281</v>
      </c>
      <c r="M3105" t="s">
        <v>9209</v>
      </c>
      <c r="O3105">
        <v>13</v>
      </c>
      <c r="P3105" t="s">
        <v>9226</v>
      </c>
      <c r="Q3105">
        <v>20</v>
      </c>
      <c r="R3105">
        <v>5</v>
      </c>
      <c r="S3105" t="s">
        <v>9258</v>
      </c>
      <c r="T3105" t="s">
        <v>9262</v>
      </c>
      <c r="U3105" t="s">
        <v>9282</v>
      </c>
      <c r="V3105" t="str" cm="1">
        <f t="array" ref="V3105">_xlfn.IFS(Hospital_Emergency_Room_Data[[#This Row],[Day]]&lt;=10,"Start(1-10)",Hospital_Emergency_Room_Data[[#This Row],[Day]]&lt;=20,"Middle(11-20)",Hospital_Emergency_Room_Data[[#This Row],[Day]]&gt;20,"End(21-30)")</f>
        <v>Middle(11-20)</v>
      </c>
    </row>
    <row r="3106" spans="1:22">
      <c r="A3106">
        <v>446504248</v>
      </c>
      <c r="B3106" t="s">
        <v>3125</v>
      </c>
      <c r="C3106" s="1">
        <v>45443</v>
      </c>
      <c r="D3106" t="str">
        <f>TEXT(Hospital_Emergency_Room_Data[[#This Row],[Patient Admission Date]],"mmm")</f>
        <v>May</v>
      </c>
      <c r="E3106">
        <f>YEAR(Hospital_Emergency_Room_Data[[#This Row],[Patient Admission Date]])</f>
        <v>2024</v>
      </c>
      <c r="F3106" s="2">
        <v>0.36666666666666664</v>
      </c>
      <c r="G3106" s="8" t="str">
        <f>TEXT(Hospital_Emergency_Room_Data[[#This Row],[Patient Admission Date]],"dddd")</f>
        <v>Friday</v>
      </c>
      <c r="H3106" t="s">
        <v>9208</v>
      </c>
      <c r="I3106">
        <v>28</v>
      </c>
      <c r="J3106" s="5" t="s">
        <v>9220</v>
      </c>
      <c r="K3106" t="s">
        <v>12</v>
      </c>
      <c r="L3106" t="s">
        <v>9281</v>
      </c>
      <c r="M3106" t="s">
        <v>9209</v>
      </c>
      <c r="O3106">
        <v>17</v>
      </c>
      <c r="P3106" t="s">
        <v>9226</v>
      </c>
      <c r="Q3106">
        <v>31</v>
      </c>
      <c r="R3106">
        <v>8</v>
      </c>
      <c r="S3106" t="s">
        <v>9255</v>
      </c>
      <c r="T3106" t="s">
        <v>9264</v>
      </c>
      <c r="U3106" t="s">
        <v>9282</v>
      </c>
      <c r="V3106" t="str" cm="1">
        <f t="array" ref="V3106">_xlfn.IFS(Hospital_Emergency_Room_Data[[#This Row],[Day]]&lt;=10,"Start(1-10)",Hospital_Emergency_Room_Data[[#This Row],[Day]]&lt;=20,"Middle(11-20)",Hospital_Emergency_Room_Data[[#This Row],[Day]]&gt;20,"End(21-30)")</f>
        <v>End(21-30)</v>
      </c>
    </row>
    <row r="3107" spans="1:22">
      <c r="A3107">
        <v>181642880</v>
      </c>
      <c r="B3107" t="s">
        <v>3126</v>
      </c>
      <c r="C3107" s="1">
        <v>45227</v>
      </c>
      <c r="D3107" t="str">
        <f>TEXT(Hospital_Emergency_Room_Data[[#This Row],[Patient Admission Date]],"mmm")</f>
        <v>Oct</v>
      </c>
      <c r="E3107">
        <f>YEAR(Hospital_Emergency_Room_Data[[#This Row],[Patient Admission Date]])</f>
        <v>2023</v>
      </c>
      <c r="F3107" s="2">
        <v>0.98611111111111116</v>
      </c>
      <c r="G3107" s="8" t="str">
        <f>TEXT(Hospital_Emergency_Room_Data[[#This Row],[Patient Admission Date]],"dddd")</f>
        <v>Saturday</v>
      </c>
      <c r="H3107" t="s">
        <v>9208</v>
      </c>
      <c r="I3107">
        <v>67</v>
      </c>
      <c r="J3107" s="5" t="s">
        <v>9217</v>
      </c>
      <c r="K3107" t="s">
        <v>12</v>
      </c>
      <c r="L3107" t="s">
        <v>9281</v>
      </c>
      <c r="M3107" t="s">
        <v>9209</v>
      </c>
      <c r="O3107">
        <v>20</v>
      </c>
      <c r="P3107" t="s">
        <v>9226</v>
      </c>
      <c r="Q3107">
        <v>28</v>
      </c>
      <c r="R3107">
        <v>23</v>
      </c>
      <c r="S3107" t="s">
        <v>9256</v>
      </c>
      <c r="T3107" t="s">
        <v>9264</v>
      </c>
      <c r="U3107" t="s">
        <v>9282</v>
      </c>
      <c r="V3107" t="str" cm="1">
        <f t="array" ref="V3107">_xlfn.IFS(Hospital_Emergency_Room_Data[[#This Row],[Day]]&lt;=10,"Start(1-10)",Hospital_Emergency_Room_Data[[#This Row],[Day]]&lt;=20,"Middle(11-20)",Hospital_Emergency_Room_Data[[#This Row],[Day]]&gt;20,"End(21-30)")</f>
        <v>End(21-30)</v>
      </c>
    </row>
    <row r="3108" spans="1:22">
      <c r="A3108">
        <v>555651219</v>
      </c>
      <c r="B3108" t="s">
        <v>3127</v>
      </c>
      <c r="C3108" s="1">
        <v>45047</v>
      </c>
      <c r="D3108" t="str">
        <f>TEXT(Hospital_Emergency_Room_Data[[#This Row],[Patient Admission Date]],"mmm")</f>
        <v>May</v>
      </c>
      <c r="E3108">
        <f>YEAR(Hospital_Emergency_Room_Data[[#This Row],[Patient Admission Date]])</f>
        <v>2023</v>
      </c>
      <c r="F3108" s="2">
        <v>0.44166666666666665</v>
      </c>
      <c r="G3108" s="8" t="str">
        <f>TEXT(Hospital_Emergency_Room_Data[[#This Row],[Patient Admission Date]],"dddd")</f>
        <v>Monday</v>
      </c>
      <c r="H3108" t="s">
        <v>9208</v>
      </c>
      <c r="I3108">
        <v>45</v>
      </c>
      <c r="J3108" s="5" t="s">
        <v>9219</v>
      </c>
      <c r="K3108" t="s">
        <v>12</v>
      </c>
      <c r="L3108" t="s">
        <v>9281</v>
      </c>
      <c r="M3108" t="s">
        <v>9209</v>
      </c>
      <c r="O3108">
        <v>29</v>
      </c>
      <c r="P3108" t="s">
        <v>9226</v>
      </c>
      <c r="Q3108">
        <v>1</v>
      </c>
      <c r="R3108">
        <v>10</v>
      </c>
      <c r="S3108" t="s">
        <v>9255</v>
      </c>
      <c r="T3108" t="s">
        <v>9263</v>
      </c>
      <c r="U3108" t="s">
        <v>9282</v>
      </c>
      <c r="V3108" t="str" cm="1">
        <f t="array" ref="V3108">_xlfn.IFS(Hospital_Emergency_Room_Data[[#This Row],[Day]]&lt;=10,"Start(1-10)",Hospital_Emergency_Room_Data[[#This Row],[Day]]&lt;=20,"Middle(11-20)",Hospital_Emergency_Room_Data[[#This Row],[Day]]&gt;20,"End(21-30)")</f>
        <v>Start(1-10)</v>
      </c>
    </row>
    <row r="3109" spans="1:22">
      <c r="A3109">
        <v>103343477</v>
      </c>
      <c r="B3109" t="s">
        <v>3128</v>
      </c>
      <c r="C3109" s="1">
        <v>45400</v>
      </c>
      <c r="D3109" t="str">
        <f>TEXT(Hospital_Emergency_Room_Data[[#This Row],[Patient Admission Date]],"mmm")</f>
        <v>Apr</v>
      </c>
      <c r="E3109">
        <f>YEAR(Hospital_Emergency_Room_Data[[#This Row],[Patient Admission Date]])</f>
        <v>2024</v>
      </c>
      <c r="F3109" s="2">
        <v>0.95416666666666672</v>
      </c>
      <c r="G3109" s="8" t="str">
        <f>TEXT(Hospital_Emergency_Room_Data[[#This Row],[Patient Admission Date]],"dddd")</f>
        <v>Thursday</v>
      </c>
      <c r="H3109" t="s">
        <v>9208</v>
      </c>
      <c r="I3109">
        <v>25</v>
      </c>
      <c r="J3109" s="5" t="s">
        <v>9220</v>
      </c>
      <c r="K3109" t="s">
        <v>12</v>
      </c>
      <c r="L3109" t="s">
        <v>9281</v>
      </c>
      <c r="M3109" t="s">
        <v>9209</v>
      </c>
      <c r="O3109">
        <v>34</v>
      </c>
      <c r="P3109" t="s">
        <v>9225</v>
      </c>
      <c r="Q3109">
        <v>18</v>
      </c>
      <c r="R3109">
        <v>22</v>
      </c>
      <c r="S3109" t="s">
        <v>9256</v>
      </c>
      <c r="T3109" t="s">
        <v>9262</v>
      </c>
      <c r="U3109" t="s">
        <v>9300</v>
      </c>
      <c r="V3109" t="str" cm="1">
        <f t="array" ref="V3109">_xlfn.IFS(Hospital_Emergency_Room_Data[[#This Row],[Day]]&lt;=10,"Start(1-10)",Hospital_Emergency_Room_Data[[#This Row],[Day]]&lt;=20,"Middle(11-20)",Hospital_Emergency_Room_Data[[#This Row],[Day]]&gt;20,"End(21-30)")</f>
        <v>Middle(11-20)</v>
      </c>
    </row>
    <row r="3110" spans="1:22">
      <c r="A3110">
        <v>198781461</v>
      </c>
      <c r="B3110" t="s">
        <v>3129</v>
      </c>
      <c r="C3110" s="1">
        <v>45538</v>
      </c>
      <c r="D3110" t="str">
        <f>TEXT(Hospital_Emergency_Room_Data[[#This Row],[Patient Admission Date]],"mmm")</f>
        <v>Sep</v>
      </c>
      <c r="E3110">
        <f>YEAR(Hospital_Emergency_Room_Data[[#This Row],[Patient Admission Date]])</f>
        <v>2024</v>
      </c>
      <c r="F3110" s="2">
        <v>0.58750000000000002</v>
      </c>
      <c r="G3110" s="8" t="str">
        <f>TEXT(Hospital_Emergency_Room_Data[[#This Row],[Patient Admission Date]],"dddd")</f>
        <v>Tuesday</v>
      </c>
      <c r="H3110" t="s">
        <v>9208</v>
      </c>
      <c r="I3110">
        <v>7</v>
      </c>
      <c r="J3110" s="5" t="s">
        <v>9221</v>
      </c>
      <c r="K3110" t="s">
        <v>12</v>
      </c>
      <c r="L3110" t="s">
        <v>9281</v>
      </c>
      <c r="M3110" t="s">
        <v>9209</v>
      </c>
      <c r="O3110">
        <v>45</v>
      </c>
      <c r="P3110" t="s">
        <v>9225</v>
      </c>
      <c r="Q3110">
        <v>3</v>
      </c>
      <c r="R3110">
        <v>14</v>
      </c>
      <c r="S3110" t="s">
        <v>9257</v>
      </c>
      <c r="T3110" t="s">
        <v>9263</v>
      </c>
      <c r="U3110" t="s">
        <v>9300</v>
      </c>
      <c r="V3110" t="str" cm="1">
        <f t="array" ref="V3110">_xlfn.IFS(Hospital_Emergency_Room_Data[[#This Row],[Day]]&lt;=10,"Start(1-10)",Hospital_Emergency_Room_Data[[#This Row],[Day]]&lt;=20,"Middle(11-20)",Hospital_Emergency_Room_Data[[#This Row],[Day]]&gt;20,"End(21-30)")</f>
        <v>Start(1-10)</v>
      </c>
    </row>
    <row r="3111" spans="1:22">
      <c r="A3111">
        <v>254964021</v>
      </c>
      <c r="B3111" t="s">
        <v>3130</v>
      </c>
      <c r="C3111" s="1">
        <v>45249</v>
      </c>
      <c r="D3111" t="str">
        <f>TEXT(Hospital_Emergency_Room_Data[[#This Row],[Patient Admission Date]],"mmm")</f>
        <v>Nov</v>
      </c>
      <c r="E3111">
        <f>YEAR(Hospital_Emergency_Room_Data[[#This Row],[Patient Admission Date]])</f>
        <v>2023</v>
      </c>
      <c r="F3111" s="2">
        <v>0.40208333333333335</v>
      </c>
      <c r="G3111" s="8" t="str">
        <f>TEXT(Hospital_Emergency_Room_Data[[#This Row],[Patient Admission Date]],"dddd")</f>
        <v>Sunday</v>
      </c>
      <c r="H3111" t="s">
        <v>9208</v>
      </c>
      <c r="I3111">
        <v>52</v>
      </c>
      <c r="J3111" s="5" t="s">
        <v>9219</v>
      </c>
      <c r="K3111" t="s">
        <v>12</v>
      </c>
      <c r="L3111" t="s">
        <v>9281</v>
      </c>
      <c r="M3111" t="s">
        <v>9209</v>
      </c>
      <c r="O3111">
        <v>13</v>
      </c>
      <c r="P3111" t="s">
        <v>9226</v>
      </c>
      <c r="Q3111">
        <v>19</v>
      </c>
      <c r="R3111">
        <v>9</v>
      </c>
      <c r="S3111" t="s">
        <v>9255</v>
      </c>
      <c r="T3111" t="s">
        <v>9262</v>
      </c>
      <c r="U3111" t="s">
        <v>9282</v>
      </c>
      <c r="V3111" t="str" cm="1">
        <f t="array" ref="V3111">_xlfn.IFS(Hospital_Emergency_Room_Data[[#This Row],[Day]]&lt;=10,"Start(1-10)",Hospital_Emergency_Room_Data[[#This Row],[Day]]&lt;=20,"Middle(11-20)",Hospital_Emergency_Room_Data[[#This Row],[Day]]&gt;20,"End(21-30)")</f>
        <v>Middle(11-20)</v>
      </c>
    </row>
    <row r="3112" spans="1:22">
      <c r="A3112">
        <v>277103005</v>
      </c>
      <c r="B3112" t="s">
        <v>3131</v>
      </c>
      <c r="C3112" s="1">
        <v>45157</v>
      </c>
      <c r="D3112" t="str">
        <f>TEXT(Hospital_Emergency_Room_Data[[#This Row],[Patient Admission Date]],"mmm")</f>
        <v>Aug</v>
      </c>
      <c r="E3112">
        <f>YEAR(Hospital_Emergency_Room_Data[[#This Row],[Patient Admission Date]])</f>
        <v>2023</v>
      </c>
      <c r="F3112" s="2">
        <v>0.38194444444444442</v>
      </c>
      <c r="G3112" s="8" t="str">
        <f>TEXT(Hospital_Emergency_Room_Data[[#This Row],[Patient Admission Date]],"dddd")</f>
        <v>Saturday</v>
      </c>
      <c r="H3112" t="s">
        <v>9208</v>
      </c>
      <c r="I3112">
        <v>65</v>
      </c>
      <c r="J3112" s="5" t="s">
        <v>9217</v>
      </c>
      <c r="K3112" t="s">
        <v>12</v>
      </c>
      <c r="L3112" t="s">
        <v>9281</v>
      </c>
      <c r="M3112" t="s">
        <v>9209</v>
      </c>
      <c r="O3112">
        <v>13</v>
      </c>
      <c r="P3112" t="s">
        <v>9226</v>
      </c>
      <c r="Q3112">
        <v>19</v>
      </c>
      <c r="R3112">
        <v>9</v>
      </c>
      <c r="S3112" t="s">
        <v>9255</v>
      </c>
      <c r="T3112" t="s">
        <v>9262</v>
      </c>
      <c r="U3112" t="s">
        <v>9282</v>
      </c>
      <c r="V3112" t="str" cm="1">
        <f t="array" ref="V3112">_xlfn.IFS(Hospital_Emergency_Room_Data[[#This Row],[Day]]&lt;=10,"Start(1-10)",Hospital_Emergency_Room_Data[[#This Row],[Day]]&lt;=20,"Middle(11-20)",Hospital_Emergency_Room_Data[[#This Row],[Day]]&gt;20,"End(21-30)")</f>
        <v>Middle(11-20)</v>
      </c>
    </row>
    <row r="3113" spans="1:22">
      <c r="A3113">
        <v>230187731</v>
      </c>
      <c r="B3113" t="s">
        <v>3132</v>
      </c>
      <c r="C3113" s="1">
        <v>45035</v>
      </c>
      <c r="D3113" t="str">
        <f>TEXT(Hospital_Emergency_Room_Data[[#This Row],[Patient Admission Date]],"mmm")</f>
        <v>Apr</v>
      </c>
      <c r="E3113">
        <f>YEAR(Hospital_Emergency_Room_Data[[#This Row],[Patient Admission Date]])</f>
        <v>2023</v>
      </c>
      <c r="F3113" s="2">
        <v>0.39861111111111114</v>
      </c>
      <c r="G3113" s="8" t="str">
        <f>TEXT(Hospital_Emergency_Room_Data[[#This Row],[Patient Admission Date]],"dddd")</f>
        <v>Wednesday</v>
      </c>
      <c r="H3113" t="s">
        <v>9208</v>
      </c>
      <c r="I3113">
        <v>17</v>
      </c>
      <c r="J3113" s="5" t="s">
        <v>9220</v>
      </c>
      <c r="K3113" t="s">
        <v>12</v>
      </c>
      <c r="L3113" t="s">
        <v>9281</v>
      </c>
      <c r="M3113" t="s">
        <v>9209</v>
      </c>
      <c r="O3113">
        <v>23</v>
      </c>
      <c r="P3113" t="s">
        <v>9226</v>
      </c>
      <c r="Q3113">
        <v>19</v>
      </c>
      <c r="R3113">
        <v>9</v>
      </c>
      <c r="S3113" t="s">
        <v>9255</v>
      </c>
      <c r="T3113" t="s">
        <v>9262</v>
      </c>
      <c r="U3113" t="s">
        <v>9282</v>
      </c>
      <c r="V3113" t="str" cm="1">
        <f t="array" ref="V3113">_xlfn.IFS(Hospital_Emergency_Room_Data[[#This Row],[Day]]&lt;=10,"Start(1-10)",Hospital_Emergency_Room_Data[[#This Row],[Day]]&lt;=20,"Middle(11-20)",Hospital_Emergency_Room_Data[[#This Row],[Day]]&gt;20,"End(21-30)")</f>
        <v>Middle(11-20)</v>
      </c>
    </row>
    <row r="3114" spans="1:22">
      <c r="A3114">
        <v>783310633</v>
      </c>
      <c r="B3114" t="s">
        <v>3133</v>
      </c>
      <c r="C3114" s="1">
        <v>45210</v>
      </c>
      <c r="D3114" t="str">
        <f>TEXT(Hospital_Emergency_Room_Data[[#This Row],[Patient Admission Date]],"mmm")</f>
        <v>Oct</v>
      </c>
      <c r="E3114">
        <f>YEAR(Hospital_Emergency_Room_Data[[#This Row],[Patient Admission Date]])</f>
        <v>2023</v>
      </c>
      <c r="F3114" s="2">
        <v>0.33124999999999999</v>
      </c>
      <c r="G3114" s="8" t="str">
        <f>TEXT(Hospital_Emergency_Room_Data[[#This Row],[Patient Admission Date]],"dddd")</f>
        <v>Wednesday</v>
      </c>
      <c r="H3114" t="s">
        <v>9208</v>
      </c>
      <c r="I3114">
        <v>74</v>
      </c>
      <c r="J3114" s="5" t="s">
        <v>9222</v>
      </c>
      <c r="K3114" t="s">
        <v>12</v>
      </c>
      <c r="L3114" t="s">
        <v>9281</v>
      </c>
      <c r="M3114" t="s">
        <v>9209</v>
      </c>
      <c r="O3114">
        <v>42</v>
      </c>
      <c r="P3114" t="s">
        <v>9225</v>
      </c>
      <c r="Q3114">
        <v>11</v>
      </c>
      <c r="R3114">
        <v>7</v>
      </c>
      <c r="S3114" t="s">
        <v>9255</v>
      </c>
      <c r="T3114" t="s">
        <v>9265</v>
      </c>
      <c r="U3114" t="s">
        <v>9300</v>
      </c>
      <c r="V3114" t="str" cm="1">
        <f t="array" ref="V3114">_xlfn.IFS(Hospital_Emergency_Room_Data[[#This Row],[Day]]&lt;=10,"Start(1-10)",Hospital_Emergency_Room_Data[[#This Row],[Day]]&lt;=20,"Middle(11-20)",Hospital_Emergency_Room_Data[[#This Row],[Day]]&gt;20,"End(21-30)")</f>
        <v>Middle(11-20)</v>
      </c>
    </row>
    <row r="3115" spans="1:22">
      <c r="A3115">
        <v>756391456</v>
      </c>
      <c r="B3115" t="s">
        <v>3134</v>
      </c>
      <c r="C3115" s="1">
        <v>45584</v>
      </c>
      <c r="D3115" t="str">
        <f>TEXT(Hospital_Emergency_Room_Data[[#This Row],[Patient Admission Date]],"mmm")</f>
        <v>Oct</v>
      </c>
      <c r="E3115">
        <f>YEAR(Hospital_Emergency_Room_Data[[#This Row],[Patient Admission Date]])</f>
        <v>2024</v>
      </c>
      <c r="F3115" s="2">
        <v>0.37361111111111112</v>
      </c>
      <c r="G3115" s="8" t="str">
        <f>TEXT(Hospital_Emergency_Room_Data[[#This Row],[Patient Admission Date]],"dddd")</f>
        <v>Saturday</v>
      </c>
      <c r="H3115" t="s">
        <v>9208</v>
      </c>
      <c r="I3115">
        <v>58</v>
      </c>
      <c r="J3115" s="5" t="s">
        <v>9219</v>
      </c>
      <c r="K3115" t="s">
        <v>12</v>
      </c>
      <c r="L3115" t="s">
        <v>9281</v>
      </c>
      <c r="M3115" t="s">
        <v>9209</v>
      </c>
      <c r="O3115">
        <v>49</v>
      </c>
      <c r="P3115" t="s">
        <v>9225</v>
      </c>
      <c r="Q3115">
        <v>19</v>
      </c>
      <c r="R3115">
        <v>8</v>
      </c>
      <c r="S3115" t="s">
        <v>9255</v>
      </c>
      <c r="T3115" t="s">
        <v>9262</v>
      </c>
      <c r="U3115" t="s">
        <v>9283</v>
      </c>
      <c r="V3115" t="str" cm="1">
        <f t="array" ref="V3115">_xlfn.IFS(Hospital_Emergency_Room_Data[[#This Row],[Day]]&lt;=10,"Start(1-10)",Hospital_Emergency_Room_Data[[#This Row],[Day]]&lt;=20,"Middle(11-20)",Hospital_Emergency_Room_Data[[#This Row],[Day]]&gt;20,"End(21-30)")</f>
        <v>Middle(11-20)</v>
      </c>
    </row>
    <row r="3116" spans="1:22">
      <c r="A3116">
        <v>436096143</v>
      </c>
      <c r="B3116" t="s">
        <v>3135</v>
      </c>
      <c r="C3116" s="1">
        <v>45025</v>
      </c>
      <c r="D3116" t="str">
        <f>TEXT(Hospital_Emergency_Room_Data[[#This Row],[Patient Admission Date]],"mmm")</f>
        <v>Apr</v>
      </c>
      <c r="E3116">
        <f>YEAR(Hospital_Emergency_Room_Data[[#This Row],[Patient Admission Date]])</f>
        <v>2023</v>
      </c>
      <c r="F3116" s="2">
        <v>0.46458333333333335</v>
      </c>
      <c r="G3116" s="8" t="str">
        <f>TEXT(Hospital_Emergency_Room_Data[[#This Row],[Patient Admission Date]],"dddd")</f>
        <v>Sunday</v>
      </c>
      <c r="H3116" t="s">
        <v>9208</v>
      </c>
      <c r="I3116">
        <v>63</v>
      </c>
      <c r="J3116" s="5" t="s">
        <v>9217</v>
      </c>
      <c r="K3116" t="s">
        <v>12</v>
      </c>
      <c r="L3116" t="s">
        <v>9281</v>
      </c>
      <c r="M3116" t="s">
        <v>9209</v>
      </c>
      <c r="O3116">
        <v>51</v>
      </c>
      <c r="P3116" t="s">
        <v>9225</v>
      </c>
      <c r="Q3116">
        <v>9</v>
      </c>
      <c r="R3116">
        <v>11</v>
      </c>
      <c r="S3116" t="s">
        <v>9255</v>
      </c>
      <c r="T3116" t="s">
        <v>9265</v>
      </c>
      <c r="U3116" t="s">
        <v>9283</v>
      </c>
      <c r="V3116" t="str" cm="1">
        <f t="array" ref="V3116">_xlfn.IFS(Hospital_Emergency_Room_Data[[#This Row],[Day]]&lt;=10,"Start(1-10)",Hospital_Emergency_Room_Data[[#This Row],[Day]]&lt;=20,"Middle(11-20)",Hospital_Emergency_Room_Data[[#This Row],[Day]]&gt;20,"End(21-30)")</f>
        <v>Start(1-10)</v>
      </c>
    </row>
    <row r="3117" spans="1:22">
      <c r="A3117">
        <v>250943465</v>
      </c>
      <c r="B3117" t="s">
        <v>3136</v>
      </c>
      <c r="C3117" s="1">
        <v>45466</v>
      </c>
      <c r="D3117" t="str">
        <f>TEXT(Hospital_Emergency_Room_Data[[#This Row],[Patient Admission Date]],"mmm")</f>
        <v>Jun</v>
      </c>
      <c r="E3117">
        <f>YEAR(Hospital_Emergency_Room_Data[[#This Row],[Patient Admission Date]])</f>
        <v>2024</v>
      </c>
      <c r="F3117" s="2">
        <v>0.58680555555555558</v>
      </c>
      <c r="G3117" s="8" t="str">
        <f>TEXT(Hospital_Emergency_Room_Data[[#This Row],[Patient Admission Date]],"dddd")</f>
        <v>Sunday</v>
      </c>
      <c r="H3117" t="s">
        <v>9208</v>
      </c>
      <c r="I3117">
        <v>31</v>
      </c>
      <c r="J3117" s="5" t="s">
        <v>9223</v>
      </c>
      <c r="K3117" t="s">
        <v>12</v>
      </c>
      <c r="L3117" t="s">
        <v>9281</v>
      </c>
      <c r="M3117" t="s">
        <v>9209</v>
      </c>
      <c r="O3117">
        <v>60</v>
      </c>
      <c r="P3117" t="s">
        <v>9225</v>
      </c>
      <c r="Q3117">
        <v>23</v>
      </c>
      <c r="R3117">
        <v>14</v>
      </c>
      <c r="S3117" t="s">
        <v>9257</v>
      </c>
      <c r="T3117" t="s">
        <v>9264</v>
      </c>
      <c r="U3117" t="s">
        <v>9283</v>
      </c>
      <c r="V3117" t="str" cm="1">
        <f t="array" ref="V3117">_xlfn.IFS(Hospital_Emergency_Room_Data[[#This Row],[Day]]&lt;=10,"Start(1-10)",Hospital_Emergency_Room_Data[[#This Row],[Day]]&lt;=20,"Middle(11-20)",Hospital_Emergency_Room_Data[[#This Row],[Day]]&gt;20,"End(21-30)")</f>
        <v>End(21-30)</v>
      </c>
    </row>
    <row r="3118" spans="1:22">
      <c r="A3118">
        <v>446180337</v>
      </c>
      <c r="B3118" t="s">
        <v>3137</v>
      </c>
      <c r="C3118" s="1">
        <v>45442</v>
      </c>
      <c r="D3118" t="str">
        <f>TEXT(Hospital_Emergency_Room_Data[[#This Row],[Patient Admission Date]],"mmm")</f>
        <v>May</v>
      </c>
      <c r="E3118">
        <f>YEAR(Hospital_Emergency_Room_Data[[#This Row],[Patient Admission Date]])</f>
        <v>2024</v>
      </c>
      <c r="F3118" s="2">
        <v>7.3611111111111113E-2</v>
      </c>
      <c r="G3118" s="8" t="str">
        <f>TEXT(Hospital_Emergency_Room_Data[[#This Row],[Patient Admission Date]],"dddd")</f>
        <v>Thursday</v>
      </c>
      <c r="H3118" t="s">
        <v>9208</v>
      </c>
      <c r="I3118">
        <v>3</v>
      </c>
      <c r="J3118" s="5" t="s">
        <v>9218</v>
      </c>
      <c r="K3118" t="s">
        <v>12</v>
      </c>
      <c r="L3118" t="s">
        <v>9281</v>
      </c>
      <c r="M3118" t="s">
        <v>9209</v>
      </c>
      <c r="O3118">
        <v>14</v>
      </c>
      <c r="P3118" t="s">
        <v>9226</v>
      </c>
      <c r="Q3118">
        <v>30</v>
      </c>
      <c r="R3118">
        <v>1</v>
      </c>
      <c r="S3118" t="s">
        <v>9258</v>
      </c>
      <c r="T3118" t="s">
        <v>9264</v>
      </c>
      <c r="U3118" t="s">
        <v>9282</v>
      </c>
      <c r="V3118" t="str" cm="1">
        <f t="array" ref="V3118">_xlfn.IFS(Hospital_Emergency_Room_Data[[#This Row],[Day]]&lt;=10,"Start(1-10)",Hospital_Emergency_Room_Data[[#This Row],[Day]]&lt;=20,"Middle(11-20)",Hospital_Emergency_Room_Data[[#This Row],[Day]]&gt;20,"End(21-30)")</f>
        <v>End(21-30)</v>
      </c>
    </row>
    <row r="3119" spans="1:22">
      <c r="A3119">
        <v>455968404</v>
      </c>
      <c r="B3119" t="s">
        <v>3138</v>
      </c>
      <c r="C3119" s="1">
        <v>45167</v>
      </c>
      <c r="D3119" t="str">
        <f>TEXT(Hospital_Emergency_Room_Data[[#This Row],[Patient Admission Date]],"mmm")</f>
        <v>Aug</v>
      </c>
      <c r="E3119">
        <f>YEAR(Hospital_Emergency_Room_Data[[#This Row],[Patient Admission Date]])</f>
        <v>2023</v>
      </c>
      <c r="F3119" s="2">
        <v>0.94097222222222221</v>
      </c>
      <c r="G3119" s="8" t="str">
        <f>TEXT(Hospital_Emergency_Room_Data[[#This Row],[Patient Admission Date]],"dddd")</f>
        <v>Tuesday</v>
      </c>
      <c r="H3119" t="s">
        <v>9208</v>
      </c>
      <c r="I3119">
        <v>73</v>
      </c>
      <c r="J3119" s="5" t="s">
        <v>9222</v>
      </c>
      <c r="K3119" t="s">
        <v>12</v>
      </c>
      <c r="L3119" t="s">
        <v>9281</v>
      </c>
      <c r="M3119" t="s">
        <v>9209</v>
      </c>
      <c r="O3119">
        <v>22</v>
      </c>
      <c r="P3119" t="s">
        <v>9226</v>
      </c>
      <c r="Q3119">
        <v>29</v>
      </c>
      <c r="R3119">
        <v>22</v>
      </c>
      <c r="S3119" t="s">
        <v>9256</v>
      </c>
      <c r="T3119" t="s">
        <v>9264</v>
      </c>
      <c r="U3119" t="s">
        <v>9282</v>
      </c>
      <c r="V3119" t="str" cm="1">
        <f t="array" ref="V3119">_xlfn.IFS(Hospital_Emergency_Room_Data[[#This Row],[Day]]&lt;=10,"Start(1-10)",Hospital_Emergency_Room_Data[[#This Row],[Day]]&lt;=20,"Middle(11-20)",Hospital_Emergency_Room_Data[[#This Row],[Day]]&gt;20,"End(21-30)")</f>
        <v>End(21-30)</v>
      </c>
    </row>
    <row r="3120" spans="1:22">
      <c r="A3120">
        <v>888681783</v>
      </c>
      <c r="B3120" t="s">
        <v>3139</v>
      </c>
      <c r="C3120" s="1">
        <v>45150</v>
      </c>
      <c r="D3120" t="str">
        <f>TEXT(Hospital_Emergency_Room_Data[[#This Row],[Patient Admission Date]],"mmm")</f>
        <v>Aug</v>
      </c>
      <c r="E3120">
        <f>YEAR(Hospital_Emergency_Room_Data[[#This Row],[Patient Admission Date]])</f>
        <v>2023</v>
      </c>
      <c r="F3120" s="2">
        <v>1.3194444444444444E-2</v>
      </c>
      <c r="G3120" s="8" t="str">
        <f>TEXT(Hospital_Emergency_Room_Data[[#This Row],[Patient Admission Date]],"dddd")</f>
        <v>Saturday</v>
      </c>
      <c r="H3120" t="s">
        <v>9208</v>
      </c>
      <c r="I3120">
        <v>43</v>
      </c>
      <c r="J3120" s="5" t="s">
        <v>9223</v>
      </c>
      <c r="K3120" t="s">
        <v>12</v>
      </c>
      <c r="L3120" t="s">
        <v>9281</v>
      </c>
      <c r="M3120" t="s">
        <v>9209</v>
      </c>
      <c r="O3120">
        <v>39</v>
      </c>
      <c r="P3120" t="s">
        <v>9225</v>
      </c>
      <c r="Q3120">
        <v>12</v>
      </c>
      <c r="R3120">
        <v>0</v>
      </c>
      <c r="S3120" t="s">
        <v>9258</v>
      </c>
      <c r="T3120" t="s">
        <v>9265</v>
      </c>
      <c r="U3120" t="s">
        <v>9300</v>
      </c>
      <c r="V3120" t="str" cm="1">
        <f t="array" ref="V3120">_xlfn.IFS(Hospital_Emergency_Room_Data[[#This Row],[Day]]&lt;=10,"Start(1-10)",Hospital_Emergency_Room_Data[[#This Row],[Day]]&lt;=20,"Middle(11-20)",Hospital_Emergency_Room_Data[[#This Row],[Day]]&gt;20,"End(21-30)")</f>
        <v>Middle(11-20)</v>
      </c>
    </row>
    <row r="3121" spans="1:22">
      <c r="A3121">
        <v>637458303</v>
      </c>
      <c r="B3121" t="s">
        <v>3140</v>
      </c>
      <c r="C3121" s="1">
        <v>45445</v>
      </c>
      <c r="D3121" t="str">
        <f>TEXT(Hospital_Emergency_Room_Data[[#This Row],[Patient Admission Date]],"mmm")</f>
        <v>Jun</v>
      </c>
      <c r="E3121">
        <f>YEAR(Hospital_Emergency_Room_Data[[#This Row],[Patient Admission Date]])</f>
        <v>2024</v>
      </c>
      <c r="F3121" s="2">
        <v>0.64513888888888893</v>
      </c>
      <c r="G3121" s="8" t="str">
        <f>TEXT(Hospital_Emergency_Room_Data[[#This Row],[Patient Admission Date]],"dddd")</f>
        <v>Sunday</v>
      </c>
      <c r="H3121" t="s">
        <v>9208</v>
      </c>
      <c r="I3121">
        <v>23</v>
      </c>
      <c r="J3121" s="5" t="s">
        <v>9220</v>
      </c>
      <c r="K3121" t="s">
        <v>12</v>
      </c>
      <c r="L3121" t="s">
        <v>9281</v>
      </c>
      <c r="M3121" t="s">
        <v>9209</v>
      </c>
      <c r="O3121">
        <v>48</v>
      </c>
      <c r="P3121" t="s">
        <v>9225</v>
      </c>
      <c r="Q3121">
        <v>2</v>
      </c>
      <c r="R3121">
        <v>15</v>
      </c>
      <c r="S3121" t="s">
        <v>9257</v>
      </c>
      <c r="T3121" t="s">
        <v>9263</v>
      </c>
      <c r="U3121" t="s">
        <v>9283</v>
      </c>
      <c r="V3121" t="str" cm="1">
        <f t="array" ref="V3121">_xlfn.IFS(Hospital_Emergency_Room_Data[[#This Row],[Day]]&lt;=10,"Start(1-10)",Hospital_Emergency_Room_Data[[#This Row],[Day]]&lt;=20,"Middle(11-20)",Hospital_Emergency_Room_Data[[#This Row],[Day]]&gt;20,"End(21-30)")</f>
        <v>Start(1-10)</v>
      </c>
    </row>
    <row r="3122" spans="1:22">
      <c r="A3122">
        <v>605083714</v>
      </c>
      <c r="B3122" t="s">
        <v>3141</v>
      </c>
      <c r="C3122" s="1">
        <v>45563</v>
      </c>
      <c r="D3122" t="str">
        <f>TEXT(Hospital_Emergency_Room_Data[[#This Row],[Patient Admission Date]],"mmm")</f>
        <v>Sep</v>
      </c>
      <c r="E3122">
        <f>YEAR(Hospital_Emergency_Room_Data[[#This Row],[Patient Admission Date]])</f>
        <v>2024</v>
      </c>
      <c r="F3122" s="2">
        <v>8.4027777777777785E-2</v>
      </c>
      <c r="G3122" s="8" t="str">
        <f>TEXT(Hospital_Emergency_Room_Data[[#This Row],[Patient Admission Date]],"dddd")</f>
        <v>Saturday</v>
      </c>
      <c r="H3122" t="s">
        <v>9208</v>
      </c>
      <c r="I3122">
        <v>45</v>
      </c>
      <c r="J3122" s="5" t="s">
        <v>9219</v>
      </c>
      <c r="K3122" t="s">
        <v>12</v>
      </c>
      <c r="L3122" t="s">
        <v>9281</v>
      </c>
      <c r="M3122" t="s">
        <v>9209</v>
      </c>
      <c r="O3122">
        <v>10</v>
      </c>
      <c r="P3122" t="s">
        <v>9226</v>
      </c>
      <c r="Q3122">
        <v>28</v>
      </c>
      <c r="R3122">
        <v>2</v>
      </c>
      <c r="S3122" t="s">
        <v>9258</v>
      </c>
      <c r="T3122" t="s">
        <v>9264</v>
      </c>
      <c r="U3122" t="s">
        <v>9282</v>
      </c>
      <c r="V3122" t="str" cm="1">
        <f t="array" ref="V3122">_xlfn.IFS(Hospital_Emergency_Room_Data[[#This Row],[Day]]&lt;=10,"Start(1-10)",Hospital_Emergency_Room_Data[[#This Row],[Day]]&lt;=20,"Middle(11-20)",Hospital_Emergency_Room_Data[[#This Row],[Day]]&gt;20,"End(21-30)")</f>
        <v>End(21-30)</v>
      </c>
    </row>
    <row r="3123" spans="1:22">
      <c r="A3123">
        <v>395566604</v>
      </c>
      <c r="B3123" t="s">
        <v>3142</v>
      </c>
      <c r="C3123" s="1">
        <v>45321</v>
      </c>
      <c r="D3123" t="str">
        <f>TEXT(Hospital_Emergency_Room_Data[[#This Row],[Patient Admission Date]],"mmm")</f>
        <v>Jan</v>
      </c>
      <c r="E3123">
        <f>YEAR(Hospital_Emergency_Room_Data[[#This Row],[Patient Admission Date]])</f>
        <v>2024</v>
      </c>
      <c r="F3123" s="2">
        <v>0.18402777777777779</v>
      </c>
      <c r="G3123" s="8" t="str">
        <f>TEXT(Hospital_Emergency_Room_Data[[#This Row],[Patient Admission Date]],"dddd")</f>
        <v>Tuesday</v>
      </c>
      <c r="H3123" t="s">
        <v>9208</v>
      </c>
      <c r="I3123">
        <v>53</v>
      </c>
      <c r="J3123" s="5" t="s">
        <v>9219</v>
      </c>
      <c r="K3123" t="s">
        <v>12</v>
      </c>
      <c r="L3123" t="s">
        <v>9281</v>
      </c>
      <c r="M3123" t="s">
        <v>9209</v>
      </c>
      <c r="O3123">
        <v>11</v>
      </c>
      <c r="P3123" t="s">
        <v>9226</v>
      </c>
      <c r="Q3123">
        <v>30</v>
      </c>
      <c r="R3123">
        <v>4</v>
      </c>
      <c r="S3123" t="s">
        <v>9258</v>
      </c>
      <c r="T3123" t="s">
        <v>9264</v>
      </c>
      <c r="U3123" t="s">
        <v>9282</v>
      </c>
      <c r="V3123" t="str" cm="1">
        <f t="array" ref="V3123">_xlfn.IFS(Hospital_Emergency_Room_Data[[#This Row],[Day]]&lt;=10,"Start(1-10)",Hospital_Emergency_Room_Data[[#This Row],[Day]]&lt;=20,"Middle(11-20)",Hospital_Emergency_Room_Data[[#This Row],[Day]]&gt;20,"End(21-30)")</f>
        <v>End(21-30)</v>
      </c>
    </row>
    <row r="3124" spans="1:22">
      <c r="A3124">
        <v>272947142</v>
      </c>
      <c r="B3124" t="s">
        <v>3143</v>
      </c>
      <c r="C3124" s="1">
        <v>45479</v>
      </c>
      <c r="D3124" t="str">
        <f>TEXT(Hospital_Emergency_Room_Data[[#This Row],[Patient Admission Date]],"mmm")</f>
        <v>Jul</v>
      </c>
      <c r="E3124">
        <f>YEAR(Hospital_Emergency_Room_Data[[#This Row],[Patient Admission Date]])</f>
        <v>2024</v>
      </c>
      <c r="F3124" s="2">
        <v>0.15486111111111112</v>
      </c>
      <c r="G3124" s="8" t="str">
        <f>TEXT(Hospital_Emergency_Room_Data[[#This Row],[Patient Admission Date]],"dddd")</f>
        <v>Saturday</v>
      </c>
      <c r="H3124" t="s">
        <v>9208</v>
      </c>
      <c r="I3124">
        <v>2</v>
      </c>
      <c r="J3124" s="5" t="s">
        <v>9218</v>
      </c>
      <c r="K3124" t="s">
        <v>12</v>
      </c>
      <c r="L3124" t="s">
        <v>9281</v>
      </c>
      <c r="M3124" t="s">
        <v>9209</v>
      </c>
      <c r="O3124">
        <v>17</v>
      </c>
      <c r="P3124" t="s">
        <v>9226</v>
      </c>
      <c r="Q3124">
        <v>6</v>
      </c>
      <c r="R3124">
        <v>3</v>
      </c>
      <c r="S3124" t="s">
        <v>9258</v>
      </c>
      <c r="T3124" t="s">
        <v>9263</v>
      </c>
      <c r="U3124" t="s">
        <v>9282</v>
      </c>
      <c r="V3124" t="str" cm="1">
        <f t="array" ref="V3124">_xlfn.IFS(Hospital_Emergency_Room_Data[[#This Row],[Day]]&lt;=10,"Start(1-10)",Hospital_Emergency_Room_Data[[#This Row],[Day]]&lt;=20,"Middle(11-20)",Hospital_Emergency_Room_Data[[#This Row],[Day]]&gt;20,"End(21-30)")</f>
        <v>Start(1-10)</v>
      </c>
    </row>
    <row r="3125" spans="1:22">
      <c r="A3125">
        <v>411756910</v>
      </c>
      <c r="B3125" t="s">
        <v>3144</v>
      </c>
      <c r="C3125" s="1">
        <v>45252</v>
      </c>
      <c r="D3125" t="str">
        <f>TEXT(Hospital_Emergency_Room_Data[[#This Row],[Patient Admission Date]],"mmm")</f>
        <v>Nov</v>
      </c>
      <c r="E3125">
        <f>YEAR(Hospital_Emergency_Room_Data[[#This Row],[Patient Admission Date]])</f>
        <v>2023</v>
      </c>
      <c r="F3125" s="2">
        <v>0.39583333333333331</v>
      </c>
      <c r="G3125" s="8" t="str">
        <f>TEXT(Hospital_Emergency_Room_Data[[#This Row],[Patient Admission Date]],"dddd")</f>
        <v>Wednesday</v>
      </c>
      <c r="H3125" t="s">
        <v>9208</v>
      </c>
      <c r="I3125">
        <v>65</v>
      </c>
      <c r="J3125" s="5" t="s">
        <v>9217</v>
      </c>
      <c r="K3125" t="s">
        <v>12</v>
      </c>
      <c r="L3125" t="s">
        <v>9281</v>
      </c>
      <c r="M3125" t="s">
        <v>9209</v>
      </c>
      <c r="O3125">
        <v>18</v>
      </c>
      <c r="P3125" t="s">
        <v>9226</v>
      </c>
      <c r="Q3125">
        <v>22</v>
      </c>
      <c r="R3125">
        <v>9</v>
      </c>
      <c r="S3125" t="s">
        <v>9255</v>
      </c>
      <c r="T3125" t="s">
        <v>9264</v>
      </c>
      <c r="U3125" t="s">
        <v>9282</v>
      </c>
      <c r="V3125" t="str" cm="1">
        <f t="array" ref="V3125">_xlfn.IFS(Hospital_Emergency_Room_Data[[#This Row],[Day]]&lt;=10,"Start(1-10)",Hospital_Emergency_Room_Data[[#This Row],[Day]]&lt;=20,"Middle(11-20)",Hospital_Emergency_Room_Data[[#This Row],[Day]]&gt;20,"End(21-30)")</f>
        <v>End(21-30)</v>
      </c>
    </row>
    <row r="3126" spans="1:22">
      <c r="A3126">
        <v>800169268</v>
      </c>
      <c r="B3126" t="s">
        <v>3145</v>
      </c>
      <c r="C3126" s="1">
        <v>45423</v>
      </c>
      <c r="D3126" t="str">
        <f>TEXT(Hospital_Emergency_Room_Data[[#This Row],[Patient Admission Date]],"mmm")</f>
        <v>May</v>
      </c>
      <c r="E3126">
        <f>YEAR(Hospital_Emergency_Room_Data[[#This Row],[Patient Admission Date]])</f>
        <v>2024</v>
      </c>
      <c r="F3126" s="2">
        <v>0.99375000000000002</v>
      </c>
      <c r="G3126" s="8" t="str">
        <f>TEXT(Hospital_Emergency_Room_Data[[#This Row],[Patient Admission Date]],"dddd")</f>
        <v>Saturday</v>
      </c>
      <c r="H3126" t="s">
        <v>9208</v>
      </c>
      <c r="I3126">
        <v>68</v>
      </c>
      <c r="J3126" s="5" t="s">
        <v>9217</v>
      </c>
      <c r="K3126" t="s">
        <v>12</v>
      </c>
      <c r="L3126" t="s">
        <v>9281</v>
      </c>
      <c r="M3126" t="s">
        <v>9209</v>
      </c>
      <c r="O3126">
        <v>24</v>
      </c>
      <c r="P3126" t="s">
        <v>9226</v>
      </c>
      <c r="Q3126">
        <v>11</v>
      </c>
      <c r="R3126">
        <v>23</v>
      </c>
      <c r="S3126" t="s">
        <v>9256</v>
      </c>
      <c r="T3126" t="s">
        <v>9265</v>
      </c>
      <c r="U3126" t="s">
        <v>9282</v>
      </c>
      <c r="V3126" t="str" cm="1">
        <f t="array" ref="V3126">_xlfn.IFS(Hospital_Emergency_Room_Data[[#This Row],[Day]]&lt;=10,"Start(1-10)",Hospital_Emergency_Room_Data[[#This Row],[Day]]&lt;=20,"Middle(11-20)",Hospital_Emergency_Room_Data[[#This Row],[Day]]&gt;20,"End(21-30)")</f>
        <v>Middle(11-20)</v>
      </c>
    </row>
    <row r="3127" spans="1:22">
      <c r="A3127">
        <v>198623897</v>
      </c>
      <c r="B3127" t="s">
        <v>3146</v>
      </c>
      <c r="C3127" s="1">
        <v>45563</v>
      </c>
      <c r="D3127" t="str">
        <f>TEXT(Hospital_Emergency_Room_Data[[#This Row],[Patient Admission Date]],"mmm")</f>
        <v>Sep</v>
      </c>
      <c r="E3127">
        <f>YEAR(Hospital_Emergency_Room_Data[[#This Row],[Patient Admission Date]])</f>
        <v>2024</v>
      </c>
      <c r="F3127" s="2">
        <v>0.45902777777777776</v>
      </c>
      <c r="G3127" s="8" t="str">
        <f>TEXT(Hospital_Emergency_Room_Data[[#This Row],[Patient Admission Date]],"dddd")</f>
        <v>Saturday</v>
      </c>
      <c r="H3127" t="s">
        <v>9208</v>
      </c>
      <c r="I3127">
        <v>50</v>
      </c>
      <c r="J3127" s="5" t="s">
        <v>9219</v>
      </c>
      <c r="K3127" t="s">
        <v>12</v>
      </c>
      <c r="L3127" t="s">
        <v>9281</v>
      </c>
      <c r="M3127" t="s">
        <v>9209</v>
      </c>
      <c r="O3127">
        <v>27</v>
      </c>
      <c r="P3127" t="s">
        <v>9226</v>
      </c>
      <c r="Q3127">
        <v>28</v>
      </c>
      <c r="R3127">
        <v>11</v>
      </c>
      <c r="S3127" t="s">
        <v>9255</v>
      </c>
      <c r="T3127" t="s">
        <v>9264</v>
      </c>
      <c r="U3127" t="s">
        <v>9282</v>
      </c>
      <c r="V3127" t="str" cm="1">
        <f t="array" ref="V3127">_xlfn.IFS(Hospital_Emergency_Room_Data[[#This Row],[Day]]&lt;=10,"Start(1-10)",Hospital_Emergency_Room_Data[[#This Row],[Day]]&lt;=20,"Middle(11-20)",Hospital_Emergency_Room_Data[[#This Row],[Day]]&gt;20,"End(21-30)")</f>
        <v>End(21-30)</v>
      </c>
    </row>
    <row r="3128" spans="1:22">
      <c r="A3128">
        <v>103049687</v>
      </c>
      <c r="B3128" t="s">
        <v>3147</v>
      </c>
      <c r="C3128" s="1">
        <v>45283</v>
      </c>
      <c r="D3128" t="str">
        <f>TEXT(Hospital_Emergency_Room_Data[[#This Row],[Patient Admission Date]],"mmm")</f>
        <v>Dec</v>
      </c>
      <c r="E3128">
        <f>YEAR(Hospital_Emergency_Room_Data[[#This Row],[Patient Admission Date]])</f>
        <v>2023</v>
      </c>
      <c r="F3128" s="2">
        <v>0.60624999999999996</v>
      </c>
      <c r="G3128" s="8" t="str">
        <f>TEXT(Hospital_Emergency_Room_Data[[#This Row],[Patient Admission Date]],"dddd")</f>
        <v>Saturday</v>
      </c>
      <c r="H3128" t="s">
        <v>9208</v>
      </c>
      <c r="I3128">
        <v>48</v>
      </c>
      <c r="J3128" s="5" t="s">
        <v>9219</v>
      </c>
      <c r="K3128" t="s">
        <v>12</v>
      </c>
      <c r="L3128" t="s">
        <v>9281</v>
      </c>
      <c r="M3128" t="s">
        <v>9209</v>
      </c>
      <c r="O3128">
        <v>29</v>
      </c>
      <c r="P3128" t="s">
        <v>9226</v>
      </c>
      <c r="Q3128">
        <v>23</v>
      </c>
      <c r="R3128">
        <v>14</v>
      </c>
      <c r="S3128" t="s">
        <v>9257</v>
      </c>
      <c r="T3128" t="s">
        <v>9264</v>
      </c>
      <c r="U3128" t="s">
        <v>9282</v>
      </c>
      <c r="V3128" t="str" cm="1">
        <f t="array" ref="V3128">_xlfn.IFS(Hospital_Emergency_Room_Data[[#This Row],[Day]]&lt;=10,"Start(1-10)",Hospital_Emergency_Room_Data[[#This Row],[Day]]&lt;=20,"Middle(11-20)",Hospital_Emergency_Room_Data[[#This Row],[Day]]&gt;20,"End(21-30)")</f>
        <v>End(21-30)</v>
      </c>
    </row>
    <row r="3129" spans="1:22">
      <c r="A3129">
        <v>381226530</v>
      </c>
      <c r="B3129" t="s">
        <v>3148</v>
      </c>
      <c r="C3129" s="1">
        <v>45475</v>
      </c>
      <c r="D3129" t="str">
        <f>TEXT(Hospital_Emergency_Room_Data[[#This Row],[Patient Admission Date]],"mmm")</f>
        <v>Jul</v>
      </c>
      <c r="E3129">
        <f>YEAR(Hospital_Emergency_Room_Data[[#This Row],[Patient Admission Date]])</f>
        <v>2024</v>
      </c>
      <c r="F3129" s="2">
        <v>0.23819444444444443</v>
      </c>
      <c r="G3129" s="8" t="str">
        <f>TEXT(Hospital_Emergency_Room_Data[[#This Row],[Patient Admission Date]],"dddd")</f>
        <v>Tuesday</v>
      </c>
      <c r="H3129" t="s">
        <v>9208</v>
      </c>
      <c r="I3129">
        <v>75</v>
      </c>
      <c r="J3129" s="5" t="s">
        <v>9222</v>
      </c>
      <c r="K3129" t="s">
        <v>12</v>
      </c>
      <c r="L3129" t="s">
        <v>9281</v>
      </c>
      <c r="M3129" t="s">
        <v>9209</v>
      </c>
      <c r="O3129">
        <v>32</v>
      </c>
      <c r="P3129" t="s">
        <v>9225</v>
      </c>
      <c r="Q3129">
        <v>2</v>
      </c>
      <c r="R3129">
        <v>5</v>
      </c>
      <c r="S3129" t="s">
        <v>9258</v>
      </c>
      <c r="T3129" t="s">
        <v>9263</v>
      </c>
      <c r="U3129" t="s">
        <v>9300</v>
      </c>
      <c r="V3129" t="str" cm="1">
        <f t="array" ref="V3129">_xlfn.IFS(Hospital_Emergency_Room_Data[[#This Row],[Day]]&lt;=10,"Start(1-10)",Hospital_Emergency_Room_Data[[#This Row],[Day]]&lt;=20,"Middle(11-20)",Hospital_Emergency_Room_Data[[#This Row],[Day]]&gt;20,"End(21-30)")</f>
        <v>Start(1-10)</v>
      </c>
    </row>
    <row r="3130" spans="1:22">
      <c r="A3130">
        <v>425765422</v>
      </c>
      <c r="B3130" t="s">
        <v>3149</v>
      </c>
      <c r="C3130" s="1">
        <v>45515</v>
      </c>
      <c r="D3130" t="str">
        <f>TEXT(Hospital_Emergency_Room_Data[[#This Row],[Patient Admission Date]],"mmm")</f>
        <v>Aug</v>
      </c>
      <c r="E3130">
        <f>YEAR(Hospital_Emergency_Room_Data[[#This Row],[Patient Admission Date]])</f>
        <v>2024</v>
      </c>
      <c r="F3130" s="2">
        <v>0.50069444444444444</v>
      </c>
      <c r="G3130" s="8" t="str">
        <f>TEXT(Hospital_Emergency_Room_Data[[#This Row],[Patient Admission Date]],"dddd")</f>
        <v>Sunday</v>
      </c>
      <c r="H3130" t="s">
        <v>9208</v>
      </c>
      <c r="I3130">
        <v>55</v>
      </c>
      <c r="J3130" s="5" t="s">
        <v>9219</v>
      </c>
      <c r="K3130" t="s">
        <v>12</v>
      </c>
      <c r="L3130" t="s">
        <v>9281</v>
      </c>
      <c r="M3130" t="s">
        <v>9209</v>
      </c>
      <c r="O3130">
        <v>33</v>
      </c>
      <c r="P3130" t="s">
        <v>9225</v>
      </c>
      <c r="Q3130">
        <v>11</v>
      </c>
      <c r="R3130">
        <v>12</v>
      </c>
      <c r="S3130" t="s">
        <v>9257</v>
      </c>
      <c r="T3130" t="s">
        <v>9265</v>
      </c>
      <c r="U3130" t="s">
        <v>9300</v>
      </c>
      <c r="V3130" t="str" cm="1">
        <f t="array" ref="V3130">_xlfn.IFS(Hospital_Emergency_Room_Data[[#This Row],[Day]]&lt;=10,"Start(1-10)",Hospital_Emergency_Room_Data[[#This Row],[Day]]&lt;=20,"Middle(11-20)",Hospital_Emergency_Room_Data[[#This Row],[Day]]&gt;20,"End(21-30)")</f>
        <v>Middle(11-20)</v>
      </c>
    </row>
    <row r="3131" spans="1:22">
      <c r="A3131">
        <v>111533748</v>
      </c>
      <c r="B3131" t="s">
        <v>3150</v>
      </c>
      <c r="C3131" s="1">
        <v>45522</v>
      </c>
      <c r="D3131" t="str">
        <f>TEXT(Hospital_Emergency_Room_Data[[#This Row],[Patient Admission Date]],"mmm")</f>
        <v>Aug</v>
      </c>
      <c r="E3131">
        <f>YEAR(Hospital_Emergency_Room_Data[[#This Row],[Patient Admission Date]])</f>
        <v>2024</v>
      </c>
      <c r="F3131" s="2">
        <v>0.97013888888888888</v>
      </c>
      <c r="G3131" s="8" t="str">
        <f>TEXT(Hospital_Emergency_Room_Data[[#This Row],[Patient Admission Date]],"dddd")</f>
        <v>Sunday</v>
      </c>
      <c r="H3131" t="s">
        <v>9208</v>
      </c>
      <c r="I3131">
        <v>2</v>
      </c>
      <c r="J3131" s="5" t="s">
        <v>9218</v>
      </c>
      <c r="K3131" t="s">
        <v>12</v>
      </c>
      <c r="L3131" t="s">
        <v>9281</v>
      </c>
      <c r="M3131" t="s">
        <v>9209</v>
      </c>
      <c r="O3131">
        <v>35</v>
      </c>
      <c r="P3131" t="s">
        <v>9225</v>
      </c>
      <c r="Q3131">
        <v>18</v>
      </c>
      <c r="R3131">
        <v>23</v>
      </c>
      <c r="S3131" t="s">
        <v>9256</v>
      </c>
      <c r="T3131" t="s">
        <v>9262</v>
      </c>
      <c r="U3131" t="s">
        <v>9300</v>
      </c>
      <c r="V3131" t="str" cm="1">
        <f t="array" ref="V3131">_xlfn.IFS(Hospital_Emergency_Room_Data[[#This Row],[Day]]&lt;=10,"Start(1-10)",Hospital_Emergency_Room_Data[[#This Row],[Day]]&lt;=20,"Middle(11-20)",Hospital_Emergency_Room_Data[[#This Row],[Day]]&gt;20,"End(21-30)")</f>
        <v>Middle(11-20)</v>
      </c>
    </row>
    <row r="3132" spans="1:22">
      <c r="A3132">
        <v>174522854</v>
      </c>
      <c r="B3132" t="s">
        <v>3151</v>
      </c>
      <c r="C3132" s="1">
        <v>45034</v>
      </c>
      <c r="D3132" t="str">
        <f>TEXT(Hospital_Emergency_Room_Data[[#This Row],[Patient Admission Date]],"mmm")</f>
        <v>Apr</v>
      </c>
      <c r="E3132">
        <f>YEAR(Hospital_Emergency_Room_Data[[#This Row],[Patient Admission Date]])</f>
        <v>2023</v>
      </c>
      <c r="F3132" s="2">
        <v>0.67013888888888884</v>
      </c>
      <c r="G3132" s="8" t="str">
        <f>TEXT(Hospital_Emergency_Room_Data[[#This Row],[Patient Admission Date]],"dddd")</f>
        <v>Tuesday</v>
      </c>
      <c r="H3132" t="s">
        <v>9208</v>
      </c>
      <c r="I3132">
        <v>11</v>
      </c>
      <c r="J3132" s="5" t="s">
        <v>9221</v>
      </c>
      <c r="K3132" t="s">
        <v>12</v>
      </c>
      <c r="L3132" t="s">
        <v>9281</v>
      </c>
      <c r="M3132" t="s">
        <v>9209</v>
      </c>
      <c r="O3132">
        <v>35</v>
      </c>
      <c r="P3132" t="s">
        <v>9225</v>
      </c>
      <c r="Q3132">
        <v>18</v>
      </c>
      <c r="R3132">
        <v>16</v>
      </c>
      <c r="S3132" t="s">
        <v>9257</v>
      </c>
      <c r="T3132" t="s">
        <v>9262</v>
      </c>
      <c r="U3132" t="s">
        <v>9300</v>
      </c>
      <c r="V3132" t="str" cm="1">
        <f t="array" ref="V3132">_xlfn.IFS(Hospital_Emergency_Room_Data[[#This Row],[Day]]&lt;=10,"Start(1-10)",Hospital_Emergency_Room_Data[[#This Row],[Day]]&lt;=20,"Middle(11-20)",Hospital_Emergency_Room_Data[[#This Row],[Day]]&gt;20,"End(21-30)")</f>
        <v>Middle(11-20)</v>
      </c>
    </row>
    <row r="3133" spans="1:22">
      <c r="A3133">
        <v>454349403</v>
      </c>
      <c r="B3133" t="s">
        <v>3152</v>
      </c>
      <c r="C3133" s="1">
        <v>45427</v>
      </c>
      <c r="D3133" t="str">
        <f>TEXT(Hospital_Emergency_Room_Data[[#This Row],[Patient Admission Date]],"mmm")</f>
        <v>May</v>
      </c>
      <c r="E3133">
        <f>YEAR(Hospital_Emergency_Room_Data[[#This Row],[Patient Admission Date]])</f>
        <v>2024</v>
      </c>
      <c r="F3133" s="2">
        <v>0.56041666666666667</v>
      </c>
      <c r="G3133" s="8" t="str">
        <f>TEXT(Hospital_Emergency_Room_Data[[#This Row],[Patient Admission Date]],"dddd")</f>
        <v>Wednesday</v>
      </c>
      <c r="H3133" t="s">
        <v>9208</v>
      </c>
      <c r="I3133">
        <v>65</v>
      </c>
      <c r="J3133" s="5" t="s">
        <v>9217</v>
      </c>
      <c r="K3133" t="s">
        <v>12</v>
      </c>
      <c r="L3133" t="s">
        <v>9281</v>
      </c>
      <c r="M3133" t="s">
        <v>9209</v>
      </c>
      <c r="O3133">
        <v>36</v>
      </c>
      <c r="P3133" t="s">
        <v>9225</v>
      </c>
      <c r="Q3133">
        <v>15</v>
      </c>
      <c r="R3133">
        <v>13</v>
      </c>
      <c r="S3133" t="s">
        <v>9257</v>
      </c>
      <c r="T3133" t="s">
        <v>9262</v>
      </c>
      <c r="U3133" t="s">
        <v>9300</v>
      </c>
      <c r="V3133" t="str" cm="1">
        <f t="array" ref="V3133">_xlfn.IFS(Hospital_Emergency_Room_Data[[#This Row],[Day]]&lt;=10,"Start(1-10)",Hospital_Emergency_Room_Data[[#This Row],[Day]]&lt;=20,"Middle(11-20)",Hospital_Emergency_Room_Data[[#This Row],[Day]]&gt;20,"End(21-30)")</f>
        <v>Middle(11-20)</v>
      </c>
    </row>
    <row r="3134" spans="1:22">
      <c r="A3134">
        <v>376367341</v>
      </c>
      <c r="B3134" t="s">
        <v>3153</v>
      </c>
      <c r="C3134" s="1">
        <v>45301</v>
      </c>
      <c r="D3134" t="str">
        <f>TEXT(Hospital_Emergency_Room_Data[[#This Row],[Patient Admission Date]],"mmm")</f>
        <v>Jan</v>
      </c>
      <c r="E3134">
        <f>YEAR(Hospital_Emergency_Room_Data[[#This Row],[Patient Admission Date]])</f>
        <v>2024</v>
      </c>
      <c r="F3134" s="2">
        <v>0.68402777777777779</v>
      </c>
      <c r="G3134" s="8" t="str">
        <f>TEXT(Hospital_Emergency_Room_Data[[#This Row],[Patient Admission Date]],"dddd")</f>
        <v>Wednesday</v>
      </c>
      <c r="H3134" t="s">
        <v>9208</v>
      </c>
      <c r="I3134">
        <v>25</v>
      </c>
      <c r="J3134" s="5" t="s">
        <v>9220</v>
      </c>
      <c r="K3134" t="s">
        <v>12</v>
      </c>
      <c r="L3134" t="s">
        <v>9281</v>
      </c>
      <c r="M3134" t="s">
        <v>9209</v>
      </c>
      <c r="O3134">
        <v>21</v>
      </c>
      <c r="P3134" t="s">
        <v>9226</v>
      </c>
      <c r="Q3134">
        <v>10</v>
      </c>
      <c r="R3134">
        <v>16</v>
      </c>
      <c r="S3134" t="s">
        <v>9257</v>
      </c>
      <c r="T3134" t="s">
        <v>9265</v>
      </c>
      <c r="U3134" t="s">
        <v>9282</v>
      </c>
      <c r="V3134" t="str" cm="1">
        <f t="array" ref="V3134">_xlfn.IFS(Hospital_Emergency_Room_Data[[#This Row],[Day]]&lt;=10,"Start(1-10)",Hospital_Emergency_Room_Data[[#This Row],[Day]]&lt;=20,"Middle(11-20)",Hospital_Emergency_Room_Data[[#This Row],[Day]]&gt;20,"End(21-30)")</f>
        <v>Start(1-10)</v>
      </c>
    </row>
    <row r="3135" spans="1:22">
      <c r="A3135">
        <v>518176328</v>
      </c>
      <c r="B3135" t="s">
        <v>3154</v>
      </c>
      <c r="C3135" s="1">
        <v>45408</v>
      </c>
      <c r="D3135" t="str">
        <f>TEXT(Hospital_Emergency_Room_Data[[#This Row],[Patient Admission Date]],"mmm")</f>
        <v>Apr</v>
      </c>
      <c r="E3135">
        <f>YEAR(Hospital_Emergency_Room_Data[[#This Row],[Patient Admission Date]])</f>
        <v>2024</v>
      </c>
      <c r="F3135" s="2">
        <v>4.1666666666666666E-3</v>
      </c>
      <c r="G3135" s="8" t="str">
        <f>TEXT(Hospital_Emergency_Room_Data[[#This Row],[Patient Admission Date]],"dddd")</f>
        <v>Friday</v>
      </c>
      <c r="H3135" t="s">
        <v>9208</v>
      </c>
      <c r="I3135">
        <v>58</v>
      </c>
      <c r="J3135" s="5" t="s">
        <v>9219</v>
      </c>
      <c r="K3135" t="s">
        <v>12</v>
      </c>
      <c r="L3135" t="s">
        <v>9281</v>
      </c>
      <c r="M3135" t="s">
        <v>9209</v>
      </c>
      <c r="O3135">
        <v>23</v>
      </c>
      <c r="P3135" t="s">
        <v>9226</v>
      </c>
      <c r="Q3135">
        <v>26</v>
      </c>
      <c r="R3135">
        <v>0</v>
      </c>
      <c r="S3135" t="s">
        <v>9258</v>
      </c>
      <c r="T3135" t="s">
        <v>9264</v>
      </c>
      <c r="U3135" t="s">
        <v>9282</v>
      </c>
      <c r="V3135" t="str" cm="1">
        <f t="array" ref="V3135">_xlfn.IFS(Hospital_Emergency_Room_Data[[#This Row],[Day]]&lt;=10,"Start(1-10)",Hospital_Emergency_Room_Data[[#This Row],[Day]]&lt;=20,"Middle(11-20)",Hospital_Emergency_Room_Data[[#This Row],[Day]]&gt;20,"End(21-30)")</f>
        <v>End(21-30)</v>
      </c>
    </row>
    <row r="3136" spans="1:22">
      <c r="A3136">
        <v>238948308</v>
      </c>
      <c r="B3136" t="s">
        <v>3155</v>
      </c>
      <c r="C3136" s="1">
        <v>45056</v>
      </c>
      <c r="D3136" t="str">
        <f>TEXT(Hospital_Emergency_Room_Data[[#This Row],[Patient Admission Date]],"mmm")</f>
        <v>May</v>
      </c>
      <c r="E3136">
        <f>YEAR(Hospital_Emergency_Room_Data[[#This Row],[Patient Admission Date]])</f>
        <v>2023</v>
      </c>
      <c r="F3136" s="2">
        <v>0.73541666666666672</v>
      </c>
      <c r="G3136" s="8" t="str">
        <f>TEXT(Hospital_Emergency_Room_Data[[#This Row],[Patient Admission Date]],"dddd")</f>
        <v>Wednesday</v>
      </c>
      <c r="H3136" t="s">
        <v>9208</v>
      </c>
      <c r="I3136">
        <v>40</v>
      </c>
      <c r="J3136" s="5" t="s">
        <v>9223</v>
      </c>
      <c r="K3136" t="s">
        <v>12</v>
      </c>
      <c r="L3136" t="s">
        <v>9281</v>
      </c>
      <c r="M3136" t="s">
        <v>9209</v>
      </c>
      <c r="O3136">
        <v>30</v>
      </c>
      <c r="P3136" t="s">
        <v>9225</v>
      </c>
      <c r="Q3136">
        <v>10</v>
      </c>
      <c r="R3136">
        <v>17</v>
      </c>
      <c r="S3136" t="s">
        <v>9257</v>
      </c>
      <c r="T3136" t="s">
        <v>9265</v>
      </c>
      <c r="U3136" t="s">
        <v>9282</v>
      </c>
      <c r="V3136" t="str" cm="1">
        <f t="array" ref="V3136">_xlfn.IFS(Hospital_Emergency_Room_Data[[#This Row],[Day]]&lt;=10,"Start(1-10)",Hospital_Emergency_Room_Data[[#This Row],[Day]]&lt;=20,"Middle(11-20)",Hospital_Emergency_Room_Data[[#This Row],[Day]]&gt;20,"End(21-30)")</f>
        <v>Start(1-10)</v>
      </c>
    </row>
    <row r="3137" spans="1:22">
      <c r="A3137">
        <v>806987631</v>
      </c>
      <c r="B3137" t="s">
        <v>3156</v>
      </c>
      <c r="C3137" s="1">
        <v>45484</v>
      </c>
      <c r="D3137" t="str">
        <f>TEXT(Hospital_Emergency_Room_Data[[#This Row],[Patient Admission Date]],"mmm")</f>
        <v>Jul</v>
      </c>
      <c r="E3137">
        <f>YEAR(Hospital_Emergency_Room_Data[[#This Row],[Patient Admission Date]])</f>
        <v>2024</v>
      </c>
      <c r="F3137" s="2">
        <v>0.83680555555555558</v>
      </c>
      <c r="G3137" s="8" t="str">
        <f>TEXT(Hospital_Emergency_Room_Data[[#This Row],[Patient Admission Date]],"dddd")</f>
        <v>Thursday</v>
      </c>
      <c r="H3137" t="s">
        <v>9208</v>
      </c>
      <c r="I3137">
        <v>62</v>
      </c>
      <c r="J3137" s="5" t="s">
        <v>9217</v>
      </c>
      <c r="K3137" t="s">
        <v>12</v>
      </c>
      <c r="L3137" t="s">
        <v>9281</v>
      </c>
      <c r="M3137" t="s">
        <v>9209</v>
      </c>
      <c r="O3137">
        <v>34</v>
      </c>
      <c r="P3137" t="s">
        <v>9225</v>
      </c>
      <c r="Q3137">
        <v>11</v>
      </c>
      <c r="R3137">
        <v>20</v>
      </c>
      <c r="S3137" t="s">
        <v>9256</v>
      </c>
      <c r="T3137" t="s">
        <v>9265</v>
      </c>
      <c r="U3137" t="s">
        <v>9300</v>
      </c>
      <c r="V3137" t="str" cm="1">
        <f t="array" ref="V3137">_xlfn.IFS(Hospital_Emergency_Room_Data[[#This Row],[Day]]&lt;=10,"Start(1-10)",Hospital_Emergency_Room_Data[[#This Row],[Day]]&lt;=20,"Middle(11-20)",Hospital_Emergency_Room_Data[[#This Row],[Day]]&gt;20,"End(21-30)")</f>
        <v>Middle(11-20)</v>
      </c>
    </row>
    <row r="3138" spans="1:22">
      <c r="A3138">
        <v>308245685</v>
      </c>
      <c r="B3138" t="s">
        <v>3157</v>
      </c>
      <c r="C3138" s="1">
        <v>45122</v>
      </c>
      <c r="D3138" t="str">
        <f>TEXT(Hospital_Emergency_Room_Data[[#This Row],[Patient Admission Date]],"mmm")</f>
        <v>Jul</v>
      </c>
      <c r="E3138">
        <f>YEAR(Hospital_Emergency_Room_Data[[#This Row],[Patient Admission Date]])</f>
        <v>2023</v>
      </c>
      <c r="F3138" s="2">
        <v>0.13958333333333334</v>
      </c>
      <c r="G3138" s="8" t="str">
        <f>TEXT(Hospital_Emergency_Room_Data[[#This Row],[Patient Admission Date]],"dddd")</f>
        <v>Saturday</v>
      </c>
      <c r="H3138" t="s">
        <v>9208</v>
      </c>
      <c r="I3138">
        <v>6</v>
      </c>
      <c r="J3138" s="5" t="s">
        <v>9221</v>
      </c>
      <c r="K3138" t="s">
        <v>12</v>
      </c>
      <c r="L3138" t="s">
        <v>9281</v>
      </c>
      <c r="M3138" t="s">
        <v>9209</v>
      </c>
      <c r="O3138">
        <v>35</v>
      </c>
      <c r="P3138" t="s">
        <v>9225</v>
      </c>
      <c r="Q3138">
        <v>15</v>
      </c>
      <c r="R3138">
        <v>3</v>
      </c>
      <c r="S3138" t="s">
        <v>9258</v>
      </c>
      <c r="T3138" t="s">
        <v>9262</v>
      </c>
      <c r="U3138" t="s">
        <v>9300</v>
      </c>
      <c r="V3138" t="str" cm="1">
        <f t="array" ref="V3138">_xlfn.IFS(Hospital_Emergency_Room_Data[[#This Row],[Day]]&lt;=10,"Start(1-10)",Hospital_Emergency_Room_Data[[#This Row],[Day]]&lt;=20,"Middle(11-20)",Hospital_Emergency_Room_Data[[#This Row],[Day]]&gt;20,"End(21-30)")</f>
        <v>Middle(11-20)</v>
      </c>
    </row>
    <row r="3139" spans="1:22">
      <c r="A3139">
        <v>350723131</v>
      </c>
      <c r="B3139" t="s">
        <v>3158</v>
      </c>
      <c r="C3139" s="1">
        <v>45087</v>
      </c>
      <c r="D3139" t="str">
        <f>TEXT(Hospital_Emergency_Room_Data[[#This Row],[Patient Admission Date]],"mmm")</f>
        <v>Jun</v>
      </c>
      <c r="E3139">
        <f>YEAR(Hospital_Emergency_Room_Data[[#This Row],[Patient Admission Date]])</f>
        <v>2023</v>
      </c>
      <c r="F3139" s="2">
        <v>0.28125</v>
      </c>
      <c r="G3139" s="8" t="str">
        <f>TEXT(Hospital_Emergency_Room_Data[[#This Row],[Patient Admission Date]],"dddd")</f>
        <v>Saturday</v>
      </c>
      <c r="H3139" t="s">
        <v>9208</v>
      </c>
      <c r="I3139">
        <v>22</v>
      </c>
      <c r="J3139" s="5" t="s">
        <v>9220</v>
      </c>
      <c r="K3139" t="s">
        <v>12</v>
      </c>
      <c r="L3139" t="s">
        <v>9281</v>
      </c>
      <c r="M3139" t="s">
        <v>9209</v>
      </c>
      <c r="O3139">
        <v>41</v>
      </c>
      <c r="P3139" t="s">
        <v>9225</v>
      </c>
      <c r="Q3139">
        <v>10</v>
      </c>
      <c r="R3139">
        <v>6</v>
      </c>
      <c r="S3139" t="s">
        <v>9255</v>
      </c>
      <c r="T3139" t="s">
        <v>9265</v>
      </c>
      <c r="U3139" t="s">
        <v>9300</v>
      </c>
      <c r="V3139" t="str" cm="1">
        <f t="array" ref="V3139">_xlfn.IFS(Hospital_Emergency_Room_Data[[#This Row],[Day]]&lt;=10,"Start(1-10)",Hospital_Emergency_Room_Data[[#This Row],[Day]]&lt;=20,"Middle(11-20)",Hospital_Emergency_Room_Data[[#This Row],[Day]]&gt;20,"End(21-30)")</f>
        <v>Start(1-10)</v>
      </c>
    </row>
    <row r="3140" spans="1:22">
      <c r="A3140">
        <v>465111514</v>
      </c>
      <c r="B3140" t="s">
        <v>3159</v>
      </c>
      <c r="C3140" s="1">
        <v>45155</v>
      </c>
      <c r="D3140" t="str">
        <f>TEXT(Hospital_Emergency_Room_Data[[#This Row],[Patient Admission Date]],"mmm")</f>
        <v>Aug</v>
      </c>
      <c r="E3140">
        <f>YEAR(Hospital_Emergency_Room_Data[[#This Row],[Patient Admission Date]])</f>
        <v>2023</v>
      </c>
      <c r="F3140" s="2">
        <v>0.40625</v>
      </c>
      <c r="G3140" s="8" t="str">
        <f>TEXT(Hospital_Emergency_Room_Data[[#This Row],[Patient Admission Date]],"dddd")</f>
        <v>Thursday</v>
      </c>
      <c r="H3140" t="s">
        <v>9208</v>
      </c>
      <c r="I3140">
        <v>50</v>
      </c>
      <c r="J3140" s="5" t="s">
        <v>9219</v>
      </c>
      <c r="K3140" t="s">
        <v>12</v>
      </c>
      <c r="L3140" t="s">
        <v>9281</v>
      </c>
      <c r="M3140" t="s">
        <v>9209</v>
      </c>
      <c r="O3140">
        <v>56</v>
      </c>
      <c r="P3140" t="s">
        <v>9225</v>
      </c>
      <c r="Q3140">
        <v>17</v>
      </c>
      <c r="R3140">
        <v>9</v>
      </c>
      <c r="S3140" t="s">
        <v>9255</v>
      </c>
      <c r="T3140" t="s">
        <v>9262</v>
      </c>
      <c r="U3140" t="s">
        <v>9283</v>
      </c>
      <c r="V3140" t="str" cm="1">
        <f t="array" ref="V3140">_xlfn.IFS(Hospital_Emergency_Room_Data[[#This Row],[Day]]&lt;=10,"Start(1-10)",Hospital_Emergency_Room_Data[[#This Row],[Day]]&lt;=20,"Middle(11-20)",Hospital_Emergency_Room_Data[[#This Row],[Day]]&gt;20,"End(21-30)")</f>
        <v>Middle(11-20)</v>
      </c>
    </row>
    <row r="3141" spans="1:22">
      <c r="A3141">
        <v>425311479</v>
      </c>
      <c r="B3141" t="s">
        <v>3160</v>
      </c>
      <c r="C3141" s="1">
        <v>45584</v>
      </c>
      <c r="D3141" t="str">
        <f>TEXT(Hospital_Emergency_Room_Data[[#This Row],[Patient Admission Date]],"mmm")</f>
        <v>Oct</v>
      </c>
      <c r="E3141">
        <f>YEAR(Hospital_Emergency_Room_Data[[#This Row],[Patient Admission Date]])</f>
        <v>2024</v>
      </c>
      <c r="F3141" s="2">
        <v>0.26180555555555557</v>
      </c>
      <c r="G3141" s="8" t="str">
        <f>TEXT(Hospital_Emergency_Room_Data[[#This Row],[Patient Admission Date]],"dddd")</f>
        <v>Saturday</v>
      </c>
      <c r="H3141" t="s">
        <v>9208</v>
      </c>
      <c r="I3141">
        <v>5</v>
      </c>
      <c r="J3141" s="5" t="s">
        <v>9221</v>
      </c>
      <c r="K3141" t="s">
        <v>12</v>
      </c>
      <c r="L3141" t="s">
        <v>9281</v>
      </c>
      <c r="M3141" t="s">
        <v>9209</v>
      </c>
      <c r="O3141">
        <v>11</v>
      </c>
      <c r="P3141" t="s">
        <v>9226</v>
      </c>
      <c r="Q3141">
        <v>19</v>
      </c>
      <c r="R3141">
        <v>6</v>
      </c>
      <c r="S3141" t="s">
        <v>9255</v>
      </c>
      <c r="T3141" t="s">
        <v>9262</v>
      </c>
      <c r="U3141" t="s">
        <v>9282</v>
      </c>
      <c r="V3141" t="str" cm="1">
        <f t="array" ref="V3141">_xlfn.IFS(Hospital_Emergency_Room_Data[[#This Row],[Day]]&lt;=10,"Start(1-10)",Hospital_Emergency_Room_Data[[#This Row],[Day]]&lt;=20,"Middle(11-20)",Hospital_Emergency_Room_Data[[#This Row],[Day]]&gt;20,"End(21-30)")</f>
        <v>Middle(11-20)</v>
      </c>
    </row>
    <row r="3142" spans="1:22">
      <c r="A3142">
        <v>584573044</v>
      </c>
      <c r="B3142" t="s">
        <v>3161</v>
      </c>
      <c r="C3142" s="1">
        <v>45060</v>
      </c>
      <c r="D3142" t="str">
        <f>TEXT(Hospital_Emergency_Room_Data[[#This Row],[Patient Admission Date]],"mmm")</f>
        <v>May</v>
      </c>
      <c r="E3142">
        <f>YEAR(Hospital_Emergency_Room_Data[[#This Row],[Patient Admission Date]])</f>
        <v>2023</v>
      </c>
      <c r="F3142" s="2">
        <v>0.24236111111111111</v>
      </c>
      <c r="G3142" s="8" t="str">
        <f>TEXT(Hospital_Emergency_Room_Data[[#This Row],[Patient Admission Date]],"dddd")</f>
        <v>Sunday</v>
      </c>
      <c r="H3142" t="s">
        <v>9208</v>
      </c>
      <c r="I3142">
        <v>35</v>
      </c>
      <c r="J3142" s="5" t="s">
        <v>9223</v>
      </c>
      <c r="K3142" t="s">
        <v>12</v>
      </c>
      <c r="L3142" t="s">
        <v>9281</v>
      </c>
      <c r="M3142" t="s">
        <v>9209</v>
      </c>
      <c r="O3142">
        <v>17</v>
      </c>
      <c r="P3142" t="s">
        <v>9226</v>
      </c>
      <c r="Q3142">
        <v>14</v>
      </c>
      <c r="R3142">
        <v>5</v>
      </c>
      <c r="S3142" t="s">
        <v>9258</v>
      </c>
      <c r="T3142" t="s">
        <v>9265</v>
      </c>
      <c r="U3142" t="s">
        <v>9282</v>
      </c>
      <c r="V3142" t="str" cm="1">
        <f t="array" ref="V3142">_xlfn.IFS(Hospital_Emergency_Room_Data[[#This Row],[Day]]&lt;=10,"Start(1-10)",Hospital_Emergency_Room_Data[[#This Row],[Day]]&lt;=20,"Middle(11-20)",Hospital_Emergency_Room_Data[[#This Row],[Day]]&gt;20,"End(21-30)")</f>
        <v>Middle(11-20)</v>
      </c>
    </row>
    <row r="3143" spans="1:22">
      <c r="A3143">
        <v>849764601</v>
      </c>
      <c r="B3143" t="s">
        <v>3162</v>
      </c>
      <c r="C3143" s="1">
        <v>45483</v>
      </c>
      <c r="D3143" t="str">
        <f>TEXT(Hospital_Emergency_Room_Data[[#This Row],[Patient Admission Date]],"mmm")</f>
        <v>Jul</v>
      </c>
      <c r="E3143">
        <f>YEAR(Hospital_Emergency_Room_Data[[#This Row],[Patient Admission Date]])</f>
        <v>2024</v>
      </c>
      <c r="F3143" s="2">
        <v>0.27847222222222223</v>
      </c>
      <c r="G3143" s="8" t="str">
        <f>TEXT(Hospital_Emergency_Room_Data[[#This Row],[Patient Admission Date]],"dddd")</f>
        <v>Wednesday</v>
      </c>
      <c r="H3143" t="s">
        <v>9208</v>
      </c>
      <c r="I3143">
        <v>5</v>
      </c>
      <c r="J3143" s="5" t="s">
        <v>9221</v>
      </c>
      <c r="K3143" t="s">
        <v>12</v>
      </c>
      <c r="L3143" t="s">
        <v>9281</v>
      </c>
      <c r="M3143" t="s">
        <v>9209</v>
      </c>
      <c r="O3143">
        <v>21</v>
      </c>
      <c r="P3143" t="s">
        <v>9226</v>
      </c>
      <c r="Q3143">
        <v>10</v>
      </c>
      <c r="R3143">
        <v>6</v>
      </c>
      <c r="S3143" t="s">
        <v>9255</v>
      </c>
      <c r="T3143" t="s">
        <v>9265</v>
      </c>
      <c r="U3143" t="s">
        <v>9282</v>
      </c>
      <c r="V3143" t="str" cm="1">
        <f t="array" ref="V3143">_xlfn.IFS(Hospital_Emergency_Room_Data[[#This Row],[Day]]&lt;=10,"Start(1-10)",Hospital_Emergency_Room_Data[[#This Row],[Day]]&lt;=20,"Middle(11-20)",Hospital_Emergency_Room_Data[[#This Row],[Day]]&gt;20,"End(21-30)")</f>
        <v>Start(1-10)</v>
      </c>
    </row>
    <row r="3144" spans="1:22">
      <c r="A3144">
        <v>491121945</v>
      </c>
      <c r="B3144" t="s">
        <v>3163</v>
      </c>
      <c r="C3144" s="1">
        <v>45088</v>
      </c>
      <c r="D3144" t="str">
        <f>TEXT(Hospital_Emergency_Room_Data[[#This Row],[Patient Admission Date]],"mmm")</f>
        <v>Jun</v>
      </c>
      <c r="E3144">
        <f>YEAR(Hospital_Emergency_Room_Data[[#This Row],[Patient Admission Date]])</f>
        <v>2023</v>
      </c>
      <c r="F3144" s="2">
        <v>0.79791666666666672</v>
      </c>
      <c r="G3144" s="8" t="str">
        <f>TEXT(Hospital_Emergency_Room_Data[[#This Row],[Patient Admission Date]],"dddd")</f>
        <v>Sunday</v>
      </c>
      <c r="H3144" t="s">
        <v>9208</v>
      </c>
      <c r="I3144">
        <v>24</v>
      </c>
      <c r="J3144" s="5" t="s">
        <v>9220</v>
      </c>
      <c r="K3144" t="s">
        <v>12</v>
      </c>
      <c r="L3144" t="s">
        <v>9281</v>
      </c>
      <c r="M3144" t="s">
        <v>9209</v>
      </c>
      <c r="O3144">
        <v>30</v>
      </c>
      <c r="P3144" t="s">
        <v>9225</v>
      </c>
      <c r="Q3144">
        <v>11</v>
      </c>
      <c r="R3144">
        <v>19</v>
      </c>
      <c r="S3144" t="s">
        <v>9256</v>
      </c>
      <c r="T3144" t="s">
        <v>9265</v>
      </c>
      <c r="U3144" t="s">
        <v>9282</v>
      </c>
      <c r="V3144" t="str" cm="1">
        <f t="array" ref="V3144">_xlfn.IFS(Hospital_Emergency_Room_Data[[#This Row],[Day]]&lt;=10,"Start(1-10)",Hospital_Emergency_Room_Data[[#This Row],[Day]]&lt;=20,"Middle(11-20)",Hospital_Emergency_Room_Data[[#This Row],[Day]]&gt;20,"End(21-30)")</f>
        <v>Middle(11-20)</v>
      </c>
    </row>
    <row r="3145" spans="1:22">
      <c r="A3145">
        <v>610205197</v>
      </c>
      <c r="B3145" t="s">
        <v>3164</v>
      </c>
      <c r="C3145" s="1">
        <v>45307</v>
      </c>
      <c r="D3145" t="str">
        <f>TEXT(Hospital_Emergency_Room_Data[[#This Row],[Patient Admission Date]],"mmm")</f>
        <v>Jan</v>
      </c>
      <c r="E3145">
        <f>YEAR(Hospital_Emergency_Room_Data[[#This Row],[Patient Admission Date]])</f>
        <v>2024</v>
      </c>
      <c r="F3145" s="2">
        <v>0.24444444444444444</v>
      </c>
      <c r="G3145" s="8" t="str">
        <f>TEXT(Hospital_Emergency_Room_Data[[#This Row],[Patient Admission Date]],"dddd")</f>
        <v>Tuesday</v>
      </c>
      <c r="H3145" t="s">
        <v>9208</v>
      </c>
      <c r="I3145">
        <v>54</v>
      </c>
      <c r="J3145" s="5" t="s">
        <v>9219</v>
      </c>
      <c r="K3145" t="s">
        <v>12</v>
      </c>
      <c r="L3145" t="s">
        <v>9281</v>
      </c>
      <c r="M3145" t="s">
        <v>9209</v>
      </c>
      <c r="O3145">
        <v>30</v>
      </c>
      <c r="P3145" t="s">
        <v>9225</v>
      </c>
      <c r="Q3145">
        <v>16</v>
      </c>
      <c r="R3145">
        <v>5</v>
      </c>
      <c r="S3145" t="s">
        <v>9258</v>
      </c>
      <c r="T3145" t="s">
        <v>9262</v>
      </c>
      <c r="U3145" t="s">
        <v>9282</v>
      </c>
      <c r="V3145" t="str" cm="1">
        <f t="array" ref="V3145">_xlfn.IFS(Hospital_Emergency_Room_Data[[#This Row],[Day]]&lt;=10,"Start(1-10)",Hospital_Emergency_Room_Data[[#This Row],[Day]]&lt;=20,"Middle(11-20)",Hospital_Emergency_Room_Data[[#This Row],[Day]]&gt;20,"End(21-30)")</f>
        <v>Middle(11-20)</v>
      </c>
    </row>
    <row r="3146" spans="1:22">
      <c r="A3146">
        <v>895944956</v>
      </c>
      <c r="B3146" t="s">
        <v>3165</v>
      </c>
      <c r="C3146" s="1">
        <v>45584</v>
      </c>
      <c r="D3146" t="str">
        <f>TEXT(Hospital_Emergency_Room_Data[[#This Row],[Patient Admission Date]],"mmm")</f>
        <v>Oct</v>
      </c>
      <c r="E3146">
        <f>YEAR(Hospital_Emergency_Room_Data[[#This Row],[Patient Admission Date]])</f>
        <v>2024</v>
      </c>
      <c r="F3146" s="2">
        <v>0.14166666666666666</v>
      </c>
      <c r="G3146" s="8" t="str">
        <f>TEXT(Hospital_Emergency_Room_Data[[#This Row],[Patient Admission Date]],"dddd")</f>
        <v>Saturday</v>
      </c>
      <c r="H3146" t="s">
        <v>9208</v>
      </c>
      <c r="I3146">
        <v>77</v>
      </c>
      <c r="J3146" s="5" t="s">
        <v>9222</v>
      </c>
      <c r="K3146" t="s">
        <v>12</v>
      </c>
      <c r="L3146" t="s">
        <v>9281</v>
      </c>
      <c r="M3146" t="s">
        <v>9209</v>
      </c>
      <c r="O3146">
        <v>50</v>
      </c>
      <c r="P3146" t="s">
        <v>9225</v>
      </c>
      <c r="Q3146">
        <v>19</v>
      </c>
      <c r="R3146">
        <v>3</v>
      </c>
      <c r="S3146" t="s">
        <v>9258</v>
      </c>
      <c r="T3146" t="s">
        <v>9262</v>
      </c>
      <c r="U3146" t="s">
        <v>9283</v>
      </c>
      <c r="V3146" t="str" cm="1">
        <f t="array" ref="V3146">_xlfn.IFS(Hospital_Emergency_Room_Data[[#This Row],[Day]]&lt;=10,"Start(1-10)",Hospital_Emergency_Room_Data[[#This Row],[Day]]&lt;=20,"Middle(11-20)",Hospital_Emergency_Room_Data[[#This Row],[Day]]&gt;20,"End(21-30)")</f>
        <v>Middle(11-20)</v>
      </c>
    </row>
    <row r="3147" spans="1:22">
      <c r="A3147">
        <v>440755817</v>
      </c>
      <c r="B3147" t="s">
        <v>3166</v>
      </c>
      <c r="C3147" s="1">
        <v>45289</v>
      </c>
      <c r="D3147" t="str">
        <f>TEXT(Hospital_Emergency_Room_Data[[#This Row],[Patient Admission Date]],"mmm")</f>
        <v>Dec</v>
      </c>
      <c r="E3147">
        <f>YEAR(Hospital_Emergency_Room_Data[[#This Row],[Patient Admission Date]])</f>
        <v>2023</v>
      </c>
      <c r="F3147" s="2">
        <v>0.94305555555555554</v>
      </c>
      <c r="G3147" s="8" t="str">
        <f>TEXT(Hospital_Emergency_Room_Data[[#This Row],[Patient Admission Date]],"dddd")</f>
        <v>Friday</v>
      </c>
      <c r="H3147" t="s">
        <v>9208</v>
      </c>
      <c r="I3147">
        <v>37</v>
      </c>
      <c r="J3147" s="5" t="s">
        <v>9223</v>
      </c>
      <c r="K3147" t="s">
        <v>12</v>
      </c>
      <c r="L3147" t="s">
        <v>9281</v>
      </c>
      <c r="M3147" t="s">
        <v>9209</v>
      </c>
      <c r="O3147">
        <v>55</v>
      </c>
      <c r="P3147" t="s">
        <v>9225</v>
      </c>
      <c r="Q3147">
        <v>29</v>
      </c>
      <c r="R3147">
        <v>22</v>
      </c>
      <c r="S3147" t="s">
        <v>9256</v>
      </c>
      <c r="T3147" t="s">
        <v>9264</v>
      </c>
      <c r="U3147" t="s">
        <v>9283</v>
      </c>
      <c r="V3147" t="str" cm="1">
        <f t="array" ref="V3147">_xlfn.IFS(Hospital_Emergency_Room_Data[[#This Row],[Day]]&lt;=10,"Start(1-10)",Hospital_Emergency_Room_Data[[#This Row],[Day]]&lt;=20,"Middle(11-20)",Hospital_Emergency_Room_Data[[#This Row],[Day]]&gt;20,"End(21-30)")</f>
        <v>End(21-30)</v>
      </c>
    </row>
    <row r="3148" spans="1:22">
      <c r="A3148">
        <v>769695025</v>
      </c>
      <c r="B3148" t="s">
        <v>3167</v>
      </c>
      <c r="C3148" s="1">
        <v>45331</v>
      </c>
      <c r="D3148" t="str">
        <f>TEXT(Hospital_Emergency_Room_Data[[#This Row],[Patient Admission Date]],"mmm")</f>
        <v>Feb</v>
      </c>
      <c r="E3148">
        <f>YEAR(Hospital_Emergency_Room_Data[[#This Row],[Patient Admission Date]])</f>
        <v>2024</v>
      </c>
      <c r="F3148" s="2">
        <v>4.1666666666666664E-2</v>
      </c>
      <c r="G3148" s="8" t="str">
        <f>TEXT(Hospital_Emergency_Room_Data[[#This Row],[Patient Admission Date]],"dddd")</f>
        <v>Friday</v>
      </c>
      <c r="H3148" t="s">
        <v>9208</v>
      </c>
      <c r="I3148">
        <v>47</v>
      </c>
      <c r="J3148" s="5" t="s">
        <v>9219</v>
      </c>
      <c r="K3148" t="s">
        <v>12</v>
      </c>
      <c r="L3148" t="s">
        <v>9281</v>
      </c>
      <c r="M3148" t="s">
        <v>9209</v>
      </c>
      <c r="O3148">
        <v>56</v>
      </c>
      <c r="P3148" t="s">
        <v>9225</v>
      </c>
      <c r="Q3148">
        <v>9</v>
      </c>
      <c r="R3148">
        <v>1</v>
      </c>
      <c r="S3148" t="s">
        <v>9258</v>
      </c>
      <c r="T3148" t="s">
        <v>9265</v>
      </c>
      <c r="U3148" t="s">
        <v>9283</v>
      </c>
      <c r="V3148" t="str" cm="1">
        <f t="array" ref="V3148">_xlfn.IFS(Hospital_Emergency_Room_Data[[#This Row],[Day]]&lt;=10,"Start(1-10)",Hospital_Emergency_Room_Data[[#This Row],[Day]]&lt;=20,"Middle(11-20)",Hospital_Emergency_Room_Data[[#This Row],[Day]]&gt;20,"End(21-30)")</f>
        <v>Start(1-10)</v>
      </c>
    </row>
    <row r="3149" spans="1:22">
      <c r="A3149">
        <v>642269810</v>
      </c>
      <c r="B3149" t="s">
        <v>3168</v>
      </c>
      <c r="C3149" s="1">
        <v>45507</v>
      </c>
      <c r="D3149" t="str">
        <f>TEXT(Hospital_Emergency_Room_Data[[#This Row],[Patient Admission Date]],"mmm")</f>
        <v>Aug</v>
      </c>
      <c r="E3149">
        <f>YEAR(Hospital_Emergency_Room_Data[[#This Row],[Patient Admission Date]])</f>
        <v>2024</v>
      </c>
      <c r="F3149" s="2">
        <v>0.53819444444444442</v>
      </c>
      <c r="G3149" s="8" t="str">
        <f>TEXT(Hospital_Emergency_Room_Data[[#This Row],[Patient Admission Date]],"dddd")</f>
        <v>Saturday</v>
      </c>
      <c r="H3149" t="s">
        <v>9208</v>
      </c>
      <c r="I3149">
        <v>35</v>
      </c>
      <c r="J3149" s="5" t="s">
        <v>9223</v>
      </c>
      <c r="K3149" t="s">
        <v>12</v>
      </c>
      <c r="L3149" t="s">
        <v>9281</v>
      </c>
      <c r="M3149" t="s">
        <v>9209</v>
      </c>
      <c r="O3149">
        <v>58</v>
      </c>
      <c r="P3149" t="s">
        <v>9225</v>
      </c>
      <c r="Q3149">
        <v>3</v>
      </c>
      <c r="R3149">
        <v>12</v>
      </c>
      <c r="S3149" t="s">
        <v>9257</v>
      </c>
      <c r="T3149" t="s">
        <v>9263</v>
      </c>
      <c r="U3149" t="s">
        <v>9283</v>
      </c>
      <c r="V3149" t="str" cm="1">
        <f t="array" ref="V3149">_xlfn.IFS(Hospital_Emergency_Room_Data[[#This Row],[Day]]&lt;=10,"Start(1-10)",Hospital_Emergency_Room_Data[[#This Row],[Day]]&lt;=20,"Middle(11-20)",Hospital_Emergency_Room_Data[[#This Row],[Day]]&gt;20,"End(21-30)")</f>
        <v>Start(1-10)</v>
      </c>
    </row>
    <row r="3150" spans="1:22">
      <c r="A3150">
        <v>711742032</v>
      </c>
      <c r="B3150" t="s">
        <v>3169</v>
      </c>
      <c r="C3150" s="1">
        <v>45540</v>
      </c>
      <c r="D3150" t="str">
        <f>TEXT(Hospital_Emergency_Room_Data[[#This Row],[Patient Admission Date]],"mmm")</f>
        <v>Sep</v>
      </c>
      <c r="E3150">
        <f>YEAR(Hospital_Emergency_Room_Data[[#This Row],[Patient Admission Date]])</f>
        <v>2024</v>
      </c>
      <c r="F3150" s="2">
        <v>0.30972222222222223</v>
      </c>
      <c r="G3150" s="8" t="str">
        <f>TEXT(Hospital_Emergency_Room_Data[[#This Row],[Patient Admission Date]],"dddd")</f>
        <v>Thursday</v>
      </c>
      <c r="H3150" t="s">
        <v>9208</v>
      </c>
      <c r="I3150">
        <v>76</v>
      </c>
      <c r="J3150" s="5" t="s">
        <v>9222</v>
      </c>
      <c r="K3150" t="s">
        <v>12</v>
      </c>
      <c r="L3150" t="s">
        <v>9281</v>
      </c>
      <c r="M3150" t="s">
        <v>9209</v>
      </c>
      <c r="O3150">
        <v>58</v>
      </c>
      <c r="P3150" t="s">
        <v>9225</v>
      </c>
      <c r="Q3150">
        <v>5</v>
      </c>
      <c r="R3150">
        <v>7</v>
      </c>
      <c r="S3150" t="s">
        <v>9255</v>
      </c>
      <c r="T3150" t="s">
        <v>9263</v>
      </c>
      <c r="U3150" t="s">
        <v>9283</v>
      </c>
      <c r="V3150" t="str" cm="1">
        <f t="array" ref="V3150">_xlfn.IFS(Hospital_Emergency_Room_Data[[#This Row],[Day]]&lt;=10,"Start(1-10)",Hospital_Emergency_Room_Data[[#This Row],[Day]]&lt;=20,"Middle(11-20)",Hospital_Emergency_Room_Data[[#This Row],[Day]]&gt;20,"End(21-30)")</f>
        <v>Start(1-10)</v>
      </c>
    </row>
    <row r="3151" spans="1:22">
      <c r="A3151">
        <v>842870322</v>
      </c>
      <c r="B3151" t="s">
        <v>3170</v>
      </c>
      <c r="C3151" s="1">
        <v>45545</v>
      </c>
      <c r="D3151" t="str">
        <f>TEXT(Hospital_Emergency_Room_Data[[#This Row],[Patient Admission Date]],"mmm")</f>
        <v>Sep</v>
      </c>
      <c r="E3151">
        <f>YEAR(Hospital_Emergency_Room_Data[[#This Row],[Patient Admission Date]])</f>
        <v>2024</v>
      </c>
      <c r="F3151" s="2">
        <v>0.32083333333333336</v>
      </c>
      <c r="G3151" s="8" t="str">
        <f>TEXT(Hospital_Emergency_Room_Data[[#This Row],[Patient Admission Date]],"dddd")</f>
        <v>Tuesday</v>
      </c>
      <c r="H3151" t="s">
        <v>9208</v>
      </c>
      <c r="I3151">
        <v>76</v>
      </c>
      <c r="J3151" s="5" t="s">
        <v>9222</v>
      </c>
      <c r="K3151" t="s">
        <v>12</v>
      </c>
      <c r="L3151" t="s">
        <v>9281</v>
      </c>
      <c r="M3151" t="s">
        <v>9209</v>
      </c>
      <c r="O3151">
        <v>36</v>
      </c>
      <c r="P3151" t="s">
        <v>9225</v>
      </c>
      <c r="Q3151">
        <v>10</v>
      </c>
      <c r="R3151">
        <v>7</v>
      </c>
      <c r="S3151" t="s">
        <v>9255</v>
      </c>
      <c r="T3151" t="s">
        <v>9265</v>
      </c>
      <c r="U3151" t="s">
        <v>9300</v>
      </c>
      <c r="V3151" t="str" cm="1">
        <f t="array" ref="V3151">_xlfn.IFS(Hospital_Emergency_Room_Data[[#This Row],[Day]]&lt;=10,"Start(1-10)",Hospital_Emergency_Room_Data[[#This Row],[Day]]&lt;=20,"Middle(11-20)",Hospital_Emergency_Room_Data[[#This Row],[Day]]&gt;20,"End(21-30)")</f>
        <v>Start(1-10)</v>
      </c>
    </row>
    <row r="3152" spans="1:22">
      <c r="A3152">
        <v>859814141</v>
      </c>
      <c r="B3152" t="s">
        <v>3171</v>
      </c>
      <c r="C3152" s="1">
        <v>45504</v>
      </c>
      <c r="D3152" t="str">
        <f>TEXT(Hospital_Emergency_Room_Data[[#This Row],[Patient Admission Date]],"mmm")</f>
        <v>Jul</v>
      </c>
      <c r="E3152">
        <f>YEAR(Hospital_Emergency_Room_Data[[#This Row],[Patient Admission Date]])</f>
        <v>2024</v>
      </c>
      <c r="F3152" s="2">
        <v>0.87222222222222223</v>
      </c>
      <c r="G3152" s="8" t="str">
        <f>TEXT(Hospital_Emergency_Room_Data[[#This Row],[Patient Admission Date]],"dddd")</f>
        <v>Wednesday</v>
      </c>
      <c r="H3152" t="s">
        <v>9208</v>
      </c>
      <c r="I3152">
        <v>78</v>
      </c>
      <c r="J3152" s="5" t="s">
        <v>9222</v>
      </c>
      <c r="K3152" t="s">
        <v>12</v>
      </c>
      <c r="L3152" t="s">
        <v>9281</v>
      </c>
      <c r="M3152" t="s">
        <v>9209</v>
      </c>
      <c r="O3152">
        <v>40</v>
      </c>
      <c r="P3152" t="s">
        <v>9225</v>
      </c>
      <c r="Q3152">
        <v>31</v>
      </c>
      <c r="R3152">
        <v>20</v>
      </c>
      <c r="S3152" t="s">
        <v>9256</v>
      </c>
      <c r="T3152" t="s">
        <v>9264</v>
      </c>
      <c r="U3152" t="s">
        <v>9300</v>
      </c>
      <c r="V3152" t="str" cm="1">
        <f t="array" ref="V3152">_xlfn.IFS(Hospital_Emergency_Room_Data[[#This Row],[Day]]&lt;=10,"Start(1-10)",Hospital_Emergency_Room_Data[[#This Row],[Day]]&lt;=20,"Middle(11-20)",Hospital_Emergency_Room_Data[[#This Row],[Day]]&gt;20,"End(21-30)")</f>
        <v>End(21-30)</v>
      </c>
    </row>
    <row r="3153" spans="1:22">
      <c r="A3153">
        <v>325707368</v>
      </c>
      <c r="B3153" t="s">
        <v>3172</v>
      </c>
      <c r="C3153" s="1">
        <v>45153</v>
      </c>
      <c r="D3153" t="str">
        <f>TEXT(Hospital_Emergency_Room_Data[[#This Row],[Patient Admission Date]],"mmm")</f>
        <v>Aug</v>
      </c>
      <c r="E3153">
        <f>YEAR(Hospital_Emergency_Room_Data[[#This Row],[Patient Admission Date]])</f>
        <v>2023</v>
      </c>
      <c r="F3153" s="2">
        <v>7.3611111111111113E-2</v>
      </c>
      <c r="G3153" s="8" t="str">
        <f>TEXT(Hospital_Emergency_Room_Data[[#This Row],[Patient Admission Date]],"dddd")</f>
        <v>Tuesday</v>
      </c>
      <c r="H3153" t="s">
        <v>9208</v>
      </c>
      <c r="I3153">
        <v>25</v>
      </c>
      <c r="J3153" s="5" t="s">
        <v>9220</v>
      </c>
      <c r="K3153" t="s">
        <v>12</v>
      </c>
      <c r="L3153" t="s">
        <v>9281</v>
      </c>
      <c r="M3153" t="s">
        <v>9209</v>
      </c>
      <c r="O3153">
        <v>24</v>
      </c>
      <c r="P3153" t="s">
        <v>9226</v>
      </c>
      <c r="Q3153">
        <v>15</v>
      </c>
      <c r="R3153">
        <v>1</v>
      </c>
      <c r="S3153" t="s">
        <v>9258</v>
      </c>
      <c r="T3153" t="s">
        <v>9262</v>
      </c>
      <c r="U3153" t="s">
        <v>9282</v>
      </c>
      <c r="V3153" t="str" cm="1">
        <f t="array" ref="V3153">_xlfn.IFS(Hospital_Emergency_Room_Data[[#This Row],[Day]]&lt;=10,"Start(1-10)",Hospital_Emergency_Room_Data[[#This Row],[Day]]&lt;=20,"Middle(11-20)",Hospital_Emergency_Room_Data[[#This Row],[Day]]&gt;20,"End(21-30)")</f>
        <v>Middle(11-20)</v>
      </c>
    </row>
    <row r="3154" spans="1:22">
      <c r="A3154">
        <v>877481758</v>
      </c>
      <c r="B3154" t="s">
        <v>3173</v>
      </c>
      <c r="C3154" s="1">
        <v>45236</v>
      </c>
      <c r="D3154" t="str">
        <f>TEXT(Hospital_Emergency_Room_Data[[#This Row],[Patient Admission Date]],"mmm")</f>
        <v>Nov</v>
      </c>
      <c r="E3154">
        <f>YEAR(Hospital_Emergency_Room_Data[[#This Row],[Patient Admission Date]])</f>
        <v>2023</v>
      </c>
      <c r="F3154" s="2">
        <v>0.75208333333333333</v>
      </c>
      <c r="G3154" s="8" t="str">
        <f>TEXT(Hospital_Emergency_Room_Data[[#This Row],[Patient Admission Date]],"dddd")</f>
        <v>Monday</v>
      </c>
      <c r="H3154" t="s">
        <v>9208</v>
      </c>
      <c r="I3154">
        <v>30</v>
      </c>
      <c r="J3154" s="5" t="s">
        <v>9223</v>
      </c>
      <c r="K3154" t="s">
        <v>12</v>
      </c>
      <c r="L3154" t="s">
        <v>9281</v>
      </c>
      <c r="M3154" t="s">
        <v>9209</v>
      </c>
      <c r="O3154">
        <v>25</v>
      </c>
      <c r="P3154" t="s">
        <v>9226</v>
      </c>
      <c r="Q3154">
        <v>6</v>
      </c>
      <c r="R3154">
        <v>18</v>
      </c>
      <c r="S3154" t="s">
        <v>9256</v>
      </c>
      <c r="T3154" t="s">
        <v>9263</v>
      </c>
      <c r="U3154" t="s">
        <v>9282</v>
      </c>
      <c r="V3154" t="str" cm="1">
        <f t="array" ref="V3154">_xlfn.IFS(Hospital_Emergency_Room_Data[[#This Row],[Day]]&lt;=10,"Start(1-10)",Hospital_Emergency_Room_Data[[#This Row],[Day]]&lt;=20,"Middle(11-20)",Hospital_Emergency_Room_Data[[#This Row],[Day]]&gt;20,"End(21-30)")</f>
        <v>Start(1-10)</v>
      </c>
    </row>
    <row r="3155" spans="1:22">
      <c r="A3155">
        <v>802399719</v>
      </c>
      <c r="B3155" t="s">
        <v>3174</v>
      </c>
      <c r="C3155" s="1">
        <v>45198</v>
      </c>
      <c r="D3155" t="str">
        <f>TEXT(Hospital_Emergency_Room_Data[[#This Row],[Patient Admission Date]],"mmm")</f>
        <v>Sep</v>
      </c>
      <c r="E3155">
        <f>YEAR(Hospital_Emergency_Room_Data[[#This Row],[Patient Admission Date]])</f>
        <v>2023</v>
      </c>
      <c r="F3155" s="2">
        <v>0.27569444444444446</v>
      </c>
      <c r="G3155" s="8" t="str">
        <f>TEXT(Hospital_Emergency_Room_Data[[#This Row],[Patient Admission Date]],"dddd")</f>
        <v>Friday</v>
      </c>
      <c r="H3155" t="s">
        <v>9208</v>
      </c>
      <c r="I3155">
        <v>40</v>
      </c>
      <c r="J3155" s="5" t="s">
        <v>9223</v>
      </c>
      <c r="K3155" t="s">
        <v>12</v>
      </c>
      <c r="L3155" t="s">
        <v>9281</v>
      </c>
      <c r="M3155" t="s">
        <v>9209</v>
      </c>
      <c r="O3155">
        <v>29</v>
      </c>
      <c r="P3155" t="s">
        <v>9226</v>
      </c>
      <c r="Q3155">
        <v>29</v>
      </c>
      <c r="R3155">
        <v>6</v>
      </c>
      <c r="S3155" t="s">
        <v>9255</v>
      </c>
      <c r="T3155" t="s">
        <v>9264</v>
      </c>
      <c r="U3155" t="s">
        <v>9282</v>
      </c>
      <c r="V3155" t="str" cm="1">
        <f t="array" ref="V3155">_xlfn.IFS(Hospital_Emergency_Room_Data[[#This Row],[Day]]&lt;=10,"Start(1-10)",Hospital_Emergency_Room_Data[[#This Row],[Day]]&lt;=20,"Middle(11-20)",Hospital_Emergency_Room_Data[[#This Row],[Day]]&gt;20,"End(21-30)")</f>
        <v>End(21-30)</v>
      </c>
    </row>
    <row r="3156" spans="1:22">
      <c r="A3156">
        <v>453265597</v>
      </c>
      <c r="B3156" t="s">
        <v>3175</v>
      </c>
      <c r="C3156" s="1">
        <v>45546</v>
      </c>
      <c r="D3156" t="str">
        <f>TEXT(Hospital_Emergency_Room_Data[[#This Row],[Patient Admission Date]],"mmm")</f>
        <v>Sep</v>
      </c>
      <c r="E3156">
        <f>YEAR(Hospital_Emergency_Room_Data[[#This Row],[Patient Admission Date]])</f>
        <v>2024</v>
      </c>
      <c r="F3156" s="2">
        <v>0.48680555555555555</v>
      </c>
      <c r="G3156" s="8" t="str">
        <f>TEXT(Hospital_Emergency_Room_Data[[#This Row],[Patient Admission Date]],"dddd")</f>
        <v>Wednesday</v>
      </c>
      <c r="H3156" t="s">
        <v>9208</v>
      </c>
      <c r="I3156">
        <v>44</v>
      </c>
      <c r="J3156" s="5" t="s">
        <v>9223</v>
      </c>
      <c r="K3156" t="s">
        <v>12</v>
      </c>
      <c r="L3156" t="s">
        <v>9281</v>
      </c>
      <c r="M3156" t="s">
        <v>9209</v>
      </c>
      <c r="O3156">
        <v>44</v>
      </c>
      <c r="P3156" t="s">
        <v>9225</v>
      </c>
      <c r="Q3156">
        <v>11</v>
      </c>
      <c r="R3156">
        <v>11</v>
      </c>
      <c r="S3156" t="s">
        <v>9255</v>
      </c>
      <c r="T3156" t="s">
        <v>9265</v>
      </c>
      <c r="U3156" t="s">
        <v>9300</v>
      </c>
      <c r="V3156" t="str" cm="1">
        <f t="array" ref="V3156">_xlfn.IFS(Hospital_Emergency_Room_Data[[#This Row],[Day]]&lt;=10,"Start(1-10)",Hospital_Emergency_Room_Data[[#This Row],[Day]]&lt;=20,"Middle(11-20)",Hospital_Emergency_Room_Data[[#This Row],[Day]]&gt;20,"End(21-30)")</f>
        <v>Middle(11-20)</v>
      </c>
    </row>
    <row r="3157" spans="1:22">
      <c r="A3157">
        <v>519514443</v>
      </c>
      <c r="B3157" t="s">
        <v>3176</v>
      </c>
      <c r="C3157" s="1">
        <v>45321</v>
      </c>
      <c r="D3157" t="str">
        <f>TEXT(Hospital_Emergency_Room_Data[[#This Row],[Patient Admission Date]],"mmm")</f>
        <v>Jan</v>
      </c>
      <c r="E3157">
        <f>YEAR(Hospital_Emergency_Room_Data[[#This Row],[Patient Admission Date]])</f>
        <v>2024</v>
      </c>
      <c r="F3157" s="2">
        <v>0.19791666666666666</v>
      </c>
      <c r="G3157" s="8" t="str">
        <f>TEXT(Hospital_Emergency_Room_Data[[#This Row],[Patient Admission Date]],"dddd")</f>
        <v>Tuesday</v>
      </c>
      <c r="H3157" t="s">
        <v>9208</v>
      </c>
      <c r="I3157">
        <v>67</v>
      </c>
      <c r="J3157" s="5" t="s">
        <v>9217</v>
      </c>
      <c r="K3157" t="s">
        <v>12</v>
      </c>
      <c r="L3157" t="s">
        <v>9281</v>
      </c>
      <c r="M3157" t="s">
        <v>9209</v>
      </c>
      <c r="O3157">
        <v>44</v>
      </c>
      <c r="P3157" t="s">
        <v>9225</v>
      </c>
      <c r="Q3157">
        <v>30</v>
      </c>
      <c r="R3157">
        <v>4</v>
      </c>
      <c r="S3157" t="s">
        <v>9258</v>
      </c>
      <c r="T3157" t="s">
        <v>9264</v>
      </c>
      <c r="U3157" t="s">
        <v>9300</v>
      </c>
      <c r="V3157" t="str" cm="1">
        <f t="array" ref="V3157">_xlfn.IFS(Hospital_Emergency_Room_Data[[#This Row],[Day]]&lt;=10,"Start(1-10)",Hospital_Emergency_Room_Data[[#This Row],[Day]]&lt;=20,"Middle(11-20)",Hospital_Emergency_Room_Data[[#This Row],[Day]]&gt;20,"End(21-30)")</f>
        <v>End(21-30)</v>
      </c>
    </row>
    <row r="3158" spans="1:22">
      <c r="A3158">
        <v>769879911</v>
      </c>
      <c r="B3158" t="s">
        <v>3177</v>
      </c>
      <c r="C3158" s="1">
        <v>45577</v>
      </c>
      <c r="D3158" t="str">
        <f>TEXT(Hospital_Emergency_Room_Data[[#This Row],[Patient Admission Date]],"mmm")</f>
        <v>Oct</v>
      </c>
      <c r="E3158">
        <f>YEAR(Hospital_Emergency_Room_Data[[#This Row],[Patient Admission Date]])</f>
        <v>2024</v>
      </c>
      <c r="F3158" s="2">
        <v>0.57986111111111116</v>
      </c>
      <c r="G3158" s="8" t="str">
        <f>TEXT(Hospital_Emergency_Room_Data[[#This Row],[Patient Admission Date]],"dddd")</f>
        <v>Saturday</v>
      </c>
      <c r="H3158" t="s">
        <v>9208</v>
      </c>
      <c r="I3158">
        <v>11</v>
      </c>
      <c r="J3158" s="5" t="s">
        <v>9221</v>
      </c>
      <c r="K3158" t="s">
        <v>12</v>
      </c>
      <c r="L3158" t="s">
        <v>9281</v>
      </c>
      <c r="M3158" t="s">
        <v>9209</v>
      </c>
      <c r="O3158">
        <v>47</v>
      </c>
      <c r="P3158" t="s">
        <v>9225</v>
      </c>
      <c r="Q3158">
        <v>12</v>
      </c>
      <c r="R3158">
        <v>13</v>
      </c>
      <c r="S3158" t="s">
        <v>9257</v>
      </c>
      <c r="T3158" t="s">
        <v>9265</v>
      </c>
      <c r="U3158" t="s">
        <v>9283</v>
      </c>
      <c r="V3158" t="str" cm="1">
        <f t="array" ref="V3158">_xlfn.IFS(Hospital_Emergency_Room_Data[[#This Row],[Day]]&lt;=10,"Start(1-10)",Hospital_Emergency_Room_Data[[#This Row],[Day]]&lt;=20,"Middle(11-20)",Hospital_Emergency_Room_Data[[#This Row],[Day]]&gt;20,"End(21-30)")</f>
        <v>Middle(11-20)</v>
      </c>
    </row>
    <row r="3159" spans="1:22">
      <c r="A3159">
        <v>877951315</v>
      </c>
      <c r="B3159" t="s">
        <v>3178</v>
      </c>
      <c r="C3159" s="1">
        <v>45371</v>
      </c>
      <c r="D3159" t="str">
        <f>TEXT(Hospital_Emergency_Room_Data[[#This Row],[Patient Admission Date]],"mmm")</f>
        <v>Mar</v>
      </c>
      <c r="E3159">
        <f>YEAR(Hospital_Emergency_Room_Data[[#This Row],[Patient Admission Date]])</f>
        <v>2024</v>
      </c>
      <c r="F3159" s="2">
        <v>0.41041666666666665</v>
      </c>
      <c r="G3159" s="8" t="str">
        <f>TEXT(Hospital_Emergency_Room_Data[[#This Row],[Patient Admission Date]],"dddd")</f>
        <v>Wednesday</v>
      </c>
      <c r="H3159" t="s">
        <v>9208</v>
      </c>
      <c r="I3159">
        <v>59</v>
      </c>
      <c r="J3159" s="5" t="s">
        <v>9219</v>
      </c>
      <c r="K3159" t="s">
        <v>12</v>
      </c>
      <c r="L3159" t="s">
        <v>9281</v>
      </c>
      <c r="M3159" t="s">
        <v>9209</v>
      </c>
      <c r="O3159">
        <v>48</v>
      </c>
      <c r="P3159" t="s">
        <v>9225</v>
      </c>
      <c r="Q3159">
        <v>20</v>
      </c>
      <c r="R3159">
        <v>9</v>
      </c>
      <c r="S3159" t="s">
        <v>9255</v>
      </c>
      <c r="T3159" t="s">
        <v>9262</v>
      </c>
      <c r="U3159" t="s">
        <v>9283</v>
      </c>
      <c r="V3159" t="str" cm="1">
        <f t="array" ref="V3159">_xlfn.IFS(Hospital_Emergency_Room_Data[[#This Row],[Day]]&lt;=10,"Start(1-10)",Hospital_Emergency_Room_Data[[#This Row],[Day]]&lt;=20,"Middle(11-20)",Hospital_Emergency_Room_Data[[#This Row],[Day]]&gt;20,"End(21-30)")</f>
        <v>Middle(11-20)</v>
      </c>
    </row>
    <row r="3160" spans="1:22">
      <c r="A3160">
        <v>711707397</v>
      </c>
      <c r="B3160" t="s">
        <v>3179</v>
      </c>
      <c r="C3160" s="1">
        <v>45069</v>
      </c>
      <c r="D3160" t="str">
        <f>TEXT(Hospital_Emergency_Room_Data[[#This Row],[Patient Admission Date]],"mmm")</f>
        <v>May</v>
      </c>
      <c r="E3160">
        <f>YEAR(Hospital_Emergency_Room_Data[[#This Row],[Patient Admission Date]])</f>
        <v>2023</v>
      </c>
      <c r="F3160" s="2">
        <v>0.3</v>
      </c>
      <c r="G3160" s="8" t="str">
        <f>TEXT(Hospital_Emergency_Room_Data[[#This Row],[Patient Admission Date]],"dddd")</f>
        <v>Tuesday</v>
      </c>
      <c r="H3160" t="s">
        <v>9208</v>
      </c>
      <c r="I3160">
        <v>74</v>
      </c>
      <c r="J3160" s="5" t="s">
        <v>9222</v>
      </c>
      <c r="K3160" t="s">
        <v>12</v>
      </c>
      <c r="L3160" t="s">
        <v>9281</v>
      </c>
      <c r="M3160" t="s">
        <v>9209</v>
      </c>
      <c r="O3160">
        <v>53</v>
      </c>
      <c r="P3160" t="s">
        <v>9225</v>
      </c>
      <c r="Q3160">
        <v>23</v>
      </c>
      <c r="R3160">
        <v>7</v>
      </c>
      <c r="S3160" t="s">
        <v>9255</v>
      </c>
      <c r="T3160" t="s">
        <v>9264</v>
      </c>
      <c r="U3160" t="s">
        <v>9283</v>
      </c>
      <c r="V3160" t="str" cm="1">
        <f t="array" ref="V3160">_xlfn.IFS(Hospital_Emergency_Room_Data[[#This Row],[Day]]&lt;=10,"Start(1-10)",Hospital_Emergency_Room_Data[[#This Row],[Day]]&lt;=20,"Middle(11-20)",Hospital_Emergency_Room_Data[[#This Row],[Day]]&gt;20,"End(21-30)")</f>
        <v>End(21-30)</v>
      </c>
    </row>
    <row r="3161" spans="1:22">
      <c r="A3161">
        <v>395897021</v>
      </c>
      <c r="B3161" t="s">
        <v>3180</v>
      </c>
      <c r="C3161" s="1">
        <v>45257</v>
      </c>
      <c r="D3161" t="str">
        <f>TEXT(Hospital_Emergency_Room_Data[[#This Row],[Patient Admission Date]],"mmm")</f>
        <v>Nov</v>
      </c>
      <c r="E3161">
        <f>YEAR(Hospital_Emergency_Room_Data[[#This Row],[Patient Admission Date]])</f>
        <v>2023</v>
      </c>
      <c r="F3161" s="2">
        <v>0.3576388888888889</v>
      </c>
      <c r="G3161" s="8" t="str">
        <f>TEXT(Hospital_Emergency_Room_Data[[#This Row],[Patient Admission Date]],"dddd")</f>
        <v>Monday</v>
      </c>
      <c r="H3161" t="s">
        <v>9208</v>
      </c>
      <c r="I3161">
        <v>67</v>
      </c>
      <c r="J3161" s="5" t="s">
        <v>9217</v>
      </c>
      <c r="K3161" t="s">
        <v>12</v>
      </c>
      <c r="L3161" t="s">
        <v>9281</v>
      </c>
      <c r="M3161" t="s">
        <v>9209</v>
      </c>
      <c r="O3161">
        <v>57</v>
      </c>
      <c r="P3161" t="s">
        <v>9225</v>
      </c>
      <c r="Q3161">
        <v>27</v>
      </c>
      <c r="R3161">
        <v>8</v>
      </c>
      <c r="S3161" t="s">
        <v>9255</v>
      </c>
      <c r="T3161" t="s">
        <v>9264</v>
      </c>
      <c r="U3161" t="s">
        <v>9283</v>
      </c>
      <c r="V3161" t="str" cm="1">
        <f t="array" ref="V3161">_xlfn.IFS(Hospital_Emergency_Room_Data[[#This Row],[Day]]&lt;=10,"Start(1-10)",Hospital_Emergency_Room_Data[[#This Row],[Day]]&lt;=20,"Middle(11-20)",Hospital_Emergency_Room_Data[[#This Row],[Day]]&gt;20,"End(21-30)")</f>
        <v>End(21-30)</v>
      </c>
    </row>
    <row r="3162" spans="1:22">
      <c r="A3162">
        <v>438941614</v>
      </c>
      <c r="B3162" t="s">
        <v>3181</v>
      </c>
      <c r="C3162" s="1">
        <v>45284</v>
      </c>
      <c r="D3162" t="str">
        <f>TEXT(Hospital_Emergency_Room_Data[[#This Row],[Patient Admission Date]],"mmm")</f>
        <v>Dec</v>
      </c>
      <c r="E3162">
        <f>YEAR(Hospital_Emergency_Room_Data[[#This Row],[Patient Admission Date]])</f>
        <v>2023</v>
      </c>
      <c r="F3162" s="2">
        <v>0.82430555555555551</v>
      </c>
      <c r="G3162" s="8" t="str">
        <f>TEXT(Hospital_Emergency_Room_Data[[#This Row],[Patient Admission Date]],"dddd")</f>
        <v>Sunday</v>
      </c>
      <c r="H3162" t="s">
        <v>9208</v>
      </c>
      <c r="I3162">
        <v>29</v>
      </c>
      <c r="J3162" s="5" t="s">
        <v>9220</v>
      </c>
      <c r="K3162" t="s">
        <v>12</v>
      </c>
      <c r="L3162" t="s">
        <v>9281</v>
      </c>
      <c r="M3162" t="s">
        <v>9209</v>
      </c>
      <c r="O3162">
        <v>11</v>
      </c>
      <c r="P3162" t="s">
        <v>9226</v>
      </c>
      <c r="Q3162">
        <v>24</v>
      </c>
      <c r="R3162">
        <v>19</v>
      </c>
      <c r="S3162" t="s">
        <v>9256</v>
      </c>
      <c r="T3162" t="s">
        <v>9264</v>
      </c>
      <c r="U3162" t="s">
        <v>9282</v>
      </c>
      <c r="V3162" t="str" cm="1">
        <f t="array" ref="V3162">_xlfn.IFS(Hospital_Emergency_Room_Data[[#This Row],[Day]]&lt;=10,"Start(1-10)",Hospital_Emergency_Room_Data[[#This Row],[Day]]&lt;=20,"Middle(11-20)",Hospital_Emergency_Room_Data[[#This Row],[Day]]&gt;20,"End(21-30)")</f>
        <v>End(21-30)</v>
      </c>
    </row>
    <row r="3163" spans="1:22">
      <c r="A3163">
        <v>776938725</v>
      </c>
      <c r="B3163" t="s">
        <v>3182</v>
      </c>
      <c r="C3163" s="1">
        <v>45554</v>
      </c>
      <c r="D3163" t="str">
        <f>TEXT(Hospital_Emergency_Room_Data[[#This Row],[Patient Admission Date]],"mmm")</f>
        <v>Sep</v>
      </c>
      <c r="E3163">
        <f>YEAR(Hospital_Emergency_Room_Data[[#This Row],[Patient Admission Date]])</f>
        <v>2024</v>
      </c>
      <c r="F3163" s="2">
        <v>0.71805555555555556</v>
      </c>
      <c r="G3163" s="8" t="str">
        <f>TEXT(Hospital_Emergency_Room_Data[[#This Row],[Patient Admission Date]],"dddd")</f>
        <v>Thursday</v>
      </c>
      <c r="H3163" t="s">
        <v>9208</v>
      </c>
      <c r="I3163">
        <v>75</v>
      </c>
      <c r="J3163" s="5" t="s">
        <v>9222</v>
      </c>
      <c r="K3163" t="s">
        <v>12</v>
      </c>
      <c r="L3163" t="s">
        <v>9281</v>
      </c>
      <c r="M3163" t="s">
        <v>9209</v>
      </c>
      <c r="O3163">
        <v>13</v>
      </c>
      <c r="P3163" t="s">
        <v>9226</v>
      </c>
      <c r="Q3163">
        <v>19</v>
      </c>
      <c r="R3163">
        <v>17</v>
      </c>
      <c r="S3163" t="s">
        <v>9257</v>
      </c>
      <c r="T3163" t="s">
        <v>9262</v>
      </c>
      <c r="U3163" t="s">
        <v>9282</v>
      </c>
      <c r="V3163" t="str" cm="1">
        <f t="array" ref="V3163">_xlfn.IFS(Hospital_Emergency_Room_Data[[#This Row],[Day]]&lt;=10,"Start(1-10)",Hospital_Emergency_Room_Data[[#This Row],[Day]]&lt;=20,"Middle(11-20)",Hospital_Emergency_Room_Data[[#This Row],[Day]]&gt;20,"End(21-30)")</f>
        <v>Middle(11-20)</v>
      </c>
    </row>
    <row r="3164" spans="1:22">
      <c r="A3164">
        <v>105086438</v>
      </c>
      <c r="B3164" t="s">
        <v>3183</v>
      </c>
      <c r="C3164" s="1">
        <v>45031</v>
      </c>
      <c r="D3164" t="str">
        <f>TEXT(Hospital_Emergency_Room_Data[[#This Row],[Patient Admission Date]],"mmm")</f>
        <v>Apr</v>
      </c>
      <c r="E3164">
        <f>YEAR(Hospital_Emergency_Room_Data[[#This Row],[Patient Admission Date]])</f>
        <v>2023</v>
      </c>
      <c r="F3164" s="2">
        <v>0.40555555555555556</v>
      </c>
      <c r="G3164" s="8" t="str">
        <f>TEXT(Hospital_Emergency_Room_Data[[#This Row],[Patient Admission Date]],"dddd")</f>
        <v>Saturday</v>
      </c>
      <c r="H3164" t="s">
        <v>9208</v>
      </c>
      <c r="I3164">
        <v>2</v>
      </c>
      <c r="J3164" s="5" t="s">
        <v>9218</v>
      </c>
      <c r="K3164" t="s">
        <v>12</v>
      </c>
      <c r="L3164" t="s">
        <v>9281</v>
      </c>
      <c r="M3164" t="s">
        <v>9209</v>
      </c>
      <c r="O3164">
        <v>27</v>
      </c>
      <c r="P3164" t="s">
        <v>9226</v>
      </c>
      <c r="Q3164">
        <v>15</v>
      </c>
      <c r="R3164">
        <v>9</v>
      </c>
      <c r="S3164" t="s">
        <v>9255</v>
      </c>
      <c r="T3164" t="s">
        <v>9262</v>
      </c>
      <c r="U3164" t="s">
        <v>9282</v>
      </c>
      <c r="V3164" t="str" cm="1">
        <f t="array" ref="V3164">_xlfn.IFS(Hospital_Emergency_Room_Data[[#This Row],[Day]]&lt;=10,"Start(1-10)",Hospital_Emergency_Room_Data[[#This Row],[Day]]&lt;=20,"Middle(11-20)",Hospital_Emergency_Room_Data[[#This Row],[Day]]&gt;20,"End(21-30)")</f>
        <v>Middle(11-20)</v>
      </c>
    </row>
    <row r="3165" spans="1:22">
      <c r="A3165">
        <v>355694576</v>
      </c>
      <c r="B3165" t="s">
        <v>3184</v>
      </c>
      <c r="C3165" s="1">
        <v>45218</v>
      </c>
      <c r="D3165" t="str">
        <f>TEXT(Hospital_Emergency_Room_Data[[#This Row],[Patient Admission Date]],"mmm")</f>
        <v>Oct</v>
      </c>
      <c r="E3165">
        <f>YEAR(Hospital_Emergency_Room_Data[[#This Row],[Patient Admission Date]])</f>
        <v>2023</v>
      </c>
      <c r="F3165" s="2">
        <v>0.97430555555555554</v>
      </c>
      <c r="G3165" s="8" t="str">
        <f>TEXT(Hospital_Emergency_Room_Data[[#This Row],[Patient Admission Date]],"dddd")</f>
        <v>Thursday</v>
      </c>
      <c r="H3165" t="s">
        <v>9208</v>
      </c>
      <c r="I3165">
        <v>27</v>
      </c>
      <c r="J3165" s="5" t="s">
        <v>9220</v>
      </c>
      <c r="K3165" t="s">
        <v>12</v>
      </c>
      <c r="L3165" t="s">
        <v>9281</v>
      </c>
      <c r="M3165" t="s">
        <v>9209</v>
      </c>
      <c r="O3165">
        <v>28</v>
      </c>
      <c r="P3165" t="s">
        <v>9226</v>
      </c>
      <c r="Q3165">
        <v>19</v>
      </c>
      <c r="R3165">
        <v>23</v>
      </c>
      <c r="S3165" t="s">
        <v>9256</v>
      </c>
      <c r="T3165" t="s">
        <v>9262</v>
      </c>
      <c r="U3165" t="s">
        <v>9282</v>
      </c>
      <c r="V3165" t="str" cm="1">
        <f t="array" ref="V3165">_xlfn.IFS(Hospital_Emergency_Room_Data[[#This Row],[Day]]&lt;=10,"Start(1-10)",Hospital_Emergency_Room_Data[[#This Row],[Day]]&lt;=20,"Middle(11-20)",Hospital_Emergency_Room_Data[[#This Row],[Day]]&gt;20,"End(21-30)")</f>
        <v>Middle(11-20)</v>
      </c>
    </row>
    <row r="3166" spans="1:22">
      <c r="A3166">
        <v>105852242</v>
      </c>
      <c r="B3166" t="s">
        <v>3185</v>
      </c>
      <c r="C3166" s="1">
        <v>45378</v>
      </c>
      <c r="D3166" t="str">
        <f>TEXT(Hospital_Emergency_Room_Data[[#This Row],[Patient Admission Date]],"mmm")</f>
        <v>Mar</v>
      </c>
      <c r="E3166">
        <f>YEAR(Hospital_Emergency_Room_Data[[#This Row],[Patient Admission Date]])</f>
        <v>2024</v>
      </c>
      <c r="F3166" s="2">
        <v>0.82291666666666663</v>
      </c>
      <c r="G3166" s="8" t="str">
        <f>TEXT(Hospital_Emergency_Room_Data[[#This Row],[Patient Admission Date]],"dddd")</f>
        <v>Wednesday</v>
      </c>
      <c r="H3166" t="s">
        <v>9208</v>
      </c>
      <c r="I3166">
        <v>27</v>
      </c>
      <c r="J3166" s="5" t="s">
        <v>9220</v>
      </c>
      <c r="K3166" t="s">
        <v>12</v>
      </c>
      <c r="L3166" t="s">
        <v>9281</v>
      </c>
      <c r="M3166" t="s">
        <v>9209</v>
      </c>
      <c r="O3166">
        <v>33</v>
      </c>
      <c r="P3166" t="s">
        <v>9225</v>
      </c>
      <c r="Q3166">
        <v>27</v>
      </c>
      <c r="R3166">
        <v>19</v>
      </c>
      <c r="S3166" t="s">
        <v>9256</v>
      </c>
      <c r="T3166" t="s">
        <v>9264</v>
      </c>
      <c r="U3166" t="s">
        <v>9300</v>
      </c>
      <c r="V3166" t="str" cm="1">
        <f t="array" ref="V3166">_xlfn.IFS(Hospital_Emergency_Room_Data[[#This Row],[Day]]&lt;=10,"Start(1-10)",Hospital_Emergency_Room_Data[[#This Row],[Day]]&lt;=20,"Middle(11-20)",Hospital_Emergency_Room_Data[[#This Row],[Day]]&gt;20,"End(21-30)")</f>
        <v>End(21-30)</v>
      </c>
    </row>
    <row r="3167" spans="1:22">
      <c r="A3167">
        <v>207093254</v>
      </c>
      <c r="B3167" t="s">
        <v>3186</v>
      </c>
      <c r="C3167" s="1">
        <v>45515</v>
      </c>
      <c r="D3167" t="str">
        <f>TEXT(Hospital_Emergency_Room_Data[[#This Row],[Patient Admission Date]],"mmm")</f>
        <v>Aug</v>
      </c>
      <c r="E3167">
        <f>YEAR(Hospital_Emergency_Room_Data[[#This Row],[Patient Admission Date]])</f>
        <v>2024</v>
      </c>
      <c r="F3167" s="2">
        <v>0.97499999999999998</v>
      </c>
      <c r="G3167" s="8" t="str">
        <f>TEXT(Hospital_Emergency_Room_Data[[#This Row],[Patient Admission Date]],"dddd")</f>
        <v>Sunday</v>
      </c>
      <c r="H3167" t="s">
        <v>9208</v>
      </c>
      <c r="I3167">
        <v>61</v>
      </c>
      <c r="J3167" s="5" t="s">
        <v>9217</v>
      </c>
      <c r="K3167" t="s">
        <v>12</v>
      </c>
      <c r="L3167" t="s">
        <v>9281</v>
      </c>
      <c r="M3167" t="s">
        <v>9209</v>
      </c>
      <c r="O3167">
        <v>45</v>
      </c>
      <c r="P3167" t="s">
        <v>9225</v>
      </c>
      <c r="Q3167">
        <v>11</v>
      </c>
      <c r="R3167">
        <v>23</v>
      </c>
      <c r="S3167" t="s">
        <v>9256</v>
      </c>
      <c r="T3167" t="s">
        <v>9265</v>
      </c>
      <c r="U3167" t="s">
        <v>9300</v>
      </c>
      <c r="V3167" t="str" cm="1">
        <f t="array" ref="V3167">_xlfn.IFS(Hospital_Emergency_Room_Data[[#This Row],[Day]]&lt;=10,"Start(1-10)",Hospital_Emergency_Room_Data[[#This Row],[Day]]&lt;=20,"Middle(11-20)",Hospital_Emergency_Room_Data[[#This Row],[Day]]&gt;20,"End(21-30)")</f>
        <v>Middle(11-20)</v>
      </c>
    </row>
    <row r="3168" spans="1:22">
      <c r="A3168">
        <v>420716756</v>
      </c>
      <c r="B3168" t="s">
        <v>3187</v>
      </c>
      <c r="C3168" s="1">
        <v>45347</v>
      </c>
      <c r="D3168" t="str">
        <f>TEXT(Hospital_Emergency_Room_Data[[#This Row],[Patient Admission Date]],"mmm")</f>
        <v>Feb</v>
      </c>
      <c r="E3168">
        <f>YEAR(Hospital_Emergency_Room_Data[[#This Row],[Patient Admission Date]])</f>
        <v>2024</v>
      </c>
      <c r="F3168" s="2">
        <v>0.18541666666666667</v>
      </c>
      <c r="G3168" s="8" t="str">
        <f>TEXT(Hospital_Emergency_Room_Data[[#This Row],[Patient Admission Date]],"dddd")</f>
        <v>Sunday</v>
      </c>
      <c r="H3168" t="s">
        <v>9208</v>
      </c>
      <c r="I3168">
        <v>65</v>
      </c>
      <c r="J3168" s="5" t="s">
        <v>9217</v>
      </c>
      <c r="K3168" t="s">
        <v>12</v>
      </c>
      <c r="L3168" t="s">
        <v>9281</v>
      </c>
      <c r="M3168" t="s">
        <v>9209</v>
      </c>
      <c r="O3168">
        <v>54</v>
      </c>
      <c r="P3168" t="s">
        <v>9225</v>
      </c>
      <c r="Q3168">
        <v>25</v>
      </c>
      <c r="R3168">
        <v>4</v>
      </c>
      <c r="S3168" t="s">
        <v>9258</v>
      </c>
      <c r="T3168" t="s">
        <v>9264</v>
      </c>
      <c r="U3168" t="s">
        <v>9283</v>
      </c>
      <c r="V3168" t="str" cm="1">
        <f t="array" ref="V3168">_xlfn.IFS(Hospital_Emergency_Room_Data[[#This Row],[Day]]&lt;=10,"Start(1-10)",Hospital_Emergency_Room_Data[[#This Row],[Day]]&lt;=20,"Middle(11-20)",Hospital_Emergency_Room_Data[[#This Row],[Day]]&gt;20,"End(21-30)")</f>
        <v>End(21-30)</v>
      </c>
    </row>
    <row r="3169" spans="1:22">
      <c r="A3169">
        <v>873061299</v>
      </c>
      <c r="B3169" t="s">
        <v>3188</v>
      </c>
      <c r="C3169" s="1">
        <v>45158</v>
      </c>
      <c r="D3169" t="str">
        <f>TEXT(Hospital_Emergency_Room_Data[[#This Row],[Patient Admission Date]],"mmm")</f>
        <v>Aug</v>
      </c>
      <c r="E3169">
        <f>YEAR(Hospital_Emergency_Room_Data[[#This Row],[Patient Admission Date]])</f>
        <v>2023</v>
      </c>
      <c r="F3169" s="2">
        <v>0.89166666666666672</v>
      </c>
      <c r="G3169" s="8" t="str">
        <f>TEXT(Hospital_Emergency_Room_Data[[#This Row],[Patient Admission Date]],"dddd")</f>
        <v>Sunday</v>
      </c>
      <c r="H3169" t="s">
        <v>9208</v>
      </c>
      <c r="I3169">
        <v>73</v>
      </c>
      <c r="J3169" s="5" t="s">
        <v>9222</v>
      </c>
      <c r="K3169" t="s">
        <v>12</v>
      </c>
      <c r="L3169" t="s">
        <v>9281</v>
      </c>
      <c r="M3169" t="s">
        <v>9209</v>
      </c>
      <c r="O3169">
        <v>58</v>
      </c>
      <c r="P3169" t="s">
        <v>9225</v>
      </c>
      <c r="Q3169">
        <v>20</v>
      </c>
      <c r="R3169">
        <v>21</v>
      </c>
      <c r="S3169" t="s">
        <v>9256</v>
      </c>
      <c r="T3169" t="s">
        <v>9262</v>
      </c>
      <c r="U3169" t="s">
        <v>9283</v>
      </c>
      <c r="V3169" t="str" cm="1">
        <f t="array" ref="V3169">_xlfn.IFS(Hospital_Emergency_Room_Data[[#This Row],[Day]]&lt;=10,"Start(1-10)",Hospital_Emergency_Room_Data[[#This Row],[Day]]&lt;=20,"Middle(11-20)",Hospital_Emergency_Room_Data[[#This Row],[Day]]&gt;20,"End(21-30)")</f>
        <v>Middle(11-20)</v>
      </c>
    </row>
    <row r="3170" spans="1:22">
      <c r="A3170">
        <v>160106189</v>
      </c>
      <c r="B3170" t="s">
        <v>3189</v>
      </c>
      <c r="C3170" s="1">
        <v>45052</v>
      </c>
      <c r="D3170" t="str">
        <f>TEXT(Hospital_Emergency_Room_Data[[#This Row],[Patient Admission Date]],"mmm")</f>
        <v>May</v>
      </c>
      <c r="E3170">
        <f>YEAR(Hospital_Emergency_Room_Data[[#This Row],[Patient Admission Date]])</f>
        <v>2023</v>
      </c>
      <c r="F3170" s="2">
        <v>0.62777777777777777</v>
      </c>
      <c r="G3170" s="8" t="str">
        <f>TEXT(Hospital_Emergency_Room_Data[[#This Row],[Patient Admission Date]],"dddd")</f>
        <v>Saturday</v>
      </c>
      <c r="H3170" t="s">
        <v>9208</v>
      </c>
      <c r="I3170">
        <v>29</v>
      </c>
      <c r="J3170" s="5" t="s">
        <v>9220</v>
      </c>
      <c r="K3170" t="s">
        <v>12</v>
      </c>
      <c r="L3170" t="s">
        <v>9281</v>
      </c>
      <c r="M3170" t="s">
        <v>9209</v>
      </c>
      <c r="O3170">
        <v>60</v>
      </c>
      <c r="P3170" t="s">
        <v>9225</v>
      </c>
      <c r="Q3170">
        <v>6</v>
      </c>
      <c r="R3170">
        <v>15</v>
      </c>
      <c r="S3170" t="s">
        <v>9257</v>
      </c>
      <c r="T3170" t="s">
        <v>9263</v>
      </c>
      <c r="U3170" t="s">
        <v>9283</v>
      </c>
      <c r="V3170" t="str" cm="1">
        <f t="array" ref="V3170">_xlfn.IFS(Hospital_Emergency_Room_Data[[#This Row],[Day]]&lt;=10,"Start(1-10)",Hospital_Emergency_Room_Data[[#This Row],[Day]]&lt;=20,"Middle(11-20)",Hospital_Emergency_Room_Data[[#This Row],[Day]]&gt;20,"End(21-30)")</f>
        <v>Start(1-10)</v>
      </c>
    </row>
    <row r="3171" spans="1:22">
      <c r="A3171">
        <v>563749045</v>
      </c>
      <c r="B3171" t="s">
        <v>3190</v>
      </c>
      <c r="C3171" s="1">
        <v>45123</v>
      </c>
      <c r="D3171" t="str">
        <f>TEXT(Hospital_Emergency_Room_Data[[#This Row],[Patient Admission Date]],"mmm")</f>
        <v>Jul</v>
      </c>
      <c r="E3171">
        <f>YEAR(Hospital_Emergency_Room_Data[[#This Row],[Patient Admission Date]])</f>
        <v>2023</v>
      </c>
      <c r="F3171" s="2">
        <v>7.1527777777777773E-2</v>
      </c>
      <c r="G3171" s="8" t="str">
        <f>TEXT(Hospital_Emergency_Room_Data[[#This Row],[Patient Admission Date]],"dddd")</f>
        <v>Sunday</v>
      </c>
      <c r="H3171" t="s">
        <v>9208</v>
      </c>
      <c r="I3171">
        <v>1</v>
      </c>
      <c r="J3171" s="5" t="s">
        <v>9218</v>
      </c>
      <c r="K3171" t="s">
        <v>12</v>
      </c>
      <c r="L3171" t="s">
        <v>9281</v>
      </c>
      <c r="M3171" t="s">
        <v>9209</v>
      </c>
      <c r="O3171">
        <v>14</v>
      </c>
      <c r="P3171" t="s">
        <v>9226</v>
      </c>
      <c r="Q3171">
        <v>16</v>
      </c>
      <c r="R3171">
        <v>1</v>
      </c>
      <c r="S3171" t="s">
        <v>9258</v>
      </c>
      <c r="T3171" t="s">
        <v>9262</v>
      </c>
      <c r="U3171" t="s">
        <v>9282</v>
      </c>
      <c r="V3171" t="str" cm="1">
        <f t="array" ref="V3171">_xlfn.IFS(Hospital_Emergency_Room_Data[[#This Row],[Day]]&lt;=10,"Start(1-10)",Hospital_Emergency_Room_Data[[#This Row],[Day]]&lt;=20,"Middle(11-20)",Hospital_Emergency_Room_Data[[#This Row],[Day]]&gt;20,"End(21-30)")</f>
        <v>Middle(11-20)</v>
      </c>
    </row>
    <row r="3172" spans="1:22">
      <c r="A3172">
        <v>717121341</v>
      </c>
      <c r="B3172" t="s">
        <v>3191</v>
      </c>
      <c r="C3172" s="1">
        <v>45423</v>
      </c>
      <c r="D3172" t="str">
        <f>TEXT(Hospital_Emergency_Room_Data[[#This Row],[Patient Admission Date]],"mmm")</f>
        <v>May</v>
      </c>
      <c r="E3172">
        <f>YEAR(Hospital_Emergency_Room_Data[[#This Row],[Patient Admission Date]])</f>
        <v>2024</v>
      </c>
      <c r="F3172" s="2">
        <v>6.6666666666666666E-2</v>
      </c>
      <c r="G3172" s="8" t="str">
        <f>TEXT(Hospital_Emergency_Room_Data[[#This Row],[Patient Admission Date]],"dddd")</f>
        <v>Saturday</v>
      </c>
      <c r="H3172" t="s">
        <v>9208</v>
      </c>
      <c r="I3172">
        <v>46</v>
      </c>
      <c r="J3172" s="5" t="s">
        <v>9219</v>
      </c>
      <c r="K3172" t="s">
        <v>12</v>
      </c>
      <c r="L3172" t="s">
        <v>9281</v>
      </c>
      <c r="M3172" t="s">
        <v>9209</v>
      </c>
      <c r="O3172">
        <v>17</v>
      </c>
      <c r="P3172" t="s">
        <v>9226</v>
      </c>
      <c r="Q3172">
        <v>11</v>
      </c>
      <c r="R3172">
        <v>1</v>
      </c>
      <c r="S3172" t="s">
        <v>9258</v>
      </c>
      <c r="T3172" t="s">
        <v>9265</v>
      </c>
      <c r="U3172" t="s">
        <v>9282</v>
      </c>
      <c r="V3172" t="str" cm="1">
        <f t="array" ref="V3172">_xlfn.IFS(Hospital_Emergency_Room_Data[[#This Row],[Day]]&lt;=10,"Start(1-10)",Hospital_Emergency_Room_Data[[#This Row],[Day]]&lt;=20,"Middle(11-20)",Hospital_Emergency_Room_Data[[#This Row],[Day]]&gt;20,"End(21-30)")</f>
        <v>Middle(11-20)</v>
      </c>
    </row>
    <row r="3173" spans="1:22">
      <c r="A3173">
        <v>644788816</v>
      </c>
      <c r="B3173" t="s">
        <v>3192</v>
      </c>
      <c r="C3173" s="1">
        <v>45072</v>
      </c>
      <c r="D3173" t="str">
        <f>TEXT(Hospital_Emergency_Room_Data[[#This Row],[Patient Admission Date]],"mmm")</f>
        <v>May</v>
      </c>
      <c r="E3173">
        <f>YEAR(Hospital_Emergency_Room_Data[[#This Row],[Patient Admission Date]])</f>
        <v>2023</v>
      </c>
      <c r="F3173" s="2">
        <v>0.23749999999999999</v>
      </c>
      <c r="G3173" s="8" t="str">
        <f>TEXT(Hospital_Emergency_Room_Data[[#This Row],[Patient Admission Date]],"dddd")</f>
        <v>Friday</v>
      </c>
      <c r="H3173" t="s">
        <v>9208</v>
      </c>
      <c r="I3173">
        <v>36</v>
      </c>
      <c r="J3173" s="5" t="s">
        <v>9223</v>
      </c>
      <c r="K3173" t="s">
        <v>12</v>
      </c>
      <c r="L3173" t="s">
        <v>9281</v>
      </c>
      <c r="M3173" t="s">
        <v>9209</v>
      </c>
      <c r="O3173">
        <v>24</v>
      </c>
      <c r="P3173" t="s">
        <v>9226</v>
      </c>
      <c r="Q3173">
        <v>26</v>
      </c>
      <c r="R3173">
        <v>5</v>
      </c>
      <c r="S3173" t="s">
        <v>9258</v>
      </c>
      <c r="T3173" t="s">
        <v>9264</v>
      </c>
      <c r="U3173" t="s">
        <v>9282</v>
      </c>
      <c r="V3173" t="str" cm="1">
        <f t="array" ref="V3173">_xlfn.IFS(Hospital_Emergency_Room_Data[[#This Row],[Day]]&lt;=10,"Start(1-10)",Hospital_Emergency_Room_Data[[#This Row],[Day]]&lt;=20,"Middle(11-20)",Hospital_Emergency_Room_Data[[#This Row],[Day]]&gt;20,"End(21-30)")</f>
        <v>End(21-30)</v>
      </c>
    </row>
    <row r="3174" spans="1:22">
      <c r="A3174">
        <v>425318542</v>
      </c>
      <c r="B3174" t="s">
        <v>3193</v>
      </c>
      <c r="C3174" s="1">
        <v>45417</v>
      </c>
      <c r="D3174" t="str">
        <f>TEXT(Hospital_Emergency_Room_Data[[#This Row],[Patient Admission Date]],"mmm")</f>
        <v>May</v>
      </c>
      <c r="E3174">
        <f>YEAR(Hospital_Emergency_Room_Data[[#This Row],[Patient Admission Date]])</f>
        <v>2024</v>
      </c>
      <c r="F3174" s="2">
        <v>0.90833333333333333</v>
      </c>
      <c r="G3174" s="8" t="str">
        <f>TEXT(Hospital_Emergency_Room_Data[[#This Row],[Patient Admission Date]],"dddd")</f>
        <v>Sunday</v>
      </c>
      <c r="H3174" t="s">
        <v>9208</v>
      </c>
      <c r="I3174">
        <v>72</v>
      </c>
      <c r="J3174" s="5" t="s">
        <v>9222</v>
      </c>
      <c r="K3174" t="s">
        <v>12</v>
      </c>
      <c r="L3174" t="s">
        <v>9281</v>
      </c>
      <c r="M3174" t="s">
        <v>9209</v>
      </c>
      <c r="O3174">
        <v>39</v>
      </c>
      <c r="P3174" t="s">
        <v>9225</v>
      </c>
      <c r="Q3174">
        <v>5</v>
      </c>
      <c r="R3174">
        <v>21</v>
      </c>
      <c r="S3174" t="s">
        <v>9256</v>
      </c>
      <c r="T3174" t="s">
        <v>9263</v>
      </c>
      <c r="U3174" t="s">
        <v>9300</v>
      </c>
      <c r="V3174" t="str" cm="1">
        <f t="array" ref="V3174">_xlfn.IFS(Hospital_Emergency_Room_Data[[#This Row],[Day]]&lt;=10,"Start(1-10)",Hospital_Emergency_Room_Data[[#This Row],[Day]]&lt;=20,"Middle(11-20)",Hospital_Emergency_Room_Data[[#This Row],[Day]]&gt;20,"End(21-30)")</f>
        <v>Start(1-10)</v>
      </c>
    </row>
    <row r="3175" spans="1:22">
      <c r="A3175">
        <v>174308230</v>
      </c>
      <c r="B3175" t="s">
        <v>3194</v>
      </c>
      <c r="C3175" s="1">
        <v>45463</v>
      </c>
      <c r="D3175" t="str">
        <f>TEXT(Hospital_Emergency_Room_Data[[#This Row],[Patient Admission Date]],"mmm")</f>
        <v>Jun</v>
      </c>
      <c r="E3175">
        <f>YEAR(Hospital_Emergency_Room_Data[[#This Row],[Patient Admission Date]])</f>
        <v>2024</v>
      </c>
      <c r="F3175" s="2">
        <v>0.35</v>
      </c>
      <c r="G3175" s="8" t="str">
        <f>TEXT(Hospital_Emergency_Room_Data[[#This Row],[Patient Admission Date]],"dddd")</f>
        <v>Thursday</v>
      </c>
      <c r="H3175" t="s">
        <v>9208</v>
      </c>
      <c r="I3175">
        <v>45</v>
      </c>
      <c r="J3175" s="5" t="s">
        <v>9219</v>
      </c>
      <c r="K3175" t="s">
        <v>12</v>
      </c>
      <c r="L3175" t="s">
        <v>9281</v>
      </c>
      <c r="M3175" t="s">
        <v>9209</v>
      </c>
      <c r="O3175">
        <v>40</v>
      </c>
      <c r="P3175" t="s">
        <v>9225</v>
      </c>
      <c r="Q3175">
        <v>20</v>
      </c>
      <c r="R3175">
        <v>8</v>
      </c>
      <c r="S3175" t="s">
        <v>9255</v>
      </c>
      <c r="T3175" t="s">
        <v>9262</v>
      </c>
      <c r="U3175" t="s">
        <v>9300</v>
      </c>
      <c r="V3175" t="str" cm="1">
        <f t="array" ref="V3175">_xlfn.IFS(Hospital_Emergency_Room_Data[[#This Row],[Day]]&lt;=10,"Start(1-10)",Hospital_Emergency_Room_Data[[#This Row],[Day]]&lt;=20,"Middle(11-20)",Hospital_Emergency_Room_Data[[#This Row],[Day]]&gt;20,"End(21-30)")</f>
        <v>Middle(11-20)</v>
      </c>
    </row>
    <row r="3176" spans="1:22">
      <c r="A3176">
        <v>341947840</v>
      </c>
      <c r="B3176" t="s">
        <v>3195</v>
      </c>
      <c r="C3176" s="1">
        <v>45368</v>
      </c>
      <c r="D3176" t="str">
        <f>TEXT(Hospital_Emergency_Room_Data[[#This Row],[Patient Admission Date]],"mmm")</f>
        <v>Mar</v>
      </c>
      <c r="E3176">
        <f>YEAR(Hospital_Emergency_Room_Data[[#This Row],[Patient Admission Date]])</f>
        <v>2024</v>
      </c>
      <c r="F3176" s="2">
        <v>0.41875000000000001</v>
      </c>
      <c r="G3176" s="8" t="str">
        <f>TEXT(Hospital_Emergency_Room_Data[[#This Row],[Patient Admission Date]],"dddd")</f>
        <v>Sunday</v>
      </c>
      <c r="H3176" t="s">
        <v>9208</v>
      </c>
      <c r="I3176">
        <v>38</v>
      </c>
      <c r="J3176" s="5" t="s">
        <v>9223</v>
      </c>
      <c r="K3176" t="s">
        <v>12</v>
      </c>
      <c r="L3176" t="s">
        <v>9281</v>
      </c>
      <c r="M3176" t="s">
        <v>9209</v>
      </c>
      <c r="O3176">
        <v>42</v>
      </c>
      <c r="P3176" t="s">
        <v>9225</v>
      </c>
      <c r="Q3176">
        <v>17</v>
      </c>
      <c r="R3176">
        <v>10</v>
      </c>
      <c r="S3176" t="s">
        <v>9255</v>
      </c>
      <c r="T3176" t="s">
        <v>9262</v>
      </c>
      <c r="U3176" t="s">
        <v>9300</v>
      </c>
      <c r="V3176" t="str" cm="1">
        <f t="array" ref="V3176">_xlfn.IFS(Hospital_Emergency_Room_Data[[#This Row],[Day]]&lt;=10,"Start(1-10)",Hospital_Emergency_Room_Data[[#This Row],[Day]]&lt;=20,"Middle(11-20)",Hospital_Emergency_Room_Data[[#This Row],[Day]]&gt;20,"End(21-30)")</f>
        <v>Middle(11-20)</v>
      </c>
    </row>
    <row r="3177" spans="1:22">
      <c r="A3177">
        <v>851899617</v>
      </c>
      <c r="B3177" t="s">
        <v>3196</v>
      </c>
      <c r="C3177" s="1">
        <v>45227</v>
      </c>
      <c r="D3177" t="str">
        <f>TEXT(Hospital_Emergency_Room_Data[[#This Row],[Patient Admission Date]],"mmm")</f>
        <v>Oct</v>
      </c>
      <c r="E3177">
        <f>YEAR(Hospital_Emergency_Room_Data[[#This Row],[Patient Admission Date]])</f>
        <v>2023</v>
      </c>
      <c r="F3177" s="2">
        <v>6.0416666666666667E-2</v>
      </c>
      <c r="G3177" s="8" t="str">
        <f>TEXT(Hospital_Emergency_Room_Data[[#This Row],[Patient Admission Date]],"dddd")</f>
        <v>Saturday</v>
      </c>
      <c r="H3177" t="s">
        <v>9208</v>
      </c>
      <c r="I3177">
        <v>31</v>
      </c>
      <c r="J3177" s="5" t="s">
        <v>9223</v>
      </c>
      <c r="K3177" t="s">
        <v>12</v>
      </c>
      <c r="L3177" t="s">
        <v>9281</v>
      </c>
      <c r="M3177" t="s">
        <v>9209</v>
      </c>
      <c r="O3177">
        <v>47</v>
      </c>
      <c r="P3177" t="s">
        <v>9225</v>
      </c>
      <c r="Q3177">
        <v>28</v>
      </c>
      <c r="R3177">
        <v>1</v>
      </c>
      <c r="S3177" t="s">
        <v>9258</v>
      </c>
      <c r="T3177" t="s">
        <v>9264</v>
      </c>
      <c r="U3177" t="s">
        <v>9283</v>
      </c>
      <c r="V3177" t="str" cm="1">
        <f t="array" ref="V3177">_xlfn.IFS(Hospital_Emergency_Room_Data[[#This Row],[Day]]&lt;=10,"Start(1-10)",Hospital_Emergency_Room_Data[[#This Row],[Day]]&lt;=20,"Middle(11-20)",Hospital_Emergency_Room_Data[[#This Row],[Day]]&gt;20,"End(21-30)")</f>
        <v>End(21-30)</v>
      </c>
    </row>
    <row r="3178" spans="1:22">
      <c r="A3178">
        <v>509613723</v>
      </c>
      <c r="B3178" t="s">
        <v>3197</v>
      </c>
      <c r="C3178" s="1">
        <v>45404</v>
      </c>
      <c r="D3178" t="str">
        <f>TEXT(Hospital_Emergency_Room_Data[[#This Row],[Patient Admission Date]],"mmm")</f>
        <v>Apr</v>
      </c>
      <c r="E3178">
        <f>YEAR(Hospital_Emergency_Room_Data[[#This Row],[Patient Admission Date]])</f>
        <v>2024</v>
      </c>
      <c r="F3178" s="2">
        <v>0.35208333333333336</v>
      </c>
      <c r="G3178" s="8" t="str">
        <f>TEXT(Hospital_Emergency_Room_Data[[#This Row],[Patient Admission Date]],"dddd")</f>
        <v>Monday</v>
      </c>
      <c r="H3178" t="s">
        <v>9208</v>
      </c>
      <c r="I3178">
        <v>41</v>
      </c>
      <c r="J3178" s="5" t="s">
        <v>9223</v>
      </c>
      <c r="K3178" t="s">
        <v>12</v>
      </c>
      <c r="L3178" t="s">
        <v>9281</v>
      </c>
      <c r="M3178" t="s">
        <v>9209</v>
      </c>
      <c r="O3178">
        <v>48</v>
      </c>
      <c r="P3178" t="s">
        <v>9225</v>
      </c>
      <c r="Q3178">
        <v>22</v>
      </c>
      <c r="R3178">
        <v>8</v>
      </c>
      <c r="S3178" t="s">
        <v>9255</v>
      </c>
      <c r="T3178" t="s">
        <v>9264</v>
      </c>
      <c r="U3178" t="s">
        <v>9283</v>
      </c>
      <c r="V3178" t="str" cm="1">
        <f t="array" ref="V3178">_xlfn.IFS(Hospital_Emergency_Room_Data[[#This Row],[Day]]&lt;=10,"Start(1-10)",Hospital_Emergency_Room_Data[[#This Row],[Day]]&lt;=20,"Middle(11-20)",Hospital_Emergency_Room_Data[[#This Row],[Day]]&gt;20,"End(21-30)")</f>
        <v>End(21-30)</v>
      </c>
    </row>
    <row r="3179" spans="1:22">
      <c r="A3179">
        <v>561217158</v>
      </c>
      <c r="B3179" t="s">
        <v>3198</v>
      </c>
      <c r="C3179" s="1">
        <v>45330</v>
      </c>
      <c r="D3179" t="str">
        <f>TEXT(Hospital_Emergency_Room_Data[[#This Row],[Patient Admission Date]],"mmm")</f>
        <v>Feb</v>
      </c>
      <c r="E3179">
        <f>YEAR(Hospital_Emergency_Room_Data[[#This Row],[Patient Admission Date]])</f>
        <v>2024</v>
      </c>
      <c r="F3179" s="2">
        <v>0.69722222222222219</v>
      </c>
      <c r="G3179" s="8" t="str">
        <f>TEXT(Hospital_Emergency_Room_Data[[#This Row],[Patient Admission Date]],"dddd")</f>
        <v>Thursday</v>
      </c>
      <c r="H3179" t="s">
        <v>9208</v>
      </c>
      <c r="I3179">
        <v>66</v>
      </c>
      <c r="J3179" s="5" t="s">
        <v>9217</v>
      </c>
      <c r="K3179" t="s">
        <v>12</v>
      </c>
      <c r="L3179" t="s">
        <v>9281</v>
      </c>
      <c r="M3179" t="s">
        <v>9209</v>
      </c>
      <c r="O3179">
        <v>15</v>
      </c>
      <c r="P3179" t="s">
        <v>9226</v>
      </c>
      <c r="Q3179">
        <v>8</v>
      </c>
      <c r="R3179">
        <v>16</v>
      </c>
      <c r="S3179" t="s">
        <v>9257</v>
      </c>
      <c r="T3179" t="s">
        <v>9265</v>
      </c>
      <c r="U3179" t="s">
        <v>9282</v>
      </c>
      <c r="V3179" t="str" cm="1">
        <f t="array" ref="V3179">_xlfn.IFS(Hospital_Emergency_Room_Data[[#This Row],[Day]]&lt;=10,"Start(1-10)",Hospital_Emergency_Room_Data[[#This Row],[Day]]&lt;=20,"Middle(11-20)",Hospital_Emergency_Room_Data[[#This Row],[Day]]&gt;20,"End(21-30)")</f>
        <v>Start(1-10)</v>
      </c>
    </row>
    <row r="3180" spans="1:22">
      <c r="A3180">
        <v>177330238</v>
      </c>
      <c r="B3180" t="s">
        <v>3199</v>
      </c>
      <c r="C3180" s="1">
        <v>45124</v>
      </c>
      <c r="D3180" t="str">
        <f>TEXT(Hospital_Emergency_Room_Data[[#This Row],[Patient Admission Date]],"mmm")</f>
        <v>Jul</v>
      </c>
      <c r="E3180">
        <f>YEAR(Hospital_Emergency_Room_Data[[#This Row],[Patient Admission Date]])</f>
        <v>2023</v>
      </c>
      <c r="F3180" s="2">
        <v>0.1423611111111111</v>
      </c>
      <c r="G3180" s="8" t="str">
        <f>TEXT(Hospital_Emergency_Room_Data[[#This Row],[Patient Admission Date]],"dddd")</f>
        <v>Monday</v>
      </c>
      <c r="H3180" t="s">
        <v>9208</v>
      </c>
      <c r="I3180">
        <v>50</v>
      </c>
      <c r="J3180" s="5" t="s">
        <v>9219</v>
      </c>
      <c r="K3180" t="s">
        <v>12</v>
      </c>
      <c r="L3180" t="s">
        <v>9281</v>
      </c>
      <c r="M3180" t="s">
        <v>9209</v>
      </c>
      <c r="O3180">
        <v>27</v>
      </c>
      <c r="P3180" t="s">
        <v>9226</v>
      </c>
      <c r="Q3180">
        <v>17</v>
      </c>
      <c r="R3180">
        <v>3</v>
      </c>
      <c r="S3180" t="s">
        <v>9258</v>
      </c>
      <c r="T3180" t="s">
        <v>9262</v>
      </c>
      <c r="U3180" t="s">
        <v>9282</v>
      </c>
      <c r="V3180" t="str" cm="1">
        <f t="array" ref="V3180">_xlfn.IFS(Hospital_Emergency_Room_Data[[#This Row],[Day]]&lt;=10,"Start(1-10)",Hospital_Emergency_Room_Data[[#This Row],[Day]]&lt;=20,"Middle(11-20)",Hospital_Emergency_Room_Data[[#This Row],[Day]]&gt;20,"End(21-30)")</f>
        <v>Middle(11-20)</v>
      </c>
    </row>
    <row r="3181" spans="1:22">
      <c r="A3181">
        <v>177900569</v>
      </c>
      <c r="B3181" t="s">
        <v>3200</v>
      </c>
      <c r="C3181" s="1">
        <v>45569</v>
      </c>
      <c r="D3181" t="str">
        <f>TEXT(Hospital_Emergency_Room_Data[[#This Row],[Patient Admission Date]],"mmm")</f>
        <v>Oct</v>
      </c>
      <c r="E3181">
        <f>YEAR(Hospital_Emergency_Room_Data[[#This Row],[Patient Admission Date]])</f>
        <v>2024</v>
      </c>
      <c r="F3181" s="2">
        <v>0.9375</v>
      </c>
      <c r="G3181" s="8" t="str">
        <f>TEXT(Hospital_Emergency_Room_Data[[#This Row],[Patient Admission Date]],"dddd")</f>
        <v>Friday</v>
      </c>
      <c r="H3181" t="s">
        <v>9208</v>
      </c>
      <c r="I3181">
        <v>21</v>
      </c>
      <c r="J3181" s="5" t="s">
        <v>9220</v>
      </c>
      <c r="K3181" t="s">
        <v>12</v>
      </c>
      <c r="L3181" t="s">
        <v>9281</v>
      </c>
      <c r="M3181" t="s">
        <v>9209</v>
      </c>
      <c r="O3181">
        <v>28</v>
      </c>
      <c r="P3181" t="s">
        <v>9226</v>
      </c>
      <c r="Q3181">
        <v>4</v>
      </c>
      <c r="R3181">
        <v>22</v>
      </c>
      <c r="S3181" t="s">
        <v>9256</v>
      </c>
      <c r="T3181" t="s">
        <v>9263</v>
      </c>
      <c r="U3181" t="s">
        <v>9282</v>
      </c>
      <c r="V3181" t="str" cm="1">
        <f t="array" ref="V3181">_xlfn.IFS(Hospital_Emergency_Room_Data[[#This Row],[Day]]&lt;=10,"Start(1-10)",Hospital_Emergency_Room_Data[[#This Row],[Day]]&lt;=20,"Middle(11-20)",Hospital_Emergency_Room_Data[[#This Row],[Day]]&gt;20,"End(21-30)")</f>
        <v>Start(1-10)</v>
      </c>
    </row>
    <row r="3182" spans="1:22">
      <c r="A3182">
        <v>141862089</v>
      </c>
      <c r="B3182" t="s">
        <v>3201</v>
      </c>
      <c r="C3182" s="1">
        <v>45386</v>
      </c>
      <c r="D3182" t="str">
        <f>TEXT(Hospital_Emergency_Room_Data[[#This Row],[Patient Admission Date]],"mmm")</f>
        <v>Apr</v>
      </c>
      <c r="E3182">
        <f>YEAR(Hospital_Emergency_Room_Data[[#This Row],[Patient Admission Date]])</f>
        <v>2024</v>
      </c>
      <c r="F3182" s="2">
        <v>0.35555555555555557</v>
      </c>
      <c r="G3182" s="8" t="str">
        <f>TEXT(Hospital_Emergency_Room_Data[[#This Row],[Patient Admission Date]],"dddd")</f>
        <v>Thursday</v>
      </c>
      <c r="H3182" t="s">
        <v>9208</v>
      </c>
      <c r="I3182">
        <v>24</v>
      </c>
      <c r="J3182" s="5" t="s">
        <v>9220</v>
      </c>
      <c r="K3182" t="s">
        <v>12</v>
      </c>
      <c r="L3182" t="s">
        <v>9281</v>
      </c>
      <c r="M3182" t="s">
        <v>9209</v>
      </c>
      <c r="O3182">
        <v>29</v>
      </c>
      <c r="P3182" t="s">
        <v>9226</v>
      </c>
      <c r="Q3182">
        <v>4</v>
      </c>
      <c r="R3182">
        <v>8</v>
      </c>
      <c r="S3182" t="s">
        <v>9255</v>
      </c>
      <c r="T3182" t="s">
        <v>9263</v>
      </c>
      <c r="U3182" t="s">
        <v>9282</v>
      </c>
      <c r="V3182" t="str" cm="1">
        <f t="array" ref="V3182">_xlfn.IFS(Hospital_Emergency_Room_Data[[#This Row],[Day]]&lt;=10,"Start(1-10)",Hospital_Emergency_Room_Data[[#This Row],[Day]]&lt;=20,"Middle(11-20)",Hospital_Emergency_Room_Data[[#This Row],[Day]]&gt;20,"End(21-30)")</f>
        <v>Start(1-10)</v>
      </c>
    </row>
    <row r="3183" spans="1:22">
      <c r="A3183">
        <v>303991624</v>
      </c>
      <c r="B3183" t="s">
        <v>3202</v>
      </c>
      <c r="C3183" s="1">
        <v>45481</v>
      </c>
      <c r="D3183" t="str">
        <f>TEXT(Hospital_Emergency_Room_Data[[#This Row],[Patient Admission Date]],"mmm")</f>
        <v>Jul</v>
      </c>
      <c r="E3183">
        <f>YEAR(Hospital_Emergency_Room_Data[[#This Row],[Patient Admission Date]])</f>
        <v>2024</v>
      </c>
      <c r="F3183" s="2">
        <v>0.50902777777777775</v>
      </c>
      <c r="G3183" s="8" t="str">
        <f>TEXT(Hospital_Emergency_Room_Data[[#This Row],[Patient Admission Date]],"dddd")</f>
        <v>Monday</v>
      </c>
      <c r="H3183" t="s">
        <v>9208</v>
      </c>
      <c r="I3183">
        <v>66</v>
      </c>
      <c r="J3183" s="5" t="s">
        <v>9217</v>
      </c>
      <c r="K3183" t="s">
        <v>12</v>
      </c>
      <c r="L3183" t="s">
        <v>9281</v>
      </c>
      <c r="M3183" t="s">
        <v>9209</v>
      </c>
      <c r="O3183">
        <v>43</v>
      </c>
      <c r="P3183" t="s">
        <v>9225</v>
      </c>
      <c r="Q3183">
        <v>8</v>
      </c>
      <c r="R3183">
        <v>12</v>
      </c>
      <c r="S3183" t="s">
        <v>9257</v>
      </c>
      <c r="T3183" t="s">
        <v>9265</v>
      </c>
      <c r="U3183" t="s">
        <v>9300</v>
      </c>
      <c r="V3183" t="str" cm="1">
        <f t="array" ref="V3183">_xlfn.IFS(Hospital_Emergency_Room_Data[[#This Row],[Day]]&lt;=10,"Start(1-10)",Hospital_Emergency_Room_Data[[#This Row],[Day]]&lt;=20,"Middle(11-20)",Hospital_Emergency_Room_Data[[#This Row],[Day]]&gt;20,"End(21-30)")</f>
        <v>Start(1-10)</v>
      </c>
    </row>
    <row r="3184" spans="1:22">
      <c r="A3184">
        <v>701636274</v>
      </c>
      <c r="B3184" t="s">
        <v>3203</v>
      </c>
      <c r="C3184" s="1">
        <v>45179</v>
      </c>
      <c r="D3184" t="str">
        <f>TEXT(Hospital_Emergency_Room_Data[[#This Row],[Patient Admission Date]],"mmm")</f>
        <v>Sep</v>
      </c>
      <c r="E3184">
        <f>YEAR(Hospital_Emergency_Room_Data[[#This Row],[Patient Admission Date]])</f>
        <v>2023</v>
      </c>
      <c r="F3184" s="2">
        <v>0.48402777777777778</v>
      </c>
      <c r="G3184" s="8" t="str">
        <f>TEXT(Hospital_Emergency_Room_Data[[#This Row],[Patient Admission Date]],"dddd")</f>
        <v>Sunday</v>
      </c>
      <c r="H3184" t="s">
        <v>9208</v>
      </c>
      <c r="I3184">
        <v>1</v>
      </c>
      <c r="J3184" s="5" t="s">
        <v>9218</v>
      </c>
      <c r="K3184" t="s">
        <v>12</v>
      </c>
      <c r="L3184" t="s">
        <v>9281</v>
      </c>
      <c r="M3184" t="s">
        <v>9209</v>
      </c>
      <c r="O3184">
        <v>52</v>
      </c>
      <c r="P3184" t="s">
        <v>9225</v>
      </c>
      <c r="Q3184">
        <v>10</v>
      </c>
      <c r="R3184">
        <v>11</v>
      </c>
      <c r="S3184" t="s">
        <v>9255</v>
      </c>
      <c r="T3184" t="s">
        <v>9265</v>
      </c>
      <c r="U3184" t="s">
        <v>9283</v>
      </c>
      <c r="V3184" t="str" cm="1">
        <f t="array" ref="V3184">_xlfn.IFS(Hospital_Emergency_Room_Data[[#This Row],[Day]]&lt;=10,"Start(1-10)",Hospital_Emergency_Room_Data[[#This Row],[Day]]&lt;=20,"Middle(11-20)",Hospital_Emergency_Room_Data[[#This Row],[Day]]&gt;20,"End(21-30)")</f>
        <v>Start(1-10)</v>
      </c>
    </row>
    <row r="3185" spans="1:22">
      <c r="A3185">
        <v>410776549</v>
      </c>
      <c r="B3185" t="s">
        <v>3204</v>
      </c>
      <c r="C3185" s="1">
        <v>45103</v>
      </c>
      <c r="D3185" t="str">
        <f>TEXT(Hospital_Emergency_Room_Data[[#This Row],[Patient Admission Date]],"mmm")</f>
        <v>Jun</v>
      </c>
      <c r="E3185">
        <f>YEAR(Hospital_Emergency_Room_Data[[#This Row],[Patient Admission Date]])</f>
        <v>2023</v>
      </c>
      <c r="F3185" s="2">
        <v>0.93541666666666667</v>
      </c>
      <c r="G3185" s="8" t="str">
        <f>TEXT(Hospital_Emergency_Room_Data[[#This Row],[Patient Admission Date]],"dddd")</f>
        <v>Monday</v>
      </c>
      <c r="H3185" t="s">
        <v>9208</v>
      </c>
      <c r="I3185">
        <v>18</v>
      </c>
      <c r="J3185" s="5" t="s">
        <v>9220</v>
      </c>
      <c r="K3185" t="s">
        <v>12</v>
      </c>
      <c r="L3185" t="s">
        <v>9281</v>
      </c>
      <c r="M3185" t="s">
        <v>9209</v>
      </c>
      <c r="O3185">
        <v>17</v>
      </c>
      <c r="P3185" t="s">
        <v>9226</v>
      </c>
      <c r="Q3185">
        <v>26</v>
      </c>
      <c r="R3185">
        <v>22</v>
      </c>
      <c r="S3185" t="s">
        <v>9256</v>
      </c>
      <c r="T3185" t="s">
        <v>9264</v>
      </c>
      <c r="U3185" t="s">
        <v>9282</v>
      </c>
      <c r="V3185" t="str" cm="1">
        <f t="array" ref="V3185">_xlfn.IFS(Hospital_Emergency_Room_Data[[#This Row],[Day]]&lt;=10,"Start(1-10)",Hospital_Emergency_Room_Data[[#This Row],[Day]]&lt;=20,"Middle(11-20)",Hospital_Emergency_Room_Data[[#This Row],[Day]]&gt;20,"End(21-30)")</f>
        <v>End(21-30)</v>
      </c>
    </row>
    <row r="3186" spans="1:22">
      <c r="A3186">
        <v>790432241</v>
      </c>
      <c r="B3186" t="s">
        <v>3205</v>
      </c>
      <c r="C3186" s="1">
        <v>45385</v>
      </c>
      <c r="D3186" t="str">
        <f>TEXT(Hospital_Emergency_Room_Data[[#This Row],[Patient Admission Date]],"mmm")</f>
        <v>Apr</v>
      </c>
      <c r="E3186">
        <f>YEAR(Hospital_Emergency_Room_Data[[#This Row],[Patient Admission Date]])</f>
        <v>2024</v>
      </c>
      <c r="F3186" s="2">
        <v>0.91319444444444442</v>
      </c>
      <c r="G3186" s="8" t="str">
        <f>TEXT(Hospital_Emergency_Room_Data[[#This Row],[Patient Admission Date]],"dddd")</f>
        <v>Wednesday</v>
      </c>
      <c r="H3186" t="s">
        <v>9208</v>
      </c>
      <c r="I3186">
        <v>37</v>
      </c>
      <c r="J3186" s="5" t="s">
        <v>9223</v>
      </c>
      <c r="K3186" t="s">
        <v>12</v>
      </c>
      <c r="L3186" t="s">
        <v>9281</v>
      </c>
      <c r="M3186" t="s">
        <v>9209</v>
      </c>
      <c r="O3186">
        <v>20</v>
      </c>
      <c r="P3186" t="s">
        <v>9226</v>
      </c>
      <c r="Q3186">
        <v>3</v>
      </c>
      <c r="R3186">
        <v>21</v>
      </c>
      <c r="S3186" t="s">
        <v>9256</v>
      </c>
      <c r="T3186" t="s">
        <v>9263</v>
      </c>
      <c r="U3186" t="s">
        <v>9282</v>
      </c>
      <c r="V3186" t="str" cm="1">
        <f t="array" ref="V3186">_xlfn.IFS(Hospital_Emergency_Room_Data[[#This Row],[Day]]&lt;=10,"Start(1-10)",Hospital_Emergency_Room_Data[[#This Row],[Day]]&lt;=20,"Middle(11-20)",Hospital_Emergency_Room_Data[[#This Row],[Day]]&gt;20,"End(21-30)")</f>
        <v>Start(1-10)</v>
      </c>
    </row>
    <row r="3187" spans="1:22">
      <c r="A3187">
        <v>543917241</v>
      </c>
      <c r="B3187" t="s">
        <v>3206</v>
      </c>
      <c r="C3187" s="1">
        <v>45254</v>
      </c>
      <c r="D3187" t="str">
        <f>TEXT(Hospital_Emergency_Room_Data[[#This Row],[Patient Admission Date]],"mmm")</f>
        <v>Nov</v>
      </c>
      <c r="E3187">
        <f>YEAR(Hospital_Emergency_Room_Data[[#This Row],[Patient Admission Date]])</f>
        <v>2023</v>
      </c>
      <c r="F3187" s="2">
        <v>0.79166666666666663</v>
      </c>
      <c r="G3187" s="8" t="str">
        <f>TEXT(Hospital_Emergency_Room_Data[[#This Row],[Patient Admission Date]],"dddd")</f>
        <v>Friday</v>
      </c>
      <c r="H3187" t="s">
        <v>9208</v>
      </c>
      <c r="I3187">
        <v>14</v>
      </c>
      <c r="J3187" s="5" t="s">
        <v>9221</v>
      </c>
      <c r="K3187" t="s">
        <v>12</v>
      </c>
      <c r="L3187" t="s">
        <v>9281</v>
      </c>
      <c r="M3187" t="s">
        <v>9209</v>
      </c>
      <c r="O3187">
        <v>22</v>
      </c>
      <c r="P3187" t="s">
        <v>9226</v>
      </c>
      <c r="Q3187">
        <v>24</v>
      </c>
      <c r="R3187">
        <v>19</v>
      </c>
      <c r="S3187" t="s">
        <v>9256</v>
      </c>
      <c r="T3187" t="s">
        <v>9264</v>
      </c>
      <c r="U3187" t="s">
        <v>9282</v>
      </c>
      <c r="V3187" t="str" cm="1">
        <f t="array" ref="V3187">_xlfn.IFS(Hospital_Emergency_Room_Data[[#This Row],[Day]]&lt;=10,"Start(1-10)",Hospital_Emergency_Room_Data[[#This Row],[Day]]&lt;=20,"Middle(11-20)",Hospital_Emergency_Room_Data[[#This Row],[Day]]&gt;20,"End(21-30)")</f>
        <v>End(21-30)</v>
      </c>
    </row>
    <row r="3188" spans="1:22">
      <c r="A3188">
        <v>392571593</v>
      </c>
      <c r="B3188" t="s">
        <v>3207</v>
      </c>
      <c r="C3188" s="1">
        <v>45292</v>
      </c>
      <c r="D3188" t="str">
        <f>TEXT(Hospital_Emergency_Room_Data[[#This Row],[Patient Admission Date]],"mmm")</f>
        <v>Jan</v>
      </c>
      <c r="E3188">
        <f>YEAR(Hospital_Emergency_Room_Data[[#This Row],[Patient Admission Date]])</f>
        <v>2024</v>
      </c>
      <c r="F3188" s="2">
        <v>0.6381944444444444</v>
      </c>
      <c r="G3188" s="8" t="str">
        <f>TEXT(Hospital_Emergency_Room_Data[[#This Row],[Patient Admission Date]],"dddd")</f>
        <v>Monday</v>
      </c>
      <c r="H3188" t="s">
        <v>9208</v>
      </c>
      <c r="I3188">
        <v>8</v>
      </c>
      <c r="J3188" s="5" t="s">
        <v>9221</v>
      </c>
      <c r="K3188" t="s">
        <v>12</v>
      </c>
      <c r="L3188" t="s">
        <v>9281</v>
      </c>
      <c r="M3188" t="s">
        <v>9209</v>
      </c>
      <c r="O3188">
        <v>23</v>
      </c>
      <c r="P3188" t="s">
        <v>9226</v>
      </c>
      <c r="Q3188">
        <v>1</v>
      </c>
      <c r="R3188">
        <v>15</v>
      </c>
      <c r="S3188" t="s">
        <v>9257</v>
      </c>
      <c r="T3188" t="s">
        <v>9263</v>
      </c>
      <c r="U3188" t="s">
        <v>9282</v>
      </c>
      <c r="V3188" t="str" cm="1">
        <f t="array" ref="V3188">_xlfn.IFS(Hospital_Emergency_Room_Data[[#This Row],[Day]]&lt;=10,"Start(1-10)",Hospital_Emergency_Room_Data[[#This Row],[Day]]&lt;=20,"Middle(11-20)",Hospital_Emergency_Room_Data[[#This Row],[Day]]&gt;20,"End(21-30)")</f>
        <v>Start(1-10)</v>
      </c>
    </row>
    <row r="3189" spans="1:22">
      <c r="A3189">
        <v>426384934</v>
      </c>
      <c r="B3189" t="s">
        <v>3208</v>
      </c>
      <c r="C3189" s="1">
        <v>45271</v>
      </c>
      <c r="D3189" t="str">
        <f>TEXT(Hospital_Emergency_Room_Data[[#This Row],[Patient Admission Date]],"mmm")</f>
        <v>Dec</v>
      </c>
      <c r="E3189">
        <f>YEAR(Hospital_Emergency_Room_Data[[#This Row],[Patient Admission Date]])</f>
        <v>2023</v>
      </c>
      <c r="F3189" s="2">
        <v>0.12638888888888888</v>
      </c>
      <c r="G3189" s="8" t="str">
        <f>TEXT(Hospital_Emergency_Room_Data[[#This Row],[Patient Admission Date]],"dddd")</f>
        <v>Monday</v>
      </c>
      <c r="H3189" t="s">
        <v>9208</v>
      </c>
      <c r="I3189">
        <v>59</v>
      </c>
      <c r="J3189" s="5" t="s">
        <v>9219</v>
      </c>
      <c r="K3189" t="s">
        <v>12</v>
      </c>
      <c r="L3189" t="s">
        <v>9281</v>
      </c>
      <c r="M3189" t="s">
        <v>9209</v>
      </c>
      <c r="O3189">
        <v>33</v>
      </c>
      <c r="P3189" t="s">
        <v>9225</v>
      </c>
      <c r="Q3189">
        <v>11</v>
      </c>
      <c r="R3189">
        <v>3</v>
      </c>
      <c r="S3189" t="s">
        <v>9258</v>
      </c>
      <c r="T3189" t="s">
        <v>9265</v>
      </c>
      <c r="U3189" t="s">
        <v>9300</v>
      </c>
      <c r="V3189" t="str" cm="1">
        <f t="array" ref="V3189">_xlfn.IFS(Hospital_Emergency_Room_Data[[#This Row],[Day]]&lt;=10,"Start(1-10)",Hospital_Emergency_Room_Data[[#This Row],[Day]]&lt;=20,"Middle(11-20)",Hospital_Emergency_Room_Data[[#This Row],[Day]]&gt;20,"End(21-30)")</f>
        <v>Middle(11-20)</v>
      </c>
    </row>
    <row r="3190" spans="1:22">
      <c r="A3190">
        <v>489028869</v>
      </c>
      <c r="B3190" t="s">
        <v>3209</v>
      </c>
      <c r="C3190" s="1">
        <v>45142</v>
      </c>
      <c r="D3190" t="str">
        <f>TEXT(Hospital_Emergency_Room_Data[[#This Row],[Patient Admission Date]],"mmm")</f>
        <v>Aug</v>
      </c>
      <c r="E3190">
        <f>YEAR(Hospital_Emergency_Room_Data[[#This Row],[Patient Admission Date]])</f>
        <v>2023</v>
      </c>
      <c r="F3190" s="2">
        <v>0.1</v>
      </c>
      <c r="G3190" s="8" t="str">
        <f>TEXT(Hospital_Emergency_Room_Data[[#This Row],[Patient Admission Date]],"dddd")</f>
        <v>Friday</v>
      </c>
      <c r="H3190" t="s">
        <v>9208</v>
      </c>
      <c r="I3190">
        <v>62</v>
      </c>
      <c r="J3190" s="5" t="s">
        <v>9217</v>
      </c>
      <c r="K3190" t="s">
        <v>12</v>
      </c>
      <c r="L3190" t="s">
        <v>9281</v>
      </c>
      <c r="M3190" t="s">
        <v>9209</v>
      </c>
      <c r="O3190">
        <v>34</v>
      </c>
      <c r="P3190" t="s">
        <v>9225</v>
      </c>
      <c r="Q3190">
        <v>4</v>
      </c>
      <c r="R3190">
        <v>2</v>
      </c>
      <c r="S3190" t="s">
        <v>9258</v>
      </c>
      <c r="T3190" t="s">
        <v>9263</v>
      </c>
      <c r="U3190" t="s">
        <v>9300</v>
      </c>
      <c r="V3190" t="str" cm="1">
        <f t="array" ref="V3190">_xlfn.IFS(Hospital_Emergency_Room_Data[[#This Row],[Day]]&lt;=10,"Start(1-10)",Hospital_Emergency_Room_Data[[#This Row],[Day]]&lt;=20,"Middle(11-20)",Hospital_Emergency_Room_Data[[#This Row],[Day]]&gt;20,"End(21-30)")</f>
        <v>Start(1-10)</v>
      </c>
    </row>
    <row r="3191" spans="1:22">
      <c r="A3191">
        <v>675934085</v>
      </c>
      <c r="B3191" t="s">
        <v>3210</v>
      </c>
      <c r="C3191" s="1">
        <v>45140</v>
      </c>
      <c r="D3191" t="str">
        <f>TEXT(Hospital_Emergency_Room_Data[[#This Row],[Patient Admission Date]],"mmm")</f>
        <v>Aug</v>
      </c>
      <c r="E3191">
        <f>YEAR(Hospital_Emergency_Room_Data[[#This Row],[Patient Admission Date]])</f>
        <v>2023</v>
      </c>
      <c r="F3191" s="2">
        <v>0.64513888888888893</v>
      </c>
      <c r="G3191" s="8" t="str">
        <f>TEXT(Hospital_Emergency_Room_Data[[#This Row],[Patient Admission Date]],"dddd")</f>
        <v>Wednesday</v>
      </c>
      <c r="H3191" t="s">
        <v>9208</v>
      </c>
      <c r="I3191">
        <v>67</v>
      </c>
      <c r="J3191" s="5" t="s">
        <v>9217</v>
      </c>
      <c r="K3191" t="s">
        <v>12</v>
      </c>
      <c r="L3191" t="s">
        <v>9281</v>
      </c>
      <c r="M3191" t="s">
        <v>9209</v>
      </c>
      <c r="O3191">
        <v>34</v>
      </c>
      <c r="P3191" t="s">
        <v>9225</v>
      </c>
      <c r="Q3191">
        <v>2</v>
      </c>
      <c r="R3191">
        <v>15</v>
      </c>
      <c r="S3191" t="s">
        <v>9257</v>
      </c>
      <c r="T3191" t="s">
        <v>9263</v>
      </c>
      <c r="U3191" t="s">
        <v>9300</v>
      </c>
      <c r="V3191" t="str" cm="1">
        <f t="array" ref="V3191">_xlfn.IFS(Hospital_Emergency_Room_Data[[#This Row],[Day]]&lt;=10,"Start(1-10)",Hospital_Emergency_Room_Data[[#This Row],[Day]]&lt;=20,"Middle(11-20)",Hospital_Emergency_Room_Data[[#This Row],[Day]]&gt;20,"End(21-30)")</f>
        <v>Start(1-10)</v>
      </c>
    </row>
    <row r="3192" spans="1:22">
      <c r="A3192">
        <v>151568440</v>
      </c>
      <c r="B3192" t="s">
        <v>3211</v>
      </c>
      <c r="C3192" s="1">
        <v>45320</v>
      </c>
      <c r="D3192" t="str">
        <f>TEXT(Hospital_Emergency_Room_Data[[#This Row],[Patient Admission Date]],"mmm")</f>
        <v>Jan</v>
      </c>
      <c r="E3192">
        <f>YEAR(Hospital_Emergency_Room_Data[[#This Row],[Patient Admission Date]])</f>
        <v>2024</v>
      </c>
      <c r="F3192" s="2">
        <v>0.69791666666666663</v>
      </c>
      <c r="G3192" s="8" t="str">
        <f>TEXT(Hospital_Emergency_Room_Data[[#This Row],[Patient Admission Date]],"dddd")</f>
        <v>Monday</v>
      </c>
      <c r="H3192" t="s">
        <v>9208</v>
      </c>
      <c r="I3192">
        <v>36</v>
      </c>
      <c r="J3192" s="5" t="s">
        <v>9223</v>
      </c>
      <c r="K3192" t="s">
        <v>12</v>
      </c>
      <c r="L3192" t="s">
        <v>9281</v>
      </c>
      <c r="M3192" t="s">
        <v>9209</v>
      </c>
      <c r="O3192">
        <v>36</v>
      </c>
      <c r="P3192" t="s">
        <v>9225</v>
      </c>
      <c r="Q3192">
        <v>29</v>
      </c>
      <c r="R3192">
        <v>16</v>
      </c>
      <c r="S3192" t="s">
        <v>9257</v>
      </c>
      <c r="T3192" t="s">
        <v>9264</v>
      </c>
      <c r="U3192" t="s">
        <v>9300</v>
      </c>
      <c r="V3192" t="str" cm="1">
        <f t="array" ref="V3192">_xlfn.IFS(Hospital_Emergency_Room_Data[[#This Row],[Day]]&lt;=10,"Start(1-10)",Hospital_Emergency_Room_Data[[#This Row],[Day]]&lt;=20,"Middle(11-20)",Hospital_Emergency_Room_Data[[#This Row],[Day]]&gt;20,"End(21-30)")</f>
        <v>End(21-30)</v>
      </c>
    </row>
    <row r="3193" spans="1:22">
      <c r="A3193">
        <v>637946670</v>
      </c>
      <c r="B3193" t="s">
        <v>3212</v>
      </c>
      <c r="C3193" s="1">
        <v>45476</v>
      </c>
      <c r="D3193" t="str">
        <f>TEXT(Hospital_Emergency_Room_Data[[#This Row],[Patient Admission Date]],"mmm")</f>
        <v>Jul</v>
      </c>
      <c r="E3193">
        <f>YEAR(Hospital_Emergency_Room_Data[[#This Row],[Patient Admission Date]])</f>
        <v>2024</v>
      </c>
      <c r="F3193" s="2">
        <v>0.53541666666666665</v>
      </c>
      <c r="G3193" s="8" t="str">
        <f>TEXT(Hospital_Emergency_Room_Data[[#This Row],[Patient Admission Date]],"dddd")</f>
        <v>Wednesday</v>
      </c>
      <c r="H3193" t="s">
        <v>9208</v>
      </c>
      <c r="I3193">
        <v>68</v>
      </c>
      <c r="J3193" s="5" t="s">
        <v>9217</v>
      </c>
      <c r="K3193" t="s">
        <v>12</v>
      </c>
      <c r="L3193" t="s">
        <v>9281</v>
      </c>
      <c r="M3193" t="s">
        <v>9209</v>
      </c>
      <c r="O3193">
        <v>44</v>
      </c>
      <c r="P3193" t="s">
        <v>9225</v>
      </c>
      <c r="Q3193">
        <v>3</v>
      </c>
      <c r="R3193">
        <v>12</v>
      </c>
      <c r="S3193" t="s">
        <v>9257</v>
      </c>
      <c r="T3193" t="s">
        <v>9263</v>
      </c>
      <c r="U3193" t="s">
        <v>9300</v>
      </c>
      <c r="V3193" t="str" cm="1">
        <f t="array" ref="V3193">_xlfn.IFS(Hospital_Emergency_Room_Data[[#This Row],[Day]]&lt;=10,"Start(1-10)",Hospital_Emergency_Room_Data[[#This Row],[Day]]&lt;=20,"Middle(11-20)",Hospital_Emergency_Room_Data[[#This Row],[Day]]&gt;20,"End(21-30)")</f>
        <v>Start(1-10)</v>
      </c>
    </row>
    <row r="3194" spans="1:22">
      <c r="A3194">
        <v>372647580</v>
      </c>
      <c r="B3194" t="s">
        <v>3213</v>
      </c>
      <c r="C3194" s="1">
        <v>45363</v>
      </c>
      <c r="D3194" t="str">
        <f>TEXT(Hospital_Emergency_Room_Data[[#This Row],[Patient Admission Date]],"mmm")</f>
        <v>Mar</v>
      </c>
      <c r="E3194">
        <f>YEAR(Hospital_Emergency_Room_Data[[#This Row],[Patient Admission Date]])</f>
        <v>2024</v>
      </c>
      <c r="F3194" s="2">
        <v>0.4826388888888889</v>
      </c>
      <c r="G3194" s="8" t="str">
        <f>TEXT(Hospital_Emergency_Room_Data[[#This Row],[Patient Admission Date]],"dddd")</f>
        <v>Tuesday</v>
      </c>
      <c r="H3194" t="s">
        <v>9208</v>
      </c>
      <c r="I3194">
        <v>55</v>
      </c>
      <c r="J3194" s="5" t="s">
        <v>9219</v>
      </c>
      <c r="K3194" t="s">
        <v>12</v>
      </c>
      <c r="L3194" t="s">
        <v>9281</v>
      </c>
      <c r="M3194" t="s">
        <v>9209</v>
      </c>
      <c r="O3194">
        <v>45</v>
      </c>
      <c r="P3194" t="s">
        <v>9225</v>
      </c>
      <c r="Q3194">
        <v>12</v>
      </c>
      <c r="R3194">
        <v>11</v>
      </c>
      <c r="S3194" t="s">
        <v>9255</v>
      </c>
      <c r="T3194" t="s">
        <v>9265</v>
      </c>
      <c r="U3194" t="s">
        <v>9300</v>
      </c>
      <c r="V3194" t="str" cm="1">
        <f t="array" ref="V3194">_xlfn.IFS(Hospital_Emergency_Room_Data[[#This Row],[Day]]&lt;=10,"Start(1-10)",Hospital_Emergency_Room_Data[[#This Row],[Day]]&lt;=20,"Middle(11-20)",Hospital_Emergency_Room_Data[[#This Row],[Day]]&gt;20,"End(21-30)")</f>
        <v>Middle(11-20)</v>
      </c>
    </row>
    <row r="3195" spans="1:22">
      <c r="A3195">
        <v>551076781</v>
      </c>
      <c r="B3195" t="s">
        <v>3214</v>
      </c>
      <c r="C3195" s="1">
        <v>45510</v>
      </c>
      <c r="D3195" t="str">
        <f>TEXT(Hospital_Emergency_Room_Data[[#This Row],[Patient Admission Date]],"mmm")</f>
        <v>Aug</v>
      </c>
      <c r="E3195">
        <f>YEAR(Hospital_Emergency_Room_Data[[#This Row],[Patient Admission Date]])</f>
        <v>2024</v>
      </c>
      <c r="F3195" s="2">
        <v>0.31874999999999998</v>
      </c>
      <c r="G3195" s="8" t="str">
        <f>TEXT(Hospital_Emergency_Room_Data[[#This Row],[Patient Admission Date]],"dddd")</f>
        <v>Tuesday</v>
      </c>
      <c r="H3195" t="s">
        <v>9208</v>
      </c>
      <c r="I3195">
        <v>14</v>
      </c>
      <c r="J3195" s="5" t="s">
        <v>9221</v>
      </c>
      <c r="K3195" t="s">
        <v>12</v>
      </c>
      <c r="L3195" t="s">
        <v>9281</v>
      </c>
      <c r="M3195" t="s">
        <v>9209</v>
      </c>
      <c r="O3195">
        <v>51</v>
      </c>
      <c r="P3195" t="s">
        <v>9225</v>
      </c>
      <c r="Q3195">
        <v>6</v>
      </c>
      <c r="R3195">
        <v>7</v>
      </c>
      <c r="S3195" t="s">
        <v>9255</v>
      </c>
      <c r="T3195" t="s">
        <v>9263</v>
      </c>
      <c r="U3195" t="s">
        <v>9283</v>
      </c>
      <c r="V3195" t="str" cm="1">
        <f t="array" ref="V3195">_xlfn.IFS(Hospital_Emergency_Room_Data[[#This Row],[Day]]&lt;=10,"Start(1-10)",Hospital_Emergency_Room_Data[[#This Row],[Day]]&lt;=20,"Middle(11-20)",Hospital_Emergency_Room_Data[[#This Row],[Day]]&gt;20,"End(21-30)")</f>
        <v>Start(1-10)</v>
      </c>
    </row>
    <row r="3196" spans="1:22">
      <c r="A3196">
        <v>647429843</v>
      </c>
      <c r="B3196" t="s">
        <v>3215</v>
      </c>
      <c r="C3196" s="1">
        <v>45550</v>
      </c>
      <c r="D3196" t="str">
        <f>TEXT(Hospital_Emergency_Room_Data[[#This Row],[Patient Admission Date]],"mmm")</f>
        <v>Sep</v>
      </c>
      <c r="E3196">
        <f>YEAR(Hospital_Emergency_Room_Data[[#This Row],[Patient Admission Date]])</f>
        <v>2024</v>
      </c>
      <c r="F3196" s="2">
        <v>0.90902777777777777</v>
      </c>
      <c r="G3196" s="8" t="str">
        <f>TEXT(Hospital_Emergency_Room_Data[[#This Row],[Patient Admission Date]],"dddd")</f>
        <v>Sunday</v>
      </c>
      <c r="H3196" t="s">
        <v>9208</v>
      </c>
      <c r="I3196">
        <v>12</v>
      </c>
      <c r="J3196" s="5" t="s">
        <v>9221</v>
      </c>
      <c r="K3196" t="s">
        <v>12</v>
      </c>
      <c r="L3196" t="s">
        <v>9281</v>
      </c>
      <c r="M3196" t="s">
        <v>9209</v>
      </c>
      <c r="O3196">
        <v>55</v>
      </c>
      <c r="P3196" t="s">
        <v>9225</v>
      </c>
      <c r="Q3196">
        <v>15</v>
      </c>
      <c r="R3196">
        <v>21</v>
      </c>
      <c r="S3196" t="s">
        <v>9256</v>
      </c>
      <c r="T3196" t="s">
        <v>9262</v>
      </c>
      <c r="U3196" t="s">
        <v>9283</v>
      </c>
      <c r="V3196" t="str" cm="1">
        <f t="array" ref="V3196">_xlfn.IFS(Hospital_Emergency_Room_Data[[#This Row],[Day]]&lt;=10,"Start(1-10)",Hospital_Emergency_Room_Data[[#This Row],[Day]]&lt;=20,"Middle(11-20)",Hospital_Emergency_Room_Data[[#This Row],[Day]]&gt;20,"End(21-30)")</f>
        <v>Middle(11-20)</v>
      </c>
    </row>
    <row r="3197" spans="1:22">
      <c r="A3197">
        <v>678728369</v>
      </c>
      <c r="B3197" t="s">
        <v>3216</v>
      </c>
      <c r="C3197" s="1">
        <v>45419</v>
      </c>
      <c r="D3197" t="str">
        <f>TEXT(Hospital_Emergency_Room_Data[[#This Row],[Patient Admission Date]],"mmm")</f>
        <v>May</v>
      </c>
      <c r="E3197">
        <f>YEAR(Hospital_Emergency_Room_Data[[#This Row],[Patient Admission Date]])</f>
        <v>2024</v>
      </c>
      <c r="F3197" s="2">
        <v>1.0416666666666666E-2</v>
      </c>
      <c r="G3197" s="8" t="str">
        <f>TEXT(Hospital_Emergency_Room_Data[[#This Row],[Patient Admission Date]],"dddd")</f>
        <v>Tuesday</v>
      </c>
      <c r="H3197" t="s">
        <v>9208</v>
      </c>
      <c r="I3197">
        <v>32</v>
      </c>
      <c r="J3197" s="5" t="s">
        <v>9223</v>
      </c>
      <c r="K3197" t="s">
        <v>12</v>
      </c>
      <c r="L3197" t="s">
        <v>9281</v>
      </c>
      <c r="M3197" t="s">
        <v>9209</v>
      </c>
      <c r="O3197">
        <v>59</v>
      </c>
      <c r="P3197" t="s">
        <v>9225</v>
      </c>
      <c r="Q3197">
        <v>7</v>
      </c>
      <c r="R3197">
        <v>0</v>
      </c>
      <c r="S3197" t="s">
        <v>9258</v>
      </c>
      <c r="T3197" t="s">
        <v>9263</v>
      </c>
      <c r="U3197" t="s">
        <v>9283</v>
      </c>
      <c r="V3197" t="str" cm="1">
        <f t="array" ref="V3197">_xlfn.IFS(Hospital_Emergency_Room_Data[[#This Row],[Day]]&lt;=10,"Start(1-10)",Hospital_Emergency_Room_Data[[#This Row],[Day]]&lt;=20,"Middle(11-20)",Hospital_Emergency_Room_Data[[#This Row],[Day]]&gt;20,"End(21-30)")</f>
        <v>Start(1-10)</v>
      </c>
    </row>
    <row r="3198" spans="1:22">
      <c r="A3198">
        <v>593359447</v>
      </c>
      <c r="B3198" t="s">
        <v>3217</v>
      </c>
      <c r="C3198" s="1">
        <v>45276</v>
      </c>
      <c r="D3198" t="str">
        <f>TEXT(Hospital_Emergency_Room_Data[[#This Row],[Patient Admission Date]],"mmm")</f>
        <v>Dec</v>
      </c>
      <c r="E3198">
        <f>YEAR(Hospital_Emergency_Room_Data[[#This Row],[Patient Admission Date]])</f>
        <v>2023</v>
      </c>
      <c r="F3198" s="2">
        <v>0.96805555555555556</v>
      </c>
      <c r="G3198" s="8" t="str">
        <f>TEXT(Hospital_Emergency_Room_Data[[#This Row],[Patient Admission Date]],"dddd")</f>
        <v>Saturday</v>
      </c>
      <c r="H3198" t="s">
        <v>9208</v>
      </c>
      <c r="I3198">
        <v>79</v>
      </c>
      <c r="J3198" s="5" t="s">
        <v>9222</v>
      </c>
      <c r="K3198" t="s">
        <v>12</v>
      </c>
      <c r="L3198" t="s">
        <v>9281</v>
      </c>
      <c r="M3198" t="s">
        <v>9209</v>
      </c>
      <c r="O3198">
        <v>14</v>
      </c>
      <c r="P3198" t="s">
        <v>9226</v>
      </c>
      <c r="Q3198">
        <v>16</v>
      </c>
      <c r="R3198">
        <v>23</v>
      </c>
      <c r="S3198" t="s">
        <v>9256</v>
      </c>
      <c r="T3198" t="s">
        <v>9262</v>
      </c>
      <c r="U3198" t="s">
        <v>9282</v>
      </c>
      <c r="V3198" t="str" cm="1">
        <f t="array" ref="V3198">_xlfn.IFS(Hospital_Emergency_Room_Data[[#This Row],[Day]]&lt;=10,"Start(1-10)",Hospital_Emergency_Room_Data[[#This Row],[Day]]&lt;=20,"Middle(11-20)",Hospital_Emergency_Room_Data[[#This Row],[Day]]&gt;20,"End(21-30)")</f>
        <v>Middle(11-20)</v>
      </c>
    </row>
    <row r="3199" spans="1:22">
      <c r="A3199">
        <v>601160575</v>
      </c>
      <c r="B3199" t="s">
        <v>3218</v>
      </c>
      <c r="C3199" s="1">
        <v>45076</v>
      </c>
      <c r="D3199" t="str">
        <f>TEXT(Hospital_Emergency_Room_Data[[#This Row],[Patient Admission Date]],"mmm")</f>
        <v>May</v>
      </c>
      <c r="E3199">
        <f>YEAR(Hospital_Emergency_Room_Data[[#This Row],[Patient Admission Date]])</f>
        <v>2023</v>
      </c>
      <c r="F3199" s="2">
        <v>0.62569444444444444</v>
      </c>
      <c r="G3199" s="8" t="str">
        <f>TEXT(Hospital_Emergency_Room_Data[[#This Row],[Patient Admission Date]],"dddd")</f>
        <v>Tuesday</v>
      </c>
      <c r="H3199" t="s">
        <v>9208</v>
      </c>
      <c r="I3199">
        <v>77</v>
      </c>
      <c r="J3199" s="5" t="s">
        <v>9222</v>
      </c>
      <c r="K3199" t="s">
        <v>12</v>
      </c>
      <c r="L3199" t="s">
        <v>9281</v>
      </c>
      <c r="M3199" t="s">
        <v>9209</v>
      </c>
      <c r="O3199">
        <v>21</v>
      </c>
      <c r="P3199" t="s">
        <v>9226</v>
      </c>
      <c r="Q3199">
        <v>30</v>
      </c>
      <c r="R3199">
        <v>15</v>
      </c>
      <c r="S3199" t="s">
        <v>9257</v>
      </c>
      <c r="T3199" t="s">
        <v>9264</v>
      </c>
      <c r="U3199" t="s">
        <v>9282</v>
      </c>
      <c r="V3199" t="str" cm="1">
        <f t="array" ref="V3199">_xlfn.IFS(Hospital_Emergency_Room_Data[[#This Row],[Day]]&lt;=10,"Start(1-10)",Hospital_Emergency_Room_Data[[#This Row],[Day]]&lt;=20,"Middle(11-20)",Hospital_Emergency_Room_Data[[#This Row],[Day]]&gt;20,"End(21-30)")</f>
        <v>End(21-30)</v>
      </c>
    </row>
    <row r="3200" spans="1:22">
      <c r="A3200">
        <v>403234583</v>
      </c>
      <c r="B3200" t="s">
        <v>3219</v>
      </c>
      <c r="C3200" s="1">
        <v>45521</v>
      </c>
      <c r="D3200" t="str">
        <f>TEXT(Hospital_Emergency_Room_Data[[#This Row],[Patient Admission Date]],"mmm")</f>
        <v>Aug</v>
      </c>
      <c r="E3200">
        <f>YEAR(Hospital_Emergency_Room_Data[[#This Row],[Patient Admission Date]])</f>
        <v>2024</v>
      </c>
      <c r="F3200" s="2">
        <v>0.43541666666666667</v>
      </c>
      <c r="G3200" s="8" t="str">
        <f>TEXT(Hospital_Emergency_Room_Data[[#This Row],[Patient Admission Date]],"dddd")</f>
        <v>Saturday</v>
      </c>
      <c r="H3200" t="s">
        <v>9208</v>
      </c>
      <c r="I3200">
        <v>11</v>
      </c>
      <c r="J3200" s="5" t="s">
        <v>9221</v>
      </c>
      <c r="K3200" t="s">
        <v>12</v>
      </c>
      <c r="L3200" t="s">
        <v>9281</v>
      </c>
      <c r="M3200" t="s">
        <v>9209</v>
      </c>
      <c r="O3200">
        <v>34</v>
      </c>
      <c r="P3200" t="s">
        <v>9225</v>
      </c>
      <c r="Q3200">
        <v>17</v>
      </c>
      <c r="R3200">
        <v>10</v>
      </c>
      <c r="S3200" t="s">
        <v>9255</v>
      </c>
      <c r="T3200" t="s">
        <v>9262</v>
      </c>
      <c r="U3200" t="s">
        <v>9300</v>
      </c>
      <c r="V3200" t="str" cm="1">
        <f t="array" ref="V3200">_xlfn.IFS(Hospital_Emergency_Room_Data[[#This Row],[Day]]&lt;=10,"Start(1-10)",Hospital_Emergency_Room_Data[[#This Row],[Day]]&lt;=20,"Middle(11-20)",Hospital_Emergency_Room_Data[[#This Row],[Day]]&gt;20,"End(21-30)")</f>
        <v>Middle(11-20)</v>
      </c>
    </row>
    <row r="3201" spans="1:22">
      <c r="A3201">
        <v>236866006</v>
      </c>
      <c r="B3201" t="s">
        <v>3220</v>
      </c>
      <c r="C3201" s="1">
        <v>45549</v>
      </c>
      <c r="D3201" t="str">
        <f>TEXT(Hospital_Emergency_Room_Data[[#This Row],[Patient Admission Date]],"mmm")</f>
        <v>Sep</v>
      </c>
      <c r="E3201">
        <f>YEAR(Hospital_Emergency_Room_Data[[#This Row],[Patient Admission Date]])</f>
        <v>2024</v>
      </c>
      <c r="F3201" s="2">
        <v>0.53125</v>
      </c>
      <c r="G3201" s="8" t="str">
        <f>TEXT(Hospital_Emergency_Room_Data[[#This Row],[Patient Admission Date]],"dddd")</f>
        <v>Saturday</v>
      </c>
      <c r="H3201" t="s">
        <v>9208</v>
      </c>
      <c r="I3201">
        <v>43</v>
      </c>
      <c r="J3201" s="5" t="s">
        <v>9223</v>
      </c>
      <c r="K3201" t="s">
        <v>12</v>
      </c>
      <c r="L3201" t="s">
        <v>9281</v>
      </c>
      <c r="M3201" t="s">
        <v>9209</v>
      </c>
      <c r="O3201">
        <v>43</v>
      </c>
      <c r="P3201" t="s">
        <v>9225</v>
      </c>
      <c r="Q3201">
        <v>14</v>
      </c>
      <c r="R3201">
        <v>12</v>
      </c>
      <c r="S3201" t="s">
        <v>9257</v>
      </c>
      <c r="T3201" t="s">
        <v>9265</v>
      </c>
      <c r="U3201" t="s">
        <v>9300</v>
      </c>
      <c r="V3201" t="str" cm="1">
        <f t="array" ref="V3201">_xlfn.IFS(Hospital_Emergency_Room_Data[[#This Row],[Day]]&lt;=10,"Start(1-10)",Hospital_Emergency_Room_Data[[#This Row],[Day]]&lt;=20,"Middle(11-20)",Hospital_Emergency_Room_Data[[#This Row],[Day]]&gt;20,"End(21-30)")</f>
        <v>Middle(11-20)</v>
      </c>
    </row>
    <row r="3202" spans="1:22">
      <c r="A3202">
        <v>133597490</v>
      </c>
      <c r="B3202" t="s">
        <v>3221</v>
      </c>
      <c r="C3202" s="1">
        <v>45576</v>
      </c>
      <c r="D3202" t="str">
        <f>TEXT(Hospital_Emergency_Room_Data[[#This Row],[Patient Admission Date]],"mmm")</f>
        <v>Oct</v>
      </c>
      <c r="E3202">
        <f>YEAR(Hospital_Emergency_Room_Data[[#This Row],[Patient Admission Date]])</f>
        <v>2024</v>
      </c>
      <c r="F3202" s="2">
        <v>0.2298611111111111</v>
      </c>
      <c r="G3202" s="8" t="str">
        <f>TEXT(Hospital_Emergency_Room_Data[[#This Row],[Patient Admission Date]],"dddd")</f>
        <v>Friday</v>
      </c>
      <c r="H3202" t="s">
        <v>9208</v>
      </c>
      <c r="I3202">
        <v>58</v>
      </c>
      <c r="J3202" s="5" t="s">
        <v>9219</v>
      </c>
      <c r="K3202" t="s">
        <v>12</v>
      </c>
      <c r="L3202" t="s">
        <v>9281</v>
      </c>
      <c r="M3202" t="s">
        <v>9209</v>
      </c>
      <c r="O3202">
        <v>54</v>
      </c>
      <c r="P3202" t="s">
        <v>9225</v>
      </c>
      <c r="Q3202">
        <v>11</v>
      </c>
      <c r="R3202">
        <v>5</v>
      </c>
      <c r="S3202" t="s">
        <v>9258</v>
      </c>
      <c r="T3202" t="s">
        <v>9265</v>
      </c>
      <c r="U3202" t="s">
        <v>9283</v>
      </c>
      <c r="V3202" t="str" cm="1">
        <f t="array" ref="V3202">_xlfn.IFS(Hospital_Emergency_Room_Data[[#This Row],[Day]]&lt;=10,"Start(1-10)",Hospital_Emergency_Room_Data[[#This Row],[Day]]&lt;=20,"Middle(11-20)",Hospital_Emergency_Room_Data[[#This Row],[Day]]&gt;20,"End(21-30)")</f>
        <v>Middle(11-20)</v>
      </c>
    </row>
    <row r="3203" spans="1:22">
      <c r="A3203">
        <v>620874388</v>
      </c>
      <c r="B3203" t="s">
        <v>3222</v>
      </c>
      <c r="C3203" s="1">
        <v>45068</v>
      </c>
      <c r="D3203" t="str">
        <f>TEXT(Hospital_Emergency_Room_Data[[#This Row],[Patient Admission Date]],"mmm")</f>
        <v>May</v>
      </c>
      <c r="E3203">
        <f>YEAR(Hospital_Emergency_Room_Data[[#This Row],[Patient Admission Date]])</f>
        <v>2023</v>
      </c>
      <c r="F3203" s="2">
        <v>0.56527777777777777</v>
      </c>
      <c r="G3203" s="8" t="str">
        <f>TEXT(Hospital_Emergency_Room_Data[[#This Row],[Patient Admission Date]],"dddd")</f>
        <v>Monday</v>
      </c>
      <c r="H3203" t="s">
        <v>9208</v>
      </c>
      <c r="I3203">
        <v>79</v>
      </c>
      <c r="J3203" s="5" t="s">
        <v>9222</v>
      </c>
      <c r="K3203" t="s">
        <v>12</v>
      </c>
      <c r="L3203" t="s">
        <v>9281</v>
      </c>
      <c r="M3203" t="s">
        <v>9209</v>
      </c>
      <c r="O3203">
        <v>18</v>
      </c>
      <c r="P3203" t="s">
        <v>9226</v>
      </c>
      <c r="Q3203">
        <v>22</v>
      </c>
      <c r="R3203">
        <v>13</v>
      </c>
      <c r="S3203" t="s">
        <v>9257</v>
      </c>
      <c r="T3203" t="s">
        <v>9264</v>
      </c>
      <c r="U3203" t="s">
        <v>9282</v>
      </c>
      <c r="V3203" t="str" cm="1">
        <f t="array" ref="V3203">_xlfn.IFS(Hospital_Emergency_Room_Data[[#This Row],[Day]]&lt;=10,"Start(1-10)",Hospital_Emergency_Room_Data[[#This Row],[Day]]&lt;=20,"Middle(11-20)",Hospital_Emergency_Room_Data[[#This Row],[Day]]&gt;20,"End(21-30)")</f>
        <v>End(21-30)</v>
      </c>
    </row>
    <row r="3204" spans="1:22">
      <c r="A3204">
        <v>249452143</v>
      </c>
      <c r="B3204" t="s">
        <v>3223</v>
      </c>
      <c r="C3204" s="1">
        <v>45219</v>
      </c>
      <c r="D3204" t="str">
        <f>TEXT(Hospital_Emergency_Room_Data[[#This Row],[Patient Admission Date]],"mmm")</f>
        <v>Oct</v>
      </c>
      <c r="E3204">
        <f>YEAR(Hospital_Emergency_Room_Data[[#This Row],[Patient Admission Date]])</f>
        <v>2023</v>
      </c>
      <c r="F3204" s="2">
        <v>0.42986111111111114</v>
      </c>
      <c r="G3204" s="8" t="str">
        <f>TEXT(Hospital_Emergency_Room_Data[[#This Row],[Patient Admission Date]],"dddd")</f>
        <v>Friday</v>
      </c>
      <c r="H3204" t="s">
        <v>9208</v>
      </c>
      <c r="I3204">
        <v>42</v>
      </c>
      <c r="J3204" s="5" t="s">
        <v>9223</v>
      </c>
      <c r="K3204" t="s">
        <v>12</v>
      </c>
      <c r="L3204" t="s">
        <v>9281</v>
      </c>
      <c r="M3204" t="s">
        <v>9209</v>
      </c>
      <c r="O3204">
        <v>21</v>
      </c>
      <c r="P3204" t="s">
        <v>9226</v>
      </c>
      <c r="Q3204">
        <v>20</v>
      </c>
      <c r="R3204">
        <v>10</v>
      </c>
      <c r="S3204" t="s">
        <v>9255</v>
      </c>
      <c r="T3204" t="s">
        <v>9262</v>
      </c>
      <c r="U3204" t="s">
        <v>9282</v>
      </c>
      <c r="V3204" t="str" cm="1">
        <f t="array" ref="V3204">_xlfn.IFS(Hospital_Emergency_Room_Data[[#This Row],[Day]]&lt;=10,"Start(1-10)",Hospital_Emergency_Room_Data[[#This Row],[Day]]&lt;=20,"Middle(11-20)",Hospital_Emergency_Room_Data[[#This Row],[Day]]&gt;20,"End(21-30)")</f>
        <v>Middle(11-20)</v>
      </c>
    </row>
    <row r="3205" spans="1:22">
      <c r="A3205">
        <v>374237586</v>
      </c>
      <c r="B3205" t="s">
        <v>3224</v>
      </c>
      <c r="C3205" s="1">
        <v>45431</v>
      </c>
      <c r="D3205" t="str">
        <f>TEXT(Hospital_Emergency_Room_Data[[#This Row],[Patient Admission Date]],"mmm")</f>
        <v>May</v>
      </c>
      <c r="E3205">
        <f>YEAR(Hospital_Emergency_Room_Data[[#This Row],[Patient Admission Date]])</f>
        <v>2024</v>
      </c>
      <c r="F3205" s="2">
        <v>0.43402777777777779</v>
      </c>
      <c r="G3205" s="8" t="str">
        <f>TEXT(Hospital_Emergency_Room_Data[[#This Row],[Patient Admission Date]],"dddd")</f>
        <v>Sunday</v>
      </c>
      <c r="H3205" t="s">
        <v>9208</v>
      </c>
      <c r="I3205">
        <v>7</v>
      </c>
      <c r="J3205" s="5" t="s">
        <v>9221</v>
      </c>
      <c r="K3205" t="s">
        <v>12</v>
      </c>
      <c r="L3205" t="s">
        <v>9281</v>
      </c>
      <c r="M3205" t="s">
        <v>9209</v>
      </c>
      <c r="O3205">
        <v>29</v>
      </c>
      <c r="P3205" t="s">
        <v>9226</v>
      </c>
      <c r="Q3205">
        <v>19</v>
      </c>
      <c r="R3205">
        <v>10</v>
      </c>
      <c r="S3205" t="s">
        <v>9255</v>
      </c>
      <c r="T3205" t="s">
        <v>9262</v>
      </c>
      <c r="U3205" t="s">
        <v>9282</v>
      </c>
      <c r="V3205" t="str" cm="1">
        <f t="array" ref="V3205">_xlfn.IFS(Hospital_Emergency_Room_Data[[#This Row],[Day]]&lt;=10,"Start(1-10)",Hospital_Emergency_Room_Data[[#This Row],[Day]]&lt;=20,"Middle(11-20)",Hospital_Emergency_Room_Data[[#This Row],[Day]]&gt;20,"End(21-30)")</f>
        <v>Middle(11-20)</v>
      </c>
    </row>
    <row r="3206" spans="1:22">
      <c r="A3206">
        <v>835773003</v>
      </c>
      <c r="B3206" t="s">
        <v>3225</v>
      </c>
      <c r="C3206" s="1">
        <v>45533</v>
      </c>
      <c r="D3206" t="str">
        <f>TEXT(Hospital_Emergency_Room_Data[[#This Row],[Patient Admission Date]],"mmm")</f>
        <v>Aug</v>
      </c>
      <c r="E3206">
        <f>YEAR(Hospital_Emergency_Room_Data[[#This Row],[Patient Admission Date]])</f>
        <v>2024</v>
      </c>
      <c r="F3206" s="2">
        <v>3.5416666666666666E-2</v>
      </c>
      <c r="G3206" s="8" t="str">
        <f>TEXT(Hospital_Emergency_Room_Data[[#This Row],[Patient Admission Date]],"dddd")</f>
        <v>Thursday</v>
      </c>
      <c r="H3206" t="s">
        <v>9208</v>
      </c>
      <c r="I3206">
        <v>72</v>
      </c>
      <c r="J3206" s="5" t="s">
        <v>9222</v>
      </c>
      <c r="K3206" t="s">
        <v>12</v>
      </c>
      <c r="L3206" t="s">
        <v>9281</v>
      </c>
      <c r="M3206" t="s">
        <v>9209</v>
      </c>
      <c r="O3206">
        <v>29</v>
      </c>
      <c r="P3206" t="s">
        <v>9226</v>
      </c>
      <c r="Q3206">
        <v>29</v>
      </c>
      <c r="R3206">
        <v>0</v>
      </c>
      <c r="S3206" t="s">
        <v>9258</v>
      </c>
      <c r="T3206" t="s">
        <v>9264</v>
      </c>
      <c r="U3206" t="s">
        <v>9282</v>
      </c>
      <c r="V3206" t="str" cm="1">
        <f t="array" ref="V3206">_xlfn.IFS(Hospital_Emergency_Room_Data[[#This Row],[Day]]&lt;=10,"Start(1-10)",Hospital_Emergency_Room_Data[[#This Row],[Day]]&lt;=20,"Middle(11-20)",Hospital_Emergency_Room_Data[[#This Row],[Day]]&gt;20,"End(21-30)")</f>
        <v>End(21-30)</v>
      </c>
    </row>
    <row r="3207" spans="1:22">
      <c r="A3207">
        <v>697551406</v>
      </c>
      <c r="B3207" t="s">
        <v>3226</v>
      </c>
      <c r="C3207" s="1">
        <v>45185</v>
      </c>
      <c r="D3207" t="str">
        <f>TEXT(Hospital_Emergency_Room_Data[[#This Row],[Patient Admission Date]],"mmm")</f>
        <v>Sep</v>
      </c>
      <c r="E3207">
        <f>YEAR(Hospital_Emergency_Room_Data[[#This Row],[Patient Admission Date]])</f>
        <v>2023</v>
      </c>
      <c r="F3207" s="2">
        <v>1.5972222222222221E-2</v>
      </c>
      <c r="G3207" s="8" t="str">
        <f>TEXT(Hospital_Emergency_Room_Data[[#This Row],[Patient Admission Date]],"dddd")</f>
        <v>Saturday</v>
      </c>
      <c r="H3207" t="s">
        <v>9208</v>
      </c>
      <c r="I3207">
        <v>23</v>
      </c>
      <c r="J3207" s="5" t="s">
        <v>9220</v>
      </c>
      <c r="K3207" t="s">
        <v>12</v>
      </c>
      <c r="L3207" t="s">
        <v>9281</v>
      </c>
      <c r="M3207" t="s">
        <v>9209</v>
      </c>
      <c r="O3207">
        <v>42</v>
      </c>
      <c r="P3207" t="s">
        <v>9225</v>
      </c>
      <c r="Q3207">
        <v>16</v>
      </c>
      <c r="R3207">
        <v>0</v>
      </c>
      <c r="S3207" t="s">
        <v>9258</v>
      </c>
      <c r="T3207" t="s">
        <v>9262</v>
      </c>
      <c r="U3207" t="s">
        <v>9300</v>
      </c>
      <c r="V3207" t="str" cm="1">
        <f t="array" ref="V3207">_xlfn.IFS(Hospital_Emergency_Room_Data[[#This Row],[Day]]&lt;=10,"Start(1-10)",Hospital_Emergency_Room_Data[[#This Row],[Day]]&lt;=20,"Middle(11-20)",Hospital_Emergency_Room_Data[[#This Row],[Day]]&gt;20,"End(21-30)")</f>
        <v>Middle(11-20)</v>
      </c>
    </row>
    <row r="3208" spans="1:22">
      <c r="A3208">
        <v>252202215</v>
      </c>
      <c r="B3208" t="s">
        <v>3227</v>
      </c>
      <c r="C3208" s="1">
        <v>45445</v>
      </c>
      <c r="D3208" t="str">
        <f>TEXT(Hospital_Emergency_Room_Data[[#This Row],[Patient Admission Date]],"mmm")</f>
        <v>Jun</v>
      </c>
      <c r="E3208">
        <f>YEAR(Hospital_Emergency_Room_Data[[#This Row],[Patient Admission Date]])</f>
        <v>2024</v>
      </c>
      <c r="F3208" s="2">
        <v>0.52638888888888891</v>
      </c>
      <c r="G3208" s="8" t="str">
        <f>TEXT(Hospital_Emergency_Room_Data[[#This Row],[Patient Admission Date]],"dddd")</f>
        <v>Sunday</v>
      </c>
      <c r="H3208" t="s">
        <v>9208</v>
      </c>
      <c r="I3208">
        <v>57</v>
      </c>
      <c r="J3208" s="5" t="s">
        <v>9219</v>
      </c>
      <c r="K3208" t="s">
        <v>12</v>
      </c>
      <c r="L3208" t="s">
        <v>9281</v>
      </c>
      <c r="M3208" t="s">
        <v>9209</v>
      </c>
      <c r="O3208">
        <v>43</v>
      </c>
      <c r="P3208" t="s">
        <v>9225</v>
      </c>
      <c r="Q3208">
        <v>2</v>
      </c>
      <c r="R3208">
        <v>12</v>
      </c>
      <c r="S3208" t="s">
        <v>9257</v>
      </c>
      <c r="T3208" t="s">
        <v>9263</v>
      </c>
      <c r="U3208" t="s">
        <v>9300</v>
      </c>
      <c r="V3208" t="str" cm="1">
        <f t="array" ref="V3208">_xlfn.IFS(Hospital_Emergency_Room_Data[[#This Row],[Day]]&lt;=10,"Start(1-10)",Hospital_Emergency_Room_Data[[#This Row],[Day]]&lt;=20,"Middle(11-20)",Hospital_Emergency_Room_Data[[#This Row],[Day]]&gt;20,"End(21-30)")</f>
        <v>Start(1-10)</v>
      </c>
    </row>
    <row r="3209" spans="1:22">
      <c r="A3209">
        <v>365313066</v>
      </c>
      <c r="B3209" t="s">
        <v>3228</v>
      </c>
      <c r="C3209" s="1">
        <v>45505</v>
      </c>
      <c r="D3209" t="str">
        <f>TEXT(Hospital_Emergency_Room_Data[[#This Row],[Patient Admission Date]],"mmm")</f>
        <v>Aug</v>
      </c>
      <c r="E3209">
        <f>YEAR(Hospital_Emergency_Room_Data[[#This Row],[Patient Admission Date]])</f>
        <v>2024</v>
      </c>
      <c r="F3209" s="2">
        <v>0.16388888888888889</v>
      </c>
      <c r="G3209" s="8" t="str">
        <f>TEXT(Hospital_Emergency_Room_Data[[#This Row],[Patient Admission Date]],"dddd")</f>
        <v>Thursday</v>
      </c>
      <c r="H3209" t="s">
        <v>9208</v>
      </c>
      <c r="I3209">
        <v>22</v>
      </c>
      <c r="J3209" s="5" t="s">
        <v>9220</v>
      </c>
      <c r="K3209" t="s">
        <v>12</v>
      </c>
      <c r="L3209" t="s">
        <v>9281</v>
      </c>
      <c r="M3209" t="s">
        <v>9209</v>
      </c>
      <c r="O3209">
        <v>52</v>
      </c>
      <c r="P3209" t="s">
        <v>9225</v>
      </c>
      <c r="Q3209">
        <v>1</v>
      </c>
      <c r="R3209">
        <v>3</v>
      </c>
      <c r="S3209" t="s">
        <v>9258</v>
      </c>
      <c r="T3209" t="s">
        <v>9263</v>
      </c>
      <c r="U3209" t="s">
        <v>9283</v>
      </c>
      <c r="V3209" t="str" cm="1">
        <f t="array" ref="V3209">_xlfn.IFS(Hospital_Emergency_Room_Data[[#This Row],[Day]]&lt;=10,"Start(1-10)",Hospital_Emergency_Room_Data[[#This Row],[Day]]&lt;=20,"Middle(11-20)",Hospital_Emergency_Room_Data[[#This Row],[Day]]&gt;20,"End(21-30)")</f>
        <v>Start(1-10)</v>
      </c>
    </row>
    <row r="3210" spans="1:22">
      <c r="A3210">
        <v>578889545</v>
      </c>
      <c r="B3210" t="s">
        <v>3229</v>
      </c>
      <c r="C3210" s="1">
        <v>45301</v>
      </c>
      <c r="D3210" t="str">
        <f>TEXT(Hospital_Emergency_Room_Data[[#This Row],[Patient Admission Date]],"mmm")</f>
        <v>Jan</v>
      </c>
      <c r="E3210">
        <f>YEAR(Hospital_Emergency_Room_Data[[#This Row],[Patient Admission Date]])</f>
        <v>2024</v>
      </c>
      <c r="F3210" s="2">
        <v>0.49027777777777776</v>
      </c>
      <c r="G3210" s="8" t="str">
        <f>TEXT(Hospital_Emergency_Room_Data[[#This Row],[Patient Admission Date]],"dddd")</f>
        <v>Wednesday</v>
      </c>
      <c r="H3210" t="s">
        <v>9208</v>
      </c>
      <c r="I3210">
        <v>53</v>
      </c>
      <c r="J3210" s="5" t="s">
        <v>9219</v>
      </c>
      <c r="K3210" t="s">
        <v>12</v>
      </c>
      <c r="L3210" t="s">
        <v>9281</v>
      </c>
      <c r="M3210" t="s">
        <v>9209</v>
      </c>
      <c r="O3210">
        <v>58</v>
      </c>
      <c r="P3210" t="s">
        <v>9225</v>
      </c>
      <c r="Q3210">
        <v>10</v>
      </c>
      <c r="R3210">
        <v>11</v>
      </c>
      <c r="S3210" t="s">
        <v>9255</v>
      </c>
      <c r="T3210" t="s">
        <v>9265</v>
      </c>
      <c r="U3210" t="s">
        <v>9283</v>
      </c>
      <c r="V3210" t="str" cm="1">
        <f t="array" ref="V3210">_xlfn.IFS(Hospital_Emergency_Room_Data[[#This Row],[Day]]&lt;=10,"Start(1-10)",Hospital_Emergency_Room_Data[[#This Row],[Day]]&lt;=20,"Middle(11-20)",Hospital_Emergency_Room_Data[[#This Row],[Day]]&gt;20,"End(21-30)")</f>
        <v>Start(1-10)</v>
      </c>
    </row>
    <row r="3211" spans="1:22">
      <c r="A3211">
        <v>388428354</v>
      </c>
      <c r="B3211" t="s">
        <v>3230</v>
      </c>
      <c r="C3211" s="1">
        <v>45019</v>
      </c>
      <c r="D3211" t="str">
        <f>TEXT(Hospital_Emergency_Room_Data[[#This Row],[Patient Admission Date]],"mmm")</f>
        <v>Apr</v>
      </c>
      <c r="E3211">
        <f>YEAR(Hospital_Emergency_Room_Data[[#This Row],[Patient Admission Date]])</f>
        <v>2023</v>
      </c>
      <c r="F3211" s="2">
        <v>0.52152777777777781</v>
      </c>
      <c r="G3211" s="8" t="str">
        <f>TEXT(Hospital_Emergency_Room_Data[[#This Row],[Patient Admission Date]],"dddd")</f>
        <v>Monday</v>
      </c>
      <c r="H3211" t="s">
        <v>9208</v>
      </c>
      <c r="I3211">
        <v>12</v>
      </c>
      <c r="J3211" s="5" t="s">
        <v>9221</v>
      </c>
      <c r="K3211" t="s">
        <v>12</v>
      </c>
      <c r="L3211" t="s">
        <v>9281</v>
      </c>
      <c r="M3211" t="s">
        <v>9209</v>
      </c>
      <c r="O3211">
        <v>16</v>
      </c>
      <c r="P3211" t="s">
        <v>9226</v>
      </c>
      <c r="Q3211">
        <v>3</v>
      </c>
      <c r="R3211">
        <v>12</v>
      </c>
      <c r="S3211" t="s">
        <v>9257</v>
      </c>
      <c r="T3211" t="s">
        <v>9263</v>
      </c>
      <c r="U3211" t="s">
        <v>9282</v>
      </c>
      <c r="V3211" t="str" cm="1">
        <f t="array" ref="V3211">_xlfn.IFS(Hospital_Emergency_Room_Data[[#This Row],[Day]]&lt;=10,"Start(1-10)",Hospital_Emergency_Room_Data[[#This Row],[Day]]&lt;=20,"Middle(11-20)",Hospital_Emergency_Room_Data[[#This Row],[Day]]&gt;20,"End(21-30)")</f>
        <v>Start(1-10)</v>
      </c>
    </row>
    <row r="3212" spans="1:22">
      <c r="A3212">
        <v>234461768</v>
      </c>
      <c r="B3212" t="s">
        <v>3231</v>
      </c>
      <c r="C3212" s="1">
        <v>45117</v>
      </c>
      <c r="D3212" t="str">
        <f>TEXT(Hospital_Emergency_Room_Data[[#This Row],[Patient Admission Date]],"mmm")</f>
        <v>Jul</v>
      </c>
      <c r="E3212">
        <f>YEAR(Hospital_Emergency_Room_Data[[#This Row],[Patient Admission Date]])</f>
        <v>2023</v>
      </c>
      <c r="F3212" s="2">
        <v>0.86250000000000004</v>
      </c>
      <c r="G3212" s="8" t="str">
        <f>TEXT(Hospital_Emergency_Room_Data[[#This Row],[Patient Admission Date]],"dddd")</f>
        <v>Monday</v>
      </c>
      <c r="H3212" t="s">
        <v>9208</v>
      </c>
      <c r="I3212">
        <v>4</v>
      </c>
      <c r="J3212" s="5" t="s">
        <v>9218</v>
      </c>
      <c r="K3212" t="s">
        <v>12</v>
      </c>
      <c r="L3212" t="s">
        <v>9281</v>
      </c>
      <c r="M3212" t="s">
        <v>9209</v>
      </c>
      <c r="O3212">
        <v>22</v>
      </c>
      <c r="P3212" t="s">
        <v>9226</v>
      </c>
      <c r="Q3212">
        <v>10</v>
      </c>
      <c r="R3212">
        <v>20</v>
      </c>
      <c r="S3212" t="s">
        <v>9256</v>
      </c>
      <c r="T3212" t="s">
        <v>9265</v>
      </c>
      <c r="U3212" t="s">
        <v>9282</v>
      </c>
      <c r="V3212" t="str" cm="1">
        <f t="array" ref="V3212">_xlfn.IFS(Hospital_Emergency_Room_Data[[#This Row],[Day]]&lt;=10,"Start(1-10)",Hospital_Emergency_Room_Data[[#This Row],[Day]]&lt;=20,"Middle(11-20)",Hospital_Emergency_Room_Data[[#This Row],[Day]]&gt;20,"End(21-30)")</f>
        <v>Start(1-10)</v>
      </c>
    </row>
    <row r="3213" spans="1:22">
      <c r="A3213">
        <v>477943638</v>
      </c>
      <c r="B3213" t="s">
        <v>3232</v>
      </c>
      <c r="C3213" s="1">
        <v>45447</v>
      </c>
      <c r="D3213" t="str">
        <f>TEXT(Hospital_Emergency_Room_Data[[#This Row],[Patient Admission Date]],"mmm")</f>
        <v>Jun</v>
      </c>
      <c r="E3213">
        <f>YEAR(Hospital_Emergency_Room_Data[[#This Row],[Patient Admission Date]])</f>
        <v>2024</v>
      </c>
      <c r="F3213" s="2">
        <v>0.7270833333333333</v>
      </c>
      <c r="G3213" s="8" t="str">
        <f>TEXT(Hospital_Emergency_Room_Data[[#This Row],[Patient Admission Date]],"dddd")</f>
        <v>Tuesday</v>
      </c>
      <c r="H3213" t="s">
        <v>9208</v>
      </c>
      <c r="I3213">
        <v>15</v>
      </c>
      <c r="J3213" s="5" t="s">
        <v>9220</v>
      </c>
      <c r="K3213" t="s">
        <v>12</v>
      </c>
      <c r="L3213" t="s">
        <v>9281</v>
      </c>
      <c r="M3213" t="s">
        <v>9209</v>
      </c>
      <c r="O3213">
        <v>23</v>
      </c>
      <c r="P3213" t="s">
        <v>9226</v>
      </c>
      <c r="Q3213">
        <v>4</v>
      </c>
      <c r="R3213">
        <v>17</v>
      </c>
      <c r="S3213" t="s">
        <v>9257</v>
      </c>
      <c r="T3213" t="s">
        <v>9263</v>
      </c>
      <c r="U3213" t="s">
        <v>9282</v>
      </c>
      <c r="V3213" t="str" cm="1">
        <f t="array" ref="V3213">_xlfn.IFS(Hospital_Emergency_Room_Data[[#This Row],[Day]]&lt;=10,"Start(1-10)",Hospital_Emergency_Room_Data[[#This Row],[Day]]&lt;=20,"Middle(11-20)",Hospital_Emergency_Room_Data[[#This Row],[Day]]&gt;20,"End(21-30)")</f>
        <v>Start(1-10)</v>
      </c>
    </row>
    <row r="3214" spans="1:22">
      <c r="A3214">
        <v>469428522</v>
      </c>
      <c r="B3214" t="s">
        <v>3233</v>
      </c>
      <c r="C3214" s="1">
        <v>45403</v>
      </c>
      <c r="D3214" t="str">
        <f>TEXT(Hospital_Emergency_Room_Data[[#This Row],[Patient Admission Date]],"mmm")</f>
        <v>Apr</v>
      </c>
      <c r="E3214">
        <f>YEAR(Hospital_Emergency_Room_Data[[#This Row],[Patient Admission Date]])</f>
        <v>2024</v>
      </c>
      <c r="F3214" s="2">
        <v>0.44374999999999998</v>
      </c>
      <c r="G3214" s="8" t="str">
        <f>TEXT(Hospital_Emergency_Room_Data[[#This Row],[Patient Admission Date]],"dddd")</f>
        <v>Sunday</v>
      </c>
      <c r="H3214" t="s">
        <v>9208</v>
      </c>
      <c r="I3214">
        <v>24</v>
      </c>
      <c r="J3214" s="5" t="s">
        <v>9220</v>
      </c>
      <c r="K3214" t="s">
        <v>12</v>
      </c>
      <c r="L3214" t="s">
        <v>9281</v>
      </c>
      <c r="M3214" t="s">
        <v>9209</v>
      </c>
      <c r="O3214">
        <v>28</v>
      </c>
      <c r="P3214" t="s">
        <v>9226</v>
      </c>
      <c r="Q3214">
        <v>21</v>
      </c>
      <c r="R3214">
        <v>10</v>
      </c>
      <c r="S3214" t="s">
        <v>9255</v>
      </c>
      <c r="T3214" t="s">
        <v>9262</v>
      </c>
      <c r="U3214" t="s">
        <v>9282</v>
      </c>
      <c r="V3214" t="str" cm="1">
        <f t="array" ref="V3214">_xlfn.IFS(Hospital_Emergency_Room_Data[[#This Row],[Day]]&lt;=10,"Start(1-10)",Hospital_Emergency_Room_Data[[#This Row],[Day]]&lt;=20,"Middle(11-20)",Hospital_Emergency_Room_Data[[#This Row],[Day]]&gt;20,"End(21-30)")</f>
        <v>End(21-30)</v>
      </c>
    </row>
    <row r="3215" spans="1:22">
      <c r="A3215">
        <v>572528145</v>
      </c>
      <c r="B3215" t="s">
        <v>3234</v>
      </c>
      <c r="C3215" s="1">
        <v>45276</v>
      </c>
      <c r="D3215" t="str">
        <f>TEXT(Hospital_Emergency_Room_Data[[#This Row],[Patient Admission Date]],"mmm")</f>
        <v>Dec</v>
      </c>
      <c r="E3215">
        <f>YEAR(Hospital_Emergency_Room_Data[[#This Row],[Patient Admission Date]])</f>
        <v>2023</v>
      </c>
      <c r="F3215" s="2">
        <v>0.62152777777777779</v>
      </c>
      <c r="G3215" s="8" t="str">
        <f>TEXT(Hospital_Emergency_Room_Data[[#This Row],[Patient Admission Date]],"dddd")</f>
        <v>Saturday</v>
      </c>
      <c r="H3215" t="s">
        <v>9208</v>
      </c>
      <c r="I3215">
        <v>31</v>
      </c>
      <c r="J3215" s="5" t="s">
        <v>9223</v>
      </c>
      <c r="K3215" t="s">
        <v>12</v>
      </c>
      <c r="L3215" t="s">
        <v>9281</v>
      </c>
      <c r="M3215" t="s">
        <v>9209</v>
      </c>
      <c r="O3215">
        <v>28</v>
      </c>
      <c r="P3215" t="s">
        <v>9226</v>
      </c>
      <c r="Q3215">
        <v>16</v>
      </c>
      <c r="R3215">
        <v>14</v>
      </c>
      <c r="S3215" t="s">
        <v>9257</v>
      </c>
      <c r="T3215" t="s">
        <v>9262</v>
      </c>
      <c r="U3215" t="s">
        <v>9282</v>
      </c>
      <c r="V3215" t="str" cm="1">
        <f t="array" ref="V3215">_xlfn.IFS(Hospital_Emergency_Room_Data[[#This Row],[Day]]&lt;=10,"Start(1-10)",Hospital_Emergency_Room_Data[[#This Row],[Day]]&lt;=20,"Middle(11-20)",Hospital_Emergency_Room_Data[[#This Row],[Day]]&gt;20,"End(21-30)")</f>
        <v>Middle(11-20)</v>
      </c>
    </row>
    <row r="3216" spans="1:22">
      <c r="A3216">
        <v>861595355</v>
      </c>
      <c r="B3216" t="s">
        <v>3235</v>
      </c>
      <c r="C3216" s="1">
        <v>45532</v>
      </c>
      <c r="D3216" t="str">
        <f>TEXT(Hospital_Emergency_Room_Data[[#This Row],[Patient Admission Date]],"mmm")</f>
        <v>Aug</v>
      </c>
      <c r="E3216">
        <f>YEAR(Hospital_Emergency_Room_Data[[#This Row],[Patient Admission Date]])</f>
        <v>2024</v>
      </c>
      <c r="F3216" s="2">
        <v>0.6118055555555556</v>
      </c>
      <c r="G3216" s="8" t="str">
        <f>TEXT(Hospital_Emergency_Room_Data[[#This Row],[Patient Admission Date]],"dddd")</f>
        <v>Wednesday</v>
      </c>
      <c r="H3216" t="s">
        <v>9208</v>
      </c>
      <c r="I3216">
        <v>56</v>
      </c>
      <c r="J3216" s="5" t="s">
        <v>9219</v>
      </c>
      <c r="K3216" t="s">
        <v>12</v>
      </c>
      <c r="L3216" t="s">
        <v>9281</v>
      </c>
      <c r="M3216" t="s">
        <v>9209</v>
      </c>
      <c r="O3216">
        <v>32</v>
      </c>
      <c r="P3216" t="s">
        <v>9225</v>
      </c>
      <c r="Q3216">
        <v>28</v>
      </c>
      <c r="R3216">
        <v>14</v>
      </c>
      <c r="S3216" t="s">
        <v>9257</v>
      </c>
      <c r="T3216" t="s">
        <v>9264</v>
      </c>
      <c r="U3216" t="s">
        <v>9300</v>
      </c>
      <c r="V3216" t="str" cm="1">
        <f t="array" ref="V3216">_xlfn.IFS(Hospital_Emergency_Room_Data[[#This Row],[Day]]&lt;=10,"Start(1-10)",Hospital_Emergency_Room_Data[[#This Row],[Day]]&lt;=20,"Middle(11-20)",Hospital_Emergency_Room_Data[[#This Row],[Day]]&gt;20,"End(21-30)")</f>
        <v>End(21-30)</v>
      </c>
    </row>
    <row r="3217" spans="1:22">
      <c r="A3217">
        <v>235607765</v>
      </c>
      <c r="B3217" t="s">
        <v>3236</v>
      </c>
      <c r="C3217" s="1">
        <v>45171</v>
      </c>
      <c r="D3217" t="str">
        <f>TEXT(Hospital_Emergency_Room_Data[[#This Row],[Patient Admission Date]],"mmm")</f>
        <v>Sep</v>
      </c>
      <c r="E3217">
        <f>YEAR(Hospital_Emergency_Room_Data[[#This Row],[Patient Admission Date]])</f>
        <v>2023</v>
      </c>
      <c r="F3217" s="2">
        <v>0.15763888888888888</v>
      </c>
      <c r="G3217" s="8" t="str">
        <f>TEXT(Hospital_Emergency_Room_Data[[#This Row],[Patient Admission Date]],"dddd")</f>
        <v>Saturday</v>
      </c>
      <c r="H3217" t="s">
        <v>9208</v>
      </c>
      <c r="I3217">
        <v>57</v>
      </c>
      <c r="J3217" s="5" t="s">
        <v>9219</v>
      </c>
      <c r="K3217" t="s">
        <v>12</v>
      </c>
      <c r="L3217" t="s">
        <v>9281</v>
      </c>
      <c r="M3217" t="s">
        <v>9209</v>
      </c>
      <c r="O3217">
        <v>32</v>
      </c>
      <c r="P3217" t="s">
        <v>9225</v>
      </c>
      <c r="Q3217">
        <v>2</v>
      </c>
      <c r="R3217">
        <v>3</v>
      </c>
      <c r="S3217" t="s">
        <v>9258</v>
      </c>
      <c r="T3217" t="s">
        <v>9263</v>
      </c>
      <c r="U3217" t="s">
        <v>9300</v>
      </c>
      <c r="V3217" t="str" cm="1">
        <f t="array" ref="V3217">_xlfn.IFS(Hospital_Emergency_Room_Data[[#This Row],[Day]]&lt;=10,"Start(1-10)",Hospital_Emergency_Room_Data[[#This Row],[Day]]&lt;=20,"Middle(11-20)",Hospital_Emergency_Room_Data[[#This Row],[Day]]&gt;20,"End(21-30)")</f>
        <v>Start(1-10)</v>
      </c>
    </row>
    <row r="3218" spans="1:22">
      <c r="A3218">
        <v>620609423</v>
      </c>
      <c r="B3218" t="s">
        <v>3237</v>
      </c>
      <c r="C3218" s="1">
        <v>45090</v>
      </c>
      <c r="D3218" t="str">
        <f>TEXT(Hospital_Emergency_Room_Data[[#This Row],[Patient Admission Date]],"mmm")</f>
        <v>Jun</v>
      </c>
      <c r="E3218">
        <f>YEAR(Hospital_Emergency_Room_Data[[#This Row],[Patient Admission Date]])</f>
        <v>2023</v>
      </c>
      <c r="F3218" s="2">
        <v>0.56666666666666665</v>
      </c>
      <c r="G3218" s="8" t="str">
        <f>TEXT(Hospital_Emergency_Room_Data[[#This Row],[Patient Admission Date]],"dddd")</f>
        <v>Tuesday</v>
      </c>
      <c r="H3218" t="s">
        <v>9208</v>
      </c>
      <c r="I3218">
        <v>39</v>
      </c>
      <c r="J3218" s="5" t="s">
        <v>9223</v>
      </c>
      <c r="K3218" t="s">
        <v>12</v>
      </c>
      <c r="L3218" t="s">
        <v>9281</v>
      </c>
      <c r="M3218" t="s">
        <v>9209</v>
      </c>
      <c r="O3218">
        <v>37</v>
      </c>
      <c r="P3218" t="s">
        <v>9225</v>
      </c>
      <c r="Q3218">
        <v>13</v>
      </c>
      <c r="R3218">
        <v>13</v>
      </c>
      <c r="S3218" t="s">
        <v>9257</v>
      </c>
      <c r="T3218" t="s">
        <v>9265</v>
      </c>
      <c r="U3218" t="s">
        <v>9300</v>
      </c>
      <c r="V3218" t="str" cm="1">
        <f t="array" ref="V3218">_xlfn.IFS(Hospital_Emergency_Room_Data[[#This Row],[Day]]&lt;=10,"Start(1-10)",Hospital_Emergency_Room_Data[[#This Row],[Day]]&lt;=20,"Middle(11-20)",Hospital_Emergency_Room_Data[[#This Row],[Day]]&gt;20,"End(21-30)")</f>
        <v>Middle(11-20)</v>
      </c>
    </row>
    <row r="3219" spans="1:22">
      <c r="A3219">
        <v>820799287</v>
      </c>
      <c r="B3219" t="s">
        <v>3238</v>
      </c>
      <c r="C3219" s="1">
        <v>45411</v>
      </c>
      <c r="D3219" t="str">
        <f>TEXT(Hospital_Emergency_Room_Data[[#This Row],[Patient Admission Date]],"mmm")</f>
        <v>Apr</v>
      </c>
      <c r="E3219">
        <f>YEAR(Hospital_Emergency_Room_Data[[#This Row],[Patient Admission Date]])</f>
        <v>2024</v>
      </c>
      <c r="F3219" s="2">
        <v>0.58958333333333335</v>
      </c>
      <c r="G3219" s="8" t="str">
        <f>TEXT(Hospital_Emergency_Room_Data[[#This Row],[Patient Admission Date]],"dddd")</f>
        <v>Monday</v>
      </c>
      <c r="H3219" t="s">
        <v>9208</v>
      </c>
      <c r="I3219">
        <v>30</v>
      </c>
      <c r="J3219" s="5" t="s">
        <v>9223</v>
      </c>
      <c r="K3219" t="s">
        <v>12</v>
      </c>
      <c r="L3219" t="s">
        <v>9281</v>
      </c>
      <c r="M3219" t="s">
        <v>9209</v>
      </c>
      <c r="O3219">
        <v>38</v>
      </c>
      <c r="P3219" t="s">
        <v>9225</v>
      </c>
      <c r="Q3219">
        <v>29</v>
      </c>
      <c r="R3219">
        <v>14</v>
      </c>
      <c r="S3219" t="s">
        <v>9257</v>
      </c>
      <c r="T3219" t="s">
        <v>9264</v>
      </c>
      <c r="U3219" t="s">
        <v>9300</v>
      </c>
      <c r="V3219" t="str" cm="1">
        <f t="array" ref="V3219">_xlfn.IFS(Hospital_Emergency_Room_Data[[#This Row],[Day]]&lt;=10,"Start(1-10)",Hospital_Emergency_Room_Data[[#This Row],[Day]]&lt;=20,"Middle(11-20)",Hospital_Emergency_Room_Data[[#This Row],[Day]]&gt;20,"End(21-30)")</f>
        <v>End(21-30)</v>
      </c>
    </row>
    <row r="3220" spans="1:22">
      <c r="A3220">
        <v>177209536</v>
      </c>
      <c r="B3220" t="s">
        <v>3239</v>
      </c>
      <c r="C3220" s="1">
        <v>45398</v>
      </c>
      <c r="D3220" t="str">
        <f>TEXT(Hospital_Emergency_Room_Data[[#This Row],[Patient Admission Date]],"mmm")</f>
        <v>Apr</v>
      </c>
      <c r="E3220">
        <f>YEAR(Hospital_Emergency_Room_Data[[#This Row],[Patient Admission Date]])</f>
        <v>2024</v>
      </c>
      <c r="F3220" s="2">
        <v>0.24097222222222223</v>
      </c>
      <c r="G3220" s="8" t="str">
        <f>TEXT(Hospital_Emergency_Room_Data[[#This Row],[Patient Admission Date]],"dddd")</f>
        <v>Tuesday</v>
      </c>
      <c r="H3220" t="s">
        <v>9208</v>
      </c>
      <c r="I3220">
        <v>53</v>
      </c>
      <c r="J3220" s="5" t="s">
        <v>9219</v>
      </c>
      <c r="K3220" t="s">
        <v>12</v>
      </c>
      <c r="L3220" t="s">
        <v>9281</v>
      </c>
      <c r="M3220" t="s">
        <v>9209</v>
      </c>
      <c r="O3220">
        <v>40</v>
      </c>
      <c r="P3220" t="s">
        <v>9225</v>
      </c>
      <c r="Q3220">
        <v>16</v>
      </c>
      <c r="R3220">
        <v>5</v>
      </c>
      <c r="S3220" t="s">
        <v>9258</v>
      </c>
      <c r="T3220" t="s">
        <v>9262</v>
      </c>
      <c r="U3220" t="s">
        <v>9300</v>
      </c>
      <c r="V3220" t="str" cm="1">
        <f t="array" ref="V3220">_xlfn.IFS(Hospital_Emergency_Room_Data[[#This Row],[Day]]&lt;=10,"Start(1-10)",Hospital_Emergency_Room_Data[[#This Row],[Day]]&lt;=20,"Middle(11-20)",Hospital_Emergency_Room_Data[[#This Row],[Day]]&gt;20,"End(21-30)")</f>
        <v>Middle(11-20)</v>
      </c>
    </row>
    <row r="3221" spans="1:22">
      <c r="A3221">
        <v>409380348</v>
      </c>
      <c r="B3221" t="s">
        <v>3240</v>
      </c>
      <c r="C3221" s="1">
        <v>45392</v>
      </c>
      <c r="D3221" t="str">
        <f>TEXT(Hospital_Emergency_Room_Data[[#This Row],[Patient Admission Date]],"mmm")</f>
        <v>Apr</v>
      </c>
      <c r="E3221">
        <f>YEAR(Hospital_Emergency_Room_Data[[#This Row],[Patient Admission Date]])</f>
        <v>2024</v>
      </c>
      <c r="F3221" s="2">
        <v>0.40347222222222223</v>
      </c>
      <c r="G3221" s="8" t="str">
        <f>TEXT(Hospital_Emergency_Room_Data[[#This Row],[Patient Admission Date]],"dddd")</f>
        <v>Wednesday</v>
      </c>
      <c r="H3221" t="s">
        <v>9208</v>
      </c>
      <c r="I3221">
        <v>17</v>
      </c>
      <c r="J3221" s="5" t="s">
        <v>9220</v>
      </c>
      <c r="K3221" t="s">
        <v>12</v>
      </c>
      <c r="L3221" t="s">
        <v>9281</v>
      </c>
      <c r="M3221" t="s">
        <v>9209</v>
      </c>
      <c r="O3221">
        <v>48</v>
      </c>
      <c r="P3221" t="s">
        <v>9225</v>
      </c>
      <c r="Q3221">
        <v>10</v>
      </c>
      <c r="R3221">
        <v>9</v>
      </c>
      <c r="S3221" t="s">
        <v>9255</v>
      </c>
      <c r="T3221" t="s">
        <v>9265</v>
      </c>
      <c r="U3221" t="s">
        <v>9283</v>
      </c>
      <c r="V3221" t="str" cm="1">
        <f t="array" ref="V3221">_xlfn.IFS(Hospital_Emergency_Room_Data[[#This Row],[Day]]&lt;=10,"Start(1-10)",Hospital_Emergency_Room_Data[[#This Row],[Day]]&lt;=20,"Middle(11-20)",Hospital_Emergency_Room_Data[[#This Row],[Day]]&gt;20,"End(21-30)")</f>
        <v>Start(1-10)</v>
      </c>
    </row>
    <row r="3222" spans="1:22">
      <c r="A3222">
        <v>692256759</v>
      </c>
      <c r="B3222" t="s">
        <v>3241</v>
      </c>
      <c r="C3222" s="1">
        <v>45124</v>
      </c>
      <c r="D3222" t="str">
        <f>TEXT(Hospital_Emergency_Room_Data[[#This Row],[Patient Admission Date]],"mmm")</f>
        <v>Jul</v>
      </c>
      <c r="E3222">
        <f>YEAR(Hospital_Emergency_Room_Data[[#This Row],[Patient Admission Date]])</f>
        <v>2023</v>
      </c>
      <c r="F3222" s="2">
        <v>2.5000000000000001E-2</v>
      </c>
      <c r="G3222" s="8" t="str">
        <f>TEXT(Hospital_Emergency_Room_Data[[#This Row],[Patient Admission Date]],"dddd")</f>
        <v>Monday</v>
      </c>
      <c r="H3222" t="s">
        <v>9208</v>
      </c>
      <c r="I3222">
        <v>38</v>
      </c>
      <c r="J3222" s="5" t="s">
        <v>9223</v>
      </c>
      <c r="K3222" t="s">
        <v>12</v>
      </c>
      <c r="L3222" t="s">
        <v>9281</v>
      </c>
      <c r="M3222" t="s">
        <v>9209</v>
      </c>
      <c r="O3222">
        <v>23</v>
      </c>
      <c r="P3222" t="s">
        <v>9226</v>
      </c>
      <c r="Q3222">
        <v>17</v>
      </c>
      <c r="R3222">
        <v>0</v>
      </c>
      <c r="S3222" t="s">
        <v>9258</v>
      </c>
      <c r="T3222" t="s">
        <v>9262</v>
      </c>
      <c r="U3222" t="s">
        <v>9282</v>
      </c>
      <c r="V3222" t="str" cm="1">
        <f t="array" ref="V3222">_xlfn.IFS(Hospital_Emergency_Room_Data[[#This Row],[Day]]&lt;=10,"Start(1-10)",Hospital_Emergency_Room_Data[[#This Row],[Day]]&lt;=20,"Middle(11-20)",Hospital_Emergency_Room_Data[[#This Row],[Day]]&gt;20,"End(21-30)")</f>
        <v>Middle(11-20)</v>
      </c>
    </row>
    <row r="3223" spans="1:22">
      <c r="A3223">
        <v>188628921</v>
      </c>
      <c r="B3223" t="s">
        <v>3242</v>
      </c>
      <c r="C3223" s="1">
        <v>45202</v>
      </c>
      <c r="D3223" t="str">
        <f>TEXT(Hospital_Emergency_Room_Data[[#This Row],[Patient Admission Date]],"mmm")</f>
        <v>Oct</v>
      </c>
      <c r="E3223">
        <f>YEAR(Hospital_Emergency_Room_Data[[#This Row],[Patient Admission Date]])</f>
        <v>2023</v>
      </c>
      <c r="F3223" s="2">
        <v>4.3749999999999997E-2</v>
      </c>
      <c r="G3223" s="8" t="str">
        <f>TEXT(Hospital_Emergency_Room_Data[[#This Row],[Patient Admission Date]],"dddd")</f>
        <v>Tuesday</v>
      </c>
      <c r="H3223" t="s">
        <v>9208</v>
      </c>
      <c r="I3223">
        <v>20</v>
      </c>
      <c r="J3223" s="5" t="s">
        <v>9220</v>
      </c>
      <c r="K3223" t="s">
        <v>12</v>
      </c>
      <c r="L3223" t="s">
        <v>9281</v>
      </c>
      <c r="M3223" t="s">
        <v>9209</v>
      </c>
      <c r="O3223">
        <v>28</v>
      </c>
      <c r="P3223" t="s">
        <v>9226</v>
      </c>
      <c r="Q3223">
        <v>3</v>
      </c>
      <c r="R3223">
        <v>1</v>
      </c>
      <c r="S3223" t="s">
        <v>9258</v>
      </c>
      <c r="T3223" t="s">
        <v>9263</v>
      </c>
      <c r="U3223" t="s">
        <v>9282</v>
      </c>
      <c r="V3223" t="str" cm="1">
        <f t="array" ref="V3223">_xlfn.IFS(Hospital_Emergency_Room_Data[[#This Row],[Day]]&lt;=10,"Start(1-10)",Hospital_Emergency_Room_Data[[#This Row],[Day]]&lt;=20,"Middle(11-20)",Hospital_Emergency_Room_Data[[#This Row],[Day]]&gt;20,"End(21-30)")</f>
        <v>Start(1-10)</v>
      </c>
    </row>
    <row r="3224" spans="1:22">
      <c r="A3224">
        <v>487358534</v>
      </c>
      <c r="B3224" t="s">
        <v>3243</v>
      </c>
      <c r="C3224" s="1">
        <v>45139</v>
      </c>
      <c r="D3224" t="str">
        <f>TEXT(Hospital_Emergency_Room_Data[[#This Row],[Patient Admission Date]],"mmm")</f>
        <v>Aug</v>
      </c>
      <c r="E3224">
        <f>YEAR(Hospital_Emergency_Room_Data[[#This Row],[Patient Admission Date]])</f>
        <v>2023</v>
      </c>
      <c r="F3224" s="2">
        <v>0.40555555555555556</v>
      </c>
      <c r="G3224" s="8" t="str">
        <f>TEXT(Hospital_Emergency_Room_Data[[#This Row],[Patient Admission Date]],"dddd")</f>
        <v>Tuesday</v>
      </c>
      <c r="H3224" t="s">
        <v>9208</v>
      </c>
      <c r="I3224">
        <v>38</v>
      </c>
      <c r="J3224" s="5" t="s">
        <v>9223</v>
      </c>
      <c r="K3224" t="s">
        <v>12</v>
      </c>
      <c r="L3224" t="s">
        <v>9281</v>
      </c>
      <c r="M3224" t="s">
        <v>9209</v>
      </c>
      <c r="O3224">
        <v>31</v>
      </c>
      <c r="P3224" t="s">
        <v>9225</v>
      </c>
      <c r="Q3224">
        <v>1</v>
      </c>
      <c r="R3224">
        <v>9</v>
      </c>
      <c r="S3224" t="s">
        <v>9255</v>
      </c>
      <c r="T3224" t="s">
        <v>9263</v>
      </c>
      <c r="U3224" t="s">
        <v>9300</v>
      </c>
      <c r="V3224" t="str" cm="1">
        <f t="array" ref="V3224">_xlfn.IFS(Hospital_Emergency_Room_Data[[#This Row],[Day]]&lt;=10,"Start(1-10)",Hospital_Emergency_Room_Data[[#This Row],[Day]]&lt;=20,"Middle(11-20)",Hospital_Emergency_Room_Data[[#This Row],[Day]]&gt;20,"End(21-30)")</f>
        <v>Start(1-10)</v>
      </c>
    </row>
    <row r="3225" spans="1:22">
      <c r="A3225">
        <v>541089900</v>
      </c>
      <c r="B3225" t="s">
        <v>3244</v>
      </c>
      <c r="C3225" s="1">
        <v>45336</v>
      </c>
      <c r="D3225" t="str">
        <f>TEXT(Hospital_Emergency_Room_Data[[#This Row],[Patient Admission Date]],"mmm")</f>
        <v>Feb</v>
      </c>
      <c r="E3225">
        <f>YEAR(Hospital_Emergency_Room_Data[[#This Row],[Patient Admission Date]])</f>
        <v>2024</v>
      </c>
      <c r="F3225" s="2">
        <v>0.40138888888888891</v>
      </c>
      <c r="G3225" s="8" t="str">
        <f>TEXT(Hospital_Emergency_Room_Data[[#This Row],[Patient Admission Date]],"dddd")</f>
        <v>Wednesday</v>
      </c>
      <c r="H3225" t="s">
        <v>9208</v>
      </c>
      <c r="I3225">
        <v>50</v>
      </c>
      <c r="J3225" s="5" t="s">
        <v>9219</v>
      </c>
      <c r="K3225" t="s">
        <v>12</v>
      </c>
      <c r="L3225" t="s">
        <v>9281</v>
      </c>
      <c r="M3225" t="s">
        <v>9209</v>
      </c>
      <c r="O3225">
        <v>34</v>
      </c>
      <c r="P3225" t="s">
        <v>9225</v>
      </c>
      <c r="Q3225">
        <v>14</v>
      </c>
      <c r="R3225">
        <v>9</v>
      </c>
      <c r="S3225" t="s">
        <v>9255</v>
      </c>
      <c r="T3225" t="s">
        <v>9265</v>
      </c>
      <c r="U3225" t="s">
        <v>9300</v>
      </c>
      <c r="V3225" t="str" cm="1">
        <f t="array" ref="V3225">_xlfn.IFS(Hospital_Emergency_Room_Data[[#This Row],[Day]]&lt;=10,"Start(1-10)",Hospital_Emergency_Room_Data[[#This Row],[Day]]&lt;=20,"Middle(11-20)",Hospital_Emergency_Room_Data[[#This Row],[Day]]&gt;20,"End(21-30)")</f>
        <v>Middle(11-20)</v>
      </c>
    </row>
    <row r="3226" spans="1:22">
      <c r="A3226">
        <v>362686096</v>
      </c>
      <c r="B3226" t="s">
        <v>3245</v>
      </c>
      <c r="C3226" s="1">
        <v>45057</v>
      </c>
      <c r="D3226" t="str">
        <f>TEXT(Hospital_Emergency_Room_Data[[#This Row],[Patient Admission Date]],"mmm")</f>
        <v>May</v>
      </c>
      <c r="E3226">
        <f>YEAR(Hospital_Emergency_Room_Data[[#This Row],[Patient Admission Date]])</f>
        <v>2023</v>
      </c>
      <c r="F3226" s="2">
        <v>0.69513888888888886</v>
      </c>
      <c r="G3226" s="8" t="str">
        <f>TEXT(Hospital_Emergency_Room_Data[[#This Row],[Patient Admission Date]],"dddd")</f>
        <v>Thursday</v>
      </c>
      <c r="H3226" t="s">
        <v>9208</v>
      </c>
      <c r="I3226">
        <v>73</v>
      </c>
      <c r="J3226" s="5" t="s">
        <v>9222</v>
      </c>
      <c r="K3226" t="s">
        <v>12</v>
      </c>
      <c r="L3226" t="s">
        <v>9281</v>
      </c>
      <c r="M3226" t="s">
        <v>9209</v>
      </c>
      <c r="O3226">
        <v>39</v>
      </c>
      <c r="P3226" t="s">
        <v>9225</v>
      </c>
      <c r="Q3226">
        <v>11</v>
      </c>
      <c r="R3226">
        <v>16</v>
      </c>
      <c r="S3226" t="s">
        <v>9257</v>
      </c>
      <c r="T3226" t="s">
        <v>9265</v>
      </c>
      <c r="U3226" t="s">
        <v>9300</v>
      </c>
      <c r="V3226" t="str" cm="1">
        <f t="array" ref="V3226">_xlfn.IFS(Hospital_Emergency_Room_Data[[#This Row],[Day]]&lt;=10,"Start(1-10)",Hospital_Emergency_Room_Data[[#This Row],[Day]]&lt;=20,"Middle(11-20)",Hospital_Emergency_Room_Data[[#This Row],[Day]]&gt;20,"End(21-30)")</f>
        <v>Middle(11-20)</v>
      </c>
    </row>
    <row r="3227" spans="1:22">
      <c r="A3227">
        <v>162042630</v>
      </c>
      <c r="B3227" t="s">
        <v>3246</v>
      </c>
      <c r="C3227" s="1">
        <v>45279</v>
      </c>
      <c r="D3227" t="str">
        <f>TEXT(Hospital_Emergency_Room_Data[[#This Row],[Patient Admission Date]],"mmm")</f>
        <v>Dec</v>
      </c>
      <c r="E3227">
        <f>YEAR(Hospital_Emergency_Room_Data[[#This Row],[Patient Admission Date]])</f>
        <v>2023</v>
      </c>
      <c r="F3227" s="2">
        <v>0.31527777777777777</v>
      </c>
      <c r="G3227" s="8" t="str">
        <f>TEXT(Hospital_Emergency_Room_Data[[#This Row],[Patient Admission Date]],"dddd")</f>
        <v>Tuesday</v>
      </c>
      <c r="H3227" t="s">
        <v>9208</v>
      </c>
      <c r="I3227">
        <v>9</v>
      </c>
      <c r="J3227" s="5" t="s">
        <v>9221</v>
      </c>
      <c r="K3227" t="s">
        <v>12</v>
      </c>
      <c r="L3227" t="s">
        <v>9281</v>
      </c>
      <c r="M3227" t="s">
        <v>9209</v>
      </c>
      <c r="O3227">
        <v>16</v>
      </c>
      <c r="P3227" t="s">
        <v>9226</v>
      </c>
      <c r="Q3227">
        <v>19</v>
      </c>
      <c r="R3227">
        <v>7</v>
      </c>
      <c r="S3227" t="s">
        <v>9255</v>
      </c>
      <c r="T3227" t="s">
        <v>9262</v>
      </c>
      <c r="U3227" t="s">
        <v>9282</v>
      </c>
      <c r="V3227" t="str" cm="1">
        <f t="array" ref="V3227">_xlfn.IFS(Hospital_Emergency_Room_Data[[#This Row],[Day]]&lt;=10,"Start(1-10)",Hospital_Emergency_Room_Data[[#This Row],[Day]]&lt;=20,"Middle(11-20)",Hospital_Emergency_Room_Data[[#This Row],[Day]]&gt;20,"End(21-30)")</f>
        <v>Middle(11-20)</v>
      </c>
    </row>
    <row r="3228" spans="1:22">
      <c r="A3228">
        <v>628354629</v>
      </c>
      <c r="B3228" t="s">
        <v>3247</v>
      </c>
      <c r="C3228" s="1">
        <v>45489</v>
      </c>
      <c r="D3228" t="str">
        <f>TEXT(Hospital_Emergency_Room_Data[[#This Row],[Patient Admission Date]],"mmm")</f>
        <v>Jul</v>
      </c>
      <c r="E3228">
        <f>YEAR(Hospital_Emergency_Room_Data[[#This Row],[Patient Admission Date]])</f>
        <v>2024</v>
      </c>
      <c r="F3228" s="2">
        <v>0.20347222222222222</v>
      </c>
      <c r="G3228" s="8" t="str">
        <f>TEXT(Hospital_Emergency_Room_Data[[#This Row],[Patient Admission Date]],"dddd")</f>
        <v>Tuesday</v>
      </c>
      <c r="H3228" t="s">
        <v>9208</v>
      </c>
      <c r="I3228">
        <v>55</v>
      </c>
      <c r="J3228" s="5" t="s">
        <v>9219</v>
      </c>
      <c r="K3228" t="s">
        <v>12</v>
      </c>
      <c r="L3228" t="s">
        <v>9281</v>
      </c>
      <c r="M3228" t="s">
        <v>9209</v>
      </c>
      <c r="O3228">
        <v>20</v>
      </c>
      <c r="P3228" t="s">
        <v>9226</v>
      </c>
      <c r="Q3228">
        <v>16</v>
      </c>
      <c r="R3228">
        <v>4</v>
      </c>
      <c r="S3228" t="s">
        <v>9258</v>
      </c>
      <c r="T3228" t="s">
        <v>9262</v>
      </c>
      <c r="U3228" t="s">
        <v>9282</v>
      </c>
      <c r="V3228" t="str" cm="1">
        <f t="array" ref="V3228">_xlfn.IFS(Hospital_Emergency_Room_Data[[#This Row],[Day]]&lt;=10,"Start(1-10)",Hospital_Emergency_Room_Data[[#This Row],[Day]]&lt;=20,"Middle(11-20)",Hospital_Emergency_Room_Data[[#This Row],[Day]]&gt;20,"End(21-30)")</f>
        <v>Middle(11-20)</v>
      </c>
    </row>
    <row r="3229" spans="1:22">
      <c r="A3229">
        <v>198587194</v>
      </c>
      <c r="B3229" t="s">
        <v>3248</v>
      </c>
      <c r="C3229" s="1">
        <v>45583</v>
      </c>
      <c r="D3229" t="str">
        <f>TEXT(Hospital_Emergency_Room_Data[[#This Row],[Patient Admission Date]],"mmm")</f>
        <v>Oct</v>
      </c>
      <c r="E3229">
        <f>YEAR(Hospital_Emergency_Room_Data[[#This Row],[Patient Admission Date]])</f>
        <v>2024</v>
      </c>
      <c r="F3229" s="2">
        <v>0.43611111111111112</v>
      </c>
      <c r="G3229" s="8" t="str">
        <f>TEXT(Hospital_Emergency_Room_Data[[#This Row],[Patient Admission Date]],"dddd")</f>
        <v>Friday</v>
      </c>
      <c r="H3229" t="s">
        <v>9208</v>
      </c>
      <c r="I3229">
        <v>55</v>
      </c>
      <c r="J3229" s="5" t="s">
        <v>9219</v>
      </c>
      <c r="K3229" t="s">
        <v>12</v>
      </c>
      <c r="L3229" t="s">
        <v>9281</v>
      </c>
      <c r="M3229" t="s">
        <v>9209</v>
      </c>
      <c r="O3229">
        <v>28</v>
      </c>
      <c r="P3229" t="s">
        <v>9226</v>
      </c>
      <c r="Q3229">
        <v>18</v>
      </c>
      <c r="R3229">
        <v>10</v>
      </c>
      <c r="S3229" t="s">
        <v>9255</v>
      </c>
      <c r="T3229" t="s">
        <v>9262</v>
      </c>
      <c r="U3229" t="s">
        <v>9282</v>
      </c>
      <c r="V3229" t="str" cm="1">
        <f t="array" ref="V3229">_xlfn.IFS(Hospital_Emergency_Room_Data[[#This Row],[Day]]&lt;=10,"Start(1-10)",Hospital_Emergency_Room_Data[[#This Row],[Day]]&lt;=20,"Middle(11-20)",Hospital_Emergency_Room_Data[[#This Row],[Day]]&gt;20,"End(21-30)")</f>
        <v>Middle(11-20)</v>
      </c>
    </row>
    <row r="3230" spans="1:22">
      <c r="A3230">
        <v>793631688</v>
      </c>
      <c r="B3230" t="s">
        <v>3249</v>
      </c>
      <c r="C3230" s="1">
        <v>45052</v>
      </c>
      <c r="D3230" t="str">
        <f>TEXT(Hospital_Emergency_Room_Data[[#This Row],[Patient Admission Date]],"mmm")</f>
        <v>May</v>
      </c>
      <c r="E3230">
        <f>YEAR(Hospital_Emergency_Room_Data[[#This Row],[Patient Admission Date]])</f>
        <v>2023</v>
      </c>
      <c r="F3230" s="2">
        <v>0.29097222222222224</v>
      </c>
      <c r="G3230" s="8" t="str">
        <f>TEXT(Hospital_Emergency_Room_Data[[#This Row],[Patient Admission Date]],"dddd")</f>
        <v>Saturday</v>
      </c>
      <c r="H3230" t="s">
        <v>9208</v>
      </c>
      <c r="I3230">
        <v>1</v>
      </c>
      <c r="J3230" s="5" t="s">
        <v>9218</v>
      </c>
      <c r="K3230" t="s">
        <v>12</v>
      </c>
      <c r="L3230" t="s">
        <v>9281</v>
      </c>
      <c r="M3230" t="s">
        <v>9209</v>
      </c>
      <c r="O3230">
        <v>39</v>
      </c>
      <c r="P3230" t="s">
        <v>9225</v>
      </c>
      <c r="Q3230">
        <v>6</v>
      </c>
      <c r="R3230">
        <v>6</v>
      </c>
      <c r="S3230" t="s">
        <v>9255</v>
      </c>
      <c r="T3230" t="s">
        <v>9263</v>
      </c>
      <c r="U3230" t="s">
        <v>9300</v>
      </c>
      <c r="V3230" t="str" cm="1">
        <f t="array" ref="V3230">_xlfn.IFS(Hospital_Emergency_Room_Data[[#This Row],[Day]]&lt;=10,"Start(1-10)",Hospital_Emergency_Room_Data[[#This Row],[Day]]&lt;=20,"Middle(11-20)",Hospital_Emergency_Room_Data[[#This Row],[Day]]&gt;20,"End(21-30)")</f>
        <v>Start(1-10)</v>
      </c>
    </row>
    <row r="3231" spans="1:22">
      <c r="A3231">
        <v>225690800</v>
      </c>
      <c r="B3231" t="s">
        <v>3250</v>
      </c>
      <c r="C3231" s="1">
        <v>45427</v>
      </c>
      <c r="D3231" t="str">
        <f>TEXT(Hospital_Emergency_Room_Data[[#This Row],[Patient Admission Date]],"mmm")</f>
        <v>May</v>
      </c>
      <c r="E3231">
        <f>YEAR(Hospital_Emergency_Room_Data[[#This Row],[Patient Admission Date]])</f>
        <v>2024</v>
      </c>
      <c r="F3231" s="2">
        <v>0.51458333333333328</v>
      </c>
      <c r="G3231" s="8" t="str">
        <f>TEXT(Hospital_Emergency_Room_Data[[#This Row],[Patient Admission Date]],"dddd")</f>
        <v>Wednesday</v>
      </c>
      <c r="H3231" t="s">
        <v>9208</v>
      </c>
      <c r="I3231">
        <v>56</v>
      </c>
      <c r="J3231" s="5" t="s">
        <v>9219</v>
      </c>
      <c r="K3231" t="s">
        <v>12</v>
      </c>
      <c r="L3231" t="s">
        <v>9281</v>
      </c>
      <c r="M3231" t="s">
        <v>9209</v>
      </c>
      <c r="O3231">
        <v>41</v>
      </c>
      <c r="P3231" t="s">
        <v>9225</v>
      </c>
      <c r="Q3231">
        <v>15</v>
      </c>
      <c r="R3231">
        <v>12</v>
      </c>
      <c r="S3231" t="s">
        <v>9257</v>
      </c>
      <c r="T3231" t="s">
        <v>9262</v>
      </c>
      <c r="U3231" t="s">
        <v>9300</v>
      </c>
      <c r="V3231" t="str" cm="1">
        <f t="array" ref="V3231">_xlfn.IFS(Hospital_Emergency_Room_Data[[#This Row],[Day]]&lt;=10,"Start(1-10)",Hospital_Emergency_Room_Data[[#This Row],[Day]]&lt;=20,"Middle(11-20)",Hospital_Emergency_Room_Data[[#This Row],[Day]]&gt;20,"End(21-30)")</f>
        <v>Middle(11-20)</v>
      </c>
    </row>
    <row r="3232" spans="1:22">
      <c r="A3232">
        <v>422792376</v>
      </c>
      <c r="B3232" t="s">
        <v>3251</v>
      </c>
      <c r="C3232" s="1">
        <v>45089</v>
      </c>
      <c r="D3232" t="str">
        <f>TEXT(Hospital_Emergency_Room_Data[[#This Row],[Patient Admission Date]],"mmm")</f>
        <v>Jun</v>
      </c>
      <c r="E3232">
        <f>YEAR(Hospital_Emergency_Room_Data[[#This Row],[Patient Admission Date]])</f>
        <v>2023</v>
      </c>
      <c r="F3232" s="2">
        <v>0.94861111111111107</v>
      </c>
      <c r="G3232" s="8" t="str">
        <f>TEXT(Hospital_Emergency_Room_Data[[#This Row],[Patient Admission Date]],"dddd")</f>
        <v>Monday</v>
      </c>
      <c r="H3232" t="s">
        <v>9208</v>
      </c>
      <c r="I3232">
        <v>20</v>
      </c>
      <c r="J3232" s="5" t="s">
        <v>9220</v>
      </c>
      <c r="K3232" t="s">
        <v>12</v>
      </c>
      <c r="L3232" t="s">
        <v>9281</v>
      </c>
      <c r="M3232" t="s">
        <v>9209</v>
      </c>
      <c r="O3232">
        <v>56</v>
      </c>
      <c r="P3232" t="s">
        <v>9225</v>
      </c>
      <c r="Q3232">
        <v>12</v>
      </c>
      <c r="R3232">
        <v>22</v>
      </c>
      <c r="S3232" t="s">
        <v>9256</v>
      </c>
      <c r="T3232" t="s">
        <v>9265</v>
      </c>
      <c r="U3232" t="s">
        <v>9283</v>
      </c>
      <c r="V3232" t="str" cm="1">
        <f t="array" ref="V3232">_xlfn.IFS(Hospital_Emergency_Room_Data[[#This Row],[Day]]&lt;=10,"Start(1-10)",Hospital_Emergency_Room_Data[[#This Row],[Day]]&lt;=20,"Middle(11-20)",Hospital_Emergency_Room_Data[[#This Row],[Day]]&gt;20,"End(21-30)")</f>
        <v>Middle(11-20)</v>
      </c>
    </row>
    <row r="3233" spans="1:22">
      <c r="A3233">
        <v>100700071</v>
      </c>
      <c r="B3233" t="s">
        <v>3252</v>
      </c>
      <c r="C3233" s="1">
        <v>45305</v>
      </c>
      <c r="D3233" t="str">
        <f>TEXT(Hospital_Emergency_Room_Data[[#This Row],[Patient Admission Date]],"mmm")</f>
        <v>Jan</v>
      </c>
      <c r="E3233">
        <f>YEAR(Hospital_Emergency_Room_Data[[#This Row],[Patient Admission Date]])</f>
        <v>2024</v>
      </c>
      <c r="F3233" s="2">
        <v>7.1527777777777773E-2</v>
      </c>
      <c r="G3233" s="8" t="str">
        <f>TEXT(Hospital_Emergency_Room_Data[[#This Row],[Patient Admission Date]],"dddd")</f>
        <v>Sunday</v>
      </c>
      <c r="H3233" t="s">
        <v>9208</v>
      </c>
      <c r="I3233">
        <v>38</v>
      </c>
      <c r="J3233" s="5" t="s">
        <v>9223</v>
      </c>
      <c r="K3233" t="s">
        <v>12</v>
      </c>
      <c r="L3233" t="s">
        <v>9281</v>
      </c>
      <c r="M3233" t="s">
        <v>9209</v>
      </c>
      <c r="O3233">
        <v>57</v>
      </c>
      <c r="P3233" t="s">
        <v>9225</v>
      </c>
      <c r="Q3233">
        <v>14</v>
      </c>
      <c r="R3233">
        <v>1</v>
      </c>
      <c r="S3233" t="s">
        <v>9258</v>
      </c>
      <c r="T3233" t="s">
        <v>9265</v>
      </c>
      <c r="U3233" t="s">
        <v>9283</v>
      </c>
      <c r="V3233" t="str" cm="1">
        <f t="array" ref="V3233">_xlfn.IFS(Hospital_Emergency_Room_Data[[#This Row],[Day]]&lt;=10,"Start(1-10)",Hospital_Emergency_Room_Data[[#This Row],[Day]]&lt;=20,"Middle(11-20)",Hospital_Emergency_Room_Data[[#This Row],[Day]]&gt;20,"End(21-30)")</f>
        <v>Middle(11-20)</v>
      </c>
    </row>
    <row r="3234" spans="1:22">
      <c r="A3234">
        <v>446228407</v>
      </c>
      <c r="B3234" t="s">
        <v>3253</v>
      </c>
      <c r="C3234" s="1">
        <v>45367</v>
      </c>
      <c r="D3234" t="str">
        <f>TEXT(Hospital_Emergency_Room_Data[[#This Row],[Patient Admission Date]],"mmm")</f>
        <v>Mar</v>
      </c>
      <c r="E3234">
        <f>YEAR(Hospital_Emergency_Room_Data[[#This Row],[Patient Admission Date]])</f>
        <v>2024</v>
      </c>
      <c r="F3234" s="2">
        <v>0.26458333333333334</v>
      </c>
      <c r="G3234" s="8" t="str">
        <f>TEXT(Hospital_Emergency_Room_Data[[#This Row],[Patient Admission Date]],"dddd")</f>
        <v>Saturday</v>
      </c>
      <c r="H3234" t="s">
        <v>9208</v>
      </c>
      <c r="I3234">
        <v>39</v>
      </c>
      <c r="J3234" s="5" t="s">
        <v>9223</v>
      </c>
      <c r="K3234" t="s">
        <v>12</v>
      </c>
      <c r="L3234" t="s">
        <v>9281</v>
      </c>
      <c r="M3234" t="s">
        <v>9209</v>
      </c>
      <c r="O3234">
        <v>57</v>
      </c>
      <c r="P3234" t="s">
        <v>9225</v>
      </c>
      <c r="Q3234">
        <v>16</v>
      </c>
      <c r="R3234">
        <v>6</v>
      </c>
      <c r="S3234" t="s">
        <v>9255</v>
      </c>
      <c r="T3234" t="s">
        <v>9262</v>
      </c>
      <c r="U3234" t="s">
        <v>9283</v>
      </c>
      <c r="V3234" t="str" cm="1">
        <f t="array" ref="V3234">_xlfn.IFS(Hospital_Emergency_Room_Data[[#This Row],[Day]]&lt;=10,"Start(1-10)",Hospital_Emergency_Room_Data[[#This Row],[Day]]&lt;=20,"Middle(11-20)",Hospital_Emergency_Room_Data[[#This Row],[Day]]&gt;20,"End(21-30)")</f>
        <v>Middle(11-20)</v>
      </c>
    </row>
    <row r="3235" spans="1:22">
      <c r="A3235">
        <v>472797036</v>
      </c>
      <c r="B3235" t="s">
        <v>3254</v>
      </c>
      <c r="C3235" s="1">
        <v>45192</v>
      </c>
      <c r="D3235" t="str">
        <f>TEXT(Hospital_Emergency_Room_Data[[#This Row],[Patient Admission Date]],"mmm")</f>
        <v>Sep</v>
      </c>
      <c r="E3235">
        <f>YEAR(Hospital_Emergency_Room_Data[[#This Row],[Patient Admission Date]])</f>
        <v>2023</v>
      </c>
      <c r="F3235" s="2">
        <v>0.3347222222222222</v>
      </c>
      <c r="G3235" s="8" t="str">
        <f>TEXT(Hospital_Emergency_Room_Data[[#This Row],[Patient Admission Date]],"dddd")</f>
        <v>Saturday</v>
      </c>
      <c r="H3235" t="s">
        <v>9208</v>
      </c>
      <c r="I3235">
        <v>28</v>
      </c>
      <c r="J3235" s="5" t="s">
        <v>9220</v>
      </c>
      <c r="K3235" t="s">
        <v>12</v>
      </c>
      <c r="L3235" t="s">
        <v>9281</v>
      </c>
      <c r="M3235" t="s">
        <v>9209</v>
      </c>
      <c r="O3235">
        <v>12</v>
      </c>
      <c r="P3235" t="s">
        <v>9226</v>
      </c>
      <c r="Q3235">
        <v>23</v>
      </c>
      <c r="R3235">
        <v>8</v>
      </c>
      <c r="S3235" t="s">
        <v>9255</v>
      </c>
      <c r="T3235" t="s">
        <v>9264</v>
      </c>
      <c r="U3235" t="s">
        <v>9282</v>
      </c>
      <c r="V3235" t="str" cm="1">
        <f t="array" ref="V3235">_xlfn.IFS(Hospital_Emergency_Room_Data[[#This Row],[Day]]&lt;=10,"Start(1-10)",Hospital_Emergency_Room_Data[[#This Row],[Day]]&lt;=20,"Middle(11-20)",Hospital_Emergency_Room_Data[[#This Row],[Day]]&gt;20,"End(21-30)")</f>
        <v>End(21-30)</v>
      </c>
    </row>
    <row r="3236" spans="1:22">
      <c r="A3236">
        <v>807775028</v>
      </c>
      <c r="B3236" t="s">
        <v>3255</v>
      </c>
      <c r="C3236" s="1">
        <v>45576</v>
      </c>
      <c r="D3236" t="str">
        <f>TEXT(Hospital_Emergency_Room_Data[[#This Row],[Patient Admission Date]],"mmm")</f>
        <v>Oct</v>
      </c>
      <c r="E3236">
        <f>YEAR(Hospital_Emergency_Room_Data[[#This Row],[Patient Admission Date]])</f>
        <v>2024</v>
      </c>
      <c r="F3236" s="2">
        <v>0.46666666666666667</v>
      </c>
      <c r="G3236" s="8" t="str">
        <f>TEXT(Hospital_Emergency_Room_Data[[#This Row],[Patient Admission Date]],"dddd")</f>
        <v>Friday</v>
      </c>
      <c r="H3236" t="s">
        <v>9208</v>
      </c>
      <c r="I3236">
        <v>30</v>
      </c>
      <c r="J3236" s="5" t="s">
        <v>9223</v>
      </c>
      <c r="K3236" t="s">
        <v>12</v>
      </c>
      <c r="L3236" t="s">
        <v>9281</v>
      </c>
      <c r="M3236" t="s">
        <v>9209</v>
      </c>
      <c r="O3236">
        <v>12</v>
      </c>
      <c r="P3236" t="s">
        <v>9226</v>
      </c>
      <c r="Q3236">
        <v>11</v>
      </c>
      <c r="R3236">
        <v>11</v>
      </c>
      <c r="S3236" t="s">
        <v>9255</v>
      </c>
      <c r="T3236" t="s">
        <v>9265</v>
      </c>
      <c r="U3236" t="s">
        <v>9282</v>
      </c>
      <c r="V3236" t="str" cm="1">
        <f t="array" ref="V3236">_xlfn.IFS(Hospital_Emergency_Room_Data[[#This Row],[Day]]&lt;=10,"Start(1-10)",Hospital_Emergency_Room_Data[[#This Row],[Day]]&lt;=20,"Middle(11-20)",Hospital_Emergency_Room_Data[[#This Row],[Day]]&gt;20,"End(21-30)")</f>
        <v>Middle(11-20)</v>
      </c>
    </row>
    <row r="3237" spans="1:22">
      <c r="A3237">
        <v>324348824</v>
      </c>
      <c r="B3237" t="s">
        <v>3256</v>
      </c>
      <c r="C3237" s="1">
        <v>45179</v>
      </c>
      <c r="D3237" t="str">
        <f>TEXT(Hospital_Emergency_Room_Data[[#This Row],[Patient Admission Date]],"mmm")</f>
        <v>Sep</v>
      </c>
      <c r="E3237">
        <f>YEAR(Hospital_Emergency_Room_Data[[#This Row],[Patient Admission Date]])</f>
        <v>2023</v>
      </c>
      <c r="F3237" s="2">
        <v>0.94791666666666663</v>
      </c>
      <c r="G3237" s="8" t="str">
        <f>TEXT(Hospital_Emergency_Room_Data[[#This Row],[Patient Admission Date]],"dddd")</f>
        <v>Sunday</v>
      </c>
      <c r="H3237" t="s">
        <v>9208</v>
      </c>
      <c r="I3237">
        <v>57</v>
      </c>
      <c r="J3237" s="5" t="s">
        <v>9219</v>
      </c>
      <c r="K3237" t="s">
        <v>12</v>
      </c>
      <c r="L3237" t="s">
        <v>9281</v>
      </c>
      <c r="M3237" t="s">
        <v>9209</v>
      </c>
      <c r="O3237">
        <v>34</v>
      </c>
      <c r="P3237" t="s">
        <v>9225</v>
      </c>
      <c r="Q3237">
        <v>10</v>
      </c>
      <c r="R3237">
        <v>22</v>
      </c>
      <c r="S3237" t="s">
        <v>9256</v>
      </c>
      <c r="T3237" t="s">
        <v>9265</v>
      </c>
      <c r="U3237" t="s">
        <v>9300</v>
      </c>
      <c r="V3237" t="str" cm="1">
        <f t="array" ref="V3237">_xlfn.IFS(Hospital_Emergency_Room_Data[[#This Row],[Day]]&lt;=10,"Start(1-10)",Hospital_Emergency_Room_Data[[#This Row],[Day]]&lt;=20,"Middle(11-20)",Hospital_Emergency_Room_Data[[#This Row],[Day]]&gt;20,"End(21-30)")</f>
        <v>Start(1-10)</v>
      </c>
    </row>
    <row r="3238" spans="1:22">
      <c r="A3238">
        <v>464119261</v>
      </c>
      <c r="B3238" t="s">
        <v>3257</v>
      </c>
      <c r="C3238" s="1">
        <v>45264</v>
      </c>
      <c r="D3238" t="str">
        <f>TEXT(Hospital_Emergency_Room_Data[[#This Row],[Patient Admission Date]],"mmm")</f>
        <v>Dec</v>
      </c>
      <c r="E3238">
        <f>YEAR(Hospital_Emergency_Room_Data[[#This Row],[Patient Admission Date]])</f>
        <v>2023</v>
      </c>
      <c r="F3238" s="2">
        <v>1.9444444444444445E-2</v>
      </c>
      <c r="G3238" s="8" t="str">
        <f>TEXT(Hospital_Emergency_Room_Data[[#This Row],[Patient Admission Date]],"dddd")</f>
        <v>Monday</v>
      </c>
      <c r="H3238" t="s">
        <v>9208</v>
      </c>
      <c r="I3238">
        <v>11</v>
      </c>
      <c r="J3238" s="5" t="s">
        <v>9221</v>
      </c>
      <c r="K3238" t="s">
        <v>12</v>
      </c>
      <c r="L3238" t="s">
        <v>9281</v>
      </c>
      <c r="M3238" t="s">
        <v>9209</v>
      </c>
      <c r="O3238">
        <v>51</v>
      </c>
      <c r="P3238" t="s">
        <v>9225</v>
      </c>
      <c r="Q3238">
        <v>4</v>
      </c>
      <c r="R3238">
        <v>0</v>
      </c>
      <c r="S3238" t="s">
        <v>9258</v>
      </c>
      <c r="T3238" t="s">
        <v>9263</v>
      </c>
      <c r="U3238" t="s">
        <v>9283</v>
      </c>
      <c r="V3238" t="str" cm="1">
        <f t="array" ref="V3238">_xlfn.IFS(Hospital_Emergency_Room_Data[[#This Row],[Day]]&lt;=10,"Start(1-10)",Hospital_Emergency_Room_Data[[#This Row],[Day]]&lt;=20,"Middle(11-20)",Hospital_Emergency_Room_Data[[#This Row],[Day]]&gt;20,"End(21-30)")</f>
        <v>Start(1-10)</v>
      </c>
    </row>
    <row r="3239" spans="1:22">
      <c r="A3239">
        <v>539649567</v>
      </c>
      <c r="B3239" t="s">
        <v>3258</v>
      </c>
      <c r="C3239" s="1">
        <v>45204</v>
      </c>
      <c r="D3239" t="str">
        <f>TEXT(Hospital_Emergency_Room_Data[[#This Row],[Patient Admission Date]],"mmm")</f>
        <v>Oct</v>
      </c>
      <c r="E3239">
        <f>YEAR(Hospital_Emergency_Room_Data[[#This Row],[Patient Admission Date]])</f>
        <v>2023</v>
      </c>
      <c r="F3239" s="2">
        <v>0.39374999999999999</v>
      </c>
      <c r="G3239" s="8" t="str">
        <f>TEXT(Hospital_Emergency_Room_Data[[#This Row],[Patient Admission Date]],"dddd")</f>
        <v>Thursday</v>
      </c>
      <c r="H3239" t="s">
        <v>9208</v>
      </c>
      <c r="I3239">
        <v>51</v>
      </c>
      <c r="J3239" s="5" t="s">
        <v>9219</v>
      </c>
      <c r="K3239" t="s">
        <v>12</v>
      </c>
      <c r="L3239" t="s">
        <v>9281</v>
      </c>
      <c r="M3239" t="s">
        <v>9209</v>
      </c>
      <c r="O3239">
        <v>55</v>
      </c>
      <c r="P3239" t="s">
        <v>9225</v>
      </c>
      <c r="Q3239">
        <v>5</v>
      </c>
      <c r="R3239">
        <v>9</v>
      </c>
      <c r="S3239" t="s">
        <v>9255</v>
      </c>
      <c r="T3239" t="s">
        <v>9263</v>
      </c>
      <c r="U3239" t="s">
        <v>9283</v>
      </c>
      <c r="V3239" t="str" cm="1">
        <f t="array" ref="V3239">_xlfn.IFS(Hospital_Emergency_Room_Data[[#This Row],[Day]]&lt;=10,"Start(1-10)",Hospital_Emergency_Room_Data[[#This Row],[Day]]&lt;=20,"Middle(11-20)",Hospital_Emergency_Room_Data[[#This Row],[Day]]&gt;20,"End(21-30)")</f>
        <v>Start(1-10)</v>
      </c>
    </row>
    <row r="3240" spans="1:22">
      <c r="A3240">
        <v>223493545</v>
      </c>
      <c r="B3240" t="s">
        <v>3259</v>
      </c>
      <c r="C3240" s="1">
        <v>45572</v>
      </c>
      <c r="D3240" t="str">
        <f>TEXT(Hospital_Emergency_Room_Data[[#This Row],[Patient Admission Date]],"mmm")</f>
        <v>Oct</v>
      </c>
      <c r="E3240">
        <f>YEAR(Hospital_Emergency_Room_Data[[#This Row],[Patient Admission Date]])</f>
        <v>2024</v>
      </c>
      <c r="F3240" s="2">
        <v>0.39374999999999999</v>
      </c>
      <c r="G3240" s="8" t="str">
        <f>TEXT(Hospital_Emergency_Room_Data[[#This Row],[Patient Admission Date]],"dddd")</f>
        <v>Monday</v>
      </c>
      <c r="H3240" t="s">
        <v>9208</v>
      </c>
      <c r="I3240">
        <v>22</v>
      </c>
      <c r="J3240" s="5" t="s">
        <v>9220</v>
      </c>
      <c r="K3240" t="s">
        <v>12</v>
      </c>
      <c r="L3240" t="s">
        <v>9281</v>
      </c>
      <c r="M3240" t="s">
        <v>9209</v>
      </c>
      <c r="O3240">
        <v>14</v>
      </c>
      <c r="P3240" t="s">
        <v>9226</v>
      </c>
      <c r="Q3240">
        <v>7</v>
      </c>
      <c r="R3240">
        <v>9</v>
      </c>
      <c r="S3240" t="s">
        <v>9255</v>
      </c>
      <c r="T3240" t="s">
        <v>9263</v>
      </c>
      <c r="U3240" t="s">
        <v>9282</v>
      </c>
      <c r="V3240" t="str" cm="1">
        <f t="array" ref="V3240">_xlfn.IFS(Hospital_Emergency_Room_Data[[#This Row],[Day]]&lt;=10,"Start(1-10)",Hospital_Emergency_Room_Data[[#This Row],[Day]]&lt;=20,"Middle(11-20)",Hospital_Emergency_Room_Data[[#This Row],[Day]]&gt;20,"End(21-30)")</f>
        <v>Start(1-10)</v>
      </c>
    </row>
    <row r="3241" spans="1:22">
      <c r="A3241">
        <v>668285376</v>
      </c>
      <c r="B3241" t="s">
        <v>3260</v>
      </c>
      <c r="C3241" s="1">
        <v>45194</v>
      </c>
      <c r="D3241" t="str">
        <f>TEXT(Hospital_Emergency_Room_Data[[#This Row],[Patient Admission Date]],"mmm")</f>
        <v>Sep</v>
      </c>
      <c r="E3241">
        <f>YEAR(Hospital_Emergency_Room_Data[[#This Row],[Patient Admission Date]])</f>
        <v>2023</v>
      </c>
      <c r="F3241" s="2">
        <v>0.37569444444444444</v>
      </c>
      <c r="G3241" s="8" t="str">
        <f>TEXT(Hospital_Emergency_Room_Data[[#This Row],[Patient Admission Date]],"dddd")</f>
        <v>Monday</v>
      </c>
      <c r="H3241" t="s">
        <v>9208</v>
      </c>
      <c r="I3241">
        <v>32</v>
      </c>
      <c r="J3241" s="5" t="s">
        <v>9223</v>
      </c>
      <c r="K3241" t="s">
        <v>12</v>
      </c>
      <c r="L3241" t="s">
        <v>9281</v>
      </c>
      <c r="M3241" t="s">
        <v>9209</v>
      </c>
      <c r="O3241">
        <v>45</v>
      </c>
      <c r="P3241" t="s">
        <v>9225</v>
      </c>
      <c r="Q3241">
        <v>25</v>
      </c>
      <c r="R3241">
        <v>9</v>
      </c>
      <c r="S3241" t="s">
        <v>9255</v>
      </c>
      <c r="T3241" t="s">
        <v>9264</v>
      </c>
      <c r="U3241" t="s">
        <v>9300</v>
      </c>
      <c r="V3241" t="str" cm="1">
        <f t="array" ref="V3241">_xlfn.IFS(Hospital_Emergency_Room_Data[[#This Row],[Day]]&lt;=10,"Start(1-10)",Hospital_Emergency_Room_Data[[#This Row],[Day]]&lt;=20,"Middle(11-20)",Hospital_Emergency_Room_Data[[#This Row],[Day]]&gt;20,"End(21-30)")</f>
        <v>End(21-30)</v>
      </c>
    </row>
    <row r="3242" spans="1:22">
      <c r="A3242">
        <v>607367676</v>
      </c>
      <c r="B3242" t="s">
        <v>3261</v>
      </c>
      <c r="C3242" s="1">
        <v>45412</v>
      </c>
      <c r="D3242" t="str">
        <f>TEXT(Hospital_Emergency_Room_Data[[#This Row],[Patient Admission Date]],"mmm")</f>
        <v>Apr</v>
      </c>
      <c r="E3242">
        <f>YEAR(Hospital_Emergency_Room_Data[[#This Row],[Patient Admission Date]])</f>
        <v>2024</v>
      </c>
      <c r="F3242" s="2">
        <v>0.49444444444444446</v>
      </c>
      <c r="G3242" s="8" t="str">
        <f>TEXT(Hospital_Emergency_Room_Data[[#This Row],[Patient Admission Date]],"dddd")</f>
        <v>Tuesday</v>
      </c>
      <c r="H3242" t="s">
        <v>9208</v>
      </c>
      <c r="I3242">
        <v>10</v>
      </c>
      <c r="J3242" s="5" t="s">
        <v>9221</v>
      </c>
      <c r="K3242" t="s">
        <v>12</v>
      </c>
      <c r="L3242" t="s">
        <v>9281</v>
      </c>
      <c r="M3242" t="s">
        <v>9209</v>
      </c>
      <c r="O3242">
        <v>20</v>
      </c>
      <c r="P3242" t="s">
        <v>9226</v>
      </c>
      <c r="Q3242">
        <v>30</v>
      </c>
      <c r="R3242">
        <v>11</v>
      </c>
      <c r="S3242" t="s">
        <v>9255</v>
      </c>
      <c r="T3242" t="s">
        <v>9264</v>
      </c>
      <c r="U3242" t="s">
        <v>9282</v>
      </c>
      <c r="V3242" t="str" cm="1">
        <f t="array" ref="V3242">_xlfn.IFS(Hospital_Emergency_Room_Data[[#This Row],[Day]]&lt;=10,"Start(1-10)",Hospital_Emergency_Room_Data[[#This Row],[Day]]&lt;=20,"Middle(11-20)",Hospital_Emergency_Room_Data[[#This Row],[Day]]&gt;20,"End(21-30)")</f>
        <v>End(21-30)</v>
      </c>
    </row>
    <row r="3243" spans="1:22">
      <c r="A3243">
        <v>393763342</v>
      </c>
      <c r="B3243" t="s">
        <v>3262</v>
      </c>
      <c r="C3243" s="1">
        <v>45177</v>
      </c>
      <c r="D3243" t="str">
        <f>TEXT(Hospital_Emergency_Room_Data[[#This Row],[Patient Admission Date]],"mmm")</f>
        <v>Sep</v>
      </c>
      <c r="E3243">
        <f>YEAR(Hospital_Emergency_Room_Data[[#This Row],[Patient Admission Date]])</f>
        <v>2023</v>
      </c>
      <c r="F3243" s="2">
        <v>0.36944444444444446</v>
      </c>
      <c r="G3243" s="8" t="str">
        <f>TEXT(Hospital_Emergency_Room_Data[[#This Row],[Patient Admission Date]],"dddd")</f>
        <v>Friday</v>
      </c>
      <c r="H3243" t="s">
        <v>9208</v>
      </c>
      <c r="I3243">
        <v>63</v>
      </c>
      <c r="J3243" s="5" t="s">
        <v>9217</v>
      </c>
      <c r="K3243" t="s">
        <v>12</v>
      </c>
      <c r="L3243" t="s">
        <v>9281</v>
      </c>
      <c r="M3243" t="s">
        <v>9209</v>
      </c>
      <c r="O3243">
        <v>23</v>
      </c>
      <c r="P3243" t="s">
        <v>9226</v>
      </c>
      <c r="Q3243">
        <v>8</v>
      </c>
      <c r="R3243">
        <v>8</v>
      </c>
      <c r="S3243" t="s">
        <v>9255</v>
      </c>
      <c r="T3243" t="s">
        <v>9265</v>
      </c>
      <c r="U3243" t="s">
        <v>9282</v>
      </c>
      <c r="V3243" t="str" cm="1">
        <f t="array" ref="V3243">_xlfn.IFS(Hospital_Emergency_Room_Data[[#This Row],[Day]]&lt;=10,"Start(1-10)",Hospital_Emergency_Room_Data[[#This Row],[Day]]&lt;=20,"Middle(11-20)",Hospital_Emergency_Room_Data[[#This Row],[Day]]&gt;20,"End(21-30)")</f>
        <v>Start(1-10)</v>
      </c>
    </row>
    <row r="3244" spans="1:22">
      <c r="A3244">
        <v>787635091</v>
      </c>
      <c r="B3244" t="s">
        <v>3263</v>
      </c>
      <c r="C3244" s="1">
        <v>45076</v>
      </c>
      <c r="D3244" t="str">
        <f>TEXT(Hospital_Emergency_Room_Data[[#This Row],[Patient Admission Date]],"mmm")</f>
        <v>May</v>
      </c>
      <c r="E3244">
        <f>YEAR(Hospital_Emergency_Room_Data[[#This Row],[Patient Admission Date]])</f>
        <v>2023</v>
      </c>
      <c r="F3244" s="2">
        <v>0.24305555555555555</v>
      </c>
      <c r="G3244" s="8" t="str">
        <f>TEXT(Hospital_Emergency_Room_Data[[#This Row],[Patient Admission Date]],"dddd")</f>
        <v>Tuesday</v>
      </c>
      <c r="H3244" t="s">
        <v>9208</v>
      </c>
      <c r="I3244">
        <v>2</v>
      </c>
      <c r="J3244" s="5" t="s">
        <v>9218</v>
      </c>
      <c r="K3244" t="s">
        <v>12</v>
      </c>
      <c r="L3244" t="s">
        <v>9281</v>
      </c>
      <c r="M3244" t="s">
        <v>9209</v>
      </c>
      <c r="O3244">
        <v>28</v>
      </c>
      <c r="P3244" t="s">
        <v>9226</v>
      </c>
      <c r="Q3244">
        <v>30</v>
      </c>
      <c r="R3244">
        <v>5</v>
      </c>
      <c r="S3244" t="s">
        <v>9258</v>
      </c>
      <c r="T3244" t="s">
        <v>9264</v>
      </c>
      <c r="U3244" t="s">
        <v>9282</v>
      </c>
      <c r="V3244" t="str" cm="1">
        <f t="array" ref="V3244">_xlfn.IFS(Hospital_Emergency_Room_Data[[#This Row],[Day]]&lt;=10,"Start(1-10)",Hospital_Emergency_Room_Data[[#This Row],[Day]]&lt;=20,"Middle(11-20)",Hospital_Emergency_Room_Data[[#This Row],[Day]]&gt;20,"End(21-30)")</f>
        <v>End(21-30)</v>
      </c>
    </row>
    <row r="3245" spans="1:22">
      <c r="A3245">
        <v>575808828</v>
      </c>
      <c r="B3245" t="s">
        <v>3264</v>
      </c>
      <c r="C3245" s="1">
        <v>45090</v>
      </c>
      <c r="D3245" t="str">
        <f>TEXT(Hospital_Emergency_Room_Data[[#This Row],[Patient Admission Date]],"mmm")</f>
        <v>Jun</v>
      </c>
      <c r="E3245">
        <f>YEAR(Hospital_Emergency_Room_Data[[#This Row],[Patient Admission Date]])</f>
        <v>2023</v>
      </c>
      <c r="F3245" s="2">
        <v>7.5694444444444439E-2</v>
      </c>
      <c r="G3245" s="8" t="str">
        <f>TEXT(Hospital_Emergency_Room_Data[[#This Row],[Patient Admission Date]],"dddd")</f>
        <v>Tuesday</v>
      </c>
      <c r="H3245" t="s">
        <v>9208</v>
      </c>
      <c r="I3245">
        <v>59</v>
      </c>
      <c r="J3245" s="5" t="s">
        <v>9219</v>
      </c>
      <c r="K3245" t="s">
        <v>12</v>
      </c>
      <c r="L3245" t="s">
        <v>9281</v>
      </c>
      <c r="M3245" t="s">
        <v>9209</v>
      </c>
      <c r="O3245">
        <v>37</v>
      </c>
      <c r="P3245" t="s">
        <v>9225</v>
      </c>
      <c r="Q3245">
        <v>13</v>
      </c>
      <c r="R3245">
        <v>1</v>
      </c>
      <c r="S3245" t="s">
        <v>9258</v>
      </c>
      <c r="T3245" t="s">
        <v>9265</v>
      </c>
      <c r="U3245" t="s">
        <v>9300</v>
      </c>
      <c r="V3245" t="str" cm="1">
        <f t="array" ref="V3245">_xlfn.IFS(Hospital_Emergency_Room_Data[[#This Row],[Day]]&lt;=10,"Start(1-10)",Hospital_Emergency_Room_Data[[#This Row],[Day]]&lt;=20,"Middle(11-20)",Hospital_Emergency_Room_Data[[#This Row],[Day]]&gt;20,"End(21-30)")</f>
        <v>Middle(11-20)</v>
      </c>
    </row>
    <row r="3246" spans="1:22">
      <c r="A3246">
        <v>132564513</v>
      </c>
      <c r="B3246" t="s">
        <v>3265</v>
      </c>
      <c r="C3246" s="1">
        <v>45185</v>
      </c>
      <c r="D3246" t="str">
        <f>TEXT(Hospital_Emergency_Room_Data[[#This Row],[Patient Admission Date]],"mmm")</f>
        <v>Sep</v>
      </c>
      <c r="E3246">
        <f>YEAR(Hospital_Emergency_Room_Data[[#This Row],[Patient Admission Date]])</f>
        <v>2023</v>
      </c>
      <c r="F3246" s="2">
        <v>0.20972222222222223</v>
      </c>
      <c r="G3246" s="8" t="str">
        <f>TEXT(Hospital_Emergency_Room_Data[[#This Row],[Patient Admission Date]],"dddd")</f>
        <v>Saturday</v>
      </c>
      <c r="H3246" t="s">
        <v>9208</v>
      </c>
      <c r="I3246">
        <v>59</v>
      </c>
      <c r="J3246" s="5" t="s">
        <v>9219</v>
      </c>
      <c r="K3246" t="s">
        <v>12</v>
      </c>
      <c r="L3246" t="s">
        <v>9281</v>
      </c>
      <c r="M3246" t="s">
        <v>9209</v>
      </c>
      <c r="O3246">
        <v>39</v>
      </c>
      <c r="P3246" t="s">
        <v>9225</v>
      </c>
      <c r="Q3246">
        <v>16</v>
      </c>
      <c r="R3246">
        <v>5</v>
      </c>
      <c r="S3246" t="s">
        <v>9258</v>
      </c>
      <c r="T3246" t="s">
        <v>9262</v>
      </c>
      <c r="U3246" t="s">
        <v>9300</v>
      </c>
      <c r="V3246" t="str" cm="1">
        <f t="array" ref="V3246">_xlfn.IFS(Hospital_Emergency_Room_Data[[#This Row],[Day]]&lt;=10,"Start(1-10)",Hospital_Emergency_Room_Data[[#This Row],[Day]]&lt;=20,"Middle(11-20)",Hospital_Emergency_Room_Data[[#This Row],[Day]]&gt;20,"End(21-30)")</f>
        <v>Middle(11-20)</v>
      </c>
    </row>
    <row r="3247" spans="1:22">
      <c r="A3247">
        <v>317402697</v>
      </c>
      <c r="B3247" t="s">
        <v>3266</v>
      </c>
      <c r="C3247" s="1">
        <v>45093</v>
      </c>
      <c r="D3247" t="str">
        <f>TEXT(Hospital_Emergency_Room_Data[[#This Row],[Patient Admission Date]],"mmm")</f>
        <v>Jun</v>
      </c>
      <c r="E3247">
        <f>YEAR(Hospital_Emergency_Room_Data[[#This Row],[Patient Admission Date]])</f>
        <v>2023</v>
      </c>
      <c r="F3247" s="2">
        <v>0.75</v>
      </c>
      <c r="G3247" s="8" t="str">
        <f>TEXT(Hospital_Emergency_Room_Data[[#This Row],[Patient Admission Date]],"dddd")</f>
        <v>Friday</v>
      </c>
      <c r="H3247" t="s">
        <v>9208</v>
      </c>
      <c r="I3247">
        <v>48</v>
      </c>
      <c r="J3247" s="5" t="s">
        <v>9219</v>
      </c>
      <c r="K3247" t="s">
        <v>12</v>
      </c>
      <c r="L3247" t="s">
        <v>9281</v>
      </c>
      <c r="M3247" t="s">
        <v>9209</v>
      </c>
      <c r="O3247">
        <v>43</v>
      </c>
      <c r="P3247" t="s">
        <v>9225</v>
      </c>
      <c r="Q3247">
        <v>16</v>
      </c>
      <c r="R3247">
        <v>18</v>
      </c>
      <c r="S3247" t="s">
        <v>9256</v>
      </c>
      <c r="T3247" t="s">
        <v>9262</v>
      </c>
      <c r="U3247" t="s">
        <v>9300</v>
      </c>
      <c r="V3247" t="str" cm="1">
        <f t="array" ref="V3247">_xlfn.IFS(Hospital_Emergency_Room_Data[[#This Row],[Day]]&lt;=10,"Start(1-10)",Hospital_Emergency_Room_Data[[#This Row],[Day]]&lt;=20,"Middle(11-20)",Hospital_Emergency_Room_Data[[#This Row],[Day]]&gt;20,"End(21-30)")</f>
        <v>Middle(11-20)</v>
      </c>
    </row>
    <row r="3248" spans="1:22">
      <c r="A3248">
        <v>186142053</v>
      </c>
      <c r="B3248" t="s">
        <v>3267</v>
      </c>
      <c r="C3248" s="1">
        <v>45342</v>
      </c>
      <c r="D3248" t="str">
        <f>TEXT(Hospital_Emergency_Room_Data[[#This Row],[Patient Admission Date]],"mmm")</f>
        <v>Feb</v>
      </c>
      <c r="E3248">
        <f>YEAR(Hospital_Emergency_Room_Data[[#This Row],[Patient Admission Date]])</f>
        <v>2024</v>
      </c>
      <c r="F3248" s="2">
        <v>0.23125000000000001</v>
      </c>
      <c r="G3248" s="8" t="str">
        <f>TEXT(Hospital_Emergency_Room_Data[[#This Row],[Patient Admission Date]],"dddd")</f>
        <v>Tuesday</v>
      </c>
      <c r="H3248" t="s">
        <v>9208</v>
      </c>
      <c r="I3248">
        <v>66</v>
      </c>
      <c r="J3248" s="5" t="s">
        <v>9217</v>
      </c>
      <c r="K3248" t="s">
        <v>12</v>
      </c>
      <c r="L3248" t="s">
        <v>9281</v>
      </c>
      <c r="M3248" t="s">
        <v>9209</v>
      </c>
      <c r="O3248">
        <v>20</v>
      </c>
      <c r="P3248" t="s">
        <v>9226</v>
      </c>
      <c r="Q3248">
        <v>20</v>
      </c>
      <c r="R3248">
        <v>5</v>
      </c>
      <c r="S3248" t="s">
        <v>9258</v>
      </c>
      <c r="T3248" t="s">
        <v>9262</v>
      </c>
      <c r="U3248" t="s">
        <v>9282</v>
      </c>
      <c r="V3248" t="str" cm="1">
        <f t="array" ref="V3248">_xlfn.IFS(Hospital_Emergency_Room_Data[[#This Row],[Day]]&lt;=10,"Start(1-10)",Hospital_Emergency_Room_Data[[#This Row],[Day]]&lt;=20,"Middle(11-20)",Hospital_Emergency_Room_Data[[#This Row],[Day]]&gt;20,"End(21-30)")</f>
        <v>Middle(11-20)</v>
      </c>
    </row>
    <row r="3249" spans="1:22">
      <c r="A3249">
        <v>315551344</v>
      </c>
      <c r="B3249" t="s">
        <v>3268</v>
      </c>
      <c r="C3249" s="1">
        <v>45327</v>
      </c>
      <c r="D3249" t="str">
        <f>TEXT(Hospital_Emergency_Room_Data[[#This Row],[Patient Admission Date]],"mmm")</f>
        <v>Feb</v>
      </c>
      <c r="E3249">
        <f>YEAR(Hospital_Emergency_Room_Data[[#This Row],[Patient Admission Date]])</f>
        <v>2024</v>
      </c>
      <c r="F3249" s="2">
        <v>0.16458333333333333</v>
      </c>
      <c r="G3249" s="8" t="str">
        <f>TEXT(Hospital_Emergency_Room_Data[[#This Row],[Patient Admission Date]],"dddd")</f>
        <v>Monday</v>
      </c>
      <c r="H3249" t="s">
        <v>9208</v>
      </c>
      <c r="I3249">
        <v>46</v>
      </c>
      <c r="J3249" s="5" t="s">
        <v>9219</v>
      </c>
      <c r="K3249" t="s">
        <v>12</v>
      </c>
      <c r="L3249" t="s">
        <v>9281</v>
      </c>
      <c r="M3249" t="s">
        <v>9209</v>
      </c>
      <c r="O3249">
        <v>36</v>
      </c>
      <c r="P3249" t="s">
        <v>9225</v>
      </c>
      <c r="Q3249">
        <v>5</v>
      </c>
      <c r="R3249">
        <v>3</v>
      </c>
      <c r="S3249" t="s">
        <v>9258</v>
      </c>
      <c r="T3249" t="s">
        <v>9263</v>
      </c>
      <c r="U3249" t="s">
        <v>9300</v>
      </c>
      <c r="V3249" t="str" cm="1">
        <f t="array" ref="V3249">_xlfn.IFS(Hospital_Emergency_Room_Data[[#This Row],[Day]]&lt;=10,"Start(1-10)",Hospital_Emergency_Room_Data[[#This Row],[Day]]&lt;=20,"Middle(11-20)",Hospital_Emergency_Room_Data[[#This Row],[Day]]&gt;20,"End(21-30)")</f>
        <v>Start(1-10)</v>
      </c>
    </row>
    <row r="3250" spans="1:22">
      <c r="A3250">
        <v>797635683</v>
      </c>
      <c r="B3250" t="s">
        <v>3269</v>
      </c>
      <c r="C3250" s="1">
        <v>45568</v>
      </c>
      <c r="D3250" t="str">
        <f>TEXT(Hospital_Emergency_Room_Data[[#This Row],[Patient Admission Date]],"mmm")</f>
        <v>Oct</v>
      </c>
      <c r="E3250">
        <f>YEAR(Hospital_Emergency_Room_Data[[#This Row],[Patient Admission Date]])</f>
        <v>2024</v>
      </c>
      <c r="F3250" s="2">
        <v>0.59930555555555554</v>
      </c>
      <c r="G3250" s="8" t="str">
        <f>TEXT(Hospital_Emergency_Room_Data[[#This Row],[Patient Admission Date]],"dddd")</f>
        <v>Thursday</v>
      </c>
      <c r="H3250" t="s">
        <v>9208</v>
      </c>
      <c r="I3250">
        <v>3</v>
      </c>
      <c r="J3250" s="5" t="s">
        <v>9218</v>
      </c>
      <c r="K3250" t="s">
        <v>12</v>
      </c>
      <c r="L3250" t="s">
        <v>9281</v>
      </c>
      <c r="M3250" t="s">
        <v>9209</v>
      </c>
      <c r="O3250">
        <v>43</v>
      </c>
      <c r="P3250" t="s">
        <v>9225</v>
      </c>
      <c r="Q3250">
        <v>3</v>
      </c>
      <c r="R3250">
        <v>14</v>
      </c>
      <c r="S3250" t="s">
        <v>9257</v>
      </c>
      <c r="T3250" t="s">
        <v>9263</v>
      </c>
      <c r="U3250" t="s">
        <v>9300</v>
      </c>
      <c r="V3250" t="str" cm="1">
        <f t="array" ref="V3250">_xlfn.IFS(Hospital_Emergency_Room_Data[[#This Row],[Day]]&lt;=10,"Start(1-10)",Hospital_Emergency_Room_Data[[#This Row],[Day]]&lt;=20,"Middle(11-20)",Hospital_Emergency_Room_Data[[#This Row],[Day]]&gt;20,"End(21-30)")</f>
        <v>Start(1-10)</v>
      </c>
    </row>
    <row r="3251" spans="1:22">
      <c r="A3251">
        <v>746885176</v>
      </c>
      <c r="B3251" t="s">
        <v>3270</v>
      </c>
      <c r="C3251" s="1">
        <v>45021</v>
      </c>
      <c r="D3251" t="str">
        <f>TEXT(Hospital_Emergency_Room_Data[[#This Row],[Patient Admission Date]],"mmm")</f>
        <v>Apr</v>
      </c>
      <c r="E3251">
        <f>YEAR(Hospital_Emergency_Room_Data[[#This Row],[Patient Admission Date]])</f>
        <v>2023</v>
      </c>
      <c r="F3251" s="2">
        <v>0.7055555555555556</v>
      </c>
      <c r="G3251" s="8" t="str">
        <f>TEXT(Hospital_Emergency_Room_Data[[#This Row],[Patient Admission Date]],"dddd")</f>
        <v>Wednesday</v>
      </c>
      <c r="H3251" t="s">
        <v>9208</v>
      </c>
      <c r="I3251">
        <v>48</v>
      </c>
      <c r="J3251" s="5" t="s">
        <v>9219</v>
      </c>
      <c r="K3251" t="s">
        <v>12</v>
      </c>
      <c r="L3251" t="s">
        <v>9281</v>
      </c>
      <c r="M3251" t="s">
        <v>9209</v>
      </c>
      <c r="O3251">
        <v>45</v>
      </c>
      <c r="P3251" t="s">
        <v>9225</v>
      </c>
      <c r="Q3251">
        <v>5</v>
      </c>
      <c r="R3251">
        <v>16</v>
      </c>
      <c r="S3251" t="s">
        <v>9257</v>
      </c>
      <c r="T3251" t="s">
        <v>9263</v>
      </c>
      <c r="U3251" t="s">
        <v>9300</v>
      </c>
      <c r="V3251" t="str" cm="1">
        <f t="array" ref="V3251">_xlfn.IFS(Hospital_Emergency_Room_Data[[#This Row],[Day]]&lt;=10,"Start(1-10)",Hospital_Emergency_Room_Data[[#This Row],[Day]]&lt;=20,"Middle(11-20)",Hospital_Emergency_Room_Data[[#This Row],[Day]]&gt;20,"End(21-30)")</f>
        <v>Start(1-10)</v>
      </c>
    </row>
    <row r="3252" spans="1:22">
      <c r="A3252">
        <v>528381491</v>
      </c>
      <c r="B3252" t="s">
        <v>3271</v>
      </c>
      <c r="C3252" s="1">
        <v>45376</v>
      </c>
      <c r="D3252" t="str">
        <f>TEXT(Hospital_Emergency_Room_Data[[#This Row],[Patient Admission Date]],"mmm")</f>
        <v>Mar</v>
      </c>
      <c r="E3252">
        <f>YEAR(Hospital_Emergency_Room_Data[[#This Row],[Patient Admission Date]])</f>
        <v>2024</v>
      </c>
      <c r="F3252" s="2">
        <v>0.44791666666666669</v>
      </c>
      <c r="G3252" s="8" t="str">
        <f>TEXT(Hospital_Emergency_Room_Data[[#This Row],[Patient Admission Date]],"dddd")</f>
        <v>Monday</v>
      </c>
      <c r="H3252" t="s">
        <v>9208</v>
      </c>
      <c r="I3252">
        <v>33</v>
      </c>
      <c r="J3252" s="5" t="s">
        <v>9223</v>
      </c>
      <c r="K3252" t="s">
        <v>12</v>
      </c>
      <c r="L3252" t="s">
        <v>9281</v>
      </c>
      <c r="M3252" t="s">
        <v>9209</v>
      </c>
      <c r="O3252">
        <v>47</v>
      </c>
      <c r="P3252" t="s">
        <v>9225</v>
      </c>
      <c r="Q3252">
        <v>25</v>
      </c>
      <c r="R3252">
        <v>10</v>
      </c>
      <c r="S3252" t="s">
        <v>9255</v>
      </c>
      <c r="T3252" t="s">
        <v>9264</v>
      </c>
      <c r="U3252" t="s">
        <v>9283</v>
      </c>
      <c r="V3252" t="str" cm="1">
        <f t="array" ref="V3252">_xlfn.IFS(Hospital_Emergency_Room_Data[[#This Row],[Day]]&lt;=10,"Start(1-10)",Hospital_Emergency_Room_Data[[#This Row],[Day]]&lt;=20,"Middle(11-20)",Hospital_Emergency_Room_Data[[#This Row],[Day]]&gt;20,"End(21-30)")</f>
        <v>End(21-30)</v>
      </c>
    </row>
    <row r="3253" spans="1:22">
      <c r="A3253">
        <v>100175081</v>
      </c>
      <c r="B3253" t="s">
        <v>3272</v>
      </c>
      <c r="C3253" s="1">
        <v>45305</v>
      </c>
      <c r="D3253" t="str">
        <f>TEXT(Hospital_Emergency_Room_Data[[#This Row],[Patient Admission Date]],"mmm")</f>
        <v>Jan</v>
      </c>
      <c r="E3253">
        <f>YEAR(Hospital_Emergency_Room_Data[[#This Row],[Patient Admission Date]])</f>
        <v>2024</v>
      </c>
      <c r="F3253" s="2">
        <v>0.80555555555555558</v>
      </c>
      <c r="G3253" s="8" t="str">
        <f>TEXT(Hospital_Emergency_Room_Data[[#This Row],[Patient Admission Date]],"dddd")</f>
        <v>Sunday</v>
      </c>
      <c r="H3253" t="s">
        <v>9208</v>
      </c>
      <c r="I3253">
        <v>67</v>
      </c>
      <c r="J3253" s="5" t="s">
        <v>9217</v>
      </c>
      <c r="K3253" t="s">
        <v>12</v>
      </c>
      <c r="L3253" t="s">
        <v>9281</v>
      </c>
      <c r="M3253" t="s">
        <v>9209</v>
      </c>
      <c r="O3253">
        <v>60</v>
      </c>
      <c r="P3253" t="s">
        <v>9225</v>
      </c>
      <c r="Q3253">
        <v>14</v>
      </c>
      <c r="R3253">
        <v>19</v>
      </c>
      <c r="S3253" t="s">
        <v>9256</v>
      </c>
      <c r="T3253" t="s">
        <v>9265</v>
      </c>
      <c r="U3253" t="s">
        <v>9283</v>
      </c>
      <c r="V3253" t="str" cm="1">
        <f t="array" ref="V3253">_xlfn.IFS(Hospital_Emergency_Room_Data[[#This Row],[Day]]&lt;=10,"Start(1-10)",Hospital_Emergency_Room_Data[[#This Row],[Day]]&lt;=20,"Middle(11-20)",Hospital_Emergency_Room_Data[[#This Row],[Day]]&gt;20,"End(21-30)")</f>
        <v>Middle(11-20)</v>
      </c>
    </row>
    <row r="3254" spans="1:22">
      <c r="A3254">
        <v>329528249</v>
      </c>
      <c r="B3254" t="s">
        <v>3273</v>
      </c>
      <c r="C3254" s="1">
        <v>45568</v>
      </c>
      <c r="D3254" t="str">
        <f>TEXT(Hospital_Emergency_Room_Data[[#This Row],[Patient Admission Date]],"mmm")</f>
        <v>Oct</v>
      </c>
      <c r="E3254">
        <f>YEAR(Hospital_Emergency_Room_Data[[#This Row],[Patient Admission Date]])</f>
        <v>2024</v>
      </c>
      <c r="F3254" s="2">
        <v>0.29583333333333334</v>
      </c>
      <c r="G3254" s="8" t="str">
        <f>TEXT(Hospital_Emergency_Room_Data[[#This Row],[Patient Admission Date]],"dddd")</f>
        <v>Thursday</v>
      </c>
      <c r="H3254" t="s">
        <v>9208</v>
      </c>
      <c r="I3254">
        <v>73</v>
      </c>
      <c r="J3254" s="5" t="s">
        <v>9222</v>
      </c>
      <c r="K3254" t="s">
        <v>12</v>
      </c>
      <c r="L3254" t="s">
        <v>9281</v>
      </c>
      <c r="M3254" t="s">
        <v>9209</v>
      </c>
      <c r="O3254">
        <v>21</v>
      </c>
      <c r="P3254" t="s">
        <v>9226</v>
      </c>
      <c r="Q3254">
        <v>3</v>
      </c>
      <c r="R3254">
        <v>7</v>
      </c>
      <c r="S3254" t="s">
        <v>9255</v>
      </c>
      <c r="T3254" t="s">
        <v>9263</v>
      </c>
      <c r="U3254" t="s">
        <v>9282</v>
      </c>
      <c r="V3254" t="str" cm="1">
        <f t="array" ref="V3254">_xlfn.IFS(Hospital_Emergency_Room_Data[[#This Row],[Day]]&lt;=10,"Start(1-10)",Hospital_Emergency_Room_Data[[#This Row],[Day]]&lt;=20,"Middle(11-20)",Hospital_Emergency_Room_Data[[#This Row],[Day]]&gt;20,"End(21-30)")</f>
        <v>Start(1-10)</v>
      </c>
    </row>
    <row r="3255" spans="1:22">
      <c r="A3255">
        <v>711146363</v>
      </c>
      <c r="B3255" t="s">
        <v>3274</v>
      </c>
      <c r="C3255" s="1">
        <v>45379</v>
      </c>
      <c r="D3255" t="str">
        <f>TEXT(Hospital_Emergency_Room_Data[[#This Row],[Patient Admission Date]],"mmm")</f>
        <v>Mar</v>
      </c>
      <c r="E3255">
        <f>YEAR(Hospital_Emergency_Room_Data[[#This Row],[Patient Admission Date]])</f>
        <v>2024</v>
      </c>
      <c r="F3255" s="2">
        <v>0.40694444444444444</v>
      </c>
      <c r="G3255" s="8" t="str">
        <f>TEXT(Hospital_Emergency_Room_Data[[#This Row],[Patient Admission Date]],"dddd")</f>
        <v>Thursday</v>
      </c>
      <c r="H3255" t="s">
        <v>9208</v>
      </c>
      <c r="I3255">
        <v>31</v>
      </c>
      <c r="J3255" s="5" t="s">
        <v>9223</v>
      </c>
      <c r="K3255" t="s">
        <v>12</v>
      </c>
      <c r="L3255" t="s">
        <v>9281</v>
      </c>
      <c r="M3255" t="s">
        <v>9209</v>
      </c>
      <c r="O3255">
        <v>43</v>
      </c>
      <c r="P3255" t="s">
        <v>9225</v>
      </c>
      <c r="Q3255">
        <v>28</v>
      </c>
      <c r="R3255">
        <v>9</v>
      </c>
      <c r="S3255" t="s">
        <v>9255</v>
      </c>
      <c r="T3255" t="s">
        <v>9264</v>
      </c>
      <c r="U3255" t="s">
        <v>9300</v>
      </c>
      <c r="V3255" t="str" cm="1">
        <f t="array" ref="V3255">_xlfn.IFS(Hospital_Emergency_Room_Data[[#This Row],[Day]]&lt;=10,"Start(1-10)",Hospital_Emergency_Room_Data[[#This Row],[Day]]&lt;=20,"Middle(11-20)",Hospital_Emergency_Room_Data[[#This Row],[Day]]&gt;20,"End(21-30)")</f>
        <v>End(21-30)</v>
      </c>
    </row>
    <row r="3256" spans="1:22">
      <c r="A3256">
        <v>586360979</v>
      </c>
      <c r="B3256" t="s">
        <v>3275</v>
      </c>
      <c r="C3256" s="1">
        <v>45030</v>
      </c>
      <c r="D3256" t="str">
        <f>TEXT(Hospital_Emergency_Room_Data[[#This Row],[Patient Admission Date]],"mmm")</f>
        <v>Apr</v>
      </c>
      <c r="E3256">
        <f>YEAR(Hospital_Emergency_Room_Data[[#This Row],[Patient Admission Date]])</f>
        <v>2023</v>
      </c>
      <c r="F3256" s="2">
        <v>0.86597222222222225</v>
      </c>
      <c r="G3256" s="8" t="str">
        <f>TEXT(Hospital_Emergency_Room_Data[[#This Row],[Patient Admission Date]],"dddd")</f>
        <v>Friday</v>
      </c>
      <c r="H3256" t="s">
        <v>9208</v>
      </c>
      <c r="I3256">
        <v>61</v>
      </c>
      <c r="J3256" s="5" t="s">
        <v>9217</v>
      </c>
      <c r="K3256" t="s">
        <v>12</v>
      </c>
      <c r="L3256" t="s">
        <v>9281</v>
      </c>
      <c r="M3256" t="s">
        <v>9209</v>
      </c>
      <c r="O3256">
        <v>44</v>
      </c>
      <c r="P3256" t="s">
        <v>9225</v>
      </c>
      <c r="Q3256">
        <v>14</v>
      </c>
      <c r="R3256">
        <v>20</v>
      </c>
      <c r="S3256" t="s">
        <v>9256</v>
      </c>
      <c r="T3256" t="s">
        <v>9265</v>
      </c>
      <c r="U3256" t="s">
        <v>9300</v>
      </c>
      <c r="V3256" t="str" cm="1">
        <f t="array" ref="V3256">_xlfn.IFS(Hospital_Emergency_Room_Data[[#This Row],[Day]]&lt;=10,"Start(1-10)",Hospital_Emergency_Room_Data[[#This Row],[Day]]&lt;=20,"Middle(11-20)",Hospital_Emergency_Room_Data[[#This Row],[Day]]&gt;20,"End(21-30)")</f>
        <v>Middle(11-20)</v>
      </c>
    </row>
    <row r="3257" spans="1:22">
      <c r="A3257">
        <v>512276855</v>
      </c>
      <c r="B3257" t="s">
        <v>3276</v>
      </c>
      <c r="C3257" s="1">
        <v>45131</v>
      </c>
      <c r="D3257" t="str">
        <f>TEXT(Hospital_Emergency_Room_Data[[#This Row],[Patient Admission Date]],"mmm")</f>
        <v>Jul</v>
      </c>
      <c r="E3257">
        <f>YEAR(Hospital_Emergency_Room_Data[[#This Row],[Patient Admission Date]])</f>
        <v>2023</v>
      </c>
      <c r="F3257" s="2">
        <v>0.86250000000000004</v>
      </c>
      <c r="G3257" s="8" t="str">
        <f>TEXT(Hospital_Emergency_Room_Data[[#This Row],[Patient Admission Date]],"dddd")</f>
        <v>Monday</v>
      </c>
      <c r="H3257" t="s">
        <v>9208</v>
      </c>
      <c r="I3257">
        <v>75</v>
      </c>
      <c r="J3257" s="5" t="s">
        <v>9222</v>
      </c>
      <c r="K3257" t="s">
        <v>12</v>
      </c>
      <c r="L3257" t="s">
        <v>9281</v>
      </c>
      <c r="M3257" t="s">
        <v>9209</v>
      </c>
      <c r="O3257">
        <v>46</v>
      </c>
      <c r="P3257" t="s">
        <v>9225</v>
      </c>
      <c r="Q3257">
        <v>24</v>
      </c>
      <c r="R3257">
        <v>20</v>
      </c>
      <c r="S3257" t="s">
        <v>9256</v>
      </c>
      <c r="T3257" t="s">
        <v>9264</v>
      </c>
      <c r="U3257" t="s">
        <v>9283</v>
      </c>
      <c r="V3257" t="str" cm="1">
        <f t="array" ref="V3257">_xlfn.IFS(Hospital_Emergency_Room_Data[[#This Row],[Day]]&lt;=10,"Start(1-10)",Hospital_Emergency_Room_Data[[#This Row],[Day]]&lt;=20,"Middle(11-20)",Hospital_Emergency_Room_Data[[#This Row],[Day]]&gt;20,"End(21-30)")</f>
        <v>End(21-30)</v>
      </c>
    </row>
    <row r="3258" spans="1:22">
      <c r="A3258">
        <v>736651410</v>
      </c>
      <c r="B3258" t="s">
        <v>3277</v>
      </c>
      <c r="C3258" s="1">
        <v>45528</v>
      </c>
      <c r="D3258" t="str">
        <f>TEXT(Hospital_Emergency_Room_Data[[#This Row],[Patient Admission Date]],"mmm")</f>
        <v>Aug</v>
      </c>
      <c r="E3258">
        <f>YEAR(Hospital_Emergency_Room_Data[[#This Row],[Patient Admission Date]])</f>
        <v>2024</v>
      </c>
      <c r="F3258" s="2">
        <v>1.0416666666666666E-2</v>
      </c>
      <c r="G3258" s="8" t="str">
        <f>TEXT(Hospital_Emergency_Room_Data[[#This Row],[Patient Admission Date]],"dddd")</f>
        <v>Saturday</v>
      </c>
      <c r="H3258" t="s">
        <v>9208</v>
      </c>
      <c r="I3258">
        <v>34</v>
      </c>
      <c r="J3258" s="5" t="s">
        <v>9223</v>
      </c>
      <c r="K3258" t="s">
        <v>12</v>
      </c>
      <c r="L3258" t="s">
        <v>9281</v>
      </c>
      <c r="M3258" t="s">
        <v>9209</v>
      </c>
      <c r="O3258">
        <v>52</v>
      </c>
      <c r="P3258" t="s">
        <v>9225</v>
      </c>
      <c r="Q3258">
        <v>24</v>
      </c>
      <c r="R3258">
        <v>0</v>
      </c>
      <c r="S3258" t="s">
        <v>9258</v>
      </c>
      <c r="T3258" t="s">
        <v>9264</v>
      </c>
      <c r="U3258" t="s">
        <v>9283</v>
      </c>
      <c r="V3258" t="str" cm="1">
        <f t="array" ref="V3258">_xlfn.IFS(Hospital_Emergency_Room_Data[[#This Row],[Day]]&lt;=10,"Start(1-10)",Hospital_Emergency_Room_Data[[#This Row],[Day]]&lt;=20,"Middle(11-20)",Hospital_Emergency_Room_Data[[#This Row],[Day]]&gt;20,"End(21-30)")</f>
        <v>End(21-30)</v>
      </c>
    </row>
    <row r="3259" spans="1:22">
      <c r="A3259">
        <v>506477494</v>
      </c>
      <c r="B3259" t="s">
        <v>3278</v>
      </c>
      <c r="C3259" s="1">
        <v>45253</v>
      </c>
      <c r="D3259" t="str">
        <f>TEXT(Hospital_Emergency_Room_Data[[#This Row],[Patient Admission Date]],"mmm")</f>
        <v>Nov</v>
      </c>
      <c r="E3259">
        <f>YEAR(Hospital_Emergency_Room_Data[[#This Row],[Patient Admission Date]])</f>
        <v>2023</v>
      </c>
      <c r="F3259" s="2">
        <v>0.95763888888888893</v>
      </c>
      <c r="G3259" s="8" t="str">
        <f>TEXT(Hospital_Emergency_Room_Data[[#This Row],[Patient Admission Date]],"dddd")</f>
        <v>Thursday</v>
      </c>
      <c r="H3259" t="s">
        <v>9208</v>
      </c>
      <c r="I3259">
        <v>66</v>
      </c>
      <c r="J3259" s="5" t="s">
        <v>9217</v>
      </c>
      <c r="K3259" t="s">
        <v>12</v>
      </c>
      <c r="L3259" t="s">
        <v>9281</v>
      </c>
      <c r="M3259" t="s">
        <v>9209</v>
      </c>
      <c r="O3259">
        <v>58</v>
      </c>
      <c r="P3259" t="s">
        <v>9225</v>
      </c>
      <c r="Q3259">
        <v>23</v>
      </c>
      <c r="R3259">
        <v>22</v>
      </c>
      <c r="S3259" t="s">
        <v>9256</v>
      </c>
      <c r="T3259" t="s">
        <v>9264</v>
      </c>
      <c r="U3259" t="s">
        <v>9283</v>
      </c>
      <c r="V3259" t="str" cm="1">
        <f t="array" ref="V3259">_xlfn.IFS(Hospital_Emergency_Room_Data[[#This Row],[Day]]&lt;=10,"Start(1-10)",Hospital_Emergency_Room_Data[[#This Row],[Day]]&lt;=20,"Middle(11-20)",Hospital_Emergency_Room_Data[[#This Row],[Day]]&gt;20,"End(21-30)")</f>
        <v>End(21-30)</v>
      </c>
    </row>
    <row r="3260" spans="1:22">
      <c r="A3260">
        <v>800680100</v>
      </c>
      <c r="B3260" t="s">
        <v>3279</v>
      </c>
      <c r="C3260" s="1">
        <v>45190</v>
      </c>
      <c r="D3260" t="str">
        <f>TEXT(Hospital_Emergency_Room_Data[[#This Row],[Patient Admission Date]],"mmm")</f>
        <v>Sep</v>
      </c>
      <c r="E3260">
        <f>YEAR(Hospital_Emergency_Room_Data[[#This Row],[Patient Admission Date]])</f>
        <v>2023</v>
      </c>
      <c r="F3260" s="2">
        <v>0.19930555555555557</v>
      </c>
      <c r="G3260" s="8" t="str">
        <f>TEXT(Hospital_Emergency_Room_Data[[#This Row],[Patient Admission Date]],"dddd")</f>
        <v>Thursday</v>
      </c>
      <c r="H3260" t="s">
        <v>9208</v>
      </c>
      <c r="I3260">
        <v>51</v>
      </c>
      <c r="J3260" s="5" t="s">
        <v>9219</v>
      </c>
      <c r="K3260" t="s">
        <v>12</v>
      </c>
      <c r="L3260" t="s">
        <v>9281</v>
      </c>
      <c r="M3260" t="s">
        <v>9209</v>
      </c>
      <c r="O3260">
        <v>14</v>
      </c>
      <c r="P3260" t="s">
        <v>9226</v>
      </c>
      <c r="Q3260">
        <v>21</v>
      </c>
      <c r="R3260">
        <v>4</v>
      </c>
      <c r="S3260" t="s">
        <v>9258</v>
      </c>
      <c r="T3260" t="s">
        <v>9262</v>
      </c>
      <c r="U3260" t="s">
        <v>9282</v>
      </c>
      <c r="V3260" t="str" cm="1">
        <f t="array" ref="V3260">_xlfn.IFS(Hospital_Emergency_Room_Data[[#This Row],[Day]]&lt;=10,"Start(1-10)",Hospital_Emergency_Room_Data[[#This Row],[Day]]&lt;=20,"Middle(11-20)",Hospital_Emergency_Room_Data[[#This Row],[Day]]&gt;20,"End(21-30)")</f>
        <v>End(21-30)</v>
      </c>
    </row>
    <row r="3261" spans="1:22">
      <c r="A3261">
        <v>680145223</v>
      </c>
      <c r="B3261" t="s">
        <v>3280</v>
      </c>
      <c r="C3261" s="1">
        <v>45338</v>
      </c>
      <c r="D3261" t="str">
        <f>TEXT(Hospital_Emergency_Room_Data[[#This Row],[Patient Admission Date]],"mmm")</f>
        <v>Feb</v>
      </c>
      <c r="E3261">
        <f>YEAR(Hospital_Emergency_Room_Data[[#This Row],[Patient Admission Date]])</f>
        <v>2024</v>
      </c>
      <c r="F3261" s="2">
        <v>0.95902777777777781</v>
      </c>
      <c r="G3261" s="8" t="str">
        <f>TEXT(Hospital_Emergency_Room_Data[[#This Row],[Patient Admission Date]],"dddd")</f>
        <v>Friday</v>
      </c>
      <c r="H3261" t="s">
        <v>9208</v>
      </c>
      <c r="I3261">
        <v>68</v>
      </c>
      <c r="J3261" s="5" t="s">
        <v>9217</v>
      </c>
      <c r="K3261" t="s">
        <v>12</v>
      </c>
      <c r="L3261" t="s">
        <v>9281</v>
      </c>
      <c r="M3261" t="s">
        <v>9209</v>
      </c>
      <c r="O3261">
        <v>19</v>
      </c>
      <c r="P3261" t="s">
        <v>9226</v>
      </c>
      <c r="Q3261">
        <v>16</v>
      </c>
      <c r="R3261">
        <v>23</v>
      </c>
      <c r="S3261" t="s">
        <v>9256</v>
      </c>
      <c r="T3261" t="s">
        <v>9262</v>
      </c>
      <c r="U3261" t="s">
        <v>9282</v>
      </c>
      <c r="V3261" t="str" cm="1">
        <f t="array" ref="V3261">_xlfn.IFS(Hospital_Emergency_Room_Data[[#This Row],[Day]]&lt;=10,"Start(1-10)",Hospital_Emergency_Room_Data[[#This Row],[Day]]&lt;=20,"Middle(11-20)",Hospital_Emergency_Room_Data[[#This Row],[Day]]&gt;20,"End(21-30)")</f>
        <v>Middle(11-20)</v>
      </c>
    </row>
    <row r="3262" spans="1:22">
      <c r="A3262">
        <v>542269769</v>
      </c>
      <c r="B3262" t="s">
        <v>3281</v>
      </c>
      <c r="C3262" s="1">
        <v>45072</v>
      </c>
      <c r="D3262" t="str">
        <f>TEXT(Hospital_Emergency_Room_Data[[#This Row],[Patient Admission Date]],"mmm")</f>
        <v>May</v>
      </c>
      <c r="E3262">
        <f>YEAR(Hospital_Emergency_Room_Data[[#This Row],[Patient Admission Date]])</f>
        <v>2023</v>
      </c>
      <c r="F3262" s="2">
        <v>0.46250000000000002</v>
      </c>
      <c r="G3262" s="8" t="str">
        <f>TEXT(Hospital_Emergency_Room_Data[[#This Row],[Patient Admission Date]],"dddd")</f>
        <v>Friday</v>
      </c>
      <c r="H3262" t="s">
        <v>9208</v>
      </c>
      <c r="I3262">
        <v>22</v>
      </c>
      <c r="J3262" s="5" t="s">
        <v>9220</v>
      </c>
      <c r="K3262" t="s">
        <v>12</v>
      </c>
      <c r="L3262" t="s">
        <v>9281</v>
      </c>
      <c r="M3262" t="s">
        <v>9209</v>
      </c>
      <c r="O3262">
        <v>31</v>
      </c>
      <c r="P3262" t="s">
        <v>9225</v>
      </c>
      <c r="Q3262">
        <v>26</v>
      </c>
      <c r="R3262">
        <v>11</v>
      </c>
      <c r="S3262" t="s">
        <v>9255</v>
      </c>
      <c r="T3262" t="s">
        <v>9264</v>
      </c>
      <c r="U3262" t="s">
        <v>9300</v>
      </c>
      <c r="V3262" t="str" cm="1">
        <f t="array" ref="V3262">_xlfn.IFS(Hospital_Emergency_Room_Data[[#This Row],[Day]]&lt;=10,"Start(1-10)",Hospital_Emergency_Room_Data[[#This Row],[Day]]&lt;=20,"Middle(11-20)",Hospital_Emergency_Room_Data[[#This Row],[Day]]&gt;20,"End(21-30)")</f>
        <v>End(21-30)</v>
      </c>
    </row>
    <row r="3263" spans="1:22">
      <c r="A3263">
        <v>781655758</v>
      </c>
      <c r="B3263" t="s">
        <v>3282</v>
      </c>
      <c r="C3263" s="1">
        <v>45343</v>
      </c>
      <c r="D3263" t="str">
        <f>TEXT(Hospital_Emergency_Room_Data[[#This Row],[Patient Admission Date]],"mmm")</f>
        <v>Feb</v>
      </c>
      <c r="E3263">
        <f>YEAR(Hospital_Emergency_Room_Data[[#This Row],[Patient Admission Date]])</f>
        <v>2024</v>
      </c>
      <c r="F3263" s="2">
        <v>0.75902777777777775</v>
      </c>
      <c r="G3263" s="8" t="str">
        <f>TEXT(Hospital_Emergency_Room_Data[[#This Row],[Patient Admission Date]],"dddd")</f>
        <v>Wednesday</v>
      </c>
      <c r="H3263" t="s">
        <v>9208</v>
      </c>
      <c r="I3263">
        <v>34</v>
      </c>
      <c r="J3263" s="5" t="s">
        <v>9223</v>
      </c>
      <c r="K3263" t="s">
        <v>12</v>
      </c>
      <c r="L3263" t="s">
        <v>9281</v>
      </c>
      <c r="M3263" t="s">
        <v>9209</v>
      </c>
      <c r="O3263">
        <v>39</v>
      </c>
      <c r="P3263" t="s">
        <v>9225</v>
      </c>
      <c r="Q3263">
        <v>21</v>
      </c>
      <c r="R3263">
        <v>18</v>
      </c>
      <c r="S3263" t="s">
        <v>9256</v>
      </c>
      <c r="T3263" t="s">
        <v>9262</v>
      </c>
      <c r="U3263" t="s">
        <v>9300</v>
      </c>
      <c r="V3263" t="str" cm="1">
        <f t="array" ref="V3263">_xlfn.IFS(Hospital_Emergency_Room_Data[[#This Row],[Day]]&lt;=10,"Start(1-10)",Hospital_Emergency_Room_Data[[#This Row],[Day]]&lt;=20,"Middle(11-20)",Hospital_Emergency_Room_Data[[#This Row],[Day]]&gt;20,"End(21-30)")</f>
        <v>End(21-30)</v>
      </c>
    </row>
    <row r="3264" spans="1:22">
      <c r="A3264">
        <v>492555790</v>
      </c>
      <c r="B3264" t="s">
        <v>3283</v>
      </c>
      <c r="C3264" s="1">
        <v>45475</v>
      </c>
      <c r="D3264" t="str">
        <f>TEXT(Hospital_Emergency_Room_Data[[#This Row],[Patient Admission Date]],"mmm")</f>
        <v>Jul</v>
      </c>
      <c r="E3264">
        <f>YEAR(Hospital_Emergency_Room_Data[[#This Row],[Patient Admission Date]])</f>
        <v>2024</v>
      </c>
      <c r="F3264" s="2">
        <v>0.75138888888888888</v>
      </c>
      <c r="G3264" s="8" t="str">
        <f>TEXT(Hospital_Emergency_Room_Data[[#This Row],[Patient Admission Date]],"dddd")</f>
        <v>Tuesday</v>
      </c>
      <c r="H3264" t="s">
        <v>9208</v>
      </c>
      <c r="I3264">
        <v>25</v>
      </c>
      <c r="J3264" s="5" t="s">
        <v>9220</v>
      </c>
      <c r="K3264" t="s">
        <v>12</v>
      </c>
      <c r="L3264" t="s">
        <v>9281</v>
      </c>
      <c r="M3264" t="s">
        <v>9209</v>
      </c>
      <c r="O3264">
        <v>45</v>
      </c>
      <c r="P3264" t="s">
        <v>9225</v>
      </c>
      <c r="Q3264">
        <v>2</v>
      </c>
      <c r="R3264">
        <v>18</v>
      </c>
      <c r="S3264" t="s">
        <v>9256</v>
      </c>
      <c r="T3264" t="s">
        <v>9263</v>
      </c>
      <c r="U3264" t="s">
        <v>9300</v>
      </c>
      <c r="V3264" t="str" cm="1">
        <f t="array" ref="V3264">_xlfn.IFS(Hospital_Emergency_Room_Data[[#This Row],[Day]]&lt;=10,"Start(1-10)",Hospital_Emergency_Room_Data[[#This Row],[Day]]&lt;=20,"Middle(11-20)",Hospital_Emergency_Room_Data[[#This Row],[Day]]&gt;20,"End(21-30)")</f>
        <v>Start(1-10)</v>
      </c>
    </row>
    <row r="3265" spans="1:22">
      <c r="A3265">
        <v>532916458</v>
      </c>
      <c r="B3265" t="s">
        <v>3284</v>
      </c>
      <c r="C3265" s="1">
        <v>45531</v>
      </c>
      <c r="D3265" t="str">
        <f>TEXT(Hospital_Emergency_Room_Data[[#This Row],[Patient Admission Date]],"mmm")</f>
        <v>Aug</v>
      </c>
      <c r="E3265">
        <f>YEAR(Hospital_Emergency_Room_Data[[#This Row],[Patient Admission Date]])</f>
        <v>2024</v>
      </c>
      <c r="F3265" s="2">
        <v>0.15486111111111112</v>
      </c>
      <c r="G3265" s="8" t="str">
        <f>TEXT(Hospital_Emergency_Room_Data[[#This Row],[Patient Admission Date]],"dddd")</f>
        <v>Tuesday</v>
      </c>
      <c r="H3265" t="s">
        <v>9208</v>
      </c>
      <c r="I3265">
        <v>62</v>
      </c>
      <c r="J3265" s="5" t="s">
        <v>9217</v>
      </c>
      <c r="K3265" t="s">
        <v>12</v>
      </c>
      <c r="L3265" t="s">
        <v>9281</v>
      </c>
      <c r="M3265" t="s">
        <v>9209</v>
      </c>
      <c r="O3265">
        <v>45</v>
      </c>
      <c r="P3265" t="s">
        <v>9225</v>
      </c>
      <c r="Q3265">
        <v>27</v>
      </c>
      <c r="R3265">
        <v>3</v>
      </c>
      <c r="S3265" t="s">
        <v>9258</v>
      </c>
      <c r="T3265" t="s">
        <v>9264</v>
      </c>
      <c r="U3265" t="s">
        <v>9300</v>
      </c>
      <c r="V3265" t="str" cm="1">
        <f t="array" ref="V3265">_xlfn.IFS(Hospital_Emergency_Room_Data[[#This Row],[Day]]&lt;=10,"Start(1-10)",Hospital_Emergency_Room_Data[[#This Row],[Day]]&lt;=20,"Middle(11-20)",Hospital_Emergency_Room_Data[[#This Row],[Day]]&gt;20,"End(21-30)")</f>
        <v>End(21-30)</v>
      </c>
    </row>
    <row r="3266" spans="1:22">
      <c r="A3266">
        <v>860642420</v>
      </c>
      <c r="B3266" t="s">
        <v>3285</v>
      </c>
      <c r="C3266" s="1">
        <v>45365</v>
      </c>
      <c r="D3266" t="str">
        <f>TEXT(Hospital_Emergency_Room_Data[[#This Row],[Patient Admission Date]],"mmm")</f>
        <v>Mar</v>
      </c>
      <c r="E3266">
        <f>YEAR(Hospital_Emergency_Room_Data[[#This Row],[Patient Admission Date]])</f>
        <v>2024</v>
      </c>
      <c r="F3266" s="2">
        <v>0.28472222222222221</v>
      </c>
      <c r="G3266" s="8" t="str">
        <f>TEXT(Hospital_Emergency_Room_Data[[#This Row],[Patient Admission Date]],"dddd")</f>
        <v>Thursday</v>
      </c>
      <c r="H3266" t="s">
        <v>9208</v>
      </c>
      <c r="I3266">
        <v>76</v>
      </c>
      <c r="J3266" s="5" t="s">
        <v>9222</v>
      </c>
      <c r="K3266" t="s">
        <v>12</v>
      </c>
      <c r="L3266" t="s">
        <v>9281</v>
      </c>
      <c r="M3266" t="s">
        <v>9209</v>
      </c>
      <c r="O3266">
        <v>54</v>
      </c>
      <c r="P3266" t="s">
        <v>9225</v>
      </c>
      <c r="Q3266">
        <v>14</v>
      </c>
      <c r="R3266">
        <v>6</v>
      </c>
      <c r="S3266" t="s">
        <v>9255</v>
      </c>
      <c r="T3266" t="s">
        <v>9265</v>
      </c>
      <c r="U3266" t="s">
        <v>9283</v>
      </c>
      <c r="V3266" t="str" cm="1">
        <f t="array" ref="V3266">_xlfn.IFS(Hospital_Emergency_Room_Data[[#This Row],[Day]]&lt;=10,"Start(1-10)",Hospital_Emergency_Room_Data[[#This Row],[Day]]&lt;=20,"Middle(11-20)",Hospital_Emergency_Room_Data[[#This Row],[Day]]&gt;20,"End(21-30)")</f>
        <v>Middle(11-20)</v>
      </c>
    </row>
    <row r="3267" spans="1:22">
      <c r="A3267">
        <v>334415934</v>
      </c>
      <c r="B3267" t="s">
        <v>3286</v>
      </c>
      <c r="C3267" s="1">
        <v>45466</v>
      </c>
      <c r="D3267" t="str">
        <f>TEXT(Hospital_Emergency_Room_Data[[#This Row],[Patient Admission Date]],"mmm")</f>
        <v>Jun</v>
      </c>
      <c r="E3267">
        <f>YEAR(Hospital_Emergency_Room_Data[[#This Row],[Patient Admission Date]])</f>
        <v>2024</v>
      </c>
      <c r="F3267" s="2">
        <v>0.26111111111111113</v>
      </c>
      <c r="G3267" s="8" t="str">
        <f>TEXT(Hospital_Emergency_Room_Data[[#This Row],[Patient Admission Date]],"dddd")</f>
        <v>Sunday</v>
      </c>
      <c r="H3267" t="s">
        <v>9208</v>
      </c>
      <c r="I3267">
        <v>18</v>
      </c>
      <c r="J3267" s="5" t="s">
        <v>9220</v>
      </c>
      <c r="K3267" t="s">
        <v>12</v>
      </c>
      <c r="L3267" t="s">
        <v>9281</v>
      </c>
      <c r="M3267" t="s">
        <v>9209</v>
      </c>
      <c r="O3267">
        <v>58</v>
      </c>
      <c r="P3267" t="s">
        <v>9225</v>
      </c>
      <c r="Q3267">
        <v>23</v>
      </c>
      <c r="R3267">
        <v>6</v>
      </c>
      <c r="S3267" t="s">
        <v>9255</v>
      </c>
      <c r="T3267" t="s">
        <v>9264</v>
      </c>
      <c r="U3267" t="s">
        <v>9283</v>
      </c>
      <c r="V3267" t="str" cm="1">
        <f t="array" ref="V3267">_xlfn.IFS(Hospital_Emergency_Room_Data[[#This Row],[Day]]&lt;=10,"Start(1-10)",Hospital_Emergency_Room_Data[[#This Row],[Day]]&lt;=20,"Middle(11-20)",Hospital_Emergency_Room_Data[[#This Row],[Day]]&gt;20,"End(21-30)")</f>
        <v>End(21-30)</v>
      </c>
    </row>
    <row r="3268" spans="1:22">
      <c r="A3268">
        <v>792911843</v>
      </c>
      <c r="B3268" t="s">
        <v>3287</v>
      </c>
      <c r="C3268" s="1">
        <v>45391</v>
      </c>
      <c r="D3268" t="str">
        <f>TEXT(Hospital_Emergency_Room_Data[[#This Row],[Patient Admission Date]],"mmm")</f>
        <v>Apr</v>
      </c>
      <c r="E3268">
        <f>YEAR(Hospital_Emergency_Room_Data[[#This Row],[Patient Admission Date]])</f>
        <v>2024</v>
      </c>
      <c r="F3268" s="2">
        <v>0.50208333333333333</v>
      </c>
      <c r="G3268" s="8" t="str">
        <f>TEXT(Hospital_Emergency_Room_Data[[#This Row],[Patient Admission Date]],"dddd")</f>
        <v>Tuesday</v>
      </c>
      <c r="H3268" t="s">
        <v>9208</v>
      </c>
      <c r="I3268">
        <v>63</v>
      </c>
      <c r="J3268" s="5" t="s">
        <v>9217</v>
      </c>
      <c r="K3268" t="s">
        <v>12</v>
      </c>
      <c r="L3268" t="s">
        <v>9281</v>
      </c>
      <c r="M3268" t="s">
        <v>9209</v>
      </c>
      <c r="O3268">
        <v>18</v>
      </c>
      <c r="P3268" t="s">
        <v>9226</v>
      </c>
      <c r="Q3268">
        <v>9</v>
      </c>
      <c r="R3268">
        <v>12</v>
      </c>
      <c r="S3268" t="s">
        <v>9257</v>
      </c>
      <c r="T3268" t="s">
        <v>9265</v>
      </c>
      <c r="U3268" t="s">
        <v>9282</v>
      </c>
      <c r="V3268" t="str" cm="1">
        <f t="array" ref="V3268">_xlfn.IFS(Hospital_Emergency_Room_Data[[#This Row],[Day]]&lt;=10,"Start(1-10)",Hospital_Emergency_Room_Data[[#This Row],[Day]]&lt;=20,"Middle(11-20)",Hospital_Emergency_Room_Data[[#This Row],[Day]]&gt;20,"End(21-30)")</f>
        <v>Start(1-10)</v>
      </c>
    </row>
    <row r="3269" spans="1:22">
      <c r="A3269">
        <v>699310809</v>
      </c>
      <c r="B3269" t="s">
        <v>3288</v>
      </c>
      <c r="C3269" s="1">
        <v>45221</v>
      </c>
      <c r="D3269" t="str">
        <f>TEXT(Hospital_Emergency_Room_Data[[#This Row],[Patient Admission Date]],"mmm")</f>
        <v>Oct</v>
      </c>
      <c r="E3269">
        <f>YEAR(Hospital_Emergency_Room_Data[[#This Row],[Patient Admission Date]])</f>
        <v>2023</v>
      </c>
      <c r="F3269" s="2">
        <v>0.62152777777777779</v>
      </c>
      <c r="G3269" s="8" t="str">
        <f>TEXT(Hospital_Emergency_Room_Data[[#This Row],[Patient Admission Date]],"dddd")</f>
        <v>Sunday</v>
      </c>
      <c r="H3269" t="s">
        <v>9208</v>
      </c>
      <c r="I3269">
        <v>65</v>
      </c>
      <c r="J3269" s="5" t="s">
        <v>9217</v>
      </c>
      <c r="K3269" t="s">
        <v>12</v>
      </c>
      <c r="L3269" t="s">
        <v>9281</v>
      </c>
      <c r="M3269" t="s">
        <v>9209</v>
      </c>
      <c r="O3269">
        <v>18</v>
      </c>
      <c r="P3269" t="s">
        <v>9226</v>
      </c>
      <c r="Q3269">
        <v>22</v>
      </c>
      <c r="R3269">
        <v>14</v>
      </c>
      <c r="S3269" t="s">
        <v>9257</v>
      </c>
      <c r="T3269" t="s">
        <v>9264</v>
      </c>
      <c r="U3269" t="s">
        <v>9282</v>
      </c>
      <c r="V3269" t="str" cm="1">
        <f t="array" ref="V3269">_xlfn.IFS(Hospital_Emergency_Room_Data[[#This Row],[Day]]&lt;=10,"Start(1-10)",Hospital_Emergency_Room_Data[[#This Row],[Day]]&lt;=20,"Middle(11-20)",Hospital_Emergency_Room_Data[[#This Row],[Day]]&gt;20,"End(21-30)")</f>
        <v>End(21-30)</v>
      </c>
    </row>
    <row r="3270" spans="1:22">
      <c r="A3270">
        <v>350634551</v>
      </c>
      <c r="B3270" t="s">
        <v>3289</v>
      </c>
      <c r="C3270" s="1">
        <v>45176</v>
      </c>
      <c r="D3270" t="str">
        <f>TEXT(Hospital_Emergency_Room_Data[[#This Row],[Patient Admission Date]],"mmm")</f>
        <v>Sep</v>
      </c>
      <c r="E3270">
        <f>YEAR(Hospital_Emergency_Room_Data[[#This Row],[Patient Admission Date]])</f>
        <v>2023</v>
      </c>
      <c r="F3270" s="2">
        <v>0.2951388888888889</v>
      </c>
      <c r="G3270" s="8" t="str">
        <f>TEXT(Hospital_Emergency_Room_Data[[#This Row],[Patient Admission Date]],"dddd")</f>
        <v>Thursday</v>
      </c>
      <c r="H3270" t="s">
        <v>9208</v>
      </c>
      <c r="I3270">
        <v>29</v>
      </c>
      <c r="J3270" s="5" t="s">
        <v>9220</v>
      </c>
      <c r="K3270" t="s">
        <v>12</v>
      </c>
      <c r="L3270" t="s">
        <v>9281</v>
      </c>
      <c r="M3270" t="s">
        <v>9209</v>
      </c>
      <c r="O3270">
        <v>25</v>
      </c>
      <c r="P3270" t="s">
        <v>9226</v>
      </c>
      <c r="Q3270">
        <v>7</v>
      </c>
      <c r="R3270">
        <v>7</v>
      </c>
      <c r="S3270" t="s">
        <v>9255</v>
      </c>
      <c r="T3270" t="s">
        <v>9263</v>
      </c>
      <c r="U3270" t="s">
        <v>9282</v>
      </c>
      <c r="V3270" t="str" cm="1">
        <f t="array" ref="V3270">_xlfn.IFS(Hospital_Emergency_Room_Data[[#This Row],[Day]]&lt;=10,"Start(1-10)",Hospital_Emergency_Room_Data[[#This Row],[Day]]&lt;=20,"Middle(11-20)",Hospital_Emergency_Room_Data[[#This Row],[Day]]&gt;20,"End(21-30)")</f>
        <v>Start(1-10)</v>
      </c>
    </row>
    <row r="3271" spans="1:22">
      <c r="A3271">
        <v>314501618</v>
      </c>
      <c r="B3271" t="s">
        <v>3290</v>
      </c>
      <c r="C3271" s="1">
        <v>45381</v>
      </c>
      <c r="D3271" t="str">
        <f>TEXT(Hospital_Emergency_Room_Data[[#This Row],[Patient Admission Date]],"mmm")</f>
        <v>Mar</v>
      </c>
      <c r="E3271">
        <f>YEAR(Hospital_Emergency_Room_Data[[#This Row],[Patient Admission Date]])</f>
        <v>2024</v>
      </c>
      <c r="F3271" s="2">
        <v>0.74583333333333335</v>
      </c>
      <c r="G3271" s="8" t="str">
        <f>TEXT(Hospital_Emergency_Room_Data[[#This Row],[Patient Admission Date]],"dddd")</f>
        <v>Saturday</v>
      </c>
      <c r="H3271" t="s">
        <v>9208</v>
      </c>
      <c r="I3271">
        <v>52</v>
      </c>
      <c r="J3271" s="5" t="s">
        <v>9219</v>
      </c>
      <c r="K3271" t="s">
        <v>12</v>
      </c>
      <c r="L3271" t="s">
        <v>9281</v>
      </c>
      <c r="M3271" t="s">
        <v>9209</v>
      </c>
      <c r="O3271">
        <v>27</v>
      </c>
      <c r="P3271" t="s">
        <v>9226</v>
      </c>
      <c r="Q3271">
        <v>30</v>
      </c>
      <c r="R3271">
        <v>17</v>
      </c>
      <c r="S3271" t="s">
        <v>9257</v>
      </c>
      <c r="T3271" t="s">
        <v>9264</v>
      </c>
      <c r="U3271" t="s">
        <v>9282</v>
      </c>
      <c r="V3271" t="str" cm="1">
        <f t="array" ref="V3271">_xlfn.IFS(Hospital_Emergency_Room_Data[[#This Row],[Day]]&lt;=10,"Start(1-10)",Hospital_Emergency_Room_Data[[#This Row],[Day]]&lt;=20,"Middle(11-20)",Hospital_Emergency_Room_Data[[#This Row],[Day]]&gt;20,"End(21-30)")</f>
        <v>End(21-30)</v>
      </c>
    </row>
    <row r="3272" spans="1:22">
      <c r="A3272">
        <v>402653498</v>
      </c>
      <c r="B3272" t="s">
        <v>3291</v>
      </c>
      <c r="C3272" s="1">
        <v>45042</v>
      </c>
      <c r="D3272" t="str">
        <f>TEXT(Hospital_Emergency_Room_Data[[#This Row],[Patient Admission Date]],"mmm")</f>
        <v>Apr</v>
      </c>
      <c r="E3272">
        <f>YEAR(Hospital_Emergency_Room_Data[[#This Row],[Patient Admission Date]])</f>
        <v>2023</v>
      </c>
      <c r="F3272" s="2">
        <v>0.9145833333333333</v>
      </c>
      <c r="G3272" s="8" t="str">
        <f>TEXT(Hospital_Emergency_Room_Data[[#This Row],[Patient Admission Date]],"dddd")</f>
        <v>Wednesday</v>
      </c>
      <c r="H3272" t="s">
        <v>9208</v>
      </c>
      <c r="I3272">
        <v>71</v>
      </c>
      <c r="J3272" s="5" t="s">
        <v>9222</v>
      </c>
      <c r="K3272" t="s">
        <v>12</v>
      </c>
      <c r="L3272" t="s">
        <v>9281</v>
      </c>
      <c r="M3272" t="s">
        <v>9209</v>
      </c>
      <c r="O3272">
        <v>30</v>
      </c>
      <c r="P3272" t="s">
        <v>9225</v>
      </c>
      <c r="Q3272">
        <v>26</v>
      </c>
      <c r="R3272">
        <v>21</v>
      </c>
      <c r="S3272" t="s">
        <v>9256</v>
      </c>
      <c r="T3272" t="s">
        <v>9264</v>
      </c>
      <c r="U3272" t="s">
        <v>9282</v>
      </c>
      <c r="V3272" t="str" cm="1">
        <f t="array" ref="V3272">_xlfn.IFS(Hospital_Emergency_Room_Data[[#This Row],[Day]]&lt;=10,"Start(1-10)",Hospital_Emergency_Room_Data[[#This Row],[Day]]&lt;=20,"Middle(11-20)",Hospital_Emergency_Room_Data[[#This Row],[Day]]&gt;20,"End(21-30)")</f>
        <v>End(21-30)</v>
      </c>
    </row>
    <row r="3273" spans="1:22">
      <c r="A3273">
        <v>387691136</v>
      </c>
      <c r="B3273" t="s">
        <v>3292</v>
      </c>
      <c r="C3273" s="1">
        <v>45437</v>
      </c>
      <c r="D3273" t="str">
        <f>TEXT(Hospital_Emergency_Room_Data[[#This Row],[Patient Admission Date]],"mmm")</f>
        <v>May</v>
      </c>
      <c r="E3273">
        <f>YEAR(Hospital_Emergency_Room_Data[[#This Row],[Patient Admission Date]])</f>
        <v>2024</v>
      </c>
      <c r="F3273" s="2">
        <v>0.10833333333333334</v>
      </c>
      <c r="G3273" s="8" t="str">
        <f>TEXT(Hospital_Emergency_Room_Data[[#This Row],[Patient Admission Date]],"dddd")</f>
        <v>Saturday</v>
      </c>
      <c r="H3273" t="s">
        <v>9208</v>
      </c>
      <c r="I3273">
        <v>45</v>
      </c>
      <c r="J3273" s="5" t="s">
        <v>9219</v>
      </c>
      <c r="K3273" t="s">
        <v>12</v>
      </c>
      <c r="L3273" t="s">
        <v>9281</v>
      </c>
      <c r="M3273" t="s">
        <v>9209</v>
      </c>
      <c r="O3273">
        <v>31</v>
      </c>
      <c r="P3273" t="s">
        <v>9225</v>
      </c>
      <c r="Q3273">
        <v>25</v>
      </c>
      <c r="R3273">
        <v>2</v>
      </c>
      <c r="S3273" t="s">
        <v>9258</v>
      </c>
      <c r="T3273" t="s">
        <v>9264</v>
      </c>
      <c r="U3273" t="s">
        <v>9300</v>
      </c>
      <c r="V3273" t="str" cm="1">
        <f t="array" ref="V3273">_xlfn.IFS(Hospital_Emergency_Room_Data[[#This Row],[Day]]&lt;=10,"Start(1-10)",Hospital_Emergency_Room_Data[[#This Row],[Day]]&lt;=20,"Middle(11-20)",Hospital_Emergency_Room_Data[[#This Row],[Day]]&gt;20,"End(21-30)")</f>
        <v>End(21-30)</v>
      </c>
    </row>
    <row r="3274" spans="1:22">
      <c r="A3274">
        <v>864953743</v>
      </c>
      <c r="B3274" t="s">
        <v>3293</v>
      </c>
      <c r="C3274" s="1">
        <v>45321</v>
      </c>
      <c r="D3274" t="str">
        <f>TEXT(Hospital_Emergency_Room_Data[[#This Row],[Patient Admission Date]],"mmm")</f>
        <v>Jan</v>
      </c>
      <c r="E3274">
        <f>YEAR(Hospital_Emergency_Room_Data[[#This Row],[Patient Admission Date]])</f>
        <v>2024</v>
      </c>
      <c r="F3274" s="2">
        <v>0.49513888888888891</v>
      </c>
      <c r="G3274" s="8" t="str">
        <f>TEXT(Hospital_Emergency_Room_Data[[#This Row],[Patient Admission Date]],"dddd")</f>
        <v>Tuesday</v>
      </c>
      <c r="H3274" t="s">
        <v>9208</v>
      </c>
      <c r="I3274">
        <v>14</v>
      </c>
      <c r="J3274" s="5" t="s">
        <v>9221</v>
      </c>
      <c r="K3274" t="s">
        <v>12</v>
      </c>
      <c r="L3274" t="s">
        <v>9281</v>
      </c>
      <c r="M3274" t="s">
        <v>9209</v>
      </c>
      <c r="O3274">
        <v>34</v>
      </c>
      <c r="P3274" t="s">
        <v>9225</v>
      </c>
      <c r="Q3274">
        <v>30</v>
      </c>
      <c r="R3274">
        <v>11</v>
      </c>
      <c r="S3274" t="s">
        <v>9255</v>
      </c>
      <c r="T3274" t="s">
        <v>9264</v>
      </c>
      <c r="U3274" t="s">
        <v>9300</v>
      </c>
      <c r="V3274" t="str" cm="1">
        <f t="array" ref="V3274">_xlfn.IFS(Hospital_Emergency_Room_Data[[#This Row],[Day]]&lt;=10,"Start(1-10)",Hospital_Emergency_Room_Data[[#This Row],[Day]]&lt;=20,"Middle(11-20)",Hospital_Emergency_Room_Data[[#This Row],[Day]]&gt;20,"End(21-30)")</f>
        <v>End(21-30)</v>
      </c>
    </row>
    <row r="3275" spans="1:22">
      <c r="A3275">
        <v>701100774</v>
      </c>
      <c r="B3275" t="s">
        <v>3294</v>
      </c>
      <c r="C3275" s="1">
        <v>45305</v>
      </c>
      <c r="D3275" t="str">
        <f>TEXT(Hospital_Emergency_Room_Data[[#This Row],[Patient Admission Date]],"mmm")</f>
        <v>Jan</v>
      </c>
      <c r="E3275">
        <f>YEAR(Hospital_Emergency_Room_Data[[#This Row],[Patient Admission Date]])</f>
        <v>2024</v>
      </c>
      <c r="F3275" s="2">
        <v>0.39861111111111114</v>
      </c>
      <c r="G3275" s="8" t="str">
        <f>TEXT(Hospital_Emergency_Room_Data[[#This Row],[Patient Admission Date]],"dddd")</f>
        <v>Sunday</v>
      </c>
      <c r="H3275" t="s">
        <v>9208</v>
      </c>
      <c r="I3275">
        <v>2</v>
      </c>
      <c r="J3275" s="5" t="s">
        <v>9218</v>
      </c>
      <c r="K3275" t="s">
        <v>12</v>
      </c>
      <c r="L3275" t="s">
        <v>9281</v>
      </c>
      <c r="M3275" t="s">
        <v>9209</v>
      </c>
      <c r="O3275">
        <v>41</v>
      </c>
      <c r="P3275" t="s">
        <v>9225</v>
      </c>
      <c r="Q3275">
        <v>14</v>
      </c>
      <c r="R3275">
        <v>9</v>
      </c>
      <c r="S3275" t="s">
        <v>9255</v>
      </c>
      <c r="T3275" t="s">
        <v>9265</v>
      </c>
      <c r="U3275" t="s">
        <v>9300</v>
      </c>
      <c r="V3275" t="str" cm="1">
        <f t="array" ref="V3275">_xlfn.IFS(Hospital_Emergency_Room_Data[[#This Row],[Day]]&lt;=10,"Start(1-10)",Hospital_Emergency_Room_Data[[#This Row],[Day]]&lt;=20,"Middle(11-20)",Hospital_Emergency_Room_Data[[#This Row],[Day]]&gt;20,"End(21-30)")</f>
        <v>Middle(11-20)</v>
      </c>
    </row>
    <row r="3276" spans="1:22">
      <c r="A3276">
        <v>341909619</v>
      </c>
      <c r="B3276" t="s">
        <v>3295</v>
      </c>
      <c r="C3276" s="1">
        <v>45186</v>
      </c>
      <c r="D3276" t="str">
        <f>TEXT(Hospital_Emergency_Room_Data[[#This Row],[Patient Admission Date]],"mmm")</f>
        <v>Sep</v>
      </c>
      <c r="E3276">
        <f>YEAR(Hospital_Emergency_Room_Data[[#This Row],[Patient Admission Date]])</f>
        <v>2023</v>
      </c>
      <c r="F3276" s="2">
        <v>0.85277777777777775</v>
      </c>
      <c r="G3276" s="8" t="str">
        <f>TEXT(Hospital_Emergency_Room_Data[[#This Row],[Patient Admission Date]],"dddd")</f>
        <v>Sunday</v>
      </c>
      <c r="H3276" t="s">
        <v>9208</v>
      </c>
      <c r="I3276">
        <v>59</v>
      </c>
      <c r="J3276" s="5" t="s">
        <v>9219</v>
      </c>
      <c r="K3276" t="s">
        <v>12</v>
      </c>
      <c r="L3276" t="s">
        <v>9281</v>
      </c>
      <c r="M3276" t="s">
        <v>9209</v>
      </c>
      <c r="O3276">
        <v>48</v>
      </c>
      <c r="P3276" t="s">
        <v>9225</v>
      </c>
      <c r="Q3276">
        <v>17</v>
      </c>
      <c r="R3276">
        <v>20</v>
      </c>
      <c r="S3276" t="s">
        <v>9256</v>
      </c>
      <c r="T3276" t="s">
        <v>9262</v>
      </c>
      <c r="U3276" t="s">
        <v>9283</v>
      </c>
      <c r="V3276" t="str" cm="1">
        <f t="array" ref="V3276">_xlfn.IFS(Hospital_Emergency_Room_Data[[#This Row],[Day]]&lt;=10,"Start(1-10)",Hospital_Emergency_Room_Data[[#This Row],[Day]]&lt;=20,"Middle(11-20)",Hospital_Emergency_Room_Data[[#This Row],[Day]]&gt;20,"End(21-30)")</f>
        <v>Middle(11-20)</v>
      </c>
    </row>
    <row r="3277" spans="1:22">
      <c r="A3277">
        <v>409096299</v>
      </c>
      <c r="B3277" t="s">
        <v>3296</v>
      </c>
      <c r="C3277" s="1">
        <v>45164</v>
      </c>
      <c r="D3277" t="str">
        <f>TEXT(Hospital_Emergency_Room_Data[[#This Row],[Patient Admission Date]],"mmm")</f>
        <v>Aug</v>
      </c>
      <c r="E3277">
        <f>YEAR(Hospital_Emergency_Room_Data[[#This Row],[Patient Admission Date]])</f>
        <v>2023</v>
      </c>
      <c r="F3277" s="2">
        <v>0.34583333333333333</v>
      </c>
      <c r="G3277" s="8" t="str">
        <f>TEXT(Hospital_Emergency_Room_Data[[#This Row],[Patient Admission Date]],"dddd")</f>
        <v>Saturday</v>
      </c>
      <c r="H3277" t="s">
        <v>9208</v>
      </c>
      <c r="I3277">
        <v>20</v>
      </c>
      <c r="J3277" s="5" t="s">
        <v>9220</v>
      </c>
      <c r="K3277" t="s">
        <v>12</v>
      </c>
      <c r="L3277" t="s">
        <v>9281</v>
      </c>
      <c r="M3277" t="s">
        <v>9209</v>
      </c>
      <c r="O3277">
        <v>49</v>
      </c>
      <c r="P3277" t="s">
        <v>9225</v>
      </c>
      <c r="Q3277">
        <v>26</v>
      </c>
      <c r="R3277">
        <v>8</v>
      </c>
      <c r="S3277" t="s">
        <v>9255</v>
      </c>
      <c r="T3277" t="s">
        <v>9264</v>
      </c>
      <c r="U3277" t="s">
        <v>9283</v>
      </c>
      <c r="V3277" t="str" cm="1">
        <f t="array" ref="V3277">_xlfn.IFS(Hospital_Emergency_Room_Data[[#This Row],[Day]]&lt;=10,"Start(1-10)",Hospital_Emergency_Room_Data[[#This Row],[Day]]&lt;=20,"Middle(11-20)",Hospital_Emergency_Room_Data[[#This Row],[Day]]&gt;20,"End(21-30)")</f>
        <v>End(21-30)</v>
      </c>
    </row>
    <row r="3278" spans="1:22">
      <c r="A3278">
        <v>355781256</v>
      </c>
      <c r="B3278" t="s">
        <v>3297</v>
      </c>
      <c r="C3278" s="1">
        <v>45473</v>
      </c>
      <c r="D3278" t="str">
        <f>TEXT(Hospital_Emergency_Room_Data[[#This Row],[Patient Admission Date]],"mmm")</f>
        <v>Jun</v>
      </c>
      <c r="E3278">
        <f>YEAR(Hospital_Emergency_Room_Data[[#This Row],[Patient Admission Date]])</f>
        <v>2024</v>
      </c>
      <c r="F3278" s="2">
        <v>0.35486111111111113</v>
      </c>
      <c r="G3278" s="8" t="str">
        <f>TEXT(Hospital_Emergency_Room_Data[[#This Row],[Patient Admission Date]],"dddd")</f>
        <v>Sunday</v>
      </c>
      <c r="H3278" t="s">
        <v>9208</v>
      </c>
      <c r="I3278">
        <v>47</v>
      </c>
      <c r="J3278" s="5" t="s">
        <v>9219</v>
      </c>
      <c r="K3278" t="s">
        <v>12</v>
      </c>
      <c r="L3278" t="s">
        <v>9281</v>
      </c>
      <c r="M3278" t="s">
        <v>9209</v>
      </c>
      <c r="O3278">
        <v>51</v>
      </c>
      <c r="P3278" t="s">
        <v>9225</v>
      </c>
      <c r="Q3278">
        <v>30</v>
      </c>
      <c r="R3278">
        <v>8</v>
      </c>
      <c r="S3278" t="s">
        <v>9255</v>
      </c>
      <c r="T3278" t="s">
        <v>9264</v>
      </c>
      <c r="U3278" t="s">
        <v>9283</v>
      </c>
      <c r="V3278" t="str" cm="1">
        <f t="array" ref="V3278">_xlfn.IFS(Hospital_Emergency_Room_Data[[#This Row],[Day]]&lt;=10,"Start(1-10)",Hospital_Emergency_Room_Data[[#This Row],[Day]]&lt;=20,"Middle(11-20)",Hospital_Emergency_Room_Data[[#This Row],[Day]]&gt;20,"End(21-30)")</f>
        <v>End(21-30)</v>
      </c>
    </row>
    <row r="3279" spans="1:22">
      <c r="A3279">
        <v>360577022</v>
      </c>
      <c r="B3279" t="s">
        <v>3298</v>
      </c>
      <c r="C3279" s="1">
        <v>45118</v>
      </c>
      <c r="D3279" t="str">
        <f>TEXT(Hospital_Emergency_Room_Data[[#This Row],[Patient Admission Date]],"mmm")</f>
        <v>Jul</v>
      </c>
      <c r="E3279">
        <f>YEAR(Hospital_Emergency_Room_Data[[#This Row],[Patient Admission Date]])</f>
        <v>2023</v>
      </c>
      <c r="F3279" s="2">
        <v>0.30555555555555558</v>
      </c>
      <c r="G3279" s="8" t="str">
        <f>TEXT(Hospital_Emergency_Room_Data[[#This Row],[Patient Admission Date]],"dddd")</f>
        <v>Tuesday</v>
      </c>
      <c r="H3279" t="s">
        <v>9208</v>
      </c>
      <c r="I3279">
        <v>19</v>
      </c>
      <c r="J3279" s="5" t="s">
        <v>9220</v>
      </c>
      <c r="K3279" t="s">
        <v>12</v>
      </c>
      <c r="L3279" t="s">
        <v>9281</v>
      </c>
      <c r="M3279" t="s">
        <v>9209</v>
      </c>
      <c r="O3279">
        <v>17</v>
      </c>
      <c r="P3279" t="s">
        <v>9226</v>
      </c>
      <c r="Q3279">
        <v>11</v>
      </c>
      <c r="R3279">
        <v>7</v>
      </c>
      <c r="S3279" t="s">
        <v>9255</v>
      </c>
      <c r="T3279" t="s">
        <v>9265</v>
      </c>
      <c r="U3279" t="s">
        <v>9282</v>
      </c>
      <c r="V3279" t="str" cm="1">
        <f t="array" ref="V3279">_xlfn.IFS(Hospital_Emergency_Room_Data[[#This Row],[Day]]&lt;=10,"Start(1-10)",Hospital_Emergency_Room_Data[[#This Row],[Day]]&lt;=20,"Middle(11-20)",Hospital_Emergency_Room_Data[[#This Row],[Day]]&gt;20,"End(21-30)")</f>
        <v>Middle(11-20)</v>
      </c>
    </row>
    <row r="3280" spans="1:22">
      <c r="A3280">
        <v>337493637</v>
      </c>
      <c r="B3280" t="s">
        <v>3299</v>
      </c>
      <c r="C3280" s="1">
        <v>45547</v>
      </c>
      <c r="D3280" t="str">
        <f>TEXT(Hospital_Emergency_Room_Data[[#This Row],[Patient Admission Date]],"mmm")</f>
        <v>Sep</v>
      </c>
      <c r="E3280">
        <f>YEAR(Hospital_Emergency_Room_Data[[#This Row],[Patient Admission Date]])</f>
        <v>2024</v>
      </c>
      <c r="F3280" s="2">
        <v>0.78611111111111109</v>
      </c>
      <c r="G3280" s="8" t="str">
        <f>TEXT(Hospital_Emergency_Room_Data[[#This Row],[Patient Admission Date]],"dddd")</f>
        <v>Thursday</v>
      </c>
      <c r="H3280" t="s">
        <v>9208</v>
      </c>
      <c r="I3280">
        <v>39</v>
      </c>
      <c r="J3280" s="5" t="s">
        <v>9223</v>
      </c>
      <c r="K3280" t="s">
        <v>12</v>
      </c>
      <c r="L3280" t="s">
        <v>9281</v>
      </c>
      <c r="M3280" t="s">
        <v>9209</v>
      </c>
      <c r="O3280">
        <v>19</v>
      </c>
      <c r="P3280" t="s">
        <v>9226</v>
      </c>
      <c r="Q3280">
        <v>12</v>
      </c>
      <c r="R3280">
        <v>18</v>
      </c>
      <c r="S3280" t="s">
        <v>9256</v>
      </c>
      <c r="T3280" t="s">
        <v>9265</v>
      </c>
      <c r="U3280" t="s">
        <v>9282</v>
      </c>
      <c r="V3280" t="str" cm="1">
        <f t="array" ref="V3280">_xlfn.IFS(Hospital_Emergency_Room_Data[[#This Row],[Day]]&lt;=10,"Start(1-10)",Hospital_Emergency_Room_Data[[#This Row],[Day]]&lt;=20,"Middle(11-20)",Hospital_Emergency_Room_Data[[#This Row],[Day]]&gt;20,"End(21-30)")</f>
        <v>Middle(11-20)</v>
      </c>
    </row>
    <row r="3281" spans="1:22">
      <c r="A3281">
        <v>502374117</v>
      </c>
      <c r="B3281" t="s">
        <v>3300</v>
      </c>
      <c r="C3281" s="1">
        <v>45462</v>
      </c>
      <c r="D3281" t="str">
        <f>TEXT(Hospital_Emergency_Room_Data[[#This Row],[Patient Admission Date]],"mmm")</f>
        <v>Jun</v>
      </c>
      <c r="E3281">
        <f>YEAR(Hospital_Emergency_Room_Data[[#This Row],[Patient Admission Date]])</f>
        <v>2024</v>
      </c>
      <c r="F3281" s="2">
        <v>4.3749999999999997E-2</v>
      </c>
      <c r="G3281" s="8" t="str">
        <f>TEXT(Hospital_Emergency_Room_Data[[#This Row],[Patient Admission Date]],"dddd")</f>
        <v>Wednesday</v>
      </c>
      <c r="H3281" t="s">
        <v>9208</v>
      </c>
      <c r="I3281">
        <v>51</v>
      </c>
      <c r="J3281" s="5" t="s">
        <v>9219</v>
      </c>
      <c r="K3281" t="s">
        <v>12</v>
      </c>
      <c r="L3281" t="s">
        <v>9281</v>
      </c>
      <c r="M3281" t="s">
        <v>9209</v>
      </c>
      <c r="O3281">
        <v>22</v>
      </c>
      <c r="P3281" t="s">
        <v>9226</v>
      </c>
      <c r="Q3281">
        <v>19</v>
      </c>
      <c r="R3281">
        <v>1</v>
      </c>
      <c r="S3281" t="s">
        <v>9258</v>
      </c>
      <c r="T3281" t="s">
        <v>9262</v>
      </c>
      <c r="U3281" t="s">
        <v>9282</v>
      </c>
      <c r="V3281" t="str" cm="1">
        <f t="array" ref="V3281">_xlfn.IFS(Hospital_Emergency_Room_Data[[#This Row],[Day]]&lt;=10,"Start(1-10)",Hospital_Emergency_Room_Data[[#This Row],[Day]]&lt;=20,"Middle(11-20)",Hospital_Emergency_Room_Data[[#This Row],[Day]]&gt;20,"End(21-30)")</f>
        <v>Middle(11-20)</v>
      </c>
    </row>
    <row r="3282" spans="1:22">
      <c r="A3282">
        <v>646764036</v>
      </c>
      <c r="B3282" t="s">
        <v>3301</v>
      </c>
      <c r="C3282" s="1">
        <v>45070</v>
      </c>
      <c r="D3282" t="str">
        <f>TEXT(Hospital_Emergency_Room_Data[[#This Row],[Patient Admission Date]],"mmm")</f>
        <v>May</v>
      </c>
      <c r="E3282">
        <f>YEAR(Hospital_Emergency_Room_Data[[#This Row],[Patient Admission Date]])</f>
        <v>2023</v>
      </c>
      <c r="F3282" s="2">
        <v>2.7777777777777776E-2</v>
      </c>
      <c r="G3282" s="8" t="str">
        <f>TEXT(Hospital_Emergency_Room_Data[[#This Row],[Patient Admission Date]],"dddd")</f>
        <v>Wednesday</v>
      </c>
      <c r="H3282" t="s">
        <v>9208</v>
      </c>
      <c r="I3282">
        <v>46</v>
      </c>
      <c r="J3282" s="5" t="s">
        <v>9219</v>
      </c>
      <c r="K3282" t="s">
        <v>12</v>
      </c>
      <c r="L3282" t="s">
        <v>9281</v>
      </c>
      <c r="M3282" t="s">
        <v>9209</v>
      </c>
      <c r="O3282">
        <v>44</v>
      </c>
      <c r="P3282" t="s">
        <v>9225</v>
      </c>
      <c r="Q3282">
        <v>24</v>
      </c>
      <c r="R3282">
        <v>0</v>
      </c>
      <c r="S3282" t="s">
        <v>9258</v>
      </c>
      <c r="T3282" t="s">
        <v>9264</v>
      </c>
      <c r="U3282" t="s">
        <v>9300</v>
      </c>
      <c r="V3282" t="str" cm="1">
        <f t="array" ref="V3282">_xlfn.IFS(Hospital_Emergency_Room_Data[[#This Row],[Day]]&lt;=10,"Start(1-10)",Hospital_Emergency_Room_Data[[#This Row],[Day]]&lt;=20,"Middle(11-20)",Hospital_Emergency_Room_Data[[#This Row],[Day]]&gt;20,"End(21-30)")</f>
        <v>End(21-30)</v>
      </c>
    </row>
    <row r="3283" spans="1:22">
      <c r="A3283">
        <v>350372223</v>
      </c>
      <c r="B3283" t="s">
        <v>3302</v>
      </c>
      <c r="C3283" s="1">
        <v>45550</v>
      </c>
      <c r="D3283" t="str">
        <f>TEXT(Hospital_Emergency_Room_Data[[#This Row],[Patient Admission Date]],"mmm")</f>
        <v>Sep</v>
      </c>
      <c r="E3283">
        <f>YEAR(Hospital_Emergency_Room_Data[[#This Row],[Patient Admission Date]])</f>
        <v>2024</v>
      </c>
      <c r="F3283" s="2">
        <v>0.50138888888888888</v>
      </c>
      <c r="G3283" s="8" t="str">
        <f>TEXT(Hospital_Emergency_Room_Data[[#This Row],[Patient Admission Date]],"dddd")</f>
        <v>Sunday</v>
      </c>
      <c r="H3283" t="s">
        <v>9208</v>
      </c>
      <c r="I3283">
        <v>57</v>
      </c>
      <c r="J3283" s="5" t="s">
        <v>9219</v>
      </c>
      <c r="K3283" t="s">
        <v>12</v>
      </c>
      <c r="L3283" t="s">
        <v>9281</v>
      </c>
      <c r="M3283" t="s">
        <v>9209</v>
      </c>
      <c r="O3283">
        <v>45</v>
      </c>
      <c r="P3283" t="s">
        <v>9225</v>
      </c>
      <c r="Q3283">
        <v>15</v>
      </c>
      <c r="R3283">
        <v>12</v>
      </c>
      <c r="S3283" t="s">
        <v>9257</v>
      </c>
      <c r="T3283" t="s">
        <v>9262</v>
      </c>
      <c r="U3283" t="s">
        <v>9300</v>
      </c>
      <c r="V3283" t="str" cm="1">
        <f t="array" ref="V3283">_xlfn.IFS(Hospital_Emergency_Room_Data[[#This Row],[Day]]&lt;=10,"Start(1-10)",Hospital_Emergency_Room_Data[[#This Row],[Day]]&lt;=20,"Middle(11-20)",Hospital_Emergency_Room_Data[[#This Row],[Day]]&gt;20,"End(21-30)")</f>
        <v>Middle(11-20)</v>
      </c>
    </row>
    <row r="3284" spans="1:22">
      <c r="A3284">
        <v>745955434</v>
      </c>
      <c r="B3284" t="s">
        <v>1193</v>
      </c>
      <c r="C3284" s="1">
        <v>45331</v>
      </c>
      <c r="D3284" t="str">
        <f>TEXT(Hospital_Emergency_Room_Data[[#This Row],[Patient Admission Date]],"mmm")</f>
        <v>Feb</v>
      </c>
      <c r="E3284">
        <f>YEAR(Hospital_Emergency_Room_Data[[#This Row],[Patient Admission Date]])</f>
        <v>2024</v>
      </c>
      <c r="F3284" s="2">
        <v>0.90277777777777779</v>
      </c>
      <c r="G3284" s="8" t="str">
        <f>TEXT(Hospital_Emergency_Room_Data[[#This Row],[Patient Admission Date]],"dddd")</f>
        <v>Friday</v>
      </c>
      <c r="H3284" t="s">
        <v>9208</v>
      </c>
      <c r="I3284">
        <v>26</v>
      </c>
      <c r="J3284" s="5" t="s">
        <v>9220</v>
      </c>
      <c r="K3284" t="s">
        <v>12</v>
      </c>
      <c r="L3284" t="s">
        <v>9281</v>
      </c>
      <c r="M3284" t="s">
        <v>9209</v>
      </c>
      <c r="N3284">
        <v>0</v>
      </c>
      <c r="O3284">
        <v>49</v>
      </c>
      <c r="P3284" t="s">
        <v>9225</v>
      </c>
      <c r="Q3284">
        <v>9</v>
      </c>
      <c r="R3284">
        <v>21</v>
      </c>
      <c r="S3284" t="s">
        <v>9256</v>
      </c>
      <c r="T3284" t="s">
        <v>9265</v>
      </c>
      <c r="U3284" t="s">
        <v>9283</v>
      </c>
      <c r="V3284" t="str" cm="1">
        <f t="array" ref="V3284">_xlfn.IFS(Hospital_Emergency_Room_Data[[#This Row],[Day]]&lt;=10,"Start(1-10)",Hospital_Emergency_Room_Data[[#This Row],[Day]]&lt;=20,"Middle(11-20)",Hospital_Emergency_Room_Data[[#This Row],[Day]]&gt;20,"End(21-30)")</f>
        <v>Start(1-10)</v>
      </c>
    </row>
    <row r="3285" spans="1:22">
      <c r="A3285">
        <v>541908828</v>
      </c>
      <c r="B3285" t="s">
        <v>3303</v>
      </c>
      <c r="C3285" s="1">
        <v>45235</v>
      </c>
      <c r="D3285" t="str">
        <f>TEXT(Hospital_Emergency_Room_Data[[#This Row],[Patient Admission Date]],"mmm")</f>
        <v>Nov</v>
      </c>
      <c r="E3285">
        <f>YEAR(Hospital_Emergency_Room_Data[[#This Row],[Patient Admission Date]])</f>
        <v>2023</v>
      </c>
      <c r="F3285" s="2">
        <v>0.61805555555555558</v>
      </c>
      <c r="G3285" s="8" t="str">
        <f>TEXT(Hospital_Emergency_Room_Data[[#This Row],[Patient Admission Date]],"dddd")</f>
        <v>Sunday</v>
      </c>
      <c r="H3285" t="s">
        <v>9208</v>
      </c>
      <c r="I3285">
        <v>44</v>
      </c>
      <c r="J3285" s="5" t="s">
        <v>9223</v>
      </c>
      <c r="K3285" t="s">
        <v>12</v>
      </c>
      <c r="L3285" t="s">
        <v>9281</v>
      </c>
      <c r="M3285" t="s">
        <v>9209</v>
      </c>
      <c r="N3285">
        <v>0</v>
      </c>
      <c r="O3285">
        <v>27</v>
      </c>
      <c r="P3285" t="s">
        <v>9226</v>
      </c>
      <c r="Q3285">
        <v>5</v>
      </c>
      <c r="R3285">
        <v>14</v>
      </c>
      <c r="S3285" t="s">
        <v>9257</v>
      </c>
      <c r="T3285" t="s">
        <v>9263</v>
      </c>
      <c r="U3285" t="s">
        <v>9282</v>
      </c>
      <c r="V3285" t="str" cm="1">
        <f t="array" ref="V3285">_xlfn.IFS(Hospital_Emergency_Room_Data[[#This Row],[Day]]&lt;=10,"Start(1-10)",Hospital_Emergency_Room_Data[[#This Row],[Day]]&lt;=20,"Middle(11-20)",Hospital_Emergency_Room_Data[[#This Row],[Day]]&gt;20,"End(21-30)")</f>
        <v>Start(1-10)</v>
      </c>
    </row>
    <row r="3286" spans="1:22">
      <c r="A3286">
        <v>859606499</v>
      </c>
      <c r="B3286" t="s">
        <v>3304</v>
      </c>
      <c r="C3286" s="1">
        <v>45281</v>
      </c>
      <c r="D3286" t="str">
        <f>TEXT(Hospital_Emergency_Room_Data[[#This Row],[Patient Admission Date]],"mmm")</f>
        <v>Dec</v>
      </c>
      <c r="E3286">
        <f>YEAR(Hospital_Emergency_Room_Data[[#This Row],[Patient Admission Date]])</f>
        <v>2023</v>
      </c>
      <c r="F3286" s="2">
        <v>0.48125000000000001</v>
      </c>
      <c r="G3286" s="8" t="str">
        <f>TEXT(Hospital_Emergency_Room_Data[[#This Row],[Patient Admission Date]],"dddd")</f>
        <v>Thursday</v>
      </c>
      <c r="H3286" t="s">
        <v>9208</v>
      </c>
      <c r="I3286">
        <v>10</v>
      </c>
      <c r="J3286" s="5" t="s">
        <v>9221</v>
      </c>
      <c r="K3286" t="s">
        <v>12</v>
      </c>
      <c r="L3286" t="s">
        <v>9281</v>
      </c>
      <c r="M3286" t="s">
        <v>9209</v>
      </c>
      <c r="N3286">
        <v>0</v>
      </c>
      <c r="O3286">
        <v>30</v>
      </c>
      <c r="P3286" t="s">
        <v>9225</v>
      </c>
      <c r="Q3286">
        <v>21</v>
      </c>
      <c r="R3286">
        <v>11</v>
      </c>
      <c r="S3286" t="s">
        <v>9255</v>
      </c>
      <c r="T3286" t="s">
        <v>9262</v>
      </c>
      <c r="U3286" t="s">
        <v>9282</v>
      </c>
      <c r="V3286" t="str" cm="1">
        <f t="array" ref="V3286">_xlfn.IFS(Hospital_Emergency_Room_Data[[#This Row],[Day]]&lt;=10,"Start(1-10)",Hospital_Emergency_Room_Data[[#This Row],[Day]]&lt;=20,"Middle(11-20)",Hospital_Emergency_Room_Data[[#This Row],[Day]]&gt;20,"End(21-30)")</f>
        <v>End(21-30)</v>
      </c>
    </row>
    <row r="3287" spans="1:22">
      <c r="A3287">
        <v>731691969</v>
      </c>
      <c r="B3287" t="s">
        <v>3305</v>
      </c>
      <c r="C3287" s="1">
        <v>45201</v>
      </c>
      <c r="D3287" t="str">
        <f>TEXT(Hospital_Emergency_Room_Data[[#This Row],[Patient Admission Date]],"mmm")</f>
        <v>Oct</v>
      </c>
      <c r="E3287">
        <f>YEAR(Hospital_Emergency_Room_Data[[#This Row],[Patient Admission Date]])</f>
        <v>2023</v>
      </c>
      <c r="F3287" s="2">
        <v>0.43472222222222223</v>
      </c>
      <c r="G3287" s="8" t="str">
        <f>TEXT(Hospital_Emergency_Room_Data[[#This Row],[Patient Admission Date]],"dddd")</f>
        <v>Monday</v>
      </c>
      <c r="H3287" t="s">
        <v>9208</v>
      </c>
      <c r="I3287">
        <v>26</v>
      </c>
      <c r="J3287" s="5" t="s">
        <v>9220</v>
      </c>
      <c r="K3287" t="s">
        <v>12</v>
      </c>
      <c r="L3287" t="s">
        <v>9281</v>
      </c>
      <c r="M3287" t="s">
        <v>9209</v>
      </c>
      <c r="N3287">
        <v>0</v>
      </c>
      <c r="O3287">
        <v>13</v>
      </c>
      <c r="P3287" t="s">
        <v>9226</v>
      </c>
      <c r="Q3287">
        <v>2</v>
      </c>
      <c r="R3287">
        <v>10</v>
      </c>
      <c r="S3287" t="s">
        <v>9255</v>
      </c>
      <c r="T3287" t="s">
        <v>9263</v>
      </c>
      <c r="U3287" t="s">
        <v>9282</v>
      </c>
      <c r="V3287" t="str" cm="1">
        <f t="array" ref="V3287">_xlfn.IFS(Hospital_Emergency_Room_Data[[#This Row],[Day]]&lt;=10,"Start(1-10)",Hospital_Emergency_Room_Data[[#This Row],[Day]]&lt;=20,"Middle(11-20)",Hospital_Emergency_Room_Data[[#This Row],[Day]]&gt;20,"End(21-30)")</f>
        <v>Start(1-10)</v>
      </c>
    </row>
    <row r="3288" spans="1:22">
      <c r="A3288">
        <v>645338446</v>
      </c>
      <c r="B3288" t="s">
        <v>3306</v>
      </c>
      <c r="C3288" s="1">
        <v>45440</v>
      </c>
      <c r="D3288" t="str">
        <f>TEXT(Hospital_Emergency_Room_Data[[#This Row],[Patient Admission Date]],"mmm")</f>
        <v>May</v>
      </c>
      <c r="E3288">
        <f>YEAR(Hospital_Emergency_Room_Data[[#This Row],[Patient Admission Date]])</f>
        <v>2024</v>
      </c>
      <c r="F3288" s="2">
        <v>0.65694444444444444</v>
      </c>
      <c r="G3288" s="8" t="str">
        <f>TEXT(Hospital_Emergency_Room_Data[[#This Row],[Patient Admission Date]],"dddd")</f>
        <v>Tuesday</v>
      </c>
      <c r="H3288" t="s">
        <v>9208</v>
      </c>
      <c r="I3288">
        <v>68</v>
      </c>
      <c r="J3288" s="5" t="s">
        <v>9217</v>
      </c>
      <c r="K3288" t="s">
        <v>12</v>
      </c>
      <c r="L3288" t="s">
        <v>9281</v>
      </c>
      <c r="M3288" t="s">
        <v>9209</v>
      </c>
      <c r="N3288">
        <v>1</v>
      </c>
      <c r="O3288">
        <v>44</v>
      </c>
      <c r="P3288" t="s">
        <v>9225</v>
      </c>
      <c r="Q3288">
        <v>28</v>
      </c>
      <c r="R3288">
        <v>15</v>
      </c>
      <c r="S3288" t="s">
        <v>9257</v>
      </c>
      <c r="T3288" t="s">
        <v>9264</v>
      </c>
      <c r="U3288" t="s">
        <v>9300</v>
      </c>
      <c r="V3288" t="str" cm="1">
        <f t="array" ref="V3288">_xlfn.IFS(Hospital_Emergency_Room_Data[[#This Row],[Day]]&lt;=10,"Start(1-10)",Hospital_Emergency_Room_Data[[#This Row],[Day]]&lt;=20,"Middle(11-20)",Hospital_Emergency_Room_Data[[#This Row],[Day]]&gt;20,"End(21-30)")</f>
        <v>End(21-30)</v>
      </c>
    </row>
    <row r="3289" spans="1:22">
      <c r="A3289">
        <v>178060072</v>
      </c>
      <c r="B3289" t="s">
        <v>3307</v>
      </c>
      <c r="C3289" s="1">
        <v>45159</v>
      </c>
      <c r="D3289" t="str">
        <f>TEXT(Hospital_Emergency_Room_Data[[#This Row],[Patient Admission Date]],"mmm")</f>
        <v>Aug</v>
      </c>
      <c r="E3289">
        <f>YEAR(Hospital_Emergency_Room_Data[[#This Row],[Patient Admission Date]])</f>
        <v>2023</v>
      </c>
      <c r="F3289" s="2">
        <v>0.83263888888888893</v>
      </c>
      <c r="G3289" s="8" t="str">
        <f>TEXT(Hospital_Emergency_Room_Data[[#This Row],[Patient Admission Date]],"dddd")</f>
        <v>Monday</v>
      </c>
      <c r="H3289" t="s">
        <v>9208</v>
      </c>
      <c r="I3289">
        <v>5</v>
      </c>
      <c r="J3289" s="5" t="s">
        <v>9221</v>
      </c>
      <c r="K3289" t="s">
        <v>12</v>
      </c>
      <c r="L3289" t="s">
        <v>9281</v>
      </c>
      <c r="M3289" t="s">
        <v>9209</v>
      </c>
      <c r="N3289">
        <v>1</v>
      </c>
      <c r="O3289">
        <v>59</v>
      </c>
      <c r="P3289" t="s">
        <v>9225</v>
      </c>
      <c r="Q3289">
        <v>21</v>
      </c>
      <c r="R3289">
        <v>19</v>
      </c>
      <c r="S3289" t="s">
        <v>9256</v>
      </c>
      <c r="T3289" t="s">
        <v>9262</v>
      </c>
      <c r="U3289" t="s">
        <v>9283</v>
      </c>
      <c r="V3289" t="str" cm="1">
        <f t="array" ref="V3289">_xlfn.IFS(Hospital_Emergency_Room_Data[[#This Row],[Day]]&lt;=10,"Start(1-10)",Hospital_Emergency_Room_Data[[#This Row],[Day]]&lt;=20,"Middle(11-20)",Hospital_Emergency_Room_Data[[#This Row],[Day]]&gt;20,"End(21-30)")</f>
        <v>End(21-30)</v>
      </c>
    </row>
    <row r="3290" spans="1:22">
      <c r="A3290">
        <v>319374998</v>
      </c>
      <c r="B3290" t="s">
        <v>3308</v>
      </c>
      <c r="C3290" s="1">
        <v>45168</v>
      </c>
      <c r="D3290" t="str">
        <f>TEXT(Hospital_Emergency_Room_Data[[#This Row],[Patient Admission Date]],"mmm")</f>
        <v>Aug</v>
      </c>
      <c r="E3290">
        <f>YEAR(Hospital_Emergency_Room_Data[[#This Row],[Patient Admission Date]])</f>
        <v>2023</v>
      </c>
      <c r="F3290" s="2">
        <v>0.32430555555555557</v>
      </c>
      <c r="G3290" s="8" t="str">
        <f>TEXT(Hospital_Emergency_Room_Data[[#This Row],[Patient Admission Date]],"dddd")</f>
        <v>Wednesday</v>
      </c>
      <c r="H3290" t="s">
        <v>9208</v>
      </c>
      <c r="I3290">
        <v>46</v>
      </c>
      <c r="J3290" s="5" t="s">
        <v>9219</v>
      </c>
      <c r="K3290" t="s">
        <v>12</v>
      </c>
      <c r="L3290" t="s">
        <v>9281</v>
      </c>
      <c r="M3290" t="s">
        <v>9209</v>
      </c>
      <c r="N3290">
        <v>1</v>
      </c>
      <c r="O3290">
        <v>40</v>
      </c>
      <c r="P3290" t="s">
        <v>9225</v>
      </c>
      <c r="Q3290">
        <v>30</v>
      </c>
      <c r="R3290">
        <v>7</v>
      </c>
      <c r="S3290" t="s">
        <v>9255</v>
      </c>
      <c r="T3290" t="s">
        <v>9264</v>
      </c>
      <c r="U3290" t="s">
        <v>9300</v>
      </c>
      <c r="V3290" t="str" cm="1">
        <f t="array" ref="V3290">_xlfn.IFS(Hospital_Emergency_Room_Data[[#This Row],[Day]]&lt;=10,"Start(1-10)",Hospital_Emergency_Room_Data[[#This Row],[Day]]&lt;=20,"Middle(11-20)",Hospital_Emergency_Room_Data[[#This Row],[Day]]&gt;20,"End(21-30)")</f>
        <v>End(21-30)</v>
      </c>
    </row>
    <row r="3291" spans="1:22">
      <c r="A3291">
        <v>248795709</v>
      </c>
      <c r="B3291" t="s">
        <v>3309</v>
      </c>
      <c r="C3291" s="1">
        <v>45298</v>
      </c>
      <c r="D3291" t="str">
        <f>TEXT(Hospital_Emergency_Room_Data[[#This Row],[Patient Admission Date]],"mmm")</f>
        <v>Jan</v>
      </c>
      <c r="E3291">
        <f>YEAR(Hospital_Emergency_Room_Data[[#This Row],[Patient Admission Date]])</f>
        <v>2024</v>
      </c>
      <c r="F3291" s="2">
        <v>0.20069444444444445</v>
      </c>
      <c r="G3291" s="8" t="str">
        <f>TEXT(Hospital_Emergency_Room_Data[[#This Row],[Patient Admission Date]],"dddd")</f>
        <v>Sunday</v>
      </c>
      <c r="H3291" t="s">
        <v>9208</v>
      </c>
      <c r="I3291">
        <v>48</v>
      </c>
      <c r="J3291" s="5" t="s">
        <v>9219</v>
      </c>
      <c r="K3291" t="s">
        <v>12</v>
      </c>
      <c r="L3291" t="s">
        <v>9281</v>
      </c>
      <c r="M3291" t="s">
        <v>9209</v>
      </c>
      <c r="N3291">
        <v>1</v>
      </c>
      <c r="O3291">
        <v>40</v>
      </c>
      <c r="P3291" t="s">
        <v>9225</v>
      </c>
      <c r="Q3291">
        <v>7</v>
      </c>
      <c r="R3291">
        <v>4</v>
      </c>
      <c r="S3291" t="s">
        <v>9258</v>
      </c>
      <c r="T3291" t="s">
        <v>9263</v>
      </c>
      <c r="U3291" t="s">
        <v>9300</v>
      </c>
      <c r="V3291" t="str" cm="1">
        <f t="array" ref="V3291">_xlfn.IFS(Hospital_Emergency_Room_Data[[#This Row],[Day]]&lt;=10,"Start(1-10)",Hospital_Emergency_Room_Data[[#This Row],[Day]]&lt;=20,"Middle(11-20)",Hospital_Emergency_Room_Data[[#This Row],[Day]]&gt;20,"End(21-30)")</f>
        <v>Start(1-10)</v>
      </c>
    </row>
    <row r="3292" spans="1:22">
      <c r="A3292">
        <v>689079836</v>
      </c>
      <c r="B3292" t="s">
        <v>3310</v>
      </c>
      <c r="C3292" s="1">
        <v>45570</v>
      </c>
      <c r="D3292" t="str">
        <f>TEXT(Hospital_Emergency_Room_Data[[#This Row],[Patient Admission Date]],"mmm")</f>
        <v>Oct</v>
      </c>
      <c r="E3292">
        <f>YEAR(Hospital_Emergency_Room_Data[[#This Row],[Patient Admission Date]])</f>
        <v>2024</v>
      </c>
      <c r="F3292" s="2">
        <v>0.10277777777777777</v>
      </c>
      <c r="G3292" s="8" t="str">
        <f>TEXT(Hospital_Emergency_Room_Data[[#This Row],[Patient Admission Date]],"dddd")</f>
        <v>Saturday</v>
      </c>
      <c r="H3292" t="s">
        <v>9208</v>
      </c>
      <c r="I3292">
        <v>25</v>
      </c>
      <c r="J3292" s="5" t="s">
        <v>9220</v>
      </c>
      <c r="K3292" t="s">
        <v>12</v>
      </c>
      <c r="L3292" t="s">
        <v>9281</v>
      </c>
      <c r="M3292" t="s">
        <v>9209</v>
      </c>
      <c r="N3292">
        <v>2</v>
      </c>
      <c r="O3292">
        <v>12</v>
      </c>
      <c r="P3292" t="s">
        <v>9226</v>
      </c>
      <c r="Q3292">
        <v>5</v>
      </c>
      <c r="R3292">
        <v>2</v>
      </c>
      <c r="S3292" t="s">
        <v>9258</v>
      </c>
      <c r="T3292" t="s">
        <v>9263</v>
      </c>
      <c r="U3292" t="s">
        <v>9282</v>
      </c>
      <c r="V3292" t="str" cm="1">
        <f t="array" ref="V3292">_xlfn.IFS(Hospital_Emergency_Room_Data[[#This Row],[Day]]&lt;=10,"Start(1-10)",Hospital_Emergency_Room_Data[[#This Row],[Day]]&lt;=20,"Middle(11-20)",Hospital_Emergency_Room_Data[[#This Row],[Day]]&gt;20,"End(21-30)")</f>
        <v>Start(1-10)</v>
      </c>
    </row>
    <row r="3293" spans="1:22">
      <c r="A3293">
        <v>727218996</v>
      </c>
      <c r="B3293" t="s">
        <v>3311</v>
      </c>
      <c r="C3293" s="1">
        <v>45393</v>
      </c>
      <c r="D3293" t="str">
        <f>TEXT(Hospital_Emergency_Room_Data[[#This Row],[Patient Admission Date]],"mmm")</f>
        <v>Apr</v>
      </c>
      <c r="E3293">
        <f>YEAR(Hospital_Emergency_Room_Data[[#This Row],[Patient Admission Date]])</f>
        <v>2024</v>
      </c>
      <c r="F3293" s="2">
        <v>5.6250000000000001E-2</v>
      </c>
      <c r="G3293" s="8" t="str">
        <f>TEXT(Hospital_Emergency_Room_Data[[#This Row],[Patient Admission Date]],"dddd")</f>
        <v>Thursday</v>
      </c>
      <c r="H3293" t="s">
        <v>9208</v>
      </c>
      <c r="I3293">
        <v>73</v>
      </c>
      <c r="J3293" s="5" t="s">
        <v>9222</v>
      </c>
      <c r="K3293" t="s">
        <v>12</v>
      </c>
      <c r="L3293" t="s">
        <v>9281</v>
      </c>
      <c r="M3293" t="s">
        <v>9209</v>
      </c>
      <c r="N3293">
        <v>2</v>
      </c>
      <c r="O3293">
        <v>58</v>
      </c>
      <c r="P3293" t="s">
        <v>9225</v>
      </c>
      <c r="Q3293">
        <v>11</v>
      </c>
      <c r="R3293">
        <v>1</v>
      </c>
      <c r="S3293" t="s">
        <v>9258</v>
      </c>
      <c r="T3293" t="s">
        <v>9265</v>
      </c>
      <c r="U3293" t="s">
        <v>9283</v>
      </c>
      <c r="V3293" t="str" cm="1">
        <f t="array" ref="V3293">_xlfn.IFS(Hospital_Emergency_Room_Data[[#This Row],[Day]]&lt;=10,"Start(1-10)",Hospital_Emergency_Room_Data[[#This Row],[Day]]&lt;=20,"Middle(11-20)",Hospital_Emergency_Room_Data[[#This Row],[Day]]&gt;20,"End(21-30)")</f>
        <v>Middle(11-20)</v>
      </c>
    </row>
    <row r="3294" spans="1:22">
      <c r="A3294">
        <v>522168744</v>
      </c>
      <c r="B3294" t="s">
        <v>3312</v>
      </c>
      <c r="C3294" s="1">
        <v>45053</v>
      </c>
      <c r="D3294" t="str">
        <f>TEXT(Hospital_Emergency_Room_Data[[#This Row],[Patient Admission Date]],"mmm")</f>
        <v>May</v>
      </c>
      <c r="E3294">
        <f>YEAR(Hospital_Emergency_Room_Data[[#This Row],[Patient Admission Date]])</f>
        <v>2023</v>
      </c>
      <c r="F3294" s="2">
        <v>4.583333333333333E-2</v>
      </c>
      <c r="G3294" s="8" t="str">
        <f>TEXT(Hospital_Emergency_Room_Data[[#This Row],[Patient Admission Date]],"dddd")</f>
        <v>Sunday</v>
      </c>
      <c r="H3294" t="s">
        <v>9208</v>
      </c>
      <c r="I3294">
        <v>60</v>
      </c>
      <c r="J3294" s="5" t="s">
        <v>9217</v>
      </c>
      <c r="K3294" t="s">
        <v>12</v>
      </c>
      <c r="L3294" t="s">
        <v>9281</v>
      </c>
      <c r="M3294" t="s">
        <v>9209</v>
      </c>
      <c r="N3294">
        <v>2</v>
      </c>
      <c r="O3294">
        <v>18</v>
      </c>
      <c r="P3294" t="s">
        <v>9226</v>
      </c>
      <c r="Q3294">
        <v>7</v>
      </c>
      <c r="R3294">
        <v>1</v>
      </c>
      <c r="S3294" t="s">
        <v>9258</v>
      </c>
      <c r="T3294" t="s">
        <v>9263</v>
      </c>
      <c r="U3294" t="s">
        <v>9282</v>
      </c>
      <c r="V3294" t="str" cm="1">
        <f t="array" ref="V3294">_xlfn.IFS(Hospital_Emergency_Room_Data[[#This Row],[Day]]&lt;=10,"Start(1-10)",Hospital_Emergency_Room_Data[[#This Row],[Day]]&lt;=20,"Middle(11-20)",Hospital_Emergency_Room_Data[[#This Row],[Day]]&gt;20,"End(21-30)")</f>
        <v>Start(1-10)</v>
      </c>
    </row>
    <row r="3295" spans="1:22">
      <c r="A3295">
        <v>260975738</v>
      </c>
      <c r="B3295" t="s">
        <v>3313</v>
      </c>
      <c r="C3295" s="1">
        <v>45211</v>
      </c>
      <c r="D3295" t="str">
        <f>TEXT(Hospital_Emergency_Room_Data[[#This Row],[Patient Admission Date]],"mmm")</f>
        <v>Oct</v>
      </c>
      <c r="E3295">
        <f>YEAR(Hospital_Emergency_Room_Data[[#This Row],[Patient Admission Date]])</f>
        <v>2023</v>
      </c>
      <c r="F3295" s="2">
        <v>0.43541666666666667</v>
      </c>
      <c r="G3295" s="8" t="str">
        <f>TEXT(Hospital_Emergency_Room_Data[[#This Row],[Patient Admission Date]],"dddd")</f>
        <v>Thursday</v>
      </c>
      <c r="H3295" t="s">
        <v>9208</v>
      </c>
      <c r="I3295">
        <v>59</v>
      </c>
      <c r="J3295" s="5" t="s">
        <v>9219</v>
      </c>
      <c r="K3295" t="s">
        <v>12</v>
      </c>
      <c r="L3295" t="s">
        <v>9281</v>
      </c>
      <c r="M3295" t="s">
        <v>9209</v>
      </c>
      <c r="N3295">
        <v>2</v>
      </c>
      <c r="O3295">
        <v>58</v>
      </c>
      <c r="P3295" t="s">
        <v>9225</v>
      </c>
      <c r="Q3295">
        <v>12</v>
      </c>
      <c r="R3295">
        <v>10</v>
      </c>
      <c r="S3295" t="s">
        <v>9255</v>
      </c>
      <c r="T3295" t="s">
        <v>9265</v>
      </c>
      <c r="U3295" t="s">
        <v>9283</v>
      </c>
      <c r="V3295" t="str" cm="1">
        <f t="array" ref="V3295">_xlfn.IFS(Hospital_Emergency_Room_Data[[#This Row],[Day]]&lt;=10,"Start(1-10)",Hospital_Emergency_Room_Data[[#This Row],[Day]]&lt;=20,"Middle(11-20)",Hospital_Emergency_Room_Data[[#This Row],[Day]]&gt;20,"End(21-30)")</f>
        <v>Middle(11-20)</v>
      </c>
    </row>
    <row r="3296" spans="1:22">
      <c r="A3296">
        <v>776317222</v>
      </c>
      <c r="B3296" t="s">
        <v>3314</v>
      </c>
      <c r="C3296" s="1">
        <v>45277</v>
      </c>
      <c r="D3296" t="str">
        <f>TEXT(Hospital_Emergency_Room_Data[[#This Row],[Patient Admission Date]],"mmm")</f>
        <v>Dec</v>
      </c>
      <c r="E3296">
        <f>YEAR(Hospital_Emergency_Room_Data[[#This Row],[Patient Admission Date]])</f>
        <v>2023</v>
      </c>
      <c r="F3296" s="2">
        <v>0.40069444444444446</v>
      </c>
      <c r="G3296" s="8" t="str">
        <f>TEXT(Hospital_Emergency_Room_Data[[#This Row],[Patient Admission Date]],"dddd")</f>
        <v>Sunday</v>
      </c>
      <c r="H3296" t="s">
        <v>9208</v>
      </c>
      <c r="I3296">
        <v>23</v>
      </c>
      <c r="J3296" s="5" t="s">
        <v>9220</v>
      </c>
      <c r="K3296" t="s">
        <v>12</v>
      </c>
      <c r="L3296" t="s">
        <v>9281</v>
      </c>
      <c r="M3296" t="s">
        <v>9209</v>
      </c>
      <c r="N3296">
        <v>3</v>
      </c>
      <c r="O3296">
        <v>34</v>
      </c>
      <c r="P3296" t="s">
        <v>9225</v>
      </c>
      <c r="Q3296">
        <v>17</v>
      </c>
      <c r="R3296">
        <v>9</v>
      </c>
      <c r="S3296" t="s">
        <v>9255</v>
      </c>
      <c r="T3296" t="s">
        <v>9262</v>
      </c>
      <c r="U3296" t="s">
        <v>9300</v>
      </c>
      <c r="V3296" t="str" cm="1">
        <f t="array" ref="V3296">_xlfn.IFS(Hospital_Emergency_Room_Data[[#This Row],[Day]]&lt;=10,"Start(1-10)",Hospital_Emergency_Room_Data[[#This Row],[Day]]&lt;=20,"Middle(11-20)",Hospital_Emergency_Room_Data[[#This Row],[Day]]&gt;20,"End(21-30)")</f>
        <v>Middle(11-20)</v>
      </c>
    </row>
    <row r="3297" spans="1:22">
      <c r="A3297">
        <v>448352141</v>
      </c>
      <c r="B3297" t="s">
        <v>3315</v>
      </c>
      <c r="C3297" s="1">
        <v>45091</v>
      </c>
      <c r="D3297" t="str">
        <f>TEXT(Hospital_Emergency_Room_Data[[#This Row],[Patient Admission Date]],"mmm")</f>
        <v>Jun</v>
      </c>
      <c r="E3297">
        <f>YEAR(Hospital_Emergency_Room_Data[[#This Row],[Patient Admission Date]])</f>
        <v>2023</v>
      </c>
      <c r="F3297" s="2">
        <v>0.35625000000000001</v>
      </c>
      <c r="G3297" s="8" t="str">
        <f>TEXT(Hospital_Emergency_Room_Data[[#This Row],[Patient Admission Date]],"dddd")</f>
        <v>Wednesday</v>
      </c>
      <c r="H3297" t="s">
        <v>9208</v>
      </c>
      <c r="I3297">
        <v>56</v>
      </c>
      <c r="J3297" s="5" t="s">
        <v>9219</v>
      </c>
      <c r="K3297" t="s">
        <v>12</v>
      </c>
      <c r="L3297" t="s">
        <v>9281</v>
      </c>
      <c r="M3297" t="s">
        <v>9209</v>
      </c>
      <c r="N3297">
        <v>3</v>
      </c>
      <c r="O3297">
        <v>15</v>
      </c>
      <c r="P3297" t="s">
        <v>9226</v>
      </c>
      <c r="Q3297">
        <v>14</v>
      </c>
      <c r="R3297">
        <v>8</v>
      </c>
      <c r="S3297" t="s">
        <v>9255</v>
      </c>
      <c r="T3297" t="s">
        <v>9265</v>
      </c>
      <c r="U3297" t="s">
        <v>9282</v>
      </c>
      <c r="V3297" t="str" cm="1">
        <f t="array" ref="V3297">_xlfn.IFS(Hospital_Emergency_Room_Data[[#This Row],[Day]]&lt;=10,"Start(1-10)",Hospital_Emergency_Room_Data[[#This Row],[Day]]&lt;=20,"Middle(11-20)",Hospital_Emergency_Room_Data[[#This Row],[Day]]&gt;20,"End(21-30)")</f>
        <v>Middle(11-20)</v>
      </c>
    </row>
    <row r="3298" spans="1:22">
      <c r="A3298">
        <v>393151888</v>
      </c>
      <c r="B3298" t="s">
        <v>3316</v>
      </c>
      <c r="C3298" s="1">
        <v>45552</v>
      </c>
      <c r="D3298" t="str">
        <f>TEXT(Hospital_Emergency_Room_Data[[#This Row],[Patient Admission Date]],"mmm")</f>
        <v>Sep</v>
      </c>
      <c r="E3298">
        <f>YEAR(Hospital_Emergency_Room_Data[[#This Row],[Patient Admission Date]])</f>
        <v>2024</v>
      </c>
      <c r="F3298" s="2">
        <v>0.90416666666666667</v>
      </c>
      <c r="G3298" s="8" t="str">
        <f>TEXT(Hospital_Emergency_Room_Data[[#This Row],[Patient Admission Date]],"dddd")</f>
        <v>Tuesday</v>
      </c>
      <c r="H3298" t="s">
        <v>9208</v>
      </c>
      <c r="I3298">
        <v>40</v>
      </c>
      <c r="J3298" s="5" t="s">
        <v>9223</v>
      </c>
      <c r="K3298" t="s">
        <v>12</v>
      </c>
      <c r="L3298" t="s">
        <v>9281</v>
      </c>
      <c r="M3298" t="s">
        <v>9209</v>
      </c>
      <c r="N3298">
        <v>3</v>
      </c>
      <c r="O3298">
        <v>35</v>
      </c>
      <c r="P3298" t="s">
        <v>9225</v>
      </c>
      <c r="Q3298">
        <v>17</v>
      </c>
      <c r="R3298">
        <v>21</v>
      </c>
      <c r="S3298" t="s">
        <v>9256</v>
      </c>
      <c r="T3298" t="s">
        <v>9262</v>
      </c>
      <c r="U3298" t="s">
        <v>9300</v>
      </c>
      <c r="V3298" t="str" cm="1">
        <f t="array" ref="V3298">_xlfn.IFS(Hospital_Emergency_Room_Data[[#This Row],[Day]]&lt;=10,"Start(1-10)",Hospital_Emergency_Room_Data[[#This Row],[Day]]&lt;=20,"Middle(11-20)",Hospital_Emergency_Room_Data[[#This Row],[Day]]&gt;20,"End(21-30)")</f>
        <v>Middle(11-20)</v>
      </c>
    </row>
    <row r="3299" spans="1:22">
      <c r="A3299">
        <v>456313502</v>
      </c>
      <c r="B3299" t="s">
        <v>3317</v>
      </c>
      <c r="C3299" s="1">
        <v>45433</v>
      </c>
      <c r="D3299" t="str">
        <f>TEXT(Hospital_Emergency_Room_Data[[#This Row],[Patient Admission Date]],"mmm")</f>
        <v>May</v>
      </c>
      <c r="E3299">
        <f>YEAR(Hospital_Emergency_Room_Data[[#This Row],[Patient Admission Date]])</f>
        <v>2024</v>
      </c>
      <c r="F3299" s="2">
        <v>2.2916666666666665E-2</v>
      </c>
      <c r="G3299" s="8" t="str">
        <f>TEXT(Hospital_Emergency_Room_Data[[#This Row],[Patient Admission Date]],"dddd")</f>
        <v>Tuesday</v>
      </c>
      <c r="H3299" t="s">
        <v>9208</v>
      </c>
      <c r="I3299">
        <v>44</v>
      </c>
      <c r="J3299" s="5" t="s">
        <v>9223</v>
      </c>
      <c r="K3299" t="s">
        <v>12</v>
      </c>
      <c r="L3299" t="s">
        <v>9281</v>
      </c>
      <c r="M3299" t="s">
        <v>9209</v>
      </c>
      <c r="N3299">
        <v>3</v>
      </c>
      <c r="O3299">
        <v>58</v>
      </c>
      <c r="P3299" t="s">
        <v>9225</v>
      </c>
      <c r="Q3299">
        <v>21</v>
      </c>
      <c r="R3299">
        <v>0</v>
      </c>
      <c r="S3299" t="s">
        <v>9258</v>
      </c>
      <c r="T3299" t="s">
        <v>9262</v>
      </c>
      <c r="U3299" t="s">
        <v>9283</v>
      </c>
      <c r="V3299" t="str" cm="1">
        <f t="array" ref="V3299">_xlfn.IFS(Hospital_Emergency_Room_Data[[#This Row],[Day]]&lt;=10,"Start(1-10)",Hospital_Emergency_Room_Data[[#This Row],[Day]]&lt;=20,"Middle(11-20)",Hospital_Emergency_Room_Data[[#This Row],[Day]]&gt;20,"End(21-30)")</f>
        <v>End(21-30)</v>
      </c>
    </row>
    <row r="3300" spans="1:22">
      <c r="A3300">
        <v>126411668</v>
      </c>
      <c r="B3300" t="s">
        <v>3318</v>
      </c>
      <c r="C3300" s="1">
        <v>45489</v>
      </c>
      <c r="D3300" t="str">
        <f>TEXT(Hospital_Emergency_Room_Data[[#This Row],[Patient Admission Date]],"mmm")</f>
        <v>Jul</v>
      </c>
      <c r="E3300">
        <f>YEAR(Hospital_Emergency_Room_Data[[#This Row],[Patient Admission Date]])</f>
        <v>2024</v>
      </c>
      <c r="F3300" s="2">
        <v>0.52708333333333335</v>
      </c>
      <c r="G3300" s="8" t="str">
        <f>TEXT(Hospital_Emergency_Room_Data[[#This Row],[Patient Admission Date]],"dddd")</f>
        <v>Tuesday</v>
      </c>
      <c r="H3300" t="s">
        <v>9208</v>
      </c>
      <c r="I3300">
        <v>22</v>
      </c>
      <c r="J3300" s="5" t="s">
        <v>9220</v>
      </c>
      <c r="K3300" t="s">
        <v>12</v>
      </c>
      <c r="L3300" t="s">
        <v>9281</v>
      </c>
      <c r="M3300" t="s">
        <v>9209</v>
      </c>
      <c r="N3300">
        <v>3</v>
      </c>
      <c r="O3300">
        <v>59</v>
      </c>
      <c r="P3300" t="s">
        <v>9225</v>
      </c>
      <c r="Q3300">
        <v>16</v>
      </c>
      <c r="R3300">
        <v>12</v>
      </c>
      <c r="S3300" t="s">
        <v>9257</v>
      </c>
      <c r="T3300" t="s">
        <v>9262</v>
      </c>
      <c r="U3300" t="s">
        <v>9283</v>
      </c>
      <c r="V3300" t="str" cm="1">
        <f t="array" ref="V3300">_xlfn.IFS(Hospital_Emergency_Room_Data[[#This Row],[Day]]&lt;=10,"Start(1-10)",Hospital_Emergency_Room_Data[[#This Row],[Day]]&lt;=20,"Middle(11-20)",Hospital_Emergency_Room_Data[[#This Row],[Day]]&gt;20,"End(21-30)")</f>
        <v>Middle(11-20)</v>
      </c>
    </row>
    <row r="3301" spans="1:22">
      <c r="A3301">
        <v>121307937</v>
      </c>
      <c r="B3301" t="s">
        <v>3319</v>
      </c>
      <c r="C3301" s="1">
        <v>45046</v>
      </c>
      <c r="D3301" t="str">
        <f>TEXT(Hospital_Emergency_Room_Data[[#This Row],[Patient Admission Date]],"mmm")</f>
        <v>Apr</v>
      </c>
      <c r="E3301">
        <f>YEAR(Hospital_Emergency_Room_Data[[#This Row],[Patient Admission Date]])</f>
        <v>2023</v>
      </c>
      <c r="F3301" s="2">
        <v>0.18958333333333333</v>
      </c>
      <c r="G3301" s="8" t="str">
        <f>TEXT(Hospital_Emergency_Room_Data[[#This Row],[Patient Admission Date]],"dddd")</f>
        <v>Sunday</v>
      </c>
      <c r="H3301" t="s">
        <v>9208</v>
      </c>
      <c r="I3301">
        <v>71</v>
      </c>
      <c r="J3301" s="5" t="s">
        <v>9222</v>
      </c>
      <c r="K3301" t="s">
        <v>12</v>
      </c>
      <c r="L3301" t="s">
        <v>9281</v>
      </c>
      <c r="M3301" t="s">
        <v>9209</v>
      </c>
      <c r="N3301">
        <v>3</v>
      </c>
      <c r="O3301">
        <v>24</v>
      </c>
      <c r="P3301" t="s">
        <v>9226</v>
      </c>
      <c r="Q3301">
        <v>30</v>
      </c>
      <c r="R3301">
        <v>4</v>
      </c>
      <c r="S3301" t="s">
        <v>9258</v>
      </c>
      <c r="T3301" t="s">
        <v>9264</v>
      </c>
      <c r="U3301" t="s">
        <v>9282</v>
      </c>
      <c r="V3301" t="str" cm="1">
        <f t="array" ref="V3301">_xlfn.IFS(Hospital_Emergency_Room_Data[[#This Row],[Day]]&lt;=10,"Start(1-10)",Hospital_Emergency_Room_Data[[#This Row],[Day]]&lt;=20,"Middle(11-20)",Hospital_Emergency_Room_Data[[#This Row],[Day]]&gt;20,"End(21-30)")</f>
        <v>End(21-30)</v>
      </c>
    </row>
    <row r="3302" spans="1:22">
      <c r="A3302">
        <v>374947302</v>
      </c>
      <c r="B3302" t="s">
        <v>3320</v>
      </c>
      <c r="C3302" s="1">
        <v>45453</v>
      </c>
      <c r="D3302" t="str">
        <f>TEXT(Hospital_Emergency_Room_Data[[#This Row],[Patient Admission Date]],"mmm")</f>
        <v>Jun</v>
      </c>
      <c r="E3302">
        <f>YEAR(Hospital_Emergency_Room_Data[[#This Row],[Patient Admission Date]])</f>
        <v>2024</v>
      </c>
      <c r="F3302" s="2">
        <v>3.125E-2</v>
      </c>
      <c r="G3302" s="8" t="str">
        <f>TEXT(Hospital_Emergency_Room_Data[[#This Row],[Patient Admission Date]],"dddd")</f>
        <v>Monday</v>
      </c>
      <c r="H3302" t="s">
        <v>9208</v>
      </c>
      <c r="I3302">
        <v>2</v>
      </c>
      <c r="J3302" s="5" t="s">
        <v>9218</v>
      </c>
      <c r="K3302" t="s">
        <v>12</v>
      </c>
      <c r="L3302" t="s">
        <v>9281</v>
      </c>
      <c r="M3302" t="s">
        <v>9209</v>
      </c>
      <c r="N3302">
        <v>3</v>
      </c>
      <c r="O3302">
        <v>23</v>
      </c>
      <c r="P3302" t="s">
        <v>9226</v>
      </c>
      <c r="Q3302">
        <v>10</v>
      </c>
      <c r="R3302">
        <v>0</v>
      </c>
      <c r="S3302" t="s">
        <v>9258</v>
      </c>
      <c r="T3302" t="s">
        <v>9265</v>
      </c>
      <c r="U3302" t="s">
        <v>9282</v>
      </c>
      <c r="V3302" t="str" cm="1">
        <f t="array" ref="V3302">_xlfn.IFS(Hospital_Emergency_Room_Data[[#This Row],[Day]]&lt;=10,"Start(1-10)",Hospital_Emergency_Room_Data[[#This Row],[Day]]&lt;=20,"Middle(11-20)",Hospital_Emergency_Room_Data[[#This Row],[Day]]&gt;20,"End(21-30)")</f>
        <v>Start(1-10)</v>
      </c>
    </row>
    <row r="3303" spans="1:22">
      <c r="A3303">
        <v>275047155</v>
      </c>
      <c r="B3303" t="s">
        <v>3321</v>
      </c>
      <c r="C3303" s="1">
        <v>45591</v>
      </c>
      <c r="D3303" t="str">
        <f>TEXT(Hospital_Emergency_Room_Data[[#This Row],[Patient Admission Date]],"mmm")</f>
        <v>Oct</v>
      </c>
      <c r="E3303">
        <f>YEAR(Hospital_Emergency_Room_Data[[#This Row],[Patient Admission Date]])</f>
        <v>2024</v>
      </c>
      <c r="F3303" s="2">
        <v>0.53333333333333333</v>
      </c>
      <c r="G3303" s="8" t="str">
        <f>TEXT(Hospital_Emergency_Room_Data[[#This Row],[Patient Admission Date]],"dddd")</f>
        <v>Saturday</v>
      </c>
      <c r="H3303" t="s">
        <v>9208</v>
      </c>
      <c r="I3303">
        <v>43</v>
      </c>
      <c r="J3303" s="5" t="s">
        <v>9223</v>
      </c>
      <c r="K3303" t="s">
        <v>12</v>
      </c>
      <c r="L3303" t="s">
        <v>9281</v>
      </c>
      <c r="M3303" t="s">
        <v>9209</v>
      </c>
      <c r="N3303">
        <v>4</v>
      </c>
      <c r="O3303">
        <v>23</v>
      </c>
      <c r="P3303" t="s">
        <v>9226</v>
      </c>
      <c r="Q3303">
        <v>26</v>
      </c>
      <c r="R3303">
        <v>12</v>
      </c>
      <c r="S3303" t="s">
        <v>9257</v>
      </c>
      <c r="T3303" t="s">
        <v>9264</v>
      </c>
      <c r="U3303" t="s">
        <v>9282</v>
      </c>
      <c r="V3303" t="str" cm="1">
        <f t="array" ref="V3303">_xlfn.IFS(Hospital_Emergency_Room_Data[[#This Row],[Day]]&lt;=10,"Start(1-10)",Hospital_Emergency_Room_Data[[#This Row],[Day]]&lt;=20,"Middle(11-20)",Hospital_Emergency_Room_Data[[#This Row],[Day]]&gt;20,"End(21-30)")</f>
        <v>End(21-30)</v>
      </c>
    </row>
    <row r="3304" spans="1:22">
      <c r="A3304">
        <v>473530515</v>
      </c>
      <c r="B3304" t="s">
        <v>3322</v>
      </c>
      <c r="C3304" s="1">
        <v>45088</v>
      </c>
      <c r="D3304" t="str">
        <f>TEXT(Hospital_Emergency_Room_Data[[#This Row],[Patient Admission Date]],"mmm")</f>
        <v>Jun</v>
      </c>
      <c r="E3304">
        <f>YEAR(Hospital_Emergency_Room_Data[[#This Row],[Patient Admission Date]])</f>
        <v>2023</v>
      </c>
      <c r="F3304" s="2">
        <v>0.99236111111111114</v>
      </c>
      <c r="G3304" s="8" t="str">
        <f>TEXT(Hospital_Emergency_Room_Data[[#This Row],[Patient Admission Date]],"dddd")</f>
        <v>Sunday</v>
      </c>
      <c r="H3304" t="s">
        <v>9208</v>
      </c>
      <c r="I3304">
        <v>31</v>
      </c>
      <c r="J3304" s="5" t="s">
        <v>9223</v>
      </c>
      <c r="K3304" t="s">
        <v>12</v>
      </c>
      <c r="L3304" t="s">
        <v>9281</v>
      </c>
      <c r="M3304" t="s">
        <v>9209</v>
      </c>
      <c r="N3304">
        <v>4</v>
      </c>
      <c r="O3304">
        <v>42</v>
      </c>
      <c r="P3304" t="s">
        <v>9225</v>
      </c>
      <c r="Q3304">
        <v>11</v>
      </c>
      <c r="R3304">
        <v>23</v>
      </c>
      <c r="S3304" t="s">
        <v>9256</v>
      </c>
      <c r="T3304" t="s">
        <v>9265</v>
      </c>
      <c r="U3304" t="s">
        <v>9300</v>
      </c>
      <c r="V3304" t="str" cm="1">
        <f t="array" ref="V3304">_xlfn.IFS(Hospital_Emergency_Room_Data[[#This Row],[Day]]&lt;=10,"Start(1-10)",Hospital_Emergency_Room_Data[[#This Row],[Day]]&lt;=20,"Middle(11-20)",Hospital_Emergency_Room_Data[[#This Row],[Day]]&gt;20,"End(21-30)")</f>
        <v>Middle(11-20)</v>
      </c>
    </row>
    <row r="3305" spans="1:22">
      <c r="A3305">
        <v>237682124</v>
      </c>
      <c r="B3305" t="s">
        <v>3323</v>
      </c>
      <c r="C3305" s="1">
        <v>45489</v>
      </c>
      <c r="D3305" t="str">
        <f>TEXT(Hospital_Emergency_Room_Data[[#This Row],[Patient Admission Date]],"mmm")</f>
        <v>Jul</v>
      </c>
      <c r="E3305">
        <f>YEAR(Hospital_Emergency_Room_Data[[#This Row],[Patient Admission Date]])</f>
        <v>2024</v>
      </c>
      <c r="F3305" s="2">
        <v>0.65486111111111112</v>
      </c>
      <c r="G3305" s="8" t="str">
        <f>TEXT(Hospital_Emergency_Room_Data[[#This Row],[Patient Admission Date]],"dddd")</f>
        <v>Tuesday</v>
      </c>
      <c r="H3305" t="s">
        <v>9208</v>
      </c>
      <c r="I3305">
        <v>68</v>
      </c>
      <c r="J3305" s="5" t="s">
        <v>9217</v>
      </c>
      <c r="K3305" t="s">
        <v>12</v>
      </c>
      <c r="L3305" t="s">
        <v>9281</v>
      </c>
      <c r="M3305" t="s">
        <v>9209</v>
      </c>
      <c r="N3305">
        <v>4</v>
      </c>
      <c r="O3305">
        <v>23</v>
      </c>
      <c r="P3305" t="s">
        <v>9226</v>
      </c>
      <c r="Q3305">
        <v>16</v>
      </c>
      <c r="R3305">
        <v>15</v>
      </c>
      <c r="S3305" t="s">
        <v>9257</v>
      </c>
      <c r="T3305" t="s">
        <v>9262</v>
      </c>
      <c r="U3305" t="s">
        <v>9282</v>
      </c>
      <c r="V3305" t="str" cm="1">
        <f t="array" ref="V3305">_xlfn.IFS(Hospital_Emergency_Room_Data[[#This Row],[Day]]&lt;=10,"Start(1-10)",Hospital_Emergency_Room_Data[[#This Row],[Day]]&lt;=20,"Middle(11-20)",Hospital_Emergency_Room_Data[[#This Row],[Day]]&gt;20,"End(21-30)")</f>
        <v>Middle(11-20)</v>
      </c>
    </row>
    <row r="3306" spans="1:22">
      <c r="A3306">
        <v>359919193</v>
      </c>
      <c r="B3306" t="s">
        <v>3324</v>
      </c>
      <c r="C3306" s="1">
        <v>45105</v>
      </c>
      <c r="D3306" t="str">
        <f>TEXT(Hospital_Emergency_Room_Data[[#This Row],[Patient Admission Date]],"mmm")</f>
        <v>Jun</v>
      </c>
      <c r="E3306">
        <f>YEAR(Hospital_Emergency_Room_Data[[#This Row],[Patient Admission Date]])</f>
        <v>2023</v>
      </c>
      <c r="F3306" s="2">
        <v>0.37708333333333333</v>
      </c>
      <c r="G3306" s="8" t="str">
        <f>TEXT(Hospital_Emergency_Room_Data[[#This Row],[Patient Admission Date]],"dddd")</f>
        <v>Wednesday</v>
      </c>
      <c r="H3306" t="s">
        <v>9208</v>
      </c>
      <c r="I3306">
        <v>57</v>
      </c>
      <c r="J3306" s="5" t="s">
        <v>9219</v>
      </c>
      <c r="K3306" t="s">
        <v>12</v>
      </c>
      <c r="L3306" t="s">
        <v>9281</v>
      </c>
      <c r="M3306" t="s">
        <v>9209</v>
      </c>
      <c r="N3306">
        <v>4</v>
      </c>
      <c r="O3306">
        <v>33</v>
      </c>
      <c r="P3306" t="s">
        <v>9225</v>
      </c>
      <c r="Q3306">
        <v>28</v>
      </c>
      <c r="R3306">
        <v>9</v>
      </c>
      <c r="S3306" t="s">
        <v>9255</v>
      </c>
      <c r="T3306" t="s">
        <v>9264</v>
      </c>
      <c r="U3306" t="s">
        <v>9300</v>
      </c>
      <c r="V3306" t="str" cm="1">
        <f t="array" ref="V3306">_xlfn.IFS(Hospital_Emergency_Room_Data[[#This Row],[Day]]&lt;=10,"Start(1-10)",Hospital_Emergency_Room_Data[[#This Row],[Day]]&lt;=20,"Middle(11-20)",Hospital_Emergency_Room_Data[[#This Row],[Day]]&gt;20,"End(21-30)")</f>
        <v>End(21-30)</v>
      </c>
    </row>
    <row r="3307" spans="1:22">
      <c r="A3307">
        <v>171563657</v>
      </c>
      <c r="B3307" t="s">
        <v>3325</v>
      </c>
      <c r="C3307" s="1">
        <v>45455</v>
      </c>
      <c r="D3307" t="str">
        <f>TEXT(Hospital_Emergency_Room_Data[[#This Row],[Patient Admission Date]],"mmm")</f>
        <v>Jun</v>
      </c>
      <c r="E3307">
        <f>YEAR(Hospital_Emergency_Room_Data[[#This Row],[Patient Admission Date]])</f>
        <v>2024</v>
      </c>
      <c r="F3307" s="2">
        <v>2.7777777777777776E-2</v>
      </c>
      <c r="G3307" s="8" t="str">
        <f>TEXT(Hospital_Emergency_Room_Data[[#This Row],[Patient Admission Date]],"dddd")</f>
        <v>Wednesday</v>
      </c>
      <c r="H3307" t="s">
        <v>9208</v>
      </c>
      <c r="I3307">
        <v>77</v>
      </c>
      <c r="J3307" s="5" t="s">
        <v>9222</v>
      </c>
      <c r="K3307" t="s">
        <v>12</v>
      </c>
      <c r="L3307" t="s">
        <v>9281</v>
      </c>
      <c r="M3307" t="s">
        <v>9209</v>
      </c>
      <c r="N3307">
        <v>4</v>
      </c>
      <c r="O3307">
        <v>36</v>
      </c>
      <c r="P3307" t="s">
        <v>9225</v>
      </c>
      <c r="Q3307">
        <v>12</v>
      </c>
      <c r="R3307">
        <v>0</v>
      </c>
      <c r="S3307" t="s">
        <v>9258</v>
      </c>
      <c r="T3307" t="s">
        <v>9265</v>
      </c>
      <c r="U3307" t="s">
        <v>9300</v>
      </c>
      <c r="V3307" t="str" cm="1">
        <f t="array" ref="V3307">_xlfn.IFS(Hospital_Emergency_Room_Data[[#This Row],[Day]]&lt;=10,"Start(1-10)",Hospital_Emergency_Room_Data[[#This Row],[Day]]&lt;=20,"Middle(11-20)",Hospital_Emergency_Room_Data[[#This Row],[Day]]&gt;20,"End(21-30)")</f>
        <v>Middle(11-20)</v>
      </c>
    </row>
    <row r="3308" spans="1:22">
      <c r="A3308">
        <v>451344202</v>
      </c>
      <c r="B3308" t="s">
        <v>3326</v>
      </c>
      <c r="C3308" s="1">
        <v>45377</v>
      </c>
      <c r="D3308" t="str">
        <f>TEXT(Hospital_Emergency_Room_Data[[#This Row],[Patient Admission Date]],"mmm")</f>
        <v>Mar</v>
      </c>
      <c r="E3308">
        <f>YEAR(Hospital_Emergency_Room_Data[[#This Row],[Patient Admission Date]])</f>
        <v>2024</v>
      </c>
      <c r="F3308" s="2">
        <v>0.73124999999999996</v>
      </c>
      <c r="G3308" s="8" t="str">
        <f>TEXT(Hospital_Emergency_Room_Data[[#This Row],[Patient Admission Date]],"dddd")</f>
        <v>Tuesday</v>
      </c>
      <c r="H3308" t="s">
        <v>9208</v>
      </c>
      <c r="I3308">
        <v>17</v>
      </c>
      <c r="J3308" s="5" t="s">
        <v>9220</v>
      </c>
      <c r="K3308" t="s">
        <v>12</v>
      </c>
      <c r="L3308" t="s">
        <v>9281</v>
      </c>
      <c r="M3308" t="s">
        <v>9209</v>
      </c>
      <c r="N3308">
        <v>4</v>
      </c>
      <c r="O3308">
        <v>43</v>
      </c>
      <c r="P3308" t="s">
        <v>9225</v>
      </c>
      <c r="Q3308">
        <v>26</v>
      </c>
      <c r="R3308">
        <v>17</v>
      </c>
      <c r="S3308" t="s">
        <v>9257</v>
      </c>
      <c r="T3308" t="s">
        <v>9264</v>
      </c>
      <c r="U3308" t="s">
        <v>9300</v>
      </c>
      <c r="V3308" t="str" cm="1">
        <f t="array" ref="V3308">_xlfn.IFS(Hospital_Emergency_Room_Data[[#This Row],[Day]]&lt;=10,"Start(1-10)",Hospital_Emergency_Room_Data[[#This Row],[Day]]&lt;=20,"Middle(11-20)",Hospital_Emergency_Room_Data[[#This Row],[Day]]&gt;20,"End(21-30)")</f>
        <v>End(21-30)</v>
      </c>
    </row>
    <row r="3309" spans="1:22">
      <c r="A3309">
        <v>659778969</v>
      </c>
      <c r="B3309" t="s">
        <v>3327</v>
      </c>
      <c r="C3309" s="1">
        <v>45385</v>
      </c>
      <c r="D3309" t="str">
        <f>TEXT(Hospital_Emergency_Room_Data[[#This Row],[Patient Admission Date]],"mmm")</f>
        <v>Apr</v>
      </c>
      <c r="E3309">
        <f>YEAR(Hospital_Emergency_Room_Data[[#This Row],[Patient Admission Date]])</f>
        <v>2024</v>
      </c>
      <c r="F3309" s="2">
        <v>0.8256944444444444</v>
      </c>
      <c r="G3309" s="8" t="str">
        <f>TEXT(Hospital_Emergency_Room_Data[[#This Row],[Patient Admission Date]],"dddd")</f>
        <v>Wednesday</v>
      </c>
      <c r="H3309" t="s">
        <v>9208</v>
      </c>
      <c r="I3309">
        <v>20</v>
      </c>
      <c r="J3309" s="5" t="s">
        <v>9220</v>
      </c>
      <c r="K3309" t="s">
        <v>12</v>
      </c>
      <c r="L3309" t="s">
        <v>9281</v>
      </c>
      <c r="M3309" t="s">
        <v>9209</v>
      </c>
      <c r="N3309">
        <v>4</v>
      </c>
      <c r="O3309">
        <v>27</v>
      </c>
      <c r="P3309" t="s">
        <v>9226</v>
      </c>
      <c r="Q3309">
        <v>3</v>
      </c>
      <c r="R3309">
        <v>19</v>
      </c>
      <c r="S3309" t="s">
        <v>9256</v>
      </c>
      <c r="T3309" t="s">
        <v>9263</v>
      </c>
      <c r="U3309" t="s">
        <v>9282</v>
      </c>
      <c r="V3309" t="str" cm="1">
        <f t="array" ref="V3309">_xlfn.IFS(Hospital_Emergency_Room_Data[[#This Row],[Day]]&lt;=10,"Start(1-10)",Hospital_Emergency_Room_Data[[#This Row],[Day]]&lt;=20,"Middle(11-20)",Hospital_Emergency_Room_Data[[#This Row],[Day]]&gt;20,"End(21-30)")</f>
        <v>Start(1-10)</v>
      </c>
    </row>
    <row r="3310" spans="1:22">
      <c r="A3310">
        <v>339659299</v>
      </c>
      <c r="B3310" t="s">
        <v>3328</v>
      </c>
      <c r="C3310" s="1">
        <v>45207</v>
      </c>
      <c r="D3310" t="str">
        <f>TEXT(Hospital_Emergency_Room_Data[[#This Row],[Patient Admission Date]],"mmm")</f>
        <v>Oct</v>
      </c>
      <c r="E3310">
        <f>YEAR(Hospital_Emergency_Room_Data[[#This Row],[Patient Admission Date]])</f>
        <v>2023</v>
      </c>
      <c r="F3310" s="2">
        <v>0.78888888888888886</v>
      </c>
      <c r="G3310" s="8" t="str">
        <f>TEXT(Hospital_Emergency_Room_Data[[#This Row],[Patient Admission Date]],"dddd")</f>
        <v>Sunday</v>
      </c>
      <c r="H3310" t="s">
        <v>9208</v>
      </c>
      <c r="I3310">
        <v>58</v>
      </c>
      <c r="J3310" s="5" t="s">
        <v>9219</v>
      </c>
      <c r="K3310" t="s">
        <v>12</v>
      </c>
      <c r="L3310" t="s">
        <v>9281</v>
      </c>
      <c r="M3310" t="s">
        <v>9209</v>
      </c>
      <c r="N3310">
        <v>4</v>
      </c>
      <c r="O3310">
        <v>57</v>
      </c>
      <c r="P3310" t="s">
        <v>9225</v>
      </c>
      <c r="Q3310">
        <v>8</v>
      </c>
      <c r="R3310">
        <v>18</v>
      </c>
      <c r="S3310" t="s">
        <v>9256</v>
      </c>
      <c r="T3310" t="s">
        <v>9265</v>
      </c>
      <c r="U3310" t="s">
        <v>9283</v>
      </c>
      <c r="V3310" t="str" cm="1">
        <f t="array" ref="V3310">_xlfn.IFS(Hospital_Emergency_Room_Data[[#This Row],[Day]]&lt;=10,"Start(1-10)",Hospital_Emergency_Room_Data[[#This Row],[Day]]&lt;=20,"Middle(11-20)",Hospital_Emergency_Room_Data[[#This Row],[Day]]&gt;20,"End(21-30)")</f>
        <v>Start(1-10)</v>
      </c>
    </row>
    <row r="3311" spans="1:22">
      <c r="A3311">
        <v>329199616</v>
      </c>
      <c r="B3311" t="s">
        <v>3329</v>
      </c>
      <c r="C3311" s="1">
        <v>45104</v>
      </c>
      <c r="D3311" t="str">
        <f>TEXT(Hospital_Emergency_Room_Data[[#This Row],[Patient Admission Date]],"mmm")</f>
        <v>Jun</v>
      </c>
      <c r="E3311">
        <f>YEAR(Hospital_Emergency_Room_Data[[#This Row],[Patient Admission Date]])</f>
        <v>2023</v>
      </c>
      <c r="F3311" s="2">
        <v>3.1944444444444442E-2</v>
      </c>
      <c r="G3311" s="8" t="str">
        <f>TEXT(Hospital_Emergency_Room_Data[[#This Row],[Patient Admission Date]],"dddd")</f>
        <v>Tuesday</v>
      </c>
      <c r="H3311" t="s">
        <v>9208</v>
      </c>
      <c r="I3311">
        <v>50</v>
      </c>
      <c r="J3311" s="5" t="s">
        <v>9219</v>
      </c>
      <c r="K3311" t="s">
        <v>12</v>
      </c>
      <c r="L3311" t="s">
        <v>9281</v>
      </c>
      <c r="M3311" t="s">
        <v>9209</v>
      </c>
      <c r="N3311">
        <v>5</v>
      </c>
      <c r="O3311">
        <v>55</v>
      </c>
      <c r="P3311" t="s">
        <v>9225</v>
      </c>
      <c r="Q3311">
        <v>27</v>
      </c>
      <c r="R3311">
        <v>0</v>
      </c>
      <c r="S3311" t="s">
        <v>9258</v>
      </c>
      <c r="T3311" t="s">
        <v>9264</v>
      </c>
      <c r="U3311" t="s">
        <v>9283</v>
      </c>
      <c r="V3311" t="str" cm="1">
        <f t="array" ref="V3311">_xlfn.IFS(Hospital_Emergency_Room_Data[[#This Row],[Day]]&lt;=10,"Start(1-10)",Hospital_Emergency_Room_Data[[#This Row],[Day]]&lt;=20,"Middle(11-20)",Hospital_Emergency_Room_Data[[#This Row],[Day]]&gt;20,"End(21-30)")</f>
        <v>End(21-30)</v>
      </c>
    </row>
    <row r="3312" spans="1:22">
      <c r="A3312">
        <v>339207594</v>
      </c>
      <c r="B3312" t="s">
        <v>3330</v>
      </c>
      <c r="C3312" s="1">
        <v>45497</v>
      </c>
      <c r="D3312" t="str">
        <f>TEXT(Hospital_Emergency_Room_Data[[#This Row],[Patient Admission Date]],"mmm")</f>
        <v>Jul</v>
      </c>
      <c r="E3312">
        <f>YEAR(Hospital_Emergency_Room_Data[[#This Row],[Patient Admission Date]])</f>
        <v>2024</v>
      </c>
      <c r="F3312" s="2">
        <v>0.54236111111111107</v>
      </c>
      <c r="G3312" s="8" t="str">
        <f>TEXT(Hospital_Emergency_Room_Data[[#This Row],[Patient Admission Date]],"dddd")</f>
        <v>Wednesday</v>
      </c>
      <c r="H3312" t="s">
        <v>9208</v>
      </c>
      <c r="I3312">
        <v>42</v>
      </c>
      <c r="J3312" s="5" t="s">
        <v>9223</v>
      </c>
      <c r="K3312" t="s">
        <v>12</v>
      </c>
      <c r="L3312" t="s">
        <v>9281</v>
      </c>
      <c r="M3312" t="s">
        <v>9209</v>
      </c>
      <c r="N3312">
        <v>5</v>
      </c>
      <c r="O3312">
        <v>38</v>
      </c>
      <c r="P3312" t="s">
        <v>9225</v>
      </c>
      <c r="Q3312">
        <v>24</v>
      </c>
      <c r="R3312">
        <v>13</v>
      </c>
      <c r="S3312" t="s">
        <v>9257</v>
      </c>
      <c r="T3312" t="s">
        <v>9264</v>
      </c>
      <c r="U3312" t="s">
        <v>9300</v>
      </c>
      <c r="V3312" t="str" cm="1">
        <f t="array" ref="V3312">_xlfn.IFS(Hospital_Emergency_Room_Data[[#This Row],[Day]]&lt;=10,"Start(1-10)",Hospital_Emergency_Room_Data[[#This Row],[Day]]&lt;=20,"Middle(11-20)",Hospital_Emergency_Room_Data[[#This Row],[Day]]&gt;20,"End(21-30)")</f>
        <v>End(21-30)</v>
      </c>
    </row>
    <row r="3313" spans="1:22">
      <c r="A3313">
        <v>328145591</v>
      </c>
      <c r="B3313" t="s">
        <v>3331</v>
      </c>
      <c r="C3313" s="1">
        <v>45293</v>
      </c>
      <c r="D3313" t="str">
        <f>TEXT(Hospital_Emergency_Room_Data[[#This Row],[Patient Admission Date]],"mmm")</f>
        <v>Jan</v>
      </c>
      <c r="E3313">
        <f>YEAR(Hospital_Emergency_Room_Data[[#This Row],[Patient Admission Date]])</f>
        <v>2024</v>
      </c>
      <c r="F3313" s="2">
        <v>0.10625</v>
      </c>
      <c r="G3313" s="8" t="str">
        <f>TEXT(Hospital_Emergency_Room_Data[[#This Row],[Patient Admission Date]],"dddd")</f>
        <v>Tuesday</v>
      </c>
      <c r="H3313" t="s">
        <v>9208</v>
      </c>
      <c r="I3313">
        <v>59</v>
      </c>
      <c r="J3313" s="5" t="s">
        <v>9219</v>
      </c>
      <c r="K3313" t="s">
        <v>12</v>
      </c>
      <c r="L3313" t="s">
        <v>9281</v>
      </c>
      <c r="M3313" t="s">
        <v>9209</v>
      </c>
      <c r="N3313">
        <v>5</v>
      </c>
      <c r="O3313">
        <v>49</v>
      </c>
      <c r="P3313" t="s">
        <v>9225</v>
      </c>
      <c r="Q3313">
        <v>2</v>
      </c>
      <c r="R3313">
        <v>2</v>
      </c>
      <c r="S3313" t="s">
        <v>9258</v>
      </c>
      <c r="T3313" t="s">
        <v>9263</v>
      </c>
      <c r="U3313" t="s">
        <v>9283</v>
      </c>
      <c r="V3313" t="str" cm="1">
        <f t="array" ref="V3313">_xlfn.IFS(Hospital_Emergency_Room_Data[[#This Row],[Day]]&lt;=10,"Start(1-10)",Hospital_Emergency_Room_Data[[#This Row],[Day]]&lt;=20,"Middle(11-20)",Hospital_Emergency_Room_Data[[#This Row],[Day]]&gt;20,"End(21-30)")</f>
        <v>Start(1-10)</v>
      </c>
    </row>
    <row r="3314" spans="1:22">
      <c r="A3314">
        <v>487259893</v>
      </c>
      <c r="B3314" t="s">
        <v>3332</v>
      </c>
      <c r="C3314" s="1">
        <v>45515</v>
      </c>
      <c r="D3314" t="str">
        <f>TEXT(Hospital_Emergency_Room_Data[[#This Row],[Patient Admission Date]],"mmm")</f>
        <v>Aug</v>
      </c>
      <c r="E3314">
        <f>YEAR(Hospital_Emergency_Room_Data[[#This Row],[Patient Admission Date]])</f>
        <v>2024</v>
      </c>
      <c r="F3314" s="2">
        <v>0.79236111111111107</v>
      </c>
      <c r="G3314" s="8" t="str">
        <f>TEXT(Hospital_Emergency_Room_Data[[#This Row],[Patient Admission Date]],"dddd")</f>
        <v>Sunday</v>
      </c>
      <c r="H3314" t="s">
        <v>9208</v>
      </c>
      <c r="I3314">
        <v>52</v>
      </c>
      <c r="J3314" s="5" t="s">
        <v>9219</v>
      </c>
      <c r="K3314" t="s">
        <v>12</v>
      </c>
      <c r="L3314" t="s">
        <v>9281</v>
      </c>
      <c r="M3314" t="s">
        <v>9209</v>
      </c>
      <c r="N3314">
        <v>5</v>
      </c>
      <c r="O3314">
        <v>54</v>
      </c>
      <c r="P3314" t="s">
        <v>9225</v>
      </c>
      <c r="Q3314">
        <v>11</v>
      </c>
      <c r="R3314">
        <v>19</v>
      </c>
      <c r="S3314" t="s">
        <v>9256</v>
      </c>
      <c r="T3314" t="s">
        <v>9265</v>
      </c>
      <c r="U3314" t="s">
        <v>9283</v>
      </c>
      <c r="V3314" t="str" cm="1">
        <f t="array" ref="V3314">_xlfn.IFS(Hospital_Emergency_Room_Data[[#This Row],[Day]]&lt;=10,"Start(1-10)",Hospital_Emergency_Room_Data[[#This Row],[Day]]&lt;=20,"Middle(11-20)",Hospital_Emergency_Room_Data[[#This Row],[Day]]&gt;20,"End(21-30)")</f>
        <v>Middle(11-20)</v>
      </c>
    </row>
    <row r="3315" spans="1:22">
      <c r="A3315">
        <v>265118190</v>
      </c>
      <c r="B3315" t="s">
        <v>3333</v>
      </c>
      <c r="C3315" s="1">
        <v>45128</v>
      </c>
      <c r="D3315" t="str">
        <f>TEXT(Hospital_Emergency_Room_Data[[#This Row],[Patient Admission Date]],"mmm")</f>
        <v>Jul</v>
      </c>
      <c r="E3315">
        <f>YEAR(Hospital_Emergency_Room_Data[[#This Row],[Patient Admission Date]])</f>
        <v>2023</v>
      </c>
      <c r="F3315" s="2">
        <v>0.81805555555555554</v>
      </c>
      <c r="G3315" s="8" t="str">
        <f>TEXT(Hospital_Emergency_Room_Data[[#This Row],[Patient Admission Date]],"dddd")</f>
        <v>Friday</v>
      </c>
      <c r="H3315" t="s">
        <v>9208</v>
      </c>
      <c r="I3315">
        <v>50</v>
      </c>
      <c r="J3315" s="5" t="s">
        <v>9219</v>
      </c>
      <c r="K3315" t="s">
        <v>12</v>
      </c>
      <c r="L3315" t="s">
        <v>9281</v>
      </c>
      <c r="M3315" t="s">
        <v>9209</v>
      </c>
      <c r="N3315">
        <v>6</v>
      </c>
      <c r="O3315">
        <v>36</v>
      </c>
      <c r="P3315" t="s">
        <v>9225</v>
      </c>
      <c r="Q3315">
        <v>21</v>
      </c>
      <c r="R3315">
        <v>19</v>
      </c>
      <c r="S3315" t="s">
        <v>9256</v>
      </c>
      <c r="T3315" t="s">
        <v>9262</v>
      </c>
      <c r="U3315" t="s">
        <v>9300</v>
      </c>
      <c r="V3315" t="str" cm="1">
        <f t="array" ref="V3315">_xlfn.IFS(Hospital_Emergency_Room_Data[[#This Row],[Day]]&lt;=10,"Start(1-10)",Hospital_Emergency_Room_Data[[#This Row],[Day]]&lt;=20,"Middle(11-20)",Hospital_Emergency_Room_Data[[#This Row],[Day]]&gt;20,"End(21-30)")</f>
        <v>End(21-30)</v>
      </c>
    </row>
    <row r="3316" spans="1:22">
      <c r="A3316">
        <v>818698637</v>
      </c>
      <c r="B3316" t="s">
        <v>3334</v>
      </c>
      <c r="C3316" s="1">
        <v>45079</v>
      </c>
      <c r="D3316" t="str">
        <f>TEXT(Hospital_Emergency_Room_Data[[#This Row],[Patient Admission Date]],"mmm")</f>
        <v>Jun</v>
      </c>
      <c r="E3316">
        <f>YEAR(Hospital_Emergency_Room_Data[[#This Row],[Patient Admission Date]])</f>
        <v>2023</v>
      </c>
      <c r="F3316" s="2">
        <v>0.48055555555555557</v>
      </c>
      <c r="G3316" s="8" t="str">
        <f>TEXT(Hospital_Emergency_Room_Data[[#This Row],[Patient Admission Date]],"dddd")</f>
        <v>Friday</v>
      </c>
      <c r="H3316" t="s">
        <v>9208</v>
      </c>
      <c r="I3316">
        <v>56</v>
      </c>
      <c r="J3316" s="5" t="s">
        <v>9219</v>
      </c>
      <c r="K3316" t="s">
        <v>12</v>
      </c>
      <c r="L3316" t="s">
        <v>9281</v>
      </c>
      <c r="M3316" t="s">
        <v>9209</v>
      </c>
      <c r="N3316">
        <v>6</v>
      </c>
      <c r="O3316">
        <v>23</v>
      </c>
      <c r="P3316" t="s">
        <v>9226</v>
      </c>
      <c r="Q3316">
        <v>2</v>
      </c>
      <c r="R3316">
        <v>11</v>
      </c>
      <c r="S3316" t="s">
        <v>9255</v>
      </c>
      <c r="T3316" t="s">
        <v>9263</v>
      </c>
      <c r="U3316" t="s">
        <v>9282</v>
      </c>
      <c r="V3316" t="str" cm="1">
        <f t="array" ref="V3316">_xlfn.IFS(Hospital_Emergency_Room_Data[[#This Row],[Day]]&lt;=10,"Start(1-10)",Hospital_Emergency_Room_Data[[#This Row],[Day]]&lt;=20,"Middle(11-20)",Hospital_Emergency_Room_Data[[#This Row],[Day]]&gt;20,"End(21-30)")</f>
        <v>Start(1-10)</v>
      </c>
    </row>
    <row r="3317" spans="1:22">
      <c r="A3317">
        <v>607200742</v>
      </c>
      <c r="B3317" t="s">
        <v>3335</v>
      </c>
      <c r="C3317" s="1">
        <v>45164</v>
      </c>
      <c r="D3317" t="str">
        <f>TEXT(Hospital_Emergency_Room_Data[[#This Row],[Patient Admission Date]],"mmm")</f>
        <v>Aug</v>
      </c>
      <c r="E3317">
        <f>YEAR(Hospital_Emergency_Room_Data[[#This Row],[Patient Admission Date]])</f>
        <v>2023</v>
      </c>
      <c r="F3317" s="2">
        <v>7.8472222222222221E-2</v>
      </c>
      <c r="G3317" s="8" t="str">
        <f>TEXT(Hospital_Emergency_Room_Data[[#This Row],[Patient Admission Date]],"dddd")</f>
        <v>Saturday</v>
      </c>
      <c r="H3317" t="s">
        <v>9208</v>
      </c>
      <c r="I3317">
        <v>38</v>
      </c>
      <c r="J3317" s="5" t="s">
        <v>9223</v>
      </c>
      <c r="K3317" t="s">
        <v>12</v>
      </c>
      <c r="L3317" t="s">
        <v>9281</v>
      </c>
      <c r="M3317" t="s">
        <v>9209</v>
      </c>
      <c r="N3317">
        <v>6</v>
      </c>
      <c r="O3317">
        <v>27</v>
      </c>
      <c r="P3317" t="s">
        <v>9226</v>
      </c>
      <c r="Q3317">
        <v>26</v>
      </c>
      <c r="R3317">
        <v>1</v>
      </c>
      <c r="S3317" t="s">
        <v>9258</v>
      </c>
      <c r="T3317" t="s">
        <v>9264</v>
      </c>
      <c r="U3317" t="s">
        <v>9282</v>
      </c>
      <c r="V3317" t="str" cm="1">
        <f t="array" ref="V3317">_xlfn.IFS(Hospital_Emergency_Room_Data[[#This Row],[Day]]&lt;=10,"Start(1-10)",Hospital_Emergency_Room_Data[[#This Row],[Day]]&lt;=20,"Middle(11-20)",Hospital_Emergency_Room_Data[[#This Row],[Day]]&gt;20,"End(21-30)")</f>
        <v>End(21-30)</v>
      </c>
    </row>
    <row r="3318" spans="1:22">
      <c r="A3318">
        <v>859805199</v>
      </c>
      <c r="B3318" t="s">
        <v>3336</v>
      </c>
      <c r="C3318" s="1">
        <v>45237</v>
      </c>
      <c r="D3318" t="str">
        <f>TEXT(Hospital_Emergency_Room_Data[[#This Row],[Patient Admission Date]],"mmm")</f>
        <v>Nov</v>
      </c>
      <c r="E3318">
        <f>YEAR(Hospital_Emergency_Room_Data[[#This Row],[Patient Admission Date]])</f>
        <v>2023</v>
      </c>
      <c r="F3318" s="2">
        <v>0.26874999999999999</v>
      </c>
      <c r="G3318" s="8" t="str">
        <f>TEXT(Hospital_Emergency_Room_Data[[#This Row],[Patient Admission Date]],"dddd")</f>
        <v>Tuesday</v>
      </c>
      <c r="H3318" t="s">
        <v>9208</v>
      </c>
      <c r="I3318">
        <v>52</v>
      </c>
      <c r="J3318" s="5" t="s">
        <v>9219</v>
      </c>
      <c r="K3318" t="s">
        <v>12</v>
      </c>
      <c r="L3318" t="s">
        <v>9281</v>
      </c>
      <c r="M3318" t="s">
        <v>9209</v>
      </c>
      <c r="N3318">
        <v>7</v>
      </c>
      <c r="O3318">
        <v>10</v>
      </c>
      <c r="P3318" t="s">
        <v>9226</v>
      </c>
      <c r="Q3318">
        <v>7</v>
      </c>
      <c r="R3318">
        <v>6</v>
      </c>
      <c r="S3318" t="s">
        <v>9255</v>
      </c>
      <c r="T3318" t="s">
        <v>9263</v>
      </c>
      <c r="U3318" t="s">
        <v>9282</v>
      </c>
      <c r="V3318" t="str" cm="1">
        <f t="array" ref="V3318">_xlfn.IFS(Hospital_Emergency_Room_Data[[#This Row],[Day]]&lt;=10,"Start(1-10)",Hospital_Emergency_Room_Data[[#This Row],[Day]]&lt;=20,"Middle(11-20)",Hospital_Emergency_Room_Data[[#This Row],[Day]]&gt;20,"End(21-30)")</f>
        <v>Start(1-10)</v>
      </c>
    </row>
    <row r="3319" spans="1:22">
      <c r="A3319">
        <v>861088144</v>
      </c>
      <c r="B3319" t="s">
        <v>3337</v>
      </c>
      <c r="C3319" s="1">
        <v>45268</v>
      </c>
      <c r="D3319" t="str">
        <f>TEXT(Hospital_Emergency_Room_Data[[#This Row],[Patient Admission Date]],"mmm")</f>
        <v>Dec</v>
      </c>
      <c r="E3319">
        <f>YEAR(Hospital_Emergency_Room_Data[[#This Row],[Patient Admission Date]])</f>
        <v>2023</v>
      </c>
      <c r="F3319" s="2">
        <v>2.013888888888889E-2</v>
      </c>
      <c r="G3319" s="8" t="str">
        <f>TEXT(Hospital_Emergency_Room_Data[[#This Row],[Patient Admission Date]],"dddd")</f>
        <v>Friday</v>
      </c>
      <c r="H3319" t="s">
        <v>9208</v>
      </c>
      <c r="I3319">
        <v>67</v>
      </c>
      <c r="J3319" s="5" t="s">
        <v>9217</v>
      </c>
      <c r="K3319" t="s">
        <v>12</v>
      </c>
      <c r="L3319" t="s">
        <v>9281</v>
      </c>
      <c r="M3319" t="s">
        <v>9209</v>
      </c>
      <c r="N3319">
        <v>7</v>
      </c>
      <c r="O3319">
        <v>47</v>
      </c>
      <c r="P3319" t="s">
        <v>9225</v>
      </c>
      <c r="Q3319">
        <v>8</v>
      </c>
      <c r="R3319">
        <v>0</v>
      </c>
      <c r="S3319" t="s">
        <v>9258</v>
      </c>
      <c r="T3319" t="s">
        <v>9265</v>
      </c>
      <c r="U3319" t="s">
        <v>9283</v>
      </c>
      <c r="V3319" t="str" cm="1">
        <f t="array" ref="V3319">_xlfn.IFS(Hospital_Emergency_Room_Data[[#This Row],[Day]]&lt;=10,"Start(1-10)",Hospital_Emergency_Room_Data[[#This Row],[Day]]&lt;=20,"Middle(11-20)",Hospital_Emergency_Room_Data[[#This Row],[Day]]&gt;20,"End(21-30)")</f>
        <v>Start(1-10)</v>
      </c>
    </row>
    <row r="3320" spans="1:22">
      <c r="A3320">
        <v>699684698</v>
      </c>
      <c r="B3320" t="s">
        <v>3338</v>
      </c>
      <c r="C3320" s="1">
        <v>45289</v>
      </c>
      <c r="D3320" t="str">
        <f>TEXT(Hospital_Emergency_Room_Data[[#This Row],[Patient Admission Date]],"mmm")</f>
        <v>Dec</v>
      </c>
      <c r="E3320">
        <f>YEAR(Hospital_Emergency_Room_Data[[#This Row],[Patient Admission Date]])</f>
        <v>2023</v>
      </c>
      <c r="F3320" s="2">
        <v>0.31874999999999998</v>
      </c>
      <c r="G3320" s="8" t="str">
        <f>TEXT(Hospital_Emergency_Room_Data[[#This Row],[Patient Admission Date]],"dddd")</f>
        <v>Friday</v>
      </c>
      <c r="H3320" t="s">
        <v>9208</v>
      </c>
      <c r="I3320">
        <v>15</v>
      </c>
      <c r="J3320" s="5" t="s">
        <v>9220</v>
      </c>
      <c r="K3320" t="s">
        <v>12</v>
      </c>
      <c r="L3320" t="s">
        <v>9281</v>
      </c>
      <c r="M3320" t="s">
        <v>9209</v>
      </c>
      <c r="N3320">
        <v>7</v>
      </c>
      <c r="O3320">
        <v>26</v>
      </c>
      <c r="P3320" t="s">
        <v>9226</v>
      </c>
      <c r="Q3320">
        <v>29</v>
      </c>
      <c r="R3320">
        <v>7</v>
      </c>
      <c r="S3320" t="s">
        <v>9255</v>
      </c>
      <c r="T3320" t="s">
        <v>9264</v>
      </c>
      <c r="U3320" t="s">
        <v>9282</v>
      </c>
      <c r="V3320" t="str" cm="1">
        <f t="array" ref="V3320">_xlfn.IFS(Hospital_Emergency_Room_Data[[#This Row],[Day]]&lt;=10,"Start(1-10)",Hospital_Emergency_Room_Data[[#This Row],[Day]]&lt;=20,"Middle(11-20)",Hospital_Emergency_Room_Data[[#This Row],[Day]]&gt;20,"End(21-30)")</f>
        <v>End(21-30)</v>
      </c>
    </row>
    <row r="3321" spans="1:22">
      <c r="A3321">
        <v>858561736</v>
      </c>
      <c r="B3321" t="s">
        <v>3339</v>
      </c>
      <c r="C3321" s="1">
        <v>45066</v>
      </c>
      <c r="D3321" t="str">
        <f>TEXT(Hospital_Emergency_Room_Data[[#This Row],[Patient Admission Date]],"mmm")</f>
        <v>May</v>
      </c>
      <c r="E3321">
        <f>YEAR(Hospital_Emergency_Room_Data[[#This Row],[Patient Admission Date]])</f>
        <v>2023</v>
      </c>
      <c r="F3321" s="2">
        <v>0.82708333333333328</v>
      </c>
      <c r="G3321" s="8" t="str">
        <f>TEXT(Hospital_Emergency_Room_Data[[#This Row],[Patient Admission Date]],"dddd")</f>
        <v>Saturday</v>
      </c>
      <c r="H3321" t="s">
        <v>9208</v>
      </c>
      <c r="I3321">
        <v>28</v>
      </c>
      <c r="J3321" s="5" t="s">
        <v>9220</v>
      </c>
      <c r="K3321" t="s">
        <v>12</v>
      </c>
      <c r="L3321" t="s">
        <v>9281</v>
      </c>
      <c r="M3321" t="s">
        <v>9209</v>
      </c>
      <c r="N3321">
        <v>7</v>
      </c>
      <c r="O3321">
        <v>27</v>
      </c>
      <c r="P3321" t="s">
        <v>9226</v>
      </c>
      <c r="Q3321">
        <v>20</v>
      </c>
      <c r="R3321">
        <v>19</v>
      </c>
      <c r="S3321" t="s">
        <v>9256</v>
      </c>
      <c r="T3321" t="s">
        <v>9262</v>
      </c>
      <c r="U3321" t="s">
        <v>9282</v>
      </c>
      <c r="V3321" t="str" cm="1">
        <f t="array" ref="V3321">_xlfn.IFS(Hospital_Emergency_Room_Data[[#This Row],[Day]]&lt;=10,"Start(1-10)",Hospital_Emergency_Room_Data[[#This Row],[Day]]&lt;=20,"Middle(11-20)",Hospital_Emergency_Room_Data[[#This Row],[Day]]&gt;20,"End(21-30)")</f>
        <v>Middle(11-20)</v>
      </c>
    </row>
    <row r="3322" spans="1:22">
      <c r="A3322">
        <v>676577633</v>
      </c>
      <c r="B3322" t="s">
        <v>3340</v>
      </c>
      <c r="C3322" s="1">
        <v>45119</v>
      </c>
      <c r="D3322" t="str">
        <f>TEXT(Hospital_Emergency_Room_Data[[#This Row],[Patient Admission Date]],"mmm")</f>
        <v>Jul</v>
      </c>
      <c r="E3322">
        <f>YEAR(Hospital_Emergency_Room_Data[[#This Row],[Patient Admission Date]])</f>
        <v>2023</v>
      </c>
      <c r="F3322" s="2">
        <v>0.34097222222222223</v>
      </c>
      <c r="G3322" s="8" t="str">
        <f>TEXT(Hospital_Emergency_Room_Data[[#This Row],[Patient Admission Date]],"dddd")</f>
        <v>Wednesday</v>
      </c>
      <c r="H3322" t="s">
        <v>9208</v>
      </c>
      <c r="I3322">
        <v>24</v>
      </c>
      <c r="J3322" s="5" t="s">
        <v>9220</v>
      </c>
      <c r="K3322" t="s">
        <v>12</v>
      </c>
      <c r="L3322" t="s">
        <v>9281</v>
      </c>
      <c r="M3322" t="s">
        <v>9209</v>
      </c>
      <c r="N3322">
        <v>7</v>
      </c>
      <c r="O3322">
        <v>12</v>
      </c>
      <c r="P3322" t="s">
        <v>9226</v>
      </c>
      <c r="Q3322">
        <v>12</v>
      </c>
      <c r="R3322">
        <v>8</v>
      </c>
      <c r="S3322" t="s">
        <v>9255</v>
      </c>
      <c r="T3322" t="s">
        <v>9265</v>
      </c>
      <c r="U3322" t="s">
        <v>9282</v>
      </c>
      <c r="V3322" t="str" cm="1">
        <f t="array" ref="V3322">_xlfn.IFS(Hospital_Emergency_Room_Data[[#This Row],[Day]]&lt;=10,"Start(1-10)",Hospital_Emergency_Room_Data[[#This Row],[Day]]&lt;=20,"Middle(11-20)",Hospital_Emergency_Room_Data[[#This Row],[Day]]&gt;20,"End(21-30)")</f>
        <v>Middle(11-20)</v>
      </c>
    </row>
    <row r="3323" spans="1:22">
      <c r="A3323">
        <v>512407624</v>
      </c>
      <c r="B3323" t="s">
        <v>3341</v>
      </c>
      <c r="C3323" s="1">
        <v>45421</v>
      </c>
      <c r="D3323" t="str">
        <f>TEXT(Hospital_Emergency_Room_Data[[#This Row],[Patient Admission Date]],"mmm")</f>
        <v>May</v>
      </c>
      <c r="E3323">
        <f>YEAR(Hospital_Emergency_Room_Data[[#This Row],[Patient Admission Date]])</f>
        <v>2024</v>
      </c>
      <c r="F3323" s="2">
        <v>0.68055555555555558</v>
      </c>
      <c r="G3323" s="8" t="str">
        <f>TEXT(Hospital_Emergency_Room_Data[[#This Row],[Patient Admission Date]],"dddd")</f>
        <v>Thursday</v>
      </c>
      <c r="H3323" t="s">
        <v>9208</v>
      </c>
      <c r="I3323">
        <v>69</v>
      </c>
      <c r="J3323" s="5" t="s">
        <v>9217</v>
      </c>
      <c r="K3323" t="s">
        <v>12</v>
      </c>
      <c r="L3323" t="s">
        <v>9281</v>
      </c>
      <c r="M3323" t="s">
        <v>9209</v>
      </c>
      <c r="N3323">
        <v>7</v>
      </c>
      <c r="O3323">
        <v>55</v>
      </c>
      <c r="P3323" t="s">
        <v>9225</v>
      </c>
      <c r="Q3323">
        <v>9</v>
      </c>
      <c r="R3323">
        <v>16</v>
      </c>
      <c r="S3323" t="s">
        <v>9257</v>
      </c>
      <c r="T3323" t="s">
        <v>9265</v>
      </c>
      <c r="U3323" t="s">
        <v>9283</v>
      </c>
      <c r="V3323" t="str" cm="1">
        <f t="array" ref="V3323">_xlfn.IFS(Hospital_Emergency_Room_Data[[#This Row],[Day]]&lt;=10,"Start(1-10)",Hospital_Emergency_Room_Data[[#This Row],[Day]]&lt;=20,"Middle(11-20)",Hospital_Emergency_Room_Data[[#This Row],[Day]]&gt;20,"End(21-30)")</f>
        <v>Start(1-10)</v>
      </c>
    </row>
    <row r="3324" spans="1:22">
      <c r="A3324">
        <v>247797253</v>
      </c>
      <c r="B3324" t="s">
        <v>3342</v>
      </c>
      <c r="C3324" s="1">
        <v>45458</v>
      </c>
      <c r="D3324" t="str">
        <f>TEXT(Hospital_Emergency_Room_Data[[#This Row],[Patient Admission Date]],"mmm")</f>
        <v>Jun</v>
      </c>
      <c r="E3324">
        <f>YEAR(Hospital_Emergency_Room_Data[[#This Row],[Patient Admission Date]])</f>
        <v>2024</v>
      </c>
      <c r="F3324" s="2">
        <v>0.19513888888888889</v>
      </c>
      <c r="G3324" s="8" t="str">
        <f>TEXT(Hospital_Emergency_Room_Data[[#This Row],[Patient Admission Date]],"dddd")</f>
        <v>Saturday</v>
      </c>
      <c r="H3324" t="s">
        <v>9208</v>
      </c>
      <c r="I3324">
        <v>25</v>
      </c>
      <c r="J3324" s="5" t="s">
        <v>9220</v>
      </c>
      <c r="K3324" t="s">
        <v>12</v>
      </c>
      <c r="L3324" t="s">
        <v>9281</v>
      </c>
      <c r="M3324" t="s">
        <v>9209</v>
      </c>
      <c r="N3324">
        <v>7</v>
      </c>
      <c r="O3324">
        <v>12</v>
      </c>
      <c r="P3324" t="s">
        <v>9226</v>
      </c>
      <c r="Q3324">
        <v>15</v>
      </c>
      <c r="R3324">
        <v>4</v>
      </c>
      <c r="S3324" t="s">
        <v>9258</v>
      </c>
      <c r="T3324" t="s">
        <v>9262</v>
      </c>
      <c r="U3324" t="s">
        <v>9282</v>
      </c>
      <c r="V3324" t="str" cm="1">
        <f t="array" ref="V3324">_xlfn.IFS(Hospital_Emergency_Room_Data[[#This Row],[Day]]&lt;=10,"Start(1-10)",Hospital_Emergency_Room_Data[[#This Row],[Day]]&lt;=20,"Middle(11-20)",Hospital_Emergency_Room_Data[[#This Row],[Day]]&gt;20,"End(21-30)")</f>
        <v>Middle(11-20)</v>
      </c>
    </row>
    <row r="3325" spans="1:22">
      <c r="A3325">
        <v>120155516</v>
      </c>
      <c r="B3325" t="s">
        <v>3343</v>
      </c>
      <c r="C3325" s="1">
        <v>45402</v>
      </c>
      <c r="D3325" t="str">
        <f>TEXT(Hospital_Emergency_Room_Data[[#This Row],[Patient Admission Date]],"mmm")</f>
        <v>Apr</v>
      </c>
      <c r="E3325">
        <f>YEAR(Hospital_Emergency_Room_Data[[#This Row],[Patient Admission Date]])</f>
        <v>2024</v>
      </c>
      <c r="F3325" s="2">
        <v>0.75138888888888888</v>
      </c>
      <c r="G3325" s="8" t="str">
        <f>TEXT(Hospital_Emergency_Room_Data[[#This Row],[Patient Admission Date]],"dddd")</f>
        <v>Saturday</v>
      </c>
      <c r="H3325" t="s">
        <v>9208</v>
      </c>
      <c r="I3325">
        <v>30</v>
      </c>
      <c r="J3325" s="5" t="s">
        <v>9223</v>
      </c>
      <c r="K3325" t="s">
        <v>12</v>
      </c>
      <c r="L3325" t="s">
        <v>9281</v>
      </c>
      <c r="M3325" t="s">
        <v>9209</v>
      </c>
      <c r="N3325">
        <v>7</v>
      </c>
      <c r="O3325">
        <v>25</v>
      </c>
      <c r="P3325" t="s">
        <v>9226</v>
      </c>
      <c r="Q3325">
        <v>20</v>
      </c>
      <c r="R3325">
        <v>18</v>
      </c>
      <c r="S3325" t="s">
        <v>9256</v>
      </c>
      <c r="T3325" t="s">
        <v>9262</v>
      </c>
      <c r="U3325" t="s">
        <v>9282</v>
      </c>
      <c r="V3325" t="str" cm="1">
        <f t="array" ref="V3325">_xlfn.IFS(Hospital_Emergency_Room_Data[[#This Row],[Day]]&lt;=10,"Start(1-10)",Hospital_Emergency_Room_Data[[#This Row],[Day]]&lt;=20,"Middle(11-20)",Hospital_Emergency_Room_Data[[#This Row],[Day]]&gt;20,"End(21-30)")</f>
        <v>Middle(11-20)</v>
      </c>
    </row>
    <row r="3326" spans="1:22">
      <c r="A3326">
        <v>394072661</v>
      </c>
      <c r="B3326" t="s">
        <v>3344</v>
      </c>
      <c r="C3326" s="1">
        <v>45416</v>
      </c>
      <c r="D3326" t="str">
        <f>TEXT(Hospital_Emergency_Room_Data[[#This Row],[Patient Admission Date]],"mmm")</f>
        <v>May</v>
      </c>
      <c r="E3326">
        <f>YEAR(Hospital_Emergency_Room_Data[[#This Row],[Patient Admission Date]])</f>
        <v>2024</v>
      </c>
      <c r="F3326" s="2">
        <v>0.58472222222222225</v>
      </c>
      <c r="G3326" s="8" t="str">
        <f>TEXT(Hospital_Emergency_Room_Data[[#This Row],[Patient Admission Date]],"dddd")</f>
        <v>Saturday</v>
      </c>
      <c r="H3326" t="s">
        <v>9208</v>
      </c>
      <c r="I3326">
        <v>27</v>
      </c>
      <c r="J3326" s="5" t="s">
        <v>9220</v>
      </c>
      <c r="K3326" t="s">
        <v>12</v>
      </c>
      <c r="L3326" t="s">
        <v>9281</v>
      </c>
      <c r="M3326" t="s">
        <v>9209</v>
      </c>
      <c r="N3326">
        <v>7</v>
      </c>
      <c r="O3326">
        <v>20</v>
      </c>
      <c r="P3326" t="s">
        <v>9226</v>
      </c>
      <c r="Q3326">
        <v>4</v>
      </c>
      <c r="R3326">
        <v>14</v>
      </c>
      <c r="S3326" t="s">
        <v>9257</v>
      </c>
      <c r="T3326" t="s">
        <v>9263</v>
      </c>
      <c r="U3326" t="s">
        <v>9282</v>
      </c>
      <c r="V3326" t="str" cm="1">
        <f t="array" ref="V3326">_xlfn.IFS(Hospital_Emergency_Room_Data[[#This Row],[Day]]&lt;=10,"Start(1-10)",Hospital_Emergency_Room_Data[[#This Row],[Day]]&lt;=20,"Middle(11-20)",Hospital_Emergency_Room_Data[[#This Row],[Day]]&gt;20,"End(21-30)")</f>
        <v>Start(1-10)</v>
      </c>
    </row>
    <row r="3327" spans="1:22">
      <c r="A3327">
        <v>234624445</v>
      </c>
      <c r="B3327" t="s">
        <v>3345</v>
      </c>
      <c r="C3327" s="1">
        <v>45463</v>
      </c>
      <c r="D3327" t="str">
        <f>TEXT(Hospital_Emergency_Room_Data[[#This Row],[Patient Admission Date]],"mmm")</f>
        <v>Jun</v>
      </c>
      <c r="E3327">
        <f>YEAR(Hospital_Emergency_Room_Data[[#This Row],[Patient Admission Date]])</f>
        <v>2024</v>
      </c>
      <c r="F3327" s="2">
        <v>0.42499999999999999</v>
      </c>
      <c r="G3327" s="8" t="str">
        <f>TEXT(Hospital_Emergency_Room_Data[[#This Row],[Patient Admission Date]],"dddd")</f>
        <v>Thursday</v>
      </c>
      <c r="H3327" t="s">
        <v>9208</v>
      </c>
      <c r="I3327">
        <v>74</v>
      </c>
      <c r="J3327" s="5" t="s">
        <v>9222</v>
      </c>
      <c r="K3327" t="s">
        <v>12</v>
      </c>
      <c r="L3327" t="s">
        <v>9281</v>
      </c>
      <c r="M3327" t="s">
        <v>9209</v>
      </c>
      <c r="N3327">
        <v>7</v>
      </c>
      <c r="O3327">
        <v>40</v>
      </c>
      <c r="P3327" t="s">
        <v>9225</v>
      </c>
      <c r="Q3327">
        <v>20</v>
      </c>
      <c r="R3327">
        <v>10</v>
      </c>
      <c r="S3327" t="s">
        <v>9255</v>
      </c>
      <c r="T3327" t="s">
        <v>9262</v>
      </c>
      <c r="U3327" t="s">
        <v>9300</v>
      </c>
      <c r="V3327" t="str" cm="1">
        <f t="array" ref="V3327">_xlfn.IFS(Hospital_Emergency_Room_Data[[#This Row],[Day]]&lt;=10,"Start(1-10)",Hospital_Emergency_Room_Data[[#This Row],[Day]]&lt;=20,"Middle(11-20)",Hospital_Emergency_Room_Data[[#This Row],[Day]]&gt;20,"End(21-30)")</f>
        <v>Middle(11-20)</v>
      </c>
    </row>
    <row r="3328" spans="1:22">
      <c r="A3328">
        <v>292956291</v>
      </c>
      <c r="B3328" t="s">
        <v>3346</v>
      </c>
      <c r="C3328" s="1">
        <v>45484</v>
      </c>
      <c r="D3328" t="str">
        <f>TEXT(Hospital_Emergency_Room_Data[[#This Row],[Patient Admission Date]],"mmm")</f>
        <v>Jul</v>
      </c>
      <c r="E3328">
        <f>YEAR(Hospital_Emergency_Room_Data[[#This Row],[Patient Admission Date]])</f>
        <v>2024</v>
      </c>
      <c r="F3328" s="2">
        <v>0.74236111111111114</v>
      </c>
      <c r="G3328" s="8" t="str">
        <f>TEXT(Hospital_Emergency_Room_Data[[#This Row],[Patient Admission Date]],"dddd")</f>
        <v>Thursday</v>
      </c>
      <c r="H3328" t="s">
        <v>9208</v>
      </c>
      <c r="I3328">
        <v>65</v>
      </c>
      <c r="J3328" s="5" t="s">
        <v>9217</v>
      </c>
      <c r="K3328" t="s">
        <v>12</v>
      </c>
      <c r="L3328" t="s">
        <v>9281</v>
      </c>
      <c r="M3328" t="s">
        <v>9209</v>
      </c>
      <c r="N3328">
        <v>8</v>
      </c>
      <c r="O3328">
        <v>31</v>
      </c>
      <c r="P3328" t="s">
        <v>9225</v>
      </c>
      <c r="Q3328">
        <v>11</v>
      </c>
      <c r="R3328">
        <v>17</v>
      </c>
      <c r="S3328" t="s">
        <v>9257</v>
      </c>
      <c r="T3328" t="s">
        <v>9265</v>
      </c>
      <c r="U3328" t="s">
        <v>9300</v>
      </c>
      <c r="V3328" t="str" cm="1">
        <f t="array" ref="V3328">_xlfn.IFS(Hospital_Emergency_Room_Data[[#This Row],[Day]]&lt;=10,"Start(1-10)",Hospital_Emergency_Room_Data[[#This Row],[Day]]&lt;=20,"Middle(11-20)",Hospital_Emergency_Room_Data[[#This Row],[Day]]&gt;20,"End(21-30)")</f>
        <v>Middle(11-20)</v>
      </c>
    </row>
    <row r="3329" spans="1:22">
      <c r="A3329">
        <v>806111271</v>
      </c>
      <c r="B3329" t="s">
        <v>3347</v>
      </c>
      <c r="C3329" s="1">
        <v>45085</v>
      </c>
      <c r="D3329" t="str">
        <f>TEXT(Hospital_Emergency_Room_Data[[#This Row],[Patient Admission Date]],"mmm")</f>
        <v>Jun</v>
      </c>
      <c r="E3329">
        <f>YEAR(Hospital_Emergency_Room_Data[[#This Row],[Patient Admission Date]])</f>
        <v>2023</v>
      </c>
      <c r="F3329" s="2">
        <v>0.58194444444444449</v>
      </c>
      <c r="G3329" s="8" t="str">
        <f>TEXT(Hospital_Emergency_Room_Data[[#This Row],[Patient Admission Date]],"dddd")</f>
        <v>Thursday</v>
      </c>
      <c r="H3329" t="s">
        <v>9208</v>
      </c>
      <c r="I3329">
        <v>36</v>
      </c>
      <c r="J3329" s="5" t="s">
        <v>9223</v>
      </c>
      <c r="K3329" t="s">
        <v>12</v>
      </c>
      <c r="L3329" t="s">
        <v>9281</v>
      </c>
      <c r="M3329" t="s">
        <v>9209</v>
      </c>
      <c r="N3329">
        <v>8</v>
      </c>
      <c r="O3329">
        <v>15</v>
      </c>
      <c r="P3329" t="s">
        <v>9226</v>
      </c>
      <c r="Q3329">
        <v>8</v>
      </c>
      <c r="R3329">
        <v>13</v>
      </c>
      <c r="S3329" t="s">
        <v>9257</v>
      </c>
      <c r="T3329" t="s">
        <v>9265</v>
      </c>
      <c r="U3329" t="s">
        <v>9282</v>
      </c>
      <c r="V3329" t="str" cm="1">
        <f t="array" ref="V3329">_xlfn.IFS(Hospital_Emergency_Room_Data[[#This Row],[Day]]&lt;=10,"Start(1-10)",Hospital_Emergency_Room_Data[[#This Row],[Day]]&lt;=20,"Middle(11-20)",Hospital_Emergency_Room_Data[[#This Row],[Day]]&gt;20,"End(21-30)")</f>
        <v>Start(1-10)</v>
      </c>
    </row>
    <row r="3330" spans="1:22">
      <c r="A3330">
        <v>497272881</v>
      </c>
      <c r="B3330" t="s">
        <v>3348</v>
      </c>
      <c r="C3330" s="1">
        <v>45536</v>
      </c>
      <c r="D3330" t="str">
        <f>TEXT(Hospital_Emergency_Room_Data[[#This Row],[Patient Admission Date]],"mmm")</f>
        <v>Sep</v>
      </c>
      <c r="E3330">
        <f>YEAR(Hospital_Emergency_Room_Data[[#This Row],[Patient Admission Date]])</f>
        <v>2024</v>
      </c>
      <c r="F3330" s="2">
        <v>0.76041666666666663</v>
      </c>
      <c r="G3330" s="8" t="str">
        <f>TEXT(Hospital_Emergency_Room_Data[[#This Row],[Patient Admission Date]],"dddd")</f>
        <v>Sunday</v>
      </c>
      <c r="H3330" t="s">
        <v>9208</v>
      </c>
      <c r="I3330">
        <v>42</v>
      </c>
      <c r="J3330" s="5" t="s">
        <v>9223</v>
      </c>
      <c r="K3330" t="s">
        <v>12</v>
      </c>
      <c r="L3330" t="s">
        <v>9281</v>
      </c>
      <c r="M3330" t="s">
        <v>9209</v>
      </c>
      <c r="N3330">
        <v>8</v>
      </c>
      <c r="O3330">
        <v>36</v>
      </c>
      <c r="P3330" t="s">
        <v>9225</v>
      </c>
      <c r="Q3330">
        <v>1</v>
      </c>
      <c r="R3330">
        <v>18</v>
      </c>
      <c r="S3330" t="s">
        <v>9256</v>
      </c>
      <c r="T3330" t="s">
        <v>9263</v>
      </c>
      <c r="U3330" t="s">
        <v>9300</v>
      </c>
      <c r="V3330" t="str" cm="1">
        <f t="array" ref="V3330">_xlfn.IFS(Hospital_Emergency_Room_Data[[#This Row],[Day]]&lt;=10,"Start(1-10)",Hospital_Emergency_Room_Data[[#This Row],[Day]]&lt;=20,"Middle(11-20)",Hospital_Emergency_Room_Data[[#This Row],[Day]]&gt;20,"End(21-30)")</f>
        <v>Start(1-10)</v>
      </c>
    </row>
    <row r="3331" spans="1:22">
      <c r="A3331">
        <v>500853554</v>
      </c>
      <c r="B3331" t="s">
        <v>3349</v>
      </c>
      <c r="C3331" s="1">
        <v>45450</v>
      </c>
      <c r="D3331" t="str">
        <f>TEXT(Hospital_Emergency_Room_Data[[#This Row],[Patient Admission Date]],"mmm")</f>
        <v>Jun</v>
      </c>
      <c r="E3331">
        <f>YEAR(Hospital_Emergency_Room_Data[[#This Row],[Patient Admission Date]])</f>
        <v>2024</v>
      </c>
      <c r="F3331" s="2">
        <v>0.62986111111111109</v>
      </c>
      <c r="G3331" s="8" t="str">
        <f>TEXT(Hospital_Emergency_Room_Data[[#This Row],[Patient Admission Date]],"dddd")</f>
        <v>Friday</v>
      </c>
      <c r="H3331" t="s">
        <v>9208</v>
      </c>
      <c r="I3331">
        <v>28</v>
      </c>
      <c r="J3331" s="5" t="s">
        <v>9220</v>
      </c>
      <c r="K3331" t="s">
        <v>12</v>
      </c>
      <c r="L3331" t="s">
        <v>9281</v>
      </c>
      <c r="M3331" t="s">
        <v>9209</v>
      </c>
      <c r="N3331">
        <v>8</v>
      </c>
      <c r="O3331">
        <v>47</v>
      </c>
      <c r="P3331" t="s">
        <v>9225</v>
      </c>
      <c r="Q3331">
        <v>7</v>
      </c>
      <c r="R3331">
        <v>15</v>
      </c>
      <c r="S3331" t="s">
        <v>9257</v>
      </c>
      <c r="T3331" t="s">
        <v>9263</v>
      </c>
      <c r="U3331" t="s">
        <v>9283</v>
      </c>
      <c r="V3331" t="str" cm="1">
        <f t="array" ref="V3331">_xlfn.IFS(Hospital_Emergency_Room_Data[[#This Row],[Day]]&lt;=10,"Start(1-10)",Hospital_Emergency_Room_Data[[#This Row],[Day]]&lt;=20,"Middle(11-20)",Hospital_Emergency_Room_Data[[#This Row],[Day]]&gt;20,"End(21-30)")</f>
        <v>Start(1-10)</v>
      </c>
    </row>
    <row r="3332" spans="1:22">
      <c r="A3332">
        <v>831724104</v>
      </c>
      <c r="B3332" t="s">
        <v>3350</v>
      </c>
      <c r="C3332" s="1">
        <v>45384</v>
      </c>
      <c r="D3332" t="str">
        <f>TEXT(Hospital_Emergency_Room_Data[[#This Row],[Patient Admission Date]],"mmm")</f>
        <v>Apr</v>
      </c>
      <c r="E3332">
        <f>YEAR(Hospital_Emergency_Room_Data[[#This Row],[Patient Admission Date]])</f>
        <v>2024</v>
      </c>
      <c r="F3332" s="2">
        <v>0.44444444444444442</v>
      </c>
      <c r="G3332" s="8" t="str">
        <f>TEXT(Hospital_Emergency_Room_Data[[#This Row],[Patient Admission Date]],"dddd")</f>
        <v>Tuesday</v>
      </c>
      <c r="H3332" t="s">
        <v>9208</v>
      </c>
      <c r="I3332">
        <v>48</v>
      </c>
      <c r="J3332" s="5" t="s">
        <v>9219</v>
      </c>
      <c r="K3332" t="s">
        <v>12</v>
      </c>
      <c r="L3332" t="s">
        <v>9281</v>
      </c>
      <c r="M3332" t="s">
        <v>9209</v>
      </c>
      <c r="N3332">
        <v>8</v>
      </c>
      <c r="O3332">
        <v>41</v>
      </c>
      <c r="P3332" t="s">
        <v>9225</v>
      </c>
      <c r="Q3332">
        <v>2</v>
      </c>
      <c r="R3332">
        <v>10</v>
      </c>
      <c r="S3332" t="s">
        <v>9255</v>
      </c>
      <c r="T3332" t="s">
        <v>9263</v>
      </c>
      <c r="U3332" t="s">
        <v>9300</v>
      </c>
      <c r="V3332" t="str" cm="1">
        <f t="array" ref="V3332">_xlfn.IFS(Hospital_Emergency_Room_Data[[#This Row],[Day]]&lt;=10,"Start(1-10)",Hospital_Emergency_Room_Data[[#This Row],[Day]]&lt;=20,"Middle(11-20)",Hospital_Emergency_Room_Data[[#This Row],[Day]]&gt;20,"End(21-30)")</f>
        <v>Start(1-10)</v>
      </c>
    </row>
    <row r="3333" spans="1:22">
      <c r="A3333">
        <v>636890732</v>
      </c>
      <c r="B3333" t="s">
        <v>3351</v>
      </c>
      <c r="C3333" s="1">
        <v>45021</v>
      </c>
      <c r="D3333" t="str">
        <f>TEXT(Hospital_Emergency_Room_Data[[#This Row],[Patient Admission Date]],"mmm")</f>
        <v>Apr</v>
      </c>
      <c r="E3333">
        <f>YEAR(Hospital_Emergency_Room_Data[[#This Row],[Patient Admission Date]])</f>
        <v>2023</v>
      </c>
      <c r="F3333" s="2">
        <v>0.61458333333333337</v>
      </c>
      <c r="G3333" s="8" t="str">
        <f>TEXT(Hospital_Emergency_Room_Data[[#This Row],[Patient Admission Date]],"dddd")</f>
        <v>Wednesday</v>
      </c>
      <c r="H3333" t="s">
        <v>9208</v>
      </c>
      <c r="I3333">
        <v>4</v>
      </c>
      <c r="J3333" s="5" t="s">
        <v>9218</v>
      </c>
      <c r="K3333" t="s">
        <v>12</v>
      </c>
      <c r="L3333" t="s">
        <v>9281</v>
      </c>
      <c r="M3333" t="s">
        <v>9209</v>
      </c>
      <c r="N3333">
        <v>9</v>
      </c>
      <c r="O3333">
        <v>34</v>
      </c>
      <c r="P3333" t="s">
        <v>9225</v>
      </c>
      <c r="Q3333">
        <v>5</v>
      </c>
      <c r="R3333">
        <v>14</v>
      </c>
      <c r="S3333" t="s">
        <v>9257</v>
      </c>
      <c r="T3333" t="s">
        <v>9263</v>
      </c>
      <c r="U3333" t="s">
        <v>9300</v>
      </c>
      <c r="V3333" t="str" cm="1">
        <f t="array" ref="V3333">_xlfn.IFS(Hospital_Emergency_Room_Data[[#This Row],[Day]]&lt;=10,"Start(1-10)",Hospital_Emergency_Room_Data[[#This Row],[Day]]&lt;=20,"Middle(11-20)",Hospital_Emergency_Room_Data[[#This Row],[Day]]&gt;20,"End(21-30)")</f>
        <v>Start(1-10)</v>
      </c>
    </row>
    <row r="3334" spans="1:22">
      <c r="A3334">
        <v>193870591</v>
      </c>
      <c r="B3334" t="s">
        <v>3352</v>
      </c>
      <c r="C3334" s="1">
        <v>45335</v>
      </c>
      <c r="D3334" t="str">
        <f>TEXT(Hospital_Emergency_Room_Data[[#This Row],[Patient Admission Date]],"mmm")</f>
        <v>Feb</v>
      </c>
      <c r="E3334">
        <f>YEAR(Hospital_Emergency_Room_Data[[#This Row],[Patient Admission Date]])</f>
        <v>2024</v>
      </c>
      <c r="F3334" s="2">
        <v>2.361111111111111E-2</v>
      </c>
      <c r="G3334" s="8" t="str">
        <f>TEXT(Hospital_Emergency_Room_Data[[#This Row],[Patient Admission Date]],"dddd")</f>
        <v>Tuesday</v>
      </c>
      <c r="H3334" t="s">
        <v>9208</v>
      </c>
      <c r="I3334">
        <v>78</v>
      </c>
      <c r="J3334" s="5" t="s">
        <v>9222</v>
      </c>
      <c r="K3334" t="s">
        <v>12</v>
      </c>
      <c r="L3334" t="s">
        <v>9281</v>
      </c>
      <c r="M3334" t="s">
        <v>9209</v>
      </c>
      <c r="N3334">
        <v>9</v>
      </c>
      <c r="O3334">
        <v>42</v>
      </c>
      <c r="P3334" t="s">
        <v>9225</v>
      </c>
      <c r="Q3334">
        <v>13</v>
      </c>
      <c r="R3334">
        <v>0</v>
      </c>
      <c r="S3334" t="s">
        <v>9258</v>
      </c>
      <c r="T3334" t="s">
        <v>9265</v>
      </c>
      <c r="U3334" t="s">
        <v>9300</v>
      </c>
      <c r="V3334" t="str" cm="1">
        <f t="array" ref="V3334">_xlfn.IFS(Hospital_Emergency_Room_Data[[#This Row],[Day]]&lt;=10,"Start(1-10)",Hospital_Emergency_Room_Data[[#This Row],[Day]]&lt;=20,"Middle(11-20)",Hospital_Emergency_Room_Data[[#This Row],[Day]]&gt;20,"End(21-30)")</f>
        <v>Middle(11-20)</v>
      </c>
    </row>
    <row r="3335" spans="1:22">
      <c r="A3335">
        <v>545480481</v>
      </c>
      <c r="B3335" t="s">
        <v>3353</v>
      </c>
      <c r="C3335" s="1">
        <v>45376</v>
      </c>
      <c r="D3335" t="str">
        <f>TEXT(Hospital_Emergency_Room_Data[[#This Row],[Patient Admission Date]],"mmm")</f>
        <v>Mar</v>
      </c>
      <c r="E3335">
        <f>YEAR(Hospital_Emergency_Room_Data[[#This Row],[Patient Admission Date]])</f>
        <v>2024</v>
      </c>
      <c r="F3335" s="2">
        <v>0.66041666666666665</v>
      </c>
      <c r="G3335" s="8" t="str">
        <f>TEXT(Hospital_Emergency_Room_Data[[#This Row],[Patient Admission Date]],"dddd")</f>
        <v>Monday</v>
      </c>
      <c r="H3335" t="s">
        <v>9208</v>
      </c>
      <c r="I3335">
        <v>76</v>
      </c>
      <c r="J3335" s="5" t="s">
        <v>9222</v>
      </c>
      <c r="K3335" t="s">
        <v>12</v>
      </c>
      <c r="L3335" t="s">
        <v>9281</v>
      </c>
      <c r="M3335" t="s">
        <v>9209</v>
      </c>
      <c r="N3335">
        <v>9</v>
      </c>
      <c r="O3335">
        <v>50</v>
      </c>
      <c r="P3335" t="s">
        <v>9225</v>
      </c>
      <c r="Q3335">
        <v>25</v>
      </c>
      <c r="R3335">
        <v>15</v>
      </c>
      <c r="S3335" t="s">
        <v>9257</v>
      </c>
      <c r="T3335" t="s">
        <v>9264</v>
      </c>
      <c r="U3335" t="s">
        <v>9283</v>
      </c>
      <c r="V3335" t="str" cm="1">
        <f t="array" ref="V3335">_xlfn.IFS(Hospital_Emergency_Room_Data[[#This Row],[Day]]&lt;=10,"Start(1-10)",Hospital_Emergency_Room_Data[[#This Row],[Day]]&lt;=20,"Middle(11-20)",Hospital_Emergency_Room_Data[[#This Row],[Day]]&gt;20,"End(21-30)")</f>
        <v>End(21-30)</v>
      </c>
    </row>
    <row r="3336" spans="1:22">
      <c r="A3336">
        <v>129480933</v>
      </c>
      <c r="B3336" t="s">
        <v>3354</v>
      </c>
      <c r="C3336" s="1">
        <v>45063</v>
      </c>
      <c r="D3336" t="str">
        <f>TEXT(Hospital_Emergency_Room_Data[[#This Row],[Patient Admission Date]],"mmm")</f>
        <v>May</v>
      </c>
      <c r="E3336">
        <f>YEAR(Hospital_Emergency_Room_Data[[#This Row],[Patient Admission Date]])</f>
        <v>2023</v>
      </c>
      <c r="F3336" s="2">
        <v>0.42708333333333331</v>
      </c>
      <c r="G3336" s="8" t="str">
        <f>TEXT(Hospital_Emergency_Room_Data[[#This Row],[Patient Admission Date]],"dddd")</f>
        <v>Wednesday</v>
      </c>
      <c r="H3336" t="s">
        <v>9208</v>
      </c>
      <c r="I3336">
        <v>21</v>
      </c>
      <c r="J3336" s="5" t="s">
        <v>9220</v>
      </c>
      <c r="K3336" t="s">
        <v>12</v>
      </c>
      <c r="L3336" t="s">
        <v>9281</v>
      </c>
      <c r="M3336" t="s">
        <v>9209</v>
      </c>
      <c r="N3336">
        <v>9</v>
      </c>
      <c r="O3336">
        <v>15</v>
      </c>
      <c r="P3336" t="s">
        <v>9226</v>
      </c>
      <c r="Q3336">
        <v>17</v>
      </c>
      <c r="R3336">
        <v>10</v>
      </c>
      <c r="S3336" t="s">
        <v>9255</v>
      </c>
      <c r="T3336" t="s">
        <v>9262</v>
      </c>
      <c r="U3336" t="s">
        <v>9282</v>
      </c>
      <c r="V3336" t="str" cm="1">
        <f t="array" ref="V3336">_xlfn.IFS(Hospital_Emergency_Room_Data[[#This Row],[Day]]&lt;=10,"Start(1-10)",Hospital_Emergency_Room_Data[[#This Row],[Day]]&lt;=20,"Middle(11-20)",Hospital_Emergency_Room_Data[[#This Row],[Day]]&gt;20,"End(21-30)")</f>
        <v>Middle(11-20)</v>
      </c>
    </row>
    <row r="3337" spans="1:22">
      <c r="A3337">
        <v>531313664</v>
      </c>
      <c r="B3337" t="s">
        <v>3355</v>
      </c>
      <c r="C3337" s="1">
        <v>45080</v>
      </c>
      <c r="D3337" t="str">
        <f>TEXT(Hospital_Emergency_Room_Data[[#This Row],[Patient Admission Date]],"mmm")</f>
        <v>Jun</v>
      </c>
      <c r="E3337">
        <f>YEAR(Hospital_Emergency_Room_Data[[#This Row],[Patient Admission Date]])</f>
        <v>2023</v>
      </c>
      <c r="F3337" s="2">
        <v>0.87777777777777777</v>
      </c>
      <c r="G3337" s="8" t="str">
        <f>TEXT(Hospital_Emergency_Room_Data[[#This Row],[Patient Admission Date]],"dddd")</f>
        <v>Saturday</v>
      </c>
      <c r="H3337" t="s">
        <v>9208</v>
      </c>
      <c r="I3337">
        <v>8</v>
      </c>
      <c r="J3337" s="5" t="s">
        <v>9221</v>
      </c>
      <c r="K3337" t="s">
        <v>12</v>
      </c>
      <c r="L3337" t="s">
        <v>9281</v>
      </c>
      <c r="M3337" t="s">
        <v>9209</v>
      </c>
      <c r="N3337">
        <v>9</v>
      </c>
      <c r="O3337">
        <v>11</v>
      </c>
      <c r="P3337" t="s">
        <v>9226</v>
      </c>
      <c r="Q3337">
        <v>3</v>
      </c>
      <c r="R3337">
        <v>21</v>
      </c>
      <c r="S3337" t="s">
        <v>9256</v>
      </c>
      <c r="T3337" t="s">
        <v>9263</v>
      </c>
      <c r="U3337" t="s">
        <v>9282</v>
      </c>
      <c r="V3337" t="str" cm="1">
        <f t="array" ref="V3337">_xlfn.IFS(Hospital_Emergency_Room_Data[[#This Row],[Day]]&lt;=10,"Start(1-10)",Hospital_Emergency_Room_Data[[#This Row],[Day]]&lt;=20,"Middle(11-20)",Hospital_Emergency_Room_Data[[#This Row],[Day]]&gt;20,"End(21-30)")</f>
        <v>Start(1-10)</v>
      </c>
    </row>
    <row r="3338" spans="1:22">
      <c r="A3338">
        <v>861485444</v>
      </c>
      <c r="B3338" t="s">
        <v>3356</v>
      </c>
      <c r="C3338" s="1">
        <v>45364</v>
      </c>
      <c r="D3338" t="str">
        <f>TEXT(Hospital_Emergency_Room_Data[[#This Row],[Patient Admission Date]],"mmm")</f>
        <v>Mar</v>
      </c>
      <c r="E3338">
        <f>YEAR(Hospital_Emergency_Room_Data[[#This Row],[Patient Admission Date]])</f>
        <v>2024</v>
      </c>
      <c r="F3338" s="2">
        <v>0.52430555555555558</v>
      </c>
      <c r="G3338" s="8" t="str">
        <f>TEXT(Hospital_Emergency_Room_Data[[#This Row],[Patient Admission Date]],"dddd")</f>
        <v>Wednesday</v>
      </c>
      <c r="H3338" t="s">
        <v>9208</v>
      </c>
      <c r="I3338">
        <v>13</v>
      </c>
      <c r="J3338" s="5" t="s">
        <v>9221</v>
      </c>
      <c r="K3338" t="s">
        <v>12</v>
      </c>
      <c r="L3338" t="s">
        <v>9281</v>
      </c>
      <c r="M3338" t="s">
        <v>9209</v>
      </c>
      <c r="N3338">
        <v>9</v>
      </c>
      <c r="O3338">
        <v>57</v>
      </c>
      <c r="P3338" t="s">
        <v>9225</v>
      </c>
      <c r="Q3338">
        <v>13</v>
      </c>
      <c r="R3338">
        <v>12</v>
      </c>
      <c r="S3338" t="s">
        <v>9257</v>
      </c>
      <c r="T3338" t="s">
        <v>9265</v>
      </c>
      <c r="U3338" t="s">
        <v>9283</v>
      </c>
      <c r="V3338" t="str" cm="1">
        <f t="array" ref="V3338">_xlfn.IFS(Hospital_Emergency_Room_Data[[#This Row],[Day]]&lt;=10,"Start(1-10)",Hospital_Emergency_Room_Data[[#This Row],[Day]]&lt;=20,"Middle(11-20)",Hospital_Emergency_Room_Data[[#This Row],[Day]]&gt;20,"End(21-30)")</f>
        <v>Middle(11-20)</v>
      </c>
    </row>
    <row r="3339" spans="1:22">
      <c r="A3339">
        <v>844851514</v>
      </c>
      <c r="B3339" t="s">
        <v>3357</v>
      </c>
      <c r="C3339" s="1">
        <v>45545</v>
      </c>
      <c r="D3339" t="str">
        <f>TEXT(Hospital_Emergency_Room_Data[[#This Row],[Patient Admission Date]],"mmm")</f>
        <v>Sep</v>
      </c>
      <c r="E3339">
        <f>YEAR(Hospital_Emergency_Room_Data[[#This Row],[Patient Admission Date]])</f>
        <v>2024</v>
      </c>
      <c r="F3339" s="2">
        <v>0.46111111111111114</v>
      </c>
      <c r="G3339" s="8" t="str">
        <f>TEXT(Hospital_Emergency_Room_Data[[#This Row],[Patient Admission Date]],"dddd")</f>
        <v>Tuesday</v>
      </c>
      <c r="H3339" t="s">
        <v>9208</v>
      </c>
      <c r="I3339">
        <v>20</v>
      </c>
      <c r="J3339" s="5" t="s">
        <v>9220</v>
      </c>
      <c r="K3339" t="s">
        <v>12</v>
      </c>
      <c r="L3339" t="s">
        <v>9281</v>
      </c>
      <c r="M3339" t="s">
        <v>9209</v>
      </c>
      <c r="N3339">
        <v>9</v>
      </c>
      <c r="O3339">
        <v>17</v>
      </c>
      <c r="P3339" t="s">
        <v>9226</v>
      </c>
      <c r="Q3339">
        <v>10</v>
      </c>
      <c r="R3339">
        <v>11</v>
      </c>
      <c r="S3339" t="s">
        <v>9255</v>
      </c>
      <c r="T3339" t="s">
        <v>9265</v>
      </c>
      <c r="U3339" t="s">
        <v>9282</v>
      </c>
      <c r="V3339" t="str" cm="1">
        <f t="array" ref="V3339">_xlfn.IFS(Hospital_Emergency_Room_Data[[#This Row],[Day]]&lt;=10,"Start(1-10)",Hospital_Emergency_Room_Data[[#This Row],[Day]]&lt;=20,"Middle(11-20)",Hospital_Emergency_Room_Data[[#This Row],[Day]]&gt;20,"End(21-30)")</f>
        <v>Start(1-10)</v>
      </c>
    </row>
    <row r="3340" spans="1:22">
      <c r="A3340">
        <v>103736870</v>
      </c>
      <c r="B3340" t="s">
        <v>3358</v>
      </c>
      <c r="C3340" s="1">
        <v>45223</v>
      </c>
      <c r="D3340" t="str">
        <f>TEXT(Hospital_Emergency_Room_Data[[#This Row],[Patient Admission Date]],"mmm")</f>
        <v>Oct</v>
      </c>
      <c r="E3340">
        <f>YEAR(Hospital_Emergency_Room_Data[[#This Row],[Patient Admission Date]])</f>
        <v>2023</v>
      </c>
      <c r="F3340" s="2">
        <v>2.0833333333333333E-3</v>
      </c>
      <c r="G3340" s="8" t="str">
        <f>TEXT(Hospital_Emergency_Room_Data[[#This Row],[Patient Admission Date]],"dddd")</f>
        <v>Tuesday</v>
      </c>
      <c r="H3340" t="s">
        <v>9208</v>
      </c>
      <c r="I3340">
        <v>15</v>
      </c>
      <c r="J3340" s="5" t="s">
        <v>9220</v>
      </c>
      <c r="K3340" t="s">
        <v>12</v>
      </c>
      <c r="L3340" t="s">
        <v>9281</v>
      </c>
      <c r="M3340" t="s">
        <v>9209</v>
      </c>
      <c r="N3340">
        <v>9</v>
      </c>
      <c r="O3340">
        <v>22</v>
      </c>
      <c r="P3340" t="s">
        <v>9226</v>
      </c>
      <c r="Q3340">
        <v>24</v>
      </c>
      <c r="R3340">
        <v>0</v>
      </c>
      <c r="S3340" t="s">
        <v>9258</v>
      </c>
      <c r="T3340" t="s">
        <v>9264</v>
      </c>
      <c r="U3340" t="s">
        <v>9282</v>
      </c>
      <c r="V3340" t="str" cm="1">
        <f t="array" ref="V3340">_xlfn.IFS(Hospital_Emergency_Room_Data[[#This Row],[Day]]&lt;=10,"Start(1-10)",Hospital_Emergency_Room_Data[[#This Row],[Day]]&lt;=20,"Middle(11-20)",Hospital_Emergency_Room_Data[[#This Row],[Day]]&gt;20,"End(21-30)")</f>
        <v>End(21-30)</v>
      </c>
    </row>
    <row r="3341" spans="1:22">
      <c r="A3341">
        <v>836455911</v>
      </c>
      <c r="B3341" t="s">
        <v>3359</v>
      </c>
      <c r="C3341" s="1">
        <v>45566</v>
      </c>
      <c r="D3341" t="str">
        <f>TEXT(Hospital_Emergency_Room_Data[[#This Row],[Patient Admission Date]],"mmm")</f>
        <v>Oct</v>
      </c>
      <c r="E3341">
        <f>YEAR(Hospital_Emergency_Room_Data[[#This Row],[Patient Admission Date]])</f>
        <v>2024</v>
      </c>
      <c r="F3341" s="2">
        <v>0.50347222222222221</v>
      </c>
      <c r="G3341" s="8" t="str">
        <f>TEXT(Hospital_Emergency_Room_Data[[#This Row],[Patient Admission Date]],"dddd")</f>
        <v>Tuesday</v>
      </c>
      <c r="H3341" t="s">
        <v>9208</v>
      </c>
      <c r="I3341">
        <v>78</v>
      </c>
      <c r="J3341" s="5" t="s">
        <v>9222</v>
      </c>
      <c r="K3341" t="s">
        <v>12</v>
      </c>
      <c r="L3341" t="s">
        <v>9281</v>
      </c>
      <c r="M3341" t="s">
        <v>9209</v>
      </c>
      <c r="N3341">
        <v>9</v>
      </c>
      <c r="O3341">
        <v>30</v>
      </c>
      <c r="P3341" t="s">
        <v>9225</v>
      </c>
      <c r="Q3341">
        <v>1</v>
      </c>
      <c r="R3341">
        <v>12</v>
      </c>
      <c r="S3341" t="s">
        <v>9257</v>
      </c>
      <c r="T3341" t="s">
        <v>9263</v>
      </c>
      <c r="U3341" t="s">
        <v>9282</v>
      </c>
      <c r="V3341" t="str" cm="1">
        <f t="array" ref="V3341">_xlfn.IFS(Hospital_Emergency_Room_Data[[#This Row],[Day]]&lt;=10,"Start(1-10)",Hospital_Emergency_Room_Data[[#This Row],[Day]]&lt;=20,"Middle(11-20)",Hospital_Emergency_Room_Data[[#This Row],[Day]]&gt;20,"End(21-30)")</f>
        <v>Start(1-10)</v>
      </c>
    </row>
    <row r="3342" spans="1:22">
      <c r="A3342">
        <v>161396789</v>
      </c>
      <c r="B3342" t="s">
        <v>3360</v>
      </c>
      <c r="C3342" s="1">
        <v>45436</v>
      </c>
      <c r="D3342" t="str">
        <f>TEXT(Hospital_Emergency_Room_Data[[#This Row],[Patient Admission Date]],"mmm")</f>
        <v>May</v>
      </c>
      <c r="E3342">
        <f>YEAR(Hospital_Emergency_Room_Data[[#This Row],[Patient Admission Date]])</f>
        <v>2024</v>
      </c>
      <c r="F3342" s="2">
        <v>0.29236111111111113</v>
      </c>
      <c r="G3342" s="8" t="str">
        <f>TEXT(Hospital_Emergency_Room_Data[[#This Row],[Patient Admission Date]],"dddd")</f>
        <v>Friday</v>
      </c>
      <c r="H3342" t="s">
        <v>9208</v>
      </c>
      <c r="I3342">
        <v>6</v>
      </c>
      <c r="J3342" s="5" t="s">
        <v>9221</v>
      </c>
      <c r="K3342" t="s">
        <v>12</v>
      </c>
      <c r="L3342" t="s">
        <v>9281</v>
      </c>
      <c r="M3342" t="s">
        <v>9209</v>
      </c>
      <c r="N3342">
        <v>10</v>
      </c>
      <c r="O3342">
        <v>60</v>
      </c>
      <c r="P3342" t="s">
        <v>9225</v>
      </c>
      <c r="Q3342">
        <v>24</v>
      </c>
      <c r="R3342">
        <v>7</v>
      </c>
      <c r="S3342" t="s">
        <v>9255</v>
      </c>
      <c r="T3342" t="s">
        <v>9264</v>
      </c>
      <c r="U3342" t="s">
        <v>9283</v>
      </c>
      <c r="V3342" t="str" cm="1">
        <f t="array" ref="V3342">_xlfn.IFS(Hospital_Emergency_Room_Data[[#This Row],[Day]]&lt;=10,"Start(1-10)",Hospital_Emergency_Room_Data[[#This Row],[Day]]&lt;=20,"Middle(11-20)",Hospital_Emergency_Room_Data[[#This Row],[Day]]&gt;20,"End(21-30)")</f>
        <v>End(21-30)</v>
      </c>
    </row>
    <row r="3343" spans="1:22">
      <c r="A3343">
        <v>292503675</v>
      </c>
      <c r="B3343" t="s">
        <v>3361</v>
      </c>
      <c r="C3343" s="1">
        <v>45141</v>
      </c>
      <c r="D3343" t="str">
        <f>TEXT(Hospital_Emergency_Room_Data[[#This Row],[Patient Admission Date]],"mmm")</f>
        <v>Aug</v>
      </c>
      <c r="E3343">
        <f>YEAR(Hospital_Emergency_Room_Data[[#This Row],[Patient Admission Date]])</f>
        <v>2023</v>
      </c>
      <c r="F3343" s="2">
        <v>0.53541666666666665</v>
      </c>
      <c r="G3343" s="8" t="str">
        <f>TEXT(Hospital_Emergency_Room_Data[[#This Row],[Patient Admission Date]],"dddd")</f>
        <v>Thursday</v>
      </c>
      <c r="H3343" t="s">
        <v>9208</v>
      </c>
      <c r="I3343">
        <v>33</v>
      </c>
      <c r="J3343" s="5" t="s">
        <v>9223</v>
      </c>
      <c r="K3343" t="s">
        <v>12</v>
      </c>
      <c r="L3343" t="s">
        <v>9281</v>
      </c>
      <c r="M3343" t="s">
        <v>9209</v>
      </c>
      <c r="N3343">
        <v>10</v>
      </c>
      <c r="O3343">
        <v>47</v>
      </c>
      <c r="P3343" t="s">
        <v>9225</v>
      </c>
      <c r="Q3343">
        <v>3</v>
      </c>
      <c r="R3343">
        <v>12</v>
      </c>
      <c r="S3343" t="s">
        <v>9257</v>
      </c>
      <c r="T3343" t="s">
        <v>9263</v>
      </c>
      <c r="U3343" t="s">
        <v>9283</v>
      </c>
      <c r="V3343" t="str" cm="1">
        <f t="array" ref="V3343">_xlfn.IFS(Hospital_Emergency_Room_Data[[#This Row],[Day]]&lt;=10,"Start(1-10)",Hospital_Emergency_Room_Data[[#This Row],[Day]]&lt;=20,"Middle(11-20)",Hospital_Emergency_Room_Data[[#This Row],[Day]]&gt;20,"End(21-30)")</f>
        <v>Start(1-10)</v>
      </c>
    </row>
    <row r="3344" spans="1:22">
      <c r="A3344">
        <v>202951671</v>
      </c>
      <c r="B3344" t="s">
        <v>3362</v>
      </c>
      <c r="C3344" s="1">
        <v>45469</v>
      </c>
      <c r="D3344" t="str">
        <f>TEXT(Hospital_Emergency_Room_Data[[#This Row],[Patient Admission Date]],"mmm")</f>
        <v>Jun</v>
      </c>
      <c r="E3344">
        <f>YEAR(Hospital_Emergency_Room_Data[[#This Row],[Patient Admission Date]])</f>
        <v>2024</v>
      </c>
      <c r="F3344" s="2">
        <v>0.97847222222222219</v>
      </c>
      <c r="G3344" s="8" t="str">
        <f>TEXT(Hospital_Emergency_Room_Data[[#This Row],[Patient Admission Date]],"dddd")</f>
        <v>Wednesday</v>
      </c>
      <c r="H3344" t="s">
        <v>9208</v>
      </c>
      <c r="I3344">
        <v>34</v>
      </c>
      <c r="J3344" s="5" t="s">
        <v>9223</v>
      </c>
      <c r="K3344" t="s">
        <v>12</v>
      </c>
      <c r="L3344" t="s">
        <v>9281</v>
      </c>
      <c r="M3344" t="s">
        <v>9209</v>
      </c>
      <c r="N3344">
        <v>10</v>
      </c>
      <c r="O3344">
        <v>54</v>
      </c>
      <c r="P3344" t="s">
        <v>9225</v>
      </c>
      <c r="Q3344">
        <v>26</v>
      </c>
      <c r="R3344">
        <v>23</v>
      </c>
      <c r="S3344" t="s">
        <v>9256</v>
      </c>
      <c r="T3344" t="s">
        <v>9264</v>
      </c>
      <c r="U3344" t="s">
        <v>9283</v>
      </c>
      <c r="V3344" t="str" cm="1">
        <f t="array" ref="V3344">_xlfn.IFS(Hospital_Emergency_Room_Data[[#This Row],[Day]]&lt;=10,"Start(1-10)",Hospital_Emergency_Room_Data[[#This Row],[Day]]&lt;=20,"Middle(11-20)",Hospital_Emergency_Room_Data[[#This Row],[Day]]&gt;20,"End(21-30)")</f>
        <v>End(21-30)</v>
      </c>
    </row>
    <row r="3345" spans="1:22">
      <c r="A3345">
        <v>583723070</v>
      </c>
      <c r="B3345" t="s">
        <v>3363</v>
      </c>
      <c r="C3345" s="1">
        <v>45103</v>
      </c>
      <c r="D3345" t="str">
        <f>TEXT(Hospital_Emergency_Room_Data[[#This Row],[Patient Admission Date]],"mmm")</f>
        <v>Jun</v>
      </c>
      <c r="E3345">
        <f>YEAR(Hospital_Emergency_Room_Data[[#This Row],[Patient Admission Date]])</f>
        <v>2023</v>
      </c>
      <c r="F3345" s="2">
        <v>0.46388888888888891</v>
      </c>
      <c r="G3345" s="8" t="str">
        <f>TEXT(Hospital_Emergency_Room_Data[[#This Row],[Patient Admission Date]],"dddd")</f>
        <v>Monday</v>
      </c>
      <c r="H3345" t="s">
        <v>9208</v>
      </c>
      <c r="I3345">
        <v>70</v>
      </c>
      <c r="J3345" s="5" t="s">
        <v>9222</v>
      </c>
      <c r="K3345" t="s">
        <v>12</v>
      </c>
      <c r="L3345" t="s">
        <v>9281</v>
      </c>
      <c r="M3345" t="s">
        <v>9209</v>
      </c>
      <c r="N3345">
        <v>10</v>
      </c>
      <c r="O3345">
        <v>16</v>
      </c>
      <c r="P3345" t="s">
        <v>9226</v>
      </c>
      <c r="Q3345">
        <v>26</v>
      </c>
      <c r="R3345">
        <v>11</v>
      </c>
      <c r="S3345" t="s">
        <v>9255</v>
      </c>
      <c r="T3345" t="s">
        <v>9264</v>
      </c>
      <c r="U3345" t="s">
        <v>9282</v>
      </c>
      <c r="V3345" t="str" cm="1">
        <f t="array" ref="V3345">_xlfn.IFS(Hospital_Emergency_Room_Data[[#This Row],[Day]]&lt;=10,"Start(1-10)",Hospital_Emergency_Room_Data[[#This Row],[Day]]&lt;=20,"Middle(11-20)",Hospital_Emergency_Room_Data[[#This Row],[Day]]&gt;20,"End(21-30)")</f>
        <v>End(21-30)</v>
      </c>
    </row>
    <row r="3346" spans="1:22">
      <c r="A3346">
        <v>474580047</v>
      </c>
      <c r="B3346" t="s">
        <v>3364</v>
      </c>
      <c r="C3346" s="1">
        <v>45460</v>
      </c>
      <c r="D3346" t="str">
        <f>TEXT(Hospital_Emergency_Room_Data[[#This Row],[Patient Admission Date]],"mmm")</f>
        <v>Jun</v>
      </c>
      <c r="E3346">
        <f>YEAR(Hospital_Emergency_Room_Data[[#This Row],[Patient Admission Date]])</f>
        <v>2024</v>
      </c>
      <c r="F3346" s="2">
        <v>0.23125000000000001</v>
      </c>
      <c r="G3346" s="8" t="str">
        <f>TEXT(Hospital_Emergency_Room_Data[[#This Row],[Patient Admission Date]],"dddd")</f>
        <v>Monday</v>
      </c>
      <c r="H3346" t="s">
        <v>9208</v>
      </c>
      <c r="I3346">
        <v>64</v>
      </c>
      <c r="J3346" s="5" t="s">
        <v>9217</v>
      </c>
      <c r="K3346" t="s">
        <v>12</v>
      </c>
      <c r="L3346" t="s">
        <v>9281</v>
      </c>
      <c r="M3346" t="s">
        <v>9209</v>
      </c>
      <c r="N3346">
        <v>10</v>
      </c>
      <c r="O3346">
        <v>22</v>
      </c>
      <c r="P3346" t="s">
        <v>9226</v>
      </c>
      <c r="Q3346">
        <v>17</v>
      </c>
      <c r="R3346">
        <v>5</v>
      </c>
      <c r="S3346" t="s">
        <v>9258</v>
      </c>
      <c r="T3346" t="s">
        <v>9262</v>
      </c>
      <c r="U3346" t="s">
        <v>9282</v>
      </c>
      <c r="V3346" t="str" cm="1">
        <f t="array" ref="V3346">_xlfn.IFS(Hospital_Emergency_Room_Data[[#This Row],[Day]]&lt;=10,"Start(1-10)",Hospital_Emergency_Room_Data[[#This Row],[Day]]&lt;=20,"Middle(11-20)",Hospital_Emergency_Room_Data[[#This Row],[Day]]&gt;20,"End(21-30)")</f>
        <v>Middle(11-20)</v>
      </c>
    </row>
    <row r="3347" spans="1:22">
      <c r="A3347">
        <v>618742955</v>
      </c>
      <c r="B3347" t="s">
        <v>3365</v>
      </c>
      <c r="C3347" s="1">
        <v>45307</v>
      </c>
      <c r="D3347" t="str">
        <f>TEXT(Hospital_Emergency_Room_Data[[#This Row],[Patient Admission Date]],"mmm")</f>
        <v>Jan</v>
      </c>
      <c r="E3347">
        <f>YEAR(Hospital_Emergency_Room_Data[[#This Row],[Patient Admission Date]])</f>
        <v>2024</v>
      </c>
      <c r="F3347" s="2">
        <v>0.7631944444444444</v>
      </c>
      <c r="G3347" s="8" t="str">
        <f>TEXT(Hospital_Emergency_Room_Data[[#This Row],[Patient Admission Date]],"dddd")</f>
        <v>Tuesday</v>
      </c>
      <c r="H3347" t="s">
        <v>9208</v>
      </c>
      <c r="I3347">
        <v>7</v>
      </c>
      <c r="J3347" s="5" t="s">
        <v>9221</v>
      </c>
      <c r="K3347" t="s">
        <v>12</v>
      </c>
      <c r="L3347" t="s">
        <v>9281</v>
      </c>
      <c r="M3347" t="s">
        <v>9209</v>
      </c>
      <c r="N3347">
        <v>10</v>
      </c>
      <c r="O3347">
        <v>14</v>
      </c>
      <c r="P3347" t="s">
        <v>9226</v>
      </c>
      <c r="Q3347">
        <v>16</v>
      </c>
      <c r="R3347">
        <v>18</v>
      </c>
      <c r="S3347" t="s">
        <v>9256</v>
      </c>
      <c r="T3347" t="s">
        <v>9262</v>
      </c>
      <c r="U3347" t="s">
        <v>9282</v>
      </c>
      <c r="V3347" t="str" cm="1">
        <f t="array" ref="V3347">_xlfn.IFS(Hospital_Emergency_Room_Data[[#This Row],[Day]]&lt;=10,"Start(1-10)",Hospital_Emergency_Room_Data[[#This Row],[Day]]&lt;=20,"Middle(11-20)",Hospital_Emergency_Room_Data[[#This Row],[Day]]&gt;20,"End(21-30)")</f>
        <v>Middle(11-20)</v>
      </c>
    </row>
    <row r="3348" spans="1:22">
      <c r="A3348">
        <v>352519558</v>
      </c>
      <c r="B3348" t="s">
        <v>3366</v>
      </c>
      <c r="C3348" s="1">
        <v>45237</v>
      </c>
      <c r="D3348" t="str">
        <f>TEXT(Hospital_Emergency_Room_Data[[#This Row],[Patient Admission Date]],"mmm")</f>
        <v>Nov</v>
      </c>
      <c r="E3348">
        <f>YEAR(Hospital_Emergency_Room_Data[[#This Row],[Patient Admission Date]])</f>
        <v>2023</v>
      </c>
      <c r="F3348" s="2">
        <v>0.61527777777777781</v>
      </c>
      <c r="G3348" s="8" t="str">
        <f>TEXT(Hospital_Emergency_Room_Data[[#This Row],[Patient Admission Date]],"dddd")</f>
        <v>Tuesday</v>
      </c>
      <c r="H3348" t="s">
        <v>9208</v>
      </c>
      <c r="I3348">
        <v>50</v>
      </c>
      <c r="J3348" s="5" t="s">
        <v>9219</v>
      </c>
      <c r="K3348" t="s">
        <v>12</v>
      </c>
      <c r="L3348" t="s">
        <v>9281</v>
      </c>
      <c r="M3348" t="s">
        <v>9209</v>
      </c>
      <c r="N3348">
        <v>10</v>
      </c>
      <c r="O3348">
        <v>60</v>
      </c>
      <c r="P3348" t="s">
        <v>9225</v>
      </c>
      <c r="Q3348">
        <v>7</v>
      </c>
      <c r="R3348">
        <v>14</v>
      </c>
      <c r="S3348" t="s">
        <v>9257</v>
      </c>
      <c r="T3348" t="s">
        <v>9263</v>
      </c>
      <c r="U3348" t="s">
        <v>9283</v>
      </c>
      <c r="V3348" t="str" cm="1">
        <f t="array" ref="V3348">_xlfn.IFS(Hospital_Emergency_Room_Data[[#This Row],[Day]]&lt;=10,"Start(1-10)",Hospital_Emergency_Room_Data[[#This Row],[Day]]&lt;=20,"Middle(11-20)",Hospital_Emergency_Room_Data[[#This Row],[Day]]&gt;20,"End(21-30)")</f>
        <v>Start(1-10)</v>
      </c>
    </row>
    <row r="3349" spans="1:22">
      <c r="A3349">
        <v>464445970</v>
      </c>
      <c r="B3349" t="s">
        <v>3367</v>
      </c>
      <c r="C3349" s="1">
        <v>45498</v>
      </c>
      <c r="D3349" t="str">
        <f>TEXT(Hospital_Emergency_Room_Data[[#This Row],[Patient Admission Date]],"mmm")</f>
        <v>Jul</v>
      </c>
      <c r="E3349">
        <f>YEAR(Hospital_Emergency_Room_Data[[#This Row],[Patient Admission Date]])</f>
        <v>2024</v>
      </c>
      <c r="F3349" s="2">
        <v>0.37361111111111112</v>
      </c>
      <c r="G3349" s="8" t="str">
        <f>TEXT(Hospital_Emergency_Room_Data[[#This Row],[Patient Admission Date]],"dddd")</f>
        <v>Thursday</v>
      </c>
      <c r="H3349" t="s">
        <v>9208</v>
      </c>
      <c r="I3349">
        <v>74</v>
      </c>
      <c r="J3349" s="5" t="s">
        <v>9222</v>
      </c>
      <c r="K3349" t="s">
        <v>12</v>
      </c>
      <c r="L3349" t="s">
        <v>16</v>
      </c>
      <c r="M3349" t="s">
        <v>9209</v>
      </c>
      <c r="O3349">
        <v>28</v>
      </c>
      <c r="P3349" t="s">
        <v>9226</v>
      </c>
      <c r="Q3349">
        <v>25</v>
      </c>
      <c r="R3349">
        <v>8</v>
      </c>
      <c r="S3349" t="s">
        <v>9255</v>
      </c>
      <c r="T3349" t="s">
        <v>9264</v>
      </c>
      <c r="U3349" t="s">
        <v>9282</v>
      </c>
      <c r="V3349" t="str" cm="1">
        <f t="array" ref="V3349">_xlfn.IFS(Hospital_Emergency_Room_Data[[#This Row],[Day]]&lt;=10,"Start(1-10)",Hospital_Emergency_Room_Data[[#This Row],[Day]]&lt;=20,"Middle(11-20)",Hospital_Emergency_Room_Data[[#This Row],[Day]]&gt;20,"End(21-30)")</f>
        <v>End(21-30)</v>
      </c>
    </row>
    <row r="3350" spans="1:22">
      <c r="A3350">
        <v>602478260</v>
      </c>
      <c r="B3350" t="s">
        <v>3368</v>
      </c>
      <c r="C3350" s="1">
        <v>45576</v>
      </c>
      <c r="D3350" t="str">
        <f>TEXT(Hospital_Emergency_Room_Data[[#This Row],[Patient Admission Date]],"mmm")</f>
        <v>Oct</v>
      </c>
      <c r="E3350">
        <f>YEAR(Hospital_Emergency_Room_Data[[#This Row],[Patient Admission Date]])</f>
        <v>2024</v>
      </c>
      <c r="F3350" s="2">
        <v>0.40972222222222221</v>
      </c>
      <c r="G3350" s="8" t="str">
        <f>TEXT(Hospital_Emergency_Room_Data[[#This Row],[Patient Admission Date]],"dddd")</f>
        <v>Friday</v>
      </c>
      <c r="H3350" t="s">
        <v>9208</v>
      </c>
      <c r="I3350">
        <v>52</v>
      </c>
      <c r="J3350" s="5" t="s">
        <v>9219</v>
      </c>
      <c r="K3350" t="s">
        <v>12</v>
      </c>
      <c r="L3350" t="s">
        <v>16</v>
      </c>
      <c r="M3350" t="s">
        <v>9209</v>
      </c>
      <c r="O3350">
        <v>38</v>
      </c>
      <c r="P3350" t="s">
        <v>9225</v>
      </c>
      <c r="Q3350">
        <v>11</v>
      </c>
      <c r="R3350">
        <v>9</v>
      </c>
      <c r="S3350" t="s">
        <v>9255</v>
      </c>
      <c r="T3350" t="s">
        <v>9265</v>
      </c>
      <c r="U3350" t="s">
        <v>9300</v>
      </c>
      <c r="V3350" t="str" cm="1">
        <f t="array" ref="V3350">_xlfn.IFS(Hospital_Emergency_Room_Data[[#This Row],[Day]]&lt;=10,"Start(1-10)",Hospital_Emergency_Room_Data[[#This Row],[Day]]&lt;=20,"Middle(11-20)",Hospital_Emergency_Room_Data[[#This Row],[Day]]&gt;20,"End(21-30)")</f>
        <v>Middle(11-20)</v>
      </c>
    </row>
    <row r="3351" spans="1:22">
      <c r="A3351">
        <v>138911480</v>
      </c>
      <c r="B3351" t="s">
        <v>3369</v>
      </c>
      <c r="C3351" s="1">
        <v>45506</v>
      </c>
      <c r="D3351" t="str">
        <f>TEXT(Hospital_Emergency_Room_Data[[#This Row],[Patient Admission Date]],"mmm")</f>
        <v>Aug</v>
      </c>
      <c r="E3351">
        <f>YEAR(Hospital_Emergency_Room_Data[[#This Row],[Patient Admission Date]])</f>
        <v>2024</v>
      </c>
      <c r="F3351" s="2">
        <v>0.78055555555555556</v>
      </c>
      <c r="G3351" s="8" t="str">
        <f>TEXT(Hospital_Emergency_Room_Data[[#This Row],[Patient Admission Date]],"dddd")</f>
        <v>Friday</v>
      </c>
      <c r="H3351" t="s">
        <v>9208</v>
      </c>
      <c r="I3351">
        <v>19</v>
      </c>
      <c r="J3351" s="5" t="s">
        <v>9220</v>
      </c>
      <c r="K3351" t="s">
        <v>12</v>
      </c>
      <c r="L3351" t="s">
        <v>16</v>
      </c>
      <c r="M3351" t="s">
        <v>9209</v>
      </c>
      <c r="O3351">
        <v>11</v>
      </c>
      <c r="P3351" t="s">
        <v>9226</v>
      </c>
      <c r="Q3351">
        <v>2</v>
      </c>
      <c r="R3351">
        <v>18</v>
      </c>
      <c r="S3351" t="s">
        <v>9256</v>
      </c>
      <c r="T3351" t="s">
        <v>9263</v>
      </c>
      <c r="U3351" t="s">
        <v>9282</v>
      </c>
      <c r="V3351" t="str" cm="1">
        <f t="array" ref="V3351">_xlfn.IFS(Hospital_Emergency_Room_Data[[#This Row],[Day]]&lt;=10,"Start(1-10)",Hospital_Emergency_Room_Data[[#This Row],[Day]]&lt;=20,"Middle(11-20)",Hospital_Emergency_Room_Data[[#This Row],[Day]]&gt;20,"End(21-30)")</f>
        <v>Start(1-10)</v>
      </c>
    </row>
    <row r="3352" spans="1:22">
      <c r="A3352">
        <v>853274550</v>
      </c>
      <c r="B3352" t="s">
        <v>3370</v>
      </c>
      <c r="C3352" s="1">
        <v>45497</v>
      </c>
      <c r="D3352" t="str">
        <f>TEXT(Hospital_Emergency_Room_Data[[#This Row],[Patient Admission Date]],"mmm")</f>
        <v>Jul</v>
      </c>
      <c r="E3352">
        <f>YEAR(Hospital_Emergency_Room_Data[[#This Row],[Patient Admission Date]])</f>
        <v>2024</v>
      </c>
      <c r="F3352" s="2">
        <v>0.84236111111111112</v>
      </c>
      <c r="G3352" s="8" t="str">
        <f>TEXT(Hospital_Emergency_Room_Data[[#This Row],[Patient Admission Date]],"dddd")</f>
        <v>Wednesday</v>
      </c>
      <c r="H3352" t="s">
        <v>9208</v>
      </c>
      <c r="I3352">
        <v>53</v>
      </c>
      <c r="J3352" s="5" t="s">
        <v>9219</v>
      </c>
      <c r="K3352" t="s">
        <v>12</v>
      </c>
      <c r="L3352" t="s">
        <v>16</v>
      </c>
      <c r="M3352" t="s">
        <v>9209</v>
      </c>
      <c r="O3352">
        <v>20</v>
      </c>
      <c r="P3352" t="s">
        <v>9226</v>
      </c>
      <c r="Q3352">
        <v>24</v>
      </c>
      <c r="R3352">
        <v>20</v>
      </c>
      <c r="S3352" t="s">
        <v>9256</v>
      </c>
      <c r="T3352" t="s">
        <v>9264</v>
      </c>
      <c r="U3352" t="s">
        <v>9282</v>
      </c>
      <c r="V3352" t="str" cm="1">
        <f t="array" ref="V3352">_xlfn.IFS(Hospital_Emergency_Room_Data[[#This Row],[Day]]&lt;=10,"Start(1-10)",Hospital_Emergency_Room_Data[[#This Row],[Day]]&lt;=20,"Middle(11-20)",Hospital_Emergency_Room_Data[[#This Row],[Day]]&gt;20,"End(21-30)")</f>
        <v>End(21-30)</v>
      </c>
    </row>
    <row r="3353" spans="1:22">
      <c r="A3353">
        <v>546933891</v>
      </c>
      <c r="B3353" t="s">
        <v>3371</v>
      </c>
      <c r="C3353" s="1">
        <v>45470</v>
      </c>
      <c r="D3353" t="str">
        <f>TEXT(Hospital_Emergency_Room_Data[[#This Row],[Patient Admission Date]],"mmm")</f>
        <v>Jun</v>
      </c>
      <c r="E3353">
        <f>YEAR(Hospital_Emergency_Room_Data[[#This Row],[Patient Admission Date]])</f>
        <v>2024</v>
      </c>
      <c r="F3353" s="2">
        <v>0.71666666666666667</v>
      </c>
      <c r="G3353" s="8" t="str">
        <f>TEXT(Hospital_Emergency_Room_Data[[#This Row],[Patient Admission Date]],"dddd")</f>
        <v>Thursday</v>
      </c>
      <c r="H3353" t="s">
        <v>9208</v>
      </c>
      <c r="I3353">
        <v>42</v>
      </c>
      <c r="J3353" s="5" t="s">
        <v>9223</v>
      </c>
      <c r="K3353" t="s">
        <v>12</v>
      </c>
      <c r="L3353" t="s">
        <v>16</v>
      </c>
      <c r="M3353" t="s">
        <v>9209</v>
      </c>
      <c r="O3353">
        <v>39</v>
      </c>
      <c r="P3353" t="s">
        <v>9225</v>
      </c>
      <c r="Q3353">
        <v>27</v>
      </c>
      <c r="R3353">
        <v>17</v>
      </c>
      <c r="S3353" t="s">
        <v>9257</v>
      </c>
      <c r="T3353" t="s">
        <v>9264</v>
      </c>
      <c r="U3353" t="s">
        <v>9300</v>
      </c>
      <c r="V3353" t="str" cm="1">
        <f t="array" ref="V3353">_xlfn.IFS(Hospital_Emergency_Room_Data[[#This Row],[Day]]&lt;=10,"Start(1-10)",Hospital_Emergency_Room_Data[[#This Row],[Day]]&lt;=20,"Middle(11-20)",Hospital_Emergency_Room_Data[[#This Row],[Day]]&gt;20,"End(21-30)")</f>
        <v>End(21-30)</v>
      </c>
    </row>
    <row r="3354" spans="1:22">
      <c r="A3354">
        <v>313026855</v>
      </c>
      <c r="B3354" t="s">
        <v>3372</v>
      </c>
      <c r="C3354" s="1">
        <v>45320</v>
      </c>
      <c r="D3354" t="str">
        <f>TEXT(Hospital_Emergency_Room_Data[[#This Row],[Patient Admission Date]],"mmm")</f>
        <v>Jan</v>
      </c>
      <c r="E3354">
        <f>YEAR(Hospital_Emergency_Room_Data[[#This Row],[Patient Admission Date]])</f>
        <v>2024</v>
      </c>
      <c r="F3354" s="2">
        <v>0.34097222222222223</v>
      </c>
      <c r="G3354" s="8" t="str">
        <f>TEXT(Hospital_Emergency_Room_Data[[#This Row],[Patient Admission Date]],"dddd")</f>
        <v>Monday</v>
      </c>
      <c r="H3354" t="s">
        <v>9208</v>
      </c>
      <c r="I3354">
        <v>74</v>
      </c>
      <c r="J3354" s="5" t="s">
        <v>9222</v>
      </c>
      <c r="K3354" t="s">
        <v>12</v>
      </c>
      <c r="L3354" t="s">
        <v>16</v>
      </c>
      <c r="M3354" t="s">
        <v>9209</v>
      </c>
      <c r="O3354">
        <v>58</v>
      </c>
      <c r="P3354" t="s">
        <v>9225</v>
      </c>
      <c r="Q3354">
        <v>29</v>
      </c>
      <c r="R3354">
        <v>8</v>
      </c>
      <c r="S3354" t="s">
        <v>9255</v>
      </c>
      <c r="T3354" t="s">
        <v>9264</v>
      </c>
      <c r="U3354" t="s">
        <v>9283</v>
      </c>
      <c r="V3354" t="str" cm="1">
        <f t="array" ref="V3354">_xlfn.IFS(Hospital_Emergency_Room_Data[[#This Row],[Day]]&lt;=10,"Start(1-10)",Hospital_Emergency_Room_Data[[#This Row],[Day]]&lt;=20,"Middle(11-20)",Hospital_Emergency_Room_Data[[#This Row],[Day]]&gt;20,"End(21-30)")</f>
        <v>End(21-30)</v>
      </c>
    </row>
    <row r="3355" spans="1:22">
      <c r="A3355">
        <v>667045340</v>
      </c>
      <c r="B3355" t="s">
        <v>3373</v>
      </c>
      <c r="C3355" s="1">
        <v>45097</v>
      </c>
      <c r="D3355" t="str">
        <f>TEXT(Hospital_Emergency_Room_Data[[#This Row],[Patient Admission Date]],"mmm")</f>
        <v>Jun</v>
      </c>
      <c r="E3355">
        <f>YEAR(Hospital_Emergency_Room_Data[[#This Row],[Patient Admission Date]])</f>
        <v>2023</v>
      </c>
      <c r="F3355" s="2">
        <v>2.0833333333333333E-3</v>
      </c>
      <c r="G3355" s="8" t="str">
        <f>TEXT(Hospital_Emergency_Room_Data[[#This Row],[Patient Admission Date]],"dddd")</f>
        <v>Tuesday</v>
      </c>
      <c r="H3355" t="s">
        <v>9208</v>
      </c>
      <c r="I3355">
        <v>29</v>
      </c>
      <c r="J3355" s="5" t="s">
        <v>9220</v>
      </c>
      <c r="K3355" t="s">
        <v>12</v>
      </c>
      <c r="L3355" t="s">
        <v>16</v>
      </c>
      <c r="M3355" t="s">
        <v>9209</v>
      </c>
      <c r="O3355">
        <v>46</v>
      </c>
      <c r="P3355" t="s">
        <v>9225</v>
      </c>
      <c r="Q3355">
        <v>20</v>
      </c>
      <c r="R3355">
        <v>0</v>
      </c>
      <c r="S3355" t="s">
        <v>9258</v>
      </c>
      <c r="T3355" t="s">
        <v>9262</v>
      </c>
      <c r="U3355" t="s">
        <v>9283</v>
      </c>
      <c r="V3355" t="str" cm="1">
        <f t="array" ref="V3355">_xlfn.IFS(Hospital_Emergency_Room_Data[[#This Row],[Day]]&lt;=10,"Start(1-10)",Hospital_Emergency_Room_Data[[#This Row],[Day]]&lt;=20,"Middle(11-20)",Hospital_Emergency_Room_Data[[#This Row],[Day]]&gt;20,"End(21-30)")</f>
        <v>Middle(11-20)</v>
      </c>
    </row>
    <row r="3356" spans="1:22">
      <c r="A3356">
        <v>219462834</v>
      </c>
      <c r="B3356" t="s">
        <v>3374</v>
      </c>
      <c r="C3356" s="1">
        <v>45288</v>
      </c>
      <c r="D3356" t="str">
        <f>TEXT(Hospital_Emergency_Room_Data[[#This Row],[Patient Admission Date]],"mmm")</f>
        <v>Dec</v>
      </c>
      <c r="E3356">
        <f>YEAR(Hospital_Emergency_Room_Data[[#This Row],[Patient Admission Date]])</f>
        <v>2023</v>
      </c>
      <c r="F3356" s="2">
        <v>0.875</v>
      </c>
      <c r="G3356" s="8" t="str">
        <f>TEXT(Hospital_Emergency_Room_Data[[#This Row],[Patient Admission Date]],"dddd")</f>
        <v>Thursday</v>
      </c>
      <c r="H3356" t="s">
        <v>9208</v>
      </c>
      <c r="I3356">
        <v>26</v>
      </c>
      <c r="J3356" s="5" t="s">
        <v>9220</v>
      </c>
      <c r="K3356" t="s">
        <v>12</v>
      </c>
      <c r="L3356" t="s">
        <v>16</v>
      </c>
      <c r="M3356" t="s">
        <v>9209</v>
      </c>
      <c r="O3356">
        <v>49</v>
      </c>
      <c r="P3356" t="s">
        <v>9225</v>
      </c>
      <c r="Q3356">
        <v>28</v>
      </c>
      <c r="R3356">
        <v>21</v>
      </c>
      <c r="S3356" t="s">
        <v>9256</v>
      </c>
      <c r="T3356" t="s">
        <v>9264</v>
      </c>
      <c r="U3356" t="s">
        <v>9283</v>
      </c>
      <c r="V3356" t="str" cm="1">
        <f t="array" ref="V3356">_xlfn.IFS(Hospital_Emergency_Room_Data[[#This Row],[Day]]&lt;=10,"Start(1-10)",Hospital_Emergency_Room_Data[[#This Row],[Day]]&lt;=20,"Middle(11-20)",Hospital_Emergency_Room_Data[[#This Row],[Day]]&gt;20,"End(21-30)")</f>
        <v>End(21-30)</v>
      </c>
    </row>
    <row r="3357" spans="1:22">
      <c r="A3357">
        <v>258655478</v>
      </c>
      <c r="B3357" t="s">
        <v>3375</v>
      </c>
      <c r="C3357" s="1">
        <v>45192</v>
      </c>
      <c r="D3357" t="str">
        <f>TEXT(Hospital_Emergency_Room_Data[[#This Row],[Patient Admission Date]],"mmm")</f>
        <v>Sep</v>
      </c>
      <c r="E3357">
        <f>YEAR(Hospital_Emergency_Room_Data[[#This Row],[Patient Admission Date]])</f>
        <v>2023</v>
      </c>
      <c r="F3357" s="2">
        <v>0.13402777777777777</v>
      </c>
      <c r="G3357" s="8" t="str">
        <f>TEXT(Hospital_Emergency_Room_Data[[#This Row],[Patient Admission Date]],"dddd")</f>
        <v>Saturday</v>
      </c>
      <c r="H3357" t="s">
        <v>9208</v>
      </c>
      <c r="I3357">
        <v>47</v>
      </c>
      <c r="J3357" s="5" t="s">
        <v>9219</v>
      </c>
      <c r="K3357" t="s">
        <v>12</v>
      </c>
      <c r="L3357" t="s">
        <v>16</v>
      </c>
      <c r="M3357" t="s">
        <v>9209</v>
      </c>
      <c r="O3357">
        <v>53</v>
      </c>
      <c r="P3357" t="s">
        <v>9225</v>
      </c>
      <c r="Q3357">
        <v>23</v>
      </c>
      <c r="R3357">
        <v>3</v>
      </c>
      <c r="S3357" t="s">
        <v>9258</v>
      </c>
      <c r="T3357" t="s">
        <v>9264</v>
      </c>
      <c r="U3357" t="s">
        <v>9283</v>
      </c>
      <c r="V3357" t="str" cm="1">
        <f t="array" ref="V3357">_xlfn.IFS(Hospital_Emergency_Room_Data[[#This Row],[Day]]&lt;=10,"Start(1-10)",Hospital_Emergency_Room_Data[[#This Row],[Day]]&lt;=20,"Middle(11-20)",Hospital_Emergency_Room_Data[[#This Row],[Day]]&gt;20,"End(21-30)")</f>
        <v>End(21-30)</v>
      </c>
    </row>
    <row r="3358" spans="1:22">
      <c r="A3358">
        <v>375191172</v>
      </c>
      <c r="B3358" t="s">
        <v>3376</v>
      </c>
      <c r="C3358" s="1">
        <v>45024</v>
      </c>
      <c r="D3358" t="str">
        <f>TEXT(Hospital_Emergency_Room_Data[[#This Row],[Patient Admission Date]],"mmm")</f>
        <v>Apr</v>
      </c>
      <c r="E3358">
        <f>YEAR(Hospital_Emergency_Room_Data[[#This Row],[Patient Admission Date]])</f>
        <v>2023</v>
      </c>
      <c r="F3358" s="2">
        <v>8.611111111111111E-2</v>
      </c>
      <c r="G3358" s="8" t="str">
        <f>TEXT(Hospital_Emergency_Room_Data[[#This Row],[Patient Admission Date]],"dddd")</f>
        <v>Saturday</v>
      </c>
      <c r="H3358" t="s">
        <v>9208</v>
      </c>
      <c r="I3358">
        <v>70</v>
      </c>
      <c r="J3358" s="5" t="s">
        <v>9222</v>
      </c>
      <c r="K3358" t="s">
        <v>12</v>
      </c>
      <c r="L3358" t="s">
        <v>16</v>
      </c>
      <c r="M3358" t="s">
        <v>9209</v>
      </c>
      <c r="O3358">
        <v>22</v>
      </c>
      <c r="P3358" t="s">
        <v>9226</v>
      </c>
      <c r="Q3358">
        <v>8</v>
      </c>
      <c r="R3358">
        <v>2</v>
      </c>
      <c r="S3358" t="s">
        <v>9258</v>
      </c>
      <c r="T3358" t="s">
        <v>9265</v>
      </c>
      <c r="U3358" t="s">
        <v>9282</v>
      </c>
      <c r="V3358" t="str" cm="1">
        <f t="array" ref="V3358">_xlfn.IFS(Hospital_Emergency_Room_Data[[#This Row],[Day]]&lt;=10,"Start(1-10)",Hospital_Emergency_Room_Data[[#This Row],[Day]]&lt;=20,"Middle(11-20)",Hospital_Emergency_Room_Data[[#This Row],[Day]]&gt;20,"End(21-30)")</f>
        <v>Start(1-10)</v>
      </c>
    </row>
    <row r="3359" spans="1:22">
      <c r="A3359">
        <v>851858318</v>
      </c>
      <c r="B3359" t="s">
        <v>3377</v>
      </c>
      <c r="C3359" s="1">
        <v>45020</v>
      </c>
      <c r="D3359" t="str">
        <f>TEXT(Hospital_Emergency_Room_Data[[#This Row],[Patient Admission Date]],"mmm")</f>
        <v>Apr</v>
      </c>
      <c r="E3359">
        <f>YEAR(Hospital_Emergency_Room_Data[[#This Row],[Patient Admission Date]])</f>
        <v>2023</v>
      </c>
      <c r="F3359" s="2">
        <v>0.64930555555555558</v>
      </c>
      <c r="G3359" s="8" t="str">
        <f>TEXT(Hospital_Emergency_Room_Data[[#This Row],[Patient Admission Date]],"dddd")</f>
        <v>Tuesday</v>
      </c>
      <c r="H3359" t="s">
        <v>9208</v>
      </c>
      <c r="I3359">
        <v>9</v>
      </c>
      <c r="J3359" s="5" t="s">
        <v>9221</v>
      </c>
      <c r="K3359" t="s">
        <v>12</v>
      </c>
      <c r="L3359" t="s">
        <v>16</v>
      </c>
      <c r="M3359" t="s">
        <v>9209</v>
      </c>
      <c r="O3359">
        <v>36</v>
      </c>
      <c r="P3359" t="s">
        <v>9225</v>
      </c>
      <c r="Q3359">
        <v>4</v>
      </c>
      <c r="R3359">
        <v>15</v>
      </c>
      <c r="S3359" t="s">
        <v>9257</v>
      </c>
      <c r="T3359" t="s">
        <v>9263</v>
      </c>
      <c r="U3359" t="s">
        <v>9300</v>
      </c>
      <c r="V3359" t="str" cm="1">
        <f t="array" ref="V3359">_xlfn.IFS(Hospital_Emergency_Room_Data[[#This Row],[Day]]&lt;=10,"Start(1-10)",Hospital_Emergency_Room_Data[[#This Row],[Day]]&lt;=20,"Middle(11-20)",Hospital_Emergency_Room_Data[[#This Row],[Day]]&gt;20,"End(21-30)")</f>
        <v>Start(1-10)</v>
      </c>
    </row>
    <row r="3360" spans="1:22">
      <c r="A3360">
        <v>702383084</v>
      </c>
      <c r="B3360" t="s">
        <v>3378</v>
      </c>
      <c r="C3360" s="1">
        <v>45475</v>
      </c>
      <c r="D3360" t="str">
        <f>TEXT(Hospital_Emergency_Room_Data[[#This Row],[Patient Admission Date]],"mmm")</f>
        <v>Jul</v>
      </c>
      <c r="E3360">
        <f>YEAR(Hospital_Emergency_Room_Data[[#This Row],[Patient Admission Date]])</f>
        <v>2024</v>
      </c>
      <c r="F3360" s="2">
        <v>3.1944444444444442E-2</v>
      </c>
      <c r="G3360" s="8" t="str">
        <f>TEXT(Hospital_Emergency_Room_Data[[#This Row],[Patient Admission Date]],"dddd")</f>
        <v>Tuesday</v>
      </c>
      <c r="H3360" t="s">
        <v>9208</v>
      </c>
      <c r="I3360">
        <v>75</v>
      </c>
      <c r="J3360" s="5" t="s">
        <v>9222</v>
      </c>
      <c r="K3360" t="s">
        <v>12</v>
      </c>
      <c r="L3360" t="s">
        <v>16</v>
      </c>
      <c r="M3360" t="s">
        <v>9209</v>
      </c>
      <c r="O3360">
        <v>17</v>
      </c>
      <c r="P3360" t="s">
        <v>9226</v>
      </c>
      <c r="Q3360">
        <v>2</v>
      </c>
      <c r="R3360">
        <v>0</v>
      </c>
      <c r="S3360" t="s">
        <v>9258</v>
      </c>
      <c r="T3360" t="s">
        <v>9263</v>
      </c>
      <c r="U3360" t="s">
        <v>9282</v>
      </c>
      <c r="V3360" t="str" cm="1">
        <f t="array" ref="V3360">_xlfn.IFS(Hospital_Emergency_Room_Data[[#This Row],[Day]]&lt;=10,"Start(1-10)",Hospital_Emergency_Room_Data[[#This Row],[Day]]&lt;=20,"Middle(11-20)",Hospital_Emergency_Room_Data[[#This Row],[Day]]&gt;20,"End(21-30)")</f>
        <v>Start(1-10)</v>
      </c>
    </row>
    <row r="3361" spans="1:22">
      <c r="A3361">
        <v>855688308</v>
      </c>
      <c r="B3361" t="s">
        <v>3379</v>
      </c>
      <c r="C3361" s="1">
        <v>45176</v>
      </c>
      <c r="D3361" t="str">
        <f>TEXT(Hospital_Emergency_Room_Data[[#This Row],[Patient Admission Date]],"mmm")</f>
        <v>Sep</v>
      </c>
      <c r="E3361">
        <f>YEAR(Hospital_Emergency_Room_Data[[#This Row],[Patient Admission Date]])</f>
        <v>2023</v>
      </c>
      <c r="F3361" s="2">
        <v>0.8833333333333333</v>
      </c>
      <c r="G3361" s="8" t="str">
        <f>TEXT(Hospital_Emergency_Room_Data[[#This Row],[Patient Admission Date]],"dddd")</f>
        <v>Thursday</v>
      </c>
      <c r="H3361" t="s">
        <v>9208</v>
      </c>
      <c r="I3361">
        <v>58</v>
      </c>
      <c r="J3361" s="5" t="s">
        <v>9219</v>
      </c>
      <c r="K3361" t="s">
        <v>12</v>
      </c>
      <c r="L3361" t="s">
        <v>16</v>
      </c>
      <c r="M3361" t="s">
        <v>9209</v>
      </c>
      <c r="O3361">
        <v>19</v>
      </c>
      <c r="P3361" t="s">
        <v>9226</v>
      </c>
      <c r="Q3361">
        <v>7</v>
      </c>
      <c r="R3361">
        <v>21</v>
      </c>
      <c r="S3361" t="s">
        <v>9256</v>
      </c>
      <c r="T3361" t="s">
        <v>9263</v>
      </c>
      <c r="U3361" t="s">
        <v>9282</v>
      </c>
      <c r="V3361" t="str" cm="1">
        <f t="array" ref="V3361">_xlfn.IFS(Hospital_Emergency_Room_Data[[#This Row],[Day]]&lt;=10,"Start(1-10)",Hospital_Emergency_Room_Data[[#This Row],[Day]]&lt;=20,"Middle(11-20)",Hospital_Emergency_Room_Data[[#This Row],[Day]]&gt;20,"End(21-30)")</f>
        <v>Start(1-10)</v>
      </c>
    </row>
    <row r="3362" spans="1:22">
      <c r="A3362">
        <v>265017218</v>
      </c>
      <c r="B3362" t="s">
        <v>3380</v>
      </c>
      <c r="C3362" s="1">
        <v>45030</v>
      </c>
      <c r="D3362" t="str">
        <f>TEXT(Hospital_Emergency_Room_Data[[#This Row],[Patient Admission Date]],"mmm")</f>
        <v>Apr</v>
      </c>
      <c r="E3362">
        <f>YEAR(Hospital_Emergency_Room_Data[[#This Row],[Patient Admission Date]])</f>
        <v>2023</v>
      </c>
      <c r="F3362" s="2">
        <v>0.26319444444444445</v>
      </c>
      <c r="G3362" s="8" t="str">
        <f>TEXT(Hospital_Emergency_Room_Data[[#This Row],[Patient Admission Date]],"dddd")</f>
        <v>Friday</v>
      </c>
      <c r="H3362" t="s">
        <v>9208</v>
      </c>
      <c r="I3362">
        <v>5</v>
      </c>
      <c r="J3362" s="5" t="s">
        <v>9221</v>
      </c>
      <c r="K3362" t="s">
        <v>12</v>
      </c>
      <c r="L3362" t="s">
        <v>16</v>
      </c>
      <c r="M3362" t="s">
        <v>9209</v>
      </c>
      <c r="O3362">
        <v>34</v>
      </c>
      <c r="P3362" t="s">
        <v>9225</v>
      </c>
      <c r="Q3362">
        <v>14</v>
      </c>
      <c r="R3362">
        <v>6</v>
      </c>
      <c r="S3362" t="s">
        <v>9255</v>
      </c>
      <c r="T3362" t="s">
        <v>9265</v>
      </c>
      <c r="U3362" t="s">
        <v>9300</v>
      </c>
      <c r="V3362" t="str" cm="1">
        <f t="array" ref="V3362">_xlfn.IFS(Hospital_Emergency_Room_Data[[#This Row],[Day]]&lt;=10,"Start(1-10)",Hospital_Emergency_Room_Data[[#This Row],[Day]]&lt;=20,"Middle(11-20)",Hospital_Emergency_Room_Data[[#This Row],[Day]]&gt;20,"End(21-30)")</f>
        <v>Middle(11-20)</v>
      </c>
    </row>
    <row r="3363" spans="1:22">
      <c r="A3363">
        <v>711165014</v>
      </c>
      <c r="B3363" t="s">
        <v>3381</v>
      </c>
      <c r="C3363" s="1">
        <v>45462</v>
      </c>
      <c r="D3363" t="str">
        <f>TEXT(Hospital_Emergency_Room_Data[[#This Row],[Patient Admission Date]],"mmm")</f>
        <v>Jun</v>
      </c>
      <c r="E3363">
        <f>YEAR(Hospital_Emergency_Room_Data[[#This Row],[Patient Admission Date]])</f>
        <v>2024</v>
      </c>
      <c r="F3363" s="2">
        <v>0.8833333333333333</v>
      </c>
      <c r="G3363" s="8" t="str">
        <f>TEXT(Hospital_Emergency_Room_Data[[#This Row],[Patient Admission Date]],"dddd")</f>
        <v>Wednesday</v>
      </c>
      <c r="H3363" t="s">
        <v>9208</v>
      </c>
      <c r="I3363">
        <v>49</v>
      </c>
      <c r="J3363" s="5" t="s">
        <v>9219</v>
      </c>
      <c r="K3363" t="s">
        <v>12</v>
      </c>
      <c r="L3363" t="s">
        <v>16</v>
      </c>
      <c r="M3363" t="s">
        <v>9209</v>
      </c>
      <c r="O3363">
        <v>18</v>
      </c>
      <c r="P3363" t="s">
        <v>9226</v>
      </c>
      <c r="Q3363">
        <v>19</v>
      </c>
      <c r="R3363">
        <v>21</v>
      </c>
      <c r="S3363" t="s">
        <v>9256</v>
      </c>
      <c r="T3363" t="s">
        <v>9262</v>
      </c>
      <c r="U3363" t="s">
        <v>9282</v>
      </c>
      <c r="V3363" t="str" cm="1">
        <f t="array" ref="V3363">_xlfn.IFS(Hospital_Emergency_Room_Data[[#This Row],[Day]]&lt;=10,"Start(1-10)",Hospital_Emergency_Room_Data[[#This Row],[Day]]&lt;=20,"Middle(11-20)",Hospital_Emergency_Room_Data[[#This Row],[Day]]&gt;20,"End(21-30)")</f>
        <v>Middle(11-20)</v>
      </c>
    </row>
    <row r="3364" spans="1:22">
      <c r="A3364">
        <v>658619044</v>
      </c>
      <c r="B3364" t="s">
        <v>3382</v>
      </c>
      <c r="C3364" s="1">
        <v>45379</v>
      </c>
      <c r="D3364" t="str">
        <f>TEXT(Hospital_Emergency_Room_Data[[#This Row],[Patient Admission Date]],"mmm")</f>
        <v>Mar</v>
      </c>
      <c r="E3364">
        <f>YEAR(Hospital_Emergency_Room_Data[[#This Row],[Patient Admission Date]])</f>
        <v>2024</v>
      </c>
      <c r="F3364" s="2">
        <v>0.36875000000000002</v>
      </c>
      <c r="G3364" s="8" t="str">
        <f>TEXT(Hospital_Emergency_Room_Data[[#This Row],[Patient Admission Date]],"dddd")</f>
        <v>Thursday</v>
      </c>
      <c r="H3364" t="s">
        <v>9208</v>
      </c>
      <c r="I3364">
        <v>71</v>
      </c>
      <c r="J3364" s="5" t="s">
        <v>9222</v>
      </c>
      <c r="K3364" t="s">
        <v>12</v>
      </c>
      <c r="L3364" t="s">
        <v>16</v>
      </c>
      <c r="M3364" t="s">
        <v>9209</v>
      </c>
      <c r="O3364">
        <v>28</v>
      </c>
      <c r="P3364" t="s">
        <v>9226</v>
      </c>
      <c r="Q3364">
        <v>28</v>
      </c>
      <c r="R3364">
        <v>8</v>
      </c>
      <c r="S3364" t="s">
        <v>9255</v>
      </c>
      <c r="T3364" t="s">
        <v>9264</v>
      </c>
      <c r="U3364" t="s">
        <v>9282</v>
      </c>
      <c r="V3364" t="str" cm="1">
        <f t="array" ref="V3364">_xlfn.IFS(Hospital_Emergency_Room_Data[[#This Row],[Day]]&lt;=10,"Start(1-10)",Hospital_Emergency_Room_Data[[#This Row],[Day]]&lt;=20,"Middle(11-20)",Hospital_Emergency_Room_Data[[#This Row],[Day]]&gt;20,"End(21-30)")</f>
        <v>End(21-30)</v>
      </c>
    </row>
    <row r="3365" spans="1:22">
      <c r="A3365">
        <v>352980907</v>
      </c>
      <c r="B3365" t="s">
        <v>3383</v>
      </c>
      <c r="C3365" s="1">
        <v>45536</v>
      </c>
      <c r="D3365" t="str">
        <f>TEXT(Hospital_Emergency_Room_Data[[#This Row],[Patient Admission Date]],"mmm")</f>
        <v>Sep</v>
      </c>
      <c r="E3365">
        <f>YEAR(Hospital_Emergency_Room_Data[[#This Row],[Patient Admission Date]])</f>
        <v>2024</v>
      </c>
      <c r="F3365" s="2">
        <v>9.930555555555555E-2</v>
      </c>
      <c r="G3365" s="8" t="str">
        <f>TEXT(Hospital_Emergency_Room_Data[[#This Row],[Patient Admission Date]],"dddd")</f>
        <v>Sunday</v>
      </c>
      <c r="H3365" t="s">
        <v>9208</v>
      </c>
      <c r="I3365">
        <v>64</v>
      </c>
      <c r="J3365" s="5" t="s">
        <v>9217</v>
      </c>
      <c r="K3365" t="s">
        <v>12</v>
      </c>
      <c r="L3365" t="s">
        <v>16</v>
      </c>
      <c r="M3365" t="s">
        <v>9209</v>
      </c>
      <c r="O3365">
        <v>47</v>
      </c>
      <c r="P3365" t="s">
        <v>9225</v>
      </c>
      <c r="Q3365">
        <v>1</v>
      </c>
      <c r="R3365">
        <v>2</v>
      </c>
      <c r="S3365" t="s">
        <v>9258</v>
      </c>
      <c r="T3365" t="s">
        <v>9263</v>
      </c>
      <c r="U3365" t="s">
        <v>9283</v>
      </c>
      <c r="V3365" t="str" cm="1">
        <f t="array" ref="V3365">_xlfn.IFS(Hospital_Emergency_Room_Data[[#This Row],[Day]]&lt;=10,"Start(1-10)",Hospital_Emergency_Room_Data[[#This Row],[Day]]&lt;=20,"Middle(11-20)",Hospital_Emergency_Room_Data[[#This Row],[Day]]&gt;20,"End(21-30)")</f>
        <v>Start(1-10)</v>
      </c>
    </row>
    <row r="3366" spans="1:22">
      <c r="A3366">
        <v>369610041</v>
      </c>
      <c r="B3366" t="s">
        <v>3384</v>
      </c>
      <c r="C3366" s="1">
        <v>45087</v>
      </c>
      <c r="D3366" t="str">
        <f>TEXT(Hospital_Emergency_Room_Data[[#This Row],[Patient Admission Date]],"mmm")</f>
        <v>Jun</v>
      </c>
      <c r="E3366">
        <f>YEAR(Hospital_Emergency_Room_Data[[#This Row],[Patient Admission Date]])</f>
        <v>2023</v>
      </c>
      <c r="F3366" s="2">
        <v>0.56597222222222221</v>
      </c>
      <c r="G3366" s="8" t="str">
        <f>TEXT(Hospital_Emergency_Room_Data[[#This Row],[Patient Admission Date]],"dddd")</f>
        <v>Saturday</v>
      </c>
      <c r="H3366" t="s">
        <v>9208</v>
      </c>
      <c r="I3366">
        <v>48</v>
      </c>
      <c r="J3366" s="5" t="s">
        <v>9219</v>
      </c>
      <c r="K3366" t="s">
        <v>12</v>
      </c>
      <c r="L3366" t="s">
        <v>16</v>
      </c>
      <c r="M3366" t="s">
        <v>9209</v>
      </c>
      <c r="O3366">
        <v>25</v>
      </c>
      <c r="P3366" t="s">
        <v>9226</v>
      </c>
      <c r="Q3366">
        <v>10</v>
      </c>
      <c r="R3366">
        <v>13</v>
      </c>
      <c r="S3366" t="s">
        <v>9257</v>
      </c>
      <c r="T3366" t="s">
        <v>9265</v>
      </c>
      <c r="U3366" t="s">
        <v>9282</v>
      </c>
      <c r="V3366" t="str" cm="1">
        <f t="array" ref="V3366">_xlfn.IFS(Hospital_Emergency_Room_Data[[#This Row],[Day]]&lt;=10,"Start(1-10)",Hospital_Emergency_Room_Data[[#This Row],[Day]]&lt;=20,"Middle(11-20)",Hospital_Emergency_Room_Data[[#This Row],[Day]]&gt;20,"End(21-30)")</f>
        <v>Start(1-10)</v>
      </c>
    </row>
    <row r="3367" spans="1:22">
      <c r="A3367">
        <v>864546914</v>
      </c>
      <c r="B3367" t="s">
        <v>3385</v>
      </c>
      <c r="C3367" s="1">
        <v>45125</v>
      </c>
      <c r="D3367" t="str">
        <f>TEXT(Hospital_Emergency_Room_Data[[#This Row],[Patient Admission Date]],"mmm")</f>
        <v>Jul</v>
      </c>
      <c r="E3367">
        <f>YEAR(Hospital_Emergency_Room_Data[[#This Row],[Patient Admission Date]])</f>
        <v>2023</v>
      </c>
      <c r="F3367" s="2">
        <v>0.28888888888888886</v>
      </c>
      <c r="G3367" s="8" t="str">
        <f>TEXT(Hospital_Emergency_Room_Data[[#This Row],[Patient Admission Date]],"dddd")</f>
        <v>Tuesday</v>
      </c>
      <c r="H3367" t="s">
        <v>9208</v>
      </c>
      <c r="I3367">
        <v>15</v>
      </c>
      <c r="J3367" s="5" t="s">
        <v>9220</v>
      </c>
      <c r="K3367" t="s">
        <v>12</v>
      </c>
      <c r="L3367" t="s">
        <v>16</v>
      </c>
      <c r="M3367" t="s">
        <v>9209</v>
      </c>
      <c r="O3367">
        <v>53</v>
      </c>
      <c r="P3367" t="s">
        <v>9225</v>
      </c>
      <c r="Q3367">
        <v>18</v>
      </c>
      <c r="R3367">
        <v>6</v>
      </c>
      <c r="S3367" t="s">
        <v>9255</v>
      </c>
      <c r="T3367" t="s">
        <v>9262</v>
      </c>
      <c r="U3367" t="s">
        <v>9283</v>
      </c>
      <c r="V3367" t="str" cm="1">
        <f t="array" ref="V3367">_xlfn.IFS(Hospital_Emergency_Room_Data[[#This Row],[Day]]&lt;=10,"Start(1-10)",Hospital_Emergency_Room_Data[[#This Row],[Day]]&lt;=20,"Middle(11-20)",Hospital_Emergency_Room_Data[[#This Row],[Day]]&gt;20,"End(21-30)")</f>
        <v>Middle(11-20)</v>
      </c>
    </row>
    <row r="3368" spans="1:22">
      <c r="A3368">
        <v>340400901</v>
      </c>
      <c r="B3368" t="s">
        <v>3386</v>
      </c>
      <c r="C3368" s="1">
        <v>45435</v>
      </c>
      <c r="D3368" t="str">
        <f>TEXT(Hospital_Emergency_Room_Data[[#This Row],[Patient Admission Date]],"mmm")</f>
        <v>May</v>
      </c>
      <c r="E3368">
        <f>YEAR(Hospital_Emergency_Room_Data[[#This Row],[Patient Admission Date]])</f>
        <v>2024</v>
      </c>
      <c r="F3368" s="2">
        <v>0.72499999999999998</v>
      </c>
      <c r="G3368" s="8" t="str">
        <f>TEXT(Hospital_Emergency_Room_Data[[#This Row],[Patient Admission Date]],"dddd")</f>
        <v>Thursday</v>
      </c>
      <c r="H3368" t="s">
        <v>9208</v>
      </c>
      <c r="I3368">
        <v>7</v>
      </c>
      <c r="J3368" s="5" t="s">
        <v>9221</v>
      </c>
      <c r="K3368" t="s">
        <v>12</v>
      </c>
      <c r="L3368" t="s">
        <v>16</v>
      </c>
      <c r="M3368" t="s">
        <v>9209</v>
      </c>
      <c r="O3368">
        <v>60</v>
      </c>
      <c r="P3368" t="s">
        <v>9225</v>
      </c>
      <c r="Q3368">
        <v>23</v>
      </c>
      <c r="R3368">
        <v>17</v>
      </c>
      <c r="S3368" t="s">
        <v>9257</v>
      </c>
      <c r="T3368" t="s">
        <v>9264</v>
      </c>
      <c r="U3368" t="s">
        <v>9283</v>
      </c>
      <c r="V3368" t="str" cm="1">
        <f t="array" ref="V3368">_xlfn.IFS(Hospital_Emergency_Room_Data[[#This Row],[Day]]&lt;=10,"Start(1-10)",Hospital_Emergency_Room_Data[[#This Row],[Day]]&lt;=20,"Middle(11-20)",Hospital_Emergency_Room_Data[[#This Row],[Day]]&gt;20,"End(21-30)")</f>
        <v>End(21-30)</v>
      </c>
    </row>
    <row r="3369" spans="1:22">
      <c r="A3369">
        <v>701716155</v>
      </c>
      <c r="B3369" t="s">
        <v>3387</v>
      </c>
      <c r="C3369" s="1">
        <v>45199</v>
      </c>
      <c r="D3369" t="str">
        <f>TEXT(Hospital_Emergency_Room_Data[[#This Row],[Patient Admission Date]],"mmm")</f>
        <v>Sep</v>
      </c>
      <c r="E3369">
        <f>YEAR(Hospital_Emergency_Room_Data[[#This Row],[Patient Admission Date]])</f>
        <v>2023</v>
      </c>
      <c r="F3369" s="2">
        <v>0.70694444444444449</v>
      </c>
      <c r="G3369" s="8" t="str">
        <f>TEXT(Hospital_Emergency_Room_Data[[#This Row],[Patient Admission Date]],"dddd")</f>
        <v>Saturday</v>
      </c>
      <c r="H3369" t="s">
        <v>9208</v>
      </c>
      <c r="I3369">
        <v>18</v>
      </c>
      <c r="J3369" s="5" t="s">
        <v>9220</v>
      </c>
      <c r="K3369" t="s">
        <v>12</v>
      </c>
      <c r="L3369" t="s">
        <v>16</v>
      </c>
      <c r="M3369" t="s">
        <v>9209</v>
      </c>
      <c r="O3369">
        <v>57</v>
      </c>
      <c r="P3369" t="s">
        <v>9225</v>
      </c>
      <c r="Q3369">
        <v>30</v>
      </c>
      <c r="R3369">
        <v>16</v>
      </c>
      <c r="S3369" t="s">
        <v>9257</v>
      </c>
      <c r="T3369" t="s">
        <v>9264</v>
      </c>
      <c r="U3369" t="s">
        <v>9283</v>
      </c>
      <c r="V3369" t="str" cm="1">
        <f t="array" ref="V3369">_xlfn.IFS(Hospital_Emergency_Room_Data[[#This Row],[Day]]&lt;=10,"Start(1-10)",Hospital_Emergency_Room_Data[[#This Row],[Day]]&lt;=20,"Middle(11-20)",Hospital_Emergency_Room_Data[[#This Row],[Day]]&gt;20,"End(21-30)")</f>
        <v>End(21-30)</v>
      </c>
    </row>
    <row r="3370" spans="1:22">
      <c r="A3370">
        <v>769267401</v>
      </c>
      <c r="B3370" t="s">
        <v>3388</v>
      </c>
      <c r="C3370" s="1">
        <v>45574</v>
      </c>
      <c r="D3370" t="str">
        <f>TEXT(Hospital_Emergency_Room_Data[[#This Row],[Patient Admission Date]],"mmm")</f>
        <v>Oct</v>
      </c>
      <c r="E3370">
        <f>YEAR(Hospital_Emergency_Room_Data[[#This Row],[Patient Admission Date]])</f>
        <v>2024</v>
      </c>
      <c r="F3370" s="2">
        <v>0.32916666666666666</v>
      </c>
      <c r="G3370" s="8" t="str">
        <f>TEXT(Hospital_Emergency_Room_Data[[#This Row],[Patient Admission Date]],"dddd")</f>
        <v>Wednesday</v>
      </c>
      <c r="H3370" t="s">
        <v>9208</v>
      </c>
      <c r="I3370">
        <v>75</v>
      </c>
      <c r="J3370" s="5" t="s">
        <v>9222</v>
      </c>
      <c r="K3370" t="s">
        <v>12</v>
      </c>
      <c r="L3370" t="s">
        <v>16</v>
      </c>
      <c r="M3370" t="s">
        <v>9209</v>
      </c>
      <c r="O3370">
        <v>51</v>
      </c>
      <c r="P3370" t="s">
        <v>9225</v>
      </c>
      <c r="Q3370">
        <v>9</v>
      </c>
      <c r="R3370">
        <v>7</v>
      </c>
      <c r="S3370" t="s">
        <v>9255</v>
      </c>
      <c r="T3370" t="s">
        <v>9265</v>
      </c>
      <c r="U3370" t="s">
        <v>9283</v>
      </c>
      <c r="V3370" t="str" cm="1">
        <f t="array" ref="V3370">_xlfn.IFS(Hospital_Emergency_Room_Data[[#This Row],[Day]]&lt;=10,"Start(1-10)",Hospital_Emergency_Room_Data[[#This Row],[Day]]&lt;=20,"Middle(11-20)",Hospital_Emergency_Room_Data[[#This Row],[Day]]&gt;20,"End(21-30)")</f>
        <v>Start(1-10)</v>
      </c>
    </row>
    <row r="3371" spans="1:22">
      <c r="A3371">
        <v>454178279</v>
      </c>
      <c r="B3371" t="s">
        <v>3389</v>
      </c>
      <c r="C3371" s="1">
        <v>45379</v>
      </c>
      <c r="D3371" t="str">
        <f>TEXT(Hospital_Emergency_Room_Data[[#This Row],[Patient Admission Date]],"mmm")</f>
        <v>Mar</v>
      </c>
      <c r="E3371">
        <f>YEAR(Hospital_Emergency_Room_Data[[#This Row],[Patient Admission Date]])</f>
        <v>2024</v>
      </c>
      <c r="F3371" s="2">
        <v>0.32916666666666666</v>
      </c>
      <c r="G3371" s="8" t="str">
        <f>TEXT(Hospital_Emergency_Room_Data[[#This Row],[Patient Admission Date]],"dddd")</f>
        <v>Thursday</v>
      </c>
      <c r="H3371" t="s">
        <v>9208</v>
      </c>
      <c r="I3371">
        <v>39</v>
      </c>
      <c r="J3371" s="5" t="s">
        <v>9223</v>
      </c>
      <c r="K3371" t="s">
        <v>12</v>
      </c>
      <c r="L3371" t="s">
        <v>16</v>
      </c>
      <c r="M3371" t="s">
        <v>9209</v>
      </c>
      <c r="O3371">
        <v>12</v>
      </c>
      <c r="P3371" t="s">
        <v>9226</v>
      </c>
      <c r="Q3371">
        <v>28</v>
      </c>
      <c r="R3371">
        <v>7</v>
      </c>
      <c r="S3371" t="s">
        <v>9255</v>
      </c>
      <c r="T3371" t="s">
        <v>9264</v>
      </c>
      <c r="U3371" t="s">
        <v>9282</v>
      </c>
      <c r="V3371" t="str" cm="1">
        <f t="array" ref="V3371">_xlfn.IFS(Hospital_Emergency_Room_Data[[#This Row],[Day]]&lt;=10,"Start(1-10)",Hospital_Emergency_Room_Data[[#This Row],[Day]]&lt;=20,"Middle(11-20)",Hospital_Emergency_Room_Data[[#This Row],[Day]]&gt;20,"End(21-30)")</f>
        <v>End(21-30)</v>
      </c>
    </row>
    <row r="3372" spans="1:22">
      <c r="A3372">
        <v>723765413</v>
      </c>
      <c r="B3372" t="s">
        <v>3390</v>
      </c>
      <c r="C3372" s="1">
        <v>45184</v>
      </c>
      <c r="D3372" t="str">
        <f>TEXT(Hospital_Emergency_Room_Data[[#This Row],[Patient Admission Date]],"mmm")</f>
        <v>Sep</v>
      </c>
      <c r="E3372">
        <f>YEAR(Hospital_Emergency_Room_Data[[#This Row],[Patient Admission Date]])</f>
        <v>2023</v>
      </c>
      <c r="F3372" s="2">
        <v>0.57916666666666672</v>
      </c>
      <c r="G3372" s="8" t="str">
        <f>TEXT(Hospital_Emergency_Room_Data[[#This Row],[Patient Admission Date]],"dddd")</f>
        <v>Friday</v>
      </c>
      <c r="H3372" t="s">
        <v>9208</v>
      </c>
      <c r="I3372">
        <v>3</v>
      </c>
      <c r="J3372" s="5" t="s">
        <v>9218</v>
      </c>
      <c r="K3372" t="s">
        <v>12</v>
      </c>
      <c r="L3372" t="s">
        <v>16</v>
      </c>
      <c r="M3372" t="s">
        <v>9209</v>
      </c>
      <c r="O3372">
        <v>34</v>
      </c>
      <c r="P3372" t="s">
        <v>9225</v>
      </c>
      <c r="Q3372">
        <v>15</v>
      </c>
      <c r="R3372">
        <v>13</v>
      </c>
      <c r="S3372" t="s">
        <v>9257</v>
      </c>
      <c r="T3372" t="s">
        <v>9262</v>
      </c>
      <c r="U3372" t="s">
        <v>9300</v>
      </c>
      <c r="V3372" t="str" cm="1">
        <f t="array" ref="V3372">_xlfn.IFS(Hospital_Emergency_Room_Data[[#This Row],[Day]]&lt;=10,"Start(1-10)",Hospital_Emergency_Room_Data[[#This Row],[Day]]&lt;=20,"Middle(11-20)",Hospital_Emergency_Room_Data[[#This Row],[Day]]&gt;20,"End(21-30)")</f>
        <v>Middle(11-20)</v>
      </c>
    </row>
    <row r="3373" spans="1:22">
      <c r="A3373">
        <v>521839058</v>
      </c>
      <c r="B3373" t="s">
        <v>3391</v>
      </c>
      <c r="C3373" s="1">
        <v>45060</v>
      </c>
      <c r="D3373" t="str">
        <f>TEXT(Hospital_Emergency_Room_Data[[#This Row],[Patient Admission Date]],"mmm")</f>
        <v>May</v>
      </c>
      <c r="E3373">
        <f>YEAR(Hospital_Emergency_Room_Data[[#This Row],[Patient Admission Date]])</f>
        <v>2023</v>
      </c>
      <c r="F3373" s="2">
        <v>0.73263888888888884</v>
      </c>
      <c r="G3373" s="8" t="str">
        <f>TEXT(Hospital_Emergency_Room_Data[[#This Row],[Patient Admission Date]],"dddd")</f>
        <v>Sunday</v>
      </c>
      <c r="H3373" t="s">
        <v>9208</v>
      </c>
      <c r="I3373">
        <v>32</v>
      </c>
      <c r="J3373" s="5" t="s">
        <v>9223</v>
      </c>
      <c r="K3373" t="s">
        <v>12</v>
      </c>
      <c r="L3373" t="s">
        <v>16</v>
      </c>
      <c r="M3373" t="s">
        <v>9209</v>
      </c>
      <c r="O3373">
        <v>17</v>
      </c>
      <c r="P3373" t="s">
        <v>9226</v>
      </c>
      <c r="Q3373">
        <v>14</v>
      </c>
      <c r="R3373">
        <v>17</v>
      </c>
      <c r="S3373" t="s">
        <v>9257</v>
      </c>
      <c r="T3373" t="s">
        <v>9265</v>
      </c>
      <c r="U3373" t="s">
        <v>9282</v>
      </c>
      <c r="V3373" t="str" cm="1">
        <f t="array" ref="V3373">_xlfn.IFS(Hospital_Emergency_Room_Data[[#This Row],[Day]]&lt;=10,"Start(1-10)",Hospital_Emergency_Room_Data[[#This Row],[Day]]&lt;=20,"Middle(11-20)",Hospital_Emergency_Room_Data[[#This Row],[Day]]&gt;20,"End(21-30)")</f>
        <v>Middle(11-20)</v>
      </c>
    </row>
    <row r="3374" spans="1:22">
      <c r="A3374">
        <v>490580794</v>
      </c>
      <c r="B3374" t="s">
        <v>3392</v>
      </c>
      <c r="C3374" s="1">
        <v>45064</v>
      </c>
      <c r="D3374" t="str">
        <f>TEXT(Hospital_Emergency_Room_Data[[#This Row],[Patient Admission Date]],"mmm")</f>
        <v>May</v>
      </c>
      <c r="E3374">
        <f>YEAR(Hospital_Emergency_Room_Data[[#This Row],[Patient Admission Date]])</f>
        <v>2023</v>
      </c>
      <c r="F3374" s="2">
        <v>0.38611111111111113</v>
      </c>
      <c r="G3374" s="8" t="str">
        <f>TEXT(Hospital_Emergency_Room_Data[[#This Row],[Patient Admission Date]],"dddd")</f>
        <v>Thursday</v>
      </c>
      <c r="H3374" t="s">
        <v>9208</v>
      </c>
      <c r="I3374">
        <v>50</v>
      </c>
      <c r="J3374" s="5" t="s">
        <v>9219</v>
      </c>
      <c r="K3374" t="s">
        <v>12</v>
      </c>
      <c r="L3374" t="s">
        <v>16</v>
      </c>
      <c r="M3374" t="s">
        <v>9209</v>
      </c>
      <c r="O3374">
        <v>44</v>
      </c>
      <c r="P3374" t="s">
        <v>9225</v>
      </c>
      <c r="Q3374">
        <v>18</v>
      </c>
      <c r="R3374">
        <v>9</v>
      </c>
      <c r="S3374" t="s">
        <v>9255</v>
      </c>
      <c r="T3374" t="s">
        <v>9262</v>
      </c>
      <c r="U3374" t="s">
        <v>9300</v>
      </c>
      <c r="V3374" t="str" cm="1">
        <f t="array" ref="V3374">_xlfn.IFS(Hospital_Emergency_Room_Data[[#This Row],[Day]]&lt;=10,"Start(1-10)",Hospital_Emergency_Room_Data[[#This Row],[Day]]&lt;=20,"Middle(11-20)",Hospital_Emergency_Room_Data[[#This Row],[Day]]&gt;20,"End(21-30)")</f>
        <v>Middle(11-20)</v>
      </c>
    </row>
    <row r="3375" spans="1:22">
      <c r="A3375">
        <v>517093692</v>
      </c>
      <c r="B3375" t="s">
        <v>3393</v>
      </c>
      <c r="C3375" s="1">
        <v>45483</v>
      </c>
      <c r="D3375" t="str">
        <f>TEXT(Hospital_Emergency_Room_Data[[#This Row],[Patient Admission Date]],"mmm")</f>
        <v>Jul</v>
      </c>
      <c r="E3375">
        <f>YEAR(Hospital_Emergency_Room_Data[[#This Row],[Patient Admission Date]])</f>
        <v>2024</v>
      </c>
      <c r="F3375" s="2">
        <v>0.56527777777777777</v>
      </c>
      <c r="G3375" s="8" t="str">
        <f>TEXT(Hospital_Emergency_Room_Data[[#This Row],[Patient Admission Date]],"dddd")</f>
        <v>Wednesday</v>
      </c>
      <c r="H3375" t="s">
        <v>9208</v>
      </c>
      <c r="I3375">
        <v>34</v>
      </c>
      <c r="J3375" s="5" t="s">
        <v>9223</v>
      </c>
      <c r="K3375" t="s">
        <v>12</v>
      </c>
      <c r="L3375" t="s">
        <v>16</v>
      </c>
      <c r="M3375" t="s">
        <v>9209</v>
      </c>
      <c r="O3375">
        <v>58</v>
      </c>
      <c r="P3375" t="s">
        <v>9225</v>
      </c>
      <c r="Q3375">
        <v>10</v>
      </c>
      <c r="R3375">
        <v>13</v>
      </c>
      <c r="S3375" t="s">
        <v>9257</v>
      </c>
      <c r="T3375" t="s">
        <v>9265</v>
      </c>
      <c r="U3375" t="s">
        <v>9283</v>
      </c>
      <c r="V3375" t="str" cm="1">
        <f t="array" ref="V3375">_xlfn.IFS(Hospital_Emergency_Room_Data[[#This Row],[Day]]&lt;=10,"Start(1-10)",Hospital_Emergency_Room_Data[[#This Row],[Day]]&lt;=20,"Middle(11-20)",Hospital_Emergency_Room_Data[[#This Row],[Day]]&gt;20,"End(21-30)")</f>
        <v>Start(1-10)</v>
      </c>
    </row>
    <row r="3376" spans="1:22">
      <c r="A3376">
        <v>758756911</v>
      </c>
      <c r="B3376" t="s">
        <v>3394</v>
      </c>
      <c r="C3376" s="1">
        <v>45115</v>
      </c>
      <c r="D3376" t="str">
        <f>TEXT(Hospital_Emergency_Room_Data[[#This Row],[Patient Admission Date]],"mmm")</f>
        <v>Jul</v>
      </c>
      <c r="E3376">
        <f>YEAR(Hospital_Emergency_Room_Data[[#This Row],[Patient Admission Date]])</f>
        <v>2023</v>
      </c>
      <c r="F3376" s="2">
        <v>0.65833333333333333</v>
      </c>
      <c r="G3376" s="8" t="str">
        <f>TEXT(Hospital_Emergency_Room_Data[[#This Row],[Patient Admission Date]],"dddd")</f>
        <v>Saturday</v>
      </c>
      <c r="H3376" t="s">
        <v>9208</v>
      </c>
      <c r="I3376">
        <v>34</v>
      </c>
      <c r="J3376" s="5" t="s">
        <v>9223</v>
      </c>
      <c r="K3376" t="s">
        <v>12</v>
      </c>
      <c r="L3376" t="s">
        <v>16</v>
      </c>
      <c r="M3376" t="s">
        <v>9209</v>
      </c>
      <c r="O3376">
        <v>41</v>
      </c>
      <c r="P3376" t="s">
        <v>9225</v>
      </c>
      <c r="Q3376">
        <v>8</v>
      </c>
      <c r="R3376">
        <v>15</v>
      </c>
      <c r="S3376" t="s">
        <v>9257</v>
      </c>
      <c r="T3376" t="s">
        <v>9265</v>
      </c>
      <c r="U3376" t="s">
        <v>9300</v>
      </c>
      <c r="V3376" t="str" cm="1">
        <f t="array" ref="V3376">_xlfn.IFS(Hospital_Emergency_Room_Data[[#This Row],[Day]]&lt;=10,"Start(1-10)",Hospital_Emergency_Room_Data[[#This Row],[Day]]&lt;=20,"Middle(11-20)",Hospital_Emergency_Room_Data[[#This Row],[Day]]&gt;20,"End(21-30)")</f>
        <v>Start(1-10)</v>
      </c>
    </row>
    <row r="3377" spans="1:22">
      <c r="A3377">
        <v>812018966</v>
      </c>
      <c r="B3377" t="s">
        <v>3395</v>
      </c>
      <c r="C3377" s="1">
        <v>45300</v>
      </c>
      <c r="D3377" t="str">
        <f>TEXT(Hospital_Emergency_Room_Data[[#This Row],[Patient Admission Date]],"mmm")</f>
        <v>Jan</v>
      </c>
      <c r="E3377">
        <f>YEAR(Hospital_Emergency_Room_Data[[#This Row],[Patient Admission Date]])</f>
        <v>2024</v>
      </c>
      <c r="F3377" s="2">
        <v>0.93888888888888888</v>
      </c>
      <c r="G3377" s="8" t="str">
        <f>TEXT(Hospital_Emergency_Room_Data[[#This Row],[Patient Admission Date]],"dddd")</f>
        <v>Tuesday</v>
      </c>
      <c r="H3377" t="s">
        <v>9208</v>
      </c>
      <c r="I3377">
        <v>24</v>
      </c>
      <c r="J3377" s="5" t="s">
        <v>9220</v>
      </c>
      <c r="K3377" t="s">
        <v>12</v>
      </c>
      <c r="L3377" t="s">
        <v>16</v>
      </c>
      <c r="M3377" t="s">
        <v>9209</v>
      </c>
      <c r="O3377">
        <v>60</v>
      </c>
      <c r="P3377" t="s">
        <v>9225</v>
      </c>
      <c r="Q3377">
        <v>9</v>
      </c>
      <c r="R3377">
        <v>22</v>
      </c>
      <c r="S3377" t="s">
        <v>9256</v>
      </c>
      <c r="T3377" t="s">
        <v>9265</v>
      </c>
      <c r="U3377" t="s">
        <v>9283</v>
      </c>
      <c r="V3377" t="str" cm="1">
        <f t="array" ref="V3377">_xlfn.IFS(Hospital_Emergency_Room_Data[[#This Row],[Day]]&lt;=10,"Start(1-10)",Hospital_Emergency_Room_Data[[#This Row],[Day]]&lt;=20,"Middle(11-20)",Hospital_Emergency_Room_Data[[#This Row],[Day]]&gt;20,"End(21-30)")</f>
        <v>Start(1-10)</v>
      </c>
    </row>
    <row r="3378" spans="1:22">
      <c r="A3378">
        <v>610423028</v>
      </c>
      <c r="B3378" t="s">
        <v>3396</v>
      </c>
      <c r="C3378" s="1">
        <v>45507</v>
      </c>
      <c r="D3378" t="str">
        <f>TEXT(Hospital_Emergency_Room_Data[[#This Row],[Patient Admission Date]],"mmm")</f>
        <v>Aug</v>
      </c>
      <c r="E3378">
        <f>YEAR(Hospital_Emergency_Room_Data[[#This Row],[Patient Admission Date]])</f>
        <v>2024</v>
      </c>
      <c r="F3378" s="2">
        <v>0.30138888888888887</v>
      </c>
      <c r="G3378" s="8" t="str">
        <f>TEXT(Hospital_Emergency_Room_Data[[#This Row],[Patient Admission Date]],"dddd")</f>
        <v>Saturday</v>
      </c>
      <c r="H3378" t="s">
        <v>9208</v>
      </c>
      <c r="I3378">
        <v>6</v>
      </c>
      <c r="J3378" s="5" t="s">
        <v>9221</v>
      </c>
      <c r="K3378" t="s">
        <v>12</v>
      </c>
      <c r="L3378" t="s">
        <v>16</v>
      </c>
      <c r="M3378" t="s">
        <v>9209</v>
      </c>
      <c r="O3378">
        <v>42</v>
      </c>
      <c r="P3378" t="s">
        <v>9225</v>
      </c>
      <c r="Q3378">
        <v>3</v>
      </c>
      <c r="R3378">
        <v>7</v>
      </c>
      <c r="S3378" t="s">
        <v>9255</v>
      </c>
      <c r="T3378" t="s">
        <v>9263</v>
      </c>
      <c r="U3378" t="s">
        <v>9300</v>
      </c>
      <c r="V3378" t="str" cm="1">
        <f t="array" ref="V3378">_xlfn.IFS(Hospital_Emergency_Room_Data[[#This Row],[Day]]&lt;=10,"Start(1-10)",Hospital_Emergency_Room_Data[[#This Row],[Day]]&lt;=20,"Middle(11-20)",Hospital_Emergency_Room_Data[[#This Row],[Day]]&gt;20,"End(21-30)")</f>
        <v>Start(1-10)</v>
      </c>
    </row>
    <row r="3379" spans="1:22">
      <c r="A3379">
        <v>197423233</v>
      </c>
      <c r="B3379" t="s">
        <v>3397</v>
      </c>
      <c r="C3379" s="1">
        <v>45156</v>
      </c>
      <c r="D3379" t="str">
        <f>TEXT(Hospital_Emergency_Room_Data[[#This Row],[Patient Admission Date]],"mmm")</f>
        <v>Aug</v>
      </c>
      <c r="E3379">
        <f>YEAR(Hospital_Emergency_Room_Data[[#This Row],[Patient Admission Date]])</f>
        <v>2023</v>
      </c>
      <c r="F3379" s="2">
        <v>0.18958333333333333</v>
      </c>
      <c r="G3379" s="8" t="str">
        <f>TEXT(Hospital_Emergency_Room_Data[[#This Row],[Patient Admission Date]],"dddd")</f>
        <v>Friday</v>
      </c>
      <c r="H3379" t="s">
        <v>9208</v>
      </c>
      <c r="I3379">
        <v>74</v>
      </c>
      <c r="J3379" s="5" t="s">
        <v>9222</v>
      </c>
      <c r="K3379" t="s">
        <v>12</v>
      </c>
      <c r="L3379" t="s">
        <v>16</v>
      </c>
      <c r="M3379" t="s">
        <v>9209</v>
      </c>
      <c r="O3379">
        <v>52</v>
      </c>
      <c r="P3379" t="s">
        <v>9225</v>
      </c>
      <c r="Q3379">
        <v>18</v>
      </c>
      <c r="R3379">
        <v>4</v>
      </c>
      <c r="S3379" t="s">
        <v>9258</v>
      </c>
      <c r="T3379" t="s">
        <v>9262</v>
      </c>
      <c r="U3379" t="s">
        <v>9283</v>
      </c>
      <c r="V3379" t="str" cm="1">
        <f t="array" ref="V3379">_xlfn.IFS(Hospital_Emergency_Room_Data[[#This Row],[Day]]&lt;=10,"Start(1-10)",Hospital_Emergency_Room_Data[[#This Row],[Day]]&lt;=20,"Middle(11-20)",Hospital_Emergency_Room_Data[[#This Row],[Day]]&gt;20,"End(21-30)")</f>
        <v>Middle(11-20)</v>
      </c>
    </row>
    <row r="3380" spans="1:22">
      <c r="A3380">
        <v>843110945</v>
      </c>
      <c r="B3380" t="s">
        <v>3398</v>
      </c>
      <c r="C3380" s="1">
        <v>45277</v>
      </c>
      <c r="D3380" t="str">
        <f>TEXT(Hospital_Emergency_Room_Data[[#This Row],[Patient Admission Date]],"mmm")</f>
        <v>Dec</v>
      </c>
      <c r="E3380">
        <f>YEAR(Hospital_Emergency_Room_Data[[#This Row],[Patient Admission Date]])</f>
        <v>2023</v>
      </c>
      <c r="F3380" s="2">
        <v>4.9305555555555554E-2</v>
      </c>
      <c r="G3380" s="8" t="str">
        <f>TEXT(Hospital_Emergency_Room_Data[[#This Row],[Patient Admission Date]],"dddd")</f>
        <v>Sunday</v>
      </c>
      <c r="H3380" t="s">
        <v>9208</v>
      </c>
      <c r="I3380">
        <v>64</v>
      </c>
      <c r="J3380" s="5" t="s">
        <v>9217</v>
      </c>
      <c r="K3380" t="s">
        <v>12</v>
      </c>
      <c r="L3380" t="s">
        <v>16</v>
      </c>
      <c r="M3380" t="s">
        <v>9209</v>
      </c>
      <c r="O3380">
        <v>48</v>
      </c>
      <c r="P3380" t="s">
        <v>9225</v>
      </c>
      <c r="Q3380">
        <v>17</v>
      </c>
      <c r="R3380">
        <v>1</v>
      </c>
      <c r="S3380" t="s">
        <v>9258</v>
      </c>
      <c r="T3380" t="s">
        <v>9262</v>
      </c>
      <c r="U3380" t="s">
        <v>9283</v>
      </c>
      <c r="V3380" t="str" cm="1">
        <f t="array" ref="V3380">_xlfn.IFS(Hospital_Emergency_Room_Data[[#This Row],[Day]]&lt;=10,"Start(1-10)",Hospital_Emergency_Room_Data[[#This Row],[Day]]&lt;=20,"Middle(11-20)",Hospital_Emergency_Room_Data[[#This Row],[Day]]&gt;20,"End(21-30)")</f>
        <v>Middle(11-20)</v>
      </c>
    </row>
    <row r="3381" spans="1:22">
      <c r="A3381">
        <v>771946870</v>
      </c>
      <c r="B3381" t="s">
        <v>3399</v>
      </c>
      <c r="C3381" s="1">
        <v>45293</v>
      </c>
      <c r="D3381" t="str">
        <f>TEXT(Hospital_Emergency_Room_Data[[#This Row],[Patient Admission Date]],"mmm")</f>
        <v>Jan</v>
      </c>
      <c r="E3381">
        <f>YEAR(Hospital_Emergency_Room_Data[[#This Row],[Patient Admission Date]])</f>
        <v>2024</v>
      </c>
      <c r="F3381" s="2">
        <v>0.88611111111111107</v>
      </c>
      <c r="G3381" s="8" t="str">
        <f>TEXT(Hospital_Emergency_Room_Data[[#This Row],[Patient Admission Date]],"dddd")</f>
        <v>Tuesday</v>
      </c>
      <c r="H3381" t="s">
        <v>9208</v>
      </c>
      <c r="I3381">
        <v>18</v>
      </c>
      <c r="J3381" s="5" t="s">
        <v>9220</v>
      </c>
      <c r="K3381" t="s">
        <v>12</v>
      </c>
      <c r="L3381" t="s">
        <v>16</v>
      </c>
      <c r="M3381" t="s">
        <v>9209</v>
      </c>
      <c r="O3381">
        <v>55</v>
      </c>
      <c r="P3381" t="s">
        <v>9225</v>
      </c>
      <c r="Q3381">
        <v>2</v>
      </c>
      <c r="R3381">
        <v>21</v>
      </c>
      <c r="S3381" t="s">
        <v>9256</v>
      </c>
      <c r="T3381" t="s">
        <v>9263</v>
      </c>
      <c r="U3381" t="s">
        <v>9283</v>
      </c>
      <c r="V3381" t="str" cm="1">
        <f t="array" ref="V3381">_xlfn.IFS(Hospital_Emergency_Room_Data[[#This Row],[Day]]&lt;=10,"Start(1-10)",Hospital_Emergency_Room_Data[[#This Row],[Day]]&lt;=20,"Middle(11-20)",Hospital_Emergency_Room_Data[[#This Row],[Day]]&gt;20,"End(21-30)")</f>
        <v>Start(1-10)</v>
      </c>
    </row>
    <row r="3382" spans="1:22">
      <c r="A3382">
        <v>330296460</v>
      </c>
      <c r="B3382" t="s">
        <v>3400</v>
      </c>
      <c r="C3382" s="1">
        <v>45305</v>
      </c>
      <c r="D3382" t="str">
        <f>TEXT(Hospital_Emergency_Room_Data[[#This Row],[Patient Admission Date]],"mmm")</f>
        <v>Jan</v>
      </c>
      <c r="E3382">
        <f>YEAR(Hospital_Emergency_Room_Data[[#This Row],[Patient Admission Date]])</f>
        <v>2024</v>
      </c>
      <c r="F3382" s="2">
        <v>5.2777777777777778E-2</v>
      </c>
      <c r="G3382" s="8" t="str">
        <f>TEXT(Hospital_Emergency_Room_Data[[#This Row],[Patient Admission Date]],"dddd")</f>
        <v>Sunday</v>
      </c>
      <c r="H3382" t="s">
        <v>9208</v>
      </c>
      <c r="I3382">
        <v>45</v>
      </c>
      <c r="J3382" s="5" t="s">
        <v>9219</v>
      </c>
      <c r="K3382" t="s">
        <v>12</v>
      </c>
      <c r="L3382" t="s">
        <v>16</v>
      </c>
      <c r="M3382" t="s">
        <v>9209</v>
      </c>
      <c r="N3382">
        <v>0</v>
      </c>
      <c r="O3382">
        <v>41</v>
      </c>
      <c r="P3382" t="s">
        <v>9225</v>
      </c>
      <c r="Q3382">
        <v>14</v>
      </c>
      <c r="R3382">
        <v>1</v>
      </c>
      <c r="S3382" t="s">
        <v>9258</v>
      </c>
      <c r="T3382" t="s">
        <v>9265</v>
      </c>
      <c r="U3382" t="s">
        <v>9300</v>
      </c>
      <c r="V3382" t="str" cm="1">
        <f t="array" ref="V3382">_xlfn.IFS(Hospital_Emergency_Room_Data[[#This Row],[Day]]&lt;=10,"Start(1-10)",Hospital_Emergency_Room_Data[[#This Row],[Day]]&lt;=20,"Middle(11-20)",Hospital_Emergency_Room_Data[[#This Row],[Day]]&gt;20,"End(21-30)")</f>
        <v>Middle(11-20)</v>
      </c>
    </row>
    <row r="3383" spans="1:22">
      <c r="A3383">
        <v>533974597</v>
      </c>
      <c r="B3383" t="s">
        <v>3401</v>
      </c>
      <c r="C3383" s="1">
        <v>45232</v>
      </c>
      <c r="D3383" t="str">
        <f>TEXT(Hospital_Emergency_Room_Data[[#This Row],[Patient Admission Date]],"mmm")</f>
        <v>Nov</v>
      </c>
      <c r="E3383">
        <f>YEAR(Hospital_Emergency_Room_Data[[#This Row],[Patient Admission Date]])</f>
        <v>2023</v>
      </c>
      <c r="F3383" s="2">
        <v>0.5444444444444444</v>
      </c>
      <c r="G3383" s="8" t="str">
        <f>TEXT(Hospital_Emergency_Room_Data[[#This Row],[Patient Admission Date]],"dddd")</f>
        <v>Thursday</v>
      </c>
      <c r="H3383" t="s">
        <v>9208</v>
      </c>
      <c r="I3383">
        <v>71</v>
      </c>
      <c r="J3383" s="5" t="s">
        <v>9222</v>
      </c>
      <c r="K3383" t="s">
        <v>12</v>
      </c>
      <c r="L3383" t="s">
        <v>16</v>
      </c>
      <c r="M3383" t="s">
        <v>9209</v>
      </c>
      <c r="N3383">
        <v>1</v>
      </c>
      <c r="O3383">
        <v>10</v>
      </c>
      <c r="P3383" t="s">
        <v>9226</v>
      </c>
      <c r="Q3383">
        <v>2</v>
      </c>
      <c r="R3383">
        <v>13</v>
      </c>
      <c r="S3383" t="s">
        <v>9257</v>
      </c>
      <c r="T3383" t="s">
        <v>9263</v>
      </c>
      <c r="U3383" t="s">
        <v>9282</v>
      </c>
      <c r="V3383" t="str" cm="1">
        <f t="array" ref="V3383">_xlfn.IFS(Hospital_Emergency_Room_Data[[#This Row],[Day]]&lt;=10,"Start(1-10)",Hospital_Emergency_Room_Data[[#This Row],[Day]]&lt;=20,"Middle(11-20)",Hospital_Emergency_Room_Data[[#This Row],[Day]]&gt;20,"End(21-30)")</f>
        <v>Start(1-10)</v>
      </c>
    </row>
    <row r="3384" spans="1:22">
      <c r="A3384">
        <v>582248875</v>
      </c>
      <c r="B3384" t="s">
        <v>3402</v>
      </c>
      <c r="C3384" s="1">
        <v>45372</v>
      </c>
      <c r="D3384" t="str">
        <f>TEXT(Hospital_Emergency_Room_Data[[#This Row],[Patient Admission Date]],"mmm")</f>
        <v>Mar</v>
      </c>
      <c r="E3384">
        <f>YEAR(Hospital_Emergency_Room_Data[[#This Row],[Patient Admission Date]])</f>
        <v>2024</v>
      </c>
      <c r="F3384" s="2">
        <v>0.37847222222222221</v>
      </c>
      <c r="G3384" s="8" t="str">
        <f>TEXT(Hospital_Emergency_Room_Data[[#This Row],[Patient Admission Date]],"dddd")</f>
        <v>Thursday</v>
      </c>
      <c r="H3384" t="s">
        <v>9208</v>
      </c>
      <c r="I3384">
        <v>74</v>
      </c>
      <c r="J3384" s="5" t="s">
        <v>9222</v>
      </c>
      <c r="K3384" t="s">
        <v>12</v>
      </c>
      <c r="L3384" t="s">
        <v>16</v>
      </c>
      <c r="M3384" t="s">
        <v>9209</v>
      </c>
      <c r="N3384">
        <v>1</v>
      </c>
      <c r="O3384">
        <v>21</v>
      </c>
      <c r="P3384" t="s">
        <v>9226</v>
      </c>
      <c r="Q3384">
        <v>21</v>
      </c>
      <c r="R3384">
        <v>9</v>
      </c>
      <c r="S3384" t="s">
        <v>9255</v>
      </c>
      <c r="T3384" t="s">
        <v>9262</v>
      </c>
      <c r="U3384" t="s">
        <v>9282</v>
      </c>
      <c r="V3384" t="str" cm="1">
        <f t="array" ref="V3384">_xlfn.IFS(Hospital_Emergency_Room_Data[[#This Row],[Day]]&lt;=10,"Start(1-10)",Hospital_Emergency_Room_Data[[#This Row],[Day]]&lt;=20,"Middle(11-20)",Hospital_Emergency_Room_Data[[#This Row],[Day]]&gt;20,"End(21-30)")</f>
        <v>End(21-30)</v>
      </c>
    </row>
    <row r="3385" spans="1:22">
      <c r="A3385">
        <v>221755469</v>
      </c>
      <c r="B3385" t="s">
        <v>3403</v>
      </c>
      <c r="C3385" s="1">
        <v>45467</v>
      </c>
      <c r="D3385" t="str">
        <f>TEXT(Hospital_Emergency_Room_Data[[#This Row],[Patient Admission Date]],"mmm")</f>
        <v>Jun</v>
      </c>
      <c r="E3385">
        <f>YEAR(Hospital_Emergency_Room_Data[[#This Row],[Patient Admission Date]])</f>
        <v>2024</v>
      </c>
      <c r="F3385" s="2">
        <v>0.14861111111111111</v>
      </c>
      <c r="G3385" s="8" t="str">
        <f>TEXT(Hospital_Emergency_Room_Data[[#This Row],[Patient Admission Date]],"dddd")</f>
        <v>Monday</v>
      </c>
      <c r="H3385" t="s">
        <v>9208</v>
      </c>
      <c r="I3385">
        <v>10</v>
      </c>
      <c r="J3385" s="5" t="s">
        <v>9221</v>
      </c>
      <c r="K3385" t="s">
        <v>12</v>
      </c>
      <c r="L3385" t="s">
        <v>16</v>
      </c>
      <c r="M3385" t="s">
        <v>9209</v>
      </c>
      <c r="N3385">
        <v>1</v>
      </c>
      <c r="O3385">
        <v>60</v>
      </c>
      <c r="P3385" t="s">
        <v>9225</v>
      </c>
      <c r="Q3385">
        <v>24</v>
      </c>
      <c r="R3385">
        <v>3</v>
      </c>
      <c r="S3385" t="s">
        <v>9258</v>
      </c>
      <c r="T3385" t="s">
        <v>9264</v>
      </c>
      <c r="U3385" t="s">
        <v>9283</v>
      </c>
      <c r="V3385" t="str" cm="1">
        <f t="array" ref="V3385">_xlfn.IFS(Hospital_Emergency_Room_Data[[#This Row],[Day]]&lt;=10,"Start(1-10)",Hospital_Emergency_Room_Data[[#This Row],[Day]]&lt;=20,"Middle(11-20)",Hospital_Emergency_Room_Data[[#This Row],[Day]]&gt;20,"End(21-30)")</f>
        <v>End(21-30)</v>
      </c>
    </row>
    <row r="3386" spans="1:22">
      <c r="A3386">
        <v>546763103</v>
      </c>
      <c r="B3386" t="s">
        <v>3404</v>
      </c>
      <c r="C3386" s="1">
        <v>45155</v>
      </c>
      <c r="D3386" t="str">
        <f>TEXT(Hospital_Emergency_Room_Data[[#This Row],[Patient Admission Date]],"mmm")</f>
        <v>Aug</v>
      </c>
      <c r="E3386">
        <f>YEAR(Hospital_Emergency_Room_Data[[#This Row],[Patient Admission Date]])</f>
        <v>2023</v>
      </c>
      <c r="F3386" s="2">
        <v>0.44097222222222221</v>
      </c>
      <c r="G3386" s="8" t="str">
        <f>TEXT(Hospital_Emergency_Room_Data[[#This Row],[Patient Admission Date]],"dddd")</f>
        <v>Thursday</v>
      </c>
      <c r="H3386" t="s">
        <v>9208</v>
      </c>
      <c r="I3386">
        <v>13</v>
      </c>
      <c r="J3386" s="5" t="s">
        <v>9221</v>
      </c>
      <c r="K3386" t="s">
        <v>12</v>
      </c>
      <c r="L3386" t="s">
        <v>16</v>
      </c>
      <c r="M3386" t="s">
        <v>9209</v>
      </c>
      <c r="N3386">
        <v>1</v>
      </c>
      <c r="O3386">
        <v>45</v>
      </c>
      <c r="P3386" t="s">
        <v>9225</v>
      </c>
      <c r="Q3386">
        <v>17</v>
      </c>
      <c r="R3386">
        <v>10</v>
      </c>
      <c r="S3386" t="s">
        <v>9255</v>
      </c>
      <c r="T3386" t="s">
        <v>9262</v>
      </c>
      <c r="U3386" t="s">
        <v>9300</v>
      </c>
      <c r="V3386" t="str" cm="1">
        <f t="array" ref="V3386">_xlfn.IFS(Hospital_Emergency_Room_Data[[#This Row],[Day]]&lt;=10,"Start(1-10)",Hospital_Emergency_Room_Data[[#This Row],[Day]]&lt;=20,"Middle(11-20)",Hospital_Emergency_Room_Data[[#This Row],[Day]]&gt;20,"End(21-30)")</f>
        <v>Middle(11-20)</v>
      </c>
    </row>
    <row r="3387" spans="1:22">
      <c r="A3387">
        <v>821532890</v>
      </c>
      <c r="B3387" t="s">
        <v>3405</v>
      </c>
      <c r="C3387" s="1">
        <v>45449</v>
      </c>
      <c r="D3387" t="str">
        <f>TEXT(Hospital_Emergency_Room_Data[[#This Row],[Patient Admission Date]],"mmm")</f>
        <v>Jun</v>
      </c>
      <c r="E3387">
        <f>YEAR(Hospital_Emergency_Room_Data[[#This Row],[Patient Admission Date]])</f>
        <v>2024</v>
      </c>
      <c r="F3387" s="2">
        <v>6.1111111111111109E-2</v>
      </c>
      <c r="G3387" s="8" t="str">
        <f>TEXT(Hospital_Emergency_Room_Data[[#This Row],[Patient Admission Date]],"dddd")</f>
        <v>Thursday</v>
      </c>
      <c r="H3387" t="s">
        <v>9208</v>
      </c>
      <c r="I3387">
        <v>29</v>
      </c>
      <c r="J3387" s="5" t="s">
        <v>9220</v>
      </c>
      <c r="K3387" t="s">
        <v>12</v>
      </c>
      <c r="L3387" t="s">
        <v>16</v>
      </c>
      <c r="M3387" t="s">
        <v>9209</v>
      </c>
      <c r="N3387">
        <v>1</v>
      </c>
      <c r="O3387">
        <v>18</v>
      </c>
      <c r="P3387" t="s">
        <v>9226</v>
      </c>
      <c r="Q3387">
        <v>6</v>
      </c>
      <c r="R3387">
        <v>1</v>
      </c>
      <c r="S3387" t="s">
        <v>9258</v>
      </c>
      <c r="T3387" t="s">
        <v>9263</v>
      </c>
      <c r="U3387" t="s">
        <v>9282</v>
      </c>
      <c r="V3387" t="str" cm="1">
        <f t="array" ref="V3387">_xlfn.IFS(Hospital_Emergency_Room_Data[[#This Row],[Day]]&lt;=10,"Start(1-10)",Hospital_Emergency_Room_Data[[#This Row],[Day]]&lt;=20,"Middle(11-20)",Hospital_Emergency_Room_Data[[#This Row],[Day]]&gt;20,"End(21-30)")</f>
        <v>Start(1-10)</v>
      </c>
    </row>
    <row r="3388" spans="1:22">
      <c r="A3388">
        <v>872542592</v>
      </c>
      <c r="B3388" t="s">
        <v>3406</v>
      </c>
      <c r="C3388" s="1">
        <v>45268</v>
      </c>
      <c r="D3388" t="str">
        <f>TEXT(Hospital_Emergency_Room_Data[[#This Row],[Patient Admission Date]],"mmm")</f>
        <v>Dec</v>
      </c>
      <c r="E3388">
        <f>YEAR(Hospital_Emergency_Room_Data[[#This Row],[Patient Admission Date]])</f>
        <v>2023</v>
      </c>
      <c r="F3388" s="2">
        <v>0.65763888888888888</v>
      </c>
      <c r="G3388" s="8" t="str">
        <f>TEXT(Hospital_Emergency_Room_Data[[#This Row],[Patient Admission Date]],"dddd")</f>
        <v>Friday</v>
      </c>
      <c r="H3388" t="s">
        <v>9208</v>
      </c>
      <c r="I3388">
        <v>68</v>
      </c>
      <c r="J3388" s="5" t="s">
        <v>9217</v>
      </c>
      <c r="K3388" t="s">
        <v>12</v>
      </c>
      <c r="L3388" t="s">
        <v>16</v>
      </c>
      <c r="M3388" t="s">
        <v>9209</v>
      </c>
      <c r="N3388">
        <v>2</v>
      </c>
      <c r="O3388">
        <v>54</v>
      </c>
      <c r="P3388" t="s">
        <v>9225</v>
      </c>
      <c r="Q3388">
        <v>8</v>
      </c>
      <c r="R3388">
        <v>15</v>
      </c>
      <c r="S3388" t="s">
        <v>9257</v>
      </c>
      <c r="T3388" t="s">
        <v>9265</v>
      </c>
      <c r="U3388" t="s">
        <v>9283</v>
      </c>
      <c r="V3388" t="str" cm="1">
        <f t="array" ref="V3388">_xlfn.IFS(Hospital_Emergency_Room_Data[[#This Row],[Day]]&lt;=10,"Start(1-10)",Hospital_Emergency_Room_Data[[#This Row],[Day]]&lt;=20,"Middle(11-20)",Hospital_Emergency_Room_Data[[#This Row],[Day]]&gt;20,"End(21-30)")</f>
        <v>Start(1-10)</v>
      </c>
    </row>
    <row r="3389" spans="1:22">
      <c r="A3389">
        <v>113953971</v>
      </c>
      <c r="B3389" t="s">
        <v>3407</v>
      </c>
      <c r="C3389" s="1">
        <v>45227</v>
      </c>
      <c r="D3389" t="str">
        <f>TEXT(Hospital_Emergency_Room_Data[[#This Row],[Patient Admission Date]],"mmm")</f>
        <v>Oct</v>
      </c>
      <c r="E3389">
        <f>YEAR(Hospital_Emergency_Room_Data[[#This Row],[Patient Admission Date]])</f>
        <v>2023</v>
      </c>
      <c r="F3389" s="2">
        <v>0.15347222222222223</v>
      </c>
      <c r="G3389" s="8" t="str">
        <f>TEXT(Hospital_Emergency_Room_Data[[#This Row],[Patient Admission Date]],"dddd")</f>
        <v>Saturday</v>
      </c>
      <c r="H3389" t="s">
        <v>9208</v>
      </c>
      <c r="I3389">
        <v>1</v>
      </c>
      <c r="J3389" s="5" t="s">
        <v>9218</v>
      </c>
      <c r="K3389" t="s">
        <v>12</v>
      </c>
      <c r="L3389" t="s">
        <v>16</v>
      </c>
      <c r="M3389" t="s">
        <v>9209</v>
      </c>
      <c r="N3389">
        <v>3</v>
      </c>
      <c r="O3389">
        <v>25</v>
      </c>
      <c r="P3389" t="s">
        <v>9226</v>
      </c>
      <c r="Q3389">
        <v>28</v>
      </c>
      <c r="R3389">
        <v>3</v>
      </c>
      <c r="S3389" t="s">
        <v>9258</v>
      </c>
      <c r="T3389" t="s">
        <v>9264</v>
      </c>
      <c r="U3389" t="s">
        <v>9282</v>
      </c>
      <c r="V3389" t="str" cm="1">
        <f t="array" ref="V3389">_xlfn.IFS(Hospital_Emergency_Room_Data[[#This Row],[Day]]&lt;=10,"Start(1-10)",Hospital_Emergency_Room_Data[[#This Row],[Day]]&lt;=20,"Middle(11-20)",Hospital_Emergency_Room_Data[[#This Row],[Day]]&gt;20,"End(21-30)")</f>
        <v>End(21-30)</v>
      </c>
    </row>
    <row r="3390" spans="1:22">
      <c r="A3390">
        <v>211489357</v>
      </c>
      <c r="B3390" t="s">
        <v>3408</v>
      </c>
      <c r="C3390" s="1">
        <v>45354</v>
      </c>
      <c r="D3390" t="str">
        <f>TEXT(Hospital_Emergency_Room_Data[[#This Row],[Patient Admission Date]],"mmm")</f>
        <v>Mar</v>
      </c>
      <c r="E3390">
        <f>YEAR(Hospital_Emergency_Room_Data[[#This Row],[Patient Admission Date]])</f>
        <v>2024</v>
      </c>
      <c r="F3390" s="2">
        <v>0.41041666666666665</v>
      </c>
      <c r="G3390" s="8" t="str">
        <f>TEXT(Hospital_Emergency_Room_Data[[#This Row],[Patient Admission Date]],"dddd")</f>
        <v>Sunday</v>
      </c>
      <c r="H3390" t="s">
        <v>9208</v>
      </c>
      <c r="I3390">
        <v>38</v>
      </c>
      <c r="J3390" s="5" t="s">
        <v>9223</v>
      </c>
      <c r="K3390" t="s">
        <v>12</v>
      </c>
      <c r="L3390" t="s">
        <v>16</v>
      </c>
      <c r="M3390" t="s">
        <v>9209</v>
      </c>
      <c r="N3390">
        <v>3</v>
      </c>
      <c r="O3390">
        <v>15</v>
      </c>
      <c r="P3390" t="s">
        <v>9226</v>
      </c>
      <c r="Q3390">
        <v>3</v>
      </c>
      <c r="R3390">
        <v>9</v>
      </c>
      <c r="S3390" t="s">
        <v>9255</v>
      </c>
      <c r="T3390" t="s">
        <v>9263</v>
      </c>
      <c r="U3390" t="s">
        <v>9282</v>
      </c>
      <c r="V3390" t="str" cm="1">
        <f t="array" ref="V3390">_xlfn.IFS(Hospital_Emergency_Room_Data[[#This Row],[Day]]&lt;=10,"Start(1-10)",Hospital_Emergency_Room_Data[[#This Row],[Day]]&lt;=20,"Middle(11-20)",Hospital_Emergency_Room_Data[[#This Row],[Day]]&gt;20,"End(21-30)")</f>
        <v>Start(1-10)</v>
      </c>
    </row>
    <row r="3391" spans="1:22">
      <c r="A3391">
        <v>720243690</v>
      </c>
      <c r="B3391" t="s">
        <v>3409</v>
      </c>
      <c r="C3391" s="1">
        <v>45247</v>
      </c>
      <c r="D3391" t="str">
        <f>TEXT(Hospital_Emergency_Room_Data[[#This Row],[Patient Admission Date]],"mmm")</f>
        <v>Nov</v>
      </c>
      <c r="E3391">
        <f>YEAR(Hospital_Emergency_Room_Data[[#This Row],[Patient Admission Date]])</f>
        <v>2023</v>
      </c>
      <c r="F3391" s="2">
        <v>0.44583333333333336</v>
      </c>
      <c r="G3391" s="8" t="str">
        <f>TEXT(Hospital_Emergency_Room_Data[[#This Row],[Patient Admission Date]],"dddd")</f>
        <v>Friday</v>
      </c>
      <c r="H3391" t="s">
        <v>9208</v>
      </c>
      <c r="I3391">
        <v>27</v>
      </c>
      <c r="J3391" s="5" t="s">
        <v>9220</v>
      </c>
      <c r="K3391" t="s">
        <v>12</v>
      </c>
      <c r="L3391" t="s">
        <v>16</v>
      </c>
      <c r="M3391" t="s">
        <v>9209</v>
      </c>
      <c r="N3391">
        <v>4</v>
      </c>
      <c r="O3391">
        <v>17</v>
      </c>
      <c r="P3391" t="s">
        <v>9226</v>
      </c>
      <c r="Q3391">
        <v>17</v>
      </c>
      <c r="R3391">
        <v>10</v>
      </c>
      <c r="S3391" t="s">
        <v>9255</v>
      </c>
      <c r="T3391" t="s">
        <v>9262</v>
      </c>
      <c r="U3391" t="s">
        <v>9282</v>
      </c>
      <c r="V3391" t="str" cm="1">
        <f t="array" ref="V3391">_xlfn.IFS(Hospital_Emergency_Room_Data[[#This Row],[Day]]&lt;=10,"Start(1-10)",Hospital_Emergency_Room_Data[[#This Row],[Day]]&lt;=20,"Middle(11-20)",Hospital_Emergency_Room_Data[[#This Row],[Day]]&gt;20,"End(21-30)")</f>
        <v>Middle(11-20)</v>
      </c>
    </row>
    <row r="3392" spans="1:22">
      <c r="A3392">
        <v>452875629</v>
      </c>
      <c r="B3392" t="s">
        <v>3410</v>
      </c>
      <c r="C3392" s="1">
        <v>45493</v>
      </c>
      <c r="D3392" t="str">
        <f>TEXT(Hospital_Emergency_Room_Data[[#This Row],[Patient Admission Date]],"mmm")</f>
        <v>Jul</v>
      </c>
      <c r="E3392">
        <f>YEAR(Hospital_Emergency_Room_Data[[#This Row],[Patient Admission Date]])</f>
        <v>2024</v>
      </c>
      <c r="F3392" s="2">
        <v>0.24305555555555555</v>
      </c>
      <c r="G3392" s="8" t="str">
        <f>TEXT(Hospital_Emergency_Room_Data[[#This Row],[Patient Admission Date]],"dddd")</f>
        <v>Saturday</v>
      </c>
      <c r="H3392" t="s">
        <v>9208</v>
      </c>
      <c r="I3392">
        <v>50</v>
      </c>
      <c r="J3392" s="5" t="s">
        <v>9219</v>
      </c>
      <c r="K3392" t="s">
        <v>12</v>
      </c>
      <c r="L3392" t="s">
        <v>16</v>
      </c>
      <c r="M3392" t="s">
        <v>9209</v>
      </c>
      <c r="N3392">
        <v>5</v>
      </c>
      <c r="O3392">
        <v>49</v>
      </c>
      <c r="P3392" t="s">
        <v>9225</v>
      </c>
      <c r="Q3392">
        <v>20</v>
      </c>
      <c r="R3392">
        <v>5</v>
      </c>
      <c r="S3392" t="s">
        <v>9258</v>
      </c>
      <c r="T3392" t="s">
        <v>9262</v>
      </c>
      <c r="U3392" t="s">
        <v>9283</v>
      </c>
      <c r="V3392" t="str" cm="1">
        <f t="array" ref="V3392">_xlfn.IFS(Hospital_Emergency_Room_Data[[#This Row],[Day]]&lt;=10,"Start(1-10)",Hospital_Emergency_Room_Data[[#This Row],[Day]]&lt;=20,"Middle(11-20)",Hospital_Emergency_Room_Data[[#This Row],[Day]]&gt;20,"End(21-30)")</f>
        <v>Middle(11-20)</v>
      </c>
    </row>
    <row r="3393" spans="1:22">
      <c r="A3393">
        <v>830113808</v>
      </c>
      <c r="B3393" t="s">
        <v>3411</v>
      </c>
      <c r="C3393" s="1">
        <v>45201</v>
      </c>
      <c r="D3393" t="str">
        <f>TEXT(Hospital_Emergency_Room_Data[[#This Row],[Patient Admission Date]],"mmm")</f>
        <v>Oct</v>
      </c>
      <c r="E3393">
        <f>YEAR(Hospital_Emergency_Room_Data[[#This Row],[Patient Admission Date]])</f>
        <v>2023</v>
      </c>
      <c r="F3393" s="2">
        <v>0.70972222222222225</v>
      </c>
      <c r="G3393" s="8" t="str">
        <f>TEXT(Hospital_Emergency_Room_Data[[#This Row],[Patient Admission Date]],"dddd")</f>
        <v>Monday</v>
      </c>
      <c r="H3393" t="s">
        <v>9208</v>
      </c>
      <c r="I3393">
        <v>49</v>
      </c>
      <c r="J3393" s="5" t="s">
        <v>9219</v>
      </c>
      <c r="K3393" t="s">
        <v>12</v>
      </c>
      <c r="L3393" t="s">
        <v>16</v>
      </c>
      <c r="M3393" t="s">
        <v>9209</v>
      </c>
      <c r="N3393">
        <v>5</v>
      </c>
      <c r="O3393">
        <v>51</v>
      </c>
      <c r="P3393" t="s">
        <v>9225</v>
      </c>
      <c r="Q3393">
        <v>2</v>
      </c>
      <c r="R3393">
        <v>17</v>
      </c>
      <c r="S3393" t="s">
        <v>9257</v>
      </c>
      <c r="T3393" t="s">
        <v>9263</v>
      </c>
      <c r="U3393" t="s">
        <v>9283</v>
      </c>
      <c r="V3393" t="str" cm="1">
        <f t="array" ref="V3393">_xlfn.IFS(Hospital_Emergency_Room_Data[[#This Row],[Day]]&lt;=10,"Start(1-10)",Hospital_Emergency_Room_Data[[#This Row],[Day]]&lt;=20,"Middle(11-20)",Hospital_Emergency_Room_Data[[#This Row],[Day]]&gt;20,"End(21-30)")</f>
        <v>Start(1-10)</v>
      </c>
    </row>
    <row r="3394" spans="1:22">
      <c r="A3394">
        <v>691306115</v>
      </c>
      <c r="B3394" t="s">
        <v>3412</v>
      </c>
      <c r="C3394" s="1">
        <v>45090</v>
      </c>
      <c r="D3394" t="str">
        <f>TEXT(Hospital_Emergency_Room_Data[[#This Row],[Patient Admission Date]],"mmm")</f>
        <v>Jun</v>
      </c>
      <c r="E3394">
        <f>YEAR(Hospital_Emergency_Room_Data[[#This Row],[Patient Admission Date]])</f>
        <v>2023</v>
      </c>
      <c r="F3394" s="2">
        <v>0.81527777777777777</v>
      </c>
      <c r="G3394" s="8" t="str">
        <f>TEXT(Hospital_Emergency_Room_Data[[#This Row],[Patient Admission Date]],"dddd")</f>
        <v>Tuesday</v>
      </c>
      <c r="H3394" t="s">
        <v>9208</v>
      </c>
      <c r="I3394">
        <v>38</v>
      </c>
      <c r="J3394" s="5" t="s">
        <v>9223</v>
      </c>
      <c r="K3394" t="s">
        <v>12</v>
      </c>
      <c r="L3394" t="s">
        <v>16</v>
      </c>
      <c r="M3394" t="s">
        <v>9209</v>
      </c>
      <c r="N3394">
        <v>5</v>
      </c>
      <c r="O3394">
        <v>39</v>
      </c>
      <c r="P3394" t="s">
        <v>9225</v>
      </c>
      <c r="Q3394">
        <v>13</v>
      </c>
      <c r="R3394">
        <v>19</v>
      </c>
      <c r="S3394" t="s">
        <v>9256</v>
      </c>
      <c r="T3394" t="s">
        <v>9265</v>
      </c>
      <c r="U3394" t="s">
        <v>9300</v>
      </c>
      <c r="V3394" t="str" cm="1">
        <f t="array" ref="V3394">_xlfn.IFS(Hospital_Emergency_Room_Data[[#This Row],[Day]]&lt;=10,"Start(1-10)",Hospital_Emergency_Room_Data[[#This Row],[Day]]&lt;=20,"Middle(11-20)",Hospital_Emergency_Room_Data[[#This Row],[Day]]&gt;20,"End(21-30)")</f>
        <v>Middle(11-20)</v>
      </c>
    </row>
    <row r="3395" spans="1:22">
      <c r="A3395">
        <v>551132462</v>
      </c>
      <c r="B3395" t="s">
        <v>3413</v>
      </c>
      <c r="C3395" s="1">
        <v>45559</v>
      </c>
      <c r="D3395" t="str">
        <f>TEXT(Hospital_Emergency_Room_Data[[#This Row],[Patient Admission Date]],"mmm")</f>
        <v>Sep</v>
      </c>
      <c r="E3395">
        <f>YEAR(Hospital_Emergency_Room_Data[[#This Row],[Patient Admission Date]])</f>
        <v>2024</v>
      </c>
      <c r="F3395" s="2">
        <v>3.6805555555555557E-2</v>
      </c>
      <c r="G3395" s="8" t="str">
        <f>TEXT(Hospital_Emergency_Room_Data[[#This Row],[Patient Admission Date]],"dddd")</f>
        <v>Tuesday</v>
      </c>
      <c r="H3395" t="s">
        <v>9208</v>
      </c>
      <c r="I3395">
        <v>69</v>
      </c>
      <c r="J3395" s="5" t="s">
        <v>9217</v>
      </c>
      <c r="K3395" t="s">
        <v>12</v>
      </c>
      <c r="L3395" t="s">
        <v>16</v>
      </c>
      <c r="M3395" t="s">
        <v>9209</v>
      </c>
      <c r="N3395">
        <v>6</v>
      </c>
      <c r="O3395">
        <v>28</v>
      </c>
      <c r="P3395" t="s">
        <v>9226</v>
      </c>
      <c r="Q3395">
        <v>24</v>
      </c>
      <c r="R3395">
        <v>0</v>
      </c>
      <c r="S3395" t="s">
        <v>9258</v>
      </c>
      <c r="T3395" t="s">
        <v>9264</v>
      </c>
      <c r="U3395" t="s">
        <v>9282</v>
      </c>
      <c r="V3395" t="str" cm="1">
        <f t="array" ref="V3395">_xlfn.IFS(Hospital_Emergency_Room_Data[[#This Row],[Day]]&lt;=10,"Start(1-10)",Hospital_Emergency_Room_Data[[#This Row],[Day]]&lt;=20,"Middle(11-20)",Hospital_Emergency_Room_Data[[#This Row],[Day]]&gt;20,"End(21-30)")</f>
        <v>End(21-30)</v>
      </c>
    </row>
    <row r="3396" spans="1:22">
      <c r="A3396">
        <v>393528450</v>
      </c>
      <c r="B3396" t="s">
        <v>3414</v>
      </c>
      <c r="C3396" s="1">
        <v>45428</v>
      </c>
      <c r="D3396" t="str">
        <f>TEXT(Hospital_Emergency_Room_Data[[#This Row],[Patient Admission Date]],"mmm")</f>
        <v>May</v>
      </c>
      <c r="E3396">
        <f>YEAR(Hospital_Emergency_Room_Data[[#This Row],[Patient Admission Date]])</f>
        <v>2024</v>
      </c>
      <c r="F3396" s="2">
        <v>0.59444444444444444</v>
      </c>
      <c r="G3396" s="8" t="str">
        <f>TEXT(Hospital_Emergency_Room_Data[[#This Row],[Patient Admission Date]],"dddd")</f>
        <v>Thursday</v>
      </c>
      <c r="H3396" t="s">
        <v>9208</v>
      </c>
      <c r="I3396">
        <v>74</v>
      </c>
      <c r="J3396" s="5" t="s">
        <v>9222</v>
      </c>
      <c r="K3396" t="s">
        <v>12</v>
      </c>
      <c r="L3396" t="s">
        <v>16</v>
      </c>
      <c r="M3396" t="s">
        <v>9209</v>
      </c>
      <c r="N3396">
        <v>6</v>
      </c>
      <c r="O3396">
        <v>24</v>
      </c>
      <c r="P3396" t="s">
        <v>9226</v>
      </c>
      <c r="Q3396">
        <v>16</v>
      </c>
      <c r="R3396">
        <v>14</v>
      </c>
      <c r="S3396" t="s">
        <v>9257</v>
      </c>
      <c r="T3396" t="s">
        <v>9262</v>
      </c>
      <c r="U3396" t="s">
        <v>9282</v>
      </c>
      <c r="V3396" t="str" cm="1">
        <f t="array" ref="V3396">_xlfn.IFS(Hospital_Emergency_Room_Data[[#This Row],[Day]]&lt;=10,"Start(1-10)",Hospital_Emergency_Room_Data[[#This Row],[Day]]&lt;=20,"Middle(11-20)",Hospital_Emergency_Room_Data[[#This Row],[Day]]&gt;20,"End(21-30)")</f>
        <v>Middle(11-20)</v>
      </c>
    </row>
    <row r="3397" spans="1:22">
      <c r="A3397">
        <v>634897737</v>
      </c>
      <c r="B3397" t="s">
        <v>3415</v>
      </c>
      <c r="C3397" s="1">
        <v>45236</v>
      </c>
      <c r="D3397" t="str">
        <f>TEXT(Hospital_Emergency_Room_Data[[#This Row],[Patient Admission Date]],"mmm")</f>
        <v>Nov</v>
      </c>
      <c r="E3397">
        <f>YEAR(Hospital_Emergency_Room_Data[[#This Row],[Patient Admission Date]])</f>
        <v>2023</v>
      </c>
      <c r="F3397" s="2">
        <v>0.94374999999999998</v>
      </c>
      <c r="G3397" s="8" t="str">
        <f>TEXT(Hospital_Emergency_Room_Data[[#This Row],[Patient Admission Date]],"dddd")</f>
        <v>Monday</v>
      </c>
      <c r="H3397" t="s">
        <v>9208</v>
      </c>
      <c r="I3397">
        <v>69</v>
      </c>
      <c r="J3397" s="5" t="s">
        <v>9217</v>
      </c>
      <c r="K3397" t="s">
        <v>12</v>
      </c>
      <c r="L3397" t="s">
        <v>16</v>
      </c>
      <c r="M3397" t="s">
        <v>9209</v>
      </c>
      <c r="N3397">
        <v>6</v>
      </c>
      <c r="O3397">
        <v>48</v>
      </c>
      <c r="P3397" t="s">
        <v>9225</v>
      </c>
      <c r="Q3397">
        <v>6</v>
      </c>
      <c r="R3397">
        <v>22</v>
      </c>
      <c r="S3397" t="s">
        <v>9256</v>
      </c>
      <c r="T3397" t="s">
        <v>9263</v>
      </c>
      <c r="U3397" t="s">
        <v>9283</v>
      </c>
      <c r="V3397" t="str" cm="1">
        <f t="array" ref="V3397">_xlfn.IFS(Hospital_Emergency_Room_Data[[#This Row],[Day]]&lt;=10,"Start(1-10)",Hospital_Emergency_Room_Data[[#This Row],[Day]]&lt;=20,"Middle(11-20)",Hospital_Emergency_Room_Data[[#This Row],[Day]]&gt;20,"End(21-30)")</f>
        <v>Start(1-10)</v>
      </c>
    </row>
    <row r="3398" spans="1:22">
      <c r="A3398">
        <v>826137323</v>
      </c>
      <c r="B3398" t="s">
        <v>3416</v>
      </c>
      <c r="C3398" s="1">
        <v>45456</v>
      </c>
      <c r="D3398" t="str">
        <f>TEXT(Hospital_Emergency_Room_Data[[#This Row],[Patient Admission Date]],"mmm")</f>
        <v>Jun</v>
      </c>
      <c r="E3398">
        <f>YEAR(Hospital_Emergency_Room_Data[[#This Row],[Patient Admission Date]])</f>
        <v>2024</v>
      </c>
      <c r="F3398" s="2">
        <v>0.97499999999999998</v>
      </c>
      <c r="G3398" s="8" t="str">
        <f>TEXT(Hospital_Emergency_Room_Data[[#This Row],[Patient Admission Date]],"dddd")</f>
        <v>Thursday</v>
      </c>
      <c r="H3398" t="s">
        <v>9208</v>
      </c>
      <c r="I3398">
        <v>60</v>
      </c>
      <c r="J3398" s="5" t="s">
        <v>9217</v>
      </c>
      <c r="K3398" t="s">
        <v>12</v>
      </c>
      <c r="L3398" t="s">
        <v>16</v>
      </c>
      <c r="M3398" t="s">
        <v>9209</v>
      </c>
      <c r="N3398">
        <v>7</v>
      </c>
      <c r="O3398">
        <v>26</v>
      </c>
      <c r="P3398" t="s">
        <v>9226</v>
      </c>
      <c r="Q3398">
        <v>13</v>
      </c>
      <c r="R3398">
        <v>23</v>
      </c>
      <c r="S3398" t="s">
        <v>9256</v>
      </c>
      <c r="T3398" t="s">
        <v>9265</v>
      </c>
      <c r="U3398" t="s">
        <v>9282</v>
      </c>
      <c r="V3398" t="str" cm="1">
        <f t="array" ref="V3398">_xlfn.IFS(Hospital_Emergency_Room_Data[[#This Row],[Day]]&lt;=10,"Start(1-10)",Hospital_Emergency_Room_Data[[#This Row],[Day]]&lt;=20,"Middle(11-20)",Hospital_Emergency_Room_Data[[#This Row],[Day]]&gt;20,"End(21-30)")</f>
        <v>Middle(11-20)</v>
      </c>
    </row>
    <row r="3399" spans="1:22">
      <c r="A3399">
        <v>513304773</v>
      </c>
      <c r="B3399" t="s">
        <v>3417</v>
      </c>
      <c r="C3399" s="1">
        <v>45569</v>
      </c>
      <c r="D3399" t="str">
        <f>TEXT(Hospital_Emergency_Room_Data[[#This Row],[Patient Admission Date]],"mmm")</f>
        <v>Oct</v>
      </c>
      <c r="E3399">
        <f>YEAR(Hospital_Emergency_Room_Data[[#This Row],[Patient Admission Date]])</f>
        <v>2024</v>
      </c>
      <c r="F3399" s="2">
        <v>0.13402777777777777</v>
      </c>
      <c r="G3399" s="8" t="str">
        <f>TEXT(Hospital_Emergency_Room_Data[[#This Row],[Patient Admission Date]],"dddd")</f>
        <v>Friday</v>
      </c>
      <c r="H3399" t="s">
        <v>9208</v>
      </c>
      <c r="I3399">
        <v>71</v>
      </c>
      <c r="J3399" s="5" t="s">
        <v>9222</v>
      </c>
      <c r="K3399" t="s">
        <v>12</v>
      </c>
      <c r="L3399" t="s">
        <v>16</v>
      </c>
      <c r="M3399" t="s">
        <v>9209</v>
      </c>
      <c r="N3399">
        <v>8</v>
      </c>
      <c r="O3399">
        <v>38</v>
      </c>
      <c r="P3399" t="s">
        <v>9225</v>
      </c>
      <c r="Q3399">
        <v>4</v>
      </c>
      <c r="R3399">
        <v>3</v>
      </c>
      <c r="S3399" t="s">
        <v>9258</v>
      </c>
      <c r="T3399" t="s">
        <v>9263</v>
      </c>
      <c r="U3399" t="s">
        <v>9300</v>
      </c>
      <c r="V3399" t="str" cm="1">
        <f t="array" ref="V3399">_xlfn.IFS(Hospital_Emergency_Room_Data[[#This Row],[Day]]&lt;=10,"Start(1-10)",Hospital_Emergency_Room_Data[[#This Row],[Day]]&lt;=20,"Middle(11-20)",Hospital_Emergency_Room_Data[[#This Row],[Day]]&gt;20,"End(21-30)")</f>
        <v>Start(1-10)</v>
      </c>
    </row>
    <row r="3400" spans="1:22">
      <c r="A3400">
        <v>461299107</v>
      </c>
      <c r="B3400" t="s">
        <v>3418</v>
      </c>
      <c r="C3400" s="1">
        <v>45344</v>
      </c>
      <c r="D3400" t="str">
        <f>TEXT(Hospital_Emergency_Room_Data[[#This Row],[Patient Admission Date]],"mmm")</f>
        <v>Feb</v>
      </c>
      <c r="E3400">
        <f>YEAR(Hospital_Emergency_Room_Data[[#This Row],[Patient Admission Date]])</f>
        <v>2024</v>
      </c>
      <c r="F3400" s="2">
        <v>0.68611111111111112</v>
      </c>
      <c r="G3400" s="8" t="str">
        <f>TEXT(Hospital_Emergency_Room_Data[[#This Row],[Patient Admission Date]],"dddd")</f>
        <v>Thursday</v>
      </c>
      <c r="H3400" t="s">
        <v>9208</v>
      </c>
      <c r="I3400">
        <v>73</v>
      </c>
      <c r="J3400" s="5" t="s">
        <v>9222</v>
      </c>
      <c r="K3400" t="s">
        <v>12</v>
      </c>
      <c r="L3400" t="s">
        <v>16</v>
      </c>
      <c r="M3400" t="s">
        <v>9209</v>
      </c>
      <c r="N3400">
        <v>8</v>
      </c>
      <c r="O3400">
        <v>32</v>
      </c>
      <c r="P3400" t="s">
        <v>9225</v>
      </c>
      <c r="Q3400">
        <v>22</v>
      </c>
      <c r="R3400">
        <v>16</v>
      </c>
      <c r="S3400" t="s">
        <v>9257</v>
      </c>
      <c r="T3400" t="s">
        <v>9264</v>
      </c>
      <c r="U3400" t="s">
        <v>9300</v>
      </c>
      <c r="V3400" t="str" cm="1">
        <f t="array" ref="V3400">_xlfn.IFS(Hospital_Emergency_Room_Data[[#This Row],[Day]]&lt;=10,"Start(1-10)",Hospital_Emergency_Room_Data[[#This Row],[Day]]&lt;=20,"Middle(11-20)",Hospital_Emergency_Room_Data[[#This Row],[Day]]&gt;20,"End(21-30)")</f>
        <v>End(21-30)</v>
      </c>
    </row>
    <row r="3401" spans="1:22">
      <c r="A3401">
        <v>710191756</v>
      </c>
      <c r="B3401" t="s">
        <v>3419</v>
      </c>
      <c r="C3401" s="1">
        <v>45062</v>
      </c>
      <c r="D3401" t="str">
        <f>TEXT(Hospital_Emergency_Room_Data[[#This Row],[Patient Admission Date]],"mmm")</f>
        <v>May</v>
      </c>
      <c r="E3401">
        <f>YEAR(Hospital_Emergency_Room_Data[[#This Row],[Patient Admission Date]])</f>
        <v>2023</v>
      </c>
      <c r="F3401" s="2">
        <v>0.72361111111111109</v>
      </c>
      <c r="G3401" s="8" t="str">
        <f>TEXT(Hospital_Emergency_Room_Data[[#This Row],[Patient Admission Date]],"dddd")</f>
        <v>Tuesday</v>
      </c>
      <c r="H3401" t="s">
        <v>9208</v>
      </c>
      <c r="I3401">
        <v>36</v>
      </c>
      <c r="J3401" s="5" t="s">
        <v>9223</v>
      </c>
      <c r="K3401" t="s">
        <v>12</v>
      </c>
      <c r="L3401" t="s">
        <v>16</v>
      </c>
      <c r="M3401" t="s">
        <v>9209</v>
      </c>
      <c r="N3401">
        <v>9</v>
      </c>
      <c r="O3401">
        <v>11</v>
      </c>
      <c r="P3401" t="s">
        <v>9226</v>
      </c>
      <c r="Q3401">
        <v>16</v>
      </c>
      <c r="R3401">
        <v>17</v>
      </c>
      <c r="S3401" t="s">
        <v>9257</v>
      </c>
      <c r="T3401" t="s">
        <v>9262</v>
      </c>
      <c r="U3401" t="s">
        <v>9282</v>
      </c>
      <c r="V3401" t="str" cm="1">
        <f t="array" ref="V3401">_xlfn.IFS(Hospital_Emergency_Room_Data[[#This Row],[Day]]&lt;=10,"Start(1-10)",Hospital_Emergency_Room_Data[[#This Row],[Day]]&lt;=20,"Middle(11-20)",Hospital_Emergency_Room_Data[[#This Row],[Day]]&gt;20,"End(21-30)")</f>
        <v>Middle(11-20)</v>
      </c>
    </row>
    <row r="3402" spans="1:22">
      <c r="A3402">
        <v>662158330</v>
      </c>
      <c r="B3402" t="s">
        <v>3420</v>
      </c>
      <c r="C3402" s="1">
        <v>45147</v>
      </c>
      <c r="D3402" t="str">
        <f>TEXT(Hospital_Emergency_Room_Data[[#This Row],[Patient Admission Date]],"mmm")</f>
        <v>Aug</v>
      </c>
      <c r="E3402">
        <f>YEAR(Hospital_Emergency_Room_Data[[#This Row],[Patient Admission Date]])</f>
        <v>2023</v>
      </c>
      <c r="F3402" s="2">
        <v>0.16944444444444445</v>
      </c>
      <c r="G3402" s="8" t="str">
        <f>TEXT(Hospital_Emergency_Room_Data[[#This Row],[Patient Admission Date]],"dddd")</f>
        <v>Wednesday</v>
      </c>
      <c r="H3402" t="s">
        <v>9208</v>
      </c>
      <c r="I3402">
        <v>4</v>
      </c>
      <c r="J3402" s="5" t="s">
        <v>9218</v>
      </c>
      <c r="K3402" t="s">
        <v>12</v>
      </c>
      <c r="L3402" t="s">
        <v>16</v>
      </c>
      <c r="M3402" t="s">
        <v>9209</v>
      </c>
      <c r="N3402">
        <v>10</v>
      </c>
      <c r="O3402">
        <v>20</v>
      </c>
      <c r="P3402" t="s">
        <v>9226</v>
      </c>
      <c r="Q3402">
        <v>9</v>
      </c>
      <c r="R3402">
        <v>4</v>
      </c>
      <c r="S3402" t="s">
        <v>9258</v>
      </c>
      <c r="T3402" t="s">
        <v>9265</v>
      </c>
      <c r="U3402" t="s">
        <v>9282</v>
      </c>
      <c r="V3402" t="str" cm="1">
        <f t="array" ref="V3402">_xlfn.IFS(Hospital_Emergency_Room_Data[[#This Row],[Day]]&lt;=10,"Start(1-10)",Hospital_Emergency_Room_Data[[#This Row],[Day]]&lt;=20,"Middle(11-20)",Hospital_Emergency_Room_Data[[#This Row],[Day]]&gt;20,"End(21-30)")</f>
        <v>Start(1-10)</v>
      </c>
    </row>
    <row r="3403" spans="1:22">
      <c r="A3403">
        <v>612634048</v>
      </c>
      <c r="B3403" t="s">
        <v>3421</v>
      </c>
      <c r="C3403" s="1">
        <v>45516</v>
      </c>
      <c r="D3403" t="str">
        <f>TEXT(Hospital_Emergency_Room_Data[[#This Row],[Patient Admission Date]],"mmm")</f>
        <v>Aug</v>
      </c>
      <c r="E3403">
        <f>YEAR(Hospital_Emergency_Room_Data[[#This Row],[Patient Admission Date]])</f>
        <v>2024</v>
      </c>
      <c r="F3403" s="2">
        <v>0.25277777777777777</v>
      </c>
      <c r="G3403" s="8" t="str">
        <f>TEXT(Hospital_Emergency_Room_Data[[#This Row],[Patient Admission Date]],"dddd")</f>
        <v>Monday</v>
      </c>
      <c r="H3403" t="s">
        <v>9208</v>
      </c>
      <c r="I3403">
        <v>24</v>
      </c>
      <c r="J3403" s="5" t="s">
        <v>9220</v>
      </c>
      <c r="K3403" t="s">
        <v>12</v>
      </c>
      <c r="L3403" t="s">
        <v>16</v>
      </c>
      <c r="M3403" t="s">
        <v>9209</v>
      </c>
      <c r="N3403">
        <v>10</v>
      </c>
      <c r="O3403">
        <v>58</v>
      </c>
      <c r="P3403" t="s">
        <v>9225</v>
      </c>
      <c r="Q3403">
        <v>12</v>
      </c>
      <c r="R3403">
        <v>6</v>
      </c>
      <c r="S3403" t="s">
        <v>9255</v>
      </c>
      <c r="T3403" t="s">
        <v>9265</v>
      </c>
      <c r="U3403" t="s">
        <v>9283</v>
      </c>
      <c r="V3403" t="str" cm="1">
        <f t="array" ref="V3403">_xlfn.IFS(Hospital_Emergency_Room_Data[[#This Row],[Day]]&lt;=10,"Start(1-10)",Hospital_Emergency_Room_Data[[#This Row],[Day]]&lt;=20,"Middle(11-20)",Hospital_Emergency_Room_Data[[#This Row],[Day]]&gt;20,"End(21-30)")</f>
        <v>Middle(11-20)</v>
      </c>
    </row>
    <row r="3404" spans="1:22">
      <c r="A3404">
        <v>465188502</v>
      </c>
      <c r="B3404" t="s">
        <v>3422</v>
      </c>
      <c r="C3404" s="1">
        <v>45194</v>
      </c>
      <c r="D3404" t="str">
        <f>TEXT(Hospital_Emergency_Room_Data[[#This Row],[Patient Admission Date]],"mmm")</f>
        <v>Sep</v>
      </c>
      <c r="E3404">
        <f>YEAR(Hospital_Emergency_Room_Data[[#This Row],[Patient Admission Date]])</f>
        <v>2023</v>
      </c>
      <c r="F3404" s="2">
        <v>0.58611111111111114</v>
      </c>
      <c r="G3404" s="8" t="str">
        <f>TEXT(Hospital_Emergency_Room_Data[[#This Row],[Patient Admission Date]],"dddd")</f>
        <v>Monday</v>
      </c>
      <c r="H3404" t="s">
        <v>9208</v>
      </c>
      <c r="I3404">
        <v>2</v>
      </c>
      <c r="J3404" s="5" t="s">
        <v>9218</v>
      </c>
      <c r="K3404" t="s">
        <v>12</v>
      </c>
      <c r="L3404" t="s">
        <v>16</v>
      </c>
      <c r="M3404" t="s">
        <v>9209</v>
      </c>
      <c r="N3404">
        <v>10</v>
      </c>
      <c r="O3404">
        <v>40</v>
      </c>
      <c r="P3404" t="s">
        <v>9225</v>
      </c>
      <c r="Q3404">
        <v>25</v>
      </c>
      <c r="R3404">
        <v>14</v>
      </c>
      <c r="S3404" t="s">
        <v>9257</v>
      </c>
      <c r="T3404" t="s">
        <v>9264</v>
      </c>
      <c r="U3404" t="s">
        <v>9300</v>
      </c>
      <c r="V3404" t="str" cm="1">
        <f t="array" ref="V3404">_xlfn.IFS(Hospital_Emergency_Room_Data[[#This Row],[Day]]&lt;=10,"Start(1-10)",Hospital_Emergency_Room_Data[[#This Row],[Day]]&lt;=20,"Middle(11-20)",Hospital_Emergency_Room_Data[[#This Row],[Day]]&gt;20,"End(21-30)")</f>
        <v>End(21-30)</v>
      </c>
    </row>
    <row r="3405" spans="1:22">
      <c r="A3405">
        <v>248794235</v>
      </c>
      <c r="B3405" t="s">
        <v>3423</v>
      </c>
      <c r="C3405" s="1">
        <v>45313</v>
      </c>
      <c r="D3405" t="str">
        <f>TEXT(Hospital_Emergency_Room_Data[[#This Row],[Patient Admission Date]],"mmm")</f>
        <v>Jan</v>
      </c>
      <c r="E3405">
        <f>YEAR(Hospital_Emergency_Room_Data[[#This Row],[Patient Admission Date]])</f>
        <v>2024</v>
      </c>
      <c r="F3405" s="2">
        <v>5.5555555555555552E-2</v>
      </c>
      <c r="G3405" s="8" t="str">
        <f>TEXT(Hospital_Emergency_Room_Data[[#This Row],[Patient Admission Date]],"dddd")</f>
        <v>Monday</v>
      </c>
      <c r="H3405" t="s">
        <v>9208</v>
      </c>
      <c r="I3405">
        <v>20</v>
      </c>
      <c r="J3405" s="5" t="s">
        <v>9220</v>
      </c>
      <c r="K3405" t="s">
        <v>12</v>
      </c>
      <c r="L3405" t="s">
        <v>16</v>
      </c>
      <c r="M3405" t="s">
        <v>9209</v>
      </c>
      <c r="N3405">
        <v>10</v>
      </c>
      <c r="O3405">
        <v>56</v>
      </c>
      <c r="P3405" t="s">
        <v>9225</v>
      </c>
      <c r="Q3405">
        <v>22</v>
      </c>
      <c r="R3405">
        <v>1</v>
      </c>
      <c r="S3405" t="s">
        <v>9258</v>
      </c>
      <c r="T3405" t="s">
        <v>9264</v>
      </c>
      <c r="U3405" t="s">
        <v>9283</v>
      </c>
      <c r="V3405" t="str" cm="1">
        <f t="array" ref="V3405">_xlfn.IFS(Hospital_Emergency_Room_Data[[#This Row],[Day]]&lt;=10,"Start(1-10)",Hospital_Emergency_Room_Data[[#This Row],[Day]]&lt;=20,"Middle(11-20)",Hospital_Emergency_Room_Data[[#This Row],[Day]]&gt;20,"End(21-30)")</f>
        <v>End(21-30)</v>
      </c>
    </row>
    <row r="3406" spans="1:22">
      <c r="A3406">
        <v>174751853</v>
      </c>
      <c r="B3406" t="s">
        <v>3424</v>
      </c>
      <c r="C3406" s="1">
        <v>45358</v>
      </c>
      <c r="D3406" t="str">
        <f>TEXT(Hospital_Emergency_Room_Data[[#This Row],[Patient Admission Date]],"mmm")</f>
        <v>Mar</v>
      </c>
      <c r="E3406">
        <f>YEAR(Hospital_Emergency_Room_Data[[#This Row],[Patient Admission Date]])</f>
        <v>2024</v>
      </c>
      <c r="F3406" s="2">
        <v>0.70486111111111116</v>
      </c>
      <c r="G3406" s="8" t="str">
        <f>TEXT(Hospital_Emergency_Room_Data[[#This Row],[Patient Admission Date]],"dddd")</f>
        <v>Thursday</v>
      </c>
      <c r="H3406" t="s">
        <v>9208</v>
      </c>
      <c r="I3406">
        <v>22</v>
      </c>
      <c r="J3406" s="5" t="s">
        <v>9220</v>
      </c>
      <c r="K3406" t="s">
        <v>12</v>
      </c>
      <c r="L3406" t="s">
        <v>36</v>
      </c>
      <c r="M3406" t="s">
        <v>9209</v>
      </c>
      <c r="O3406">
        <v>44</v>
      </c>
      <c r="P3406" t="s">
        <v>9225</v>
      </c>
      <c r="Q3406">
        <v>7</v>
      </c>
      <c r="R3406">
        <v>16</v>
      </c>
      <c r="S3406" t="s">
        <v>9257</v>
      </c>
      <c r="T3406" t="s">
        <v>9263</v>
      </c>
      <c r="U3406" t="s">
        <v>9300</v>
      </c>
      <c r="V3406" t="str" cm="1">
        <f t="array" ref="V3406">_xlfn.IFS(Hospital_Emergency_Room_Data[[#This Row],[Day]]&lt;=10,"Start(1-10)",Hospital_Emergency_Room_Data[[#This Row],[Day]]&lt;=20,"Middle(11-20)",Hospital_Emergency_Room_Data[[#This Row],[Day]]&gt;20,"End(21-30)")</f>
        <v>Start(1-10)</v>
      </c>
    </row>
    <row r="3407" spans="1:22">
      <c r="A3407">
        <v>590077660</v>
      </c>
      <c r="B3407" t="s">
        <v>3425</v>
      </c>
      <c r="C3407" s="1">
        <v>45593</v>
      </c>
      <c r="D3407" t="str">
        <f>TEXT(Hospital_Emergency_Room_Data[[#This Row],[Patient Admission Date]],"mmm")</f>
        <v>Oct</v>
      </c>
      <c r="E3407">
        <f>YEAR(Hospital_Emergency_Room_Data[[#This Row],[Patient Admission Date]])</f>
        <v>2024</v>
      </c>
      <c r="F3407" s="2">
        <v>4.9305555555555554E-2</v>
      </c>
      <c r="G3407" s="8" t="str">
        <f>TEXT(Hospital_Emergency_Room_Data[[#This Row],[Patient Admission Date]],"dddd")</f>
        <v>Monday</v>
      </c>
      <c r="H3407" t="s">
        <v>9208</v>
      </c>
      <c r="I3407">
        <v>6</v>
      </c>
      <c r="J3407" s="5" t="s">
        <v>9221</v>
      </c>
      <c r="K3407" t="s">
        <v>12</v>
      </c>
      <c r="L3407" t="s">
        <v>36</v>
      </c>
      <c r="M3407" t="s">
        <v>9209</v>
      </c>
      <c r="O3407">
        <v>44</v>
      </c>
      <c r="P3407" t="s">
        <v>9225</v>
      </c>
      <c r="Q3407">
        <v>28</v>
      </c>
      <c r="R3407">
        <v>1</v>
      </c>
      <c r="S3407" t="s">
        <v>9258</v>
      </c>
      <c r="T3407" t="s">
        <v>9264</v>
      </c>
      <c r="U3407" t="s">
        <v>9300</v>
      </c>
      <c r="V3407" t="str" cm="1">
        <f t="array" ref="V3407">_xlfn.IFS(Hospital_Emergency_Room_Data[[#This Row],[Day]]&lt;=10,"Start(1-10)",Hospital_Emergency_Room_Data[[#This Row],[Day]]&lt;=20,"Middle(11-20)",Hospital_Emergency_Room_Data[[#This Row],[Day]]&gt;20,"End(21-30)")</f>
        <v>End(21-30)</v>
      </c>
    </row>
    <row r="3408" spans="1:22">
      <c r="A3408">
        <v>350078086</v>
      </c>
      <c r="B3408" t="s">
        <v>3426</v>
      </c>
      <c r="C3408" s="1">
        <v>45104</v>
      </c>
      <c r="D3408" t="str">
        <f>TEXT(Hospital_Emergency_Room_Data[[#This Row],[Patient Admission Date]],"mmm")</f>
        <v>Jun</v>
      </c>
      <c r="E3408">
        <f>YEAR(Hospital_Emergency_Room_Data[[#This Row],[Patient Admission Date]])</f>
        <v>2023</v>
      </c>
      <c r="F3408" s="2">
        <v>0.89722222222222225</v>
      </c>
      <c r="G3408" s="8" t="str">
        <f>TEXT(Hospital_Emergency_Room_Data[[#This Row],[Patient Admission Date]],"dddd")</f>
        <v>Tuesday</v>
      </c>
      <c r="H3408" t="s">
        <v>9208</v>
      </c>
      <c r="I3408">
        <v>9</v>
      </c>
      <c r="J3408" s="5" t="s">
        <v>9221</v>
      </c>
      <c r="K3408" t="s">
        <v>12</v>
      </c>
      <c r="L3408" t="s">
        <v>36</v>
      </c>
      <c r="M3408" t="s">
        <v>9209</v>
      </c>
      <c r="O3408">
        <v>54</v>
      </c>
      <c r="P3408" t="s">
        <v>9225</v>
      </c>
      <c r="Q3408">
        <v>27</v>
      </c>
      <c r="R3408">
        <v>21</v>
      </c>
      <c r="S3408" t="s">
        <v>9256</v>
      </c>
      <c r="T3408" t="s">
        <v>9264</v>
      </c>
      <c r="U3408" t="s">
        <v>9283</v>
      </c>
      <c r="V3408" t="str" cm="1">
        <f t="array" ref="V3408">_xlfn.IFS(Hospital_Emergency_Room_Data[[#This Row],[Day]]&lt;=10,"Start(1-10)",Hospital_Emergency_Room_Data[[#This Row],[Day]]&lt;=20,"Middle(11-20)",Hospital_Emergency_Room_Data[[#This Row],[Day]]&gt;20,"End(21-30)")</f>
        <v>End(21-30)</v>
      </c>
    </row>
    <row r="3409" spans="1:22">
      <c r="A3409">
        <v>841684981</v>
      </c>
      <c r="B3409" t="s">
        <v>3427</v>
      </c>
      <c r="C3409" s="1">
        <v>45523</v>
      </c>
      <c r="D3409" t="str">
        <f>TEXT(Hospital_Emergency_Room_Data[[#This Row],[Patient Admission Date]],"mmm")</f>
        <v>Aug</v>
      </c>
      <c r="E3409">
        <f>YEAR(Hospital_Emergency_Room_Data[[#This Row],[Patient Admission Date]])</f>
        <v>2024</v>
      </c>
      <c r="F3409" s="2">
        <v>6.9444444444444441E-3</v>
      </c>
      <c r="G3409" s="8" t="str">
        <f>TEXT(Hospital_Emergency_Room_Data[[#This Row],[Patient Admission Date]],"dddd")</f>
        <v>Monday</v>
      </c>
      <c r="H3409" t="s">
        <v>9208</v>
      </c>
      <c r="I3409">
        <v>8</v>
      </c>
      <c r="J3409" s="5" t="s">
        <v>9221</v>
      </c>
      <c r="K3409" t="s">
        <v>12</v>
      </c>
      <c r="L3409" t="s">
        <v>36</v>
      </c>
      <c r="M3409" t="s">
        <v>9209</v>
      </c>
      <c r="O3409">
        <v>37</v>
      </c>
      <c r="P3409" t="s">
        <v>9225</v>
      </c>
      <c r="Q3409">
        <v>19</v>
      </c>
      <c r="R3409">
        <v>0</v>
      </c>
      <c r="S3409" t="s">
        <v>9258</v>
      </c>
      <c r="T3409" t="s">
        <v>9262</v>
      </c>
      <c r="U3409" t="s">
        <v>9300</v>
      </c>
      <c r="V3409" t="str" cm="1">
        <f t="array" ref="V3409">_xlfn.IFS(Hospital_Emergency_Room_Data[[#This Row],[Day]]&lt;=10,"Start(1-10)",Hospital_Emergency_Room_Data[[#This Row],[Day]]&lt;=20,"Middle(11-20)",Hospital_Emergency_Room_Data[[#This Row],[Day]]&gt;20,"End(21-30)")</f>
        <v>Middle(11-20)</v>
      </c>
    </row>
    <row r="3410" spans="1:22">
      <c r="A3410">
        <v>522830267</v>
      </c>
      <c r="B3410" t="s">
        <v>3428</v>
      </c>
      <c r="C3410" s="1">
        <v>45065</v>
      </c>
      <c r="D3410" t="str">
        <f>TEXT(Hospital_Emergency_Room_Data[[#This Row],[Patient Admission Date]],"mmm")</f>
        <v>May</v>
      </c>
      <c r="E3410">
        <f>YEAR(Hospital_Emergency_Room_Data[[#This Row],[Patient Admission Date]])</f>
        <v>2023</v>
      </c>
      <c r="F3410" s="2">
        <v>8.1250000000000003E-2</v>
      </c>
      <c r="G3410" s="8" t="str">
        <f>TEXT(Hospital_Emergency_Room_Data[[#This Row],[Patient Admission Date]],"dddd")</f>
        <v>Friday</v>
      </c>
      <c r="H3410" t="s">
        <v>9208</v>
      </c>
      <c r="I3410">
        <v>21</v>
      </c>
      <c r="J3410" s="5" t="s">
        <v>9220</v>
      </c>
      <c r="K3410" t="s">
        <v>12</v>
      </c>
      <c r="L3410" t="s">
        <v>36</v>
      </c>
      <c r="M3410" t="s">
        <v>9209</v>
      </c>
      <c r="O3410">
        <v>17</v>
      </c>
      <c r="P3410" t="s">
        <v>9226</v>
      </c>
      <c r="Q3410">
        <v>19</v>
      </c>
      <c r="R3410">
        <v>1</v>
      </c>
      <c r="S3410" t="s">
        <v>9258</v>
      </c>
      <c r="T3410" t="s">
        <v>9262</v>
      </c>
      <c r="U3410" t="s">
        <v>9282</v>
      </c>
      <c r="V3410" t="str" cm="1">
        <f t="array" ref="V3410">_xlfn.IFS(Hospital_Emergency_Room_Data[[#This Row],[Day]]&lt;=10,"Start(1-10)",Hospital_Emergency_Room_Data[[#This Row],[Day]]&lt;=20,"Middle(11-20)",Hospital_Emergency_Room_Data[[#This Row],[Day]]&gt;20,"End(21-30)")</f>
        <v>Middle(11-20)</v>
      </c>
    </row>
    <row r="3411" spans="1:22">
      <c r="A3411">
        <v>399444124</v>
      </c>
      <c r="B3411" t="s">
        <v>3429</v>
      </c>
      <c r="C3411" s="1">
        <v>45465</v>
      </c>
      <c r="D3411" t="str">
        <f>TEXT(Hospital_Emergency_Room_Data[[#This Row],[Patient Admission Date]],"mmm")</f>
        <v>Jun</v>
      </c>
      <c r="E3411">
        <f>YEAR(Hospital_Emergency_Room_Data[[#This Row],[Patient Admission Date]])</f>
        <v>2024</v>
      </c>
      <c r="F3411" s="2">
        <v>0.73611111111111116</v>
      </c>
      <c r="G3411" s="8" t="str">
        <f>TEXT(Hospital_Emergency_Room_Data[[#This Row],[Patient Admission Date]],"dddd")</f>
        <v>Saturday</v>
      </c>
      <c r="H3411" t="s">
        <v>9208</v>
      </c>
      <c r="I3411">
        <v>46</v>
      </c>
      <c r="J3411" s="5" t="s">
        <v>9219</v>
      </c>
      <c r="K3411" t="s">
        <v>12</v>
      </c>
      <c r="L3411" t="s">
        <v>36</v>
      </c>
      <c r="M3411" t="s">
        <v>9209</v>
      </c>
      <c r="O3411">
        <v>49</v>
      </c>
      <c r="P3411" t="s">
        <v>9225</v>
      </c>
      <c r="Q3411">
        <v>22</v>
      </c>
      <c r="R3411">
        <v>17</v>
      </c>
      <c r="S3411" t="s">
        <v>9257</v>
      </c>
      <c r="T3411" t="s">
        <v>9264</v>
      </c>
      <c r="U3411" t="s">
        <v>9283</v>
      </c>
      <c r="V3411" t="str" cm="1">
        <f t="array" ref="V3411">_xlfn.IFS(Hospital_Emergency_Room_Data[[#This Row],[Day]]&lt;=10,"Start(1-10)",Hospital_Emergency_Room_Data[[#This Row],[Day]]&lt;=20,"Middle(11-20)",Hospital_Emergency_Room_Data[[#This Row],[Day]]&gt;20,"End(21-30)")</f>
        <v>End(21-30)</v>
      </c>
    </row>
    <row r="3412" spans="1:22">
      <c r="A3412">
        <v>833712313</v>
      </c>
      <c r="B3412" t="s">
        <v>3430</v>
      </c>
      <c r="C3412" s="1">
        <v>45243</v>
      </c>
      <c r="D3412" t="str">
        <f>TEXT(Hospital_Emergency_Room_Data[[#This Row],[Patient Admission Date]],"mmm")</f>
        <v>Nov</v>
      </c>
      <c r="E3412">
        <f>YEAR(Hospital_Emergency_Room_Data[[#This Row],[Patient Admission Date]])</f>
        <v>2023</v>
      </c>
      <c r="F3412" s="2">
        <v>0.52916666666666667</v>
      </c>
      <c r="G3412" s="8" t="str">
        <f>TEXT(Hospital_Emergency_Room_Data[[#This Row],[Patient Admission Date]],"dddd")</f>
        <v>Monday</v>
      </c>
      <c r="H3412" t="s">
        <v>9208</v>
      </c>
      <c r="I3412">
        <v>72</v>
      </c>
      <c r="J3412" s="5" t="s">
        <v>9222</v>
      </c>
      <c r="K3412" t="s">
        <v>12</v>
      </c>
      <c r="L3412" t="s">
        <v>36</v>
      </c>
      <c r="M3412" t="s">
        <v>9209</v>
      </c>
      <c r="O3412">
        <v>22</v>
      </c>
      <c r="P3412" t="s">
        <v>9226</v>
      </c>
      <c r="Q3412">
        <v>13</v>
      </c>
      <c r="R3412">
        <v>12</v>
      </c>
      <c r="S3412" t="s">
        <v>9257</v>
      </c>
      <c r="T3412" t="s">
        <v>9265</v>
      </c>
      <c r="U3412" t="s">
        <v>9282</v>
      </c>
      <c r="V3412" t="str" cm="1">
        <f t="array" ref="V3412">_xlfn.IFS(Hospital_Emergency_Room_Data[[#This Row],[Day]]&lt;=10,"Start(1-10)",Hospital_Emergency_Room_Data[[#This Row],[Day]]&lt;=20,"Middle(11-20)",Hospital_Emergency_Room_Data[[#This Row],[Day]]&gt;20,"End(21-30)")</f>
        <v>Middle(11-20)</v>
      </c>
    </row>
    <row r="3413" spans="1:22">
      <c r="A3413">
        <v>191380493</v>
      </c>
      <c r="B3413" t="s">
        <v>3431</v>
      </c>
      <c r="C3413" s="1">
        <v>45230</v>
      </c>
      <c r="D3413" t="str">
        <f>TEXT(Hospital_Emergency_Room_Data[[#This Row],[Patient Admission Date]],"mmm")</f>
        <v>Oct</v>
      </c>
      <c r="E3413">
        <f>YEAR(Hospital_Emergency_Room_Data[[#This Row],[Patient Admission Date]])</f>
        <v>2023</v>
      </c>
      <c r="F3413" s="2">
        <v>0.22083333333333333</v>
      </c>
      <c r="G3413" s="8" t="str">
        <f>TEXT(Hospital_Emergency_Room_Data[[#This Row],[Patient Admission Date]],"dddd")</f>
        <v>Tuesday</v>
      </c>
      <c r="H3413" t="s">
        <v>9208</v>
      </c>
      <c r="I3413">
        <v>66</v>
      </c>
      <c r="J3413" s="5" t="s">
        <v>9217</v>
      </c>
      <c r="K3413" t="s">
        <v>12</v>
      </c>
      <c r="L3413" t="s">
        <v>36</v>
      </c>
      <c r="M3413" t="s">
        <v>9209</v>
      </c>
      <c r="O3413">
        <v>20</v>
      </c>
      <c r="P3413" t="s">
        <v>9226</v>
      </c>
      <c r="Q3413">
        <v>31</v>
      </c>
      <c r="R3413">
        <v>5</v>
      </c>
      <c r="S3413" t="s">
        <v>9258</v>
      </c>
      <c r="T3413" t="s">
        <v>9264</v>
      </c>
      <c r="U3413" t="s">
        <v>9282</v>
      </c>
      <c r="V3413" t="str" cm="1">
        <f t="array" ref="V3413">_xlfn.IFS(Hospital_Emergency_Room_Data[[#This Row],[Day]]&lt;=10,"Start(1-10)",Hospital_Emergency_Room_Data[[#This Row],[Day]]&lt;=20,"Middle(11-20)",Hospital_Emergency_Room_Data[[#This Row],[Day]]&gt;20,"End(21-30)")</f>
        <v>End(21-30)</v>
      </c>
    </row>
    <row r="3414" spans="1:22">
      <c r="A3414">
        <v>655732482</v>
      </c>
      <c r="B3414" t="s">
        <v>3432</v>
      </c>
      <c r="C3414" s="1">
        <v>45234</v>
      </c>
      <c r="D3414" t="str">
        <f>TEXT(Hospital_Emergency_Room_Data[[#This Row],[Patient Admission Date]],"mmm")</f>
        <v>Nov</v>
      </c>
      <c r="E3414">
        <f>YEAR(Hospital_Emergency_Room_Data[[#This Row],[Patient Admission Date]])</f>
        <v>2023</v>
      </c>
      <c r="F3414" s="2">
        <v>0.25</v>
      </c>
      <c r="G3414" s="8" t="str">
        <f>TEXT(Hospital_Emergency_Room_Data[[#This Row],[Patient Admission Date]],"dddd")</f>
        <v>Saturday</v>
      </c>
      <c r="H3414" t="s">
        <v>9208</v>
      </c>
      <c r="I3414">
        <v>3</v>
      </c>
      <c r="J3414" s="5" t="s">
        <v>9218</v>
      </c>
      <c r="K3414" t="s">
        <v>12</v>
      </c>
      <c r="L3414" t="s">
        <v>36</v>
      </c>
      <c r="M3414" t="s">
        <v>9209</v>
      </c>
      <c r="O3414">
        <v>51</v>
      </c>
      <c r="P3414" t="s">
        <v>9225</v>
      </c>
      <c r="Q3414">
        <v>4</v>
      </c>
      <c r="R3414">
        <v>6</v>
      </c>
      <c r="S3414" t="s">
        <v>9255</v>
      </c>
      <c r="T3414" t="s">
        <v>9263</v>
      </c>
      <c r="U3414" t="s">
        <v>9283</v>
      </c>
      <c r="V3414" t="str" cm="1">
        <f t="array" ref="V3414">_xlfn.IFS(Hospital_Emergency_Room_Data[[#This Row],[Day]]&lt;=10,"Start(1-10)",Hospital_Emergency_Room_Data[[#This Row],[Day]]&lt;=20,"Middle(11-20)",Hospital_Emergency_Room_Data[[#This Row],[Day]]&gt;20,"End(21-30)")</f>
        <v>Start(1-10)</v>
      </c>
    </row>
    <row r="3415" spans="1:22">
      <c r="A3415">
        <v>282190346</v>
      </c>
      <c r="B3415" t="s">
        <v>3433</v>
      </c>
      <c r="C3415" s="1">
        <v>45271</v>
      </c>
      <c r="D3415" t="str">
        <f>TEXT(Hospital_Emergency_Room_Data[[#This Row],[Patient Admission Date]],"mmm")</f>
        <v>Dec</v>
      </c>
      <c r="E3415">
        <f>YEAR(Hospital_Emergency_Room_Data[[#This Row],[Patient Admission Date]])</f>
        <v>2023</v>
      </c>
      <c r="F3415" s="2">
        <v>0.38472222222222224</v>
      </c>
      <c r="G3415" s="8" t="str">
        <f>TEXT(Hospital_Emergency_Room_Data[[#This Row],[Patient Admission Date]],"dddd")</f>
        <v>Monday</v>
      </c>
      <c r="H3415" t="s">
        <v>9208</v>
      </c>
      <c r="I3415">
        <v>68</v>
      </c>
      <c r="J3415" s="5" t="s">
        <v>9217</v>
      </c>
      <c r="K3415" t="s">
        <v>12</v>
      </c>
      <c r="L3415" t="s">
        <v>36</v>
      </c>
      <c r="M3415" t="s">
        <v>9209</v>
      </c>
      <c r="O3415">
        <v>55</v>
      </c>
      <c r="P3415" t="s">
        <v>9225</v>
      </c>
      <c r="Q3415">
        <v>11</v>
      </c>
      <c r="R3415">
        <v>9</v>
      </c>
      <c r="S3415" t="s">
        <v>9255</v>
      </c>
      <c r="T3415" t="s">
        <v>9265</v>
      </c>
      <c r="U3415" t="s">
        <v>9283</v>
      </c>
      <c r="V3415" t="str" cm="1">
        <f t="array" ref="V3415">_xlfn.IFS(Hospital_Emergency_Room_Data[[#This Row],[Day]]&lt;=10,"Start(1-10)",Hospital_Emergency_Room_Data[[#This Row],[Day]]&lt;=20,"Middle(11-20)",Hospital_Emergency_Room_Data[[#This Row],[Day]]&gt;20,"End(21-30)")</f>
        <v>Middle(11-20)</v>
      </c>
    </row>
    <row r="3416" spans="1:22">
      <c r="A3416">
        <v>298366119</v>
      </c>
      <c r="B3416" t="s">
        <v>3434</v>
      </c>
      <c r="C3416" s="1">
        <v>45376</v>
      </c>
      <c r="D3416" t="str">
        <f>TEXT(Hospital_Emergency_Room_Data[[#This Row],[Patient Admission Date]],"mmm")</f>
        <v>Mar</v>
      </c>
      <c r="E3416">
        <f>YEAR(Hospital_Emergency_Room_Data[[#This Row],[Patient Admission Date]])</f>
        <v>2024</v>
      </c>
      <c r="F3416" s="2">
        <v>0.96458333333333335</v>
      </c>
      <c r="G3416" s="8" t="str">
        <f>TEXT(Hospital_Emergency_Room_Data[[#This Row],[Patient Admission Date]],"dddd")</f>
        <v>Monday</v>
      </c>
      <c r="H3416" t="s">
        <v>9208</v>
      </c>
      <c r="I3416">
        <v>17</v>
      </c>
      <c r="J3416" s="5" t="s">
        <v>9220</v>
      </c>
      <c r="K3416" t="s">
        <v>12</v>
      </c>
      <c r="L3416" t="s">
        <v>36</v>
      </c>
      <c r="M3416" t="s">
        <v>9209</v>
      </c>
      <c r="N3416">
        <v>2</v>
      </c>
      <c r="O3416">
        <v>19</v>
      </c>
      <c r="P3416" t="s">
        <v>9226</v>
      </c>
      <c r="Q3416">
        <v>25</v>
      </c>
      <c r="R3416">
        <v>23</v>
      </c>
      <c r="S3416" t="s">
        <v>9256</v>
      </c>
      <c r="T3416" t="s">
        <v>9264</v>
      </c>
      <c r="U3416" t="s">
        <v>9282</v>
      </c>
      <c r="V3416" t="str" cm="1">
        <f t="array" ref="V3416">_xlfn.IFS(Hospital_Emergency_Room_Data[[#This Row],[Day]]&lt;=10,"Start(1-10)",Hospital_Emergency_Room_Data[[#This Row],[Day]]&lt;=20,"Middle(11-20)",Hospital_Emergency_Room_Data[[#This Row],[Day]]&gt;20,"End(21-30)")</f>
        <v>End(21-30)</v>
      </c>
    </row>
    <row r="3417" spans="1:22">
      <c r="A3417">
        <v>134239854</v>
      </c>
      <c r="B3417" t="s">
        <v>3435</v>
      </c>
      <c r="C3417" s="1">
        <v>45239</v>
      </c>
      <c r="D3417" t="str">
        <f>TEXT(Hospital_Emergency_Room_Data[[#This Row],[Patient Admission Date]],"mmm")</f>
        <v>Nov</v>
      </c>
      <c r="E3417">
        <f>YEAR(Hospital_Emergency_Room_Data[[#This Row],[Patient Admission Date]])</f>
        <v>2023</v>
      </c>
      <c r="F3417" s="2">
        <v>0.61527777777777781</v>
      </c>
      <c r="G3417" s="8" t="str">
        <f>TEXT(Hospital_Emergency_Room_Data[[#This Row],[Patient Admission Date]],"dddd")</f>
        <v>Thursday</v>
      </c>
      <c r="H3417" t="s">
        <v>9208</v>
      </c>
      <c r="I3417">
        <v>56</v>
      </c>
      <c r="J3417" s="5" t="s">
        <v>9219</v>
      </c>
      <c r="K3417" t="s">
        <v>12</v>
      </c>
      <c r="L3417" t="s">
        <v>36</v>
      </c>
      <c r="M3417" t="s">
        <v>9209</v>
      </c>
      <c r="N3417">
        <v>5</v>
      </c>
      <c r="O3417">
        <v>45</v>
      </c>
      <c r="P3417" t="s">
        <v>9225</v>
      </c>
      <c r="Q3417">
        <v>9</v>
      </c>
      <c r="R3417">
        <v>14</v>
      </c>
      <c r="S3417" t="s">
        <v>9257</v>
      </c>
      <c r="T3417" t="s">
        <v>9265</v>
      </c>
      <c r="U3417" t="s">
        <v>9300</v>
      </c>
      <c r="V3417" t="str" cm="1">
        <f t="array" ref="V3417">_xlfn.IFS(Hospital_Emergency_Room_Data[[#This Row],[Day]]&lt;=10,"Start(1-10)",Hospital_Emergency_Room_Data[[#This Row],[Day]]&lt;=20,"Middle(11-20)",Hospital_Emergency_Room_Data[[#This Row],[Day]]&gt;20,"End(21-30)")</f>
        <v>Start(1-10)</v>
      </c>
    </row>
    <row r="3418" spans="1:22">
      <c r="A3418">
        <v>635556937</v>
      </c>
      <c r="B3418" t="s">
        <v>3436</v>
      </c>
      <c r="C3418" s="1">
        <v>45446</v>
      </c>
      <c r="D3418" t="str">
        <f>TEXT(Hospital_Emergency_Room_Data[[#This Row],[Patient Admission Date]],"mmm")</f>
        <v>Jun</v>
      </c>
      <c r="E3418">
        <f>YEAR(Hospital_Emergency_Room_Data[[#This Row],[Patient Admission Date]])</f>
        <v>2024</v>
      </c>
      <c r="F3418" s="2">
        <v>0.13402777777777777</v>
      </c>
      <c r="G3418" s="8" t="str">
        <f>TEXT(Hospital_Emergency_Room_Data[[#This Row],[Patient Admission Date]],"dddd")</f>
        <v>Monday</v>
      </c>
      <c r="H3418" t="s">
        <v>9208</v>
      </c>
      <c r="I3418">
        <v>23</v>
      </c>
      <c r="J3418" s="5" t="s">
        <v>9220</v>
      </c>
      <c r="K3418" t="s">
        <v>12</v>
      </c>
      <c r="L3418" t="s">
        <v>36</v>
      </c>
      <c r="M3418" t="s">
        <v>9209</v>
      </c>
      <c r="N3418">
        <v>6</v>
      </c>
      <c r="O3418">
        <v>52</v>
      </c>
      <c r="P3418" t="s">
        <v>9225</v>
      </c>
      <c r="Q3418">
        <v>3</v>
      </c>
      <c r="R3418">
        <v>3</v>
      </c>
      <c r="S3418" t="s">
        <v>9258</v>
      </c>
      <c r="T3418" t="s">
        <v>9263</v>
      </c>
      <c r="U3418" t="s">
        <v>9283</v>
      </c>
      <c r="V3418" t="str" cm="1">
        <f t="array" ref="V3418">_xlfn.IFS(Hospital_Emergency_Room_Data[[#This Row],[Day]]&lt;=10,"Start(1-10)",Hospital_Emergency_Room_Data[[#This Row],[Day]]&lt;=20,"Middle(11-20)",Hospital_Emergency_Room_Data[[#This Row],[Day]]&gt;20,"End(21-30)")</f>
        <v>Start(1-10)</v>
      </c>
    </row>
    <row r="3419" spans="1:22">
      <c r="A3419">
        <v>702473618</v>
      </c>
      <c r="B3419" t="s">
        <v>3437</v>
      </c>
      <c r="C3419" s="1">
        <v>45029</v>
      </c>
      <c r="D3419" t="str">
        <f>TEXT(Hospital_Emergency_Room_Data[[#This Row],[Patient Admission Date]],"mmm")</f>
        <v>Apr</v>
      </c>
      <c r="E3419">
        <f>YEAR(Hospital_Emergency_Room_Data[[#This Row],[Patient Admission Date]])</f>
        <v>2023</v>
      </c>
      <c r="F3419" s="2">
        <v>0.22291666666666668</v>
      </c>
      <c r="G3419" s="8" t="str">
        <f>TEXT(Hospital_Emergency_Room_Data[[#This Row],[Patient Admission Date]],"dddd")</f>
        <v>Thursday</v>
      </c>
      <c r="H3419" t="s">
        <v>9208</v>
      </c>
      <c r="I3419">
        <v>9</v>
      </c>
      <c r="J3419" s="5" t="s">
        <v>9221</v>
      </c>
      <c r="K3419" t="s">
        <v>12</v>
      </c>
      <c r="L3419" t="s">
        <v>36</v>
      </c>
      <c r="M3419" t="s">
        <v>9209</v>
      </c>
      <c r="N3419">
        <v>9</v>
      </c>
      <c r="O3419">
        <v>56</v>
      </c>
      <c r="P3419" t="s">
        <v>9225</v>
      </c>
      <c r="Q3419">
        <v>13</v>
      </c>
      <c r="R3419">
        <v>5</v>
      </c>
      <c r="S3419" t="s">
        <v>9258</v>
      </c>
      <c r="T3419" t="s">
        <v>9265</v>
      </c>
      <c r="U3419" t="s">
        <v>9283</v>
      </c>
      <c r="V3419" t="str" cm="1">
        <f t="array" ref="V3419">_xlfn.IFS(Hospital_Emergency_Room_Data[[#This Row],[Day]]&lt;=10,"Start(1-10)",Hospital_Emergency_Room_Data[[#This Row],[Day]]&lt;=20,"Middle(11-20)",Hospital_Emergency_Room_Data[[#This Row],[Day]]&gt;20,"End(21-30)")</f>
        <v>Middle(11-20)</v>
      </c>
    </row>
    <row r="3420" spans="1:22">
      <c r="A3420">
        <v>162525413</v>
      </c>
      <c r="B3420" t="s">
        <v>3438</v>
      </c>
      <c r="C3420" s="1">
        <v>45154</v>
      </c>
      <c r="D3420" t="str">
        <f>TEXT(Hospital_Emergency_Room_Data[[#This Row],[Patient Admission Date]],"mmm")</f>
        <v>Aug</v>
      </c>
      <c r="E3420">
        <f>YEAR(Hospital_Emergency_Room_Data[[#This Row],[Patient Admission Date]])</f>
        <v>2023</v>
      </c>
      <c r="F3420" s="2">
        <v>0.84583333333333333</v>
      </c>
      <c r="G3420" s="8" t="str">
        <f>TEXT(Hospital_Emergency_Room_Data[[#This Row],[Patient Admission Date]],"dddd")</f>
        <v>Wednesday</v>
      </c>
      <c r="H3420" t="s">
        <v>9208</v>
      </c>
      <c r="I3420">
        <v>75</v>
      </c>
      <c r="J3420" s="5" t="s">
        <v>9222</v>
      </c>
      <c r="K3420" t="s">
        <v>12</v>
      </c>
      <c r="L3420" t="s">
        <v>140</v>
      </c>
      <c r="M3420" t="s">
        <v>9209</v>
      </c>
      <c r="O3420">
        <v>12</v>
      </c>
      <c r="P3420" t="s">
        <v>9226</v>
      </c>
      <c r="Q3420">
        <v>16</v>
      </c>
      <c r="R3420">
        <v>20</v>
      </c>
      <c r="S3420" t="s">
        <v>9256</v>
      </c>
      <c r="T3420" t="s">
        <v>9262</v>
      </c>
      <c r="U3420" t="s">
        <v>9282</v>
      </c>
      <c r="V3420" t="str" cm="1">
        <f t="array" ref="V3420">_xlfn.IFS(Hospital_Emergency_Room_Data[[#This Row],[Day]]&lt;=10,"Start(1-10)",Hospital_Emergency_Room_Data[[#This Row],[Day]]&lt;=20,"Middle(11-20)",Hospital_Emergency_Room_Data[[#This Row],[Day]]&gt;20,"End(21-30)")</f>
        <v>Middle(11-20)</v>
      </c>
    </row>
    <row r="3421" spans="1:22">
      <c r="A3421">
        <v>435611271</v>
      </c>
      <c r="B3421" t="s">
        <v>3439</v>
      </c>
      <c r="C3421" s="1">
        <v>45357</v>
      </c>
      <c r="D3421" t="str">
        <f>TEXT(Hospital_Emergency_Room_Data[[#This Row],[Patient Admission Date]],"mmm")</f>
        <v>Mar</v>
      </c>
      <c r="E3421">
        <f>YEAR(Hospital_Emergency_Room_Data[[#This Row],[Patient Admission Date]])</f>
        <v>2024</v>
      </c>
      <c r="F3421" s="2">
        <v>0.75416666666666665</v>
      </c>
      <c r="G3421" s="8" t="str">
        <f>TEXT(Hospital_Emergency_Room_Data[[#This Row],[Patient Admission Date]],"dddd")</f>
        <v>Wednesday</v>
      </c>
      <c r="H3421" t="s">
        <v>9208</v>
      </c>
      <c r="I3421">
        <v>37</v>
      </c>
      <c r="J3421" s="5" t="s">
        <v>9223</v>
      </c>
      <c r="K3421" t="s">
        <v>12</v>
      </c>
      <c r="L3421" t="s">
        <v>140</v>
      </c>
      <c r="M3421" t="s">
        <v>9209</v>
      </c>
      <c r="O3421">
        <v>33</v>
      </c>
      <c r="P3421" t="s">
        <v>9225</v>
      </c>
      <c r="Q3421">
        <v>6</v>
      </c>
      <c r="R3421">
        <v>18</v>
      </c>
      <c r="S3421" t="s">
        <v>9256</v>
      </c>
      <c r="T3421" t="s">
        <v>9263</v>
      </c>
      <c r="U3421" t="s">
        <v>9300</v>
      </c>
      <c r="V3421" t="str" cm="1">
        <f t="array" ref="V3421">_xlfn.IFS(Hospital_Emergency_Room_Data[[#This Row],[Day]]&lt;=10,"Start(1-10)",Hospital_Emergency_Room_Data[[#This Row],[Day]]&lt;=20,"Middle(11-20)",Hospital_Emergency_Room_Data[[#This Row],[Day]]&gt;20,"End(21-30)")</f>
        <v>Start(1-10)</v>
      </c>
    </row>
    <row r="3422" spans="1:22">
      <c r="A3422">
        <v>620032957</v>
      </c>
      <c r="B3422" t="s">
        <v>3440</v>
      </c>
      <c r="C3422" s="1">
        <v>45397</v>
      </c>
      <c r="D3422" t="str">
        <f>TEXT(Hospital_Emergency_Room_Data[[#This Row],[Patient Admission Date]],"mmm")</f>
        <v>Apr</v>
      </c>
      <c r="E3422">
        <f>YEAR(Hospital_Emergency_Room_Data[[#This Row],[Patient Admission Date]])</f>
        <v>2024</v>
      </c>
      <c r="F3422" s="2">
        <v>0.86388888888888893</v>
      </c>
      <c r="G3422" s="8" t="str">
        <f>TEXT(Hospital_Emergency_Room_Data[[#This Row],[Patient Admission Date]],"dddd")</f>
        <v>Monday</v>
      </c>
      <c r="H3422" t="s">
        <v>9208</v>
      </c>
      <c r="I3422">
        <v>17</v>
      </c>
      <c r="J3422" s="5" t="s">
        <v>9220</v>
      </c>
      <c r="K3422" t="s">
        <v>12</v>
      </c>
      <c r="L3422" t="s">
        <v>140</v>
      </c>
      <c r="M3422" t="s">
        <v>9209</v>
      </c>
      <c r="O3422">
        <v>53</v>
      </c>
      <c r="P3422" t="s">
        <v>9225</v>
      </c>
      <c r="Q3422">
        <v>15</v>
      </c>
      <c r="R3422">
        <v>20</v>
      </c>
      <c r="S3422" t="s">
        <v>9256</v>
      </c>
      <c r="T3422" t="s">
        <v>9262</v>
      </c>
      <c r="U3422" t="s">
        <v>9283</v>
      </c>
      <c r="V3422" t="str" cm="1">
        <f t="array" ref="V3422">_xlfn.IFS(Hospital_Emergency_Room_Data[[#This Row],[Day]]&lt;=10,"Start(1-10)",Hospital_Emergency_Room_Data[[#This Row],[Day]]&lt;=20,"Middle(11-20)",Hospital_Emergency_Room_Data[[#This Row],[Day]]&gt;20,"End(21-30)")</f>
        <v>Middle(11-20)</v>
      </c>
    </row>
    <row r="3423" spans="1:22">
      <c r="A3423">
        <v>604906890</v>
      </c>
      <c r="B3423" t="s">
        <v>3441</v>
      </c>
      <c r="C3423" s="1">
        <v>45314</v>
      </c>
      <c r="D3423" t="str">
        <f>TEXT(Hospital_Emergency_Room_Data[[#This Row],[Patient Admission Date]],"mmm")</f>
        <v>Jan</v>
      </c>
      <c r="E3423">
        <f>YEAR(Hospital_Emergency_Room_Data[[#This Row],[Patient Admission Date]])</f>
        <v>2024</v>
      </c>
      <c r="F3423" s="2">
        <v>0.69861111111111107</v>
      </c>
      <c r="G3423" s="8" t="str">
        <f>TEXT(Hospital_Emergency_Room_Data[[#This Row],[Patient Admission Date]],"dddd")</f>
        <v>Tuesday</v>
      </c>
      <c r="H3423" t="s">
        <v>9208</v>
      </c>
      <c r="I3423">
        <v>6</v>
      </c>
      <c r="J3423" s="5" t="s">
        <v>9221</v>
      </c>
      <c r="K3423" t="s">
        <v>12</v>
      </c>
      <c r="L3423" t="s">
        <v>140</v>
      </c>
      <c r="M3423" t="s">
        <v>9209</v>
      </c>
      <c r="O3423">
        <v>39</v>
      </c>
      <c r="P3423" t="s">
        <v>9225</v>
      </c>
      <c r="Q3423">
        <v>23</v>
      </c>
      <c r="R3423">
        <v>16</v>
      </c>
      <c r="S3423" t="s">
        <v>9257</v>
      </c>
      <c r="T3423" t="s">
        <v>9264</v>
      </c>
      <c r="U3423" t="s">
        <v>9300</v>
      </c>
      <c r="V3423" t="str" cm="1">
        <f t="array" ref="V3423">_xlfn.IFS(Hospital_Emergency_Room_Data[[#This Row],[Day]]&lt;=10,"Start(1-10)",Hospital_Emergency_Room_Data[[#This Row],[Day]]&lt;=20,"Middle(11-20)",Hospital_Emergency_Room_Data[[#This Row],[Day]]&gt;20,"End(21-30)")</f>
        <v>End(21-30)</v>
      </c>
    </row>
    <row r="3424" spans="1:22">
      <c r="A3424">
        <v>497250031</v>
      </c>
      <c r="B3424" t="s">
        <v>3442</v>
      </c>
      <c r="C3424" s="1">
        <v>45458</v>
      </c>
      <c r="D3424" t="str">
        <f>TEXT(Hospital_Emergency_Room_Data[[#This Row],[Patient Admission Date]],"mmm")</f>
        <v>Jun</v>
      </c>
      <c r="E3424">
        <f>YEAR(Hospital_Emergency_Room_Data[[#This Row],[Patient Admission Date]])</f>
        <v>2024</v>
      </c>
      <c r="F3424" s="2">
        <v>0.17083333333333334</v>
      </c>
      <c r="G3424" s="8" t="str">
        <f>TEXT(Hospital_Emergency_Room_Data[[#This Row],[Patient Admission Date]],"dddd")</f>
        <v>Saturday</v>
      </c>
      <c r="H3424" t="s">
        <v>9208</v>
      </c>
      <c r="I3424">
        <v>29</v>
      </c>
      <c r="J3424" s="5" t="s">
        <v>9220</v>
      </c>
      <c r="K3424" t="s">
        <v>18</v>
      </c>
      <c r="L3424" t="s">
        <v>96</v>
      </c>
      <c r="M3424" t="s">
        <v>9209</v>
      </c>
      <c r="O3424">
        <v>57</v>
      </c>
      <c r="P3424" t="s">
        <v>9225</v>
      </c>
      <c r="Q3424">
        <v>15</v>
      </c>
      <c r="R3424">
        <v>4</v>
      </c>
      <c r="S3424" t="s">
        <v>9258</v>
      </c>
      <c r="T3424" t="s">
        <v>9262</v>
      </c>
      <c r="U3424" t="s">
        <v>9283</v>
      </c>
      <c r="V3424" t="str" cm="1">
        <f t="array" ref="V3424">_xlfn.IFS(Hospital_Emergency_Room_Data[[#This Row],[Day]]&lt;=10,"Start(1-10)",Hospital_Emergency_Room_Data[[#This Row],[Day]]&lt;=20,"Middle(11-20)",Hospital_Emergency_Room_Data[[#This Row],[Day]]&gt;20,"End(21-30)")</f>
        <v>Middle(11-20)</v>
      </c>
    </row>
    <row r="3425" spans="1:22">
      <c r="A3425">
        <v>404110410</v>
      </c>
      <c r="B3425" t="s">
        <v>3443</v>
      </c>
      <c r="C3425" s="1">
        <v>45058</v>
      </c>
      <c r="D3425" t="str">
        <f>TEXT(Hospital_Emergency_Room_Data[[#This Row],[Patient Admission Date]],"mmm")</f>
        <v>May</v>
      </c>
      <c r="E3425">
        <f>YEAR(Hospital_Emergency_Room_Data[[#This Row],[Patient Admission Date]])</f>
        <v>2023</v>
      </c>
      <c r="F3425" s="2">
        <v>1.2500000000000001E-2</v>
      </c>
      <c r="G3425" s="8" t="str">
        <f>TEXT(Hospital_Emergency_Room_Data[[#This Row],[Patient Admission Date]],"dddd")</f>
        <v>Friday</v>
      </c>
      <c r="H3425" t="s">
        <v>9208</v>
      </c>
      <c r="I3425">
        <v>78</v>
      </c>
      <c r="J3425" s="5" t="s">
        <v>9222</v>
      </c>
      <c r="K3425" t="s">
        <v>18</v>
      </c>
      <c r="L3425" t="s">
        <v>96</v>
      </c>
      <c r="M3425" t="s">
        <v>9209</v>
      </c>
      <c r="N3425">
        <v>1</v>
      </c>
      <c r="O3425">
        <v>33</v>
      </c>
      <c r="P3425" t="s">
        <v>9225</v>
      </c>
      <c r="Q3425">
        <v>12</v>
      </c>
      <c r="R3425">
        <v>0</v>
      </c>
      <c r="S3425" t="s">
        <v>9258</v>
      </c>
      <c r="T3425" t="s">
        <v>9265</v>
      </c>
      <c r="U3425" t="s">
        <v>9300</v>
      </c>
      <c r="V3425" t="str" cm="1">
        <f t="array" ref="V3425">_xlfn.IFS(Hospital_Emergency_Room_Data[[#This Row],[Day]]&lt;=10,"Start(1-10)",Hospital_Emergency_Room_Data[[#This Row],[Day]]&lt;=20,"Middle(11-20)",Hospital_Emergency_Room_Data[[#This Row],[Day]]&gt;20,"End(21-30)")</f>
        <v>Middle(11-20)</v>
      </c>
    </row>
    <row r="3426" spans="1:22">
      <c r="A3426">
        <v>849975342</v>
      </c>
      <c r="B3426" t="s">
        <v>3444</v>
      </c>
      <c r="C3426" s="1">
        <v>45449</v>
      </c>
      <c r="D3426" t="str">
        <f>TEXT(Hospital_Emergency_Room_Data[[#This Row],[Patient Admission Date]],"mmm")</f>
        <v>Jun</v>
      </c>
      <c r="E3426">
        <f>YEAR(Hospital_Emergency_Room_Data[[#This Row],[Patient Admission Date]])</f>
        <v>2024</v>
      </c>
      <c r="F3426" s="2">
        <v>0.48749999999999999</v>
      </c>
      <c r="G3426" s="8" t="str">
        <f>TEXT(Hospital_Emergency_Room_Data[[#This Row],[Patient Admission Date]],"dddd")</f>
        <v>Thursday</v>
      </c>
      <c r="H3426" t="s">
        <v>9208</v>
      </c>
      <c r="I3426">
        <v>52</v>
      </c>
      <c r="J3426" s="5" t="s">
        <v>9219</v>
      </c>
      <c r="K3426" t="s">
        <v>18</v>
      </c>
      <c r="L3426" t="s">
        <v>25</v>
      </c>
      <c r="M3426" t="s">
        <v>9209</v>
      </c>
      <c r="O3426">
        <v>48</v>
      </c>
      <c r="P3426" t="s">
        <v>9225</v>
      </c>
      <c r="Q3426">
        <v>6</v>
      </c>
      <c r="R3426">
        <v>11</v>
      </c>
      <c r="S3426" t="s">
        <v>9255</v>
      </c>
      <c r="T3426" t="s">
        <v>9263</v>
      </c>
      <c r="U3426" t="s">
        <v>9283</v>
      </c>
      <c r="V3426" t="str" cm="1">
        <f t="array" ref="V3426">_xlfn.IFS(Hospital_Emergency_Room_Data[[#This Row],[Day]]&lt;=10,"Start(1-10)",Hospital_Emergency_Room_Data[[#This Row],[Day]]&lt;=20,"Middle(11-20)",Hospital_Emergency_Room_Data[[#This Row],[Day]]&gt;20,"End(21-30)")</f>
        <v>Start(1-10)</v>
      </c>
    </row>
    <row r="3427" spans="1:22">
      <c r="A3427">
        <v>700712541</v>
      </c>
      <c r="B3427" t="s">
        <v>3445</v>
      </c>
      <c r="C3427" s="1">
        <v>45428</v>
      </c>
      <c r="D3427" t="str">
        <f>TEXT(Hospital_Emergency_Room_Data[[#This Row],[Patient Admission Date]],"mmm")</f>
        <v>May</v>
      </c>
      <c r="E3427">
        <f>YEAR(Hospital_Emergency_Room_Data[[#This Row],[Patient Admission Date]])</f>
        <v>2024</v>
      </c>
      <c r="F3427" s="2">
        <v>0.12986111111111112</v>
      </c>
      <c r="G3427" s="8" t="str">
        <f>TEXT(Hospital_Emergency_Room_Data[[#This Row],[Patient Admission Date]],"dddd")</f>
        <v>Thursday</v>
      </c>
      <c r="H3427" t="s">
        <v>9208</v>
      </c>
      <c r="I3427">
        <v>37</v>
      </c>
      <c r="J3427" s="5" t="s">
        <v>9223</v>
      </c>
      <c r="K3427" t="s">
        <v>18</v>
      </c>
      <c r="L3427" t="s">
        <v>25</v>
      </c>
      <c r="M3427" t="s">
        <v>9209</v>
      </c>
      <c r="O3427">
        <v>15</v>
      </c>
      <c r="P3427" t="s">
        <v>9226</v>
      </c>
      <c r="Q3427">
        <v>16</v>
      </c>
      <c r="R3427">
        <v>3</v>
      </c>
      <c r="S3427" t="s">
        <v>9258</v>
      </c>
      <c r="T3427" t="s">
        <v>9262</v>
      </c>
      <c r="U3427" t="s">
        <v>9282</v>
      </c>
      <c r="V3427" t="str" cm="1">
        <f t="array" ref="V3427">_xlfn.IFS(Hospital_Emergency_Room_Data[[#This Row],[Day]]&lt;=10,"Start(1-10)",Hospital_Emergency_Room_Data[[#This Row],[Day]]&lt;=20,"Middle(11-20)",Hospital_Emergency_Room_Data[[#This Row],[Day]]&gt;20,"End(21-30)")</f>
        <v>Middle(11-20)</v>
      </c>
    </row>
    <row r="3428" spans="1:22">
      <c r="A3428">
        <v>595977229</v>
      </c>
      <c r="B3428" t="s">
        <v>3446</v>
      </c>
      <c r="C3428" s="1">
        <v>45315</v>
      </c>
      <c r="D3428" t="str">
        <f>TEXT(Hospital_Emergency_Room_Data[[#This Row],[Patient Admission Date]],"mmm")</f>
        <v>Jan</v>
      </c>
      <c r="E3428">
        <f>YEAR(Hospital_Emergency_Room_Data[[#This Row],[Patient Admission Date]])</f>
        <v>2024</v>
      </c>
      <c r="F3428" s="2">
        <v>0.19027777777777777</v>
      </c>
      <c r="G3428" s="8" t="str">
        <f>TEXT(Hospital_Emergency_Room_Data[[#This Row],[Patient Admission Date]],"dddd")</f>
        <v>Wednesday</v>
      </c>
      <c r="H3428" t="s">
        <v>9208</v>
      </c>
      <c r="I3428">
        <v>76</v>
      </c>
      <c r="J3428" s="5" t="s">
        <v>9222</v>
      </c>
      <c r="K3428" t="s">
        <v>18</v>
      </c>
      <c r="L3428" t="s">
        <v>25</v>
      </c>
      <c r="M3428" t="s">
        <v>9209</v>
      </c>
      <c r="O3428">
        <v>59</v>
      </c>
      <c r="P3428" t="s">
        <v>9225</v>
      </c>
      <c r="Q3428">
        <v>24</v>
      </c>
      <c r="R3428">
        <v>4</v>
      </c>
      <c r="S3428" t="s">
        <v>9258</v>
      </c>
      <c r="T3428" t="s">
        <v>9264</v>
      </c>
      <c r="U3428" t="s">
        <v>9283</v>
      </c>
      <c r="V3428" t="str" cm="1">
        <f t="array" ref="V3428">_xlfn.IFS(Hospital_Emergency_Room_Data[[#This Row],[Day]]&lt;=10,"Start(1-10)",Hospital_Emergency_Room_Data[[#This Row],[Day]]&lt;=20,"Middle(11-20)",Hospital_Emergency_Room_Data[[#This Row],[Day]]&gt;20,"End(21-30)")</f>
        <v>End(21-30)</v>
      </c>
    </row>
    <row r="3429" spans="1:22">
      <c r="A3429">
        <v>154209417</v>
      </c>
      <c r="B3429" t="s">
        <v>3447</v>
      </c>
      <c r="C3429" s="1">
        <v>45548</v>
      </c>
      <c r="D3429" t="str">
        <f>TEXT(Hospital_Emergency_Room_Data[[#This Row],[Patient Admission Date]],"mmm")</f>
        <v>Sep</v>
      </c>
      <c r="E3429">
        <f>YEAR(Hospital_Emergency_Room_Data[[#This Row],[Patient Admission Date]])</f>
        <v>2024</v>
      </c>
      <c r="F3429" s="2">
        <v>0.73958333333333337</v>
      </c>
      <c r="G3429" s="8" t="str">
        <f>TEXT(Hospital_Emergency_Room_Data[[#This Row],[Patient Admission Date]],"dddd")</f>
        <v>Friday</v>
      </c>
      <c r="H3429" t="s">
        <v>9208</v>
      </c>
      <c r="I3429">
        <v>79</v>
      </c>
      <c r="J3429" s="5" t="s">
        <v>9222</v>
      </c>
      <c r="K3429" t="s">
        <v>18</v>
      </c>
      <c r="L3429" t="s">
        <v>25</v>
      </c>
      <c r="M3429" t="s">
        <v>9209</v>
      </c>
      <c r="N3429">
        <v>1</v>
      </c>
      <c r="O3429">
        <v>36</v>
      </c>
      <c r="P3429" t="s">
        <v>9225</v>
      </c>
      <c r="Q3429">
        <v>13</v>
      </c>
      <c r="R3429">
        <v>17</v>
      </c>
      <c r="S3429" t="s">
        <v>9257</v>
      </c>
      <c r="T3429" t="s">
        <v>9265</v>
      </c>
      <c r="U3429" t="s">
        <v>9300</v>
      </c>
      <c r="V3429" t="str" cm="1">
        <f t="array" ref="V3429">_xlfn.IFS(Hospital_Emergency_Room_Data[[#This Row],[Day]]&lt;=10,"Start(1-10)",Hospital_Emergency_Room_Data[[#This Row],[Day]]&lt;=20,"Middle(11-20)",Hospital_Emergency_Room_Data[[#This Row],[Day]]&gt;20,"End(21-30)")</f>
        <v>Middle(11-20)</v>
      </c>
    </row>
    <row r="3430" spans="1:22">
      <c r="A3430">
        <v>824943306</v>
      </c>
      <c r="B3430" t="s">
        <v>3448</v>
      </c>
      <c r="C3430" s="1">
        <v>45052</v>
      </c>
      <c r="D3430" t="str">
        <f>TEXT(Hospital_Emergency_Room_Data[[#This Row],[Patient Admission Date]],"mmm")</f>
        <v>May</v>
      </c>
      <c r="E3430">
        <f>YEAR(Hospital_Emergency_Room_Data[[#This Row],[Patient Admission Date]])</f>
        <v>2023</v>
      </c>
      <c r="F3430" s="2">
        <v>0.2673611111111111</v>
      </c>
      <c r="G3430" s="8" t="str">
        <f>TEXT(Hospital_Emergency_Room_Data[[#This Row],[Patient Admission Date]],"dddd")</f>
        <v>Saturday</v>
      </c>
      <c r="H3430" t="s">
        <v>9208</v>
      </c>
      <c r="I3430">
        <v>30</v>
      </c>
      <c r="J3430" s="5" t="s">
        <v>9223</v>
      </c>
      <c r="K3430" t="s">
        <v>18</v>
      </c>
      <c r="L3430" t="s">
        <v>25</v>
      </c>
      <c r="M3430" t="s">
        <v>9209</v>
      </c>
      <c r="N3430">
        <v>1</v>
      </c>
      <c r="O3430">
        <v>37</v>
      </c>
      <c r="P3430" t="s">
        <v>9225</v>
      </c>
      <c r="Q3430">
        <v>6</v>
      </c>
      <c r="R3430">
        <v>6</v>
      </c>
      <c r="S3430" t="s">
        <v>9255</v>
      </c>
      <c r="T3430" t="s">
        <v>9263</v>
      </c>
      <c r="U3430" t="s">
        <v>9300</v>
      </c>
      <c r="V3430" t="str" cm="1">
        <f t="array" ref="V3430">_xlfn.IFS(Hospital_Emergency_Room_Data[[#This Row],[Day]]&lt;=10,"Start(1-10)",Hospital_Emergency_Room_Data[[#This Row],[Day]]&lt;=20,"Middle(11-20)",Hospital_Emergency_Room_Data[[#This Row],[Day]]&gt;20,"End(21-30)")</f>
        <v>Start(1-10)</v>
      </c>
    </row>
    <row r="3431" spans="1:22">
      <c r="A3431">
        <v>713445163</v>
      </c>
      <c r="B3431" t="s">
        <v>3449</v>
      </c>
      <c r="C3431" s="1">
        <v>45550</v>
      </c>
      <c r="D3431" t="str">
        <f>TEXT(Hospital_Emergency_Room_Data[[#This Row],[Patient Admission Date]],"mmm")</f>
        <v>Sep</v>
      </c>
      <c r="E3431">
        <f>YEAR(Hospital_Emergency_Room_Data[[#This Row],[Patient Admission Date]])</f>
        <v>2024</v>
      </c>
      <c r="F3431" s="2">
        <v>0.99236111111111114</v>
      </c>
      <c r="G3431" s="8" t="str">
        <f>TEXT(Hospital_Emergency_Room_Data[[#This Row],[Patient Admission Date]],"dddd")</f>
        <v>Sunday</v>
      </c>
      <c r="H3431" t="s">
        <v>9208</v>
      </c>
      <c r="I3431">
        <v>55</v>
      </c>
      <c r="J3431" s="5" t="s">
        <v>9219</v>
      </c>
      <c r="K3431" t="s">
        <v>18</v>
      </c>
      <c r="L3431" t="s">
        <v>25</v>
      </c>
      <c r="M3431" t="s">
        <v>9209</v>
      </c>
      <c r="N3431">
        <v>8</v>
      </c>
      <c r="O3431">
        <v>36</v>
      </c>
      <c r="P3431" t="s">
        <v>9225</v>
      </c>
      <c r="Q3431">
        <v>15</v>
      </c>
      <c r="R3431">
        <v>23</v>
      </c>
      <c r="S3431" t="s">
        <v>9256</v>
      </c>
      <c r="T3431" t="s">
        <v>9262</v>
      </c>
      <c r="U3431" t="s">
        <v>9300</v>
      </c>
      <c r="V3431" t="str" cm="1">
        <f t="array" ref="V3431">_xlfn.IFS(Hospital_Emergency_Room_Data[[#This Row],[Day]]&lt;=10,"Start(1-10)",Hospital_Emergency_Room_Data[[#This Row],[Day]]&lt;=20,"Middle(11-20)",Hospital_Emergency_Room_Data[[#This Row],[Day]]&gt;20,"End(21-30)")</f>
        <v>Middle(11-20)</v>
      </c>
    </row>
    <row r="3432" spans="1:22">
      <c r="A3432">
        <v>749557622</v>
      </c>
      <c r="B3432" t="s">
        <v>3450</v>
      </c>
      <c r="C3432" s="1">
        <v>45353</v>
      </c>
      <c r="D3432" t="str">
        <f>TEXT(Hospital_Emergency_Room_Data[[#This Row],[Patient Admission Date]],"mmm")</f>
        <v>Mar</v>
      </c>
      <c r="E3432">
        <f>YEAR(Hospital_Emergency_Room_Data[[#This Row],[Patient Admission Date]])</f>
        <v>2024</v>
      </c>
      <c r="F3432" s="2">
        <v>0.81874999999999998</v>
      </c>
      <c r="G3432" s="8" t="str">
        <f>TEXT(Hospital_Emergency_Room_Data[[#This Row],[Patient Admission Date]],"dddd")</f>
        <v>Saturday</v>
      </c>
      <c r="H3432" t="s">
        <v>9208</v>
      </c>
      <c r="I3432">
        <v>48</v>
      </c>
      <c r="J3432" s="5" t="s">
        <v>9219</v>
      </c>
      <c r="K3432" t="s">
        <v>18</v>
      </c>
      <c r="L3432" t="s">
        <v>13</v>
      </c>
      <c r="M3432" t="s">
        <v>9209</v>
      </c>
      <c r="O3432">
        <v>21</v>
      </c>
      <c r="P3432" t="s">
        <v>9226</v>
      </c>
      <c r="Q3432">
        <v>2</v>
      </c>
      <c r="R3432">
        <v>19</v>
      </c>
      <c r="S3432" t="s">
        <v>9256</v>
      </c>
      <c r="T3432" t="s">
        <v>9263</v>
      </c>
      <c r="U3432" t="s">
        <v>9282</v>
      </c>
      <c r="V3432" t="str" cm="1">
        <f t="array" ref="V3432">_xlfn.IFS(Hospital_Emergency_Room_Data[[#This Row],[Day]]&lt;=10,"Start(1-10)",Hospital_Emergency_Room_Data[[#This Row],[Day]]&lt;=20,"Middle(11-20)",Hospital_Emergency_Room_Data[[#This Row],[Day]]&gt;20,"End(21-30)")</f>
        <v>Start(1-10)</v>
      </c>
    </row>
    <row r="3433" spans="1:22">
      <c r="A3433">
        <v>421081967</v>
      </c>
      <c r="B3433" t="s">
        <v>3451</v>
      </c>
      <c r="C3433" s="1">
        <v>45027</v>
      </c>
      <c r="D3433" t="str">
        <f>TEXT(Hospital_Emergency_Room_Data[[#This Row],[Patient Admission Date]],"mmm")</f>
        <v>Apr</v>
      </c>
      <c r="E3433">
        <f>YEAR(Hospital_Emergency_Room_Data[[#This Row],[Patient Admission Date]])</f>
        <v>2023</v>
      </c>
      <c r="F3433" s="2">
        <v>0.3888888888888889</v>
      </c>
      <c r="G3433" s="8" t="str">
        <f>TEXT(Hospital_Emergency_Room_Data[[#This Row],[Patient Admission Date]],"dddd")</f>
        <v>Tuesday</v>
      </c>
      <c r="H3433" t="s">
        <v>9208</v>
      </c>
      <c r="I3433">
        <v>57</v>
      </c>
      <c r="J3433" s="5" t="s">
        <v>9219</v>
      </c>
      <c r="K3433" t="s">
        <v>18</v>
      </c>
      <c r="L3433" t="s">
        <v>13</v>
      </c>
      <c r="M3433" t="s">
        <v>9209</v>
      </c>
      <c r="O3433">
        <v>48</v>
      </c>
      <c r="P3433" t="s">
        <v>9225</v>
      </c>
      <c r="Q3433">
        <v>11</v>
      </c>
      <c r="R3433">
        <v>9</v>
      </c>
      <c r="S3433" t="s">
        <v>9255</v>
      </c>
      <c r="T3433" t="s">
        <v>9265</v>
      </c>
      <c r="U3433" t="s">
        <v>9283</v>
      </c>
      <c r="V3433" t="str" cm="1">
        <f t="array" ref="V3433">_xlfn.IFS(Hospital_Emergency_Room_Data[[#This Row],[Day]]&lt;=10,"Start(1-10)",Hospital_Emergency_Room_Data[[#This Row],[Day]]&lt;=20,"Middle(11-20)",Hospital_Emergency_Room_Data[[#This Row],[Day]]&gt;20,"End(21-30)")</f>
        <v>Middle(11-20)</v>
      </c>
    </row>
    <row r="3434" spans="1:22">
      <c r="A3434">
        <v>873064261</v>
      </c>
      <c r="B3434" t="s">
        <v>3452</v>
      </c>
      <c r="C3434" s="1">
        <v>45162</v>
      </c>
      <c r="D3434" t="str">
        <f>TEXT(Hospital_Emergency_Room_Data[[#This Row],[Patient Admission Date]],"mmm")</f>
        <v>Aug</v>
      </c>
      <c r="E3434">
        <f>YEAR(Hospital_Emergency_Room_Data[[#This Row],[Patient Admission Date]])</f>
        <v>2023</v>
      </c>
      <c r="F3434" s="2">
        <v>0.88611111111111107</v>
      </c>
      <c r="G3434" s="8" t="str">
        <f>TEXT(Hospital_Emergency_Room_Data[[#This Row],[Patient Admission Date]],"dddd")</f>
        <v>Thursday</v>
      </c>
      <c r="H3434" t="s">
        <v>9208</v>
      </c>
      <c r="I3434">
        <v>11</v>
      </c>
      <c r="J3434" s="5" t="s">
        <v>9221</v>
      </c>
      <c r="K3434" t="s">
        <v>18</v>
      </c>
      <c r="L3434" t="s">
        <v>13</v>
      </c>
      <c r="M3434" t="s">
        <v>9209</v>
      </c>
      <c r="O3434">
        <v>57</v>
      </c>
      <c r="P3434" t="s">
        <v>9225</v>
      </c>
      <c r="Q3434">
        <v>24</v>
      </c>
      <c r="R3434">
        <v>21</v>
      </c>
      <c r="S3434" t="s">
        <v>9256</v>
      </c>
      <c r="T3434" t="s">
        <v>9264</v>
      </c>
      <c r="U3434" t="s">
        <v>9283</v>
      </c>
      <c r="V3434" t="str" cm="1">
        <f t="array" ref="V3434">_xlfn.IFS(Hospital_Emergency_Room_Data[[#This Row],[Day]]&lt;=10,"Start(1-10)",Hospital_Emergency_Room_Data[[#This Row],[Day]]&lt;=20,"Middle(11-20)",Hospital_Emergency_Room_Data[[#This Row],[Day]]&gt;20,"End(21-30)")</f>
        <v>End(21-30)</v>
      </c>
    </row>
    <row r="3435" spans="1:22">
      <c r="A3435">
        <v>107866061</v>
      </c>
      <c r="B3435" t="s">
        <v>3453</v>
      </c>
      <c r="C3435" s="1">
        <v>45272</v>
      </c>
      <c r="D3435" t="str">
        <f>TEXT(Hospital_Emergency_Room_Data[[#This Row],[Patient Admission Date]],"mmm")</f>
        <v>Dec</v>
      </c>
      <c r="E3435">
        <f>YEAR(Hospital_Emergency_Room_Data[[#This Row],[Patient Admission Date]])</f>
        <v>2023</v>
      </c>
      <c r="F3435" s="2">
        <v>0.34305555555555556</v>
      </c>
      <c r="G3435" s="8" t="str">
        <f>TEXT(Hospital_Emergency_Room_Data[[#This Row],[Patient Admission Date]],"dddd")</f>
        <v>Tuesday</v>
      </c>
      <c r="H3435" t="s">
        <v>9208</v>
      </c>
      <c r="I3435">
        <v>78</v>
      </c>
      <c r="J3435" s="5" t="s">
        <v>9222</v>
      </c>
      <c r="K3435" t="s">
        <v>18</v>
      </c>
      <c r="L3435" t="s">
        <v>13</v>
      </c>
      <c r="M3435" t="s">
        <v>9209</v>
      </c>
      <c r="O3435">
        <v>12</v>
      </c>
      <c r="P3435" t="s">
        <v>9226</v>
      </c>
      <c r="Q3435">
        <v>12</v>
      </c>
      <c r="R3435">
        <v>8</v>
      </c>
      <c r="S3435" t="s">
        <v>9255</v>
      </c>
      <c r="T3435" t="s">
        <v>9265</v>
      </c>
      <c r="U3435" t="s">
        <v>9282</v>
      </c>
      <c r="V3435" t="str" cm="1">
        <f t="array" ref="V3435">_xlfn.IFS(Hospital_Emergency_Room_Data[[#This Row],[Day]]&lt;=10,"Start(1-10)",Hospital_Emergency_Room_Data[[#This Row],[Day]]&lt;=20,"Middle(11-20)",Hospital_Emergency_Room_Data[[#This Row],[Day]]&gt;20,"End(21-30)")</f>
        <v>Middle(11-20)</v>
      </c>
    </row>
    <row r="3436" spans="1:22">
      <c r="A3436">
        <v>278220214</v>
      </c>
      <c r="B3436" t="s">
        <v>3454</v>
      </c>
      <c r="C3436" s="1">
        <v>45136</v>
      </c>
      <c r="D3436" t="str">
        <f>TEXT(Hospital_Emergency_Room_Data[[#This Row],[Patient Admission Date]],"mmm")</f>
        <v>Jul</v>
      </c>
      <c r="E3436">
        <f>YEAR(Hospital_Emergency_Room_Data[[#This Row],[Patient Admission Date]])</f>
        <v>2023</v>
      </c>
      <c r="F3436" s="2">
        <v>7.6388888888888895E-2</v>
      </c>
      <c r="G3436" s="8" t="str">
        <f>TEXT(Hospital_Emergency_Room_Data[[#This Row],[Patient Admission Date]],"dddd")</f>
        <v>Saturday</v>
      </c>
      <c r="H3436" t="s">
        <v>9208</v>
      </c>
      <c r="I3436">
        <v>56</v>
      </c>
      <c r="J3436" s="5" t="s">
        <v>9219</v>
      </c>
      <c r="K3436" t="s">
        <v>18</v>
      </c>
      <c r="L3436" t="s">
        <v>13</v>
      </c>
      <c r="M3436" t="s">
        <v>9209</v>
      </c>
      <c r="O3436">
        <v>13</v>
      </c>
      <c r="P3436" t="s">
        <v>9226</v>
      </c>
      <c r="Q3436">
        <v>29</v>
      </c>
      <c r="R3436">
        <v>1</v>
      </c>
      <c r="S3436" t="s">
        <v>9258</v>
      </c>
      <c r="T3436" t="s">
        <v>9264</v>
      </c>
      <c r="U3436" t="s">
        <v>9282</v>
      </c>
      <c r="V3436" t="str" cm="1">
        <f t="array" ref="V3436">_xlfn.IFS(Hospital_Emergency_Room_Data[[#This Row],[Day]]&lt;=10,"Start(1-10)",Hospital_Emergency_Room_Data[[#This Row],[Day]]&lt;=20,"Middle(11-20)",Hospital_Emergency_Room_Data[[#This Row],[Day]]&gt;20,"End(21-30)")</f>
        <v>End(21-30)</v>
      </c>
    </row>
    <row r="3437" spans="1:22">
      <c r="A3437">
        <v>240918056</v>
      </c>
      <c r="B3437" t="s">
        <v>3455</v>
      </c>
      <c r="C3437" s="1">
        <v>45084</v>
      </c>
      <c r="D3437" t="str">
        <f>TEXT(Hospital_Emergency_Room_Data[[#This Row],[Patient Admission Date]],"mmm")</f>
        <v>Jun</v>
      </c>
      <c r="E3437">
        <f>YEAR(Hospital_Emergency_Room_Data[[#This Row],[Patient Admission Date]])</f>
        <v>2023</v>
      </c>
      <c r="F3437" s="2">
        <v>0.84791666666666665</v>
      </c>
      <c r="G3437" s="8" t="str">
        <f>TEXT(Hospital_Emergency_Room_Data[[#This Row],[Patient Admission Date]],"dddd")</f>
        <v>Wednesday</v>
      </c>
      <c r="H3437" t="s">
        <v>9208</v>
      </c>
      <c r="I3437">
        <v>41</v>
      </c>
      <c r="J3437" s="5" t="s">
        <v>9223</v>
      </c>
      <c r="K3437" t="s">
        <v>18</v>
      </c>
      <c r="L3437" t="s">
        <v>13</v>
      </c>
      <c r="M3437" t="s">
        <v>9209</v>
      </c>
      <c r="O3437">
        <v>33</v>
      </c>
      <c r="P3437" t="s">
        <v>9225</v>
      </c>
      <c r="Q3437">
        <v>7</v>
      </c>
      <c r="R3437">
        <v>20</v>
      </c>
      <c r="S3437" t="s">
        <v>9256</v>
      </c>
      <c r="T3437" t="s">
        <v>9263</v>
      </c>
      <c r="U3437" t="s">
        <v>9300</v>
      </c>
      <c r="V3437" t="str" cm="1">
        <f t="array" ref="V3437">_xlfn.IFS(Hospital_Emergency_Room_Data[[#This Row],[Day]]&lt;=10,"Start(1-10)",Hospital_Emergency_Room_Data[[#This Row],[Day]]&lt;=20,"Middle(11-20)",Hospital_Emergency_Room_Data[[#This Row],[Day]]&gt;20,"End(21-30)")</f>
        <v>Start(1-10)</v>
      </c>
    </row>
    <row r="3438" spans="1:22">
      <c r="A3438">
        <v>428698031</v>
      </c>
      <c r="B3438" t="s">
        <v>3456</v>
      </c>
      <c r="C3438" s="1">
        <v>45451</v>
      </c>
      <c r="D3438" t="str">
        <f>TEXT(Hospital_Emergency_Room_Data[[#This Row],[Patient Admission Date]],"mmm")</f>
        <v>Jun</v>
      </c>
      <c r="E3438">
        <f>YEAR(Hospital_Emergency_Room_Data[[#This Row],[Patient Admission Date]])</f>
        <v>2024</v>
      </c>
      <c r="F3438" s="2">
        <v>0.7</v>
      </c>
      <c r="G3438" s="8" t="str">
        <f>TEXT(Hospital_Emergency_Room_Data[[#This Row],[Patient Admission Date]],"dddd")</f>
        <v>Saturday</v>
      </c>
      <c r="H3438" t="s">
        <v>9208</v>
      </c>
      <c r="I3438">
        <v>22</v>
      </c>
      <c r="J3438" s="5" t="s">
        <v>9220</v>
      </c>
      <c r="K3438" t="s">
        <v>18</v>
      </c>
      <c r="L3438" t="s">
        <v>13</v>
      </c>
      <c r="M3438" t="s">
        <v>9209</v>
      </c>
      <c r="O3438">
        <v>12</v>
      </c>
      <c r="P3438" t="s">
        <v>9226</v>
      </c>
      <c r="Q3438">
        <v>8</v>
      </c>
      <c r="R3438">
        <v>16</v>
      </c>
      <c r="S3438" t="s">
        <v>9257</v>
      </c>
      <c r="T3438" t="s">
        <v>9265</v>
      </c>
      <c r="U3438" t="s">
        <v>9282</v>
      </c>
      <c r="V3438" t="str" cm="1">
        <f t="array" ref="V3438">_xlfn.IFS(Hospital_Emergency_Room_Data[[#This Row],[Day]]&lt;=10,"Start(1-10)",Hospital_Emergency_Room_Data[[#This Row],[Day]]&lt;=20,"Middle(11-20)",Hospital_Emergency_Room_Data[[#This Row],[Day]]&gt;20,"End(21-30)")</f>
        <v>Start(1-10)</v>
      </c>
    </row>
    <row r="3439" spans="1:22">
      <c r="A3439">
        <v>482057766</v>
      </c>
      <c r="B3439" t="s">
        <v>3457</v>
      </c>
      <c r="C3439" s="1">
        <v>45322</v>
      </c>
      <c r="D3439" t="str">
        <f>TEXT(Hospital_Emergency_Room_Data[[#This Row],[Patient Admission Date]],"mmm")</f>
        <v>Jan</v>
      </c>
      <c r="E3439">
        <f>YEAR(Hospital_Emergency_Room_Data[[#This Row],[Patient Admission Date]])</f>
        <v>2024</v>
      </c>
      <c r="F3439" s="2">
        <v>0.37708333333333333</v>
      </c>
      <c r="G3439" s="8" t="str">
        <f>TEXT(Hospital_Emergency_Room_Data[[#This Row],[Patient Admission Date]],"dddd")</f>
        <v>Wednesday</v>
      </c>
      <c r="H3439" t="s">
        <v>9208</v>
      </c>
      <c r="I3439">
        <v>4</v>
      </c>
      <c r="J3439" s="5" t="s">
        <v>9218</v>
      </c>
      <c r="K3439" t="s">
        <v>18</v>
      </c>
      <c r="L3439" t="s">
        <v>13</v>
      </c>
      <c r="M3439" t="s">
        <v>9209</v>
      </c>
      <c r="O3439">
        <v>44</v>
      </c>
      <c r="P3439" t="s">
        <v>9225</v>
      </c>
      <c r="Q3439">
        <v>31</v>
      </c>
      <c r="R3439">
        <v>9</v>
      </c>
      <c r="S3439" t="s">
        <v>9255</v>
      </c>
      <c r="T3439" t="s">
        <v>9264</v>
      </c>
      <c r="U3439" t="s">
        <v>9300</v>
      </c>
      <c r="V3439" t="str" cm="1">
        <f t="array" ref="V3439">_xlfn.IFS(Hospital_Emergency_Room_Data[[#This Row],[Day]]&lt;=10,"Start(1-10)",Hospital_Emergency_Room_Data[[#This Row],[Day]]&lt;=20,"Middle(11-20)",Hospital_Emergency_Room_Data[[#This Row],[Day]]&gt;20,"End(21-30)")</f>
        <v>End(21-30)</v>
      </c>
    </row>
    <row r="3440" spans="1:22">
      <c r="A3440">
        <v>313290509</v>
      </c>
      <c r="B3440" t="s">
        <v>3458</v>
      </c>
      <c r="C3440" s="1">
        <v>45588</v>
      </c>
      <c r="D3440" t="str">
        <f>TEXT(Hospital_Emergency_Room_Data[[#This Row],[Patient Admission Date]],"mmm")</f>
        <v>Oct</v>
      </c>
      <c r="E3440">
        <f>YEAR(Hospital_Emergency_Room_Data[[#This Row],[Patient Admission Date]])</f>
        <v>2024</v>
      </c>
      <c r="F3440" s="2">
        <v>0.13819444444444445</v>
      </c>
      <c r="G3440" s="8" t="str">
        <f>TEXT(Hospital_Emergency_Room_Data[[#This Row],[Patient Admission Date]],"dddd")</f>
        <v>Wednesday</v>
      </c>
      <c r="H3440" t="s">
        <v>9208</v>
      </c>
      <c r="I3440">
        <v>47</v>
      </c>
      <c r="J3440" s="5" t="s">
        <v>9219</v>
      </c>
      <c r="K3440" t="s">
        <v>18</v>
      </c>
      <c r="L3440" t="s">
        <v>13</v>
      </c>
      <c r="M3440" t="s">
        <v>9209</v>
      </c>
      <c r="O3440">
        <v>57</v>
      </c>
      <c r="P3440" t="s">
        <v>9225</v>
      </c>
      <c r="Q3440">
        <v>23</v>
      </c>
      <c r="R3440">
        <v>3</v>
      </c>
      <c r="S3440" t="s">
        <v>9258</v>
      </c>
      <c r="T3440" t="s">
        <v>9264</v>
      </c>
      <c r="U3440" t="s">
        <v>9283</v>
      </c>
      <c r="V3440" t="str" cm="1">
        <f t="array" ref="V3440">_xlfn.IFS(Hospital_Emergency_Room_Data[[#This Row],[Day]]&lt;=10,"Start(1-10)",Hospital_Emergency_Room_Data[[#This Row],[Day]]&lt;=20,"Middle(11-20)",Hospital_Emergency_Room_Data[[#This Row],[Day]]&gt;20,"End(21-30)")</f>
        <v>End(21-30)</v>
      </c>
    </row>
    <row r="3441" spans="1:22">
      <c r="A3441">
        <v>543621334</v>
      </c>
      <c r="B3441" t="s">
        <v>3459</v>
      </c>
      <c r="C3441" s="1">
        <v>45319</v>
      </c>
      <c r="D3441" t="str">
        <f>TEXT(Hospital_Emergency_Room_Data[[#This Row],[Patient Admission Date]],"mmm")</f>
        <v>Jan</v>
      </c>
      <c r="E3441">
        <f>YEAR(Hospital_Emergency_Room_Data[[#This Row],[Patient Admission Date]])</f>
        <v>2024</v>
      </c>
      <c r="F3441" s="2">
        <v>0.48749999999999999</v>
      </c>
      <c r="G3441" s="8" t="str">
        <f>TEXT(Hospital_Emergency_Room_Data[[#This Row],[Patient Admission Date]],"dddd")</f>
        <v>Sunday</v>
      </c>
      <c r="H3441" t="s">
        <v>9208</v>
      </c>
      <c r="I3441">
        <v>18</v>
      </c>
      <c r="J3441" s="5" t="s">
        <v>9220</v>
      </c>
      <c r="K3441" t="s">
        <v>18</v>
      </c>
      <c r="L3441" t="s">
        <v>13</v>
      </c>
      <c r="M3441" t="s">
        <v>9209</v>
      </c>
      <c r="O3441">
        <v>11</v>
      </c>
      <c r="P3441" t="s">
        <v>9226</v>
      </c>
      <c r="Q3441">
        <v>28</v>
      </c>
      <c r="R3441">
        <v>11</v>
      </c>
      <c r="S3441" t="s">
        <v>9255</v>
      </c>
      <c r="T3441" t="s">
        <v>9264</v>
      </c>
      <c r="U3441" t="s">
        <v>9282</v>
      </c>
      <c r="V3441" t="str" cm="1">
        <f t="array" ref="V3441">_xlfn.IFS(Hospital_Emergency_Room_Data[[#This Row],[Day]]&lt;=10,"Start(1-10)",Hospital_Emergency_Room_Data[[#This Row],[Day]]&lt;=20,"Middle(11-20)",Hospital_Emergency_Room_Data[[#This Row],[Day]]&gt;20,"End(21-30)")</f>
        <v>End(21-30)</v>
      </c>
    </row>
    <row r="3442" spans="1:22">
      <c r="A3442">
        <v>395315947</v>
      </c>
      <c r="B3442" t="s">
        <v>3460</v>
      </c>
      <c r="C3442" s="1">
        <v>45523</v>
      </c>
      <c r="D3442" t="str">
        <f>TEXT(Hospital_Emergency_Room_Data[[#This Row],[Patient Admission Date]],"mmm")</f>
        <v>Aug</v>
      </c>
      <c r="E3442">
        <f>YEAR(Hospital_Emergency_Room_Data[[#This Row],[Patient Admission Date]])</f>
        <v>2024</v>
      </c>
      <c r="F3442" s="2">
        <v>0.5541666666666667</v>
      </c>
      <c r="G3442" s="8" t="str">
        <f>TEXT(Hospital_Emergency_Room_Data[[#This Row],[Patient Admission Date]],"dddd")</f>
        <v>Monday</v>
      </c>
      <c r="H3442" t="s">
        <v>9208</v>
      </c>
      <c r="I3442">
        <v>35</v>
      </c>
      <c r="J3442" s="5" t="s">
        <v>9223</v>
      </c>
      <c r="K3442" t="s">
        <v>18</v>
      </c>
      <c r="L3442" t="s">
        <v>13</v>
      </c>
      <c r="M3442" t="s">
        <v>9209</v>
      </c>
      <c r="O3442">
        <v>12</v>
      </c>
      <c r="P3442" t="s">
        <v>9226</v>
      </c>
      <c r="Q3442">
        <v>19</v>
      </c>
      <c r="R3442">
        <v>13</v>
      </c>
      <c r="S3442" t="s">
        <v>9257</v>
      </c>
      <c r="T3442" t="s">
        <v>9262</v>
      </c>
      <c r="U3442" t="s">
        <v>9282</v>
      </c>
      <c r="V3442" t="str" cm="1">
        <f t="array" ref="V3442">_xlfn.IFS(Hospital_Emergency_Room_Data[[#This Row],[Day]]&lt;=10,"Start(1-10)",Hospital_Emergency_Room_Data[[#This Row],[Day]]&lt;=20,"Middle(11-20)",Hospital_Emergency_Room_Data[[#This Row],[Day]]&gt;20,"End(21-30)")</f>
        <v>Middle(11-20)</v>
      </c>
    </row>
    <row r="3443" spans="1:22">
      <c r="A3443">
        <v>753698444</v>
      </c>
      <c r="B3443" t="s">
        <v>3461</v>
      </c>
      <c r="C3443" s="1">
        <v>45462</v>
      </c>
      <c r="D3443" t="str">
        <f>TEXT(Hospital_Emergency_Room_Data[[#This Row],[Patient Admission Date]],"mmm")</f>
        <v>Jun</v>
      </c>
      <c r="E3443">
        <f>YEAR(Hospital_Emergency_Room_Data[[#This Row],[Patient Admission Date]])</f>
        <v>2024</v>
      </c>
      <c r="F3443" s="2">
        <v>0.18194444444444444</v>
      </c>
      <c r="G3443" s="8" t="str">
        <f>TEXT(Hospital_Emergency_Room_Data[[#This Row],[Patient Admission Date]],"dddd")</f>
        <v>Wednesday</v>
      </c>
      <c r="H3443" t="s">
        <v>9208</v>
      </c>
      <c r="I3443">
        <v>37</v>
      </c>
      <c r="J3443" s="5" t="s">
        <v>9223</v>
      </c>
      <c r="K3443" t="s">
        <v>18</v>
      </c>
      <c r="L3443" t="s">
        <v>13</v>
      </c>
      <c r="M3443" t="s">
        <v>9209</v>
      </c>
      <c r="O3443">
        <v>16</v>
      </c>
      <c r="P3443" t="s">
        <v>9226</v>
      </c>
      <c r="Q3443">
        <v>19</v>
      </c>
      <c r="R3443">
        <v>4</v>
      </c>
      <c r="S3443" t="s">
        <v>9258</v>
      </c>
      <c r="T3443" t="s">
        <v>9262</v>
      </c>
      <c r="U3443" t="s">
        <v>9282</v>
      </c>
      <c r="V3443" t="str" cm="1">
        <f t="array" ref="V3443">_xlfn.IFS(Hospital_Emergency_Room_Data[[#This Row],[Day]]&lt;=10,"Start(1-10)",Hospital_Emergency_Room_Data[[#This Row],[Day]]&lt;=20,"Middle(11-20)",Hospital_Emergency_Room_Data[[#This Row],[Day]]&gt;20,"End(21-30)")</f>
        <v>Middle(11-20)</v>
      </c>
    </row>
    <row r="3444" spans="1:22">
      <c r="A3444">
        <v>188566640</v>
      </c>
      <c r="B3444" t="s">
        <v>3462</v>
      </c>
      <c r="C3444" s="1">
        <v>45212</v>
      </c>
      <c r="D3444" t="str">
        <f>TEXT(Hospital_Emergency_Room_Data[[#This Row],[Patient Admission Date]],"mmm")</f>
        <v>Oct</v>
      </c>
      <c r="E3444">
        <f>YEAR(Hospital_Emergency_Room_Data[[#This Row],[Patient Admission Date]])</f>
        <v>2023</v>
      </c>
      <c r="F3444" s="2">
        <v>9.375E-2</v>
      </c>
      <c r="G3444" s="8" t="str">
        <f>TEXT(Hospital_Emergency_Room_Data[[#This Row],[Patient Admission Date]],"dddd")</f>
        <v>Friday</v>
      </c>
      <c r="H3444" t="s">
        <v>9208</v>
      </c>
      <c r="I3444">
        <v>19</v>
      </c>
      <c r="J3444" s="5" t="s">
        <v>9220</v>
      </c>
      <c r="K3444" t="s">
        <v>18</v>
      </c>
      <c r="L3444" t="s">
        <v>13</v>
      </c>
      <c r="M3444" t="s">
        <v>9209</v>
      </c>
      <c r="O3444">
        <v>27</v>
      </c>
      <c r="P3444" t="s">
        <v>9226</v>
      </c>
      <c r="Q3444">
        <v>13</v>
      </c>
      <c r="R3444">
        <v>2</v>
      </c>
      <c r="S3444" t="s">
        <v>9258</v>
      </c>
      <c r="T3444" t="s">
        <v>9265</v>
      </c>
      <c r="U3444" t="s">
        <v>9282</v>
      </c>
      <c r="V3444" t="str" cm="1">
        <f t="array" ref="V3444">_xlfn.IFS(Hospital_Emergency_Room_Data[[#This Row],[Day]]&lt;=10,"Start(1-10)",Hospital_Emergency_Room_Data[[#This Row],[Day]]&lt;=20,"Middle(11-20)",Hospital_Emergency_Room_Data[[#This Row],[Day]]&gt;20,"End(21-30)")</f>
        <v>Middle(11-20)</v>
      </c>
    </row>
    <row r="3445" spans="1:22">
      <c r="A3445">
        <v>639965879</v>
      </c>
      <c r="B3445" t="s">
        <v>49</v>
      </c>
      <c r="C3445" s="1">
        <v>45521</v>
      </c>
      <c r="D3445" t="str">
        <f>TEXT(Hospital_Emergency_Room_Data[[#This Row],[Patient Admission Date]],"mmm")</f>
        <v>Aug</v>
      </c>
      <c r="E3445">
        <f>YEAR(Hospital_Emergency_Room_Data[[#This Row],[Patient Admission Date]])</f>
        <v>2024</v>
      </c>
      <c r="F3445" s="2">
        <v>0.40069444444444446</v>
      </c>
      <c r="G3445" s="8" t="str">
        <f>TEXT(Hospital_Emergency_Room_Data[[#This Row],[Patient Admission Date]],"dddd")</f>
        <v>Saturday</v>
      </c>
      <c r="H3445" t="s">
        <v>9208</v>
      </c>
      <c r="I3445">
        <v>13</v>
      </c>
      <c r="J3445" s="5" t="s">
        <v>9221</v>
      </c>
      <c r="K3445" t="s">
        <v>18</v>
      </c>
      <c r="L3445" t="s">
        <v>13</v>
      </c>
      <c r="M3445" t="s">
        <v>9209</v>
      </c>
      <c r="O3445">
        <v>30</v>
      </c>
      <c r="P3445" t="s">
        <v>9225</v>
      </c>
      <c r="Q3445">
        <v>17</v>
      </c>
      <c r="R3445">
        <v>9</v>
      </c>
      <c r="S3445" t="s">
        <v>9255</v>
      </c>
      <c r="T3445" t="s">
        <v>9262</v>
      </c>
      <c r="U3445" t="s">
        <v>9282</v>
      </c>
      <c r="V3445" t="str" cm="1">
        <f t="array" ref="V3445">_xlfn.IFS(Hospital_Emergency_Room_Data[[#This Row],[Day]]&lt;=10,"Start(1-10)",Hospital_Emergency_Room_Data[[#This Row],[Day]]&lt;=20,"Middle(11-20)",Hospital_Emergency_Room_Data[[#This Row],[Day]]&gt;20,"End(21-30)")</f>
        <v>Middle(11-20)</v>
      </c>
    </row>
    <row r="3446" spans="1:22">
      <c r="A3446">
        <v>374520951</v>
      </c>
      <c r="B3446" t="s">
        <v>3463</v>
      </c>
      <c r="C3446" s="1">
        <v>45230</v>
      </c>
      <c r="D3446" t="str">
        <f>TEXT(Hospital_Emergency_Room_Data[[#This Row],[Patient Admission Date]],"mmm")</f>
        <v>Oct</v>
      </c>
      <c r="E3446">
        <f>YEAR(Hospital_Emergency_Room_Data[[#This Row],[Patient Admission Date]])</f>
        <v>2023</v>
      </c>
      <c r="F3446" s="2">
        <v>0.56597222222222221</v>
      </c>
      <c r="G3446" s="8" t="str">
        <f>TEXT(Hospital_Emergency_Room_Data[[#This Row],[Patient Admission Date]],"dddd")</f>
        <v>Tuesday</v>
      </c>
      <c r="H3446" t="s">
        <v>9208</v>
      </c>
      <c r="I3446">
        <v>54</v>
      </c>
      <c r="J3446" s="5" t="s">
        <v>9219</v>
      </c>
      <c r="K3446" t="s">
        <v>18</v>
      </c>
      <c r="L3446" t="s">
        <v>13</v>
      </c>
      <c r="M3446" t="s">
        <v>9209</v>
      </c>
      <c r="O3446">
        <v>39</v>
      </c>
      <c r="P3446" t="s">
        <v>9225</v>
      </c>
      <c r="Q3446">
        <v>31</v>
      </c>
      <c r="R3446">
        <v>13</v>
      </c>
      <c r="S3446" t="s">
        <v>9257</v>
      </c>
      <c r="T3446" t="s">
        <v>9264</v>
      </c>
      <c r="U3446" t="s">
        <v>9300</v>
      </c>
      <c r="V3446" t="str" cm="1">
        <f t="array" ref="V3446">_xlfn.IFS(Hospital_Emergency_Room_Data[[#This Row],[Day]]&lt;=10,"Start(1-10)",Hospital_Emergency_Room_Data[[#This Row],[Day]]&lt;=20,"Middle(11-20)",Hospital_Emergency_Room_Data[[#This Row],[Day]]&gt;20,"End(21-30)")</f>
        <v>End(21-30)</v>
      </c>
    </row>
    <row r="3447" spans="1:22">
      <c r="A3447">
        <v>761319174</v>
      </c>
      <c r="B3447" t="s">
        <v>3464</v>
      </c>
      <c r="C3447" s="1">
        <v>45064</v>
      </c>
      <c r="D3447" t="str">
        <f>TEXT(Hospital_Emergency_Room_Data[[#This Row],[Patient Admission Date]],"mmm")</f>
        <v>May</v>
      </c>
      <c r="E3447">
        <f>YEAR(Hospital_Emergency_Room_Data[[#This Row],[Patient Admission Date]])</f>
        <v>2023</v>
      </c>
      <c r="F3447" s="2">
        <v>0.11041666666666666</v>
      </c>
      <c r="G3447" s="8" t="str">
        <f>TEXT(Hospital_Emergency_Room_Data[[#This Row],[Patient Admission Date]],"dddd")</f>
        <v>Thursday</v>
      </c>
      <c r="H3447" t="s">
        <v>9208</v>
      </c>
      <c r="I3447">
        <v>11</v>
      </c>
      <c r="J3447" s="5" t="s">
        <v>9221</v>
      </c>
      <c r="K3447" t="s">
        <v>18</v>
      </c>
      <c r="L3447" t="s">
        <v>13</v>
      </c>
      <c r="M3447" t="s">
        <v>9209</v>
      </c>
      <c r="O3447">
        <v>52</v>
      </c>
      <c r="P3447" t="s">
        <v>9225</v>
      </c>
      <c r="Q3447">
        <v>18</v>
      </c>
      <c r="R3447">
        <v>2</v>
      </c>
      <c r="S3447" t="s">
        <v>9258</v>
      </c>
      <c r="T3447" t="s">
        <v>9262</v>
      </c>
      <c r="U3447" t="s">
        <v>9283</v>
      </c>
      <c r="V3447" t="str" cm="1">
        <f t="array" ref="V3447">_xlfn.IFS(Hospital_Emergency_Room_Data[[#This Row],[Day]]&lt;=10,"Start(1-10)",Hospital_Emergency_Room_Data[[#This Row],[Day]]&lt;=20,"Middle(11-20)",Hospital_Emergency_Room_Data[[#This Row],[Day]]&gt;20,"End(21-30)")</f>
        <v>Middle(11-20)</v>
      </c>
    </row>
    <row r="3448" spans="1:22">
      <c r="A3448">
        <v>223079743</v>
      </c>
      <c r="B3448" t="s">
        <v>3465</v>
      </c>
      <c r="C3448" s="1">
        <v>45277</v>
      </c>
      <c r="D3448" t="str">
        <f>TEXT(Hospital_Emergency_Room_Data[[#This Row],[Patient Admission Date]],"mmm")</f>
        <v>Dec</v>
      </c>
      <c r="E3448">
        <f>YEAR(Hospital_Emergency_Room_Data[[#This Row],[Patient Admission Date]])</f>
        <v>2023</v>
      </c>
      <c r="F3448" s="2">
        <v>0.87916666666666665</v>
      </c>
      <c r="G3448" s="8" t="str">
        <f>TEXT(Hospital_Emergency_Room_Data[[#This Row],[Patient Admission Date]],"dddd")</f>
        <v>Sunday</v>
      </c>
      <c r="H3448" t="s">
        <v>9208</v>
      </c>
      <c r="I3448">
        <v>62</v>
      </c>
      <c r="J3448" s="5" t="s">
        <v>9217</v>
      </c>
      <c r="K3448" t="s">
        <v>18</v>
      </c>
      <c r="L3448" t="s">
        <v>13</v>
      </c>
      <c r="M3448" t="s">
        <v>9209</v>
      </c>
      <c r="O3448">
        <v>34</v>
      </c>
      <c r="P3448" t="s">
        <v>9225</v>
      </c>
      <c r="Q3448">
        <v>17</v>
      </c>
      <c r="R3448">
        <v>21</v>
      </c>
      <c r="S3448" t="s">
        <v>9256</v>
      </c>
      <c r="T3448" t="s">
        <v>9262</v>
      </c>
      <c r="U3448" t="s">
        <v>9300</v>
      </c>
      <c r="V3448" t="str" cm="1">
        <f t="array" ref="V3448">_xlfn.IFS(Hospital_Emergency_Room_Data[[#This Row],[Day]]&lt;=10,"Start(1-10)",Hospital_Emergency_Room_Data[[#This Row],[Day]]&lt;=20,"Middle(11-20)",Hospital_Emergency_Room_Data[[#This Row],[Day]]&gt;20,"End(21-30)")</f>
        <v>Middle(11-20)</v>
      </c>
    </row>
    <row r="3449" spans="1:22">
      <c r="A3449">
        <v>512935850</v>
      </c>
      <c r="B3449" t="s">
        <v>3466</v>
      </c>
      <c r="C3449" s="1">
        <v>45181</v>
      </c>
      <c r="D3449" t="str">
        <f>TEXT(Hospital_Emergency_Room_Data[[#This Row],[Patient Admission Date]],"mmm")</f>
        <v>Sep</v>
      </c>
      <c r="E3449">
        <f>YEAR(Hospital_Emergency_Room_Data[[#This Row],[Patient Admission Date]])</f>
        <v>2023</v>
      </c>
      <c r="F3449" s="2">
        <v>0.92777777777777781</v>
      </c>
      <c r="G3449" s="8" t="str">
        <f>TEXT(Hospital_Emergency_Room_Data[[#This Row],[Patient Admission Date]],"dddd")</f>
        <v>Tuesday</v>
      </c>
      <c r="H3449" t="s">
        <v>9208</v>
      </c>
      <c r="I3449">
        <v>38</v>
      </c>
      <c r="J3449" s="5" t="s">
        <v>9223</v>
      </c>
      <c r="K3449" t="s">
        <v>18</v>
      </c>
      <c r="L3449" t="s">
        <v>13</v>
      </c>
      <c r="M3449" t="s">
        <v>9209</v>
      </c>
      <c r="O3449">
        <v>48</v>
      </c>
      <c r="P3449" t="s">
        <v>9225</v>
      </c>
      <c r="Q3449">
        <v>12</v>
      </c>
      <c r="R3449">
        <v>22</v>
      </c>
      <c r="S3449" t="s">
        <v>9256</v>
      </c>
      <c r="T3449" t="s">
        <v>9265</v>
      </c>
      <c r="U3449" t="s">
        <v>9283</v>
      </c>
      <c r="V3449" t="str" cm="1">
        <f t="array" ref="V3449">_xlfn.IFS(Hospital_Emergency_Room_Data[[#This Row],[Day]]&lt;=10,"Start(1-10)",Hospital_Emergency_Room_Data[[#This Row],[Day]]&lt;=20,"Middle(11-20)",Hospital_Emergency_Room_Data[[#This Row],[Day]]&gt;20,"End(21-30)")</f>
        <v>Middle(11-20)</v>
      </c>
    </row>
    <row r="3450" spans="1:22">
      <c r="A3450">
        <v>501699067</v>
      </c>
      <c r="B3450" t="s">
        <v>3467</v>
      </c>
      <c r="C3450" s="1">
        <v>45021</v>
      </c>
      <c r="D3450" t="str">
        <f>TEXT(Hospital_Emergency_Room_Data[[#This Row],[Patient Admission Date]],"mmm")</f>
        <v>Apr</v>
      </c>
      <c r="E3450">
        <f>YEAR(Hospital_Emergency_Room_Data[[#This Row],[Patient Admission Date]])</f>
        <v>2023</v>
      </c>
      <c r="F3450" s="2">
        <v>0.74375000000000002</v>
      </c>
      <c r="G3450" s="8" t="str">
        <f>TEXT(Hospital_Emergency_Room_Data[[#This Row],[Patient Admission Date]],"dddd")</f>
        <v>Wednesday</v>
      </c>
      <c r="H3450" t="s">
        <v>9208</v>
      </c>
      <c r="I3450">
        <v>7</v>
      </c>
      <c r="J3450" s="5" t="s">
        <v>9221</v>
      </c>
      <c r="K3450" t="s">
        <v>18</v>
      </c>
      <c r="L3450" t="s">
        <v>13</v>
      </c>
      <c r="M3450" t="s">
        <v>9209</v>
      </c>
      <c r="O3450">
        <v>42</v>
      </c>
      <c r="P3450" t="s">
        <v>9225</v>
      </c>
      <c r="Q3450">
        <v>5</v>
      </c>
      <c r="R3450">
        <v>17</v>
      </c>
      <c r="S3450" t="s">
        <v>9257</v>
      </c>
      <c r="T3450" t="s">
        <v>9263</v>
      </c>
      <c r="U3450" t="s">
        <v>9300</v>
      </c>
      <c r="V3450" t="str" cm="1">
        <f t="array" ref="V3450">_xlfn.IFS(Hospital_Emergency_Room_Data[[#This Row],[Day]]&lt;=10,"Start(1-10)",Hospital_Emergency_Room_Data[[#This Row],[Day]]&lt;=20,"Middle(11-20)",Hospital_Emergency_Room_Data[[#This Row],[Day]]&gt;20,"End(21-30)")</f>
        <v>Start(1-10)</v>
      </c>
    </row>
    <row r="3451" spans="1:22">
      <c r="A3451">
        <v>472576924</v>
      </c>
      <c r="B3451" t="s">
        <v>3468</v>
      </c>
      <c r="C3451" s="1">
        <v>45223</v>
      </c>
      <c r="D3451" t="str">
        <f>TEXT(Hospital_Emergency_Room_Data[[#This Row],[Patient Admission Date]],"mmm")</f>
        <v>Oct</v>
      </c>
      <c r="E3451">
        <f>YEAR(Hospital_Emergency_Room_Data[[#This Row],[Patient Admission Date]])</f>
        <v>2023</v>
      </c>
      <c r="F3451" s="2">
        <v>0.85555555555555551</v>
      </c>
      <c r="G3451" s="8" t="str">
        <f>TEXT(Hospital_Emergency_Room_Data[[#This Row],[Patient Admission Date]],"dddd")</f>
        <v>Tuesday</v>
      </c>
      <c r="H3451" t="s">
        <v>9208</v>
      </c>
      <c r="I3451">
        <v>57</v>
      </c>
      <c r="J3451" s="5" t="s">
        <v>9219</v>
      </c>
      <c r="K3451" t="s">
        <v>18</v>
      </c>
      <c r="L3451" t="s">
        <v>13</v>
      </c>
      <c r="M3451" t="s">
        <v>9209</v>
      </c>
      <c r="O3451">
        <v>43</v>
      </c>
      <c r="P3451" t="s">
        <v>9225</v>
      </c>
      <c r="Q3451">
        <v>24</v>
      </c>
      <c r="R3451">
        <v>20</v>
      </c>
      <c r="S3451" t="s">
        <v>9256</v>
      </c>
      <c r="T3451" t="s">
        <v>9264</v>
      </c>
      <c r="U3451" t="s">
        <v>9300</v>
      </c>
      <c r="V3451" t="str" cm="1">
        <f t="array" ref="V3451">_xlfn.IFS(Hospital_Emergency_Room_Data[[#This Row],[Day]]&lt;=10,"Start(1-10)",Hospital_Emergency_Room_Data[[#This Row],[Day]]&lt;=20,"Middle(11-20)",Hospital_Emergency_Room_Data[[#This Row],[Day]]&gt;20,"End(21-30)")</f>
        <v>End(21-30)</v>
      </c>
    </row>
    <row r="3452" spans="1:22">
      <c r="A3452">
        <v>645657273</v>
      </c>
      <c r="B3452" t="s">
        <v>3469</v>
      </c>
      <c r="C3452" s="1">
        <v>45136</v>
      </c>
      <c r="D3452" t="str">
        <f>TEXT(Hospital_Emergency_Room_Data[[#This Row],[Patient Admission Date]],"mmm")</f>
        <v>Jul</v>
      </c>
      <c r="E3452">
        <f>YEAR(Hospital_Emergency_Room_Data[[#This Row],[Patient Admission Date]])</f>
        <v>2023</v>
      </c>
      <c r="F3452" s="2">
        <v>0.54027777777777775</v>
      </c>
      <c r="G3452" s="8" t="str">
        <f>TEXT(Hospital_Emergency_Room_Data[[#This Row],[Patient Admission Date]],"dddd")</f>
        <v>Saturday</v>
      </c>
      <c r="H3452" t="s">
        <v>9208</v>
      </c>
      <c r="I3452">
        <v>45</v>
      </c>
      <c r="J3452" s="5" t="s">
        <v>9219</v>
      </c>
      <c r="K3452" t="s">
        <v>18</v>
      </c>
      <c r="L3452" t="s">
        <v>13</v>
      </c>
      <c r="M3452" t="s">
        <v>9209</v>
      </c>
      <c r="O3452">
        <v>38</v>
      </c>
      <c r="P3452" t="s">
        <v>9225</v>
      </c>
      <c r="Q3452">
        <v>29</v>
      </c>
      <c r="R3452">
        <v>12</v>
      </c>
      <c r="S3452" t="s">
        <v>9257</v>
      </c>
      <c r="T3452" t="s">
        <v>9264</v>
      </c>
      <c r="U3452" t="s">
        <v>9300</v>
      </c>
      <c r="V3452" t="str" cm="1">
        <f t="array" ref="V3452">_xlfn.IFS(Hospital_Emergency_Room_Data[[#This Row],[Day]]&lt;=10,"Start(1-10)",Hospital_Emergency_Room_Data[[#This Row],[Day]]&lt;=20,"Middle(11-20)",Hospital_Emergency_Room_Data[[#This Row],[Day]]&gt;20,"End(21-30)")</f>
        <v>End(21-30)</v>
      </c>
    </row>
    <row r="3453" spans="1:22">
      <c r="A3453">
        <v>439471386</v>
      </c>
      <c r="B3453" t="s">
        <v>3470</v>
      </c>
      <c r="C3453" s="1">
        <v>45552</v>
      </c>
      <c r="D3453" t="str">
        <f>TEXT(Hospital_Emergency_Room_Data[[#This Row],[Patient Admission Date]],"mmm")</f>
        <v>Sep</v>
      </c>
      <c r="E3453">
        <f>YEAR(Hospital_Emergency_Room_Data[[#This Row],[Patient Admission Date]])</f>
        <v>2024</v>
      </c>
      <c r="F3453" s="2">
        <v>5.7638888888888892E-2</v>
      </c>
      <c r="G3453" s="8" t="str">
        <f>TEXT(Hospital_Emergency_Room_Data[[#This Row],[Patient Admission Date]],"dddd")</f>
        <v>Tuesday</v>
      </c>
      <c r="H3453" t="s">
        <v>9208</v>
      </c>
      <c r="I3453">
        <v>43</v>
      </c>
      <c r="J3453" s="5" t="s">
        <v>9223</v>
      </c>
      <c r="K3453" t="s">
        <v>18</v>
      </c>
      <c r="L3453" t="s">
        <v>13</v>
      </c>
      <c r="M3453" t="s">
        <v>9209</v>
      </c>
      <c r="O3453">
        <v>13</v>
      </c>
      <c r="P3453" t="s">
        <v>9226</v>
      </c>
      <c r="Q3453">
        <v>17</v>
      </c>
      <c r="R3453">
        <v>1</v>
      </c>
      <c r="S3453" t="s">
        <v>9258</v>
      </c>
      <c r="T3453" t="s">
        <v>9262</v>
      </c>
      <c r="U3453" t="s">
        <v>9282</v>
      </c>
      <c r="V3453" t="str" cm="1">
        <f t="array" ref="V3453">_xlfn.IFS(Hospital_Emergency_Room_Data[[#This Row],[Day]]&lt;=10,"Start(1-10)",Hospital_Emergency_Room_Data[[#This Row],[Day]]&lt;=20,"Middle(11-20)",Hospital_Emergency_Room_Data[[#This Row],[Day]]&gt;20,"End(21-30)")</f>
        <v>Middle(11-20)</v>
      </c>
    </row>
    <row r="3454" spans="1:22">
      <c r="A3454">
        <v>302616797</v>
      </c>
      <c r="B3454" t="s">
        <v>3471</v>
      </c>
      <c r="C3454" s="1">
        <v>45268</v>
      </c>
      <c r="D3454" t="str">
        <f>TEXT(Hospital_Emergency_Room_Data[[#This Row],[Patient Admission Date]],"mmm")</f>
        <v>Dec</v>
      </c>
      <c r="E3454">
        <f>YEAR(Hospital_Emergency_Room_Data[[#This Row],[Patient Admission Date]])</f>
        <v>2023</v>
      </c>
      <c r="F3454" s="2">
        <v>0.54305555555555551</v>
      </c>
      <c r="G3454" s="8" t="str">
        <f>TEXT(Hospital_Emergency_Room_Data[[#This Row],[Patient Admission Date]],"dddd")</f>
        <v>Friday</v>
      </c>
      <c r="H3454" t="s">
        <v>9208</v>
      </c>
      <c r="I3454">
        <v>54</v>
      </c>
      <c r="J3454" s="5" t="s">
        <v>9219</v>
      </c>
      <c r="K3454" t="s">
        <v>18</v>
      </c>
      <c r="L3454" t="s">
        <v>13</v>
      </c>
      <c r="M3454" t="s">
        <v>9209</v>
      </c>
      <c r="O3454">
        <v>34</v>
      </c>
      <c r="P3454" t="s">
        <v>9225</v>
      </c>
      <c r="Q3454">
        <v>8</v>
      </c>
      <c r="R3454">
        <v>13</v>
      </c>
      <c r="S3454" t="s">
        <v>9257</v>
      </c>
      <c r="T3454" t="s">
        <v>9265</v>
      </c>
      <c r="U3454" t="s">
        <v>9300</v>
      </c>
      <c r="V3454" t="str" cm="1">
        <f t="array" ref="V3454">_xlfn.IFS(Hospital_Emergency_Room_Data[[#This Row],[Day]]&lt;=10,"Start(1-10)",Hospital_Emergency_Room_Data[[#This Row],[Day]]&lt;=20,"Middle(11-20)",Hospital_Emergency_Room_Data[[#This Row],[Day]]&gt;20,"End(21-30)")</f>
        <v>Start(1-10)</v>
      </c>
    </row>
    <row r="3455" spans="1:22">
      <c r="A3455">
        <v>138234405</v>
      </c>
      <c r="B3455" t="s">
        <v>3472</v>
      </c>
      <c r="C3455" s="1">
        <v>45211</v>
      </c>
      <c r="D3455" t="str">
        <f>TEXT(Hospital_Emergency_Room_Data[[#This Row],[Patient Admission Date]],"mmm")</f>
        <v>Oct</v>
      </c>
      <c r="E3455">
        <f>YEAR(Hospital_Emergency_Room_Data[[#This Row],[Patient Admission Date]])</f>
        <v>2023</v>
      </c>
      <c r="F3455" s="2">
        <v>0.99722222222222223</v>
      </c>
      <c r="G3455" s="8" t="str">
        <f>TEXT(Hospital_Emergency_Room_Data[[#This Row],[Patient Admission Date]],"dddd")</f>
        <v>Thursday</v>
      </c>
      <c r="H3455" t="s">
        <v>9208</v>
      </c>
      <c r="I3455">
        <v>45</v>
      </c>
      <c r="J3455" s="5" t="s">
        <v>9219</v>
      </c>
      <c r="K3455" t="s">
        <v>18</v>
      </c>
      <c r="L3455" t="s">
        <v>13</v>
      </c>
      <c r="M3455" t="s">
        <v>9209</v>
      </c>
      <c r="O3455">
        <v>52</v>
      </c>
      <c r="P3455" t="s">
        <v>9225</v>
      </c>
      <c r="Q3455">
        <v>12</v>
      </c>
      <c r="R3455">
        <v>23</v>
      </c>
      <c r="S3455" t="s">
        <v>9256</v>
      </c>
      <c r="T3455" t="s">
        <v>9265</v>
      </c>
      <c r="U3455" t="s">
        <v>9283</v>
      </c>
      <c r="V3455" t="str" cm="1">
        <f t="array" ref="V3455">_xlfn.IFS(Hospital_Emergency_Room_Data[[#This Row],[Day]]&lt;=10,"Start(1-10)",Hospital_Emergency_Room_Data[[#This Row],[Day]]&lt;=20,"Middle(11-20)",Hospital_Emergency_Room_Data[[#This Row],[Day]]&gt;20,"End(21-30)")</f>
        <v>Middle(11-20)</v>
      </c>
    </row>
    <row r="3456" spans="1:22">
      <c r="A3456">
        <v>137214628</v>
      </c>
      <c r="B3456" t="s">
        <v>3473</v>
      </c>
      <c r="C3456" s="1">
        <v>45422</v>
      </c>
      <c r="D3456" t="str">
        <f>TEXT(Hospital_Emergency_Room_Data[[#This Row],[Patient Admission Date]],"mmm")</f>
        <v>May</v>
      </c>
      <c r="E3456">
        <f>YEAR(Hospital_Emergency_Room_Data[[#This Row],[Patient Admission Date]])</f>
        <v>2024</v>
      </c>
      <c r="F3456" s="2">
        <v>0.61875000000000002</v>
      </c>
      <c r="G3456" s="8" t="str">
        <f>TEXT(Hospital_Emergency_Room_Data[[#This Row],[Patient Admission Date]],"dddd")</f>
        <v>Friday</v>
      </c>
      <c r="H3456" t="s">
        <v>9208</v>
      </c>
      <c r="I3456">
        <v>34</v>
      </c>
      <c r="J3456" s="5" t="s">
        <v>9223</v>
      </c>
      <c r="K3456" t="s">
        <v>18</v>
      </c>
      <c r="L3456" t="s">
        <v>13</v>
      </c>
      <c r="M3456" t="s">
        <v>9209</v>
      </c>
      <c r="O3456">
        <v>10</v>
      </c>
      <c r="P3456" t="s">
        <v>9226</v>
      </c>
      <c r="Q3456">
        <v>10</v>
      </c>
      <c r="R3456">
        <v>14</v>
      </c>
      <c r="S3456" t="s">
        <v>9257</v>
      </c>
      <c r="T3456" t="s">
        <v>9265</v>
      </c>
      <c r="U3456" t="s">
        <v>9282</v>
      </c>
      <c r="V3456" t="str" cm="1">
        <f t="array" ref="V3456">_xlfn.IFS(Hospital_Emergency_Room_Data[[#This Row],[Day]]&lt;=10,"Start(1-10)",Hospital_Emergency_Room_Data[[#This Row],[Day]]&lt;=20,"Middle(11-20)",Hospital_Emergency_Room_Data[[#This Row],[Day]]&gt;20,"End(21-30)")</f>
        <v>Start(1-10)</v>
      </c>
    </row>
    <row r="3457" spans="1:22">
      <c r="A3457">
        <v>678766412</v>
      </c>
      <c r="B3457" t="s">
        <v>3474</v>
      </c>
      <c r="C3457" s="1">
        <v>45533</v>
      </c>
      <c r="D3457" t="str">
        <f>TEXT(Hospital_Emergency_Room_Data[[#This Row],[Patient Admission Date]],"mmm")</f>
        <v>Aug</v>
      </c>
      <c r="E3457">
        <f>YEAR(Hospital_Emergency_Room_Data[[#This Row],[Patient Admission Date]])</f>
        <v>2024</v>
      </c>
      <c r="F3457" s="2">
        <v>0.34236111111111112</v>
      </c>
      <c r="G3457" s="8" t="str">
        <f>TEXT(Hospital_Emergency_Room_Data[[#This Row],[Patient Admission Date]],"dddd")</f>
        <v>Thursday</v>
      </c>
      <c r="H3457" t="s">
        <v>9208</v>
      </c>
      <c r="I3457">
        <v>65</v>
      </c>
      <c r="J3457" s="5" t="s">
        <v>9217</v>
      </c>
      <c r="K3457" t="s">
        <v>18</v>
      </c>
      <c r="L3457" t="s">
        <v>13</v>
      </c>
      <c r="M3457" t="s">
        <v>9209</v>
      </c>
      <c r="O3457">
        <v>57</v>
      </c>
      <c r="P3457" t="s">
        <v>9225</v>
      </c>
      <c r="Q3457">
        <v>29</v>
      </c>
      <c r="R3457">
        <v>8</v>
      </c>
      <c r="S3457" t="s">
        <v>9255</v>
      </c>
      <c r="T3457" t="s">
        <v>9264</v>
      </c>
      <c r="U3457" t="s">
        <v>9283</v>
      </c>
      <c r="V3457" t="str" cm="1">
        <f t="array" ref="V3457">_xlfn.IFS(Hospital_Emergency_Room_Data[[#This Row],[Day]]&lt;=10,"Start(1-10)",Hospital_Emergency_Room_Data[[#This Row],[Day]]&lt;=20,"Middle(11-20)",Hospital_Emergency_Room_Data[[#This Row],[Day]]&gt;20,"End(21-30)")</f>
        <v>End(21-30)</v>
      </c>
    </row>
    <row r="3458" spans="1:22">
      <c r="A3458">
        <v>862322195</v>
      </c>
      <c r="B3458" t="s">
        <v>3475</v>
      </c>
      <c r="C3458" s="1">
        <v>45505</v>
      </c>
      <c r="D3458" t="str">
        <f>TEXT(Hospital_Emergency_Room_Data[[#This Row],[Patient Admission Date]],"mmm")</f>
        <v>Aug</v>
      </c>
      <c r="E3458">
        <f>YEAR(Hospital_Emergency_Room_Data[[#This Row],[Patient Admission Date]])</f>
        <v>2024</v>
      </c>
      <c r="F3458" s="2">
        <v>0.34930555555555554</v>
      </c>
      <c r="G3458" s="8" t="str">
        <f>TEXT(Hospital_Emergency_Room_Data[[#This Row],[Patient Admission Date]],"dddd")</f>
        <v>Thursday</v>
      </c>
      <c r="H3458" t="s">
        <v>9208</v>
      </c>
      <c r="I3458">
        <v>24</v>
      </c>
      <c r="J3458" s="5" t="s">
        <v>9220</v>
      </c>
      <c r="K3458" t="s">
        <v>18</v>
      </c>
      <c r="L3458" t="s">
        <v>13</v>
      </c>
      <c r="M3458" t="s">
        <v>9209</v>
      </c>
      <c r="O3458">
        <v>10</v>
      </c>
      <c r="P3458" t="s">
        <v>9226</v>
      </c>
      <c r="Q3458">
        <v>1</v>
      </c>
      <c r="R3458">
        <v>8</v>
      </c>
      <c r="S3458" t="s">
        <v>9255</v>
      </c>
      <c r="T3458" t="s">
        <v>9263</v>
      </c>
      <c r="U3458" t="s">
        <v>9282</v>
      </c>
      <c r="V3458" t="str" cm="1">
        <f t="array" ref="V3458">_xlfn.IFS(Hospital_Emergency_Room_Data[[#This Row],[Day]]&lt;=10,"Start(1-10)",Hospital_Emergency_Room_Data[[#This Row],[Day]]&lt;=20,"Middle(11-20)",Hospital_Emergency_Room_Data[[#This Row],[Day]]&gt;20,"End(21-30)")</f>
        <v>Start(1-10)</v>
      </c>
    </row>
    <row r="3459" spans="1:22">
      <c r="A3459">
        <v>843231781</v>
      </c>
      <c r="B3459" t="s">
        <v>3476</v>
      </c>
      <c r="C3459" s="1">
        <v>45098</v>
      </c>
      <c r="D3459" t="str">
        <f>TEXT(Hospital_Emergency_Room_Data[[#This Row],[Patient Admission Date]],"mmm")</f>
        <v>Jun</v>
      </c>
      <c r="E3459">
        <f>YEAR(Hospital_Emergency_Room_Data[[#This Row],[Patient Admission Date]])</f>
        <v>2023</v>
      </c>
      <c r="F3459" s="2">
        <v>0.96388888888888891</v>
      </c>
      <c r="G3459" s="8" t="str">
        <f>TEXT(Hospital_Emergency_Room_Data[[#This Row],[Patient Admission Date]],"dddd")</f>
        <v>Wednesday</v>
      </c>
      <c r="H3459" t="s">
        <v>9208</v>
      </c>
      <c r="I3459">
        <v>16</v>
      </c>
      <c r="J3459" s="5" t="s">
        <v>9220</v>
      </c>
      <c r="K3459" t="s">
        <v>18</v>
      </c>
      <c r="L3459" t="s">
        <v>13</v>
      </c>
      <c r="M3459" t="s">
        <v>9209</v>
      </c>
      <c r="O3459">
        <v>10</v>
      </c>
      <c r="P3459" t="s">
        <v>9226</v>
      </c>
      <c r="Q3459">
        <v>21</v>
      </c>
      <c r="R3459">
        <v>23</v>
      </c>
      <c r="S3459" t="s">
        <v>9256</v>
      </c>
      <c r="T3459" t="s">
        <v>9262</v>
      </c>
      <c r="U3459" t="s">
        <v>9282</v>
      </c>
      <c r="V3459" t="str" cm="1">
        <f t="array" ref="V3459">_xlfn.IFS(Hospital_Emergency_Room_Data[[#This Row],[Day]]&lt;=10,"Start(1-10)",Hospital_Emergency_Room_Data[[#This Row],[Day]]&lt;=20,"Middle(11-20)",Hospital_Emergency_Room_Data[[#This Row],[Day]]&gt;20,"End(21-30)")</f>
        <v>End(21-30)</v>
      </c>
    </row>
    <row r="3460" spans="1:22">
      <c r="A3460">
        <v>716782526</v>
      </c>
      <c r="B3460" t="s">
        <v>3477</v>
      </c>
      <c r="C3460" s="1">
        <v>45196</v>
      </c>
      <c r="D3460" t="str">
        <f>TEXT(Hospital_Emergency_Room_Data[[#This Row],[Patient Admission Date]],"mmm")</f>
        <v>Sep</v>
      </c>
      <c r="E3460">
        <f>YEAR(Hospital_Emergency_Room_Data[[#This Row],[Patient Admission Date]])</f>
        <v>2023</v>
      </c>
      <c r="F3460" s="2">
        <v>0.72777777777777775</v>
      </c>
      <c r="G3460" s="8" t="str">
        <f>TEXT(Hospital_Emergency_Room_Data[[#This Row],[Patient Admission Date]],"dddd")</f>
        <v>Wednesday</v>
      </c>
      <c r="H3460" t="s">
        <v>9208</v>
      </c>
      <c r="I3460">
        <v>15</v>
      </c>
      <c r="J3460" s="5" t="s">
        <v>9220</v>
      </c>
      <c r="K3460" t="s">
        <v>18</v>
      </c>
      <c r="L3460" t="s">
        <v>13</v>
      </c>
      <c r="M3460" t="s">
        <v>9209</v>
      </c>
      <c r="O3460">
        <v>14</v>
      </c>
      <c r="P3460" t="s">
        <v>9226</v>
      </c>
      <c r="Q3460">
        <v>27</v>
      </c>
      <c r="R3460">
        <v>17</v>
      </c>
      <c r="S3460" t="s">
        <v>9257</v>
      </c>
      <c r="T3460" t="s">
        <v>9264</v>
      </c>
      <c r="U3460" t="s">
        <v>9282</v>
      </c>
      <c r="V3460" t="str" cm="1">
        <f t="array" ref="V3460">_xlfn.IFS(Hospital_Emergency_Room_Data[[#This Row],[Day]]&lt;=10,"Start(1-10)",Hospital_Emergency_Room_Data[[#This Row],[Day]]&lt;=20,"Middle(11-20)",Hospital_Emergency_Room_Data[[#This Row],[Day]]&gt;20,"End(21-30)")</f>
        <v>End(21-30)</v>
      </c>
    </row>
    <row r="3461" spans="1:22">
      <c r="A3461">
        <v>707973210</v>
      </c>
      <c r="B3461" t="s">
        <v>3478</v>
      </c>
      <c r="C3461" s="1">
        <v>45260</v>
      </c>
      <c r="D3461" t="str">
        <f>TEXT(Hospital_Emergency_Room_Data[[#This Row],[Patient Admission Date]],"mmm")</f>
        <v>Nov</v>
      </c>
      <c r="E3461">
        <f>YEAR(Hospital_Emergency_Room_Data[[#This Row],[Patient Admission Date]])</f>
        <v>2023</v>
      </c>
      <c r="F3461" s="2">
        <v>0.29930555555555555</v>
      </c>
      <c r="G3461" s="8" t="str">
        <f>TEXT(Hospital_Emergency_Room_Data[[#This Row],[Patient Admission Date]],"dddd")</f>
        <v>Thursday</v>
      </c>
      <c r="H3461" t="s">
        <v>9208</v>
      </c>
      <c r="I3461">
        <v>54</v>
      </c>
      <c r="J3461" s="5" t="s">
        <v>9219</v>
      </c>
      <c r="K3461" t="s">
        <v>18</v>
      </c>
      <c r="L3461" t="s">
        <v>13</v>
      </c>
      <c r="M3461" t="s">
        <v>9209</v>
      </c>
      <c r="O3461">
        <v>27</v>
      </c>
      <c r="P3461" t="s">
        <v>9226</v>
      </c>
      <c r="Q3461">
        <v>30</v>
      </c>
      <c r="R3461">
        <v>7</v>
      </c>
      <c r="S3461" t="s">
        <v>9255</v>
      </c>
      <c r="T3461" t="s">
        <v>9264</v>
      </c>
      <c r="U3461" t="s">
        <v>9282</v>
      </c>
      <c r="V3461" t="str" cm="1">
        <f t="array" ref="V3461">_xlfn.IFS(Hospital_Emergency_Room_Data[[#This Row],[Day]]&lt;=10,"Start(1-10)",Hospital_Emergency_Room_Data[[#This Row],[Day]]&lt;=20,"Middle(11-20)",Hospital_Emergency_Room_Data[[#This Row],[Day]]&gt;20,"End(21-30)")</f>
        <v>End(21-30)</v>
      </c>
    </row>
    <row r="3462" spans="1:22">
      <c r="A3462">
        <v>657316467</v>
      </c>
      <c r="B3462" t="s">
        <v>3479</v>
      </c>
      <c r="C3462" s="1">
        <v>45254</v>
      </c>
      <c r="D3462" t="str">
        <f>TEXT(Hospital_Emergency_Room_Data[[#This Row],[Patient Admission Date]],"mmm")</f>
        <v>Nov</v>
      </c>
      <c r="E3462">
        <f>YEAR(Hospital_Emergency_Room_Data[[#This Row],[Patient Admission Date]])</f>
        <v>2023</v>
      </c>
      <c r="F3462" s="2">
        <v>4.8611111111111112E-2</v>
      </c>
      <c r="G3462" s="8" t="str">
        <f>TEXT(Hospital_Emergency_Room_Data[[#This Row],[Patient Admission Date]],"dddd")</f>
        <v>Friday</v>
      </c>
      <c r="H3462" t="s">
        <v>9208</v>
      </c>
      <c r="I3462">
        <v>77</v>
      </c>
      <c r="J3462" s="5" t="s">
        <v>9222</v>
      </c>
      <c r="K3462" t="s">
        <v>18</v>
      </c>
      <c r="L3462" t="s">
        <v>13</v>
      </c>
      <c r="M3462" t="s">
        <v>9209</v>
      </c>
      <c r="O3462">
        <v>35</v>
      </c>
      <c r="P3462" t="s">
        <v>9225</v>
      </c>
      <c r="Q3462">
        <v>24</v>
      </c>
      <c r="R3462">
        <v>1</v>
      </c>
      <c r="S3462" t="s">
        <v>9258</v>
      </c>
      <c r="T3462" t="s">
        <v>9264</v>
      </c>
      <c r="U3462" t="s">
        <v>9300</v>
      </c>
      <c r="V3462" t="str" cm="1">
        <f t="array" ref="V3462">_xlfn.IFS(Hospital_Emergency_Room_Data[[#This Row],[Day]]&lt;=10,"Start(1-10)",Hospital_Emergency_Room_Data[[#This Row],[Day]]&lt;=20,"Middle(11-20)",Hospital_Emergency_Room_Data[[#This Row],[Day]]&gt;20,"End(21-30)")</f>
        <v>End(21-30)</v>
      </c>
    </row>
    <row r="3463" spans="1:22">
      <c r="A3463">
        <v>404407447</v>
      </c>
      <c r="B3463" t="s">
        <v>3480</v>
      </c>
      <c r="C3463" s="1">
        <v>45317</v>
      </c>
      <c r="D3463" t="str">
        <f>TEXT(Hospital_Emergency_Room_Data[[#This Row],[Patient Admission Date]],"mmm")</f>
        <v>Jan</v>
      </c>
      <c r="E3463">
        <f>YEAR(Hospital_Emergency_Room_Data[[#This Row],[Patient Admission Date]])</f>
        <v>2024</v>
      </c>
      <c r="F3463" s="2">
        <v>0.65694444444444444</v>
      </c>
      <c r="G3463" s="8" t="str">
        <f>TEXT(Hospital_Emergency_Room_Data[[#This Row],[Patient Admission Date]],"dddd")</f>
        <v>Friday</v>
      </c>
      <c r="H3463" t="s">
        <v>9208</v>
      </c>
      <c r="I3463">
        <v>20</v>
      </c>
      <c r="J3463" s="5" t="s">
        <v>9220</v>
      </c>
      <c r="K3463" t="s">
        <v>18</v>
      </c>
      <c r="L3463" t="s">
        <v>13</v>
      </c>
      <c r="M3463" t="s">
        <v>9209</v>
      </c>
      <c r="O3463">
        <v>27</v>
      </c>
      <c r="P3463" t="s">
        <v>9226</v>
      </c>
      <c r="Q3463">
        <v>26</v>
      </c>
      <c r="R3463">
        <v>15</v>
      </c>
      <c r="S3463" t="s">
        <v>9257</v>
      </c>
      <c r="T3463" t="s">
        <v>9264</v>
      </c>
      <c r="U3463" t="s">
        <v>9282</v>
      </c>
      <c r="V3463" t="str" cm="1">
        <f t="array" ref="V3463">_xlfn.IFS(Hospital_Emergency_Room_Data[[#This Row],[Day]]&lt;=10,"Start(1-10)",Hospital_Emergency_Room_Data[[#This Row],[Day]]&lt;=20,"Middle(11-20)",Hospital_Emergency_Room_Data[[#This Row],[Day]]&gt;20,"End(21-30)")</f>
        <v>End(21-30)</v>
      </c>
    </row>
    <row r="3464" spans="1:22">
      <c r="A3464">
        <v>226248337</v>
      </c>
      <c r="B3464" t="s">
        <v>3481</v>
      </c>
      <c r="C3464" s="1">
        <v>45258</v>
      </c>
      <c r="D3464" t="str">
        <f>TEXT(Hospital_Emergency_Room_Data[[#This Row],[Patient Admission Date]],"mmm")</f>
        <v>Nov</v>
      </c>
      <c r="E3464">
        <f>YEAR(Hospital_Emergency_Room_Data[[#This Row],[Patient Admission Date]])</f>
        <v>2023</v>
      </c>
      <c r="F3464" s="2">
        <v>8.2638888888888887E-2</v>
      </c>
      <c r="G3464" s="8" t="str">
        <f>TEXT(Hospital_Emergency_Room_Data[[#This Row],[Patient Admission Date]],"dddd")</f>
        <v>Tuesday</v>
      </c>
      <c r="H3464" t="s">
        <v>9208</v>
      </c>
      <c r="I3464">
        <v>31</v>
      </c>
      <c r="J3464" s="5" t="s">
        <v>9223</v>
      </c>
      <c r="K3464" t="s">
        <v>18</v>
      </c>
      <c r="L3464" t="s">
        <v>13</v>
      </c>
      <c r="M3464" t="s">
        <v>9209</v>
      </c>
      <c r="O3464">
        <v>29</v>
      </c>
      <c r="P3464" t="s">
        <v>9226</v>
      </c>
      <c r="Q3464">
        <v>28</v>
      </c>
      <c r="R3464">
        <v>1</v>
      </c>
      <c r="S3464" t="s">
        <v>9258</v>
      </c>
      <c r="T3464" t="s">
        <v>9264</v>
      </c>
      <c r="U3464" t="s">
        <v>9282</v>
      </c>
      <c r="V3464" t="str" cm="1">
        <f t="array" ref="V3464">_xlfn.IFS(Hospital_Emergency_Room_Data[[#This Row],[Day]]&lt;=10,"Start(1-10)",Hospital_Emergency_Room_Data[[#This Row],[Day]]&lt;=20,"Middle(11-20)",Hospital_Emergency_Room_Data[[#This Row],[Day]]&gt;20,"End(21-30)")</f>
        <v>End(21-30)</v>
      </c>
    </row>
    <row r="3465" spans="1:22">
      <c r="A3465">
        <v>123216808</v>
      </c>
      <c r="B3465" t="s">
        <v>3482</v>
      </c>
      <c r="C3465" s="1">
        <v>45496</v>
      </c>
      <c r="D3465" t="str">
        <f>TEXT(Hospital_Emergency_Room_Data[[#This Row],[Patient Admission Date]],"mmm")</f>
        <v>Jul</v>
      </c>
      <c r="E3465">
        <f>YEAR(Hospital_Emergency_Room_Data[[#This Row],[Patient Admission Date]])</f>
        <v>2024</v>
      </c>
      <c r="F3465" s="2">
        <v>0.14791666666666667</v>
      </c>
      <c r="G3465" s="8" t="str">
        <f>TEXT(Hospital_Emergency_Room_Data[[#This Row],[Patient Admission Date]],"dddd")</f>
        <v>Tuesday</v>
      </c>
      <c r="H3465" t="s">
        <v>9208</v>
      </c>
      <c r="I3465">
        <v>23</v>
      </c>
      <c r="J3465" s="5" t="s">
        <v>9220</v>
      </c>
      <c r="K3465" t="s">
        <v>18</v>
      </c>
      <c r="L3465" t="s">
        <v>13</v>
      </c>
      <c r="M3465" t="s">
        <v>9209</v>
      </c>
      <c r="O3465">
        <v>22</v>
      </c>
      <c r="P3465" t="s">
        <v>9226</v>
      </c>
      <c r="Q3465">
        <v>23</v>
      </c>
      <c r="R3465">
        <v>3</v>
      </c>
      <c r="S3465" t="s">
        <v>9258</v>
      </c>
      <c r="T3465" t="s">
        <v>9264</v>
      </c>
      <c r="U3465" t="s">
        <v>9282</v>
      </c>
      <c r="V3465" t="str" cm="1">
        <f t="array" ref="V3465">_xlfn.IFS(Hospital_Emergency_Room_Data[[#This Row],[Day]]&lt;=10,"Start(1-10)",Hospital_Emergency_Room_Data[[#This Row],[Day]]&lt;=20,"Middle(11-20)",Hospital_Emergency_Room_Data[[#This Row],[Day]]&gt;20,"End(21-30)")</f>
        <v>End(21-30)</v>
      </c>
    </row>
    <row r="3466" spans="1:22">
      <c r="A3466">
        <v>632882956</v>
      </c>
      <c r="B3466" t="s">
        <v>3483</v>
      </c>
      <c r="C3466" s="1">
        <v>45489</v>
      </c>
      <c r="D3466" t="str">
        <f>TEXT(Hospital_Emergency_Room_Data[[#This Row],[Patient Admission Date]],"mmm")</f>
        <v>Jul</v>
      </c>
      <c r="E3466">
        <f>YEAR(Hospital_Emergency_Room_Data[[#This Row],[Patient Admission Date]])</f>
        <v>2024</v>
      </c>
      <c r="F3466" s="2">
        <v>0.46527777777777779</v>
      </c>
      <c r="G3466" s="8" t="str">
        <f>TEXT(Hospital_Emergency_Room_Data[[#This Row],[Patient Admission Date]],"dddd")</f>
        <v>Tuesday</v>
      </c>
      <c r="H3466" t="s">
        <v>9208</v>
      </c>
      <c r="I3466">
        <v>26</v>
      </c>
      <c r="J3466" s="5" t="s">
        <v>9220</v>
      </c>
      <c r="K3466" t="s">
        <v>18</v>
      </c>
      <c r="L3466" t="s">
        <v>13</v>
      </c>
      <c r="M3466" t="s">
        <v>9209</v>
      </c>
      <c r="O3466">
        <v>57</v>
      </c>
      <c r="P3466" t="s">
        <v>9225</v>
      </c>
      <c r="Q3466">
        <v>16</v>
      </c>
      <c r="R3466">
        <v>11</v>
      </c>
      <c r="S3466" t="s">
        <v>9255</v>
      </c>
      <c r="T3466" t="s">
        <v>9262</v>
      </c>
      <c r="U3466" t="s">
        <v>9283</v>
      </c>
      <c r="V3466" t="str" cm="1">
        <f t="array" ref="V3466">_xlfn.IFS(Hospital_Emergency_Room_Data[[#This Row],[Day]]&lt;=10,"Start(1-10)",Hospital_Emergency_Room_Data[[#This Row],[Day]]&lt;=20,"Middle(11-20)",Hospital_Emergency_Room_Data[[#This Row],[Day]]&gt;20,"End(21-30)")</f>
        <v>Middle(11-20)</v>
      </c>
    </row>
    <row r="3467" spans="1:22">
      <c r="A3467">
        <v>205880582</v>
      </c>
      <c r="B3467" t="s">
        <v>3484</v>
      </c>
      <c r="C3467" s="1">
        <v>45342</v>
      </c>
      <c r="D3467" t="str">
        <f>TEXT(Hospital_Emergency_Room_Data[[#This Row],[Patient Admission Date]],"mmm")</f>
        <v>Feb</v>
      </c>
      <c r="E3467">
        <f>YEAR(Hospital_Emergency_Room_Data[[#This Row],[Patient Admission Date]])</f>
        <v>2024</v>
      </c>
      <c r="F3467" s="2">
        <v>0.56041666666666667</v>
      </c>
      <c r="G3467" s="8" t="str">
        <f>TEXT(Hospital_Emergency_Room_Data[[#This Row],[Patient Admission Date]],"dddd")</f>
        <v>Tuesday</v>
      </c>
      <c r="H3467" t="s">
        <v>9208</v>
      </c>
      <c r="I3467">
        <v>70</v>
      </c>
      <c r="J3467" s="5" t="s">
        <v>9222</v>
      </c>
      <c r="K3467" t="s">
        <v>18</v>
      </c>
      <c r="L3467" t="s">
        <v>13</v>
      </c>
      <c r="M3467" t="s">
        <v>9209</v>
      </c>
      <c r="O3467">
        <v>18</v>
      </c>
      <c r="P3467" t="s">
        <v>9226</v>
      </c>
      <c r="Q3467">
        <v>20</v>
      </c>
      <c r="R3467">
        <v>13</v>
      </c>
      <c r="S3467" t="s">
        <v>9257</v>
      </c>
      <c r="T3467" t="s">
        <v>9262</v>
      </c>
      <c r="U3467" t="s">
        <v>9282</v>
      </c>
      <c r="V3467" t="str" cm="1">
        <f t="array" ref="V3467">_xlfn.IFS(Hospital_Emergency_Room_Data[[#This Row],[Day]]&lt;=10,"Start(1-10)",Hospital_Emergency_Room_Data[[#This Row],[Day]]&lt;=20,"Middle(11-20)",Hospital_Emergency_Room_Data[[#This Row],[Day]]&gt;20,"End(21-30)")</f>
        <v>Middle(11-20)</v>
      </c>
    </row>
    <row r="3468" spans="1:22">
      <c r="A3468">
        <v>187336988</v>
      </c>
      <c r="B3468" t="s">
        <v>3485</v>
      </c>
      <c r="C3468" s="1">
        <v>45556</v>
      </c>
      <c r="D3468" t="str">
        <f>TEXT(Hospital_Emergency_Room_Data[[#This Row],[Patient Admission Date]],"mmm")</f>
        <v>Sep</v>
      </c>
      <c r="E3468">
        <f>YEAR(Hospital_Emergency_Room_Data[[#This Row],[Patient Admission Date]])</f>
        <v>2024</v>
      </c>
      <c r="F3468" s="2">
        <v>0.25</v>
      </c>
      <c r="G3468" s="8" t="str">
        <f>TEXT(Hospital_Emergency_Room_Data[[#This Row],[Patient Admission Date]],"dddd")</f>
        <v>Saturday</v>
      </c>
      <c r="H3468" t="s">
        <v>9208</v>
      </c>
      <c r="I3468">
        <v>64</v>
      </c>
      <c r="J3468" s="5" t="s">
        <v>9217</v>
      </c>
      <c r="K3468" t="s">
        <v>18</v>
      </c>
      <c r="L3468" t="s">
        <v>13</v>
      </c>
      <c r="M3468" t="s">
        <v>9209</v>
      </c>
      <c r="O3468">
        <v>10</v>
      </c>
      <c r="P3468" t="s">
        <v>9226</v>
      </c>
      <c r="Q3468">
        <v>21</v>
      </c>
      <c r="R3468">
        <v>6</v>
      </c>
      <c r="S3468" t="s">
        <v>9255</v>
      </c>
      <c r="T3468" t="s">
        <v>9262</v>
      </c>
      <c r="U3468" t="s">
        <v>9282</v>
      </c>
      <c r="V3468" t="str" cm="1">
        <f t="array" ref="V3468">_xlfn.IFS(Hospital_Emergency_Room_Data[[#This Row],[Day]]&lt;=10,"Start(1-10)",Hospital_Emergency_Room_Data[[#This Row],[Day]]&lt;=20,"Middle(11-20)",Hospital_Emergency_Room_Data[[#This Row],[Day]]&gt;20,"End(21-30)")</f>
        <v>End(21-30)</v>
      </c>
    </row>
    <row r="3469" spans="1:22">
      <c r="A3469">
        <v>516409905</v>
      </c>
      <c r="B3469" t="s">
        <v>3486</v>
      </c>
      <c r="C3469" s="1">
        <v>45126</v>
      </c>
      <c r="D3469" t="str">
        <f>TEXT(Hospital_Emergency_Room_Data[[#This Row],[Patient Admission Date]],"mmm")</f>
        <v>Jul</v>
      </c>
      <c r="E3469">
        <f>YEAR(Hospital_Emergency_Room_Data[[#This Row],[Patient Admission Date]])</f>
        <v>2023</v>
      </c>
      <c r="F3469" s="2">
        <v>4.9305555555555554E-2</v>
      </c>
      <c r="G3469" s="8" t="str">
        <f>TEXT(Hospital_Emergency_Room_Data[[#This Row],[Patient Admission Date]],"dddd")</f>
        <v>Wednesday</v>
      </c>
      <c r="H3469" t="s">
        <v>9208</v>
      </c>
      <c r="I3469">
        <v>12</v>
      </c>
      <c r="J3469" s="5" t="s">
        <v>9221</v>
      </c>
      <c r="K3469" t="s">
        <v>18</v>
      </c>
      <c r="L3469" t="s">
        <v>13</v>
      </c>
      <c r="M3469" t="s">
        <v>9209</v>
      </c>
      <c r="O3469">
        <v>44</v>
      </c>
      <c r="P3469" t="s">
        <v>9225</v>
      </c>
      <c r="Q3469">
        <v>19</v>
      </c>
      <c r="R3469">
        <v>1</v>
      </c>
      <c r="S3469" t="s">
        <v>9258</v>
      </c>
      <c r="T3469" t="s">
        <v>9262</v>
      </c>
      <c r="U3469" t="s">
        <v>9300</v>
      </c>
      <c r="V3469" t="str" cm="1">
        <f t="array" ref="V3469">_xlfn.IFS(Hospital_Emergency_Room_Data[[#This Row],[Day]]&lt;=10,"Start(1-10)",Hospital_Emergency_Room_Data[[#This Row],[Day]]&lt;=20,"Middle(11-20)",Hospital_Emergency_Room_Data[[#This Row],[Day]]&gt;20,"End(21-30)")</f>
        <v>Middle(11-20)</v>
      </c>
    </row>
    <row r="3470" spans="1:22">
      <c r="A3470">
        <v>729109426</v>
      </c>
      <c r="B3470" t="s">
        <v>3487</v>
      </c>
      <c r="C3470" s="1">
        <v>45018</v>
      </c>
      <c r="D3470" t="str">
        <f>TEXT(Hospital_Emergency_Room_Data[[#This Row],[Patient Admission Date]],"mmm")</f>
        <v>Apr</v>
      </c>
      <c r="E3470">
        <f>YEAR(Hospital_Emergency_Room_Data[[#This Row],[Patient Admission Date]])</f>
        <v>2023</v>
      </c>
      <c r="F3470" s="2">
        <v>0.74305555555555558</v>
      </c>
      <c r="G3470" s="8" t="str">
        <f>TEXT(Hospital_Emergency_Room_Data[[#This Row],[Patient Admission Date]],"dddd")</f>
        <v>Sunday</v>
      </c>
      <c r="H3470" t="s">
        <v>9208</v>
      </c>
      <c r="I3470">
        <v>6</v>
      </c>
      <c r="J3470" s="5" t="s">
        <v>9221</v>
      </c>
      <c r="K3470" t="s">
        <v>18</v>
      </c>
      <c r="L3470" t="s">
        <v>13</v>
      </c>
      <c r="M3470" t="s">
        <v>9209</v>
      </c>
      <c r="O3470">
        <v>45</v>
      </c>
      <c r="P3470" t="s">
        <v>9225</v>
      </c>
      <c r="Q3470">
        <v>2</v>
      </c>
      <c r="R3470">
        <v>17</v>
      </c>
      <c r="S3470" t="s">
        <v>9257</v>
      </c>
      <c r="T3470" t="s">
        <v>9263</v>
      </c>
      <c r="U3470" t="s">
        <v>9300</v>
      </c>
      <c r="V3470" t="str" cm="1">
        <f t="array" ref="V3470">_xlfn.IFS(Hospital_Emergency_Room_Data[[#This Row],[Day]]&lt;=10,"Start(1-10)",Hospital_Emergency_Room_Data[[#This Row],[Day]]&lt;=20,"Middle(11-20)",Hospital_Emergency_Room_Data[[#This Row],[Day]]&gt;20,"End(21-30)")</f>
        <v>Start(1-10)</v>
      </c>
    </row>
    <row r="3471" spans="1:22">
      <c r="A3471">
        <v>578701520</v>
      </c>
      <c r="B3471" t="s">
        <v>3488</v>
      </c>
      <c r="C3471" s="1">
        <v>45515</v>
      </c>
      <c r="D3471" t="str">
        <f>TEXT(Hospital_Emergency_Room_Data[[#This Row],[Patient Admission Date]],"mmm")</f>
        <v>Aug</v>
      </c>
      <c r="E3471">
        <f>YEAR(Hospital_Emergency_Room_Data[[#This Row],[Patient Admission Date]])</f>
        <v>2024</v>
      </c>
      <c r="F3471" s="2">
        <v>7.8472222222222221E-2</v>
      </c>
      <c r="G3471" s="8" t="str">
        <f>TEXT(Hospital_Emergency_Room_Data[[#This Row],[Patient Admission Date]],"dddd")</f>
        <v>Sunday</v>
      </c>
      <c r="H3471" t="s">
        <v>9208</v>
      </c>
      <c r="I3471">
        <v>77</v>
      </c>
      <c r="J3471" s="5" t="s">
        <v>9222</v>
      </c>
      <c r="K3471" t="s">
        <v>18</v>
      </c>
      <c r="L3471" t="s">
        <v>13</v>
      </c>
      <c r="M3471" t="s">
        <v>9209</v>
      </c>
      <c r="N3471">
        <v>0</v>
      </c>
      <c r="O3471">
        <v>58</v>
      </c>
      <c r="P3471" t="s">
        <v>9225</v>
      </c>
      <c r="Q3471">
        <v>11</v>
      </c>
      <c r="R3471">
        <v>1</v>
      </c>
      <c r="S3471" t="s">
        <v>9258</v>
      </c>
      <c r="T3471" t="s">
        <v>9265</v>
      </c>
      <c r="U3471" t="s">
        <v>9283</v>
      </c>
      <c r="V3471" t="str" cm="1">
        <f t="array" ref="V3471">_xlfn.IFS(Hospital_Emergency_Room_Data[[#This Row],[Day]]&lt;=10,"Start(1-10)",Hospital_Emergency_Room_Data[[#This Row],[Day]]&lt;=20,"Middle(11-20)",Hospital_Emergency_Room_Data[[#This Row],[Day]]&gt;20,"End(21-30)")</f>
        <v>Middle(11-20)</v>
      </c>
    </row>
    <row r="3472" spans="1:22">
      <c r="A3472">
        <v>193231557</v>
      </c>
      <c r="B3472" t="s">
        <v>3489</v>
      </c>
      <c r="C3472" s="1">
        <v>45301</v>
      </c>
      <c r="D3472" t="str">
        <f>TEXT(Hospital_Emergency_Room_Data[[#This Row],[Patient Admission Date]],"mmm")</f>
        <v>Jan</v>
      </c>
      <c r="E3472">
        <f>YEAR(Hospital_Emergency_Room_Data[[#This Row],[Patient Admission Date]])</f>
        <v>2024</v>
      </c>
      <c r="F3472" s="2">
        <v>0.67847222222222225</v>
      </c>
      <c r="G3472" s="8" t="str">
        <f>TEXT(Hospital_Emergency_Room_Data[[#This Row],[Patient Admission Date]],"dddd")</f>
        <v>Wednesday</v>
      </c>
      <c r="H3472" t="s">
        <v>9208</v>
      </c>
      <c r="I3472">
        <v>39</v>
      </c>
      <c r="J3472" s="5" t="s">
        <v>9223</v>
      </c>
      <c r="K3472" t="s">
        <v>18</v>
      </c>
      <c r="L3472" t="s">
        <v>13</v>
      </c>
      <c r="M3472" t="s">
        <v>9209</v>
      </c>
      <c r="N3472">
        <v>1</v>
      </c>
      <c r="O3472">
        <v>14</v>
      </c>
      <c r="P3472" t="s">
        <v>9226</v>
      </c>
      <c r="Q3472">
        <v>10</v>
      </c>
      <c r="R3472">
        <v>16</v>
      </c>
      <c r="S3472" t="s">
        <v>9257</v>
      </c>
      <c r="T3472" t="s">
        <v>9265</v>
      </c>
      <c r="U3472" t="s">
        <v>9282</v>
      </c>
      <c r="V3472" t="str" cm="1">
        <f t="array" ref="V3472">_xlfn.IFS(Hospital_Emergency_Room_Data[[#This Row],[Day]]&lt;=10,"Start(1-10)",Hospital_Emergency_Room_Data[[#This Row],[Day]]&lt;=20,"Middle(11-20)",Hospital_Emergency_Room_Data[[#This Row],[Day]]&gt;20,"End(21-30)")</f>
        <v>Start(1-10)</v>
      </c>
    </row>
    <row r="3473" spans="1:22">
      <c r="A3473">
        <v>681693937</v>
      </c>
      <c r="B3473" t="s">
        <v>3490</v>
      </c>
      <c r="C3473" s="1">
        <v>45019</v>
      </c>
      <c r="D3473" t="str">
        <f>TEXT(Hospital_Emergency_Room_Data[[#This Row],[Patient Admission Date]],"mmm")</f>
        <v>Apr</v>
      </c>
      <c r="E3473">
        <f>YEAR(Hospital_Emergency_Room_Data[[#This Row],[Patient Admission Date]])</f>
        <v>2023</v>
      </c>
      <c r="F3473" s="2">
        <v>0.62222222222222223</v>
      </c>
      <c r="G3473" s="8" t="str">
        <f>TEXT(Hospital_Emergency_Room_Data[[#This Row],[Patient Admission Date]],"dddd")</f>
        <v>Monday</v>
      </c>
      <c r="H3473" t="s">
        <v>9208</v>
      </c>
      <c r="I3473">
        <v>64</v>
      </c>
      <c r="J3473" s="5" t="s">
        <v>9217</v>
      </c>
      <c r="K3473" t="s">
        <v>18</v>
      </c>
      <c r="L3473" t="s">
        <v>13</v>
      </c>
      <c r="M3473" t="s">
        <v>9209</v>
      </c>
      <c r="N3473">
        <v>2</v>
      </c>
      <c r="O3473">
        <v>15</v>
      </c>
      <c r="P3473" t="s">
        <v>9226</v>
      </c>
      <c r="Q3473">
        <v>3</v>
      </c>
      <c r="R3473">
        <v>14</v>
      </c>
      <c r="S3473" t="s">
        <v>9257</v>
      </c>
      <c r="T3473" t="s">
        <v>9263</v>
      </c>
      <c r="U3473" t="s">
        <v>9282</v>
      </c>
      <c r="V3473" t="str" cm="1">
        <f t="array" ref="V3473">_xlfn.IFS(Hospital_Emergency_Room_Data[[#This Row],[Day]]&lt;=10,"Start(1-10)",Hospital_Emergency_Room_Data[[#This Row],[Day]]&lt;=20,"Middle(11-20)",Hospital_Emergency_Room_Data[[#This Row],[Day]]&gt;20,"End(21-30)")</f>
        <v>Start(1-10)</v>
      </c>
    </row>
    <row r="3474" spans="1:22">
      <c r="A3474">
        <v>805582367</v>
      </c>
      <c r="B3474" t="s">
        <v>3491</v>
      </c>
      <c r="C3474" s="1">
        <v>45283</v>
      </c>
      <c r="D3474" t="str">
        <f>TEXT(Hospital_Emergency_Room_Data[[#This Row],[Patient Admission Date]],"mmm")</f>
        <v>Dec</v>
      </c>
      <c r="E3474">
        <f>YEAR(Hospital_Emergency_Room_Data[[#This Row],[Patient Admission Date]])</f>
        <v>2023</v>
      </c>
      <c r="F3474" s="2">
        <v>0.36736111111111114</v>
      </c>
      <c r="G3474" s="8" t="str">
        <f>TEXT(Hospital_Emergency_Room_Data[[#This Row],[Patient Admission Date]],"dddd")</f>
        <v>Saturday</v>
      </c>
      <c r="H3474" t="s">
        <v>9208</v>
      </c>
      <c r="I3474">
        <v>3</v>
      </c>
      <c r="J3474" s="5" t="s">
        <v>9218</v>
      </c>
      <c r="K3474" t="s">
        <v>18</v>
      </c>
      <c r="L3474" t="s">
        <v>13</v>
      </c>
      <c r="M3474" t="s">
        <v>9209</v>
      </c>
      <c r="N3474">
        <v>2</v>
      </c>
      <c r="O3474">
        <v>48</v>
      </c>
      <c r="P3474" t="s">
        <v>9225</v>
      </c>
      <c r="Q3474">
        <v>23</v>
      </c>
      <c r="R3474">
        <v>8</v>
      </c>
      <c r="S3474" t="s">
        <v>9255</v>
      </c>
      <c r="T3474" t="s">
        <v>9264</v>
      </c>
      <c r="U3474" t="s">
        <v>9283</v>
      </c>
      <c r="V3474" t="str" cm="1">
        <f t="array" ref="V3474">_xlfn.IFS(Hospital_Emergency_Room_Data[[#This Row],[Day]]&lt;=10,"Start(1-10)",Hospital_Emergency_Room_Data[[#This Row],[Day]]&lt;=20,"Middle(11-20)",Hospital_Emergency_Room_Data[[#This Row],[Day]]&gt;20,"End(21-30)")</f>
        <v>End(21-30)</v>
      </c>
    </row>
    <row r="3475" spans="1:22">
      <c r="A3475">
        <v>363455397</v>
      </c>
      <c r="B3475" t="s">
        <v>3492</v>
      </c>
      <c r="C3475" s="1">
        <v>45299</v>
      </c>
      <c r="D3475" t="str">
        <f>TEXT(Hospital_Emergency_Room_Data[[#This Row],[Patient Admission Date]],"mmm")</f>
        <v>Jan</v>
      </c>
      <c r="E3475">
        <f>YEAR(Hospital_Emergency_Room_Data[[#This Row],[Patient Admission Date]])</f>
        <v>2024</v>
      </c>
      <c r="F3475" s="2">
        <v>0.44513888888888886</v>
      </c>
      <c r="G3475" s="8" t="str">
        <f>TEXT(Hospital_Emergency_Room_Data[[#This Row],[Patient Admission Date]],"dddd")</f>
        <v>Monday</v>
      </c>
      <c r="H3475" t="s">
        <v>9208</v>
      </c>
      <c r="I3475">
        <v>26</v>
      </c>
      <c r="J3475" s="5" t="s">
        <v>9220</v>
      </c>
      <c r="K3475" t="s">
        <v>18</v>
      </c>
      <c r="L3475" t="s">
        <v>13</v>
      </c>
      <c r="M3475" t="s">
        <v>9209</v>
      </c>
      <c r="N3475">
        <v>3</v>
      </c>
      <c r="O3475">
        <v>53</v>
      </c>
      <c r="P3475" t="s">
        <v>9225</v>
      </c>
      <c r="Q3475">
        <v>8</v>
      </c>
      <c r="R3475">
        <v>10</v>
      </c>
      <c r="S3475" t="s">
        <v>9255</v>
      </c>
      <c r="T3475" t="s">
        <v>9265</v>
      </c>
      <c r="U3475" t="s">
        <v>9283</v>
      </c>
      <c r="V3475" t="str" cm="1">
        <f t="array" ref="V3475">_xlfn.IFS(Hospital_Emergency_Room_Data[[#This Row],[Day]]&lt;=10,"Start(1-10)",Hospital_Emergency_Room_Data[[#This Row],[Day]]&lt;=20,"Middle(11-20)",Hospital_Emergency_Room_Data[[#This Row],[Day]]&gt;20,"End(21-30)")</f>
        <v>Start(1-10)</v>
      </c>
    </row>
    <row r="3476" spans="1:22">
      <c r="A3476">
        <v>604221946</v>
      </c>
      <c r="B3476" t="s">
        <v>3493</v>
      </c>
      <c r="C3476" s="1">
        <v>45275</v>
      </c>
      <c r="D3476" t="str">
        <f>TEXT(Hospital_Emergency_Room_Data[[#This Row],[Patient Admission Date]],"mmm")</f>
        <v>Dec</v>
      </c>
      <c r="E3476">
        <f>YEAR(Hospital_Emergency_Room_Data[[#This Row],[Patient Admission Date]])</f>
        <v>2023</v>
      </c>
      <c r="F3476" s="2">
        <v>0.6479166666666667</v>
      </c>
      <c r="G3476" s="8" t="str">
        <f>TEXT(Hospital_Emergency_Room_Data[[#This Row],[Patient Admission Date]],"dddd")</f>
        <v>Friday</v>
      </c>
      <c r="H3476" t="s">
        <v>9208</v>
      </c>
      <c r="I3476">
        <v>28</v>
      </c>
      <c r="J3476" s="5" t="s">
        <v>9220</v>
      </c>
      <c r="K3476" t="s">
        <v>18</v>
      </c>
      <c r="L3476" t="s">
        <v>13</v>
      </c>
      <c r="M3476" t="s">
        <v>9209</v>
      </c>
      <c r="N3476">
        <v>5</v>
      </c>
      <c r="O3476">
        <v>55</v>
      </c>
      <c r="P3476" t="s">
        <v>9225</v>
      </c>
      <c r="Q3476">
        <v>15</v>
      </c>
      <c r="R3476">
        <v>15</v>
      </c>
      <c r="S3476" t="s">
        <v>9257</v>
      </c>
      <c r="T3476" t="s">
        <v>9262</v>
      </c>
      <c r="U3476" t="s">
        <v>9283</v>
      </c>
      <c r="V3476" t="str" cm="1">
        <f t="array" ref="V3476">_xlfn.IFS(Hospital_Emergency_Room_Data[[#This Row],[Day]]&lt;=10,"Start(1-10)",Hospital_Emergency_Room_Data[[#This Row],[Day]]&lt;=20,"Middle(11-20)",Hospital_Emergency_Room_Data[[#This Row],[Day]]&gt;20,"End(21-30)")</f>
        <v>Middle(11-20)</v>
      </c>
    </row>
    <row r="3477" spans="1:22">
      <c r="A3477">
        <v>113723695</v>
      </c>
      <c r="B3477" t="s">
        <v>3494</v>
      </c>
      <c r="C3477" s="1">
        <v>45191</v>
      </c>
      <c r="D3477" t="str">
        <f>TEXT(Hospital_Emergency_Room_Data[[#This Row],[Patient Admission Date]],"mmm")</f>
        <v>Sep</v>
      </c>
      <c r="E3477">
        <f>YEAR(Hospital_Emergency_Room_Data[[#This Row],[Patient Admission Date]])</f>
        <v>2023</v>
      </c>
      <c r="F3477" s="2">
        <v>0.54861111111111116</v>
      </c>
      <c r="G3477" s="8" t="str">
        <f>TEXT(Hospital_Emergency_Room_Data[[#This Row],[Patient Admission Date]],"dddd")</f>
        <v>Friday</v>
      </c>
      <c r="H3477" t="s">
        <v>9208</v>
      </c>
      <c r="I3477">
        <v>63</v>
      </c>
      <c r="J3477" s="5" t="s">
        <v>9217</v>
      </c>
      <c r="K3477" t="s">
        <v>18</v>
      </c>
      <c r="L3477" t="s">
        <v>13</v>
      </c>
      <c r="M3477" t="s">
        <v>9209</v>
      </c>
      <c r="N3477">
        <v>7</v>
      </c>
      <c r="O3477">
        <v>20</v>
      </c>
      <c r="P3477" t="s">
        <v>9226</v>
      </c>
      <c r="Q3477">
        <v>22</v>
      </c>
      <c r="R3477">
        <v>13</v>
      </c>
      <c r="S3477" t="s">
        <v>9257</v>
      </c>
      <c r="T3477" t="s">
        <v>9264</v>
      </c>
      <c r="U3477" t="s">
        <v>9282</v>
      </c>
      <c r="V3477" t="str" cm="1">
        <f t="array" ref="V3477">_xlfn.IFS(Hospital_Emergency_Room_Data[[#This Row],[Day]]&lt;=10,"Start(1-10)",Hospital_Emergency_Room_Data[[#This Row],[Day]]&lt;=20,"Middle(11-20)",Hospital_Emergency_Room_Data[[#This Row],[Day]]&gt;20,"End(21-30)")</f>
        <v>End(21-30)</v>
      </c>
    </row>
    <row r="3478" spans="1:22">
      <c r="A3478">
        <v>753227315</v>
      </c>
      <c r="B3478" t="s">
        <v>3495</v>
      </c>
      <c r="C3478" s="1">
        <v>45561</v>
      </c>
      <c r="D3478" t="str">
        <f>TEXT(Hospital_Emergency_Room_Data[[#This Row],[Patient Admission Date]],"mmm")</f>
        <v>Sep</v>
      </c>
      <c r="E3478">
        <f>YEAR(Hospital_Emergency_Room_Data[[#This Row],[Patient Admission Date]])</f>
        <v>2024</v>
      </c>
      <c r="F3478" s="2">
        <v>0.86388888888888893</v>
      </c>
      <c r="G3478" s="8" t="str">
        <f>TEXT(Hospital_Emergency_Room_Data[[#This Row],[Patient Admission Date]],"dddd")</f>
        <v>Thursday</v>
      </c>
      <c r="H3478" t="s">
        <v>9208</v>
      </c>
      <c r="I3478">
        <v>32</v>
      </c>
      <c r="J3478" s="5" t="s">
        <v>9223</v>
      </c>
      <c r="K3478" t="s">
        <v>18</v>
      </c>
      <c r="L3478" t="s">
        <v>13</v>
      </c>
      <c r="M3478" t="s">
        <v>9209</v>
      </c>
      <c r="N3478">
        <v>8</v>
      </c>
      <c r="O3478">
        <v>20</v>
      </c>
      <c r="P3478" t="s">
        <v>9226</v>
      </c>
      <c r="Q3478">
        <v>26</v>
      </c>
      <c r="R3478">
        <v>20</v>
      </c>
      <c r="S3478" t="s">
        <v>9256</v>
      </c>
      <c r="T3478" t="s">
        <v>9264</v>
      </c>
      <c r="U3478" t="s">
        <v>9282</v>
      </c>
      <c r="V3478" t="str" cm="1">
        <f t="array" ref="V3478">_xlfn.IFS(Hospital_Emergency_Room_Data[[#This Row],[Day]]&lt;=10,"Start(1-10)",Hospital_Emergency_Room_Data[[#This Row],[Day]]&lt;=20,"Middle(11-20)",Hospital_Emergency_Room_Data[[#This Row],[Day]]&gt;20,"End(21-30)")</f>
        <v>End(21-30)</v>
      </c>
    </row>
    <row r="3479" spans="1:22">
      <c r="A3479">
        <v>678806867</v>
      </c>
      <c r="B3479" t="s">
        <v>3496</v>
      </c>
      <c r="C3479" s="1">
        <v>45375</v>
      </c>
      <c r="D3479" t="str">
        <f>TEXT(Hospital_Emergency_Room_Data[[#This Row],[Patient Admission Date]],"mmm")</f>
        <v>Mar</v>
      </c>
      <c r="E3479">
        <f>YEAR(Hospital_Emergency_Room_Data[[#This Row],[Patient Admission Date]])</f>
        <v>2024</v>
      </c>
      <c r="F3479" s="2">
        <v>0.63263888888888886</v>
      </c>
      <c r="G3479" s="8" t="str">
        <f>TEXT(Hospital_Emergency_Room_Data[[#This Row],[Patient Admission Date]],"dddd")</f>
        <v>Sunday</v>
      </c>
      <c r="H3479" t="s">
        <v>9208</v>
      </c>
      <c r="I3479">
        <v>71</v>
      </c>
      <c r="J3479" s="5" t="s">
        <v>9222</v>
      </c>
      <c r="K3479" t="s">
        <v>18</v>
      </c>
      <c r="L3479" t="s">
        <v>13</v>
      </c>
      <c r="M3479" t="s">
        <v>9209</v>
      </c>
      <c r="N3479">
        <v>10</v>
      </c>
      <c r="O3479">
        <v>15</v>
      </c>
      <c r="P3479" t="s">
        <v>9226</v>
      </c>
      <c r="Q3479">
        <v>24</v>
      </c>
      <c r="R3479">
        <v>15</v>
      </c>
      <c r="S3479" t="s">
        <v>9257</v>
      </c>
      <c r="T3479" t="s">
        <v>9264</v>
      </c>
      <c r="U3479" t="s">
        <v>9282</v>
      </c>
      <c r="V3479" t="str" cm="1">
        <f t="array" ref="V3479">_xlfn.IFS(Hospital_Emergency_Room_Data[[#This Row],[Day]]&lt;=10,"Start(1-10)",Hospital_Emergency_Room_Data[[#This Row],[Day]]&lt;=20,"Middle(11-20)",Hospital_Emergency_Room_Data[[#This Row],[Day]]&gt;20,"End(21-30)")</f>
        <v>End(21-30)</v>
      </c>
    </row>
    <row r="3480" spans="1:22">
      <c r="A3480">
        <v>266604228</v>
      </c>
      <c r="B3480" t="s">
        <v>3497</v>
      </c>
      <c r="C3480" s="1">
        <v>45514</v>
      </c>
      <c r="D3480" t="str">
        <f>TEXT(Hospital_Emergency_Room_Data[[#This Row],[Patient Admission Date]],"mmm")</f>
        <v>Aug</v>
      </c>
      <c r="E3480">
        <f>YEAR(Hospital_Emergency_Room_Data[[#This Row],[Patient Admission Date]])</f>
        <v>2024</v>
      </c>
      <c r="F3480" s="2">
        <v>0.51597222222222228</v>
      </c>
      <c r="G3480" s="8" t="str">
        <f>TEXT(Hospital_Emergency_Room_Data[[#This Row],[Patient Admission Date]],"dddd")</f>
        <v>Saturday</v>
      </c>
      <c r="H3480" t="s">
        <v>9208</v>
      </c>
      <c r="I3480">
        <v>59</v>
      </c>
      <c r="J3480" s="5" t="s">
        <v>9219</v>
      </c>
      <c r="K3480" t="s">
        <v>18</v>
      </c>
      <c r="L3480" t="s">
        <v>50</v>
      </c>
      <c r="M3480" t="s">
        <v>9209</v>
      </c>
      <c r="O3480">
        <v>48</v>
      </c>
      <c r="P3480" t="s">
        <v>9225</v>
      </c>
      <c r="Q3480">
        <v>10</v>
      </c>
      <c r="R3480">
        <v>12</v>
      </c>
      <c r="S3480" t="s">
        <v>9257</v>
      </c>
      <c r="T3480" t="s">
        <v>9265</v>
      </c>
      <c r="U3480" t="s">
        <v>9283</v>
      </c>
      <c r="V3480" t="str" cm="1">
        <f t="array" ref="V3480">_xlfn.IFS(Hospital_Emergency_Room_Data[[#This Row],[Day]]&lt;=10,"Start(1-10)",Hospital_Emergency_Room_Data[[#This Row],[Day]]&lt;=20,"Middle(11-20)",Hospital_Emergency_Room_Data[[#This Row],[Day]]&gt;20,"End(21-30)")</f>
        <v>Start(1-10)</v>
      </c>
    </row>
    <row r="3481" spans="1:22">
      <c r="A3481">
        <v>276385016</v>
      </c>
      <c r="B3481" t="s">
        <v>3498</v>
      </c>
      <c r="C3481" s="1">
        <v>45106</v>
      </c>
      <c r="D3481" t="str">
        <f>TEXT(Hospital_Emergency_Room_Data[[#This Row],[Patient Admission Date]],"mmm")</f>
        <v>Jun</v>
      </c>
      <c r="E3481">
        <f>YEAR(Hospital_Emergency_Room_Data[[#This Row],[Patient Admission Date]])</f>
        <v>2023</v>
      </c>
      <c r="F3481" s="2">
        <v>0.9819444444444444</v>
      </c>
      <c r="G3481" s="8" t="str">
        <f>TEXT(Hospital_Emergency_Room_Data[[#This Row],[Patient Admission Date]],"dddd")</f>
        <v>Thursday</v>
      </c>
      <c r="H3481" t="s">
        <v>9208</v>
      </c>
      <c r="I3481">
        <v>39</v>
      </c>
      <c r="J3481" s="5" t="s">
        <v>9223</v>
      </c>
      <c r="K3481" t="s">
        <v>18</v>
      </c>
      <c r="L3481" t="s">
        <v>50</v>
      </c>
      <c r="M3481" t="s">
        <v>9209</v>
      </c>
      <c r="O3481">
        <v>18</v>
      </c>
      <c r="P3481" t="s">
        <v>9226</v>
      </c>
      <c r="Q3481">
        <v>29</v>
      </c>
      <c r="R3481">
        <v>23</v>
      </c>
      <c r="S3481" t="s">
        <v>9256</v>
      </c>
      <c r="T3481" t="s">
        <v>9264</v>
      </c>
      <c r="U3481" t="s">
        <v>9282</v>
      </c>
      <c r="V3481" t="str" cm="1">
        <f t="array" ref="V3481">_xlfn.IFS(Hospital_Emergency_Room_Data[[#This Row],[Day]]&lt;=10,"Start(1-10)",Hospital_Emergency_Room_Data[[#This Row],[Day]]&lt;=20,"Middle(11-20)",Hospital_Emergency_Room_Data[[#This Row],[Day]]&gt;20,"End(21-30)")</f>
        <v>End(21-30)</v>
      </c>
    </row>
    <row r="3482" spans="1:22">
      <c r="A3482">
        <v>877160784</v>
      </c>
      <c r="B3482" t="s">
        <v>3499</v>
      </c>
      <c r="C3482" s="1">
        <v>45230</v>
      </c>
      <c r="D3482" t="str">
        <f>TEXT(Hospital_Emergency_Room_Data[[#This Row],[Patient Admission Date]],"mmm")</f>
        <v>Oct</v>
      </c>
      <c r="E3482">
        <f>YEAR(Hospital_Emergency_Room_Data[[#This Row],[Patient Admission Date]])</f>
        <v>2023</v>
      </c>
      <c r="F3482" s="2">
        <v>9.6527777777777782E-2</v>
      </c>
      <c r="G3482" s="8" t="str">
        <f>TEXT(Hospital_Emergency_Room_Data[[#This Row],[Patient Admission Date]],"dddd")</f>
        <v>Tuesday</v>
      </c>
      <c r="H3482" t="s">
        <v>9208</v>
      </c>
      <c r="I3482">
        <v>59</v>
      </c>
      <c r="J3482" s="5" t="s">
        <v>9219</v>
      </c>
      <c r="K3482" t="s">
        <v>18</v>
      </c>
      <c r="L3482" t="s">
        <v>50</v>
      </c>
      <c r="M3482" t="s">
        <v>9209</v>
      </c>
      <c r="O3482">
        <v>29</v>
      </c>
      <c r="P3482" t="s">
        <v>9226</v>
      </c>
      <c r="Q3482">
        <v>31</v>
      </c>
      <c r="R3482">
        <v>2</v>
      </c>
      <c r="S3482" t="s">
        <v>9258</v>
      </c>
      <c r="T3482" t="s">
        <v>9264</v>
      </c>
      <c r="U3482" t="s">
        <v>9282</v>
      </c>
      <c r="V3482" t="str" cm="1">
        <f t="array" ref="V3482">_xlfn.IFS(Hospital_Emergency_Room_Data[[#This Row],[Day]]&lt;=10,"Start(1-10)",Hospital_Emergency_Room_Data[[#This Row],[Day]]&lt;=20,"Middle(11-20)",Hospital_Emergency_Room_Data[[#This Row],[Day]]&gt;20,"End(21-30)")</f>
        <v>End(21-30)</v>
      </c>
    </row>
    <row r="3483" spans="1:22">
      <c r="A3483">
        <v>509794975</v>
      </c>
      <c r="B3483" t="s">
        <v>3500</v>
      </c>
      <c r="C3483" s="1">
        <v>45032</v>
      </c>
      <c r="D3483" t="str">
        <f>TEXT(Hospital_Emergency_Room_Data[[#This Row],[Patient Admission Date]],"mmm")</f>
        <v>Apr</v>
      </c>
      <c r="E3483">
        <f>YEAR(Hospital_Emergency_Room_Data[[#This Row],[Patient Admission Date]])</f>
        <v>2023</v>
      </c>
      <c r="F3483" s="2">
        <v>0.81388888888888888</v>
      </c>
      <c r="G3483" s="8" t="str">
        <f>TEXT(Hospital_Emergency_Room_Data[[#This Row],[Patient Admission Date]],"dddd")</f>
        <v>Sunday</v>
      </c>
      <c r="H3483" t="s">
        <v>9208</v>
      </c>
      <c r="I3483">
        <v>19</v>
      </c>
      <c r="J3483" s="5" t="s">
        <v>9220</v>
      </c>
      <c r="K3483" t="s">
        <v>18</v>
      </c>
      <c r="L3483" t="s">
        <v>50</v>
      </c>
      <c r="M3483" t="s">
        <v>9209</v>
      </c>
      <c r="O3483">
        <v>52</v>
      </c>
      <c r="P3483" t="s">
        <v>9225</v>
      </c>
      <c r="Q3483">
        <v>16</v>
      </c>
      <c r="R3483">
        <v>19</v>
      </c>
      <c r="S3483" t="s">
        <v>9256</v>
      </c>
      <c r="T3483" t="s">
        <v>9262</v>
      </c>
      <c r="U3483" t="s">
        <v>9283</v>
      </c>
      <c r="V3483" t="str" cm="1">
        <f t="array" ref="V3483">_xlfn.IFS(Hospital_Emergency_Room_Data[[#This Row],[Day]]&lt;=10,"Start(1-10)",Hospital_Emergency_Room_Data[[#This Row],[Day]]&lt;=20,"Middle(11-20)",Hospital_Emergency_Room_Data[[#This Row],[Day]]&gt;20,"End(21-30)")</f>
        <v>Middle(11-20)</v>
      </c>
    </row>
    <row r="3484" spans="1:22">
      <c r="A3484">
        <v>710620164</v>
      </c>
      <c r="B3484" t="s">
        <v>3501</v>
      </c>
      <c r="C3484" s="1">
        <v>45450</v>
      </c>
      <c r="D3484" t="str">
        <f>TEXT(Hospital_Emergency_Room_Data[[#This Row],[Patient Admission Date]],"mmm")</f>
        <v>Jun</v>
      </c>
      <c r="E3484">
        <f>YEAR(Hospital_Emergency_Room_Data[[#This Row],[Patient Admission Date]])</f>
        <v>2024</v>
      </c>
      <c r="F3484" s="2">
        <v>0.82777777777777772</v>
      </c>
      <c r="G3484" s="8" t="str">
        <f>TEXT(Hospital_Emergency_Room_Data[[#This Row],[Patient Admission Date]],"dddd")</f>
        <v>Friday</v>
      </c>
      <c r="H3484" t="s">
        <v>9208</v>
      </c>
      <c r="I3484">
        <v>26</v>
      </c>
      <c r="J3484" s="5" t="s">
        <v>9220</v>
      </c>
      <c r="K3484" t="s">
        <v>18</v>
      </c>
      <c r="L3484" t="s">
        <v>50</v>
      </c>
      <c r="M3484" t="s">
        <v>9209</v>
      </c>
      <c r="N3484">
        <v>0</v>
      </c>
      <c r="O3484">
        <v>37</v>
      </c>
      <c r="P3484" t="s">
        <v>9225</v>
      </c>
      <c r="Q3484">
        <v>7</v>
      </c>
      <c r="R3484">
        <v>19</v>
      </c>
      <c r="S3484" t="s">
        <v>9256</v>
      </c>
      <c r="T3484" t="s">
        <v>9263</v>
      </c>
      <c r="U3484" t="s">
        <v>9300</v>
      </c>
      <c r="V3484" t="str" cm="1">
        <f t="array" ref="V3484">_xlfn.IFS(Hospital_Emergency_Room_Data[[#This Row],[Day]]&lt;=10,"Start(1-10)",Hospital_Emergency_Room_Data[[#This Row],[Day]]&lt;=20,"Middle(11-20)",Hospital_Emergency_Room_Data[[#This Row],[Day]]&gt;20,"End(21-30)")</f>
        <v>Start(1-10)</v>
      </c>
    </row>
    <row r="3485" spans="1:22">
      <c r="A3485">
        <v>187338018</v>
      </c>
      <c r="B3485" t="s">
        <v>3502</v>
      </c>
      <c r="C3485" s="1">
        <v>45474</v>
      </c>
      <c r="D3485" t="str">
        <f>TEXT(Hospital_Emergency_Room_Data[[#This Row],[Patient Admission Date]],"mmm")</f>
        <v>Jul</v>
      </c>
      <c r="E3485">
        <f>YEAR(Hospital_Emergency_Room_Data[[#This Row],[Patient Admission Date]])</f>
        <v>2024</v>
      </c>
      <c r="F3485" s="2">
        <v>0.92013888888888884</v>
      </c>
      <c r="G3485" s="8" t="str">
        <f>TEXT(Hospital_Emergency_Room_Data[[#This Row],[Patient Admission Date]],"dddd")</f>
        <v>Monday</v>
      </c>
      <c r="H3485" t="s">
        <v>9208</v>
      </c>
      <c r="I3485">
        <v>10</v>
      </c>
      <c r="J3485" s="5" t="s">
        <v>9221</v>
      </c>
      <c r="K3485" t="s">
        <v>18</v>
      </c>
      <c r="L3485" t="s">
        <v>50</v>
      </c>
      <c r="M3485" t="s">
        <v>9209</v>
      </c>
      <c r="N3485">
        <v>2</v>
      </c>
      <c r="O3485">
        <v>42</v>
      </c>
      <c r="P3485" t="s">
        <v>9225</v>
      </c>
      <c r="Q3485">
        <v>1</v>
      </c>
      <c r="R3485">
        <v>22</v>
      </c>
      <c r="S3485" t="s">
        <v>9256</v>
      </c>
      <c r="T3485" t="s">
        <v>9263</v>
      </c>
      <c r="U3485" t="s">
        <v>9300</v>
      </c>
      <c r="V3485" t="str" cm="1">
        <f t="array" ref="V3485">_xlfn.IFS(Hospital_Emergency_Room_Data[[#This Row],[Day]]&lt;=10,"Start(1-10)",Hospital_Emergency_Room_Data[[#This Row],[Day]]&lt;=20,"Middle(11-20)",Hospital_Emergency_Room_Data[[#This Row],[Day]]&gt;20,"End(21-30)")</f>
        <v>Start(1-10)</v>
      </c>
    </row>
    <row r="3486" spans="1:22">
      <c r="A3486">
        <v>691256809</v>
      </c>
      <c r="B3486" t="s">
        <v>3503</v>
      </c>
      <c r="C3486" s="1">
        <v>45396</v>
      </c>
      <c r="D3486" t="str">
        <f>TEXT(Hospital_Emergency_Room_Data[[#This Row],[Patient Admission Date]],"mmm")</f>
        <v>Apr</v>
      </c>
      <c r="E3486">
        <f>YEAR(Hospital_Emergency_Room_Data[[#This Row],[Patient Admission Date]])</f>
        <v>2024</v>
      </c>
      <c r="F3486" s="2">
        <v>0.20555555555555555</v>
      </c>
      <c r="G3486" s="8" t="str">
        <f>TEXT(Hospital_Emergency_Room_Data[[#This Row],[Patient Admission Date]],"dddd")</f>
        <v>Sunday</v>
      </c>
      <c r="H3486" t="s">
        <v>9208</v>
      </c>
      <c r="I3486">
        <v>17</v>
      </c>
      <c r="J3486" s="5" t="s">
        <v>9220</v>
      </c>
      <c r="K3486" t="s">
        <v>18</v>
      </c>
      <c r="L3486" t="s">
        <v>50</v>
      </c>
      <c r="M3486" t="s">
        <v>9209</v>
      </c>
      <c r="N3486">
        <v>10</v>
      </c>
      <c r="O3486">
        <v>12</v>
      </c>
      <c r="P3486" t="s">
        <v>9226</v>
      </c>
      <c r="Q3486">
        <v>14</v>
      </c>
      <c r="R3486">
        <v>4</v>
      </c>
      <c r="S3486" t="s">
        <v>9258</v>
      </c>
      <c r="T3486" t="s">
        <v>9265</v>
      </c>
      <c r="U3486" t="s">
        <v>9282</v>
      </c>
      <c r="V3486" t="str" cm="1">
        <f t="array" ref="V3486">_xlfn.IFS(Hospital_Emergency_Room_Data[[#This Row],[Day]]&lt;=10,"Start(1-10)",Hospital_Emergency_Room_Data[[#This Row],[Day]]&lt;=20,"Middle(11-20)",Hospital_Emergency_Room_Data[[#This Row],[Day]]&gt;20,"End(21-30)")</f>
        <v>Middle(11-20)</v>
      </c>
    </row>
    <row r="3487" spans="1:22">
      <c r="A3487">
        <v>475345223</v>
      </c>
      <c r="B3487" t="s">
        <v>3504</v>
      </c>
      <c r="C3487" s="1">
        <v>45485</v>
      </c>
      <c r="D3487" t="str">
        <f>TEXT(Hospital_Emergency_Room_Data[[#This Row],[Patient Admission Date]],"mmm")</f>
        <v>Jul</v>
      </c>
      <c r="E3487">
        <f>YEAR(Hospital_Emergency_Room_Data[[#This Row],[Patient Admission Date]])</f>
        <v>2024</v>
      </c>
      <c r="F3487" s="2">
        <v>0.34652777777777777</v>
      </c>
      <c r="G3487" s="8" t="str">
        <f>TEXT(Hospital_Emergency_Room_Data[[#This Row],[Patient Admission Date]],"dddd")</f>
        <v>Friday</v>
      </c>
      <c r="H3487" t="s">
        <v>9208</v>
      </c>
      <c r="I3487">
        <v>53</v>
      </c>
      <c r="J3487" s="5" t="s">
        <v>9219</v>
      </c>
      <c r="K3487" t="s">
        <v>18</v>
      </c>
      <c r="L3487" t="s">
        <v>9281</v>
      </c>
      <c r="M3487" t="s">
        <v>9209</v>
      </c>
      <c r="O3487">
        <v>20</v>
      </c>
      <c r="P3487" t="s">
        <v>9226</v>
      </c>
      <c r="Q3487">
        <v>12</v>
      </c>
      <c r="R3487">
        <v>8</v>
      </c>
      <c r="S3487" t="s">
        <v>9255</v>
      </c>
      <c r="T3487" t="s">
        <v>9265</v>
      </c>
      <c r="U3487" t="s">
        <v>9282</v>
      </c>
      <c r="V3487" t="str" cm="1">
        <f t="array" ref="V3487">_xlfn.IFS(Hospital_Emergency_Room_Data[[#This Row],[Day]]&lt;=10,"Start(1-10)",Hospital_Emergency_Room_Data[[#This Row],[Day]]&lt;=20,"Middle(11-20)",Hospital_Emergency_Room_Data[[#This Row],[Day]]&gt;20,"End(21-30)")</f>
        <v>Middle(11-20)</v>
      </c>
    </row>
    <row r="3488" spans="1:22">
      <c r="A3488">
        <v>260385070</v>
      </c>
      <c r="B3488" t="s">
        <v>3505</v>
      </c>
      <c r="C3488" s="1">
        <v>45060</v>
      </c>
      <c r="D3488" t="str">
        <f>TEXT(Hospital_Emergency_Room_Data[[#This Row],[Patient Admission Date]],"mmm")</f>
        <v>May</v>
      </c>
      <c r="E3488">
        <f>YEAR(Hospital_Emergency_Room_Data[[#This Row],[Patient Admission Date]])</f>
        <v>2023</v>
      </c>
      <c r="F3488" s="2">
        <v>0.62361111111111112</v>
      </c>
      <c r="G3488" s="8" t="str">
        <f>TEXT(Hospital_Emergency_Room_Data[[#This Row],[Patient Admission Date]],"dddd")</f>
        <v>Sunday</v>
      </c>
      <c r="H3488" t="s">
        <v>9208</v>
      </c>
      <c r="I3488">
        <v>14</v>
      </c>
      <c r="J3488" s="5" t="s">
        <v>9221</v>
      </c>
      <c r="K3488" t="s">
        <v>18</v>
      </c>
      <c r="L3488" t="s">
        <v>9281</v>
      </c>
      <c r="M3488" t="s">
        <v>9209</v>
      </c>
      <c r="O3488">
        <v>25</v>
      </c>
      <c r="P3488" t="s">
        <v>9226</v>
      </c>
      <c r="Q3488">
        <v>14</v>
      </c>
      <c r="R3488">
        <v>14</v>
      </c>
      <c r="S3488" t="s">
        <v>9257</v>
      </c>
      <c r="T3488" t="s">
        <v>9265</v>
      </c>
      <c r="U3488" t="s">
        <v>9282</v>
      </c>
      <c r="V3488" t="str" cm="1">
        <f t="array" ref="V3488">_xlfn.IFS(Hospital_Emergency_Room_Data[[#This Row],[Day]]&lt;=10,"Start(1-10)",Hospital_Emergency_Room_Data[[#This Row],[Day]]&lt;=20,"Middle(11-20)",Hospital_Emergency_Room_Data[[#This Row],[Day]]&gt;20,"End(21-30)")</f>
        <v>Middle(11-20)</v>
      </c>
    </row>
    <row r="3489" spans="1:22">
      <c r="A3489">
        <v>434962789</v>
      </c>
      <c r="B3489" t="s">
        <v>3506</v>
      </c>
      <c r="C3489" s="1">
        <v>45594</v>
      </c>
      <c r="D3489" t="str">
        <f>TEXT(Hospital_Emergency_Room_Data[[#This Row],[Patient Admission Date]],"mmm")</f>
        <v>Oct</v>
      </c>
      <c r="E3489">
        <f>YEAR(Hospital_Emergency_Room_Data[[#This Row],[Patient Admission Date]])</f>
        <v>2024</v>
      </c>
      <c r="F3489" s="2">
        <v>0.84652777777777777</v>
      </c>
      <c r="G3489" s="8" t="str">
        <f>TEXT(Hospital_Emergency_Room_Data[[#This Row],[Patient Admission Date]],"dddd")</f>
        <v>Tuesday</v>
      </c>
      <c r="H3489" t="s">
        <v>9208</v>
      </c>
      <c r="I3489">
        <v>71</v>
      </c>
      <c r="J3489" s="5" t="s">
        <v>9222</v>
      </c>
      <c r="K3489" t="s">
        <v>18</v>
      </c>
      <c r="L3489" t="s">
        <v>9281</v>
      </c>
      <c r="M3489" t="s">
        <v>9209</v>
      </c>
      <c r="O3489">
        <v>47</v>
      </c>
      <c r="P3489" t="s">
        <v>9225</v>
      </c>
      <c r="Q3489">
        <v>29</v>
      </c>
      <c r="R3489">
        <v>20</v>
      </c>
      <c r="S3489" t="s">
        <v>9256</v>
      </c>
      <c r="T3489" t="s">
        <v>9264</v>
      </c>
      <c r="U3489" t="s">
        <v>9283</v>
      </c>
      <c r="V3489" t="str" cm="1">
        <f t="array" ref="V3489">_xlfn.IFS(Hospital_Emergency_Room_Data[[#This Row],[Day]]&lt;=10,"Start(1-10)",Hospital_Emergency_Room_Data[[#This Row],[Day]]&lt;=20,"Middle(11-20)",Hospital_Emergency_Room_Data[[#This Row],[Day]]&gt;20,"End(21-30)")</f>
        <v>End(21-30)</v>
      </c>
    </row>
    <row r="3490" spans="1:22">
      <c r="A3490">
        <v>557665745</v>
      </c>
      <c r="B3490" t="s">
        <v>3507</v>
      </c>
      <c r="C3490" s="1">
        <v>45158</v>
      </c>
      <c r="D3490" t="str">
        <f>TEXT(Hospital_Emergency_Room_Data[[#This Row],[Patient Admission Date]],"mmm")</f>
        <v>Aug</v>
      </c>
      <c r="E3490">
        <f>YEAR(Hospital_Emergency_Room_Data[[#This Row],[Patient Admission Date]])</f>
        <v>2023</v>
      </c>
      <c r="F3490" s="2">
        <v>0.22708333333333333</v>
      </c>
      <c r="G3490" s="8" t="str">
        <f>TEXT(Hospital_Emergency_Room_Data[[#This Row],[Patient Admission Date]],"dddd")</f>
        <v>Sunday</v>
      </c>
      <c r="H3490" t="s">
        <v>9208</v>
      </c>
      <c r="I3490">
        <v>62</v>
      </c>
      <c r="J3490" s="5" t="s">
        <v>9217</v>
      </c>
      <c r="K3490" t="s">
        <v>18</v>
      </c>
      <c r="L3490" t="s">
        <v>9281</v>
      </c>
      <c r="M3490" t="s">
        <v>9209</v>
      </c>
      <c r="O3490">
        <v>48</v>
      </c>
      <c r="P3490" t="s">
        <v>9225</v>
      </c>
      <c r="Q3490">
        <v>20</v>
      </c>
      <c r="R3490">
        <v>5</v>
      </c>
      <c r="S3490" t="s">
        <v>9258</v>
      </c>
      <c r="T3490" t="s">
        <v>9262</v>
      </c>
      <c r="U3490" t="s">
        <v>9283</v>
      </c>
      <c r="V3490" t="str" cm="1">
        <f t="array" ref="V3490">_xlfn.IFS(Hospital_Emergency_Room_Data[[#This Row],[Day]]&lt;=10,"Start(1-10)",Hospital_Emergency_Room_Data[[#This Row],[Day]]&lt;=20,"Middle(11-20)",Hospital_Emergency_Room_Data[[#This Row],[Day]]&gt;20,"End(21-30)")</f>
        <v>Middle(11-20)</v>
      </c>
    </row>
    <row r="3491" spans="1:22">
      <c r="A3491">
        <v>736983342</v>
      </c>
      <c r="B3491" t="s">
        <v>3508</v>
      </c>
      <c r="C3491" s="1">
        <v>45544</v>
      </c>
      <c r="D3491" t="str">
        <f>TEXT(Hospital_Emergency_Room_Data[[#This Row],[Patient Admission Date]],"mmm")</f>
        <v>Sep</v>
      </c>
      <c r="E3491">
        <f>YEAR(Hospital_Emergency_Room_Data[[#This Row],[Patient Admission Date]])</f>
        <v>2024</v>
      </c>
      <c r="F3491" s="2">
        <v>0.50347222222222221</v>
      </c>
      <c r="G3491" s="8" t="str">
        <f>TEXT(Hospital_Emergency_Room_Data[[#This Row],[Patient Admission Date]],"dddd")</f>
        <v>Monday</v>
      </c>
      <c r="H3491" t="s">
        <v>9208</v>
      </c>
      <c r="I3491">
        <v>27</v>
      </c>
      <c r="J3491" s="5" t="s">
        <v>9220</v>
      </c>
      <c r="K3491" t="s">
        <v>18</v>
      </c>
      <c r="L3491" t="s">
        <v>9281</v>
      </c>
      <c r="M3491" t="s">
        <v>9209</v>
      </c>
      <c r="O3491">
        <v>52</v>
      </c>
      <c r="P3491" t="s">
        <v>9225</v>
      </c>
      <c r="Q3491">
        <v>9</v>
      </c>
      <c r="R3491">
        <v>12</v>
      </c>
      <c r="S3491" t="s">
        <v>9257</v>
      </c>
      <c r="T3491" t="s">
        <v>9265</v>
      </c>
      <c r="U3491" t="s">
        <v>9283</v>
      </c>
      <c r="V3491" t="str" cm="1">
        <f t="array" ref="V3491">_xlfn.IFS(Hospital_Emergency_Room_Data[[#This Row],[Day]]&lt;=10,"Start(1-10)",Hospital_Emergency_Room_Data[[#This Row],[Day]]&lt;=20,"Middle(11-20)",Hospital_Emergency_Room_Data[[#This Row],[Day]]&gt;20,"End(21-30)")</f>
        <v>Start(1-10)</v>
      </c>
    </row>
    <row r="3492" spans="1:22">
      <c r="A3492">
        <v>366620579</v>
      </c>
      <c r="B3492" t="s">
        <v>3509</v>
      </c>
      <c r="C3492" s="1">
        <v>45402</v>
      </c>
      <c r="D3492" t="str">
        <f>TEXT(Hospital_Emergency_Room_Data[[#This Row],[Patient Admission Date]],"mmm")</f>
        <v>Apr</v>
      </c>
      <c r="E3492">
        <f>YEAR(Hospital_Emergency_Room_Data[[#This Row],[Patient Admission Date]])</f>
        <v>2024</v>
      </c>
      <c r="F3492" s="2">
        <v>0.15902777777777777</v>
      </c>
      <c r="G3492" s="8" t="str">
        <f>TEXT(Hospital_Emergency_Room_Data[[#This Row],[Patient Admission Date]],"dddd")</f>
        <v>Saturday</v>
      </c>
      <c r="H3492" t="s">
        <v>9208</v>
      </c>
      <c r="I3492">
        <v>10</v>
      </c>
      <c r="J3492" s="5" t="s">
        <v>9221</v>
      </c>
      <c r="K3492" t="s">
        <v>18</v>
      </c>
      <c r="L3492" t="s">
        <v>9281</v>
      </c>
      <c r="M3492" t="s">
        <v>9209</v>
      </c>
      <c r="O3492">
        <v>54</v>
      </c>
      <c r="P3492" t="s">
        <v>9225</v>
      </c>
      <c r="Q3492">
        <v>20</v>
      </c>
      <c r="R3492">
        <v>3</v>
      </c>
      <c r="S3492" t="s">
        <v>9258</v>
      </c>
      <c r="T3492" t="s">
        <v>9262</v>
      </c>
      <c r="U3492" t="s">
        <v>9283</v>
      </c>
      <c r="V3492" t="str" cm="1">
        <f t="array" ref="V3492">_xlfn.IFS(Hospital_Emergency_Room_Data[[#This Row],[Day]]&lt;=10,"Start(1-10)",Hospital_Emergency_Room_Data[[#This Row],[Day]]&lt;=20,"Middle(11-20)",Hospital_Emergency_Room_Data[[#This Row],[Day]]&gt;20,"End(21-30)")</f>
        <v>Middle(11-20)</v>
      </c>
    </row>
    <row r="3493" spans="1:22">
      <c r="A3493">
        <v>342348074</v>
      </c>
      <c r="B3493" t="s">
        <v>3510</v>
      </c>
      <c r="C3493" s="1">
        <v>45251</v>
      </c>
      <c r="D3493" t="str">
        <f>TEXT(Hospital_Emergency_Room_Data[[#This Row],[Patient Admission Date]],"mmm")</f>
        <v>Nov</v>
      </c>
      <c r="E3493">
        <f>YEAR(Hospital_Emergency_Room_Data[[#This Row],[Patient Admission Date]])</f>
        <v>2023</v>
      </c>
      <c r="F3493" s="2">
        <v>0.10625</v>
      </c>
      <c r="G3493" s="8" t="str">
        <f>TEXT(Hospital_Emergency_Room_Data[[#This Row],[Patient Admission Date]],"dddd")</f>
        <v>Tuesday</v>
      </c>
      <c r="H3493" t="s">
        <v>9208</v>
      </c>
      <c r="I3493">
        <v>76</v>
      </c>
      <c r="J3493" s="5" t="s">
        <v>9222</v>
      </c>
      <c r="K3493" t="s">
        <v>18</v>
      </c>
      <c r="L3493" t="s">
        <v>9281</v>
      </c>
      <c r="M3493" t="s">
        <v>9209</v>
      </c>
      <c r="O3493">
        <v>13</v>
      </c>
      <c r="P3493" t="s">
        <v>9226</v>
      </c>
      <c r="Q3493">
        <v>21</v>
      </c>
      <c r="R3493">
        <v>2</v>
      </c>
      <c r="S3493" t="s">
        <v>9258</v>
      </c>
      <c r="T3493" t="s">
        <v>9262</v>
      </c>
      <c r="U3493" t="s">
        <v>9282</v>
      </c>
      <c r="V3493" t="str" cm="1">
        <f t="array" ref="V3493">_xlfn.IFS(Hospital_Emergency_Room_Data[[#This Row],[Day]]&lt;=10,"Start(1-10)",Hospital_Emergency_Room_Data[[#This Row],[Day]]&lt;=20,"Middle(11-20)",Hospital_Emergency_Room_Data[[#This Row],[Day]]&gt;20,"End(21-30)")</f>
        <v>End(21-30)</v>
      </c>
    </row>
    <row r="3494" spans="1:22">
      <c r="A3494">
        <v>601220464</v>
      </c>
      <c r="B3494" t="s">
        <v>3511</v>
      </c>
      <c r="C3494" s="1">
        <v>45033</v>
      </c>
      <c r="D3494" t="str">
        <f>TEXT(Hospital_Emergency_Room_Data[[#This Row],[Patient Admission Date]],"mmm")</f>
        <v>Apr</v>
      </c>
      <c r="E3494">
        <f>YEAR(Hospital_Emergency_Room_Data[[#This Row],[Patient Admission Date]])</f>
        <v>2023</v>
      </c>
      <c r="F3494" s="2">
        <v>0.49513888888888891</v>
      </c>
      <c r="G3494" s="8" t="str">
        <f>TEXT(Hospital_Emergency_Room_Data[[#This Row],[Patient Admission Date]],"dddd")</f>
        <v>Monday</v>
      </c>
      <c r="H3494" t="s">
        <v>9208</v>
      </c>
      <c r="I3494">
        <v>38</v>
      </c>
      <c r="J3494" s="5" t="s">
        <v>9223</v>
      </c>
      <c r="K3494" t="s">
        <v>18</v>
      </c>
      <c r="L3494" t="s">
        <v>9281</v>
      </c>
      <c r="M3494" t="s">
        <v>9209</v>
      </c>
      <c r="O3494">
        <v>33</v>
      </c>
      <c r="P3494" t="s">
        <v>9225</v>
      </c>
      <c r="Q3494">
        <v>17</v>
      </c>
      <c r="R3494">
        <v>11</v>
      </c>
      <c r="S3494" t="s">
        <v>9255</v>
      </c>
      <c r="T3494" t="s">
        <v>9262</v>
      </c>
      <c r="U3494" t="s">
        <v>9300</v>
      </c>
      <c r="V3494" t="str" cm="1">
        <f t="array" ref="V3494">_xlfn.IFS(Hospital_Emergency_Room_Data[[#This Row],[Day]]&lt;=10,"Start(1-10)",Hospital_Emergency_Room_Data[[#This Row],[Day]]&lt;=20,"Middle(11-20)",Hospital_Emergency_Room_Data[[#This Row],[Day]]&gt;20,"End(21-30)")</f>
        <v>Middle(11-20)</v>
      </c>
    </row>
    <row r="3495" spans="1:22">
      <c r="A3495">
        <v>714208974</v>
      </c>
      <c r="B3495" t="s">
        <v>3512</v>
      </c>
      <c r="C3495" s="1">
        <v>45164</v>
      </c>
      <c r="D3495" t="str">
        <f>TEXT(Hospital_Emergency_Room_Data[[#This Row],[Patient Admission Date]],"mmm")</f>
        <v>Aug</v>
      </c>
      <c r="E3495">
        <f>YEAR(Hospital_Emergency_Room_Data[[#This Row],[Patient Admission Date]])</f>
        <v>2023</v>
      </c>
      <c r="F3495" s="2">
        <v>0.9916666666666667</v>
      </c>
      <c r="G3495" s="8" t="str">
        <f>TEXT(Hospital_Emergency_Room_Data[[#This Row],[Patient Admission Date]],"dddd")</f>
        <v>Saturday</v>
      </c>
      <c r="H3495" t="s">
        <v>9208</v>
      </c>
      <c r="I3495">
        <v>28</v>
      </c>
      <c r="J3495" s="5" t="s">
        <v>9220</v>
      </c>
      <c r="K3495" t="s">
        <v>18</v>
      </c>
      <c r="L3495" t="s">
        <v>9281</v>
      </c>
      <c r="M3495" t="s">
        <v>9209</v>
      </c>
      <c r="O3495">
        <v>46</v>
      </c>
      <c r="P3495" t="s">
        <v>9225</v>
      </c>
      <c r="Q3495">
        <v>26</v>
      </c>
      <c r="R3495">
        <v>23</v>
      </c>
      <c r="S3495" t="s">
        <v>9256</v>
      </c>
      <c r="T3495" t="s">
        <v>9264</v>
      </c>
      <c r="U3495" t="s">
        <v>9283</v>
      </c>
      <c r="V3495" t="str" cm="1">
        <f t="array" ref="V3495">_xlfn.IFS(Hospital_Emergency_Room_Data[[#This Row],[Day]]&lt;=10,"Start(1-10)",Hospital_Emergency_Room_Data[[#This Row],[Day]]&lt;=20,"Middle(11-20)",Hospital_Emergency_Room_Data[[#This Row],[Day]]&gt;20,"End(21-30)")</f>
        <v>End(21-30)</v>
      </c>
    </row>
    <row r="3496" spans="1:22">
      <c r="A3496">
        <v>883225328</v>
      </c>
      <c r="B3496" t="s">
        <v>3513</v>
      </c>
      <c r="C3496" s="1">
        <v>45203</v>
      </c>
      <c r="D3496" t="str">
        <f>TEXT(Hospital_Emergency_Room_Data[[#This Row],[Patient Admission Date]],"mmm")</f>
        <v>Oct</v>
      </c>
      <c r="E3496">
        <f>YEAR(Hospital_Emergency_Room_Data[[#This Row],[Patient Admission Date]])</f>
        <v>2023</v>
      </c>
      <c r="F3496" s="2">
        <v>8.3333333333333329E-2</v>
      </c>
      <c r="G3496" s="8" t="str">
        <f>TEXT(Hospital_Emergency_Room_Data[[#This Row],[Patient Admission Date]],"dddd")</f>
        <v>Wednesday</v>
      </c>
      <c r="H3496" t="s">
        <v>9208</v>
      </c>
      <c r="I3496">
        <v>70</v>
      </c>
      <c r="J3496" s="5" t="s">
        <v>9222</v>
      </c>
      <c r="K3496" t="s">
        <v>18</v>
      </c>
      <c r="L3496" t="s">
        <v>9281</v>
      </c>
      <c r="M3496" t="s">
        <v>9209</v>
      </c>
      <c r="O3496">
        <v>29</v>
      </c>
      <c r="P3496" t="s">
        <v>9226</v>
      </c>
      <c r="Q3496">
        <v>4</v>
      </c>
      <c r="R3496">
        <v>2</v>
      </c>
      <c r="S3496" t="s">
        <v>9258</v>
      </c>
      <c r="T3496" t="s">
        <v>9263</v>
      </c>
      <c r="U3496" t="s">
        <v>9282</v>
      </c>
      <c r="V3496" t="str" cm="1">
        <f t="array" ref="V3496">_xlfn.IFS(Hospital_Emergency_Room_Data[[#This Row],[Day]]&lt;=10,"Start(1-10)",Hospital_Emergency_Room_Data[[#This Row],[Day]]&lt;=20,"Middle(11-20)",Hospital_Emergency_Room_Data[[#This Row],[Day]]&gt;20,"End(21-30)")</f>
        <v>Start(1-10)</v>
      </c>
    </row>
    <row r="3497" spans="1:22">
      <c r="A3497">
        <v>440684290</v>
      </c>
      <c r="B3497" t="s">
        <v>3514</v>
      </c>
      <c r="C3497" s="1">
        <v>45311</v>
      </c>
      <c r="D3497" t="str">
        <f>TEXT(Hospital_Emergency_Room_Data[[#This Row],[Patient Admission Date]],"mmm")</f>
        <v>Jan</v>
      </c>
      <c r="E3497">
        <f>YEAR(Hospital_Emergency_Room_Data[[#This Row],[Patient Admission Date]])</f>
        <v>2024</v>
      </c>
      <c r="F3497" s="2">
        <v>0.12847222222222221</v>
      </c>
      <c r="G3497" s="8" t="str">
        <f>TEXT(Hospital_Emergency_Room_Data[[#This Row],[Patient Admission Date]],"dddd")</f>
        <v>Saturday</v>
      </c>
      <c r="H3497" t="s">
        <v>9208</v>
      </c>
      <c r="I3497">
        <v>65</v>
      </c>
      <c r="J3497" s="5" t="s">
        <v>9217</v>
      </c>
      <c r="K3497" t="s">
        <v>18</v>
      </c>
      <c r="L3497" t="s">
        <v>9281</v>
      </c>
      <c r="M3497" t="s">
        <v>9209</v>
      </c>
      <c r="O3497">
        <v>42</v>
      </c>
      <c r="P3497" t="s">
        <v>9225</v>
      </c>
      <c r="Q3497">
        <v>20</v>
      </c>
      <c r="R3497">
        <v>3</v>
      </c>
      <c r="S3497" t="s">
        <v>9258</v>
      </c>
      <c r="T3497" t="s">
        <v>9262</v>
      </c>
      <c r="U3497" t="s">
        <v>9300</v>
      </c>
      <c r="V3497" t="str" cm="1">
        <f t="array" ref="V3497">_xlfn.IFS(Hospital_Emergency_Room_Data[[#This Row],[Day]]&lt;=10,"Start(1-10)",Hospital_Emergency_Room_Data[[#This Row],[Day]]&lt;=20,"Middle(11-20)",Hospital_Emergency_Room_Data[[#This Row],[Day]]&gt;20,"End(21-30)")</f>
        <v>Middle(11-20)</v>
      </c>
    </row>
    <row r="3498" spans="1:22">
      <c r="A3498">
        <v>815719230</v>
      </c>
      <c r="B3498" t="s">
        <v>3515</v>
      </c>
      <c r="C3498" s="1">
        <v>45309</v>
      </c>
      <c r="D3498" t="str">
        <f>TEXT(Hospital_Emergency_Room_Data[[#This Row],[Patient Admission Date]],"mmm")</f>
        <v>Jan</v>
      </c>
      <c r="E3498">
        <f>YEAR(Hospital_Emergency_Room_Data[[#This Row],[Patient Admission Date]])</f>
        <v>2024</v>
      </c>
      <c r="F3498" s="2">
        <v>0.31874999999999998</v>
      </c>
      <c r="G3498" s="8" t="str">
        <f>TEXT(Hospital_Emergency_Room_Data[[#This Row],[Patient Admission Date]],"dddd")</f>
        <v>Thursday</v>
      </c>
      <c r="H3498" t="s">
        <v>9208</v>
      </c>
      <c r="I3498">
        <v>8</v>
      </c>
      <c r="J3498" s="5" t="s">
        <v>9221</v>
      </c>
      <c r="K3498" t="s">
        <v>18</v>
      </c>
      <c r="L3498" t="s">
        <v>9281</v>
      </c>
      <c r="M3498" t="s">
        <v>9209</v>
      </c>
      <c r="O3498">
        <v>21</v>
      </c>
      <c r="P3498" t="s">
        <v>9226</v>
      </c>
      <c r="Q3498">
        <v>18</v>
      </c>
      <c r="R3498">
        <v>7</v>
      </c>
      <c r="S3498" t="s">
        <v>9255</v>
      </c>
      <c r="T3498" t="s">
        <v>9262</v>
      </c>
      <c r="U3498" t="s">
        <v>9282</v>
      </c>
      <c r="V3498" t="str" cm="1">
        <f t="array" ref="V3498">_xlfn.IFS(Hospital_Emergency_Room_Data[[#This Row],[Day]]&lt;=10,"Start(1-10)",Hospital_Emergency_Room_Data[[#This Row],[Day]]&lt;=20,"Middle(11-20)",Hospital_Emergency_Room_Data[[#This Row],[Day]]&gt;20,"End(21-30)")</f>
        <v>Middle(11-20)</v>
      </c>
    </row>
    <row r="3499" spans="1:22">
      <c r="A3499">
        <v>420563659</v>
      </c>
      <c r="B3499" t="s">
        <v>3516</v>
      </c>
      <c r="C3499" s="1">
        <v>45272</v>
      </c>
      <c r="D3499" t="str">
        <f>TEXT(Hospital_Emergency_Room_Data[[#This Row],[Patient Admission Date]],"mmm")</f>
        <v>Dec</v>
      </c>
      <c r="E3499">
        <f>YEAR(Hospital_Emergency_Room_Data[[#This Row],[Patient Admission Date]])</f>
        <v>2023</v>
      </c>
      <c r="F3499" s="2">
        <v>0.69374999999999998</v>
      </c>
      <c r="G3499" s="8" t="str">
        <f>TEXT(Hospital_Emergency_Room_Data[[#This Row],[Patient Admission Date]],"dddd")</f>
        <v>Tuesday</v>
      </c>
      <c r="H3499" t="s">
        <v>9208</v>
      </c>
      <c r="I3499">
        <v>48</v>
      </c>
      <c r="J3499" s="5" t="s">
        <v>9219</v>
      </c>
      <c r="K3499" t="s">
        <v>18</v>
      </c>
      <c r="L3499" t="s">
        <v>9281</v>
      </c>
      <c r="M3499" t="s">
        <v>9209</v>
      </c>
      <c r="O3499">
        <v>25</v>
      </c>
      <c r="P3499" t="s">
        <v>9226</v>
      </c>
      <c r="Q3499">
        <v>12</v>
      </c>
      <c r="R3499">
        <v>16</v>
      </c>
      <c r="S3499" t="s">
        <v>9257</v>
      </c>
      <c r="T3499" t="s">
        <v>9265</v>
      </c>
      <c r="U3499" t="s">
        <v>9282</v>
      </c>
      <c r="V3499" t="str" cm="1">
        <f t="array" ref="V3499">_xlfn.IFS(Hospital_Emergency_Room_Data[[#This Row],[Day]]&lt;=10,"Start(1-10)",Hospital_Emergency_Room_Data[[#This Row],[Day]]&lt;=20,"Middle(11-20)",Hospital_Emergency_Room_Data[[#This Row],[Day]]&gt;20,"End(21-30)")</f>
        <v>Middle(11-20)</v>
      </c>
    </row>
    <row r="3500" spans="1:22">
      <c r="A3500">
        <v>305014491</v>
      </c>
      <c r="B3500" t="s">
        <v>3517</v>
      </c>
      <c r="C3500" s="1">
        <v>45098</v>
      </c>
      <c r="D3500" t="str">
        <f>TEXT(Hospital_Emergency_Room_Data[[#This Row],[Patient Admission Date]],"mmm")</f>
        <v>Jun</v>
      </c>
      <c r="E3500">
        <f>YEAR(Hospital_Emergency_Room_Data[[#This Row],[Patient Admission Date]])</f>
        <v>2023</v>
      </c>
      <c r="F3500" s="2">
        <v>0.67500000000000004</v>
      </c>
      <c r="G3500" s="8" t="str">
        <f>TEXT(Hospital_Emergency_Room_Data[[#This Row],[Patient Admission Date]],"dddd")</f>
        <v>Wednesday</v>
      </c>
      <c r="H3500" t="s">
        <v>9208</v>
      </c>
      <c r="I3500">
        <v>29</v>
      </c>
      <c r="J3500" s="5" t="s">
        <v>9220</v>
      </c>
      <c r="K3500" t="s">
        <v>18</v>
      </c>
      <c r="L3500" t="s">
        <v>9281</v>
      </c>
      <c r="M3500" t="s">
        <v>9209</v>
      </c>
      <c r="O3500">
        <v>33</v>
      </c>
      <c r="P3500" t="s">
        <v>9225</v>
      </c>
      <c r="Q3500">
        <v>21</v>
      </c>
      <c r="R3500">
        <v>16</v>
      </c>
      <c r="S3500" t="s">
        <v>9257</v>
      </c>
      <c r="T3500" t="s">
        <v>9262</v>
      </c>
      <c r="U3500" t="s">
        <v>9300</v>
      </c>
      <c r="V3500" t="str" cm="1">
        <f t="array" ref="V3500">_xlfn.IFS(Hospital_Emergency_Room_Data[[#This Row],[Day]]&lt;=10,"Start(1-10)",Hospital_Emergency_Room_Data[[#This Row],[Day]]&lt;=20,"Middle(11-20)",Hospital_Emergency_Room_Data[[#This Row],[Day]]&gt;20,"End(21-30)")</f>
        <v>End(21-30)</v>
      </c>
    </row>
    <row r="3501" spans="1:22">
      <c r="A3501">
        <v>692612801</v>
      </c>
      <c r="B3501" t="s">
        <v>3518</v>
      </c>
      <c r="C3501" s="1">
        <v>45272</v>
      </c>
      <c r="D3501" t="str">
        <f>TEXT(Hospital_Emergency_Room_Data[[#This Row],[Patient Admission Date]],"mmm")</f>
        <v>Dec</v>
      </c>
      <c r="E3501">
        <f>YEAR(Hospital_Emergency_Room_Data[[#This Row],[Patient Admission Date]])</f>
        <v>2023</v>
      </c>
      <c r="F3501" s="2">
        <v>0.65833333333333333</v>
      </c>
      <c r="G3501" s="8" t="str">
        <f>TEXT(Hospital_Emergency_Room_Data[[#This Row],[Patient Admission Date]],"dddd")</f>
        <v>Tuesday</v>
      </c>
      <c r="H3501" t="s">
        <v>9208</v>
      </c>
      <c r="I3501">
        <v>23</v>
      </c>
      <c r="J3501" s="5" t="s">
        <v>9220</v>
      </c>
      <c r="K3501" t="s">
        <v>18</v>
      </c>
      <c r="L3501" t="s">
        <v>9281</v>
      </c>
      <c r="M3501" t="s">
        <v>9209</v>
      </c>
      <c r="O3501">
        <v>40</v>
      </c>
      <c r="P3501" t="s">
        <v>9225</v>
      </c>
      <c r="Q3501">
        <v>12</v>
      </c>
      <c r="R3501">
        <v>15</v>
      </c>
      <c r="S3501" t="s">
        <v>9257</v>
      </c>
      <c r="T3501" t="s">
        <v>9265</v>
      </c>
      <c r="U3501" t="s">
        <v>9300</v>
      </c>
      <c r="V3501" t="str" cm="1">
        <f t="array" ref="V3501">_xlfn.IFS(Hospital_Emergency_Room_Data[[#This Row],[Day]]&lt;=10,"Start(1-10)",Hospital_Emergency_Room_Data[[#This Row],[Day]]&lt;=20,"Middle(11-20)",Hospital_Emergency_Room_Data[[#This Row],[Day]]&gt;20,"End(21-30)")</f>
        <v>Middle(11-20)</v>
      </c>
    </row>
    <row r="3502" spans="1:22">
      <c r="A3502">
        <v>390795650</v>
      </c>
      <c r="B3502" t="s">
        <v>3519</v>
      </c>
      <c r="C3502" s="1">
        <v>45292</v>
      </c>
      <c r="D3502" t="str">
        <f>TEXT(Hospital_Emergency_Room_Data[[#This Row],[Patient Admission Date]],"mmm")</f>
        <v>Jan</v>
      </c>
      <c r="E3502">
        <f>YEAR(Hospital_Emergency_Room_Data[[#This Row],[Patient Admission Date]])</f>
        <v>2024</v>
      </c>
      <c r="F3502" s="2">
        <v>0.73124999999999996</v>
      </c>
      <c r="G3502" s="8" t="str">
        <f>TEXT(Hospital_Emergency_Room_Data[[#This Row],[Patient Admission Date]],"dddd")</f>
        <v>Monday</v>
      </c>
      <c r="H3502" t="s">
        <v>9208</v>
      </c>
      <c r="I3502">
        <v>59</v>
      </c>
      <c r="J3502" s="5" t="s">
        <v>9219</v>
      </c>
      <c r="K3502" t="s">
        <v>18</v>
      </c>
      <c r="L3502" t="s">
        <v>9281</v>
      </c>
      <c r="M3502" t="s">
        <v>9209</v>
      </c>
      <c r="O3502">
        <v>47</v>
      </c>
      <c r="P3502" t="s">
        <v>9225</v>
      </c>
      <c r="Q3502">
        <v>1</v>
      </c>
      <c r="R3502">
        <v>17</v>
      </c>
      <c r="S3502" t="s">
        <v>9257</v>
      </c>
      <c r="T3502" t="s">
        <v>9263</v>
      </c>
      <c r="U3502" t="s">
        <v>9283</v>
      </c>
      <c r="V3502" t="str" cm="1">
        <f t="array" ref="V3502">_xlfn.IFS(Hospital_Emergency_Room_Data[[#This Row],[Day]]&lt;=10,"Start(1-10)",Hospital_Emergency_Room_Data[[#This Row],[Day]]&lt;=20,"Middle(11-20)",Hospital_Emergency_Room_Data[[#This Row],[Day]]&gt;20,"End(21-30)")</f>
        <v>Start(1-10)</v>
      </c>
    </row>
    <row r="3503" spans="1:22">
      <c r="A3503">
        <v>896759958</v>
      </c>
      <c r="B3503" t="s">
        <v>3520</v>
      </c>
      <c r="C3503" s="1">
        <v>45488</v>
      </c>
      <c r="D3503" t="str">
        <f>TEXT(Hospital_Emergency_Room_Data[[#This Row],[Patient Admission Date]],"mmm")</f>
        <v>Jul</v>
      </c>
      <c r="E3503">
        <f>YEAR(Hospital_Emergency_Room_Data[[#This Row],[Patient Admission Date]])</f>
        <v>2024</v>
      </c>
      <c r="F3503" s="2">
        <v>0.39861111111111114</v>
      </c>
      <c r="G3503" s="8" t="str">
        <f>TEXT(Hospital_Emergency_Room_Data[[#This Row],[Patient Admission Date]],"dddd")</f>
        <v>Monday</v>
      </c>
      <c r="H3503" t="s">
        <v>9208</v>
      </c>
      <c r="I3503">
        <v>59</v>
      </c>
      <c r="J3503" s="5" t="s">
        <v>9219</v>
      </c>
      <c r="K3503" t="s">
        <v>18</v>
      </c>
      <c r="L3503" t="s">
        <v>9281</v>
      </c>
      <c r="M3503" t="s">
        <v>9209</v>
      </c>
      <c r="O3503">
        <v>22</v>
      </c>
      <c r="P3503" t="s">
        <v>9226</v>
      </c>
      <c r="Q3503">
        <v>15</v>
      </c>
      <c r="R3503">
        <v>9</v>
      </c>
      <c r="S3503" t="s">
        <v>9255</v>
      </c>
      <c r="T3503" t="s">
        <v>9262</v>
      </c>
      <c r="U3503" t="s">
        <v>9282</v>
      </c>
      <c r="V3503" t="str" cm="1">
        <f t="array" ref="V3503">_xlfn.IFS(Hospital_Emergency_Room_Data[[#This Row],[Day]]&lt;=10,"Start(1-10)",Hospital_Emergency_Room_Data[[#This Row],[Day]]&lt;=20,"Middle(11-20)",Hospital_Emergency_Room_Data[[#This Row],[Day]]&gt;20,"End(21-30)")</f>
        <v>Middle(11-20)</v>
      </c>
    </row>
    <row r="3504" spans="1:22">
      <c r="A3504">
        <v>594061700</v>
      </c>
      <c r="B3504" t="s">
        <v>3521</v>
      </c>
      <c r="C3504" s="1">
        <v>45047</v>
      </c>
      <c r="D3504" t="str">
        <f>TEXT(Hospital_Emergency_Room_Data[[#This Row],[Patient Admission Date]],"mmm")</f>
        <v>May</v>
      </c>
      <c r="E3504">
        <f>YEAR(Hospital_Emergency_Room_Data[[#This Row],[Patient Admission Date]])</f>
        <v>2023</v>
      </c>
      <c r="F3504" s="2">
        <v>2.6388888888888889E-2</v>
      </c>
      <c r="G3504" s="8" t="str">
        <f>TEXT(Hospital_Emergency_Room_Data[[#This Row],[Patient Admission Date]],"dddd")</f>
        <v>Monday</v>
      </c>
      <c r="H3504" t="s">
        <v>9208</v>
      </c>
      <c r="I3504">
        <v>77</v>
      </c>
      <c r="J3504" s="5" t="s">
        <v>9222</v>
      </c>
      <c r="K3504" t="s">
        <v>18</v>
      </c>
      <c r="L3504" t="s">
        <v>9281</v>
      </c>
      <c r="M3504" t="s">
        <v>9209</v>
      </c>
      <c r="O3504">
        <v>28</v>
      </c>
      <c r="P3504" t="s">
        <v>9226</v>
      </c>
      <c r="Q3504">
        <v>1</v>
      </c>
      <c r="R3504">
        <v>0</v>
      </c>
      <c r="S3504" t="s">
        <v>9258</v>
      </c>
      <c r="T3504" t="s">
        <v>9263</v>
      </c>
      <c r="U3504" t="s">
        <v>9282</v>
      </c>
      <c r="V3504" t="str" cm="1">
        <f t="array" ref="V3504">_xlfn.IFS(Hospital_Emergency_Room_Data[[#This Row],[Day]]&lt;=10,"Start(1-10)",Hospital_Emergency_Room_Data[[#This Row],[Day]]&lt;=20,"Middle(11-20)",Hospital_Emergency_Room_Data[[#This Row],[Day]]&gt;20,"End(21-30)")</f>
        <v>Start(1-10)</v>
      </c>
    </row>
    <row r="3505" spans="1:22">
      <c r="A3505">
        <v>646256910</v>
      </c>
      <c r="B3505" t="s">
        <v>3522</v>
      </c>
      <c r="C3505" s="1">
        <v>45414</v>
      </c>
      <c r="D3505" t="str">
        <f>TEXT(Hospital_Emergency_Room_Data[[#This Row],[Patient Admission Date]],"mmm")</f>
        <v>May</v>
      </c>
      <c r="E3505">
        <f>YEAR(Hospital_Emergency_Room_Data[[#This Row],[Patient Admission Date]])</f>
        <v>2024</v>
      </c>
      <c r="F3505" s="2">
        <v>0.69652777777777775</v>
      </c>
      <c r="G3505" s="8" t="str">
        <f>TEXT(Hospital_Emergency_Room_Data[[#This Row],[Patient Admission Date]],"dddd")</f>
        <v>Thursday</v>
      </c>
      <c r="H3505" t="s">
        <v>9208</v>
      </c>
      <c r="I3505">
        <v>17</v>
      </c>
      <c r="J3505" s="5" t="s">
        <v>9220</v>
      </c>
      <c r="K3505" t="s">
        <v>18</v>
      </c>
      <c r="L3505" t="s">
        <v>9281</v>
      </c>
      <c r="M3505" t="s">
        <v>9209</v>
      </c>
      <c r="O3505">
        <v>30</v>
      </c>
      <c r="P3505" t="s">
        <v>9225</v>
      </c>
      <c r="Q3505">
        <v>2</v>
      </c>
      <c r="R3505">
        <v>16</v>
      </c>
      <c r="S3505" t="s">
        <v>9257</v>
      </c>
      <c r="T3505" t="s">
        <v>9263</v>
      </c>
      <c r="U3505" t="s">
        <v>9282</v>
      </c>
      <c r="V3505" t="str" cm="1">
        <f t="array" ref="V3505">_xlfn.IFS(Hospital_Emergency_Room_Data[[#This Row],[Day]]&lt;=10,"Start(1-10)",Hospital_Emergency_Room_Data[[#This Row],[Day]]&lt;=20,"Middle(11-20)",Hospital_Emergency_Room_Data[[#This Row],[Day]]&gt;20,"End(21-30)")</f>
        <v>Start(1-10)</v>
      </c>
    </row>
    <row r="3506" spans="1:22">
      <c r="A3506">
        <v>244656448</v>
      </c>
      <c r="B3506" t="s">
        <v>3523</v>
      </c>
      <c r="C3506" s="1">
        <v>45384</v>
      </c>
      <c r="D3506" t="str">
        <f>TEXT(Hospital_Emergency_Room_Data[[#This Row],[Patient Admission Date]],"mmm")</f>
        <v>Apr</v>
      </c>
      <c r="E3506">
        <f>YEAR(Hospital_Emergency_Room_Data[[#This Row],[Patient Admission Date]])</f>
        <v>2024</v>
      </c>
      <c r="F3506" s="2">
        <v>0.38124999999999998</v>
      </c>
      <c r="G3506" s="8" t="str">
        <f>TEXT(Hospital_Emergency_Room_Data[[#This Row],[Patient Admission Date]],"dddd")</f>
        <v>Tuesday</v>
      </c>
      <c r="H3506" t="s">
        <v>9208</v>
      </c>
      <c r="I3506">
        <v>32</v>
      </c>
      <c r="J3506" s="5" t="s">
        <v>9223</v>
      </c>
      <c r="K3506" t="s">
        <v>18</v>
      </c>
      <c r="L3506" t="s">
        <v>9281</v>
      </c>
      <c r="M3506" t="s">
        <v>9209</v>
      </c>
      <c r="O3506">
        <v>34</v>
      </c>
      <c r="P3506" t="s">
        <v>9225</v>
      </c>
      <c r="Q3506">
        <v>2</v>
      </c>
      <c r="R3506">
        <v>9</v>
      </c>
      <c r="S3506" t="s">
        <v>9255</v>
      </c>
      <c r="T3506" t="s">
        <v>9263</v>
      </c>
      <c r="U3506" t="s">
        <v>9300</v>
      </c>
      <c r="V3506" t="str" cm="1">
        <f t="array" ref="V3506">_xlfn.IFS(Hospital_Emergency_Room_Data[[#This Row],[Day]]&lt;=10,"Start(1-10)",Hospital_Emergency_Room_Data[[#This Row],[Day]]&lt;=20,"Middle(11-20)",Hospital_Emergency_Room_Data[[#This Row],[Day]]&gt;20,"End(21-30)")</f>
        <v>Start(1-10)</v>
      </c>
    </row>
    <row r="3507" spans="1:22">
      <c r="A3507">
        <v>780129711</v>
      </c>
      <c r="B3507" t="s">
        <v>3524</v>
      </c>
      <c r="C3507" s="1">
        <v>45294</v>
      </c>
      <c r="D3507" t="str">
        <f>TEXT(Hospital_Emergency_Room_Data[[#This Row],[Patient Admission Date]],"mmm")</f>
        <v>Jan</v>
      </c>
      <c r="E3507">
        <f>YEAR(Hospital_Emergency_Room_Data[[#This Row],[Patient Admission Date]])</f>
        <v>2024</v>
      </c>
      <c r="F3507" s="2">
        <v>0.93819444444444444</v>
      </c>
      <c r="G3507" s="8" t="str">
        <f>TEXT(Hospital_Emergency_Room_Data[[#This Row],[Patient Admission Date]],"dddd")</f>
        <v>Wednesday</v>
      </c>
      <c r="H3507" t="s">
        <v>9208</v>
      </c>
      <c r="I3507">
        <v>22</v>
      </c>
      <c r="J3507" s="5" t="s">
        <v>9220</v>
      </c>
      <c r="K3507" t="s">
        <v>18</v>
      </c>
      <c r="L3507" t="s">
        <v>9281</v>
      </c>
      <c r="M3507" t="s">
        <v>9209</v>
      </c>
      <c r="O3507">
        <v>38</v>
      </c>
      <c r="P3507" t="s">
        <v>9225</v>
      </c>
      <c r="Q3507">
        <v>3</v>
      </c>
      <c r="R3507">
        <v>22</v>
      </c>
      <c r="S3507" t="s">
        <v>9256</v>
      </c>
      <c r="T3507" t="s">
        <v>9263</v>
      </c>
      <c r="U3507" t="s">
        <v>9300</v>
      </c>
      <c r="V3507" t="str" cm="1">
        <f t="array" ref="V3507">_xlfn.IFS(Hospital_Emergency_Room_Data[[#This Row],[Day]]&lt;=10,"Start(1-10)",Hospital_Emergency_Room_Data[[#This Row],[Day]]&lt;=20,"Middle(11-20)",Hospital_Emergency_Room_Data[[#This Row],[Day]]&gt;20,"End(21-30)")</f>
        <v>Start(1-10)</v>
      </c>
    </row>
    <row r="3508" spans="1:22">
      <c r="A3508">
        <v>259503010</v>
      </c>
      <c r="B3508" t="s">
        <v>3525</v>
      </c>
      <c r="C3508" s="1">
        <v>45505</v>
      </c>
      <c r="D3508" t="str">
        <f>TEXT(Hospital_Emergency_Room_Data[[#This Row],[Patient Admission Date]],"mmm")</f>
        <v>Aug</v>
      </c>
      <c r="E3508">
        <f>YEAR(Hospital_Emergency_Room_Data[[#This Row],[Patient Admission Date]])</f>
        <v>2024</v>
      </c>
      <c r="F3508" s="2">
        <v>7.8472222222222221E-2</v>
      </c>
      <c r="G3508" s="8" t="str">
        <f>TEXT(Hospital_Emergency_Room_Data[[#This Row],[Patient Admission Date]],"dddd")</f>
        <v>Thursday</v>
      </c>
      <c r="H3508" t="s">
        <v>9208</v>
      </c>
      <c r="I3508">
        <v>4</v>
      </c>
      <c r="J3508" s="5" t="s">
        <v>9218</v>
      </c>
      <c r="K3508" t="s">
        <v>18</v>
      </c>
      <c r="L3508" t="s">
        <v>9281</v>
      </c>
      <c r="M3508" t="s">
        <v>9209</v>
      </c>
      <c r="O3508">
        <v>42</v>
      </c>
      <c r="P3508" t="s">
        <v>9225</v>
      </c>
      <c r="Q3508">
        <v>1</v>
      </c>
      <c r="R3508">
        <v>1</v>
      </c>
      <c r="S3508" t="s">
        <v>9258</v>
      </c>
      <c r="T3508" t="s">
        <v>9263</v>
      </c>
      <c r="U3508" t="s">
        <v>9300</v>
      </c>
      <c r="V3508" t="str" cm="1">
        <f t="array" ref="V3508">_xlfn.IFS(Hospital_Emergency_Room_Data[[#This Row],[Day]]&lt;=10,"Start(1-10)",Hospital_Emergency_Room_Data[[#This Row],[Day]]&lt;=20,"Middle(11-20)",Hospital_Emergency_Room_Data[[#This Row],[Day]]&gt;20,"End(21-30)")</f>
        <v>Start(1-10)</v>
      </c>
    </row>
    <row r="3509" spans="1:22">
      <c r="A3509">
        <v>186309348</v>
      </c>
      <c r="B3509" t="s">
        <v>3526</v>
      </c>
      <c r="C3509" s="1">
        <v>45288</v>
      </c>
      <c r="D3509" t="str">
        <f>TEXT(Hospital_Emergency_Room_Data[[#This Row],[Patient Admission Date]],"mmm")</f>
        <v>Dec</v>
      </c>
      <c r="E3509">
        <f>YEAR(Hospital_Emergency_Room_Data[[#This Row],[Patient Admission Date]])</f>
        <v>2023</v>
      </c>
      <c r="F3509" s="2">
        <v>0.14097222222222222</v>
      </c>
      <c r="G3509" s="8" t="str">
        <f>TEXT(Hospital_Emergency_Room_Data[[#This Row],[Patient Admission Date]],"dddd")</f>
        <v>Thursday</v>
      </c>
      <c r="H3509" t="s">
        <v>9208</v>
      </c>
      <c r="I3509">
        <v>14</v>
      </c>
      <c r="J3509" s="5" t="s">
        <v>9221</v>
      </c>
      <c r="K3509" t="s">
        <v>18</v>
      </c>
      <c r="L3509" t="s">
        <v>9281</v>
      </c>
      <c r="M3509" t="s">
        <v>9209</v>
      </c>
      <c r="O3509">
        <v>52</v>
      </c>
      <c r="P3509" t="s">
        <v>9225</v>
      </c>
      <c r="Q3509">
        <v>28</v>
      </c>
      <c r="R3509">
        <v>3</v>
      </c>
      <c r="S3509" t="s">
        <v>9258</v>
      </c>
      <c r="T3509" t="s">
        <v>9264</v>
      </c>
      <c r="U3509" t="s">
        <v>9283</v>
      </c>
      <c r="V3509" t="str" cm="1">
        <f t="array" ref="V3509">_xlfn.IFS(Hospital_Emergency_Room_Data[[#This Row],[Day]]&lt;=10,"Start(1-10)",Hospital_Emergency_Room_Data[[#This Row],[Day]]&lt;=20,"Middle(11-20)",Hospital_Emergency_Room_Data[[#This Row],[Day]]&gt;20,"End(21-30)")</f>
        <v>End(21-30)</v>
      </c>
    </row>
    <row r="3510" spans="1:22">
      <c r="A3510">
        <v>532116360</v>
      </c>
      <c r="B3510" t="s">
        <v>3527</v>
      </c>
      <c r="C3510" s="1">
        <v>45220</v>
      </c>
      <c r="D3510" t="str">
        <f>TEXT(Hospital_Emergency_Room_Data[[#This Row],[Patient Admission Date]],"mmm")</f>
        <v>Oct</v>
      </c>
      <c r="E3510">
        <f>YEAR(Hospital_Emergency_Room_Data[[#This Row],[Patient Admission Date]])</f>
        <v>2023</v>
      </c>
      <c r="F3510" s="2">
        <v>0.21944444444444444</v>
      </c>
      <c r="G3510" s="8" t="str">
        <f>TEXT(Hospital_Emergency_Room_Data[[#This Row],[Patient Admission Date]],"dddd")</f>
        <v>Saturday</v>
      </c>
      <c r="H3510" t="s">
        <v>9208</v>
      </c>
      <c r="I3510">
        <v>26</v>
      </c>
      <c r="J3510" s="5" t="s">
        <v>9220</v>
      </c>
      <c r="K3510" t="s">
        <v>18</v>
      </c>
      <c r="L3510" t="s">
        <v>9281</v>
      </c>
      <c r="M3510" t="s">
        <v>9209</v>
      </c>
      <c r="O3510">
        <v>37</v>
      </c>
      <c r="P3510" t="s">
        <v>9225</v>
      </c>
      <c r="Q3510">
        <v>21</v>
      </c>
      <c r="R3510">
        <v>5</v>
      </c>
      <c r="S3510" t="s">
        <v>9258</v>
      </c>
      <c r="T3510" t="s">
        <v>9262</v>
      </c>
      <c r="U3510" t="s">
        <v>9300</v>
      </c>
      <c r="V3510" t="str" cm="1">
        <f t="array" ref="V3510">_xlfn.IFS(Hospital_Emergency_Room_Data[[#This Row],[Day]]&lt;=10,"Start(1-10)",Hospital_Emergency_Room_Data[[#This Row],[Day]]&lt;=20,"Middle(11-20)",Hospital_Emergency_Room_Data[[#This Row],[Day]]&gt;20,"End(21-30)")</f>
        <v>End(21-30)</v>
      </c>
    </row>
    <row r="3511" spans="1:22">
      <c r="A3511">
        <v>397139614</v>
      </c>
      <c r="B3511" t="s">
        <v>3528</v>
      </c>
      <c r="C3511" s="1">
        <v>45437</v>
      </c>
      <c r="D3511" t="str">
        <f>TEXT(Hospital_Emergency_Room_Data[[#This Row],[Patient Admission Date]],"mmm")</f>
        <v>May</v>
      </c>
      <c r="E3511">
        <f>YEAR(Hospital_Emergency_Room_Data[[#This Row],[Patient Admission Date]])</f>
        <v>2024</v>
      </c>
      <c r="F3511" s="2">
        <v>0.1986111111111111</v>
      </c>
      <c r="G3511" s="8" t="str">
        <f>TEXT(Hospital_Emergency_Room_Data[[#This Row],[Patient Admission Date]],"dddd")</f>
        <v>Saturday</v>
      </c>
      <c r="H3511" t="s">
        <v>9208</v>
      </c>
      <c r="I3511">
        <v>72</v>
      </c>
      <c r="J3511" s="5" t="s">
        <v>9222</v>
      </c>
      <c r="K3511" t="s">
        <v>18</v>
      </c>
      <c r="L3511" t="s">
        <v>9281</v>
      </c>
      <c r="M3511" t="s">
        <v>9209</v>
      </c>
      <c r="O3511">
        <v>37</v>
      </c>
      <c r="P3511" t="s">
        <v>9225</v>
      </c>
      <c r="Q3511">
        <v>25</v>
      </c>
      <c r="R3511">
        <v>4</v>
      </c>
      <c r="S3511" t="s">
        <v>9258</v>
      </c>
      <c r="T3511" t="s">
        <v>9264</v>
      </c>
      <c r="U3511" t="s">
        <v>9300</v>
      </c>
      <c r="V3511" t="str" cm="1">
        <f t="array" ref="V3511">_xlfn.IFS(Hospital_Emergency_Room_Data[[#This Row],[Day]]&lt;=10,"Start(1-10)",Hospital_Emergency_Room_Data[[#This Row],[Day]]&lt;=20,"Middle(11-20)",Hospital_Emergency_Room_Data[[#This Row],[Day]]&gt;20,"End(21-30)")</f>
        <v>End(21-30)</v>
      </c>
    </row>
    <row r="3512" spans="1:22">
      <c r="A3512">
        <v>879998691</v>
      </c>
      <c r="B3512" t="s">
        <v>3529</v>
      </c>
      <c r="C3512" s="1">
        <v>45412</v>
      </c>
      <c r="D3512" t="str">
        <f>TEXT(Hospital_Emergency_Room_Data[[#This Row],[Patient Admission Date]],"mmm")</f>
        <v>Apr</v>
      </c>
      <c r="E3512">
        <f>YEAR(Hospital_Emergency_Room_Data[[#This Row],[Patient Admission Date]])</f>
        <v>2024</v>
      </c>
      <c r="F3512" s="2">
        <v>0.81111111111111112</v>
      </c>
      <c r="G3512" s="8" t="str">
        <f>TEXT(Hospital_Emergency_Room_Data[[#This Row],[Patient Admission Date]],"dddd")</f>
        <v>Tuesday</v>
      </c>
      <c r="H3512" t="s">
        <v>9208</v>
      </c>
      <c r="I3512">
        <v>78</v>
      </c>
      <c r="J3512" s="5" t="s">
        <v>9222</v>
      </c>
      <c r="K3512" t="s">
        <v>18</v>
      </c>
      <c r="L3512" t="s">
        <v>9281</v>
      </c>
      <c r="M3512" t="s">
        <v>9209</v>
      </c>
      <c r="O3512">
        <v>49</v>
      </c>
      <c r="P3512" t="s">
        <v>9225</v>
      </c>
      <c r="Q3512">
        <v>30</v>
      </c>
      <c r="R3512">
        <v>19</v>
      </c>
      <c r="S3512" t="s">
        <v>9256</v>
      </c>
      <c r="T3512" t="s">
        <v>9264</v>
      </c>
      <c r="U3512" t="s">
        <v>9283</v>
      </c>
      <c r="V3512" t="str" cm="1">
        <f t="array" ref="V3512">_xlfn.IFS(Hospital_Emergency_Room_Data[[#This Row],[Day]]&lt;=10,"Start(1-10)",Hospital_Emergency_Room_Data[[#This Row],[Day]]&lt;=20,"Middle(11-20)",Hospital_Emergency_Room_Data[[#This Row],[Day]]&gt;20,"End(21-30)")</f>
        <v>End(21-30)</v>
      </c>
    </row>
    <row r="3513" spans="1:22">
      <c r="A3513">
        <v>886307411</v>
      </c>
      <c r="B3513" t="s">
        <v>3530</v>
      </c>
      <c r="C3513" s="1">
        <v>45556</v>
      </c>
      <c r="D3513" t="str">
        <f>TEXT(Hospital_Emergency_Room_Data[[#This Row],[Patient Admission Date]],"mmm")</f>
        <v>Sep</v>
      </c>
      <c r="E3513">
        <f>YEAR(Hospital_Emergency_Room_Data[[#This Row],[Patient Admission Date]])</f>
        <v>2024</v>
      </c>
      <c r="F3513" s="2">
        <v>0.87847222222222221</v>
      </c>
      <c r="G3513" s="8" t="str">
        <f>TEXT(Hospital_Emergency_Room_Data[[#This Row],[Patient Admission Date]],"dddd")</f>
        <v>Saturday</v>
      </c>
      <c r="H3513" t="s">
        <v>9208</v>
      </c>
      <c r="I3513">
        <v>37</v>
      </c>
      <c r="J3513" s="5" t="s">
        <v>9223</v>
      </c>
      <c r="K3513" t="s">
        <v>18</v>
      </c>
      <c r="L3513" t="s">
        <v>9281</v>
      </c>
      <c r="M3513" t="s">
        <v>9209</v>
      </c>
      <c r="O3513">
        <v>52</v>
      </c>
      <c r="P3513" t="s">
        <v>9225</v>
      </c>
      <c r="Q3513">
        <v>21</v>
      </c>
      <c r="R3513">
        <v>21</v>
      </c>
      <c r="S3513" t="s">
        <v>9256</v>
      </c>
      <c r="T3513" t="s">
        <v>9262</v>
      </c>
      <c r="U3513" t="s">
        <v>9283</v>
      </c>
      <c r="V3513" t="str" cm="1">
        <f t="array" ref="V3513">_xlfn.IFS(Hospital_Emergency_Room_Data[[#This Row],[Day]]&lt;=10,"Start(1-10)",Hospital_Emergency_Room_Data[[#This Row],[Day]]&lt;=20,"Middle(11-20)",Hospital_Emergency_Room_Data[[#This Row],[Day]]&gt;20,"End(21-30)")</f>
        <v>End(21-30)</v>
      </c>
    </row>
    <row r="3514" spans="1:22">
      <c r="A3514">
        <v>392674275</v>
      </c>
      <c r="B3514" t="s">
        <v>3531</v>
      </c>
      <c r="C3514" s="1">
        <v>45372</v>
      </c>
      <c r="D3514" t="str">
        <f>TEXT(Hospital_Emergency_Room_Data[[#This Row],[Patient Admission Date]],"mmm")</f>
        <v>Mar</v>
      </c>
      <c r="E3514">
        <f>YEAR(Hospital_Emergency_Room_Data[[#This Row],[Patient Admission Date]])</f>
        <v>2024</v>
      </c>
      <c r="F3514" s="2">
        <v>0.41111111111111109</v>
      </c>
      <c r="G3514" s="8" t="str">
        <f>TEXT(Hospital_Emergency_Room_Data[[#This Row],[Patient Admission Date]],"dddd")</f>
        <v>Thursday</v>
      </c>
      <c r="H3514" t="s">
        <v>9208</v>
      </c>
      <c r="I3514">
        <v>42</v>
      </c>
      <c r="J3514" s="5" t="s">
        <v>9223</v>
      </c>
      <c r="K3514" t="s">
        <v>18</v>
      </c>
      <c r="L3514" t="s">
        <v>9281</v>
      </c>
      <c r="M3514" t="s">
        <v>9209</v>
      </c>
      <c r="O3514">
        <v>55</v>
      </c>
      <c r="P3514" t="s">
        <v>9225</v>
      </c>
      <c r="Q3514">
        <v>21</v>
      </c>
      <c r="R3514">
        <v>9</v>
      </c>
      <c r="S3514" t="s">
        <v>9255</v>
      </c>
      <c r="T3514" t="s">
        <v>9262</v>
      </c>
      <c r="U3514" t="s">
        <v>9283</v>
      </c>
      <c r="V3514" t="str" cm="1">
        <f t="array" ref="V3514">_xlfn.IFS(Hospital_Emergency_Room_Data[[#This Row],[Day]]&lt;=10,"Start(1-10)",Hospital_Emergency_Room_Data[[#This Row],[Day]]&lt;=20,"Middle(11-20)",Hospital_Emergency_Room_Data[[#This Row],[Day]]&gt;20,"End(21-30)")</f>
        <v>End(21-30)</v>
      </c>
    </row>
    <row r="3515" spans="1:22">
      <c r="A3515">
        <v>114132465</v>
      </c>
      <c r="B3515" t="s">
        <v>3532</v>
      </c>
      <c r="C3515" s="1">
        <v>45533</v>
      </c>
      <c r="D3515" t="str">
        <f>TEXT(Hospital_Emergency_Room_Data[[#This Row],[Patient Admission Date]],"mmm")</f>
        <v>Aug</v>
      </c>
      <c r="E3515">
        <f>YEAR(Hospital_Emergency_Room_Data[[#This Row],[Patient Admission Date]])</f>
        <v>2024</v>
      </c>
      <c r="F3515" s="2">
        <v>0.1673611111111111</v>
      </c>
      <c r="G3515" s="8" t="str">
        <f>TEXT(Hospital_Emergency_Room_Data[[#This Row],[Patient Admission Date]],"dddd")</f>
        <v>Thursday</v>
      </c>
      <c r="H3515" t="s">
        <v>9208</v>
      </c>
      <c r="I3515">
        <v>44</v>
      </c>
      <c r="J3515" s="5" t="s">
        <v>9223</v>
      </c>
      <c r="K3515" t="s">
        <v>18</v>
      </c>
      <c r="L3515" t="s">
        <v>9281</v>
      </c>
      <c r="M3515" t="s">
        <v>9209</v>
      </c>
      <c r="O3515">
        <v>56</v>
      </c>
      <c r="P3515" t="s">
        <v>9225</v>
      </c>
      <c r="Q3515">
        <v>29</v>
      </c>
      <c r="R3515">
        <v>4</v>
      </c>
      <c r="S3515" t="s">
        <v>9258</v>
      </c>
      <c r="T3515" t="s">
        <v>9264</v>
      </c>
      <c r="U3515" t="s">
        <v>9283</v>
      </c>
      <c r="V3515" t="str" cm="1">
        <f t="array" ref="V3515">_xlfn.IFS(Hospital_Emergency_Room_Data[[#This Row],[Day]]&lt;=10,"Start(1-10)",Hospital_Emergency_Room_Data[[#This Row],[Day]]&lt;=20,"Middle(11-20)",Hospital_Emergency_Room_Data[[#This Row],[Day]]&gt;20,"End(21-30)")</f>
        <v>End(21-30)</v>
      </c>
    </row>
    <row r="3516" spans="1:22">
      <c r="A3516">
        <v>109857478</v>
      </c>
      <c r="B3516" t="s">
        <v>3533</v>
      </c>
      <c r="C3516" s="1">
        <v>45371</v>
      </c>
      <c r="D3516" t="str">
        <f>TEXT(Hospital_Emergency_Room_Data[[#This Row],[Patient Admission Date]],"mmm")</f>
        <v>Mar</v>
      </c>
      <c r="E3516">
        <f>YEAR(Hospital_Emergency_Room_Data[[#This Row],[Patient Admission Date]])</f>
        <v>2024</v>
      </c>
      <c r="F3516" s="2">
        <v>0.10833333333333334</v>
      </c>
      <c r="G3516" s="8" t="str">
        <f>TEXT(Hospital_Emergency_Room_Data[[#This Row],[Patient Admission Date]],"dddd")</f>
        <v>Wednesday</v>
      </c>
      <c r="H3516" t="s">
        <v>9208</v>
      </c>
      <c r="I3516">
        <v>57</v>
      </c>
      <c r="J3516" s="5" t="s">
        <v>9219</v>
      </c>
      <c r="K3516" t="s">
        <v>18</v>
      </c>
      <c r="L3516" t="s">
        <v>9281</v>
      </c>
      <c r="M3516" t="s">
        <v>9209</v>
      </c>
      <c r="O3516">
        <v>57</v>
      </c>
      <c r="P3516" t="s">
        <v>9225</v>
      </c>
      <c r="Q3516">
        <v>20</v>
      </c>
      <c r="R3516">
        <v>2</v>
      </c>
      <c r="S3516" t="s">
        <v>9258</v>
      </c>
      <c r="T3516" t="s">
        <v>9262</v>
      </c>
      <c r="U3516" t="s">
        <v>9283</v>
      </c>
      <c r="V3516" t="str" cm="1">
        <f t="array" ref="V3516">_xlfn.IFS(Hospital_Emergency_Room_Data[[#This Row],[Day]]&lt;=10,"Start(1-10)",Hospital_Emergency_Room_Data[[#This Row],[Day]]&lt;=20,"Middle(11-20)",Hospital_Emergency_Room_Data[[#This Row],[Day]]&gt;20,"End(21-30)")</f>
        <v>Middle(11-20)</v>
      </c>
    </row>
    <row r="3517" spans="1:22">
      <c r="A3517">
        <v>637326890</v>
      </c>
      <c r="B3517" t="s">
        <v>3534</v>
      </c>
      <c r="C3517" s="1">
        <v>45161</v>
      </c>
      <c r="D3517" t="str">
        <f>TEXT(Hospital_Emergency_Room_Data[[#This Row],[Patient Admission Date]],"mmm")</f>
        <v>Aug</v>
      </c>
      <c r="E3517">
        <f>YEAR(Hospital_Emergency_Room_Data[[#This Row],[Patient Admission Date]])</f>
        <v>2023</v>
      </c>
      <c r="F3517" s="2">
        <v>0.44444444444444442</v>
      </c>
      <c r="G3517" s="8" t="str">
        <f>TEXT(Hospital_Emergency_Room_Data[[#This Row],[Patient Admission Date]],"dddd")</f>
        <v>Wednesday</v>
      </c>
      <c r="H3517" t="s">
        <v>9208</v>
      </c>
      <c r="I3517">
        <v>57</v>
      </c>
      <c r="J3517" s="5" t="s">
        <v>9219</v>
      </c>
      <c r="K3517" t="s">
        <v>18</v>
      </c>
      <c r="L3517" t="s">
        <v>9281</v>
      </c>
      <c r="M3517" t="s">
        <v>9209</v>
      </c>
      <c r="O3517">
        <v>14</v>
      </c>
      <c r="P3517" t="s">
        <v>9226</v>
      </c>
      <c r="Q3517">
        <v>23</v>
      </c>
      <c r="R3517">
        <v>10</v>
      </c>
      <c r="S3517" t="s">
        <v>9255</v>
      </c>
      <c r="T3517" t="s">
        <v>9264</v>
      </c>
      <c r="U3517" t="s">
        <v>9282</v>
      </c>
      <c r="V3517" t="str" cm="1">
        <f t="array" ref="V3517">_xlfn.IFS(Hospital_Emergency_Room_Data[[#This Row],[Day]]&lt;=10,"Start(1-10)",Hospital_Emergency_Room_Data[[#This Row],[Day]]&lt;=20,"Middle(11-20)",Hospital_Emergency_Room_Data[[#This Row],[Day]]&gt;20,"End(21-30)")</f>
        <v>End(21-30)</v>
      </c>
    </row>
    <row r="3518" spans="1:22">
      <c r="A3518">
        <v>828381580</v>
      </c>
      <c r="B3518" t="s">
        <v>3535</v>
      </c>
      <c r="C3518" s="1">
        <v>45452</v>
      </c>
      <c r="D3518" t="str">
        <f>TEXT(Hospital_Emergency_Room_Data[[#This Row],[Patient Admission Date]],"mmm")</f>
        <v>Jun</v>
      </c>
      <c r="E3518">
        <f>YEAR(Hospital_Emergency_Room_Data[[#This Row],[Patient Admission Date]])</f>
        <v>2024</v>
      </c>
      <c r="F3518" s="2">
        <v>0.29236111111111113</v>
      </c>
      <c r="G3518" s="8" t="str">
        <f>TEXT(Hospital_Emergency_Room_Data[[#This Row],[Patient Admission Date]],"dddd")</f>
        <v>Sunday</v>
      </c>
      <c r="H3518" t="s">
        <v>9208</v>
      </c>
      <c r="I3518">
        <v>20</v>
      </c>
      <c r="J3518" s="5" t="s">
        <v>9220</v>
      </c>
      <c r="K3518" t="s">
        <v>18</v>
      </c>
      <c r="L3518" t="s">
        <v>9281</v>
      </c>
      <c r="M3518" t="s">
        <v>9209</v>
      </c>
      <c r="O3518">
        <v>36</v>
      </c>
      <c r="P3518" t="s">
        <v>9225</v>
      </c>
      <c r="Q3518">
        <v>9</v>
      </c>
      <c r="R3518">
        <v>7</v>
      </c>
      <c r="S3518" t="s">
        <v>9255</v>
      </c>
      <c r="T3518" t="s">
        <v>9265</v>
      </c>
      <c r="U3518" t="s">
        <v>9300</v>
      </c>
      <c r="V3518" t="str" cm="1">
        <f t="array" ref="V3518">_xlfn.IFS(Hospital_Emergency_Room_Data[[#This Row],[Day]]&lt;=10,"Start(1-10)",Hospital_Emergency_Room_Data[[#This Row],[Day]]&lt;=20,"Middle(11-20)",Hospital_Emergency_Room_Data[[#This Row],[Day]]&gt;20,"End(21-30)")</f>
        <v>Start(1-10)</v>
      </c>
    </row>
    <row r="3519" spans="1:22">
      <c r="A3519">
        <v>892216166</v>
      </c>
      <c r="B3519" t="s">
        <v>3536</v>
      </c>
      <c r="C3519" s="1">
        <v>45446</v>
      </c>
      <c r="D3519" t="str">
        <f>TEXT(Hospital_Emergency_Room_Data[[#This Row],[Patient Admission Date]],"mmm")</f>
        <v>Jun</v>
      </c>
      <c r="E3519">
        <f>YEAR(Hospital_Emergency_Room_Data[[#This Row],[Patient Admission Date]])</f>
        <v>2024</v>
      </c>
      <c r="F3519" s="2">
        <v>0.86875000000000002</v>
      </c>
      <c r="G3519" s="8" t="str">
        <f>TEXT(Hospital_Emergency_Room_Data[[#This Row],[Patient Admission Date]],"dddd")</f>
        <v>Monday</v>
      </c>
      <c r="H3519" t="s">
        <v>9208</v>
      </c>
      <c r="I3519">
        <v>20</v>
      </c>
      <c r="J3519" s="5" t="s">
        <v>9220</v>
      </c>
      <c r="K3519" t="s">
        <v>18</v>
      </c>
      <c r="L3519" t="s">
        <v>9281</v>
      </c>
      <c r="M3519" t="s">
        <v>9209</v>
      </c>
      <c r="O3519">
        <v>42</v>
      </c>
      <c r="P3519" t="s">
        <v>9225</v>
      </c>
      <c r="Q3519">
        <v>3</v>
      </c>
      <c r="R3519">
        <v>20</v>
      </c>
      <c r="S3519" t="s">
        <v>9256</v>
      </c>
      <c r="T3519" t="s">
        <v>9263</v>
      </c>
      <c r="U3519" t="s">
        <v>9300</v>
      </c>
      <c r="V3519" t="str" cm="1">
        <f t="array" ref="V3519">_xlfn.IFS(Hospital_Emergency_Room_Data[[#This Row],[Day]]&lt;=10,"Start(1-10)",Hospital_Emergency_Room_Data[[#This Row],[Day]]&lt;=20,"Middle(11-20)",Hospital_Emergency_Room_Data[[#This Row],[Day]]&gt;20,"End(21-30)")</f>
        <v>Start(1-10)</v>
      </c>
    </row>
    <row r="3520" spans="1:22">
      <c r="A3520">
        <v>241871317</v>
      </c>
      <c r="B3520" t="s">
        <v>3537</v>
      </c>
      <c r="C3520" s="1">
        <v>45235</v>
      </c>
      <c r="D3520" t="str">
        <f>TEXT(Hospital_Emergency_Room_Data[[#This Row],[Patient Admission Date]],"mmm")</f>
        <v>Nov</v>
      </c>
      <c r="E3520">
        <f>YEAR(Hospital_Emergency_Room_Data[[#This Row],[Patient Admission Date]])</f>
        <v>2023</v>
      </c>
      <c r="F3520" s="2">
        <v>0.6166666666666667</v>
      </c>
      <c r="G3520" s="8" t="str">
        <f>TEXT(Hospital_Emergency_Room_Data[[#This Row],[Patient Admission Date]],"dddd")</f>
        <v>Sunday</v>
      </c>
      <c r="H3520" t="s">
        <v>9208</v>
      </c>
      <c r="I3520">
        <v>6</v>
      </c>
      <c r="J3520" s="5" t="s">
        <v>9221</v>
      </c>
      <c r="K3520" t="s">
        <v>18</v>
      </c>
      <c r="L3520" t="s">
        <v>9281</v>
      </c>
      <c r="M3520" t="s">
        <v>9209</v>
      </c>
      <c r="O3520">
        <v>11</v>
      </c>
      <c r="P3520" t="s">
        <v>9226</v>
      </c>
      <c r="Q3520">
        <v>5</v>
      </c>
      <c r="R3520">
        <v>14</v>
      </c>
      <c r="S3520" t="s">
        <v>9257</v>
      </c>
      <c r="T3520" t="s">
        <v>9263</v>
      </c>
      <c r="U3520" t="s">
        <v>9282</v>
      </c>
      <c r="V3520" t="str" cm="1">
        <f t="array" ref="V3520">_xlfn.IFS(Hospital_Emergency_Room_Data[[#This Row],[Day]]&lt;=10,"Start(1-10)",Hospital_Emergency_Room_Data[[#This Row],[Day]]&lt;=20,"Middle(11-20)",Hospital_Emergency_Room_Data[[#This Row],[Day]]&gt;20,"End(21-30)")</f>
        <v>Start(1-10)</v>
      </c>
    </row>
    <row r="3521" spans="1:22">
      <c r="A3521">
        <v>616240296</v>
      </c>
      <c r="B3521" t="s">
        <v>3538</v>
      </c>
      <c r="C3521" s="1">
        <v>45111</v>
      </c>
      <c r="D3521" t="str">
        <f>TEXT(Hospital_Emergency_Room_Data[[#This Row],[Patient Admission Date]],"mmm")</f>
        <v>Jul</v>
      </c>
      <c r="E3521">
        <f>YEAR(Hospital_Emergency_Room_Data[[#This Row],[Patient Admission Date]])</f>
        <v>2023</v>
      </c>
      <c r="F3521" s="2">
        <v>0.99930555555555556</v>
      </c>
      <c r="G3521" s="8" t="str">
        <f>TEXT(Hospital_Emergency_Room_Data[[#This Row],[Patient Admission Date]],"dddd")</f>
        <v>Tuesday</v>
      </c>
      <c r="H3521" t="s">
        <v>9208</v>
      </c>
      <c r="I3521">
        <v>67</v>
      </c>
      <c r="J3521" s="5" t="s">
        <v>9217</v>
      </c>
      <c r="K3521" t="s">
        <v>18</v>
      </c>
      <c r="L3521" t="s">
        <v>9281</v>
      </c>
      <c r="M3521" t="s">
        <v>9209</v>
      </c>
      <c r="O3521">
        <v>24</v>
      </c>
      <c r="P3521" t="s">
        <v>9226</v>
      </c>
      <c r="Q3521">
        <v>4</v>
      </c>
      <c r="R3521">
        <v>23</v>
      </c>
      <c r="S3521" t="s">
        <v>9256</v>
      </c>
      <c r="T3521" t="s">
        <v>9263</v>
      </c>
      <c r="U3521" t="s">
        <v>9282</v>
      </c>
      <c r="V3521" t="str" cm="1">
        <f t="array" ref="V3521">_xlfn.IFS(Hospital_Emergency_Room_Data[[#This Row],[Day]]&lt;=10,"Start(1-10)",Hospital_Emergency_Room_Data[[#This Row],[Day]]&lt;=20,"Middle(11-20)",Hospital_Emergency_Room_Data[[#This Row],[Day]]&gt;20,"End(21-30)")</f>
        <v>Start(1-10)</v>
      </c>
    </row>
    <row r="3522" spans="1:22">
      <c r="A3522">
        <v>486725476</v>
      </c>
      <c r="B3522" t="s">
        <v>3539</v>
      </c>
      <c r="C3522" s="1">
        <v>45148</v>
      </c>
      <c r="D3522" t="str">
        <f>TEXT(Hospital_Emergency_Room_Data[[#This Row],[Patient Admission Date]],"mmm")</f>
        <v>Aug</v>
      </c>
      <c r="E3522">
        <f>YEAR(Hospital_Emergency_Room_Data[[#This Row],[Patient Admission Date]])</f>
        <v>2023</v>
      </c>
      <c r="F3522" s="2">
        <v>0.94791666666666663</v>
      </c>
      <c r="G3522" s="8" t="str">
        <f>TEXT(Hospital_Emergency_Room_Data[[#This Row],[Patient Admission Date]],"dddd")</f>
        <v>Thursday</v>
      </c>
      <c r="H3522" t="s">
        <v>9208</v>
      </c>
      <c r="I3522">
        <v>36</v>
      </c>
      <c r="J3522" s="5" t="s">
        <v>9223</v>
      </c>
      <c r="K3522" t="s">
        <v>18</v>
      </c>
      <c r="L3522" t="s">
        <v>9281</v>
      </c>
      <c r="M3522" t="s">
        <v>9209</v>
      </c>
      <c r="O3522">
        <v>27</v>
      </c>
      <c r="P3522" t="s">
        <v>9226</v>
      </c>
      <c r="Q3522">
        <v>10</v>
      </c>
      <c r="R3522">
        <v>22</v>
      </c>
      <c r="S3522" t="s">
        <v>9256</v>
      </c>
      <c r="T3522" t="s">
        <v>9265</v>
      </c>
      <c r="U3522" t="s">
        <v>9282</v>
      </c>
      <c r="V3522" t="str" cm="1">
        <f t="array" ref="V3522">_xlfn.IFS(Hospital_Emergency_Room_Data[[#This Row],[Day]]&lt;=10,"Start(1-10)",Hospital_Emergency_Room_Data[[#This Row],[Day]]&lt;=20,"Middle(11-20)",Hospital_Emergency_Room_Data[[#This Row],[Day]]&gt;20,"End(21-30)")</f>
        <v>Start(1-10)</v>
      </c>
    </row>
    <row r="3523" spans="1:22">
      <c r="A3523">
        <v>643010548</v>
      </c>
      <c r="B3523" t="s">
        <v>3540</v>
      </c>
      <c r="C3523" s="1">
        <v>45268</v>
      </c>
      <c r="D3523" t="str">
        <f>TEXT(Hospital_Emergency_Room_Data[[#This Row],[Patient Admission Date]],"mmm")</f>
        <v>Dec</v>
      </c>
      <c r="E3523">
        <f>YEAR(Hospital_Emergency_Room_Data[[#This Row],[Patient Admission Date]])</f>
        <v>2023</v>
      </c>
      <c r="F3523" s="2">
        <v>0.71944444444444444</v>
      </c>
      <c r="G3523" s="8" t="str">
        <f>TEXT(Hospital_Emergency_Room_Data[[#This Row],[Patient Admission Date]],"dddd")</f>
        <v>Friday</v>
      </c>
      <c r="H3523" t="s">
        <v>9208</v>
      </c>
      <c r="I3523">
        <v>46</v>
      </c>
      <c r="J3523" s="5" t="s">
        <v>9219</v>
      </c>
      <c r="K3523" t="s">
        <v>18</v>
      </c>
      <c r="L3523" t="s">
        <v>9281</v>
      </c>
      <c r="M3523" t="s">
        <v>9209</v>
      </c>
      <c r="O3523">
        <v>45</v>
      </c>
      <c r="P3523" t="s">
        <v>9225</v>
      </c>
      <c r="Q3523">
        <v>8</v>
      </c>
      <c r="R3523">
        <v>17</v>
      </c>
      <c r="S3523" t="s">
        <v>9257</v>
      </c>
      <c r="T3523" t="s">
        <v>9265</v>
      </c>
      <c r="U3523" t="s">
        <v>9300</v>
      </c>
      <c r="V3523" t="str" cm="1">
        <f t="array" ref="V3523">_xlfn.IFS(Hospital_Emergency_Room_Data[[#This Row],[Day]]&lt;=10,"Start(1-10)",Hospital_Emergency_Room_Data[[#This Row],[Day]]&lt;=20,"Middle(11-20)",Hospital_Emergency_Room_Data[[#This Row],[Day]]&gt;20,"End(21-30)")</f>
        <v>Start(1-10)</v>
      </c>
    </row>
    <row r="3524" spans="1:22">
      <c r="A3524">
        <v>383298580</v>
      </c>
      <c r="B3524" t="s">
        <v>3541</v>
      </c>
      <c r="C3524" s="1">
        <v>45217</v>
      </c>
      <c r="D3524" t="str">
        <f>TEXT(Hospital_Emergency_Room_Data[[#This Row],[Patient Admission Date]],"mmm")</f>
        <v>Oct</v>
      </c>
      <c r="E3524">
        <f>YEAR(Hospital_Emergency_Room_Data[[#This Row],[Patient Admission Date]])</f>
        <v>2023</v>
      </c>
      <c r="F3524" s="2">
        <v>0.46180555555555558</v>
      </c>
      <c r="G3524" s="8" t="str">
        <f>TEXT(Hospital_Emergency_Room_Data[[#This Row],[Patient Admission Date]],"dddd")</f>
        <v>Wednesday</v>
      </c>
      <c r="H3524" t="s">
        <v>9208</v>
      </c>
      <c r="I3524">
        <v>10</v>
      </c>
      <c r="J3524" s="5" t="s">
        <v>9221</v>
      </c>
      <c r="K3524" t="s">
        <v>18</v>
      </c>
      <c r="L3524" t="s">
        <v>9281</v>
      </c>
      <c r="M3524" t="s">
        <v>9209</v>
      </c>
      <c r="O3524">
        <v>50</v>
      </c>
      <c r="P3524" t="s">
        <v>9225</v>
      </c>
      <c r="Q3524">
        <v>18</v>
      </c>
      <c r="R3524">
        <v>11</v>
      </c>
      <c r="S3524" t="s">
        <v>9255</v>
      </c>
      <c r="T3524" t="s">
        <v>9262</v>
      </c>
      <c r="U3524" t="s">
        <v>9283</v>
      </c>
      <c r="V3524" t="str" cm="1">
        <f t="array" ref="V3524">_xlfn.IFS(Hospital_Emergency_Room_Data[[#This Row],[Day]]&lt;=10,"Start(1-10)",Hospital_Emergency_Room_Data[[#This Row],[Day]]&lt;=20,"Middle(11-20)",Hospital_Emergency_Room_Data[[#This Row],[Day]]&gt;20,"End(21-30)")</f>
        <v>Middle(11-20)</v>
      </c>
    </row>
    <row r="3525" spans="1:22">
      <c r="A3525">
        <v>767681383</v>
      </c>
      <c r="B3525" t="s">
        <v>3542</v>
      </c>
      <c r="C3525" s="1">
        <v>45215</v>
      </c>
      <c r="D3525" t="str">
        <f>TEXT(Hospital_Emergency_Room_Data[[#This Row],[Patient Admission Date]],"mmm")</f>
        <v>Oct</v>
      </c>
      <c r="E3525">
        <f>YEAR(Hospital_Emergency_Room_Data[[#This Row],[Patient Admission Date]])</f>
        <v>2023</v>
      </c>
      <c r="F3525" s="2">
        <v>0.85972222222222228</v>
      </c>
      <c r="G3525" s="8" t="str">
        <f>TEXT(Hospital_Emergency_Room_Data[[#This Row],[Patient Admission Date]],"dddd")</f>
        <v>Monday</v>
      </c>
      <c r="H3525" t="s">
        <v>9208</v>
      </c>
      <c r="I3525">
        <v>18</v>
      </c>
      <c r="J3525" s="5" t="s">
        <v>9220</v>
      </c>
      <c r="K3525" t="s">
        <v>18</v>
      </c>
      <c r="L3525" t="s">
        <v>9281</v>
      </c>
      <c r="M3525" t="s">
        <v>9209</v>
      </c>
      <c r="O3525">
        <v>54</v>
      </c>
      <c r="P3525" t="s">
        <v>9225</v>
      </c>
      <c r="Q3525">
        <v>16</v>
      </c>
      <c r="R3525">
        <v>20</v>
      </c>
      <c r="S3525" t="s">
        <v>9256</v>
      </c>
      <c r="T3525" t="s">
        <v>9262</v>
      </c>
      <c r="U3525" t="s">
        <v>9283</v>
      </c>
      <c r="V3525" t="str" cm="1">
        <f t="array" ref="V3525">_xlfn.IFS(Hospital_Emergency_Room_Data[[#This Row],[Day]]&lt;=10,"Start(1-10)",Hospital_Emergency_Room_Data[[#This Row],[Day]]&lt;=20,"Middle(11-20)",Hospital_Emergency_Room_Data[[#This Row],[Day]]&gt;20,"End(21-30)")</f>
        <v>Middle(11-20)</v>
      </c>
    </row>
    <row r="3526" spans="1:22">
      <c r="A3526">
        <v>559032977</v>
      </c>
      <c r="B3526" t="s">
        <v>3543</v>
      </c>
      <c r="C3526" s="1">
        <v>45274</v>
      </c>
      <c r="D3526" t="str">
        <f>TEXT(Hospital_Emergency_Room_Data[[#This Row],[Patient Admission Date]],"mmm")</f>
        <v>Dec</v>
      </c>
      <c r="E3526">
        <f>YEAR(Hospital_Emergency_Room_Data[[#This Row],[Patient Admission Date]])</f>
        <v>2023</v>
      </c>
      <c r="F3526" s="2">
        <v>0.7944444444444444</v>
      </c>
      <c r="G3526" s="8" t="str">
        <f>TEXT(Hospital_Emergency_Room_Data[[#This Row],[Patient Admission Date]],"dddd")</f>
        <v>Thursday</v>
      </c>
      <c r="H3526" t="s">
        <v>9208</v>
      </c>
      <c r="I3526">
        <v>30</v>
      </c>
      <c r="J3526" s="5" t="s">
        <v>9223</v>
      </c>
      <c r="K3526" t="s">
        <v>18</v>
      </c>
      <c r="L3526" t="s">
        <v>9281</v>
      </c>
      <c r="M3526" t="s">
        <v>9209</v>
      </c>
      <c r="O3526">
        <v>57</v>
      </c>
      <c r="P3526" t="s">
        <v>9225</v>
      </c>
      <c r="Q3526">
        <v>14</v>
      </c>
      <c r="R3526">
        <v>19</v>
      </c>
      <c r="S3526" t="s">
        <v>9256</v>
      </c>
      <c r="T3526" t="s">
        <v>9265</v>
      </c>
      <c r="U3526" t="s">
        <v>9283</v>
      </c>
      <c r="V3526" t="str" cm="1">
        <f t="array" ref="V3526">_xlfn.IFS(Hospital_Emergency_Room_Data[[#This Row],[Day]]&lt;=10,"Start(1-10)",Hospital_Emergency_Room_Data[[#This Row],[Day]]&lt;=20,"Middle(11-20)",Hospital_Emergency_Room_Data[[#This Row],[Day]]&gt;20,"End(21-30)")</f>
        <v>Middle(11-20)</v>
      </c>
    </row>
    <row r="3527" spans="1:22">
      <c r="A3527">
        <v>817937526</v>
      </c>
      <c r="B3527" t="s">
        <v>3544</v>
      </c>
      <c r="C3527" s="1">
        <v>45388</v>
      </c>
      <c r="D3527" t="str">
        <f>TEXT(Hospital_Emergency_Room_Data[[#This Row],[Patient Admission Date]],"mmm")</f>
        <v>Apr</v>
      </c>
      <c r="E3527">
        <f>YEAR(Hospital_Emergency_Room_Data[[#This Row],[Patient Admission Date]])</f>
        <v>2024</v>
      </c>
      <c r="F3527" s="2">
        <v>0.64652777777777781</v>
      </c>
      <c r="G3527" s="8" t="str">
        <f>TEXT(Hospital_Emergency_Room_Data[[#This Row],[Patient Admission Date]],"dddd")</f>
        <v>Saturday</v>
      </c>
      <c r="H3527" t="s">
        <v>9208</v>
      </c>
      <c r="I3527">
        <v>52</v>
      </c>
      <c r="J3527" s="5" t="s">
        <v>9219</v>
      </c>
      <c r="K3527" t="s">
        <v>18</v>
      </c>
      <c r="L3527" t="s">
        <v>9281</v>
      </c>
      <c r="M3527" t="s">
        <v>9209</v>
      </c>
      <c r="O3527">
        <v>22</v>
      </c>
      <c r="P3527" t="s">
        <v>9226</v>
      </c>
      <c r="Q3527">
        <v>6</v>
      </c>
      <c r="R3527">
        <v>15</v>
      </c>
      <c r="S3527" t="s">
        <v>9257</v>
      </c>
      <c r="T3527" t="s">
        <v>9263</v>
      </c>
      <c r="U3527" t="s">
        <v>9282</v>
      </c>
      <c r="V3527" t="str" cm="1">
        <f t="array" ref="V3527">_xlfn.IFS(Hospital_Emergency_Room_Data[[#This Row],[Day]]&lt;=10,"Start(1-10)",Hospital_Emergency_Room_Data[[#This Row],[Day]]&lt;=20,"Middle(11-20)",Hospital_Emergency_Room_Data[[#This Row],[Day]]&gt;20,"End(21-30)")</f>
        <v>Start(1-10)</v>
      </c>
    </row>
    <row r="3528" spans="1:22">
      <c r="A3528">
        <v>842413604</v>
      </c>
      <c r="B3528" t="s">
        <v>3545</v>
      </c>
      <c r="C3528" s="1">
        <v>45505</v>
      </c>
      <c r="D3528" t="str">
        <f>TEXT(Hospital_Emergency_Room_Data[[#This Row],[Patient Admission Date]],"mmm")</f>
        <v>Aug</v>
      </c>
      <c r="E3528">
        <f>YEAR(Hospital_Emergency_Room_Data[[#This Row],[Patient Admission Date]])</f>
        <v>2024</v>
      </c>
      <c r="F3528" s="2">
        <v>0.69374999999999998</v>
      </c>
      <c r="G3528" s="8" t="str">
        <f>TEXT(Hospital_Emergency_Room_Data[[#This Row],[Patient Admission Date]],"dddd")</f>
        <v>Thursday</v>
      </c>
      <c r="H3528" t="s">
        <v>9208</v>
      </c>
      <c r="I3528">
        <v>37</v>
      </c>
      <c r="J3528" s="5" t="s">
        <v>9223</v>
      </c>
      <c r="K3528" t="s">
        <v>18</v>
      </c>
      <c r="L3528" t="s">
        <v>9281</v>
      </c>
      <c r="M3528" t="s">
        <v>9209</v>
      </c>
      <c r="O3528">
        <v>25</v>
      </c>
      <c r="P3528" t="s">
        <v>9226</v>
      </c>
      <c r="Q3528">
        <v>1</v>
      </c>
      <c r="R3528">
        <v>16</v>
      </c>
      <c r="S3528" t="s">
        <v>9257</v>
      </c>
      <c r="T3528" t="s">
        <v>9263</v>
      </c>
      <c r="U3528" t="s">
        <v>9282</v>
      </c>
      <c r="V3528" t="str" cm="1">
        <f t="array" ref="V3528">_xlfn.IFS(Hospital_Emergency_Room_Data[[#This Row],[Day]]&lt;=10,"Start(1-10)",Hospital_Emergency_Room_Data[[#This Row],[Day]]&lt;=20,"Middle(11-20)",Hospital_Emergency_Room_Data[[#This Row],[Day]]&gt;20,"End(21-30)")</f>
        <v>Start(1-10)</v>
      </c>
    </row>
    <row r="3529" spans="1:22">
      <c r="A3529">
        <v>363014073</v>
      </c>
      <c r="B3529" t="s">
        <v>3546</v>
      </c>
      <c r="C3529" s="1">
        <v>45467</v>
      </c>
      <c r="D3529" t="str">
        <f>TEXT(Hospital_Emergency_Room_Data[[#This Row],[Patient Admission Date]],"mmm")</f>
        <v>Jun</v>
      </c>
      <c r="E3529">
        <f>YEAR(Hospital_Emergency_Room_Data[[#This Row],[Patient Admission Date]])</f>
        <v>2024</v>
      </c>
      <c r="F3529" s="2">
        <v>1.3888888888888888E-2</v>
      </c>
      <c r="G3529" s="8" t="str">
        <f>TEXT(Hospital_Emergency_Room_Data[[#This Row],[Patient Admission Date]],"dddd")</f>
        <v>Monday</v>
      </c>
      <c r="H3529" t="s">
        <v>9208</v>
      </c>
      <c r="I3529">
        <v>47</v>
      </c>
      <c r="J3529" s="5" t="s">
        <v>9219</v>
      </c>
      <c r="K3529" t="s">
        <v>18</v>
      </c>
      <c r="L3529" t="s">
        <v>9281</v>
      </c>
      <c r="M3529" t="s">
        <v>9209</v>
      </c>
      <c r="O3529">
        <v>47</v>
      </c>
      <c r="P3529" t="s">
        <v>9225</v>
      </c>
      <c r="Q3529">
        <v>24</v>
      </c>
      <c r="R3529">
        <v>0</v>
      </c>
      <c r="S3529" t="s">
        <v>9258</v>
      </c>
      <c r="T3529" t="s">
        <v>9264</v>
      </c>
      <c r="U3529" t="s">
        <v>9283</v>
      </c>
      <c r="V3529" t="str" cm="1">
        <f t="array" ref="V3529">_xlfn.IFS(Hospital_Emergency_Room_Data[[#This Row],[Day]]&lt;=10,"Start(1-10)",Hospital_Emergency_Room_Data[[#This Row],[Day]]&lt;=20,"Middle(11-20)",Hospital_Emergency_Room_Data[[#This Row],[Day]]&gt;20,"End(21-30)")</f>
        <v>End(21-30)</v>
      </c>
    </row>
    <row r="3530" spans="1:22">
      <c r="A3530">
        <v>532082723</v>
      </c>
      <c r="B3530" t="s">
        <v>3547</v>
      </c>
      <c r="C3530" s="1">
        <v>45458</v>
      </c>
      <c r="D3530" t="str">
        <f>TEXT(Hospital_Emergency_Room_Data[[#This Row],[Patient Admission Date]],"mmm")</f>
        <v>Jun</v>
      </c>
      <c r="E3530">
        <f>YEAR(Hospital_Emergency_Room_Data[[#This Row],[Patient Admission Date]])</f>
        <v>2024</v>
      </c>
      <c r="F3530" s="2">
        <v>2.7777777777777776E-2</v>
      </c>
      <c r="G3530" s="8" t="str">
        <f>TEXT(Hospital_Emergency_Room_Data[[#This Row],[Patient Admission Date]],"dddd")</f>
        <v>Saturday</v>
      </c>
      <c r="H3530" t="s">
        <v>9208</v>
      </c>
      <c r="I3530">
        <v>63</v>
      </c>
      <c r="J3530" s="5" t="s">
        <v>9217</v>
      </c>
      <c r="K3530" t="s">
        <v>18</v>
      </c>
      <c r="L3530" t="s">
        <v>9281</v>
      </c>
      <c r="M3530" t="s">
        <v>9209</v>
      </c>
      <c r="O3530">
        <v>49</v>
      </c>
      <c r="P3530" t="s">
        <v>9225</v>
      </c>
      <c r="Q3530">
        <v>15</v>
      </c>
      <c r="R3530">
        <v>0</v>
      </c>
      <c r="S3530" t="s">
        <v>9258</v>
      </c>
      <c r="T3530" t="s">
        <v>9262</v>
      </c>
      <c r="U3530" t="s">
        <v>9283</v>
      </c>
      <c r="V3530" t="str" cm="1">
        <f t="array" ref="V3530">_xlfn.IFS(Hospital_Emergency_Room_Data[[#This Row],[Day]]&lt;=10,"Start(1-10)",Hospital_Emergency_Room_Data[[#This Row],[Day]]&lt;=20,"Middle(11-20)",Hospital_Emergency_Room_Data[[#This Row],[Day]]&gt;20,"End(21-30)")</f>
        <v>Middle(11-20)</v>
      </c>
    </row>
    <row r="3531" spans="1:22">
      <c r="A3531">
        <v>465168651</v>
      </c>
      <c r="B3531" t="s">
        <v>3548</v>
      </c>
      <c r="C3531" s="1">
        <v>45360</v>
      </c>
      <c r="D3531" t="str">
        <f>TEXT(Hospital_Emergency_Room_Data[[#This Row],[Patient Admission Date]],"mmm")</f>
        <v>Mar</v>
      </c>
      <c r="E3531">
        <f>YEAR(Hospital_Emergency_Room_Data[[#This Row],[Patient Admission Date]])</f>
        <v>2024</v>
      </c>
      <c r="F3531" s="2">
        <v>0.76666666666666672</v>
      </c>
      <c r="G3531" s="8" t="str">
        <f>TEXT(Hospital_Emergency_Room_Data[[#This Row],[Patient Admission Date]],"dddd")</f>
        <v>Saturday</v>
      </c>
      <c r="H3531" t="s">
        <v>9208</v>
      </c>
      <c r="I3531">
        <v>9</v>
      </c>
      <c r="J3531" s="5" t="s">
        <v>9221</v>
      </c>
      <c r="K3531" t="s">
        <v>18</v>
      </c>
      <c r="L3531" t="s">
        <v>9281</v>
      </c>
      <c r="M3531" t="s">
        <v>9209</v>
      </c>
      <c r="O3531">
        <v>51</v>
      </c>
      <c r="P3531" t="s">
        <v>9225</v>
      </c>
      <c r="Q3531">
        <v>9</v>
      </c>
      <c r="R3531">
        <v>18</v>
      </c>
      <c r="S3531" t="s">
        <v>9256</v>
      </c>
      <c r="T3531" t="s">
        <v>9265</v>
      </c>
      <c r="U3531" t="s">
        <v>9283</v>
      </c>
      <c r="V3531" t="str" cm="1">
        <f t="array" ref="V3531">_xlfn.IFS(Hospital_Emergency_Room_Data[[#This Row],[Day]]&lt;=10,"Start(1-10)",Hospital_Emergency_Room_Data[[#This Row],[Day]]&lt;=20,"Middle(11-20)",Hospital_Emergency_Room_Data[[#This Row],[Day]]&gt;20,"End(21-30)")</f>
        <v>Start(1-10)</v>
      </c>
    </row>
    <row r="3532" spans="1:22">
      <c r="A3532">
        <v>794224498</v>
      </c>
      <c r="B3532" t="s">
        <v>3549</v>
      </c>
      <c r="C3532" s="1">
        <v>45297</v>
      </c>
      <c r="D3532" t="str">
        <f>TEXT(Hospital_Emergency_Room_Data[[#This Row],[Patient Admission Date]],"mmm")</f>
        <v>Jan</v>
      </c>
      <c r="E3532">
        <f>YEAR(Hospital_Emergency_Room_Data[[#This Row],[Patient Admission Date]])</f>
        <v>2024</v>
      </c>
      <c r="F3532" s="2">
        <v>0.68819444444444444</v>
      </c>
      <c r="G3532" s="8" t="str">
        <f>TEXT(Hospital_Emergency_Room_Data[[#This Row],[Patient Admission Date]],"dddd")</f>
        <v>Saturday</v>
      </c>
      <c r="H3532" t="s">
        <v>9208</v>
      </c>
      <c r="I3532">
        <v>3</v>
      </c>
      <c r="J3532" s="5" t="s">
        <v>9218</v>
      </c>
      <c r="K3532" t="s">
        <v>18</v>
      </c>
      <c r="L3532" t="s">
        <v>9281</v>
      </c>
      <c r="M3532" t="s">
        <v>9209</v>
      </c>
      <c r="O3532">
        <v>38</v>
      </c>
      <c r="P3532" t="s">
        <v>9225</v>
      </c>
      <c r="Q3532">
        <v>6</v>
      </c>
      <c r="R3532">
        <v>16</v>
      </c>
      <c r="S3532" t="s">
        <v>9257</v>
      </c>
      <c r="T3532" t="s">
        <v>9263</v>
      </c>
      <c r="U3532" t="s">
        <v>9300</v>
      </c>
      <c r="V3532" t="str" cm="1">
        <f t="array" ref="V3532">_xlfn.IFS(Hospital_Emergency_Room_Data[[#This Row],[Day]]&lt;=10,"Start(1-10)",Hospital_Emergency_Room_Data[[#This Row],[Day]]&lt;=20,"Middle(11-20)",Hospital_Emergency_Room_Data[[#This Row],[Day]]&gt;20,"End(21-30)")</f>
        <v>Start(1-10)</v>
      </c>
    </row>
    <row r="3533" spans="1:22">
      <c r="A3533">
        <v>604581481</v>
      </c>
      <c r="B3533" t="s">
        <v>3550</v>
      </c>
      <c r="C3533" s="1">
        <v>45379</v>
      </c>
      <c r="D3533" t="str">
        <f>TEXT(Hospital_Emergency_Room_Data[[#This Row],[Patient Admission Date]],"mmm")</f>
        <v>Mar</v>
      </c>
      <c r="E3533">
        <f>YEAR(Hospital_Emergency_Room_Data[[#This Row],[Patient Admission Date]])</f>
        <v>2024</v>
      </c>
      <c r="F3533" s="2">
        <v>0.56805555555555554</v>
      </c>
      <c r="G3533" s="8" t="str">
        <f>TEXT(Hospital_Emergency_Room_Data[[#This Row],[Patient Admission Date]],"dddd")</f>
        <v>Thursday</v>
      </c>
      <c r="H3533" t="s">
        <v>9208</v>
      </c>
      <c r="I3533">
        <v>35</v>
      </c>
      <c r="J3533" s="5" t="s">
        <v>9223</v>
      </c>
      <c r="K3533" t="s">
        <v>18</v>
      </c>
      <c r="L3533" t="s">
        <v>9281</v>
      </c>
      <c r="M3533" t="s">
        <v>9209</v>
      </c>
      <c r="O3533">
        <v>45</v>
      </c>
      <c r="P3533" t="s">
        <v>9225</v>
      </c>
      <c r="Q3533">
        <v>28</v>
      </c>
      <c r="R3533">
        <v>13</v>
      </c>
      <c r="S3533" t="s">
        <v>9257</v>
      </c>
      <c r="T3533" t="s">
        <v>9264</v>
      </c>
      <c r="U3533" t="s">
        <v>9300</v>
      </c>
      <c r="V3533" t="str" cm="1">
        <f t="array" ref="V3533">_xlfn.IFS(Hospital_Emergency_Room_Data[[#This Row],[Day]]&lt;=10,"Start(1-10)",Hospital_Emergency_Room_Data[[#This Row],[Day]]&lt;=20,"Middle(11-20)",Hospital_Emergency_Room_Data[[#This Row],[Day]]&gt;20,"End(21-30)")</f>
        <v>End(21-30)</v>
      </c>
    </row>
    <row r="3534" spans="1:22">
      <c r="A3534">
        <v>785152888</v>
      </c>
      <c r="B3534" t="s">
        <v>3551</v>
      </c>
      <c r="C3534" s="1">
        <v>45270</v>
      </c>
      <c r="D3534" t="str">
        <f>TEXT(Hospital_Emergency_Room_Data[[#This Row],[Patient Admission Date]],"mmm")</f>
        <v>Dec</v>
      </c>
      <c r="E3534">
        <f>YEAR(Hospital_Emergency_Room_Data[[#This Row],[Patient Admission Date]])</f>
        <v>2023</v>
      </c>
      <c r="F3534" s="2">
        <v>0.13819444444444445</v>
      </c>
      <c r="G3534" s="8" t="str">
        <f>TEXT(Hospital_Emergency_Room_Data[[#This Row],[Patient Admission Date]],"dddd")</f>
        <v>Sunday</v>
      </c>
      <c r="H3534" t="s">
        <v>9208</v>
      </c>
      <c r="I3534">
        <v>19</v>
      </c>
      <c r="J3534" s="5" t="s">
        <v>9220</v>
      </c>
      <c r="K3534" t="s">
        <v>18</v>
      </c>
      <c r="L3534" t="s">
        <v>9281</v>
      </c>
      <c r="M3534" t="s">
        <v>9209</v>
      </c>
      <c r="O3534">
        <v>13</v>
      </c>
      <c r="P3534" t="s">
        <v>9226</v>
      </c>
      <c r="Q3534">
        <v>10</v>
      </c>
      <c r="R3534">
        <v>3</v>
      </c>
      <c r="S3534" t="s">
        <v>9258</v>
      </c>
      <c r="T3534" t="s">
        <v>9265</v>
      </c>
      <c r="U3534" t="s">
        <v>9282</v>
      </c>
      <c r="V3534" t="str" cm="1">
        <f t="array" ref="V3534">_xlfn.IFS(Hospital_Emergency_Room_Data[[#This Row],[Day]]&lt;=10,"Start(1-10)",Hospital_Emergency_Room_Data[[#This Row],[Day]]&lt;=20,"Middle(11-20)",Hospital_Emergency_Room_Data[[#This Row],[Day]]&gt;20,"End(21-30)")</f>
        <v>Start(1-10)</v>
      </c>
    </row>
    <row r="3535" spans="1:22">
      <c r="A3535">
        <v>651015357</v>
      </c>
      <c r="B3535" t="s">
        <v>3552</v>
      </c>
      <c r="C3535" s="1">
        <v>45490</v>
      </c>
      <c r="D3535" t="str">
        <f>TEXT(Hospital_Emergency_Room_Data[[#This Row],[Patient Admission Date]],"mmm")</f>
        <v>Jul</v>
      </c>
      <c r="E3535">
        <f>YEAR(Hospital_Emergency_Room_Data[[#This Row],[Patient Admission Date]])</f>
        <v>2024</v>
      </c>
      <c r="F3535" s="2">
        <v>0.89236111111111116</v>
      </c>
      <c r="G3535" s="8" t="str">
        <f>TEXT(Hospital_Emergency_Room_Data[[#This Row],[Patient Admission Date]],"dddd")</f>
        <v>Wednesday</v>
      </c>
      <c r="H3535" t="s">
        <v>9208</v>
      </c>
      <c r="I3535">
        <v>36</v>
      </c>
      <c r="J3535" s="5" t="s">
        <v>9223</v>
      </c>
      <c r="K3535" t="s">
        <v>18</v>
      </c>
      <c r="L3535" t="s">
        <v>9281</v>
      </c>
      <c r="M3535" t="s">
        <v>9209</v>
      </c>
      <c r="O3535">
        <v>23</v>
      </c>
      <c r="P3535" t="s">
        <v>9226</v>
      </c>
      <c r="Q3535">
        <v>17</v>
      </c>
      <c r="R3535">
        <v>21</v>
      </c>
      <c r="S3535" t="s">
        <v>9256</v>
      </c>
      <c r="T3535" t="s">
        <v>9262</v>
      </c>
      <c r="U3535" t="s">
        <v>9282</v>
      </c>
      <c r="V3535" t="str" cm="1">
        <f t="array" ref="V3535">_xlfn.IFS(Hospital_Emergency_Room_Data[[#This Row],[Day]]&lt;=10,"Start(1-10)",Hospital_Emergency_Room_Data[[#This Row],[Day]]&lt;=20,"Middle(11-20)",Hospital_Emergency_Room_Data[[#This Row],[Day]]&gt;20,"End(21-30)")</f>
        <v>Middle(11-20)</v>
      </c>
    </row>
    <row r="3536" spans="1:22">
      <c r="A3536">
        <v>270126526</v>
      </c>
      <c r="B3536" t="s">
        <v>3553</v>
      </c>
      <c r="C3536" s="1">
        <v>45427</v>
      </c>
      <c r="D3536" t="str">
        <f>TEXT(Hospital_Emergency_Room_Data[[#This Row],[Patient Admission Date]],"mmm")</f>
        <v>May</v>
      </c>
      <c r="E3536">
        <f>YEAR(Hospital_Emergency_Room_Data[[#This Row],[Patient Admission Date]])</f>
        <v>2024</v>
      </c>
      <c r="F3536" s="2">
        <v>0.94166666666666665</v>
      </c>
      <c r="G3536" s="8" t="str">
        <f>TEXT(Hospital_Emergency_Room_Data[[#This Row],[Patient Admission Date]],"dddd")</f>
        <v>Wednesday</v>
      </c>
      <c r="H3536" t="s">
        <v>9208</v>
      </c>
      <c r="I3536">
        <v>38</v>
      </c>
      <c r="J3536" s="5" t="s">
        <v>9223</v>
      </c>
      <c r="K3536" t="s">
        <v>18</v>
      </c>
      <c r="L3536" t="s">
        <v>9281</v>
      </c>
      <c r="M3536" t="s">
        <v>9209</v>
      </c>
      <c r="O3536">
        <v>48</v>
      </c>
      <c r="P3536" t="s">
        <v>9225</v>
      </c>
      <c r="Q3536">
        <v>15</v>
      </c>
      <c r="R3536">
        <v>22</v>
      </c>
      <c r="S3536" t="s">
        <v>9256</v>
      </c>
      <c r="T3536" t="s">
        <v>9262</v>
      </c>
      <c r="U3536" t="s">
        <v>9283</v>
      </c>
      <c r="V3536" t="str" cm="1">
        <f t="array" ref="V3536">_xlfn.IFS(Hospital_Emergency_Room_Data[[#This Row],[Day]]&lt;=10,"Start(1-10)",Hospital_Emergency_Room_Data[[#This Row],[Day]]&lt;=20,"Middle(11-20)",Hospital_Emergency_Room_Data[[#This Row],[Day]]&gt;20,"End(21-30)")</f>
        <v>Middle(11-20)</v>
      </c>
    </row>
    <row r="3537" spans="1:22">
      <c r="A3537">
        <v>371370742</v>
      </c>
      <c r="B3537" t="s">
        <v>3554</v>
      </c>
      <c r="C3537" s="1">
        <v>45244</v>
      </c>
      <c r="D3537" t="str">
        <f>TEXT(Hospital_Emergency_Room_Data[[#This Row],[Patient Admission Date]],"mmm")</f>
        <v>Nov</v>
      </c>
      <c r="E3537">
        <f>YEAR(Hospital_Emergency_Room_Data[[#This Row],[Patient Admission Date]])</f>
        <v>2023</v>
      </c>
      <c r="F3537" s="2">
        <v>7.4999999999999997E-2</v>
      </c>
      <c r="G3537" s="8" t="str">
        <f>TEXT(Hospital_Emergency_Room_Data[[#This Row],[Patient Admission Date]],"dddd")</f>
        <v>Tuesday</v>
      </c>
      <c r="H3537" t="s">
        <v>9208</v>
      </c>
      <c r="I3537">
        <v>42</v>
      </c>
      <c r="J3537" s="5" t="s">
        <v>9223</v>
      </c>
      <c r="K3537" t="s">
        <v>18</v>
      </c>
      <c r="L3537" t="s">
        <v>9281</v>
      </c>
      <c r="M3537" t="s">
        <v>9209</v>
      </c>
      <c r="O3537">
        <v>51</v>
      </c>
      <c r="P3537" t="s">
        <v>9225</v>
      </c>
      <c r="Q3537">
        <v>14</v>
      </c>
      <c r="R3537">
        <v>1</v>
      </c>
      <c r="S3537" t="s">
        <v>9258</v>
      </c>
      <c r="T3537" t="s">
        <v>9265</v>
      </c>
      <c r="U3537" t="s">
        <v>9283</v>
      </c>
      <c r="V3537" t="str" cm="1">
        <f t="array" ref="V3537">_xlfn.IFS(Hospital_Emergency_Room_Data[[#This Row],[Day]]&lt;=10,"Start(1-10)",Hospital_Emergency_Room_Data[[#This Row],[Day]]&lt;=20,"Middle(11-20)",Hospital_Emergency_Room_Data[[#This Row],[Day]]&gt;20,"End(21-30)")</f>
        <v>Middle(11-20)</v>
      </c>
    </row>
    <row r="3538" spans="1:22">
      <c r="A3538">
        <v>867308564</v>
      </c>
      <c r="B3538" t="s">
        <v>3555</v>
      </c>
      <c r="C3538" s="1">
        <v>45028</v>
      </c>
      <c r="D3538" t="str">
        <f>TEXT(Hospital_Emergency_Room_Data[[#This Row],[Patient Admission Date]],"mmm")</f>
        <v>Apr</v>
      </c>
      <c r="E3538">
        <f>YEAR(Hospital_Emergency_Room_Data[[#This Row],[Patient Admission Date]])</f>
        <v>2023</v>
      </c>
      <c r="F3538" s="2">
        <v>0.76666666666666672</v>
      </c>
      <c r="G3538" s="8" t="str">
        <f>TEXT(Hospital_Emergency_Room_Data[[#This Row],[Patient Admission Date]],"dddd")</f>
        <v>Wednesday</v>
      </c>
      <c r="H3538" t="s">
        <v>9208</v>
      </c>
      <c r="I3538">
        <v>43</v>
      </c>
      <c r="J3538" s="5" t="s">
        <v>9223</v>
      </c>
      <c r="K3538" t="s">
        <v>18</v>
      </c>
      <c r="L3538" t="s">
        <v>9281</v>
      </c>
      <c r="M3538" t="s">
        <v>9209</v>
      </c>
      <c r="O3538">
        <v>54</v>
      </c>
      <c r="P3538" t="s">
        <v>9225</v>
      </c>
      <c r="Q3538">
        <v>12</v>
      </c>
      <c r="R3538">
        <v>18</v>
      </c>
      <c r="S3538" t="s">
        <v>9256</v>
      </c>
      <c r="T3538" t="s">
        <v>9265</v>
      </c>
      <c r="U3538" t="s">
        <v>9283</v>
      </c>
      <c r="V3538" t="str" cm="1">
        <f t="array" ref="V3538">_xlfn.IFS(Hospital_Emergency_Room_Data[[#This Row],[Day]]&lt;=10,"Start(1-10)",Hospital_Emergency_Room_Data[[#This Row],[Day]]&lt;=20,"Middle(11-20)",Hospital_Emergency_Room_Data[[#This Row],[Day]]&gt;20,"End(21-30)")</f>
        <v>Middle(11-20)</v>
      </c>
    </row>
    <row r="3539" spans="1:22">
      <c r="A3539">
        <v>323534902</v>
      </c>
      <c r="B3539" t="s">
        <v>3556</v>
      </c>
      <c r="C3539" s="1">
        <v>45235</v>
      </c>
      <c r="D3539" t="str">
        <f>TEXT(Hospital_Emergency_Room_Data[[#This Row],[Patient Admission Date]],"mmm")</f>
        <v>Nov</v>
      </c>
      <c r="E3539">
        <f>YEAR(Hospital_Emergency_Room_Data[[#This Row],[Patient Admission Date]])</f>
        <v>2023</v>
      </c>
      <c r="F3539" s="2">
        <v>0.89583333333333337</v>
      </c>
      <c r="G3539" s="8" t="str">
        <f>TEXT(Hospital_Emergency_Room_Data[[#This Row],[Patient Admission Date]],"dddd")</f>
        <v>Sunday</v>
      </c>
      <c r="H3539" t="s">
        <v>9208</v>
      </c>
      <c r="I3539">
        <v>71</v>
      </c>
      <c r="J3539" s="5" t="s">
        <v>9222</v>
      </c>
      <c r="K3539" t="s">
        <v>18</v>
      </c>
      <c r="L3539" t="s">
        <v>9281</v>
      </c>
      <c r="M3539" t="s">
        <v>9209</v>
      </c>
      <c r="O3539">
        <v>58</v>
      </c>
      <c r="P3539" t="s">
        <v>9225</v>
      </c>
      <c r="Q3539">
        <v>5</v>
      </c>
      <c r="R3539">
        <v>21</v>
      </c>
      <c r="S3539" t="s">
        <v>9256</v>
      </c>
      <c r="T3539" t="s">
        <v>9263</v>
      </c>
      <c r="U3539" t="s">
        <v>9283</v>
      </c>
      <c r="V3539" t="str" cm="1">
        <f t="array" ref="V3539">_xlfn.IFS(Hospital_Emergency_Room_Data[[#This Row],[Day]]&lt;=10,"Start(1-10)",Hospital_Emergency_Room_Data[[#This Row],[Day]]&lt;=20,"Middle(11-20)",Hospital_Emergency_Room_Data[[#This Row],[Day]]&gt;20,"End(21-30)")</f>
        <v>Start(1-10)</v>
      </c>
    </row>
    <row r="3540" spans="1:22">
      <c r="A3540">
        <v>650539989</v>
      </c>
      <c r="B3540" t="s">
        <v>3557</v>
      </c>
      <c r="C3540" s="1">
        <v>45522</v>
      </c>
      <c r="D3540" t="str">
        <f>TEXT(Hospital_Emergency_Room_Data[[#This Row],[Patient Admission Date]],"mmm")</f>
        <v>Aug</v>
      </c>
      <c r="E3540">
        <f>YEAR(Hospital_Emergency_Room_Data[[#This Row],[Patient Admission Date]])</f>
        <v>2024</v>
      </c>
      <c r="F3540" s="2">
        <v>0.11874999999999999</v>
      </c>
      <c r="G3540" s="8" t="str">
        <f>TEXT(Hospital_Emergency_Room_Data[[#This Row],[Patient Admission Date]],"dddd")</f>
        <v>Sunday</v>
      </c>
      <c r="H3540" t="s">
        <v>9208</v>
      </c>
      <c r="I3540">
        <v>57</v>
      </c>
      <c r="J3540" s="5" t="s">
        <v>9219</v>
      </c>
      <c r="K3540" t="s">
        <v>18</v>
      </c>
      <c r="L3540" t="s">
        <v>9281</v>
      </c>
      <c r="M3540" t="s">
        <v>9209</v>
      </c>
      <c r="O3540">
        <v>12</v>
      </c>
      <c r="P3540" t="s">
        <v>9226</v>
      </c>
      <c r="Q3540">
        <v>18</v>
      </c>
      <c r="R3540">
        <v>2</v>
      </c>
      <c r="S3540" t="s">
        <v>9258</v>
      </c>
      <c r="T3540" t="s">
        <v>9262</v>
      </c>
      <c r="U3540" t="s">
        <v>9282</v>
      </c>
      <c r="V3540" t="str" cm="1">
        <f t="array" ref="V3540">_xlfn.IFS(Hospital_Emergency_Room_Data[[#This Row],[Day]]&lt;=10,"Start(1-10)",Hospital_Emergency_Room_Data[[#This Row],[Day]]&lt;=20,"Middle(11-20)",Hospital_Emergency_Room_Data[[#This Row],[Day]]&gt;20,"End(21-30)")</f>
        <v>Middle(11-20)</v>
      </c>
    </row>
    <row r="3541" spans="1:22">
      <c r="A3541">
        <v>459964708</v>
      </c>
      <c r="B3541" t="s">
        <v>3558</v>
      </c>
      <c r="C3541" s="1">
        <v>45551</v>
      </c>
      <c r="D3541" t="str">
        <f>TEXT(Hospital_Emergency_Room_Data[[#This Row],[Patient Admission Date]],"mmm")</f>
        <v>Sep</v>
      </c>
      <c r="E3541">
        <f>YEAR(Hospital_Emergency_Room_Data[[#This Row],[Patient Admission Date]])</f>
        <v>2024</v>
      </c>
      <c r="F3541" s="2">
        <v>0.9194444444444444</v>
      </c>
      <c r="G3541" s="8" t="str">
        <f>TEXT(Hospital_Emergency_Room_Data[[#This Row],[Patient Admission Date]],"dddd")</f>
        <v>Monday</v>
      </c>
      <c r="H3541" t="s">
        <v>9208</v>
      </c>
      <c r="I3541">
        <v>21</v>
      </c>
      <c r="J3541" s="5" t="s">
        <v>9220</v>
      </c>
      <c r="K3541" t="s">
        <v>18</v>
      </c>
      <c r="L3541" t="s">
        <v>9281</v>
      </c>
      <c r="M3541" t="s">
        <v>9209</v>
      </c>
      <c r="O3541">
        <v>36</v>
      </c>
      <c r="P3541" t="s">
        <v>9225</v>
      </c>
      <c r="Q3541">
        <v>16</v>
      </c>
      <c r="R3541">
        <v>22</v>
      </c>
      <c r="S3541" t="s">
        <v>9256</v>
      </c>
      <c r="T3541" t="s">
        <v>9262</v>
      </c>
      <c r="U3541" t="s">
        <v>9300</v>
      </c>
      <c r="V3541" t="str" cm="1">
        <f t="array" ref="V3541">_xlfn.IFS(Hospital_Emergency_Room_Data[[#This Row],[Day]]&lt;=10,"Start(1-10)",Hospital_Emergency_Room_Data[[#This Row],[Day]]&lt;=20,"Middle(11-20)",Hospital_Emergency_Room_Data[[#This Row],[Day]]&gt;20,"End(21-30)")</f>
        <v>Middle(11-20)</v>
      </c>
    </row>
    <row r="3542" spans="1:22">
      <c r="A3542">
        <v>715462216</v>
      </c>
      <c r="B3542" t="s">
        <v>3559</v>
      </c>
      <c r="C3542" s="1">
        <v>45514</v>
      </c>
      <c r="D3542" t="str">
        <f>TEXT(Hospital_Emergency_Room_Data[[#This Row],[Patient Admission Date]],"mmm")</f>
        <v>Aug</v>
      </c>
      <c r="E3542">
        <f>YEAR(Hospital_Emergency_Room_Data[[#This Row],[Patient Admission Date]])</f>
        <v>2024</v>
      </c>
      <c r="F3542" s="2">
        <v>0.28402777777777777</v>
      </c>
      <c r="G3542" s="8" t="str">
        <f>TEXT(Hospital_Emergency_Room_Data[[#This Row],[Patient Admission Date]],"dddd")</f>
        <v>Saturday</v>
      </c>
      <c r="H3542" t="s">
        <v>9208</v>
      </c>
      <c r="I3542">
        <v>35</v>
      </c>
      <c r="J3542" s="5" t="s">
        <v>9223</v>
      </c>
      <c r="K3542" t="s">
        <v>18</v>
      </c>
      <c r="L3542" t="s">
        <v>9281</v>
      </c>
      <c r="M3542" t="s">
        <v>9209</v>
      </c>
      <c r="O3542">
        <v>59</v>
      </c>
      <c r="P3542" t="s">
        <v>9225</v>
      </c>
      <c r="Q3542">
        <v>10</v>
      </c>
      <c r="R3542">
        <v>6</v>
      </c>
      <c r="S3542" t="s">
        <v>9255</v>
      </c>
      <c r="T3542" t="s">
        <v>9265</v>
      </c>
      <c r="U3542" t="s">
        <v>9283</v>
      </c>
      <c r="V3542" t="str" cm="1">
        <f t="array" ref="V3542">_xlfn.IFS(Hospital_Emergency_Room_Data[[#This Row],[Day]]&lt;=10,"Start(1-10)",Hospital_Emergency_Room_Data[[#This Row],[Day]]&lt;=20,"Middle(11-20)",Hospital_Emergency_Room_Data[[#This Row],[Day]]&gt;20,"End(21-30)")</f>
        <v>Start(1-10)</v>
      </c>
    </row>
    <row r="3543" spans="1:22">
      <c r="A3543">
        <v>512872879</v>
      </c>
      <c r="B3543" t="s">
        <v>3560</v>
      </c>
      <c r="C3543" s="1">
        <v>45113</v>
      </c>
      <c r="D3543" t="str">
        <f>TEXT(Hospital_Emergency_Room_Data[[#This Row],[Patient Admission Date]],"mmm")</f>
        <v>Jul</v>
      </c>
      <c r="E3543">
        <f>YEAR(Hospital_Emergency_Room_Data[[#This Row],[Patient Admission Date]])</f>
        <v>2023</v>
      </c>
      <c r="F3543" s="2">
        <v>0.83819444444444446</v>
      </c>
      <c r="G3543" s="8" t="str">
        <f>TEXT(Hospital_Emergency_Room_Data[[#This Row],[Patient Admission Date]],"dddd")</f>
        <v>Thursday</v>
      </c>
      <c r="H3543" t="s">
        <v>9208</v>
      </c>
      <c r="I3543">
        <v>38</v>
      </c>
      <c r="J3543" s="5" t="s">
        <v>9223</v>
      </c>
      <c r="K3543" t="s">
        <v>18</v>
      </c>
      <c r="L3543" t="s">
        <v>9281</v>
      </c>
      <c r="M3543" t="s">
        <v>9209</v>
      </c>
      <c r="O3543">
        <v>11</v>
      </c>
      <c r="P3543" t="s">
        <v>9226</v>
      </c>
      <c r="Q3543">
        <v>6</v>
      </c>
      <c r="R3543">
        <v>20</v>
      </c>
      <c r="S3543" t="s">
        <v>9256</v>
      </c>
      <c r="T3543" t="s">
        <v>9263</v>
      </c>
      <c r="U3543" t="s">
        <v>9282</v>
      </c>
      <c r="V3543" t="str" cm="1">
        <f t="array" ref="V3543">_xlfn.IFS(Hospital_Emergency_Room_Data[[#This Row],[Day]]&lt;=10,"Start(1-10)",Hospital_Emergency_Room_Data[[#This Row],[Day]]&lt;=20,"Middle(11-20)",Hospital_Emergency_Room_Data[[#This Row],[Day]]&gt;20,"End(21-30)")</f>
        <v>Start(1-10)</v>
      </c>
    </row>
    <row r="3544" spans="1:22">
      <c r="A3544">
        <v>614036436</v>
      </c>
      <c r="B3544" t="s">
        <v>3561</v>
      </c>
      <c r="C3544" s="1">
        <v>45319</v>
      </c>
      <c r="D3544" t="str">
        <f>TEXT(Hospital_Emergency_Room_Data[[#This Row],[Patient Admission Date]],"mmm")</f>
        <v>Jan</v>
      </c>
      <c r="E3544">
        <f>YEAR(Hospital_Emergency_Room_Data[[#This Row],[Patient Admission Date]])</f>
        <v>2024</v>
      </c>
      <c r="F3544" s="2">
        <v>0.56597222222222221</v>
      </c>
      <c r="G3544" s="8" t="str">
        <f>TEXT(Hospital_Emergency_Room_Data[[#This Row],[Patient Admission Date]],"dddd")</f>
        <v>Sunday</v>
      </c>
      <c r="H3544" t="s">
        <v>9208</v>
      </c>
      <c r="I3544">
        <v>19</v>
      </c>
      <c r="J3544" s="5" t="s">
        <v>9220</v>
      </c>
      <c r="K3544" t="s">
        <v>18</v>
      </c>
      <c r="L3544" t="s">
        <v>9281</v>
      </c>
      <c r="M3544" t="s">
        <v>9209</v>
      </c>
      <c r="O3544">
        <v>15</v>
      </c>
      <c r="P3544" t="s">
        <v>9226</v>
      </c>
      <c r="Q3544">
        <v>28</v>
      </c>
      <c r="R3544">
        <v>13</v>
      </c>
      <c r="S3544" t="s">
        <v>9257</v>
      </c>
      <c r="T3544" t="s">
        <v>9264</v>
      </c>
      <c r="U3544" t="s">
        <v>9282</v>
      </c>
      <c r="V3544" t="str" cm="1">
        <f t="array" ref="V3544">_xlfn.IFS(Hospital_Emergency_Room_Data[[#This Row],[Day]]&lt;=10,"Start(1-10)",Hospital_Emergency_Room_Data[[#This Row],[Day]]&lt;=20,"Middle(11-20)",Hospital_Emergency_Room_Data[[#This Row],[Day]]&gt;20,"End(21-30)")</f>
        <v>End(21-30)</v>
      </c>
    </row>
    <row r="3545" spans="1:22">
      <c r="A3545">
        <v>619250963</v>
      </c>
      <c r="B3545" t="s">
        <v>3562</v>
      </c>
      <c r="C3545" s="1">
        <v>45444</v>
      </c>
      <c r="D3545" t="str">
        <f>TEXT(Hospital_Emergency_Room_Data[[#This Row],[Patient Admission Date]],"mmm")</f>
        <v>Jun</v>
      </c>
      <c r="E3545">
        <f>YEAR(Hospital_Emergency_Room_Data[[#This Row],[Patient Admission Date]])</f>
        <v>2024</v>
      </c>
      <c r="F3545" s="2">
        <v>0.64861111111111114</v>
      </c>
      <c r="G3545" s="8" t="str">
        <f>TEXT(Hospital_Emergency_Room_Data[[#This Row],[Patient Admission Date]],"dddd")</f>
        <v>Saturday</v>
      </c>
      <c r="H3545" t="s">
        <v>9208</v>
      </c>
      <c r="I3545">
        <v>4</v>
      </c>
      <c r="J3545" s="5" t="s">
        <v>9218</v>
      </c>
      <c r="K3545" t="s">
        <v>18</v>
      </c>
      <c r="L3545" t="s">
        <v>9281</v>
      </c>
      <c r="M3545" t="s">
        <v>9209</v>
      </c>
      <c r="O3545">
        <v>16</v>
      </c>
      <c r="P3545" t="s">
        <v>9226</v>
      </c>
      <c r="Q3545">
        <v>1</v>
      </c>
      <c r="R3545">
        <v>15</v>
      </c>
      <c r="S3545" t="s">
        <v>9257</v>
      </c>
      <c r="T3545" t="s">
        <v>9263</v>
      </c>
      <c r="U3545" t="s">
        <v>9282</v>
      </c>
      <c r="V3545" t="str" cm="1">
        <f t="array" ref="V3545">_xlfn.IFS(Hospital_Emergency_Room_Data[[#This Row],[Day]]&lt;=10,"Start(1-10)",Hospital_Emergency_Room_Data[[#This Row],[Day]]&lt;=20,"Middle(11-20)",Hospital_Emergency_Room_Data[[#This Row],[Day]]&gt;20,"End(21-30)")</f>
        <v>Start(1-10)</v>
      </c>
    </row>
    <row r="3546" spans="1:22">
      <c r="A3546">
        <v>553197556</v>
      </c>
      <c r="B3546" t="s">
        <v>3563</v>
      </c>
      <c r="C3546" s="1">
        <v>45568</v>
      </c>
      <c r="D3546" t="str">
        <f>TEXT(Hospital_Emergency_Room_Data[[#This Row],[Patient Admission Date]],"mmm")</f>
        <v>Oct</v>
      </c>
      <c r="E3546">
        <f>YEAR(Hospital_Emergency_Room_Data[[#This Row],[Patient Admission Date]])</f>
        <v>2024</v>
      </c>
      <c r="F3546" s="2">
        <v>0.7680555555555556</v>
      </c>
      <c r="G3546" s="8" t="str">
        <f>TEXT(Hospital_Emergency_Room_Data[[#This Row],[Patient Admission Date]],"dddd")</f>
        <v>Thursday</v>
      </c>
      <c r="H3546" t="s">
        <v>9208</v>
      </c>
      <c r="I3546">
        <v>5</v>
      </c>
      <c r="J3546" s="5" t="s">
        <v>9221</v>
      </c>
      <c r="K3546" t="s">
        <v>18</v>
      </c>
      <c r="L3546" t="s">
        <v>9281</v>
      </c>
      <c r="M3546" t="s">
        <v>9209</v>
      </c>
      <c r="O3546">
        <v>27</v>
      </c>
      <c r="P3546" t="s">
        <v>9226</v>
      </c>
      <c r="Q3546">
        <v>3</v>
      </c>
      <c r="R3546">
        <v>18</v>
      </c>
      <c r="S3546" t="s">
        <v>9256</v>
      </c>
      <c r="T3546" t="s">
        <v>9263</v>
      </c>
      <c r="U3546" t="s">
        <v>9282</v>
      </c>
      <c r="V3546" t="str" cm="1">
        <f t="array" ref="V3546">_xlfn.IFS(Hospital_Emergency_Room_Data[[#This Row],[Day]]&lt;=10,"Start(1-10)",Hospital_Emergency_Room_Data[[#This Row],[Day]]&lt;=20,"Middle(11-20)",Hospital_Emergency_Room_Data[[#This Row],[Day]]&gt;20,"End(21-30)")</f>
        <v>Start(1-10)</v>
      </c>
    </row>
    <row r="3547" spans="1:22">
      <c r="A3547">
        <v>720191669</v>
      </c>
      <c r="B3547" t="s">
        <v>3564</v>
      </c>
      <c r="C3547" s="1">
        <v>45204</v>
      </c>
      <c r="D3547" t="str">
        <f>TEXT(Hospital_Emergency_Room_Data[[#This Row],[Patient Admission Date]],"mmm")</f>
        <v>Oct</v>
      </c>
      <c r="E3547">
        <f>YEAR(Hospital_Emergency_Room_Data[[#This Row],[Patient Admission Date]])</f>
        <v>2023</v>
      </c>
      <c r="F3547" s="2">
        <v>0.11388888888888889</v>
      </c>
      <c r="G3547" s="8" t="str">
        <f>TEXT(Hospital_Emergency_Room_Data[[#This Row],[Patient Admission Date]],"dddd")</f>
        <v>Thursday</v>
      </c>
      <c r="H3547" t="s">
        <v>9208</v>
      </c>
      <c r="I3547">
        <v>26</v>
      </c>
      <c r="J3547" s="5" t="s">
        <v>9220</v>
      </c>
      <c r="K3547" t="s">
        <v>18</v>
      </c>
      <c r="L3547" t="s">
        <v>9281</v>
      </c>
      <c r="M3547" t="s">
        <v>9209</v>
      </c>
      <c r="O3547">
        <v>36</v>
      </c>
      <c r="P3547" t="s">
        <v>9225</v>
      </c>
      <c r="Q3547">
        <v>5</v>
      </c>
      <c r="R3547">
        <v>2</v>
      </c>
      <c r="S3547" t="s">
        <v>9258</v>
      </c>
      <c r="T3547" t="s">
        <v>9263</v>
      </c>
      <c r="U3547" t="s">
        <v>9300</v>
      </c>
      <c r="V3547" t="str" cm="1">
        <f t="array" ref="V3547">_xlfn.IFS(Hospital_Emergency_Room_Data[[#This Row],[Day]]&lt;=10,"Start(1-10)",Hospital_Emergency_Room_Data[[#This Row],[Day]]&lt;=20,"Middle(11-20)",Hospital_Emergency_Room_Data[[#This Row],[Day]]&gt;20,"End(21-30)")</f>
        <v>Start(1-10)</v>
      </c>
    </row>
    <row r="3548" spans="1:22">
      <c r="A3548">
        <v>646685074</v>
      </c>
      <c r="B3548" t="s">
        <v>3565</v>
      </c>
      <c r="C3548" s="1">
        <v>45360</v>
      </c>
      <c r="D3548" t="str">
        <f>TEXT(Hospital_Emergency_Room_Data[[#This Row],[Patient Admission Date]],"mmm")</f>
        <v>Mar</v>
      </c>
      <c r="E3548">
        <f>YEAR(Hospital_Emergency_Room_Data[[#This Row],[Patient Admission Date]])</f>
        <v>2024</v>
      </c>
      <c r="F3548" s="2">
        <v>0.48194444444444445</v>
      </c>
      <c r="G3548" s="8" t="str">
        <f>TEXT(Hospital_Emergency_Room_Data[[#This Row],[Patient Admission Date]],"dddd")</f>
        <v>Saturday</v>
      </c>
      <c r="H3548" t="s">
        <v>9208</v>
      </c>
      <c r="I3548">
        <v>6</v>
      </c>
      <c r="J3548" s="5" t="s">
        <v>9221</v>
      </c>
      <c r="K3548" t="s">
        <v>18</v>
      </c>
      <c r="L3548" t="s">
        <v>9281</v>
      </c>
      <c r="M3548" t="s">
        <v>9209</v>
      </c>
      <c r="O3548">
        <v>13</v>
      </c>
      <c r="P3548" t="s">
        <v>9226</v>
      </c>
      <c r="Q3548">
        <v>9</v>
      </c>
      <c r="R3548">
        <v>11</v>
      </c>
      <c r="S3548" t="s">
        <v>9255</v>
      </c>
      <c r="T3548" t="s">
        <v>9265</v>
      </c>
      <c r="U3548" t="s">
        <v>9282</v>
      </c>
      <c r="V3548" t="str" cm="1">
        <f t="array" ref="V3548">_xlfn.IFS(Hospital_Emergency_Room_Data[[#This Row],[Day]]&lt;=10,"Start(1-10)",Hospital_Emergency_Room_Data[[#This Row],[Day]]&lt;=20,"Middle(11-20)",Hospital_Emergency_Room_Data[[#This Row],[Day]]&gt;20,"End(21-30)")</f>
        <v>Start(1-10)</v>
      </c>
    </row>
    <row r="3549" spans="1:22">
      <c r="A3549">
        <v>414321840</v>
      </c>
      <c r="B3549" t="s">
        <v>3566</v>
      </c>
      <c r="C3549" s="1">
        <v>45414</v>
      </c>
      <c r="D3549" t="str">
        <f>TEXT(Hospital_Emergency_Room_Data[[#This Row],[Patient Admission Date]],"mmm")</f>
        <v>May</v>
      </c>
      <c r="E3549">
        <f>YEAR(Hospital_Emergency_Room_Data[[#This Row],[Patient Admission Date]])</f>
        <v>2024</v>
      </c>
      <c r="F3549" s="2">
        <v>0.80694444444444446</v>
      </c>
      <c r="G3549" s="8" t="str">
        <f>TEXT(Hospital_Emergency_Room_Data[[#This Row],[Patient Admission Date]],"dddd")</f>
        <v>Thursday</v>
      </c>
      <c r="H3549" t="s">
        <v>9208</v>
      </c>
      <c r="I3549">
        <v>63</v>
      </c>
      <c r="J3549" s="5" t="s">
        <v>9217</v>
      </c>
      <c r="K3549" t="s">
        <v>18</v>
      </c>
      <c r="L3549" t="s">
        <v>9281</v>
      </c>
      <c r="M3549" t="s">
        <v>9209</v>
      </c>
      <c r="O3549">
        <v>21</v>
      </c>
      <c r="P3549" t="s">
        <v>9226</v>
      </c>
      <c r="Q3549">
        <v>2</v>
      </c>
      <c r="R3549">
        <v>19</v>
      </c>
      <c r="S3549" t="s">
        <v>9256</v>
      </c>
      <c r="T3549" t="s">
        <v>9263</v>
      </c>
      <c r="U3549" t="s">
        <v>9282</v>
      </c>
      <c r="V3549" t="str" cm="1">
        <f t="array" ref="V3549">_xlfn.IFS(Hospital_Emergency_Room_Data[[#This Row],[Day]]&lt;=10,"Start(1-10)",Hospital_Emergency_Room_Data[[#This Row],[Day]]&lt;=20,"Middle(11-20)",Hospital_Emergency_Room_Data[[#This Row],[Day]]&gt;20,"End(21-30)")</f>
        <v>Start(1-10)</v>
      </c>
    </row>
    <row r="3550" spans="1:22">
      <c r="A3550">
        <v>639614158</v>
      </c>
      <c r="B3550" t="s">
        <v>3567</v>
      </c>
      <c r="C3550" s="1">
        <v>45431</v>
      </c>
      <c r="D3550" t="str">
        <f>TEXT(Hospital_Emergency_Room_Data[[#This Row],[Patient Admission Date]],"mmm")</f>
        <v>May</v>
      </c>
      <c r="E3550">
        <f>YEAR(Hospital_Emergency_Room_Data[[#This Row],[Patient Admission Date]])</f>
        <v>2024</v>
      </c>
      <c r="F3550" s="2">
        <v>0.79791666666666672</v>
      </c>
      <c r="G3550" s="8" t="str">
        <f>TEXT(Hospital_Emergency_Room_Data[[#This Row],[Patient Admission Date]],"dddd")</f>
        <v>Sunday</v>
      </c>
      <c r="H3550" t="s">
        <v>9208</v>
      </c>
      <c r="I3550">
        <v>30</v>
      </c>
      <c r="J3550" s="5" t="s">
        <v>9223</v>
      </c>
      <c r="K3550" t="s">
        <v>18</v>
      </c>
      <c r="L3550" t="s">
        <v>9281</v>
      </c>
      <c r="M3550" t="s">
        <v>9209</v>
      </c>
      <c r="O3550">
        <v>26</v>
      </c>
      <c r="P3550" t="s">
        <v>9226</v>
      </c>
      <c r="Q3550">
        <v>19</v>
      </c>
      <c r="R3550">
        <v>19</v>
      </c>
      <c r="S3550" t="s">
        <v>9256</v>
      </c>
      <c r="T3550" t="s">
        <v>9262</v>
      </c>
      <c r="U3550" t="s">
        <v>9282</v>
      </c>
      <c r="V3550" t="str" cm="1">
        <f t="array" ref="V3550">_xlfn.IFS(Hospital_Emergency_Room_Data[[#This Row],[Day]]&lt;=10,"Start(1-10)",Hospital_Emergency_Room_Data[[#This Row],[Day]]&lt;=20,"Middle(11-20)",Hospital_Emergency_Room_Data[[#This Row],[Day]]&gt;20,"End(21-30)")</f>
        <v>Middle(11-20)</v>
      </c>
    </row>
    <row r="3551" spans="1:22">
      <c r="A3551">
        <v>569583904</v>
      </c>
      <c r="B3551" t="s">
        <v>3568</v>
      </c>
      <c r="C3551" s="1">
        <v>45372</v>
      </c>
      <c r="D3551" t="str">
        <f>TEXT(Hospital_Emergency_Room_Data[[#This Row],[Patient Admission Date]],"mmm")</f>
        <v>Mar</v>
      </c>
      <c r="E3551">
        <f>YEAR(Hospital_Emergency_Room_Data[[#This Row],[Patient Admission Date]])</f>
        <v>2024</v>
      </c>
      <c r="F3551" s="2">
        <v>0.82222222222222219</v>
      </c>
      <c r="G3551" s="8" t="str">
        <f>TEXT(Hospital_Emergency_Room_Data[[#This Row],[Patient Admission Date]],"dddd")</f>
        <v>Thursday</v>
      </c>
      <c r="H3551" t="s">
        <v>9208</v>
      </c>
      <c r="I3551">
        <v>56</v>
      </c>
      <c r="J3551" s="5" t="s">
        <v>9219</v>
      </c>
      <c r="K3551" t="s">
        <v>18</v>
      </c>
      <c r="L3551" t="s">
        <v>9281</v>
      </c>
      <c r="M3551" t="s">
        <v>9209</v>
      </c>
      <c r="O3551">
        <v>32</v>
      </c>
      <c r="P3551" t="s">
        <v>9225</v>
      </c>
      <c r="Q3551">
        <v>21</v>
      </c>
      <c r="R3551">
        <v>19</v>
      </c>
      <c r="S3551" t="s">
        <v>9256</v>
      </c>
      <c r="T3551" t="s">
        <v>9262</v>
      </c>
      <c r="U3551" t="s">
        <v>9300</v>
      </c>
      <c r="V3551" t="str" cm="1">
        <f t="array" ref="V3551">_xlfn.IFS(Hospital_Emergency_Room_Data[[#This Row],[Day]]&lt;=10,"Start(1-10)",Hospital_Emergency_Room_Data[[#This Row],[Day]]&lt;=20,"Middle(11-20)",Hospital_Emergency_Room_Data[[#This Row],[Day]]&gt;20,"End(21-30)")</f>
        <v>End(21-30)</v>
      </c>
    </row>
    <row r="3552" spans="1:22">
      <c r="A3552">
        <v>135788511</v>
      </c>
      <c r="B3552" t="s">
        <v>3569</v>
      </c>
      <c r="C3552" s="1">
        <v>45466</v>
      </c>
      <c r="D3552" t="str">
        <f>TEXT(Hospital_Emergency_Room_Data[[#This Row],[Patient Admission Date]],"mmm")</f>
        <v>Jun</v>
      </c>
      <c r="E3552">
        <f>YEAR(Hospital_Emergency_Room_Data[[#This Row],[Patient Admission Date]])</f>
        <v>2024</v>
      </c>
      <c r="F3552" s="2">
        <v>1.1805555555555555E-2</v>
      </c>
      <c r="G3552" s="8" t="str">
        <f>TEXT(Hospital_Emergency_Room_Data[[#This Row],[Patient Admission Date]],"dddd")</f>
        <v>Sunday</v>
      </c>
      <c r="H3552" t="s">
        <v>9208</v>
      </c>
      <c r="I3552">
        <v>36</v>
      </c>
      <c r="J3552" s="5" t="s">
        <v>9223</v>
      </c>
      <c r="K3552" t="s">
        <v>18</v>
      </c>
      <c r="L3552" t="s">
        <v>9281</v>
      </c>
      <c r="M3552" t="s">
        <v>9209</v>
      </c>
      <c r="O3552">
        <v>48</v>
      </c>
      <c r="P3552" t="s">
        <v>9225</v>
      </c>
      <c r="Q3552">
        <v>23</v>
      </c>
      <c r="R3552">
        <v>0</v>
      </c>
      <c r="S3552" t="s">
        <v>9258</v>
      </c>
      <c r="T3552" t="s">
        <v>9264</v>
      </c>
      <c r="U3552" t="s">
        <v>9283</v>
      </c>
      <c r="V3552" t="str" cm="1">
        <f t="array" ref="V3552">_xlfn.IFS(Hospital_Emergency_Room_Data[[#This Row],[Day]]&lt;=10,"Start(1-10)",Hospital_Emergency_Room_Data[[#This Row],[Day]]&lt;=20,"Middle(11-20)",Hospital_Emergency_Room_Data[[#This Row],[Day]]&gt;20,"End(21-30)")</f>
        <v>End(21-30)</v>
      </c>
    </row>
    <row r="3553" spans="1:22">
      <c r="A3553">
        <v>312498916</v>
      </c>
      <c r="B3553" t="s">
        <v>3570</v>
      </c>
      <c r="C3553" s="1">
        <v>45451</v>
      </c>
      <c r="D3553" t="str">
        <f>TEXT(Hospital_Emergency_Room_Data[[#This Row],[Patient Admission Date]],"mmm")</f>
        <v>Jun</v>
      </c>
      <c r="E3553">
        <f>YEAR(Hospital_Emergency_Room_Data[[#This Row],[Patient Admission Date]])</f>
        <v>2024</v>
      </c>
      <c r="F3553" s="2">
        <v>0.81041666666666667</v>
      </c>
      <c r="G3553" s="8" t="str">
        <f>TEXT(Hospital_Emergency_Room_Data[[#This Row],[Patient Admission Date]],"dddd")</f>
        <v>Saturday</v>
      </c>
      <c r="H3553" t="s">
        <v>9208</v>
      </c>
      <c r="I3553">
        <v>68</v>
      </c>
      <c r="J3553" s="5" t="s">
        <v>9217</v>
      </c>
      <c r="K3553" t="s">
        <v>18</v>
      </c>
      <c r="L3553" t="s">
        <v>9281</v>
      </c>
      <c r="M3553" t="s">
        <v>9209</v>
      </c>
      <c r="O3553">
        <v>56</v>
      </c>
      <c r="P3553" t="s">
        <v>9225</v>
      </c>
      <c r="Q3553">
        <v>8</v>
      </c>
      <c r="R3553">
        <v>19</v>
      </c>
      <c r="S3553" t="s">
        <v>9256</v>
      </c>
      <c r="T3553" t="s">
        <v>9265</v>
      </c>
      <c r="U3553" t="s">
        <v>9283</v>
      </c>
      <c r="V3553" t="str" cm="1">
        <f t="array" ref="V3553">_xlfn.IFS(Hospital_Emergency_Room_Data[[#This Row],[Day]]&lt;=10,"Start(1-10)",Hospital_Emergency_Room_Data[[#This Row],[Day]]&lt;=20,"Middle(11-20)",Hospital_Emergency_Room_Data[[#This Row],[Day]]&gt;20,"End(21-30)")</f>
        <v>Start(1-10)</v>
      </c>
    </row>
    <row r="3554" spans="1:22">
      <c r="A3554">
        <v>436773709</v>
      </c>
      <c r="B3554" t="s">
        <v>3571</v>
      </c>
      <c r="C3554" s="1">
        <v>45038</v>
      </c>
      <c r="D3554" t="str">
        <f>TEXT(Hospital_Emergency_Room_Data[[#This Row],[Patient Admission Date]],"mmm")</f>
        <v>Apr</v>
      </c>
      <c r="E3554">
        <f>YEAR(Hospital_Emergency_Room_Data[[#This Row],[Patient Admission Date]])</f>
        <v>2023</v>
      </c>
      <c r="F3554" s="2">
        <v>0.20416666666666666</v>
      </c>
      <c r="G3554" s="8" t="str">
        <f>TEXT(Hospital_Emergency_Room_Data[[#This Row],[Patient Admission Date]],"dddd")</f>
        <v>Saturday</v>
      </c>
      <c r="H3554" t="s">
        <v>9208</v>
      </c>
      <c r="I3554">
        <v>30</v>
      </c>
      <c r="J3554" s="5" t="s">
        <v>9223</v>
      </c>
      <c r="K3554" t="s">
        <v>18</v>
      </c>
      <c r="L3554" t="s">
        <v>9281</v>
      </c>
      <c r="M3554" t="s">
        <v>9209</v>
      </c>
      <c r="O3554">
        <v>58</v>
      </c>
      <c r="P3554" t="s">
        <v>9225</v>
      </c>
      <c r="Q3554">
        <v>22</v>
      </c>
      <c r="R3554">
        <v>4</v>
      </c>
      <c r="S3554" t="s">
        <v>9258</v>
      </c>
      <c r="T3554" t="s">
        <v>9264</v>
      </c>
      <c r="U3554" t="s">
        <v>9283</v>
      </c>
      <c r="V3554" t="str" cm="1">
        <f t="array" ref="V3554">_xlfn.IFS(Hospital_Emergency_Room_Data[[#This Row],[Day]]&lt;=10,"Start(1-10)",Hospital_Emergency_Room_Data[[#This Row],[Day]]&lt;=20,"Middle(11-20)",Hospital_Emergency_Room_Data[[#This Row],[Day]]&gt;20,"End(21-30)")</f>
        <v>End(21-30)</v>
      </c>
    </row>
    <row r="3555" spans="1:22">
      <c r="A3555">
        <v>478643709</v>
      </c>
      <c r="B3555" t="s">
        <v>3572</v>
      </c>
      <c r="C3555" s="1">
        <v>45418</v>
      </c>
      <c r="D3555" t="str">
        <f>TEXT(Hospital_Emergency_Room_Data[[#This Row],[Patient Admission Date]],"mmm")</f>
        <v>May</v>
      </c>
      <c r="E3555">
        <f>YEAR(Hospital_Emergency_Room_Data[[#This Row],[Patient Admission Date]])</f>
        <v>2024</v>
      </c>
      <c r="F3555" s="2">
        <v>0.22777777777777777</v>
      </c>
      <c r="G3555" s="8" t="str">
        <f>TEXT(Hospital_Emergency_Room_Data[[#This Row],[Patient Admission Date]],"dddd")</f>
        <v>Monday</v>
      </c>
      <c r="H3555" t="s">
        <v>9208</v>
      </c>
      <c r="I3555">
        <v>56</v>
      </c>
      <c r="J3555" s="5" t="s">
        <v>9219</v>
      </c>
      <c r="K3555" t="s">
        <v>18</v>
      </c>
      <c r="L3555" t="s">
        <v>9281</v>
      </c>
      <c r="M3555" t="s">
        <v>9209</v>
      </c>
      <c r="O3555">
        <v>11</v>
      </c>
      <c r="P3555" t="s">
        <v>9226</v>
      </c>
      <c r="Q3555">
        <v>6</v>
      </c>
      <c r="R3555">
        <v>5</v>
      </c>
      <c r="S3555" t="s">
        <v>9258</v>
      </c>
      <c r="T3555" t="s">
        <v>9263</v>
      </c>
      <c r="U3555" t="s">
        <v>9282</v>
      </c>
      <c r="V3555" t="str" cm="1">
        <f t="array" ref="V3555">_xlfn.IFS(Hospital_Emergency_Room_Data[[#This Row],[Day]]&lt;=10,"Start(1-10)",Hospital_Emergency_Room_Data[[#This Row],[Day]]&lt;=20,"Middle(11-20)",Hospital_Emergency_Room_Data[[#This Row],[Day]]&gt;20,"End(21-30)")</f>
        <v>Start(1-10)</v>
      </c>
    </row>
    <row r="3556" spans="1:22">
      <c r="A3556">
        <v>703986090</v>
      </c>
      <c r="B3556" t="s">
        <v>3573</v>
      </c>
      <c r="C3556" s="1">
        <v>45300</v>
      </c>
      <c r="D3556" t="str">
        <f>TEXT(Hospital_Emergency_Room_Data[[#This Row],[Patient Admission Date]],"mmm")</f>
        <v>Jan</v>
      </c>
      <c r="E3556">
        <f>YEAR(Hospital_Emergency_Room_Data[[#This Row],[Patient Admission Date]])</f>
        <v>2024</v>
      </c>
      <c r="F3556" s="2">
        <v>0.77777777777777779</v>
      </c>
      <c r="G3556" s="8" t="str">
        <f>TEXT(Hospital_Emergency_Room_Data[[#This Row],[Patient Admission Date]],"dddd")</f>
        <v>Tuesday</v>
      </c>
      <c r="H3556" t="s">
        <v>9208</v>
      </c>
      <c r="I3556">
        <v>50</v>
      </c>
      <c r="J3556" s="5" t="s">
        <v>9219</v>
      </c>
      <c r="K3556" t="s">
        <v>18</v>
      </c>
      <c r="L3556" t="s">
        <v>9281</v>
      </c>
      <c r="M3556" t="s">
        <v>9209</v>
      </c>
      <c r="O3556">
        <v>29</v>
      </c>
      <c r="P3556" t="s">
        <v>9226</v>
      </c>
      <c r="Q3556">
        <v>9</v>
      </c>
      <c r="R3556">
        <v>18</v>
      </c>
      <c r="S3556" t="s">
        <v>9256</v>
      </c>
      <c r="T3556" t="s">
        <v>9265</v>
      </c>
      <c r="U3556" t="s">
        <v>9282</v>
      </c>
      <c r="V3556" t="str" cm="1">
        <f t="array" ref="V3556">_xlfn.IFS(Hospital_Emergency_Room_Data[[#This Row],[Day]]&lt;=10,"Start(1-10)",Hospital_Emergency_Room_Data[[#This Row],[Day]]&lt;=20,"Middle(11-20)",Hospital_Emergency_Room_Data[[#This Row],[Day]]&gt;20,"End(21-30)")</f>
        <v>Start(1-10)</v>
      </c>
    </row>
    <row r="3557" spans="1:22">
      <c r="A3557">
        <v>693701074</v>
      </c>
      <c r="B3557" t="s">
        <v>3574</v>
      </c>
      <c r="C3557" s="1">
        <v>45178</v>
      </c>
      <c r="D3557" t="str">
        <f>TEXT(Hospital_Emergency_Room_Data[[#This Row],[Patient Admission Date]],"mmm")</f>
        <v>Sep</v>
      </c>
      <c r="E3557">
        <f>YEAR(Hospital_Emergency_Room_Data[[#This Row],[Patient Admission Date]])</f>
        <v>2023</v>
      </c>
      <c r="F3557" s="2">
        <v>0.64444444444444449</v>
      </c>
      <c r="G3557" s="8" t="str">
        <f>TEXT(Hospital_Emergency_Room_Data[[#This Row],[Patient Admission Date]],"dddd")</f>
        <v>Saturday</v>
      </c>
      <c r="H3557" t="s">
        <v>9208</v>
      </c>
      <c r="I3557">
        <v>49</v>
      </c>
      <c r="J3557" s="5" t="s">
        <v>9219</v>
      </c>
      <c r="K3557" t="s">
        <v>18</v>
      </c>
      <c r="L3557" t="s">
        <v>9281</v>
      </c>
      <c r="M3557" t="s">
        <v>9209</v>
      </c>
      <c r="O3557">
        <v>55</v>
      </c>
      <c r="P3557" t="s">
        <v>9225</v>
      </c>
      <c r="Q3557">
        <v>9</v>
      </c>
      <c r="R3557">
        <v>15</v>
      </c>
      <c r="S3557" t="s">
        <v>9257</v>
      </c>
      <c r="T3557" t="s">
        <v>9265</v>
      </c>
      <c r="U3557" t="s">
        <v>9283</v>
      </c>
      <c r="V3557" t="str" cm="1">
        <f t="array" ref="V3557">_xlfn.IFS(Hospital_Emergency_Room_Data[[#This Row],[Day]]&lt;=10,"Start(1-10)",Hospital_Emergency_Room_Data[[#This Row],[Day]]&lt;=20,"Middle(11-20)",Hospital_Emergency_Room_Data[[#This Row],[Day]]&gt;20,"End(21-30)")</f>
        <v>Start(1-10)</v>
      </c>
    </row>
    <row r="3558" spans="1:22">
      <c r="A3558">
        <v>434920068</v>
      </c>
      <c r="B3558" t="s">
        <v>3575</v>
      </c>
      <c r="C3558" s="1">
        <v>45328</v>
      </c>
      <c r="D3558" t="str">
        <f>TEXT(Hospital_Emergency_Room_Data[[#This Row],[Patient Admission Date]],"mmm")</f>
        <v>Feb</v>
      </c>
      <c r="E3558">
        <f>YEAR(Hospital_Emergency_Room_Data[[#This Row],[Patient Admission Date]])</f>
        <v>2024</v>
      </c>
      <c r="F3558" s="2">
        <v>0.13958333333333334</v>
      </c>
      <c r="G3558" s="8" t="str">
        <f>TEXT(Hospital_Emergency_Room_Data[[#This Row],[Patient Admission Date]],"dddd")</f>
        <v>Tuesday</v>
      </c>
      <c r="H3558" t="s">
        <v>9208</v>
      </c>
      <c r="I3558">
        <v>54</v>
      </c>
      <c r="J3558" s="5" t="s">
        <v>9219</v>
      </c>
      <c r="K3558" t="s">
        <v>18</v>
      </c>
      <c r="L3558" t="s">
        <v>9281</v>
      </c>
      <c r="M3558" t="s">
        <v>9209</v>
      </c>
      <c r="O3558">
        <v>60</v>
      </c>
      <c r="P3558" t="s">
        <v>9225</v>
      </c>
      <c r="Q3558">
        <v>6</v>
      </c>
      <c r="R3558">
        <v>3</v>
      </c>
      <c r="S3558" t="s">
        <v>9258</v>
      </c>
      <c r="T3558" t="s">
        <v>9263</v>
      </c>
      <c r="U3558" t="s">
        <v>9283</v>
      </c>
      <c r="V3558" t="str" cm="1">
        <f t="array" ref="V3558">_xlfn.IFS(Hospital_Emergency_Room_Data[[#This Row],[Day]]&lt;=10,"Start(1-10)",Hospital_Emergency_Room_Data[[#This Row],[Day]]&lt;=20,"Middle(11-20)",Hospital_Emergency_Room_Data[[#This Row],[Day]]&gt;20,"End(21-30)")</f>
        <v>Start(1-10)</v>
      </c>
    </row>
    <row r="3559" spans="1:22">
      <c r="A3559">
        <v>836745853</v>
      </c>
      <c r="B3559" t="s">
        <v>3576</v>
      </c>
      <c r="C3559" s="1">
        <v>45084</v>
      </c>
      <c r="D3559" t="str">
        <f>TEXT(Hospital_Emergency_Room_Data[[#This Row],[Patient Admission Date]],"mmm")</f>
        <v>Jun</v>
      </c>
      <c r="E3559">
        <f>YEAR(Hospital_Emergency_Room_Data[[#This Row],[Patient Admission Date]])</f>
        <v>2023</v>
      </c>
      <c r="F3559" s="2">
        <v>0.67777777777777781</v>
      </c>
      <c r="G3559" s="8" t="str">
        <f>TEXT(Hospital_Emergency_Room_Data[[#This Row],[Patient Admission Date]],"dddd")</f>
        <v>Wednesday</v>
      </c>
      <c r="H3559" t="s">
        <v>9208</v>
      </c>
      <c r="I3559">
        <v>28</v>
      </c>
      <c r="J3559" s="5" t="s">
        <v>9220</v>
      </c>
      <c r="K3559" t="s">
        <v>18</v>
      </c>
      <c r="L3559" t="s">
        <v>9281</v>
      </c>
      <c r="M3559" t="s">
        <v>9209</v>
      </c>
      <c r="O3559">
        <v>25</v>
      </c>
      <c r="P3559" t="s">
        <v>9226</v>
      </c>
      <c r="Q3559">
        <v>7</v>
      </c>
      <c r="R3559">
        <v>16</v>
      </c>
      <c r="S3559" t="s">
        <v>9257</v>
      </c>
      <c r="T3559" t="s">
        <v>9263</v>
      </c>
      <c r="U3559" t="s">
        <v>9282</v>
      </c>
      <c r="V3559" t="str" cm="1">
        <f t="array" ref="V3559">_xlfn.IFS(Hospital_Emergency_Room_Data[[#This Row],[Day]]&lt;=10,"Start(1-10)",Hospital_Emergency_Room_Data[[#This Row],[Day]]&lt;=20,"Middle(11-20)",Hospital_Emergency_Room_Data[[#This Row],[Day]]&gt;20,"End(21-30)")</f>
        <v>Start(1-10)</v>
      </c>
    </row>
    <row r="3560" spans="1:22">
      <c r="A3560">
        <v>407759320</v>
      </c>
      <c r="B3560" t="s">
        <v>3577</v>
      </c>
      <c r="C3560" s="1">
        <v>45403</v>
      </c>
      <c r="D3560" t="str">
        <f>TEXT(Hospital_Emergency_Room_Data[[#This Row],[Patient Admission Date]],"mmm")</f>
        <v>Apr</v>
      </c>
      <c r="E3560">
        <f>YEAR(Hospital_Emergency_Room_Data[[#This Row],[Patient Admission Date]])</f>
        <v>2024</v>
      </c>
      <c r="F3560" s="2">
        <v>0.23958333333333334</v>
      </c>
      <c r="G3560" s="8" t="str">
        <f>TEXT(Hospital_Emergency_Room_Data[[#This Row],[Patient Admission Date]],"dddd")</f>
        <v>Sunday</v>
      </c>
      <c r="H3560" t="s">
        <v>9208</v>
      </c>
      <c r="I3560">
        <v>32</v>
      </c>
      <c r="J3560" s="5" t="s">
        <v>9223</v>
      </c>
      <c r="K3560" t="s">
        <v>18</v>
      </c>
      <c r="L3560" t="s">
        <v>9281</v>
      </c>
      <c r="M3560" t="s">
        <v>9209</v>
      </c>
      <c r="O3560">
        <v>47</v>
      </c>
      <c r="P3560" t="s">
        <v>9225</v>
      </c>
      <c r="Q3560">
        <v>21</v>
      </c>
      <c r="R3560">
        <v>5</v>
      </c>
      <c r="S3560" t="s">
        <v>9258</v>
      </c>
      <c r="T3560" t="s">
        <v>9262</v>
      </c>
      <c r="U3560" t="s">
        <v>9283</v>
      </c>
      <c r="V3560" t="str" cm="1">
        <f t="array" ref="V3560">_xlfn.IFS(Hospital_Emergency_Room_Data[[#This Row],[Day]]&lt;=10,"Start(1-10)",Hospital_Emergency_Room_Data[[#This Row],[Day]]&lt;=20,"Middle(11-20)",Hospital_Emergency_Room_Data[[#This Row],[Day]]&gt;20,"End(21-30)")</f>
        <v>End(21-30)</v>
      </c>
    </row>
    <row r="3561" spans="1:22">
      <c r="A3561">
        <v>243373437</v>
      </c>
      <c r="B3561" t="s">
        <v>3578</v>
      </c>
      <c r="C3561" s="1">
        <v>45336</v>
      </c>
      <c r="D3561" t="str">
        <f>TEXT(Hospital_Emergency_Room_Data[[#This Row],[Patient Admission Date]],"mmm")</f>
        <v>Feb</v>
      </c>
      <c r="E3561">
        <f>YEAR(Hospital_Emergency_Room_Data[[#This Row],[Patient Admission Date]])</f>
        <v>2024</v>
      </c>
      <c r="F3561" s="2">
        <v>2.6388888888888889E-2</v>
      </c>
      <c r="G3561" s="8" t="str">
        <f>TEXT(Hospital_Emergency_Room_Data[[#This Row],[Patient Admission Date]],"dddd")</f>
        <v>Wednesday</v>
      </c>
      <c r="H3561" t="s">
        <v>9208</v>
      </c>
      <c r="I3561">
        <v>26</v>
      </c>
      <c r="J3561" s="5" t="s">
        <v>9220</v>
      </c>
      <c r="K3561" t="s">
        <v>18</v>
      </c>
      <c r="L3561" t="s">
        <v>9281</v>
      </c>
      <c r="M3561" t="s">
        <v>9209</v>
      </c>
      <c r="O3561">
        <v>17</v>
      </c>
      <c r="P3561" t="s">
        <v>9226</v>
      </c>
      <c r="Q3561">
        <v>14</v>
      </c>
      <c r="R3561">
        <v>0</v>
      </c>
      <c r="S3561" t="s">
        <v>9258</v>
      </c>
      <c r="T3561" t="s">
        <v>9265</v>
      </c>
      <c r="U3561" t="s">
        <v>9282</v>
      </c>
      <c r="V3561" t="str" cm="1">
        <f t="array" ref="V3561">_xlfn.IFS(Hospital_Emergency_Room_Data[[#This Row],[Day]]&lt;=10,"Start(1-10)",Hospital_Emergency_Room_Data[[#This Row],[Day]]&lt;=20,"Middle(11-20)",Hospital_Emergency_Room_Data[[#This Row],[Day]]&gt;20,"End(21-30)")</f>
        <v>Middle(11-20)</v>
      </c>
    </row>
    <row r="3562" spans="1:22">
      <c r="A3562">
        <v>315685001</v>
      </c>
      <c r="B3562" t="s">
        <v>3579</v>
      </c>
      <c r="C3562" s="1">
        <v>45313</v>
      </c>
      <c r="D3562" t="str">
        <f>TEXT(Hospital_Emergency_Room_Data[[#This Row],[Patient Admission Date]],"mmm")</f>
        <v>Jan</v>
      </c>
      <c r="E3562">
        <f>YEAR(Hospital_Emergency_Room_Data[[#This Row],[Patient Admission Date]])</f>
        <v>2024</v>
      </c>
      <c r="F3562" s="2">
        <v>0.26805555555555555</v>
      </c>
      <c r="G3562" s="8" t="str">
        <f>TEXT(Hospital_Emergency_Room_Data[[#This Row],[Patient Admission Date]],"dddd")</f>
        <v>Monday</v>
      </c>
      <c r="H3562" t="s">
        <v>9208</v>
      </c>
      <c r="I3562">
        <v>2</v>
      </c>
      <c r="J3562" s="5" t="s">
        <v>9218</v>
      </c>
      <c r="K3562" t="s">
        <v>18</v>
      </c>
      <c r="L3562" t="s">
        <v>9281</v>
      </c>
      <c r="M3562" t="s">
        <v>9209</v>
      </c>
      <c r="O3562">
        <v>44</v>
      </c>
      <c r="P3562" t="s">
        <v>9225</v>
      </c>
      <c r="Q3562">
        <v>22</v>
      </c>
      <c r="R3562">
        <v>6</v>
      </c>
      <c r="S3562" t="s">
        <v>9255</v>
      </c>
      <c r="T3562" t="s">
        <v>9264</v>
      </c>
      <c r="U3562" t="s">
        <v>9300</v>
      </c>
      <c r="V3562" t="str" cm="1">
        <f t="array" ref="V3562">_xlfn.IFS(Hospital_Emergency_Room_Data[[#This Row],[Day]]&lt;=10,"Start(1-10)",Hospital_Emergency_Room_Data[[#This Row],[Day]]&lt;=20,"Middle(11-20)",Hospital_Emergency_Room_Data[[#This Row],[Day]]&gt;20,"End(21-30)")</f>
        <v>End(21-30)</v>
      </c>
    </row>
    <row r="3563" spans="1:22">
      <c r="A3563">
        <v>790401327</v>
      </c>
      <c r="B3563" t="s">
        <v>3580</v>
      </c>
      <c r="C3563" s="1">
        <v>45408</v>
      </c>
      <c r="D3563" t="str">
        <f>TEXT(Hospital_Emergency_Room_Data[[#This Row],[Patient Admission Date]],"mmm")</f>
        <v>Apr</v>
      </c>
      <c r="E3563">
        <f>YEAR(Hospital_Emergency_Room_Data[[#This Row],[Patient Admission Date]])</f>
        <v>2024</v>
      </c>
      <c r="F3563" s="2">
        <v>0.77916666666666667</v>
      </c>
      <c r="G3563" s="8" t="str">
        <f>TEXT(Hospital_Emergency_Room_Data[[#This Row],[Patient Admission Date]],"dddd")</f>
        <v>Friday</v>
      </c>
      <c r="H3563" t="s">
        <v>9208</v>
      </c>
      <c r="I3563">
        <v>5</v>
      </c>
      <c r="J3563" s="5" t="s">
        <v>9221</v>
      </c>
      <c r="K3563" t="s">
        <v>18</v>
      </c>
      <c r="L3563" t="s">
        <v>9281</v>
      </c>
      <c r="M3563" t="s">
        <v>9209</v>
      </c>
      <c r="O3563">
        <v>26</v>
      </c>
      <c r="P3563" t="s">
        <v>9226</v>
      </c>
      <c r="Q3563">
        <v>26</v>
      </c>
      <c r="R3563">
        <v>18</v>
      </c>
      <c r="S3563" t="s">
        <v>9256</v>
      </c>
      <c r="T3563" t="s">
        <v>9264</v>
      </c>
      <c r="U3563" t="s">
        <v>9282</v>
      </c>
      <c r="V3563" t="str" cm="1">
        <f t="array" ref="V3563">_xlfn.IFS(Hospital_Emergency_Room_Data[[#This Row],[Day]]&lt;=10,"Start(1-10)",Hospital_Emergency_Room_Data[[#This Row],[Day]]&lt;=20,"Middle(11-20)",Hospital_Emergency_Room_Data[[#This Row],[Day]]&gt;20,"End(21-30)")</f>
        <v>End(21-30)</v>
      </c>
    </row>
    <row r="3564" spans="1:22">
      <c r="A3564">
        <v>465299539</v>
      </c>
      <c r="B3564" t="s">
        <v>3581</v>
      </c>
      <c r="C3564" s="1">
        <v>45400</v>
      </c>
      <c r="D3564" t="str">
        <f>TEXT(Hospital_Emergency_Room_Data[[#This Row],[Patient Admission Date]],"mmm")</f>
        <v>Apr</v>
      </c>
      <c r="E3564">
        <f>YEAR(Hospital_Emergency_Room_Data[[#This Row],[Patient Admission Date]])</f>
        <v>2024</v>
      </c>
      <c r="F3564" s="2">
        <v>0.22222222222222221</v>
      </c>
      <c r="G3564" s="8" t="str">
        <f>TEXT(Hospital_Emergency_Room_Data[[#This Row],[Patient Admission Date]],"dddd")</f>
        <v>Thursday</v>
      </c>
      <c r="H3564" t="s">
        <v>9208</v>
      </c>
      <c r="I3564">
        <v>35</v>
      </c>
      <c r="J3564" s="5" t="s">
        <v>9223</v>
      </c>
      <c r="K3564" t="s">
        <v>18</v>
      </c>
      <c r="L3564" t="s">
        <v>9281</v>
      </c>
      <c r="M3564" t="s">
        <v>9209</v>
      </c>
      <c r="O3564">
        <v>26</v>
      </c>
      <c r="P3564" t="s">
        <v>9226</v>
      </c>
      <c r="Q3564">
        <v>18</v>
      </c>
      <c r="R3564">
        <v>5</v>
      </c>
      <c r="S3564" t="s">
        <v>9258</v>
      </c>
      <c r="T3564" t="s">
        <v>9262</v>
      </c>
      <c r="U3564" t="s">
        <v>9282</v>
      </c>
      <c r="V3564" t="str" cm="1">
        <f t="array" ref="V3564">_xlfn.IFS(Hospital_Emergency_Room_Data[[#This Row],[Day]]&lt;=10,"Start(1-10)",Hospital_Emergency_Room_Data[[#This Row],[Day]]&lt;=20,"Middle(11-20)",Hospital_Emergency_Room_Data[[#This Row],[Day]]&gt;20,"End(21-30)")</f>
        <v>Middle(11-20)</v>
      </c>
    </row>
    <row r="3565" spans="1:22">
      <c r="A3565">
        <v>335352752</v>
      </c>
      <c r="B3565" t="s">
        <v>3582</v>
      </c>
      <c r="C3565" s="1">
        <v>45151</v>
      </c>
      <c r="D3565" t="str">
        <f>TEXT(Hospital_Emergency_Room_Data[[#This Row],[Patient Admission Date]],"mmm")</f>
        <v>Aug</v>
      </c>
      <c r="E3565">
        <f>YEAR(Hospital_Emergency_Room_Data[[#This Row],[Patient Admission Date]])</f>
        <v>2023</v>
      </c>
      <c r="F3565" s="2">
        <v>9.5138888888888884E-2</v>
      </c>
      <c r="G3565" s="8" t="str">
        <f>TEXT(Hospital_Emergency_Room_Data[[#This Row],[Patient Admission Date]],"dddd")</f>
        <v>Sunday</v>
      </c>
      <c r="H3565" t="s">
        <v>9208</v>
      </c>
      <c r="I3565">
        <v>6</v>
      </c>
      <c r="J3565" s="5" t="s">
        <v>9221</v>
      </c>
      <c r="K3565" t="s">
        <v>18</v>
      </c>
      <c r="L3565" t="s">
        <v>9281</v>
      </c>
      <c r="M3565" t="s">
        <v>9209</v>
      </c>
      <c r="O3565">
        <v>32</v>
      </c>
      <c r="P3565" t="s">
        <v>9225</v>
      </c>
      <c r="Q3565">
        <v>13</v>
      </c>
      <c r="R3565">
        <v>2</v>
      </c>
      <c r="S3565" t="s">
        <v>9258</v>
      </c>
      <c r="T3565" t="s">
        <v>9265</v>
      </c>
      <c r="U3565" t="s">
        <v>9300</v>
      </c>
      <c r="V3565" t="str" cm="1">
        <f t="array" ref="V3565">_xlfn.IFS(Hospital_Emergency_Room_Data[[#This Row],[Day]]&lt;=10,"Start(1-10)",Hospital_Emergency_Room_Data[[#This Row],[Day]]&lt;=20,"Middle(11-20)",Hospital_Emergency_Room_Data[[#This Row],[Day]]&gt;20,"End(21-30)")</f>
        <v>Middle(11-20)</v>
      </c>
    </row>
    <row r="3566" spans="1:22">
      <c r="A3566">
        <v>611230736</v>
      </c>
      <c r="B3566" t="s">
        <v>3583</v>
      </c>
      <c r="C3566" s="1">
        <v>45493</v>
      </c>
      <c r="D3566" t="str">
        <f>TEXT(Hospital_Emergency_Room_Data[[#This Row],[Patient Admission Date]],"mmm")</f>
        <v>Jul</v>
      </c>
      <c r="E3566">
        <f>YEAR(Hospital_Emergency_Room_Data[[#This Row],[Patient Admission Date]])</f>
        <v>2024</v>
      </c>
      <c r="F3566" s="2">
        <v>0.83958333333333335</v>
      </c>
      <c r="G3566" s="8" t="str">
        <f>TEXT(Hospital_Emergency_Room_Data[[#This Row],[Patient Admission Date]],"dddd")</f>
        <v>Saturday</v>
      </c>
      <c r="H3566" t="s">
        <v>9208</v>
      </c>
      <c r="I3566">
        <v>39</v>
      </c>
      <c r="J3566" s="5" t="s">
        <v>9223</v>
      </c>
      <c r="K3566" t="s">
        <v>18</v>
      </c>
      <c r="L3566" t="s">
        <v>9281</v>
      </c>
      <c r="M3566" t="s">
        <v>9209</v>
      </c>
      <c r="O3566">
        <v>33</v>
      </c>
      <c r="P3566" t="s">
        <v>9225</v>
      </c>
      <c r="Q3566">
        <v>20</v>
      </c>
      <c r="R3566">
        <v>20</v>
      </c>
      <c r="S3566" t="s">
        <v>9256</v>
      </c>
      <c r="T3566" t="s">
        <v>9262</v>
      </c>
      <c r="U3566" t="s">
        <v>9300</v>
      </c>
      <c r="V3566" t="str" cm="1">
        <f t="array" ref="V3566">_xlfn.IFS(Hospital_Emergency_Room_Data[[#This Row],[Day]]&lt;=10,"Start(1-10)",Hospital_Emergency_Room_Data[[#This Row],[Day]]&lt;=20,"Middle(11-20)",Hospital_Emergency_Room_Data[[#This Row],[Day]]&gt;20,"End(21-30)")</f>
        <v>Middle(11-20)</v>
      </c>
    </row>
    <row r="3567" spans="1:22">
      <c r="A3567">
        <v>454187910</v>
      </c>
      <c r="B3567" t="s">
        <v>3584</v>
      </c>
      <c r="C3567" s="1">
        <v>45428</v>
      </c>
      <c r="D3567" t="str">
        <f>TEXT(Hospital_Emergency_Room_Data[[#This Row],[Patient Admission Date]],"mmm")</f>
        <v>May</v>
      </c>
      <c r="E3567">
        <f>YEAR(Hospital_Emergency_Room_Data[[#This Row],[Patient Admission Date]])</f>
        <v>2024</v>
      </c>
      <c r="F3567" s="2">
        <v>0.52361111111111114</v>
      </c>
      <c r="G3567" s="8" t="str">
        <f>TEXT(Hospital_Emergency_Room_Data[[#This Row],[Patient Admission Date]],"dddd")</f>
        <v>Thursday</v>
      </c>
      <c r="H3567" t="s">
        <v>9208</v>
      </c>
      <c r="I3567">
        <v>6</v>
      </c>
      <c r="J3567" s="5" t="s">
        <v>9221</v>
      </c>
      <c r="K3567" t="s">
        <v>18</v>
      </c>
      <c r="L3567" t="s">
        <v>9281</v>
      </c>
      <c r="M3567" t="s">
        <v>9209</v>
      </c>
      <c r="O3567">
        <v>37</v>
      </c>
      <c r="P3567" t="s">
        <v>9225</v>
      </c>
      <c r="Q3567">
        <v>16</v>
      </c>
      <c r="R3567">
        <v>12</v>
      </c>
      <c r="S3567" t="s">
        <v>9257</v>
      </c>
      <c r="T3567" t="s">
        <v>9262</v>
      </c>
      <c r="U3567" t="s">
        <v>9300</v>
      </c>
      <c r="V3567" t="str" cm="1">
        <f t="array" ref="V3567">_xlfn.IFS(Hospital_Emergency_Room_Data[[#This Row],[Day]]&lt;=10,"Start(1-10)",Hospital_Emergency_Room_Data[[#This Row],[Day]]&lt;=20,"Middle(11-20)",Hospital_Emergency_Room_Data[[#This Row],[Day]]&gt;20,"End(21-30)")</f>
        <v>Middle(11-20)</v>
      </c>
    </row>
    <row r="3568" spans="1:22">
      <c r="A3568">
        <v>143267316</v>
      </c>
      <c r="B3568" t="s">
        <v>3585</v>
      </c>
      <c r="C3568" s="1">
        <v>45565</v>
      </c>
      <c r="D3568" t="str">
        <f>TEXT(Hospital_Emergency_Room_Data[[#This Row],[Patient Admission Date]],"mmm")</f>
        <v>Sep</v>
      </c>
      <c r="E3568">
        <f>YEAR(Hospital_Emergency_Room_Data[[#This Row],[Patient Admission Date]])</f>
        <v>2024</v>
      </c>
      <c r="F3568" s="2">
        <v>7.4999999999999997E-2</v>
      </c>
      <c r="G3568" s="8" t="str">
        <f>TEXT(Hospital_Emergency_Room_Data[[#This Row],[Patient Admission Date]],"dddd")</f>
        <v>Monday</v>
      </c>
      <c r="H3568" t="s">
        <v>9208</v>
      </c>
      <c r="I3568">
        <v>55</v>
      </c>
      <c r="J3568" s="5" t="s">
        <v>9219</v>
      </c>
      <c r="K3568" t="s">
        <v>18</v>
      </c>
      <c r="L3568" t="s">
        <v>9281</v>
      </c>
      <c r="M3568" t="s">
        <v>9209</v>
      </c>
      <c r="O3568">
        <v>48</v>
      </c>
      <c r="P3568" t="s">
        <v>9225</v>
      </c>
      <c r="Q3568">
        <v>30</v>
      </c>
      <c r="R3568">
        <v>1</v>
      </c>
      <c r="S3568" t="s">
        <v>9258</v>
      </c>
      <c r="T3568" t="s">
        <v>9264</v>
      </c>
      <c r="U3568" t="s">
        <v>9283</v>
      </c>
      <c r="V3568" t="str" cm="1">
        <f t="array" ref="V3568">_xlfn.IFS(Hospital_Emergency_Room_Data[[#This Row],[Day]]&lt;=10,"Start(1-10)",Hospital_Emergency_Room_Data[[#This Row],[Day]]&lt;=20,"Middle(11-20)",Hospital_Emergency_Room_Data[[#This Row],[Day]]&gt;20,"End(21-30)")</f>
        <v>End(21-30)</v>
      </c>
    </row>
    <row r="3569" spans="1:22">
      <c r="A3569">
        <v>259519518</v>
      </c>
      <c r="B3569" t="s">
        <v>3586</v>
      </c>
      <c r="C3569" s="1">
        <v>45017</v>
      </c>
      <c r="D3569" t="str">
        <f>TEXT(Hospital_Emergency_Room_Data[[#This Row],[Patient Admission Date]],"mmm")</f>
        <v>Apr</v>
      </c>
      <c r="E3569">
        <f>YEAR(Hospital_Emergency_Room_Data[[#This Row],[Patient Admission Date]])</f>
        <v>2023</v>
      </c>
      <c r="F3569" s="2">
        <v>0.11458333333333333</v>
      </c>
      <c r="G3569" s="8" t="str">
        <f>TEXT(Hospital_Emergency_Room_Data[[#This Row],[Patient Admission Date]],"dddd")</f>
        <v>Saturday</v>
      </c>
      <c r="H3569" t="s">
        <v>9208</v>
      </c>
      <c r="I3569">
        <v>62</v>
      </c>
      <c r="J3569" s="5" t="s">
        <v>9217</v>
      </c>
      <c r="K3569" t="s">
        <v>18</v>
      </c>
      <c r="L3569" t="s">
        <v>9281</v>
      </c>
      <c r="M3569" t="s">
        <v>9209</v>
      </c>
      <c r="O3569">
        <v>12</v>
      </c>
      <c r="P3569" t="s">
        <v>9226</v>
      </c>
      <c r="Q3569">
        <v>1</v>
      </c>
      <c r="R3569">
        <v>2</v>
      </c>
      <c r="S3569" t="s">
        <v>9258</v>
      </c>
      <c r="T3569" t="s">
        <v>9263</v>
      </c>
      <c r="U3569" t="s">
        <v>9282</v>
      </c>
      <c r="V3569" t="str" cm="1">
        <f t="array" ref="V3569">_xlfn.IFS(Hospital_Emergency_Room_Data[[#This Row],[Day]]&lt;=10,"Start(1-10)",Hospital_Emergency_Room_Data[[#This Row],[Day]]&lt;=20,"Middle(11-20)",Hospital_Emergency_Room_Data[[#This Row],[Day]]&gt;20,"End(21-30)")</f>
        <v>Start(1-10)</v>
      </c>
    </row>
    <row r="3570" spans="1:22">
      <c r="A3570">
        <v>441909274</v>
      </c>
      <c r="B3570" t="s">
        <v>3587</v>
      </c>
      <c r="C3570" s="1">
        <v>45353</v>
      </c>
      <c r="D3570" t="str">
        <f>TEXT(Hospital_Emergency_Room_Data[[#This Row],[Patient Admission Date]],"mmm")</f>
        <v>Mar</v>
      </c>
      <c r="E3570">
        <f>YEAR(Hospital_Emergency_Room_Data[[#This Row],[Patient Admission Date]])</f>
        <v>2024</v>
      </c>
      <c r="F3570" s="2">
        <v>0.57847222222222228</v>
      </c>
      <c r="G3570" s="8" t="str">
        <f>TEXT(Hospital_Emergency_Room_Data[[#This Row],[Patient Admission Date]],"dddd")</f>
        <v>Saturday</v>
      </c>
      <c r="H3570" t="s">
        <v>9208</v>
      </c>
      <c r="I3570">
        <v>46</v>
      </c>
      <c r="J3570" s="5" t="s">
        <v>9219</v>
      </c>
      <c r="K3570" t="s">
        <v>18</v>
      </c>
      <c r="L3570" t="s">
        <v>9281</v>
      </c>
      <c r="M3570" t="s">
        <v>9209</v>
      </c>
      <c r="O3570">
        <v>16</v>
      </c>
      <c r="P3570" t="s">
        <v>9226</v>
      </c>
      <c r="Q3570">
        <v>2</v>
      </c>
      <c r="R3570">
        <v>13</v>
      </c>
      <c r="S3570" t="s">
        <v>9257</v>
      </c>
      <c r="T3570" t="s">
        <v>9263</v>
      </c>
      <c r="U3570" t="s">
        <v>9282</v>
      </c>
      <c r="V3570" t="str" cm="1">
        <f t="array" ref="V3570">_xlfn.IFS(Hospital_Emergency_Room_Data[[#This Row],[Day]]&lt;=10,"Start(1-10)",Hospital_Emergency_Room_Data[[#This Row],[Day]]&lt;=20,"Middle(11-20)",Hospital_Emergency_Room_Data[[#This Row],[Day]]&gt;20,"End(21-30)")</f>
        <v>Start(1-10)</v>
      </c>
    </row>
    <row r="3571" spans="1:22">
      <c r="A3571">
        <v>889611482</v>
      </c>
      <c r="B3571" t="s">
        <v>3588</v>
      </c>
      <c r="C3571" s="1">
        <v>45523</v>
      </c>
      <c r="D3571" t="str">
        <f>TEXT(Hospital_Emergency_Room_Data[[#This Row],[Patient Admission Date]],"mmm")</f>
        <v>Aug</v>
      </c>
      <c r="E3571">
        <f>YEAR(Hospital_Emergency_Room_Data[[#This Row],[Patient Admission Date]])</f>
        <v>2024</v>
      </c>
      <c r="F3571" s="2">
        <v>0.7104166666666667</v>
      </c>
      <c r="G3571" s="8" t="str">
        <f>TEXT(Hospital_Emergency_Room_Data[[#This Row],[Patient Admission Date]],"dddd")</f>
        <v>Monday</v>
      </c>
      <c r="H3571" t="s">
        <v>9208</v>
      </c>
      <c r="I3571">
        <v>26</v>
      </c>
      <c r="J3571" s="5" t="s">
        <v>9220</v>
      </c>
      <c r="K3571" t="s">
        <v>18</v>
      </c>
      <c r="L3571" t="s">
        <v>9281</v>
      </c>
      <c r="M3571" t="s">
        <v>9209</v>
      </c>
      <c r="O3571">
        <v>42</v>
      </c>
      <c r="P3571" t="s">
        <v>9225</v>
      </c>
      <c r="Q3571">
        <v>19</v>
      </c>
      <c r="R3571">
        <v>17</v>
      </c>
      <c r="S3571" t="s">
        <v>9257</v>
      </c>
      <c r="T3571" t="s">
        <v>9262</v>
      </c>
      <c r="U3571" t="s">
        <v>9300</v>
      </c>
      <c r="V3571" t="str" cm="1">
        <f t="array" ref="V3571">_xlfn.IFS(Hospital_Emergency_Room_Data[[#This Row],[Day]]&lt;=10,"Start(1-10)",Hospital_Emergency_Room_Data[[#This Row],[Day]]&lt;=20,"Middle(11-20)",Hospital_Emergency_Room_Data[[#This Row],[Day]]&gt;20,"End(21-30)")</f>
        <v>Middle(11-20)</v>
      </c>
    </row>
    <row r="3572" spans="1:22">
      <c r="A3572">
        <v>372447515</v>
      </c>
      <c r="B3572" t="s">
        <v>3589</v>
      </c>
      <c r="C3572" s="1">
        <v>45438</v>
      </c>
      <c r="D3572" t="str">
        <f>TEXT(Hospital_Emergency_Room_Data[[#This Row],[Patient Admission Date]],"mmm")</f>
        <v>May</v>
      </c>
      <c r="E3572">
        <f>YEAR(Hospital_Emergency_Room_Data[[#This Row],[Patient Admission Date]])</f>
        <v>2024</v>
      </c>
      <c r="F3572" s="2">
        <v>0.18124999999999999</v>
      </c>
      <c r="G3572" s="8" t="str">
        <f>TEXT(Hospital_Emergency_Room_Data[[#This Row],[Patient Admission Date]],"dddd")</f>
        <v>Sunday</v>
      </c>
      <c r="H3572" t="s">
        <v>9208</v>
      </c>
      <c r="I3572">
        <v>11</v>
      </c>
      <c r="J3572" s="5" t="s">
        <v>9221</v>
      </c>
      <c r="K3572" t="s">
        <v>18</v>
      </c>
      <c r="L3572" t="s">
        <v>9281</v>
      </c>
      <c r="M3572" t="s">
        <v>9209</v>
      </c>
      <c r="O3572">
        <v>44</v>
      </c>
      <c r="P3572" t="s">
        <v>9225</v>
      </c>
      <c r="Q3572">
        <v>26</v>
      </c>
      <c r="R3572">
        <v>4</v>
      </c>
      <c r="S3572" t="s">
        <v>9258</v>
      </c>
      <c r="T3572" t="s">
        <v>9264</v>
      </c>
      <c r="U3572" t="s">
        <v>9300</v>
      </c>
      <c r="V3572" t="str" cm="1">
        <f t="array" ref="V3572">_xlfn.IFS(Hospital_Emergency_Room_Data[[#This Row],[Day]]&lt;=10,"Start(1-10)",Hospital_Emergency_Room_Data[[#This Row],[Day]]&lt;=20,"Middle(11-20)",Hospital_Emergency_Room_Data[[#This Row],[Day]]&gt;20,"End(21-30)")</f>
        <v>End(21-30)</v>
      </c>
    </row>
    <row r="3573" spans="1:22">
      <c r="A3573">
        <v>584304808</v>
      </c>
      <c r="B3573" t="s">
        <v>3590</v>
      </c>
      <c r="C3573" s="1">
        <v>45528</v>
      </c>
      <c r="D3573" t="str">
        <f>TEXT(Hospital_Emergency_Room_Data[[#This Row],[Patient Admission Date]],"mmm")</f>
        <v>Aug</v>
      </c>
      <c r="E3573">
        <f>YEAR(Hospital_Emergency_Room_Data[[#This Row],[Patient Admission Date]])</f>
        <v>2024</v>
      </c>
      <c r="F3573" s="2">
        <v>0.20347222222222222</v>
      </c>
      <c r="G3573" s="8" t="str">
        <f>TEXT(Hospital_Emergency_Room_Data[[#This Row],[Patient Admission Date]],"dddd")</f>
        <v>Saturday</v>
      </c>
      <c r="H3573" t="s">
        <v>9208</v>
      </c>
      <c r="I3573">
        <v>45</v>
      </c>
      <c r="J3573" s="5" t="s">
        <v>9219</v>
      </c>
      <c r="K3573" t="s">
        <v>18</v>
      </c>
      <c r="L3573" t="s">
        <v>9281</v>
      </c>
      <c r="M3573" t="s">
        <v>9209</v>
      </c>
      <c r="O3573">
        <v>47</v>
      </c>
      <c r="P3573" t="s">
        <v>9225</v>
      </c>
      <c r="Q3573">
        <v>24</v>
      </c>
      <c r="R3573">
        <v>4</v>
      </c>
      <c r="S3573" t="s">
        <v>9258</v>
      </c>
      <c r="T3573" t="s">
        <v>9264</v>
      </c>
      <c r="U3573" t="s">
        <v>9283</v>
      </c>
      <c r="V3573" t="str" cm="1">
        <f t="array" ref="V3573">_xlfn.IFS(Hospital_Emergency_Room_Data[[#This Row],[Day]]&lt;=10,"Start(1-10)",Hospital_Emergency_Room_Data[[#This Row],[Day]]&lt;=20,"Middle(11-20)",Hospital_Emergency_Room_Data[[#This Row],[Day]]&gt;20,"End(21-30)")</f>
        <v>End(21-30)</v>
      </c>
    </row>
    <row r="3574" spans="1:22">
      <c r="A3574">
        <v>859910113</v>
      </c>
      <c r="B3574" t="s">
        <v>3591</v>
      </c>
      <c r="C3574" s="1">
        <v>45075</v>
      </c>
      <c r="D3574" t="str">
        <f>TEXT(Hospital_Emergency_Room_Data[[#This Row],[Patient Admission Date]],"mmm")</f>
        <v>May</v>
      </c>
      <c r="E3574">
        <f>YEAR(Hospital_Emergency_Room_Data[[#This Row],[Patient Admission Date]])</f>
        <v>2023</v>
      </c>
      <c r="F3574" s="2">
        <v>0.21805555555555556</v>
      </c>
      <c r="G3574" s="8" t="str">
        <f>TEXT(Hospital_Emergency_Room_Data[[#This Row],[Patient Admission Date]],"dddd")</f>
        <v>Monday</v>
      </c>
      <c r="H3574" t="s">
        <v>9208</v>
      </c>
      <c r="I3574">
        <v>31</v>
      </c>
      <c r="J3574" s="5" t="s">
        <v>9223</v>
      </c>
      <c r="K3574" t="s">
        <v>18</v>
      </c>
      <c r="L3574" t="s">
        <v>9281</v>
      </c>
      <c r="M3574" t="s">
        <v>9209</v>
      </c>
      <c r="O3574">
        <v>10</v>
      </c>
      <c r="P3574" t="s">
        <v>9226</v>
      </c>
      <c r="Q3574">
        <v>29</v>
      </c>
      <c r="R3574">
        <v>5</v>
      </c>
      <c r="S3574" t="s">
        <v>9258</v>
      </c>
      <c r="T3574" t="s">
        <v>9264</v>
      </c>
      <c r="U3574" t="s">
        <v>9282</v>
      </c>
      <c r="V3574" t="str" cm="1">
        <f t="array" ref="V3574">_xlfn.IFS(Hospital_Emergency_Room_Data[[#This Row],[Day]]&lt;=10,"Start(1-10)",Hospital_Emergency_Room_Data[[#This Row],[Day]]&lt;=20,"Middle(11-20)",Hospital_Emergency_Room_Data[[#This Row],[Day]]&gt;20,"End(21-30)")</f>
        <v>End(21-30)</v>
      </c>
    </row>
    <row r="3575" spans="1:22">
      <c r="A3575">
        <v>655529143</v>
      </c>
      <c r="B3575" t="s">
        <v>3592</v>
      </c>
      <c r="C3575" s="1">
        <v>45097</v>
      </c>
      <c r="D3575" t="str">
        <f>TEXT(Hospital_Emergency_Room_Data[[#This Row],[Patient Admission Date]],"mmm")</f>
        <v>Jun</v>
      </c>
      <c r="E3575">
        <f>YEAR(Hospital_Emergency_Room_Data[[#This Row],[Patient Admission Date]])</f>
        <v>2023</v>
      </c>
      <c r="F3575" s="2">
        <v>0.64722222222222225</v>
      </c>
      <c r="G3575" s="8" t="str">
        <f>TEXT(Hospital_Emergency_Room_Data[[#This Row],[Patient Admission Date]],"dddd")</f>
        <v>Tuesday</v>
      </c>
      <c r="H3575" t="s">
        <v>9208</v>
      </c>
      <c r="I3575">
        <v>48</v>
      </c>
      <c r="J3575" s="5" t="s">
        <v>9219</v>
      </c>
      <c r="K3575" t="s">
        <v>18</v>
      </c>
      <c r="L3575" t="s">
        <v>9281</v>
      </c>
      <c r="M3575" t="s">
        <v>9209</v>
      </c>
      <c r="O3575">
        <v>21</v>
      </c>
      <c r="P3575" t="s">
        <v>9226</v>
      </c>
      <c r="Q3575">
        <v>20</v>
      </c>
      <c r="R3575">
        <v>15</v>
      </c>
      <c r="S3575" t="s">
        <v>9257</v>
      </c>
      <c r="T3575" t="s">
        <v>9262</v>
      </c>
      <c r="U3575" t="s">
        <v>9282</v>
      </c>
      <c r="V3575" t="str" cm="1">
        <f t="array" ref="V3575">_xlfn.IFS(Hospital_Emergency_Room_Data[[#This Row],[Day]]&lt;=10,"Start(1-10)",Hospital_Emergency_Room_Data[[#This Row],[Day]]&lt;=20,"Middle(11-20)",Hospital_Emergency_Room_Data[[#This Row],[Day]]&gt;20,"End(21-30)")</f>
        <v>Middle(11-20)</v>
      </c>
    </row>
    <row r="3576" spans="1:22">
      <c r="A3576">
        <v>678539593</v>
      </c>
      <c r="B3576" t="s">
        <v>3593</v>
      </c>
      <c r="C3576" s="1">
        <v>45226</v>
      </c>
      <c r="D3576" t="str">
        <f>TEXT(Hospital_Emergency_Room_Data[[#This Row],[Patient Admission Date]],"mmm")</f>
        <v>Oct</v>
      </c>
      <c r="E3576">
        <f>YEAR(Hospital_Emergency_Room_Data[[#This Row],[Patient Admission Date]])</f>
        <v>2023</v>
      </c>
      <c r="F3576" s="2">
        <v>0.19166666666666668</v>
      </c>
      <c r="G3576" s="8" t="str">
        <f>TEXT(Hospital_Emergency_Room_Data[[#This Row],[Patient Admission Date]],"dddd")</f>
        <v>Friday</v>
      </c>
      <c r="H3576" t="s">
        <v>9208</v>
      </c>
      <c r="I3576">
        <v>5</v>
      </c>
      <c r="J3576" s="5" t="s">
        <v>9221</v>
      </c>
      <c r="K3576" t="s">
        <v>18</v>
      </c>
      <c r="L3576" t="s">
        <v>9281</v>
      </c>
      <c r="M3576" t="s">
        <v>9209</v>
      </c>
      <c r="O3576">
        <v>38</v>
      </c>
      <c r="P3576" t="s">
        <v>9225</v>
      </c>
      <c r="Q3576">
        <v>27</v>
      </c>
      <c r="R3576">
        <v>4</v>
      </c>
      <c r="S3576" t="s">
        <v>9258</v>
      </c>
      <c r="T3576" t="s">
        <v>9264</v>
      </c>
      <c r="U3576" t="s">
        <v>9300</v>
      </c>
      <c r="V3576" t="str" cm="1">
        <f t="array" ref="V3576">_xlfn.IFS(Hospital_Emergency_Room_Data[[#This Row],[Day]]&lt;=10,"Start(1-10)",Hospital_Emergency_Room_Data[[#This Row],[Day]]&lt;=20,"Middle(11-20)",Hospital_Emergency_Room_Data[[#This Row],[Day]]&gt;20,"End(21-30)")</f>
        <v>End(21-30)</v>
      </c>
    </row>
    <row r="3577" spans="1:22">
      <c r="A3577">
        <v>203453196</v>
      </c>
      <c r="B3577" t="s">
        <v>3594</v>
      </c>
      <c r="C3577" s="1">
        <v>45032</v>
      </c>
      <c r="D3577" t="str">
        <f>TEXT(Hospital_Emergency_Room_Data[[#This Row],[Patient Admission Date]],"mmm")</f>
        <v>Apr</v>
      </c>
      <c r="E3577">
        <f>YEAR(Hospital_Emergency_Room_Data[[#This Row],[Patient Admission Date]])</f>
        <v>2023</v>
      </c>
      <c r="F3577" s="2">
        <v>0.45208333333333334</v>
      </c>
      <c r="G3577" s="8" t="str">
        <f>TEXT(Hospital_Emergency_Room_Data[[#This Row],[Patient Admission Date]],"dddd")</f>
        <v>Sunday</v>
      </c>
      <c r="H3577" t="s">
        <v>9208</v>
      </c>
      <c r="I3577">
        <v>27</v>
      </c>
      <c r="J3577" s="5" t="s">
        <v>9220</v>
      </c>
      <c r="K3577" t="s">
        <v>18</v>
      </c>
      <c r="L3577" t="s">
        <v>9281</v>
      </c>
      <c r="M3577" t="s">
        <v>9209</v>
      </c>
      <c r="O3577">
        <v>37</v>
      </c>
      <c r="P3577" t="s">
        <v>9225</v>
      </c>
      <c r="Q3577">
        <v>16</v>
      </c>
      <c r="R3577">
        <v>10</v>
      </c>
      <c r="S3577" t="s">
        <v>9255</v>
      </c>
      <c r="T3577" t="s">
        <v>9262</v>
      </c>
      <c r="U3577" t="s">
        <v>9300</v>
      </c>
      <c r="V3577" t="str" cm="1">
        <f t="array" ref="V3577">_xlfn.IFS(Hospital_Emergency_Room_Data[[#This Row],[Day]]&lt;=10,"Start(1-10)",Hospital_Emergency_Room_Data[[#This Row],[Day]]&lt;=20,"Middle(11-20)",Hospital_Emergency_Room_Data[[#This Row],[Day]]&gt;20,"End(21-30)")</f>
        <v>Middle(11-20)</v>
      </c>
    </row>
    <row r="3578" spans="1:22">
      <c r="A3578">
        <v>795192691</v>
      </c>
      <c r="B3578" t="s">
        <v>3595</v>
      </c>
      <c r="C3578" s="1">
        <v>45262</v>
      </c>
      <c r="D3578" t="str">
        <f>TEXT(Hospital_Emergency_Room_Data[[#This Row],[Patient Admission Date]],"mmm")</f>
        <v>Dec</v>
      </c>
      <c r="E3578">
        <f>YEAR(Hospital_Emergency_Room_Data[[#This Row],[Patient Admission Date]])</f>
        <v>2023</v>
      </c>
      <c r="F3578" s="2">
        <v>0.71319444444444446</v>
      </c>
      <c r="G3578" s="8" t="str">
        <f>TEXT(Hospital_Emergency_Room_Data[[#This Row],[Patient Admission Date]],"dddd")</f>
        <v>Saturday</v>
      </c>
      <c r="H3578" t="s">
        <v>9208</v>
      </c>
      <c r="I3578">
        <v>77</v>
      </c>
      <c r="J3578" s="5" t="s">
        <v>9222</v>
      </c>
      <c r="K3578" t="s">
        <v>18</v>
      </c>
      <c r="L3578" t="s">
        <v>9281</v>
      </c>
      <c r="M3578" t="s">
        <v>9209</v>
      </c>
      <c r="O3578">
        <v>42</v>
      </c>
      <c r="P3578" t="s">
        <v>9225</v>
      </c>
      <c r="Q3578">
        <v>2</v>
      </c>
      <c r="R3578">
        <v>17</v>
      </c>
      <c r="S3578" t="s">
        <v>9257</v>
      </c>
      <c r="T3578" t="s">
        <v>9263</v>
      </c>
      <c r="U3578" t="s">
        <v>9300</v>
      </c>
      <c r="V3578" t="str" cm="1">
        <f t="array" ref="V3578">_xlfn.IFS(Hospital_Emergency_Room_Data[[#This Row],[Day]]&lt;=10,"Start(1-10)",Hospital_Emergency_Room_Data[[#This Row],[Day]]&lt;=20,"Middle(11-20)",Hospital_Emergency_Room_Data[[#This Row],[Day]]&gt;20,"End(21-30)")</f>
        <v>Start(1-10)</v>
      </c>
    </row>
    <row r="3579" spans="1:22">
      <c r="A3579">
        <v>586387745</v>
      </c>
      <c r="B3579" t="s">
        <v>3596</v>
      </c>
      <c r="C3579" s="1">
        <v>45111</v>
      </c>
      <c r="D3579" t="str">
        <f>TEXT(Hospital_Emergency_Room_Data[[#This Row],[Patient Admission Date]],"mmm")</f>
        <v>Jul</v>
      </c>
      <c r="E3579">
        <f>YEAR(Hospital_Emergency_Room_Data[[#This Row],[Patient Admission Date]])</f>
        <v>2023</v>
      </c>
      <c r="F3579" s="2">
        <v>0.56944444444444442</v>
      </c>
      <c r="G3579" s="8" t="str">
        <f>TEXT(Hospital_Emergency_Room_Data[[#This Row],[Patient Admission Date]],"dddd")</f>
        <v>Tuesday</v>
      </c>
      <c r="H3579" t="s">
        <v>9208</v>
      </c>
      <c r="I3579">
        <v>15</v>
      </c>
      <c r="J3579" s="5" t="s">
        <v>9220</v>
      </c>
      <c r="K3579" t="s">
        <v>18</v>
      </c>
      <c r="L3579" t="s">
        <v>9281</v>
      </c>
      <c r="M3579" t="s">
        <v>9209</v>
      </c>
      <c r="O3579">
        <v>49</v>
      </c>
      <c r="P3579" t="s">
        <v>9225</v>
      </c>
      <c r="Q3579">
        <v>4</v>
      </c>
      <c r="R3579">
        <v>13</v>
      </c>
      <c r="S3579" t="s">
        <v>9257</v>
      </c>
      <c r="T3579" t="s">
        <v>9263</v>
      </c>
      <c r="U3579" t="s">
        <v>9283</v>
      </c>
      <c r="V3579" t="str" cm="1">
        <f t="array" ref="V3579">_xlfn.IFS(Hospital_Emergency_Room_Data[[#This Row],[Day]]&lt;=10,"Start(1-10)",Hospital_Emergency_Room_Data[[#This Row],[Day]]&lt;=20,"Middle(11-20)",Hospital_Emergency_Room_Data[[#This Row],[Day]]&gt;20,"End(21-30)")</f>
        <v>Start(1-10)</v>
      </c>
    </row>
    <row r="3580" spans="1:22">
      <c r="A3580">
        <v>319837275</v>
      </c>
      <c r="B3580" t="s">
        <v>3597</v>
      </c>
      <c r="C3580" s="1">
        <v>45290</v>
      </c>
      <c r="D3580" t="str">
        <f>TEXT(Hospital_Emergency_Room_Data[[#This Row],[Patient Admission Date]],"mmm")</f>
        <v>Dec</v>
      </c>
      <c r="E3580">
        <f>YEAR(Hospital_Emergency_Room_Data[[#This Row],[Patient Admission Date]])</f>
        <v>2023</v>
      </c>
      <c r="F3580" s="2">
        <v>0.3263888888888889</v>
      </c>
      <c r="G3580" s="8" t="str">
        <f>TEXT(Hospital_Emergency_Room_Data[[#This Row],[Patient Admission Date]],"dddd")</f>
        <v>Saturday</v>
      </c>
      <c r="H3580" t="s">
        <v>9208</v>
      </c>
      <c r="I3580">
        <v>54</v>
      </c>
      <c r="J3580" s="5" t="s">
        <v>9219</v>
      </c>
      <c r="K3580" t="s">
        <v>18</v>
      </c>
      <c r="L3580" t="s">
        <v>9281</v>
      </c>
      <c r="M3580" t="s">
        <v>9209</v>
      </c>
      <c r="O3580">
        <v>10</v>
      </c>
      <c r="P3580" t="s">
        <v>9226</v>
      </c>
      <c r="Q3580">
        <v>30</v>
      </c>
      <c r="R3580">
        <v>7</v>
      </c>
      <c r="S3580" t="s">
        <v>9255</v>
      </c>
      <c r="T3580" t="s">
        <v>9264</v>
      </c>
      <c r="U3580" t="s">
        <v>9282</v>
      </c>
      <c r="V3580" t="str" cm="1">
        <f t="array" ref="V3580">_xlfn.IFS(Hospital_Emergency_Room_Data[[#This Row],[Day]]&lt;=10,"Start(1-10)",Hospital_Emergency_Room_Data[[#This Row],[Day]]&lt;=20,"Middle(11-20)",Hospital_Emergency_Room_Data[[#This Row],[Day]]&gt;20,"End(21-30)")</f>
        <v>End(21-30)</v>
      </c>
    </row>
    <row r="3581" spans="1:22">
      <c r="A3581">
        <v>459217302</v>
      </c>
      <c r="B3581" t="s">
        <v>3598</v>
      </c>
      <c r="C3581" s="1">
        <v>45211</v>
      </c>
      <c r="D3581" t="str">
        <f>TEXT(Hospital_Emergency_Room_Data[[#This Row],[Patient Admission Date]],"mmm")</f>
        <v>Oct</v>
      </c>
      <c r="E3581">
        <f>YEAR(Hospital_Emergency_Room_Data[[#This Row],[Patient Admission Date]])</f>
        <v>2023</v>
      </c>
      <c r="F3581" s="2">
        <v>0.28402777777777777</v>
      </c>
      <c r="G3581" s="8" t="str">
        <f>TEXT(Hospital_Emergency_Room_Data[[#This Row],[Patient Admission Date]],"dddd")</f>
        <v>Thursday</v>
      </c>
      <c r="H3581" t="s">
        <v>9208</v>
      </c>
      <c r="I3581">
        <v>23</v>
      </c>
      <c r="J3581" s="5" t="s">
        <v>9220</v>
      </c>
      <c r="K3581" t="s">
        <v>18</v>
      </c>
      <c r="L3581" t="s">
        <v>9281</v>
      </c>
      <c r="M3581" t="s">
        <v>9209</v>
      </c>
      <c r="O3581">
        <v>11</v>
      </c>
      <c r="P3581" t="s">
        <v>9226</v>
      </c>
      <c r="Q3581">
        <v>12</v>
      </c>
      <c r="R3581">
        <v>6</v>
      </c>
      <c r="S3581" t="s">
        <v>9255</v>
      </c>
      <c r="T3581" t="s">
        <v>9265</v>
      </c>
      <c r="U3581" t="s">
        <v>9282</v>
      </c>
      <c r="V3581" t="str" cm="1">
        <f t="array" ref="V3581">_xlfn.IFS(Hospital_Emergency_Room_Data[[#This Row],[Day]]&lt;=10,"Start(1-10)",Hospital_Emergency_Room_Data[[#This Row],[Day]]&lt;=20,"Middle(11-20)",Hospital_Emergency_Room_Data[[#This Row],[Day]]&gt;20,"End(21-30)")</f>
        <v>Middle(11-20)</v>
      </c>
    </row>
    <row r="3582" spans="1:22">
      <c r="A3582">
        <v>170175442</v>
      </c>
      <c r="B3582" t="s">
        <v>3599</v>
      </c>
      <c r="C3582" s="1">
        <v>45535</v>
      </c>
      <c r="D3582" t="str">
        <f>TEXT(Hospital_Emergency_Room_Data[[#This Row],[Patient Admission Date]],"mmm")</f>
        <v>Aug</v>
      </c>
      <c r="E3582">
        <f>YEAR(Hospital_Emergency_Room_Data[[#This Row],[Patient Admission Date]])</f>
        <v>2024</v>
      </c>
      <c r="F3582" s="2">
        <v>0.63472222222222219</v>
      </c>
      <c r="G3582" s="8" t="str">
        <f>TEXT(Hospital_Emergency_Room_Data[[#This Row],[Patient Admission Date]],"dddd")</f>
        <v>Saturday</v>
      </c>
      <c r="H3582" t="s">
        <v>9208</v>
      </c>
      <c r="I3582">
        <v>60</v>
      </c>
      <c r="J3582" s="5" t="s">
        <v>9217</v>
      </c>
      <c r="K3582" t="s">
        <v>18</v>
      </c>
      <c r="L3582" t="s">
        <v>9281</v>
      </c>
      <c r="M3582" t="s">
        <v>9209</v>
      </c>
      <c r="O3582">
        <v>45</v>
      </c>
      <c r="P3582" t="s">
        <v>9225</v>
      </c>
      <c r="Q3582">
        <v>31</v>
      </c>
      <c r="R3582">
        <v>15</v>
      </c>
      <c r="S3582" t="s">
        <v>9257</v>
      </c>
      <c r="T3582" t="s">
        <v>9264</v>
      </c>
      <c r="U3582" t="s">
        <v>9300</v>
      </c>
      <c r="V3582" t="str" cm="1">
        <f t="array" ref="V3582">_xlfn.IFS(Hospital_Emergency_Room_Data[[#This Row],[Day]]&lt;=10,"Start(1-10)",Hospital_Emergency_Room_Data[[#This Row],[Day]]&lt;=20,"Middle(11-20)",Hospital_Emergency_Room_Data[[#This Row],[Day]]&gt;20,"End(21-30)")</f>
        <v>End(21-30)</v>
      </c>
    </row>
    <row r="3583" spans="1:22">
      <c r="A3583">
        <v>244957873</v>
      </c>
      <c r="B3583" t="s">
        <v>3600</v>
      </c>
      <c r="C3583" s="1">
        <v>45450</v>
      </c>
      <c r="D3583" t="str">
        <f>TEXT(Hospital_Emergency_Room_Data[[#This Row],[Patient Admission Date]],"mmm")</f>
        <v>Jun</v>
      </c>
      <c r="E3583">
        <f>YEAR(Hospital_Emergency_Room_Data[[#This Row],[Patient Admission Date]])</f>
        <v>2024</v>
      </c>
      <c r="F3583" s="2">
        <v>0.6118055555555556</v>
      </c>
      <c r="G3583" s="8" t="str">
        <f>TEXT(Hospital_Emergency_Room_Data[[#This Row],[Patient Admission Date]],"dddd")</f>
        <v>Friday</v>
      </c>
      <c r="H3583" t="s">
        <v>9208</v>
      </c>
      <c r="I3583">
        <v>12</v>
      </c>
      <c r="J3583" s="5" t="s">
        <v>9221</v>
      </c>
      <c r="K3583" t="s">
        <v>18</v>
      </c>
      <c r="L3583" t="s">
        <v>9281</v>
      </c>
      <c r="M3583" t="s">
        <v>9209</v>
      </c>
      <c r="O3583">
        <v>37</v>
      </c>
      <c r="P3583" t="s">
        <v>9225</v>
      </c>
      <c r="Q3583">
        <v>7</v>
      </c>
      <c r="R3583">
        <v>14</v>
      </c>
      <c r="S3583" t="s">
        <v>9257</v>
      </c>
      <c r="T3583" t="s">
        <v>9263</v>
      </c>
      <c r="U3583" t="s">
        <v>9300</v>
      </c>
      <c r="V3583" t="str" cm="1">
        <f t="array" ref="V3583">_xlfn.IFS(Hospital_Emergency_Room_Data[[#This Row],[Day]]&lt;=10,"Start(1-10)",Hospital_Emergency_Room_Data[[#This Row],[Day]]&lt;=20,"Middle(11-20)",Hospital_Emergency_Room_Data[[#This Row],[Day]]&gt;20,"End(21-30)")</f>
        <v>Start(1-10)</v>
      </c>
    </row>
    <row r="3584" spans="1:22">
      <c r="A3584">
        <v>168407318</v>
      </c>
      <c r="B3584" t="s">
        <v>3601</v>
      </c>
      <c r="C3584" s="1">
        <v>45178</v>
      </c>
      <c r="D3584" t="str">
        <f>TEXT(Hospital_Emergency_Room_Data[[#This Row],[Patient Admission Date]],"mmm")</f>
        <v>Sep</v>
      </c>
      <c r="E3584">
        <f>YEAR(Hospital_Emergency_Room_Data[[#This Row],[Patient Admission Date]])</f>
        <v>2023</v>
      </c>
      <c r="F3584" s="2">
        <v>0.89166666666666672</v>
      </c>
      <c r="G3584" s="8" t="str">
        <f>TEXT(Hospital_Emergency_Room_Data[[#This Row],[Patient Admission Date]],"dddd")</f>
        <v>Saturday</v>
      </c>
      <c r="H3584" t="s">
        <v>9208</v>
      </c>
      <c r="I3584">
        <v>69</v>
      </c>
      <c r="J3584" s="5" t="s">
        <v>9217</v>
      </c>
      <c r="K3584" t="s">
        <v>18</v>
      </c>
      <c r="L3584" t="s">
        <v>9281</v>
      </c>
      <c r="M3584" t="s">
        <v>9209</v>
      </c>
      <c r="O3584">
        <v>40</v>
      </c>
      <c r="P3584" t="s">
        <v>9225</v>
      </c>
      <c r="Q3584">
        <v>9</v>
      </c>
      <c r="R3584">
        <v>21</v>
      </c>
      <c r="S3584" t="s">
        <v>9256</v>
      </c>
      <c r="T3584" t="s">
        <v>9265</v>
      </c>
      <c r="U3584" t="s">
        <v>9300</v>
      </c>
      <c r="V3584" t="str" cm="1">
        <f t="array" ref="V3584">_xlfn.IFS(Hospital_Emergency_Room_Data[[#This Row],[Day]]&lt;=10,"Start(1-10)",Hospital_Emergency_Room_Data[[#This Row],[Day]]&lt;=20,"Middle(11-20)",Hospital_Emergency_Room_Data[[#This Row],[Day]]&gt;20,"End(21-30)")</f>
        <v>Start(1-10)</v>
      </c>
    </row>
    <row r="3585" spans="1:22">
      <c r="A3585">
        <v>120914079</v>
      </c>
      <c r="B3585" t="s">
        <v>3602</v>
      </c>
      <c r="C3585" s="1">
        <v>45106</v>
      </c>
      <c r="D3585" t="str">
        <f>TEXT(Hospital_Emergency_Room_Data[[#This Row],[Patient Admission Date]],"mmm")</f>
        <v>Jun</v>
      </c>
      <c r="E3585">
        <f>YEAR(Hospital_Emergency_Room_Data[[#This Row],[Patient Admission Date]])</f>
        <v>2023</v>
      </c>
      <c r="F3585" s="2">
        <v>0.8569444444444444</v>
      </c>
      <c r="G3585" s="8" t="str">
        <f>TEXT(Hospital_Emergency_Room_Data[[#This Row],[Patient Admission Date]],"dddd")</f>
        <v>Thursday</v>
      </c>
      <c r="H3585" t="s">
        <v>9208</v>
      </c>
      <c r="I3585">
        <v>28</v>
      </c>
      <c r="J3585" s="5" t="s">
        <v>9220</v>
      </c>
      <c r="K3585" t="s">
        <v>18</v>
      </c>
      <c r="L3585" t="s">
        <v>9281</v>
      </c>
      <c r="M3585" t="s">
        <v>9209</v>
      </c>
      <c r="O3585">
        <v>28</v>
      </c>
      <c r="P3585" t="s">
        <v>9226</v>
      </c>
      <c r="Q3585">
        <v>29</v>
      </c>
      <c r="R3585">
        <v>20</v>
      </c>
      <c r="S3585" t="s">
        <v>9256</v>
      </c>
      <c r="T3585" t="s">
        <v>9264</v>
      </c>
      <c r="U3585" t="s">
        <v>9282</v>
      </c>
      <c r="V3585" t="str" cm="1">
        <f t="array" ref="V3585">_xlfn.IFS(Hospital_Emergency_Room_Data[[#This Row],[Day]]&lt;=10,"Start(1-10)",Hospital_Emergency_Room_Data[[#This Row],[Day]]&lt;=20,"Middle(11-20)",Hospital_Emergency_Room_Data[[#This Row],[Day]]&gt;20,"End(21-30)")</f>
        <v>End(21-30)</v>
      </c>
    </row>
    <row r="3586" spans="1:22">
      <c r="A3586">
        <v>561112621</v>
      </c>
      <c r="B3586" t="s">
        <v>3603</v>
      </c>
      <c r="C3586" s="1">
        <v>45312</v>
      </c>
      <c r="D3586" t="str">
        <f>TEXT(Hospital_Emergency_Room_Data[[#This Row],[Patient Admission Date]],"mmm")</f>
        <v>Jan</v>
      </c>
      <c r="E3586">
        <f>YEAR(Hospital_Emergency_Room_Data[[#This Row],[Patient Admission Date]])</f>
        <v>2024</v>
      </c>
      <c r="F3586" s="2">
        <v>0.14652777777777778</v>
      </c>
      <c r="G3586" s="8" t="str">
        <f>TEXT(Hospital_Emergency_Room_Data[[#This Row],[Patient Admission Date]],"dddd")</f>
        <v>Sunday</v>
      </c>
      <c r="H3586" t="s">
        <v>9208</v>
      </c>
      <c r="I3586">
        <v>74</v>
      </c>
      <c r="J3586" s="5" t="s">
        <v>9222</v>
      </c>
      <c r="K3586" t="s">
        <v>18</v>
      </c>
      <c r="L3586" t="s">
        <v>9281</v>
      </c>
      <c r="M3586" t="s">
        <v>9209</v>
      </c>
      <c r="O3586">
        <v>51</v>
      </c>
      <c r="P3586" t="s">
        <v>9225</v>
      </c>
      <c r="Q3586">
        <v>21</v>
      </c>
      <c r="R3586">
        <v>3</v>
      </c>
      <c r="S3586" t="s">
        <v>9258</v>
      </c>
      <c r="T3586" t="s">
        <v>9262</v>
      </c>
      <c r="U3586" t="s">
        <v>9283</v>
      </c>
      <c r="V3586" t="str" cm="1">
        <f t="array" ref="V3586">_xlfn.IFS(Hospital_Emergency_Room_Data[[#This Row],[Day]]&lt;=10,"Start(1-10)",Hospital_Emergency_Room_Data[[#This Row],[Day]]&lt;=20,"Middle(11-20)",Hospital_Emergency_Room_Data[[#This Row],[Day]]&gt;20,"End(21-30)")</f>
        <v>End(21-30)</v>
      </c>
    </row>
    <row r="3587" spans="1:22">
      <c r="A3587">
        <v>433764511</v>
      </c>
      <c r="B3587" t="s">
        <v>3604</v>
      </c>
      <c r="C3587" s="1">
        <v>45229</v>
      </c>
      <c r="D3587" t="str">
        <f>TEXT(Hospital_Emergency_Room_Data[[#This Row],[Patient Admission Date]],"mmm")</f>
        <v>Oct</v>
      </c>
      <c r="E3587">
        <f>YEAR(Hospital_Emergency_Room_Data[[#This Row],[Patient Admission Date]])</f>
        <v>2023</v>
      </c>
      <c r="F3587" s="2">
        <v>0.82638888888888884</v>
      </c>
      <c r="G3587" s="8" t="str">
        <f>TEXT(Hospital_Emergency_Room_Data[[#This Row],[Patient Admission Date]],"dddd")</f>
        <v>Monday</v>
      </c>
      <c r="H3587" t="s">
        <v>9208</v>
      </c>
      <c r="I3587">
        <v>10</v>
      </c>
      <c r="J3587" s="5" t="s">
        <v>9221</v>
      </c>
      <c r="K3587" t="s">
        <v>18</v>
      </c>
      <c r="L3587" t="s">
        <v>9281</v>
      </c>
      <c r="M3587" t="s">
        <v>9209</v>
      </c>
      <c r="O3587">
        <v>53</v>
      </c>
      <c r="P3587" t="s">
        <v>9225</v>
      </c>
      <c r="Q3587">
        <v>30</v>
      </c>
      <c r="R3587">
        <v>19</v>
      </c>
      <c r="S3587" t="s">
        <v>9256</v>
      </c>
      <c r="T3587" t="s">
        <v>9264</v>
      </c>
      <c r="U3587" t="s">
        <v>9283</v>
      </c>
      <c r="V3587" t="str" cm="1">
        <f t="array" ref="V3587">_xlfn.IFS(Hospital_Emergency_Room_Data[[#This Row],[Day]]&lt;=10,"Start(1-10)",Hospital_Emergency_Room_Data[[#This Row],[Day]]&lt;=20,"Middle(11-20)",Hospital_Emergency_Room_Data[[#This Row],[Day]]&gt;20,"End(21-30)")</f>
        <v>End(21-30)</v>
      </c>
    </row>
    <row r="3588" spans="1:22">
      <c r="A3588">
        <v>312696763</v>
      </c>
      <c r="B3588" t="s">
        <v>3605</v>
      </c>
      <c r="C3588" s="1">
        <v>45466</v>
      </c>
      <c r="D3588" t="str">
        <f>TEXT(Hospital_Emergency_Room_Data[[#This Row],[Patient Admission Date]],"mmm")</f>
        <v>Jun</v>
      </c>
      <c r="E3588">
        <f>YEAR(Hospital_Emergency_Room_Data[[#This Row],[Patient Admission Date]])</f>
        <v>2024</v>
      </c>
      <c r="F3588" s="2">
        <v>2.1527777777777778E-2</v>
      </c>
      <c r="G3588" s="8" t="str">
        <f>TEXT(Hospital_Emergency_Room_Data[[#This Row],[Patient Admission Date]],"dddd")</f>
        <v>Sunday</v>
      </c>
      <c r="H3588" t="s">
        <v>9208</v>
      </c>
      <c r="I3588">
        <v>51</v>
      </c>
      <c r="J3588" s="5" t="s">
        <v>9219</v>
      </c>
      <c r="K3588" t="s">
        <v>18</v>
      </c>
      <c r="L3588" t="s">
        <v>9281</v>
      </c>
      <c r="M3588" t="s">
        <v>9209</v>
      </c>
      <c r="O3588">
        <v>54</v>
      </c>
      <c r="P3588" t="s">
        <v>9225</v>
      </c>
      <c r="Q3588">
        <v>23</v>
      </c>
      <c r="R3588">
        <v>0</v>
      </c>
      <c r="S3588" t="s">
        <v>9258</v>
      </c>
      <c r="T3588" t="s">
        <v>9264</v>
      </c>
      <c r="U3588" t="s">
        <v>9283</v>
      </c>
      <c r="V3588" t="str" cm="1">
        <f t="array" ref="V3588">_xlfn.IFS(Hospital_Emergency_Room_Data[[#This Row],[Day]]&lt;=10,"Start(1-10)",Hospital_Emergency_Room_Data[[#This Row],[Day]]&lt;=20,"Middle(11-20)",Hospital_Emergency_Room_Data[[#This Row],[Day]]&gt;20,"End(21-30)")</f>
        <v>End(21-30)</v>
      </c>
    </row>
    <row r="3589" spans="1:22">
      <c r="A3589">
        <v>262460717</v>
      </c>
      <c r="B3589" t="s">
        <v>3606</v>
      </c>
      <c r="C3589" s="1">
        <v>45561</v>
      </c>
      <c r="D3589" t="str">
        <f>TEXT(Hospital_Emergency_Room_Data[[#This Row],[Patient Admission Date]],"mmm")</f>
        <v>Sep</v>
      </c>
      <c r="E3589">
        <f>YEAR(Hospital_Emergency_Room_Data[[#This Row],[Patient Admission Date]])</f>
        <v>2024</v>
      </c>
      <c r="F3589" s="2">
        <v>0.73819444444444449</v>
      </c>
      <c r="G3589" s="8" t="str">
        <f>TEXT(Hospital_Emergency_Room_Data[[#This Row],[Patient Admission Date]],"dddd")</f>
        <v>Thursday</v>
      </c>
      <c r="H3589" t="s">
        <v>9208</v>
      </c>
      <c r="I3589">
        <v>51</v>
      </c>
      <c r="J3589" s="5" t="s">
        <v>9219</v>
      </c>
      <c r="K3589" t="s">
        <v>18</v>
      </c>
      <c r="L3589" t="s">
        <v>9281</v>
      </c>
      <c r="M3589" t="s">
        <v>9209</v>
      </c>
      <c r="O3589">
        <v>13</v>
      </c>
      <c r="P3589" t="s">
        <v>9226</v>
      </c>
      <c r="Q3589">
        <v>26</v>
      </c>
      <c r="R3589">
        <v>17</v>
      </c>
      <c r="S3589" t="s">
        <v>9257</v>
      </c>
      <c r="T3589" t="s">
        <v>9264</v>
      </c>
      <c r="U3589" t="s">
        <v>9282</v>
      </c>
      <c r="V3589" t="str" cm="1">
        <f t="array" ref="V3589">_xlfn.IFS(Hospital_Emergency_Room_Data[[#This Row],[Day]]&lt;=10,"Start(1-10)",Hospital_Emergency_Room_Data[[#This Row],[Day]]&lt;=20,"Middle(11-20)",Hospital_Emergency_Room_Data[[#This Row],[Day]]&gt;20,"End(21-30)")</f>
        <v>End(21-30)</v>
      </c>
    </row>
    <row r="3590" spans="1:22">
      <c r="A3590">
        <v>626408833</v>
      </c>
      <c r="B3590" t="s">
        <v>3607</v>
      </c>
      <c r="C3590" s="1">
        <v>45480</v>
      </c>
      <c r="D3590" t="str">
        <f>TEXT(Hospital_Emergency_Room_Data[[#This Row],[Patient Admission Date]],"mmm")</f>
        <v>Jul</v>
      </c>
      <c r="E3590">
        <f>YEAR(Hospital_Emergency_Room_Data[[#This Row],[Patient Admission Date]])</f>
        <v>2024</v>
      </c>
      <c r="F3590" s="2">
        <v>0.96736111111111112</v>
      </c>
      <c r="G3590" s="8" t="str">
        <f>TEXT(Hospital_Emergency_Room_Data[[#This Row],[Patient Admission Date]],"dddd")</f>
        <v>Sunday</v>
      </c>
      <c r="H3590" t="s">
        <v>9208</v>
      </c>
      <c r="I3590">
        <v>79</v>
      </c>
      <c r="J3590" s="5" t="s">
        <v>9222</v>
      </c>
      <c r="K3590" t="s">
        <v>18</v>
      </c>
      <c r="L3590" t="s">
        <v>9281</v>
      </c>
      <c r="M3590" t="s">
        <v>9209</v>
      </c>
      <c r="O3590">
        <v>13</v>
      </c>
      <c r="P3590" t="s">
        <v>9226</v>
      </c>
      <c r="Q3590">
        <v>7</v>
      </c>
      <c r="R3590">
        <v>23</v>
      </c>
      <c r="S3590" t="s">
        <v>9256</v>
      </c>
      <c r="T3590" t="s">
        <v>9263</v>
      </c>
      <c r="U3590" t="s">
        <v>9282</v>
      </c>
      <c r="V3590" t="str" cm="1">
        <f t="array" ref="V3590">_xlfn.IFS(Hospital_Emergency_Room_Data[[#This Row],[Day]]&lt;=10,"Start(1-10)",Hospital_Emergency_Room_Data[[#This Row],[Day]]&lt;=20,"Middle(11-20)",Hospital_Emergency_Room_Data[[#This Row],[Day]]&gt;20,"End(21-30)")</f>
        <v>Start(1-10)</v>
      </c>
    </row>
    <row r="3591" spans="1:22">
      <c r="A3591">
        <v>436137446</v>
      </c>
      <c r="B3591" t="s">
        <v>3608</v>
      </c>
      <c r="C3591" s="1">
        <v>45362</v>
      </c>
      <c r="D3591" t="str">
        <f>TEXT(Hospital_Emergency_Room_Data[[#This Row],[Patient Admission Date]],"mmm")</f>
        <v>Mar</v>
      </c>
      <c r="E3591">
        <f>YEAR(Hospital_Emergency_Room_Data[[#This Row],[Patient Admission Date]])</f>
        <v>2024</v>
      </c>
      <c r="F3591" s="2">
        <v>4.583333333333333E-2</v>
      </c>
      <c r="G3591" s="8" t="str">
        <f>TEXT(Hospital_Emergency_Room_Data[[#This Row],[Patient Admission Date]],"dddd")</f>
        <v>Monday</v>
      </c>
      <c r="H3591" t="s">
        <v>9208</v>
      </c>
      <c r="I3591">
        <v>11</v>
      </c>
      <c r="J3591" s="5" t="s">
        <v>9221</v>
      </c>
      <c r="K3591" t="s">
        <v>18</v>
      </c>
      <c r="L3591" t="s">
        <v>9281</v>
      </c>
      <c r="M3591" t="s">
        <v>9209</v>
      </c>
      <c r="O3591">
        <v>17</v>
      </c>
      <c r="P3591" t="s">
        <v>9226</v>
      </c>
      <c r="Q3591">
        <v>11</v>
      </c>
      <c r="R3591">
        <v>1</v>
      </c>
      <c r="S3591" t="s">
        <v>9258</v>
      </c>
      <c r="T3591" t="s">
        <v>9265</v>
      </c>
      <c r="U3591" t="s">
        <v>9282</v>
      </c>
      <c r="V3591" t="str" cm="1">
        <f t="array" ref="V3591">_xlfn.IFS(Hospital_Emergency_Room_Data[[#This Row],[Day]]&lt;=10,"Start(1-10)",Hospital_Emergency_Room_Data[[#This Row],[Day]]&lt;=20,"Middle(11-20)",Hospital_Emergency_Room_Data[[#This Row],[Day]]&gt;20,"End(21-30)")</f>
        <v>Middle(11-20)</v>
      </c>
    </row>
    <row r="3592" spans="1:22">
      <c r="A3592">
        <v>578458014</v>
      </c>
      <c r="B3592" t="s">
        <v>3609</v>
      </c>
      <c r="C3592" s="1">
        <v>45039</v>
      </c>
      <c r="D3592" t="str">
        <f>TEXT(Hospital_Emergency_Room_Data[[#This Row],[Patient Admission Date]],"mmm")</f>
        <v>Apr</v>
      </c>
      <c r="E3592">
        <f>YEAR(Hospital_Emergency_Room_Data[[#This Row],[Patient Admission Date]])</f>
        <v>2023</v>
      </c>
      <c r="F3592" s="2">
        <v>0.69097222222222221</v>
      </c>
      <c r="G3592" s="8" t="str">
        <f>TEXT(Hospital_Emergency_Room_Data[[#This Row],[Patient Admission Date]],"dddd")</f>
        <v>Sunday</v>
      </c>
      <c r="H3592" t="s">
        <v>9208</v>
      </c>
      <c r="I3592">
        <v>33</v>
      </c>
      <c r="J3592" s="5" t="s">
        <v>9223</v>
      </c>
      <c r="K3592" t="s">
        <v>18</v>
      </c>
      <c r="L3592" t="s">
        <v>9281</v>
      </c>
      <c r="M3592" t="s">
        <v>9209</v>
      </c>
      <c r="O3592">
        <v>32</v>
      </c>
      <c r="P3592" t="s">
        <v>9225</v>
      </c>
      <c r="Q3592">
        <v>23</v>
      </c>
      <c r="R3592">
        <v>16</v>
      </c>
      <c r="S3592" t="s">
        <v>9257</v>
      </c>
      <c r="T3592" t="s">
        <v>9264</v>
      </c>
      <c r="U3592" t="s">
        <v>9300</v>
      </c>
      <c r="V3592" t="str" cm="1">
        <f t="array" ref="V3592">_xlfn.IFS(Hospital_Emergency_Room_Data[[#This Row],[Day]]&lt;=10,"Start(1-10)",Hospital_Emergency_Room_Data[[#This Row],[Day]]&lt;=20,"Middle(11-20)",Hospital_Emergency_Room_Data[[#This Row],[Day]]&gt;20,"End(21-30)")</f>
        <v>End(21-30)</v>
      </c>
    </row>
    <row r="3593" spans="1:22">
      <c r="A3593">
        <v>417289047</v>
      </c>
      <c r="B3593" t="s">
        <v>3610</v>
      </c>
      <c r="C3593" s="1">
        <v>45336</v>
      </c>
      <c r="D3593" t="str">
        <f>TEXT(Hospital_Emergency_Room_Data[[#This Row],[Patient Admission Date]],"mmm")</f>
        <v>Feb</v>
      </c>
      <c r="E3593">
        <f>YEAR(Hospital_Emergency_Room_Data[[#This Row],[Patient Admission Date]])</f>
        <v>2024</v>
      </c>
      <c r="F3593" s="2">
        <v>0.81944444444444442</v>
      </c>
      <c r="G3593" s="8" t="str">
        <f>TEXT(Hospital_Emergency_Room_Data[[#This Row],[Patient Admission Date]],"dddd")</f>
        <v>Wednesday</v>
      </c>
      <c r="H3593" t="s">
        <v>9208</v>
      </c>
      <c r="I3593">
        <v>51</v>
      </c>
      <c r="J3593" s="5" t="s">
        <v>9219</v>
      </c>
      <c r="K3593" t="s">
        <v>18</v>
      </c>
      <c r="L3593" t="s">
        <v>9281</v>
      </c>
      <c r="M3593" t="s">
        <v>9209</v>
      </c>
      <c r="N3593">
        <v>0</v>
      </c>
      <c r="O3593">
        <v>31</v>
      </c>
      <c r="P3593" t="s">
        <v>9225</v>
      </c>
      <c r="Q3593">
        <v>14</v>
      </c>
      <c r="R3593">
        <v>19</v>
      </c>
      <c r="S3593" t="s">
        <v>9256</v>
      </c>
      <c r="T3593" t="s">
        <v>9265</v>
      </c>
      <c r="U3593" t="s">
        <v>9300</v>
      </c>
      <c r="V3593" t="str" cm="1">
        <f t="array" ref="V3593">_xlfn.IFS(Hospital_Emergency_Room_Data[[#This Row],[Day]]&lt;=10,"Start(1-10)",Hospital_Emergency_Room_Data[[#This Row],[Day]]&lt;=20,"Middle(11-20)",Hospital_Emergency_Room_Data[[#This Row],[Day]]&gt;20,"End(21-30)")</f>
        <v>Middle(11-20)</v>
      </c>
    </row>
    <row r="3594" spans="1:22">
      <c r="A3594">
        <v>403956018</v>
      </c>
      <c r="B3594" t="s">
        <v>3611</v>
      </c>
      <c r="C3594" s="1">
        <v>45362</v>
      </c>
      <c r="D3594" t="str">
        <f>TEXT(Hospital_Emergency_Room_Data[[#This Row],[Patient Admission Date]],"mmm")</f>
        <v>Mar</v>
      </c>
      <c r="E3594">
        <f>YEAR(Hospital_Emergency_Room_Data[[#This Row],[Patient Admission Date]])</f>
        <v>2024</v>
      </c>
      <c r="F3594" s="2">
        <v>0.30555555555555558</v>
      </c>
      <c r="G3594" s="8" t="str">
        <f>TEXT(Hospital_Emergency_Room_Data[[#This Row],[Patient Admission Date]],"dddd")</f>
        <v>Monday</v>
      </c>
      <c r="H3594" t="s">
        <v>9208</v>
      </c>
      <c r="I3594">
        <v>64</v>
      </c>
      <c r="J3594" s="5" t="s">
        <v>9217</v>
      </c>
      <c r="K3594" t="s">
        <v>18</v>
      </c>
      <c r="L3594" t="s">
        <v>9281</v>
      </c>
      <c r="M3594" t="s">
        <v>9209</v>
      </c>
      <c r="N3594">
        <v>0</v>
      </c>
      <c r="O3594">
        <v>42</v>
      </c>
      <c r="P3594" t="s">
        <v>9225</v>
      </c>
      <c r="Q3594">
        <v>11</v>
      </c>
      <c r="R3594">
        <v>7</v>
      </c>
      <c r="S3594" t="s">
        <v>9255</v>
      </c>
      <c r="T3594" t="s">
        <v>9265</v>
      </c>
      <c r="U3594" t="s">
        <v>9300</v>
      </c>
      <c r="V3594" t="str" cm="1">
        <f t="array" ref="V3594">_xlfn.IFS(Hospital_Emergency_Room_Data[[#This Row],[Day]]&lt;=10,"Start(1-10)",Hospital_Emergency_Room_Data[[#This Row],[Day]]&lt;=20,"Middle(11-20)",Hospital_Emergency_Room_Data[[#This Row],[Day]]&gt;20,"End(21-30)")</f>
        <v>Middle(11-20)</v>
      </c>
    </row>
    <row r="3595" spans="1:22">
      <c r="A3595">
        <v>161517376</v>
      </c>
      <c r="B3595" t="s">
        <v>3612</v>
      </c>
      <c r="C3595" s="1">
        <v>45502</v>
      </c>
      <c r="D3595" t="str">
        <f>TEXT(Hospital_Emergency_Room_Data[[#This Row],[Patient Admission Date]],"mmm")</f>
        <v>Jul</v>
      </c>
      <c r="E3595">
        <f>YEAR(Hospital_Emergency_Room_Data[[#This Row],[Patient Admission Date]])</f>
        <v>2024</v>
      </c>
      <c r="F3595" s="2">
        <v>0.13819444444444445</v>
      </c>
      <c r="G3595" s="8" t="str">
        <f>TEXT(Hospital_Emergency_Room_Data[[#This Row],[Patient Admission Date]],"dddd")</f>
        <v>Monday</v>
      </c>
      <c r="H3595" t="s">
        <v>9208</v>
      </c>
      <c r="I3595">
        <v>64</v>
      </c>
      <c r="J3595" s="5" t="s">
        <v>9217</v>
      </c>
      <c r="K3595" t="s">
        <v>18</v>
      </c>
      <c r="L3595" t="s">
        <v>9281</v>
      </c>
      <c r="M3595" t="s">
        <v>9209</v>
      </c>
      <c r="N3595">
        <v>1</v>
      </c>
      <c r="O3595">
        <v>39</v>
      </c>
      <c r="P3595" t="s">
        <v>9225</v>
      </c>
      <c r="Q3595">
        <v>29</v>
      </c>
      <c r="R3595">
        <v>3</v>
      </c>
      <c r="S3595" t="s">
        <v>9258</v>
      </c>
      <c r="T3595" t="s">
        <v>9264</v>
      </c>
      <c r="U3595" t="s">
        <v>9300</v>
      </c>
      <c r="V3595" t="str" cm="1">
        <f t="array" ref="V3595">_xlfn.IFS(Hospital_Emergency_Room_Data[[#This Row],[Day]]&lt;=10,"Start(1-10)",Hospital_Emergency_Room_Data[[#This Row],[Day]]&lt;=20,"Middle(11-20)",Hospital_Emergency_Room_Data[[#This Row],[Day]]&gt;20,"End(21-30)")</f>
        <v>End(21-30)</v>
      </c>
    </row>
    <row r="3596" spans="1:22">
      <c r="A3596">
        <v>815189064</v>
      </c>
      <c r="B3596" t="s">
        <v>3613</v>
      </c>
      <c r="C3596" s="1">
        <v>45303</v>
      </c>
      <c r="D3596" t="str">
        <f>TEXT(Hospital_Emergency_Room_Data[[#This Row],[Patient Admission Date]],"mmm")</f>
        <v>Jan</v>
      </c>
      <c r="E3596">
        <f>YEAR(Hospital_Emergency_Room_Data[[#This Row],[Patient Admission Date]])</f>
        <v>2024</v>
      </c>
      <c r="F3596" s="2">
        <v>3.0555555555555555E-2</v>
      </c>
      <c r="G3596" s="8" t="str">
        <f>TEXT(Hospital_Emergency_Room_Data[[#This Row],[Patient Admission Date]],"dddd")</f>
        <v>Friday</v>
      </c>
      <c r="H3596" t="s">
        <v>9208</v>
      </c>
      <c r="I3596">
        <v>12</v>
      </c>
      <c r="J3596" s="5" t="s">
        <v>9221</v>
      </c>
      <c r="K3596" t="s">
        <v>18</v>
      </c>
      <c r="L3596" t="s">
        <v>9281</v>
      </c>
      <c r="M3596" t="s">
        <v>9209</v>
      </c>
      <c r="N3596">
        <v>1</v>
      </c>
      <c r="O3596">
        <v>12</v>
      </c>
      <c r="P3596" t="s">
        <v>9226</v>
      </c>
      <c r="Q3596">
        <v>12</v>
      </c>
      <c r="R3596">
        <v>0</v>
      </c>
      <c r="S3596" t="s">
        <v>9258</v>
      </c>
      <c r="T3596" t="s">
        <v>9265</v>
      </c>
      <c r="U3596" t="s">
        <v>9282</v>
      </c>
      <c r="V3596" t="str" cm="1">
        <f t="array" ref="V3596">_xlfn.IFS(Hospital_Emergency_Room_Data[[#This Row],[Day]]&lt;=10,"Start(1-10)",Hospital_Emergency_Room_Data[[#This Row],[Day]]&lt;=20,"Middle(11-20)",Hospital_Emergency_Room_Data[[#This Row],[Day]]&gt;20,"End(21-30)")</f>
        <v>Middle(11-20)</v>
      </c>
    </row>
    <row r="3597" spans="1:22">
      <c r="A3597">
        <v>818373389</v>
      </c>
      <c r="B3597" t="s">
        <v>3614</v>
      </c>
      <c r="C3597" s="1">
        <v>45281</v>
      </c>
      <c r="D3597" t="str">
        <f>TEXT(Hospital_Emergency_Room_Data[[#This Row],[Patient Admission Date]],"mmm")</f>
        <v>Dec</v>
      </c>
      <c r="E3597">
        <f>YEAR(Hospital_Emergency_Room_Data[[#This Row],[Patient Admission Date]])</f>
        <v>2023</v>
      </c>
      <c r="F3597" s="2">
        <v>0.70138888888888884</v>
      </c>
      <c r="G3597" s="8" t="str">
        <f>TEXT(Hospital_Emergency_Room_Data[[#This Row],[Patient Admission Date]],"dddd")</f>
        <v>Thursday</v>
      </c>
      <c r="H3597" t="s">
        <v>9208</v>
      </c>
      <c r="I3597">
        <v>41</v>
      </c>
      <c r="J3597" s="5" t="s">
        <v>9223</v>
      </c>
      <c r="K3597" t="s">
        <v>18</v>
      </c>
      <c r="L3597" t="s">
        <v>9281</v>
      </c>
      <c r="M3597" t="s">
        <v>9209</v>
      </c>
      <c r="N3597">
        <v>2</v>
      </c>
      <c r="O3597">
        <v>29</v>
      </c>
      <c r="P3597" t="s">
        <v>9226</v>
      </c>
      <c r="Q3597">
        <v>21</v>
      </c>
      <c r="R3597">
        <v>16</v>
      </c>
      <c r="S3597" t="s">
        <v>9257</v>
      </c>
      <c r="T3597" t="s">
        <v>9262</v>
      </c>
      <c r="U3597" t="s">
        <v>9282</v>
      </c>
      <c r="V3597" t="str" cm="1">
        <f t="array" ref="V3597">_xlfn.IFS(Hospital_Emergency_Room_Data[[#This Row],[Day]]&lt;=10,"Start(1-10)",Hospital_Emergency_Room_Data[[#This Row],[Day]]&lt;=20,"Middle(11-20)",Hospital_Emergency_Room_Data[[#This Row],[Day]]&gt;20,"End(21-30)")</f>
        <v>End(21-30)</v>
      </c>
    </row>
    <row r="3598" spans="1:22">
      <c r="A3598">
        <v>719920551</v>
      </c>
      <c r="B3598" t="s">
        <v>3615</v>
      </c>
      <c r="C3598" s="1">
        <v>45538</v>
      </c>
      <c r="D3598" t="str">
        <f>TEXT(Hospital_Emergency_Room_Data[[#This Row],[Patient Admission Date]],"mmm")</f>
        <v>Sep</v>
      </c>
      <c r="E3598">
        <f>YEAR(Hospital_Emergency_Room_Data[[#This Row],[Patient Admission Date]])</f>
        <v>2024</v>
      </c>
      <c r="F3598" s="2">
        <v>0.59375</v>
      </c>
      <c r="G3598" s="8" t="str">
        <f>TEXT(Hospital_Emergency_Room_Data[[#This Row],[Patient Admission Date]],"dddd")</f>
        <v>Tuesday</v>
      </c>
      <c r="H3598" t="s">
        <v>9208</v>
      </c>
      <c r="I3598">
        <v>35</v>
      </c>
      <c r="J3598" s="5" t="s">
        <v>9223</v>
      </c>
      <c r="K3598" t="s">
        <v>18</v>
      </c>
      <c r="L3598" t="s">
        <v>9281</v>
      </c>
      <c r="M3598" t="s">
        <v>9209</v>
      </c>
      <c r="N3598">
        <v>2</v>
      </c>
      <c r="O3598">
        <v>56</v>
      </c>
      <c r="P3598" t="s">
        <v>9225</v>
      </c>
      <c r="Q3598">
        <v>3</v>
      </c>
      <c r="R3598">
        <v>14</v>
      </c>
      <c r="S3598" t="s">
        <v>9257</v>
      </c>
      <c r="T3598" t="s">
        <v>9263</v>
      </c>
      <c r="U3598" t="s">
        <v>9283</v>
      </c>
      <c r="V3598" t="str" cm="1">
        <f t="array" ref="V3598">_xlfn.IFS(Hospital_Emergency_Room_Data[[#This Row],[Day]]&lt;=10,"Start(1-10)",Hospital_Emergency_Room_Data[[#This Row],[Day]]&lt;=20,"Middle(11-20)",Hospital_Emergency_Room_Data[[#This Row],[Day]]&gt;20,"End(21-30)")</f>
        <v>Start(1-10)</v>
      </c>
    </row>
    <row r="3599" spans="1:22">
      <c r="A3599">
        <v>199622068</v>
      </c>
      <c r="B3599" t="s">
        <v>3616</v>
      </c>
      <c r="C3599" s="1">
        <v>45057</v>
      </c>
      <c r="D3599" t="str">
        <f>TEXT(Hospital_Emergency_Room_Data[[#This Row],[Patient Admission Date]],"mmm")</f>
        <v>May</v>
      </c>
      <c r="E3599">
        <f>YEAR(Hospital_Emergency_Room_Data[[#This Row],[Patient Admission Date]])</f>
        <v>2023</v>
      </c>
      <c r="F3599" s="2">
        <v>0.35347222222222224</v>
      </c>
      <c r="G3599" s="8" t="str">
        <f>TEXT(Hospital_Emergency_Room_Data[[#This Row],[Patient Admission Date]],"dddd")</f>
        <v>Thursday</v>
      </c>
      <c r="H3599" t="s">
        <v>9208</v>
      </c>
      <c r="I3599">
        <v>43</v>
      </c>
      <c r="J3599" s="5" t="s">
        <v>9223</v>
      </c>
      <c r="K3599" t="s">
        <v>18</v>
      </c>
      <c r="L3599" t="s">
        <v>9281</v>
      </c>
      <c r="M3599" t="s">
        <v>9209</v>
      </c>
      <c r="N3599">
        <v>2</v>
      </c>
      <c r="O3599">
        <v>22</v>
      </c>
      <c r="P3599" t="s">
        <v>9226</v>
      </c>
      <c r="Q3599">
        <v>11</v>
      </c>
      <c r="R3599">
        <v>8</v>
      </c>
      <c r="S3599" t="s">
        <v>9255</v>
      </c>
      <c r="T3599" t="s">
        <v>9265</v>
      </c>
      <c r="U3599" t="s">
        <v>9282</v>
      </c>
      <c r="V3599" t="str" cm="1">
        <f t="array" ref="V3599">_xlfn.IFS(Hospital_Emergency_Room_Data[[#This Row],[Day]]&lt;=10,"Start(1-10)",Hospital_Emergency_Room_Data[[#This Row],[Day]]&lt;=20,"Middle(11-20)",Hospital_Emergency_Room_Data[[#This Row],[Day]]&gt;20,"End(21-30)")</f>
        <v>Middle(11-20)</v>
      </c>
    </row>
    <row r="3600" spans="1:22">
      <c r="A3600">
        <v>391277971</v>
      </c>
      <c r="B3600" t="s">
        <v>3617</v>
      </c>
      <c r="C3600" s="1">
        <v>45249</v>
      </c>
      <c r="D3600" t="str">
        <f>TEXT(Hospital_Emergency_Room_Data[[#This Row],[Patient Admission Date]],"mmm")</f>
        <v>Nov</v>
      </c>
      <c r="E3600">
        <f>YEAR(Hospital_Emergency_Room_Data[[#This Row],[Patient Admission Date]])</f>
        <v>2023</v>
      </c>
      <c r="F3600" s="2">
        <v>1.3888888888888888E-2</v>
      </c>
      <c r="G3600" s="8" t="str">
        <f>TEXT(Hospital_Emergency_Room_Data[[#This Row],[Patient Admission Date]],"dddd")</f>
        <v>Sunday</v>
      </c>
      <c r="H3600" t="s">
        <v>9208</v>
      </c>
      <c r="I3600">
        <v>35</v>
      </c>
      <c r="J3600" s="5" t="s">
        <v>9223</v>
      </c>
      <c r="K3600" t="s">
        <v>18</v>
      </c>
      <c r="L3600" t="s">
        <v>9281</v>
      </c>
      <c r="M3600" t="s">
        <v>9209</v>
      </c>
      <c r="N3600">
        <v>3</v>
      </c>
      <c r="O3600">
        <v>23</v>
      </c>
      <c r="P3600" t="s">
        <v>9226</v>
      </c>
      <c r="Q3600">
        <v>19</v>
      </c>
      <c r="R3600">
        <v>0</v>
      </c>
      <c r="S3600" t="s">
        <v>9258</v>
      </c>
      <c r="T3600" t="s">
        <v>9262</v>
      </c>
      <c r="U3600" t="s">
        <v>9282</v>
      </c>
      <c r="V3600" t="str" cm="1">
        <f t="array" ref="V3600">_xlfn.IFS(Hospital_Emergency_Room_Data[[#This Row],[Day]]&lt;=10,"Start(1-10)",Hospital_Emergency_Room_Data[[#This Row],[Day]]&lt;=20,"Middle(11-20)",Hospital_Emergency_Room_Data[[#This Row],[Day]]&gt;20,"End(21-30)")</f>
        <v>Middle(11-20)</v>
      </c>
    </row>
    <row r="3601" spans="1:22">
      <c r="A3601">
        <v>187451401</v>
      </c>
      <c r="B3601" t="s">
        <v>3618</v>
      </c>
      <c r="C3601" s="1">
        <v>45391</v>
      </c>
      <c r="D3601" t="str">
        <f>TEXT(Hospital_Emergency_Room_Data[[#This Row],[Patient Admission Date]],"mmm")</f>
        <v>Apr</v>
      </c>
      <c r="E3601">
        <f>YEAR(Hospital_Emergency_Room_Data[[#This Row],[Patient Admission Date]])</f>
        <v>2024</v>
      </c>
      <c r="F3601" s="2">
        <v>0.61875000000000002</v>
      </c>
      <c r="G3601" s="8" t="str">
        <f>TEXT(Hospital_Emergency_Room_Data[[#This Row],[Patient Admission Date]],"dddd")</f>
        <v>Tuesday</v>
      </c>
      <c r="H3601" t="s">
        <v>9208</v>
      </c>
      <c r="I3601">
        <v>45</v>
      </c>
      <c r="J3601" s="5" t="s">
        <v>9219</v>
      </c>
      <c r="K3601" t="s">
        <v>18</v>
      </c>
      <c r="L3601" t="s">
        <v>9281</v>
      </c>
      <c r="M3601" t="s">
        <v>9209</v>
      </c>
      <c r="N3601">
        <v>3</v>
      </c>
      <c r="O3601">
        <v>23</v>
      </c>
      <c r="P3601" t="s">
        <v>9226</v>
      </c>
      <c r="Q3601">
        <v>9</v>
      </c>
      <c r="R3601">
        <v>14</v>
      </c>
      <c r="S3601" t="s">
        <v>9257</v>
      </c>
      <c r="T3601" t="s">
        <v>9265</v>
      </c>
      <c r="U3601" t="s">
        <v>9282</v>
      </c>
      <c r="V3601" t="str" cm="1">
        <f t="array" ref="V3601">_xlfn.IFS(Hospital_Emergency_Room_Data[[#This Row],[Day]]&lt;=10,"Start(1-10)",Hospital_Emergency_Room_Data[[#This Row],[Day]]&lt;=20,"Middle(11-20)",Hospital_Emergency_Room_Data[[#This Row],[Day]]&gt;20,"End(21-30)")</f>
        <v>Start(1-10)</v>
      </c>
    </row>
    <row r="3602" spans="1:22">
      <c r="A3602">
        <v>372654950</v>
      </c>
      <c r="B3602" t="s">
        <v>3619</v>
      </c>
      <c r="C3602" s="1">
        <v>45307</v>
      </c>
      <c r="D3602" t="str">
        <f>TEXT(Hospital_Emergency_Room_Data[[#This Row],[Patient Admission Date]],"mmm")</f>
        <v>Jan</v>
      </c>
      <c r="E3602">
        <f>YEAR(Hospital_Emergency_Room_Data[[#This Row],[Patient Admission Date]])</f>
        <v>2024</v>
      </c>
      <c r="F3602" s="2">
        <v>0.47638888888888886</v>
      </c>
      <c r="G3602" s="8" t="str">
        <f>TEXT(Hospital_Emergency_Room_Data[[#This Row],[Patient Admission Date]],"dddd")</f>
        <v>Tuesday</v>
      </c>
      <c r="H3602" t="s">
        <v>9208</v>
      </c>
      <c r="I3602">
        <v>75</v>
      </c>
      <c r="J3602" s="5" t="s">
        <v>9222</v>
      </c>
      <c r="K3602" t="s">
        <v>18</v>
      </c>
      <c r="L3602" t="s">
        <v>9281</v>
      </c>
      <c r="M3602" t="s">
        <v>9209</v>
      </c>
      <c r="N3602">
        <v>3</v>
      </c>
      <c r="O3602">
        <v>29</v>
      </c>
      <c r="P3602" t="s">
        <v>9226</v>
      </c>
      <c r="Q3602">
        <v>16</v>
      </c>
      <c r="R3602">
        <v>11</v>
      </c>
      <c r="S3602" t="s">
        <v>9255</v>
      </c>
      <c r="T3602" t="s">
        <v>9262</v>
      </c>
      <c r="U3602" t="s">
        <v>9282</v>
      </c>
      <c r="V3602" t="str" cm="1">
        <f t="array" ref="V3602">_xlfn.IFS(Hospital_Emergency_Room_Data[[#This Row],[Day]]&lt;=10,"Start(1-10)",Hospital_Emergency_Room_Data[[#This Row],[Day]]&lt;=20,"Middle(11-20)",Hospital_Emergency_Room_Data[[#This Row],[Day]]&gt;20,"End(21-30)")</f>
        <v>Middle(11-20)</v>
      </c>
    </row>
    <row r="3603" spans="1:22">
      <c r="A3603">
        <v>428105696</v>
      </c>
      <c r="B3603" t="s">
        <v>3620</v>
      </c>
      <c r="C3603" s="1">
        <v>45375</v>
      </c>
      <c r="D3603" t="str">
        <f>TEXT(Hospital_Emergency_Room_Data[[#This Row],[Patient Admission Date]],"mmm")</f>
        <v>Mar</v>
      </c>
      <c r="E3603">
        <f>YEAR(Hospital_Emergency_Room_Data[[#This Row],[Patient Admission Date]])</f>
        <v>2024</v>
      </c>
      <c r="F3603" s="2">
        <v>0.22291666666666668</v>
      </c>
      <c r="G3603" s="8" t="str">
        <f>TEXT(Hospital_Emergency_Room_Data[[#This Row],[Patient Admission Date]],"dddd")</f>
        <v>Sunday</v>
      </c>
      <c r="H3603" t="s">
        <v>9208</v>
      </c>
      <c r="I3603">
        <v>76</v>
      </c>
      <c r="J3603" s="5" t="s">
        <v>9222</v>
      </c>
      <c r="K3603" t="s">
        <v>18</v>
      </c>
      <c r="L3603" t="s">
        <v>9281</v>
      </c>
      <c r="M3603" t="s">
        <v>9209</v>
      </c>
      <c r="N3603">
        <v>3</v>
      </c>
      <c r="O3603">
        <v>53</v>
      </c>
      <c r="P3603" t="s">
        <v>9225</v>
      </c>
      <c r="Q3603">
        <v>24</v>
      </c>
      <c r="R3603">
        <v>5</v>
      </c>
      <c r="S3603" t="s">
        <v>9258</v>
      </c>
      <c r="T3603" t="s">
        <v>9264</v>
      </c>
      <c r="U3603" t="s">
        <v>9283</v>
      </c>
      <c r="V3603" t="str" cm="1">
        <f t="array" ref="V3603">_xlfn.IFS(Hospital_Emergency_Room_Data[[#This Row],[Day]]&lt;=10,"Start(1-10)",Hospital_Emergency_Room_Data[[#This Row],[Day]]&lt;=20,"Middle(11-20)",Hospital_Emergency_Room_Data[[#This Row],[Day]]&gt;20,"End(21-30)")</f>
        <v>End(21-30)</v>
      </c>
    </row>
    <row r="3604" spans="1:22">
      <c r="A3604">
        <v>291277983</v>
      </c>
      <c r="B3604" t="s">
        <v>3621</v>
      </c>
      <c r="C3604" s="1">
        <v>45021</v>
      </c>
      <c r="D3604" t="str">
        <f>TEXT(Hospital_Emergency_Room_Data[[#This Row],[Patient Admission Date]],"mmm")</f>
        <v>Apr</v>
      </c>
      <c r="E3604">
        <f>YEAR(Hospital_Emergency_Room_Data[[#This Row],[Patient Admission Date]])</f>
        <v>2023</v>
      </c>
      <c r="F3604" s="2">
        <v>0.79027777777777775</v>
      </c>
      <c r="G3604" s="8" t="str">
        <f>TEXT(Hospital_Emergency_Room_Data[[#This Row],[Patient Admission Date]],"dddd")</f>
        <v>Wednesday</v>
      </c>
      <c r="H3604" t="s">
        <v>9208</v>
      </c>
      <c r="I3604">
        <v>27</v>
      </c>
      <c r="J3604" s="5" t="s">
        <v>9220</v>
      </c>
      <c r="K3604" t="s">
        <v>18</v>
      </c>
      <c r="L3604" t="s">
        <v>9281</v>
      </c>
      <c r="M3604" t="s">
        <v>9209</v>
      </c>
      <c r="N3604">
        <v>4</v>
      </c>
      <c r="O3604">
        <v>49</v>
      </c>
      <c r="P3604" t="s">
        <v>9225</v>
      </c>
      <c r="Q3604">
        <v>5</v>
      </c>
      <c r="R3604">
        <v>18</v>
      </c>
      <c r="S3604" t="s">
        <v>9256</v>
      </c>
      <c r="T3604" t="s">
        <v>9263</v>
      </c>
      <c r="U3604" t="s">
        <v>9283</v>
      </c>
      <c r="V3604" t="str" cm="1">
        <f t="array" ref="V3604">_xlfn.IFS(Hospital_Emergency_Room_Data[[#This Row],[Day]]&lt;=10,"Start(1-10)",Hospital_Emergency_Room_Data[[#This Row],[Day]]&lt;=20,"Middle(11-20)",Hospital_Emergency_Room_Data[[#This Row],[Day]]&gt;20,"End(21-30)")</f>
        <v>Start(1-10)</v>
      </c>
    </row>
    <row r="3605" spans="1:22">
      <c r="A3605">
        <v>680036336</v>
      </c>
      <c r="B3605" t="s">
        <v>3622</v>
      </c>
      <c r="C3605" s="1">
        <v>45528</v>
      </c>
      <c r="D3605" t="str">
        <f>TEXT(Hospital_Emergency_Room_Data[[#This Row],[Patient Admission Date]],"mmm")</f>
        <v>Aug</v>
      </c>
      <c r="E3605">
        <f>YEAR(Hospital_Emergency_Room_Data[[#This Row],[Patient Admission Date]])</f>
        <v>2024</v>
      </c>
      <c r="F3605" s="2">
        <v>0.25138888888888888</v>
      </c>
      <c r="G3605" s="8" t="str">
        <f>TEXT(Hospital_Emergency_Room_Data[[#This Row],[Patient Admission Date]],"dddd")</f>
        <v>Saturday</v>
      </c>
      <c r="H3605" t="s">
        <v>9208</v>
      </c>
      <c r="I3605">
        <v>17</v>
      </c>
      <c r="J3605" s="5" t="s">
        <v>9220</v>
      </c>
      <c r="K3605" t="s">
        <v>18</v>
      </c>
      <c r="L3605" t="s">
        <v>9281</v>
      </c>
      <c r="M3605" t="s">
        <v>9209</v>
      </c>
      <c r="N3605">
        <v>4</v>
      </c>
      <c r="O3605">
        <v>48</v>
      </c>
      <c r="P3605" t="s">
        <v>9225</v>
      </c>
      <c r="Q3605">
        <v>24</v>
      </c>
      <c r="R3605">
        <v>6</v>
      </c>
      <c r="S3605" t="s">
        <v>9255</v>
      </c>
      <c r="T3605" t="s">
        <v>9264</v>
      </c>
      <c r="U3605" t="s">
        <v>9283</v>
      </c>
      <c r="V3605" t="str" cm="1">
        <f t="array" ref="V3605">_xlfn.IFS(Hospital_Emergency_Room_Data[[#This Row],[Day]]&lt;=10,"Start(1-10)",Hospital_Emergency_Room_Data[[#This Row],[Day]]&lt;=20,"Middle(11-20)",Hospital_Emergency_Room_Data[[#This Row],[Day]]&gt;20,"End(21-30)")</f>
        <v>End(21-30)</v>
      </c>
    </row>
    <row r="3606" spans="1:22">
      <c r="A3606">
        <v>734880672</v>
      </c>
      <c r="B3606" t="s">
        <v>3623</v>
      </c>
      <c r="C3606" s="1">
        <v>45595</v>
      </c>
      <c r="D3606" t="str">
        <f>TEXT(Hospital_Emergency_Room_Data[[#This Row],[Patient Admission Date]],"mmm")</f>
        <v>Oct</v>
      </c>
      <c r="E3606">
        <f>YEAR(Hospital_Emergency_Room_Data[[#This Row],[Patient Admission Date]])</f>
        <v>2024</v>
      </c>
      <c r="F3606" s="2">
        <v>0.22638888888888889</v>
      </c>
      <c r="G3606" s="8" t="str">
        <f>TEXT(Hospital_Emergency_Room_Data[[#This Row],[Patient Admission Date]],"dddd")</f>
        <v>Wednesday</v>
      </c>
      <c r="H3606" t="s">
        <v>9208</v>
      </c>
      <c r="I3606">
        <v>43</v>
      </c>
      <c r="J3606" s="5" t="s">
        <v>9223</v>
      </c>
      <c r="K3606" t="s">
        <v>18</v>
      </c>
      <c r="L3606" t="s">
        <v>9281</v>
      </c>
      <c r="M3606" t="s">
        <v>9209</v>
      </c>
      <c r="N3606">
        <v>4</v>
      </c>
      <c r="O3606">
        <v>51</v>
      </c>
      <c r="P3606" t="s">
        <v>9225</v>
      </c>
      <c r="Q3606">
        <v>30</v>
      </c>
      <c r="R3606">
        <v>5</v>
      </c>
      <c r="S3606" t="s">
        <v>9258</v>
      </c>
      <c r="T3606" t="s">
        <v>9264</v>
      </c>
      <c r="U3606" t="s">
        <v>9283</v>
      </c>
      <c r="V3606" t="str" cm="1">
        <f t="array" ref="V3606">_xlfn.IFS(Hospital_Emergency_Room_Data[[#This Row],[Day]]&lt;=10,"Start(1-10)",Hospital_Emergency_Room_Data[[#This Row],[Day]]&lt;=20,"Middle(11-20)",Hospital_Emergency_Room_Data[[#This Row],[Day]]&gt;20,"End(21-30)")</f>
        <v>End(21-30)</v>
      </c>
    </row>
    <row r="3607" spans="1:22">
      <c r="A3607">
        <v>622953705</v>
      </c>
      <c r="B3607" t="s">
        <v>3624</v>
      </c>
      <c r="C3607" s="1">
        <v>45250</v>
      </c>
      <c r="D3607" t="str">
        <f>TEXT(Hospital_Emergency_Room_Data[[#This Row],[Patient Admission Date]],"mmm")</f>
        <v>Nov</v>
      </c>
      <c r="E3607">
        <f>YEAR(Hospital_Emergency_Room_Data[[#This Row],[Patient Admission Date]])</f>
        <v>2023</v>
      </c>
      <c r="F3607" s="2">
        <v>0.9</v>
      </c>
      <c r="G3607" s="8" t="str">
        <f>TEXT(Hospital_Emergency_Room_Data[[#This Row],[Patient Admission Date]],"dddd")</f>
        <v>Monday</v>
      </c>
      <c r="H3607" t="s">
        <v>9208</v>
      </c>
      <c r="I3607">
        <v>22</v>
      </c>
      <c r="J3607" s="5" t="s">
        <v>9220</v>
      </c>
      <c r="K3607" t="s">
        <v>18</v>
      </c>
      <c r="L3607" t="s">
        <v>9281</v>
      </c>
      <c r="M3607" t="s">
        <v>9209</v>
      </c>
      <c r="N3607">
        <v>4</v>
      </c>
      <c r="O3607">
        <v>27</v>
      </c>
      <c r="P3607" t="s">
        <v>9226</v>
      </c>
      <c r="Q3607">
        <v>20</v>
      </c>
      <c r="R3607">
        <v>21</v>
      </c>
      <c r="S3607" t="s">
        <v>9256</v>
      </c>
      <c r="T3607" t="s">
        <v>9262</v>
      </c>
      <c r="U3607" t="s">
        <v>9282</v>
      </c>
      <c r="V3607" t="str" cm="1">
        <f t="array" ref="V3607">_xlfn.IFS(Hospital_Emergency_Room_Data[[#This Row],[Day]]&lt;=10,"Start(1-10)",Hospital_Emergency_Room_Data[[#This Row],[Day]]&lt;=20,"Middle(11-20)",Hospital_Emergency_Room_Data[[#This Row],[Day]]&gt;20,"End(21-30)")</f>
        <v>Middle(11-20)</v>
      </c>
    </row>
    <row r="3608" spans="1:22">
      <c r="A3608">
        <v>474276059</v>
      </c>
      <c r="B3608" t="s">
        <v>3625</v>
      </c>
      <c r="C3608" s="1">
        <v>45071</v>
      </c>
      <c r="D3608" t="str">
        <f>TEXT(Hospital_Emergency_Room_Data[[#This Row],[Patient Admission Date]],"mmm")</f>
        <v>May</v>
      </c>
      <c r="E3608">
        <f>YEAR(Hospital_Emergency_Room_Data[[#This Row],[Patient Admission Date]])</f>
        <v>2023</v>
      </c>
      <c r="F3608" s="2">
        <v>0.30763888888888891</v>
      </c>
      <c r="G3608" s="8" t="str">
        <f>TEXT(Hospital_Emergency_Room_Data[[#This Row],[Patient Admission Date]],"dddd")</f>
        <v>Thursday</v>
      </c>
      <c r="H3608" t="s">
        <v>9208</v>
      </c>
      <c r="I3608">
        <v>6</v>
      </c>
      <c r="J3608" s="5" t="s">
        <v>9221</v>
      </c>
      <c r="K3608" t="s">
        <v>18</v>
      </c>
      <c r="L3608" t="s">
        <v>9281</v>
      </c>
      <c r="M3608" t="s">
        <v>9209</v>
      </c>
      <c r="N3608">
        <v>4</v>
      </c>
      <c r="O3608">
        <v>26</v>
      </c>
      <c r="P3608" t="s">
        <v>9226</v>
      </c>
      <c r="Q3608">
        <v>25</v>
      </c>
      <c r="R3608">
        <v>7</v>
      </c>
      <c r="S3608" t="s">
        <v>9255</v>
      </c>
      <c r="T3608" t="s">
        <v>9264</v>
      </c>
      <c r="U3608" t="s">
        <v>9282</v>
      </c>
      <c r="V3608" t="str" cm="1">
        <f t="array" ref="V3608">_xlfn.IFS(Hospital_Emergency_Room_Data[[#This Row],[Day]]&lt;=10,"Start(1-10)",Hospital_Emergency_Room_Data[[#This Row],[Day]]&lt;=20,"Middle(11-20)",Hospital_Emergency_Room_Data[[#This Row],[Day]]&gt;20,"End(21-30)")</f>
        <v>End(21-30)</v>
      </c>
    </row>
    <row r="3609" spans="1:22">
      <c r="A3609">
        <v>201342154</v>
      </c>
      <c r="B3609" t="s">
        <v>3626</v>
      </c>
      <c r="C3609" s="1">
        <v>45366</v>
      </c>
      <c r="D3609" t="str">
        <f>TEXT(Hospital_Emergency_Room_Data[[#This Row],[Patient Admission Date]],"mmm")</f>
        <v>Mar</v>
      </c>
      <c r="E3609">
        <f>YEAR(Hospital_Emergency_Room_Data[[#This Row],[Patient Admission Date]])</f>
        <v>2024</v>
      </c>
      <c r="F3609" s="2">
        <v>0.85277777777777775</v>
      </c>
      <c r="G3609" s="8" t="str">
        <f>TEXT(Hospital_Emergency_Room_Data[[#This Row],[Patient Admission Date]],"dddd")</f>
        <v>Friday</v>
      </c>
      <c r="H3609" t="s">
        <v>9208</v>
      </c>
      <c r="I3609">
        <v>70</v>
      </c>
      <c r="J3609" s="5" t="s">
        <v>9222</v>
      </c>
      <c r="K3609" t="s">
        <v>18</v>
      </c>
      <c r="L3609" t="s">
        <v>9281</v>
      </c>
      <c r="M3609" t="s">
        <v>9209</v>
      </c>
      <c r="N3609">
        <v>5</v>
      </c>
      <c r="O3609">
        <v>37</v>
      </c>
      <c r="P3609" t="s">
        <v>9225</v>
      </c>
      <c r="Q3609">
        <v>15</v>
      </c>
      <c r="R3609">
        <v>20</v>
      </c>
      <c r="S3609" t="s">
        <v>9256</v>
      </c>
      <c r="T3609" t="s">
        <v>9262</v>
      </c>
      <c r="U3609" t="s">
        <v>9300</v>
      </c>
      <c r="V3609" t="str" cm="1">
        <f t="array" ref="V3609">_xlfn.IFS(Hospital_Emergency_Room_Data[[#This Row],[Day]]&lt;=10,"Start(1-10)",Hospital_Emergency_Room_Data[[#This Row],[Day]]&lt;=20,"Middle(11-20)",Hospital_Emergency_Room_Data[[#This Row],[Day]]&gt;20,"End(21-30)")</f>
        <v>Middle(11-20)</v>
      </c>
    </row>
    <row r="3610" spans="1:22">
      <c r="A3610">
        <v>800508275</v>
      </c>
      <c r="B3610" t="s">
        <v>3627</v>
      </c>
      <c r="C3610" s="1">
        <v>45035</v>
      </c>
      <c r="D3610" t="str">
        <f>TEXT(Hospital_Emergency_Room_Data[[#This Row],[Patient Admission Date]],"mmm")</f>
        <v>Apr</v>
      </c>
      <c r="E3610">
        <f>YEAR(Hospital_Emergency_Room_Data[[#This Row],[Patient Admission Date]])</f>
        <v>2023</v>
      </c>
      <c r="F3610" s="2">
        <v>0.70277777777777772</v>
      </c>
      <c r="G3610" s="8" t="str">
        <f>TEXT(Hospital_Emergency_Room_Data[[#This Row],[Patient Admission Date]],"dddd")</f>
        <v>Wednesday</v>
      </c>
      <c r="H3610" t="s">
        <v>9208</v>
      </c>
      <c r="I3610">
        <v>65</v>
      </c>
      <c r="J3610" s="5" t="s">
        <v>9217</v>
      </c>
      <c r="K3610" t="s">
        <v>18</v>
      </c>
      <c r="L3610" t="s">
        <v>9281</v>
      </c>
      <c r="M3610" t="s">
        <v>9209</v>
      </c>
      <c r="N3610">
        <v>6</v>
      </c>
      <c r="O3610">
        <v>15</v>
      </c>
      <c r="P3610" t="s">
        <v>9226</v>
      </c>
      <c r="Q3610">
        <v>19</v>
      </c>
      <c r="R3610">
        <v>16</v>
      </c>
      <c r="S3610" t="s">
        <v>9257</v>
      </c>
      <c r="T3610" t="s">
        <v>9262</v>
      </c>
      <c r="U3610" t="s">
        <v>9282</v>
      </c>
      <c r="V3610" t="str" cm="1">
        <f t="array" ref="V3610">_xlfn.IFS(Hospital_Emergency_Room_Data[[#This Row],[Day]]&lt;=10,"Start(1-10)",Hospital_Emergency_Room_Data[[#This Row],[Day]]&lt;=20,"Middle(11-20)",Hospital_Emergency_Room_Data[[#This Row],[Day]]&gt;20,"End(21-30)")</f>
        <v>Middle(11-20)</v>
      </c>
    </row>
    <row r="3611" spans="1:22">
      <c r="A3611">
        <v>537532901</v>
      </c>
      <c r="B3611" t="s">
        <v>3628</v>
      </c>
      <c r="C3611" s="1">
        <v>45168</v>
      </c>
      <c r="D3611" t="str">
        <f>TEXT(Hospital_Emergency_Room_Data[[#This Row],[Patient Admission Date]],"mmm")</f>
        <v>Aug</v>
      </c>
      <c r="E3611">
        <f>YEAR(Hospital_Emergency_Room_Data[[#This Row],[Patient Admission Date]])</f>
        <v>2023</v>
      </c>
      <c r="F3611" s="2">
        <v>0.63749999999999996</v>
      </c>
      <c r="G3611" s="8" t="str">
        <f>TEXT(Hospital_Emergency_Room_Data[[#This Row],[Patient Admission Date]],"dddd")</f>
        <v>Wednesday</v>
      </c>
      <c r="H3611" t="s">
        <v>9208</v>
      </c>
      <c r="I3611">
        <v>24</v>
      </c>
      <c r="J3611" s="5" t="s">
        <v>9220</v>
      </c>
      <c r="K3611" t="s">
        <v>18</v>
      </c>
      <c r="L3611" t="s">
        <v>9281</v>
      </c>
      <c r="M3611" t="s">
        <v>9209</v>
      </c>
      <c r="N3611">
        <v>6</v>
      </c>
      <c r="O3611">
        <v>51</v>
      </c>
      <c r="P3611" t="s">
        <v>9225</v>
      </c>
      <c r="Q3611">
        <v>30</v>
      </c>
      <c r="R3611">
        <v>15</v>
      </c>
      <c r="S3611" t="s">
        <v>9257</v>
      </c>
      <c r="T3611" t="s">
        <v>9264</v>
      </c>
      <c r="U3611" t="s">
        <v>9283</v>
      </c>
      <c r="V3611" t="str" cm="1">
        <f t="array" ref="V3611">_xlfn.IFS(Hospital_Emergency_Room_Data[[#This Row],[Day]]&lt;=10,"Start(1-10)",Hospital_Emergency_Room_Data[[#This Row],[Day]]&lt;=20,"Middle(11-20)",Hospital_Emergency_Room_Data[[#This Row],[Day]]&gt;20,"End(21-30)")</f>
        <v>End(21-30)</v>
      </c>
    </row>
    <row r="3612" spans="1:22">
      <c r="A3612">
        <v>802549455</v>
      </c>
      <c r="B3612" t="s">
        <v>3629</v>
      </c>
      <c r="C3612" s="1">
        <v>45258</v>
      </c>
      <c r="D3612" t="str">
        <f>TEXT(Hospital_Emergency_Room_Data[[#This Row],[Patient Admission Date]],"mmm")</f>
        <v>Nov</v>
      </c>
      <c r="E3612">
        <f>YEAR(Hospital_Emergency_Room_Data[[#This Row],[Patient Admission Date]])</f>
        <v>2023</v>
      </c>
      <c r="F3612" s="2">
        <v>0.72152777777777777</v>
      </c>
      <c r="G3612" s="8" t="str">
        <f>TEXT(Hospital_Emergency_Room_Data[[#This Row],[Patient Admission Date]],"dddd")</f>
        <v>Tuesday</v>
      </c>
      <c r="H3612" t="s">
        <v>9208</v>
      </c>
      <c r="I3612">
        <v>23</v>
      </c>
      <c r="J3612" s="5" t="s">
        <v>9220</v>
      </c>
      <c r="K3612" t="s">
        <v>18</v>
      </c>
      <c r="L3612" t="s">
        <v>9281</v>
      </c>
      <c r="M3612" t="s">
        <v>9209</v>
      </c>
      <c r="N3612">
        <v>6</v>
      </c>
      <c r="O3612">
        <v>13</v>
      </c>
      <c r="P3612" t="s">
        <v>9226</v>
      </c>
      <c r="Q3612">
        <v>28</v>
      </c>
      <c r="R3612">
        <v>17</v>
      </c>
      <c r="S3612" t="s">
        <v>9257</v>
      </c>
      <c r="T3612" t="s">
        <v>9264</v>
      </c>
      <c r="U3612" t="s">
        <v>9282</v>
      </c>
      <c r="V3612" t="str" cm="1">
        <f t="array" ref="V3612">_xlfn.IFS(Hospital_Emergency_Room_Data[[#This Row],[Day]]&lt;=10,"Start(1-10)",Hospital_Emergency_Room_Data[[#This Row],[Day]]&lt;=20,"Middle(11-20)",Hospital_Emergency_Room_Data[[#This Row],[Day]]&gt;20,"End(21-30)")</f>
        <v>End(21-30)</v>
      </c>
    </row>
    <row r="3613" spans="1:22">
      <c r="A3613">
        <v>286214061</v>
      </c>
      <c r="B3613" t="s">
        <v>3630</v>
      </c>
      <c r="C3613" s="1">
        <v>45049</v>
      </c>
      <c r="D3613" t="str">
        <f>TEXT(Hospital_Emergency_Room_Data[[#This Row],[Patient Admission Date]],"mmm")</f>
        <v>May</v>
      </c>
      <c r="E3613">
        <f>YEAR(Hospital_Emergency_Room_Data[[#This Row],[Patient Admission Date]])</f>
        <v>2023</v>
      </c>
      <c r="F3613" s="2">
        <v>0.50763888888888886</v>
      </c>
      <c r="G3613" s="8" t="str">
        <f>TEXT(Hospital_Emergency_Room_Data[[#This Row],[Patient Admission Date]],"dddd")</f>
        <v>Wednesday</v>
      </c>
      <c r="H3613" t="s">
        <v>9208</v>
      </c>
      <c r="I3613">
        <v>28</v>
      </c>
      <c r="J3613" s="5" t="s">
        <v>9220</v>
      </c>
      <c r="K3613" t="s">
        <v>18</v>
      </c>
      <c r="L3613" t="s">
        <v>9281</v>
      </c>
      <c r="M3613" t="s">
        <v>9209</v>
      </c>
      <c r="N3613">
        <v>6</v>
      </c>
      <c r="O3613">
        <v>17</v>
      </c>
      <c r="P3613" t="s">
        <v>9226</v>
      </c>
      <c r="Q3613">
        <v>3</v>
      </c>
      <c r="R3613">
        <v>12</v>
      </c>
      <c r="S3613" t="s">
        <v>9257</v>
      </c>
      <c r="T3613" t="s">
        <v>9263</v>
      </c>
      <c r="U3613" t="s">
        <v>9282</v>
      </c>
      <c r="V3613" t="str" cm="1">
        <f t="array" ref="V3613">_xlfn.IFS(Hospital_Emergency_Room_Data[[#This Row],[Day]]&lt;=10,"Start(1-10)",Hospital_Emergency_Room_Data[[#This Row],[Day]]&lt;=20,"Middle(11-20)",Hospital_Emergency_Room_Data[[#This Row],[Day]]&gt;20,"End(21-30)")</f>
        <v>Start(1-10)</v>
      </c>
    </row>
    <row r="3614" spans="1:22">
      <c r="A3614">
        <v>747622379</v>
      </c>
      <c r="B3614" t="s">
        <v>3631</v>
      </c>
      <c r="C3614" s="1">
        <v>45060</v>
      </c>
      <c r="D3614" t="str">
        <f>TEXT(Hospital_Emergency_Room_Data[[#This Row],[Patient Admission Date]],"mmm")</f>
        <v>May</v>
      </c>
      <c r="E3614">
        <f>YEAR(Hospital_Emergency_Room_Data[[#This Row],[Patient Admission Date]])</f>
        <v>2023</v>
      </c>
      <c r="F3614" s="2">
        <v>0.11944444444444445</v>
      </c>
      <c r="G3614" s="8" t="str">
        <f>TEXT(Hospital_Emergency_Room_Data[[#This Row],[Patient Admission Date]],"dddd")</f>
        <v>Sunday</v>
      </c>
      <c r="H3614" t="s">
        <v>9208</v>
      </c>
      <c r="I3614">
        <v>1</v>
      </c>
      <c r="J3614" s="5" t="s">
        <v>9218</v>
      </c>
      <c r="K3614" t="s">
        <v>18</v>
      </c>
      <c r="L3614" t="s">
        <v>9281</v>
      </c>
      <c r="M3614" t="s">
        <v>9209</v>
      </c>
      <c r="N3614">
        <v>6</v>
      </c>
      <c r="O3614">
        <v>12</v>
      </c>
      <c r="P3614" t="s">
        <v>9226</v>
      </c>
      <c r="Q3614">
        <v>14</v>
      </c>
      <c r="R3614">
        <v>2</v>
      </c>
      <c r="S3614" t="s">
        <v>9258</v>
      </c>
      <c r="T3614" t="s">
        <v>9265</v>
      </c>
      <c r="U3614" t="s">
        <v>9282</v>
      </c>
      <c r="V3614" t="str" cm="1">
        <f t="array" ref="V3614">_xlfn.IFS(Hospital_Emergency_Room_Data[[#This Row],[Day]]&lt;=10,"Start(1-10)",Hospital_Emergency_Room_Data[[#This Row],[Day]]&lt;=20,"Middle(11-20)",Hospital_Emergency_Room_Data[[#This Row],[Day]]&gt;20,"End(21-30)")</f>
        <v>Middle(11-20)</v>
      </c>
    </row>
    <row r="3615" spans="1:22">
      <c r="A3615">
        <v>674281008</v>
      </c>
      <c r="B3615" t="s">
        <v>3632</v>
      </c>
      <c r="C3615" s="1">
        <v>45098</v>
      </c>
      <c r="D3615" t="str">
        <f>TEXT(Hospital_Emergency_Room_Data[[#This Row],[Patient Admission Date]],"mmm")</f>
        <v>Jun</v>
      </c>
      <c r="E3615">
        <f>YEAR(Hospital_Emergency_Room_Data[[#This Row],[Patient Admission Date]])</f>
        <v>2023</v>
      </c>
      <c r="F3615" s="2">
        <v>0.96388888888888891</v>
      </c>
      <c r="G3615" s="8" t="str">
        <f>TEXT(Hospital_Emergency_Room_Data[[#This Row],[Patient Admission Date]],"dddd")</f>
        <v>Wednesday</v>
      </c>
      <c r="H3615" t="s">
        <v>9208</v>
      </c>
      <c r="I3615">
        <v>2</v>
      </c>
      <c r="J3615" s="5" t="s">
        <v>9218</v>
      </c>
      <c r="K3615" t="s">
        <v>18</v>
      </c>
      <c r="L3615" t="s">
        <v>9281</v>
      </c>
      <c r="M3615" t="s">
        <v>9209</v>
      </c>
      <c r="N3615">
        <v>7</v>
      </c>
      <c r="O3615">
        <v>32</v>
      </c>
      <c r="P3615" t="s">
        <v>9225</v>
      </c>
      <c r="Q3615">
        <v>21</v>
      </c>
      <c r="R3615">
        <v>23</v>
      </c>
      <c r="S3615" t="s">
        <v>9256</v>
      </c>
      <c r="T3615" t="s">
        <v>9262</v>
      </c>
      <c r="U3615" t="s">
        <v>9300</v>
      </c>
      <c r="V3615" t="str" cm="1">
        <f t="array" ref="V3615">_xlfn.IFS(Hospital_Emergency_Room_Data[[#This Row],[Day]]&lt;=10,"Start(1-10)",Hospital_Emergency_Room_Data[[#This Row],[Day]]&lt;=20,"Middle(11-20)",Hospital_Emergency_Room_Data[[#This Row],[Day]]&gt;20,"End(21-30)")</f>
        <v>End(21-30)</v>
      </c>
    </row>
    <row r="3616" spans="1:22">
      <c r="A3616">
        <v>881372614</v>
      </c>
      <c r="B3616" t="s">
        <v>3633</v>
      </c>
      <c r="C3616" s="1">
        <v>45330</v>
      </c>
      <c r="D3616" t="str">
        <f>TEXT(Hospital_Emergency_Room_Data[[#This Row],[Patient Admission Date]],"mmm")</f>
        <v>Feb</v>
      </c>
      <c r="E3616">
        <f>YEAR(Hospital_Emergency_Room_Data[[#This Row],[Patient Admission Date]])</f>
        <v>2024</v>
      </c>
      <c r="F3616" s="2">
        <v>0.59513888888888888</v>
      </c>
      <c r="G3616" s="8" t="str">
        <f>TEXT(Hospital_Emergency_Room_Data[[#This Row],[Patient Admission Date]],"dddd")</f>
        <v>Thursday</v>
      </c>
      <c r="H3616" t="s">
        <v>9208</v>
      </c>
      <c r="I3616">
        <v>35</v>
      </c>
      <c r="J3616" s="5" t="s">
        <v>9223</v>
      </c>
      <c r="K3616" t="s">
        <v>18</v>
      </c>
      <c r="L3616" t="s">
        <v>9281</v>
      </c>
      <c r="M3616" t="s">
        <v>9209</v>
      </c>
      <c r="N3616">
        <v>7</v>
      </c>
      <c r="O3616">
        <v>32</v>
      </c>
      <c r="P3616" t="s">
        <v>9225</v>
      </c>
      <c r="Q3616">
        <v>8</v>
      </c>
      <c r="R3616">
        <v>14</v>
      </c>
      <c r="S3616" t="s">
        <v>9257</v>
      </c>
      <c r="T3616" t="s">
        <v>9265</v>
      </c>
      <c r="U3616" t="s">
        <v>9300</v>
      </c>
      <c r="V3616" t="str" cm="1">
        <f t="array" ref="V3616">_xlfn.IFS(Hospital_Emergency_Room_Data[[#This Row],[Day]]&lt;=10,"Start(1-10)",Hospital_Emergency_Room_Data[[#This Row],[Day]]&lt;=20,"Middle(11-20)",Hospital_Emergency_Room_Data[[#This Row],[Day]]&gt;20,"End(21-30)")</f>
        <v>Start(1-10)</v>
      </c>
    </row>
    <row r="3617" spans="1:22">
      <c r="A3617">
        <v>670318033</v>
      </c>
      <c r="B3617" t="s">
        <v>3634</v>
      </c>
      <c r="C3617" s="1">
        <v>45539</v>
      </c>
      <c r="D3617" t="str">
        <f>TEXT(Hospital_Emergency_Room_Data[[#This Row],[Patient Admission Date]],"mmm")</f>
        <v>Sep</v>
      </c>
      <c r="E3617">
        <f>YEAR(Hospital_Emergency_Room_Data[[#This Row],[Patient Admission Date]])</f>
        <v>2024</v>
      </c>
      <c r="F3617" s="2">
        <v>0.11180555555555556</v>
      </c>
      <c r="G3617" s="8" t="str">
        <f>TEXT(Hospital_Emergency_Room_Data[[#This Row],[Patient Admission Date]],"dddd")</f>
        <v>Wednesday</v>
      </c>
      <c r="H3617" t="s">
        <v>9208</v>
      </c>
      <c r="I3617">
        <v>79</v>
      </c>
      <c r="J3617" s="5" t="s">
        <v>9222</v>
      </c>
      <c r="K3617" t="s">
        <v>18</v>
      </c>
      <c r="L3617" t="s">
        <v>9281</v>
      </c>
      <c r="M3617" t="s">
        <v>9209</v>
      </c>
      <c r="N3617">
        <v>7</v>
      </c>
      <c r="O3617">
        <v>34</v>
      </c>
      <c r="P3617" t="s">
        <v>9225</v>
      </c>
      <c r="Q3617">
        <v>4</v>
      </c>
      <c r="R3617">
        <v>2</v>
      </c>
      <c r="S3617" t="s">
        <v>9258</v>
      </c>
      <c r="T3617" t="s">
        <v>9263</v>
      </c>
      <c r="U3617" t="s">
        <v>9300</v>
      </c>
      <c r="V3617" t="str" cm="1">
        <f t="array" ref="V3617">_xlfn.IFS(Hospital_Emergency_Room_Data[[#This Row],[Day]]&lt;=10,"Start(1-10)",Hospital_Emergency_Room_Data[[#This Row],[Day]]&lt;=20,"Middle(11-20)",Hospital_Emergency_Room_Data[[#This Row],[Day]]&gt;20,"End(21-30)")</f>
        <v>Start(1-10)</v>
      </c>
    </row>
    <row r="3618" spans="1:22">
      <c r="A3618">
        <v>807371984</v>
      </c>
      <c r="B3618" t="s">
        <v>3635</v>
      </c>
      <c r="C3618" s="1">
        <v>45585</v>
      </c>
      <c r="D3618" t="str">
        <f>TEXT(Hospital_Emergency_Room_Data[[#This Row],[Patient Admission Date]],"mmm")</f>
        <v>Oct</v>
      </c>
      <c r="E3618">
        <f>YEAR(Hospital_Emergency_Room_Data[[#This Row],[Patient Admission Date]])</f>
        <v>2024</v>
      </c>
      <c r="F3618" s="2">
        <v>0.24374999999999999</v>
      </c>
      <c r="G3618" s="8" t="str">
        <f>TEXT(Hospital_Emergency_Room_Data[[#This Row],[Patient Admission Date]],"dddd")</f>
        <v>Sunday</v>
      </c>
      <c r="H3618" t="s">
        <v>9208</v>
      </c>
      <c r="I3618">
        <v>56</v>
      </c>
      <c r="J3618" s="5" t="s">
        <v>9219</v>
      </c>
      <c r="K3618" t="s">
        <v>18</v>
      </c>
      <c r="L3618" t="s">
        <v>9281</v>
      </c>
      <c r="M3618" t="s">
        <v>9209</v>
      </c>
      <c r="N3618">
        <v>7</v>
      </c>
      <c r="O3618">
        <v>28</v>
      </c>
      <c r="P3618" t="s">
        <v>9226</v>
      </c>
      <c r="Q3618">
        <v>20</v>
      </c>
      <c r="R3618">
        <v>5</v>
      </c>
      <c r="S3618" t="s">
        <v>9258</v>
      </c>
      <c r="T3618" t="s">
        <v>9262</v>
      </c>
      <c r="U3618" t="s">
        <v>9282</v>
      </c>
      <c r="V3618" t="str" cm="1">
        <f t="array" ref="V3618">_xlfn.IFS(Hospital_Emergency_Room_Data[[#This Row],[Day]]&lt;=10,"Start(1-10)",Hospital_Emergency_Room_Data[[#This Row],[Day]]&lt;=20,"Middle(11-20)",Hospital_Emergency_Room_Data[[#This Row],[Day]]&gt;20,"End(21-30)")</f>
        <v>Middle(11-20)</v>
      </c>
    </row>
    <row r="3619" spans="1:22">
      <c r="A3619">
        <v>167660469</v>
      </c>
      <c r="B3619" t="s">
        <v>3636</v>
      </c>
      <c r="C3619" s="1">
        <v>45413</v>
      </c>
      <c r="D3619" t="str">
        <f>TEXT(Hospital_Emergency_Room_Data[[#This Row],[Patient Admission Date]],"mmm")</f>
        <v>May</v>
      </c>
      <c r="E3619">
        <f>YEAR(Hospital_Emergency_Room_Data[[#This Row],[Patient Admission Date]])</f>
        <v>2024</v>
      </c>
      <c r="F3619" s="2">
        <v>0.49027777777777776</v>
      </c>
      <c r="G3619" s="8" t="str">
        <f>TEXT(Hospital_Emergency_Room_Data[[#This Row],[Patient Admission Date]],"dddd")</f>
        <v>Wednesday</v>
      </c>
      <c r="H3619" t="s">
        <v>9208</v>
      </c>
      <c r="I3619">
        <v>71</v>
      </c>
      <c r="J3619" s="5" t="s">
        <v>9222</v>
      </c>
      <c r="K3619" t="s">
        <v>18</v>
      </c>
      <c r="L3619" t="s">
        <v>9281</v>
      </c>
      <c r="M3619" t="s">
        <v>9209</v>
      </c>
      <c r="N3619">
        <v>8</v>
      </c>
      <c r="O3619">
        <v>56</v>
      </c>
      <c r="P3619" t="s">
        <v>9225</v>
      </c>
      <c r="Q3619">
        <v>1</v>
      </c>
      <c r="R3619">
        <v>11</v>
      </c>
      <c r="S3619" t="s">
        <v>9255</v>
      </c>
      <c r="T3619" t="s">
        <v>9263</v>
      </c>
      <c r="U3619" t="s">
        <v>9283</v>
      </c>
      <c r="V3619" t="str" cm="1">
        <f t="array" ref="V3619">_xlfn.IFS(Hospital_Emergency_Room_Data[[#This Row],[Day]]&lt;=10,"Start(1-10)",Hospital_Emergency_Room_Data[[#This Row],[Day]]&lt;=20,"Middle(11-20)",Hospital_Emergency_Room_Data[[#This Row],[Day]]&gt;20,"End(21-30)")</f>
        <v>Start(1-10)</v>
      </c>
    </row>
    <row r="3620" spans="1:22">
      <c r="A3620">
        <v>361083342</v>
      </c>
      <c r="B3620" t="s">
        <v>3637</v>
      </c>
      <c r="C3620" s="1">
        <v>45464</v>
      </c>
      <c r="D3620" t="str">
        <f>TEXT(Hospital_Emergency_Room_Data[[#This Row],[Patient Admission Date]],"mmm")</f>
        <v>Jun</v>
      </c>
      <c r="E3620">
        <f>YEAR(Hospital_Emergency_Room_Data[[#This Row],[Patient Admission Date]])</f>
        <v>2024</v>
      </c>
      <c r="F3620" s="2">
        <v>0.54166666666666663</v>
      </c>
      <c r="G3620" s="8" t="str">
        <f>TEXT(Hospital_Emergency_Room_Data[[#This Row],[Patient Admission Date]],"dddd")</f>
        <v>Friday</v>
      </c>
      <c r="H3620" t="s">
        <v>9208</v>
      </c>
      <c r="I3620">
        <v>4</v>
      </c>
      <c r="J3620" s="5" t="s">
        <v>9218</v>
      </c>
      <c r="K3620" t="s">
        <v>18</v>
      </c>
      <c r="L3620" t="s">
        <v>9281</v>
      </c>
      <c r="M3620" t="s">
        <v>9209</v>
      </c>
      <c r="N3620">
        <v>8</v>
      </c>
      <c r="O3620">
        <v>13</v>
      </c>
      <c r="P3620" t="s">
        <v>9226</v>
      </c>
      <c r="Q3620">
        <v>21</v>
      </c>
      <c r="R3620">
        <v>13</v>
      </c>
      <c r="S3620" t="s">
        <v>9257</v>
      </c>
      <c r="T3620" t="s">
        <v>9262</v>
      </c>
      <c r="U3620" t="s">
        <v>9282</v>
      </c>
      <c r="V3620" t="str" cm="1">
        <f t="array" ref="V3620">_xlfn.IFS(Hospital_Emergency_Room_Data[[#This Row],[Day]]&lt;=10,"Start(1-10)",Hospital_Emergency_Room_Data[[#This Row],[Day]]&lt;=20,"Middle(11-20)",Hospital_Emergency_Room_Data[[#This Row],[Day]]&gt;20,"End(21-30)")</f>
        <v>End(21-30)</v>
      </c>
    </row>
    <row r="3621" spans="1:22">
      <c r="A3621">
        <v>712279390</v>
      </c>
      <c r="B3621" t="s">
        <v>3638</v>
      </c>
      <c r="C3621" s="1">
        <v>45138</v>
      </c>
      <c r="D3621" t="str">
        <f>TEXT(Hospital_Emergency_Room_Data[[#This Row],[Patient Admission Date]],"mmm")</f>
        <v>Jul</v>
      </c>
      <c r="E3621">
        <f>YEAR(Hospital_Emergency_Room_Data[[#This Row],[Patient Admission Date]])</f>
        <v>2023</v>
      </c>
      <c r="F3621" s="2">
        <v>9.2361111111111116E-2</v>
      </c>
      <c r="G3621" s="8" t="str">
        <f>TEXT(Hospital_Emergency_Room_Data[[#This Row],[Patient Admission Date]],"dddd")</f>
        <v>Monday</v>
      </c>
      <c r="H3621" t="s">
        <v>9208</v>
      </c>
      <c r="I3621">
        <v>10</v>
      </c>
      <c r="J3621" s="5" t="s">
        <v>9221</v>
      </c>
      <c r="K3621" t="s">
        <v>18</v>
      </c>
      <c r="L3621" t="s">
        <v>9281</v>
      </c>
      <c r="M3621" t="s">
        <v>9209</v>
      </c>
      <c r="N3621">
        <v>8</v>
      </c>
      <c r="O3621">
        <v>35</v>
      </c>
      <c r="P3621" t="s">
        <v>9225</v>
      </c>
      <c r="Q3621">
        <v>31</v>
      </c>
      <c r="R3621">
        <v>2</v>
      </c>
      <c r="S3621" t="s">
        <v>9258</v>
      </c>
      <c r="T3621" t="s">
        <v>9264</v>
      </c>
      <c r="U3621" t="s">
        <v>9300</v>
      </c>
      <c r="V3621" t="str" cm="1">
        <f t="array" ref="V3621">_xlfn.IFS(Hospital_Emergency_Room_Data[[#This Row],[Day]]&lt;=10,"Start(1-10)",Hospital_Emergency_Room_Data[[#This Row],[Day]]&lt;=20,"Middle(11-20)",Hospital_Emergency_Room_Data[[#This Row],[Day]]&gt;20,"End(21-30)")</f>
        <v>End(21-30)</v>
      </c>
    </row>
    <row r="3622" spans="1:22">
      <c r="A3622">
        <v>580228552</v>
      </c>
      <c r="B3622" t="s">
        <v>3639</v>
      </c>
      <c r="C3622" s="1">
        <v>45498</v>
      </c>
      <c r="D3622" t="str">
        <f>TEXT(Hospital_Emergency_Room_Data[[#This Row],[Patient Admission Date]],"mmm")</f>
        <v>Jul</v>
      </c>
      <c r="E3622">
        <f>YEAR(Hospital_Emergency_Room_Data[[#This Row],[Patient Admission Date]])</f>
        <v>2024</v>
      </c>
      <c r="F3622" s="2">
        <v>0.62222222222222223</v>
      </c>
      <c r="G3622" s="8" t="str">
        <f>TEXT(Hospital_Emergency_Room_Data[[#This Row],[Patient Admission Date]],"dddd")</f>
        <v>Thursday</v>
      </c>
      <c r="H3622" t="s">
        <v>9208</v>
      </c>
      <c r="I3622">
        <v>18</v>
      </c>
      <c r="J3622" s="5" t="s">
        <v>9220</v>
      </c>
      <c r="K3622" t="s">
        <v>18</v>
      </c>
      <c r="L3622" t="s">
        <v>9281</v>
      </c>
      <c r="M3622" t="s">
        <v>9209</v>
      </c>
      <c r="N3622">
        <v>8</v>
      </c>
      <c r="O3622">
        <v>38</v>
      </c>
      <c r="P3622" t="s">
        <v>9225</v>
      </c>
      <c r="Q3622">
        <v>25</v>
      </c>
      <c r="R3622">
        <v>14</v>
      </c>
      <c r="S3622" t="s">
        <v>9257</v>
      </c>
      <c r="T3622" t="s">
        <v>9264</v>
      </c>
      <c r="U3622" t="s">
        <v>9300</v>
      </c>
      <c r="V3622" t="str" cm="1">
        <f t="array" ref="V3622">_xlfn.IFS(Hospital_Emergency_Room_Data[[#This Row],[Day]]&lt;=10,"Start(1-10)",Hospital_Emergency_Room_Data[[#This Row],[Day]]&lt;=20,"Middle(11-20)",Hospital_Emergency_Room_Data[[#This Row],[Day]]&gt;20,"End(21-30)")</f>
        <v>End(21-30)</v>
      </c>
    </row>
    <row r="3623" spans="1:22">
      <c r="A3623">
        <v>316867414</v>
      </c>
      <c r="B3623" t="s">
        <v>3640</v>
      </c>
      <c r="C3623" s="1">
        <v>45540</v>
      </c>
      <c r="D3623" t="str">
        <f>TEXT(Hospital_Emergency_Room_Data[[#This Row],[Patient Admission Date]],"mmm")</f>
        <v>Sep</v>
      </c>
      <c r="E3623">
        <f>YEAR(Hospital_Emergency_Room_Data[[#This Row],[Patient Admission Date]])</f>
        <v>2024</v>
      </c>
      <c r="F3623" s="2">
        <v>0.27083333333333331</v>
      </c>
      <c r="G3623" s="8" t="str">
        <f>TEXT(Hospital_Emergency_Room_Data[[#This Row],[Patient Admission Date]],"dddd")</f>
        <v>Thursday</v>
      </c>
      <c r="H3623" t="s">
        <v>9208</v>
      </c>
      <c r="I3623">
        <v>28</v>
      </c>
      <c r="J3623" s="5" t="s">
        <v>9220</v>
      </c>
      <c r="K3623" t="s">
        <v>18</v>
      </c>
      <c r="L3623" t="s">
        <v>9281</v>
      </c>
      <c r="M3623" t="s">
        <v>9209</v>
      </c>
      <c r="N3623">
        <v>9</v>
      </c>
      <c r="O3623">
        <v>29</v>
      </c>
      <c r="P3623" t="s">
        <v>9226</v>
      </c>
      <c r="Q3623">
        <v>5</v>
      </c>
      <c r="R3623">
        <v>6</v>
      </c>
      <c r="S3623" t="s">
        <v>9255</v>
      </c>
      <c r="T3623" t="s">
        <v>9263</v>
      </c>
      <c r="U3623" t="s">
        <v>9282</v>
      </c>
      <c r="V3623" t="str" cm="1">
        <f t="array" ref="V3623">_xlfn.IFS(Hospital_Emergency_Room_Data[[#This Row],[Day]]&lt;=10,"Start(1-10)",Hospital_Emergency_Room_Data[[#This Row],[Day]]&lt;=20,"Middle(11-20)",Hospital_Emergency_Room_Data[[#This Row],[Day]]&gt;20,"End(21-30)")</f>
        <v>Start(1-10)</v>
      </c>
    </row>
    <row r="3624" spans="1:22">
      <c r="A3624">
        <v>207175079</v>
      </c>
      <c r="B3624" t="s">
        <v>3641</v>
      </c>
      <c r="C3624" s="1">
        <v>45206</v>
      </c>
      <c r="D3624" t="str">
        <f>TEXT(Hospital_Emergency_Room_Data[[#This Row],[Patient Admission Date]],"mmm")</f>
        <v>Oct</v>
      </c>
      <c r="E3624">
        <f>YEAR(Hospital_Emergency_Room_Data[[#This Row],[Patient Admission Date]])</f>
        <v>2023</v>
      </c>
      <c r="F3624" s="2">
        <v>0.32083333333333336</v>
      </c>
      <c r="G3624" s="8" t="str">
        <f>TEXT(Hospital_Emergency_Room_Data[[#This Row],[Patient Admission Date]],"dddd")</f>
        <v>Saturday</v>
      </c>
      <c r="H3624" t="s">
        <v>9208</v>
      </c>
      <c r="I3624">
        <v>28</v>
      </c>
      <c r="J3624" s="5" t="s">
        <v>9220</v>
      </c>
      <c r="K3624" t="s">
        <v>18</v>
      </c>
      <c r="L3624" t="s">
        <v>9281</v>
      </c>
      <c r="M3624" t="s">
        <v>9209</v>
      </c>
      <c r="N3624">
        <v>9</v>
      </c>
      <c r="O3624">
        <v>30</v>
      </c>
      <c r="P3624" t="s">
        <v>9225</v>
      </c>
      <c r="Q3624">
        <v>7</v>
      </c>
      <c r="R3624">
        <v>7</v>
      </c>
      <c r="S3624" t="s">
        <v>9255</v>
      </c>
      <c r="T3624" t="s">
        <v>9263</v>
      </c>
      <c r="U3624" t="s">
        <v>9282</v>
      </c>
      <c r="V3624" t="str" cm="1">
        <f t="array" ref="V3624">_xlfn.IFS(Hospital_Emergency_Room_Data[[#This Row],[Day]]&lt;=10,"Start(1-10)",Hospital_Emergency_Room_Data[[#This Row],[Day]]&lt;=20,"Middle(11-20)",Hospital_Emergency_Room_Data[[#This Row],[Day]]&gt;20,"End(21-30)")</f>
        <v>Start(1-10)</v>
      </c>
    </row>
    <row r="3625" spans="1:22">
      <c r="A3625">
        <v>360542856</v>
      </c>
      <c r="B3625" t="s">
        <v>3642</v>
      </c>
      <c r="C3625" s="1">
        <v>45038</v>
      </c>
      <c r="D3625" t="str">
        <f>TEXT(Hospital_Emergency_Room_Data[[#This Row],[Patient Admission Date]],"mmm")</f>
        <v>Apr</v>
      </c>
      <c r="E3625">
        <f>YEAR(Hospital_Emergency_Room_Data[[#This Row],[Patient Admission Date]])</f>
        <v>2023</v>
      </c>
      <c r="F3625" s="2">
        <v>0.90069444444444446</v>
      </c>
      <c r="G3625" s="8" t="str">
        <f>TEXT(Hospital_Emergency_Room_Data[[#This Row],[Patient Admission Date]],"dddd")</f>
        <v>Saturday</v>
      </c>
      <c r="H3625" t="s">
        <v>9208</v>
      </c>
      <c r="I3625">
        <v>29</v>
      </c>
      <c r="J3625" s="5" t="s">
        <v>9220</v>
      </c>
      <c r="K3625" t="s">
        <v>18</v>
      </c>
      <c r="L3625" t="s">
        <v>9281</v>
      </c>
      <c r="M3625" t="s">
        <v>9209</v>
      </c>
      <c r="N3625">
        <v>9</v>
      </c>
      <c r="O3625">
        <v>45</v>
      </c>
      <c r="P3625" t="s">
        <v>9225</v>
      </c>
      <c r="Q3625">
        <v>22</v>
      </c>
      <c r="R3625">
        <v>21</v>
      </c>
      <c r="S3625" t="s">
        <v>9256</v>
      </c>
      <c r="T3625" t="s">
        <v>9264</v>
      </c>
      <c r="U3625" t="s">
        <v>9300</v>
      </c>
      <c r="V3625" t="str" cm="1">
        <f t="array" ref="V3625">_xlfn.IFS(Hospital_Emergency_Room_Data[[#This Row],[Day]]&lt;=10,"Start(1-10)",Hospital_Emergency_Room_Data[[#This Row],[Day]]&lt;=20,"Middle(11-20)",Hospital_Emergency_Room_Data[[#This Row],[Day]]&gt;20,"End(21-30)")</f>
        <v>End(21-30)</v>
      </c>
    </row>
    <row r="3626" spans="1:22">
      <c r="A3626">
        <v>544264109</v>
      </c>
      <c r="B3626" t="s">
        <v>3643</v>
      </c>
      <c r="C3626" s="1">
        <v>45345</v>
      </c>
      <c r="D3626" t="str">
        <f>TEXT(Hospital_Emergency_Room_Data[[#This Row],[Patient Admission Date]],"mmm")</f>
        <v>Feb</v>
      </c>
      <c r="E3626">
        <f>YEAR(Hospital_Emergency_Room_Data[[#This Row],[Patient Admission Date]])</f>
        <v>2024</v>
      </c>
      <c r="F3626" s="2">
        <v>0.4548611111111111</v>
      </c>
      <c r="G3626" s="8" t="str">
        <f>TEXT(Hospital_Emergency_Room_Data[[#This Row],[Patient Admission Date]],"dddd")</f>
        <v>Friday</v>
      </c>
      <c r="H3626" t="s">
        <v>9208</v>
      </c>
      <c r="I3626">
        <v>58</v>
      </c>
      <c r="J3626" s="5" t="s">
        <v>9219</v>
      </c>
      <c r="K3626" t="s">
        <v>18</v>
      </c>
      <c r="L3626" t="s">
        <v>9281</v>
      </c>
      <c r="M3626" t="s">
        <v>9209</v>
      </c>
      <c r="N3626">
        <v>10</v>
      </c>
      <c r="O3626">
        <v>27</v>
      </c>
      <c r="P3626" t="s">
        <v>9226</v>
      </c>
      <c r="Q3626">
        <v>23</v>
      </c>
      <c r="R3626">
        <v>10</v>
      </c>
      <c r="S3626" t="s">
        <v>9255</v>
      </c>
      <c r="T3626" t="s">
        <v>9264</v>
      </c>
      <c r="U3626" t="s">
        <v>9282</v>
      </c>
      <c r="V3626" t="str" cm="1">
        <f t="array" ref="V3626">_xlfn.IFS(Hospital_Emergency_Room_Data[[#This Row],[Day]]&lt;=10,"Start(1-10)",Hospital_Emergency_Room_Data[[#This Row],[Day]]&lt;=20,"Middle(11-20)",Hospital_Emergency_Room_Data[[#This Row],[Day]]&gt;20,"End(21-30)")</f>
        <v>End(21-30)</v>
      </c>
    </row>
    <row r="3627" spans="1:22">
      <c r="A3627">
        <v>143378396</v>
      </c>
      <c r="B3627" t="s">
        <v>3644</v>
      </c>
      <c r="C3627" s="1">
        <v>45446</v>
      </c>
      <c r="D3627" t="str">
        <f>TEXT(Hospital_Emergency_Room_Data[[#This Row],[Patient Admission Date]],"mmm")</f>
        <v>Jun</v>
      </c>
      <c r="E3627">
        <f>YEAR(Hospital_Emergency_Room_Data[[#This Row],[Patient Admission Date]])</f>
        <v>2024</v>
      </c>
      <c r="F3627" s="2">
        <v>0.18819444444444444</v>
      </c>
      <c r="G3627" s="8" t="str">
        <f>TEXT(Hospital_Emergency_Room_Data[[#This Row],[Patient Admission Date]],"dddd")</f>
        <v>Monday</v>
      </c>
      <c r="H3627" t="s">
        <v>9208</v>
      </c>
      <c r="I3627">
        <v>74</v>
      </c>
      <c r="J3627" s="5" t="s">
        <v>9222</v>
      </c>
      <c r="K3627" t="s">
        <v>18</v>
      </c>
      <c r="L3627" t="s">
        <v>9281</v>
      </c>
      <c r="M3627" t="s">
        <v>9209</v>
      </c>
      <c r="N3627">
        <v>10</v>
      </c>
      <c r="O3627">
        <v>32</v>
      </c>
      <c r="P3627" t="s">
        <v>9225</v>
      </c>
      <c r="Q3627">
        <v>3</v>
      </c>
      <c r="R3627">
        <v>4</v>
      </c>
      <c r="S3627" t="s">
        <v>9258</v>
      </c>
      <c r="T3627" t="s">
        <v>9263</v>
      </c>
      <c r="U3627" t="s">
        <v>9300</v>
      </c>
      <c r="V3627" t="str" cm="1">
        <f t="array" ref="V3627">_xlfn.IFS(Hospital_Emergency_Room_Data[[#This Row],[Day]]&lt;=10,"Start(1-10)",Hospital_Emergency_Room_Data[[#This Row],[Day]]&lt;=20,"Middle(11-20)",Hospital_Emergency_Room_Data[[#This Row],[Day]]&gt;20,"End(21-30)")</f>
        <v>Start(1-10)</v>
      </c>
    </row>
    <row r="3628" spans="1:22">
      <c r="A3628">
        <v>697618367</v>
      </c>
      <c r="B3628" t="s">
        <v>3645</v>
      </c>
      <c r="C3628" s="1">
        <v>45385</v>
      </c>
      <c r="D3628" t="str">
        <f>TEXT(Hospital_Emergency_Room_Data[[#This Row],[Patient Admission Date]],"mmm")</f>
        <v>Apr</v>
      </c>
      <c r="E3628">
        <f>YEAR(Hospital_Emergency_Room_Data[[#This Row],[Patient Admission Date]])</f>
        <v>2024</v>
      </c>
      <c r="F3628" s="2">
        <v>0.82847222222222228</v>
      </c>
      <c r="G3628" s="8" t="str">
        <f>TEXT(Hospital_Emergency_Room_Data[[#This Row],[Patient Admission Date]],"dddd")</f>
        <v>Wednesday</v>
      </c>
      <c r="H3628" t="s">
        <v>9208</v>
      </c>
      <c r="I3628">
        <v>45</v>
      </c>
      <c r="J3628" s="5" t="s">
        <v>9219</v>
      </c>
      <c r="K3628" t="s">
        <v>18</v>
      </c>
      <c r="L3628" t="s">
        <v>16</v>
      </c>
      <c r="M3628" t="s">
        <v>9209</v>
      </c>
      <c r="O3628">
        <v>37</v>
      </c>
      <c r="P3628" t="s">
        <v>9225</v>
      </c>
      <c r="Q3628">
        <v>3</v>
      </c>
      <c r="R3628">
        <v>19</v>
      </c>
      <c r="S3628" t="s">
        <v>9256</v>
      </c>
      <c r="T3628" t="s">
        <v>9263</v>
      </c>
      <c r="U3628" t="s">
        <v>9300</v>
      </c>
      <c r="V3628" t="str" cm="1">
        <f t="array" ref="V3628">_xlfn.IFS(Hospital_Emergency_Room_Data[[#This Row],[Day]]&lt;=10,"Start(1-10)",Hospital_Emergency_Room_Data[[#This Row],[Day]]&lt;=20,"Middle(11-20)",Hospital_Emergency_Room_Data[[#This Row],[Day]]&gt;20,"End(21-30)")</f>
        <v>Start(1-10)</v>
      </c>
    </row>
    <row r="3629" spans="1:22">
      <c r="A3629">
        <v>120152623</v>
      </c>
      <c r="B3629" t="s">
        <v>3646</v>
      </c>
      <c r="C3629" s="1">
        <v>45327</v>
      </c>
      <c r="D3629" t="str">
        <f>TEXT(Hospital_Emergency_Room_Data[[#This Row],[Patient Admission Date]],"mmm")</f>
        <v>Feb</v>
      </c>
      <c r="E3629">
        <f>YEAR(Hospital_Emergency_Room_Data[[#This Row],[Patient Admission Date]])</f>
        <v>2024</v>
      </c>
      <c r="F3629" s="2">
        <v>0.50416666666666665</v>
      </c>
      <c r="G3629" s="8" t="str">
        <f>TEXT(Hospital_Emergency_Room_Data[[#This Row],[Patient Admission Date]],"dddd")</f>
        <v>Monday</v>
      </c>
      <c r="H3629" t="s">
        <v>9208</v>
      </c>
      <c r="I3629">
        <v>48</v>
      </c>
      <c r="J3629" s="5" t="s">
        <v>9219</v>
      </c>
      <c r="K3629" t="s">
        <v>18</v>
      </c>
      <c r="L3629" t="s">
        <v>16</v>
      </c>
      <c r="M3629" t="s">
        <v>9209</v>
      </c>
      <c r="O3629">
        <v>42</v>
      </c>
      <c r="P3629" t="s">
        <v>9225</v>
      </c>
      <c r="Q3629">
        <v>5</v>
      </c>
      <c r="R3629">
        <v>12</v>
      </c>
      <c r="S3629" t="s">
        <v>9257</v>
      </c>
      <c r="T3629" t="s">
        <v>9263</v>
      </c>
      <c r="U3629" t="s">
        <v>9300</v>
      </c>
      <c r="V3629" t="str" cm="1">
        <f t="array" ref="V3629">_xlfn.IFS(Hospital_Emergency_Room_Data[[#This Row],[Day]]&lt;=10,"Start(1-10)",Hospital_Emergency_Room_Data[[#This Row],[Day]]&lt;=20,"Middle(11-20)",Hospital_Emergency_Room_Data[[#This Row],[Day]]&gt;20,"End(21-30)")</f>
        <v>Start(1-10)</v>
      </c>
    </row>
    <row r="3630" spans="1:22">
      <c r="A3630">
        <v>599658051</v>
      </c>
      <c r="B3630" t="s">
        <v>3647</v>
      </c>
      <c r="C3630" s="1">
        <v>45233</v>
      </c>
      <c r="D3630" t="str">
        <f>TEXT(Hospital_Emergency_Room_Data[[#This Row],[Patient Admission Date]],"mmm")</f>
        <v>Nov</v>
      </c>
      <c r="E3630">
        <f>YEAR(Hospital_Emergency_Room_Data[[#This Row],[Patient Admission Date]])</f>
        <v>2023</v>
      </c>
      <c r="F3630" s="2">
        <v>0.5805555555555556</v>
      </c>
      <c r="G3630" s="8" t="str">
        <f>TEXT(Hospital_Emergency_Room_Data[[#This Row],[Patient Admission Date]],"dddd")</f>
        <v>Friday</v>
      </c>
      <c r="H3630" t="s">
        <v>9208</v>
      </c>
      <c r="I3630">
        <v>35</v>
      </c>
      <c r="J3630" s="5" t="s">
        <v>9223</v>
      </c>
      <c r="K3630" t="s">
        <v>18</v>
      </c>
      <c r="L3630" t="s">
        <v>16</v>
      </c>
      <c r="M3630" t="s">
        <v>9209</v>
      </c>
      <c r="O3630">
        <v>50</v>
      </c>
      <c r="P3630" t="s">
        <v>9225</v>
      </c>
      <c r="Q3630">
        <v>3</v>
      </c>
      <c r="R3630">
        <v>13</v>
      </c>
      <c r="S3630" t="s">
        <v>9257</v>
      </c>
      <c r="T3630" t="s">
        <v>9263</v>
      </c>
      <c r="U3630" t="s">
        <v>9283</v>
      </c>
      <c r="V3630" t="str" cm="1">
        <f t="array" ref="V3630">_xlfn.IFS(Hospital_Emergency_Room_Data[[#This Row],[Day]]&lt;=10,"Start(1-10)",Hospital_Emergency_Room_Data[[#This Row],[Day]]&lt;=20,"Middle(11-20)",Hospital_Emergency_Room_Data[[#This Row],[Day]]&gt;20,"End(21-30)")</f>
        <v>Start(1-10)</v>
      </c>
    </row>
    <row r="3631" spans="1:22">
      <c r="A3631">
        <v>610245601</v>
      </c>
      <c r="B3631" t="s">
        <v>3648</v>
      </c>
      <c r="C3631" s="1">
        <v>45219</v>
      </c>
      <c r="D3631" t="str">
        <f>TEXT(Hospital_Emergency_Room_Data[[#This Row],[Patient Admission Date]],"mmm")</f>
        <v>Oct</v>
      </c>
      <c r="E3631">
        <f>YEAR(Hospital_Emergency_Room_Data[[#This Row],[Patient Admission Date]])</f>
        <v>2023</v>
      </c>
      <c r="F3631" s="2">
        <v>0.48749999999999999</v>
      </c>
      <c r="G3631" s="8" t="str">
        <f>TEXT(Hospital_Emergency_Room_Data[[#This Row],[Patient Admission Date]],"dddd")</f>
        <v>Friday</v>
      </c>
      <c r="H3631" t="s">
        <v>9208</v>
      </c>
      <c r="I3631">
        <v>35</v>
      </c>
      <c r="J3631" s="5" t="s">
        <v>9223</v>
      </c>
      <c r="K3631" t="s">
        <v>18</v>
      </c>
      <c r="L3631" t="s">
        <v>16</v>
      </c>
      <c r="M3631" t="s">
        <v>9209</v>
      </c>
      <c r="O3631">
        <v>21</v>
      </c>
      <c r="P3631" t="s">
        <v>9226</v>
      </c>
      <c r="Q3631">
        <v>20</v>
      </c>
      <c r="R3631">
        <v>11</v>
      </c>
      <c r="S3631" t="s">
        <v>9255</v>
      </c>
      <c r="T3631" t="s">
        <v>9262</v>
      </c>
      <c r="U3631" t="s">
        <v>9282</v>
      </c>
      <c r="V3631" t="str" cm="1">
        <f t="array" ref="V3631">_xlfn.IFS(Hospital_Emergency_Room_Data[[#This Row],[Day]]&lt;=10,"Start(1-10)",Hospital_Emergency_Room_Data[[#This Row],[Day]]&lt;=20,"Middle(11-20)",Hospital_Emergency_Room_Data[[#This Row],[Day]]&gt;20,"End(21-30)")</f>
        <v>Middle(11-20)</v>
      </c>
    </row>
    <row r="3632" spans="1:22">
      <c r="A3632">
        <v>122179496</v>
      </c>
      <c r="B3632" t="s">
        <v>3649</v>
      </c>
      <c r="C3632" s="1">
        <v>45120</v>
      </c>
      <c r="D3632" t="str">
        <f>TEXT(Hospital_Emergency_Room_Data[[#This Row],[Patient Admission Date]],"mmm")</f>
        <v>Jul</v>
      </c>
      <c r="E3632">
        <f>YEAR(Hospital_Emergency_Room_Data[[#This Row],[Patient Admission Date]])</f>
        <v>2023</v>
      </c>
      <c r="F3632" s="2">
        <v>0.48472222222222222</v>
      </c>
      <c r="G3632" s="8" t="str">
        <f>TEXT(Hospital_Emergency_Room_Data[[#This Row],[Patient Admission Date]],"dddd")</f>
        <v>Thursday</v>
      </c>
      <c r="H3632" t="s">
        <v>9208</v>
      </c>
      <c r="I3632">
        <v>33</v>
      </c>
      <c r="J3632" s="5" t="s">
        <v>9223</v>
      </c>
      <c r="K3632" t="s">
        <v>18</v>
      </c>
      <c r="L3632" t="s">
        <v>16</v>
      </c>
      <c r="M3632" t="s">
        <v>9209</v>
      </c>
      <c r="O3632">
        <v>11</v>
      </c>
      <c r="P3632" t="s">
        <v>9226</v>
      </c>
      <c r="Q3632">
        <v>13</v>
      </c>
      <c r="R3632">
        <v>11</v>
      </c>
      <c r="S3632" t="s">
        <v>9255</v>
      </c>
      <c r="T3632" t="s">
        <v>9265</v>
      </c>
      <c r="U3632" t="s">
        <v>9282</v>
      </c>
      <c r="V3632" t="str" cm="1">
        <f t="array" ref="V3632">_xlfn.IFS(Hospital_Emergency_Room_Data[[#This Row],[Day]]&lt;=10,"Start(1-10)",Hospital_Emergency_Room_Data[[#This Row],[Day]]&lt;=20,"Middle(11-20)",Hospital_Emergency_Room_Data[[#This Row],[Day]]&gt;20,"End(21-30)")</f>
        <v>Middle(11-20)</v>
      </c>
    </row>
    <row r="3633" spans="1:22">
      <c r="A3633">
        <v>561070305</v>
      </c>
      <c r="B3633" t="s">
        <v>3650</v>
      </c>
      <c r="C3633" s="1">
        <v>45113</v>
      </c>
      <c r="D3633" t="str">
        <f>TEXT(Hospital_Emergency_Room_Data[[#This Row],[Patient Admission Date]],"mmm")</f>
        <v>Jul</v>
      </c>
      <c r="E3633">
        <f>YEAR(Hospital_Emergency_Room_Data[[#This Row],[Patient Admission Date]])</f>
        <v>2023</v>
      </c>
      <c r="F3633" s="2">
        <v>5.0694444444444445E-2</v>
      </c>
      <c r="G3633" s="8" t="str">
        <f>TEXT(Hospital_Emergency_Room_Data[[#This Row],[Patient Admission Date]],"dddd")</f>
        <v>Thursday</v>
      </c>
      <c r="H3633" t="s">
        <v>9208</v>
      </c>
      <c r="I3633">
        <v>30</v>
      </c>
      <c r="J3633" s="5" t="s">
        <v>9223</v>
      </c>
      <c r="K3633" t="s">
        <v>18</v>
      </c>
      <c r="L3633" t="s">
        <v>16</v>
      </c>
      <c r="M3633" t="s">
        <v>9209</v>
      </c>
      <c r="O3633">
        <v>59</v>
      </c>
      <c r="P3633" t="s">
        <v>9225</v>
      </c>
      <c r="Q3633">
        <v>6</v>
      </c>
      <c r="R3633">
        <v>1</v>
      </c>
      <c r="S3633" t="s">
        <v>9258</v>
      </c>
      <c r="T3633" t="s">
        <v>9263</v>
      </c>
      <c r="U3633" t="s">
        <v>9283</v>
      </c>
      <c r="V3633" t="str" cm="1">
        <f t="array" ref="V3633">_xlfn.IFS(Hospital_Emergency_Room_Data[[#This Row],[Day]]&lt;=10,"Start(1-10)",Hospital_Emergency_Room_Data[[#This Row],[Day]]&lt;=20,"Middle(11-20)",Hospital_Emergency_Room_Data[[#This Row],[Day]]&gt;20,"End(21-30)")</f>
        <v>Start(1-10)</v>
      </c>
    </row>
    <row r="3634" spans="1:22">
      <c r="A3634">
        <v>259419306</v>
      </c>
      <c r="B3634" t="s">
        <v>3651</v>
      </c>
      <c r="C3634" s="1">
        <v>45498</v>
      </c>
      <c r="D3634" t="str">
        <f>TEXT(Hospital_Emergency_Room_Data[[#This Row],[Patient Admission Date]],"mmm")</f>
        <v>Jul</v>
      </c>
      <c r="E3634">
        <f>YEAR(Hospital_Emergency_Room_Data[[#This Row],[Patient Admission Date]])</f>
        <v>2024</v>
      </c>
      <c r="F3634" s="2">
        <v>0.24236111111111111</v>
      </c>
      <c r="G3634" s="8" t="str">
        <f>TEXT(Hospital_Emergency_Room_Data[[#This Row],[Patient Admission Date]],"dddd")</f>
        <v>Thursday</v>
      </c>
      <c r="H3634" t="s">
        <v>9208</v>
      </c>
      <c r="I3634">
        <v>25</v>
      </c>
      <c r="J3634" s="5" t="s">
        <v>9220</v>
      </c>
      <c r="K3634" t="s">
        <v>18</v>
      </c>
      <c r="L3634" t="s">
        <v>16</v>
      </c>
      <c r="M3634" t="s">
        <v>9209</v>
      </c>
      <c r="O3634">
        <v>49</v>
      </c>
      <c r="P3634" t="s">
        <v>9225</v>
      </c>
      <c r="Q3634">
        <v>25</v>
      </c>
      <c r="R3634">
        <v>5</v>
      </c>
      <c r="S3634" t="s">
        <v>9258</v>
      </c>
      <c r="T3634" t="s">
        <v>9264</v>
      </c>
      <c r="U3634" t="s">
        <v>9283</v>
      </c>
      <c r="V3634" t="str" cm="1">
        <f t="array" ref="V3634">_xlfn.IFS(Hospital_Emergency_Room_Data[[#This Row],[Day]]&lt;=10,"Start(1-10)",Hospital_Emergency_Room_Data[[#This Row],[Day]]&lt;=20,"Middle(11-20)",Hospital_Emergency_Room_Data[[#This Row],[Day]]&gt;20,"End(21-30)")</f>
        <v>End(21-30)</v>
      </c>
    </row>
    <row r="3635" spans="1:22">
      <c r="A3635">
        <v>176253650</v>
      </c>
      <c r="B3635" t="s">
        <v>3652</v>
      </c>
      <c r="C3635" s="1">
        <v>45442</v>
      </c>
      <c r="D3635" t="str">
        <f>TEXT(Hospital_Emergency_Room_Data[[#This Row],[Patient Admission Date]],"mmm")</f>
        <v>May</v>
      </c>
      <c r="E3635">
        <f>YEAR(Hospital_Emergency_Room_Data[[#This Row],[Patient Admission Date]])</f>
        <v>2024</v>
      </c>
      <c r="F3635" s="2">
        <v>0.49583333333333335</v>
      </c>
      <c r="G3635" s="8" t="str">
        <f>TEXT(Hospital_Emergency_Room_Data[[#This Row],[Patient Admission Date]],"dddd")</f>
        <v>Thursday</v>
      </c>
      <c r="H3635" t="s">
        <v>9208</v>
      </c>
      <c r="I3635">
        <v>29</v>
      </c>
      <c r="J3635" s="5" t="s">
        <v>9220</v>
      </c>
      <c r="K3635" t="s">
        <v>18</v>
      </c>
      <c r="L3635" t="s">
        <v>16</v>
      </c>
      <c r="M3635" t="s">
        <v>9209</v>
      </c>
      <c r="O3635">
        <v>43</v>
      </c>
      <c r="P3635" t="s">
        <v>9225</v>
      </c>
      <c r="Q3635">
        <v>30</v>
      </c>
      <c r="R3635">
        <v>11</v>
      </c>
      <c r="S3635" t="s">
        <v>9255</v>
      </c>
      <c r="T3635" t="s">
        <v>9264</v>
      </c>
      <c r="U3635" t="s">
        <v>9300</v>
      </c>
      <c r="V3635" t="str" cm="1">
        <f t="array" ref="V3635">_xlfn.IFS(Hospital_Emergency_Room_Data[[#This Row],[Day]]&lt;=10,"Start(1-10)",Hospital_Emergency_Room_Data[[#This Row],[Day]]&lt;=20,"Middle(11-20)",Hospital_Emergency_Room_Data[[#This Row],[Day]]&gt;20,"End(21-30)")</f>
        <v>End(21-30)</v>
      </c>
    </row>
    <row r="3636" spans="1:22">
      <c r="A3636">
        <v>791126186</v>
      </c>
      <c r="B3636" t="s">
        <v>3653</v>
      </c>
      <c r="C3636" s="1">
        <v>45556</v>
      </c>
      <c r="D3636" t="str">
        <f>TEXT(Hospital_Emergency_Room_Data[[#This Row],[Patient Admission Date]],"mmm")</f>
        <v>Sep</v>
      </c>
      <c r="E3636">
        <f>YEAR(Hospital_Emergency_Room_Data[[#This Row],[Patient Admission Date]])</f>
        <v>2024</v>
      </c>
      <c r="F3636" s="2">
        <v>0.8833333333333333</v>
      </c>
      <c r="G3636" s="8" t="str">
        <f>TEXT(Hospital_Emergency_Room_Data[[#This Row],[Patient Admission Date]],"dddd")</f>
        <v>Saturday</v>
      </c>
      <c r="H3636" t="s">
        <v>9208</v>
      </c>
      <c r="I3636">
        <v>68</v>
      </c>
      <c r="J3636" s="5" t="s">
        <v>9217</v>
      </c>
      <c r="K3636" t="s">
        <v>18</v>
      </c>
      <c r="L3636" t="s">
        <v>16</v>
      </c>
      <c r="M3636" t="s">
        <v>9209</v>
      </c>
      <c r="O3636">
        <v>22</v>
      </c>
      <c r="P3636" t="s">
        <v>9226</v>
      </c>
      <c r="Q3636">
        <v>21</v>
      </c>
      <c r="R3636">
        <v>21</v>
      </c>
      <c r="S3636" t="s">
        <v>9256</v>
      </c>
      <c r="T3636" t="s">
        <v>9262</v>
      </c>
      <c r="U3636" t="s">
        <v>9282</v>
      </c>
      <c r="V3636" t="str" cm="1">
        <f t="array" ref="V3636">_xlfn.IFS(Hospital_Emergency_Room_Data[[#This Row],[Day]]&lt;=10,"Start(1-10)",Hospital_Emergency_Room_Data[[#This Row],[Day]]&lt;=20,"Middle(11-20)",Hospital_Emergency_Room_Data[[#This Row],[Day]]&gt;20,"End(21-30)")</f>
        <v>End(21-30)</v>
      </c>
    </row>
    <row r="3637" spans="1:22">
      <c r="A3637">
        <v>600566481</v>
      </c>
      <c r="B3637" t="s">
        <v>3654</v>
      </c>
      <c r="C3637" s="1">
        <v>45426</v>
      </c>
      <c r="D3637" t="str">
        <f>TEXT(Hospital_Emergency_Room_Data[[#This Row],[Patient Admission Date]],"mmm")</f>
        <v>May</v>
      </c>
      <c r="E3637">
        <f>YEAR(Hospital_Emergency_Room_Data[[#This Row],[Patient Admission Date]])</f>
        <v>2024</v>
      </c>
      <c r="F3637" s="2">
        <v>0.41041666666666665</v>
      </c>
      <c r="G3637" s="8" t="str">
        <f>TEXT(Hospital_Emergency_Room_Data[[#This Row],[Patient Admission Date]],"dddd")</f>
        <v>Tuesday</v>
      </c>
      <c r="H3637" t="s">
        <v>9208</v>
      </c>
      <c r="I3637">
        <v>67</v>
      </c>
      <c r="J3637" s="5" t="s">
        <v>9217</v>
      </c>
      <c r="K3637" t="s">
        <v>18</v>
      </c>
      <c r="L3637" t="s">
        <v>16</v>
      </c>
      <c r="M3637" t="s">
        <v>9209</v>
      </c>
      <c r="O3637">
        <v>33</v>
      </c>
      <c r="P3637" t="s">
        <v>9225</v>
      </c>
      <c r="Q3637">
        <v>14</v>
      </c>
      <c r="R3637">
        <v>9</v>
      </c>
      <c r="S3637" t="s">
        <v>9255</v>
      </c>
      <c r="T3637" t="s">
        <v>9265</v>
      </c>
      <c r="U3637" t="s">
        <v>9300</v>
      </c>
      <c r="V3637" t="str" cm="1">
        <f t="array" ref="V3637">_xlfn.IFS(Hospital_Emergency_Room_Data[[#This Row],[Day]]&lt;=10,"Start(1-10)",Hospital_Emergency_Room_Data[[#This Row],[Day]]&lt;=20,"Middle(11-20)",Hospital_Emergency_Room_Data[[#This Row],[Day]]&gt;20,"End(21-30)")</f>
        <v>Middle(11-20)</v>
      </c>
    </row>
    <row r="3638" spans="1:22">
      <c r="A3638">
        <v>551778367</v>
      </c>
      <c r="B3638" t="s">
        <v>3655</v>
      </c>
      <c r="C3638" s="1">
        <v>45216</v>
      </c>
      <c r="D3638" t="str">
        <f>TEXT(Hospital_Emergency_Room_Data[[#This Row],[Patient Admission Date]],"mmm")</f>
        <v>Oct</v>
      </c>
      <c r="E3638">
        <f>YEAR(Hospital_Emergency_Room_Data[[#This Row],[Patient Admission Date]])</f>
        <v>2023</v>
      </c>
      <c r="F3638" s="2">
        <v>0.43611111111111112</v>
      </c>
      <c r="G3638" s="8" t="str">
        <f>TEXT(Hospital_Emergency_Room_Data[[#This Row],[Patient Admission Date]],"dddd")</f>
        <v>Tuesday</v>
      </c>
      <c r="H3638" t="s">
        <v>9208</v>
      </c>
      <c r="I3638">
        <v>33</v>
      </c>
      <c r="J3638" s="5" t="s">
        <v>9223</v>
      </c>
      <c r="K3638" t="s">
        <v>18</v>
      </c>
      <c r="L3638" t="s">
        <v>16</v>
      </c>
      <c r="M3638" t="s">
        <v>9209</v>
      </c>
      <c r="O3638">
        <v>50</v>
      </c>
      <c r="P3638" t="s">
        <v>9225</v>
      </c>
      <c r="Q3638">
        <v>17</v>
      </c>
      <c r="R3638">
        <v>10</v>
      </c>
      <c r="S3638" t="s">
        <v>9255</v>
      </c>
      <c r="T3638" t="s">
        <v>9262</v>
      </c>
      <c r="U3638" t="s">
        <v>9283</v>
      </c>
      <c r="V3638" t="str" cm="1">
        <f t="array" ref="V3638">_xlfn.IFS(Hospital_Emergency_Room_Data[[#This Row],[Day]]&lt;=10,"Start(1-10)",Hospital_Emergency_Room_Data[[#This Row],[Day]]&lt;=20,"Middle(11-20)",Hospital_Emergency_Room_Data[[#This Row],[Day]]&gt;20,"End(21-30)")</f>
        <v>Middle(11-20)</v>
      </c>
    </row>
    <row r="3639" spans="1:22">
      <c r="A3639">
        <v>836262906</v>
      </c>
      <c r="B3639" t="s">
        <v>3656</v>
      </c>
      <c r="C3639" s="1">
        <v>45253</v>
      </c>
      <c r="D3639" t="str">
        <f>TEXT(Hospital_Emergency_Room_Data[[#This Row],[Patient Admission Date]],"mmm")</f>
        <v>Nov</v>
      </c>
      <c r="E3639">
        <f>YEAR(Hospital_Emergency_Room_Data[[#This Row],[Patient Admission Date]])</f>
        <v>2023</v>
      </c>
      <c r="F3639" s="2">
        <v>5.6944444444444443E-2</v>
      </c>
      <c r="G3639" s="8" t="str">
        <f>TEXT(Hospital_Emergency_Room_Data[[#This Row],[Patient Admission Date]],"dddd")</f>
        <v>Thursday</v>
      </c>
      <c r="H3639" t="s">
        <v>9208</v>
      </c>
      <c r="I3639">
        <v>18</v>
      </c>
      <c r="J3639" s="5" t="s">
        <v>9220</v>
      </c>
      <c r="K3639" t="s">
        <v>18</v>
      </c>
      <c r="L3639" t="s">
        <v>16</v>
      </c>
      <c r="M3639" t="s">
        <v>9209</v>
      </c>
      <c r="O3639">
        <v>36</v>
      </c>
      <c r="P3639" t="s">
        <v>9225</v>
      </c>
      <c r="Q3639">
        <v>23</v>
      </c>
      <c r="R3639">
        <v>1</v>
      </c>
      <c r="S3639" t="s">
        <v>9258</v>
      </c>
      <c r="T3639" t="s">
        <v>9264</v>
      </c>
      <c r="U3639" t="s">
        <v>9300</v>
      </c>
      <c r="V3639" t="str" cm="1">
        <f t="array" ref="V3639">_xlfn.IFS(Hospital_Emergency_Room_Data[[#This Row],[Day]]&lt;=10,"Start(1-10)",Hospital_Emergency_Room_Data[[#This Row],[Day]]&lt;=20,"Middle(11-20)",Hospital_Emergency_Room_Data[[#This Row],[Day]]&gt;20,"End(21-30)")</f>
        <v>End(21-30)</v>
      </c>
    </row>
    <row r="3640" spans="1:22">
      <c r="A3640">
        <v>535578080</v>
      </c>
      <c r="B3640" t="s">
        <v>3657</v>
      </c>
      <c r="C3640" s="1">
        <v>45422</v>
      </c>
      <c r="D3640" t="str">
        <f>TEXT(Hospital_Emergency_Room_Data[[#This Row],[Patient Admission Date]],"mmm")</f>
        <v>May</v>
      </c>
      <c r="E3640">
        <f>YEAR(Hospital_Emergency_Room_Data[[#This Row],[Patient Admission Date]])</f>
        <v>2024</v>
      </c>
      <c r="F3640" s="2">
        <v>0.12291666666666666</v>
      </c>
      <c r="G3640" s="8" t="str">
        <f>TEXT(Hospital_Emergency_Room_Data[[#This Row],[Patient Admission Date]],"dddd")</f>
        <v>Friday</v>
      </c>
      <c r="H3640" t="s">
        <v>9208</v>
      </c>
      <c r="I3640">
        <v>45</v>
      </c>
      <c r="J3640" s="5" t="s">
        <v>9219</v>
      </c>
      <c r="K3640" t="s">
        <v>18</v>
      </c>
      <c r="L3640" t="s">
        <v>16</v>
      </c>
      <c r="M3640" t="s">
        <v>9209</v>
      </c>
      <c r="O3640">
        <v>22</v>
      </c>
      <c r="P3640" t="s">
        <v>9226</v>
      </c>
      <c r="Q3640">
        <v>10</v>
      </c>
      <c r="R3640">
        <v>2</v>
      </c>
      <c r="S3640" t="s">
        <v>9258</v>
      </c>
      <c r="T3640" t="s">
        <v>9265</v>
      </c>
      <c r="U3640" t="s">
        <v>9282</v>
      </c>
      <c r="V3640" t="str" cm="1">
        <f t="array" ref="V3640">_xlfn.IFS(Hospital_Emergency_Room_Data[[#This Row],[Day]]&lt;=10,"Start(1-10)",Hospital_Emergency_Room_Data[[#This Row],[Day]]&lt;=20,"Middle(11-20)",Hospital_Emergency_Room_Data[[#This Row],[Day]]&gt;20,"End(21-30)")</f>
        <v>Start(1-10)</v>
      </c>
    </row>
    <row r="3641" spans="1:22">
      <c r="A3641">
        <v>223844462</v>
      </c>
      <c r="B3641" t="s">
        <v>3658</v>
      </c>
      <c r="C3641" s="1">
        <v>45365</v>
      </c>
      <c r="D3641" t="str">
        <f>TEXT(Hospital_Emergency_Room_Data[[#This Row],[Patient Admission Date]],"mmm")</f>
        <v>Mar</v>
      </c>
      <c r="E3641">
        <f>YEAR(Hospital_Emergency_Room_Data[[#This Row],[Patient Admission Date]])</f>
        <v>2024</v>
      </c>
      <c r="F3641" s="2">
        <v>0.18819444444444444</v>
      </c>
      <c r="G3641" s="8" t="str">
        <f>TEXT(Hospital_Emergency_Room_Data[[#This Row],[Patient Admission Date]],"dddd")</f>
        <v>Thursday</v>
      </c>
      <c r="H3641" t="s">
        <v>9208</v>
      </c>
      <c r="I3641">
        <v>35</v>
      </c>
      <c r="J3641" s="5" t="s">
        <v>9223</v>
      </c>
      <c r="K3641" t="s">
        <v>18</v>
      </c>
      <c r="L3641" t="s">
        <v>16</v>
      </c>
      <c r="M3641" t="s">
        <v>9209</v>
      </c>
      <c r="O3641">
        <v>51</v>
      </c>
      <c r="P3641" t="s">
        <v>9225</v>
      </c>
      <c r="Q3641">
        <v>14</v>
      </c>
      <c r="R3641">
        <v>4</v>
      </c>
      <c r="S3641" t="s">
        <v>9258</v>
      </c>
      <c r="T3641" t="s">
        <v>9265</v>
      </c>
      <c r="U3641" t="s">
        <v>9283</v>
      </c>
      <c r="V3641" t="str" cm="1">
        <f t="array" ref="V3641">_xlfn.IFS(Hospital_Emergency_Room_Data[[#This Row],[Day]]&lt;=10,"Start(1-10)",Hospital_Emergency_Room_Data[[#This Row],[Day]]&lt;=20,"Middle(11-20)",Hospital_Emergency_Room_Data[[#This Row],[Day]]&gt;20,"End(21-30)")</f>
        <v>Middle(11-20)</v>
      </c>
    </row>
    <row r="3642" spans="1:22">
      <c r="A3642">
        <v>358971063</v>
      </c>
      <c r="B3642" t="s">
        <v>3659</v>
      </c>
      <c r="C3642" s="1">
        <v>45143</v>
      </c>
      <c r="D3642" t="str">
        <f>TEXT(Hospital_Emergency_Room_Data[[#This Row],[Patient Admission Date]],"mmm")</f>
        <v>Aug</v>
      </c>
      <c r="E3642">
        <f>YEAR(Hospital_Emergency_Room_Data[[#This Row],[Patient Admission Date]])</f>
        <v>2023</v>
      </c>
      <c r="F3642" s="2">
        <v>0.84513888888888888</v>
      </c>
      <c r="G3642" s="8" t="str">
        <f>TEXT(Hospital_Emergency_Room_Data[[#This Row],[Patient Admission Date]],"dddd")</f>
        <v>Saturday</v>
      </c>
      <c r="H3642" t="s">
        <v>9208</v>
      </c>
      <c r="I3642">
        <v>78</v>
      </c>
      <c r="J3642" s="5" t="s">
        <v>9222</v>
      </c>
      <c r="K3642" t="s">
        <v>18</v>
      </c>
      <c r="L3642" t="s">
        <v>16</v>
      </c>
      <c r="M3642" t="s">
        <v>9209</v>
      </c>
      <c r="O3642">
        <v>20</v>
      </c>
      <c r="P3642" t="s">
        <v>9226</v>
      </c>
      <c r="Q3642">
        <v>5</v>
      </c>
      <c r="R3642">
        <v>20</v>
      </c>
      <c r="S3642" t="s">
        <v>9256</v>
      </c>
      <c r="T3642" t="s">
        <v>9263</v>
      </c>
      <c r="U3642" t="s">
        <v>9282</v>
      </c>
      <c r="V3642" t="str" cm="1">
        <f t="array" ref="V3642">_xlfn.IFS(Hospital_Emergency_Room_Data[[#This Row],[Day]]&lt;=10,"Start(1-10)",Hospital_Emergency_Room_Data[[#This Row],[Day]]&lt;=20,"Middle(11-20)",Hospital_Emergency_Room_Data[[#This Row],[Day]]&gt;20,"End(21-30)")</f>
        <v>Start(1-10)</v>
      </c>
    </row>
    <row r="3643" spans="1:22">
      <c r="A3643">
        <v>408403195</v>
      </c>
      <c r="B3643" t="s">
        <v>3660</v>
      </c>
      <c r="C3643" s="1">
        <v>45039</v>
      </c>
      <c r="D3643" t="str">
        <f>TEXT(Hospital_Emergency_Room_Data[[#This Row],[Patient Admission Date]],"mmm")</f>
        <v>Apr</v>
      </c>
      <c r="E3643">
        <f>YEAR(Hospital_Emergency_Room_Data[[#This Row],[Patient Admission Date]])</f>
        <v>2023</v>
      </c>
      <c r="F3643" s="2">
        <v>0.21180555555555555</v>
      </c>
      <c r="G3643" s="8" t="str">
        <f>TEXT(Hospital_Emergency_Room_Data[[#This Row],[Patient Admission Date]],"dddd")</f>
        <v>Sunday</v>
      </c>
      <c r="H3643" t="s">
        <v>9208</v>
      </c>
      <c r="I3643">
        <v>67</v>
      </c>
      <c r="J3643" s="5" t="s">
        <v>9217</v>
      </c>
      <c r="K3643" t="s">
        <v>18</v>
      </c>
      <c r="L3643" t="s">
        <v>16</v>
      </c>
      <c r="M3643" t="s">
        <v>9209</v>
      </c>
      <c r="O3643">
        <v>24</v>
      </c>
      <c r="P3643" t="s">
        <v>9226</v>
      </c>
      <c r="Q3643">
        <v>23</v>
      </c>
      <c r="R3643">
        <v>5</v>
      </c>
      <c r="S3643" t="s">
        <v>9258</v>
      </c>
      <c r="T3643" t="s">
        <v>9264</v>
      </c>
      <c r="U3643" t="s">
        <v>9282</v>
      </c>
      <c r="V3643" t="str" cm="1">
        <f t="array" ref="V3643">_xlfn.IFS(Hospital_Emergency_Room_Data[[#This Row],[Day]]&lt;=10,"Start(1-10)",Hospital_Emergency_Room_Data[[#This Row],[Day]]&lt;=20,"Middle(11-20)",Hospital_Emergency_Room_Data[[#This Row],[Day]]&gt;20,"End(21-30)")</f>
        <v>End(21-30)</v>
      </c>
    </row>
    <row r="3644" spans="1:22">
      <c r="A3644">
        <v>709903043</v>
      </c>
      <c r="B3644" t="s">
        <v>3661</v>
      </c>
      <c r="C3644" s="1">
        <v>45126</v>
      </c>
      <c r="D3644" t="str">
        <f>TEXT(Hospital_Emergency_Room_Data[[#This Row],[Patient Admission Date]],"mmm")</f>
        <v>Jul</v>
      </c>
      <c r="E3644">
        <f>YEAR(Hospital_Emergency_Room_Data[[#This Row],[Patient Admission Date]])</f>
        <v>2023</v>
      </c>
      <c r="F3644" s="2">
        <v>0.74791666666666667</v>
      </c>
      <c r="G3644" s="8" t="str">
        <f>TEXT(Hospital_Emergency_Room_Data[[#This Row],[Patient Admission Date]],"dddd")</f>
        <v>Wednesday</v>
      </c>
      <c r="H3644" t="s">
        <v>9208</v>
      </c>
      <c r="I3644">
        <v>26</v>
      </c>
      <c r="J3644" s="5" t="s">
        <v>9220</v>
      </c>
      <c r="K3644" t="s">
        <v>18</v>
      </c>
      <c r="L3644" t="s">
        <v>16</v>
      </c>
      <c r="M3644" t="s">
        <v>9209</v>
      </c>
      <c r="O3644">
        <v>29</v>
      </c>
      <c r="P3644" t="s">
        <v>9226</v>
      </c>
      <c r="Q3644">
        <v>19</v>
      </c>
      <c r="R3644">
        <v>17</v>
      </c>
      <c r="S3644" t="s">
        <v>9257</v>
      </c>
      <c r="T3644" t="s">
        <v>9262</v>
      </c>
      <c r="U3644" t="s">
        <v>9282</v>
      </c>
      <c r="V3644" t="str" cm="1">
        <f t="array" ref="V3644">_xlfn.IFS(Hospital_Emergency_Room_Data[[#This Row],[Day]]&lt;=10,"Start(1-10)",Hospital_Emergency_Room_Data[[#This Row],[Day]]&lt;=20,"Middle(11-20)",Hospital_Emergency_Room_Data[[#This Row],[Day]]&gt;20,"End(21-30)")</f>
        <v>Middle(11-20)</v>
      </c>
    </row>
    <row r="3645" spans="1:22">
      <c r="A3645">
        <v>227336424</v>
      </c>
      <c r="B3645" t="s">
        <v>3662</v>
      </c>
      <c r="C3645" s="1">
        <v>45529</v>
      </c>
      <c r="D3645" t="str">
        <f>TEXT(Hospital_Emergency_Room_Data[[#This Row],[Patient Admission Date]],"mmm")</f>
        <v>Aug</v>
      </c>
      <c r="E3645">
        <f>YEAR(Hospital_Emergency_Room_Data[[#This Row],[Patient Admission Date]])</f>
        <v>2024</v>
      </c>
      <c r="F3645" s="2">
        <v>0.70972222222222225</v>
      </c>
      <c r="G3645" s="8" t="str">
        <f>TEXT(Hospital_Emergency_Room_Data[[#This Row],[Patient Admission Date]],"dddd")</f>
        <v>Sunday</v>
      </c>
      <c r="H3645" t="s">
        <v>9208</v>
      </c>
      <c r="I3645">
        <v>32</v>
      </c>
      <c r="J3645" s="5" t="s">
        <v>9223</v>
      </c>
      <c r="K3645" t="s">
        <v>18</v>
      </c>
      <c r="L3645" t="s">
        <v>16</v>
      </c>
      <c r="M3645" t="s">
        <v>9209</v>
      </c>
      <c r="O3645">
        <v>34</v>
      </c>
      <c r="P3645" t="s">
        <v>9225</v>
      </c>
      <c r="Q3645">
        <v>25</v>
      </c>
      <c r="R3645">
        <v>17</v>
      </c>
      <c r="S3645" t="s">
        <v>9257</v>
      </c>
      <c r="T3645" t="s">
        <v>9264</v>
      </c>
      <c r="U3645" t="s">
        <v>9300</v>
      </c>
      <c r="V3645" t="str" cm="1">
        <f t="array" ref="V3645">_xlfn.IFS(Hospital_Emergency_Room_Data[[#This Row],[Day]]&lt;=10,"Start(1-10)",Hospital_Emergency_Room_Data[[#This Row],[Day]]&lt;=20,"Middle(11-20)",Hospital_Emergency_Room_Data[[#This Row],[Day]]&gt;20,"End(21-30)")</f>
        <v>End(21-30)</v>
      </c>
    </row>
    <row r="3646" spans="1:22">
      <c r="A3646">
        <v>767960026</v>
      </c>
      <c r="B3646" t="s">
        <v>3663</v>
      </c>
      <c r="C3646" s="1">
        <v>45298</v>
      </c>
      <c r="D3646" t="str">
        <f>TEXT(Hospital_Emergency_Room_Data[[#This Row],[Patient Admission Date]],"mmm")</f>
        <v>Jan</v>
      </c>
      <c r="E3646">
        <f>YEAR(Hospital_Emergency_Room_Data[[#This Row],[Patient Admission Date]])</f>
        <v>2024</v>
      </c>
      <c r="F3646" s="2">
        <v>0.64027777777777772</v>
      </c>
      <c r="G3646" s="8" t="str">
        <f>TEXT(Hospital_Emergency_Room_Data[[#This Row],[Patient Admission Date]],"dddd")</f>
        <v>Sunday</v>
      </c>
      <c r="H3646" t="s">
        <v>9208</v>
      </c>
      <c r="I3646">
        <v>13</v>
      </c>
      <c r="J3646" s="5" t="s">
        <v>9221</v>
      </c>
      <c r="K3646" t="s">
        <v>18</v>
      </c>
      <c r="L3646" t="s">
        <v>16</v>
      </c>
      <c r="M3646" t="s">
        <v>9209</v>
      </c>
      <c r="O3646">
        <v>49</v>
      </c>
      <c r="P3646" t="s">
        <v>9225</v>
      </c>
      <c r="Q3646">
        <v>7</v>
      </c>
      <c r="R3646">
        <v>15</v>
      </c>
      <c r="S3646" t="s">
        <v>9257</v>
      </c>
      <c r="T3646" t="s">
        <v>9263</v>
      </c>
      <c r="U3646" t="s">
        <v>9283</v>
      </c>
      <c r="V3646" t="str" cm="1">
        <f t="array" ref="V3646">_xlfn.IFS(Hospital_Emergency_Room_Data[[#This Row],[Day]]&lt;=10,"Start(1-10)",Hospital_Emergency_Room_Data[[#This Row],[Day]]&lt;=20,"Middle(11-20)",Hospital_Emergency_Room_Data[[#This Row],[Day]]&gt;20,"End(21-30)")</f>
        <v>Start(1-10)</v>
      </c>
    </row>
    <row r="3647" spans="1:22">
      <c r="A3647">
        <v>821525812</v>
      </c>
      <c r="B3647" t="s">
        <v>2367</v>
      </c>
      <c r="C3647" s="1">
        <v>45192</v>
      </c>
      <c r="D3647" t="str">
        <f>TEXT(Hospital_Emergency_Room_Data[[#This Row],[Patient Admission Date]],"mmm")</f>
        <v>Sep</v>
      </c>
      <c r="E3647">
        <f>YEAR(Hospital_Emergency_Room_Data[[#This Row],[Patient Admission Date]])</f>
        <v>2023</v>
      </c>
      <c r="F3647" s="2">
        <v>0.22916666666666666</v>
      </c>
      <c r="G3647" s="8" t="str">
        <f>TEXT(Hospital_Emergency_Room_Data[[#This Row],[Patient Admission Date]],"dddd")</f>
        <v>Saturday</v>
      </c>
      <c r="H3647" t="s">
        <v>9208</v>
      </c>
      <c r="I3647">
        <v>22</v>
      </c>
      <c r="J3647" s="5" t="s">
        <v>9220</v>
      </c>
      <c r="K3647" t="s">
        <v>18</v>
      </c>
      <c r="L3647" t="s">
        <v>16</v>
      </c>
      <c r="M3647" t="s">
        <v>9209</v>
      </c>
      <c r="O3647">
        <v>24</v>
      </c>
      <c r="P3647" t="s">
        <v>9226</v>
      </c>
      <c r="Q3647">
        <v>23</v>
      </c>
      <c r="R3647">
        <v>5</v>
      </c>
      <c r="S3647" t="s">
        <v>9258</v>
      </c>
      <c r="T3647" t="s">
        <v>9264</v>
      </c>
      <c r="U3647" t="s">
        <v>9282</v>
      </c>
      <c r="V3647" t="str" cm="1">
        <f t="array" ref="V3647">_xlfn.IFS(Hospital_Emergency_Room_Data[[#This Row],[Day]]&lt;=10,"Start(1-10)",Hospital_Emergency_Room_Data[[#This Row],[Day]]&lt;=20,"Middle(11-20)",Hospital_Emergency_Room_Data[[#This Row],[Day]]&gt;20,"End(21-30)")</f>
        <v>End(21-30)</v>
      </c>
    </row>
    <row r="3648" spans="1:22">
      <c r="A3648">
        <v>592413656</v>
      </c>
      <c r="B3648" t="s">
        <v>3664</v>
      </c>
      <c r="C3648" s="1">
        <v>45401</v>
      </c>
      <c r="D3648" t="str">
        <f>TEXT(Hospital_Emergency_Room_Data[[#This Row],[Patient Admission Date]],"mmm")</f>
        <v>Apr</v>
      </c>
      <c r="E3648">
        <f>YEAR(Hospital_Emergency_Room_Data[[#This Row],[Patient Admission Date]])</f>
        <v>2024</v>
      </c>
      <c r="F3648" s="2">
        <v>0.6958333333333333</v>
      </c>
      <c r="G3648" s="8" t="str">
        <f>TEXT(Hospital_Emergency_Room_Data[[#This Row],[Patient Admission Date]],"dddd")</f>
        <v>Friday</v>
      </c>
      <c r="H3648" t="s">
        <v>9208</v>
      </c>
      <c r="I3648">
        <v>38</v>
      </c>
      <c r="J3648" s="5" t="s">
        <v>9223</v>
      </c>
      <c r="K3648" t="s">
        <v>18</v>
      </c>
      <c r="L3648" t="s">
        <v>16</v>
      </c>
      <c r="M3648" t="s">
        <v>9209</v>
      </c>
      <c r="O3648">
        <v>32</v>
      </c>
      <c r="P3648" t="s">
        <v>9225</v>
      </c>
      <c r="Q3648">
        <v>19</v>
      </c>
      <c r="R3648">
        <v>16</v>
      </c>
      <c r="S3648" t="s">
        <v>9257</v>
      </c>
      <c r="T3648" t="s">
        <v>9262</v>
      </c>
      <c r="U3648" t="s">
        <v>9300</v>
      </c>
      <c r="V3648" t="str" cm="1">
        <f t="array" ref="V3648">_xlfn.IFS(Hospital_Emergency_Room_Data[[#This Row],[Day]]&lt;=10,"Start(1-10)",Hospital_Emergency_Room_Data[[#This Row],[Day]]&lt;=20,"Middle(11-20)",Hospital_Emergency_Room_Data[[#This Row],[Day]]&gt;20,"End(21-30)")</f>
        <v>Middle(11-20)</v>
      </c>
    </row>
    <row r="3649" spans="1:22">
      <c r="A3649">
        <v>714356722</v>
      </c>
      <c r="B3649" t="s">
        <v>3665</v>
      </c>
      <c r="C3649" s="1">
        <v>45544</v>
      </c>
      <c r="D3649" t="str">
        <f>TEXT(Hospital_Emergency_Room_Data[[#This Row],[Patient Admission Date]],"mmm")</f>
        <v>Sep</v>
      </c>
      <c r="E3649">
        <f>YEAR(Hospital_Emergency_Room_Data[[#This Row],[Patient Admission Date]])</f>
        <v>2024</v>
      </c>
      <c r="F3649" s="2">
        <v>0.6958333333333333</v>
      </c>
      <c r="G3649" s="8" t="str">
        <f>TEXT(Hospital_Emergency_Room_Data[[#This Row],[Patient Admission Date]],"dddd")</f>
        <v>Monday</v>
      </c>
      <c r="H3649" t="s">
        <v>9208</v>
      </c>
      <c r="I3649">
        <v>31</v>
      </c>
      <c r="J3649" s="5" t="s">
        <v>9223</v>
      </c>
      <c r="K3649" t="s">
        <v>18</v>
      </c>
      <c r="L3649" t="s">
        <v>16</v>
      </c>
      <c r="M3649" t="s">
        <v>9209</v>
      </c>
      <c r="O3649">
        <v>22</v>
      </c>
      <c r="P3649" t="s">
        <v>9226</v>
      </c>
      <c r="Q3649">
        <v>9</v>
      </c>
      <c r="R3649">
        <v>16</v>
      </c>
      <c r="S3649" t="s">
        <v>9257</v>
      </c>
      <c r="T3649" t="s">
        <v>9265</v>
      </c>
      <c r="U3649" t="s">
        <v>9282</v>
      </c>
      <c r="V3649" t="str" cm="1">
        <f t="array" ref="V3649">_xlfn.IFS(Hospital_Emergency_Room_Data[[#This Row],[Day]]&lt;=10,"Start(1-10)",Hospital_Emergency_Room_Data[[#This Row],[Day]]&lt;=20,"Middle(11-20)",Hospital_Emergency_Room_Data[[#This Row],[Day]]&gt;20,"End(21-30)")</f>
        <v>Start(1-10)</v>
      </c>
    </row>
    <row r="3650" spans="1:22">
      <c r="A3650">
        <v>608484234</v>
      </c>
      <c r="B3650" t="s">
        <v>3666</v>
      </c>
      <c r="C3650" s="1">
        <v>45410</v>
      </c>
      <c r="D3650" t="str">
        <f>TEXT(Hospital_Emergency_Room_Data[[#This Row],[Patient Admission Date]],"mmm")</f>
        <v>Apr</v>
      </c>
      <c r="E3650">
        <f>YEAR(Hospital_Emergency_Room_Data[[#This Row],[Patient Admission Date]])</f>
        <v>2024</v>
      </c>
      <c r="F3650" s="2">
        <v>0.4597222222222222</v>
      </c>
      <c r="G3650" s="8" t="str">
        <f>TEXT(Hospital_Emergency_Room_Data[[#This Row],[Patient Admission Date]],"dddd")</f>
        <v>Sunday</v>
      </c>
      <c r="H3650" t="s">
        <v>9208</v>
      </c>
      <c r="I3650">
        <v>55</v>
      </c>
      <c r="J3650" s="5" t="s">
        <v>9219</v>
      </c>
      <c r="K3650" t="s">
        <v>18</v>
      </c>
      <c r="L3650" t="s">
        <v>16</v>
      </c>
      <c r="M3650" t="s">
        <v>9209</v>
      </c>
      <c r="N3650">
        <v>0</v>
      </c>
      <c r="O3650">
        <v>28</v>
      </c>
      <c r="P3650" t="s">
        <v>9226</v>
      </c>
      <c r="Q3650">
        <v>28</v>
      </c>
      <c r="R3650">
        <v>11</v>
      </c>
      <c r="S3650" t="s">
        <v>9255</v>
      </c>
      <c r="T3650" t="s">
        <v>9264</v>
      </c>
      <c r="U3650" t="s">
        <v>9282</v>
      </c>
      <c r="V3650" t="str" cm="1">
        <f t="array" ref="V3650">_xlfn.IFS(Hospital_Emergency_Room_Data[[#This Row],[Day]]&lt;=10,"Start(1-10)",Hospital_Emergency_Room_Data[[#This Row],[Day]]&lt;=20,"Middle(11-20)",Hospital_Emergency_Room_Data[[#This Row],[Day]]&gt;20,"End(21-30)")</f>
        <v>End(21-30)</v>
      </c>
    </row>
    <row r="3651" spans="1:22">
      <c r="A3651">
        <v>892790205</v>
      </c>
      <c r="B3651" t="s">
        <v>3667</v>
      </c>
      <c r="C3651" s="1">
        <v>45530</v>
      </c>
      <c r="D3651" t="str">
        <f>TEXT(Hospital_Emergency_Room_Data[[#This Row],[Patient Admission Date]],"mmm")</f>
        <v>Aug</v>
      </c>
      <c r="E3651">
        <f>YEAR(Hospital_Emergency_Room_Data[[#This Row],[Patient Admission Date]])</f>
        <v>2024</v>
      </c>
      <c r="F3651" s="2">
        <v>0.26944444444444443</v>
      </c>
      <c r="G3651" s="8" t="str">
        <f>TEXT(Hospital_Emergency_Room_Data[[#This Row],[Patient Admission Date]],"dddd")</f>
        <v>Monday</v>
      </c>
      <c r="H3651" t="s">
        <v>9208</v>
      </c>
      <c r="I3651">
        <v>67</v>
      </c>
      <c r="J3651" s="5" t="s">
        <v>9217</v>
      </c>
      <c r="K3651" t="s">
        <v>18</v>
      </c>
      <c r="L3651" t="s">
        <v>16</v>
      </c>
      <c r="M3651" t="s">
        <v>9209</v>
      </c>
      <c r="N3651">
        <v>0</v>
      </c>
      <c r="O3651">
        <v>29</v>
      </c>
      <c r="P3651" t="s">
        <v>9226</v>
      </c>
      <c r="Q3651">
        <v>26</v>
      </c>
      <c r="R3651">
        <v>6</v>
      </c>
      <c r="S3651" t="s">
        <v>9255</v>
      </c>
      <c r="T3651" t="s">
        <v>9264</v>
      </c>
      <c r="U3651" t="s">
        <v>9282</v>
      </c>
      <c r="V3651" t="str" cm="1">
        <f t="array" ref="V3651">_xlfn.IFS(Hospital_Emergency_Room_Data[[#This Row],[Day]]&lt;=10,"Start(1-10)",Hospital_Emergency_Room_Data[[#This Row],[Day]]&lt;=20,"Middle(11-20)",Hospital_Emergency_Room_Data[[#This Row],[Day]]&gt;20,"End(21-30)")</f>
        <v>End(21-30)</v>
      </c>
    </row>
    <row r="3652" spans="1:22">
      <c r="A3652">
        <v>195280276</v>
      </c>
      <c r="B3652" t="s">
        <v>3668</v>
      </c>
      <c r="C3652" s="1">
        <v>45387</v>
      </c>
      <c r="D3652" t="str">
        <f>TEXT(Hospital_Emergency_Room_Data[[#This Row],[Patient Admission Date]],"mmm")</f>
        <v>Apr</v>
      </c>
      <c r="E3652">
        <f>YEAR(Hospital_Emergency_Room_Data[[#This Row],[Patient Admission Date]])</f>
        <v>2024</v>
      </c>
      <c r="F3652" s="2">
        <v>0.14444444444444443</v>
      </c>
      <c r="G3652" s="8" t="str">
        <f>TEXT(Hospital_Emergency_Room_Data[[#This Row],[Patient Admission Date]],"dddd")</f>
        <v>Friday</v>
      </c>
      <c r="H3652" t="s">
        <v>9208</v>
      </c>
      <c r="I3652">
        <v>77</v>
      </c>
      <c r="J3652" s="5" t="s">
        <v>9222</v>
      </c>
      <c r="K3652" t="s">
        <v>18</v>
      </c>
      <c r="L3652" t="s">
        <v>16</v>
      </c>
      <c r="M3652" t="s">
        <v>9209</v>
      </c>
      <c r="N3652">
        <v>2</v>
      </c>
      <c r="O3652">
        <v>19</v>
      </c>
      <c r="P3652" t="s">
        <v>9226</v>
      </c>
      <c r="Q3652">
        <v>5</v>
      </c>
      <c r="R3652">
        <v>3</v>
      </c>
      <c r="S3652" t="s">
        <v>9258</v>
      </c>
      <c r="T3652" t="s">
        <v>9263</v>
      </c>
      <c r="U3652" t="s">
        <v>9282</v>
      </c>
      <c r="V3652" t="str" cm="1">
        <f t="array" ref="V3652">_xlfn.IFS(Hospital_Emergency_Room_Data[[#This Row],[Day]]&lt;=10,"Start(1-10)",Hospital_Emergency_Room_Data[[#This Row],[Day]]&lt;=20,"Middle(11-20)",Hospital_Emergency_Room_Data[[#This Row],[Day]]&gt;20,"End(21-30)")</f>
        <v>Start(1-10)</v>
      </c>
    </row>
    <row r="3653" spans="1:22">
      <c r="A3653">
        <v>262635052</v>
      </c>
      <c r="B3653" t="s">
        <v>3669</v>
      </c>
      <c r="C3653" s="1">
        <v>45203</v>
      </c>
      <c r="D3653" t="str">
        <f>TEXT(Hospital_Emergency_Room_Data[[#This Row],[Patient Admission Date]],"mmm")</f>
        <v>Oct</v>
      </c>
      <c r="E3653">
        <f>YEAR(Hospital_Emergency_Room_Data[[#This Row],[Patient Admission Date]])</f>
        <v>2023</v>
      </c>
      <c r="F3653" s="2">
        <v>0.57291666666666663</v>
      </c>
      <c r="G3653" s="8" t="str">
        <f>TEXT(Hospital_Emergency_Room_Data[[#This Row],[Patient Admission Date]],"dddd")</f>
        <v>Wednesday</v>
      </c>
      <c r="H3653" t="s">
        <v>9208</v>
      </c>
      <c r="I3653">
        <v>39</v>
      </c>
      <c r="J3653" s="5" t="s">
        <v>9223</v>
      </c>
      <c r="K3653" t="s">
        <v>18</v>
      </c>
      <c r="L3653" t="s">
        <v>16</v>
      </c>
      <c r="M3653" t="s">
        <v>9209</v>
      </c>
      <c r="N3653">
        <v>3</v>
      </c>
      <c r="O3653">
        <v>39</v>
      </c>
      <c r="P3653" t="s">
        <v>9225</v>
      </c>
      <c r="Q3653">
        <v>4</v>
      </c>
      <c r="R3653">
        <v>13</v>
      </c>
      <c r="S3653" t="s">
        <v>9257</v>
      </c>
      <c r="T3653" t="s">
        <v>9263</v>
      </c>
      <c r="U3653" t="s">
        <v>9300</v>
      </c>
      <c r="V3653" t="str" cm="1">
        <f t="array" ref="V3653">_xlfn.IFS(Hospital_Emergency_Room_Data[[#This Row],[Day]]&lt;=10,"Start(1-10)",Hospital_Emergency_Room_Data[[#This Row],[Day]]&lt;=20,"Middle(11-20)",Hospital_Emergency_Room_Data[[#This Row],[Day]]&gt;20,"End(21-30)")</f>
        <v>Start(1-10)</v>
      </c>
    </row>
    <row r="3654" spans="1:22">
      <c r="A3654">
        <v>447913077</v>
      </c>
      <c r="B3654" t="s">
        <v>3670</v>
      </c>
      <c r="C3654" s="1">
        <v>45461</v>
      </c>
      <c r="D3654" t="str">
        <f>TEXT(Hospital_Emergency_Room_Data[[#This Row],[Patient Admission Date]],"mmm")</f>
        <v>Jun</v>
      </c>
      <c r="E3654">
        <f>YEAR(Hospital_Emergency_Room_Data[[#This Row],[Patient Admission Date]])</f>
        <v>2024</v>
      </c>
      <c r="F3654" s="2">
        <v>0.69027777777777777</v>
      </c>
      <c r="G3654" s="8" t="str">
        <f>TEXT(Hospital_Emergency_Room_Data[[#This Row],[Patient Admission Date]],"dddd")</f>
        <v>Tuesday</v>
      </c>
      <c r="H3654" t="s">
        <v>9208</v>
      </c>
      <c r="I3654">
        <v>40</v>
      </c>
      <c r="J3654" s="5" t="s">
        <v>9223</v>
      </c>
      <c r="K3654" t="s">
        <v>18</v>
      </c>
      <c r="L3654" t="s">
        <v>16</v>
      </c>
      <c r="M3654" t="s">
        <v>9209</v>
      </c>
      <c r="N3654">
        <v>4</v>
      </c>
      <c r="O3654">
        <v>19</v>
      </c>
      <c r="P3654" t="s">
        <v>9226</v>
      </c>
      <c r="Q3654">
        <v>18</v>
      </c>
      <c r="R3654">
        <v>16</v>
      </c>
      <c r="S3654" t="s">
        <v>9257</v>
      </c>
      <c r="T3654" t="s">
        <v>9262</v>
      </c>
      <c r="U3654" t="s">
        <v>9282</v>
      </c>
      <c r="V3654" t="str" cm="1">
        <f t="array" ref="V3654">_xlfn.IFS(Hospital_Emergency_Room_Data[[#This Row],[Day]]&lt;=10,"Start(1-10)",Hospital_Emergency_Room_Data[[#This Row],[Day]]&lt;=20,"Middle(11-20)",Hospital_Emergency_Room_Data[[#This Row],[Day]]&gt;20,"End(21-30)")</f>
        <v>Middle(11-20)</v>
      </c>
    </row>
    <row r="3655" spans="1:22">
      <c r="A3655">
        <v>140143156</v>
      </c>
      <c r="B3655" t="s">
        <v>3671</v>
      </c>
      <c r="C3655" s="1">
        <v>45356</v>
      </c>
      <c r="D3655" t="str">
        <f>TEXT(Hospital_Emergency_Room_Data[[#This Row],[Patient Admission Date]],"mmm")</f>
        <v>Mar</v>
      </c>
      <c r="E3655">
        <f>YEAR(Hospital_Emergency_Room_Data[[#This Row],[Patient Admission Date]])</f>
        <v>2024</v>
      </c>
      <c r="F3655" s="2">
        <v>0.20416666666666666</v>
      </c>
      <c r="G3655" s="8" t="str">
        <f>TEXT(Hospital_Emergency_Room_Data[[#This Row],[Patient Admission Date]],"dddd")</f>
        <v>Tuesday</v>
      </c>
      <c r="H3655" t="s">
        <v>9208</v>
      </c>
      <c r="I3655">
        <v>10</v>
      </c>
      <c r="J3655" s="5" t="s">
        <v>9221</v>
      </c>
      <c r="K3655" t="s">
        <v>18</v>
      </c>
      <c r="L3655" t="s">
        <v>16</v>
      </c>
      <c r="M3655" t="s">
        <v>9209</v>
      </c>
      <c r="N3655">
        <v>4</v>
      </c>
      <c r="O3655">
        <v>57</v>
      </c>
      <c r="P3655" t="s">
        <v>9225</v>
      </c>
      <c r="Q3655">
        <v>5</v>
      </c>
      <c r="R3655">
        <v>4</v>
      </c>
      <c r="S3655" t="s">
        <v>9258</v>
      </c>
      <c r="T3655" t="s">
        <v>9263</v>
      </c>
      <c r="U3655" t="s">
        <v>9283</v>
      </c>
      <c r="V3655" t="str" cm="1">
        <f t="array" ref="V3655">_xlfn.IFS(Hospital_Emergency_Room_Data[[#This Row],[Day]]&lt;=10,"Start(1-10)",Hospital_Emergency_Room_Data[[#This Row],[Day]]&lt;=20,"Middle(11-20)",Hospital_Emergency_Room_Data[[#This Row],[Day]]&gt;20,"End(21-30)")</f>
        <v>Start(1-10)</v>
      </c>
    </row>
    <row r="3656" spans="1:22">
      <c r="A3656">
        <v>341411657</v>
      </c>
      <c r="B3656" t="s">
        <v>3672</v>
      </c>
      <c r="C3656" s="1">
        <v>45553</v>
      </c>
      <c r="D3656" t="str">
        <f>TEXT(Hospital_Emergency_Room_Data[[#This Row],[Patient Admission Date]],"mmm")</f>
        <v>Sep</v>
      </c>
      <c r="E3656">
        <f>YEAR(Hospital_Emergency_Room_Data[[#This Row],[Patient Admission Date]])</f>
        <v>2024</v>
      </c>
      <c r="F3656" s="2">
        <v>0.66319444444444442</v>
      </c>
      <c r="G3656" s="8" t="str">
        <f>TEXT(Hospital_Emergency_Room_Data[[#This Row],[Patient Admission Date]],"dddd")</f>
        <v>Wednesday</v>
      </c>
      <c r="H3656" t="s">
        <v>9208</v>
      </c>
      <c r="I3656">
        <v>76</v>
      </c>
      <c r="J3656" s="5" t="s">
        <v>9222</v>
      </c>
      <c r="K3656" t="s">
        <v>18</v>
      </c>
      <c r="L3656" t="s">
        <v>16</v>
      </c>
      <c r="M3656" t="s">
        <v>9209</v>
      </c>
      <c r="N3656">
        <v>5</v>
      </c>
      <c r="O3656">
        <v>13</v>
      </c>
      <c r="P3656" t="s">
        <v>9226</v>
      </c>
      <c r="Q3656">
        <v>18</v>
      </c>
      <c r="R3656">
        <v>15</v>
      </c>
      <c r="S3656" t="s">
        <v>9257</v>
      </c>
      <c r="T3656" t="s">
        <v>9262</v>
      </c>
      <c r="U3656" t="s">
        <v>9282</v>
      </c>
      <c r="V3656" t="str" cm="1">
        <f t="array" ref="V3656">_xlfn.IFS(Hospital_Emergency_Room_Data[[#This Row],[Day]]&lt;=10,"Start(1-10)",Hospital_Emergency_Room_Data[[#This Row],[Day]]&lt;=20,"Middle(11-20)",Hospital_Emergency_Room_Data[[#This Row],[Day]]&gt;20,"End(21-30)")</f>
        <v>Middle(11-20)</v>
      </c>
    </row>
    <row r="3657" spans="1:22">
      <c r="A3657">
        <v>895464134</v>
      </c>
      <c r="B3657" t="s">
        <v>3673</v>
      </c>
      <c r="C3657" s="1">
        <v>45262</v>
      </c>
      <c r="D3657" t="str">
        <f>TEXT(Hospital_Emergency_Room_Data[[#This Row],[Patient Admission Date]],"mmm")</f>
        <v>Dec</v>
      </c>
      <c r="E3657">
        <f>YEAR(Hospital_Emergency_Room_Data[[#This Row],[Patient Admission Date]])</f>
        <v>2023</v>
      </c>
      <c r="F3657" s="2">
        <v>0.74027777777777781</v>
      </c>
      <c r="G3657" s="8" t="str">
        <f>TEXT(Hospital_Emergency_Room_Data[[#This Row],[Patient Admission Date]],"dddd")</f>
        <v>Saturday</v>
      </c>
      <c r="H3657" t="s">
        <v>9208</v>
      </c>
      <c r="I3657">
        <v>18</v>
      </c>
      <c r="J3657" s="5" t="s">
        <v>9220</v>
      </c>
      <c r="K3657" t="s">
        <v>18</v>
      </c>
      <c r="L3657" t="s">
        <v>16</v>
      </c>
      <c r="M3657" t="s">
        <v>9209</v>
      </c>
      <c r="N3657">
        <v>8</v>
      </c>
      <c r="O3657">
        <v>24</v>
      </c>
      <c r="P3657" t="s">
        <v>9226</v>
      </c>
      <c r="Q3657">
        <v>2</v>
      </c>
      <c r="R3657">
        <v>17</v>
      </c>
      <c r="S3657" t="s">
        <v>9257</v>
      </c>
      <c r="T3657" t="s">
        <v>9263</v>
      </c>
      <c r="U3657" t="s">
        <v>9282</v>
      </c>
      <c r="V3657" t="str" cm="1">
        <f t="array" ref="V3657">_xlfn.IFS(Hospital_Emergency_Room_Data[[#This Row],[Day]]&lt;=10,"Start(1-10)",Hospital_Emergency_Room_Data[[#This Row],[Day]]&lt;=20,"Middle(11-20)",Hospital_Emergency_Room_Data[[#This Row],[Day]]&gt;20,"End(21-30)")</f>
        <v>Start(1-10)</v>
      </c>
    </row>
    <row r="3658" spans="1:22">
      <c r="A3658">
        <v>670409098</v>
      </c>
      <c r="B3658" t="s">
        <v>3674</v>
      </c>
      <c r="C3658" s="1">
        <v>45088</v>
      </c>
      <c r="D3658" t="str">
        <f>TEXT(Hospital_Emergency_Room_Data[[#This Row],[Patient Admission Date]],"mmm")</f>
        <v>Jun</v>
      </c>
      <c r="E3658">
        <f>YEAR(Hospital_Emergency_Room_Data[[#This Row],[Patient Admission Date]])</f>
        <v>2023</v>
      </c>
      <c r="F3658" s="2">
        <v>0.52361111111111114</v>
      </c>
      <c r="G3658" s="8" t="str">
        <f>TEXT(Hospital_Emergency_Room_Data[[#This Row],[Patient Admission Date]],"dddd")</f>
        <v>Sunday</v>
      </c>
      <c r="H3658" t="s">
        <v>9208</v>
      </c>
      <c r="I3658">
        <v>14</v>
      </c>
      <c r="J3658" s="5" t="s">
        <v>9221</v>
      </c>
      <c r="K3658" t="s">
        <v>18</v>
      </c>
      <c r="L3658" t="s">
        <v>16</v>
      </c>
      <c r="M3658" t="s">
        <v>9209</v>
      </c>
      <c r="N3658">
        <v>8</v>
      </c>
      <c r="O3658">
        <v>50</v>
      </c>
      <c r="P3658" t="s">
        <v>9225</v>
      </c>
      <c r="Q3658">
        <v>11</v>
      </c>
      <c r="R3658">
        <v>12</v>
      </c>
      <c r="S3658" t="s">
        <v>9257</v>
      </c>
      <c r="T3658" t="s">
        <v>9265</v>
      </c>
      <c r="U3658" t="s">
        <v>9283</v>
      </c>
      <c r="V3658" t="str" cm="1">
        <f t="array" ref="V3658">_xlfn.IFS(Hospital_Emergency_Room_Data[[#This Row],[Day]]&lt;=10,"Start(1-10)",Hospital_Emergency_Room_Data[[#This Row],[Day]]&lt;=20,"Middle(11-20)",Hospital_Emergency_Room_Data[[#This Row],[Day]]&gt;20,"End(21-30)")</f>
        <v>Middle(11-20)</v>
      </c>
    </row>
    <row r="3659" spans="1:22">
      <c r="A3659">
        <v>419823648</v>
      </c>
      <c r="B3659" t="s">
        <v>3675</v>
      </c>
      <c r="C3659" s="1">
        <v>45452</v>
      </c>
      <c r="D3659" t="str">
        <f>TEXT(Hospital_Emergency_Room_Data[[#This Row],[Patient Admission Date]],"mmm")</f>
        <v>Jun</v>
      </c>
      <c r="E3659">
        <f>YEAR(Hospital_Emergency_Room_Data[[#This Row],[Patient Admission Date]])</f>
        <v>2024</v>
      </c>
      <c r="F3659" s="2">
        <v>0.65833333333333333</v>
      </c>
      <c r="G3659" s="8" t="str">
        <f>TEXT(Hospital_Emergency_Room_Data[[#This Row],[Patient Admission Date]],"dddd")</f>
        <v>Sunday</v>
      </c>
      <c r="H3659" t="s">
        <v>9208</v>
      </c>
      <c r="I3659">
        <v>72</v>
      </c>
      <c r="J3659" s="5" t="s">
        <v>9222</v>
      </c>
      <c r="K3659" t="s">
        <v>18</v>
      </c>
      <c r="L3659" t="s">
        <v>16</v>
      </c>
      <c r="M3659" t="s">
        <v>9209</v>
      </c>
      <c r="N3659">
        <v>10</v>
      </c>
      <c r="O3659">
        <v>34</v>
      </c>
      <c r="P3659" t="s">
        <v>9225</v>
      </c>
      <c r="Q3659">
        <v>9</v>
      </c>
      <c r="R3659">
        <v>15</v>
      </c>
      <c r="S3659" t="s">
        <v>9257</v>
      </c>
      <c r="T3659" t="s">
        <v>9265</v>
      </c>
      <c r="U3659" t="s">
        <v>9300</v>
      </c>
      <c r="V3659" t="str" cm="1">
        <f t="array" ref="V3659">_xlfn.IFS(Hospital_Emergency_Room_Data[[#This Row],[Day]]&lt;=10,"Start(1-10)",Hospital_Emergency_Room_Data[[#This Row],[Day]]&lt;=20,"Middle(11-20)",Hospital_Emergency_Room_Data[[#This Row],[Day]]&gt;20,"End(21-30)")</f>
        <v>Start(1-10)</v>
      </c>
    </row>
    <row r="3660" spans="1:22">
      <c r="A3660">
        <v>640269278</v>
      </c>
      <c r="B3660" t="s">
        <v>3676</v>
      </c>
      <c r="C3660" s="1">
        <v>45518</v>
      </c>
      <c r="D3660" t="str">
        <f>TEXT(Hospital_Emergency_Room_Data[[#This Row],[Patient Admission Date]],"mmm")</f>
        <v>Aug</v>
      </c>
      <c r="E3660">
        <f>YEAR(Hospital_Emergency_Room_Data[[#This Row],[Patient Admission Date]])</f>
        <v>2024</v>
      </c>
      <c r="F3660" s="2">
        <v>0.47916666666666669</v>
      </c>
      <c r="G3660" s="8" t="str">
        <f>TEXT(Hospital_Emergency_Room_Data[[#This Row],[Patient Admission Date]],"dddd")</f>
        <v>Wednesday</v>
      </c>
      <c r="H3660" t="s">
        <v>9208</v>
      </c>
      <c r="I3660">
        <v>13</v>
      </c>
      <c r="J3660" s="5" t="s">
        <v>9221</v>
      </c>
      <c r="K3660" t="s">
        <v>18</v>
      </c>
      <c r="L3660" t="s">
        <v>36</v>
      </c>
      <c r="M3660" t="s">
        <v>9209</v>
      </c>
      <c r="O3660">
        <v>59</v>
      </c>
      <c r="P3660" t="s">
        <v>9225</v>
      </c>
      <c r="Q3660">
        <v>14</v>
      </c>
      <c r="R3660">
        <v>11</v>
      </c>
      <c r="S3660" t="s">
        <v>9255</v>
      </c>
      <c r="T3660" t="s">
        <v>9265</v>
      </c>
      <c r="U3660" t="s">
        <v>9283</v>
      </c>
      <c r="V3660" t="str" cm="1">
        <f t="array" ref="V3660">_xlfn.IFS(Hospital_Emergency_Room_Data[[#This Row],[Day]]&lt;=10,"Start(1-10)",Hospital_Emergency_Room_Data[[#This Row],[Day]]&lt;=20,"Middle(11-20)",Hospital_Emergency_Room_Data[[#This Row],[Day]]&gt;20,"End(21-30)")</f>
        <v>Middle(11-20)</v>
      </c>
    </row>
    <row r="3661" spans="1:22">
      <c r="A3661">
        <v>216517362</v>
      </c>
      <c r="B3661" t="s">
        <v>3677</v>
      </c>
      <c r="C3661" s="1">
        <v>45434</v>
      </c>
      <c r="D3661" t="str">
        <f>TEXT(Hospital_Emergency_Room_Data[[#This Row],[Patient Admission Date]],"mmm")</f>
        <v>May</v>
      </c>
      <c r="E3661">
        <f>YEAR(Hospital_Emergency_Room_Data[[#This Row],[Patient Admission Date]])</f>
        <v>2024</v>
      </c>
      <c r="F3661" s="2">
        <v>0.10347222222222222</v>
      </c>
      <c r="G3661" s="8" t="str">
        <f>TEXT(Hospital_Emergency_Room_Data[[#This Row],[Patient Admission Date]],"dddd")</f>
        <v>Wednesday</v>
      </c>
      <c r="H3661" t="s">
        <v>9208</v>
      </c>
      <c r="I3661">
        <v>42</v>
      </c>
      <c r="J3661" s="5" t="s">
        <v>9223</v>
      </c>
      <c r="K3661" t="s">
        <v>18</v>
      </c>
      <c r="L3661" t="s">
        <v>36</v>
      </c>
      <c r="M3661" t="s">
        <v>9209</v>
      </c>
      <c r="O3661">
        <v>43</v>
      </c>
      <c r="P3661" t="s">
        <v>9225</v>
      </c>
      <c r="Q3661">
        <v>22</v>
      </c>
      <c r="R3661">
        <v>2</v>
      </c>
      <c r="S3661" t="s">
        <v>9258</v>
      </c>
      <c r="T3661" t="s">
        <v>9264</v>
      </c>
      <c r="U3661" t="s">
        <v>9300</v>
      </c>
      <c r="V3661" t="str" cm="1">
        <f t="array" ref="V3661">_xlfn.IFS(Hospital_Emergency_Room_Data[[#This Row],[Day]]&lt;=10,"Start(1-10)",Hospital_Emergency_Room_Data[[#This Row],[Day]]&lt;=20,"Middle(11-20)",Hospital_Emergency_Room_Data[[#This Row],[Day]]&gt;20,"End(21-30)")</f>
        <v>End(21-30)</v>
      </c>
    </row>
    <row r="3662" spans="1:22">
      <c r="A3662">
        <v>869105238</v>
      </c>
      <c r="B3662" t="s">
        <v>3678</v>
      </c>
      <c r="C3662" s="1">
        <v>45352</v>
      </c>
      <c r="D3662" t="str">
        <f>TEXT(Hospital_Emergency_Room_Data[[#This Row],[Patient Admission Date]],"mmm")</f>
        <v>Mar</v>
      </c>
      <c r="E3662">
        <f>YEAR(Hospital_Emergency_Room_Data[[#This Row],[Patient Admission Date]])</f>
        <v>2024</v>
      </c>
      <c r="F3662" s="2">
        <v>0.31180555555555556</v>
      </c>
      <c r="G3662" s="8" t="str">
        <f>TEXT(Hospital_Emergency_Room_Data[[#This Row],[Patient Admission Date]],"dddd")</f>
        <v>Friday</v>
      </c>
      <c r="H3662" t="s">
        <v>9208</v>
      </c>
      <c r="I3662">
        <v>18</v>
      </c>
      <c r="J3662" s="5" t="s">
        <v>9220</v>
      </c>
      <c r="K3662" t="s">
        <v>18</v>
      </c>
      <c r="L3662" t="s">
        <v>36</v>
      </c>
      <c r="M3662" t="s">
        <v>9209</v>
      </c>
      <c r="O3662">
        <v>19</v>
      </c>
      <c r="P3662" t="s">
        <v>9226</v>
      </c>
      <c r="Q3662">
        <v>1</v>
      </c>
      <c r="R3662">
        <v>7</v>
      </c>
      <c r="S3662" t="s">
        <v>9255</v>
      </c>
      <c r="T3662" t="s">
        <v>9263</v>
      </c>
      <c r="U3662" t="s">
        <v>9282</v>
      </c>
      <c r="V3662" t="str" cm="1">
        <f t="array" ref="V3662">_xlfn.IFS(Hospital_Emergency_Room_Data[[#This Row],[Day]]&lt;=10,"Start(1-10)",Hospital_Emergency_Room_Data[[#This Row],[Day]]&lt;=20,"Middle(11-20)",Hospital_Emergency_Room_Data[[#This Row],[Day]]&gt;20,"End(21-30)")</f>
        <v>Start(1-10)</v>
      </c>
    </row>
    <row r="3663" spans="1:22">
      <c r="A3663">
        <v>873150745</v>
      </c>
      <c r="B3663" t="s">
        <v>3679</v>
      </c>
      <c r="C3663" s="1">
        <v>45372</v>
      </c>
      <c r="D3663" t="str">
        <f>TEXT(Hospital_Emergency_Room_Data[[#This Row],[Patient Admission Date]],"mmm")</f>
        <v>Mar</v>
      </c>
      <c r="E3663">
        <f>YEAR(Hospital_Emergency_Room_Data[[#This Row],[Patient Admission Date]])</f>
        <v>2024</v>
      </c>
      <c r="F3663" s="2">
        <v>0.8256944444444444</v>
      </c>
      <c r="G3663" s="8" t="str">
        <f>TEXT(Hospital_Emergency_Room_Data[[#This Row],[Patient Admission Date]],"dddd")</f>
        <v>Thursday</v>
      </c>
      <c r="H3663" t="s">
        <v>9208</v>
      </c>
      <c r="I3663">
        <v>64</v>
      </c>
      <c r="J3663" s="5" t="s">
        <v>9217</v>
      </c>
      <c r="K3663" t="s">
        <v>18</v>
      </c>
      <c r="L3663" t="s">
        <v>36</v>
      </c>
      <c r="M3663" t="s">
        <v>9209</v>
      </c>
      <c r="O3663">
        <v>21</v>
      </c>
      <c r="P3663" t="s">
        <v>9226</v>
      </c>
      <c r="Q3663">
        <v>21</v>
      </c>
      <c r="R3663">
        <v>19</v>
      </c>
      <c r="S3663" t="s">
        <v>9256</v>
      </c>
      <c r="T3663" t="s">
        <v>9262</v>
      </c>
      <c r="U3663" t="s">
        <v>9282</v>
      </c>
      <c r="V3663" t="str" cm="1">
        <f t="array" ref="V3663">_xlfn.IFS(Hospital_Emergency_Room_Data[[#This Row],[Day]]&lt;=10,"Start(1-10)",Hospital_Emergency_Room_Data[[#This Row],[Day]]&lt;=20,"Middle(11-20)",Hospital_Emergency_Room_Data[[#This Row],[Day]]&gt;20,"End(21-30)")</f>
        <v>End(21-30)</v>
      </c>
    </row>
    <row r="3664" spans="1:22">
      <c r="A3664">
        <v>542803587</v>
      </c>
      <c r="B3664" t="s">
        <v>3680</v>
      </c>
      <c r="C3664" s="1">
        <v>45514</v>
      </c>
      <c r="D3664" t="str">
        <f>TEXT(Hospital_Emergency_Room_Data[[#This Row],[Patient Admission Date]],"mmm")</f>
        <v>Aug</v>
      </c>
      <c r="E3664">
        <f>YEAR(Hospital_Emergency_Room_Data[[#This Row],[Patient Admission Date]])</f>
        <v>2024</v>
      </c>
      <c r="F3664" s="2">
        <v>0.36180555555555555</v>
      </c>
      <c r="G3664" s="8" t="str">
        <f>TEXT(Hospital_Emergency_Room_Data[[#This Row],[Patient Admission Date]],"dddd")</f>
        <v>Saturday</v>
      </c>
      <c r="H3664" t="s">
        <v>9208</v>
      </c>
      <c r="I3664">
        <v>67</v>
      </c>
      <c r="J3664" s="5" t="s">
        <v>9217</v>
      </c>
      <c r="K3664" t="s">
        <v>18</v>
      </c>
      <c r="L3664" t="s">
        <v>36</v>
      </c>
      <c r="M3664" t="s">
        <v>9209</v>
      </c>
      <c r="O3664">
        <v>42</v>
      </c>
      <c r="P3664" t="s">
        <v>9225</v>
      </c>
      <c r="Q3664">
        <v>10</v>
      </c>
      <c r="R3664">
        <v>8</v>
      </c>
      <c r="S3664" t="s">
        <v>9255</v>
      </c>
      <c r="T3664" t="s">
        <v>9265</v>
      </c>
      <c r="U3664" t="s">
        <v>9300</v>
      </c>
      <c r="V3664" t="str" cm="1">
        <f t="array" ref="V3664">_xlfn.IFS(Hospital_Emergency_Room_Data[[#This Row],[Day]]&lt;=10,"Start(1-10)",Hospital_Emergency_Room_Data[[#This Row],[Day]]&lt;=20,"Middle(11-20)",Hospital_Emergency_Room_Data[[#This Row],[Day]]&gt;20,"End(21-30)")</f>
        <v>Start(1-10)</v>
      </c>
    </row>
    <row r="3665" spans="1:22">
      <c r="A3665">
        <v>269997693</v>
      </c>
      <c r="B3665" t="s">
        <v>3681</v>
      </c>
      <c r="C3665" s="1">
        <v>45083</v>
      </c>
      <c r="D3665" t="str">
        <f>TEXT(Hospital_Emergency_Room_Data[[#This Row],[Patient Admission Date]],"mmm")</f>
        <v>Jun</v>
      </c>
      <c r="E3665">
        <f>YEAR(Hospital_Emergency_Room_Data[[#This Row],[Patient Admission Date]])</f>
        <v>2023</v>
      </c>
      <c r="F3665" s="2">
        <v>0.92847222222222225</v>
      </c>
      <c r="G3665" s="8" t="str">
        <f>TEXT(Hospital_Emergency_Room_Data[[#This Row],[Patient Admission Date]],"dddd")</f>
        <v>Tuesday</v>
      </c>
      <c r="H3665" t="s">
        <v>9208</v>
      </c>
      <c r="I3665">
        <v>60</v>
      </c>
      <c r="J3665" s="5" t="s">
        <v>9217</v>
      </c>
      <c r="K3665" t="s">
        <v>18</v>
      </c>
      <c r="L3665" t="s">
        <v>36</v>
      </c>
      <c r="M3665" t="s">
        <v>9209</v>
      </c>
      <c r="O3665">
        <v>19</v>
      </c>
      <c r="P3665" t="s">
        <v>9226</v>
      </c>
      <c r="Q3665">
        <v>6</v>
      </c>
      <c r="R3665">
        <v>22</v>
      </c>
      <c r="S3665" t="s">
        <v>9256</v>
      </c>
      <c r="T3665" t="s">
        <v>9263</v>
      </c>
      <c r="U3665" t="s">
        <v>9282</v>
      </c>
      <c r="V3665" t="str" cm="1">
        <f t="array" ref="V3665">_xlfn.IFS(Hospital_Emergency_Room_Data[[#This Row],[Day]]&lt;=10,"Start(1-10)",Hospital_Emergency_Room_Data[[#This Row],[Day]]&lt;=20,"Middle(11-20)",Hospital_Emergency_Room_Data[[#This Row],[Day]]&gt;20,"End(21-30)")</f>
        <v>Start(1-10)</v>
      </c>
    </row>
    <row r="3666" spans="1:22">
      <c r="A3666">
        <v>280783888</v>
      </c>
      <c r="B3666" t="s">
        <v>3682</v>
      </c>
      <c r="C3666" s="1">
        <v>45166</v>
      </c>
      <c r="D3666" t="str">
        <f>TEXT(Hospital_Emergency_Room_Data[[#This Row],[Patient Admission Date]],"mmm")</f>
        <v>Aug</v>
      </c>
      <c r="E3666">
        <f>YEAR(Hospital_Emergency_Room_Data[[#This Row],[Patient Admission Date]])</f>
        <v>2023</v>
      </c>
      <c r="F3666" s="2">
        <v>0.96527777777777779</v>
      </c>
      <c r="G3666" s="8" t="str">
        <f>TEXT(Hospital_Emergency_Room_Data[[#This Row],[Patient Admission Date]],"dddd")</f>
        <v>Monday</v>
      </c>
      <c r="H3666" t="s">
        <v>9208</v>
      </c>
      <c r="I3666">
        <v>51</v>
      </c>
      <c r="J3666" s="5" t="s">
        <v>9219</v>
      </c>
      <c r="K3666" t="s">
        <v>18</v>
      </c>
      <c r="L3666" t="s">
        <v>36</v>
      </c>
      <c r="M3666" t="s">
        <v>9209</v>
      </c>
      <c r="N3666">
        <v>5</v>
      </c>
      <c r="O3666">
        <v>28</v>
      </c>
      <c r="P3666" t="s">
        <v>9226</v>
      </c>
      <c r="Q3666">
        <v>28</v>
      </c>
      <c r="R3666">
        <v>23</v>
      </c>
      <c r="S3666" t="s">
        <v>9256</v>
      </c>
      <c r="T3666" t="s">
        <v>9264</v>
      </c>
      <c r="U3666" t="s">
        <v>9282</v>
      </c>
      <c r="V3666" t="str" cm="1">
        <f t="array" ref="V3666">_xlfn.IFS(Hospital_Emergency_Room_Data[[#This Row],[Day]]&lt;=10,"Start(1-10)",Hospital_Emergency_Room_Data[[#This Row],[Day]]&lt;=20,"Middle(11-20)",Hospital_Emergency_Room_Data[[#This Row],[Day]]&gt;20,"End(21-30)")</f>
        <v>End(21-30)</v>
      </c>
    </row>
    <row r="3667" spans="1:22">
      <c r="A3667">
        <v>399393052</v>
      </c>
      <c r="B3667" t="s">
        <v>3683</v>
      </c>
      <c r="C3667" s="1">
        <v>45409</v>
      </c>
      <c r="D3667" t="str">
        <f>TEXT(Hospital_Emergency_Room_Data[[#This Row],[Patient Admission Date]],"mmm")</f>
        <v>Apr</v>
      </c>
      <c r="E3667">
        <f>YEAR(Hospital_Emergency_Room_Data[[#This Row],[Patient Admission Date]])</f>
        <v>2024</v>
      </c>
      <c r="F3667" s="2">
        <v>0.4777777777777778</v>
      </c>
      <c r="G3667" s="8" t="str">
        <f>TEXT(Hospital_Emergency_Room_Data[[#This Row],[Patient Admission Date]],"dddd")</f>
        <v>Saturday</v>
      </c>
      <c r="H3667" t="s">
        <v>9208</v>
      </c>
      <c r="I3667">
        <v>47</v>
      </c>
      <c r="J3667" s="5" t="s">
        <v>9219</v>
      </c>
      <c r="K3667" t="s">
        <v>18</v>
      </c>
      <c r="L3667" t="s">
        <v>36</v>
      </c>
      <c r="M3667" t="s">
        <v>9209</v>
      </c>
      <c r="N3667">
        <v>6</v>
      </c>
      <c r="O3667">
        <v>36</v>
      </c>
      <c r="P3667" t="s">
        <v>9225</v>
      </c>
      <c r="Q3667">
        <v>27</v>
      </c>
      <c r="R3667">
        <v>11</v>
      </c>
      <c r="S3667" t="s">
        <v>9255</v>
      </c>
      <c r="T3667" t="s">
        <v>9264</v>
      </c>
      <c r="U3667" t="s">
        <v>9300</v>
      </c>
      <c r="V3667" t="str" cm="1">
        <f t="array" ref="V3667">_xlfn.IFS(Hospital_Emergency_Room_Data[[#This Row],[Day]]&lt;=10,"Start(1-10)",Hospital_Emergency_Room_Data[[#This Row],[Day]]&lt;=20,"Middle(11-20)",Hospital_Emergency_Room_Data[[#This Row],[Day]]&gt;20,"End(21-30)")</f>
        <v>End(21-30)</v>
      </c>
    </row>
    <row r="3668" spans="1:22">
      <c r="A3668">
        <v>858871119</v>
      </c>
      <c r="B3668" t="s">
        <v>3684</v>
      </c>
      <c r="C3668" s="1">
        <v>45226</v>
      </c>
      <c r="D3668" t="str">
        <f>TEXT(Hospital_Emergency_Room_Data[[#This Row],[Patient Admission Date]],"mmm")</f>
        <v>Oct</v>
      </c>
      <c r="E3668">
        <f>YEAR(Hospital_Emergency_Room_Data[[#This Row],[Patient Admission Date]])</f>
        <v>2023</v>
      </c>
      <c r="F3668" s="2">
        <v>0.71805555555555556</v>
      </c>
      <c r="G3668" s="8" t="str">
        <f>TEXT(Hospital_Emergency_Room_Data[[#This Row],[Patient Admission Date]],"dddd")</f>
        <v>Friday</v>
      </c>
      <c r="H3668" t="s">
        <v>9208</v>
      </c>
      <c r="I3668">
        <v>35</v>
      </c>
      <c r="J3668" s="5" t="s">
        <v>9223</v>
      </c>
      <c r="K3668" t="s">
        <v>18</v>
      </c>
      <c r="L3668" t="s">
        <v>140</v>
      </c>
      <c r="M3668" t="s">
        <v>9209</v>
      </c>
      <c r="N3668">
        <v>2</v>
      </c>
      <c r="O3668">
        <v>30</v>
      </c>
      <c r="P3668" t="s">
        <v>9225</v>
      </c>
      <c r="Q3668">
        <v>27</v>
      </c>
      <c r="R3668">
        <v>17</v>
      </c>
      <c r="S3668" t="s">
        <v>9257</v>
      </c>
      <c r="T3668" t="s">
        <v>9264</v>
      </c>
      <c r="U3668" t="s">
        <v>9282</v>
      </c>
      <c r="V3668" t="str" cm="1">
        <f t="array" ref="V3668">_xlfn.IFS(Hospital_Emergency_Room_Data[[#This Row],[Day]]&lt;=10,"Start(1-10)",Hospital_Emergency_Room_Data[[#This Row],[Day]]&lt;=20,"Middle(11-20)",Hospital_Emergency_Room_Data[[#This Row],[Day]]&gt;20,"End(21-30)")</f>
        <v>End(21-30)</v>
      </c>
    </row>
    <row r="3669" spans="1:22">
      <c r="A3669">
        <v>479960578</v>
      </c>
      <c r="B3669" t="s">
        <v>3685</v>
      </c>
      <c r="C3669" s="1">
        <v>45533</v>
      </c>
      <c r="D3669" t="str">
        <f>TEXT(Hospital_Emergency_Room_Data[[#This Row],[Patient Admission Date]],"mmm")</f>
        <v>Aug</v>
      </c>
      <c r="E3669">
        <f>YEAR(Hospital_Emergency_Room_Data[[#This Row],[Patient Admission Date]])</f>
        <v>2024</v>
      </c>
      <c r="F3669" s="2">
        <v>0.37013888888888891</v>
      </c>
      <c r="G3669" s="8" t="str">
        <f>TEXT(Hospital_Emergency_Room_Data[[#This Row],[Patient Admission Date]],"dddd")</f>
        <v>Thursday</v>
      </c>
      <c r="H3669" t="s">
        <v>9208</v>
      </c>
      <c r="I3669">
        <v>16</v>
      </c>
      <c r="J3669" s="5" t="s">
        <v>9220</v>
      </c>
      <c r="K3669" t="s">
        <v>32</v>
      </c>
      <c r="L3669" t="s">
        <v>96</v>
      </c>
      <c r="M3669" t="s">
        <v>9209</v>
      </c>
      <c r="O3669">
        <v>44</v>
      </c>
      <c r="P3669" t="s">
        <v>9225</v>
      </c>
      <c r="Q3669">
        <v>29</v>
      </c>
      <c r="R3669">
        <v>8</v>
      </c>
      <c r="S3669" t="s">
        <v>9255</v>
      </c>
      <c r="T3669" t="s">
        <v>9264</v>
      </c>
      <c r="U3669" t="s">
        <v>9300</v>
      </c>
      <c r="V3669" t="str" cm="1">
        <f t="array" ref="V3669">_xlfn.IFS(Hospital_Emergency_Room_Data[[#This Row],[Day]]&lt;=10,"Start(1-10)",Hospital_Emergency_Room_Data[[#This Row],[Day]]&lt;=20,"Middle(11-20)",Hospital_Emergency_Room_Data[[#This Row],[Day]]&gt;20,"End(21-30)")</f>
        <v>End(21-30)</v>
      </c>
    </row>
    <row r="3670" spans="1:22">
      <c r="A3670">
        <v>699946597</v>
      </c>
      <c r="B3670" t="s">
        <v>3686</v>
      </c>
      <c r="C3670" s="1">
        <v>45484</v>
      </c>
      <c r="D3670" t="str">
        <f>TEXT(Hospital_Emergency_Room_Data[[#This Row],[Patient Admission Date]],"mmm")</f>
        <v>Jul</v>
      </c>
      <c r="E3670">
        <f>YEAR(Hospital_Emergency_Room_Data[[#This Row],[Patient Admission Date]])</f>
        <v>2024</v>
      </c>
      <c r="F3670" s="2">
        <v>0.5083333333333333</v>
      </c>
      <c r="G3670" s="8" t="str">
        <f>TEXT(Hospital_Emergency_Room_Data[[#This Row],[Patient Admission Date]],"dddd")</f>
        <v>Thursday</v>
      </c>
      <c r="H3670" t="s">
        <v>9208</v>
      </c>
      <c r="I3670">
        <v>52</v>
      </c>
      <c r="J3670" s="5" t="s">
        <v>9219</v>
      </c>
      <c r="K3670" t="s">
        <v>32</v>
      </c>
      <c r="L3670" t="s">
        <v>96</v>
      </c>
      <c r="M3670" t="s">
        <v>9209</v>
      </c>
      <c r="O3670">
        <v>45</v>
      </c>
      <c r="P3670" t="s">
        <v>9225</v>
      </c>
      <c r="Q3670">
        <v>11</v>
      </c>
      <c r="R3670">
        <v>12</v>
      </c>
      <c r="S3670" t="s">
        <v>9257</v>
      </c>
      <c r="T3670" t="s">
        <v>9265</v>
      </c>
      <c r="U3670" t="s">
        <v>9300</v>
      </c>
      <c r="V3670" t="str" cm="1">
        <f t="array" ref="V3670">_xlfn.IFS(Hospital_Emergency_Room_Data[[#This Row],[Day]]&lt;=10,"Start(1-10)",Hospital_Emergency_Room_Data[[#This Row],[Day]]&lt;=20,"Middle(11-20)",Hospital_Emergency_Room_Data[[#This Row],[Day]]&gt;20,"End(21-30)")</f>
        <v>Middle(11-20)</v>
      </c>
    </row>
    <row r="3671" spans="1:22">
      <c r="A3671">
        <v>711634110</v>
      </c>
      <c r="B3671" t="s">
        <v>3687</v>
      </c>
      <c r="C3671" s="1">
        <v>45076</v>
      </c>
      <c r="D3671" t="str">
        <f>TEXT(Hospital_Emergency_Room_Data[[#This Row],[Patient Admission Date]],"mmm")</f>
        <v>May</v>
      </c>
      <c r="E3671">
        <f>YEAR(Hospital_Emergency_Room_Data[[#This Row],[Patient Admission Date]])</f>
        <v>2023</v>
      </c>
      <c r="F3671" s="2">
        <v>0.31736111111111109</v>
      </c>
      <c r="G3671" s="8" t="str">
        <f>TEXT(Hospital_Emergency_Room_Data[[#This Row],[Patient Admission Date]],"dddd")</f>
        <v>Tuesday</v>
      </c>
      <c r="H3671" t="s">
        <v>9208</v>
      </c>
      <c r="I3671">
        <v>47</v>
      </c>
      <c r="J3671" s="5" t="s">
        <v>9219</v>
      </c>
      <c r="K3671" t="s">
        <v>32</v>
      </c>
      <c r="L3671" t="s">
        <v>96</v>
      </c>
      <c r="M3671" t="s">
        <v>9209</v>
      </c>
      <c r="O3671">
        <v>23</v>
      </c>
      <c r="P3671" t="s">
        <v>9226</v>
      </c>
      <c r="Q3671">
        <v>30</v>
      </c>
      <c r="R3671">
        <v>7</v>
      </c>
      <c r="S3671" t="s">
        <v>9255</v>
      </c>
      <c r="T3671" t="s">
        <v>9264</v>
      </c>
      <c r="U3671" t="s">
        <v>9282</v>
      </c>
      <c r="V3671" t="str" cm="1">
        <f t="array" ref="V3671">_xlfn.IFS(Hospital_Emergency_Room_Data[[#This Row],[Day]]&lt;=10,"Start(1-10)",Hospital_Emergency_Room_Data[[#This Row],[Day]]&lt;=20,"Middle(11-20)",Hospital_Emergency_Room_Data[[#This Row],[Day]]&gt;20,"End(21-30)")</f>
        <v>End(21-30)</v>
      </c>
    </row>
    <row r="3672" spans="1:22">
      <c r="A3672">
        <v>837610226</v>
      </c>
      <c r="B3672" t="s">
        <v>3688</v>
      </c>
      <c r="C3672" s="1">
        <v>45437</v>
      </c>
      <c r="D3672" t="str">
        <f>TEXT(Hospital_Emergency_Room_Data[[#This Row],[Patient Admission Date]],"mmm")</f>
        <v>May</v>
      </c>
      <c r="E3672">
        <f>YEAR(Hospital_Emergency_Room_Data[[#This Row],[Patient Admission Date]])</f>
        <v>2024</v>
      </c>
      <c r="F3672" s="2">
        <v>0.8833333333333333</v>
      </c>
      <c r="G3672" s="8" t="str">
        <f>TEXT(Hospital_Emergency_Room_Data[[#This Row],[Patient Admission Date]],"dddd")</f>
        <v>Saturday</v>
      </c>
      <c r="H3672" t="s">
        <v>9208</v>
      </c>
      <c r="I3672">
        <v>26</v>
      </c>
      <c r="J3672" s="5" t="s">
        <v>9220</v>
      </c>
      <c r="K3672" t="s">
        <v>32</v>
      </c>
      <c r="L3672" t="s">
        <v>96</v>
      </c>
      <c r="M3672" t="s">
        <v>9209</v>
      </c>
      <c r="O3672">
        <v>50</v>
      </c>
      <c r="P3672" t="s">
        <v>9225</v>
      </c>
      <c r="Q3672">
        <v>25</v>
      </c>
      <c r="R3672">
        <v>21</v>
      </c>
      <c r="S3672" t="s">
        <v>9256</v>
      </c>
      <c r="T3672" t="s">
        <v>9264</v>
      </c>
      <c r="U3672" t="s">
        <v>9283</v>
      </c>
      <c r="V3672" t="str" cm="1">
        <f t="array" ref="V3672">_xlfn.IFS(Hospital_Emergency_Room_Data[[#This Row],[Day]]&lt;=10,"Start(1-10)",Hospital_Emergency_Room_Data[[#This Row],[Day]]&lt;=20,"Middle(11-20)",Hospital_Emergency_Room_Data[[#This Row],[Day]]&gt;20,"End(21-30)")</f>
        <v>End(21-30)</v>
      </c>
    </row>
    <row r="3673" spans="1:22">
      <c r="A3673">
        <v>709883586</v>
      </c>
      <c r="B3673" t="s">
        <v>3689</v>
      </c>
      <c r="C3673" s="1">
        <v>45289</v>
      </c>
      <c r="D3673" t="str">
        <f>TEXT(Hospital_Emergency_Room_Data[[#This Row],[Patient Admission Date]],"mmm")</f>
        <v>Dec</v>
      </c>
      <c r="E3673">
        <f>YEAR(Hospital_Emergency_Room_Data[[#This Row],[Patient Admission Date]])</f>
        <v>2023</v>
      </c>
      <c r="F3673" s="2">
        <v>0.77013888888888893</v>
      </c>
      <c r="G3673" s="8" t="str">
        <f>TEXT(Hospital_Emergency_Room_Data[[#This Row],[Patient Admission Date]],"dddd")</f>
        <v>Friday</v>
      </c>
      <c r="H3673" t="s">
        <v>9208</v>
      </c>
      <c r="I3673">
        <v>33</v>
      </c>
      <c r="J3673" s="5" t="s">
        <v>9223</v>
      </c>
      <c r="K3673" t="s">
        <v>32</v>
      </c>
      <c r="L3673" t="s">
        <v>96</v>
      </c>
      <c r="M3673" t="s">
        <v>9209</v>
      </c>
      <c r="N3673">
        <v>3</v>
      </c>
      <c r="O3673">
        <v>29</v>
      </c>
      <c r="P3673" t="s">
        <v>9226</v>
      </c>
      <c r="Q3673">
        <v>29</v>
      </c>
      <c r="R3673">
        <v>18</v>
      </c>
      <c r="S3673" t="s">
        <v>9256</v>
      </c>
      <c r="T3673" t="s">
        <v>9264</v>
      </c>
      <c r="U3673" t="s">
        <v>9282</v>
      </c>
      <c r="V3673" t="str" cm="1">
        <f t="array" ref="V3673">_xlfn.IFS(Hospital_Emergency_Room_Data[[#This Row],[Day]]&lt;=10,"Start(1-10)",Hospital_Emergency_Room_Data[[#This Row],[Day]]&lt;=20,"Middle(11-20)",Hospital_Emergency_Room_Data[[#This Row],[Day]]&gt;20,"End(21-30)")</f>
        <v>End(21-30)</v>
      </c>
    </row>
    <row r="3674" spans="1:22">
      <c r="A3674">
        <v>674477074</v>
      </c>
      <c r="B3674" t="s">
        <v>3690</v>
      </c>
      <c r="C3674" s="1">
        <v>45426</v>
      </c>
      <c r="D3674" t="str">
        <f>TEXT(Hospital_Emergency_Room_Data[[#This Row],[Patient Admission Date]],"mmm")</f>
        <v>May</v>
      </c>
      <c r="E3674">
        <f>YEAR(Hospital_Emergency_Room_Data[[#This Row],[Patient Admission Date]])</f>
        <v>2024</v>
      </c>
      <c r="F3674" s="2">
        <v>0.59444444444444444</v>
      </c>
      <c r="G3674" s="8" t="str">
        <f>TEXT(Hospital_Emergency_Room_Data[[#This Row],[Patient Admission Date]],"dddd")</f>
        <v>Tuesday</v>
      </c>
      <c r="H3674" t="s">
        <v>9208</v>
      </c>
      <c r="I3674">
        <v>78</v>
      </c>
      <c r="J3674" s="5" t="s">
        <v>9222</v>
      </c>
      <c r="K3674" t="s">
        <v>32</v>
      </c>
      <c r="L3674" t="s">
        <v>96</v>
      </c>
      <c r="M3674" t="s">
        <v>9209</v>
      </c>
      <c r="N3674">
        <v>4</v>
      </c>
      <c r="O3674">
        <v>13</v>
      </c>
      <c r="P3674" t="s">
        <v>9226</v>
      </c>
      <c r="Q3674">
        <v>14</v>
      </c>
      <c r="R3674">
        <v>14</v>
      </c>
      <c r="S3674" t="s">
        <v>9257</v>
      </c>
      <c r="T3674" t="s">
        <v>9265</v>
      </c>
      <c r="U3674" t="s">
        <v>9282</v>
      </c>
      <c r="V3674" t="str" cm="1">
        <f t="array" ref="V3674">_xlfn.IFS(Hospital_Emergency_Room_Data[[#This Row],[Day]]&lt;=10,"Start(1-10)",Hospital_Emergency_Room_Data[[#This Row],[Day]]&lt;=20,"Middle(11-20)",Hospital_Emergency_Room_Data[[#This Row],[Day]]&gt;20,"End(21-30)")</f>
        <v>Middle(11-20)</v>
      </c>
    </row>
    <row r="3675" spans="1:22">
      <c r="A3675">
        <v>665985232</v>
      </c>
      <c r="B3675" t="s">
        <v>3691</v>
      </c>
      <c r="C3675" s="1">
        <v>45052</v>
      </c>
      <c r="D3675" t="str">
        <f>TEXT(Hospital_Emergency_Room_Data[[#This Row],[Patient Admission Date]],"mmm")</f>
        <v>May</v>
      </c>
      <c r="E3675">
        <f>YEAR(Hospital_Emergency_Room_Data[[#This Row],[Patient Admission Date]])</f>
        <v>2023</v>
      </c>
      <c r="F3675" s="2">
        <v>0.24374999999999999</v>
      </c>
      <c r="G3675" s="8" t="str">
        <f>TEXT(Hospital_Emergency_Room_Data[[#This Row],[Patient Admission Date]],"dddd")</f>
        <v>Saturday</v>
      </c>
      <c r="H3675" t="s">
        <v>9208</v>
      </c>
      <c r="I3675">
        <v>8</v>
      </c>
      <c r="J3675" s="5" t="s">
        <v>9221</v>
      </c>
      <c r="K3675" t="s">
        <v>32</v>
      </c>
      <c r="L3675" t="s">
        <v>25</v>
      </c>
      <c r="M3675" t="s">
        <v>9209</v>
      </c>
      <c r="O3675">
        <v>48</v>
      </c>
      <c r="P3675" t="s">
        <v>9225</v>
      </c>
      <c r="Q3675">
        <v>6</v>
      </c>
      <c r="R3675">
        <v>5</v>
      </c>
      <c r="S3675" t="s">
        <v>9258</v>
      </c>
      <c r="T3675" t="s">
        <v>9263</v>
      </c>
      <c r="U3675" t="s">
        <v>9283</v>
      </c>
      <c r="V3675" t="str" cm="1">
        <f t="array" ref="V3675">_xlfn.IFS(Hospital_Emergency_Room_Data[[#This Row],[Day]]&lt;=10,"Start(1-10)",Hospital_Emergency_Room_Data[[#This Row],[Day]]&lt;=20,"Middle(11-20)",Hospital_Emergency_Room_Data[[#This Row],[Day]]&gt;20,"End(21-30)")</f>
        <v>Start(1-10)</v>
      </c>
    </row>
    <row r="3676" spans="1:22">
      <c r="A3676">
        <v>259608993</v>
      </c>
      <c r="B3676" t="s">
        <v>3692</v>
      </c>
      <c r="C3676" s="1">
        <v>45580</v>
      </c>
      <c r="D3676" t="str">
        <f>TEXT(Hospital_Emergency_Room_Data[[#This Row],[Patient Admission Date]],"mmm")</f>
        <v>Oct</v>
      </c>
      <c r="E3676">
        <f>YEAR(Hospital_Emergency_Room_Data[[#This Row],[Patient Admission Date]])</f>
        <v>2024</v>
      </c>
      <c r="F3676" s="2">
        <v>0.35</v>
      </c>
      <c r="G3676" s="8" t="str">
        <f>TEXT(Hospital_Emergency_Room_Data[[#This Row],[Patient Admission Date]],"dddd")</f>
        <v>Tuesday</v>
      </c>
      <c r="H3676" t="s">
        <v>9208</v>
      </c>
      <c r="I3676">
        <v>16</v>
      </c>
      <c r="J3676" s="5" t="s">
        <v>9220</v>
      </c>
      <c r="K3676" t="s">
        <v>32</v>
      </c>
      <c r="L3676" t="s">
        <v>25</v>
      </c>
      <c r="M3676" t="s">
        <v>9209</v>
      </c>
      <c r="O3676">
        <v>54</v>
      </c>
      <c r="P3676" t="s">
        <v>9225</v>
      </c>
      <c r="Q3676">
        <v>15</v>
      </c>
      <c r="R3676">
        <v>8</v>
      </c>
      <c r="S3676" t="s">
        <v>9255</v>
      </c>
      <c r="T3676" t="s">
        <v>9262</v>
      </c>
      <c r="U3676" t="s">
        <v>9283</v>
      </c>
      <c r="V3676" t="str" cm="1">
        <f t="array" ref="V3676">_xlfn.IFS(Hospital_Emergency_Room_Data[[#This Row],[Day]]&lt;=10,"Start(1-10)",Hospital_Emergency_Room_Data[[#This Row],[Day]]&lt;=20,"Middle(11-20)",Hospital_Emergency_Room_Data[[#This Row],[Day]]&gt;20,"End(21-30)")</f>
        <v>Middle(11-20)</v>
      </c>
    </row>
    <row r="3677" spans="1:22">
      <c r="A3677">
        <v>299016031</v>
      </c>
      <c r="B3677" t="s">
        <v>3693</v>
      </c>
      <c r="C3677" s="1">
        <v>45459</v>
      </c>
      <c r="D3677" t="str">
        <f>TEXT(Hospital_Emergency_Room_Data[[#This Row],[Patient Admission Date]],"mmm")</f>
        <v>Jun</v>
      </c>
      <c r="E3677">
        <f>YEAR(Hospital_Emergency_Room_Data[[#This Row],[Patient Admission Date]])</f>
        <v>2024</v>
      </c>
      <c r="F3677" s="2">
        <v>0.24166666666666667</v>
      </c>
      <c r="G3677" s="8" t="str">
        <f>TEXT(Hospital_Emergency_Room_Data[[#This Row],[Patient Admission Date]],"dddd")</f>
        <v>Sunday</v>
      </c>
      <c r="H3677" t="s">
        <v>9208</v>
      </c>
      <c r="I3677">
        <v>28</v>
      </c>
      <c r="J3677" s="5" t="s">
        <v>9220</v>
      </c>
      <c r="K3677" t="s">
        <v>32</v>
      </c>
      <c r="L3677" t="s">
        <v>25</v>
      </c>
      <c r="M3677" t="s">
        <v>9209</v>
      </c>
      <c r="O3677">
        <v>37</v>
      </c>
      <c r="P3677" t="s">
        <v>9225</v>
      </c>
      <c r="Q3677">
        <v>16</v>
      </c>
      <c r="R3677">
        <v>5</v>
      </c>
      <c r="S3677" t="s">
        <v>9258</v>
      </c>
      <c r="T3677" t="s">
        <v>9262</v>
      </c>
      <c r="U3677" t="s">
        <v>9300</v>
      </c>
      <c r="V3677" t="str" cm="1">
        <f t="array" ref="V3677">_xlfn.IFS(Hospital_Emergency_Room_Data[[#This Row],[Day]]&lt;=10,"Start(1-10)",Hospital_Emergency_Room_Data[[#This Row],[Day]]&lt;=20,"Middle(11-20)",Hospital_Emergency_Room_Data[[#This Row],[Day]]&gt;20,"End(21-30)")</f>
        <v>Middle(11-20)</v>
      </c>
    </row>
    <row r="3678" spans="1:22">
      <c r="A3678">
        <v>485618521</v>
      </c>
      <c r="B3678" t="s">
        <v>3694</v>
      </c>
      <c r="C3678" s="1">
        <v>45279</v>
      </c>
      <c r="D3678" t="str">
        <f>TEXT(Hospital_Emergency_Room_Data[[#This Row],[Patient Admission Date]],"mmm")</f>
        <v>Dec</v>
      </c>
      <c r="E3678">
        <f>YEAR(Hospital_Emergency_Room_Data[[#This Row],[Patient Admission Date]])</f>
        <v>2023</v>
      </c>
      <c r="F3678" s="2">
        <v>8.4722222222222227E-2</v>
      </c>
      <c r="G3678" s="8" t="str">
        <f>TEXT(Hospital_Emergency_Room_Data[[#This Row],[Patient Admission Date]],"dddd")</f>
        <v>Tuesday</v>
      </c>
      <c r="H3678" t="s">
        <v>9208</v>
      </c>
      <c r="I3678">
        <v>54</v>
      </c>
      <c r="J3678" s="5" t="s">
        <v>9219</v>
      </c>
      <c r="K3678" t="s">
        <v>32</v>
      </c>
      <c r="L3678" t="s">
        <v>25</v>
      </c>
      <c r="M3678" t="s">
        <v>9209</v>
      </c>
      <c r="N3678">
        <v>10</v>
      </c>
      <c r="O3678">
        <v>41</v>
      </c>
      <c r="P3678" t="s">
        <v>9225</v>
      </c>
      <c r="Q3678">
        <v>19</v>
      </c>
      <c r="R3678">
        <v>2</v>
      </c>
      <c r="S3678" t="s">
        <v>9258</v>
      </c>
      <c r="T3678" t="s">
        <v>9262</v>
      </c>
      <c r="U3678" t="s">
        <v>9300</v>
      </c>
      <c r="V3678" t="str" cm="1">
        <f t="array" ref="V3678">_xlfn.IFS(Hospital_Emergency_Room_Data[[#This Row],[Day]]&lt;=10,"Start(1-10)",Hospital_Emergency_Room_Data[[#This Row],[Day]]&lt;=20,"Middle(11-20)",Hospital_Emergency_Room_Data[[#This Row],[Day]]&gt;20,"End(21-30)")</f>
        <v>Middle(11-20)</v>
      </c>
    </row>
    <row r="3679" spans="1:22">
      <c r="A3679">
        <v>697602495</v>
      </c>
      <c r="B3679" t="s">
        <v>3695</v>
      </c>
      <c r="C3679" s="1">
        <v>45183</v>
      </c>
      <c r="D3679" t="str">
        <f>TEXT(Hospital_Emergency_Room_Data[[#This Row],[Patient Admission Date]],"mmm")</f>
        <v>Sep</v>
      </c>
      <c r="E3679">
        <f>YEAR(Hospital_Emergency_Room_Data[[#This Row],[Patient Admission Date]])</f>
        <v>2023</v>
      </c>
      <c r="F3679" s="2">
        <v>0.55486111111111114</v>
      </c>
      <c r="G3679" s="8" t="str">
        <f>TEXT(Hospital_Emergency_Room_Data[[#This Row],[Patient Admission Date]],"dddd")</f>
        <v>Thursday</v>
      </c>
      <c r="H3679" t="s">
        <v>9208</v>
      </c>
      <c r="I3679">
        <v>70</v>
      </c>
      <c r="J3679" s="5" t="s">
        <v>9222</v>
      </c>
      <c r="K3679" t="s">
        <v>32</v>
      </c>
      <c r="L3679" t="s">
        <v>13</v>
      </c>
      <c r="M3679" t="s">
        <v>9209</v>
      </c>
      <c r="O3679">
        <v>53</v>
      </c>
      <c r="P3679" t="s">
        <v>9225</v>
      </c>
      <c r="Q3679">
        <v>14</v>
      </c>
      <c r="R3679">
        <v>13</v>
      </c>
      <c r="S3679" t="s">
        <v>9257</v>
      </c>
      <c r="T3679" t="s">
        <v>9265</v>
      </c>
      <c r="U3679" t="s">
        <v>9283</v>
      </c>
      <c r="V3679" t="str" cm="1">
        <f t="array" ref="V3679">_xlfn.IFS(Hospital_Emergency_Room_Data[[#This Row],[Day]]&lt;=10,"Start(1-10)",Hospital_Emergency_Room_Data[[#This Row],[Day]]&lt;=20,"Middle(11-20)",Hospital_Emergency_Room_Data[[#This Row],[Day]]&gt;20,"End(21-30)")</f>
        <v>Middle(11-20)</v>
      </c>
    </row>
    <row r="3680" spans="1:22">
      <c r="A3680">
        <v>658433520</v>
      </c>
      <c r="B3680" t="s">
        <v>3696</v>
      </c>
      <c r="C3680" s="1">
        <v>45398</v>
      </c>
      <c r="D3680" t="str">
        <f>TEXT(Hospital_Emergency_Room_Data[[#This Row],[Patient Admission Date]],"mmm")</f>
        <v>Apr</v>
      </c>
      <c r="E3680">
        <f>YEAR(Hospital_Emergency_Room_Data[[#This Row],[Patient Admission Date]])</f>
        <v>2024</v>
      </c>
      <c r="F3680" s="2">
        <v>0.13541666666666666</v>
      </c>
      <c r="G3680" s="8" t="str">
        <f>TEXT(Hospital_Emergency_Room_Data[[#This Row],[Patient Admission Date]],"dddd")</f>
        <v>Tuesday</v>
      </c>
      <c r="H3680" t="s">
        <v>9208</v>
      </c>
      <c r="I3680">
        <v>62</v>
      </c>
      <c r="J3680" s="5" t="s">
        <v>9217</v>
      </c>
      <c r="K3680" t="s">
        <v>32</v>
      </c>
      <c r="L3680" t="s">
        <v>13</v>
      </c>
      <c r="M3680" t="s">
        <v>9209</v>
      </c>
      <c r="O3680">
        <v>52</v>
      </c>
      <c r="P3680" t="s">
        <v>9225</v>
      </c>
      <c r="Q3680">
        <v>16</v>
      </c>
      <c r="R3680">
        <v>3</v>
      </c>
      <c r="S3680" t="s">
        <v>9258</v>
      </c>
      <c r="T3680" t="s">
        <v>9262</v>
      </c>
      <c r="U3680" t="s">
        <v>9283</v>
      </c>
      <c r="V3680" t="str" cm="1">
        <f t="array" ref="V3680">_xlfn.IFS(Hospital_Emergency_Room_Data[[#This Row],[Day]]&lt;=10,"Start(1-10)",Hospital_Emergency_Room_Data[[#This Row],[Day]]&lt;=20,"Middle(11-20)",Hospital_Emergency_Room_Data[[#This Row],[Day]]&gt;20,"End(21-30)")</f>
        <v>Middle(11-20)</v>
      </c>
    </row>
    <row r="3681" spans="1:22">
      <c r="A3681">
        <v>418738778</v>
      </c>
      <c r="B3681" t="s">
        <v>3697</v>
      </c>
      <c r="C3681" s="1">
        <v>45137</v>
      </c>
      <c r="D3681" t="str">
        <f>TEXT(Hospital_Emergency_Room_Data[[#This Row],[Patient Admission Date]],"mmm")</f>
        <v>Jul</v>
      </c>
      <c r="E3681">
        <f>YEAR(Hospital_Emergency_Room_Data[[#This Row],[Patient Admission Date]])</f>
        <v>2023</v>
      </c>
      <c r="F3681" s="2">
        <v>0.76736111111111116</v>
      </c>
      <c r="G3681" s="8" t="str">
        <f>TEXT(Hospital_Emergency_Room_Data[[#This Row],[Patient Admission Date]],"dddd")</f>
        <v>Sunday</v>
      </c>
      <c r="H3681" t="s">
        <v>9208</v>
      </c>
      <c r="I3681">
        <v>75</v>
      </c>
      <c r="J3681" s="5" t="s">
        <v>9222</v>
      </c>
      <c r="K3681" t="s">
        <v>32</v>
      </c>
      <c r="L3681" t="s">
        <v>13</v>
      </c>
      <c r="M3681" t="s">
        <v>9209</v>
      </c>
      <c r="O3681">
        <v>20</v>
      </c>
      <c r="P3681" t="s">
        <v>9226</v>
      </c>
      <c r="Q3681">
        <v>30</v>
      </c>
      <c r="R3681">
        <v>18</v>
      </c>
      <c r="S3681" t="s">
        <v>9256</v>
      </c>
      <c r="T3681" t="s">
        <v>9264</v>
      </c>
      <c r="U3681" t="s">
        <v>9282</v>
      </c>
      <c r="V3681" t="str" cm="1">
        <f t="array" ref="V3681">_xlfn.IFS(Hospital_Emergency_Room_Data[[#This Row],[Day]]&lt;=10,"Start(1-10)",Hospital_Emergency_Room_Data[[#This Row],[Day]]&lt;=20,"Middle(11-20)",Hospital_Emergency_Room_Data[[#This Row],[Day]]&gt;20,"End(21-30)")</f>
        <v>End(21-30)</v>
      </c>
    </row>
    <row r="3682" spans="1:22">
      <c r="A3682">
        <v>554134224</v>
      </c>
      <c r="B3682" t="s">
        <v>3698</v>
      </c>
      <c r="C3682" s="1">
        <v>45421</v>
      </c>
      <c r="D3682" t="str">
        <f>TEXT(Hospital_Emergency_Room_Data[[#This Row],[Patient Admission Date]],"mmm")</f>
        <v>May</v>
      </c>
      <c r="E3682">
        <f>YEAR(Hospital_Emergency_Room_Data[[#This Row],[Patient Admission Date]])</f>
        <v>2024</v>
      </c>
      <c r="F3682" s="2">
        <v>0.46666666666666667</v>
      </c>
      <c r="G3682" s="8" t="str">
        <f>TEXT(Hospital_Emergency_Room_Data[[#This Row],[Patient Admission Date]],"dddd")</f>
        <v>Thursday</v>
      </c>
      <c r="H3682" t="s">
        <v>9208</v>
      </c>
      <c r="I3682">
        <v>71</v>
      </c>
      <c r="J3682" s="5" t="s">
        <v>9222</v>
      </c>
      <c r="K3682" t="s">
        <v>32</v>
      </c>
      <c r="L3682" t="s">
        <v>13</v>
      </c>
      <c r="M3682" t="s">
        <v>9209</v>
      </c>
      <c r="O3682">
        <v>25</v>
      </c>
      <c r="P3682" t="s">
        <v>9226</v>
      </c>
      <c r="Q3682">
        <v>9</v>
      </c>
      <c r="R3682">
        <v>11</v>
      </c>
      <c r="S3682" t="s">
        <v>9255</v>
      </c>
      <c r="T3682" t="s">
        <v>9265</v>
      </c>
      <c r="U3682" t="s">
        <v>9282</v>
      </c>
      <c r="V3682" t="str" cm="1">
        <f t="array" ref="V3682">_xlfn.IFS(Hospital_Emergency_Room_Data[[#This Row],[Day]]&lt;=10,"Start(1-10)",Hospital_Emergency_Room_Data[[#This Row],[Day]]&lt;=20,"Middle(11-20)",Hospital_Emergency_Room_Data[[#This Row],[Day]]&gt;20,"End(21-30)")</f>
        <v>Start(1-10)</v>
      </c>
    </row>
    <row r="3683" spans="1:22">
      <c r="A3683">
        <v>366155270</v>
      </c>
      <c r="B3683" t="s">
        <v>3699</v>
      </c>
      <c r="C3683" s="1">
        <v>45158</v>
      </c>
      <c r="D3683" t="str">
        <f>TEXT(Hospital_Emergency_Room_Data[[#This Row],[Patient Admission Date]],"mmm")</f>
        <v>Aug</v>
      </c>
      <c r="E3683">
        <f>YEAR(Hospital_Emergency_Room_Data[[#This Row],[Patient Admission Date]])</f>
        <v>2023</v>
      </c>
      <c r="F3683" s="2">
        <v>0.3659722222222222</v>
      </c>
      <c r="G3683" s="8" t="str">
        <f>TEXT(Hospital_Emergency_Room_Data[[#This Row],[Patient Admission Date]],"dddd")</f>
        <v>Sunday</v>
      </c>
      <c r="H3683" t="s">
        <v>9208</v>
      </c>
      <c r="I3683">
        <v>59</v>
      </c>
      <c r="J3683" s="5" t="s">
        <v>9219</v>
      </c>
      <c r="K3683" t="s">
        <v>32</v>
      </c>
      <c r="L3683" t="s">
        <v>13</v>
      </c>
      <c r="M3683" t="s">
        <v>9209</v>
      </c>
      <c r="O3683">
        <v>59</v>
      </c>
      <c r="P3683" t="s">
        <v>9225</v>
      </c>
      <c r="Q3683">
        <v>20</v>
      </c>
      <c r="R3683">
        <v>8</v>
      </c>
      <c r="S3683" t="s">
        <v>9255</v>
      </c>
      <c r="T3683" t="s">
        <v>9262</v>
      </c>
      <c r="U3683" t="s">
        <v>9283</v>
      </c>
      <c r="V3683" t="str" cm="1">
        <f t="array" ref="V3683">_xlfn.IFS(Hospital_Emergency_Room_Data[[#This Row],[Day]]&lt;=10,"Start(1-10)",Hospital_Emergency_Room_Data[[#This Row],[Day]]&lt;=20,"Middle(11-20)",Hospital_Emergency_Room_Data[[#This Row],[Day]]&gt;20,"End(21-30)")</f>
        <v>Middle(11-20)</v>
      </c>
    </row>
    <row r="3684" spans="1:22">
      <c r="A3684">
        <v>487289451</v>
      </c>
      <c r="B3684" t="s">
        <v>3700</v>
      </c>
      <c r="C3684" s="1">
        <v>45362</v>
      </c>
      <c r="D3684" t="str">
        <f>TEXT(Hospital_Emergency_Room_Data[[#This Row],[Patient Admission Date]],"mmm")</f>
        <v>Mar</v>
      </c>
      <c r="E3684">
        <f>YEAR(Hospital_Emergency_Room_Data[[#This Row],[Patient Admission Date]])</f>
        <v>2024</v>
      </c>
      <c r="F3684" s="2">
        <v>0.31319444444444444</v>
      </c>
      <c r="G3684" s="8" t="str">
        <f>TEXT(Hospital_Emergency_Room_Data[[#This Row],[Patient Admission Date]],"dddd")</f>
        <v>Monday</v>
      </c>
      <c r="H3684" t="s">
        <v>9208</v>
      </c>
      <c r="I3684">
        <v>17</v>
      </c>
      <c r="J3684" s="5" t="s">
        <v>9220</v>
      </c>
      <c r="K3684" t="s">
        <v>32</v>
      </c>
      <c r="L3684" t="s">
        <v>13</v>
      </c>
      <c r="M3684" t="s">
        <v>9209</v>
      </c>
      <c r="O3684">
        <v>32</v>
      </c>
      <c r="P3684" t="s">
        <v>9225</v>
      </c>
      <c r="Q3684">
        <v>11</v>
      </c>
      <c r="R3684">
        <v>7</v>
      </c>
      <c r="S3684" t="s">
        <v>9255</v>
      </c>
      <c r="T3684" t="s">
        <v>9265</v>
      </c>
      <c r="U3684" t="s">
        <v>9300</v>
      </c>
      <c r="V3684" t="str" cm="1">
        <f t="array" ref="V3684">_xlfn.IFS(Hospital_Emergency_Room_Data[[#This Row],[Day]]&lt;=10,"Start(1-10)",Hospital_Emergency_Room_Data[[#This Row],[Day]]&lt;=20,"Middle(11-20)",Hospital_Emergency_Room_Data[[#This Row],[Day]]&gt;20,"End(21-30)")</f>
        <v>Middle(11-20)</v>
      </c>
    </row>
    <row r="3685" spans="1:22">
      <c r="A3685">
        <v>349880069</v>
      </c>
      <c r="B3685" t="s">
        <v>3701</v>
      </c>
      <c r="C3685" s="1">
        <v>45080</v>
      </c>
      <c r="D3685" t="str">
        <f>TEXT(Hospital_Emergency_Room_Data[[#This Row],[Patient Admission Date]],"mmm")</f>
        <v>Jun</v>
      </c>
      <c r="E3685">
        <f>YEAR(Hospital_Emergency_Room_Data[[#This Row],[Patient Admission Date]])</f>
        <v>2023</v>
      </c>
      <c r="F3685" s="2">
        <v>0.89444444444444449</v>
      </c>
      <c r="G3685" s="8" t="str">
        <f>TEXT(Hospital_Emergency_Room_Data[[#This Row],[Patient Admission Date]],"dddd")</f>
        <v>Saturday</v>
      </c>
      <c r="H3685" t="s">
        <v>9208</v>
      </c>
      <c r="I3685">
        <v>16</v>
      </c>
      <c r="J3685" s="5" t="s">
        <v>9220</v>
      </c>
      <c r="K3685" t="s">
        <v>32</v>
      </c>
      <c r="L3685" t="s">
        <v>13</v>
      </c>
      <c r="M3685" t="s">
        <v>9209</v>
      </c>
      <c r="O3685">
        <v>54</v>
      </c>
      <c r="P3685" t="s">
        <v>9225</v>
      </c>
      <c r="Q3685">
        <v>3</v>
      </c>
      <c r="R3685">
        <v>21</v>
      </c>
      <c r="S3685" t="s">
        <v>9256</v>
      </c>
      <c r="T3685" t="s">
        <v>9263</v>
      </c>
      <c r="U3685" t="s">
        <v>9283</v>
      </c>
      <c r="V3685" t="str" cm="1">
        <f t="array" ref="V3685">_xlfn.IFS(Hospital_Emergency_Room_Data[[#This Row],[Day]]&lt;=10,"Start(1-10)",Hospital_Emergency_Room_Data[[#This Row],[Day]]&lt;=20,"Middle(11-20)",Hospital_Emergency_Room_Data[[#This Row],[Day]]&gt;20,"End(21-30)")</f>
        <v>Start(1-10)</v>
      </c>
    </row>
    <row r="3686" spans="1:22">
      <c r="A3686">
        <v>241719050</v>
      </c>
      <c r="B3686" t="s">
        <v>3702</v>
      </c>
      <c r="C3686" s="1">
        <v>45373</v>
      </c>
      <c r="D3686" t="str">
        <f>TEXT(Hospital_Emergency_Room_Data[[#This Row],[Patient Admission Date]],"mmm")</f>
        <v>Mar</v>
      </c>
      <c r="E3686">
        <f>YEAR(Hospital_Emergency_Room_Data[[#This Row],[Patient Admission Date]])</f>
        <v>2024</v>
      </c>
      <c r="F3686" s="2">
        <v>0.65833333333333333</v>
      </c>
      <c r="G3686" s="8" t="str">
        <f>TEXT(Hospital_Emergency_Room_Data[[#This Row],[Patient Admission Date]],"dddd")</f>
        <v>Friday</v>
      </c>
      <c r="H3686" t="s">
        <v>9208</v>
      </c>
      <c r="I3686">
        <v>39</v>
      </c>
      <c r="J3686" s="5" t="s">
        <v>9223</v>
      </c>
      <c r="K3686" t="s">
        <v>32</v>
      </c>
      <c r="L3686" t="s">
        <v>13</v>
      </c>
      <c r="M3686" t="s">
        <v>9209</v>
      </c>
      <c r="O3686">
        <v>52</v>
      </c>
      <c r="P3686" t="s">
        <v>9225</v>
      </c>
      <c r="Q3686">
        <v>22</v>
      </c>
      <c r="R3686">
        <v>15</v>
      </c>
      <c r="S3686" t="s">
        <v>9257</v>
      </c>
      <c r="T3686" t="s">
        <v>9264</v>
      </c>
      <c r="U3686" t="s">
        <v>9283</v>
      </c>
      <c r="V3686" t="str" cm="1">
        <f t="array" ref="V3686">_xlfn.IFS(Hospital_Emergency_Room_Data[[#This Row],[Day]]&lt;=10,"Start(1-10)",Hospital_Emergency_Room_Data[[#This Row],[Day]]&lt;=20,"Middle(11-20)",Hospital_Emergency_Room_Data[[#This Row],[Day]]&gt;20,"End(21-30)")</f>
        <v>End(21-30)</v>
      </c>
    </row>
    <row r="3687" spans="1:22">
      <c r="A3687">
        <v>545546359</v>
      </c>
      <c r="B3687" t="s">
        <v>3703</v>
      </c>
      <c r="C3687" s="1">
        <v>45576</v>
      </c>
      <c r="D3687" t="str">
        <f>TEXT(Hospital_Emergency_Room_Data[[#This Row],[Patient Admission Date]],"mmm")</f>
        <v>Oct</v>
      </c>
      <c r="E3687">
        <f>YEAR(Hospital_Emergency_Room_Data[[#This Row],[Patient Admission Date]])</f>
        <v>2024</v>
      </c>
      <c r="F3687" s="2">
        <v>6.5972222222222224E-2</v>
      </c>
      <c r="G3687" s="8" t="str">
        <f>TEXT(Hospital_Emergency_Room_Data[[#This Row],[Patient Admission Date]],"dddd")</f>
        <v>Friday</v>
      </c>
      <c r="H3687" t="s">
        <v>9208</v>
      </c>
      <c r="I3687">
        <v>60</v>
      </c>
      <c r="J3687" s="5" t="s">
        <v>9217</v>
      </c>
      <c r="K3687" t="s">
        <v>32</v>
      </c>
      <c r="L3687" t="s">
        <v>13</v>
      </c>
      <c r="M3687" t="s">
        <v>9209</v>
      </c>
      <c r="O3687">
        <v>51</v>
      </c>
      <c r="P3687" t="s">
        <v>9225</v>
      </c>
      <c r="Q3687">
        <v>11</v>
      </c>
      <c r="R3687">
        <v>1</v>
      </c>
      <c r="S3687" t="s">
        <v>9258</v>
      </c>
      <c r="T3687" t="s">
        <v>9265</v>
      </c>
      <c r="U3687" t="s">
        <v>9283</v>
      </c>
      <c r="V3687" t="str" cm="1">
        <f t="array" ref="V3687">_xlfn.IFS(Hospital_Emergency_Room_Data[[#This Row],[Day]]&lt;=10,"Start(1-10)",Hospital_Emergency_Room_Data[[#This Row],[Day]]&lt;=20,"Middle(11-20)",Hospital_Emergency_Room_Data[[#This Row],[Day]]&gt;20,"End(21-30)")</f>
        <v>Middle(11-20)</v>
      </c>
    </row>
    <row r="3688" spans="1:22">
      <c r="A3688">
        <v>475182855</v>
      </c>
      <c r="B3688" t="s">
        <v>3704</v>
      </c>
      <c r="C3688" s="1">
        <v>45586</v>
      </c>
      <c r="D3688" t="str">
        <f>TEXT(Hospital_Emergency_Room_Data[[#This Row],[Patient Admission Date]],"mmm")</f>
        <v>Oct</v>
      </c>
      <c r="E3688">
        <f>YEAR(Hospital_Emergency_Room_Data[[#This Row],[Patient Admission Date]])</f>
        <v>2024</v>
      </c>
      <c r="F3688" s="2">
        <v>0.70902777777777781</v>
      </c>
      <c r="G3688" s="8" t="str">
        <f>TEXT(Hospital_Emergency_Room_Data[[#This Row],[Patient Admission Date]],"dddd")</f>
        <v>Monday</v>
      </c>
      <c r="H3688" t="s">
        <v>9208</v>
      </c>
      <c r="I3688">
        <v>10</v>
      </c>
      <c r="J3688" s="5" t="s">
        <v>9221</v>
      </c>
      <c r="K3688" t="s">
        <v>32</v>
      </c>
      <c r="L3688" t="s">
        <v>13</v>
      </c>
      <c r="M3688" t="s">
        <v>9209</v>
      </c>
      <c r="O3688">
        <v>31</v>
      </c>
      <c r="P3688" t="s">
        <v>9225</v>
      </c>
      <c r="Q3688">
        <v>21</v>
      </c>
      <c r="R3688">
        <v>17</v>
      </c>
      <c r="S3688" t="s">
        <v>9257</v>
      </c>
      <c r="T3688" t="s">
        <v>9262</v>
      </c>
      <c r="U3688" t="s">
        <v>9300</v>
      </c>
      <c r="V3688" t="str" cm="1">
        <f t="array" ref="V3688">_xlfn.IFS(Hospital_Emergency_Room_Data[[#This Row],[Day]]&lt;=10,"Start(1-10)",Hospital_Emergency_Room_Data[[#This Row],[Day]]&lt;=20,"Middle(11-20)",Hospital_Emergency_Room_Data[[#This Row],[Day]]&gt;20,"End(21-30)")</f>
        <v>End(21-30)</v>
      </c>
    </row>
    <row r="3689" spans="1:22">
      <c r="A3689">
        <v>119305643</v>
      </c>
      <c r="B3689" t="s">
        <v>3705</v>
      </c>
      <c r="C3689" s="1">
        <v>45321</v>
      </c>
      <c r="D3689" t="str">
        <f>TEXT(Hospital_Emergency_Room_Data[[#This Row],[Patient Admission Date]],"mmm")</f>
        <v>Jan</v>
      </c>
      <c r="E3689">
        <f>YEAR(Hospital_Emergency_Room_Data[[#This Row],[Patient Admission Date]])</f>
        <v>2024</v>
      </c>
      <c r="F3689" s="2">
        <v>0.87708333333333333</v>
      </c>
      <c r="G3689" s="8" t="str">
        <f>TEXT(Hospital_Emergency_Room_Data[[#This Row],[Patient Admission Date]],"dddd")</f>
        <v>Tuesday</v>
      </c>
      <c r="H3689" t="s">
        <v>9208</v>
      </c>
      <c r="I3689">
        <v>17</v>
      </c>
      <c r="J3689" s="5" t="s">
        <v>9220</v>
      </c>
      <c r="K3689" t="s">
        <v>32</v>
      </c>
      <c r="L3689" t="s">
        <v>13</v>
      </c>
      <c r="M3689" t="s">
        <v>9209</v>
      </c>
      <c r="O3689">
        <v>46</v>
      </c>
      <c r="P3689" t="s">
        <v>9225</v>
      </c>
      <c r="Q3689">
        <v>30</v>
      </c>
      <c r="R3689">
        <v>21</v>
      </c>
      <c r="S3689" t="s">
        <v>9256</v>
      </c>
      <c r="T3689" t="s">
        <v>9264</v>
      </c>
      <c r="U3689" t="s">
        <v>9283</v>
      </c>
      <c r="V3689" t="str" cm="1">
        <f t="array" ref="V3689">_xlfn.IFS(Hospital_Emergency_Room_Data[[#This Row],[Day]]&lt;=10,"Start(1-10)",Hospital_Emergency_Room_Data[[#This Row],[Day]]&lt;=20,"Middle(11-20)",Hospital_Emergency_Room_Data[[#This Row],[Day]]&gt;20,"End(21-30)")</f>
        <v>End(21-30)</v>
      </c>
    </row>
    <row r="3690" spans="1:22">
      <c r="A3690">
        <v>141276330</v>
      </c>
      <c r="B3690" t="s">
        <v>3706</v>
      </c>
      <c r="C3690" s="1">
        <v>45251</v>
      </c>
      <c r="D3690" t="str">
        <f>TEXT(Hospital_Emergency_Room_Data[[#This Row],[Patient Admission Date]],"mmm")</f>
        <v>Nov</v>
      </c>
      <c r="E3690">
        <f>YEAR(Hospital_Emergency_Room_Data[[#This Row],[Patient Admission Date]])</f>
        <v>2023</v>
      </c>
      <c r="F3690" s="2">
        <v>0.52361111111111114</v>
      </c>
      <c r="G3690" s="8" t="str">
        <f>TEXT(Hospital_Emergency_Room_Data[[#This Row],[Patient Admission Date]],"dddd")</f>
        <v>Tuesday</v>
      </c>
      <c r="H3690" t="s">
        <v>9208</v>
      </c>
      <c r="I3690">
        <v>19</v>
      </c>
      <c r="J3690" s="5" t="s">
        <v>9220</v>
      </c>
      <c r="K3690" t="s">
        <v>32</v>
      </c>
      <c r="L3690" t="s">
        <v>13</v>
      </c>
      <c r="M3690" t="s">
        <v>9209</v>
      </c>
      <c r="O3690">
        <v>58</v>
      </c>
      <c r="P3690" t="s">
        <v>9225</v>
      </c>
      <c r="Q3690">
        <v>21</v>
      </c>
      <c r="R3690">
        <v>12</v>
      </c>
      <c r="S3690" t="s">
        <v>9257</v>
      </c>
      <c r="T3690" t="s">
        <v>9262</v>
      </c>
      <c r="U3690" t="s">
        <v>9283</v>
      </c>
      <c r="V3690" t="str" cm="1">
        <f t="array" ref="V3690">_xlfn.IFS(Hospital_Emergency_Room_Data[[#This Row],[Day]]&lt;=10,"Start(1-10)",Hospital_Emergency_Room_Data[[#This Row],[Day]]&lt;=20,"Middle(11-20)",Hospital_Emergency_Room_Data[[#This Row],[Day]]&gt;20,"End(21-30)")</f>
        <v>End(21-30)</v>
      </c>
    </row>
    <row r="3691" spans="1:22">
      <c r="A3691">
        <v>824082119</v>
      </c>
      <c r="B3691" t="s">
        <v>3707</v>
      </c>
      <c r="C3691" s="1">
        <v>45199</v>
      </c>
      <c r="D3691" t="str">
        <f>TEXT(Hospital_Emergency_Room_Data[[#This Row],[Patient Admission Date]],"mmm")</f>
        <v>Sep</v>
      </c>
      <c r="E3691">
        <f>YEAR(Hospital_Emergency_Room_Data[[#This Row],[Patient Admission Date]])</f>
        <v>2023</v>
      </c>
      <c r="F3691" s="2">
        <v>0.86250000000000004</v>
      </c>
      <c r="G3691" s="8" t="str">
        <f>TEXT(Hospital_Emergency_Room_Data[[#This Row],[Patient Admission Date]],"dddd")</f>
        <v>Saturday</v>
      </c>
      <c r="H3691" t="s">
        <v>9208</v>
      </c>
      <c r="I3691">
        <v>28</v>
      </c>
      <c r="J3691" s="5" t="s">
        <v>9220</v>
      </c>
      <c r="K3691" t="s">
        <v>32</v>
      </c>
      <c r="L3691" t="s">
        <v>13</v>
      </c>
      <c r="M3691" t="s">
        <v>9209</v>
      </c>
      <c r="O3691">
        <v>53</v>
      </c>
      <c r="P3691" t="s">
        <v>9225</v>
      </c>
      <c r="Q3691">
        <v>30</v>
      </c>
      <c r="R3691">
        <v>20</v>
      </c>
      <c r="S3691" t="s">
        <v>9256</v>
      </c>
      <c r="T3691" t="s">
        <v>9264</v>
      </c>
      <c r="U3691" t="s">
        <v>9283</v>
      </c>
      <c r="V3691" t="str" cm="1">
        <f t="array" ref="V3691">_xlfn.IFS(Hospital_Emergency_Room_Data[[#This Row],[Day]]&lt;=10,"Start(1-10)",Hospital_Emergency_Room_Data[[#This Row],[Day]]&lt;=20,"Middle(11-20)",Hospital_Emergency_Room_Data[[#This Row],[Day]]&gt;20,"End(21-30)")</f>
        <v>End(21-30)</v>
      </c>
    </row>
    <row r="3692" spans="1:22">
      <c r="A3692">
        <v>816620922</v>
      </c>
      <c r="B3692" t="s">
        <v>3708</v>
      </c>
      <c r="C3692" s="1">
        <v>45039</v>
      </c>
      <c r="D3692" t="str">
        <f>TEXT(Hospital_Emergency_Room_Data[[#This Row],[Patient Admission Date]],"mmm")</f>
        <v>Apr</v>
      </c>
      <c r="E3692">
        <f>YEAR(Hospital_Emergency_Room_Data[[#This Row],[Patient Admission Date]])</f>
        <v>2023</v>
      </c>
      <c r="F3692" s="2">
        <v>0.38680555555555557</v>
      </c>
      <c r="G3692" s="8" t="str">
        <f>TEXT(Hospital_Emergency_Room_Data[[#This Row],[Patient Admission Date]],"dddd")</f>
        <v>Sunday</v>
      </c>
      <c r="H3692" t="s">
        <v>9208</v>
      </c>
      <c r="I3692">
        <v>65</v>
      </c>
      <c r="J3692" s="5" t="s">
        <v>9217</v>
      </c>
      <c r="K3692" t="s">
        <v>32</v>
      </c>
      <c r="L3692" t="s">
        <v>13</v>
      </c>
      <c r="M3692" t="s">
        <v>9209</v>
      </c>
      <c r="O3692">
        <v>58</v>
      </c>
      <c r="P3692" t="s">
        <v>9225</v>
      </c>
      <c r="Q3692">
        <v>23</v>
      </c>
      <c r="R3692">
        <v>9</v>
      </c>
      <c r="S3692" t="s">
        <v>9255</v>
      </c>
      <c r="T3692" t="s">
        <v>9264</v>
      </c>
      <c r="U3692" t="s">
        <v>9283</v>
      </c>
      <c r="V3692" t="str" cm="1">
        <f t="array" ref="V3692">_xlfn.IFS(Hospital_Emergency_Room_Data[[#This Row],[Day]]&lt;=10,"Start(1-10)",Hospital_Emergency_Room_Data[[#This Row],[Day]]&lt;=20,"Middle(11-20)",Hospital_Emergency_Room_Data[[#This Row],[Day]]&gt;20,"End(21-30)")</f>
        <v>End(21-30)</v>
      </c>
    </row>
    <row r="3693" spans="1:22">
      <c r="A3693">
        <v>289973636</v>
      </c>
      <c r="B3693" t="s">
        <v>3709</v>
      </c>
      <c r="C3693" s="1">
        <v>45297</v>
      </c>
      <c r="D3693" t="str">
        <f>TEXT(Hospital_Emergency_Room_Data[[#This Row],[Patient Admission Date]],"mmm")</f>
        <v>Jan</v>
      </c>
      <c r="E3693">
        <f>YEAR(Hospital_Emergency_Room_Data[[#This Row],[Patient Admission Date]])</f>
        <v>2024</v>
      </c>
      <c r="F3693" s="2">
        <v>0.36805555555555558</v>
      </c>
      <c r="G3693" s="8" t="str">
        <f>TEXT(Hospital_Emergency_Room_Data[[#This Row],[Patient Admission Date]],"dddd")</f>
        <v>Saturday</v>
      </c>
      <c r="H3693" t="s">
        <v>9208</v>
      </c>
      <c r="I3693">
        <v>49</v>
      </c>
      <c r="J3693" s="5" t="s">
        <v>9219</v>
      </c>
      <c r="K3693" t="s">
        <v>32</v>
      </c>
      <c r="L3693" t="s">
        <v>13</v>
      </c>
      <c r="M3693" t="s">
        <v>9209</v>
      </c>
      <c r="O3693">
        <v>18</v>
      </c>
      <c r="P3693" t="s">
        <v>9226</v>
      </c>
      <c r="Q3693">
        <v>6</v>
      </c>
      <c r="R3693">
        <v>8</v>
      </c>
      <c r="S3693" t="s">
        <v>9255</v>
      </c>
      <c r="T3693" t="s">
        <v>9263</v>
      </c>
      <c r="U3693" t="s">
        <v>9282</v>
      </c>
      <c r="V3693" t="str" cm="1">
        <f t="array" ref="V3693">_xlfn.IFS(Hospital_Emergency_Room_Data[[#This Row],[Day]]&lt;=10,"Start(1-10)",Hospital_Emergency_Room_Data[[#This Row],[Day]]&lt;=20,"Middle(11-20)",Hospital_Emergency_Room_Data[[#This Row],[Day]]&gt;20,"End(21-30)")</f>
        <v>Start(1-10)</v>
      </c>
    </row>
    <row r="3694" spans="1:22">
      <c r="A3694">
        <v>562156437</v>
      </c>
      <c r="B3694" t="s">
        <v>3710</v>
      </c>
      <c r="C3694" s="1">
        <v>45122</v>
      </c>
      <c r="D3694" t="str">
        <f>TEXT(Hospital_Emergency_Room_Data[[#This Row],[Patient Admission Date]],"mmm")</f>
        <v>Jul</v>
      </c>
      <c r="E3694">
        <f>YEAR(Hospital_Emergency_Room_Data[[#This Row],[Patient Admission Date]])</f>
        <v>2023</v>
      </c>
      <c r="F3694" s="2">
        <v>0.3347222222222222</v>
      </c>
      <c r="G3694" s="8" t="str">
        <f>TEXT(Hospital_Emergency_Room_Data[[#This Row],[Patient Admission Date]],"dddd")</f>
        <v>Saturday</v>
      </c>
      <c r="H3694" t="s">
        <v>9208</v>
      </c>
      <c r="I3694">
        <v>70</v>
      </c>
      <c r="J3694" s="5" t="s">
        <v>9222</v>
      </c>
      <c r="K3694" t="s">
        <v>32</v>
      </c>
      <c r="L3694" t="s">
        <v>13</v>
      </c>
      <c r="M3694" t="s">
        <v>9209</v>
      </c>
      <c r="O3694">
        <v>21</v>
      </c>
      <c r="P3694" t="s">
        <v>9226</v>
      </c>
      <c r="Q3694">
        <v>15</v>
      </c>
      <c r="R3694">
        <v>8</v>
      </c>
      <c r="S3694" t="s">
        <v>9255</v>
      </c>
      <c r="T3694" t="s">
        <v>9262</v>
      </c>
      <c r="U3694" t="s">
        <v>9282</v>
      </c>
      <c r="V3694" t="str" cm="1">
        <f t="array" ref="V3694">_xlfn.IFS(Hospital_Emergency_Room_Data[[#This Row],[Day]]&lt;=10,"Start(1-10)",Hospital_Emergency_Room_Data[[#This Row],[Day]]&lt;=20,"Middle(11-20)",Hospital_Emergency_Room_Data[[#This Row],[Day]]&gt;20,"End(21-30)")</f>
        <v>Middle(11-20)</v>
      </c>
    </row>
    <row r="3695" spans="1:22">
      <c r="A3695">
        <v>518578790</v>
      </c>
      <c r="B3695" t="s">
        <v>3711</v>
      </c>
      <c r="C3695" s="1">
        <v>45170</v>
      </c>
      <c r="D3695" t="str">
        <f>TEXT(Hospital_Emergency_Room_Data[[#This Row],[Patient Admission Date]],"mmm")</f>
        <v>Sep</v>
      </c>
      <c r="E3695">
        <f>YEAR(Hospital_Emergency_Room_Data[[#This Row],[Patient Admission Date]])</f>
        <v>2023</v>
      </c>
      <c r="F3695" s="2">
        <v>0.38472222222222224</v>
      </c>
      <c r="G3695" s="8" t="str">
        <f>TEXT(Hospital_Emergency_Room_Data[[#This Row],[Patient Admission Date]],"dddd")</f>
        <v>Friday</v>
      </c>
      <c r="H3695" t="s">
        <v>9208</v>
      </c>
      <c r="I3695">
        <v>28</v>
      </c>
      <c r="J3695" s="5" t="s">
        <v>9220</v>
      </c>
      <c r="K3695" t="s">
        <v>32</v>
      </c>
      <c r="L3695" t="s">
        <v>13</v>
      </c>
      <c r="M3695" t="s">
        <v>9209</v>
      </c>
      <c r="O3695">
        <v>27</v>
      </c>
      <c r="P3695" t="s">
        <v>9226</v>
      </c>
      <c r="Q3695">
        <v>1</v>
      </c>
      <c r="R3695">
        <v>9</v>
      </c>
      <c r="S3695" t="s">
        <v>9255</v>
      </c>
      <c r="T3695" t="s">
        <v>9263</v>
      </c>
      <c r="U3695" t="s">
        <v>9282</v>
      </c>
      <c r="V3695" t="str" cm="1">
        <f t="array" ref="V3695">_xlfn.IFS(Hospital_Emergency_Room_Data[[#This Row],[Day]]&lt;=10,"Start(1-10)",Hospital_Emergency_Room_Data[[#This Row],[Day]]&lt;=20,"Middle(11-20)",Hospital_Emergency_Room_Data[[#This Row],[Day]]&gt;20,"End(21-30)")</f>
        <v>Start(1-10)</v>
      </c>
    </row>
    <row r="3696" spans="1:22">
      <c r="A3696">
        <v>469905298</v>
      </c>
      <c r="B3696" t="s">
        <v>3712</v>
      </c>
      <c r="C3696" s="1">
        <v>45023</v>
      </c>
      <c r="D3696" t="str">
        <f>TEXT(Hospital_Emergency_Room_Data[[#This Row],[Patient Admission Date]],"mmm")</f>
        <v>Apr</v>
      </c>
      <c r="E3696">
        <f>YEAR(Hospital_Emergency_Room_Data[[#This Row],[Patient Admission Date]])</f>
        <v>2023</v>
      </c>
      <c r="F3696" s="2">
        <v>0.27777777777777779</v>
      </c>
      <c r="G3696" s="8" t="str">
        <f>TEXT(Hospital_Emergency_Room_Data[[#This Row],[Patient Admission Date]],"dddd")</f>
        <v>Friday</v>
      </c>
      <c r="H3696" t="s">
        <v>9208</v>
      </c>
      <c r="I3696">
        <v>39</v>
      </c>
      <c r="J3696" s="5" t="s">
        <v>9223</v>
      </c>
      <c r="K3696" t="s">
        <v>32</v>
      </c>
      <c r="L3696" t="s">
        <v>13</v>
      </c>
      <c r="M3696" t="s">
        <v>9209</v>
      </c>
      <c r="O3696">
        <v>27</v>
      </c>
      <c r="P3696" t="s">
        <v>9226</v>
      </c>
      <c r="Q3696">
        <v>7</v>
      </c>
      <c r="R3696">
        <v>6</v>
      </c>
      <c r="S3696" t="s">
        <v>9255</v>
      </c>
      <c r="T3696" t="s">
        <v>9263</v>
      </c>
      <c r="U3696" t="s">
        <v>9282</v>
      </c>
      <c r="V3696" t="str" cm="1">
        <f t="array" ref="V3696">_xlfn.IFS(Hospital_Emergency_Room_Data[[#This Row],[Day]]&lt;=10,"Start(1-10)",Hospital_Emergency_Room_Data[[#This Row],[Day]]&lt;=20,"Middle(11-20)",Hospital_Emergency_Room_Data[[#This Row],[Day]]&gt;20,"End(21-30)")</f>
        <v>Start(1-10)</v>
      </c>
    </row>
    <row r="3697" spans="1:22">
      <c r="A3697">
        <v>624292291</v>
      </c>
      <c r="B3697" t="s">
        <v>3713</v>
      </c>
      <c r="C3697" s="1">
        <v>45202</v>
      </c>
      <c r="D3697" t="str">
        <f>TEXT(Hospital_Emergency_Room_Data[[#This Row],[Patient Admission Date]],"mmm")</f>
        <v>Oct</v>
      </c>
      <c r="E3697">
        <f>YEAR(Hospital_Emergency_Room_Data[[#This Row],[Patient Admission Date]])</f>
        <v>2023</v>
      </c>
      <c r="F3697" s="2">
        <v>0.38819444444444445</v>
      </c>
      <c r="G3697" s="8" t="str">
        <f>TEXT(Hospital_Emergency_Room_Data[[#This Row],[Patient Admission Date]],"dddd")</f>
        <v>Tuesday</v>
      </c>
      <c r="H3697" t="s">
        <v>9208</v>
      </c>
      <c r="I3697">
        <v>7</v>
      </c>
      <c r="J3697" s="5" t="s">
        <v>9221</v>
      </c>
      <c r="K3697" t="s">
        <v>32</v>
      </c>
      <c r="L3697" t="s">
        <v>13</v>
      </c>
      <c r="M3697" t="s">
        <v>9209</v>
      </c>
      <c r="O3697">
        <v>48</v>
      </c>
      <c r="P3697" t="s">
        <v>9225</v>
      </c>
      <c r="Q3697">
        <v>3</v>
      </c>
      <c r="R3697">
        <v>9</v>
      </c>
      <c r="S3697" t="s">
        <v>9255</v>
      </c>
      <c r="T3697" t="s">
        <v>9263</v>
      </c>
      <c r="U3697" t="s">
        <v>9283</v>
      </c>
      <c r="V3697" t="str" cm="1">
        <f t="array" ref="V3697">_xlfn.IFS(Hospital_Emergency_Room_Data[[#This Row],[Day]]&lt;=10,"Start(1-10)",Hospital_Emergency_Room_Data[[#This Row],[Day]]&lt;=20,"Middle(11-20)",Hospital_Emergency_Room_Data[[#This Row],[Day]]&gt;20,"End(21-30)")</f>
        <v>Start(1-10)</v>
      </c>
    </row>
    <row r="3698" spans="1:22">
      <c r="A3698">
        <v>120860167</v>
      </c>
      <c r="B3698" t="s">
        <v>3714</v>
      </c>
      <c r="C3698" s="1">
        <v>45537</v>
      </c>
      <c r="D3698" t="str">
        <f>TEXT(Hospital_Emergency_Room_Data[[#This Row],[Patient Admission Date]],"mmm")</f>
        <v>Sep</v>
      </c>
      <c r="E3698">
        <f>YEAR(Hospital_Emergency_Room_Data[[#This Row],[Patient Admission Date]])</f>
        <v>2024</v>
      </c>
      <c r="F3698" s="2">
        <v>0.96388888888888891</v>
      </c>
      <c r="G3698" s="8" t="str">
        <f>TEXT(Hospital_Emergency_Room_Data[[#This Row],[Patient Admission Date]],"dddd")</f>
        <v>Monday</v>
      </c>
      <c r="H3698" t="s">
        <v>9208</v>
      </c>
      <c r="I3698">
        <v>8</v>
      </c>
      <c r="J3698" s="5" t="s">
        <v>9221</v>
      </c>
      <c r="K3698" t="s">
        <v>32</v>
      </c>
      <c r="L3698" t="s">
        <v>13</v>
      </c>
      <c r="M3698" t="s">
        <v>9209</v>
      </c>
      <c r="O3698">
        <v>14</v>
      </c>
      <c r="P3698" t="s">
        <v>9226</v>
      </c>
      <c r="Q3698">
        <v>2</v>
      </c>
      <c r="R3698">
        <v>23</v>
      </c>
      <c r="S3698" t="s">
        <v>9256</v>
      </c>
      <c r="T3698" t="s">
        <v>9263</v>
      </c>
      <c r="U3698" t="s">
        <v>9282</v>
      </c>
      <c r="V3698" t="str" cm="1">
        <f t="array" ref="V3698">_xlfn.IFS(Hospital_Emergency_Room_Data[[#This Row],[Day]]&lt;=10,"Start(1-10)",Hospital_Emergency_Room_Data[[#This Row],[Day]]&lt;=20,"Middle(11-20)",Hospital_Emergency_Room_Data[[#This Row],[Day]]&gt;20,"End(21-30)")</f>
        <v>Start(1-10)</v>
      </c>
    </row>
    <row r="3699" spans="1:22">
      <c r="A3699">
        <v>565060269</v>
      </c>
      <c r="B3699" t="s">
        <v>3715</v>
      </c>
      <c r="C3699" s="1">
        <v>45200</v>
      </c>
      <c r="D3699" t="str">
        <f>TEXT(Hospital_Emergency_Room_Data[[#This Row],[Patient Admission Date]],"mmm")</f>
        <v>Oct</v>
      </c>
      <c r="E3699">
        <f>YEAR(Hospital_Emergency_Room_Data[[#This Row],[Patient Admission Date]])</f>
        <v>2023</v>
      </c>
      <c r="F3699" s="2">
        <v>0.25069444444444444</v>
      </c>
      <c r="G3699" s="8" t="str">
        <f>TEXT(Hospital_Emergency_Room_Data[[#This Row],[Patient Admission Date]],"dddd")</f>
        <v>Sunday</v>
      </c>
      <c r="H3699" t="s">
        <v>9208</v>
      </c>
      <c r="I3699">
        <v>79</v>
      </c>
      <c r="J3699" s="5" t="s">
        <v>9222</v>
      </c>
      <c r="K3699" t="s">
        <v>32</v>
      </c>
      <c r="L3699" t="s">
        <v>13</v>
      </c>
      <c r="M3699" t="s">
        <v>9209</v>
      </c>
      <c r="O3699">
        <v>34</v>
      </c>
      <c r="P3699" t="s">
        <v>9225</v>
      </c>
      <c r="Q3699">
        <v>1</v>
      </c>
      <c r="R3699">
        <v>6</v>
      </c>
      <c r="S3699" t="s">
        <v>9255</v>
      </c>
      <c r="T3699" t="s">
        <v>9263</v>
      </c>
      <c r="U3699" t="s">
        <v>9300</v>
      </c>
      <c r="V3699" t="str" cm="1">
        <f t="array" ref="V3699">_xlfn.IFS(Hospital_Emergency_Room_Data[[#This Row],[Day]]&lt;=10,"Start(1-10)",Hospital_Emergency_Room_Data[[#This Row],[Day]]&lt;=20,"Middle(11-20)",Hospital_Emergency_Room_Data[[#This Row],[Day]]&gt;20,"End(21-30)")</f>
        <v>Start(1-10)</v>
      </c>
    </row>
    <row r="3700" spans="1:22">
      <c r="A3700">
        <v>667070227</v>
      </c>
      <c r="B3700" t="s">
        <v>3716</v>
      </c>
      <c r="C3700" s="1">
        <v>45043</v>
      </c>
      <c r="D3700" t="str">
        <f>TEXT(Hospital_Emergency_Room_Data[[#This Row],[Patient Admission Date]],"mmm")</f>
        <v>Apr</v>
      </c>
      <c r="E3700">
        <f>YEAR(Hospital_Emergency_Room_Data[[#This Row],[Patient Admission Date]])</f>
        <v>2023</v>
      </c>
      <c r="F3700" s="2">
        <v>0.31527777777777777</v>
      </c>
      <c r="G3700" s="8" t="str">
        <f>TEXT(Hospital_Emergency_Room_Data[[#This Row],[Patient Admission Date]],"dddd")</f>
        <v>Thursday</v>
      </c>
      <c r="H3700" t="s">
        <v>9208</v>
      </c>
      <c r="I3700">
        <v>64</v>
      </c>
      <c r="J3700" s="5" t="s">
        <v>9217</v>
      </c>
      <c r="K3700" t="s">
        <v>32</v>
      </c>
      <c r="L3700" t="s">
        <v>13</v>
      </c>
      <c r="M3700" t="s">
        <v>9209</v>
      </c>
      <c r="O3700">
        <v>60</v>
      </c>
      <c r="P3700" t="s">
        <v>9225</v>
      </c>
      <c r="Q3700">
        <v>27</v>
      </c>
      <c r="R3700">
        <v>7</v>
      </c>
      <c r="S3700" t="s">
        <v>9255</v>
      </c>
      <c r="T3700" t="s">
        <v>9264</v>
      </c>
      <c r="U3700" t="s">
        <v>9283</v>
      </c>
      <c r="V3700" t="str" cm="1">
        <f t="array" ref="V3700">_xlfn.IFS(Hospital_Emergency_Room_Data[[#This Row],[Day]]&lt;=10,"Start(1-10)",Hospital_Emergency_Room_Data[[#This Row],[Day]]&lt;=20,"Middle(11-20)",Hospital_Emergency_Room_Data[[#This Row],[Day]]&gt;20,"End(21-30)")</f>
        <v>End(21-30)</v>
      </c>
    </row>
    <row r="3701" spans="1:22">
      <c r="A3701">
        <v>529783762</v>
      </c>
      <c r="B3701" t="s">
        <v>3717</v>
      </c>
      <c r="C3701" s="1">
        <v>45489</v>
      </c>
      <c r="D3701" t="str">
        <f>TEXT(Hospital_Emergency_Room_Data[[#This Row],[Patient Admission Date]],"mmm")</f>
        <v>Jul</v>
      </c>
      <c r="E3701">
        <f>YEAR(Hospital_Emergency_Room_Data[[#This Row],[Patient Admission Date]])</f>
        <v>2024</v>
      </c>
      <c r="F3701" s="2">
        <v>0.76944444444444449</v>
      </c>
      <c r="G3701" s="8" t="str">
        <f>TEXT(Hospital_Emergency_Room_Data[[#This Row],[Patient Admission Date]],"dddd")</f>
        <v>Tuesday</v>
      </c>
      <c r="H3701" t="s">
        <v>9208</v>
      </c>
      <c r="I3701">
        <v>61</v>
      </c>
      <c r="J3701" s="5" t="s">
        <v>9217</v>
      </c>
      <c r="K3701" t="s">
        <v>32</v>
      </c>
      <c r="L3701" t="s">
        <v>13</v>
      </c>
      <c r="M3701" t="s">
        <v>9209</v>
      </c>
      <c r="O3701">
        <v>15</v>
      </c>
      <c r="P3701" t="s">
        <v>9226</v>
      </c>
      <c r="Q3701">
        <v>16</v>
      </c>
      <c r="R3701">
        <v>18</v>
      </c>
      <c r="S3701" t="s">
        <v>9256</v>
      </c>
      <c r="T3701" t="s">
        <v>9262</v>
      </c>
      <c r="U3701" t="s">
        <v>9282</v>
      </c>
      <c r="V3701" t="str" cm="1">
        <f t="array" ref="V3701">_xlfn.IFS(Hospital_Emergency_Room_Data[[#This Row],[Day]]&lt;=10,"Start(1-10)",Hospital_Emergency_Room_Data[[#This Row],[Day]]&lt;=20,"Middle(11-20)",Hospital_Emergency_Room_Data[[#This Row],[Day]]&gt;20,"End(21-30)")</f>
        <v>Middle(11-20)</v>
      </c>
    </row>
    <row r="3702" spans="1:22">
      <c r="A3702">
        <v>321011823</v>
      </c>
      <c r="B3702" t="s">
        <v>3718</v>
      </c>
      <c r="C3702" s="1">
        <v>45525</v>
      </c>
      <c r="D3702" t="str">
        <f>TEXT(Hospital_Emergency_Room_Data[[#This Row],[Patient Admission Date]],"mmm")</f>
        <v>Aug</v>
      </c>
      <c r="E3702">
        <f>YEAR(Hospital_Emergency_Room_Data[[#This Row],[Patient Admission Date]])</f>
        <v>2024</v>
      </c>
      <c r="F3702" s="2">
        <v>0.13194444444444445</v>
      </c>
      <c r="G3702" s="8" t="str">
        <f>TEXT(Hospital_Emergency_Room_Data[[#This Row],[Patient Admission Date]],"dddd")</f>
        <v>Wednesday</v>
      </c>
      <c r="H3702" t="s">
        <v>9208</v>
      </c>
      <c r="I3702">
        <v>41</v>
      </c>
      <c r="J3702" s="5" t="s">
        <v>9223</v>
      </c>
      <c r="K3702" t="s">
        <v>32</v>
      </c>
      <c r="L3702" t="s">
        <v>13</v>
      </c>
      <c r="M3702" t="s">
        <v>9209</v>
      </c>
      <c r="O3702">
        <v>16</v>
      </c>
      <c r="P3702" t="s">
        <v>9226</v>
      </c>
      <c r="Q3702">
        <v>21</v>
      </c>
      <c r="R3702">
        <v>3</v>
      </c>
      <c r="S3702" t="s">
        <v>9258</v>
      </c>
      <c r="T3702" t="s">
        <v>9262</v>
      </c>
      <c r="U3702" t="s">
        <v>9282</v>
      </c>
      <c r="V3702" t="str" cm="1">
        <f t="array" ref="V3702">_xlfn.IFS(Hospital_Emergency_Room_Data[[#This Row],[Day]]&lt;=10,"Start(1-10)",Hospital_Emergency_Room_Data[[#This Row],[Day]]&lt;=20,"Middle(11-20)",Hospital_Emergency_Room_Data[[#This Row],[Day]]&gt;20,"End(21-30)")</f>
        <v>End(21-30)</v>
      </c>
    </row>
    <row r="3703" spans="1:22">
      <c r="A3703">
        <v>213258072</v>
      </c>
      <c r="B3703" t="s">
        <v>3719</v>
      </c>
      <c r="C3703" s="1">
        <v>45162</v>
      </c>
      <c r="D3703" t="str">
        <f>TEXT(Hospital_Emergency_Room_Data[[#This Row],[Patient Admission Date]],"mmm")</f>
        <v>Aug</v>
      </c>
      <c r="E3703">
        <f>YEAR(Hospital_Emergency_Room_Data[[#This Row],[Patient Admission Date]])</f>
        <v>2023</v>
      </c>
      <c r="F3703" s="2">
        <v>0.14861111111111111</v>
      </c>
      <c r="G3703" s="8" t="str">
        <f>TEXT(Hospital_Emergency_Room_Data[[#This Row],[Patient Admission Date]],"dddd")</f>
        <v>Thursday</v>
      </c>
      <c r="H3703" t="s">
        <v>9208</v>
      </c>
      <c r="I3703">
        <v>10</v>
      </c>
      <c r="J3703" s="5" t="s">
        <v>9221</v>
      </c>
      <c r="K3703" t="s">
        <v>32</v>
      </c>
      <c r="L3703" t="s">
        <v>13</v>
      </c>
      <c r="M3703" t="s">
        <v>9209</v>
      </c>
      <c r="O3703">
        <v>46</v>
      </c>
      <c r="P3703" t="s">
        <v>9225</v>
      </c>
      <c r="Q3703">
        <v>24</v>
      </c>
      <c r="R3703">
        <v>3</v>
      </c>
      <c r="S3703" t="s">
        <v>9258</v>
      </c>
      <c r="T3703" t="s">
        <v>9264</v>
      </c>
      <c r="U3703" t="s">
        <v>9283</v>
      </c>
      <c r="V3703" t="str" cm="1">
        <f t="array" ref="V3703">_xlfn.IFS(Hospital_Emergency_Room_Data[[#This Row],[Day]]&lt;=10,"Start(1-10)",Hospital_Emergency_Room_Data[[#This Row],[Day]]&lt;=20,"Middle(11-20)",Hospital_Emergency_Room_Data[[#This Row],[Day]]&gt;20,"End(21-30)")</f>
        <v>End(21-30)</v>
      </c>
    </row>
    <row r="3704" spans="1:22">
      <c r="A3704">
        <v>819073432</v>
      </c>
      <c r="B3704" t="s">
        <v>3720</v>
      </c>
      <c r="C3704" s="1">
        <v>45290</v>
      </c>
      <c r="D3704" t="str">
        <f>TEXT(Hospital_Emergency_Room_Data[[#This Row],[Patient Admission Date]],"mmm")</f>
        <v>Dec</v>
      </c>
      <c r="E3704">
        <f>YEAR(Hospital_Emergency_Room_Data[[#This Row],[Patient Admission Date]])</f>
        <v>2023</v>
      </c>
      <c r="F3704" s="2">
        <v>0.72777777777777775</v>
      </c>
      <c r="G3704" s="8" t="str">
        <f>TEXT(Hospital_Emergency_Room_Data[[#This Row],[Patient Admission Date]],"dddd")</f>
        <v>Saturday</v>
      </c>
      <c r="H3704" t="s">
        <v>9208</v>
      </c>
      <c r="I3704">
        <v>37</v>
      </c>
      <c r="J3704" s="5" t="s">
        <v>9223</v>
      </c>
      <c r="K3704" t="s">
        <v>32</v>
      </c>
      <c r="L3704" t="s">
        <v>13</v>
      </c>
      <c r="M3704" t="s">
        <v>9209</v>
      </c>
      <c r="O3704">
        <v>49</v>
      </c>
      <c r="P3704" t="s">
        <v>9225</v>
      </c>
      <c r="Q3704">
        <v>30</v>
      </c>
      <c r="R3704">
        <v>17</v>
      </c>
      <c r="S3704" t="s">
        <v>9257</v>
      </c>
      <c r="T3704" t="s">
        <v>9264</v>
      </c>
      <c r="U3704" t="s">
        <v>9283</v>
      </c>
      <c r="V3704" t="str" cm="1">
        <f t="array" ref="V3704">_xlfn.IFS(Hospital_Emergency_Room_Data[[#This Row],[Day]]&lt;=10,"Start(1-10)",Hospital_Emergency_Room_Data[[#This Row],[Day]]&lt;=20,"Middle(11-20)",Hospital_Emergency_Room_Data[[#This Row],[Day]]&gt;20,"End(21-30)")</f>
        <v>End(21-30)</v>
      </c>
    </row>
    <row r="3705" spans="1:22">
      <c r="A3705">
        <v>846751744</v>
      </c>
      <c r="B3705" t="s">
        <v>3721</v>
      </c>
      <c r="C3705" s="1">
        <v>45089</v>
      </c>
      <c r="D3705" t="str">
        <f>TEXT(Hospital_Emergency_Room_Data[[#This Row],[Patient Admission Date]],"mmm")</f>
        <v>Jun</v>
      </c>
      <c r="E3705">
        <f>YEAR(Hospital_Emergency_Room_Data[[#This Row],[Patient Admission Date]])</f>
        <v>2023</v>
      </c>
      <c r="F3705" s="2">
        <v>0.4284722222222222</v>
      </c>
      <c r="G3705" s="8" t="str">
        <f>TEXT(Hospital_Emergency_Room_Data[[#This Row],[Patient Admission Date]],"dddd")</f>
        <v>Monday</v>
      </c>
      <c r="H3705" t="s">
        <v>9208</v>
      </c>
      <c r="I3705">
        <v>32</v>
      </c>
      <c r="J3705" s="5" t="s">
        <v>9223</v>
      </c>
      <c r="K3705" t="s">
        <v>32</v>
      </c>
      <c r="L3705" t="s">
        <v>13</v>
      </c>
      <c r="M3705" t="s">
        <v>9209</v>
      </c>
      <c r="O3705">
        <v>43</v>
      </c>
      <c r="P3705" t="s">
        <v>9225</v>
      </c>
      <c r="Q3705">
        <v>12</v>
      </c>
      <c r="R3705">
        <v>10</v>
      </c>
      <c r="S3705" t="s">
        <v>9255</v>
      </c>
      <c r="T3705" t="s">
        <v>9265</v>
      </c>
      <c r="U3705" t="s">
        <v>9300</v>
      </c>
      <c r="V3705" t="str" cm="1">
        <f t="array" ref="V3705">_xlfn.IFS(Hospital_Emergency_Room_Data[[#This Row],[Day]]&lt;=10,"Start(1-10)",Hospital_Emergency_Room_Data[[#This Row],[Day]]&lt;=20,"Middle(11-20)",Hospital_Emergency_Room_Data[[#This Row],[Day]]&gt;20,"End(21-30)")</f>
        <v>Middle(11-20)</v>
      </c>
    </row>
    <row r="3706" spans="1:22">
      <c r="A3706">
        <v>164629137</v>
      </c>
      <c r="B3706" t="s">
        <v>3722</v>
      </c>
      <c r="C3706" s="1">
        <v>45529</v>
      </c>
      <c r="D3706" t="str">
        <f>TEXT(Hospital_Emergency_Room_Data[[#This Row],[Patient Admission Date]],"mmm")</f>
        <v>Aug</v>
      </c>
      <c r="E3706">
        <f>YEAR(Hospital_Emergency_Room_Data[[#This Row],[Patient Admission Date]])</f>
        <v>2024</v>
      </c>
      <c r="F3706" s="2">
        <v>0.1</v>
      </c>
      <c r="G3706" s="8" t="str">
        <f>TEXT(Hospital_Emergency_Room_Data[[#This Row],[Patient Admission Date]],"dddd")</f>
        <v>Sunday</v>
      </c>
      <c r="H3706" t="s">
        <v>9208</v>
      </c>
      <c r="I3706">
        <v>35</v>
      </c>
      <c r="J3706" s="5" t="s">
        <v>9223</v>
      </c>
      <c r="K3706" t="s">
        <v>32</v>
      </c>
      <c r="L3706" t="s">
        <v>13</v>
      </c>
      <c r="M3706" t="s">
        <v>9209</v>
      </c>
      <c r="O3706">
        <v>40</v>
      </c>
      <c r="P3706" t="s">
        <v>9225</v>
      </c>
      <c r="Q3706">
        <v>25</v>
      </c>
      <c r="R3706">
        <v>2</v>
      </c>
      <c r="S3706" t="s">
        <v>9258</v>
      </c>
      <c r="T3706" t="s">
        <v>9264</v>
      </c>
      <c r="U3706" t="s">
        <v>9300</v>
      </c>
      <c r="V3706" t="str" cm="1">
        <f t="array" ref="V3706">_xlfn.IFS(Hospital_Emergency_Room_Data[[#This Row],[Day]]&lt;=10,"Start(1-10)",Hospital_Emergency_Room_Data[[#This Row],[Day]]&lt;=20,"Middle(11-20)",Hospital_Emergency_Room_Data[[#This Row],[Day]]&gt;20,"End(21-30)")</f>
        <v>End(21-30)</v>
      </c>
    </row>
    <row r="3707" spans="1:22">
      <c r="A3707">
        <v>144269378</v>
      </c>
      <c r="B3707" t="s">
        <v>3723</v>
      </c>
      <c r="C3707" s="1">
        <v>45496</v>
      </c>
      <c r="D3707" t="str">
        <f>TEXT(Hospital_Emergency_Room_Data[[#This Row],[Patient Admission Date]],"mmm")</f>
        <v>Jul</v>
      </c>
      <c r="E3707">
        <f>YEAR(Hospital_Emergency_Room_Data[[#This Row],[Patient Admission Date]])</f>
        <v>2024</v>
      </c>
      <c r="F3707" s="2">
        <v>0.56944444444444442</v>
      </c>
      <c r="G3707" s="8" t="str">
        <f>TEXT(Hospital_Emergency_Room_Data[[#This Row],[Patient Admission Date]],"dddd")</f>
        <v>Tuesday</v>
      </c>
      <c r="H3707" t="s">
        <v>9208</v>
      </c>
      <c r="I3707">
        <v>28</v>
      </c>
      <c r="J3707" s="5" t="s">
        <v>9220</v>
      </c>
      <c r="K3707" t="s">
        <v>32</v>
      </c>
      <c r="L3707" t="s">
        <v>13</v>
      </c>
      <c r="M3707" t="s">
        <v>9209</v>
      </c>
      <c r="O3707">
        <v>12</v>
      </c>
      <c r="P3707" t="s">
        <v>9226</v>
      </c>
      <c r="Q3707">
        <v>23</v>
      </c>
      <c r="R3707">
        <v>13</v>
      </c>
      <c r="S3707" t="s">
        <v>9257</v>
      </c>
      <c r="T3707" t="s">
        <v>9264</v>
      </c>
      <c r="U3707" t="s">
        <v>9282</v>
      </c>
      <c r="V3707" t="str" cm="1">
        <f t="array" ref="V3707">_xlfn.IFS(Hospital_Emergency_Room_Data[[#This Row],[Day]]&lt;=10,"Start(1-10)",Hospital_Emergency_Room_Data[[#This Row],[Day]]&lt;=20,"Middle(11-20)",Hospital_Emergency_Room_Data[[#This Row],[Day]]&gt;20,"End(21-30)")</f>
        <v>End(21-30)</v>
      </c>
    </row>
    <row r="3708" spans="1:22">
      <c r="A3708">
        <v>255978092</v>
      </c>
      <c r="B3708" t="s">
        <v>3724</v>
      </c>
      <c r="C3708" s="1">
        <v>45217</v>
      </c>
      <c r="D3708" t="str">
        <f>TEXT(Hospital_Emergency_Room_Data[[#This Row],[Patient Admission Date]],"mmm")</f>
        <v>Oct</v>
      </c>
      <c r="E3708">
        <f>YEAR(Hospital_Emergency_Room_Data[[#This Row],[Patient Admission Date]])</f>
        <v>2023</v>
      </c>
      <c r="F3708" s="2">
        <v>0.73958333333333337</v>
      </c>
      <c r="G3708" s="8" t="str">
        <f>TEXT(Hospital_Emergency_Room_Data[[#This Row],[Patient Admission Date]],"dddd")</f>
        <v>Wednesday</v>
      </c>
      <c r="H3708" t="s">
        <v>9208</v>
      </c>
      <c r="I3708">
        <v>21</v>
      </c>
      <c r="J3708" s="5" t="s">
        <v>9220</v>
      </c>
      <c r="K3708" t="s">
        <v>32</v>
      </c>
      <c r="L3708" t="s">
        <v>13</v>
      </c>
      <c r="M3708" t="s">
        <v>9209</v>
      </c>
      <c r="O3708">
        <v>37</v>
      </c>
      <c r="P3708" t="s">
        <v>9225</v>
      </c>
      <c r="Q3708">
        <v>18</v>
      </c>
      <c r="R3708">
        <v>17</v>
      </c>
      <c r="S3708" t="s">
        <v>9257</v>
      </c>
      <c r="T3708" t="s">
        <v>9262</v>
      </c>
      <c r="U3708" t="s">
        <v>9300</v>
      </c>
      <c r="V3708" t="str" cm="1">
        <f t="array" ref="V3708">_xlfn.IFS(Hospital_Emergency_Room_Data[[#This Row],[Day]]&lt;=10,"Start(1-10)",Hospital_Emergency_Room_Data[[#This Row],[Day]]&lt;=20,"Middle(11-20)",Hospital_Emergency_Room_Data[[#This Row],[Day]]&gt;20,"End(21-30)")</f>
        <v>Middle(11-20)</v>
      </c>
    </row>
    <row r="3709" spans="1:22">
      <c r="A3709">
        <v>280304207</v>
      </c>
      <c r="B3709" t="s">
        <v>3725</v>
      </c>
      <c r="C3709" s="1">
        <v>45262</v>
      </c>
      <c r="D3709" t="str">
        <f>TEXT(Hospital_Emergency_Room_Data[[#This Row],[Patient Admission Date]],"mmm")</f>
        <v>Dec</v>
      </c>
      <c r="E3709">
        <f>YEAR(Hospital_Emergency_Room_Data[[#This Row],[Patient Admission Date]])</f>
        <v>2023</v>
      </c>
      <c r="F3709" s="2">
        <v>0.81874999999999998</v>
      </c>
      <c r="G3709" s="8" t="str">
        <f>TEXT(Hospital_Emergency_Room_Data[[#This Row],[Patient Admission Date]],"dddd")</f>
        <v>Saturday</v>
      </c>
      <c r="H3709" t="s">
        <v>9208</v>
      </c>
      <c r="I3709">
        <v>62</v>
      </c>
      <c r="J3709" s="5" t="s">
        <v>9217</v>
      </c>
      <c r="K3709" t="s">
        <v>32</v>
      </c>
      <c r="L3709" t="s">
        <v>13</v>
      </c>
      <c r="M3709" t="s">
        <v>9209</v>
      </c>
      <c r="O3709">
        <v>41</v>
      </c>
      <c r="P3709" t="s">
        <v>9225</v>
      </c>
      <c r="Q3709">
        <v>2</v>
      </c>
      <c r="R3709">
        <v>19</v>
      </c>
      <c r="S3709" t="s">
        <v>9256</v>
      </c>
      <c r="T3709" t="s">
        <v>9263</v>
      </c>
      <c r="U3709" t="s">
        <v>9300</v>
      </c>
      <c r="V3709" t="str" cm="1">
        <f t="array" ref="V3709">_xlfn.IFS(Hospital_Emergency_Room_Data[[#This Row],[Day]]&lt;=10,"Start(1-10)",Hospital_Emergency_Room_Data[[#This Row],[Day]]&lt;=20,"Middle(11-20)",Hospital_Emergency_Room_Data[[#This Row],[Day]]&gt;20,"End(21-30)")</f>
        <v>Start(1-10)</v>
      </c>
    </row>
    <row r="3710" spans="1:22">
      <c r="A3710">
        <v>508843647</v>
      </c>
      <c r="B3710" t="s">
        <v>3726</v>
      </c>
      <c r="C3710" s="1">
        <v>45088</v>
      </c>
      <c r="D3710" t="str">
        <f>TEXT(Hospital_Emergency_Room_Data[[#This Row],[Patient Admission Date]],"mmm")</f>
        <v>Jun</v>
      </c>
      <c r="E3710">
        <f>YEAR(Hospital_Emergency_Room_Data[[#This Row],[Patient Admission Date]])</f>
        <v>2023</v>
      </c>
      <c r="F3710" s="2">
        <v>0.57152777777777775</v>
      </c>
      <c r="G3710" s="8" t="str">
        <f>TEXT(Hospital_Emergency_Room_Data[[#This Row],[Patient Admission Date]],"dddd")</f>
        <v>Sunday</v>
      </c>
      <c r="H3710" t="s">
        <v>9208</v>
      </c>
      <c r="I3710">
        <v>53</v>
      </c>
      <c r="J3710" s="5" t="s">
        <v>9219</v>
      </c>
      <c r="K3710" t="s">
        <v>32</v>
      </c>
      <c r="L3710" t="s">
        <v>13</v>
      </c>
      <c r="M3710" t="s">
        <v>9209</v>
      </c>
      <c r="O3710">
        <v>50</v>
      </c>
      <c r="P3710" t="s">
        <v>9225</v>
      </c>
      <c r="Q3710">
        <v>11</v>
      </c>
      <c r="R3710">
        <v>13</v>
      </c>
      <c r="S3710" t="s">
        <v>9257</v>
      </c>
      <c r="T3710" t="s">
        <v>9265</v>
      </c>
      <c r="U3710" t="s">
        <v>9283</v>
      </c>
      <c r="V3710" t="str" cm="1">
        <f t="array" ref="V3710">_xlfn.IFS(Hospital_Emergency_Room_Data[[#This Row],[Day]]&lt;=10,"Start(1-10)",Hospital_Emergency_Room_Data[[#This Row],[Day]]&lt;=20,"Middle(11-20)",Hospital_Emergency_Room_Data[[#This Row],[Day]]&gt;20,"End(21-30)")</f>
        <v>Middle(11-20)</v>
      </c>
    </row>
    <row r="3711" spans="1:22">
      <c r="A3711">
        <v>466627671</v>
      </c>
      <c r="B3711" t="s">
        <v>3727</v>
      </c>
      <c r="C3711" s="1">
        <v>45534</v>
      </c>
      <c r="D3711" t="str">
        <f>TEXT(Hospital_Emergency_Room_Data[[#This Row],[Patient Admission Date]],"mmm")</f>
        <v>Aug</v>
      </c>
      <c r="E3711">
        <f>YEAR(Hospital_Emergency_Room_Data[[#This Row],[Patient Admission Date]])</f>
        <v>2024</v>
      </c>
      <c r="F3711" s="2">
        <v>0.64097222222222228</v>
      </c>
      <c r="G3711" s="8" t="str">
        <f>TEXT(Hospital_Emergency_Room_Data[[#This Row],[Patient Admission Date]],"dddd")</f>
        <v>Friday</v>
      </c>
      <c r="H3711" t="s">
        <v>9208</v>
      </c>
      <c r="I3711">
        <v>49</v>
      </c>
      <c r="J3711" s="5" t="s">
        <v>9219</v>
      </c>
      <c r="K3711" t="s">
        <v>32</v>
      </c>
      <c r="L3711" t="s">
        <v>13</v>
      </c>
      <c r="M3711" t="s">
        <v>9209</v>
      </c>
      <c r="O3711">
        <v>55</v>
      </c>
      <c r="P3711" t="s">
        <v>9225</v>
      </c>
      <c r="Q3711">
        <v>30</v>
      </c>
      <c r="R3711">
        <v>15</v>
      </c>
      <c r="S3711" t="s">
        <v>9257</v>
      </c>
      <c r="T3711" t="s">
        <v>9264</v>
      </c>
      <c r="U3711" t="s">
        <v>9283</v>
      </c>
      <c r="V3711" t="str" cm="1">
        <f t="array" ref="V3711">_xlfn.IFS(Hospital_Emergency_Room_Data[[#This Row],[Day]]&lt;=10,"Start(1-10)",Hospital_Emergency_Room_Data[[#This Row],[Day]]&lt;=20,"Middle(11-20)",Hospital_Emergency_Room_Data[[#This Row],[Day]]&gt;20,"End(21-30)")</f>
        <v>End(21-30)</v>
      </c>
    </row>
    <row r="3712" spans="1:22">
      <c r="A3712">
        <v>742603962</v>
      </c>
      <c r="B3712" t="s">
        <v>3728</v>
      </c>
      <c r="C3712" s="1">
        <v>45047</v>
      </c>
      <c r="D3712" t="str">
        <f>TEXT(Hospital_Emergency_Room_Data[[#This Row],[Patient Admission Date]],"mmm")</f>
        <v>May</v>
      </c>
      <c r="E3712">
        <f>YEAR(Hospital_Emergency_Room_Data[[#This Row],[Patient Admission Date]])</f>
        <v>2023</v>
      </c>
      <c r="F3712" s="2">
        <v>0.50486111111111109</v>
      </c>
      <c r="G3712" s="8" t="str">
        <f>TEXT(Hospital_Emergency_Room_Data[[#This Row],[Patient Admission Date]],"dddd")</f>
        <v>Monday</v>
      </c>
      <c r="H3712" t="s">
        <v>9208</v>
      </c>
      <c r="I3712">
        <v>61</v>
      </c>
      <c r="J3712" s="5" t="s">
        <v>9217</v>
      </c>
      <c r="K3712" t="s">
        <v>32</v>
      </c>
      <c r="L3712" t="s">
        <v>13</v>
      </c>
      <c r="M3712" t="s">
        <v>9209</v>
      </c>
      <c r="O3712">
        <v>56</v>
      </c>
      <c r="P3712" t="s">
        <v>9225</v>
      </c>
      <c r="Q3712">
        <v>1</v>
      </c>
      <c r="R3712">
        <v>12</v>
      </c>
      <c r="S3712" t="s">
        <v>9257</v>
      </c>
      <c r="T3712" t="s">
        <v>9263</v>
      </c>
      <c r="U3712" t="s">
        <v>9283</v>
      </c>
      <c r="V3712" t="str" cm="1">
        <f t="array" ref="V3712">_xlfn.IFS(Hospital_Emergency_Room_Data[[#This Row],[Day]]&lt;=10,"Start(1-10)",Hospital_Emergency_Room_Data[[#This Row],[Day]]&lt;=20,"Middle(11-20)",Hospital_Emergency_Room_Data[[#This Row],[Day]]&gt;20,"End(21-30)")</f>
        <v>Start(1-10)</v>
      </c>
    </row>
    <row r="3713" spans="1:22">
      <c r="A3713">
        <v>288665811</v>
      </c>
      <c r="B3713" t="s">
        <v>3729</v>
      </c>
      <c r="C3713" s="1">
        <v>45178</v>
      </c>
      <c r="D3713" t="str">
        <f>TEXT(Hospital_Emergency_Room_Data[[#This Row],[Patient Admission Date]],"mmm")</f>
        <v>Sep</v>
      </c>
      <c r="E3713">
        <f>YEAR(Hospital_Emergency_Room_Data[[#This Row],[Patient Admission Date]])</f>
        <v>2023</v>
      </c>
      <c r="F3713" s="2">
        <v>1.3888888888888888E-2</v>
      </c>
      <c r="G3713" s="8" t="str">
        <f>TEXT(Hospital_Emergency_Room_Data[[#This Row],[Patient Admission Date]],"dddd")</f>
        <v>Saturday</v>
      </c>
      <c r="H3713" t="s">
        <v>9208</v>
      </c>
      <c r="I3713">
        <v>63</v>
      </c>
      <c r="J3713" s="5" t="s">
        <v>9217</v>
      </c>
      <c r="K3713" t="s">
        <v>32</v>
      </c>
      <c r="L3713" t="s">
        <v>13</v>
      </c>
      <c r="M3713" t="s">
        <v>9209</v>
      </c>
      <c r="N3713">
        <v>0</v>
      </c>
      <c r="O3713">
        <v>50</v>
      </c>
      <c r="P3713" t="s">
        <v>9225</v>
      </c>
      <c r="Q3713">
        <v>9</v>
      </c>
      <c r="R3713">
        <v>0</v>
      </c>
      <c r="S3713" t="s">
        <v>9258</v>
      </c>
      <c r="T3713" t="s">
        <v>9265</v>
      </c>
      <c r="U3713" t="s">
        <v>9283</v>
      </c>
      <c r="V3713" t="str" cm="1">
        <f t="array" ref="V3713">_xlfn.IFS(Hospital_Emergency_Room_Data[[#This Row],[Day]]&lt;=10,"Start(1-10)",Hospital_Emergency_Room_Data[[#This Row],[Day]]&lt;=20,"Middle(11-20)",Hospital_Emergency_Room_Data[[#This Row],[Day]]&gt;20,"End(21-30)")</f>
        <v>Start(1-10)</v>
      </c>
    </row>
    <row r="3714" spans="1:22">
      <c r="A3714">
        <v>407248802</v>
      </c>
      <c r="B3714" t="s">
        <v>3730</v>
      </c>
      <c r="C3714" s="1">
        <v>45322</v>
      </c>
      <c r="D3714" t="str">
        <f>TEXT(Hospital_Emergency_Room_Data[[#This Row],[Patient Admission Date]],"mmm")</f>
        <v>Jan</v>
      </c>
      <c r="E3714">
        <f>YEAR(Hospital_Emergency_Room_Data[[#This Row],[Patient Admission Date]])</f>
        <v>2024</v>
      </c>
      <c r="F3714" s="2">
        <v>6.2500000000000003E-3</v>
      </c>
      <c r="G3714" s="8" t="str">
        <f>TEXT(Hospital_Emergency_Room_Data[[#This Row],[Patient Admission Date]],"dddd")</f>
        <v>Wednesday</v>
      </c>
      <c r="H3714" t="s">
        <v>9208</v>
      </c>
      <c r="I3714">
        <v>5</v>
      </c>
      <c r="J3714" s="5" t="s">
        <v>9221</v>
      </c>
      <c r="K3714" t="s">
        <v>32</v>
      </c>
      <c r="L3714" t="s">
        <v>13</v>
      </c>
      <c r="M3714" t="s">
        <v>9209</v>
      </c>
      <c r="N3714">
        <v>1</v>
      </c>
      <c r="O3714">
        <v>20</v>
      </c>
      <c r="P3714" t="s">
        <v>9226</v>
      </c>
      <c r="Q3714">
        <v>31</v>
      </c>
      <c r="R3714">
        <v>0</v>
      </c>
      <c r="S3714" t="s">
        <v>9258</v>
      </c>
      <c r="T3714" t="s">
        <v>9264</v>
      </c>
      <c r="U3714" t="s">
        <v>9282</v>
      </c>
      <c r="V3714" t="str" cm="1">
        <f t="array" ref="V3714">_xlfn.IFS(Hospital_Emergency_Room_Data[[#This Row],[Day]]&lt;=10,"Start(1-10)",Hospital_Emergency_Room_Data[[#This Row],[Day]]&lt;=20,"Middle(11-20)",Hospital_Emergency_Room_Data[[#This Row],[Day]]&gt;20,"End(21-30)")</f>
        <v>End(21-30)</v>
      </c>
    </row>
    <row r="3715" spans="1:22">
      <c r="A3715">
        <v>531145503</v>
      </c>
      <c r="B3715" t="s">
        <v>3731</v>
      </c>
      <c r="C3715" s="1">
        <v>45184</v>
      </c>
      <c r="D3715" t="str">
        <f>TEXT(Hospital_Emergency_Room_Data[[#This Row],[Patient Admission Date]],"mmm")</f>
        <v>Sep</v>
      </c>
      <c r="E3715">
        <f>YEAR(Hospital_Emergency_Room_Data[[#This Row],[Patient Admission Date]])</f>
        <v>2023</v>
      </c>
      <c r="F3715" s="2">
        <v>0.86875000000000002</v>
      </c>
      <c r="G3715" s="8" t="str">
        <f>TEXT(Hospital_Emergency_Room_Data[[#This Row],[Patient Admission Date]],"dddd")</f>
        <v>Friday</v>
      </c>
      <c r="H3715" t="s">
        <v>9208</v>
      </c>
      <c r="I3715">
        <v>11</v>
      </c>
      <c r="J3715" s="5" t="s">
        <v>9221</v>
      </c>
      <c r="K3715" t="s">
        <v>32</v>
      </c>
      <c r="L3715" t="s">
        <v>13</v>
      </c>
      <c r="M3715" t="s">
        <v>9209</v>
      </c>
      <c r="N3715">
        <v>1</v>
      </c>
      <c r="O3715">
        <v>55</v>
      </c>
      <c r="P3715" t="s">
        <v>9225</v>
      </c>
      <c r="Q3715">
        <v>15</v>
      </c>
      <c r="R3715">
        <v>20</v>
      </c>
      <c r="S3715" t="s">
        <v>9256</v>
      </c>
      <c r="T3715" t="s">
        <v>9262</v>
      </c>
      <c r="U3715" t="s">
        <v>9283</v>
      </c>
      <c r="V3715" t="str" cm="1">
        <f t="array" ref="V3715">_xlfn.IFS(Hospital_Emergency_Room_Data[[#This Row],[Day]]&lt;=10,"Start(1-10)",Hospital_Emergency_Room_Data[[#This Row],[Day]]&lt;=20,"Middle(11-20)",Hospital_Emergency_Room_Data[[#This Row],[Day]]&gt;20,"End(21-30)")</f>
        <v>Middle(11-20)</v>
      </c>
    </row>
    <row r="3716" spans="1:22">
      <c r="A3716">
        <v>857221477</v>
      </c>
      <c r="B3716" t="s">
        <v>3732</v>
      </c>
      <c r="C3716" s="1">
        <v>45331</v>
      </c>
      <c r="D3716" t="str">
        <f>TEXT(Hospital_Emergency_Room_Data[[#This Row],[Patient Admission Date]],"mmm")</f>
        <v>Feb</v>
      </c>
      <c r="E3716">
        <f>YEAR(Hospital_Emergency_Room_Data[[#This Row],[Patient Admission Date]])</f>
        <v>2024</v>
      </c>
      <c r="F3716" s="2">
        <v>0.4909722222222222</v>
      </c>
      <c r="G3716" s="8" t="str">
        <f>TEXT(Hospital_Emergency_Room_Data[[#This Row],[Patient Admission Date]],"dddd")</f>
        <v>Friday</v>
      </c>
      <c r="H3716" t="s">
        <v>9208</v>
      </c>
      <c r="I3716">
        <v>68</v>
      </c>
      <c r="J3716" s="5" t="s">
        <v>9217</v>
      </c>
      <c r="K3716" t="s">
        <v>32</v>
      </c>
      <c r="L3716" t="s">
        <v>13</v>
      </c>
      <c r="M3716" t="s">
        <v>9209</v>
      </c>
      <c r="N3716">
        <v>2</v>
      </c>
      <c r="O3716">
        <v>17</v>
      </c>
      <c r="P3716" t="s">
        <v>9226</v>
      </c>
      <c r="Q3716">
        <v>9</v>
      </c>
      <c r="R3716">
        <v>11</v>
      </c>
      <c r="S3716" t="s">
        <v>9255</v>
      </c>
      <c r="T3716" t="s">
        <v>9265</v>
      </c>
      <c r="U3716" t="s">
        <v>9282</v>
      </c>
      <c r="V3716" t="str" cm="1">
        <f t="array" ref="V3716">_xlfn.IFS(Hospital_Emergency_Room_Data[[#This Row],[Day]]&lt;=10,"Start(1-10)",Hospital_Emergency_Room_Data[[#This Row],[Day]]&lt;=20,"Middle(11-20)",Hospital_Emergency_Room_Data[[#This Row],[Day]]&gt;20,"End(21-30)")</f>
        <v>Start(1-10)</v>
      </c>
    </row>
    <row r="3717" spans="1:22">
      <c r="A3717">
        <v>104610458</v>
      </c>
      <c r="B3717" t="s">
        <v>3733</v>
      </c>
      <c r="C3717" s="1">
        <v>45377</v>
      </c>
      <c r="D3717" t="str">
        <f>TEXT(Hospital_Emergency_Room_Data[[#This Row],[Patient Admission Date]],"mmm")</f>
        <v>Mar</v>
      </c>
      <c r="E3717">
        <f>YEAR(Hospital_Emergency_Room_Data[[#This Row],[Patient Admission Date]])</f>
        <v>2024</v>
      </c>
      <c r="F3717" s="2">
        <v>0.65763888888888888</v>
      </c>
      <c r="G3717" s="8" t="str">
        <f>TEXT(Hospital_Emergency_Room_Data[[#This Row],[Patient Admission Date]],"dddd")</f>
        <v>Tuesday</v>
      </c>
      <c r="H3717" t="s">
        <v>9208</v>
      </c>
      <c r="I3717">
        <v>46</v>
      </c>
      <c r="J3717" s="5" t="s">
        <v>9219</v>
      </c>
      <c r="K3717" t="s">
        <v>32</v>
      </c>
      <c r="L3717" t="s">
        <v>13</v>
      </c>
      <c r="M3717" t="s">
        <v>9209</v>
      </c>
      <c r="N3717">
        <v>3</v>
      </c>
      <c r="O3717">
        <v>45</v>
      </c>
      <c r="P3717" t="s">
        <v>9225</v>
      </c>
      <c r="Q3717">
        <v>26</v>
      </c>
      <c r="R3717">
        <v>15</v>
      </c>
      <c r="S3717" t="s">
        <v>9257</v>
      </c>
      <c r="T3717" t="s">
        <v>9264</v>
      </c>
      <c r="U3717" t="s">
        <v>9300</v>
      </c>
      <c r="V3717" t="str" cm="1">
        <f t="array" ref="V3717">_xlfn.IFS(Hospital_Emergency_Room_Data[[#This Row],[Day]]&lt;=10,"Start(1-10)",Hospital_Emergency_Room_Data[[#This Row],[Day]]&lt;=20,"Middle(11-20)",Hospital_Emergency_Room_Data[[#This Row],[Day]]&gt;20,"End(21-30)")</f>
        <v>End(21-30)</v>
      </c>
    </row>
    <row r="3718" spans="1:22">
      <c r="A3718">
        <v>333386115</v>
      </c>
      <c r="B3718" t="s">
        <v>3734</v>
      </c>
      <c r="C3718" s="1">
        <v>45241</v>
      </c>
      <c r="D3718" t="str">
        <f>TEXT(Hospital_Emergency_Room_Data[[#This Row],[Patient Admission Date]],"mmm")</f>
        <v>Nov</v>
      </c>
      <c r="E3718">
        <f>YEAR(Hospital_Emergency_Room_Data[[#This Row],[Patient Admission Date]])</f>
        <v>2023</v>
      </c>
      <c r="F3718" s="2">
        <v>0.91874999999999996</v>
      </c>
      <c r="G3718" s="8" t="str">
        <f>TEXT(Hospital_Emergency_Room_Data[[#This Row],[Patient Admission Date]],"dddd")</f>
        <v>Saturday</v>
      </c>
      <c r="H3718" t="s">
        <v>9208</v>
      </c>
      <c r="I3718">
        <v>52</v>
      </c>
      <c r="J3718" s="5" t="s">
        <v>9219</v>
      </c>
      <c r="K3718" t="s">
        <v>32</v>
      </c>
      <c r="L3718" t="s">
        <v>13</v>
      </c>
      <c r="M3718" t="s">
        <v>9209</v>
      </c>
      <c r="N3718">
        <v>3</v>
      </c>
      <c r="O3718">
        <v>22</v>
      </c>
      <c r="P3718" t="s">
        <v>9226</v>
      </c>
      <c r="Q3718">
        <v>11</v>
      </c>
      <c r="R3718">
        <v>22</v>
      </c>
      <c r="S3718" t="s">
        <v>9256</v>
      </c>
      <c r="T3718" t="s">
        <v>9265</v>
      </c>
      <c r="U3718" t="s">
        <v>9282</v>
      </c>
      <c r="V3718" t="str" cm="1">
        <f t="array" ref="V3718">_xlfn.IFS(Hospital_Emergency_Room_Data[[#This Row],[Day]]&lt;=10,"Start(1-10)",Hospital_Emergency_Room_Data[[#This Row],[Day]]&lt;=20,"Middle(11-20)",Hospital_Emergency_Room_Data[[#This Row],[Day]]&gt;20,"End(21-30)")</f>
        <v>Middle(11-20)</v>
      </c>
    </row>
    <row r="3719" spans="1:22">
      <c r="A3719">
        <v>291202190</v>
      </c>
      <c r="B3719" t="s">
        <v>3735</v>
      </c>
      <c r="C3719" s="1">
        <v>45091</v>
      </c>
      <c r="D3719" t="str">
        <f>TEXT(Hospital_Emergency_Room_Data[[#This Row],[Patient Admission Date]],"mmm")</f>
        <v>Jun</v>
      </c>
      <c r="E3719">
        <f>YEAR(Hospital_Emergency_Room_Data[[#This Row],[Patient Admission Date]])</f>
        <v>2023</v>
      </c>
      <c r="F3719" s="2">
        <v>0.12291666666666666</v>
      </c>
      <c r="G3719" s="8" t="str">
        <f>TEXT(Hospital_Emergency_Room_Data[[#This Row],[Patient Admission Date]],"dddd")</f>
        <v>Wednesday</v>
      </c>
      <c r="H3719" t="s">
        <v>9208</v>
      </c>
      <c r="I3719">
        <v>31</v>
      </c>
      <c r="J3719" s="5" t="s">
        <v>9223</v>
      </c>
      <c r="K3719" t="s">
        <v>32</v>
      </c>
      <c r="L3719" t="s">
        <v>13</v>
      </c>
      <c r="M3719" t="s">
        <v>9209</v>
      </c>
      <c r="N3719">
        <v>5</v>
      </c>
      <c r="O3719">
        <v>13</v>
      </c>
      <c r="P3719" t="s">
        <v>9226</v>
      </c>
      <c r="Q3719">
        <v>14</v>
      </c>
      <c r="R3719">
        <v>2</v>
      </c>
      <c r="S3719" t="s">
        <v>9258</v>
      </c>
      <c r="T3719" t="s">
        <v>9265</v>
      </c>
      <c r="U3719" t="s">
        <v>9282</v>
      </c>
      <c r="V3719" t="str" cm="1">
        <f t="array" ref="V3719">_xlfn.IFS(Hospital_Emergency_Room_Data[[#This Row],[Day]]&lt;=10,"Start(1-10)",Hospital_Emergency_Room_Data[[#This Row],[Day]]&lt;=20,"Middle(11-20)",Hospital_Emergency_Room_Data[[#This Row],[Day]]&gt;20,"End(21-30)")</f>
        <v>Middle(11-20)</v>
      </c>
    </row>
    <row r="3720" spans="1:22">
      <c r="A3720">
        <v>385831337</v>
      </c>
      <c r="B3720" t="s">
        <v>3736</v>
      </c>
      <c r="C3720" s="1">
        <v>45028</v>
      </c>
      <c r="D3720" t="str">
        <f>TEXT(Hospital_Emergency_Room_Data[[#This Row],[Patient Admission Date]],"mmm")</f>
        <v>Apr</v>
      </c>
      <c r="E3720">
        <f>YEAR(Hospital_Emergency_Room_Data[[#This Row],[Patient Admission Date]])</f>
        <v>2023</v>
      </c>
      <c r="F3720" s="2">
        <v>0.56527777777777777</v>
      </c>
      <c r="G3720" s="8" t="str">
        <f>TEXT(Hospital_Emergency_Room_Data[[#This Row],[Patient Admission Date]],"dddd")</f>
        <v>Wednesday</v>
      </c>
      <c r="H3720" t="s">
        <v>9208</v>
      </c>
      <c r="I3720">
        <v>5</v>
      </c>
      <c r="J3720" s="5" t="s">
        <v>9221</v>
      </c>
      <c r="K3720" t="s">
        <v>32</v>
      </c>
      <c r="L3720" t="s">
        <v>13</v>
      </c>
      <c r="M3720" t="s">
        <v>9209</v>
      </c>
      <c r="N3720">
        <v>6</v>
      </c>
      <c r="O3720">
        <v>54</v>
      </c>
      <c r="P3720" t="s">
        <v>9225</v>
      </c>
      <c r="Q3720">
        <v>12</v>
      </c>
      <c r="R3720">
        <v>13</v>
      </c>
      <c r="S3720" t="s">
        <v>9257</v>
      </c>
      <c r="T3720" t="s">
        <v>9265</v>
      </c>
      <c r="U3720" t="s">
        <v>9283</v>
      </c>
      <c r="V3720" t="str" cm="1">
        <f t="array" ref="V3720">_xlfn.IFS(Hospital_Emergency_Room_Data[[#This Row],[Day]]&lt;=10,"Start(1-10)",Hospital_Emergency_Room_Data[[#This Row],[Day]]&lt;=20,"Middle(11-20)",Hospital_Emergency_Room_Data[[#This Row],[Day]]&gt;20,"End(21-30)")</f>
        <v>Middle(11-20)</v>
      </c>
    </row>
    <row r="3721" spans="1:22">
      <c r="A3721">
        <v>139530111</v>
      </c>
      <c r="B3721" t="s">
        <v>3737</v>
      </c>
      <c r="C3721" s="1">
        <v>45252</v>
      </c>
      <c r="D3721" t="str">
        <f>TEXT(Hospital_Emergency_Room_Data[[#This Row],[Patient Admission Date]],"mmm")</f>
        <v>Nov</v>
      </c>
      <c r="E3721">
        <f>YEAR(Hospital_Emergency_Room_Data[[#This Row],[Patient Admission Date]])</f>
        <v>2023</v>
      </c>
      <c r="F3721" s="2">
        <v>0.72569444444444442</v>
      </c>
      <c r="G3721" s="8" t="str">
        <f>TEXT(Hospital_Emergency_Room_Data[[#This Row],[Patient Admission Date]],"dddd")</f>
        <v>Wednesday</v>
      </c>
      <c r="H3721" t="s">
        <v>9208</v>
      </c>
      <c r="I3721">
        <v>49</v>
      </c>
      <c r="J3721" s="5" t="s">
        <v>9219</v>
      </c>
      <c r="K3721" t="s">
        <v>32</v>
      </c>
      <c r="L3721" t="s">
        <v>13</v>
      </c>
      <c r="M3721" t="s">
        <v>9209</v>
      </c>
      <c r="N3721">
        <v>6</v>
      </c>
      <c r="O3721">
        <v>12</v>
      </c>
      <c r="P3721" t="s">
        <v>9226</v>
      </c>
      <c r="Q3721">
        <v>22</v>
      </c>
      <c r="R3721">
        <v>17</v>
      </c>
      <c r="S3721" t="s">
        <v>9257</v>
      </c>
      <c r="T3721" t="s">
        <v>9264</v>
      </c>
      <c r="U3721" t="s">
        <v>9282</v>
      </c>
      <c r="V3721" t="str" cm="1">
        <f t="array" ref="V3721">_xlfn.IFS(Hospital_Emergency_Room_Data[[#This Row],[Day]]&lt;=10,"Start(1-10)",Hospital_Emergency_Room_Data[[#This Row],[Day]]&lt;=20,"Middle(11-20)",Hospital_Emergency_Room_Data[[#This Row],[Day]]&gt;20,"End(21-30)")</f>
        <v>End(21-30)</v>
      </c>
    </row>
    <row r="3722" spans="1:22">
      <c r="A3722">
        <v>778230967</v>
      </c>
      <c r="B3722" t="s">
        <v>3738</v>
      </c>
      <c r="C3722" s="1">
        <v>45542</v>
      </c>
      <c r="D3722" t="str">
        <f>TEXT(Hospital_Emergency_Room_Data[[#This Row],[Patient Admission Date]],"mmm")</f>
        <v>Sep</v>
      </c>
      <c r="E3722">
        <f>YEAR(Hospital_Emergency_Room_Data[[#This Row],[Patient Admission Date]])</f>
        <v>2024</v>
      </c>
      <c r="F3722" s="2">
        <v>0.66388888888888886</v>
      </c>
      <c r="G3722" s="8" t="str">
        <f>TEXT(Hospital_Emergency_Room_Data[[#This Row],[Patient Admission Date]],"dddd")</f>
        <v>Saturday</v>
      </c>
      <c r="H3722" t="s">
        <v>9208</v>
      </c>
      <c r="I3722">
        <v>24</v>
      </c>
      <c r="J3722" s="5" t="s">
        <v>9220</v>
      </c>
      <c r="K3722" t="s">
        <v>32</v>
      </c>
      <c r="L3722" t="s">
        <v>13</v>
      </c>
      <c r="M3722" t="s">
        <v>9209</v>
      </c>
      <c r="N3722">
        <v>6</v>
      </c>
      <c r="O3722">
        <v>36</v>
      </c>
      <c r="P3722" t="s">
        <v>9225</v>
      </c>
      <c r="Q3722">
        <v>7</v>
      </c>
      <c r="R3722">
        <v>15</v>
      </c>
      <c r="S3722" t="s">
        <v>9257</v>
      </c>
      <c r="T3722" t="s">
        <v>9263</v>
      </c>
      <c r="U3722" t="s">
        <v>9300</v>
      </c>
      <c r="V3722" t="str" cm="1">
        <f t="array" ref="V3722">_xlfn.IFS(Hospital_Emergency_Room_Data[[#This Row],[Day]]&lt;=10,"Start(1-10)",Hospital_Emergency_Room_Data[[#This Row],[Day]]&lt;=20,"Middle(11-20)",Hospital_Emergency_Room_Data[[#This Row],[Day]]&gt;20,"End(21-30)")</f>
        <v>Start(1-10)</v>
      </c>
    </row>
    <row r="3723" spans="1:22">
      <c r="A3723">
        <v>586127474</v>
      </c>
      <c r="B3723" t="s">
        <v>3739</v>
      </c>
      <c r="C3723" s="1">
        <v>45500</v>
      </c>
      <c r="D3723" t="str">
        <f>TEXT(Hospital_Emergency_Room_Data[[#This Row],[Patient Admission Date]],"mmm")</f>
        <v>Jul</v>
      </c>
      <c r="E3723">
        <f>YEAR(Hospital_Emergency_Room_Data[[#This Row],[Patient Admission Date]])</f>
        <v>2024</v>
      </c>
      <c r="F3723" s="2">
        <v>0.86805555555555558</v>
      </c>
      <c r="G3723" s="8" t="str">
        <f>TEXT(Hospital_Emergency_Room_Data[[#This Row],[Patient Admission Date]],"dddd")</f>
        <v>Saturday</v>
      </c>
      <c r="H3723" t="s">
        <v>9208</v>
      </c>
      <c r="I3723">
        <v>45</v>
      </c>
      <c r="J3723" s="5" t="s">
        <v>9219</v>
      </c>
      <c r="K3723" t="s">
        <v>32</v>
      </c>
      <c r="L3723" t="s">
        <v>13</v>
      </c>
      <c r="M3723" t="s">
        <v>9209</v>
      </c>
      <c r="N3723">
        <v>6</v>
      </c>
      <c r="O3723">
        <v>53</v>
      </c>
      <c r="P3723" t="s">
        <v>9225</v>
      </c>
      <c r="Q3723">
        <v>27</v>
      </c>
      <c r="R3723">
        <v>20</v>
      </c>
      <c r="S3723" t="s">
        <v>9256</v>
      </c>
      <c r="T3723" t="s">
        <v>9264</v>
      </c>
      <c r="U3723" t="s">
        <v>9283</v>
      </c>
      <c r="V3723" t="str" cm="1">
        <f t="array" ref="V3723">_xlfn.IFS(Hospital_Emergency_Room_Data[[#This Row],[Day]]&lt;=10,"Start(1-10)",Hospital_Emergency_Room_Data[[#This Row],[Day]]&lt;=20,"Middle(11-20)",Hospital_Emergency_Room_Data[[#This Row],[Day]]&gt;20,"End(21-30)")</f>
        <v>End(21-30)</v>
      </c>
    </row>
    <row r="3724" spans="1:22">
      <c r="A3724">
        <v>272820727</v>
      </c>
      <c r="B3724" t="s">
        <v>3740</v>
      </c>
      <c r="C3724" s="1">
        <v>45462</v>
      </c>
      <c r="D3724" t="str">
        <f>TEXT(Hospital_Emergency_Room_Data[[#This Row],[Patient Admission Date]],"mmm")</f>
        <v>Jun</v>
      </c>
      <c r="E3724">
        <f>YEAR(Hospital_Emergency_Room_Data[[#This Row],[Patient Admission Date]])</f>
        <v>2024</v>
      </c>
      <c r="F3724" s="2">
        <v>0.53680555555555554</v>
      </c>
      <c r="G3724" s="8" t="str">
        <f>TEXT(Hospital_Emergency_Room_Data[[#This Row],[Patient Admission Date]],"dddd")</f>
        <v>Wednesday</v>
      </c>
      <c r="H3724" t="s">
        <v>9208</v>
      </c>
      <c r="I3724">
        <v>62</v>
      </c>
      <c r="J3724" s="5" t="s">
        <v>9217</v>
      </c>
      <c r="K3724" t="s">
        <v>32</v>
      </c>
      <c r="L3724" t="s">
        <v>13</v>
      </c>
      <c r="M3724" t="s">
        <v>9209</v>
      </c>
      <c r="N3724">
        <v>6</v>
      </c>
      <c r="O3724">
        <v>42</v>
      </c>
      <c r="P3724" t="s">
        <v>9225</v>
      </c>
      <c r="Q3724">
        <v>19</v>
      </c>
      <c r="R3724">
        <v>12</v>
      </c>
      <c r="S3724" t="s">
        <v>9257</v>
      </c>
      <c r="T3724" t="s">
        <v>9262</v>
      </c>
      <c r="U3724" t="s">
        <v>9300</v>
      </c>
      <c r="V3724" t="str" cm="1">
        <f t="array" ref="V3724">_xlfn.IFS(Hospital_Emergency_Room_Data[[#This Row],[Day]]&lt;=10,"Start(1-10)",Hospital_Emergency_Room_Data[[#This Row],[Day]]&lt;=20,"Middle(11-20)",Hospital_Emergency_Room_Data[[#This Row],[Day]]&gt;20,"End(21-30)")</f>
        <v>Middle(11-20)</v>
      </c>
    </row>
    <row r="3725" spans="1:22">
      <c r="A3725">
        <v>525213877</v>
      </c>
      <c r="B3725" t="s">
        <v>3741</v>
      </c>
      <c r="C3725" s="1">
        <v>45538</v>
      </c>
      <c r="D3725" t="str">
        <f>TEXT(Hospital_Emergency_Room_Data[[#This Row],[Patient Admission Date]],"mmm")</f>
        <v>Sep</v>
      </c>
      <c r="E3725">
        <f>YEAR(Hospital_Emergency_Room_Data[[#This Row],[Patient Admission Date]])</f>
        <v>2024</v>
      </c>
      <c r="F3725" s="2">
        <v>0.61875000000000002</v>
      </c>
      <c r="G3725" s="8" t="str">
        <f>TEXT(Hospital_Emergency_Room_Data[[#This Row],[Patient Admission Date]],"dddd")</f>
        <v>Tuesday</v>
      </c>
      <c r="H3725" t="s">
        <v>9208</v>
      </c>
      <c r="I3725">
        <v>28</v>
      </c>
      <c r="J3725" s="5" t="s">
        <v>9220</v>
      </c>
      <c r="K3725" t="s">
        <v>32</v>
      </c>
      <c r="L3725" t="s">
        <v>13</v>
      </c>
      <c r="M3725" t="s">
        <v>9209</v>
      </c>
      <c r="N3725">
        <v>6</v>
      </c>
      <c r="O3725">
        <v>37</v>
      </c>
      <c r="P3725" t="s">
        <v>9225</v>
      </c>
      <c r="Q3725">
        <v>3</v>
      </c>
      <c r="R3725">
        <v>14</v>
      </c>
      <c r="S3725" t="s">
        <v>9257</v>
      </c>
      <c r="T3725" t="s">
        <v>9263</v>
      </c>
      <c r="U3725" t="s">
        <v>9300</v>
      </c>
      <c r="V3725" t="str" cm="1">
        <f t="array" ref="V3725">_xlfn.IFS(Hospital_Emergency_Room_Data[[#This Row],[Day]]&lt;=10,"Start(1-10)",Hospital_Emergency_Room_Data[[#This Row],[Day]]&lt;=20,"Middle(11-20)",Hospital_Emergency_Room_Data[[#This Row],[Day]]&gt;20,"End(21-30)")</f>
        <v>Start(1-10)</v>
      </c>
    </row>
    <row r="3726" spans="1:22">
      <c r="A3726">
        <v>881969420</v>
      </c>
      <c r="B3726" t="s">
        <v>3742</v>
      </c>
      <c r="C3726" s="1">
        <v>45434</v>
      </c>
      <c r="D3726" t="str">
        <f>TEXT(Hospital_Emergency_Room_Data[[#This Row],[Patient Admission Date]],"mmm")</f>
        <v>May</v>
      </c>
      <c r="E3726">
        <f>YEAR(Hospital_Emergency_Room_Data[[#This Row],[Patient Admission Date]])</f>
        <v>2024</v>
      </c>
      <c r="F3726" s="2">
        <v>0.89722222222222225</v>
      </c>
      <c r="G3726" s="8" t="str">
        <f>TEXT(Hospital_Emergency_Room_Data[[#This Row],[Patient Admission Date]],"dddd")</f>
        <v>Wednesday</v>
      </c>
      <c r="H3726" t="s">
        <v>9208</v>
      </c>
      <c r="I3726">
        <v>29</v>
      </c>
      <c r="J3726" s="5" t="s">
        <v>9220</v>
      </c>
      <c r="K3726" t="s">
        <v>32</v>
      </c>
      <c r="L3726" t="s">
        <v>13</v>
      </c>
      <c r="M3726" t="s">
        <v>9209</v>
      </c>
      <c r="N3726">
        <v>7</v>
      </c>
      <c r="O3726">
        <v>49</v>
      </c>
      <c r="P3726" t="s">
        <v>9225</v>
      </c>
      <c r="Q3726">
        <v>22</v>
      </c>
      <c r="R3726">
        <v>21</v>
      </c>
      <c r="S3726" t="s">
        <v>9256</v>
      </c>
      <c r="T3726" t="s">
        <v>9264</v>
      </c>
      <c r="U3726" t="s">
        <v>9283</v>
      </c>
      <c r="V3726" t="str" cm="1">
        <f t="array" ref="V3726">_xlfn.IFS(Hospital_Emergency_Room_Data[[#This Row],[Day]]&lt;=10,"Start(1-10)",Hospital_Emergency_Room_Data[[#This Row],[Day]]&lt;=20,"Middle(11-20)",Hospital_Emergency_Room_Data[[#This Row],[Day]]&gt;20,"End(21-30)")</f>
        <v>End(21-30)</v>
      </c>
    </row>
    <row r="3727" spans="1:22">
      <c r="A3727">
        <v>739918582</v>
      </c>
      <c r="B3727" t="s">
        <v>3743</v>
      </c>
      <c r="C3727" s="1">
        <v>45303</v>
      </c>
      <c r="D3727" t="str">
        <f>TEXT(Hospital_Emergency_Room_Data[[#This Row],[Patient Admission Date]],"mmm")</f>
        <v>Jan</v>
      </c>
      <c r="E3727">
        <f>YEAR(Hospital_Emergency_Room_Data[[#This Row],[Patient Admission Date]])</f>
        <v>2024</v>
      </c>
      <c r="F3727" s="2">
        <v>6.2500000000000003E-3</v>
      </c>
      <c r="G3727" s="8" t="str">
        <f>TEXT(Hospital_Emergency_Room_Data[[#This Row],[Patient Admission Date]],"dddd")</f>
        <v>Friday</v>
      </c>
      <c r="H3727" t="s">
        <v>9208</v>
      </c>
      <c r="I3727">
        <v>11</v>
      </c>
      <c r="J3727" s="5" t="s">
        <v>9221</v>
      </c>
      <c r="K3727" t="s">
        <v>32</v>
      </c>
      <c r="L3727" t="s">
        <v>13</v>
      </c>
      <c r="M3727" t="s">
        <v>9209</v>
      </c>
      <c r="N3727">
        <v>7</v>
      </c>
      <c r="O3727">
        <v>40</v>
      </c>
      <c r="P3727" t="s">
        <v>9225</v>
      </c>
      <c r="Q3727">
        <v>12</v>
      </c>
      <c r="R3727">
        <v>0</v>
      </c>
      <c r="S3727" t="s">
        <v>9258</v>
      </c>
      <c r="T3727" t="s">
        <v>9265</v>
      </c>
      <c r="U3727" t="s">
        <v>9300</v>
      </c>
      <c r="V3727" t="str" cm="1">
        <f t="array" ref="V3727">_xlfn.IFS(Hospital_Emergency_Room_Data[[#This Row],[Day]]&lt;=10,"Start(1-10)",Hospital_Emergency_Room_Data[[#This Row],[Day]]&lt;=20,"Middle(11-20)",Hospital_Emergency_Room_Data[[#This Row],[Day]]&gt;20,"End(21-30)")</f>
        <v>Middle(11-20)</v>
      </c>
    </row>
    <row r="3728" spans="1:22">
      <c r="A3728">
        <v>484406279</v>
      </c>
      <c r="B3728" t="s">
        <v>3744</v>
      </c>
      <c r="C3728" s="1">
        <v>45120</v>
      </c>
      <c r="D3728" t="str">
        <f>TEXT(Hospital_Emergency_Room_Data[[#This Row],[Patient Admission Date]],"mmm")</f>
        <v>Jul</v>
      </c>
      <c r="E3728">
        <f>YEAR(Hospital_Emergency_Room_Data[[#This Row],[Patient Admission Date]])</f>
        <v>2023</v>
      </c>
      <c r="F3728" s="2">
        <v>0.67152777777777772</v>
      </c>
      <c r="G3728" s="8" t="str">
        <f>TEXT(Hospital_Emergency_Room_Data[[#This Row],[Patient Admission Date]],"dddd")</f>
        <v>Thursday</v>
      </c>
      <c r="H3728" t="s">
        <v>9208</v>
      </c>
      <c r="I3728">
        <v>29</v>
      </c>
      <c r="J3728" s="5" t="s">
        <v>9220</v>
      </c>
      <c r="K3728" t="s">
        <v>32</v>
      </c>
      <c r="L3728" t="s">
        <v>13</v>
      </c>
      <c r="M3728" t="s">
        <v>9209</v>
      </c>
      <c r="N3728">
        <v>8</v>
      </c>
      <c r="O3728">
        <v>19</v>
      </c>
      <c r="P3728" t="s">
        <v>9226</v>
      </c>
      <c r="Q3728">
        <v>13</v>
      </c>
      <c r="R3728">
        <v>16</v>
      </c>
      <c r="S3728" t="s">
        <v>9257</v>
      </c>
      <c r="T3728" t="s">
        <v>9265</v>
      </c>
      <c r="U3728" t="s">
        <v>9282</v>
      </c>
      <c r="V3728" t="str" cm="1">
        <f t="array" ref="V3728">_xlfn.IFS(Hospital_Emergency_Room_Data[[#This Row],[Day]]&lt;=10,"Start(1-10)",Hospital_Emergency_Room_Data[[#This Row],[Day]]&lt;=20,"Middle(11-20)",Hospital_Emergency_Room_Data[[#This Row],[Day]]&gt;20,"End(21-30)")</f>
        <v>Middle(11-20)</v>
      </c>
    </row>
    <row r="3729" spans="1:22">
      <c r="A3729">
        <v>618745857</v>
      </c>
      <c r="B3729" t="s">
        <v>3745</v>
      </c>
      <c r="C3729" s="1">
        <v>45183</v>
      </c>
      <c r="D3729" t="str">
        <f>TEXT(Hospital_Emergency_Room_Data[[#This Row],[Patient Admission Date]],"mmm")</f>
        <v>Sep</v>
      </c>
      <c r="E3729">
        <f>YEAR(Hospital_Emergency_Room_Data[[#This Row],[Patient Admission Date]])</f>
        <v>2023</v>
      </c>
      <c r="F3729" s="2">
        <v>0.8041666666666667</v>
      </c>
      <c r="G3729" s="8" t="str">
        <f>TEXT(Hospital_Emergency_Room_Data[[#This Row],[Patient Admission Date]],"dddd")</f>
        <v>Thursday</v>
      </c>
      <c r="H3729" t="s">
        <v>9208</v>
      </c>
      <c r="I3729">
        <v>21</v>
      </c>
      <c r="J3729" s="5" t="s">
        <v>9220</v>
      </c>
      <c r="K3729" t="s">
        <v>32</v>
      </c>
      <c r="L3729" t="s">
        <v>13</v>
      </c>
      <c r="M3729" t="s">
        <v>9209</v>
      </c>
      <c r="N3729">
        <v>8</v>
      </c>
      <c r="O3729">
        <v>11</v>
      </c>
      <c r="P3729" t="s">
        <v>9226</v>
      </c>
      <c r="Q3729">
        <v>14</v>
      </c>
      <c r="R3729">
        <v>19</v>
      </c>
      <c r="S3729" t="s">
        <v>9256</v>
      </c>
      <c r="T3729" t="s">
        <v>9265</v>
      </c>
      <c r="U3729" t="s">
        <v>9282</v>
      </c>
      <c r="V3729" t="str" cm="1">
        <f t="array" ref="V3729">_xlfn.IFS(Hospital_Emergency_Room_Data[[#This Row],[Day]]&lt;=10,"Start(1-10)",Hospital_Emergency_Room_Data[[#This Row],[Day]]&lt;=20,"Middle(11-20)",Hospital_Emergency_Room_Data[[#This Row],[Day]]&gt;20,"End(21-30)")</f>
        <v>Middle(11-20)</v>
      </c>
    </row>
    <row r="3730" spans="1:22">
      <c r="A3730">
        <v>566563998</v>
      </c>
      <c r="B3730" t="s">
        <v>3746</v>
      </c>
      <c r="C3730" s="1">
        <v>45586</v>
      </c>
      <c r="D3730" t="str">
        <f>TEXT(Hospital_Emergency_Room_Data[[#This Row],[Patient Admission Date]],"mmm")</f>
        <v>Oct</v>
      </c>
      <c r="E3730">
        <f>YEAR(Hospital_Emergency_Room_Data[[#This Row],[Patient Admission Date]])</f>
        <v>2024</v>
      </c>
      <c r="F3730" s="2">
        <v>0.8979166666666667</v>
      </c>
      <c r="G3730" s="8" t="str">
        <f>TEXT(Hospital_Emergency_Room_Data[[#This Row],[Patient Admission Date]],"dddd")</f>
        <v>Monday</v>
      </c>
      <c r="H3730" t="s">
        <v>9208</v>
      </c>
      <c r="I3730">
        <v>76</v>
      </c>
      <c r="J3730" s="5" t="s">
        <v>9222</v>
      </c>
      <c r="K3730" t="s">
        <v>32</v>
      </c>
      <c r="L3730" t="s">
        <v>13</v>
      </c>
      <c r="M3730" t="s">
        <v>9209</v>
      </c>
      <c r="N3730">
        <v>9</v>
      </c>
      <c r="O3730">
        <v>41</v>
      </c>
      <c r="P3730" t="s">
        <v>9225</v>
      </c>
      <c r="Q3730">
        <v>21</v>
      </c>
      <c r="R3730">
        <v>21</v>
      </c>
      <c r="S3730" t="s">
        <v>9256</v>
      </c>
      <c r="T3730" t="s">
        <v>9262</v>
      </c>
      <c r="U3730" t="s">
        <v>9300</v>
      </c>
      <c r="V3730" t="str" cm="1">
        <f t="array" ref="V3730">_xlfn.IFS(Hospital_Emergency_Room_Data[[#This Row],[Day]]&lt;=10,"Start(1-10)",Hospital_Emergency_Room_Data[[#This Row],[Day]]&lt;=20,"Middle(11-20)",Hospital_Emergency_Room_Data[[#This Row],[Day]]&gt;20,"End(21-30)")</f>
        <v>End(21-30)</v>
      </c>
    </row>
    <row r="3731" spans="1:22">
      <c r="A3731">
        <v>240134972</v>
      </c>
      <c r="B3731" t="s">
        <v>3747</v>
      </c>
      <c r="C3731" s="1">
        <v>45049</v>
      </c>
      <c r="D3731" t="str">
        <f>TEXT(Hospital_Emergency_Room_Data[[#This Row],[Patient Admission Date]],"mmm")</f>
        <v>May</v>
      </c>
      <c r="E3731">
        <f>YEAR(Hospital_Emergency_Room_Data[[#This Row],[Patient Admission Date]])</f>
        <v>2023</v>
      </c>
      <c r="F3731" s="2">
        <v>0.88541666666666663</v>
      </c>
      <c r="G3731" s="8" t="str">
        <f>TEXT(Hospital_Emergency_Room_Data[[#This Row],[Patient Admission Date]],"dddd")</f>
        <v>Wednesday</v>
      </c>
      <c r="H3731" t="s">
        <v>9208</v>
      </c>
      <c r="I3731">
        <v>5</v>
      </c>
      <c r="J3731" s="5" t="s">
        <v>9221</v>
      </c>
      <c r="K3731" t="s">
        <v>32</v>
      </c>
      <c r="L3731" t="s">
        <v>50</v>
      </c>
      <c r="M3731" t="s">
        <v>9209</v>
      </c>
      <c r="O3731">
        <v>18</v>
      </c>
      <c r="P3731" t="s">
        <v>9226</v>
      </c>
      <c r="Q3731">
        <v>3</v>
      </c>
      <c r="R3731">
        <v>21</v>
      </c>
      <c r="S3731" t="s">
        <v>9256</v>
      </c>
      <c r="T3731" t="s">
        <v>9263</v>
      </c>
      <c r="U3731" t="s">
        <v>9282</v>
      </c>
      <c r="V3731" t="str" cm="1">
        <f t="array" ref="V3731">_xlfn.IFS(Hospital_Emergency_Room_Data[[#This Row],[Day]]&lt;=10,"Start(1-10)",Hospital_Emergency_Room_Data[[#This Row],[Day]]&lt;=20,"Middle(11-20)",Hospital_Emergency_Room_Data[[#This Row],[Day]]&gt;20,"End(21-30)")</f>
        <v>Start(1-10)</v>
      </c>
    </row>
    <row r="3732" spans="1:22">
      <c r="A3732">
        <v>640492306</v>
      </c>
      <c r="B3732" t="s">
        <v>3748</v>
      </c>
      <c r="C3732" s="1">
        <v>45571</v>
      </c>
      <c r="D3732" t="str">
        <f>TEXT(Hospital_Emergency_Room_Data[[#This Row],[Patient Admission Date]],"mmm")</f>
        <v>Oct</v>
      </c>
      <c r="E3732">
        <f>YEAR(Hospital_Emergency_Room_Data[[#This Row],[Patient Admission Date]])</f>
        <v>2024</v>
      </c>
      <c r="F3732" s="2">
        <v>0.15625</v>
      </c>
      <c r="G3732" s="8" t="str">
        <f>TEXT(Hospital_Emergency_Room_Data[[#This Row],[Patient Admission Date]],"dddd")</f>
        <v>Sunday</v>
      </c>
      <c r="H3732" t="s">
        <v>9208</v>
      </c>
      <c r="I3732">
        <v>27</v>
      </c>
      <c r="J3732" s="5" t="s">
        <v>9220</v>
      </c>
      <c r="K3732" t="s">
        <v>32</v>
      </c>
      <c r="L3732" t="s">
        <v>50</v>
      </c>
      <c r="M3732" t="s">
        <v>9209</v>
      </c>
      <c r="O3732">
        <v>34</v>
      </c>
      <c r="P3732" t="s">
        <v>9225</v>
      </c>
      <c r="Q3732">
        <v>6</v>
      </c>
      <c r="R3732">
        <v>3</v>
      </c>
      <c r="S3732" t="s">
        <v>9258</v>
      </c>
      <c r="T3732" t="s">
        <v>9263</v>
      </c>
      <c r="U3732" t="s">
        <v>9300</v>
      </c>
      <c r="V3732" t="str" cm="1">
        <f t="array" ref="V3732">_xlfn.IFS(Hospital_Emergency_Room_Data[[#This Row],[Day]]&lt;=10,"Start(1-10)",Hospital_Emergency_Room_Data[[#This Row],[Day]]&lt;=20,"Middle(11-20)",Hospital_Emergency_Room_Data[[#This Row],[Day]]&gt;20,"End(21-30)")</f>
        <v>Start(1-10)</v>
      </c>
    </row>
    <row r="3733" spans="1:22">
      <c r="A3733">
        <v>100349587</v>
      </c>
      <c r="B3733" t="s">
        <v>3749</v>
      </c>
      <c r="C3733" s="1">
        <v>45383</v>
      </c>
      <c r="D3733" t="str">
        <f>TEXT(Hospital_Emergency_Room_Data[[#This Row],[Patient Admission Date]],"mmm")</f>
        <v>Apr</v>
      </c>
      <c r="E3733">
        <f>YEAR(Hospital_Emergency_Room_Data[[#This Row],[Patient Admission Date]])</f>
        <v>2024</v>
      </c>
      <c r="F3733" s="2">
        <v>0.17847222222222223</v>
      </c>
      <c r="G3733" s="8" t="str">
        <f>TEXT(Hospital_Emergency_Room_Data[[#This Row],[Patient Admission Date]],"dddd")</f>
        <v>Monday</v>
      </c>
      <c r="H3733" t="s">
        <v>9208</v>
      </c>
      <c r="I3733">
        <v>20</v>
      </c>
      <c r="J3733" s="5" t="s">
        <v>9220</v>
      </c>
      <c r="K3733" t="s">
        <v>32</v>
      </c>
      <c r="L3733" t="s">
        <v>50</v>
      </c>
      <c r="M3733" t="s">
        <v>9209</v>
      </c>
      <c r="O3733">
        <v>24</v>
      </c>
      <c r="P3733" t="s">
        <v>9226</v>
      </c>
      <c r="Q3733">
        <v>1</v>
      </c>
      <c r="R3733">
        <v>4</v>
      </c>
      <c r="S3733" t="s">
        <v>9258</v>
      </c>
      <c r="T3733" t="s">
        <v>9263</v>
      </c>
      <c r="U3733" t="s">
        <v>9282</v>
      </c>
      <c r="V3733" t="str" cm="1">
        <f t="array" ref="V3733">_xlfn.IFS(Hospital_Emergency_Room_Data[[#This Row],[Day]]&lt;=10,"Start(1-10)",Hospital_Emergency_Room_Data[[#This Row],[Day]]&lt;=20,"Middle(11-20)",Hospital_Emergency_Room_Data[[#This Row],[Day]]&gt;20,"End(21-30)")</f>
        <v>Start(1-10)</v>
      </c>
    </row>
    <row r="3734" spans="1:22">
      <c r="A3734">
        <v>419401713</v>
      </c>
      <c r="B3734" t="s">
        <v>3750</v>
      </c>
      <c r="C3734" s="1">
        <v>45429</v>
      </c>
      <c r="D3734" t="str">
        <f>TEXT(Hospital_Emergency_Room_Data[[#This Row],[Patient Admission Date]],"mmm")</f>
        <v>May</v>
      </c>
      <c r="E3734">
        <f>YEAR(Hospital_Emergency_Room_Data[[#This Row],[Patient Admission Date]])</f>
        <v>2024</v>
      </c>
      <c r="F3734" s="2">
        <v>0.6333333333333333</v>
      </c>
      <c r="G3734" s="8" t="str">
        <f>TEXT(Hospital_Emergency_Room_Data[[#This Row],[Patient Admission Date]],"dddd")</f>
        <v>Friday</v>
      </c>
      <c r="H3734" t="s">
        <v>9208</v>
      </c>
      <c r="I3734">
        <v>1</v>
      </c>
      <c r="J3734" s="5" t="s">
        <v>9218</v>
      </c>
      <c r="K3734" t="s">
        <v>32</v>
      </c>
      <c r="L3734" t="s">
        <v>50</v>
      </c>
      <c r="M3734" t="s">
        <v>9209</v>
      </c>
      <c r="N3734">
        <v>0</v>
      </c>
      <c r="O3734">
        <v>52</v>
      </c>
      <c r="P3734" t="s">
        <v>9225</v>
      </c>
      <c r="Q3734">
        <v>17</v>
      </c>
      <c r="R3734">
        <v>15</v>
      </c>
      <c r="S3734" t="s">
        <v>9257</v>
      </c>
      <c r="T3734" t="s">
        <v>9262</v>
      </c>
      <c r="U3734" t="s">
        <v>9283</v>
      </c>
      <c r="V3734" t="str" cm="1">
        <f t="array" ref="V3734">_xlfn.IFS(Hospital_Emergency_Room_Data[[#This Row],[Day]]&lt;=10,"Start(1-10)",Hospital_Emergency_Room_Data[[#This Row],[Day]]&lt;=20,"Middle(11-20)",Hospital_Emergency_Room_Data[[#This Row],[Day]]&gt;20,"End(21-30)")</f>
        <v>Middle(11-20)</v>
      </c>
    </row>
    <row r="3735" spans="1:22">
      <c r="A3735">
        <v>898057530</v>
      </c>
      <c r="B3735" t="s">
        <v>3751</v>
      </c>
      <c r="C3735" s="1">
        <v>45081</v>
      </c>
      <c r="D3735" t="str">
        <f>TEXT(Hospital_Emergency_Room_Data[[#This Row],[Patient Admission Date]],"mmm")</f>
        <v>Jun</v>
      </c>
      <c r="E3735">
        <f>YEAR(Hospital_Emergency_Room_Data[[#This Row],[Patient Admission Date]])</f>
        <v>2023</v>
      </c>
      <c r="F3735" s="2">
        <v>0.87847222222222221</v>
      </c>
      <c r="G3735" s="8" t="str">
        <f>TEXT(Hospital_Emergency_Room_Data[[#This Row],[Patient Admission Date]],"dddd")</f>
        <v>Sunday</v>
      </c>
      <c r="H3735" t="s">
        <v>9208</v>
      </c>
      <c r="I3735">
        <v>20</v>
      </c>
      <c r="J3735" s="5" t="s">
        <v>9220</v>
      </c>
      <c r="K3735" t="s">
        <v>32</v>
      </c>
      <c r="L3735" t="s">
        <v>50</v>
      </c>
      <c r="M3735" t="s">
        <v>9209</v>
      </c>
      <c r="N3735">
        <v>1</v>
      </c>
      <c r="O3735">
        <v>46</v>
      </c>
      <c r="P3735" t="s">
        <v>9225</v>
      </c>
      <c r="Q3735">
        <v>4</v>
      </c>
      <c r="R3735">
        <v>21</v>
      </c>
      <c r="S3735" t="s">
        <v>9256</v>
      </c>
      <c r="T3735" t="s">
        <v>9263</v>
      </c>
      <c r="U3735" t="s">
        <v>9283</v>
      </c>
      <c r="V3735" t="str" cm="1">
        <f t="array" ref="V3735">_xlfn.IFS(Hospital_Emergency_Room_Data[[#This Row],[Day]]&lt;=10,"Start(1-10)",Hospital_Emergency_Room_Data[[#This Row],[Day]]&lt;=20,"Middle(11-20)",Hospital_Emergency_Room_Data[[#This Row],[Day]]&gt;20,"End(21-30)")</f>
        <v>Start(1-10)</v>
      </c>
    </row>
    <row r="3736" spans="1:22">
      <c r="A3736">
        <v>281379635</v>
      </c>
      <c r="B3736" t="s">
        <v>3752</v>
      </c>
      <c r="C3736" s="1">
        <v>45234</v>
      </c>
      <c r="D3736" t="str">
        <f>TEXT(Hospital_Emergency_Room_Data[[#This Row],[Patient Admission Date]],"mmm")</f>
        <v>Nov</v>
      </c>
      <c r="E3736">
        <f>YEAR(Hospital_Emergency_Room_Data[[#This Row],[Patient Admission Date]])</f>
        <v>2023</v>
      </c>
      <c r="F3736" s="2">
        <v>0.36180555555555555</v>
      </c>
      <c r="G3736" s="8" t="str">
        <f>TEXT(Hospital_Emergency_Room_Data[[#This Row],[Patient Admission Date]],"dddd")</f>
        <v>Saturday</v>
      </c>
      <c r="H3736" t="s">
        <v>9208</v>
      </c>
      <c r="I3736">
        <v>62</v>
      </c>
      <c r="J3736" s="5" t="s">
        <v>9217</v>
      </c>
      <c r="K3736" t="s">
        <v>32</v>
      </c>
      <c r="L3736" t="s">
        <v>50</v>
      </c>
      <c r="M3736" t="s">
        <v>9209</v>
      </c>
      <c r="N3736">
        <v>6</v>
      </c>
      <c r="O3736">
        <v>36</v>
      </c>
      <c r="P3736" t="s">
        <v>9225</v>
      </c>
      <c r="Q3736">
        <v>4</v>
      </c>
      <c r="R3736">
        <v>8</v>
      </c>
      <c r="S3736" t="s">
        <v>9255</v>
      </c>
      <c r="T3736" t="s">
        <v>9263</v>
      </c>
      <c r="U3736" t="s">
        <v>9300</v>
      </c>
      <c r="V3736" t="str" cm="1">
        <f t="array" ref="V3736">_xlfn.IFS(Hospital_Emergency_Room_Data[[#This Row],[Day]]&lt;=10,"Start(1-10)",Hospital_Emergency_Room_Data[[#This Row],[Day]]&lt;=20,"Middle(11-20)",Hospital_Emergency_Room_Data[[#This Row],[Day]]&gt;20,"End(21-30)")</f>
        <v>Start(1-10)</v>
      </c>
    </row>
    <row r="3737" spans="1:22">
      <c r="A3737">
        <v>143735607</v>
      </c>
      <c r="B3737" t="s">
        <v>3753</v>
      </c>
      <c r="C3737" s="1">
        <v>45094</v>
      </c>
      <c r="D3737" t="str">
        <f>TEXT(Hospital_Emergency_Room_Data[[#This Row],[Patient Admission Date]],"mmm")</f>
        <v>Jun</v>
      </c>
      <c r="E3737">
        <f>YEAR(Hospital_Emergency_Room_Data[[#This Row],[Patient Admission Date]])</f>
        <v>2023</v>
      </c>
      <c r="F3737" s="2">
        <v>3.5416666666666666E-2</v>
      </c>
      <c r="G3737" s="8" t="str">
        <f>TEXT(Hospital_Emergency_Room_Data[[#This Row],[Patient Admission Date]],"dddd")</f>
        <v>Saturday</v>
      </c>
      <c r="H3737" t="s">
        <v>9208</v>
      </c>
      <c r="I3737">
        <v>64</v>
      </c>
      <c r="J3737" s="5" t="s">
        <v>9217</v>
      </c>
      <c r="K3737" t="s">
        <v>32</v>
      </c>
      <c r="L3737" t="s">
        <v>50</v>
      </c>
      <c r="M3737" t="s">
        <v>9209</v>
      </c>
      <c r="N3737">
        <v>9</v>
      </c>
      <c r="O3737">
        <v>45</v>
      </c>
      <c r="P3737" t="s">
        <v>9225</v>
      </c>
      <c r="Q3737">
        <v>17</v>
      </c>
      <c r="R3737">
        <v>0</v>
      </c>
      <c r="S3737" t="s">
        <v>9258</v>
      </c>
      <c r="T3737" t="s">
        <v>9262</v>
      </c>
      <c r="U3737" t="s">
        <v>9300</v>
      </c>
      <c r="V3737" t="str" cm="1">
        <f t="array" ref="V3737">_xlfn.IFS(Hospital_Emergency_Room_Data[[#This Row],[Day]]&lt;=10,"Start(1-10)",Hospital_Emergency_Room_Data[[#This Row],[Day]]&lt;=20,"Middle(11-20)",Hospital_Emergency_Room_Data[[#This Row],[Day]]&gt;20,"End(21-30)")</f>
        <v>Middle(11-20)</v>
      </c>
    </row>
    <row r="3738" spans="1:22">
      <c r="A3738">
        <v>270143243</v>
      </c>
      <c r="B3738" t="s">
        <v>3754</v>
      </c>
      <c r="C3738" s="1">
        <v>45198</v>
      </c>
      <c r="D3738" t="str">
        <f>TEXT(Hospital_Emergency_Room_Data[[#This Row],[Patient Admission Date]],"mmm")</f>
        <v>Sep</v>
      </c>
      <c r="E3738">
        <f>YEAR(Hospital_Emergency_Room_Data[[#This Row],[Patient Admission Date]])</f>
        <v>2023</v>
      </c>
      <c r="F3738" s="2">
        <v>0.38958333333333334</v>
      </c>
      <c r="G3738" s="8" t="str">
        <f>TEXT(Hospital_Emergency_Room_Data[[#This Row],[Patient Admission Date]],"dddd")</f>
        <v>Friday</v>
      </c>
      <c r="H3738" t="s">
        <v>9208</v>
      </c>
      <c r="I3738">
        <v>67</v>
      </c>
      <c r="J3738" s="5" t="s">
        <v>9217</v>
      </c>
      <c r="K3738" t="s">
        <v>32</v>
      </c>
      <c r="L3738" t="s">
        <v>9281</v>
      </c>
      <c r="M3738" t="s">
        <v>9209</v>
      </c>
      <c r="O3738">
        <v>13</v>
      </c>
      <c r="P3738" t="s">
        <v>9226</v>
      </c>
      <c r="Q3738">
        <v>29</v>
      </c>
      <c r="R3738">
        <v>9</v>
      </c>
      <c r="S3738" t="s">
        <v>9255</v>
      </c>
      <c r="T3738" t="s">
        <v>9264</v>
      </c>
      <c r="U3738" t="s">
        <v>9282</v>
      </c>
      <c r="V3738" t="str" cm="1">
        <f t="array" ref="V3738">_xlfn.IFS(Hospital_Emergency_Room_Data[[#This Row],[Day]]&lt;=10,"Start(1-10)",Hospital_Emergency_Room_Data[[#This Row],[Day]]&lt;=20,"Middle(11-20)",Hospital_Emergency_Room_Data[[#This Row],[Day]]&gt;20,"End(21-30)")</f>
        <v>End(21-30)</v>
      </c>
    </row>
    <row r="3739" spans="1:22">
      <c r="A3739">
        <v>383387163</v>
      </c>
      <c r="B3739" t="s">
        <v>3755</v>
      </c>
      <c r="C3739" s="1">
        <v>45443</v>
      </c>
      <c r="D3739" t="str">
        <f>TEXT(Hospital_Emergency_Room_Data[[#This Row],[Patient Admission Date]],"mmm")</f>
        <v>May</v>
      </c>
      <c r="E3739">
        <f>YEAR(Hospital_Emergency_Room_Data[[#This Row],[Patient Admission Date]])</f>
        <v>2024</v>
      </c>
      <c r="F3739" s="2">
        <v>0.78541666666666665</v>
      </c>
      <c r="G3739" s="8" t="str">
        <f>TEXT(Hospital_Emergency_Room_Data[[#This Row],[Patient Admission Date]],"dddd")</f>
        <v>Friday</v>
      </c>
      <c r="H3739" t="s">
        <v>9208</v>
      </c>
      <c r="I3739">
        <v>54</v>
      </c>
      <c r="J3739" s="5" t="s">
        <v>9219</v>
      </c>
      <c r="K3739" t="s">
        <v>32</v>
      </c>
      <c r="L3739" t="s">
        <v>9281</v>
      </c>
      <c r="M3739" t="s">
        <v>9209</v>
      </c>
      <c r="O3739">
        <v>12</v>
      </c>
      <c r="P3739" t="s">
        <v>9226</v>
      </c>
      <c r="Q3739">
        <v>31</v>
      </c>
      <c r="R3739">
        <v>18</v>
      </c>
      <c r="S3739" t="s">
        <v>9256</v>
      </c>
      <c r="T3739" t="s">
        <v>9264</v>
      </c>
      <c r="U3739" t="s">
        <v>9282</v>
      </c>
      <c r="V3739" t="str" cm="1">
        <f t="array" ref="V3739">_xlfn.IFS(Hospital_Emergency_Room_Data[[#This Row],[Day]]&lt;=10,"Start(1-10)",Hospital_Emergency_Room_Data[[#This Row],[Day]]&lt;=20,"Middle(11-20)",Hospital_Emergency_Room_Data[[#This Row],[Day]]&gt;20,"End(21-30)")</f>
        <v>End(21-30)</v>
      </c>
    </row>
    <row r="3740" spans="1:22">
      <c r="A3740">
        <v>741493943</v>
      </c>
      <c r="B3740" t="s">
        <v>3756</v>
      </c>
      <c r="C3740" s="1">
        <v>45530</v>
      </c>
      <c r="D3740" t="str">
        <f>TEXT(Hospital_Emergency_Room_Data[[#This Row],[Patient Admission Date]],"mmm")</f>
        <v>Aug</v>
      </c>
      <c r="E3740">
        <f>YEAR(Hospital_Emergency_Room_Data[[#This Row],[Patient Admission Date]])</f>
        <v>2024</v>
      </c>
      <c r="F3740" s="2">
        <v>6.25E-2</v>
      </c>
      <c r="G3740" s="8" t="str">
        <f>TEXT(Hospital_Emergency_Room_Data[[#This Row],[Patient Admission Date]],"dddd")</f>
        <v>Monday</v>
      </c>
      <c r="H3740" t="s">
        <v>9208</v>
      </c>
      <c r="I3740">
        <v>62</v>
      </c>
      <c r="J3740" s="5" t="s">
        <v>9217</v>
      </c>
      <c r="K3740" t="s">
        <v>32</v>
      </c>
      <c r="L3740" t="s">
        <v>9281</v>
      </c>
      <c r="M3740" t="s">
        <v>9209</v>
      </c>
      <c r="O3740">
        <v>38</v>
      </c>
      <c r="P3740" t="s">
        <v>9225</v>
      </c>
      <c r="Q3740">
        <v>26</v>
      </c>
      <c r="R3740">
        <v>1</v>
      </c>
      <c r="S3740" t="s">
        <v>9258</v>
      </c>
      <c r="T3740" t="s">
        <v>9264</v>
      </c>
      <c r="U3740" t="s">
        <v>9300</v>
      </c>
      <c r="V3740" t="str" cm="1">
        <f t="array" ref="V3740">_xlfn.IFS(Hospital_Emergency_Room_Data[[#This Row],[Day]]&lt;=10,"Start(1-10)",Hospital_Emergency_Room_Data[[#This Row],[Day]]&lt;=20,"Middle(11-20)",Hospital_Emergency_Room_Data[[#This Row],[Day]]&gt;20,"End(21-30)")</f>
        <v>End(21-30)</v>
      </c>
    </row>
    <row r="3741" spans="1:22">
      <c r="A3741">
        <v>370947789</v>
      </c>
      <c r="B3741" t="s">
        <v>3757</v>
      </c>
      <c r="C3741" s="1">
        <v>45494</v>
      </c>
      <c r="D3741" t="str">
        <f>TEXT(Hospital_Emergency_Room_Data[[#This Row],[Patient Admission Date]],"mmm")</f>
        <v>Jul</v>
      </c>
      <c r="E3741">
        <f>YEAR(Hospital_Emergency_Room_Data[[#This Row],[Patient Admission Date]])</f>
        <v>2024</v>
      </c>
      <c r="F3741" s="2">
        <v>2.2222222222222223E-2</v>
      </c>
      <c r="G3741" s="8" t="str">
        <f>TEXT(Hospital_Emergency_Room_Data[[#This Row],[Patient Admission Date]],"dddd")</f>
        <v>Sunday</v>
      </c>
      <c r="H3741" t="s">
        <v>9208</v>
      </c>
      <c r="I3741">
        <v>49</v>
      </c>
      <c r="J3741" s="5" t="s">
        <v>9219</v>
      </c>
      <c r="K3741" t="s">
        <v>32</v>
      </c>
      <c r="L3741" t="s">
        <v>9281</v>
      </c>
      <c r="M3741" t="s">
        <v>9209</v>
      </c>
      <c r="O3741">
        <v>18</v>
      </c>
      <c r="P3741" t="s">
        <v>9226</v>
      </c>
      <c r="Q3741">
        <v>21</v>
      </c>
      <c r="R3741">
        <v>0</v>
      </c>
      <c r="S3741" t="s">
        <v>9258</v>
      </c>
      <c r="T3741" t="s">
        <v>9262</v>
      </c>
      <c r="U3741" t="s">
        <v>9282</v>
      </c>
      <c r="V3741" t="str" cm="1">
        <f t="array" ref="V3741">_xlfn.IFS(Hospital_Emergency_Room_Data[[#This Row],[Day]]&lt;=10,"Start(1-10)",Hospital_Emergency_Room_Data[[#This Row],[Day]]&lt;=20,"Middle(11-20)",Hospital_Emergency_Room_Data[[#This Row],[Day]]&gt;20,"End(21-30)")</f>
        <v>End(21-30)</v>
      </c>
    </row>
    <row r="3742" spans="1:22">
      <c r="A3742">
        <v>576474066</v>
      </c>
      <c r="B3742" t="s">
        <v>3758</v>
      </c>
      <c r="C3742" s="1">
        <v>45435</v>
      </c>
      <c r="D3742" t="str">
        <f>TEXT(Hospital_Emergency_Room_Data[[#This Row],[Patient Admission Date]],"mmm")</f>
        <v>May</v>
      </c>
      <c r="E3742">
        <f>YEAR(Hospital_Emergency_Room_Data[[#This Row],[Patient Admission Date]])</f>
        <v>2024</v>
      </c>
      <c r="F3742" s="2">
        <v>0.1125</v>
      </c>
      <c r="G3742" s="8" t="str">
        <f>TEXT(Hospital_Emergency_Room_Data[[#This Row],[Patient Admission Date]],"dddd")</f>
        <v>Thursday</v>
      </c>
      <c r="H3742" t="s">
        <v>9208</v>
      </c>
      <c r="I3742">
        <v>77</v>
      </c>
      <c r="J3742" s="5" t="s">
        <v>9222</v>
      </c>
      <c r="K3742" t="s">
        <v>32</v>
      </c>
      <c r="L3742" t="s">
        <v>9281</v>
      </c>
      <c r="M3742" t="s">
        <v>9209</v>
      </c>
      <c r="O3742">
        <v>18</v>
      </c>
      <c r="P3742" t="s">
        <v>9226</v>
      </c>
      <c r="Q3742">
        <v>23</v>
      </c>
      <c r="R3742">
        <v>2</v>
      </c>
      <c r="S3742" t="s">
        <v>9258</v>
      </c>
      <c r="T3742" t="s">
        <v>9264</v>
      </c>
      <c r="U3742" t="s">
        <v>9282</v>
      </c>
      <c r="V3742" t="str" cm="1">
        <f t="array" ref="V3742">_xlfn.IFS(Hospital_Emergency_Room_Data[[#This Row],[Day]]&lt;=10,"Start(1-10)",Hospital_Emergency_Room_Data[[#This Row],[Day]]&lt;=20,"Middle(11-20)",Hospital_Emergency_Room_Data[[#This Row],[Day]]&gt;20,"End(21-30)")</f>
        <v>End(21-30)</v>
      </c>
    </row>
    <row r="3743" spans="1:22">
      <c r="A3743">
        <v>308467089</v>
      </c>
      <c r="B3743" t="s">
        <v>3759</v>
      </c>
      <c r="C3743" s="1">
        <v>45073</v>
      </c>
      <c r="D3743" t="str">
        <f>TEXT(Hospital_Emergency_Room_Data[[#This Row],[Patient Admission Date]],"mmm")</f>
        <v>May</v>
      </c>
      <c r="E3743">
        <f>YEAR(Hospital_Emergency_Room_Data[[#This Row],[Patient Admission Date]])</f>
        <v>2023</v>
      </c>
      <c r="F3743" s="2">
        <v>0.50555555555555554</v>
      </c>
      <c r="G3743" s="8" t="str">
        <f>TEXT(Hospital_Emergency_Room_Data[[#This Row],[Patient Admission Date]],"dddd")</f>
        <v>Saturday</v>
      </c>
      <c r="H3743" t="s">
        <v>9208</v>
      </c>
      <c r="I3743">
        <v>71</v>
      </c>
      <c r="J3743" s="5" t="s">
        <v>9222</v>
      </c>
      <c r="K3743" t="s">
        <v>32</v>
      </c>
      <c r="L3743" t="s">
        <v>9281</v>
      </c>
      <c r="M3743" t="s">
        <v>9209</v>
      </c>
      <c r="O3743">
        <v>19</v>
      </c>
      <c r="P3743" t="s">
        <v>9226</v>
      </c>
      <c r="Q3743">
        <v>27</v>
      </c>
      <c r="R3743">
        <v>12</v>
      </c>
      <c r="S3743" t="s">
        <v>9257</v>
      </c>
      <c r="T3743" t="s">
        <v>9264</v>
      </c>
      <c r="U3743" t="s">
        <v>9282</v>
      </c>
      <c r="V3743" t="str" cm="1">
        <f t="array" ref="V3743">_xlfn.IFS(Hospital_Emergency_Room_Data[[#This Row],[Day]]&lt;=10,"Start(1-10)",Hospital_Emergency_Room_Data[[#This Row],[Day]]&lt;=20,"Middle(11-20)",Hospital_Emergency_Room_Data[[#This Row],[Day]]&gt;20,"End(21-30)")</f>
        <v>End(21-30)</v>
      </c>
    </row>
    <row r="3744" spans="1:22">
      <c r="A3744">
        <v>870389597</v>
      </c>
      <c r="B3744" t="s">
        <v>3760</v>
      </c>
      <c r="C3744" s="1">
        <v>45511</v>
      </c>
      <c r="D3744" t="str">
        <f>TEXT(Hospital_Emergency_Room_Data[[#This Row],[Patient Admission Date]],"mmm")</f>
        <v>Aug</v>
      </c>
      <c r="E3744">
        <f>YEAR(Hospital_Emergency_Room_Data[[#This Row],[Patient Admission Date]])</f>
        <v>2024</v>
      </c>
      <c r="F3744" s="2">
        <v>0.14374999999999999</v>
      </c>
      <c r="G3744" s="8" t="str">
        <f>TEXT(Hospital_Emergency_Room_Data[[#This Row],[Patient Admission Date]],"dddd")</f>
        <v>Wednesday</v>
      </c>
      <c r="H3744" t="s">
        <v>9208</v>
      </c>
      <c r="I3744">
        <v>43</v>
      </c>
      <c r="J3744" s="5" t="s">
        <v>9223</v>
      </c>
      <c r="K3744" t="s">
        <v>32</v>
      </c>
      <c r="L3744" t="s">
        <v>9281</v>
      </c>
      <c r="M3744" t="s">
        <v>9209</v>
      </c>
      <c r="O3744">
        <v>52</v>
      </c>
      <c r="P3744" t="s">
        <v>9225</v>
      </c>
      <c r="Q3744">
        <v>7</v>
      </c>
      <c r="R3744">
        <v>3</v>
      </c>
      <c r="S3744" t="s">
        <v>9258</v>
      </c>
      <c r="T3744" t="s">
        <v>9263</v>
      </c>
      <c r="U3744" t="s">
        <v>9283</v>
      </c>
      <c r="V3744" t="str" cm="1">
        <f t="array" ref="V3744">_xlfn.IFS(Hospital_Emergency_Room_Data[[#This Row],[Day]]&lt;=10,"Start(1-10)",Hospital_Emergency_Room_Data[[#This Row],[Day]]&lt;=20,"Middle(11-20)",Hospital_Emergency_Room_Data[[#This Row],[Day]]&gt;20,"End(21-30)")</f>
        <v>Start(1-10)</v>
      </c>
    </row>
    <row r="3745" spans="1:22">
      <c r="A3745">
        <v>518806906</v>
      </c>
      <c r="B3745" t="s">
        <v>3761</v>
      </c>
      <c r="C3745" s="1">
        <v>45257</v>
      </c>
      <c r="D3745" t="str">
        <f>TEXT(Hospital_Emergency_Room_Data[[#This Row],[Patient Admission Date]],"mmm")</f>
        <v>Nov</v>
      </c>
      <c r="E3745">
        <f>YEAR(Hospital_Emergency_Room_Data[[#This Row],[Patient Admission Date]])</f>
        <v>2023</v>
      </c>
      <c r="F3745" s="2">
        <v>0.43541666666666667</v>
      </c>
      <c r="G3745" s="8" t="str">
        <f>TEXT(Hospital_Emergency_Room_Data[[#This Row],[Patient Admission Date]],"dddd")</f>
        <v>Monday</v>
      </c>
      <c r="H3745" t="s">
        <v>9208</v>
      </c>
      <c r="I3745">
        <v>53</v>
      </c>
      <c r="J3745" s="5" t="s">
        <v>9219</v>
      </c>
      <c r="K3745" t="s">
        <v>32</v>
      </c>
      <c r="L3745" t="s">
        <v>9281</v>
      </c>
      <c r="M3745" t="s">
        <v>9209</v>
      </c>
      <c r="O3745">
        <v>59</v>
      </c>
      <c r="P3745" t="s">
        <v>9225</v>
      </c>
      <c r="Q3745">
        <v>27</v>
      </c>
      <c r="R3745">
        <v>10</v>
      </c>
      <c r="S3745" t="s">
        <v>9255</v>
      </c>
      <c r="T3745" t="s">
        <v>9264</v>
      </c>
      <c r="U3745" t="s">
        <v>9283</v>
      </c>
      <c r="V3745" t="str" cm="1">
        <f t="array" ref="V3745">_xlfn.IFS(Hospital_Emergency_Room_Data[[#This Row],[Day]]&lt;=10,"Start(1-10)",Hospital_Emergency_Room_Data[[#This Row],[Day]]&lt;=20,"Middle(11-20)",Hospital_Emergency_Room_Data[[#This Row],[Day]]&gt;20,"End(21-30)")</f>
        <v>End(21-30)</v>
      </c>
    </row>
    <row r="3746" spans="1:22">
      <c r="A3746">
        <v>176070581</v>
      </c>
      <c r="B3746" t="s">
        <v>3762</v>
      </c>
      <c r="C3746" s="1">
        <v>45400</v>
      </c>
      <c r="D3746" t="str">
        <f>TEXT(Hospital_Emergency_Room_Data[[#This Row],[Patient Admission Date]],"mmm")</f>
        <v>Apr</v>
      </c>
      <c r="E3746">
        <f>YEAR(Hospital_Emergency_Room_Data[[#This Row],[Patient Admission Date]])</f>
        <v>2024</v>
      </c>
      <c r="F3746" s="2">
        <v>0.52222222222222225</v>
      </c>
      <c r="G3746" s="8" t="str">
        <f>TEXT(Hospital_Emergency_Room_Data[[#This Row],[Patient Admission Date]],"dddd")</f>
        <v>Thursday</v>
      </c>
      <c r="H3746" t="s">
        <v>9208</v>
      </c>
      <c r="I3746">
        <v>21</v>
      </c>
      <c r="J3746" s="5" t="s">
        <v>9220</v>
      </c>
      <c r="K3746" t="s">
        <v>32</v>
      </c>
      <c r="L3746" t="s">
        <v>9281</v>
      </c>
      <c r="M3746" t="s">
        <v>9209</v>
      </c>
      <c r="O3746">
        <v>13</v>
      </c>
      <c r="P3746" t="s">
        <v>9226</v>
      </c>
      <c r="Q3746">
        <v>18</v>
      </c>
      <c r="R3746">
        <v>12</v>
      </c>
      <c r="S3746" t="s">
        <v>9257</v>
      </c>
      <c r="T3746" t="s">
        <v>9262</v>
      </c>
      <c r="U3746" t="s">
        <v>9282</v>
      </c>
      <c r="V3746" t="str" cm="1">
        <f t="array" ref="V3746">_xlfn.IFS(Hospital_Emergency_Room_Data[[#This Row],[Day]]&lt;=10,"Start(1-10)",Hospital_Emergency_Room_Data[[#This Row],[Day]]&lt;=20,"Middle(11-20)",Hospital_Emergency_Room_Data[[#This Row],[Day]]&gt;20,"End(21-30)")</f>
        <v>Middle(11-20)</v>
      </c>
    </row>
    <row r="3747" spans="1:22">
      <c r="A3747">
        <v>639759370</v>
      </c>
      <c r="B3747" t="s">
        <v>3763</v>
      </c>
      <c r="C3747" s="1">
        <v>45284</v>
      </c>
      <c r="D3747" t="str">
        <f>TEXT(Hospital_Emergency_Room_Data[[#This Row],[Patient Admission Date]],"mmm")</f>
        <v>Dec</v>
      </c>
      <c r="E3747">
        <f>YEAR(Hospital_Emergency_Room_Data[[#This Row],[Patient Admission Date]])</f>
        <v>2023</v>
      </c>
      <c r="F3747" s="2">
        <v>0.15208333333333332</v>
      </c>
      <c r="G3747" s="8" t="str">
        <f>TEXT(Hospital_Emergency_Room_Data[[#This Row],[Patient Admission Date]],"dddd")</f>
        <v>Sunday</v>
      </c>
      <c r="H3747" t="s">
        <v>9208</v>
      </c>
      <c r="I3747">
        <v>20</v>
      </c>
      <c r="J3747" s="5" t="s">
        <v>9220</v>
      </c>
      <c r="K3747" t="s">
        <v>32</v>
      </c>
      <c r="L3747" t="s">
        <v>9281</v>
      </c>
      <c r="M3747" t="s">
        <v>9209</v>
      </c>
      <c r="O3747">
        <v>24</v>
      </c>
      <c r="P3747" t="s">
        <v>9226</v>
      </c>
      <c r="Q3747">
        <v>24</v>
      </c>
      <c r="R3747">
        <v>3</v>
      </c>
      <c r="S3747" t="s">
        <v>9258</v>
      </c>
      <c r="T3747" t="s">
        <v>9264</v>
      </c>
      <c r="U3747" t="s">
        <v>9282</v>
      </c>
      <c r="V3747" t="str" cm="1">
        <f t="array" ref="V3747">_xlfn.IFS(Hospital_Emergency_Room_Data[[#This Row],[Day]]&lt;=10,"Start(1-10)",Hospital_Emergency_Room_Data[[#This Row],[Day]]&lt;=20,"Middle(11-20)",Hospital_Emergency_Room_Data[[#This Row],[Day]]&gt;20,"End(21-30)")</f>
        <v>End(21-30)</v>
      </c>
    </row>
    <row r="3748" spans="1:22">
      <c r="A3748">
        <v>623460702</v>
      </c>
      <c r="B3748" t="s">
        <v>3764</v>
      </c>
      <c r="C3748" s="1">
        <v>45312</v>
      </c>
      <c r="D3748" t="str">
        <f>TEXT(Hospital_Emergency_Room_Data[[#This Row],[Patient Admission Date]],"mmm")</f>
        <v>Jan</v>
      </c>
      <c r="E3748">
        <f>YEAR(Hospital_Emergency_Room_Data[[#This Row],[Patient Admission Date]])</f>
        <v>2024</v>
      </c>
      <c r="F3748" s="2">
        <v>0.39305555555555555</v>
      </c>
      <c r="G3748" s="8" t="str">
        <f>TEXT(Hospital_Emergency_Room_Data[[#This Row],[Patient Admission Date]],"dddd")</f>
        <v>Sunday</v>
      </c>
      <c r="H3748" t="s">
        <v>9208</v>
      </c>
      <c r="I3748">
        <v>13</v>
      </c>
      <c r="J3748" s="5" t="s">
        <v>9221</v>
      </c>
      <c r="K3748" t="s">
        <v>32</v>
      </c>
      <c r="L3748" t="s">
        <v>9281</v>
      </c>
      <c r="M3748" t="s">
        <v>9209</v>
      </c>
      <c r="O3748">
        <v>41</v>
      </c>
      <c r="P3748" t="s">
        <v>9225</v>
      </c>
      <c r="Q3748">
        <v>21</v>
      </c>
      <c r="R3748">
        <v>9</v>
      </c>
      <c r="S3748" t="s">
        <v>9255</v>
      </c>
      <c r="T3748" t="s">
        <v>9262</v>
      </c>
      <c r="U3748" t="s">
        <v>9300</v>
      </c>
      <c r="V3748" t="str" cm="1">
        <f t="array" ref="V3748">_xlfn.IFS(Hospital_Emergency_Room_Data[[#This Row],[Day]]&lt;=10,"Start(1-10)",Hospital_Emergency_Room_Data[[#This Row],[Day]]&lt;=20,"Middle(11-20)",Hospital_Emergency_Room_Data[[#This Row],[Day]]&gt;20,"End(21-30)")</f>
        <v>End(21-30)</v>
      </c>
    </row>
    <row r="3749" spans="1:22">
      <c r="A3749">
        <v>193700168</v>
      </c>
      <c r="B3749" t="s">
        <v>3765</v>
      </c>
      <c r="C3749" s="1">
        <v>45078</v>
      </c>
      <c r="D3749" t="str">
        <f>TEXT(Hospital_Emergency_Room_Data[[#This Row],[Patient Admission Date]],"mmm")</f>
        <v>Jun</v>
      </c>
      <c r="E3749">
        <f>YEAR(Hospital_Emergency_Room_Data[[#This Row],[Patient Admission Date]])</f>
        <v>2023</v>
      </c>
      <c r="F3749" s="2">
        <v>0.74444444444444446</v>
      </c>
      <c r="G3749" s="8" t="str">
        <f>TEXT(Hospital_Emergency_Room_Data[[#This Row],[Patient Admission Date]],"dddd")</f>
        <v>Thursday</v>
      </c>
      <c r="H3749" t="s">
        <v>9208</v>
      </c>
      <c r="I3749">
        <v>54</v>
      </c>
      <c r="J3749" s="5" t="s">
        <v>9219</v>
      </c>
      <c r="K3749" t="s">
        <v>32</v>
      </c>
      <c r="L3749" t="s">
        <v>9281</v>
      </c>
      <c r="M3749" t="s">
        <v>9209</v>
      </c>
      <c r="O3749">
        <v>11</v>
      </c>
      <c r="P3749" t="s">
        <v>9226</v>
      </c>
      <c r="Q3749">
        <v>1</v>
      </c>
      <c r="R3749">
        <v>17</v>
      </c>
      <c r="S3749" t="s">
        <v>9257</v>
      </c>
      <c r="T3749" t="s">
        <v>9263</v>
      </c>
      <c r="U3749" t="s">
        <v>9282</v>
      </c>
      <c r="V3749" t="str" cm="1">
        <f t="array" ref="V3749">_xlfn.IFS(Hospital_Emergency_Room_Data[[#This Row],[Day]]&lt;=10,"Start(1-10)",Hospital_Emergency_Room_Data[[#This Row],[Day]]&lt;=20,"Middle(11-20)",Hospital_Emergency_Room_Data[[#This Row],[Day]]&gt;20,"End(21-30)")</f>
        <v>Start(1-10)</v>
      </c>
    </row>
    <row r="3750" spans="1:22">
      <c r="A3750">
        <v>698563363</v>
      </c>
      <c r="B3750" t="s">
        <v>3766</v>
      </c>
      <c r="C3750" s="1">
        <v>45209</v>
      </c>
      <c r="D3750" t="str">
        <f>TEXT(Hospital_Emergency_Room_Data[[#This Row],[Patient Admission Date]],"mmm")</f>
        <v>Oct</v>
      </c>
      <c r="E3750">
        <f>YEAR(Hospital_Emergency_Room_Data[[#This Row],[Patient Admission Date]])</f>
        <v>2023</v>
      </c>
      <c r="F3750" s="2">
        <v>0.37013888888888891</v>
      </c>
      <c r="G3750" s="8" t="str">
        <f>TEXT(Hospital_Emergency_Room_Data[[#This Row],[Patient Admission Date]],"dddd")</f>
        <v>Tuesday</v>
      </c>
      <c r="H3750" t="s">
        <v>9208</v>
      </c>
      <c r="I3750">
        <v>11</v>
      </c>
      <c r="J3750" s="5" t="s">
        <v>9221</v>
      </c>
      <c r="K3750" t="s">
        <v>32</v>
      </c>
      <c r="L3750" t="s">
        <v>9281</v>
      </c>
      <c r="M3750" t="s">
        <v>9209</v>
      </c>
      <c r="O3750">
        <v>14</v>
      </c>
      <c r="P3750" t="s">
        <v>9226</v>
      </c>
      <c r="Q3750">
        <v>10</v>
      </c>
      <c r="R3750">
        <v>8</v>
      </c>
      <c r="S3750" t="s">
        <v>9255</v>
      </c>
      <c r="T3750" t="s">
        <v>9265</v>
      </c>
      <c r="U3750" t="s">
        <v>9282</v>
      </c>
      <c r="V3750" t="str" cm="1">
        <f t="array" ref="V3750">_xlfn.IFS(Hospital_Emergency_Room_Data[[#This Row],[Day]]&lt;=10,"Start(1-10)",Hospital_Emergency_Room_Data[[#This Row],[Day]]&lt;=20,"Middle(11-20)",Hospital_Emergency_Room_Data[[#This Row],[Day]]&gt;20,"End(21-30)")</f>
        <v>Start(1-10)</v>
      </c>
    </row>
    <row r="3751" spans="1:22">
      <c r="A3751">
        <v>200189917</v>
      </c>
      <c r="B3751" t="s">
        <v>3767</v>
      </c>
      <c r="C3751" s="1">
        <v>45249</v>
      </c>
      <c r="D3751" t="str">
        <f>TEXT(Hospital_Emergency_Room_Data[[#This Row],[Patient Admission Date]],"mmm")</f>
        <v>Nov</v>
      </c>
      <c r="E3751">
        <f>YEAR(Hospital_Emergency_Room_Data[[#This Row],[Patient Admission Date]])</f>
        <v>2023</v>
      </c>
      <c r="F3751" s="2">
        <v>0.99444444444444446</v>
      </c>
      <c r="G3751" s="8" t="str">
        <f>TEXT(Hospital_Emergency_Room_Data[[#This Row],[Patient Admission Date]],"dddd")</f>
        <v>Sunday</v>
      </c>
      <c r="H3751" t="s">
        <v>9208</v>
      </c>
      <c r="I3751">
        <v>62</v>
      </c>
      <c r="J3751" s="5" t="s">
        <v>9217</v>
      </c>
      <c r="K3751" t="s">
        <v>32</v>
      </c>
      <c r="L3751" t="s">
        <v>9281</v>
      </c>
      <c r="M3751" t="s">
        <v>9209</v>
      </c>
      <c r="O3751">
        <v>19</v>
      </c>
      <c r="P3751" t="s">
        <v>9226</v>
      </c>
      <c r="Q3751">
        <v>19</v>
      </c>
      <c r="R3751">
        <v>23</v>
      </c>
      <c r="S3751" t="s">
        <v>9256</v>
      </c>
      <c r="T3751" t="s">
        <v>9262</v>
      </c>
      <c r="U3751" t="s">
        <v>9282</v>
      </c>
      <c r="V3751" t="str" cm="1">
        <f t="array" ref="V3751">_xlfn.IFS(Hospital_Emergency_Room_Data[[#This Row],[Day]]&lt;=10,"Start(1-10)",Hospital_Emergency_Room_Data[[#This Row],[Day]]&lt;=20,"Middle(11-20)",Hospital_Emergency_Room_Data[[#This Row],[Day]]&gt;20,"End(21-30)")</f>
        <v>Middle(11-20)</v>
      </c>
    </row>
    <row r="3752" spans="1:22">
      <c r="A3752">
        <v>592101083</v>
      </c>
      <c r="B3752" t="s">
        <v>3768</v>
      </c>
      <c r="C3752" s="1">
        <v>45450</v>
      </c>
      <c r="D3752" t="str">
        <f>TEXT(Hospital_Emergency_Room_Data[[#This Row],[Patient Admission Date]],"mmm")</f>
        <v>Jun</v>
      </c>
      <c r="E3752">
        <f>YEAR(Hospital_Emergency_Room_Data[[#This Row],[Patient Admission Date]])</f>
        <v>2024</v>
      </c>
      <c r="F3752" s="2">
        <v>0.18402777777777779</v>
      </c>
      <c r="G3752" s="8" t="str">
        <f>TEXT(Hospital_Emergency_Room_Data[[#This Row],[Patient Admission Date]],"dddd")</f>
        <v>Friday</v>
      </c>
      <c r="H3752" t="s">
        <v>9208</v>
      </c>
      <c r="I3752">
        <v>42</v>
      </c>
      <c r="J3752" s="5" t="s">
        <v>9223</v>
      </c>
      <c r="K3752" t="s">
        <v>32</v>
      </c>
      <c r="L3752" t="s">
        <v>9281</v>
      </c>
      <c r="M3752" t="s">
        <v>9209</v>
      </c>
      <c r="O3752">
        <v>20</v>
      </c>
      <c r="P3752" t="s">
        <v>9226</v>
      </c>
      <c r="Q3752">
        <v>7</v>
      </c>
      <c r="R3752">
        <v>4</v>
      </c>
      <c r="S3752" t="s">
        <v>9258</v>
      </c>
      <c r="T3752" t="s">
        <v>9263</v>
      </c>
      <c r="U3752" t="s">
        <v>9282</v>
      </c>
      <c r="V3752" t="str" cm="1">
        <f t="array" ref="V3752">_xlfn.IFS(Hospital_Emergency_Room_Data[[#This Row],[Day]]&lt;=10,"Start(1-10)",Hospital_Emergency_Room_Data[[#This Row],[Day]]&lt;=20,"Middle(11-20)",Hospital_Emergency_Room_Data[[#This Row],[Day]]&gt;20,"End(21-30)")</f>
        <v>Start(1-10)</v>
      </c>
    </row>
    <row r="3753" spans="1:22">
      <c r="A3753">
        <v>791343279</v>
      </c>
      <c r="B3753" t="s">
        <v>3769</v>
      </c>
      <c r="C3753" s="1">
        <v>45044</v>
      </c>
      <c r="D3753" t="str">
        <f>TEXT(Hospital_Emergency_Room_Data[[#This Row],[Patient Admission Date]],"mmm")</f>
        <v>Apr</v>
      </c>
      <c r="E3753">
        <f>YEAR(Hospital_Emergency_Room_Data[[#This Row],[Patient Admission Date]])</f>
        <v>2023</v>
      </c>
      <c r="F3753" s="2">
        <v>0.41597222222222224</v>
      </c>
      <c r="G3753" s="8" t="str">
        <f>TEXT(Hospital_Emergency_Room_Data[[#This Row],[Patient Admission Date]],"dddd")</f>
        <v>Friday</v>
      </c>
      <c r="H3753" t="s">
        <v>9208</v>
      </c>
      <c r="I3753">
        <v>40</v>
      </c>
      <c r="J3753" s="5" t="s">
        <v>9223</v>
      </c>
      <c r="K3753" t="s">
        <v>32</v>
      </c>
      <c r="L3753" t="s">
        <v>9281</v>
      </c>
      <c r="M3753" t="s">
        <v>9209</v>
      </c>
      <c r="O3753">
        <v>21</v>
      </c>
      <c r="P3753" t="s">
        <v>9226</v>
      </c>
      <c r="Q3753">
        <v>28</v>
      </c>
      <c r="R3753">
        <v>9</v>
      </c>
      <c r="S3753" t="s">
        <v>9255</v>
      </c>
      <c r="T3753" t="s">
        <v>9264</v>
      </c>
      <c r="U3753" t="s">
        <v>9282</v>
      </c>
      <c r="V3753" t="str" cm="1">
        <f t="array" ref="V3753">_xlfn.IFS(Hospital_Emergency_Room_Data[[#This Row],[Day]]&lt;=10,"Start(1-10)",Hospital_Emergency_Room_Data[[#This Row],[Day]]&lt;=20,"Middle(11-20)",Hospital_Emergency_Room_Data[[#This Row],[Day]]&gt;20,"End(21-30)")</f>
        <v>End(21-30)</v>
      </c>
    </row>
    <row r="3754" spans="1:22">
      <c r="A3754">
        <v>369832373</v>
      </c>
      <c r="B3754" t="s">
        <v>3770</v>
      </c>
      <c r="C3754" s="1">
        <v>45040</v>
      </c>
      <c r="D3754" t="str">
        <f>TEXT(Hospital_Emergency_Room_Data[[#This Row],[Patient Admission Date]],"mmm")</f>
        <v>Apr</v>
      </c>
      <c r="E3754">
        <f>YEAR(Hospital_Emergency_Room_Data[[#This Row],[Patient Admission Date]])</f>
        <v>2023</v>
      </c>
      <c r="F3754" s="2">
        <v>0.80763888888888891</v>
      </c>
      <c r="G3754" s="8" t="str">
        <f>TEXT(Hospital_Emergency_Room_Data[[#This Row],[Patient Admission Date]],"dddd")</f>
        <v>Monday</v>
      </c>
      <c r="H3754" t="s">
        <v>9208</v>
      </c>
      <c r="I3754">
        <v>6</v>
      </c>
      <c r="J3754" s="5" t="s">
        <v>9221</v>
      </c>
      <c r="K3754" t="s">
        <v>32</v>
      </c>
      <c r="L3754" t="s">
        <v>9281</v>
      </c>
      <c r="M3754" t="s">
        <v>9209</v>
      </c>
      <c r="O3754">
        <v>35</v>
      </c>
      <c r="P3754" t="s">
        <v>9225</v>
      </c>
      <c r="Q3754">
        <v>24</v>
      </c>
      <c r="R3754">
        <v>19</v>
      </c>
      <c r="S3754" t="s">
        <v>9256</v>
      </c>
      <c r="T3754" t="s">
        <v>9264</v>
      </c>
      <c r="U3754" t="s">
        <v>9300</v>
      </c>
      <c r="V3754" t="str" cm="1">
        <f t="array" ref="V3754">_xlfn.IFS(Hospital_Emergency_Room_Data[[#This Row],[Day]]&lt;=10,"Start(1-10)",Hospital_Emergency_Room_Data[[#This Row],[Day]]&lt;=20,"Middle(11-20)",Hospital_Emergency_Room_Data[[#This Row],[Day]]&gt;20,"End(21-30)")</f>
        <v>End(21-30)</v>
      </c>
    </row>
    <row r="3755" spans="1:22">
      <c r="A3755">
        <v>779406195</v>
      </c>
      <c r="B3755" t="s">
        <v>3771</v>
      </c>
      <c r="C3755" s="1">
        <v>45247</v>
      </c>
      <c r="D3755" t="str">
        <f>TEXT(Hospital_Emergency_Room_Data[[#This Row],[Patient Admission Date]],"mmm")</f>
        <v>Nov</v>
      </c>
      <c r="E3755">
        <f>YEAR(Hospital_Emergency_Room_Data[[#This Row],[Patient Admission Date]])</f>
        <v>2023</v>
      </c>
      <c r="F3755" s="2">
        <v>0.49375000000000002</v>
      </c>
      <c r="G3755" s="8" t="str">
        <f>TEXT(Hospital_Emergency_Room_Data[[#This Row],[Patient Admission Date]],"dddd")</f>
        <v>Friday</v>
      </c>
      <c r="H3755" t="s">
        <v>9208</v>
      </c>
      <c r="I3755">
        <v>22</v>
      </c>
      <c r="J3755" s="5" t="s">
        <v>9220</v>
      </c>
      <c r="K3755" t="s">
        <v>32</v>
      </c>
      <c r="L3755" t="s">
        <v>9281</v>
      </c>
      <c r="M3755" t="s">
        <v>9209</v>
      </c>
      <c r="O3755">
        <v>36</v>
      </c>
      <c r="P3755" t="s">
        <v>9225</v>
      </c>
      <c r="Q3755">
        <v>17</v>
      </c>
      <c r="R3755">
        <v>11</v>
      </c>
      <c r="S3755" t="s">
        <v>9255</v>
      </c>
      <c r="T3755" t="s">
        <v>9262</v>
      </c>
      <c r="U3755" t="s">
        <v>9300</v>
      </c>
      <c r="V3755" t="str" cm="1">
        <f t="array" ref="V3755">_xlfn.IFS(Hospital_Emergency_Room_Data[[#This Row],[Day]]&lt;=10,"Start(1-10)",Hospital_Emergency_Room_Data[[#This Row],[Day]]&lt;=20,"Middle(11-20)",Hospital_Emergency_Room_Data[[#This Row],[Day]]&gt;20,"End(21-30)")</f>
        <v>Middle(11-20)</v>
      </c>
    </row>
    <row r="3756" spans="1:22">
      <c r="A3756">
        <v>865056089</v>
      </c>
      <c r="B3756" t="s">
        <v>3772</v>
      </c>
      <c r="C3756" s="1">
        <v>45542</v>
      </c>
      <c r="D3756" t="str">
        <f>TEXT(Hospital_Emergency_Room_Data[[#This Row],[Patient Admission Date]],"mmm")</f>
        <v>Sep</v>
      </c>
      <c r="E3756">
        <f>YEAR(Hospital_Emergency_Room_Data[[#This Row],[Patient Admission Date]])</f>
        <v>2024</v>
      </c>
      <c r="F3756" s="2">
        <v>0.40694444444444444</v>
      </c>
      <c r="G3756" s="8" t="str">
        <f>TEXT(Hospital_Emergency_Room_Data[[#This Row],[Patient Admission Date]],"dddd")</f>
        <v>Saturday</v>
      </c>
      <c r="H3756" t="s">
        <v>9208</v>
      </c>
      <c r="I3756">
        <v>65</v>
      </c>
      <c r="J3756" s="5" t="s">
        <v>9217</v>
      </c>
      <c r="K3756" t="s">
        <v>32</v>
      </c>
      <c r="L3756" t="s">
        <v>9281</v>
      </c>
      <c r="M3756" t="s">
        <v>9209</v>
      </c>
      <c r="O3756">
        <v>46</v>
      </c>
      <c r="P3756" t="s">
        <v>9225</v>
      </c>
      <c r="Q3756">
        <v>7</v>
      </c>
      <c r="R3756">
        <v>9</v>
      </c>
      <c r="S3756" t="s">
        <v>9255</v>
      </c>
      <c r="T3756" t="s">
        <v>9263</v>
      </c>
      <c r="U3756" t="s">
        <v>9283</v>
      </c>
      <c r="V3756" t="str" cm="1">
        <f t="array" ref="V3756">_xlfn.IFS(Hospital_Emergency_Room_Data[[#This Row],[Day]]&lt;=10,"Start(1-10)",Hospital_Emergency_Room_Data[[#This Row],[Day]]&lt;=20,"Middle(11-20)",Hospital_Emergency_Room_Data[[#This Row],[Day]]&gt;20,"End(21-30)")</f>
        <v>Start(1-10)</v>
      </c>
    </row>
    <row r="3757" spans="1:22">
      <c r="A3757">
        <v>459670029</v>
      </c>
      <c r="B3757" t="s">
        <v>3773</v>
      </c>
      <c r="C3757" s="1">
        <v>45224</v>
      </c>
      <c r="D3757" t="str">
        <f>TEXT(Hospital_Emergency_Room_Data[[#This Row],[Patient Admission Date]],"mmm")</f>
        <v>Oct</v>
      </c>
      <c r="E3757">
        <f>YEAR(Hospital_Emergency_Room_Data[[#This Row],[Patient Admission Date]])</f>
        <v>2023</v>
      </c>
      <c r="F3757" s="2">
        <v>0.46319444444444446</v>
      </c>
      <c r="G3757" s="8" t="str">
        <f>TEXT(Hospital_Emergency_Room_Data[[#This Row],[Patient Admission Date]],"dddd")</f>
        <v>Wednesday</v>
      </c>
      <c r="H3757" t="s">
        <v>9208</v>
      </c>
      <c r="I3757">
        <v>24</v>
      </c>
      <c r="J3757" s="5" t="s">
        <v>9220</v>
      </c>
      <c r="K3757" t="s">
        <v>32</v>
      </c>
      <c r="L3757" t="s">
        <v>9281</v>
      </c>
      <c r="M3757" t="s">
        <v>9209</v>
      </c>
      <c r="O3757">
        <v>56</v>
      </c>
      <c r="P3757" t="s">
        <v>9225</v>
      </c>
      <c r="Q3757">
        <v>25</v>
      </c>
      <c r="R3757">
        <v>11</v>
      </c>
      <c r="S3757" t="s">
        <v>9255</v>
      </c>
      <c r="T3757" t="s">
        <v>9264</v>
      </c>
      <c r="U3757" t="s">
        <v>9283</v>
      </c>
      <c r="V3757" t="str" cm="1">
        <f t="array" ref="V3757">_xlfn.IFS(Hospital_Emergency_Room_Data[[#This Row],[Day]]&lt;=10,"Start(1-10)",Hospital_Emergency_Room_Data[[#This Row],[Day]]&lt;=20,"Middle(11-20)",Hospital_Emergency_Room_Data[[#This Row],[Day]]&gt;20,"End(21-30)")</f>
        <v>End(21-30)</v>
      </c>
    </row>
    <row r="3758" spans="1:22">
      <c r="A3758">
        <v>262315062</v>
      </c>
      <c r="B3758" t="s">
        <v>3774</v>
      </c>
      <c r="C3758" s="1">
        <v>45238</v>
      </c>
      <c r="D3758" t="str">
        <f>TEXT(Hospital_Emergency_Room_Data[[#This Row],[Patient Admission Date]],"mmm")</f>
        <v>Nov</v>
      </c>
      <c r="E3758">
        <f>YEAR(Hospital_Emergency_Room_Data[[#This Row],[Patient Admission Date]])</f>
        <v>2023</v>
      </c>
      <c r="F3758" s="2">
        <v>0.90416666666666667</v>
      </c>
      <c r="G3758" s="8" t="str">
        <f>TEXT(Hospital_Emergency_Room_Data[[#This Row],[Patient Admission Date]],"dddd")</f>
        <v>Wednesday</v>
      </c>
      <c r="H3758" t="s">
        <v>9208</v>
      </c>
      <c r="I3758">
        <v>23</v>
      </c>
      <c r="J3758" s="5" t="s">
        <v>9220</v>
      </c>
      <c r="K3758" t="s">
        <v>32</v>
      </c>
      <c r="L3758" t="s">
        <v>9281</v>
      </c>
      <c r="M3758" t="s">
        <v>9209</v>
      </c>
      <c r="O3758">
        <v>23</v>
      </c>
      <c r="P3758" t="s">
        <v>9226</v>
      </c>
      <c r="Q3758">
        <v>8</v>
      </c>
      <c r="R3758">
        <v>21</v>
      </c>
      <c r="S3758" t="s">
        <v>9256</v>
      </c>
      <c r="T3758" t="s">
        <v>9265</v>
      </c>
      <c r="U3758" t="s">
        <v>9282</v>
      </c>
      <c r="V3758" t="str" cm="1">
        <f t="array" ref="V3758">_xlfn.IFS(Hospital_Emergency_Room_Data[[#This Row],[Day]]&lt;=10,"Start(1-10)",Hospital_Emergency_Room_Data[[#This Row],[Day]]&lt;=20,"Middle(11-20)",Hospital_Emergency_Room_Data[[#This Row],[Day]]&gt;20,"End(21-30)")</f>
        <v>Start(1-10)</v>
      </c>
    </row>
    <row r="3759" spans="1:22">
      <c r="A3759">
        <v>560919380</v>
      </c>
      <c r="B3759" t="s">
        <v>3775</v>
      </c>
      <c r="C3759" s="1">
        <v>45181</v>
      </c>
      <c r="D3759" t="str">
        <f>TEXT(Hospital_Emergency_Room_Data[[#This Row],[Patient Admission Date]],"mmm")</f>
        <v>Sep</v>
      </c>
      <c r="E3759">
        <f>YEAR(Hospital_Emergency_Room_Data[[#This Row],[Patient Admission Date]])</f>
        <v>2023</v>
      </c>
      <c r="F3759" s="2">
        <v>0.95277777777777772</v>
      </c>
      <c r="G3759" s="8" t="str">
        <f>TEXT(Hospital_Emergency_Room_Data[[#This Row],[Patient Admission Date]],"dddd")</f>
        <v>Tuesday</v>
      </c>
      <c r="H3759" t="s">
        <v>9208</v>
      </c>
      <c r="I3759">
        <v>70</v>
      </c>
      <c r="J3759" s="5" t="s">
        <v>9222</v>
      </c>
      <c r="K3759" t="s">
        <v>32</v>
      </c>
      <c r="L3759" t="s">
        <v>9281</v>
      </c>
      <c r="M3759" t="s">
        <v>9209</v>
      </c>
      <c r="O3759">
        <v>29</v>
      </c>
      <c r="P3759" t="s">
        <v>9226</v>
      </c>
      <c r="Q3759">
        <v>12</v>
      </c>
      <c r="R3759">
        <v>22</v>
      </c>
      <c r="S3759" t="s">
        <v>9256</v>
      </c>
      <c r="T3759" t="s">
        <v>9265</v>
      </c>
      <c r="U3759" t="s">
        <v>9282</v>
      </c>
      <c r="V3759" t="str" cm="1">
        <f t="array" ref="V3759">_xlfn.IFS(Hospital_Emergency_Room_Data[[#This Row],[Day]]&lt;=10,"Start(1-10)",Hospital_Emergency_Room_Data[[#This Row],[Day]]&lt;=20,"Middle(11-20)",Hospital_Emergency_Room_Data[[#This Row],[Day]]&gt;20,"End(21-30)")</f>
        <v>Middle(11-20)</v>
      </c>
    </row>
    <row r="3760" spans="1:22">
      <c r="A3760">
        <v>508963583</v>
      </c>
      <c r="B3760" t="s">
        <v>3776</v>
      </c>
      <c r="C3760" s="1">
        <v>45394</v>
      </c>
      <c r="D3760" t="str">
        <f>TEXT(Hospital_Emergency_Room_Data[[#This Row],[Patient Admission Date]],"mmm")</f>
        <v>Apr</v>
      </c>
      <c r="E3760">
        <f>YEAR(Hospital_Emergency_Room_Data[[#This Row],[Patient Admission Date]])</f>
        <v>2024</v>
      </c>
      <c r="F3760" s="2">
        <v>0.30625000000000002</v>
      </c>
      <c r="G3760" s="8" t="str">
        <f>TEXT(Hospital_Emergency_Room_Data[[#This Row],[Patient Admission Date]],"dddd")</f>
        <v>Friday</v>
      </c>
      <c r="H3760" t="s">
        <v>9208</v>
      </c>
      <c r="I3760">
        <v>4</v>
      </c>
      <c r="J3760" s="5" t="s">
        <v>9218</v>
      </c>
      <c r="K3760" t="s">
        <v>32</v>
      </c>
      <c r="L3760" t="s">
        <v>9281</v>
      </c>
      <c r="M3760" t="s">
        <v>9209</v>
      </c>
      <c r="O3760">
        <v>41</v>
      </c>
      <c r="P3760" t="s">
        <v>9225</v>
      </c>
      <c r="Q3760">
        <v>12</v>
      </c>
      <c r="R3760">
        <v>7</v>
      </c>
      <c r="S3760" t="s">
        <v>9255</v>
      </c>
      <c r="T3760" t="s">
        <v>9265</v>
      </c>
      <c r="U3760" t="s">
        <v>9300</v>
      </c>
      <c r="V3760" t="str" cm="1">
        <f t="array" ref="V3760">_xlfn.IFS(Hospital_Emergency_Room_Data[[#This Row],[Day]]&lt;=10,"Start(1-10)",Hospital_Emergency_Room_Data[[#This Row],[Day]]&lt;=20,"Middle(11-20)",Hospital_Emergency_Room_Data[[#This Row],[Day]]&gt;20,"End(21-30)")</f>
        <v>Middle(11-20)</v>
      </c>
    </row>
    <row r="3761" spans="1:22">
      <c r="A3761">
        <v>548774672</v>
      </c>
      <c r="B3761" t="s">
        <v>3777</v>
      </c>
      <c r="C3761" s="1">
        <v>45362</v>
      </c>
      <c r="D3761" t="str">
        <f>TEXT(Hospital_Emergency_Room_Data[[#This Row],[Patient Admission Date]],"mmm")</f>
        <v>Mar</v>
      </c>
      <c r="E3761">
        <f>YEAR(Hospital_Emergency_Room_Data[[#This Row],[Patient Admission Date]])</f>
        <v>2024</v>
      </c>
      <c r="F3761" s="2">
        <v>0.39097222222222222</v>
      </c>
      <c r="G3761" s="8" t="str">
        <f>TEXT(Hospital_Emergency_Room_Data[[#This Row],[Patient Admission Date]],"dddd")</f>
        <v>Monday</v>
      </c>
      <c r="H3761" t="s">
        <v>9208</v>
      </c>
      <c r="I3761">
        <v>57</v>
      </c>
      <c r="J3761" s="5" t="s">
        <v>9219</v>
      </c>
      <c r="K3761" t="s">
        <v>32</v>
      </c>
      <c r="L3761" t="s">
        <v>9281</v>
      </c>
      <c r="M3761" t="s">
        <v>9209</v>
      </c>
      <c r="O3761">
        <v>43</v>
      </c>
      <c r="P3761" t="s">
        <v>9225</v>
      </c>
      <c r="Q3761">
        <v>11</v>
      </c>
      <c r="R3761">
        <v>9</v>
      </c>
      <c r="S3761" t="s">
        <v>9255</v>
      </c>
      <c r="T3761" t="s">
        <v>9265</v>
      </c>
      <c r="U3761" t="s">
        <v>9300</v>
      </c>
      <c r="V3761" t="str" cm="1">
        <f t="array" ref="V3761">_xlfn.IFS(Hospital_Emergency_Room_Data[[#This Row],[Day]]&lt;=10,"Start(1-10)",Hospital_Emergency_Room_Data[[#This Row],[Day]]&lt;=20,"Middle(11-20)",Hospital_Emergency_Room_Data[[#This Row],[Day]]&gt;20,"End(21-30)")</f>
        <v>Middle(11-20)</v>
      </c>
    </row>
    <row r="3762" spans="1:22">
      <c r="A3762">
        <v>860194179</v>
      </c>
      <c r="B3762" t="s">
        <v>3778</v>
      </c>
      <c r="C3762" s="1">
        <v>45328</v>
      </c>
      <c r="D3762" t="str">
        <f>TEXT(Hospital_Emergency_Room_Data[[#This Row],[Patient Admission Date]],"mmm")</f>
        <v>Feb</v>
      </c>
      <c r="E3762">
        <f>YEAR(Hospital_Emergency_Room_Data[[#This Row],[Patient Admission Date]])</f>
        <v>2024</v>
      </c>
      <c r="F3762" s="2">
        <v>0.68888888888888888</v>
      </c>
      <c r="G3762" s="8" t="str">
        <f>TEXT(Hospital_Emergency_Room_Data[[#This Row],[Patient Admission Date]],"dddd")</f>
        <v>Tuesday</v>
      </c>
      <c r="H3762" t="s">
        <v>9208</v>
      </c>
      <c r="I3762">
        <v>39</v>
      </c>
      <c r="J3762" s="5" t="s">
        <v>9223</v>
      </c>
      <c r="K3762" t="s">
        <v>32</v>
      </c>
      <c r="L3762" t="s">
        <v>9281</v>
      </c>
      <c r="M3762" t="s">
        <v>9209</v>
      </c>
      <c r="O3762">
        <v>57</v>
      </c>
      <c r="P3762" t="s">
        <v>9225</v>
      </c>
      <c r="Q3762">
        <v>6</v>
      </c>
      <c r="R3762">
        <v>16</v>
      </c>
      <c r="S3762" t="s">
        <v>9257</v>
      </c>
      <c r="T3762" t="s">
        <v>9263</v>
      </c>
      <c r="U3762" t="s">
        <v>9283</v>
      </c>
      <c r="V3762" t="str" cm="1">
        <f t="array" ref="V3762">_xlfn.IFS(Hospital_Emergency_Room_Data[[#This Row],[Day]]&lt;=10,"Start(1-10)",Hospital_Emergency_Room_Data[[#This Row],[Day]]&lt;=20,"Middle(11-20)",Hospital_Emergency_Room_Data[[#This Row],[Day]]&gt;20,"End(21-30)")</f>
        <v>Start(1-10)</v>
      </c>
    </row>
    <row r="3763" spans="1:22">
      <c r="A3763">
        <v>669639052</v>
      </c>
      <c r="B3763" t="s">
        <v>3779</v>
      </c>
      <c r="C3763" s="1">
        <v>45041</v>
      </c>
      <c r="D3763" t="str">
        <f>TEXT(Hospital_Emergency_Room_Data[[#This Row],[Patient Admission Date]],"mmm")</f>
        <v>Apr</v>
      </c>
      <c r="E3763">
        <f>YEAR(Hospital_Emergency_Room_Data[[#This Row],[Patient Admission Date]])</f>
        <v>2023</v>
      </c>
      <c r="F3763" s="2">
        <v>0.89236111111111116</v>
      </c>
      <c r="G3763" s="8" t="str">
        <f>TEXT(Hospital_Emergency_Room_Data[[#This Row],[Patient Admission Date]],"dddd")</f>
        <v>Tuesday</v>
      </c>
      <c r="H3763" t="s">
        <v>9208</v>
      </c>
      <c r="I3763">
        <v>2</v>
      </c>
      <c r="J3763" s="5" t="s">
        <v>9218</v>
      </c>
      <c r="K3763" t="s">
        <v>32</v>
      </c>
      <c r="L3763" t="s">
        <v>9281</v>
      </c>
      <c r="M3763" t="s">
        <v>9209</v>
      </c>
      <c r="O3763">
        <v>37</v>
      </c>
      <c r="P3763" t="s">
        <v>9225</v>
      </c>
      <c r="Q3763">
        <v>25</v>
      </c>
      <c r="R3763">
        <v>21</v>
      </c>
      <c r="S3763" t="s">
        <v>9256</v>
      </c>
      <c r="T3763" t="s">
        <v>9264</v>
      </c>
      <c r="U3763" t="s">
        <v>9300</v>
      </c>
      <c r="V3763" t="str" cm="1">
        <f t="array" ref="V3763">_xlfn.IFS(Hospital_Emergency_Room_Data[[#This Row],[Day]]&lt;=10,"Start(1-10)",Hospital_Emergency_Room_Data[[#This Row],[Day]]&lt;=20,"Middle(11-20)",Hospital_Emergency_Room_Data[[#This Row],[Day]]&gt;20,"End(21-30)")</f>
        <v>End(21-30)</v>
      </c>
    </row>
    <row r="3764" spans="1:22">
      <c r="A3764">
        <v>422385979</v>
      </c>
      <c r="B3764" t="s">
        <v>3780</v>
      </c>
      <c r="C3764" s="1">
        <v>45086</v>
      </c>
      <c r="D3764" t="str">
        <f>TEXT(Hospital_Emergency_Room_Data[[#This Row],[Patient Admission Date]],"mmm")</f>
        <v>Jun</v>
      </c>
      <c r="E3764">
        <f>YEAR(Hospital_Emergency_Room_Data[[#This Row],[Patient Admission Date]])</f>
        <v>2023</v>
      </c>
      <c r="F3764" s="2">
        <v>0.61527777777777781</v>
      </c>
      <c r="G3764" s="8" t="str">
        <f>TEXT(Hospital_Emergency_Room_Data[[#This Row],[Patient Admission Date]],"dddd")</f>
        <v>Friday</v>
      </c>
      <c r="H3764" t="s">
        <v>9208</v>
      </c>
      <c r="I3764">
        <v>52</v>
      </c>
      <c r="J3764" s="5" t="s">
        <v>9219</v>
      </c>
      <c r="K3764" t="s">
        <v>32</v>
      </c>
      <c r="L3764" t="s">
        <v>9281</v>
      </c>
      <c r="M3764" t="s">
        <v>9209</v>
      </c>
      <c r="O3764">
        <v>55</v>
      </c>
      <c r="P3764" t="s">
        <v>9225</v>
      </c>
      <c r="Q3764">
        <v>9</v>
      </c>
      <c r="R3764">
        <v>14</v>
      </c>
      <c r="S3764" t="s">
        <v>9257</v>
      </c>
      <c r="T3764" t="s">
        <v>9265</v>
      </c>
      <c r="U3764" t="s">
        <v>9283</v>
      </c>
      <c r="V3764" t="str" cm="1">
        <f t="array" ref="V3764">_xlfn.IFS(Hospital_Emergency_Room_Data[[#This Row],[Day]]&lt;=10,"Start(1-10)",Hospital_Emergency_Room_Data[[#This Row],[Day]]&lt;=20,"Middle(11-20)",Hospital_Emergency_Room_Data[[#This Row],[Day]]&gt;20,"End(21-30)")</f>
        <v>Start(1-10)</v>
      </c>
    </row>
    <row r="3765" spans="1:22">
      <c r="A3765">
        <v>352083010</v>
      </c>
      <c r="B3765" t="s">
        <v>3781</v>
      </c>
      <c r="C3765" s="1">
        <v>45463</v>
      </c>
      <c r="D3765" t="str">
        <f>TEXT(Hospital_Emergency_Room_Data[[#This Row],[Patient Admission Date]],"mmm")</f>
        <v>Jun</v>
      </c>
      <c r="E3765">
        <f>YEAR(Hospital_Emergency_Room_Data[[#This Row],[Patient Admission Date]])</f>
        <v>2024</v>
      </c>
      <c r="F3765" s="2">
        <v>9.7222222222222224E-3</v>
      </c>
      <c r="G3765" s="8" t="str">
        <f>TEXT(Hospital_Emergency_Room_Data[[#This Row],[Patient Admission Date]],"dddd")</f>
        <v>Thursday</v>
      </c>
      <c r="H3765" t="s">
        <v>9208</v>
      </c>
      <c r="I3765">
        <v>47</v>
      </c>
      <c r="J3765" s="5" t="s">
        <v>9219</v>
      </c>
      <c r="K3765" t="s">
        <v>32</v>
      </c>
      <c r="L3765" t="s">
        <v>9281</v>
      </c>
      <c r="M3765" t="s">
        <v>9209</v>
      </c>
      <c r="O3765">
        <v>15</v>
      </c>
      <c r="P3765" t="s">
        <v>9226</v>
      </c>
      <c r="Q3765">
        <v>20</v>
      </c>
      <c r="R3765">
        <v>0</v>
      </c>
      <c r="S3765" t="s">
        <v>9258</v>
      </c>
      <c r="T3765" t="s">
        <v>9262</v>
      </c>
      <c r="U3765" t="s">
        <v>9282</v>
      </c>
      <c r="V3765" t="str" cm="1">
        <f t="array" ref="V3765">_xlfn.IFS(Hospital_Emergency_Room_Data[[#This Row],[Day]]&lt;=10,"Start(1-10)",Hospital_Emergency_Room_Data[[#This Row],[Day]]&lt;=20,"Middle(11-20)",Hospital_Emergency_Room_Data[[#This Row],[Day]]&gt;20,"End(21-30)")</f>
        <v>Middle(11-20)</v>
      </c>
    </row>
    <row r="3766" spans="1:22">
      <c r="A3766">
        <v>315146189</v>
      </c>
      <c r="B3766" t="s">
        <v>3782</v>
      </c>
      <c r="C3766" s="1">
        <v>45211</v>
      </c>
      <c r="D3766" t="str">
        <f>TEXT(Hospital_Emergency_Room_Data[[#This Row],[Patient Admission Date]],"mmm")</f>
        <v>Oct</v>
      </c>
      <c r="E3766">
        <f>YEAR(Hospital_Emergency_Room_Data[[#This Row],[Patient Admission Date]])</f>
        <v>2023</v>
      </c>
      <c r="F3766" s="2">
        <v>0.63263888888888886</v>
      </c>
      <c r="G3766" s="8" t="str">
        <f>TEXT(Hospital_Emergency_Room_Data[[#This Row],[Patient Admission Date]],"dddd")</f>
        <v>Thursday</v>
      </c>
      <c r="H3766" t="s">
        <v>9208</v>
      </c>
      <c r="I3766">
        <v>72</v>
      </c>
      <c r="J3766" s="5" t="s">
        <v>9222</v>
      </c>
      <c r="K3766" t="s">
        <v>32</v>
      </c>
      <c r="L3766" t="s">
        <v>9281</v>
      </c>
      <c r="M3766" t="s">
        <v>9209</v>
      </c>
      <c r="O3766">
        <v>24</v>
      </c>
      <c r="P3766" t="s">
        <v>9226</v>
      </c>
      <c r="Q3766">
        <v>12</v>
      </c>
      <c r="R3766">
        <v>15</v>
      </c>
      <c r="S3766" t="s">
        <v>9257</v>
      </c>
      <c r="T3766" t="s">
        <v>9265</v>
      </c>
      <c r="U3766" t="s">
        <v>9282</v>
      </c>
      <c r="V3766" t="str" cm="1">
        <f t="array" ref="V3766">_xlfn.IFS(Hospital_Emergency_Room_Data[[#This Row],[Day]]&lt;=10,"Start(1-10)",Hospital_Emergency_Room_Data[[#This Row],[Day]]&lt;=20,"Middle(11-20)",Hospital_Emergency_Room_Data[[#This Row],[Day]]&gt;20,"End(21-30)")</f>
        <v>Middle(11-20)</v>
      </c>
    </row>
    <row r="3767" spans="1:22">
      <c r="A3767">
        <v>869379469</v>
      </c>
      <c r="B3767" t="s">
        <v>3783</v>
      </c>
      <c r="C3767" s="1">
        <v>45256</v>
      </c>
      <c r="D3767" t="str">
        <f>TEXT(Hospital_Emergency_Room_Data[[#This Row],[Patient Admission Date]],"mmm")</f>
        <v>Nov</v>
      </c>
      <c r="E3767">
        <f>YEAR(Hospital_Emergency_Room_Data[[#This Row],[Patient Admission Date]])</f>
        <v>2023</v>
      </c>
      <c r="F3767" s="2">
        <v>0.82222222222222219</v>
      </c>
      <c r="G3767" s="8" t="str">
        <f>TEXT(Hospital_Emergency_Room_Data[[#This Row],[Patient Admission Date]],"dddd")</f>
        <v>Sunday</v>
      </c>
      <c r="H3767" t="s">
        <v>9208</v>
      </c>
      <c r="I3767">
        <v>51</v>
      </c>
      <c r="J3767" s="5" t="s">
        <v>9219</v>
      </c>
      <c r="K3767" t="s">
        <v>32</v>
      </c>
      <c r="L3767" t="s">
        <v>9281</v>
      </c>
      <c r="M3767" t="s">
        <v>9209</v>
      </c>
      <c r="O3767">
        <v>30</v>
      </c>
      <c r="P3767" t="s">
        <v>9225</v>
      </c>
      <c r="Q3767">
        <v>26</v>
      </c>
      <c r="R3767">
        <v>19</v>
      </c>
      <c r="S3767" t="s">
        <v>9256</v>
      </c>
      <c r="T3767" t="s">
        <v>9264</v>
      </c>
      <c r="U3767" t="s">
        <v>9282</v>
      </c>
      <c r="V3767" t="str" cm="1">
        <f t="array" ref="V3767">_xlfn.IFS(Hospital_Emergency_Room_Data[[#This Row],[Day]]&lt;=10,"Start(1-10)",Hospital_Emergency_Room_Data[[#This Row],[Day]]&lt;=20,"Middle(11-20)",Hospital_Emergency_Room_Data[[#This Row],[Day]]&gt;20,"End(21-30)")</f>
        <v>End(21-30)</v>
      </c>
    </row>
    <row r="3768" spans="1:22">
      <c r="A3768">
        <v>757847402</v>
      </c>
      <c r="B3768" t="s">
        <v>3784</v>
      </c>
      <c r="C3768" s="1">
        <v>45141</v>
      </c>
      <c r="D3768" t="str">
        <f>TEXT(Hospital_Emergency_Room_Data[[#This Row],[Patient Admission Date]],"mmm")</f>
        <v>Aug</v>
      </c>
      <c r="E3768">
        <f>YEAR(Hospital_Emergency_Room_Data[[#This Row],[Patient Admission Date]])</f>
        <v>2023</v>
      </c>
      <c r="F3768" s="2">
        <v>0.48333333333333334</v>
      </c>
      <c r="G3768" s="8" t="str">
        <f>TEXT(Hospital_Emergency_Room_Data[[#This Row],[Patient Admission Date]],"dddd")</f>
        <v>Thursday</v>
      </c>
      <c r="H3768" t="s">
        <v>9208</v>
      </c>
      <c r="I3768">
        <v>65</v>
      </c>
      <c r="J3768" s="5" t="s">
        <v>9217</v>
      </c>
      <c r="K3768" t="s">
        <v>32</v>
      </c>
      <c r="L3768" t="s">
        <v>9281</v>
      </c>
      <c r="M3768" t="s">
        <v>9209</v>
      </c>
      <c r="O3768">
        <v>30</v>
      </c>
      <c r="P3768" t="s">
        <v>9225</v>
      </c>
      <c r="Q3768">
        <v>3</v>
      </c>
      <c r="R3768">
        <v>11</v>
      </c>
      <c r="S3768" t="s">
        <v>9255</v>
      </c>
      <c r="T3768" t="s">
        <v>9263</v>
      </c>
      <c r="U3768" t="s">
        <v>9282</v>
      </c>
      <c r="V3768" t="str" cm="1">
        <f t="array" ref="V3768">_xlfn.IFS(Hospital_Emergency_Room_Data[[#This Row],[Day]]&lt;=10,"Start(1-10)",Hospital_Emergency_Room_Data[[#This Row],[Day]]&lt;=20,"Middle(11-20)",Hospital_Emergency_Room_Data[[#This Row],[Day]]&gt;20,"End(21-30)")</f>
        <v>Start(1-10)</v>
      </c>
    </row>
    <row r="3769" spans="1:22">
      <c r="A3769">
        <v>506601396</v>
      </c>
      <c r="B3769" t="s">
        <v>3785</v>
      </c>
      <c r="C3769" s="1">
        <v>45195</v>
      </c>
      <c r="D3769" t="str">
        <f>TEXT(Hospital_Emergency_Room_Data[[#This Row],[Patient Admission Date]],"mmm")</f>
        <v>Sep</v>
      </c>
      <c r="E3769">
        <f>YEAR(Hospital_Emergency_Room_Data[[#This Row],[Patient Admission Date]])</f>
        <v>2023</v>
      </c>
      <c r="F3769" s="2">
        <v>0.87708333333333333</v>
      </c>
      <c r="G3769" s="8" t="str">
        <f>TEXT(Hospital_Emergency_Room_Data[[#This Row],[Patient Admission Date]],"dddd")</f>
        <v>Tuesday</v>
      </c>
      <c r="H3769" t="s">
        <v>9208</v>
      </c>
      <c r="I3769">
        <v>29</v>
      </c>
      <c r="J3769" s="5" t="s">
        <v>9220</v>
      </c>
      <c r="K3769" t="s">
        <v>32</v>
      </c>
      <c r="L3769" t="s">
        <v>9281</v>
      </c>
      <c r="M3769" t="s">
        <v>9209</v>
      </c>
      <c r="O3769">
        <v>45</v>
      </c>
      <c r="P3769" t="s">
        <v>9225</v>
      </c>
      <c r="Q3769">
        <v>26</v>
      </c>
      <c r="R3769">
        <v>21</v>
      </c>
      <c r="S3769" t="s">
        <v>9256</v>
      </c>
      <c r="T3769" t="s">
        <v>9264</v>
      </c>
      <c r="U3769" t="s">
        <v>9300</v>
      </c>
      <c r="V3769" t="str" cm="1">
        <f t="array" ref="V3769">_xlfn.IFS(Hospital_Emergency_Room_Data[[#This Row],[Day]]&lt;=10,"Start(1-10)",Hospital_Emergency_Room_Data[[#This Row],[Day]]&lt;=20,"Middle(11-20)",Hospital_Emergency_Room_Data[[#This Row],[Day]]&gt;20,"End(21-30)")</f>
        <v>End(21-30)</v>
      </c>
    </row>
    <row r="3770" spans="1:22">
      <c r="A3770">
        <v>440608450</v>
      </c>
      <c r="B3770" t="s">
        <v>3786</v>
      </c>
      <c r="C3770" s="1">
        <v>45207</v>
      </c>
      <c r="D3770" t="str">
        <f>TEXT(Hospital_Emergency_Room_Data[[#This Row],[Patient Admission Date]],"mmm")</f>
        <v>Oct</v>
      </c>
      <c r="E3770">
        <f>YEAR(Hospital_Emergency_Room_Data[[#This Row],[Patient Admission Date]])</f>
        <v>2023</v>
      </c>
      <c r="F3770" s="2">
        <v>0.2326388888888889</v>
      </c>
      <c r="G3770" s="8" t="str">
        <f>TEXT(Hospital_Emergency_Room_Data[[#This Row],[Patient Admission Date]],"dddd")</f>
        <v>Sunday</v>
      </c>
      <c r="H3770" t="s">
        <v>9208</v>
      </c>
      <c r="I3770">
        <v>28</v>
      </c>
      <c r="J3770" s="5" t="s">
        <v>9220</v>
      </c>
      <c r="K3770" t="s">
        <v>32</v>
      </c>
      <c r="L3770" t="s">
        <v>9281</v>
      </c>
      <c r="M3770" t="s">
        <v>9209</v>
      </c>
      <c r="O3770">
        <v>50</v>
      </c>
      <c r="P3770" t="s">
        <v>9225</v>
      </c>
      <c r="Q3770">
        <v>8</v>
      </c>
      <c r="R3770">
        <v>5</v>
      </c>
      <c r="S3770" t="s">
        <v>9258</v>
      </c>
      <c r="T3770" t="s">
        <v>9265</v>
      </c>
      <c r="U3770" t="s">
        <v>9283</v>
      </c>
      <c r="V3770" t="str" cm="1">
        <f t="array" ref="V3770">_xlfn.IFS(Hospital_Emergency_Room_Data[[#This Row],[Day]]&lt;=10,"Start(1-10)",Hospital_Emergency_Room_Data[[#This Row],[Day]]&lt;=20,"Middle(11-20)",Hospital_Emergency_Room_Data[[#This Row],[Day]]&gt;20,"End(21-30)")</f>
        <v>Start(1-10)</v>
      </c>
    </row>
    <row r="3771" spans="1:22">
      <c r="A3771">
        <v>887465642</v>
      </c>
      <c r="B3771" t="s">
        <v>3787</v>
      </c>
      <c r="C3771" s="1">
        <v>45211</v>
      </c>
      <c r="D3771" t="str">
        <f>TEXT(Hospital_Emergency_Room_Data[[#This Row],[Patient Admission Date]],"mmm")</f>
        <v>Oct</v>
      </c>
      <c r="E3771">
        <f>YEAR(Hospital_Emergency_Room_Data[[#This Row],[Patient Admission Date]])</f>
        <v>2023</v>
      </c>
      <c r="F3771" s="2">
        <v>0.25833333333333336</v>
      </c>
      <c r="G3771" s="8" t="str">
        <f>TEXT(Hospital_Emergency_Room_Data[[#This Row],[Patient Admission Date]],"dddd")</f>
        <v>Thursday</v>
      </c>
      <c r="H3771" t="s">
        <v>9208</v>
      </c>
      <c r="I3771">
        <v>26</v>
      </c>
      <c r="J3771" s="5" t="s">
        <v>9220</v>
      </c>
      <c r="K3771" t="s">
        <v>32</v>
      </c>
      <c r="L3771" t="s">
        <v>9281</v>
      </c>
      <c r="M3771" t="s">
        <v>9209</v>
      </c>
      <c r="O3771">
        <v>54</v>
      </c>
      <c r="P3771" t="s">
        <v>9225</v>
      </c>
      <c r="Q3771">
        <v>12</v>
      </c>
      <c r="R3771">
        <v>6</v>
      </c>
      <c r="S3771" t="s">
        <v>9255</v>
      </c>
      <c r="T3771" t="s">
        <v>9265</v>
      </c>
      <c r="U3771" t="s">
        <v>9283</v>
      </c>
      <c r="V3771" t="str" cm="1">
        <f t="array" ref="V3771">_xlfn.IFS(Hospital_Emergency_Room_Data[[#This Row],[Day]]&lt;=10,"Start(1-10)",Hospital_Emergency_Room_Data[[#This Row],[Day]]&lt;=20,"Middle(11-20)",Hospital_Emergency_Room_Data[[#This Row],[Day]]&gt;20,"End(21-30)")</f>
        <v>Middle(11-20)</v>
      </c>
    </row>
    <row r="3772" spans="1:22">
      <c r="A3772">
        <v>671574844</v>
      </c>
      <c r="B3772" t="s">
        <v>3788</v>
      </c>
      <c r="C3772" s="1">
        <v>45220</v>
      </c>
      <c r="D3772" t="str">
        <f>TEXT(Hospital_Emergency_Room_Data[[#This Row],[Patient Admission Date]],"mmm")</f>
        <v>Oct</v>
      </c>
      <c r="E3772">
        <f>YEAR(Hospital_Emergency_Room_Data[[#This Row],[Patient Admission Date]])</f>
        <v>2023</v>
      </c>
      <c r="F3772" s="2">
        <v>0.14861111111111111</v>
      </c>
      <c r="G3772" s="8" t="str">
        <f>TEXT(Hospital_Emergency_Room_Data[[#This Row],[Patient Admission Date]],"dddd")</f>
        <v>Saturday</v>
      </c>
      <c r="H3772" t="s">
        <v>9208</v>
      </c>
      <c r="I3772">
        <v>34</v>
      </c>
      <c r="J3772" s="5" t="s">
        <v>9223</v>
      </c>
      <c r="K3772" t="s">
        <v>32</v>
      </c>
      <c r="L3772" t="s">
        <v>9281</v>
      </c>
      <c r="M3772" t="s">
        <v>9209</v>
      </c>
      <c r="O3772">
        <v>23</v>
      </c>
      <c r="P3772" t="s">
        <v>9226</v>
      </c>
      <c r="Q3772">
        <v>21</v>
      </c>
      <c r="R3772">
        <v>3</v>
      </c>
      <c r="S3772" t="s">
        <v>9258</v>
      </c>
      <c r="T3772" t="s">
        <v>9262</v>
      </c>
      <c r="U3772" t="s">
        <v>9282</v>
      </c>
      <c r="V3772" t="str" cm="1">
        <f t="array" ref="V3772">_xlfn.IFS(Hospital_Emergency_Room_Data[[#This Row],[Day]]&lt;=10,"Start(1-10)",Hospital_Emergency_Room_Data[[#This Row],[Day]]&lt;=20,"Middle(11-20)",Hospital_Emergency_Room_Data[[#This Row],[Day]]&gt;20,"End(21-30)")</f>
        <v>End(21-30)</v>
      </c>
    </row>
    <row r="3773" spans="1:22">
      <c r="A3773">
        <v>419206236</v>
      </c>
      <c r="B3773" t="s">
        <v>3789</v>
      </c>
      <c r="C3773" s="1">
        <v>45178</v>
      </c>
      <c r="D3773" t="str">
        <f>TEXT(Hospital_Emergency_Room_Data[[#This Row],[Patient Admission Date]],"mmm")</f>
        <v>Sep</v>
      </c>
      <c r="E3773">
        <f>YEAR(Hospital_Emergency_Room_Data[[#This Row],[Patient Admission Date]])</f>
        <v>2023</v>
      </c>
      <c r="F3773" s="2">
        <v>0.91249999999999998</v>
      </c>
      <c r="G3773" s="8" t="str">
        <f>TEXT(Hospital_Emergency_Room_Data[[#This Row],[Patient Admission Date]],"dddd")</f>
        <v>Saturday</v>
      </c>
      <c r="H3773" t="s">
        <v>9208</v>
      </c>
      <c r="I3773">
        <v>46</v>
      </c>
      <c r="J3773" s="5" t="s">
        <v>9219</v>
      </c>
      <c r="K3773" t="s">
        <v>32</v>
      </c>
      <c r="L3773" t="s">
        <v>9281</v>
      </c>
      <c r="M3773" t="s">
        <v>9209</v>
      </c>
      <c r="O3773">
        <v>26</v>
      </c>
      <c r="P3773" t="s">
        <v>9226</v>
      </c>
      <c r="Q3773">
        <v>9</v>
      </c>
      <c r="R3773">
        <v>21</v>
      </c>
      <c r="S3773" t="s">
        <v>9256</v>
      </c>
      <c r="T3773" t="s">
        <v>9265</v>
      </c>
      <c r="U3773" t="s">
        <v>9282</v>
      </c>
      <c r="V3773" t="str" cm="1">
        <f t="array" ref="V3773">_xlfn.IFS(Hospital_Emergency_Room_Data[[#This Row],[Day]]&lt;=10,"Start(1-10)",Hospital_Emergency_Room_Data[[#This Row],[Day]]&lt;=20,"Middle(11-20)",Hospital_Emergency_Room_Data[[#This Row],[Day]]&gt;20,"End(21-30)")</f>
        <v>Start(1-10)</v>
      </c>
    </row>
    <row r="3774" spans="1:22">
      <c r="A3774">
        <v>180028927</v>
      </c>
      <c r="B3774" t="s">
        <v>3790</v>
      </c>
      <c r="C3774" s="1">
        <v>45352</v>
      </c>
      <c r="D3774" t="str">
        <f>TEXT(Hospital_Emergency_Room_Data[[#This Row],[Patient Admission Date]],"mmm")</f>
        <v>Mar</v>
      </c>
      <c r="E3774">
        <f>YEAR(Hospital_Emergency_Room_Data[[#This Row],[Patient Admission Date]])</f>
        <v>2024</v>
      </c>
      <c r="F3774" s="2">
        <v>0.20416666666666666</v>
      </c>
      <c r="G3774" s="8" t="str">
        <f>TEXT(Hospital_Emergency_Room_Data[[#This Row],[Patient Admission Date]],"dddd")</f>
        <v>Friday</v>
      </c>
      <c r="H3774" t="s">
        <v>9208</v>
      </c>
      <c r="I3774">
        <v>23</v>
      </c>
      <c r="J3774" s="5" t="s">
        <v>9220</v>
      </c>
      <c r="K3774" t="s">
        <v>32</v>
      </c>
      <c r="L3774" t="s">
        <v>9281</v>
      </c>
      <c r="M3774" t="s">
        <v>9209</v>
      </c>
      <c r="O3774">
        <v>27</v>
      </c>
      <c r="P3774" t="s">
        <v>9226</v>
      </c>
      <c r="Q3774">
        <v>1</v>
      </c>
      <c r="R3774">
        <v>4</v>
      </c>
      <c r="S3774" t="s">
        <v>9258</v>
      </c>
      <c r="T3774" t="s">
        <v>9263</v>
      </c>
      <c r="U3774" t="s">
        <v>9282</v>
      </c>
      <c r="V3774" t="str" cm="1">
        <f t="array" ref="V3774">_xlfn.IFS(Hospital_Emergency_Room_Data[[#This Row],[Day]]&lt;=10,"Start(1-10)",Hospital_Emergency_Room_Data[[#This Row],[Day]]&lt;=20,"Middle(11-20)",Hospital_Emergency_Room_Data[[#This Row],[Day]]&gt;20,"End(21-30)")</f>
        <v>Start(1-10)</v>
      </c>
    </row>
    <row r="3775" spans="1:22">
      <c r="A3775">
        <v>363049232</v>
      </c>
      <c r="B3775" t="s">
        <v>3791</v>
      </c>
      <c r="C3775" s="1">
        <v>45595</v>
      </c>
      <c r="D3775" t="str">
        <f>TEXT(Hospital_Emergency_Room_Data[[#This Row],[Patient Admission Date]],"mmm")</f>
        <v>Oct</v>
      </c>
      <c r="E3775">
        <f>YEAR(Hospital_Emergency_Room_Data[[#This Row],[Patient Admission Date]])</f>
        <v>2024</v>
      </c>
      <c r="F3775" s="2">
        <v>0.34861111111111109</v>
      </c>
      <c r="G3775" s="8" t="str">
        <f>TEXT(Hospital_Emergency_Room_Data[[#This Row],[Patient Admission Date]],"dddd")</f>
        <v>Wednesday</v>
      </c>
      <c r="H3775" t="s">
        <v>9208</v>
      </c>
      <c r="I3775">
        <v>12</v>
      </c>
      <c r="J3775" s="5" t="s">
        <v>9221</v>
      </c>
      <c r="K3775" t="s">
        <v>32</v>
      </c>
      <c r="L3775" t="s">
        <v>9281</v>
      </c>
      <c r="M3775" t="s">
        <v>9209</v>
      </c>
      <c r="O3775">
        <v>28</v>
      </c>
      <c r="P3775" t="s">
        <v>9226</v>
      </c>
      <c r="Q3775">
        <v>30</v>
      </c>
      <c r="R3775">
        <v>8</v>
      </c>
      <c r="S3775" t="s">
        <v>9255</v>
      </c>
      <c r="T3775" t="s">
        <v>9264</v>
      </c>
      <c r="U3775" t="s">
        <v>9282</v>
      </c>
      <c r="V3775" t="str" cm="1">
        <f t="array" ref="V3775">_xlfn.IFS(Hospital_Emergency_Room_Data[[#This Row],[Day]]&lt;=10,"Start(1-10)",Hospital_Emergency_Room_Data[[#This Row],[Day]]&lt;=20,"Middle(11-20)",Hospital_Emergency_Room_Data[[#This Row],[Day]]&gt;20,"End(21-30)")</f>
        <v>End(21-30)</v>
      </c>
    </row>
    <row r="3776" spans="1:22">
      <c r="A3776">
        <v>449533671</v>
      </c>
      <c r="B3776" t="s">
        <v>3792</v>
      </c>
      <c r="C3776" s="1">
        <v>45519</v>
      </c>
      <c r="D3776" t="str">
        <f>TEXT(Hospital_Emergency_Room_Data[[#This Row],[Patient Admission Date]],"mmm")</f>
        <v>Aug</v>
      </c>
      <c r="E3776">
        <f>YEAR(Hospital_Emergency_Room_Data[[#This Row],[Patient Admission Date]])</f>
        <v>2024</v>
      </c>
      <c r="F3776" s="2">
        <v>0.25763888888888886</v>
      </c>
      <c r="G3776" s="8" t="str">
        <f>TEXT(Hospital_Emergency_Room_Data[[#This Row],[Patient Admission Date]],"dddd")</f>
        <v>Thursday</v>
      </c>
      <c r="H3776" t="s">
        <v>9208</v>
      </c>
      <c r="I3776">
        <v>3</v>
      </c>
      <c r="J3776" s="5" t="s">
        <v>9218</v>
      </c>
      <c r="K3776" t="s">
        <v>32</v>
      </c>
      <c r="L3776" t="s">
        <v>9281</v>
      </c>
      <c r="M3776" t="s">
        <v>9209</v>
      </c>
      <c r="O3776">
        <v>43</v>
      </c>
      <c r="P3776" t="s">
        <v>9225</v>
      </c>
      <c r="Q3776">
        <v>15</v>
      </c>
      <c r="R3776">
        <v>6</v>
      </c>
      <c r="S3776" t="s">
        <v>9255</v>
      </c>
      <c r="T3776" t="s">
        <v>9262</v>
      </c>
      <c r="U3776" t="s">
        <v>9300</v>
      </c>
      <c r="V3776" t="str" cm="1">
        <f t="array" ref="V3776">_xlfn.IFS(Hospital_Emergency_Room_Data[[#This Row],[Day]]&lt;=10,"Start(1-10)",Hospital_Emergency_Room_Data[[#This Row],[Day]]&lt;=20,"Middle(11-20)",Hospital_Emergency_Room_Data[[#This Row],[Day]]&gt;20,"End(21-30)")</f>
        <v>Middle(11-20)</v>
      </c>
    </row>
    <row r="3777" spans="1:22">
      <c r="A3777">
        <v>496764104</v>
      </c>
      <c r="B3777" t="s">
        <v>3793</v>
      </c>
      <c r="C3777" s="1">
        <v>45512</v>
      </c>
      <c r="D3777" t="str">
        <f>TEXT(Hospital_Emergency_Room_Data[[#This Row],[Patient Admission Date]],"mmm")</f>
        <v>Aug</v>
      </c>
      <c r="E3777">
        <f>YEAR(Hospital_Emergency_Room_Data[[#This Row],[Patient Admission Date]])</f>
        <v>2024</v>
      </c>
      <c r="F3777" s="2">
        <v>0.43333333333333335</v>
      </c>
      <c r="G3777" s="8" t="str">
        <f>TEXT(Hospital_Emergency_Room_Data[[#This Row],[Patient Admission Date]],"dddd")</f>
        <v>Thursday</v>
      </c>
      <c r="H3777" t="s">
        <v>9208</v>
      </c>
      <c r="I3777">
        <v>59</v>
      </c>
      <c r="J3777" s="5" t="s">
        <v>9219</v>
      </c>
      <c r="K3777" t="s">
        <v>32</v>
      </c>
      <c r="L3777" t="s">
        <v>9281</v>
      </c>
      <c r="M3777" t="s">
        <v>9209</v>
      </c>
      <c r="O3777">
        <v>56</v>
      </c>
      <c r="P3777" t="s">
        <v>9225</v>
      </c>
      <c r="Q3777">
        <v>8</v>
      </c>
      <c r="R3777">
        <v>10</v>
      </c>
      <c r="S3777" t="s">
        <v>9255</v>
      </c>
      <c r="T3777" t="s">
        <v>9265</v>
      </c>
      <c r="U3777" t="s">
        <v>9283</v>
      </c>
      <c r="V3777" t="str" cm="1">
        <f t="array" ref="V3777">_xlfn.IFS(Hospital_Emergency_Room_Data[[#This Row],[Day]]&lt;=10,"Start(1-10)",Hospital_Emergency_Room_Data[[#This Row],[Day]]&lt;=20,"Middle(11-20)",Hospital_Emergency_Room_Data[[#This Row],[Day]]&gt;20,"End(21-30)")</f>
        <v>Start(1-10)</v>
      </c>
    </row>
    <row r="3778" spans="1:22">
      <c r="A3778">
        <v>754509684</v>
      </c>
      <c r="B3778" t="s">
        <v>3794</v>
      </c>
      <c r="C3778" s="1">
        <v>45130</v>
      </c>
      <c r="D3778" t="str">
        <f>TEXT(Hospital_Emergency_Room_Data[[#This Row],[Patient Admission Date]],"mmm")</f>
        <v>Jul</v>
      </c>
      <c r="E3778">
        <f>YEAR(Hospital_Emergency_Room_Data[[#This Row],[Patient Admission Date]])</f>
        <v>2023</v>
      </c>
      <c r="F3778" s="2">
        <v>0.90486111111111112</v>
      </c>
      <c r="G3778" s="8" t="str">
        <f>TEXT(Hospital_Emergency_Room_Data[[#This Row],[Patient Admission Date]],"dddd")</f>
        <v>Sunday</v>
      </c>
      <c r="H3778" t="s">
        <v>9208</v>
      </c>
      <c r="I3778">
        <v>27</v>
      </c>
      <c r="J3778" s="5" t="s">
        <v>9220</v>
      </c>
      <c r="K3778" t="s">
        <v>32</v>
      </c>
      <c r="L3778" t="s">
        <v>9281</v>
      </c>
      <c r="M3778" t="s">
        <v>9209</v>
      </c>
      <c r="O3778">
        <v>17</v>
      </c>
      <c r="P3778" t="s">
        <v>9226</v>
      </c>
      <c r="Q3778">
        <v>23</v>
      </c>
      <c r="R3778">
        <v>21</v>
      </c>
      <c r="S3778" t="s">
        <v>9256</v>
      </c>
      <c r="T3778" t="s">
        <v>9264</v>
      </c>
      <c r="U3778" t="s">
        <v>9282</v>
      </c>
      <c r="V3778" t="str" cm="1">
        <f t="array" ref="V3778">_xlfn.IFS(Hospital_Emergency_Room_Data[[#This Row],[Day]]&lt;=10,"Start(1-10)",Hospital_Emergency_Room_Data[[#This Row],[Day]]&lt;=20,"Middle(11-20)",Hospital_Emergency_Room_Data[[#This Row],[Day]]&gt;20,"End(21-30)")</f>
        <v>End(21-30)</v>
      </c>
    </row>
    <row r="3779" spans="1:22">
      <c r="A3779">
        <v>342727611</v>
      </c>
      <c r="B3779" t="s">
        <v>3795</v>
      </c>
      <c r="C3779" s="1">
        <v>45108</v>
      </c>
      <c r="D3779" t="str">
        <f>TEXT(Hospital_Emergency_Room_Data[[#This Row],[Patient Admission Date]],"mmm")</f>
        <v>Jul</v>
      </c>
      <c r="E3779">
        <f>YEAR(Hospital_Emergency_Room_Data[[#This Row],[Patient Admission Date]])</f>
        <v>2023</v>
      </c>
      <c r="F3779" s="2">
        <v>0.54861111111111116</v>
      </c>
      <c r="G3779" s="8" t="str">
        <f>TEXT(Hospital_Emergency_Room_Data[[#This Row],[Patient Admission Date]],"dddd")</f>
        <v>Saturday</v>
      </c>
      <c r="H3779" t="s">
        <v>9208</v>
      </c>
      <c r="I3779">
        <v>71</v>
      </c>
      <c r="J3779" s="5" t="s">
        <v>9222</v>
      </c>
      <c r="K3779" t="s">
        <v>32</v>
      </c>
      <c r="L3779" t="s">
        <v>9281</v>
      </c>
      <c r="M3779" t="s">
        <v>9209</v>
      </c>
      <c r="O3779">
        <v>47</v>
      </c>
      <c r="P3779" t="s">
        <v>9225</v>
      </c>
      <c r="Q3779">
        <v>1</v>
      </c>
      <c r="R3779">
        <v>13</v>
      </c>
      <c r="S3779" t="s">
        <v>9257</v>
      </c>
      <c r="T3779" t="s">
        <v>9263</v>
      </c>
      <c r="U3779" t="s">
        <v>9283</v>
      </c>
      <c r="V3779" t="str" cm="1">
        <f t="array" ref="V3779">_xlfn.IFS(Hospital_Emergency_Room_Data[[#This Row],[Day]]&lt;=10,"Start(1-10)",Hospital_Emergency_Room_Data[[#This Row],[Day]]&lt;=20,"Middle(11-20)",Hospital_Emergency_Room_Data[[#This Row],[Day]]&gt;20,"End(21-30)")</f>
        <v>Start(1-10)</v>
      </c>
    </row>
    <row r="3780" spans="1:22">
      <c r="A3780">
        <v>861892613</v>
      </c>
      <c r="B3780" t="s">
        <v>3796</v>
      </c>
      <c r="C3780" s="1">
        <v>45409</v>
      </c>
      <c r="D3780" t="str">
        <f>TEXT(Hospital_Emergency_Room_Data[[#This Row],[Patient Admission Date]],"mmm")</f>
        <v>Apr</v>
      </c>
      <c r="E3780">
        <f>YEAR(Hospital_Emergency_Room_Data[[#This Row],[Patient Admission Date]])</f>
        <v>2024</v>
      </c>
      <c r="F3780" s="2">
        <v>7.4305555555555555E-2</v>
      </c>
      <c r="G3780" s="8" t="str">
        <f>TEXT(Hospital_Emergency_Room_Data[[#This Row],[Patient Admission Date]],"dddd")</f>
        <v>Saturday</v>
      </c>
      <c r="H3780" t="s">
        <v>9208</v>
      </c>
      <c r="I3780">
        <v>67</v>
      </c>
      <c r="J3780" s="5" t="s">
        <v>9217</v>
      </c>
      <c r="K3780" t="s">
        <v>32</v>
      </c>
      <c r="L3780" t="s">
        <v>9281</v>
      </c>
      <c r="M3780" t="s">
        <v>9209</v>
      </c>
      <c r="O3780">
        <v>49</v>
      </c>
      <c r="P3780" t="s">
        <v>9225</v>
      </c>
      <c r="Q3780">
        <v>27</v>
      </c>
      <c r="R3780">
        <v>1</v>
      </c>
      <c r="S3780" t="s">
        <v>9258</v>
      </c>
      <c r="T3780" t="s">
        <v>9264</v>
      </c>
      <c r="U3780" t="s">
        <v>9283</v>
      </c>
      <c r="V3780" t="str" cm="1">
        <f t="array" ref="V3780">_xlfn.IFS(Hospital_Emergency_Room_Data[[#This Row],[Day]]&lt;=10,"Start(1-10)",Hospital_Emergency_Room_Data[[#This Row],[Day]]&lt;=20,"Middle(11-20)",Hospital_Emergency_Room_Data[[#This Row],[Day]]&gt;20,"End(21-30)")</f>
        <v>End(21-30)</v>
      </c>
    </row>
    <row r="3781" spans="1:22">
      <c r="A3781">
        <v>226889164</v>
      </c>
      <c r="B3781" t="s">
        <v>3797</v>
      </c>
      <c r="C3781" s="1">
        <v>45233</v>
      </c>
      <c r="D3781" t="str">
        <f>TEXT(Hospital_Emergency_Room_Data[[#This Row],[Patient Admission Date]],"mmm")</f>
        <v>Nov</v>
      </c>
      <c r="E3781">
        <f>YEAR(Hospital_Emergency_Room_Data[[#This Row],[Patient Admission Date]])</f>
        <v>2023</v>
      </c>
      <c r="F3781" s="2">
        <v>0.7319444444444444</v>
      </c>
      <c r="G3781" s="8" t="str">
        <f>TEXT(Hospital_Emergency_Room_Data[[#This Row],[Patient Admission Date]],"dddd")</f>
        <v>Friday</v>
      </c>
      <c r="H3781" t="s">
        <v>9208</v>
      </c>
      <c r="I3781">
        <v>63</v>
      </c>
      <c r="J3781" s="5" t="s">
        <v>9217</v>
      </c>
      <c r="K3781" t="s">
        <v>32</v>
      </c>
      <c r="L3781" t="s">
        <v>9281</v>
      </c>
      <c r="M3781" t="s">
        <v>9209</v>
      </c>
      <c r="O3781">
        <v>54</v>
      </c>
      <c r="P3781" t="s">
        <v>9225</v>
      </c>
      <c r="Q3781">
        <v>3</v>
      </c>
      <c r="R3781">
        <v>17</v>
      </c>
      <c r="S3781" t="s">
        <v>9257</v>
      </c>
      <c r="T3781" t="s">
        <v>9263</v>
      </c>
      <c r="U3781" t="s">
        <v>9283</v>
      </c>
      <c r="V3781" t="str" cm="1">
        <f t="array" ref="V3781">_xlfn.IFS(Hospital_Emergency_Room_Data[[#This Row],[Day]]&lt;=10,"Start(1-10)",Hospital_Emergency_Room_Data[[#This Row],[Day]]&lt;=20,"Middle(11-20)",Hospital_Emergency_Room_Data[[#This Row],[Day]]&gt;20,"End(21-30)")</f>
        <v>Start(1-10)</v>
      </c>
    </row>
    <row r="3782" spans="1:22">
      <c r="A3782">
        <v>767814954</v>
      </c>
      <c r="B3782" t="s">
        <v>3798</v>
      </c>
      <c r="C3782" s="1">
        <v>45395</v>
      </c>
      <c r="D3782" t="str">
        <f>TEXT(Hospital_Emergency_Room_Data[[#This Row],[Patient Admission Date]],"mmm")</f>
        <v>Apr</v>
      </c>
      <c r="E3782">
        <f>YEAR(Hospital_Emergency_Room_Data[[#This Row],[Patient Admission Date]])</f>
        <v>2024</v>
      </c>
      <c r="F3782" s="2">
        <v>0.2361111111111111</v>
      </c>
      <c r="G3782" s="8" t="str">
        <f>TEXT(Hospital_Emergency_Room_Data[[#This Row],[Patient Admission Date]],"dddd")</f>
        <v>Saturday</v>
      </c>
      <c r="H3782" t="s">
        <v>9208</v>
      </c>
      <c r="I3782">
        <v>17</v>
      </c>
      <c r="J3782" s="5" t="s">
        <v>9220</v>
      </c>
      <c r="K3782" t="s">
        <v>32</v>
      </c>
      <c r="L3782" t="s">
        <v>9281</v>
      </c>
      <c r="M3782" t="s">
        <v>9209</v>
      </c>
      <c r="O3782">
        <v>10</v>
      </c>
      <c r="P3782" t="s">
        <v>9226</v>
      </c>
      <c r="Q3782">
        <v>13</v>
      </c>
      <c r="R3782">
        <v>5</v>
      </c>
      <c r="S3782" t="s">
        <v>9258</v>
      </c>
      <c r="T3782" t="s">
        <v>9265</v>
      </c>
      <c r="U3782" t="s">
        <v>9282</v>
      </c>
      <c r="V3782" t="str" cm="1">
        <f t="array" ref="V3782">_xlfn.IFS(Hospital_Emergency_Room_Data[[#This Row],[Day]]&lt;=10,"Start(1-10)",Hospital_Emergency_Room_Data[[#This Row],[Day]]&lt;=20,"Middle(11-20)",Hospital_Emergency_Room_Data[[#This Row],[Day]]&gt;20,"End(21-30)")</f>
        <v>Middle(11-20)</v>
      </c>
    </row>
    <row r="3783" spans="1:22">
      <c r="A3783">
        <v>507463167</v>
      </c>
      <c r="B3783" t="s">
        <v>3799</v>
      </c>
      <c r="C3783" s="1">
        <v>45030</v>
      </c>
      <c r="D3783" t="str">
        <f>TEXT(Hospital_Emergency_Room_Data[[#This Row],[Patient Admission Date]],"mmm")</f>
        <v>Apr</v>
      </c>
      <c r="E3783">
        <f>YEAR(Hospital_Emergency_Room_Data[[#This Row],[Patient Admission Date]])</f>
        <v>2023</v>
      </c>
      <c r="F3783" s="2">
        <v>0.45069444444444445</v>
      </c>
      <c r="G3783" s="8" t="str">
        <f>TEXT(Hospital_Emergency_Room_Data[[#This Row],[Patient Admission Date]],"dddd")</f>
        <v>Friday</v>
      </c>
      <c r="H3783" t="s">
        <v>9208</v>
      </c>
      <c r="I3783">
        <v>70</v>
      </c>
      <c r="J3783" s="5" t="s">
        <v>9222</v>
      </c>
      <c r="K3783" t="s">
        <v>32</v>
      </c>
      <c r="L3783" t="s">
        <v>9281</v>
      </c>
      <c r="M3783" t="s">
        <v>9209</v>
      </c>
      <c r="O3783">
        <v>19</v>
      </c>
      <c r="P3783" t="s">
        <v>9226</v>
      </c>
      <c r="Q3783">
        <v>14</v>
      </c>
      <c r="R3783">
        <v>10</v>
      </c>
      <c r="S3783" t="s">
        <v>9255</v>
      </c>
      <c r="T3783" t="s">
        <v>9265</v>
      </c>
      <c r="U3783" t="s">
        <v>9282</v>
      </c>
      <c r="V3783" t="str" cm="1">
        <f t="array" ref="V3783">_xlfn.IFS(Hospital_Emergency_Room_Data[[#This Row],[Day]]&lt;=10,"Start(1-10)",Hospital_Emergency_Room_Data[[#This Row],[Day]]&lt;=20,"Middle(11-20)",Hospital_Emergency_Room_Data[[#This Row],[Day]]&gt;20,"End(21-30)")</f>
        <v>Middle(11-20)</v>
      </c>
    </row>
    <row r="3784" spans="1:22">
      <c r="A3784">
        <v>355744996</v>
      </c>
      <c r="B3784" t="s">
        <v>3800</v>
      </c>
      <c r="C3784" s="1">
        <v>45076</v>
      </c>
      <c r="D3784" t="str">
        <f>TEXT(Hospital_Emergency_Room_Data[[#This Row],[Patient Admission Date]],"mmm")</f>
        <v>May</v>
      </c>
      <c r="E3784">
        <f>YEAR(Hospital_Emergency_Room_Data[[#This Row],[Patient Admission Date]])</f>
        <v>2023</v>
      </c>
      <c r="F3784" s="2">
        <v>0.80763888888888891</v>
      </c>
      <c r="G3784" s="8" t="str">
        <f>TEXT(Hospital_Emergency_Room_Data[[#This Row],[Patient Admission Date]],"dddd")</f>
        <v>Tuesday</v>
      </c>
      <c r="H3784" t="s">
        <v>9208</v>
      </c>
      <c r="I3784">
        <v>4</v>
      </c>
      <c r="J3784" s="5" t="s">
        <v>9218</v>
      </c>
      <c r="K3784" t="s">
        <v>32</v>
      </c>
      <c r="L3784" t="s">
        <v>9281</v>
      </c>
      <c r="M3784" t="s">
        <v>9209</v>
      </c>
      <c r="O3784">
        <v>22</v>
      </c>
      <c r="P3784" t="s">
        <v>9226</v>
      </c>
      <c r="Q3784">
        <v>30</v>
      </c>
      <c r="R3784">
        <v>19</v>
      </c>
      <c r="S3784" t="s">
        <v>9256</v>
      </c>
      <c r="T3784" t="s">
        <v>9264</v>
      </c>
      <c r="U3784" t="s">
        <v>9282</v>
      </c>
      <c r="V3784" t="str" cm="1">
        <f t="array" ref="V3784">_xlfn.IFS(Hospital_Emergency_Room_Data[[#This Row],[Day]]&lt;=10,"Start(1-10)",Hospital_Emergency_Room_Data[[#This Row],[Day]]&lt;=20,"Middle(11-20)",Hospital_Emergency_Room_Data[[#This Row],[Day]]&gt;20,"End(21-30)")</f>
        <v>End(21-30)</v>
      </c>
    </row>
    <row r="3785" spans="1:22">
      <c r="A3785">
        <v>826594131</v>
      </c>
      <c r="B3785" t="s">
        <v>3801</v>
      </c>
      <c r="C3785" s="1">
        <v>45324</v>
      </c>
      <c r="D3785" t="str">
        <f>TEXT(Hospital_Emergency_Room_Data[[#This Row],[Patient Admission Date]],"mmm")</f>
        <v>Feb</v>
      </c>
      <c r="E3785">
        <f>YEAR(Hospital_Emergency_Room_Data[[#This Row],[Patient Admission Date]])</f>
        <v>2024</v>
      </c>
      <c r="F3785" s="2">
        <v>0.22361111111111112</v>
      </c>
      <c r="G3785" s="8" t="str">
        <f>TEXT(Hospital_Emergency_Room_Data[[#This Row],[Patient Admission Date]],"dddd")</f>
        <v>Friday</v>
      </c>
      <c r="H3785" t="s">
        <v>9208</v>
      </c>
      <c r="I3785">
        <v>62</v>
      </c>
      <c r="J3785" s="5" t="s">
        <v>9217</v>
      </c>
      <c r="K3785" t="s">
        <v>32</v>
      </c>
      <c r="L3785" t="s">
        <v>9281</v>
      </c>
      <c r="M3785" t="s">
        <v>9209</v>
      </c>
      <c r="O3785">
        <v>31</v>
      </c>
      <c r="P3785" t="s">
        <v>9225</v>
      </c>
      <c r="Q3785">
        <v>2</v>
      </c>
      <c r="R3785">
        <v>5</v>
      </c>
      <c r="S3785" t="s">
        <v>9258</v>
      </c>
      <c r="T3785" t="s">
        <v>9263</v>
      </c>
      <c r="U3785" t="s">
        <v>9300</v>
      </c>
      <c r="V3785" t="str" cm="1">
        <f t="array" ref="V3785">_xlfn.IFS(Hospital_Emergency_Room_Data[[#This Row],[Day]]&lt;=10,"Start(1-10)",Hospital_Emergency_Room_Data[[#This Row],[Day]]&lt;=20,"Middle(11-20)",Hospital_Emergency_Room_Data[[#This Row],[Day]]&gt;20,"End(21-30)")</f>
        <v>Start(1-10)</v>
      </c>
    </row>
    <row r="3786" spans="1:22">
      <c r="A3786">
        <v>455808231</v>
      </c>
      <c r="B3786" t="s">
        <v>3802</v>
      </c>
      <c r="C3786" s="1">
        <v>45078</v>
      </c>
      <c r="D3786" t="str">
        <f>TEXT(Hospital_Emergency_Room_Data[[#This Row],[Patient Admission Date]],"mmm")</f>
        <v>Jun</v>
      </c>
      <c r="E3786">
        <f>YEAR(Hospital_Emergency_Room_Data[[#This Row],[Patient Admission Date]])</f>
        <v>2023</v>
      </c>
      <c r="F3786" s="2">
        <v>0.42291666666666666</v>
      </c>
      <c r="G3786" s="8" t="str">
        <f>TEXT(Hospital_Emergency_Room_Data[[#This Row],[Patient Admission Date]],"dddd")</f>
        <v>Thursday</v>
      </c>
      <c r="H3786" t="s">
        <v>9208</v>
      </c>
      <c r="I3786">
        <v>8</v>
      </c>
      <c r="J3786" s="5" t="s">
        <v>9221</v>
      </c>
      <c r="K3786" t="s">
        <v>32</v>
      </c>
      <c r="L3786" t="s">
        <v>9281</v>
      </c>
      <c r="M3786" t="s">
        <v>9209</v>
      </c>
      <c r="O3786">
        <v>54</v>
      </c>
      <c r="P3786" t="s">
        <v>9225</v>
      </c>
      <c r="Q3786">
        <v>1</v>
      </c>
      <c r="R3786">
        <v>10</v>
      </c>
      <c r="S3786" t="s">
        <v>9255</v>
      </c>
      <c r="T3786" t="s">
        <v>9263</v>
      </c>
      <c r="U3786" t="s">
        <v>9283</v>
      </c>
      <c r="V3786" t="str" cm="1">
        <f t="array" ref="V3786">_xlfn.IFS(Hospital_Emergency_Room_Data[[#This Row],[Day]]&lt;=10,"Start(1-10)",Hospital_Emergency_Room_Data[[#This Row],[Day]]&lt;=20,"Middle(11-20)",Hospital_Emergency_Room_Data[[#This Row],[Day]]&gt;20,"End(21-30)")</f>
        <v>Start(1-10)</v>
      </c>
    </row>
    <row r="3787" spans="1:22">
      <c r="A3787">
        <v>192953144</v>
      </c>
      <c r="B3787" t="s">
        <v>3803</v>
      </c>
      <c r="C3787" s="1">
        <v>45498</v>
      </c>
      <c r="D3787" t="str">
        <f>TEXT(Hospital_Emergency_Room_Data[[#This Row],[Patient Admission Date]],"mmm")</f>
        <v>Jul</v>
      </c>
      <c r="E3787">
        <f>YEAR(Hospital_Emergency_Room_Data[[#This Row],[Patient Admission Date]])</f>
        <v>2024</v>
      </c>
      <c r="F3787" s="2">
        <v>0.50069444444444444</v>
      </c>
      <c r="G3787" s="8" t="str">
        <f>TEXT(Hospital_Emergency_Room_Data[[#This Row],[Patient Admission Date]],"dddd")</f>
        <v>Thursday</v>
      </c>
      <c r="H3787" t="s">
        <v>9208</v>
      </c>
      <c r="I3787">
        <v>43</v>
      </c>
      <c r="J3787" s="5" t="s">
        <v>9223</v>
      </c>
      <c r="K3787" t="s">
        <v>32</v>
      </c>
      <c r="L3787" t="s">
        <v>9281</v>
      </c>
      <c r="M3787" t="s">
        <v>9209</v>
      </c>
      <c r="O3787">
        <v>32</v>
      </c>
      <c r="P3787" t="s">
        <v>9225</v>
      </c>
      <c r="Q3787">
        <v>25</v>
      </c>
      <c r="R3787">
        <v>12</v>
      </c>
      <c r="S3787" t="s">
        <v>9257</v>
      </c>
      <c r="T3787" t="s">
        <v>9264</v>
      </c>
      <c r="U3787" t="s">
        <v>9300</v>
      </c>
      <c r="V3787" t="str" cm="1">
        <f t="array" ref="V3787">_xlfn.IFS(Hospital_Emergency_Room_Data[[#This Row],[Day]]&lt;=10,"Start(1-10)",Hospital_Emergency_Room_Data[[#This Row],[Day]]&lt;=20,"Middle(11-20)",Hospital_Emergency_Room_Data[[#This Row],[Day]]&gt;20,"End(21-30)")</f>
        <v>End(21-30)</v>
      </c>
    </row>
    <row r="3788" spans="1:22">
      <c r="A3788">
        <v>723418126</v>
      </c>
      <c r="B3788" t="s">
        <v>3804</v>
      </c>
      <c r="C3788" s="1">
        <v>45370</v>
      </c>
      <c r="D3788" t="str">
        <f>TEXT(Hospital_Emergency_Room_Data[[#This Row],[Patient Admission Date]],"mmm")</f>
        <v>Mar</v>
      </c>
      <c r="E3788">
        <f>YEAR(Hospital_Emergency_Room_Data[[#This Row],[Patient Admission Date]])</f>
        <v>2024</v>
      </c>
      <c r="F3788" s="2">
        <v>0.44930555555555557</v>
      </c>
      <c r="G3788" s="8" t="str">
        <f>TEXT(Hospital_Emergency_Room_Data[[#This Row],[Patient Admission Date]],"dddd")</f>
        <v>Tuesday</v>
      </c>
      <c r="H3788" t="s">
        <v>9208</v>
      </c>
      <c r="I3788">
        <v>1</v>
      </c>
      <c r="J3788" s="5" t="s">
        <v>9218</v>
      </c>
      <c r="K3788" t="s">
        <v>32</v>
      </c>
      <c r="L3788" t="s">
        <v>9281</v>
      </c>
      <c r="M3788" t="s">
        <v>9209</v>
      </c>
      <c r="O3788">
        <v>39</v>
      </c>
      <c r="P3788" t="s">
        <v>9225</v>
      </c>
      <c r="Q3788">
        <v>19</v>
      </c>
      <c r="R3788">
        <v>10</v>
      </c>
      <c r="S3788" t="s">
        <v>9255</v>
      </c>
      <c r="T3788" t="s">
        <v>9262</v>
      </c>
      <c r="U3788" t="s">
        <v>9300</v>
      </c>
      <c r="V3788" t="str" cm="1">
        <f t="array" ref="V3788">_xlfn.IFS(Hospital_Emergency_Room_Data[[#This Row],[Day]]&lt;=10,"Start(1-10)",Hospital_Emergency_Room_Data[[#This Row],[Day]]&lt;=20,"Middle(11-20)",Hospital_Emergency_Room_Data[[#This Row],[Day]]&gt;20,"End(21-30)")</f>
        <v>Middle(11-20)</v>
      </c>
    </row>
    <row r="3789" spans="1:22">
      <c r="A3789">
        <v>140474325</v>
      </c>
      <c r="B3789" t="s">
        <v>3805</v>
      </c>
      <c r="C3789" s="1">
        <v>45078</v>
      </c>
      <c r="D3789" t="str">
        <f>TEXT(Hospital_Emergency_Room_Data[[#This Row],[Patient Admission Date]],"mmm")</f>
        <v>Jun</v>
      </c>
      <c r="E3789">
        <f>YEAR(Hospital_Emergency_Room_Data[[#This Row],[Patient Admission Date]])</f>
        <v>2023</v>
      </c>
      <c r="F3789" s="2">
        <v>0.73333333333333328</v>
      </c>
      <c r="G3789" s="8" t="str">
        <f>TEXT(Hospital_Emergency_Room_Data[[#This Row],[Patient Admission Date]],"dddd")</f>
        <v>Thursday</v>
      </c>
      <c r="H3789" t="s">
        <v>9208</v>
      </c>
      <c r="I3789">
        <v>23</v>
      </c>
      <c r="J3789" s="5" t="s">
        <v>9220</v>
      </c>
      <c r="K3789" t="s">
        <v>32</v>
      </c>
      <c r="L3789" t="s">
        <v>9281</v>
      </c>
      <c r="M3789" t="s">
        <v>9209</v>
      </c>
      <c r="O3789">
        <v>57</v>
      </c>
      <c r="P3789" t="s">
        <v>9225</v>
      </c>
      <c r="Q3789">
        <v>1</v>
      </c>
      <c r="R3789">
        <v>17</v>
      </c>
      <c r="S3789" t="s">
        <v>9257</v>
      </c>
      <c r="T3789" t="s">
        <v>9263</v>
      </c>
      <c r="U3789" t="s">
        <v>9283</v>
      </c>
      <c r="V3789" t="str" cm="1">
        <f t="array" ref="V3789">_xlfn.IFS(Hospital_Emergency_Room_Data[[#This Row],[Day]]&lt;=10,"Start(1-10)",Hospital_Emergency_Room_Data[[#This Row],[Day]]&lt;=20,"Middle(11-20)",Hospital_Emergency_Room_Data[[#This Row],[Day]]&gt;20,"End(21-30)")</f>
        <v>Start(1-10)</v>
      </c>
    </row>
    <row r="3790" spans="1:22">
      <c r="A3790">
        <v>378956646</v>
      </c>
      <c r="B3790" t="s">
        <v>3806</v>
      </c>
      <c r="C3790" s="1">
        <v>45209</v>
      </c>
      <c r="D3790" t="str">
        <f>TEXT(Hospital_Emergency_Room_Data[[#This Row],[Patient Admission Date]],"mmm")</f>
        <v>Oct</v>
      </c>
      <c r="E3790">
        <f>YEAR(Hospital_Emergency_Room_Data[[#This Row],[Patient Admission Date]])</f>
        <v>2023</v>
      </c>
      <c r="F3790" s="2">
        <v>0.70277777777777772</v>
      </c>
      <c r="G3790" s="8" t="str">
        <f>TEXT(Hospital_Emergency_Room_Data[[#This Row],[Patient Admission Date]],"dddd")</f>
        <v>Tuesday</v>
      </c>
      <c r="H3790" t="s">
        <v>9208</v>
      </c>
      <c r="I3790">
        <v>11</v>
      </c>
      <c r="J3790" s="5" t="s">
        <v>9221</v>
      </c>
      <c r="K3790" t="s">
        <v>32</v>
      </c>
      <c r="L3790" t="s">
        <v>9281</v>
      </c>
      <c r="M3790" t="s">
        <v>9209</v>
      </c>
      <c r="O3790">
        <v>10</v>
      </c>
      <c r="P3790" t="s">
        <v>9226</v>
      </c>
      <c r="Q3790">
        <v>10</v>
      </c>
      <c r="R3790">
        <v>16</v>
      </c>
      <c r="S3790" t="s">
        <v>9257</v>
      </c>
      <c r="T3790" t="s">
        <v>9265</v>
      </c>
      <c r="U3790" t="s">
        <v>9282</v>
      </c>
      <c r="V3790" t="str" cm="1">
        <f t="array" ref="V3790">_xlfn.IFS(Hospital_Emergency_Room_Data[[#This Row],[Day]]&lt;=10,"Start(1-10)",Hospital_Emergency_Room_Data[[#This Row],[Day]]&lt;=20,"Middle(11-20)",Hospital_Emergency_Room_Data[[#This Row],[Day]]&gt;20,"End(21-30)")</f>
        <v>Start(1-10)</v>
      </c>
    </row>
    <row r="3791" spans="1:22">
      <c r="A3791">
        <v>219071932</v>
      </c>
      <c r="B3791" t="s">
        <v>3807</v>
      </c>
      <c r="C3791" s="1">
        <v>45363</v>
      </c>
      <c r="D3791" t="str">
        <f>TEXT(Hospital_Emergency_Room_Data[[#This Row],[Patient Admission Date]],"mmm")</f>
        <v>Mar</v>
      </c>
      <c r="E3791">
        <f>YEAR(Hospital_Emergency_Room_Data[[#This Row],[Patient Admission Date]])</f>
        <v>2024</v>
      </c>
      <c r="F3791" s="2">
        <v>2.6388888888888889E-2</v>
      </c>
      <c r="G3791" s="8" t="str">
        <f>TEXT(Hospital_Emergency_Room_Data[[#This Row],[Patient Admission Date]],"dddd")</f>
        <v>Tuesday</v>
      </c>
      <c r="H3791" t="s">
        <v>9208</v>
      </c>
      <c r="I3791">
        <v>30</v>
      </c>
      <c r="J3791" s="5" t="s">
        <v>9223</v>
      </c>
      <c r="K3791" t="s">
        <v>32</v>
      </c>
      <c r="L3791" t="s">
        <v>9281</v>
      </c>
      <c r="M3791" t="s">
        <v>9209</v>
      </c>
      <c r="O3791">
        <v>21</v>
      </c>
      <c r="P3791" t="s">
        <v>9226</v>
      </c>
      <c r="Q3791">
        <v>12</v>
      </c>
      <c r="R3791">
        <v>0</v>
      </c>
      <c r="S3791" t="s">
        <v>9258</v>
      </c>
      <c r="T3791" t="s">
        <v>9265</v>
      </c>
      <c r="U3791" t="s">
        <v>9282</v>
      </c>
      <c r="V3791" t="str" cm="1">
        <f t="array" ref="V3791">_xlfn.IFS(Hospital_Emergency_Room_Data[[#This Row],[Day]]&lt;=10,"Start(1-10)",Hospital_Emergency_Room_Data[[#This Row],[Day]]&lt;=20,"Middle(11-20)",Hospital_Emergency_Room_Data[[#This Row],[Day]]&gt;20,"End(21-30)")</f>
        <v>Middle(11-20)</v>
      </c>
    </row>
    <row r="3792" spans="1:22">
      <c r="A3792">
        <v>333277083</v>
      </c>
      <c r="B3792" t="s">
        <v>3808</v>
      </c>
      <c r="C3792" s="1">
        <v>45372</v>
      </c>
      <c r="D3792" t="str">
        <f>TEXT(Hospital_Emergency_Room_Data[[#This Row],[Patient Admission Date]],"mmm")</f>
        <v>Mar</v>
      </c>
      <c r="E3792">
        <f>YEAR(Hospital_Emergency_Room_Data[[#This Row],[Patient Admission Date]])</f>
        <v>2024</v>
      </c>
      <c r="F3792" s="2">
        <v>0.67361111111111116</v>
      </c>
      <c r="G3792" s="8" t="str">
        <f>TEXT(Hospital_Emergency_Room_Data[[#This Row],[Patient Admission Date]],"dddd")</f>
        <v>Thursday</v>
      </c>
      <c r="H3792" t="s">
        <v>9208</v>
      </c>
      <c r="I3792">
        <v>38</v>
      </c>
      <c r="J3792" s="5" t="s">
        <v>9223</v>
      </c>
      <c r="K3792" t="s">
        <v>32</v>
      </c>
      <c r="L3792" t="s">
        <v>9281</v>
      </c>
      <c r="M3792" t="s">
        <v>9209</v>
      </c>
      <c r="O3792">
        <v>25</v>
      </c>
      <c r="P3792" t="s">
        <v>9226</v>
      </c>
      <c r="Q3792">
        <v>21</v>
      </c>
      <c r="R3792">
        <v>16</v>
      </c>
      <c r="S3792" t="s">
        <v>9257</v>
      </c>
      <c r="T3792" t="s">
        <v>9262</v>
      </c>
      <c r="U3792" t="s">
        <v>9282</v>
      </c>
      <c r="V3792" t="str" cm="1">
        <f t="array" ref="V3792">_xlfn.IFS(Hospital_Emergency_Room_Data[[#This Row],[Day]]&lt;=10,"Start(1-10)",Hospital_Emergency_Room_Data[[#This Row],[Day]]&lt;=20,"Middle(11-20)",Hospital_Emergency_Room_Data[[#This Row],[Day]]&gt;20,"End(21-30)")</f>
        <v>End(21-30)</v>
      </c>
    </row>
    <row r="3793" spans="1:22">
      <c r="A3793">
        <v>348154703</v>
      </c>
      <c r="B3793" t="s">
        <v>3809</v>
      </c>
      <c r="C3793" s="1">
        <v>45440</v>
      </c>
      <c r="D3793" t="str">
        <f>TEXT(Hospital_Emergency_Room_Data[[#This Row],[Patient Admission Date]],"mmm")</f>
        <v>May</v>
      </c>
      <c r="E3793">
        <f>YEAR(Hospital_Emergency_Room_Data[[#This Row],[Patient Admission Date]])</f>
        <v>2024</v>
      </c>
      <c r="F3793" s="2">
        <v>0.14583333333333334</v>
      </c>
      <c r="G3793" s="8" t="str">
        <f>TEXT(Hospital_Emergency_Room_Data[[#This Row],[Patient Admission Date]],"dddd")</f>
        <v>Tuesday</v>
      </c>
      <c r="H3793" t="s">
        <v>9208</v>
      </c>
      <c r="I3793">
        <v>27</v>
      </c>
      <c r="J3793" s="5" t="s">
        <v>9220</v>
      </c>
      <c r="K3793" t="s">
        <v>32</v>
      </c>
      <c r="L3793" t="s">
        <v>9281</v>
      </c>
      <c r="M3793" t="s">
        <v>9209</v>
      </c>
      <c r="O3793">
        <v>27</v>
      </c>
      <c r="P3793" t="s">
        <v>9226</v>
      </c>
      <c r="Q3793">
        <v>28</v>
      </c>
      <c r="R3793">
        <v>3</v>
      </c>
      <c r="S3793" t="s">
        <v>9258</v>
      </c>
      <c r="T3793" t="s">
        <v>9264</v>
      </c>
      <c r="U3793" t="s">
        <v>9282</v>
      </c>
      <c r="V3793" t="str" cm="1">
        <f t="array" ref="V3793">_xlfn.IFS(Hospital_Emergency_Room_Data[[#This Row],[Day]]&lt;=10,"Start(1-10)",Hospital_Emergency_Room_Data[[#This Row],[Day]]&lt;=20,"Middle(11-20)",Hospital_Emergency_Room_Data[[#This Row],[Day]]&gt;20,"End(21-30)")</f>
        <v>End(21-30)</v>
      </c>
    </row>
    <row r="3794" spans="1:22">
      <c r="A3794">
        <v>584234964</v>
      </c>
      <c r="B3794" t="s">
        <v>3810</v>
      </c>
      <c r="C3794" s="1">
        <v>45020</v>
      </c>
      <c r="D3794" t="str">
        <f>TEXT(Hospital_Emergency_Room_Data[[#This Row],[Patient Admission Date]],"mmm")</f>
        <v>Apr</v>
      </c>
      <c r="E3794">
        <f>YEAR(Hospital_Emergency_Room_Data[[#This Row],[Patient Admission Date]])</f>
        <v>2023</v>
      </c>
      <c r="F3794" s="2">
        <v>0.5493055555555556</v>
      </c>
      <c r="G3794" s="8" t="str">
        <f>TEXT(Hospital_Emergency_Room_Data[[#This Row],[Patient Admission Date]],"dddd")</f>
        <v>Tuesday</v>
      </c>
      <c r="H3794" t="s">
        <v>9208</v>
      </c>
      <c r="I3794">
        <v>39</v>
      </c>
      <c r="J3794" s="5" t="s">
        <v>9223</v>
      </c>
      <c r="K3794" t="s">
        <v>32</v>
      </c>
      <c r="L3794" t="s">
        <v>9281</v>
      </c>
      <c r="M3794" t="s">
        <v>9209</v>
      </c>
      <c r="O3794">
        <v>29</v>
      </c>
      <c r="P3794" t="s">
        <v>9226</v>
      </c>
      <c r="Q3794">
        <v>4</v>
      </c>
      <c r="R3794">
        <v>13</v>
      </c>
      <c r="S3794" t="s">
        <v>9257</v>
      </c>
      <c r="T3794" t="s">
        <v>9263</v>
      </c>
      <c r="U3794" t="s">
        <v>9282</v>
      </c>
      <c r="V3794" t="str" cm="1">
        <f t="array" ref="V3794">_xlfn.IFS(Hospital_Emergency_Room_Data[[#This Row],[Day]]&lt;=10,"Start(1-10)",Hospital_Emergency_Room_Data[[#This Row],[Day]]&lt;=20,"Middle(11-20)",Hospital_Emergency_Room_Data[[#This Row],[Day]]&gt;20,"End(21-30)")</f>
        <v>Start(1-10)</v>
      </c>
    </row>
    <row r="3795" spans="1:22">
      <c r="A3795">
        <v>470636152</v>
      </c>
      <c r="B3795" t="s">
        <v>3811</v>
      </c>
      <c r="C3795" s="1">
        <v>45189</v>
      </c>
      <c r="D3795" t="str">
        <f>TEXT(Hospital_Emergency_Room_Data[[#This Row],[Patient Admission Date]],"mmm")</f>
        <v>Sep</v>
      </c>
      <c r="E3795">
        <f>YEAR(Hospital_Emergency_Room_Data[[#This Row],[Patient Admission Date]])</f>
        <v>2023</v>
      </c>
      <c r="F3795" s="2">
        <v>0.7270833333333333</v>
      </c>
      <c r="G3795" s="8" t="str">
        <f>TEXT(Hospital_Emergency_Room_Data[[#This Row],[Patient Admission Date]],"dddd")</f>
        <v>Wednesday</v>
      </c>
      <c r="H3795" t="s">
        <v>9208</v>
      </c>
      <c r="I3795">
        <v>51</v>
      </c>
      <c r="J3795" s="5" t="s">
        <v>9219</v>
      </c>
      <c r="K3795" t="s">
        <v>32</v>
      </c>
      <c r="L3795" t="s">
        <v>9281</v>
      </c>
      <c r="M3795" t="s">
        <v>9209</v>
      </c>
      <c r="O3795">
        <v>50</v>
      </c>
      <c r="P3795" t="s">
        <v>9225</v>
      </c>
      <c r="Q3795">
        <v>20</v>
      </c>
      <c r="R3795">
        <v>17</v>
      </c>
      <c r="S3795" t="s">
        <v>9257</v>
      </c>
      <c r="T3795" t="s">
        <v>9262</v>
      </c>
      <c r="U3795" t="s">
        <v>9283</v>
      </c>
      <c r="V3795" t="str" cm="1">
        <f t="array" ref="V3795">_xlfn.IFS(Hospital_Emergency_Room_Data[[#This Row],[Day]]&lt;=10,"Start(1-10)",Hospital_Emergency_Room_Data[[#This Row],[Day]]&lt;=20,"Middle(11-20)",Hospital_Emergency_Room_Data[[#This Row],[Day]]&gt;20,"End(21-30)")</f>
        <v>Middle(11-20)</v>
      </c>
    </row>
    <row r="3796" spans="1:22">
      <c r="A3796">
        <v>678635805</v>
      </c>
      <c r="B3796" t="s">
        <v>3812</v>
      </c>
      <c r="C3796" s="1">
        <v>45141</v>
      </c>
      <c r="D3796" t="str">
        <f>TEXT(Hospital_Emergency_Room_Data[[#This Row],[Patient Admission Date]],"mmm")</f>
        <v>Aug</v>
      </c>
      <c r="E3796">
        <f>YEAR(Hospital_Emergency_Room_Data[[#This Row],[Patient Admission Date]])</f>
        <v>2023</v>
      </c>
      <c r="F3796" s="2">
        <v>0.28402777777777777</v>
      </c>
      <c r="G3796" s="8" t="str">
        <f>TEXT(Hospital_Emergency_Room_Data[[#This Row],[Patient Admission Date]],"dddd")</f>
        <v>Thursday</v>
      </c>
      <c r="H3796" t="s">
        <v>9208</v>
      </c>
      <c r="I3796">
        <v>52</v>
      </c>
      <c r="J3796" s="5" t="s">
        <v>9219</v>
      </c>
      <c r="K3796" t="s">
        <v>32</v>
      </c>
      <c r="L3796" t="s">
        <v>9281</v>
      </c>
      <c r="M3796" t="s">
        <v>9209</v>
      </c>
      <c r="O3796">
        <v>11</v>
      </c>
      <c r="P3796" t="s">
        <v>9226</v>
      </c>
      <c r="Q3796">
        <v>3</v>
      </c>
      <c r="R3796">
        <v>6</v>
      </c>
      <c r="S3796" t="s">
        <v>9255</v>
      </c>
      <c r="T3796" t="s">
        <v>9263</v>
      </c>
      <c r="U3796" t="s">
        <v>9282</v>
      </c>
      <c r="V3796" t="str" cm="1">
        <f t="array" ref="V3796">_xlfn.IFS(Hospital_Emergency_Room_Data[[#This Row],[Day]]&lt;=10,"Start(1-10)",Hospital_Emergency_Room_Data[[#This Row],[Day]]&lt;=20,"Middle(11-20)",Hospital_Emergency_Room_Data[[#This Row],[Day]]&gt;20,"End(21-30)")</f>
        <v>Start(1-10)</v>
      </c>
    </row>
    <row r="3797" spans="1:22">
      <c r="A3797">
        <v>136553865</v>
      </c>
      <c r="B3797" t="s">
        <v>3813</v>
      </c>
      <c r="C3797" s="1">
        <v>45535</v>
      </c>
      <c r="D3797" t="str">
        <f>TEXT(Hospital_Emergency_Room_Data[[#This Row],[Patient Admission Date]],"mmm")</f>
        <v>Aug</v>
      </c>
      <c r="E3797">
        <f>YEAR(Hospital_Emergency_Room_Data[[#This Row],[Patient Admission Date]])</f>
        <v>2024</v>
      </c>
      <c r="F3797" s="2">
        <v>0.71319444444444446</v>
      </c>
      <c r="G3797" s="8" t="str">
        <f>TEXT(Hospital_Emergency_Room_Data[[#This Row],[Patient Admission Date]],"dddd")</f>
        <v>Saturday</v>
      </c>
      <c r="H3797" t="s">
        <v>9208</v>
      </c>
      <c r="I3797">
        <v>46</v>
      </c>
      <c r="J3797" s="5" t="s">
        <v>9219</v>
      </c>
      <c r="K3797" t="s">
        <v>32</v>
      </c>
      <c r="L3797" t="s">
        <v>9281</v>
      </c>
      <c r="M3797" t="s">
        <v>9209</v>
      </c>
      <c r="O3797">
        <v>18</v>
      </c>
      <c r="P3797" t="s">
        <v>9226</v>
      </c>
      <c r="Q3797">
        <v>31</v>
      </c>
      <c r="R3797">
        <v>17</v>
      </c>
      <c r="S3797" t="s">
        <v>9257</v>
      </c>
      <c r="T3797" t="s">
        <v>9264</v>
      </c>
      <c r="U3797" t="s">
        <v>9282</v>
      </c>
      <c r="V3797" t="str" cm="1">
        <f t="array" ref="V3797">_xlfn.IFS(Hospital_Emergency_Room_Data[[#This Row],[Day]]&lt;=10,"Start(1-10)",Hospital_Emergency_Room_Data[[#This Row],[Day]]&lt;=20,"Middle(11-20)",Hospital_Emergency_Room_Data[[#This Row],[Day]]&gt;20,"End(21-30)")</f>
        <v>End(21-30)</v>
      </c>
    </row>
    <row r="3798" spans="1:22">
      <c r="A3798">
        <v>165937320</v>
      </c>
      <c r="B3798" t="s">
        <v>3814</v>
      </c>
      <c r="C3798" s="1">
        <v>45529</v>
      </c>
      <c r="D3798" t="str">
        <f>TEXT(Hospital_Emergency_Room_Data[[#This Row],[Patient Admission Date]],"mmm")</f>
        <v>Aug</v>
      </c>
      <c r="E3798">
        <f>YEAR(Hospital_Emergency_Room_Data[[#This Row],[Patient Admission Date]])</f>
        <v>2024</v>
      </c>
      <c r="F3798" s="2">
        <v>0.56736111111111109</v>
      </c>
      <c r="G3798" s="8" t="str">
        <f>TEXT(Hospital_Emergency_Room_Data[[#This Row],[Patient Admission Date]],"dddd")</f>
        <v>Sunday</v>
      </c>
      <c r="H3798" t="s">
        <v>9208</v>
      </c>
      <c r="I3798">
        <v>64</v>
      </c>
      <c r="J3798" s="5" t="s">
        <v>9217</v>
      </c>
      <c r="K3798" t="s">
        <v>32</v>
      </c>
      <c r="L3798" t="s">
        <v>9281</v>
      </c>
      <c r="M3798" t="s">
        <v>9209</v>
      </c>
      <c r="O3798">
        <v>25</v>
      </c>
      <c r="P3798" t="s">
        <v>9226</v>
      </c>
      <c r="Q3798">
        <v>25</v>
      </c>
      <c r="R3798">
        <v>13</v>
      </c>
      <c r="S3798" t="s">
        <v>9257</v>
      </c>
      <c r="T3798" t="s">
        <v>9264</v>
      </c>
      <c r="U3798" t="s">
        <v>9282</v>
      </c>
      <c r="V3798" t="str" cm="1">
        <f t="array" ref="V3798">_xlfn.IFS(Hospital_Emergency_Room_Data[[#This Row],[Day]]&lt;=10,"Start(1-10)",Hospital_Emergency_Room_Data[[#This Row],[Day]]&lt;=20,"Middle(11-20)",Hospital_Emergency_Room_Data[[#This Row],[Day]]&gt;20,"End(21-30)")</f>
        <v>End(21-30)</v>
      </c>
    </row>
    <row r="3799" spans="1:22">
      <c r="A3799">
        <v>345829835</v>
      </c>
      <c r="B3799" t="s">
        <v>151</v>
      </c>
      <c r="C3799" s="1">
        <v>45186</v>
      </c>
      <c r="D3799" t="str">
        <f>TEXT(Hospital_Emergency_Room_Data[[#This Row],[Patient Admission Date]],"mmm")</f>
        <v>Sep</v>
      </c>
      <c r="E3799">
        <f>YEAR(Hospital_Emergency_Room_Data[[#This Row],[Patient Admission Date]])</f>
        <v>2023</v>
      </c>
      <c r="F3799" s="2">
        <v>0.77916666666666667</v>
      </c>
      <c r="G3799" s="8" t="str">
        <f>TEXT(Hospital_Emergency_Room_Data[[#This Row],[Patient Admission Date]],"dddd")</f>
        <v>Sunday</v>
      </c>
      <c r="H3799" t="s">
        <v>9208</v>
      </c>
      <c r="I3799">
        <v>64</v>
      </c>
      <c r="J3799" s="5" t="s">
        <v>9217</v>
      </c>
      <c r="K3799" t="s">
        <v>32</v>
      </c>
      <c r="L3799" t="s">
        <v>9281</v>
      </c>
      <c r="M3799" t="s">
        <v>9209</v>
      </c>
      <c r="O3799">
        <v>26</v>
      </c>
      <c r="P3799" t="s">
        <v>9226</v>
      </c>
      <c r="Q3799">
        <v>17</v>
      </c>
      <c r="R3799">
        <v>18</v>
      </c>
      <c r="S3799" t="s">
        <v>9256</v>
      </c>
      <c r="T3799" t="s">
        <v>9262</v>
      </c>
      <c r="U3799" t="s">
        <v>9282</v>
      </c>
      <c r="V3799" t="str" cm="1">
        <f t="array" ref="V3799">_xlfn.IFS(Hospital_Emergency_Room_Data[[#This Row],[Day]]&lt;=10,"Start(1-10)",Hospital_Emergency_Room_Data[[#This Row],[Day]]&lt;=20,"Middle(11-20)",Hospital_Emergency_Room_Data[[#This Row],[Day]]&gt;20,"End(21-30)")</f>
        <v>Middle(11-20)</v>
      </c>
    </row>
    <row r="3800" spans="1:22">
      <c r="A3800">
        <v>679625186</v>
      </c>
      <c r="B3800" t="s">
        <v>3815</v>
      </c>
      <c r="C3800" s="1">
        <v>45344</v>
      </c>
      <c r="D3800" t="str">
        <f>TEXT(Hospital_Emergency_Room_Data[[#This Row],[Patient Admission Date]],"mmm")</f>
        <v>Feb</v>
      </c>
      <c r="E3800">
        <f>YEAR(Hospital_Emergency_Room_Data[[#This Row],[Patient Admission Date]])</f>
        <v>2024</v>
      </c>
      <c r="F3800" s="2">
        <v>0.74861111111111112</v>
      </c>
      <c r="G3800" s="8" t="str">
        <f>TEXT(Hospital_Emergency_Room_Data[[#This Row],[Patient Admission Date]],"dddd")</f>
        <v>Thursday</v>
      </c>
      <c r="H3800" t="s">
        <v>9208</v>
      </c>
      <c r="I3800">
        <v>78</v>
      </c>
      <c r="J3800" s="5" t="s">
        <v>9222</v>
      </c>
      <c r="K3800" t="s">
        <v>32</v>
      </c>
      <c r="L3800" t="s">
        <v>9281</v>
      </c>
      <c r="M3800" t="s">
        <v>9209</v>
      </c>
      <c r="O3800">
        <v>38</v>
      </c>
      <c r="P3800" t="s">
        <v>9225</v>
      </c>
      <c r="Q3800">
        <v>22</v>
      </c>
      <c r="R3800">
        <v>17</v>
      </c>
      <c r="S3800" t="s">
        <v>9257</v>
      </c>
      <c r="T3800" t="s">
        <v>9264</v>
      </c>
      <c r="U3800" t="s">
        <v>9300</v>
      </c>
      <c r="V3800" t="str" cm="1">
        <f t="array" ref="V3800">_xlfn.IFS(Hospital_Emergency_Room_Data[[#This Row],[Day]]&lt;=10,"Start(1-10)",Hospital_Emergency_Room_Data[[#This Row],[Day]]&lt;=20,"Middle(11-20)",Hospital_Emergency_Room_Data[[#This Row],[Day]]&gt;20,"End(21-30)")</f>
        <v>End(21-30)</v>
      </c>
    </row>
    <row r="3801" spans="1:22">
      <c r="A3801">
        <v>209933232</v>
      </c>
      <c r="B3801" t="s">
        <v>3816</v>
      </c>
      <c r="C3801" s="1">
        <v>45040</v>
      </c>
      <c r="D3801" t="str">
        <f>TEXT(Hospital_Emergency_Room_Data[[#This Row],[Patient Admission Date]],"mmm")</f>
        <v>Apr</v>
      </c>
      <c r="E3801">
        <f>YEAR(Hospital_Emergency_Room_Data[[#This Row],[Patient Admission Date]])</f>
        <v>2023</v>
      </c>
      <c r="F3801" s="2">
        <v>0.4826388888888889</v>
      </c>
      <c r="G3801" s="8" t="str">
        <f>TEXT(Hospital_Emergency_Room_Data[[#This Row],[Patient Admission Date]],"dddd")</f>
        <v>Monday</v>
      </c>
      <c r="H3801" t="s">
        <v>9208</v>
      </c>
      <c r="I3801">
        <v>23</v>
      </c>
      <c r="J3801" s="5" t="s">
        <v>9220</v>
      </c>
      <c r="K3801" t="s">
        <v>32</v>
      </c>
      <c r="L3801" t="s">
        <v>9281</v>
      </c>
      <c r="M3801" t="s">
        <v>9209</v>
      </c>
      <c r="O3801">
        <v>42</v>
      </c>
      <c r="P3801" t="s">
        <v>9225</v>
      </c>
      <c r="Q3801">
        <v>24</v>
      </c>
      <c r="R3801">
        <v>11</v>
      </c>
      <c r="S3801" t="s">
        <v>9255</v>
      </c>
      <c r="T3801" t="s">
        <v>9264</v>
      </c>
      <c r="U3801" t="s">
        <v>9300</v>
      </c>
      <c r="V3801" t="str" cm="1">
        <f t="array" ref="V3801">_xlfn.IFS(Hospital_Emergency_Room_Data[[#This Row],[Day]]&lt;=10,"Start(1-10)",Hospital_Emergency_Room_Data[[#This Row],[Day]]&lt;=20,"Middle(11-20)",Hospital_Emergency_Room_Data[[#This Row],[Day]]&gt;20,"End(21-30)")</f>
        <v>End(21-30)</v>
      </c>
    </row>
    <row r="3802" spans="1:22">
      <c r="A3802">
        <v>840829693</v>
      </c>
      <c r="B3802" t="s">
        <v>3817</v>
      </c>
      <c r="C3802" s="1">
        <v>45173</v>
      </c>
      <c r="D3802" t="str">
        <f>TEXT(Hospital_Emergency_Room_Data[[#This Row],[Patient Admission Date]],"mmm")</f>
        <v>Sep</v>
      </c>
      <c r="E3802">
        <f>YEAR(Hospital_Emergency_Room_Data[[#This Row],[Patient Admission Date]])</f>
        <v>2023</v>
      </c>
      <c r="F3802" s="2">
        <v>0.39861111111111114</v>
      </c>
      <c r="G3802" s="8" t="str">
        <f>TEXT(Hospital_Emergency_Room_Data[[#This Row],[Patient Admission Date]],"dddd")</f>
        <v>Monday</v>
      </c>
      <c r="H3802" t="s">
        <v>9208</v>
      </c>
      <c r="I3802">
        <v>78</v>
      </c>
      <c r="J3802" s="5" t="s">
        <v>9222</v>
      </c>
      <c r="K3802" t="s">
        <v>32</v>
      </c>
      <c r="L3802" t="s">
        <v>9281</v>
      </c>
      <c r="M3802" t="s">
        <v>9209</v>
      </c>
      <c r="O3802">
        <v>52</v>
      </c>
      <c r="P3802" t="s">
        <v>9225</v>
      </c>
      <c r="Q3802">
        <v>4</v>
      </c>
      <c r="R3802">
        <v>9</v>
      </c>
      <c r="S3802" t="s">
        <v>9255</v>
      </c>
      <c r="T3802" t="s">
        <v>9263</v>
      </c>
      <c r="U3802" t="s">
        <v>9283</v>
      </c>
      <c r="V3802" t="str" cm="1">
        <f t="array" ref="V3802">_xlfn.IFS(Hospital_Emergency_Room_Data[[#This Row],[Day]]&lt;=10,"Start(1-10)",Hospital_Emergency_Room_Data[[#This Row],[Day]]&lt;=20,"Middle(11-20)",Hospital_Emergency_Room_Data[[#This Row],[Day]]&gt;20,"End(21-30)")</f>
        <v>Start(1-10)</v>
      </c>
    </row>
    <row r="3803" spans="1:22">
      <c r="A3803">
        <v>567710045</v>
      </c>
      <c r="B3803" t="s">
        <v>3818</v>
      </c>
      <c r="C3803" s="1">
        <v>45537</v>
      </c>
      <c r="D3803" t="str">
        <f>TEXT(Hospital_Emergency_Room_Data[[#This Row],[Patient Admission Date]],"mmm")</f>
        <v>Sep</v>
      </c>
      <c r="E3803">
        <f>YEAR(Hospital_Emergency_Room_Data[[#This Row],[Patient Admission Date]])</f>
        <v>2024</v>
      </c>
      <c r="F3803" s="2">
        <v>0.57708333333333328</v>
      </c>
      <c r="G3803" s="8" t="str">
        <f>TEXT(Hospital_Emergency_Room_Data[[#This Row],[Patient Admission Date]],"dddd")</f>
        <v>Monday</v>
      </c>
      <c r="H3803" t="s">
        <v>9208</v>
      </c>
      <c r="I3803">
        <v>71</v>
      </c>
      <c r="J3803" s="5" t="s">
        <v>9222</v>
      </c>
      <c r="K3803" t="s">
        <v>32</v>
      </c>
      <c r="L3803" t="s">
        <v>9281</v>
      </c>
      <c r="M3803" t="s">
        <v>9209</v>
      </c>
      <c r="O3803">
        <v>56</v>
      </c>
      <c r="P3803" t="s">
        <v>9225</v>
      </c>
      <c r="Q3803">
        <v>2</v>
      </c>
      <c r="R3803">
        <v>13</v>
      </c>
      <c r="S3803" t="s">
        <v>9257</v>
      </c>
      <c r="T3803" t="s">
        <v>9263</v>
      </c>
      <c r="U3803" t="s">
        <v>9283</v>
      </c>
      <c r="V3803" t="str" cm="1">
        <f t="array" ref="V3803">_xlfn.IFS(Hospital_Emergency_Room_Data[[#This Row],[Day]]&lt;=10,"Start(1-10)",Hospital_Emergency_Room_Data[[#This Row],[Day]]&lt;=20,"Middle(11-20)",Hospital_Emergency_Room_Data[[#This Row],[Day]]&gt;20,"End(21-30)")</f>
        <v>Start(1-10)</v>
      </c>
    </row>
    <row r="3804" spans="1:22">
      <c r="A3804">
        <v>372524048</v>
      </c>
      <c r="B3804" t="s">
        <v>2987</v>
      </c>
      <c r="C3804" s="1">
        <v>45063</v>
      </c>
      <c r="D3804" t="str">
        <f>TEXT(Hospital_Emergency_Room_Data[[#This Row],[Patient Admission Date]],"mmm")</f>
        <v>May</v>
      </c>
      <c r="E3804">
        <f>YEAR(Hospital_Emergency_Room_Data[[#This Row],[Patient Admission Date]])</f>
        <v>2023</v>
      </c>
      <c r="F3804" s="2">
        <v>0.8979166666666667</v>
      </c>
      <c r="G3804" s="8" t="str">
        <f>TEXT(Hospital_Emergency_Room_Data[[#This Row],[Patient Admission Date]],"dddd")</f>
        <v>Wednesday</v>
      </c>
      <c r="H3804" t="s">
        <v>9208</v>
      </c>
      <c r="I3804">
        <v>66</v>
      </c>
      <c r="J3804" s="5" t="s">
        <v>9217</v>
      </c>
      <c r="K3804" t="s">
        <v>32</v>
      </c>
      <c r="L3804" t="s">
        <v>9281</v>
      </c>
      <c r="M3804" t="s">
        <v>9209</v>
      </c>
      <c r="O3804">
        <v>35</v>
      </c>
      <c r="P3804" t="s">
        <v>9225</v>
      </c>
      <c r="Q3804">
        <v>17</v>
      </c>
      <c r="R3804">
        <v>21</v>
      </c>
      <c r="S3804" t="s">
        <v>9256</v>
      </c>
      <c r="T3804" t="s">
        <v>9262</v>
      </c>
      <c r="U3804" t="s">
        <v>9300</v>
      </c>
      <c r="V3804" t="str" cm="1">
        <f t="array" ref="V3804">_xlfn.IFS(Hospital_Emergency_Room_Data[[#This Row],[Day]]&lt;=10,"Start(1-10)",Hospital_Emergency_Room_Data[[#This Row],[Day]]&lt;=20,"Middle(11-20)",Hospital_Emergency_Room_Data[[#This Row],[Day]]&gt;20,"End(21-30)")</f>
        <v>Middle(11-20)</v>
      </c>
    </row>
    <row r="3805" spans="1:22">
      <c r="A3805">
        <v>862789313</v>
      </c>
      <c r="B3805" t="s">
        <v>3819</v>
      </c>
      <c r="C3805" s="1">
        <v>45564</v>
      </c>
      <c r="D3805" t="str">
        <f>TEXT(Hospital_Emergency_Room_Data[[#This Row],[Patient Admission Date]],"mmm")</f>
        <v>Sep</v>
      </c>
      <c r="E3805">
        <f>YEAR(Hospital_Emergency_Room_Data[[#This Row],[Patient Admission Date]])</f>
        <v>2024</v>
      </c>
      <c r="F3805" s="2">
        <v>0.42777777777777776</v>
      </c>
      <c r="G3805" s="8" t="str">
        <f>TEXT(Hospital_Emergency_Room_Data[[#This Row],[Patient Admission Date]],"dddd")</f>
        <v>Sunday</v>
      </c>
      <c r="H3805" t="s">
        <v>9208</v>
      </c>
      <c r="I3805">
        <v>41</v>
      </c>
      <c r="J3805" s="5" t="s">
        <v>9223</v>
      </c>
      <c r="K3805" t="s">
        <v>32</v>
      </c>
      <c r="L3805" t="s">
        <v>9281</v>
      </c>
      <c r="M3805" t="s">
        <v>9209</v>
      </c>
      <c r="O3805">
        <v>45</v>
      </c>
      <c r="P3805" t="s">
        <v>9225</v>
      </c>
      <c r="Q3805">
        <v>29</v>
      </c>
      <c r="R3805">
        <v>10</v>
      </c>
      <c r="S3805" t="s">
        <v>9255</v>
      </c>
      <c r="T3805" t="s">
        <v>9264</v>
      </c>
      <c r="U3805" t="s">
        <v>9300</v>
      </c>
      <c r="V3805" t="str" cm="1">
        <f t="array" ref="V3805">_xlfn.IFS(Hospital_Emergency_Room_Data[[#This Row],[Day]]&lt;=10,"Start(1-10)",Hospital_Emergency_Room_Data[[#This Row],[Day]]&lt;=20,"Middle(11-20)",Hospital_Emergency_Room_Data[[#This Row],[Day]]&gt;20,"End(21-30)")</f>
        <v>End(21-30)</v>
      </c>
    </row>
    <row r="3806" spans="1:22">
      <c r="A3806">
        <v>663416861</v>
      </c>
      <c r="B3806" t="s">
        <v>3820</v>
      </c>
      <c r="C3806" s="1">
        <v>45345</v>
      </c>
      <c r="D3806" t="str">
        <f>TEXT(Hospital_Emergency_Room_Data[[#This Row],[Patient Admission Date]],"mmm")</f>
        <v>Feb</v>
      </c>
      <c r="E3806">
        <f>YEAR(Hospital_Emergency_Room_Data[[#This Row],[Patient Admission Date]])</f>
        <v>2024</v>
      </c>
      <c r="F3806" s="2">
        <v>0.71597222222222223</v>
      </c>
      <c r="G3806" s="8" t="str">
        <f>TEXT(Hospital_Emergency_Room_Data[[#This Row],[Patient Admission Date]],"dddd")</f>
        <v>Friday</v>
      </c>
      <c r="H3806" t="s">
        <v>9208</v>
      </c>
      <c r="I3806">
        <v>19</v>
      </c>
      <c r="J3806" s="5" t="s">
        <v>9220</v>
      </c>
      <c r="K3806" t="s">
        <v>32</v>
      </c>
      <c r="L3806" t="s">
        <v>9281</v>
      </c>
      <c r="M3806" t="s">
        <v>9209</v>
      </c>
      <c r="O3806">
        <v>33</v>
      </c>
      <c r="P3806" t="s">
        <v>9225</v>
      </c>
      <c r="Q3806">
        <v>23</v>
      </c>
      <c r="R3806">
        <v>17</v>
      </c>
      <c r="S3806" t="s">
        <v>9257</v>
      </c>
      <c r="T3806" t="s">
        <v>9264</v>
      </c>
      <c r="U3806" t="s">
        <v>9300</v>
      </c>
      <c r="V3806" t="str" cm="1">
        <f t="array" ref="V3806">_xlfn.IFS(Hospital_Emergency_Room_Data[[#This Row],[Day]]&lt;=10,"Start(1-10)",Hospital_Emergency_Room_Data[[#This Row],[Day]]&lt;=20,"Middle(11-20)",Hospital_Emergency_Room_Data[[#This Row],[Day]]&gt;20,"End(21-30)")</f>
        <v>End(21-30)</v>
      </c>
    </row>
    <row r="3807" spans="1:22">
      <c r="A3807">
        <v>570260403</v>
      </c>
      <c r="B3807" t="s">
        <v>3821</v>
      </c>
      <c r="C3807" s="1">
        <v>45192</v>
      </c>
      <c r="D3807" t="str">
        <f>TEXT(Hospital_Emergency_Room_Data[[#This Row],[Patient Admission Date]],"mmm")</f>
        <v>Sep</v>
      </c>
      <c r="E3807">
        <f>YEAR(Hospital_Emergency_Room_Data[[#This Row],[Patient Admission Date]])</f>
        <v>2023</v>
      </c>
      <c r="F3807" s="2">
        <v>2.2222222222222223E-2</v>
      </c>
      <c r="G3807" s="8" t="str">
        <f>TEXT(Hospital_Emergency_Room_Data[[#This Row],[Patient Admission Date]],"dddd")</f>
        <v>Saturday</v>
      </c>
      <c r="H3807" t="s">
        <v>9208</v>
      </c>
      <c r="I3807">
        <v>24</v>
      </c>
      <c r="J3807" s="5" t="s">
        <v>9220</v>
      </c>
      <c r="K3807" t="s">
        <v>32</v>
      </c>
      <c r="L3807" t="s">
        <v>9281</v>
      </c>
      <c r="M3807" t="s">
        <v>9209</v>
      </c>
      <c r="O3807">
        <v>35</v>
      </c>
      <c r="P3807" t="s">
        <v>9225</v>
      </c>
      <c r="Q3807">
        <v>23</v>
      </c>
      <c r="R3807">
        <v>0</v>
      </c>
      <c r="S3807" t="s">
        <v>9258</v>
      </c>
      <c r="T3807" t="s">
        <v>9264</v>
      </c>
      <c r="U3807" t="s">
        <v>9300</v>
      </c>
      <c r="V3807" t="str" cm="1">
        <f t="array" ref="V3807">_xlfn.IFS(Hospital_Emergency_Room_Data[[#This Row],[Day]]&lt;=10,"Start(1-10)",Hospital_Emergency_Room_Data[[#This Row],[Day]]&lt;=20,"Middle(11-20)",Hospital_Emergency_Room_Data[[#This Row],[Day]]&gt;20,"End(21-30)")</f>
        <v>End(21-30)</v>
      </c>
    </row>
    <row r="3808" spans="1:22">
      <c r="A3808">
        <v>411412276</v>
      </c>
      <c r="B3808" t="s">
        <v>3822</v>
      </c>
      <c r="C3808" s="1">
        <v>45545</v>
      </c>
      <c r="D3808" t="str">
        <f>TEXT(Hospital_Emergency_Room_Data[[#This Row],[Patient Admission Date]],"mmm")</f>
        <v>Sep</v>
      </c>
      <c r="E3808">
        <f>YEAR(Hospital_Emergency_Room_Data[[#This Row],[Patient Admission Date]])</f>
        <v>2024</v>
      </c>
      <c r="F3808" s="2">
        <v>0.18958333333333333</v>
      </c>
      <c r="G3808" s="8" t="str">
        <f>TEXT(Hospital_Emergency_Room_Data[[#This Row],[Patient Admission Date]],"dddd")</f>
        <v>Tuesday</v>
      </c>
      <c r="H3808" t="s">
        <v>9208</v>
      </c>
      <c r="I3808">
        <v>7</v>
      </c>
      <c r="J3808" s="5" t="s">
        <v>9221</v>
      </c>
      <c r="K3808" t="s">
        <v>32</v>
      </c>
      <c r="L3808" t="s">
        <v>9281</v>
      </c>
      <c r="M3808" t="s">
        <v>9209</v>
      </c>
      <c r="O3808">
        <v>36</v>
      </c>
      <c r="P3808" t="s">
        <v>9225</v>
      </c>
      <c r="Q3808">
        <v>10</v>
      </c>
      <c r="R3808">
        <v>4</v>
      </c>
      <c r="S3808" t="s">
        <v>9258</v>
      </c>
      <c r="T3808" t="s">
        <v>9265</v>
      </c>
      <c r="U3808" t="s">
        <v>9300</v>
      </c>
      <c r="V3808" t="str" cm="1">
        <f t="array" ref="V3808">_xlfn.IFS(Hospital_Emergency_Room_Data[[#This Row],[Day]]&lt;=10,"Start(1-10)",Hospital_Emergency_Room_Data[[#This Row],[Day]]&lt;=20,"Middle(11-20)",Hospital_Emergency_Room_Data[[#This Row],[Day]]&gt;20,"End(21-30)")</f>
        <v>Start(1-10)</v>
      </c>
    </row>
    <row r="3809" spans="1:22">
      <c r="A3809">
        <v>667907049</v>
      </c>
      <c r="B3809" t="s">
        <v>3823</v>
      </c>
      <c r="C3809" s="1">
        <v>45317</v>
      </c>
      <c r="D3809" t="str">
        <f>TEXT(Hospital_Emergency_Room_Data[[#This Row],[Patient Admission Date]],"mmm")</f>
        <v>Jan</v>
      </c>
      <c r="E3809">
        <f>YEAR(Hospital_Emergency_Room_Data[[#This Row],[Patient Admission Date]])</f>
        <v>2024</v>
      </c>
      <c r="F3809" s="2">
        <v>0.16597222222222222</v>
      </c>
      <c r="G3809" s="8" t="str">
        <f>TEXT(Hospital_Emergency_Room_Data[[#This Row],[Patient Admission Date]],"dddd")</f>
        <v>Friday</v>
      </c>
      <c r="H3809" t="s">
        <v>9208</v>
      </c>
      <c r="I3809">
        <v>39</v>
      </c>
      <c r="J3809" s="5" t="s">
        <v>9223</v>
      </c>
      <c r="K3809" t="s">
        <v>32</v>
      </c>
      <c r="L3809" t="s">
        <v>9281</v>
      </c>
      <c r="M3809" t="s">
        <v>9209</v>
      </c>
      <c r="O3809">
        <v>42</v>
      </c>
      <c r="P3809" t="s">
        <v>9225</v>
      </c>
      <c r="Q3809">
        <v>26</v>
      </c>
      <c r="R3809">
        <v>3</v>
      </c>
      <c r="S3809" t="s">
        <v>9258</v>
      </c>
      <c r="T3809" t="s">
        <v>9264</v>
      </c>
      <c r="U3809" t="s">
        <v>9300</v>
      </c>
      <c r="V3809" t="str" cm="1">
        <f t="array" ref="V3809">_xlfn.IFS(Hospital_Emergency_Room_Data[[#This Row],[Day]]&lt;=10,"Start(1-10)",Hospital_Emergency_Room_Data[[#This Row],[Day]]&lt;=20,"Middle(11-20)",Hospital_Emergency_Room_Data[[#This Row],[Day]]&gt;20,"End(21-30)")</f>
        <v>End(21-30)</v>
      </c>
    </row>
    <row r="3810" spans="1:22">
      <c r="A3810">
        <v>756525494</v>
      </c>
      <c r="B3810" t="s">
        <v>3824</v>
      </c>
      <c r="C3810" s="1">
        <v>45417</v>
      </c>
      <c r="D3810" t="str">
        <f>TEXT(Hospital_Emergency_Room_Data[[#This Row],[Patient Admission Date]],"mmm")</f>
        <v>May</v>
      </c>
      <c r="E3810">
        <f>YEAR(Hospital_Emergency_Room_Data[[#This Row],[Patient Admission Date]])</f>
        <v>2024</v>
      </c>
      <c r="F3810" s="2">
        <v>0.4777777777777778</v>
      </c>
      <c r="G3810" s="8" t="str">
        <f>TEXT(Hospital_Emergency_Room_Data[[#This Row],[Patient Admission Date]],"dddd")</f>
        <v>Sunday</v>
      </c>
      <c r="H3810" t="s">
        <v>9208</v>
      </c>
      <c r="I3810">
        <v>9</v>
      </c>
      <c r="J3810" s="5" t="s">
        <v>9221</v>
      </c>
      <c r="K3810" t="s">
        <v>32</v>
      </c>
      <c r="L3810" t="s">
        <v>9281</v>
      </c>
      <c r="M3810" t="s">
        <v>9209</v>
      </c>
      <c r="O3810">
        <v>24</v>
      </c>
      <c r="P3810" t="s">
        <v>9226</v>
      </c>
      <c r="Q3810">
        <v>5</v>
      </c>
      <c r="R3810">
        <v>11</v>
      </c>
      <c r="S3810" t="s">
        <v>9255</v>
      </c>
      <c r="T3810" t="s">
        <v>9263</v>
      </c>
      <c r="U3810" t="s">
        <v>9282</v>
      </c>
      <c r="V3810" t="str" cm="1">
        <f t="array" ref="V3810">_xlfn.IFS(Hospital_Emergency_Room_Data[[#This Row],[Day]]&lt;=10,"Start(1-10)",Hospital_Emergency_Room_Data[[#This Row],[Day]]&lt;=20,"Middle(11-20)",Hospital_Emergency_Room_Data[[#This Row],[Day]]&gt;20,"End(21-30)")</f>
        <v>Start(1-10)</v>
      </c>
    </row>
    <row r="3811" spans="1:22">
      <c r="A3811">
        <v>801966472</v>
      </c>
      <c r="B3811" t="s">
        <v>3825</v>
      </c>
      <c r="C3811" s="1">
        <v>45496</v>
      </c>
      <c r="D3811" t="str">
        <f>TEXT(Hospital_Emergency_Room_Data[[#This Row],[Patient Admission Date]],"mmm")</f>
        <v>Jul</v>
      </c>
      <c r="E3811">
        <f>YEAR(Hospital_Emergency_Room_Data[[#This Row],[Patient Admission Date]])</f>
        <v>2024</v>
      </c>
      <c r="F3811" s="2">
        <v>0.26666666666666666</v>
      </c>
      <c r="G3811" s="8" t="str">
        <f>TEXT(Hospital_Emergency_Room_Data[[#This Row],[Patient Admission Date]],"dddd")</f>
        <v>Tuesday</v>
      </c>
      <c r="H3811" t="s">
        <v>9208</v>
      </c>
      <c r="I3811">
        <v>27</v>
      </c>
      <c r="J3811" s="5" t="s">
        <v>9220</v>
      </c>
      <c r="K3811" t="s">
        <v>32</v>
      </c>
      <c r="L3811" t="s">
        <v>9281</v>
      </c>
      <c r="M3811" t="s">
        <v>9209</v>
      </c>
      <c r="O3811">
        <v>25</v>
      </c>
      <c r="P3811" t="s">
        <v>9226</v>
      </c>
      <c r="Q3811">
        <v>23</v>
      </c>
      <c r="R3811">
        <v>6</v>
      </c>
      <c r="S3811" t="s">
        <v>9255</v>
      </c>
      <c r="T3811" t="s">
        <v>9264</v>
      </c>
      <c r="U3811" t="s">
        <v>9282</v>
      </c>
      <c r="V3811" t="str" cm="1">
        <f t="array" ref="V3811">_xlfn.IFS(Hospital_Emergency_Room_Data[[#This Row],[Day]]&lt;=10,"Start(1-10)",Hospital_Emergency_Room_Data[[#This Row],[Day]]&lt;=20,"Middle(11-20)",Hospital_Emergency_Room_Data[[#This Row],[Day]]&gt;20,"End(21-30)")</f>
        <v>End(21-30)</v>
      </c>
    </row>
    <row r="3812" spans="1:22">
      <c r="A3812">
        <v>829580293</v>
      </c>
      <c r="B3812" t="s">
        <v>3826</v>
      </c>
      <c r="C3812" s="1">
        <v>45149</v>
      </c>
      <c r="D3812" t="str">
        <f>TEXT(Hospital_Emergency_Room_Data[[#This Row],[Patient Admission Date]],"mmm")</f>
        <v>Aug</v>
      </c>
      <c r="E3812">
        <f>YEAR(Hospital_Emergency_Room_Data[[#This Row],[Patient Admission Date]])</f>
        <v>2023</v>
      </c>
      <c r="F3812" s="2">
        <v>0.45416666666666666</v>
      </c>
      <c r="G3812" s="8" t="str">
        <f>TEXT(Hospital_Emergency_Room_Data[[#This Row],[Patient Admission Date]],"dddd")</f>
        <v>Friday</v>
      </c>
      <c r="H3812" t="s">
        <v>9208</v>
      </c>
      <c r="I3812">
        <v>47</v>
      </c>
      <c r="J3812" s="5" t="s">
        <v>9219</v>
      </c>
      <c r="K3812" t="s">
        <v>32</v>
      </c>
      <c r="L3812" t="s">
        <v>9281</v>
      </c>
      <c r="M3812" t="s">
        <v>9209</v>
      </c>
      <c r="O3812">
        <v>31</v>
      </c>
      <c r="P3812" t="s">
        <v>9225</v>
      </c>
      <c r="Q3812">
        <v>11</v>
      </c>
      <c r="R3812">
        <v>10</v>
      </c>
      <c r="S3812" t="s">
        <v>9255</v>
      </c>
      <c r="T3812" t="s">
        <v>9265</v>
      </c>
      <c r="U3812" t="s">
        <v>9300</v>
      </c>
      <c r="V3812" t="str" cm="1">
        <f t="array" ref="V3812">_xlfn.IFS(Hospital_Emergency_Room_Data[[#This Row],[Day]]&lt;=10,"Start(1-10)",Hospital_Emergency_Room_Data[[#This Row],[Day]]&lt;=20,"Middle(11-20)",Hospital_Emergency_Room_Data[[#This Row],[Day]]&gt;20,"End(21-30)")</f>
        <v>Middle(11-20)</v>
      </c>
    </row>
    <row r="3813" spans="1:22">
      <c r="A3813">
        <v>802217879</v>
      </c>
      <c r="B3813" t="s">
        <v>3827</v>
      </c>
      <c r="C3813" s="1">
        <v>45040</v>
      </c>
      <c r="D3813" t="str">
        <f>TEXT(Hospital_Emergency_Room_Data[[#This Row],[Patient Admission Date]],"mmm")</f>
        <v>Apr</v>
      </c>
      <c r="E3813">
        <f>YEAR(Hospital_Emergency_Room_Data[[#This Row],[Patient Admission Date]])</f>
        <v>2023</v>
      </c>
      <c r="F3813" s="2">
        <v>0.80486111111111114</v>
      </c>
      <c r="G3813" s="8" t="str">
        <f>TEXT(Hospital_Emergency_Room_Data[[#This Row],[Patient Admission Date]],"dddd")</f>
        <v>Monday</v>
      </c>
      <c r="H3813" t="s">
        <v>9208</v>
      </c>
      <c r="I3813">
        <v>48</v>
      </c>
      <c r="J3813" s="5" t="s">
        <v>9219</v>
      </c>
      <c r="K3813" t="s">
        <v>32</v>
      </c>
      <c r="L3813" t="s">
        <v>9281</v>
      </c>
      <c r="M3813" t="s">
        <v>9209</v>
      </c>
      <c r="O3813">
        <v>40</v>
      </c>
      <c r="P3813" t="s">
        <v>9225</v>
      </c>
      <c r="Q3813">
        <v>24</v>
      </c>
      <c r="R3813">
        <v>19</v>
      </c>
      <c r="S3813" t="s">
        <v>9256</v>
      </c>
      <c r="T3813" t="s">
        <v>9264</v>
      </c>
      <c r="U3813" t="s">
        <v>9300</v>
      </c>
      <c r="V3813" t="str" cm="1">
        <f t="array" ref="V3813">_xlfn.IFS(Hospital_Emergency_Room_Data[[#This Row],[Day]]&lt;=10,"Start(1-10)",Hospital_Emergency_Room_Data[[#This Row],[Day]]&lt;=20,"Middle(11-20)",Hospital_Emergency_Room_Data[[#This Row],[Day]]&gt;20,"End(21-30)")</f>
        <v>End(21-30)</v>
      </c>
    </row>
    <row r="3814" spans="1:22">
      <c r="A3814">
        <v>510723447</v>
      </c>
      <c r="B3814" t="s">
        <v>3828</v>
      </c>
      <c r="C3814" s="1">
        <v>45593</v>
      </c>
      <c r="D3814" t="str">
        <f>TEXT(Hospital_Emergency_Room_Data[[#This Row],[Patient Admission Date]],"mmm")</f>
        <v>Oct</v>
      </c>
      <c r="E3814">
        <f>YEAR(Hospital_Emergency_Room_Data[[#This Row],[Patient Admission Date]])</f>
        <v>2024</v>
      </c>
      <c r="F3814" s="2">
        <v>0.44374999999999998</v>
      </c>
      <c r="G3814" s="8" t="str">
        <f>TEXT(Hospital_Emergency_Room_Data[[#This Row],[Patient Admission Date]],"dddd")</f>
        <v>Monday</v>
      </c>
      <c r="H3814" t="s">
        <v>9208</v>
      </c>
      <c r="I3814">
        <v>33</v>
      </c>
      <c r="J3814" s="5" t="s">
        <v>9223</v>
      </c>
      <c r="K3814" t="s">
        <v>32</v>
      </c>
      <c r="L3814" t="s">
        <v>9281</v>
      </c>
      <c r="M3814" t="s">
        <v>9209</v>
      </c>
      <c r="O3814">
        <v>49</v>
      </c>
      <c r="P3814" t="s">
        <v>9225</v>
      </c>
      <c r="Q3814">
        <v>28</v>
      </c>
      <c r="R3814">
        <v>10</v>
      </c>
      <c r="S3814" t="s">
        <v>9255</v>
      </c>
      <c r="T3814" t="s">
        <v>9264</v>
      </c>
      <c r="U3814" t="s">
        <v>9283</v>
      </c>
      <c r="V3814" t="str" cm="1">
        <f t="array" ref="V3814">_xlfn.IFS(Hospital_Emergency_Room_Data[[#This Row],[Day]]&lt;=10,"Start(1-10)",Hospital_Emergency_Room_Data[[#This Row],[Day]]&lt;=20,"Middle(11-20)",Hospital_Emergency_Room_Data[[#This Row],[Day]]&gt;20,"End(21-30)")</f>
        <v>End(21-30)</v>
      </c>
    </row>
    <row r="3815" spans="1:22">
      <c r="A3815">
        <v>510713837</v>
      </c>
      <c r="B3815" t="s">
        <v>3829</v>
      </c>
      <c r="C3815" s="1">
        <v>45105</v>
      </c>
      <c r="D3815" t="str">
        <f>TEXT(Hospital_Emergency_Room_Data[[#This Row],[Patient Admission Date]],"mmm")</f>
        <v>Jun</v>
      </c>
      <c r="E3815">
        <f>YEAR(Hospital_Emergency_Room_Data[[#This Row],[Patient Admission Date]])</f>
        <v>2023</v>
      </c>
      <c r="F3815" s="2">
        <v>0.34583333333333333</v>
      </c>
      <c r="G3815" s="8" t="str">
        <f>TEXT(Hospital_Emergency_Room_Data[[#This Row],[Patient Admission Date]],"dddd")</f>
        <v>Wednesday</v>
      </c>
      <c r="H3815" t="s">
        <v>9208</v>
      </c>
      <c r="I3815">
        <v>68</v>
      </c>
      <c r="J3815" s="5" t="s">
        <v>9217</v>
      </c>
      <c r="K3815" t="s">
        <v>32</v>
      </c>
      <c r="L3815" t="s">
        <v>9281</v>
      </c>
      <c r="M3815" t="s">
        <v>9209</v>
      </c>
      <c r="O3815">
        <v>51</v>
      </c>
      <c r="P3815" t="s">
        <v>9225</v>
      </c>
      <c r="Q3815">
        <v>28</v>
      </c>
      <c r="R3815">
        <v>8</v>
      </c>
      <c r="S3815" t="s">
        <v>9255</v>
      </c>
      <c r="T3815" t="s">
        <v>9264</v>
      </c>
      <c r="U3815" t="s">
        <v>9283</v>
      </c>
      <c r="V3815" t="str" cm="1">
        <f t="array" ref="V3815">_xlfn.IFS(Hospital_Emergency_Room_Data[[#This Row],[Day]]&lt;=10,"Start(1-10)",Hospital_Emergency_Room_Data[[#This Row],[Day]]&lt;=20,"Middle(11-20)",Hospital_Emergency_Room_Data[[#This Row],[Day]]&gt;20,"End(21-30)")</f>
        <v>End(21-30)</v>
      </c>
    </row>
    <row r="3816" spans="1:22">
      <c r="A3816">
        <v>599726200</v>
      </c>
      <c r="B3816" t="s">
        <v>3830</v>
      </c>
      <c r="C3816" s="1">
        <v>45064</v>
      </c>
      <c r="D3816" t="str">
        <f>TEXT(Hospital_Emergency_Room_Data[[#This Row],[Patient Admission Date]],"mmm")</f>
        <v>May</v>
      </c>
      <c r="E3816">
        <f>YEAR(Hospital_Emergency_Room_Data[[#This Row],[Patient Admission Date]])</f>
        <v>2023</v>
      </c>
      <c r="F3816" s="2">
        <v>0.42986111111111114</v>
      </c>
      <c r="G3816" s="8" t="str">
        <f>TEXT(Hospital_Emergency_Room_Data[[#This Row],[Patient Admission Date]],"dddd")</f>
        <v>Thursday</v>
      </c>
      <c r="H3816" t="s">
        <v>9208</v>
      </c>
      <c r="I3816">
        <v>73</v>
      </c>
      <c r="J3816" s="5" t="s">
        <v>9222</v>
      </c>
      <c r="K3816" t="s">
        <v>32</v>
      </c>
      <c r="L3816" t="s">
        <v>9281</v>
      </c>
      <c r="M3816" t="s">
        <v>9209</v>
      </c>
      <c r="O3816">
        <v>10</v>
      </c>
      <c r="P3816" t="s">
        <v>9226</v>
      </c>
      <c r="Q3816">
        <v>18</v>
      </c>
      <c r="R3816">
        <v>10</v>
      </c>
      <c r="S3816" t="s">
        <v>9255</v>
      </c>
      <c r="T3816" t="s">
        <v>9262</v>
      </c>
      <c r="U3816" t="s">
        <v>9282</v>
      </c>
      <c r="V3816" t="str" cm="1">
        <f t="array" ref="V3816">_xlfn.IFS(Hospital_Emergency_Room_Data[[#This Row],[Day]]&lt;=10,"Start(1-10)",Hospital_Emergency_Room_Data[[#This Row],[Day]]&lt;=20,"Middle(11-20)",Hospital_Emergency_Room_Data[[#This Row],[Day]]&gt;20,"End(21-30)")</f>
        <v>Middle(11-20)</v>
      </c>
    </row>
    <row r="3817" spans="1:22">
      <c r="A3817">
        <v>388996135</v>
      </c>
      <c r="B3817" t="s">
        <v>1321</v>
      </c>
      <c r="C3817" s="1">
        <v>45589</v>
      </c>
      <c r="D3817" t="str">
        <f>TEXT(Hospital_Emergency_Room_Data[[#This Row],[Patient Admission Date]],"mmm")</f>
        <v>Oct</v>
      </c>
      <c r="E3817">
        <f>YEAR(Hospital_Emergency_Room_Data[[#This Row],[Patient Admission Date]])</f>
        <v>2024</v>
      </c>
      <c r="F3817" s="2">
        <v>0.25833333333333336</v>
      </c>
      <c r="G3817" s="8" t="str">
        <f>TEXT(Hospital_Emergency_Room_Data[[#This Row],[Patient Admission Date]],"dddd")</f>
        <v>Thursday</v>
      </c>
      <c r="H3817" t="s">
        <v>9208</v>
      </c>
      <c r="I3817">
        <v>9</v>
      </c>
      <c r="J3817" s="5" t="s">
        <v>9221</v>
      </c>
      <c r="K3817" t="s">
        <v>32</v>
      </c>
      <c r="L3817" t="s">
        <v>9281</v>
      </c>
      <c r="M3817" t="s">
        <v>9209</v>
      </c>
      <c r="O3817">
        <v>11</v>
      </c>
      <c r="P3817" t="s">
        <v>9226</v>
      </c>
      <c r="Q3817">
        <v>24</v>
      </c>
      <c r="R3817">
        <v>6</v>
      </c>
      <c r="S3817" t="s">
        <v>9255</v>
      </c>
      <c r="T3817" t="s">
        <v>9264</v>
      </c>
      <c r="U3817" t="s">
        <v>9282</v>
      </c>
      <c r="V3817" t="str" cm="1">
        <f t="array" ref="V3817">_xlfn.IFS(Hospital_Emergency_Room_Data[[#This Row],[Day]]&lt;=10,"Start(1-10)",Hospital_Emergency_Room_Data[[#This Row],[Day]]&lt;=20,"Middle(11-20)",Hospital_Emergency_Room_Data[[#This Row],[Day]]&gt;20,"End(21-30)")</f>
        <v>End(21-30)</v>
      </c>
    </row>
    <row r="3818" spans="1:22">
      <c r="A3818">
        <v>822929656</v>
      </c>
      <c r="B3818" t="s">
        <v>3831</v>
      </c>
      <c r="C3818" s="1">
        <v>45383</v>
      </c>
      <c r="D3818" t="str">
        <f>TEXT(Hospital_Emergency_Room_Data[[#This Row],[Patient Admission Date]],"mmm")</f>
        <v>Apr</v>
      </c>
      <c r="E3818">
        <f>YEAR(Hospital_Emergency_Room_Data[[#This Row],[Patient Admission Date]])</f>
        <v>2024</v>
      </c>
      <c r="F3818" s="2">
        <v>0.9291666666666667</v>
      </c>
      <c r="G3818" s="8" t="str">
        <f>TEXT(Hospital_Emergency_Room_Data[[#This Row],[Patient Admission Date]],"dddd")</f>
        <v>Monday</v>
      </c>
      <c r="H3818" t="s">
        <v>9208</v>
      </c>
      <c r="I3818">
        <v>1</v>
      </c>
      <c r="J3818" s="5" t="s">
        <v>9218</v>
      </c>
      <c r="K3818" t="s">
        <v>32</v>
      </c>
      <c r="L3818" t="s">
        <v>9281</v>
      </c>
      <c r="M3818" t="s">
        <v>9209</v>
      </c>
      <c r="O3818">
        <v>12</v>
      </c>
      <c r="P3818" t="s">
        <v>9226</v>
      </c>
      <c r="Q3818">
        <v>1</v>
      </c>
      <c r="R3818">
        <v>22</v>
      </c>
      <c r="S3818" t="s">
        <v>9256</v>
      </c>
      <c r="T3818" t="s">
        <v>9263</v>
      </c>
      <c r="U3818" t="s">
        <v>9282</v>
      </c>
      <c r="V3818" t="str" cm="1">
        <f t="array" ref="V3818">_xlfn.IFS(Hospital_Emergency_Room_Data[[#This Row],[Day]]&lt;=10,"Start(1-10)",Hospital_Emergency_Room_Data[[#This Row],[Day]]&lt;=20,"Middle(11-20)",Hospital_Emergency_Room_Data[[#This Row],[Day]]&gt;20,"End(21-30)")</f>
        <v>Start(1-10)</v>
      </c>
    </row>
    <row r="3819" spans="1:22">
      <c r="A3819">
        <v>715291423</v>
      </c>
      <c r="B3819" t="s">
        <v>3832</v>
      </c>
      <c r="C3819" s="1">
        <v>45547</v>
      </c>
      <c r="D3819" t="str">
        <f>TEXT(Hospital_Emergency_Room_Data[[#This Row],[Patient Admission Date]],"mmm")</f>
        <v>Sep</v>
      </c>
      <c r="E3819">
        <f>YEAR(Hospital_Emergency_Room_Data[[#This Row],[Patient Admission Date]])</f>
        <v>2024</v>
      </c>
      <c r="F3819" s="2">
        <v>0.55763888888888891</v>
      </c>
      <c r="G3819" s="8" t="str">
        <f>TEXT(Hospital_Emergency_Room_Data[[#This Row],[Patient Admission Date]],"dddd")</f>
        <v>Thursday</v>
      </c>
      <c r="H3819" t="s">
        <v>9208</v>
      </c>
      <c r="I3819">
        <v>30</v>
      </c>
      <c r="J3819" s="5" t="s">
        <v>9223</v>
      </c>
      <c r="K3819" t="s">
        <v>32</v>
      </c>
      <c r="L3819" t="s">
        <v>9281</v>
      </c>
      <c r="M3819" t="s">
        <v>9209</v>
      </c>
      <c r="O3819">
        <v>16</v>
      </c>
      <c r="P3819" t="s">
        <v>9226</v>
      </c>
      <c r="Q3819">
        <v>12</v>
      </c>
      <c r="R3819">
        <v>13</v>
      </c>
      <c r="S3819" t="s">
        <v>9257</v>
      </c>
      <c r="T3819" t="s">
        <v>9265</v>
      </c>
      <c r="U3819" t="s">
        <v>9282</v>
      </c>
      <c r="V3819" t="str" cm="1">
        <f t="array" ref="V3819">_xlfn.IFS(Hospital_Emergency_Room_Data[[#This Row],[Day]]&lt;=10,"Start(1-10)",Hospital_Emergency_Room_Data[[#This Row],[Day]]&lt;=20,"Middle(11-20)",Hospital_Emergency_Room_Data[[#This Row],[Day]]&gt;20,"End(21-30)")</f>
        <v>Middle(11-20)</v>
      </c>
    </row>
    <row r="3820" spans="1:22">
      <c r="A3820">
        <v>237214762</v>
      </c>
      <c r="B3820" t="s">
        <v>3833</v>
      </c>
      <c r="C3820" s="1">
        <v>45299</v>
      </c>
      <c r="D3820" t="str">
        <f>TEXT(Hospital_Emergency_Room_Data[[#This Row],[Patient Admission Date]],"mmm")</f>
        <v>Jan</v>
      </c>
      <c r="E3820">
        <f>YEAR(Hospital_Emergency_Room_Data[[#This Row],[Patient Admission Date]])</f>
        <v>2024</v>
      </c>
      <c r="F3820" s="2">
        <v>0.42430555555555555</v>
      </c>
      <c r="G3820" s="8" t="str">
        <f>TEXT(Hospital_Emergency_Room_Data[[#This Row],[Patient Admission Date]],"dddd")</f>
        <v>Monday</v>
      </c>
      <c r="H3820" t="s">
        <v>9208</v>
      </c>
      <c r="I3820">
        <v>51</v>
      </c>
      <c r="J3820" s="5" t="s">
        <v>9219</v>
      </c>
      <c r="K3820" t="s">
        <v>32</v>
      </c>
      <c r="L3820" t="s">
        <v>9281</v>
      </c>
      <c r="M3820" t="s">
        <v>9209</v>
      </c>
      <c r="O3820">
        <v>26</v>
      </c>
      <c r="P3820" t="s">
        <v>9226</v>
      </c>
      <c r="Q3820">
        <v>8</v>
      </c>
      <c r="R3820">
        <v>10</v>
      </c>
      <c r="S3820" t="s">
        <v>9255</v>
      </c>
      <c r="T3820" t="s">
        <v>9265</v>
      </c>
      <c r="U3820" t="s">
        <v>9282</v>
      </c>
      <c r="V3820" t="str" cm="1">
        <f t="array" ref="V3820">_xlfn.IFS(Hospital_Emergency_Room_Data[[#This Row],[Day]]&lt;=10,"Start(1-10)",Hospital_Emergency_Room_Data[[#This Row],[Day]]&lt;=20,"Middle(11-20)",Hospital_Emergency_Room_Data[[#This Row],[Day]]&gt;20,"End(21-30)")</f>
        <v>Start(1-10)</v>
      </c>
    </row>
    <row r="3821" spans="1:22">
      <c r="A3821">
        <v>882582131</v>
      </c>
      <c r="B3821" t="s">
        <v>3834</v>
      </c>
      <c r="C3821" s="1">
        <v>45155</v>
      </c>
      <c r="D3821" t="str">
        <f>TEXT(Hospital_Emergency_Room_Data[[#This Row],[Patient Admission Date]],"mmm")</f>
        <v>Aug</v>
      </c>
      <c r="E3821">
        <f>YEAR(Hospital_Emergency_Room_Data[[#This Row],[Patient Admission Date]])</f>
        <v>2023</v>
      </c>
      <c r="F3821" s="2">
        <v>0.90069444444444446</v>
      </c>
      <c r="G3821" s="8" t="str">
        <f>TEXT(Hospital_Emergency_Room_Data[[#This Row],[Patient Admission Date]],"dddd")</f>
        <v>Thursday</v>
      </c>
      <c r="H3821" t="s">
        <v>9208</v>
      </c>
      <c r="I3821">
        <v>37</v>
      </c>
      <c r="J3821" s="5" t="s">
        <v>9223</v>
      </c>
      <c r="K3821" t="s">
        <v>32</v>
      </c>
      <c r="L3821" t="s">
        <v>9281</v>
      </c>
      <c r="M3821" t="s">
        <v>9209</v>
      </c>
      <c r="O3821">
        <v>30</v>
      </c>
      <c r="P3821" t="s">
        <v>9225</v>
      </c>
      <c r="Q3821">
        <v>17</v>
      </c>
      <c r="R3821">
        <v>21</v>
      </c>
      <c r="S3821" t="s">
        <v>9256</v>
      </c>
      <c r="T3821" t="s">
        <v>9262</v>
      </c>
      <c r="U3821" t="s">
        <v>9282</v>
      </c>
      <c r="V3821" t="str" cm="1">
        <f t="array" ref="V3821">_xlfn.IFS(Hospital_Emergency_Room_Data[[#This Row],[Day]]&lt;=10,"Start(1-10)",Hospital_Emergency_Room_Data[[#This Row],[Day]]&lt;=20,"Middle(11-20)",Hospital_Emergency_Room_Data[[#This Row],[Day]]&gt;20,"End(21-30)")</f>
        <v>Middle(11-20)</v>
      </c>
    </row>
    <row r="3822" spans="1:22">
      <c r="A3822">
        <v>783727030</v>
      </c>
      <c r="B3822" t="s">
        <v>3835</v>
      </c>
      <c r="C3822" s="1">
        <v>45524</v>
      </c>
      <c r="D3822" t="str">
        <f>TEXT(Hospital_Emergency_Room_Data[[#This Row],[Patient Admission Date]],"mmm")</f>
        <v>Aug</v>
      </c>
      <c r="E3822">
        <f>YEAR(Hospital_Emergency_Room_Data[[#This Row],[Patient Admission Date]])</f>
        <v>2024</v>
      </c>
      <c r="F3822" s="2">
        <v>0.45902777777777776</v>
      </c>
      <c r="G3822" s="8" t="str">
        <f>TEXT(Hospital_Emergency_Room_Data[[#This Row],[Patient Admission Date]],"dddd")</f>
        <v>Tuesday</v>
      </c>
      <c r="H3822" t="s">
        <v>9208</v>
      </c>
      <c r="I3822">
        <v>63</v>
      </c>
      <c r="J3822" s="5" t="s">
        <v>9217</v>
      </c>
      <c r="K3822" t="s">
        <v>32</v>
      </c>
      <c r="L3822" t="s">
        <v>9281</v>
      </c>
      <c r="M3822" t="s">
        <v>9209</v>
      </c>
      <c r="O3822">
        <v>37</v>
      </c>
      <c r="P3822" t="s">
        <v>9225</v>
      </c>
      <c r="Q3822">
        <v>20</v>
      </c>
      <c r="R3822">
        <v>11</v>
      </c>
      <c r="S3822" t="s">
        <v>9255</v>
      </c>
      <c r="T3822" t="s">
        <v>9262</v>
      </c>
      <c r="U3822" t="s">
        <v>9300</v>
      </c>
      <c r="V3822" t="str" cm="1">
        <f t="array" ref="V3822">_xlfn.IFS(Hospital_Emergency_Room_Data[[#This Row],[Day]]&lt;=10,"Start(1-10)",Hospital_Emergency_Room_Data[[#This Row],[Day]]&lt;=20,"Middle(11-20)",Hospital_Emergency_Room_Data[[#This Row],[Day]]&gt;20,"End(21-30)")</f>
        <v>Middle(11-20)</v>
      </c>
    </row>
    <row r="3823" spans="1:22">
      <c r="A3823">
        <v>464450661</v>
      </c>
      <c r="B3823" t="s">
        <v>3836</v>
      </c>
      <c r="C3823" s="1">
        <v>45587</v>
      </c>
      <c r="D3823" t="str">
        <f>TEXT(Hospital_Emergency_Room_Data[[#This Row],[Patient Admission Date]],"mmm")</f>
        <v>Oct</v>
      </c>
      <c r="E3823">
        <f>YEAR(Hospital_Emergency_Room_Data[[#This Row],[Patient Admission Date]])</f>
        <v>2024</v>
      </c>
      <c r="F3823" s="2">
        <v>0.39791666666666664</v>
      </c>
      <c r="G3823" s="8" t="str">
        <f>TEXT(Hospital_Emergency_Room_Data[[#This Row],[Patient Admission Date]],"dddd")</f>
        <v>Tuesday</v>
      </c>
      <c r="H3823" t="s">
        <v>9208</v>
      </c>
      <c r="I3823">
        <v>39</v>
      </c>
      <c r="J3823" s="5" t="s">
        <v>9223</v>
      </c>
      <c r="K3823" t="s">
        <v>32</v>
      </c>
      <c r="L3823" t="s">
        <v>9281</v>
      </c>
      <c r="M3823" t="s">
        <v>9209</v>
      </c>
      <c r="O3823">
        <v>53</v>
      </c>
      <c r="P3823" t="s">
        <v>9225</v>
      </c>
      <c r="Q3823">
        <v>22</v>
      </c>
      <c r="R3823">
        <v>9</v>
      </c>
      <c r="S3823" t="s">
        <v>9255</v>
      </c>
      <c r="T3823" t="s">
        <v>9264</v>
      </c>
      <c r="U3823" t="s">
        <v>9283</v>
      </c>
      <c r="V3823" t="str" cm="1">
        <f t="array" ref="V3823">_xlfn.IFS(Hospital_Emergency_Room_Data[[#This Row],[Day]]&lt;=10,"Start(1-10)",Hospital_Emergency_Room_Data[[#This Row],[Day]]&lt;=20,"Middle(11-20)",Hospital_Emergency_Room_Data[[#This Row],[Day]]&gt;20,"End(21-30)")</f>
        <v>End(21-30)</v>
      </c>
    </row>
    <row r="3824" spans="1:22">
      <c r="A3824">
        <v>489718195</v>
      </c>
      <c r="B3824" t="s">
        <v>3837</v>
      </c>
      <c r="C3824" s="1">
        <v>45512</v>
      </c>
      <c r="D3824" t="str">
        <f>TEXT(Hospital_Emergency_Room_Data[[#This Row],[Patient Admission Date]],"mmm")</f>
        <v>Aug</v>
      </c>
      <c r="E3824">
        <f>YEAR(Hospital_Emergency_Room_Data[[#This Row],[Patient Admission Date]])</f>
        <v>2024</v>
      </c>
      <c r="F3824" s="2">
        <v>0.85416666666666663</v>
      </c>
      <c r="G3824" s="8" t="str">
        <f>TEXT(Hospital_Emergency_Room_Data[[#This Row],[Patient Admission Date]],"dddd")</f>
        <v>Thursday</v>
      </c>
      <c r="H3824" t="s">
        <v>9208</v>
      </c>
      <c r="I3824">
        <v>42</v>
      </c>
      <c r="J3824" s="5" t="s">
        <v>9223</v>
      </c>
      <c r="K3824" t="s">
        <v>32</v>
      </c>
      <c r="L3824" t="s">
        <v>9281</v>
      </c>
      <c r="M3824" t="s">
        <v>9209</v>
      </c>
      <c r="O3824">
        <v>16</v>
      </c>
      <c r="P3824" t="s">
        <v>9226</v>
      </c>
      <c r="Q3824">
        <v>8</v>
      </c>
      <c r="R3824">
        <v>20</v>
      </c>
      <c r="S3824" t="s">
        <v>9256</v>
      </c>
      <c r="T3824" t="s">
        <v>9265</v>
      </c>
      <c r="U3824" t="s">
        <v>9282</v>
      </c>
      <c r="V3824" t="str" cm="1">
        <f t="array" ref="V3824">_xlfn.IFS(Hospital_Emergency_Room_Data[[#This Row],[Day]]&lt;=10,"Start(1-10)",Hospital_Emergency_Room_Data[[#This Row],[Day]]&lt;=20,"Middle(11-20)",Hospital_Emergency_Room_Data[[#This Row],[Day]]&gt;20,"End(21-30)")</f>
        <v>Start(1-10)</v>
      </c>
    </row>
    <row r="3825" spans="1:22">
      <c r="A3825">
        <v>264769841</v>
      </c>
      <c r="B3825" t="s">
        <v>3838</v>
      </c>
      <c r="C3825" s="1">
        <v>45476</v>
      </c>
      <c r="D3825" t="str">
        <f>TEXT(Hospital_Emergency_Room_Data[[#This Row],[Patient Admission Date]],"mmm")</f>
        <v>Jul</v>
      </c>
      <c r="E3825">
        <f>YEAR(Hospital_Emergency_Room_Data[[#This Row],[Patient Admission Date]])</f>
        <v>2024</v>
      </c>
      <c r="F3825" s="2">
        <v>0.74305555555555558</v>
      </c>
      <c r="G3825" s="8" t="str">
        <f>TEXT(Hospital_Emergency_Room_Data[[#This Row],[Patient Admission Date]],"dddd")</f>
        <v>Wednesday</v>
      </c>
      <c r="H3825" t="s">
        <v>9208</v>
      </c>
      <c r="I3825">
        <v>53</v>
      </c>
      <c r="J3825" s="5" t="s">
        <v>9219</v>
      </c>
      <c r="K3825" t="s">
        <v>32</v>
      </c>
      <c r="L3825" t="s">
        <v>9281</v>
      </c>
      <c r="M3825" t="s">
        <v>9209</v>
      </c>
      <c r="O3825">
        <v>17</v>
      </c>
      <c r="P3825" t="s">
        <v>9226</v>
      </c>
      <c r="Q3825">
        <v>3</v>
      </c>
      <c r="R3825">
        <v>17</v>
      </c>
      <c r="S3825" t="s">
        <v>9257</v>
      </c>
      <c r="T3825" t="s">
        <v>9263</v>
      </c>
      <c r="U3825" t="s">
        <v>9282</v>
      </c>
      <c r="V3825" t="str" cm="1">
        <f t="array" ref="V3825">_xlfn.IFS(Hospital_Emergency_Room_Data[[#This Row],[Day]]&lt;=10,"Start(1-10)",Hospital_Emergency_Room_Data[[#This Row],[Day]]&lt;=20,"Middle(11-20)",Hospital_Emergency_Room_Data[[#This Row],[Day]]&gt;20,"End(21-30)")</f>
        <v>Start(1-10)</v>
      </c>
    </row>
    <row r="3826" spans="1:22">
      <c r="A3826">
        <v>315189973</v>
      </c>
      <c r="B3826" t="s">
        <v>3839</v>
      </c>
      <c r="C3826" s="1">
        <v>45560</v>
      </c>
      <c r="D3826" t="str">
        <f>TEXT(Hospital_Emergency_Room_Data[[#This Row],[Patient Admission Date]],"mmm")</f>
        <v>Sep</v>
      </c>
      <c r="E3826">
        <f>YEAR(Hospital_Emergency_Room_Data[[#This Row],[Patient Admission Date]])</f>
        <v>2024</v>
      </c>
      <c r="F3826" s="2">
        <v>8.4722222222222227E-2</v>
      </c>
      <c r="G3826" s="8" t="str">
        <f>TEXT(Hospital_Emergency_Room_Data[[#This Row],[Patient Admission Date]],"dddd")</f>
        <v>Wednesday</v>
      </c>
      <c r="H3826" t="s">
        <v>9208</v>
      </c>
      <c r="I3826">
        <v>29</v>
      </c>
      <c r="J3826" s="5" t="s">
        <v>9220</v>
      </c>
      <c r="K3826" t="s">
        <v>32</v>
      </c>
      <c r="L3826" t="s">
        <v>9281</v>
      </c>
      <c r="M3826" t="s">
        <v>9209</v>
      </c>
      <c r="O3826">
        <v>18</v>
      </c>
      <c r="P3826" t="s">
        <v>9226</v>
      </c>
      <c r="Q3826">
        <v>25</v>
      </c>
      <c r="R3826">
        <v>2</v>
      </c>
      <c r="S3826" t="s">
        <v>9258</v>
      </c>
      <c r="T3826" t="s">
        <v>9264</v>
      </c>
      <c r="U3826" t="s">
        <v>9282</v>
      </c>
      <c r="V3826" t="str" cm="1">
        <f t="array" ref="V3826">_xlfn.IFS(Hospital_Emergency_Room_Data[[#This Row],[Day]]&lt;=10,"Start(1-10)",Hospital_Emergency_Room_Data[[#This Row],[Day]]&lt;=20,"Middle(11-20)",Hospital_Emergency_Room_Data[[#This Row],[Day]]&gt;20,"End(21-30)")</f>
        <v>End(21-30)</v>
      </c>
    </row>
    <row r="3827" spans="1:22">
      <c r="A3827">
        <v>737420167</v>
      </c>
      <c r="B3827" t="s">
        <v>3840</v>
      </c>
      <c r="C3827" s="1">
        <v>45537</v>
      </c>
      <c r="D3827" t="str">
        <f>TEXT(Hospital_Emergency_Room_Data[[#This Row],[Patient Admission Date]],"mmm")</f>
        <v>Sep</v>
      </c>
      <c r="E3827">
        <f>YEAR(Hospital_Emergency_Room_Data[[#This Row],[Patient Admission Date]])</f>
        <v>2024</v>
      </c>
      <c r="F3827" s="2">
        <v>0.59444444444444444</v>
      </c>
      <c r="G3827" s="8" t="str">
        <f>TEXT(Hospital_Emergency_Room_Data[[#This Row],[Patient Admission Date]],"dddd")</f>
        <v>Monday</v>
      </c>
      <c r="H3827" t="s">
        <v>9208</v>
      </c>
      <c r="I3827">
        <v>23</v>
      </c>
      <c r="J3827" s="5" t="s">
        <v>9220</v>
      </c>
      <c r="K3827" t="s">
        <v>32</v>
      </c>
      <c r="L3827" t="s">
        <v>9281</v>
      </c>
      <c r="M3827" t="s">
        <v>9209</v>
      </c>
      <c r="O3827">
        <v>41</v>
      </c>
      <c r="P3827" t="s">
        <v>9225</v>
      </c>
      <c r="Q3827">
        <v>2</v>
      </c>
      <c r="R3827">
        <v>14</v>
      </c>
      <c r="S3827" t="s">
        <v>9257</v>
      </c>
      <c r="T3827" t="s">
        <v>9263</v>
      </c>
      <c r="U3827" t="s">
        <v>9300</v>
      </c>
      <c r="V3827" t="str" cm="1">
        <f t="array" ref="V3827">_xlfn.IFS(Hospital_Emergency_Room_Data[[#This Row],[Day]]&lt;=10,"Start(1-10)",Hospital_Emergency_Room_Data[[#This Row],[Day]]&lt;=20,"Middle(11-20)",Hospital_Emergency_Room_Data[[#This Row],[Day]]&gt;20,"End(21-30)")</f>
        <v>Start(1-10)</v>
      </c>
    </row>
    <row r="3828" spans="1:22">
      <c r="A3828">
        <v>687425489</v>
      </c>
      <c r="B3828" t="s">
        <v>3841</v>
      </c>
      <c r="C3828" s="1">
        <v>45381</v>
      </c>
      <c r="D3828" t="str">
        <f>TEXT(Hospital_Emergency_Room_Data[[#This Row],[Patient Admission Date]],"mmm")</f>
        <v>Mar</v>
      </c>
      <c r="E3828">
        <f>YEAR(Hospital_Emergency_Room_Data[[#This Row],[Patient Admission Date]])</f>
        <v>2024</v>
      </c>
      <c r="F3828" s="2">
        <v>1.1805555555555555E-2</v>
      </c>
      <c r="G3828" s="8" t="str">
        <f>TEXT(Hospital_Emergency_Room_Data[[#This Row],[Patient Admission Date]],"dddd")</f>
        <v>Saturday</v>
      </c>
      <c r="H3828" t="s">
        <v>9208</v>
      </c>
      <c r="I3828">
        <v>69</v>
      </c>
      <c r="J3828" s="5" t="s">
        <v>9217</v>
      </c>
      <c r="K3828" t="s">
        <v>32</v>
      </c>
      <c r="L3828" t="s">
        <v>9281</v>
      </c>
      <c r="M3828" t="s">
        <v>9209</v>
      </c>
      <c r="O3828">
        <v>32</v>
      </c>
      <c r="P3828" t="s">
        <v>9225</v>
      </c>
      <c r="Q3828">
        <v>30</v>
      </c>
      <c r="R3828">
        <v>0</v>
      </c>
      <c r="S3828" t="s">
        <v>9258</v>
      </c>
      <c r="T3828" t="s">
        <v>9264</v>
      </c>
      <c r="U3828" t="s">
        <v>9300</v>
      </c>
      <c r="V3828" t="str" cm="1">
        <f t="array" ref="V3828">_xlfn.IFS(Hospital_Emergency_Room_Data[[#This Row],[Day]]&lt;=10,"Start(1-10)",Hospital_Emergency_Room_Data[[#This Row],[Day]]&lt;=20,"Middle(11-20)",Hospital_Emergency_Room_Data[[#This Row],[Day]]&gt;20,"End(21-30)")</f>
        <v>End(21-30)</v>
      </c>
    </row>
    <row r="3829" spans="1:22">
      <c r="A3829">
        <v>728546250</v>
      </c>
      <c r="B3829" t="s">
        <v>3842</v>
      </c>
      <c r="C3829" s="1">
        <v>45154</v>
      </c>
      <c r="D3829" t="str">
        <f>TEXT(Hospital_Emergency_Room_Data[[#This Row],[Patient Admission Date]],"mmm")</f>
        <v>Aug</v>
      </c>
      <c r="E3829">
        <f>YEAR(Hospital_Emergency_Room_Data[[#This Row],[Patient Admission Date]])</f>
        <v>2023</v>
      </c>
      <c r="F3829" s="2">
        <v>0.54097222222222219</v>
      </c>
      <c r="G3829" s="8" t="str">
        <f>TEXT(Hospital_Emergency_Room_Data[[#This Row],[Patient Admission Date]],"dddd")</f>
        <v>Wednesday</v>
      </c>
      <c r="H3829" t="s">
        <v>9208</v>
      </c>
      <c r="I3829">
        <v>65</v>
      </c>
      <c r="J3829" s="5" t="s">
        <v>9217</v>
      </c>
      <c r="K3829" t="s">
        <v>32</v>
      </c>
      <c r="L3829" t="s">
        <v>9281</v>
      </c>
      <c r="M3829" t="s">
        <v>9209</v>
      </c>
      <c r="O3829">
        <v>33</v>
      </c>
      <c r="P3829" t="s">
        <v>9225</v>
      </c>
      <c r="Q3829">
        <v>16</v>
      </c>
      <c r="R3829">
        <v>12</v>
      </c>
      <c r="S3829" t="s">
        <v>9257</v>
      </c>
      <c r="T3829" t="s">
        <v>9262</v>
      </c>
      <c r="U3829" t="s">
        <v>9300</v>
      </c>
      <c r="V3829" t="str" cm="1">
        <f t="array" ref="V3829">_xlfn.IFS(Hospital_Emergency_Room_Data[[#This Row],[Day]]&lt;=10,"Start(1-10)",Hospital_Emergency_Room_Data[[#This Row],[Day]]&lt;=20,"Middle(11-20)",Hospital_Emergency_Room_Data[[#This Row],[Day]]&gt;20,"End(21-30)")</f>
        <v>Middle(11-20)</v>
      </c>
    </row>
    <row r="3830" spans="1:22">
      <c r="A3830">
        <v>471664521</v>
      </c>
      <c r="B3830" t="s">
        <v>3843</v>
      </c>
      <c r="C3830" s="1">
        <v>45122</v>
      </c>
      <c r="D3830" t="str">
        <f>TEXT(Hospital_Emergency_Room_Data[[#This Row],[Patient Admission Date]],"mmm")</f>
        <v>Jul</v>
      </c>
      <c r="E3830">
        <f>YEAR(Hospital_Emergency_Room_Data[[#This Row],[Patient Admission Date]])</f>
        <v>2023</v>
      </c>
      <c r="F3830" s="2">
        <v>0.63124999999999998</v>
      </c>
      <c r="G3830" s="8" t="str">
        <f>TEXT(Hospital_Emergency_Room_Data[[#This Row],[Patient Admission Date]],"dddd")</f>
        <v>Saturday</v>
      </c>
      <c r="H3830" t="s">
        <v>9208</v>
      </c>
      <c r="I3830">
        <v>8</v>
      </c>
      <c r="J3830" s="5" t="s">
        <v>9221</v>
      </c>
      <c r="K3830" t="s">
        <v>32</v>
      </c>
      <c r="L3830" t="s">
        <v>9281</v>
      </c>
      <c r="M3830" t="s">
        <v>9209</v>
      </c>
      <c r="O3830">
        <v>10</v>
      </c>
      <c r="P3830" t="s">
        <v>9226</v>
      </c>
      <c r="Q3830">
        <v>15</v>
      </c>
      <c r="R3830">
        <v>15</v>
      </c>
      <c r="S3830" t="s">
        <v>9257</v>
      </c>
      <c r="T3830" t="s">
        <v>9262</v>
      </c>
      <c r="U3830" t="s">
        <v>9282</v>
      </c>
      <c r="V3830" t="str" cm="1">
        <f t="array" ref="V3830">_xlfn.IFS(Hospital_Emergency_Room_Data[[#This Row],[Day]]&lt;=10,"Start(1-10)",Hospital_Emergency_Room_Data[[#This Row],[Day]]&lt;=20,"Middle(11-20)",Hospital_Emergency_Room_Data[[#This Row],[Day]]&gt;20,"End(21-30)")</f>
        <v>Middle(11-20)</v>
      </c>
    </row>
    <row r="3831" spans="1:22">
      <c r="A3831">
        <v>258656354</v>
      </c>
      <c r="B3831" t="s">
        <v>3844</v>
      </c>
      <c r="C3831" s="1">
        <v>45259</v>
      </c>
      <c r="D3831" t="str">
        <f>TEXT(Hospital_Emergency_Room_Data[[#This Row],[Patient Admission Date]],"mmm")</f>
        <v>Nov</v>
      </c>
      <c r="E3831">
        <f>YEAR(Hospital_Emergency_Room_Data[[#This Row],[Patient Admission Date]])</f>
        <v>2023</v>
      </c>
      <c r="F3831" s="2">
        <v>0.1736111111111111</v>
      </c>
      <c r="G3831" s="8" t="str">
        <f>TEXT(Hospital_Emergency_Room_Data[[#This Row],[Patient Admission Date]],"dddd")</f>
        <v>Wednesday</v>
      </c>
      <c r="H3831" t="s">
        <v>9208</v>
      </c>
      <c r="I3831">
        <v>51</v>
      </c>
      <c r="J3831" s="5" t="s">
        <v>9219</v>
      </c>
      <c r="K3831" t="s">
        <v>32</v>
      </c>
      <c r="L3831" t="s">
        <v>9281</v>
      </c>
      <c r="M3831" t="s">
        <v>9209</v>
      </c>
      <c r="O3831">
        <v>19</v>
      </c>
      <c r="P3831" t="s">
        <v>9226</v>
      </c>
      <c r="Q3831">
        <v>29</v>
      </c>
      <c r="R3831">
        <v>4</v>
      </c>
      <c r="S3831" t="s">
        <v>9258</v>
      </c>
      <c r="T3831" t="s">
        <v>9264</v>
      </c>
      <c r="U3831" t="s">
        <v>9282</v>
      </c>
      <c r="V3831" t="str" cm="1">
        <f t="array" ref="V3831">_xlfn.IFS(Hospital_Emergency_Room_Data[[#This Row],[Day]]&lt;=10,"Start(1-10)",Hospital_Emergency_Room_Data[[#This Row],[Day]]&lt;=20,"Middle(11-20)",Hospital_Emergency_Room_Data[[#This Row],[Day]]&gt;20,"End(21-30)")</f>
        <v>End(21-30)</v>
      </c>
    </row>
    <row r="3832" spans="1:22">
      <c r="A3832">
        <v>376177596</v>
      </c>
      <c r="B3832" t="s">
        <v>3845</v>
      </c>
      <c r="C3832" s="1">
        <v>45590</v>
      </c>
      <c r="D3832" t="str">
        <f>TEXT(Hospital_Emergency_Room_Data[[#This Row],[Patient Admission Date]],"mmm")</f>
        <v>Oct</v>
      </c>
      <c r="E3832">
        <f>YEAR(Hospital_Emergency_Room_Data[[#This Row],[Patient Admission Date]])</f>
        <v>2024</v>
      </c>
      <c r="F3832" s="2">
        <v>0.47361111111111109</v>
      </c>
      <c r="G3832" s="8" t="str">
        <f>TEXT(Hospital_Emergency_Room_Data[[#This Row],[Patient Admission Date]],"dddd")</f>
        <v>Friday</v>
      </c>
      <c r="H3832" t="s">
        <v>9208</v>
      </c>
      <c r="I3832">
        <v>72</v>
      </c>
      <c r="J3832" s="5" t="s">
        <v>9222</v>
      </c>
      <c r="K3832" t="s">
        <v>32</v>
      </c>
      <c r="L3832" t="s">
        <v>9281</v>
      </c>
      <c r="M3832" t="s">
        <v>9209</v>
      </c>
      <c r="O3832">
        <v>38</v>
      </c>
      <c r="P3832" t="s">
        <v>9225</v>
      </c>
      <c r="Q3832">
        <v>25</v>
      </c>
      <c r="R3832">
        <v>11</v>
      </c>
      <c r="S3832" t="s">
        <v>9255</v>
      </c>
      <c r="T3832" t="s">
        <v>9264</v>
      </c>
      <c r="U3832" t="s">
        <v>9300</v>
      </c>
      <c r="V3832" t="str" cm="1">
        <f t="array" ref="V3832">_xlfn.IFS(Hospital_Emergency_Room_Data[[#This Row],[Day]]&lt;=10,"Start(1-10)",Hospital_Emergency_Room_Data[[#This Row],[Day]]&lt;=20,"Middle(11-20)",Hospital_Emergency_Room_Data[[#This Row],[Day]]&gt;20,"End(21-30)")</f>
        <v>End(21-30)</v>
      </c>
    </row>
    <row r="3833" spans="1:22">
      <c r="A3833">
        <v>138442456</v>
      </c>
      <c r="B3833" t="s">
        <v>3846</v>
      </c>
      <c r="C3833" s="1">
        <v>45070</v>
      </c>
      <c r="D3833" t="str">
        <f>TEXT(Hospital_Emergency_Room_Data[[#This Row],[Patient Admission Date]],"mmm")</f>
        <v>May</v>
      </c>
      <c r="E3833">
        <f>YEAR(Hospital_Emergency_Room_Data[[#This Row],[Patient Admission Date]])</f>
        <v>2023</v>
      </c>
      <c r="F3833" s="2">
        <v>0.54652777777777772</v>
      </c>
      <c r="G3833" s="8" t="str">
        <f>TEXT(Hospital_Emergency_Room_Data[[#This Row],[Patient Admission Date]],"dddd")</f>
        <v>Wednesday</v>
      </c>
      <c r="H3833" t="s">
        <v>9208</v>
      </c>
      <c r="I3833">
        <v>32</v>
      </c>
      <c r="J3833" s="5" t="s">
        <v>9223</v>
      </c>
      <c r="K3833" t="s">
        <v>32</v>
      </c>
      <c r="L3833" t="s">
        <v>9281</v>
      </c>
      <c r="M3833" t="s">
        <v>9209</v>
      </c>
      <c r="O3833">
        <v>56</v>
      </c>
      <c r="P3833" t="s">
        <v>9225</v>
      </c>
      <c r="Q3833">
        <v>24</v>
      </c>
      <c r="R3833">
        <v>13</v>
      </c>
      <c r="S3833" t="s">
        <v>9257</v>
      </c>
      <c r="T3833" t="s">
        <v>9264</v>
      </c>
      <c r="U3833" t="s">
        <v>9283</v>
      </c>
      <c r="V3833" t="str" cm="1">
        <f t="array" ref="V3833">_xlfn.IFS(Hospital_Emergency_Room_Data[[#This Row],[Day]]&lt;=10,"Start(1-10)",Hospital_Emergency_Room_Data[[#This Row],[Day]]&lt;=20,"Middle(11-20)",Hospital_Emergency_Room_Data[[#This Row],[Day]]&gt;20,"End(21-30)")</f>
        <v>End(21-30)</v>
      </c>
    </row>
    <row r="3834" spans="1:22">
      <c r="A3834">
        <v>396326551</v>
      </c>
      <c r="B3834" t="s">
        <v>3847</v>
      </c>
      <c r="C3834" s="1">
        <v>45476</v>
      </c>
      <c r="D3834" t="str">
        <f>TEXT(Hospital_Emergency_Room_Data[[#This Row],[Patient Admission Date]],"mmm")</f>
        <v>Jul</v>
      </c>
      <c r="E3834">
        <f>YEAR(Hospital_Emergency_Room_Data[[#This Row],[Patient Admission Date]])</f>
        <v>2024</v>
      </c>
      <c r="F3834" s="2">
        <v>0.53888888888888886</v>
      </c>
      <c r="G3834" s="8" t="str">
        <f>TEXT(Hospital_Emergency_Room_Data[[#This Row],[Patient Admission Date]],"dddd")</f>
        <v>Wednesday</v>
      </c>
      <c r="H3834" t="s">
        <v>9208</v>
      </c>
      <c r="I3834">
        <v>20</v>
      </c>
      <c r="J3834" s="5" t="s">
        <v>9220</v>
      </c>
      <c r="K3834" t="s">
        <v>32</v>
      </c>
      <c r="L3834" t="s">
        <v>9281</v>
      </c>
      <c r="M3834" t="s">
        <v>9209</v>
      </c>
      <c r="O3834">
        <v>59</v>
      </c>
      <c r="P3834" t="s">
        <v>9225</v>
      </c>
      <c r="Q3834">
        <v>3</v>
      </c>
      <c r="R3834">
        <v>12</v>
      </c>
      <c r="S3834" t="s">
        <v>9257</v>
      </c>
      <c r="T3834" t="s">
        <v>9263</v>
      </c>
      <c r="U3834" t="s">
        <v>9283</v>
      </c>
      <c r="V3834" t="str" cm="1">
        <f t="array" ref="V3834">_xlfn.IFS(Hospital_Emergency_Room_Data[[#This Row],[Day]]&lt;=10,"Start(1-10)",Hospital_Emergency_Room_Data[[#This Row],[Day]]&lt;=20,"Middle(11-20)",Hospital_Emergency_Room_Data[[#This Row],[Day]]&gt;20,"End(21-30)")</f>
        <v>Start(1-10)</v>
      </c>
    </row>
    <row r="3835" spans="1:22">
      <c r="A3835">
        <v>318027729</v>
      </c>
      <c r="B3835" t="s">
        <v>3848</v>
      </c>
      <c r="C3835" s="1">
        <v>45122</v>
      </c>
      <c r="D3835" t="str">
        <f>TEXT(Hospital_Emergency_Room_Data[[#This Row],[Patient Admission Date]],"mmm")</f>
        <v>Jul</v>
      </c>
      <c r="E3835">
        <f>YEAR(Hospital_Emergency_Room_Data[[#This Row],[Patient Admission Date]])</f>
        <v>2023</v>
      </c>
      <c r="F3835" s="2">
        <v>0.74375000000000002</v>
      </c>
      <c r="G3835" s="8" t="str">
        <f>TEXT(Hospital_Emergency_Room_Data[[#This Row],[Patient Admission Date]],"dddd")</f>
        <v>Saturday</v>
      </c>
      <c r="H3835" t="s">
        <v>9208</v>
      </c>
      <c r="I3835">
        <v>20</v>
      </c>
      <c r="J3835" s="5" t="s">
        <v>9220</v>
      </c>
      <c r="K3835" t="s">
        <v>32</v>
      </c>
      <c r="L3835" t="s">
        <v>9281</v>
      </c>
      <c r="M3835" t="s">
        <v>9209</v>
      </c>
      <c r="O3835">
        <v>20</v>
      </c>
      <c r="P3835" t="s">
        <v>9226</v>
      </c>
      <c r="Q3835">
        <v>15</v>
      </c>
      <c r="R3835">
        <v>17</v>
      </c>
      <c r="S3835" t="s">
        <v>9257</v>
      </c>
      <c r="T3835" t="s">
        <v>9262</v>
      </c>
      <c r="U3835" t="s">
        <v>9282</v>
      </c>
      <c r="V3835" t="str" cm="1">
        <f t="array" ref="V3835">_xlfn.IFS(Hospital_Emergency_Room_Data[[#This Row],[Day]]&lt;=10,"Start(1-10)",Hospital_Emergency_Room_Data[[#This Row],[Day]]&lt;=20,"Middle(11-20)",Hospital_Emergency_Room_Data[[#This Row],[Day]]&gt;20,"End(21-30)")</f>
        <v>Middle(11-20)</v>
      </c>
    </row>
    <row r="3836" spans="1:22">
      <c r="A3836">
        <v>649579772</v>
      </c>
      <c r="B3836" t="s">
        <v>3849</v>
      </c>
      <c r="C3836" s="1">
        <v>45386</v>
      </c>
      <c r="D3836" t="str">
        <f>TEXT(Hospital_Emergency_Room_Data[[#This Row],[Patient Admission Date]],"mmm")</f>
        <v>Apr</v>
      </c>
      <c r="E3836">
        <f>YEAR(Hospital_Emergency_Room_Data[[#This Row],[Patient Admission Date]])</f>
        <v>2024</v>
      </c>
      <c r="F3836" s="2">
        <v>0.28472222222222221</v>
      </c>
      <c r="G3836" s="8" t="str">
        <f>TEXT(Hospital_Emergency_Room_Data[[#This Row],[Patient Admission Date]],"dddd")</f>
        <v>Thursday</v>
      </c>
      <c r="H3836" t="s">
        <v>9208</v>
      </c>
      <c r="I3836">
        <v>29</v>
      </c>
      <c r="J3836" s="5" t="s">
        <v>9220</v>
      </c>
      <c r="K3836" t="s">
        <v>32</v>
      </c>
      <c r="L3836" t="s">
        <v>9281</v>
      </c>
      <c r="M3836" t="s">
        <v>9209</v>
      </c>
      <c r="O3836">
        <v>21</v>
      </c>
      <c r="P3836" t="s">
        <v>9226</v>
      </c>
      <c r="Q3836">
        <v>4</v>
      </c>
      <c r="R3836">
        <v>6</v>
      </c>
      <c r="S3836" t="s">
        <v>9255</v>
      </c>
      <c r="T3836" t="s">
        <v>9263</v>
      </c>
      <c r="U3836" t="s">
        <v>9282</v>
      </c>
      <c r="V3836" t="str" cm="1">
        <f t="array" ref="V3836">_xlfn.IFS(Hospital_Emergency_Room_Data[[#This Row],[Day]]&lt;=10,"Start(1-10)",Hospital_Emergency_Room_Data[[#This Row],[Day]]&lt;=20,"Middle(11-20)",Hospital_Emergency_Room_Data[[#This Row],[Day]]&gt;20,"End(21-30)")</f>
        <v>Start(1-10)</v>
      </c>
    </row>
    <row r="3837" spans="1:22">
      <c r="A3837">
        <v>133401294</v>
      </c>
      <c r="B3837" t="s">
        <v>3850</v>
      </c>
      <c r="C3837" s="1">
        <v>45073</v>
      </c>
      <c r="D3837" t="str">
        <f>TEXT(Hospital_Emergency_Room_Data[[#This Row],[Patient Admission Date]],"mmm")</f>
        <v>May</v>
      </c>
      <c r="E3837">
        <f>YEAR(Hospital_Emergency_Room_Data[[#This Row],[Patient Admission Date]])</f>
        <v>2023</v>
      </c>
      <c r="F3837" s="2">
        <v>0.57916666666666672</v>
      </c>
      <c r="G3837" s="8" t="str">
        <f>TEXT(Hospital_Emergency_Room_Data[[#This Row],[Patient Admission Date]],"dddd")</f>
        <v>Saturday</v>
      </c>
      <c r="H3837" t="s">
        <v>9208</v>
      </c>
      <c r="I3837">
        <v>53</v>
      </c>
      <c r="J3837" s="5" t="s">
        <v>9219</v>
      </c>
      <c r="K3837" t="s">
        <v>32</v>
      </c>
      <c r="L3837" t="s">
        <v>9281</v>
      </c>
      <c r="M3837" t="s">
        <v>9209</v>
      </c>
      <c r="O3837">
        <v>31</v>
      </c>
      <c r="P3837" t="s">
        <v>9225</v>
      </c>
      <c r="Q3837">
        <v>27</v>
      </c>
      <c r="R3837">
        <v>13</v>
      </c>
      <c r="S3837" t="s">
        <v>9257</v>
      </c>
      <c r="T3837" t="s">
        <v>9264</v>
      </c>
      <c r="U3837" t="s">
        <v>9300</v>
      </c>
      <c r="V3837" t="str" cm="1">
        <f t="array" ref="V3837">_xlfn.IFS(Hospital_Emergency_Room_Data[[#This Row],[Day]]&lt;=10,"Start(1-10)",Hospital_Emergency_Room_Data[[#This Row],[Day]]&lt;=20,"Middle(11-20)",Hospital_Emergency_Room_Data[[#This Row],[Day]]&gt;20,"End(21-30)")</f>
        <v>End(21-30)</v>
      </c>
    </row>
    <row r="3838" spans="1:22">
      <c r="A3838">
        <v>749629350</v>
      </c>
      <c r="B3838" t="s">
        <v>3851</v>
      </c>
      <c r="C3838" s="1">
        <v>45536</v>
      </c>
      <c r="D3838" t="str">
        <f>TEXT(Hospital_Emergency_Room_Data[[#This Row],[Patient Admission Date]],"mmm")</f>
        <v>Sep</v>
      </c>
      <c r="E3838">
        <f>YEAR(Hospital_Emergency_Room_Data[[#This Row],[Patient Admission Date]])</f>
        <v>2024</v>
      </c>
      <c r="F3838" s="2">
        <v>0.92291666666666672</v>
      </c>
      <c r="G3838" s="8" t="str">
        <f>TEXT(Hospital_Emergency_Room_Data[[#This Row],[Patient Admission Date]],"dddd")</f>
        <v>Sunday</v>
      </c>
      <c r="H3838" t="s">
        <v>9208</v>
      </c>
      <c r="I3838">
        <v>1</v>
      </c>
      <c r="J3838" s="5" t="s">
        <v>9218</v>
      </c>
      <c r="K3838" t="s">
        <v>32</v>
      </c>
      <c r="L3838" t="s">
        <v>9281</v>
      </c>
      <c r="M3838" t="s">
        <v>9209</v>
      </c>
      <c r="N3838">
        <v>0</v>
      </c>
      <c r="O3838">
        <v>32</v>
      </c>
      <c r="P3838" t="s">
        <v>9225</v>
      </c>
      <c r="Q3838">
        <v>1</v>
      </c>
      <c r="R3838">
        <v>22</v>
      </c>
      <c r="S3838" t="s">
        <v>9256</v>
      </c>
      <c r="T3838" t="s">
        <v>9263</v>
      </c>
      <c r="U3838" t="s">
        <v>9300</v>
      </c>
      <c r="V3838" t="str" cm="1">
        <f t="array" ref="V3838">_xlfn.IFS(Hospital_Emergency_Room_Data[[#This Row],[Day]]&lt;=10,"Start(1-10)",Hospital_Emergency_Room_Data[[#This Row],[Day]]&lt;=20,"Middle(11-20)",Hospital_Emergency_Room_Data[[#This Row],[Day]]&gt;20,"End(21-30)")</f>
        <v>Start(1-10)</v>
      </c>
    </row>
    <row r="3839" spans="1:22">
      <c r="A3839">
        <v>631067500</v>
      </c>
      <c r="B3839" t="s">
        <v>3852</v>
      </c>
      <c r="C3839" s="1">
        <v>45150</v>
      </c>
      <c r="D3839" t="str">
        <f>TEXT(Hospital_Emergency_Room_Data[[#This Row],[Patient Admission Date]],"mmm")</f>
        <v>Aug</v>
      </c>
      <c r="E3839">
        <f>YEAR(Hospital_Emergency_Room_Data[[#This Row],[Patient Admission Date]])</f>
        <v>2023</v>
      </c>
      <c r="F3839" s="2">
        <v>0.8881944444444444</v>
      </c>
      <c r="G3839" s="8" t="str">
        <f>TEXT(Hospital_Emergency_Room_Data[[#This Row],[Patient Admission Date]],"dddd")</f>
        <v>Saturday</v>
      </c>
      <c r="H3839" t="s">
        <v>9208</v>
      </c>
      <c r="I3839">
        <v>51</v>
      </c>
      <c r="J3839" s="5" t="s">
        <v>9219</v>
      </c>
      <c r="K3839" t="s">
        <v>32</v>
      </c>
      <c r="L3839" t="s">
        <v>9281</v>
      </c>
      <c r="M3839" t="s">
        <v>9209</v>
      </c>
      <c r="N3839">
        <v>0</v>
      </c>
      <c r="O3839">
        <v>56</v>
      </c>
      <c r="P3839" t="s">
        <v>9225</v>
      </c>
      <c r="Q3839">
        <v>12</v>
      </c>
      <c r="R3839">
        <v>21</v>
      </c>
      <c r="S3839" t="s">
        <v>9256</v>
      </c>
      <c r="T3839" t="s">
        <v>9265</v>
      </c>
      <c r="U3839" t="s">
        <v>9283</v>
      </c>
      <c r="V3839" t="str" cm="1">
        <f t="array" ref="V3839">_xlfn.IFS(Hospital_Emergency_Room_Data[[#This Row],[Day]]&lt;=10,"Start(1-10)",Hospital_Emergency_Room_Data[[#This Row],[Day]]&lt;=20,"Middle(11-20)",Hospital_Emergency_Room_Data[[#This Row],[Day]]&gt;20,"End(21-30)")</f>
        <v>Middle(11-20)</v>
      </c>
    </row>
    <row r="3840" spans="1:22">
      <c r="A3840">
        <v>897059313</v>
      </c>
      <c r="B3840" t="s">
        <v>3853</v>
      </c>
      <c r="C3840" s="1">
        <v>45590</v>
      </c>
      <c r="D3840" t="str">
        <f>TEXT(Hospital_Emergency_Room_Data[[#This Row],[Patient Admission Date]],"mmm")</f>
        <v>Oct</v>
      </c>
      <c r="E3840">
        <f>YEAR(Hospital_Emergency_Room_Data[[#This Row],[Patient Admission Date]])</f>
        <v>2024</v>
      </c>
      <c r="F3840" s="2">
        <v>0.96319444444444446</v>
      </c>
      <c r="G3840" s="8" t="str">
        <f>TEXT(Hospital_Emergency_Room_Data[[#This Row],[Patient Admission Date]],"dddd")</f>
        <v>Friday</v>
      </c>
      <c r="H3840" t="s">
        <v>9208</v>
      </c>
      <c r="I3840">
        <v>2</v>
      </c>
      <c r="J3840" s="5" t="s">
        <v>9218</v>
      </c>
      <c r="K3840" t="s">
        <v>32</v>
      </c>
      <c r="L3840" t="s">
        <v>9281</v>
      </c>
      <c r="M3840" t="s">
        <v>9209</v>
      </c>
      <c r="N3840">
        <v>0</v>
      </c>
      <c r="O3840">
        <v>30</v>
      </c>
      <c r="P3840" t="s">
        <v>9225</v>
      </c>
      <c r="Q3840">
        <v>25</v>
      </c>
      <c r="R3840">
        <v>23</v>
      </c>
      <c r="S3840" t="s">
        <v>9256</v>
      </c>
      <c r="T3840" t="s">
        <v>9264</v>
      </c>
      <c r="U3840" t="s">
        <v>9282</v>
      </c>
      <c r="V3840" t="str" cm="1">
        <f t="array" ref="V3840">_xlfn.IFS(Hospital_Emergency_Room_Data[[#This Row],[Day]]&lt;=10,"Start(1-10)",Hospital_Emergency_Room_Data[[#This Row],[Day]]&lt;=20,"Middle(11-20)",Hospital_Emergency_Room_Data[[#This Row],[Day]]&gt;20,"End(21-30)")</f>
        <v>End(21-30)</v>
      </c>
    </row>
    <row r="3841" spans="1:22">
      <c r="A3841">
        <v>789018569</v>
      </c>
      <c r="B3841" t="s">
        <v>3854</v>
      </c>
      <c r="C3841" s="1">
        <v>45137</v>
      </c>
      <c r="D3841" t="str">
        <f>TEXT(Hospital_Emergency_Room_Data[[#This Row],[Patient Admission Date]],"mmm")</f>
        <v>Jul</v>
      </c>
      <c r="E3841">
        <f>YEAR(Hospital_Emergency_Room_Data[[#This Row],[Patient Admission Date]])</f>
        <v>2023</v>
      </c>
      <c r="F3841" s="2">
        <v>0.39652777777777776</v>
      </c>
      <c r="G3841" s="8" t="str">
        <f>TEXT(Hospital_Emergency_Room_Data[[#This Row],[Patient Admission Date]],"dddd")</f>
        <v>Sunday</v>
      </c>
      <c r="H3841" t="s">
        <v>9208</v>
      </c>
      <c r="I3841">
        <v>58</v>
      </c>
      <c r="J3841" s="5" t="s">
        <v>9219</v>
      </c>
      <c r="K3841" t="s">
        <v>32</v>
      </c>
      <c r="L3841" t="s">
        <v>9281</v>
      </c>
      <c r="M3841" t="s">
        <v>9209</v>
      </c>
      <c r="N3841">
        <v>1</v>
      </c>
      <c r="O3841">
        <v>15</v>
      </c>
      <c r="P3841" t="s">
        <v>9226</v>
      </c>
      <c r="Q3841">
        <v>30</v>
      </c>
      <c r="R3841">
        <v>9</v>
      </c>
      <c r="S3841" t="s">
        <v>9255</v>
      </c>
      <c r="T3841" t="s">
        <v>9264</v>
      </c>
      <c r="U3841" t="s">
        <v>9282</v>
      </c>
      <c r="V3841" t="str" cm="1">
        <f t="array" ref="V3841">_xlfn.IFS(Hospital_Emergency_Room_Data[[#This Row],[Day]]&lt;=10,"Start(1-10)",Hospital_Emergency_Room_Data[[#This Row],[Day]]&lt;=20,"Middle(11-20)",Hospital_Emergency_Room_Data[[#This Row],[Day]]&gt;20,"End(21-30)")</f>
        <v>End(21-30)</v>
      </c>
    </row>
    <row r="3842" spans="1:22">
      <c r="A3842">
        <v>838282043</v>
      </c>
      <c r="B3842" t="s">
        <v>3855</v>
      </c>
      <c r="C3842" s="1">
        <v>45198</v>
      </c>
      <c r="D3842" t="str">
        <f>TEXT(Hospital_Emergency_Room_Data[[#This Row],[Patient Admission Date]],"mmm")</f>
        <v>Sep</v>
      </c>
      <c r="E3842">
        <f>YEAR(Hospital_Emergency_Room_Data[[#This Row],[Patient Admission Date]])</f>
        <v>2023</v>
      </c>
      <c r="F3842" s="2">
        <v>0.37083333333333335</v>
      </c>
      <c r="G3842" s="8" t="str">
        <f>TEXT(Hospital_Emergency_Room_Data[[#This Row],[Patient Admission Date]],"dddd")</f>
        <v>Friday</v>
      </c>
      <c r="H3842" t="s">
        <v>9208</v>
      </c>
      <c r="I3842">
        <v>51</v>
      </c>
      <c r="J3842" s="5" t="s">
        <v>9219</v>
      </c>
      <c r="K3842" t="s">
        <v>32</v>
      </c>
      <c r="L3842" t="s">
        <v>9281</v>
      </c>
      <c r="M3842" t="s">
        <v>9209</v>
      </c>
      <c r="N3842">
        <v>1</v>
      </c>
      <c r="O3842">
        <v>12</v>
      </c>
      <c r="P3842" t="s">
        <v>9226</v>
      </c>
      <c r="Q3842">
        <v>29</v>
      </c>
      <c r="R3842">
        <v>8</v>
      </c>
      <c r="S3842" t="s">
        <v>9255</v>
      </c>
      <c r="T3842" t="s">
        <v>9264</v>
      </c>
      <c r="U3842" t="s">
        <v>9282</v>
      </c>
      <c r="V3842" t="str" cm="1">
        <f t="array" ref="V3842">_xlfn.IFS(Hospital_Emergency_Room_Data[[#This Row],[Day]]&lt;=10,"Start(1-10)",Hospital_Emergency_Room_Data[[#This Row],[Day]]&lt;=20,"Middle(11-20)",Hospital_Emergency_Room_Data[[#This Row],[Day]]&gt;20,"End(21-30)")</f>
        <v>End(21-30)</v>
      </c>
    </row>
    <row r="3843" spans="1:22">
      <c r="A3843">
        <v>600210825</v>
      </c>
      <c r="B3843" t="s">
        <v>3856</v>
      </c>
      <c r="C3843" s="1">
        <v>45428</v>
      </c>
      <c r="D3843" t="str">
        <f>TEXT(Hospital_Emergency_Room_Data[[#This Row],[Patient Admission Date]],"mmm")</f>
        <v>May</v>
      </c>
      <c r="E3843">
        <f>YEAR(Hospital_Emergency_Room_Data[[#This Row],[Patient Admission Date]])</f>
        <v>2024</v>
      </c>
      <c r="F3843" s="2">
        <v>0.88749999999999996</v>
      </c>
      <c r="G3843" s="8" t="str">
        <f>TEXT(Hospital_Emergency_Room_Data[[#This Row],[Patient Admission Date]],"dddd")</f>
        <v>Thursday</v>
      </c>
      <c r="H3843" t="s">
        <v>9208</v>
      </c>
      <c r="I3843">
        <v>18</v>
      </c>
      <c r="J3843" s="5" t="s">
        <v>9220</v>
      </c>
      <c r="K3843" t="s">
        <v>32</v>
      </c>
      <c r="L3843" t="s">
        <v>9281</v>
      </c>
      <c r="M3843" t="s">
        <v>9209</v>
      </c>
      <c r="N3843">
        <v>1</v>
      </c>
      <c r="O3843">
        <v>50</v>
      </c>
      <c r="P3843" t="s">
        <v>9225</v>
      </c>
      <c r="Q3843">
        <v>16</v>
      </c>
      <c r="R3843">
        <v>21</v>
      </c>
      <c r="S3843" t="s">
        <v>9256</v>
      </c>
      <c r="T3843" t="s">
        <v>9262</v>
      </c>
      <c r="U3843" t="s">
        <v>9283</v>
      </c>
      <c r="V3843" t="str" cm="1">
        <f t="array" ref="V3843">_xlfn.IFS(Hospital_Emergency_Room_Data[[#This Row],[Day]]&lt;=10,"Start(1-10)",Hospital_Emergency_Room_Data[[#This Row],[Day]]&lt;=20,"Middle(11-20)",Hospital_Emergency_Room_Data[[#This Row],[Day]]&gt;20,"End(21-30)")</f>
        <v>Middle(11-20)</v>
      </c>
    </row>
    <row r="3844" spans="1:22">
      <c r="A3844">
        <v>587356481</v>
      </c>
      <c r="B3844" t="s">
        <v>3857</v>
      </c>
      <c r="C3844" s="1">
        <v>45333</v>
      </c>
      <c r="D3844" t="str">
        <f>TEXT(Hospital_Emergency_Room_Data[[#This Row],[Patient Admission Date]],"mmm")</f>
        <v>Feb</v>
      </c>
      <c r="E3844">
        <f>YEAR(Hospital_Emergency_Room_Data[[#This Row],[Patient Admission Date]])</f>
        <v>2024</v>
      </c>
      <c r="F3844" s="2">
        <v>0.99444444444444446</v>
      </c>
      <c r="G3844" s="8" t="str">
        <f>TEXT(Hospital_Emergency_Room_Data[[#This Row],[Patient Admission Date]],"dddd")</f>
        <v>Sunday</v>
      </c>
      <c r="H3844" t="s">
        <v>9208</v>
      </c>
      <c r="I3844">
        <v>79</v>
      </c>
      <c r="J3844" s="5" t="s">
        <v>9222</v>
      </c>
      <c r="K3844" t="s">
        <v>32</v>
      </c>
      <c r="L3844" t="s">
        <v>9281</v>
      </c>
      <c r="M3844" t="s">
        <v>9209</v>
      </c>
      <c r="N3844">
        <v>2</v>
      </c>
      <c r="O3844">
        <v>33</v>
      </c>
      <c r="P3844" t="s">
        <v>9225</v>
      </c>
      <c r="Q3844">
        <v>11</v>
      </c>
      <c r="R3844">
        <v>23</v>
      </c>
      <c r="S3844" t="s">
        <v>9256</v>
      </c>
      <c r="T3844" t="s">
        <v>9265</v>
      </c>
      <c r="U3844" t="s">
        <v>9300</v>
      </c>
      <c r="V3844" t="str" cm="1">
        <f t="array" ref="V3844">_xlfn.IFS(Hospital_Emergency_Room_Data[[#This Row],[Day]]&lt;=10,"Start(1-10)",Hospital_Emergency_Room_Data[[#This Row],[Day]]&lt;=20,"Middle(11-20)",Hospital_Emergency_Room_Data[[#This Row],[Day]]&gt;20,"End(21-30)")</f>
        <v>Middle(11-20)</v>
      </c>
    </row>
    <row r="3845" spans="1:22">
      <c r="A3845">
        <v>675227922</v>
      </c>
      <c r="B3845" t="s">
        <v>3858</v>
      </c>
      <c r="C3845" s="1">
        <v>45240</v>
      </c>
      <c r="D3845" t="str">
        <f>TEXT(Hospital_Emergency_Room_Data[[#This Row],[Patient Admission Date]],"mmm")</f>
        <v>Nov</v>
      </c>
      <c r="E3845">
        <f>YEAR(Hospital_Emergency_Room_Data[[#This Row],[Patient Admission Date]])</f>
        <v>2023</v>
      </c>
      <c r="F3845" s="2">
        <v>0.94444444444444442</v>
      </c>
      <c r="G3845" s="8" t="str">
        <f>TEXT(Hospital_Emergency_Room_Data[[#This Row],[Patient Admission Date]],"dddd")</f>
        <v>Friday</v>
      </c>
      <c r="H3845" t="s">
        <v>9208</v>
      </c>
      <c r="I3845">
        <v>76</v>
      </c>
      <c r="J3845" s="5" t="s">
        <v>9222</v>
      </c>
      <c r="K3845" t="s">
        <v>32</v>
      </c>
      <c r="L3845" t="s">
        <v>9281</v>
      </c>
      <c r="M3845" t="s">
        <v>9209</v>
      </c>
      <c r="N3845">
        <v>2</v>
      </c>
      <c r="O3845">
        <v>50</v>
      </c>
      <c r="P3845" t="s">
        <v>9225</v>
      </c>
      <c r="Q3845">
        <v>10</v>
      </c>
      <c r="R3845">
        <v>22</v>
      </c>
      <c r="S3845" t="s">
        <v>9256</v>
      </c>
      <c r="T3845" t="s">
        <v>9265</v>
      </c>
      <c r="U3845" t="s">
        <v>9283</v>
      </c>
      <c r="V3845" t="str" cm="1">
        <f t="array" ref="V3845">_xlfn.IFS(Hospital_Emergency_Room_Data[[#This Row],[Day]]&lt;=10,"Start(1-10)",Hospital_Emergency_Room_Data[[#This Row],[Day]]&lt;=20,"Middle(11-20)",Hospital_Emergency_Room_Data[[#This Row],[Day]]&gt;20,"End(21-30)")</f>
        <v>Start(1-10)</v>
      </c>
    </row>
    <row r="3846" spans="1:22">
      <c r="A3846">
        <v>544758121</v>
      </c>
      <c r="B3846" t="s">
        <v>3859</v>
      </c>
      <c r="C3846" s="1">
        <v>45163</v>
      </c>
      <c r="D3846" t="str">
        <f>TEXT(Hospital_Emergency_Room_Data[[#This Row],[Patient Admission Date]],"mmm")</f>
        <v>Aug</v>
      </c>
      <c r="E3846">
        <f>YEAR(Hospital_Emergency_Room_Data[[#This Row],[Patient Admission Date]])</f>
        <v>2023</v>
      </c>
      <c r="F3846" s="2">
        <v>0.97499999999999998</v>
      </c>
      <c r="G3846" s="8" t="str">
        <f>TEXT(Hospital_Emergency_Room_Data[[#This Row],[Patient Admission Date]],"dddd")</f>
        <v>Friday</v>
      </c>
      <c r="H3846" t="s">
        <v>9208</v>
      </c>
      <c r="I3846">
        <v>4</v>
      </c>
      <c r="J3846" s="5" t="s">
        <v>9218</v>
      </c>
      <c r="K3846" t="s">
        <v>32</v>
      </c>
      <c r="L3846" t="s">
        <v>9281</v>
      </c>
      <c r="M3846" t="s">
        <v>9209</v>
      </c>
      <c r="N3846">
        <v>3</v>
      </c>
      <c r="O3846">
        <v>30</v>
      </c>
      <c r="P3846" t="s">
        <v>9225</v>
      </c>
      <c r="Q3846">
        <v>25</v>
      </c>
      <c r="R3846">
        <v>23</v>
      </c>
      <c r="S3846" t="s">
        <v>9256</v>
      </c>
      <c r="T3846" t="s">
        <v>9264</v>
      </c>
      <c r="U3846" t="s">
        <v>9282</v>
      </c>
      <c r="V3846" t="str" cm="1">
        <f t="array" ref="V3846">_xlfn.IFS(Hospital_Emergency_Room_Data[[#This Row],[Day]]&lt;=10,"Start(1-10)",Hospital_Emergency_Room_Data[[#This Row],[Day]]&lt;=20,"Middle(11-20)",Hospital_Emergency_Room_Data[[#This Row],[Day]]&gt;20,"End(21-30)")</f>
        <v>End(21-30)</v>
      </c>
    </row>
    <row r="3847" spans="1:22">
      <c r="A3847">
        <v>407615335</v>
      </c>
      <c r="B3847" t="s">
        <v>3860</v>
      </c>
      <c r="C3847" s="1">
        <v>45436</v>
      </c>
      <c r="D3847" t="str">
        <f>TEXT(Hospital_Emergency_Room_Data[[#This Row],[Patient Admission Date]],"mmm")</f>
        <v>May</v>
      </c>
      <c r="E3847">
        <f>YEAR(Hospital_Emergency_Room_Data[[#This Row],[Patient Admission Date]])</f>
        <v>2024</v>
      </c>
      <c r="F3847" s="2">
        <v>0.05</v>
      </c>
      <c r="G3847" s="8" t="str">
        <f>TEXT(Hospital_Emergency_Room_Data[[#This Row],[Patient Admission Date]],"dddd")</f>
        <v>Friday</v>
      </c>
      <c r="H3847" t="s">
        <v>9208</v>
      </c>
      <c r="I3847">
        <v>53</v>
      </c>
      <c r="J3847" s="5" t="s">
        <v>9219</v>
      </c>
      <c r="K3847" t="s">
        <v>32</v>
      </c>
      <c r="L3847" t="s">
        <v>9281</v>
      </c>
      <c r="M3847" t="s">
        <v>9209</v>
      </c>
      <c r="N3847">
        <v>3</v>
      </c>
      <c r="O3847">
        <v>17</v>
      </c>
      <c r="P3847" t="s">
        <v>9226</v>
      </c>
      <c r="Q3847">
        <v>24</v>
      </c>
      <c r="R3847">
        <v>1</v>
      </c>
      <c r="S3847" t="s">
        <v>9258</v>
      </c>
      <c r="T3847" t="s">
        <v>9264</v>
      </c>
      <c r="U3847" t="s">
        <v>9282</v>
      </c>
      <c r="V3847" t="str" cm="1">
        <f t="array" ref="V3847">_xlfn.IFS(Hospital_Emergency_Room_Data[[#This Row],[Day]]&lt;=10,"Start(1-10)",Hospital_Emergency_Room_Data[[#This Row],[Day]]&lt;=20,"Middle(11-20)",Hospital_Emergency_Room_Data[[#This Row],[Day]]&gt;20,"End(21-30)")</f>
        <v>End(21-30)</v>
      </c>
    </row>
    <row r="3848" spans="1:22">
      <c r="A3848">
        <v>193586345</v>
      </c>
      <c r="B3848" t="s">
        <v>3861</v>
      </c>
      <c r="C3848" s="1">
        <v>45319</v>
      </c>
      <c r="D3848" t="str">
        <f>TEXT(Hospital_Emergency_Room_Data[[#This Row],[Patient Admission Date]],"mmm")</f>
        <v>Jan</v>
      </c>
      <c r="E3848">
        <f>YEAR(Hospital_Emergency_Room_Data[[#This Row],[Patient Admission Date]])</f>
        <v>2024</v>
      </c>
      <c r="F3848" s="2">
        <v>0.52083333333333337</v>
      </c>
      <c r="G3848" s="8" t="str">
        <f>TEXT(Hospital_Emergency_Room_Data[[#This Row],[Patient Admission Date]],"dddd")</f>
        <v>Sunday</v>
      </c>
      <c r="H3848" t="s">
        <v>9208</v>
      </c>
      <c r="I3848">
        <v>6</v>
      </c>
      <c r="J3848" s="5" t="s">
        <v>9221</v>
      </c>
      <c r="K3848" t="s">
        <v>32</v>
      </c>
      <c r="L3848" t="s">
        <v>9281</v>
      </c>
      <c r="M3848" t="s">
        <v>9209</v>
      </c>
      <c r="N3848">
        <v>3</v>
      </c>
      <c r="O3848">
        <v>49</v>
      </c>
      <c r="P3848" t="s">
        <v>9225</v>
      </c>
      <c r="Q3848">
        <v>28</v>
      </c>
      <c r="R3848">
        <v>12</v>
      </c>
      <c r="S3848" t="s">
        <v>9257</v>
      </c>
      <c r="T3848" t="s">
        <v>9264</v>
      </c>
      <c r="U3848" t="s">
        <v>9283</v>
      </c>
      <c r="V3848" t="str" cm="1">
        <f t="array" ref="V3848">_xlfn.IFS(Hospital_Emergency_Room_Data[[#This Row],[Day]]&lt;=10,"Start(1-10)",Hospital_Emergency_Room_Data[[#This Row],[Day]]&lt;=20,"Middle(11-20)",Hospital_Emergency_Room_Data[[#This Row],[Day]]&gt;20,"End(21-30)")</f>
        <v>End(21-30)</v>
      </c>
    </row>
    <row r="3849" spans="1:22">
      <c r="A3849">
        <v>886028536</v>
      </c>
      <c r="B3849" t="s">
        <v>3862</v>
      </c>
      <c r="C3849" s="1">
        <v>45546</v>
      </c>
      <c r="D3849" t="str">
        <f>TEXT(Hospital_Emergency_Room_Data[[#This Row],[Patient Admission Date]],"mmm")</f>
        <v>Sep</v>
      </c>
      <c r="E3849">
        <f>YEAR(Hospital_Emergency_Room_Data[[#This Row],[Patient Admission Date]])</f>
        <v>2024</v>
      </c>
      <c r="F3849" s="2">
        <v>0.28819444444444442</v>
      </c>
      <c r="G3849" s="8" t="str">
        <f>TEXT(Hospital_Emergency_Room_Data[[#This Row],[Patient Admission Date]],"dddd")</f>
        <v>Wednesday</v>
      </c>
      <c r="H3849" t="s">
        <v>9208</v>
      </c>
      <c r="I3849">
        <v>17</v>
      </c>
      <c r="J3849" s="5" t="s">
        <v>9220</v>
      </c>
      <c r="K3849" t="s">
        <v>32</v>
      </c>
      <c r="L3849" t="s">
        <v>9281</v>
      </c>
      <c r="M3849" t="s">
        <v>9209</v>
      </c>
      <c r="N3849">
        <v>4</v>
      </c>
      <c r="O3849">
        <v>21</v>
      </c>
      <c r="P3849" t="s">
        <v>9226</v>
      </c>
      <c r="Q3849">
        <v>11</v>
      </c>
      <c r="R3849">
        <v>6</v>
      </c>
      <c r="S3849" t="s">
        <v>9255</v>
      </c>
      <c r="T3849" t="s">
        <v>9265</v>
      </c>
      <c r="U3849" t="s">
        <v>9282</v>
      </c>
      <c r="V3849" t="str" cm="1">
        <f t="array" ref="V3849">_xlfn.IFS(Hospital_Emergency_Room_Data[[#This Row],[Day]]&lt;=10,"Start(1-10)",Hospital_Emergency_Room_Data[[#This Row],[Day]]&lt;=20,"Middle(11-20)",Hospital_Emergency_Room_Data[[#This Row],[Day]]&gt;20,"End(21-30)")</f>
        <v>Middle(11-20)</v>
      </c>
    </row>
    <row r="3850" spans="1:22">
      <c r="A3850">
        <v>799763863</v>
      </c>
      <c r="B3850" t="s">
        <v>3863</v>
      </c>
      <c r="C3850" s="1">
        <v>45585</v>
      </c>
      <c r="D3850" t="str">
        <f>TEXT(Hospital_Emergency_Room_Data[[#This Row],[Patient Admission Date]],"mmm")</f>
        <v>Oct</v>
      </c>
      <c r="E3850">
        <f>YEAR(Hospital_Emergency_Room_Data[[#This Row],[Patient Admission Date]])</f>
        <v>2024</v>
      </c>
      <c r="F3850" s="2">
        <v>2.4305555555555556E-2</v>
      </c>
      <c r="G3850" s="8" t="str">
        <f>TEXT(Hospital_Emergency_Room_Data[[#This Row],[Patient Admission Date]],"dddd")</f>
        <v>Sunday</v>
      </c>
      <c r="H3850" t="s">
        <v>9208</v>
      </c>
      <c r="I3850">
        <v>46</v>
      </c>
      <c r="J3850" s="5" t="s">
        <v>9219</v>
      </c>
      <c r="K3850" t="s">
        <v>32</v>
      </c>
      <c r="L3850" t="s">
        <v>9281</v>
      </c>
      <c r="M3850" t="s">
        <v>9209</v>
      </c>
      <c r="N3850">
        <v>4</v>
      </c>
      <c r="O3850">
        <v>56</v>
      </c>
      <c r="P3850" t="s">
        <v>9225</v>
      </c>
      <c r="Q3850">
        <v>20</v>
      </c>
      <c r="R3850">
        <v>0</v>
      </c>
      <c r="S3850" t="s">
        <v>9258</v>
      </c>
      <c r="T3850" t="s">
        <v>9262</v>
      </c>
      <c r="U3850" t="s">
        <v>9283</v>
      </c>
      <c r="V3850" t="str" cm="1">
        <f t="array" ref="V3850">_xlfn.IFS(Hospital_Emergency_Room_Data[[#This Row],[Day]]&lt;=10,"Start(1-10)",Hospital_Emergency_Room_Data[[#This Row],[Day]]&lt;=20,"Middle(11-20)",Hospital_Emergency_Room_Data[[#This Row],[Day]]&gt;20,"End(21-30)")</f>
        <v>Middle(11-20)</v>
      </c>
    </row>
    <row r="3851" spans="1:22">
      <c r="A3851">
        <v>442747250</v>
      </c>
      <c r="B3851" t="s">
        <v>3864</v>
      </c>
      <c r="C3851" s="1">
        <v>45588</v>
      </c>
      <c r="D3851" t="str">
        <f>TEXT(Hospital_Emergency_Room_Data[[#This Row],[Patient Admission Date]],"mmm")</f>
        <v>Oct</v>
      </c>
      <c r="E3851">
        <f>YEAR(Hospital_Emergency_Room_Data[[#This Row],[Patient Admission Date]])</f>
        <v>2024</v>
      </c>
      <c r="F3851" s="2">
        <v>0.20277777777777778</v>
      </c>
      <c r="G3851" s="8" t="str">
        <f>TEXT(Hospital_Emergency_Room_Data[[#This Row],[Patient Admission Date]],"dddd")</f>
        <v>Wednesday</v>
      </c>
      <c r="H3851" t="s">
        <v>9208</v>
      </c>
      <c r="I3851">
        <v>41</v>
      </c>
      <c r="J3851" s="5" t="s">
        <v>9223</v>
      </c>
      <c r="K3851" t="s">
        <v>32</v>
      </c>
      <c r="L3851" t="s">
        <v>9281</v>
      </c>
      <c r="M3851" t="s">
        <v>9209</v>
      </c>
      <c r="N3851">
        <v>4</v>
      </c>
      <c r="O3851">
        <v>29</v>
      </c>
      <c r="P3851" t="s">
        <v>9226</v>
      </c>
      <c r="Q3851">
        <v>23</v>
      </c>
      <c r="R3851">
        <v>4</v>
      </c>
      <c r="S3851" t="s">
        <v>9258</v>
      </c>
      <c r="T3851" t="s">
        <v>9264</v>
      </c>
      <c r="U3851" t="s">
        <v>9282</v>
      </c>
      <c r="V3851" t="str" cm="1">
        <f t="array" ref="V3851">_xlfn.IFS(Hospital_Emergency_Room_Data[[#This Row],[Day]]&lt;=10,"Start(1-10)",Hospital_Emergency_Room_Data[[#This Row],[Day]]&lt;=20,"Middle(11-20)",Hospital_Emergency_Room_Data[[#This Row],[Day]]&gt;20,"End(21-30)")</f>
        <v>End(21-30)</v>
      </c>
    </row>
    <row r="3852" spans="1:22">
      <c r="A3852">
        <v>407321027</v>
      </c>
      <c r="B3852" t="s">
        <v>3865</v>
      </c>
      <c r="C3852" s="1">
        <v>45202</v>
      </c>
      <c r="D3852" t="str">
        <f>TEXT(Hospital_Emergency_Room_Data[[#This Row],[Patient Admission Date]],"mmm")</f>
        <v>Oct</v>
      </c>
      <c r="E3852">
        <f>YEAR(Hospital_Emergency_Room_Data[[#This Row],[Patient Admission Date]])</f>
        <v>2023</v>
      </c>
      <c r="F3852" s="2">
        <v>0.89027777777777772</v>
      </c>
      <c r="G3852" s="8" t="str">
        <f>TEXT(Hospital_Emergency_Room_Data[[#This Row],[Patient Admission Date]],"dddd")</f>
        <v>Tuesday</v>
      </c>
      <c r="H3852" t="s">
        <v>9208</v>
      </c>
      <c r="I3852">
        <v>38</v>
      </c>
      <c r="J3852" s="5" t="s">
        <v>9223</v>
      </c>
      <c r="K3852" t="s">
        <v>32</v>
      </c>
      <c r="L3852" t="s">
        <v>9281</v>
      </c>
      <c r="M3852" t="s">
        <v>9209</v>
      </c>
      <c r="N3852">
        <v>5</v>
      </c>
      <c r="O3852">
        <v>38</v>
      </c>
      <c r="P3852" t="s">
        <v>9225</v>
      </c>
      <c r="Q3852">
        <v>3</v>
      </c>
      <c r="R3852">
        <v>21</v>
      </c>
      <c r="S3852" t="s">
        <v>9256</v>
      </c>
      <c r="T3852" t="s">
        <v>9263</v>
      </c>
      <c r="U3852" t="s">
        <v>9300</v>
      </c>
      <c r="V3852" t="str" cm="1">
        <f t="array" ref="V3852">_xlfn.IFS(Hospital_Emergency_Room_Data[[#This Row],[Day]]&lt;=10,"Start(1-10)",Hospital_Emergency_Room_Data[[#This Row],[Day]]&lt;=20,"Middle(11-20)",Hospital_Emergency_Room_Data[[#This Row],[Day]]&gt;20,"End(21-30)")</f>
        <v>Start(1-10)</v>
      </c>
    </row>
    <row r="3853" spans="1:22">
      <c r="A3853">
        <v>813036145</v>
      </c>
      <c r="B3853" t="s">
        <v>3866</v>
      </c>
      <c r="C3853" s="1">
        <v>45510</v>
      </c>
      <c r="D3853" t="str">
        <f>TEXT(Hospital_Emergency_Room_Data[[#This Row],[Patient Admission Date]],"mmm")</f>
        <v>Aug</v>
      </c>
      <c r="E3853">
        <f>YEAR(Hospital_Emergency_Room_Data[[#This Row],[Patient Admission Date]])</f>
        <v>2024</v>
      </c>
      <c r="F3853" s="2">
        <v>0.45833333333333331</v>
      </c>
      <c r="G3853" s="8" t="str">
        <f>TEXT(Hospital_Emergency_Room_Data[[#This Row],[Patient Admission Date]],"dddd")</f>
        <v>Tuesday</v>
      </c>
      <c r="H3853" t="s">
        <v>9208</v>
      </c>
      <c r="I3853">
        <v>3</v>
      </c>
      <c r="J3853" s="5" t="s">
        <v>9218</v>
      </c>
      <c r="K3853" t="s">
        <v>32</v>
      </c>
      <c r="L3853" t="s">
        <v>9281</v>
      </c>
      <c r="M3853" t="s">
        <v>9209</v>
      </c>
      <c r="N3853">
        <v>5</v>
      </c>
      <c r="O3853">
        <v>43</v>
      </c>
      <c r="P3853" t="s">
        <v>9225</v>
      </c>
      <c r="Q3853">
        <v>6</v>
      </c>
      <c r="R3853">
        <v>11</v>
      </c>
      <c r="S3853" t="s">
        <v>9255</v>
      </c>
      <c r="T3853" t="s">
        <v>9263</v>
      </c>
      <c r="U3853" t="s">
        <v>9300</v>
      </c>
      <c r="V3853" t="str" cm="1">
        <f t="array" ref="V3853">_xlfn.IFS(Hospital_Emergency_Room_Data[[#This Row],[Day]]&lt;=10,"Start(1-10)",Hospital_Emergency_Room_Data[[#This Row],[Day]]&lt;=20,"Middle(11-20)",Hospital_Emergency_Room_Data[[#This Row],[Day]]&gt;20,"End(21-30)")</f>
        <v>Start(1-10)</v>
      </c>
    </row>
    <row r="3854" spans="1:22">
      <c r="A3854">
        <v>871750210</v>
      </c>
      <c r="B3854" t="s">
        <v>3867</v>
      </c>
      <c r="C3854" s="1">
        <v>45334</v>
      </c>
      <c r="D3854" t="str">
        <f>TEXT(Hospital_Emergency_Room_Data[[#This Row],[Patient Admission Date]],"mmm")</f>
        <v>Feb</v>
      </c>
      <c r="E3854">
        <f>YEAR(Hospital_Emergency_Room_Data[[#This Row],[Patient Admission Date]])</f>
        <v>2024</v>
      </c>
      <c r="F3854" s="2">
        <v>0.11319444444444444</v>
      </c>
      <c r="G3854" s="8" t="str">
        <f>TEXT(Hospital_Emergency_Room_Data[[#This Row],[Patient Admission Date]],"dddd")</f>
        <v>Monday</v>
      </c>
      <c r="H3854" t="s">
        <v>9208</v>
      </c>
      <c r="I3854">
        <v>76</v>
      </c>
      <c r="J3854" s="5" t="s">
        <v>9222</v>
      </c>
      <c r="K3854" t="s">
        <v>32</v>
      </c>
      <c r="L3854" t="s">
        <v>9281</v>
      </c>
      <c r="M3854" t="s">
        <v>9209</v>
      </c>
      <c r="N3854">
        <v>5</v>
      </c>
      <c r="O3854">
        <v>28</v>
      </c>
      <c r="P3854" t="s">
        <v>9226</v>
      </c>
      <c r="Q3854">
        <v>12</v>
      </c>
      <c r="R3854">
        <v>2</v>
      </c>
      <c r="S3854" t="s">
        <v>9258</v>
      </c>
      <c r="T3854" t="s">
        <v>9265</v>
      </c>
      <c r="U3854" t="s">
        <v>9282</v>
      </c>
      <c r="V3854" t="str" cm="1">
        <f t="array" ref="V3854">_xlfn.IFS(Hospital_Emergency_Room_Data[[#This Row],[Day]]&lt;=10,"Start(1-10)",Hospital_Emergency_Room_Data[[#This Row],[Day]]&lt;=20,"Middle(11-20)",Hospital_Emergency_Room_Data[[#This Row],[Day]]&gt;20,"End(21-30)")</f>
        <v>Middle(11-20)</v>
      </c>
    </row>
    <row r="3855" spans="1:22">
      <c r="A3855">
        <v>704423319</v>
      </c>
      <c r="B3855" t="s">
        <v>3868</v>
      </c>
      <c r="C3855" s="1">
        <v>45037</v>
      </c>
      <c r="D3855" t="str">
        <f>TEXT(Hospital_Emergency_Room_Data[[#This Row],[Patient Admission Date]],"mmm")</f>
        <v>Apr</v>
      </c>
      <c r="E3855">
        <f>YEAR(Hospital_Emergency_Room_Data[[#This Row],[Patient Admission Date]])</f>
        <v>2023</v>
      </c>
      <c r="F3855" s="2">
        <v>0.73958333333333337</v>
      </c>
      <c r="G3855" s="8" t="str">
        <f>TEXT(Hospital_Emergency_Room_Data[[#This Row],[Patient Admission Date]],"dddd")</f>
        <v>Friday</v>
      </c>
      <c r="H3855" t="s">
        <v>9208</v>
      </c>
      <c r="I3855">
        <v>67</v>
      </c>
      <c r="J3855" s="5" t="s">
        <v>9217</v>
      </c>
      <c r="K3855" t="s">
        <v>32</v>
      </c>
      <c r="L3855" t="s">
        <v>9281</v>
      </c>
      <c r="M3855" t="s">
        <v>9209</v>
      </c>
      <c r="N3855">
        <v>5</v>
      </c>
      <c r="O3855">
        <v>40</v>
      </c>
      <c r="P3855" t="s">
        <v>9225</v>
      </c>
      <c r="Q3855">
        <v>21</v>
      </c>
      <c r="R3855">
        <v>17</v>
      </c>
      <c r="S3855" t="s">
        <v>9257</v>
      </c>
      <c r="T3855" t="s">
        <v>9262</v>
      </c>
      <c r="U3855" t="s">
        <v>9300</v>
      </c>
      <c r="V3855" t="str" cm="1">
        <f t="array" ref="V3855">_xlfn.IFS(Hospital_Emergency_Room_Data[[#This Row],[Day]]&lt;=10,"Start(1-10)",Hospital_Emergency_Room_Data[[#This Row],[Day]]&lt;=20,"Middle(11-20)",Hospital_Emergency_Room_Data[[#This Row],[Day]]&gt;20,"End(21-30)")</f>
        <v>End(21-30)</v>
      </c>
    </row>
    <row r="3856" spans="1:22">
      <c r="A3856">
        <v>571795269</v>
      </c>
      <c r="B3856" t="s">
        <v>3869</v>
      </c>
      <c r="C3856" s="1">
        <v>45559</v>
      </c>
      <c r="D3856" t="str">
        <f>TEXT(Hospital_Emergency_Room_Data[[#This Row],[Patient Admission Date]],"mmm")</f>
        <v>Sep</v>
      </c>
      <c r="E3856">
        <f>YEAR(Hospital_Emergency_Room_Data[[#This Row],[Patient Admission Date]])</f>
        <v>2024</v>
      </c>
      <c r="F3856" s="2">
        <v>0.35208333333333336</v>
      </c>
      <c r="G3856" s="8" t="str">
        <f>TEXT(Hospital_Emergency_Room_Data[[#This Row],[Patient Admission Date]],"dddd")</f>
        <v>Tuesday</v>
      </c>
      <c r="H3856" t="s">
        <v>9208</v>
      </c>
      <c r="I3856">
        <v>53</v>
      </c>
      <c r="J3856" s="5" t="s">
        <v>9219</v>
      </c>
      <c r="K3856" t="s">
        <v>32</v>
      </c>
      <c r="L3856" t="s">
        <v>9281</v>
      </c>
      <c r="M3856" t="s">
        <v>9209</v>
      </c>
      <c r="N3856">
        <v>6</v>
      </c>
      <c r="O3856">
        <v>35</v>
      </c>
      <c r="P3856" t="s">
        <v>9225</v>
      </c>
      <c r="Q3856">
        <v>24</v>
      </c>
      <c r="R3856">
        <v>8</v>
      </c>
      <c r="S3856" t="s">
        <v>9255</v>
      </c>
      <c r="T3856" t="s">
        <v>9264</v>
      </c>
      <c r="U3856" t="s">
        <v>9300</v>
      </c>
      <c r="V3856" t="str" cm="1">
        <f t="array" ref="V3856">_xlfn.IFS(Hospital_Emergency_Room_Data[[#This Row],[Day]]&lt;=10,"Start(1-10)",Hospital_Emergency_Room_Data[[#This Row],[Day]]&lt;=20,"Middle(11-20)",Hospital_Emergency_Room_Data[[#This Row],[Day]]&gt;20,"End(21-30)")</f>
        <v>End(21-30)</v>
      </c>
    </row>
    <row r="3857" spans="1:22">
      <c r="A3857">
        <v>363550104</v>
      </c>
      <c r="B3857" t="s">
        <v>3870</v>
      </c>
      <c r="C3857" s="1">
        <v>45054</v>
      </c>
      <c r="D3857" t="str">
        <f>TEXT(Hospital_Emergency_Room_Data[[#This Row],[Patient Admission Date]],"mmm")</f>
        <v>May</v>
      </c>
      <c r="E3857">
        <f>YEAR(Hospital_Emergency_Room_Data[[#This Row],[Patient Admission Date]])</f>
        <v>2023</v>
      </c>
      <c r="F3857" s="2">
        <v>7.013888888888889E-2</v>
      </c>
      <c r="G3857" s="8" t="str">
        <f>TEXT(Hospital_Emergency_Room_Data[[#This Row],[Patient Admission Date]],"dddd")</f>
        <v>Monday</v>
      </c>
      <c r="H3857" t="s">
        <v>9208</v>
      </c>
      <c r="I3857">
        <v>8</v>
      </c>
      <c r="J3857" s="5" t="s">
        <v>9221</v>
      </c>
      <c r="K3857" t="s">
        <v>32</v>
      </c>
      <c r="L3857" t="s">
        <v>9281</v>
      </c>
      <c r="M3857" t="s">
        <v>9209</v>
      </c>
      <c r="N3857">
        <v>6</v>
      </c>
      <c r="O3857">
        <v>36</v>
      </c>
      <c r="P3857" t="s">
        <v>9225</v>
      </c>
      <c r="Q3857">
        <v>8</v>
      </c>
      <c r="R3857">
        <v>1</v>
      </c>
      <c r="S3857" t="s">
        <v>9258</v>
      </c>
      <c r="T3857" t="s">
        <v>9265</v>
      </c>
      <c r="U3857" t="s">
        <v>9300</v>
      </c>
      <c r="V3857" t="str" cm="1">
        <f t="array" ref="V3857">_xlfn.IFS(Hospital_Emergency_Room_Data[[#This Row],[Day]]&lt;=10,"Start(1-10)",Hospital_Emergency_Room_Data[[#This Row],[Day]]&lt;=20,"Middle(11-20)",Hospital_Emergency_Room_Data[[#This Row],[Day]]&gt;20,"End(21-30)")</f>
        <v>Start(1-10)</v>
      </c>
    </row>
    <row r="3858" spans="1:22">
      <c r="A3858">
        <v>314884499</v>
      </c>
      <c r="B3858" t="s">
        <v>3871</v>
      </c>
      <c r="C3858" s="1">
        <v>45415</v>
      </c>
      <c r="D3858" t="str">
        <f>TEXT(Hospital_Emergency_Room_Data[[#This Row],[Patient Admission Date]],"mmm")</f>
        <v>May</v>
      </c>
      <c r="E3858">
        <f>YEAR(Hospital_Emergency_Room_Data[[#This Row],[Patient Admission Date]])</f>
        <v>2024</v>
      </c>
      <c r="F3858" s="2">
        <v>0.23402777777777778</v>
      </c>
      <c r="G3858" s="8" t="str">
        <f>TEXT(Hospital_Emergency_Room_Data[[#This Row],[Patient Admission Date]],"dddd")</f>
        <v>Friday</v>
      </c>
      <c r="H3858" t="s">
        <v>9208</v>
      </c>
      <c r="I3858">
        <v>6</v>
      </c>
      <c r="J3858" s="5" t="s">
        <v>9221</v>
      </c>
      <c r="K3858" t="s">
        <v>32</v>
      </c>
      <c r="L3858" t="s">
        <v>9281</v>
      </c>
      <c r="M3858" t="s">
        <v>9209</v>
      </c>
      <c r="N3858">
        <v>7</v>
      </c>
      <c r="O3858">
        <v>22</v>
      </c>
      <c r="P3858" t="s">
        <v>9226</v>
      </c>
      <c r="Q3858">
        <v>3</v>
      </c>
      <c r="R3858">
        <v>5</v>
      </c>
      <c r="S3858" t="s">
        <v>9258</v>
      </c>
      <c r="T3858" t="s">
        <v>9263</v>
      </c>
      <c r="U3858" t="s">
        <v>9282</v>
      </c>
      <c r="V3858" t="str" cm="1">
        <f t="array" ref="V3858">_xlfn.IFS(Hospital_Emergency_Room_Data[[#This Row],[Day]]&lt;=10,"Start(1-10)",Hospital_Emergency_Room_Data[[#This Row],[Day]]&lt;=20,"Middle(11-20)",Hospital_Emergency_Room_Data[[#This Row],[Day]]&gt;20,"End(21-30)")</f>
        <v>Start(1-10)</v>
      </c>
    </row>
    <row r="3859" spans="1:22">
      <c r="A3859">
        <v>740877128</v>
      </c>
      <c r="B3859" t="s">
        <v>3872</v>
      </c>
      <c r="C3859" s="1">
        <v>45436</v>
      </c>
      <c r="D3859" t="str">
        <f>TEXT(Hospital_Emergency_Room_Data[[#This Row],[Patient Admission Date]],"mmm")</f>
        <v>May</v>
      </c>
      <c r="E3859">
        <f>YEAR(Hospital_Emergency_Room_Data[[#This Row],[Patient Admission Date]])</f>
        <v>2024</v>
      </c>
      <c r="F3859" s="2">
        <v>0.40833333333333333</v>
      </c>
      <c r="G3859" s="8" t="str">
        <f>TEXT(Hospital_Emergency_Room_Data[[#This Row],[Patient Admission Date]],"dddd")</f>
        <v>Friday</v>
      </c>
      <c r="H3859" t="s">
        <v>9208</v>
      </c>
      <c r="I3859">
        <v>74</v>
      </c>
      <c r="J3859" s="5" t="s">
        <v>9222</v>
      </c>
      <c r="K3859" t="s">
        <v>32</v>
      </c>
      <c r="L3859" t="s">
        <v>9281</v>
      </c>
      <c r="M3859" t="s">
        <v>9209</v>
      </c>
      <c r="N3859">
        <v>7</v>
      </c>
      <c r="O3859">
        <v>51</v>
      </c>
      <c r="P3859" t="s">
        <v>9225</v>
      </c>
      <c r="Q3859">
        <v>24</v>
      </c>
      <c r="R3859">
        <v>9</v>
      </c>
      <c r="S3859" t="s">
        <v>9255</v>
      </c>
      <c r="T3859" t="s">
        <v>9264</v>
      </c>
      <c r="U3859" t="s">
        <v>9283</v>
      </c>
      <c r="V3859" t="str" cm="1">
        <f t="array" ref="V3859">_xlfn.IFS(Hospital_Emergency_Room_Data[[#This Row],[Day]]&lt;=10,"Start(1-10)",Hospital_Emergency_Room_Data[[#This Row],[Day]]&lt;=20,"Middle(11-20)",Hospital_Emergency_Room_Data[[#This Row],[Day]]&gt;20,"End(21-30)")</f>
        <v>End(21-30)</v>
      </c>
    </row>
    <row r="3860" spans="1:22">
      <c r="A3860">
        <v>596887560</v>
      </c>
      <c r="B3860" t="s">
        <v>3873</v>
      </c>
      <c r="C3860" s="1">
        <v>45184</v>
      </c>
      <c r="D3860" t="str">
        <f>TEXT(Hospital_Emergency_Room_Data[[#This Row],[Patient Admission Date]],"mmm")</f>
        <v>Sep</v>
      </c>
      <c r="E3860">
        <f>YEAR(Hospital_Emergency_Room_Data[[#This Row],[Patient Admission Date]])</f>
        <v>2023</v>
      </c>
      <c r="F3860" s="2">
        <v>0.90972222222222221</v>
      </c>
      <c r="G3860" s="8" t="str">
        <f>TEXT(Hospital_Emergency_Room_Data[[#This Row],[Patient Admission Date]],"dddd")</f>
        <v>Friday</v>
      </c>
      <c r="H3860" t="s">
        <v>9208</v>
      </c>
      <c r="I3860">
        <v>20</v>
      </c>
      <c r="J3860" s="5" t="s">
        <v>9220</v>
      </c>
      <c r="K3860" t="s">
        <v>32</v>
      </c>
      <c r="L3860" t="s">
        <v>9281</v>
      </c>
      <c r="M3860" t="s">
        <v>9209</v>
      </c>
      <c r="N3860">
        <v>7</v>
      </c>
      <c r="O3860">
        <v>37</v>
      </c>
      <c r="P3860" t="s">
        <v>9225</v>
      </c>
      <c r="Q3860">
        <v>15</v>
      </c>
      <c r="R3860">
        <v>21</v>
      </c>
      <c r="S3860" t="s">
        <v>9256</v>
      </c>
      <c r="T3860" t="s">
        <v>9262</v>
      </c>
      <c r="U3860" t="s">
        <v>9300</v>
      </c>
      <c r="V3860" t="str" cm="1">
        <f t="array" ref="V3860">_xlfn.IFS(Hospital_Emergency_Room_Data[[#This Row],[Day]]&lt;=10,"Start(1-10)",Hospital_Emergency_Room_Data[[#This Row],[Day]]&lt;=20,"Middle(11-20)",Hospital_Emergency_Room_Data[[#This Row],[Day]]&gt;20,"End(21-30)")</f>
        <v>Middle(11-20)</v>
      </c>
    </row>
    <row r="3861" spans="1:22">
      <c r="A3861">
        <v>831501174</v>
      </c>
      <c r="B3861" t="s">
        <v>3874</v>
      </c>
      <c r="C3861" s="1">
        <v>45476</v>
      </c>
      <c r="D3861" t="str">
        <f>TEXT(Hospital_Emergency_Room_Data[[#This Row],[Patient Admission Date]],"mmm")</f>
        <v>Jul</v>
      </c>
      <c r="E3861">
        <f>YEAR(Hospital_Emergency_Room_Data[[#This Row],[Patient Admission Date]])</f>
        <v>2024</v>
      </c>
      <c r="F3861" s="2">
        <v>0.15625</v>
      </c>
      <c r="G3861" s="8" t="str">
        <f>TEXT(Hospital_Emergency_Room_Data[[#This Row],[Patient Admission Date]],"dddd")</f>
        <v>Wednesday</v>
      </c>
      <c r="H3861" t="s">
        <v>9208</v>
      </c>
      <c r="I3861">
        <v>18</v>
      </c>
      <c r="J3861" s="5" t="s">
        <v>9220</v>
      </c>
      <c r="K3861" t="s">
        <v>32</v>
      </c>
      <c r="L3861" t="s">
        <v>9281</v>
      </c>
      <c r="M3861" t="s">
        <v>9209</v>
      </c>
      <c r="N3861">
        <v>7</v>
      </c>
      <c r="O3861">
        <v>30</v>
      </c>
      <c r="P3861" t="s">
        <v>9225</v>
      </c>
      <c r="Q3861">
        <v>3</v>
      </c>
      <c r="R3861">
        <v>3</v>
      </c>
      <c r="S3861" t="s">
        <v>9258</v>
      </c>
      <c r="T3861" t="s">
        <v>9263</v>
      </c>
      <c r="U3861" t="s">
        <v>9282</v>
      </c>
      <c r="V3861" t="str" cm="1">
        <f t="array" ref="V3861">_xlfn.IFS(Hospital_Emergency_Room_Data[[#This Row],[Day]]&lt;=10,"Start(1-10)",Hospital_Emergency_Room_Data[[#This Row],[Day]]&lt;=20,"Middle(11-20)",Hospital_Emergency_Room_Data[[#This Row],[Day]]&gt;20,"End(21-30)")</f>
        <v>Start(1-10)</v>
      </c>
    </row>
    <row r="3862" spans="1:22">
      <c r="A3862">
        <v>501795184</v>
      </c>
      <c r="B3862" t="s">
        <v>3875</v>
      </c>
      <c r="C3862" s="1">
        <v>45137</v>
      </c>
      <c r="D3862" t="str">
        <f>TEXT(Hospital_Emergency_Room_Data[[#This Row],[Patient Admission Date]],"mmm")</f>
        <v>Jul</v>
      </c>
      <c r="E3862">
        <f>YEAR(Hospital_Emergency_Room_Data[[#This Row],[Patient Admission Date]])</f>
        <v>2023</v>
      </c>
      <c r="F3862" s="2">
        <v>0.83402777777777781</v>
      </c>
      <c r="G3862" s="8" t="str">
        <f>TEXT(Hospital_Emergency_Room_Data[[#This Row],[Patient Admission Date]],"dddd")</f>
        <v>Sunday</v>
      </c>
      <c r="H3862" t="s">
        <v>9208</v>
      </c>
      <c r="I3862">
        <v>51</v>
      </c>
      <c r="J3862" s="5" t="s">
        <v>9219</v>
      </c>
      <c r="K3862" t="s">
        <v>32</v>
      </c>
      <c r="L3862" t="s">
        <v>9281</v>
      </c>
      <c r="M3862" t="s">
        <v>9209</v>
      </c>
      <c r="N3862">
        <v>7</v>
      </c>
      <c r="O3862">
        <v>21</v>
      </c>
      <c r="P3862" t="s">
        <v>9226</v>
      </c>
      <c r="Q3862">
        <v>30</v>
      </c>
      <c r="R3862">
        <v>20</v>
      </c>
      <c r="S3862" t="s">
        <v>9256</v>
      </c>
      <c r="T3862" t="s">
        <v>9264</v>
      </c>
      <c r="U3862" t="s">
        <v>9282</v>
      </c>
      <c r="V3862" t="str" cm="1">
        <f t="array" ref="V3862">_xlfn.IFS(Hospital_Emergency_Room_Data[[#This Row],[Day]]&lt;=10,"Start(1-10)",Hospital_Emergency_Room_Data[[#This Row],[Day]]&lt;=20,"Middle(11-20)",Hospital_Emergency_Room_Data[[#This Row],[Day]]&gt;20,"End(21-30)")</f>
        <v>End(21-30)</v>
      </c>
    </row>
    <row r="3863" spans="1:22">
      <c r="A3863">
        <v>197348117</v>
      </c>
      <c r="B3863" t="s">
        <v>3876</v>
      </c>
      <c r="C3863" s="1">
        <v>45214</v>
      </c>
      <c r="D3863" t="str">
        <f>TEXT(Hospital_Emergency_Room_Data[[#This Row],[Patient Admission Date]],"mmm")</f>
        <v>Oct</v>
      </c>
      <c r="E3863">
        <f>YEAR(Hospital_Emergency_Room_Data[[#This Row],[Patient Admission Date]])</f>
        <v>2023</v>
      </c>
      <c r="F3863" s="2">
        <v>0.79305555555555551</v>
      </c>
      <c r="G3863" s="8" t="str">
        <f>TEXT(Hospital_Emergency_Room_Data[[#This Row],[Patient Admission Date]],"dddd")</f>
        <v>Sunday</v>
      </c>
      <c r="H3863" t="s">
        <v>9208</v>
      </c>
      <c r="I3863">
        <v>25</v>
      </c>
      <c r="J3863" s="5" t="s">
        <v>9220</v>
      </c>
      <c r="K3863" t="s">
        <v>32</v>
      </c>
      <c r="L3863" t="s">
        <v>9281</v>
      </c>
      <c r="M3863" t="s">
        <v>9209</v>
      </c>
      <c r="N3863">
        <v>7</v>
      </c>
      <c r="O3863">
        <v>27</v>
      </c>
      <c r="P3863" t="s">
        <v>9226</v>
      </c>
      <c r="Q3863">
        <v>15</v>
      </c>
      <c r="R3863">
        <v>19</v>
      </c>
      <c r="S3863" t="s">
        <v>9256</v>
      </c>
      <c r="T3863" t="s">
        <v>9262</v>
      </c>
      <c r="U3863" t="s">
        <v>9282</v>
      </c>
      <c r="V3863" t="str" cm="1">
        <f t="array" ref="V3863">_xlfn.IFS(Hospital_Emergency_Room_Data[[#This Row],[Day]]&lt;=10,"Start(1-10)",Hospital_Emergency_Room_Data[[#This Row],[Day]]&lt;=20,"Middle(11-20)",Hospital_Emergency_Room_Data[[#This Row],[Day]]&gt;20,"End(21-30)")</f>
        <v>Middle(11-20)</v>
      </c>
    </row>
    <row r="3864" spans="1:22">
      <c r="A3864">
        <v>574675283</v>
      </c>
      <c r="B3864" t="s">
        <v>3877</v>
      </c>
      <c r="C3864" s="1">
        <v>45241</v>
      </c>
      <c r="D3864" t="str">
        <f>TEXT(Hospital_Emergency_Room_Data[[#This Row],[Patient Admission Date]],"mmm")</f>
        <v>Nov</v>
      </c>
      <c r="E3864">
        <f>YEAR(Hospital_Emergency_Room_Data[[#This Row],[Patient Admission Date]])</f>
        <v>2023</v>
      </c>
      <c r="F3864" s="2">
        <v>0.44583333333333336</v>
      </c>
      <c r="G3864" s="8" t="str">
        <f>TEXT(Hospital_Emergency_Room_Data[[#This Row],[Patient Admission Date]],"dddd")</f>
        <v>Saturday</v>
      </c>
      <c r="H3864" t="s">
        <v>9208</v>
      </c>
      <c r="I3864">
        <v>31</v>
      </c>
      <c r="J3864" s="5" t="s">
        <v>9223</v>
      </c>
      <c r="K3864" t="s">
        <v>32</v>
      </c>
      <c r="L3864" t="s">
        <v>9281</v>
      </c>
      <c r="M3864" t="s">
        <v>9209</v>
      </c>
      <c r="N3864">
        <v>7</v>
      </c>
      <c r="O3864">
        <v>53</v>
      </c>
      <c r="P3864" t="s">
        <v>9225</v>
      </c>
      <c r="Q3864">
        <v>11</v>
      </c>
      <c r="R3864">
        <v>10</v>
      </c>
      <c r="S3864" t="s">
        <v>9255</v>
      </c>
      <c r="T3864" t="s">
        <v>9265</v>
      </c>
      <c r="U3864" t="s">
        <v>9283</v>
      </c>
      <c r="V3864" t="str" cm="1">
        <f t="array" ref="V3864">_xlfn.IFS(Hospital_Emergency_Room_Data[[#This Row],[Day]]&lt;=10,"Start(1-10)",Hospital_Emergency_Room_Data[[#This Row],[Day]]&lt;=20,"Middle(11-20)",Hospital_Emergency_Room_Data[[#This Row],[Day]]&gt;20,"End(21-30)")</f>
        <v>Middle(11-20)</v>
      </c>
    </row>
    <row r="3865" spans="1:22">
      <c r="A3865">
        <v>807206718</v>
      </c>
      <c r="B3865" t="s">
        <v>3878</v>
      </c>
      <c r="C3865" s="1">
        <v>45078</v>
      </c>
      <c r="D3865" t="str">
        <f>TEXT(Hospital_Emergency_Room_Data[[#This Row],[Patient Admission Date]],"mmm")</f>
        <v>Jun</v>
      </c>
      <c r="E3865">
        <f>YEAR(Hospital_Emergency_Room_Data[[#This Row],[Patient Admission Date]])</f>
        <v>2023</v>
      </c>
      <c r="F3865" s="2">
        <v>0.65486111111111112</v>
      </c>
      <c r="G3865" s="8" t="str">
        <f>TEXT(Hospital_Emergency_Room_Data[[#This Row],[Patient Admission Date]],"dddd")</f>
        <v>Thursday</v>
      </c>
      <c r="H3865" t="s">
        <v>9208</v>
      </c>
      <c r="I3865">
        <v>56</v>
      </c>
      <c r="J3865" s="5" t="s">
        <v>9219</v>
      </c>
      <c r="K3865" t="s">
        <v>32</v>
      </c>
      <c r="L3865" t="s">
        <v>9281</v>
      </c>
      <c r="M3865" t="s">
        <v>9209</v>
      </c>
      <c r="N3865">
        <v>8</v>
      </c>
      <c r="O3865">
        <v>17</v>
      </c>
      <c r="P3865" t="s">
        <v>9226</v>
      </c>
      <c r="Q3865">
        <v>1</v>
      </c>
      <c r="R3865">
        <v>15</v>
      </c>
      <c r="S3865" t="s">
        <v>9257</v>
      </c>
      <c r="T3865" t="s">
        <v>9263</v>
      </c>
      <c r="U3865" t="s">
        <v>9282</v>
      </c>
      <c r="V3865" t="str" cm="1">
        <f t="array" ref="V3865">_xlfn.IFS(Hospital_Emergency_Room_Data[[#This Row],[Day]]&lt;=10,"Start(1-10)",Hospital_Emergency_Room_Data[[#This Row],[Day]]&lt;=20,"Middle(11-20)",Hospital_Emergency_Room_Data[[#This Row],[Day]]&gt;20,"End(21-30)")</f>
        <v>Start(1-10)</v>
      </c>
    </row>
    <row r="3866" spans="1:22">
      <c r="A3866">
        <v>846067289</v>
      </c>
      <c r="B3866" t="s">
        <v>3879</v>
      </c>
      <c r="C3866" s="1">
        <v>45372</v>
      </c>
      <c r="D3866" t="str">
        <f>TEXT(Hospital_Emergency_Room_Data[[#This Row],[Patient Admission Date]],"mmm")</f>
        <v>Mar</v>
      </c>
      <c r="E3866">
        <f>YEAR(Hospital_Emergency_Room_Data[[#This Row],[Patient Admission Date]])</f>
        <v>2024</v>
      </c>
      <c r="F3866" s="2">
        <v>0.56805555555555554</v>
      </c>
      <c r="G3866" s="8" t="str">
        <f>TEXT(Hospital_Emergency_Room_Data[[#This Row],[Patient Admission Date]],"dddd")</f>
        <v>Thursday</v>
      </c>
      <c r="H3866" t="s">
        <v>9208</v>
      </c>
      <c r="I3866">
        <v>41</v>
      </c>
      <c r="J3866" s="5" t="s">
        <v>9223</v>
      </c>
      <c r="K3866" t="s">
        <v>32</v>
      </c>
      <c r="L3866" t="s">
        <v>9281</v>
      </c>
      <c r="M3866" t="s">
        <v>9209</v>
      </c>
      <c r="N3866">
        <v>8</v>
      </c>
      <c r="O3866">
        <v>22</v>
      </c>
      <c r="P3866" t="s">
        <v>9226</v>
      </c>
      <c r="Q3866">
        <v>21</v>
      </c>
      <c r="R3866">
        <v>13</v>
      </c>
      <c r="S3866" t="s">
        <v>9257</v>
      </c>
      <c r="T3866" t="s">
        <v>9262</v>
      </c>
      <c r="U3866" t="s">
        <v>9282</v>
      </c>
      <c r="V3866" t="str" cm="1">
        <f t="array" ref="V3866">_xlfn.IFS(Hospital_Emergency_Room_Data[[#This Row],[Day]]&lt;=10,"Start(1-10)",Hospital_Emergency_Room_Data[[#This Row],[Day]]&lt;=20,"Middle(11-20)",Hospital_Emergency_Room_Data[[#This Row],[Day]]&gt;20,"End(21-30)")</f>
        <v>End(21-30)</v>
      </c>
    </row>
    <row r="3867" spans="1:22">
      <c r="A3867">
        <v>183045484</v>
      </c>
      <c r="B3867" t="s">
        <v>3880</v>
      </c>
      <c r="C3867" s="1">
        <v>45465</v>
      </c>
      <c r="D3867" t="str">
        <f>TEXT(Hospital_Emergency_Room_Data[[#This Row],[Patient Admission Date]],"mmm")</f>
        <v>Jun</v>
      </c>
      <c r="E3867">
        <f>YEAR(Hospital_Emergency_Room_Data[[#This Row],[Patient Admission Date]])</f>
        <v>2024</v>
      </c>
      <c r="F3867" s="2">
        <v>0.68333333333333335</v>
      </c>
      <c r="G3867" s="8" t="str">
        <f>TEXT(Hospital_Emergency_Room_Data[[#This Row],[Patient Admission Date]],"dddd")</f>
        <v>Saturday</v>
      </c>
      <c r="H3867" t="s">
        <v>9208</v>
      </c>
      <c r="I3867">
        <v>47</v>
      </c>
      <c r="J3867" s="5" t="s">
        <v>9219</v>
      </c>
      <c r="K3867" t="s">
        <v>32</v>
      </c>
      <c r="L3867" t="s">
        <v>9281</v>
      </c>
      <c r="M3867" t="s">
        <v>9209</v>
      </c>
      <c r="N3867">
        <v>10</v>
      </c>
      <c r="O3867">
        <v>13</v>
      </c>
      <c r="P3867" t="s">
        <v>9226</v>
      </c>
      <c r="Q3867">
        <v>22</v>
      </c>
      <c r="R3867">
        <v>16</v>
      </c>
      <c r="S3867" t="s">
        <v>9257</v>
      </c>
      <c r="T3867" t="s">
        <v>9264</v>
      </c>
      <c r="U3867" t="s">
        <v>9282</v>
      </c>
      <c r="V3867" t="str" cm="1">
        <f t="array" ref="V3867">_xlfn.IFS(Hospital_Emergency_Room_Data[[#This Row],[Day]]&lt;=10,"Start(1-10)",Hospital_Emergency_Room_Data[[#This Row],[Day]]&lt;=20,"Middle(11-20)",Hospital_Emergency_Room_Data[[#This Row],[Day]]&gt;20,"End(21-30)")</f>
        <v>End(21-30)</v>
      </c>
    </row>
    <row r="3868" spans="1:22">
      <c r="A3868">
        <v>103264528</v>
      </c>
      <c r="B3868" t="s">
        <v>3881</v>
      </c>
      <c r="C3868" s="1">
        <v>45502</v>
      </c>
      <c r="D3868" t="str">
        <f>TEXT(Hospital_Emergency_Room_Data[[#This Row],[Patient Admission Date]],"mmm")</f>
        <v>Jul</v>
      </c>
      <c r="E3868">
        <f>YEAR(Hospital_Emergency_Room_Data[[#This Row],[Patient Admission Date]])</f>
        <v>2024</v>
      </c>
      <c r="F3868" s="2">
        <v>0.24861111111111112</v>
      </c>
      <c r="G3868" s="8" t="str">
        <f>TEXT(Hospital_Emergency_Room_Data[[#This Row],[Patient Admission Date]],"dddd")</f>
        <v>Monday</v>
      </c>
      <c r="H3868" t="s">
        <v>9208</v>
      </c>
      <c r="I3868">
        <v>60</v>
      </c>
      <c r="J3868" s="5" t="s">
        <v>9217</v>
      </c>
      <c r="K3868" t="s">
        <v>32</v>
      </c>
      <c r="L3868" t="s">
        <v>9281</v>
      </c>
      <c r="M3868" t="s">
        <v>9209</v>
      </c>
      <c r="N3868">
        <v>10</v>
      </c>
      <c r="O3868">
        <v>16</v>
      </c>
      <c r="P3868" t="s">
        <v>9226</v>
      </c>
      <c r="Q3868">
        <v>29</v>
      </c>
      <c r="R3868">
        <v>5</v>
      </c>
      <c r="S3868" t="s">
        <v>9258</v>
      </c>
      <c r="T3868" t="s">
        <v>9264</v>
      </c>
      <c r="U3868" t="s">
        <v>9282</v>
      </c>
      <c r="V3868" t="str" cm="1">
        <f t="array" ref="V3868">_xlfn.IFS(Hospital_Emergency_Room_Data[[#This Row],[Day]]&lt;=10,"Start(1-10)",Hospital_Emergency_Room_Data[[#This Row],[Day]]&lt;=20,"Middle(11-20)",Hospital_Emergency_Room_Data[[#This Row],[Day]]&gt;20,"End(21-30)")</f>
        <v>End(21-30)</v>
      </c>
    </row>
    <row r="3869" spans="1:22">
      <c r="A3869">
        <v>322929504</v>
      </c>
      <c r="B3869" t="s">
        <v>3882</v>
      </c>
      <c r="C3869" s="1">
        <v>45216</v>
      </c>
      <c r="D3869" t="str">
        <f>TEXT(Hospital_Emergency_Room_Data[[#This Row],[Patient Admission Date]],"mmm")</f>
        <v>Oct</v>
      </c>
      <c r="E3869">
        <f>YEAR(Hospital_Emergency_Room_Data[[#This Row],[Patient Admission Date]])</f>
        <v>2023</v>
      </c>
      <c r="F3869" s="2">
        <v>0.66319444444444442</v>
      </c>
      <c r="G3869" s="8" t="str">
        <f>TEXT(Hospital_Emergency_Room_Data[[#This Row],[Patient Admission Date]],"dddd")</f>
        <v>Tuesday</v>
      </c>
      <c r="H3869" t="s">
        <v>9208</v>
      </c>
      <c r="I3869">
        <v>16</v>
      </c>
      <c r="J3869" s="5" t="s">
        <v>9220</v>
      </c>
      <c r="K3869" t="s">
        <v>32</v>
      </c>
      <c r="L3869" t="s">
        <v>9281</v>
      </c>
      <c r="M3869" t="s">
        <v>9209</v>
      </c>
      <c r="N3869">
        <v>10</v>
      </c>
      <c r="O3869">
        <v>10</v>
      </c>
      <c r="P3869" t="s">
        <v>9226</v>
      </c>
      <c r="Q3869">
        <v>17</v>
      </c>
      <c r="R3869">
        <v>15</v>
      </c>
      <c r="S3869" t="s">
        <v>9257</v>
      </c>
      <c r="T3869" t="s">
        <v>9262</v>
      </c>
      <c r="U3869" t="s">
        <v>9282</v>
      </c>
      <c r="V3869" t="str" cm="1">
        <f t="array" ref="V3869">_xlfn.IFS(Hospital_Emergency_Room_Data[[#This Row],[Day]]&lt;=10,"Start(1-10)",Hospital_Emergency_Room_Data[[#This Row],[Day]]&lt;=20,"Middle(11-20)",Hospital_Emergency_Room_Data[[#This Row],[Day]]&gt;20,"End(21-30)")</f>
        <v>Middle(11-20)</v>
      </c>
    </row>
    <row r="3870" spans="1:22">
      <c r="A3870">
        <v>741983267</v>
      </c>
      <c r="B3870" t="s">
        <v>3883</v>
      </c>
      <c r="C3870" s="1">
        <v>45505</v>
      </c>
      <c r="D3870" t="str">
        <f>TEXT(Hospital_Emergency_Room_Data[[#This Row],[Patient Admission Date]],"mmm")</f>
        <v>Aug</v>
      </c>
      <c r="E3870">
        <f>YEAR(Hospital_Emergency_Room_Data[[#This Row],[Patient Admission Date]])</f>
        <v>2024</v>
      </c>
      <c r="F3870" s="2">
        <v>0.44444444444444442</v>
      </c>
      <c r="G3870" s="8" t="str">
        <f>TEXT(Hospital_Emergency_Room_Data[[#This Row],[Patient Admission Date]],"dddd")</f>
        <v>Thursday</v>
      </c>
      <c r="H3870" t="s">
        <v>9208</v>
      </c>
      <c r="I3870">
        <v>8</v>
      </c>
      <c r="J3870" s="5" t="s">
        <v>9221</v>
      </c>
      <c r="K3870" t="s">
        <v>32</v>
      </c>
      <c r="L3870" t="s">
        <v>9281</v>
      </c>
      <c r="M3870" t="s">
        <v>9209</v>
      </c>
      <c r="N3870">
        <v>10</v>
      </c>
      <c r="O3870">
        <v>33</v>
      </c>
      <c r="P3870" t="s">
        <v>9225</v>
      </c>
      <c r="Q3870">
        <v>1</v>
      </c>
      <c r="R3870">
        <v>10</v>
      </c>
      <c r="S3870" t="s">
        <v>9255</v>
      </c>
      <c r="T3870" t="s">
        <v>9263</v>
      </c>
      <c r="U3870" t="s">
        <v>9300</v>
      </c>
      <c r="V3870" t="str" cm="1">
        <f t="array" ref="V3870">_xlfn.IFS(Hospital_Emergency_Room_Data[[#This Row],[Day]]&lt;=10,"Start(1-10)",Hospital_Emergency_Room_Data[[#This Row],[Day]]&lt;=20,"Middle(11-20)",Hospital_Emergency_Room_Data[[#This Row],[Day]]&gt;20,"End(21-30)")</f>
        <v>Start(1-10)</v>
      </c>
    </row>
    <row r="3871" spans="1:22">
      <c r="A3871">
        <v>605801296</v>
      </c>
      <c r="B3871" t="s">
        <v>3884</v>
      </c>
      <c r="C3871" s="1">
        <v>45019</v>
      </c>
      <c r="D3871" t="str">
        <f>TEXT(Hospital_Emergency_Room_Data[[#This Row],[Patient Admission Date]],"mmm")</f>
        <v>Apr</v>
      </c>
      <c r="E3871">
        <f>YEAR(Hospital_Emergency_Room_Data[[#This Row],[Patient Admission Date]])</f>
        <v>2023</v>
      </c>
      <c r="F3871" s="2">
        <v>0.76111111111111107</v>
      </c>
      <c r="G3871" s="8" t="str">
        <f>TEXT(Hospital_Emergency_Room_Data[[#This Row],[Patient Admission Date]],"dddd")</f>
        <v>Monday</v>
      </c>
      <c r="H3871" t="s">
        <v>9208</v>
      </c>
      <c r="I3871">
        <v>26</v>
      </c>
      <c r="J3871" s="5" t="s">
        <v>9220</v>
      </c>
      <c r="K3871" t="s">
        <v>32</v>
      </c>
      <c r="L3871" t="s">
        <v>9281</v>
      </c>
      <c r="M3871" t="s">
        <v>9209</v>
      </c>
      <c r="N3871">
        <v>10</v>
      </c>
      <c r="O3871">
        <v>41</v>
      </c>
      <c r="P3871" t="s">
        <v>9225</v>
      </c>
      <c r="Q3871">
        <v>3</v>
      </c>
      <c r="R3871">
        <v>18</v>
      </c>
      <c r="S3871" t="s">
        <v>9256</v>
      </c>
      <c r="T3871" t="s">
        <v>9263</v>
      </c>
      <c r="U3871" t="s">
        <v>9300</v>
      </c>
      <c r="V3871" t="str" cm="1">
        <f t="array" ref="V3871">_xlfn.IFS(Hospital_Emergency_Room_Data[[#This Row],[Day]]&lt;=10,"Start(1-10)",Hospital_Emergency_Room_Data[[#This Row],[Day]]&lt;=20,"Middle(11-20)",Hospital_Emergency_Room_Data[[#This Row],[Day]]&gt;20,"End(21-30)")</f>
        <v>Start(1-10)</v>
      </c>
    </row>
    <row r="3872" spans="1:22">
      <c r="A3872">
        <v>421679625</v>
      </c>
      <c r="B3872" t="s">
        <v>3885</v>
      </c>
      <c r="C3872" s="1">
        <v>45173</v>
      </c>
      <c r="D3872" t="str">
        <f>TEXT(Hospital_Emergency_Room_Data[[#This Row],[Patient Admission Date]],"mmm")</f>
        <v>Sep</v>
      </c>
      <c r="E3872">
        <f>YEAR(Hospital_Emergency_Room_Data[[#This Row],[Patient Admission Date]])</f>
        <v>2023</v>
      </c>
      <c r="F3872" s="2">
        <v>0.81458333333333333</v>
      </c>
      <c r="G3872" s="8" t="str">
        <f>TEXT(Hospital_Emergency_Room_Data[[#This Row],[Patient Admission Date]],"dddd")</f>
        <v>Monday</v>
      </c>
      <c r="H3872" t="s">
        <v>9208</v>
      </c>
      <c r="I3872">
        <v>24</v>
      </c>
      <c r="J3872" s="5" t="s">
        <v>9220</v>
      </c>
      <c r="K3872" t="s">
        <v>32</v>
      </c>
      <c r="L3872" t="s">
        <v>16</v>
      </c>
      <c r="M3872" t="s">
        <v>9209</v>
      </c>
      <c r="O3872">
        <v>40</v>
      </c>
      <c r="P3872" t="s">
        <v>9225</v>
      </c>
      <c r="Q3872">
        <v>4</v>
      </c>
      <c r="R3872">
        <v>19</v>
      </c>
      <c r="S3872" t="s">
        <v>9256</v>
      </c>
      <c r="T3872" t="s">
        <v>9263</v>
      </c>
      <c r="U3872" t="s">
        <v>9300</v>
      </c>
      <c r="V3872" t="str" cm="1">
        <f t="array" ref="V3872">_xlfn.IFS(Hospital_Emergency_Room_Data[[#This Row],[Day]]&lt;=10,"Start(1-10)",Hospital_Emergency_Room_Data[[#This Row],[Day]]&lt;=20,"Middle(11-20)",Hospital_Emergency_Room_Data[[#This Row],[Day]]&gt;20,"End(21-30)")</f>
        <v>Start(1-10)</v>
      </c>
    </row>
    <row r="3873" spans="1:22">
      <c r="A3873">
        <v>324294700</v>
      </c>
      <c r="B3873" t="s">
        <v>3886</v>
      </c>
      <c r="C3873" s="1">
        <v>45439</v>
      </c>
      <c r="D3873" t="str">
        <f>TEXT(Hospital_Emergency_Room_Data[[#This Row],[Patient Admission Date]],"mmm")</f>
        <v>May</v>
      </c>
      <c r="E3873">
        <f>YEAR(Hospital_Emergency_Room_Data[[#This Row],[Patient Admission Date]])</f>
        <v>2024</v>
      </c>
      <c r="F3873" s="2">
        <v>0.1125</v>
      </c>
      <c r="G3873" s="8" t="str">
        <f>TEXT(Hospital_Emergency_Room_Data[[#This Row],[Patient Admission Date]],"dddd")</f>
        <v>Monday</v>
      </c>
      <c r="H3873" t="s">
        <v>9208</v>
      </c>
      <c r="I3873">
        <v>41</v>
      </c>
      <c r="J3873" s="5" t="s">
        <v>9223</v>
      </c>
      <c r="K3873" t="s">
        <v>32</v>
      </c>
      <c r="L3873" t="s">
        <v>16</v>
      </c>
      <c r="M3873" t="s">
        <v>9209</v>
      </c>
      <c r="O3873">
        <v>13</v>
      </c>
      <c r="P3873" t="s">
        <v>9226</v>
      </c>
      <c r="Q3873">
        <v>27</v>
      </c>
      <c r="R3873">
        <v>2</v>
      </c>
      <c r="S3873" t="s">
        <v>9258</v>
      </c>
      <c r="T3873" t="s">
        <v>9264</v>
      </c>
      <c r="U3873" t="s">
        <v>9282</v>
      </c>
      <c r="V3873" t="str" cm="1">
        <f t="array" ref="V3873">_xlfn.IFS(Hospital_Emergency_Room_Data[[#This Row],[Day]]&lt;=10,"Start(1-10)",Hospital_Emergency_Room_Data[[#This Row],[Day]]&lt;=20,"Middle(11-20)",Hospital_Emergency_Room_Data[[#This Row],[Day]]&gt;20,"End(21-30)")</f>
        <v>End(21-30)</v>
      </c>
    </row>
    <row r="3874" spans="1:22">
      <c r="A3874">
        <v>867152683</v>
      </c>
      <c r="B3874" t="s">
        <v>3887</v>
      </c>
      <c r="C3874" s="1">
        <v>45178</v>
      </c>
      <c r="D3874" t="str">
        <f>TEXT(Hospital_Emergency_Room_Data[[#This Row],[Patient Admission Date]],"mmm")</f>
        <v>Sep</v>
      </c>
      <c r="E3874">
        <f>YEAR(Hospital_Emergency_Room_Data[[#This Row],[Patient Admission Date]])</f>
        <v>2023</v>
      </c>
      <c r="F3874" s="2">
        <v>0.80208333333333337</v>
      </c>
      <c r="G3874" s="8" t="str">
        <f>TEXT(Hospital_Emergency_Room_Data[[#This Row],[Patient Admission Date]],"dddd")</f>
        <v>Saturday</v>
      </c>
      <c r="H3874" t="s">
        <v>9208</v>
      </c>
      <c r="I3874">
        <v>14</v>
      </c>
      <c r="J3874" s="5" t="s">
        <v>9221</v>
      </c>
      <c r="K3874" t="s">
        <v>32</v>
      </c>
      <c r="L3874" t="s">
        <v>16</v>
      </c>
      <c r="M3874" t="s">
        <v>9209</v>
      </c>
      <c r="O3874">
        <v>36</v>
      </c>
      <c r="P3874" t="s">
        <v>9225</v>
      </c>
      <c r="Q3874">
        <v>9</v>
      </c>
      <c r="R3874">
        <v>19</v>
      </c>
      <c r="S3874" t="s">
        <v>9256</v>
      </c>
      <c r="T3874" t="s">
        <v>9265</v>
      </c>
      <c r="U3874" t="s">
        <v>9300</v>
      </c>
      <c r="V3874" t="str" cm="1">
        <f t="array" ref="V3874">_xlfn.IFS(Hospital_Emergency_Room_Data[[#This Row],[Day]]&lt;=10,"Start(1-10)",Hospital_Emergency_Room_Data[[#This Row],[Day]]&lt;=20,"Middle(11-20)",Hospital_Emergency_Room_Data[[#This Row],[Day]]&gt;20,"End(21-30)")</f>
        <v>Start(1-10)</v>
      </c>
    </row>
    <row r="3875" spans="1:22">
      <c r="A3875">
        <v>545318610</v>
      </c>
      <c r="B3875" t="s">
        <v>3888</v>
      </c>
      <c r="C3875" s="1">
        <v>45110</v>
      </c>
      <c r="D3875" t="str">
        <f>TEXT(Hospital_Emergency_Room_Data[[#This Row],[Patient Admission Date]],"mmm")</f>
        <v>Jul</v>
      </c>
      <c r="E3875">
        <f>YEAR(Hospital_Emergency_Room_Data[[#This Row],[Patient Admission Date]])</f>
        <v>2023</v>
      </c>
      <c r="F3875" s="2">
        <v>0.85277777777777775</v>
      </c>
      <c r="G3875" s="8" t="str">
        <f>TEXT(Hospital_Emergency_Room_Data[[#This Row],[Patient Admission Date]],"dddd")</f>
        <v>Monday</v>
      </c>
      <c r="H3875" t="s">
        <v>9208</v>
      </c>
      <c r="I3875">
        <v>7</v>
      </c>
      <c r="J3875" s="5" t="s">
        <v>9221</v>
      </c>
      <c r="K3875" t="s">
        <v>32</v>
      </c>
      <c r="L3875" t="s">
        <v>16</v>
      </c>
      <c r="M3875" t="s">
        <v>9209</v>
      </c>
      <c r="O3875">
        <v>44</v>
      </c>
      <c r="P3875" t="s">
        <v>9225</v>
      </c>
      <c r="Q3875">
        <v>3</v>
      </c>
      <c r="R3875">
        <v>20</v>
      </c>
      <c r="S3875" t="s">
        <v>9256</v>
      </c>
      <c r="T3875" t="s">
        <v>9263</v>
      </c>
      <c r="U3875" t="s">
        <v>9300</v>
      </c>
      <c r="V3875" t="str" cm="1">
        <f t="array" ref="V3875">_xlfn.IFS(Hospital_Emergency_Room_Data[[#This Row],[Day]]&lt;=10,"Start(1-10)",Hospital_Emergency_Room_Data[[#This Row],[Day]]&lt;=20,"Middle(11-20)",Hospital_Emergency_Room_Data[[#This Row],[Day]]&gt;20,"End(21-30)")</f>
        <v>Start(1-10)</v>
      </c>
    </row>
    <row r="3876" spans="1:22">
      <c r="A3876">
        <v>696465892</v>
      </c>
      <c r="B3876" t="s">
        <v>3889</v>
      </c>
      <c r="C3876" s="1">
        <v>45156</v>
      </c>
      <c r="D3876" t="str">
        <f>TEXT(Hospital_Emergency_Room_Data[[#This Row],[Patient Admission Date]],"mmm")</f>
        <v>Aug</v>
      </c>
      <c r="E3876">
        <f>YEAR(Hospital_Emergency_Room_Data[[#This Row],[Patient Admission Date]])</f>
        <v>2023</v>
      </c>
      <c r="F3876" s="2">
        <v>0.12361111111111112</v>
      </c>
      <c r="G3876" s="8" t="str">
        <f>TEXT(Hospital_Emergency_Room_Data[[#This Row],[Patient Admission Date]],"dddd")</f>
        <v>Friday</v>
      </c>
      <c r="H3876" t="s">
        <v>9208</v>
      </c>
      <c r="I3876">
        <v>11</v>
      </c>
      <c r="J3876" s="5" t="s">
        <v>9221</v>
      </c>
      <c r="K3876" t="s">
        <v>32</v>
      </c>
      <c r="L3876" t="s">
        <v>16</v>
      </c>
      <c r="M3876" t="s">
        <v>9209</v>
      </c>
      <c r="O3876">
        <v>52</v>
      </c>
      <c r="P3876" t="s">
        <v>9225</v>
      </c>
      <c r="Q3876">
        <v>18</v>
      </c>
      <c r="R3876">
        <v>2</v>
      </c>
      <c r="S3876" t="s">
        <v>9258</v>
      </c>
      <c r="T3876" t="s">
        <v>9262</v>
      </c>
      <c r="U3876" t="s">
        <v>9283</v>
      </c>
      <c r="V3876" t="str" cm="1">
        <f t="array" ref="V3876">_xlfn.IFS(Hospital_Emergency_Room_Data[[#This Row],[Day]]&lt;=10,"Start(1-10)",Hospital_Emergency_Room_Data[[#This Row],[Day]]&lt;=20,"Middle(11-20)",Hospital_Emergency_Room_Data[[#This Row],[Day]]&gt;20,"End(21-30)")</f>
        <v>Middle(11-20)</v>
      </c>
    </row>
    <row r="3877" spans="1:22">
      <c r="A3877">
        <v>390952404</v>
      </c>
      <c r="B3877" t="s">
        <v>3890</v>
      </c>
      <c r="C3877" s="1">
        <v>45581</v>
      </c>
      <c r="D3877" t="str">
        <f>TEXT(Hospital_Emergency_Room_Data[[#This Row],[Patient Admission Date]],"mmm")</f>
        <v>Oct</v>
      </c>
      <c r="E3877">
        <f>YEAR(Hospital_Emergency_Room_Data[[#This Row],[Patient Admission Date]])</f>
        <v>2024</v>
      </c>
      <c r="F3877" s="2">
        <v>6.1111111111111109E-2</v>
      </c>
      <c r="G3877" s="8" t="str">
        <f>TEXT(Hospital_Emergency_Room_Data[[#This Row],[Patient Admission Date]],"dddd")</f>
        <v>Wednesday</v>
      </c>
      <c r="H3877" t="s">
        <v>9208</v>
      </c>
      <c r="I3877">
        <v>49</v>
      </c>
      <c r="J3877" s="5" t="s">
        <v>9219</v>
      </c>
      <c r="K3877" t="s">
        <v>32</v>
      </c>
      <c r="L3877" t="s">
        <v>16</v>
      </c>
      <c r="M3877" t="s">
        <v>9209</v>
      </c>
      <c r="O3877">
        <v>46</v>
      </c>
      <c r="P3877" t="s">
        <v>9225</v>
      </c>
      <c r="Q3877">
        <v>16</v>
      </c>
      <c r="R3877">
        <v>1</v>
      </c>
      <c r="S3877" t="s">
        <v>9258</v>
      </c>
      <c r="T3877" t="s">
        <v>9262</v>
      </c>
      <c r="U3877" t="s">
        <v>9283</v>
      </c>
      <c r="V3877" t="str" cm="1">
        <f t="array" ref="V3877">_xlfn.IFS(Hospital_Emergency_Room_Data[[#This Row],[Day]]&lt;=10,"Start(1-10)",Hospital_Emergency_Room_Data[[#This Row],[Day]]&lt;=20,"Middle(11-20)",Hospital_Emergency_Room_Data[[#This Row],[Day]]&gt;20,"End(21-30)")</f>
        <v>Middle(11-20)</v>
      </c>
    </row>
    <row r="3878" spans="1:22">
      <c r="A3878">
        <v>394067689</v>
      </c>
      <c r="B3878" t="s">
        <v>3891</v>
      </c>
      <c r="C3878" s="1">
        <v>45117</v>
      </c>
      <c r="D3878" t="str">
        <f>TEXT(Hospital_Emergency_Room_Data[[#This Row],[Patient Admission Date]],"mmm")</f>
        <v>Jul</v>
      </c>
      <c r="E3878">
        <f>YEAR(Hospital_Emergency_Room_Data[[#This Row],[Patient Admission Date]])</f>
        <v>2023</v>
      </c>
      <c r="F3878" s="2">
        <v>0.93402777777777779</v>
      </c>
      <c r="G3878" s="8" t="str">
        <f>TEXT(Hospital_Emergency_Room_Data[[#This Row],[Patient Admission Date]],"dddd")</f>
        <v>Monday</v>
      </c>
      <c r="H3878" t="s">
        <v>9208</v>
      </c>
      <c r="I3878">
        <v>36</v>
      </c>
      <c r="J3878" s="5" t="s">
        <v>9223</v>
      </c>
      <c r="K3878" t="s">
        <v>32</v>
      </c>
      <c r="L3878" t="s">
        <v>16</v>
      </c>
      <c r="M3878" t="s">
        <v>9209</v>
      </c>
      <c r="O3878">
        <v>50</v>
      </c>
      <c r="P3878" t="s">
        <v>9225</v>
      </c>
      <c r="Q3878">
        <v>10</v>
      </c>
      <c r="R3878">
        <v>22</v>
      </c>
      <c r="S3878" t="s">
        <v>9256</v>
      </c>
      <c r="T3878" t="s">
        <v>9265</v>
      </c>
      <c r="U3878" t="s">
        <v>9283</v>
      </c>
      <c r="V3878" t="str" cm="1">
        <f t="array" ref="V3878">_xlfn.IFS(Hospital_Emergency_Room_Data[[#This Row],[Day]]&lt;=10,"Start(1-10)",Hospital_Emergency_Room_Data[[#This Row],[Day]]&lt;=20,"Middle(11-20)",Hospital_Emergency_Room_Data[[#This Row],[Day]]&gt;20,"End(21-30)")</f>
        <v>Start(1-10)</v>
      </c>
    </row>
    <row r="3879" spans="1:22">
      <c r="A3879">
        <v>634250045</v>
      </c>
      <c r="B3879" t="s">
        <v>3892</v>
      </c>
      <c r="C3879" s="1">
        <v>45125</v>
      </c>
      <c r="D3879" t="str">
        <f>TEXT(Hospital_Emergency_Room_Data[[#This Row],[Patient Admission Date]],"mmm")</f>
        <v>Jul</v>
      </c>
      <c r="E3879">
        <f>YEAR(Hospital_Emergency_Room_Data[[#This Row],[Patient Admission Date]])</f>
        <v>2023</v>
      </c>
      <c r="F3879" s="2">
        <v>7.7777777777777779E-2</v>
      </c>
      <c r="G3879" s="8" t="str">
        <f>TEXT(Hospital_Emergency_Room_Data[[#This Row],[Patient Admission Date]],"dddd")</f>
        <v>Tuesday</v>
      </c>
      <c r="H3879" t="s">
        <v>9208</v>
      </c>
      <c r="I3879">
        <v>56</v>
      </c>
      <c r="J3879" s="5" t="s">
        <v>9219</v>
      </c>
      <c r="K3879" t="s">
        <v>32</v>
      </c>
      <c r="L3879" t="s">
        <v>16</v>
      </c>
      <c r="M3879" t="s">
        <v>9209</v>
      </c>
      <c r="O3879">
        <v>50</v>
      </c>
      <c r="P3879" t="s">
        <v>9225</v>
      </c>
      <c r="Q3879">
        <v>18</v>
      </c>
      <c r="R3879">
        <v>1</v>
      </c>
      <c r="S3879" t="s">
        <v>9258</v>
      </c>
      <c r="T3879" t="s">
        <v>9262</v>
      </c>
      <c r="U3879" t="s">
        <v>9283</v>
      </c>
      <c r="V3879" t="str" cm="1">
        <f t="array" ref="V3879">_xlfn.IFS(Hospital_Emergency_Room_Data[[#This Row],[Day]]&lt;=10,"Start(1-10)",Hospital_Emergency_Room_Data[[#This Row],[Day]]&lt;=20,"Middle(11-20)",Hospital_Emergency_Room_Data[[#This Row],[Day]]&gt;20,"End(21-30)")</f>
        <v>Middle(11-20)</v>
      </c>
    </row>
    <row r="3880" spans="1:22">
      <c r="A3880">
        <v>134057615</v>
      </c>
      <c r="B3880" t="s">
        <v>3893</v>
      </c>
      <c r="C3880" s="1">
        <v>45213</v>
      </c>
      <c r="D3880" t="str">
        <f>TEXT(Hospital_Emergency_Room_Data[[#This Row],[Patient Admission Date]],"mmm")</f>
        <v>Oct</v>
      </c>
      <c r="E3880">
        <f>YEAR(Hospital_Emergency_Room_Data[[#This Row],[Patient Admission Date]])</f>
        <v>2023</v>
      </c>
      <c r="F3880" s="2">
        <v>0.6069444444444444</v>
      </c>
      <c r="G3880" s="8" t="str">
        <f>TEXT(Hospital_Emergency_Room_Data[[#This Row],[Patient Admission Date]],"dddd")</f>
        <v>Saturday</v>
      </c>
      <c r="H3880" t="s">
        <v>9208</v>
      </c>
      <c r="I3880">
        <v>40</v>
      </c>
      <c r="J3880" s="5" t="s">
        <v>9223</v>
      </c>
      <c r="K3880" t="s">
        <v>32</v>
      </c>
      <c r="L3880" t="s">
        <v>16</v>
      </c>
      <c r="M3880" t="s">
        <v>9209</v>
      </c>
      <c r="O3880">
        <v>60</v>
      </c>
      <c r="P3880" t="s">
        <v>9225</v>
      </c>
      <c r="Q3880">
        <v>14</v>
      </c>
      <c r="R3880">
        <v>14</v>
      </c>
      <c r="S3880" t="s">
        <v>9257</v>
      </c>
      <c r="T3880" t="s">
        <v>9265</v>
      </c>
      <c r="U3880" t="s">
        <v>9283</v>
      </c>
      <c r="V3880" t="str" cm="1">
        <f t="array" ref="V3880">_xlfn.IFS(Hospital_Emergency_Room_Data[[#This Row],[Day]]&lt;=10,"Start(1-10)",Hospital_Emergency_Room_Data[[#This Row],[Day]]&lt;=20,"Middle(11-20)",Hospital_Emergency_Room_Data[[#This Row],[Day]]&gt;20,"End(21-30)")</f>
        <v>Middle(11-20)</v>
      </c>
    </row>
    <row r="3881" spans="1:22">
      <c r="A3881">
        <v>541102365</v>
      </c>
      <c r="B3881" t="s">
        <v>3894</v>
      </c>
      <c r="C3881" s="1">
        <v>45386</v>
      </c>
      <c r="D3881" t="str">
        <f>TEXT(Hospital_Emergency_Room_Data[[#This Row],[Patient Admission Date]],"mmm")</f>
        <v>Apr</v>
      </c>
      <c r="E3881">
        <f>YEAR(Hospital_Emergency_Room_Data[[#This Row],[Patient Admission Date]])</f>
        <v>2024</v>
      </c>
      <c r="F3881" s="2">
        <v>0.27569444444444446</v>
      </c>
      <c r="G3881" s="8" t="str">
        <f>TEXT(Hospital_Emergency_Room_Data[[#This Row],[Patient Admission Date]],"dddd")</f>
        <v>Thursday</v>
      </c>
      <c r="H3881" t="s">
        <v>9208</v>
      </c>
      <c r="I3881">
        <v>70</v>
      </c>
      <c r="J3881" s="5" t="s">
        <v>9222</v>
      </c>
      <c r="K3881" t="s">
        <v>32</v>
      </c>
      <c r="L3881" t="s">
        <v>16</v>
      </c>
      <c r="M3881" t="s">
        <v>9209</v>
      </c>
      <c r="N3881">
        <v>0</v>
      </c>
      <c r="O3881">
        <v>41</v>
      </c>
      <c r="P3881" t="s">
        <v>9225</v>
      </c>
      <c r="Q3881">
        <v>4</v>
      </c>
      <c r="R3881">
        <v>6</v>
      </c>
      <c r="S3881" t="s">
        <v>9255</v>
      </c>
      <c r="T3881" t="s">
        <v>9263</v>
      </c>
      <c r="U3881" t="s">
        <v>9300</v>
      </c>
      <c r="V3881" t="str" cm="1">
        <f t="array" ref="V3881">_xlfn.IFS(Hospital_Emergency_Room_Data[[#This Row],[Day]]&lt;=10,"Start(1-10)",Hospital_Emergency_Room_Data[[#This Row],[Day]]&lt;=20,"Middle(11-20)",Hospital_Emergency_Room_Data[[#This Row],[Day]]&gt;20,"End(21-30)")</f>
        <v>Start(1-10)</v>
      </c>
    </row>
    <row r="3882" spans="1:22">
      <c r="A3882">
        <v>789505483</v>
      </c>
      <c r="B3882" t="s">
        <v>3895</v>
      </c>
      <c r="C3882" s="1">
        <v>45500</v>
      </c>
      <c r="D3882" t="str">
        <f>TEXT(Hospital_Emergency_Room_Data[[#This Row],[Patient Admission Date]],"mmm")</f>
        <v>Jul</v>
      </c>
      <c r="E3882">
        <f>YEAR(Hospital_Emergency_Room_Data[[#This Row],[Patient Admission Date]])</f>
        <v>2024</v>
      </c>
      <c r="F3882" s="2">
        <v>0.21041666666666667</v>
      </c>
      <c r="G3882" s="8" t="str">
        <f>TEXT(Hospital_Emergency_Room_Data[[#This Row],[Patient Admission Date]],"dddd")</f>
        <v>Saturday</v>
      </c>
      <c r="H3882" t="s">
        <v>9208</v>
      </c>
      <c r="I3882">
        <v>73</v>
      </c>
      <c r="J3882" s="5" t="s">
        <v>9222</v>
      </c>
      <c r="K3882" t="s">
        <v>32</v>
      </c>
      <c r="L3882" t="s">
        <v>16</v>
      </c>
      <c r="M3882" t="s">
        <v>9209</v>
      </c>
      <c r="N3882">
        <v>0</v>
      </c>
      <c r="O3882">
        <v>35</v>
      </c>
      <c r="P3882" t="s">
        <v>9225</v>
      </c>
      <c r="Q3882">
        <v>27</v>
      </c>
      <c r="R3882">
        <v>5</v>
      </c>
      <c r="S3882" t="s">
        <v>9258</v>
      </c>
      <c r="T3882" t="s">
        <v>9264</v>
      </c>
      <c r="U3882" t="s">
        <v>9300</v>
      </c>
      <c r="V3882" t="str" cm="1">
        <f t="array" ref="V3882">_xlfn.IFS(Hospital_Emergency_Room_Data[[#This Row],[Day]]&lt;=10,"Start(1-10)",Hospital_Emergency_Room_Data[[#This Row],[Day]]&lt;=20,"Middle(11-20)",Hospital_Emergency_Room_Data[[#This Row],[Day]]&gt;20,"End(21-30)")</f>
        <v>End(21-30)</v>
      </c>
    </row>
    <row r="3883" spans="1:22">
      <c r="A3883">
        <v>644628312</v>
      </c>
      <c r="B3883" t="s">
        <v>3896</v>
      </c>
      <c r="C3883" s="1">
        <v>45513</v>
      </c>
      <c r="D3883" t="str">
        <f>TEXT(Hospital_Emergency_Room_Data[[#This Row],[Patient Admission Date]],"mmm")</f>
        <v>Aug</v>
      </c>
      <c r="E3883">
        <f>YEAR(Hospital_Emergency_Room_Data[[#This Row],[Patient Admission Date]])</f>
        <v>2024</v>
      </c>
      <c r="F3883" s="2">
        <v>2.361111111111111E-2</v>
      </c>
      <c r="G3883" s="8" t="str">
        <f>TEXT(Hospital_Emergency_Room_Data[[#This Row],[Patient Admission Date]],"dddd")</f>
        <v>Friday</v>
      </c>
      <c r="H3883" t="s">
        <v>9208</v>
      </c>
      <c r="I3883">
        <v>60</v>
      </c>
      <c r="J3883" s="5" t="s">
        <v>9217</v>
      </c>
      <c r="K3883" t="s">
        <v>32</v>
      </c>
      <c r="L3883" t="s">
        <v>16</v>
      </c>
      <c r="M3883" t="s">
        <v>9209</v>
      </c>
      <c r="N3883">
        <v>4</v>
      </c>
      <c r="O3883">
        <v>28</v>
      </c>
      <c r="P3883" t="s">
        <v>9226</v>
      </c>
      <c r="Q3883">
        <v>9</v>
      </c>
      <c r="R3883">
        <v>0</v>
      </c>
      <c r="S3883" t="s">
        <v>9258</v>
      </c>
      <c r="T3883" t="s">
        <v>9265</v>
      </c>
      <c r="U3883" t="s">
        <v>9282</v>
      </c>
      <c r="V3883" t="str" cm="1">
        <f t="array" ref="V3883">_xlfn.IFS(Hospital_Emergency_Room_Data[[#This Row],[Day]]&lt;=10,"Start(1-10)",Hospital_Emergency_Room_Data[[#This Row],[Day]]&lt;=20,"Middle(11-20)",Hospital_Emergency_Room_Data[[#This Row],[Day]]&gt;20,"End(21-30)")</f>
        <v>Start(1-10)</v>
      </c>
    </row>
    <row r="3884" spans="1:22">
      <c r="A3884">
        <v>374086811</v>
      </c>
      <c r="B3884" t="s">
        <v>3897</v>
      </c>
      <c r="C3884" s="1">
        <v>45296</v>
      </c>
      <c r="D3884" t="str">
        <f>TEXT(Hospital_Emergency_Room_Data[[#This Row],[Patient Admission Date]],"mmm")</f>
        <v>Jan</v>
      </c>
      <c r="E3884">
        <f>YEAR(Hospital_Emergency_Room_Data[[#This Row],[Patient Admission Date]])</f>
        <v>2024</v>
      </c>
      <c r="F3884" s="2">
        <v>0.85833333333333328</v>
      </c>
      <c r="G3884" s="8" t="str">
        <f>TEXT(Hospital_Emergency_Room_Data[[#This Row],[Patient Admission Date]],"dddd")</f>
        <v>Friday</v>
      </c>
      <c r="H3884" t="s">
        <v>9208</v>
      </c>
      <c r="I3884">
        <v>9</v>
      </c>
      <c r="J3884" s="5" t="s">
        <v>9221</v>
      </c>
      <c r="K3884" t="s">
        <v>32</v>
      </c>
      <c r="L3884" t="s">
        <v>16</v>
      </c>
      <c r="M3884" t="s">
        <v>9209</v>
      </c>
      <c r="N3884">
        <v>8</v>
      </c>
      <c r="O3884">
        <v>30</v>
      </c>
      <c r="P3884" t="s">
        <v>9225</v>
      </c>
      <c r="Q3884">
        <v>5</v>
      </c>
      <c r="R3884">
        <v>20</v>
      </c>
      <c r="S3884" t="s">
        <v>9256</v>
      </c>
      <c r="T3884" t="s">
        <v>9263</v>
      </c>
      <c r="U3884" t="s">
        <v>9282</v>
      </c>
      <c r="V3884" t="str" cm="1">
        <f t="array" ref="V3884">_xlfn.IFS(Hospital_Emergency_Room_Data[[#This Row],[Day]]&lt;=10,"Start(1-10)",Hospital_Emergency_Room_Data[[#This Row],[Day]]&lt;=20,"Middle(11-20)",Hospital_Emergency_Room_Data[[#This Row],[Day]]&gt;20,"End(21-30)")</f>
        <v>Start(1-10)</v>
      </c>
    </row>
    <row r="3885" spans="1:22">
      <c r="A3885">
        <v>606251593</v>
      </c>
      <c r="B3885" t="s">
        <v>3898</v>
      </c>
      <c r="C3885" s="1">
        <v>45088</v>
      </c>
      <c r="D3885" t="str">
        <f>TEXT(Hospital_Emergency_Room_Data[[#This Row],[Patient Admission Date]],"mmm")</f>
        <v>Jun</v>
      </c>
      <c r="E3885">
        <f>YEAR(Hospital_Emergency_Room_Data[[#This Row],[Patient Admission Date]])</f>
        <v>2023</v>
      </c>
      <c r="F3885" s="2">
        <v>0.81805555555555554</v>
      </c>
      <c r="G3885" s="8" t="str">
        <f>TEXT(Hospital_Emergency_Room_Data[[#This Row],[Patient Admission Date]],"dddd")</f>
        <v>Sunday</v>
      </c>
      <c r="H3885" t="s">
        <v>9208</v>
      </c>
      <c r="I3885">
        <v>69</v>
      </c>
      <c r="J3885" s="5" t="s">
        <v>9217</v>
      </c>
      <c r="K3885" t="s">
        <v>32</v>
      </c>
      <c r="L3885" t="s">
        <v>16</v>
      </c>
      <c r="M3885" t="s">
        <v>9209</v>
      </c>
      <c r="N3885">
        <v>9</v>
      </c>
      <c r="O3885">
        <v>45</v>
      </c>
      <c r="P3885" t="s">
        <v>9225</v>
      </c>
      <c r="Q3885">
        <v>11</v>
      </c>
      <c r="R3885">
        <v>19</v>
      </c>
      <c r="S3885" t="s">
        <v>9256</v>
      </c>
      <c r="T3885" t="s">
        <v>9265</v>
      </c>
      <c r="U3885" t="s">
        <v>9300</v>
      </c>
      <c r="V3885" t="str" cm="1">
        <f t="array" ref="V3885">_xlfn.IFS(Hospital_Emergency_Room_Data[[#This Row],[Day]]&lt;=10,"Start(1-10)",Hospital_Emergency_Room_Data[[#This Row],[Day]]&lt;=20,"Middle(11-20)",Hospital_Emergency_Room_Data[[#This Row],[Day]]&gt;20,"End(21-30)")</f>
        <v>Middle(11-20)</v>
      </c>
    </row>
    <row r="3886" spans="1:22">
      <c r="A3886">
        <v>695550089</v>
      </c>
      <c r="B3886" t="s">
        <v>3899</v>
      </c>
      <c r="C3886" s="1">
        <v>45110</v>
      </c>
      <c r="D3886" t="str">
        <f>TEXT(Hospital_Emergency_Room_Data[[#This Row],[Patient Admission Date]],"mmm")</f>
        <v>Jul</v>
      </c>
      <c r="E3886">
        <f>YEAR(Hospital_Emergency_Room_Data[[#This Row],[Patient Admission Date]])</f>
        <v>2023</v>
      </c>
      <c r="F3886" s="2">
        <v>0.52152777777777781</v>
      </c>
      <c r="G3886" s="8" t="str">
        <f>TEXT(Hospital_Emergency_Room_Data[[#This Row],[Patient Admission Date]],"dddd")</f>
        <v>Monday</v>
      </c>
      <c r="H3886" t="s">
        <v>9208</v>
      </c>
      <c r="I3886">
        <v>62</v>
      </c>
      <c r="J3886" s="5" t="s">
        <v>9217</v>
      </c>
      <c r="K3886" t="s">
        <v>32</v>
      </c>
      <c r="L3886" t="s">
        <v>36</v>
      </c>
      <c r="M3886" t="s">
        <v>9209</v>
      </c>
      <c r="O3886">
        <v>27</v>
      </c>
      <c r="P3886" t="s">
        <v>9226</v>
      </c>
      <c r="Q3886">
        <v>3</v>
      </c>
      <c r="R3886">
        <v>12</v>
      </c>
      <c r="S3886" t="s">
        <v>9257</v>
      </c>
      <c r="T3886" t="s">
        <v>9263</v>
      </c>
      <c r="U3886" t="s">
        <v>9282</v>
      </c>
      <c r="V3886" t="str" cm="1">
        <f t="array" ref="V3886">_xlfn.IFS(Hospital_Emergency_Room_Data[[#This Row],[Day]]&lt;=10,"Start(1-10)",Hospital_Emergency_Room_Data[[#This Row],[Day]]&lt;=20,"Middle(11-20)",Hospital_Emergency_Room_Data[[#This Row],[Day]]&gt;20,"End(21-30)")</f>
        <v>Start(1-10)</v>
      </c>
    </row>
    <row r="3887" spans="1:22">
      <c r="A3887">
        <v>518996870</v>
      </c>
      <c r="B3887" t="s">
        <v>3900</v>
      </c>
      <c r="C3887" s="1">
        <v>45566</v>
      </c>
      <c r="D3887" t="str">
        <f>TEXT(Hospital_Emergency_Room_Data[[#This Row],[Patient Admission Date]],"mmm")</f>
        <v>Oct</v>
      </c>
      <c r="E3887">
        <f>YEAR(Hospital_Emergency_Room_Data[[#This Row],[Patient Admission Date]])</f>
        <v>2024</v>
      </c>
      <c r="F3887" s="2">
        <v>0.6381944444444444</v>
      </c>
      <c r="G3887" s="8" t="str">
        <f>TEXT(Hospital_Emergency_Room_Data[[#This Row],[Patient Admission Date]],"dddd")</f>
        <v>Tuesday</v>
      </c>
      <c r="H3887" t="s">
        <v>9208</v>
      </c>
      <c r="I3887">
        <v>22</v>
      </c>
      <c r="J3887" s="5" t="s">
        <v>9220</v>
      </c>
      <c r="K3887" t="s">
        <v>32</v>
      </c>
      <c r="L3887" t="s">
        <v>36</v>
      </c>
      <c r="M3887" t="s">
        <v>9209</v>
      </c>
      <c r="O3887">
        <v>60</v>
      </c>
      <c r="P3887" t="s">
        <v>9225</v>
      </c>
      <c r="Q3887">
        <v>1</v>
      </c>
      <c r="R3887">
        <v>15</v>
      </c>
      <c r="S3887" t="s">
        <v>9257</v>
      </c>
      <c r="T3887" t="s">
        <v>9263</v>
      </c>
      <c r="U3887" t="s">
        <v>9283</v>
      </c>
      <c r="V3887" t="str" cm="1">
        <f t="array" ref="V3887">_xlfn.IFS(Hospital_Emergency_Room_Data[[#This Row],[Day]]&lt;=10,"Start(1-10)",Hospital_Emergency_Room_Data[[#This Row],[Day]]&lt;=20,"Middle(11-20)",Hospital_Emergency_Room_Data[[#This Row],[Day]]&gt;20,"End(21-30)")</f>
        <v>Start(1-10)</v>
      </c>
    </row>
    <row r="3888" spans="1:22">
      <c r="A3888">
        <v>736848737</v>
      </c>
      <c r="B3888" t="s">
        <v>3901</v>
      </c>
      <c r="C3888" s="1">
        <v>45469</v>
      </c>
      <c r="D3888" t="str">
        <f>TEXT(Hospital_Emergency_Room_Data[[#This Row],[Patient Admission Date]],"mmm")</f>
        <v>Jun</v>
      </c>
      <c r="E3888">
        <f>YEAR(Hospital_Emergency_Room_Data[[#This Row],[Patient Admission Date]])</f>
        <v>2024</v>
      </c>
      <c r="F3888" s="2">
        <v>1.3194444444444444E-2</v>
      </c>
      <c r="G3888" s="8" t="str">
        <f>TEXT(Hospital_Emergency_Room_Data[[#This Row],[Patient Admission Date]],"dddd")</f>
        <v>Wednesday</v>
      </c>
      <c r="H3888" t="s">
        <v>9208</v>
      </c>
      <c r="I3888">
        <v>42</v>
      </c>
      <c r="J3888" s="5" t="s">
        <v>9223</v>
      </c>
      <c r="K3888" t="s">
        <v>32</v>
      </c>
      <c r="L3888" t="s">
        <v>36</v>
      </c>
      <c r="M3888" t="s">
        <v>9209</v>
      </c>
      <c r="O3888">
        <v>41</v>
      </c>
      <c r="P3888" t="s">
        <v>9225</v>
      </c>
      <c r="Q3888">
        <v>26</v>
      </c>
      <c r="R3888">
        <v>0</v>
      </c>
      <c r="S3888" t="s">
        <v>9258</v>
      </c>
      <c r="T3888" t="s">
        <v>9264</v>
      </c>
      <c r="U3888" t="s">
        <v>9300</v>
      </c>
      <c r="V3888" t="str" cm="1">
        <f t="array" ref="V3888">_xlfn.IFS(Hospital_Emergency_Room_Data[[#This Row],[Day]]&lt;=10,"Start(1-10)",Hospital_Emergency_Room_Data[[#This Row],[Day]]&lt;=20,"Middle(11-20)",Hospital_Emergency_Room_Data[[#This Row],[Day]]&gt;20,"End(21-30)")</f>
        <v>End(21-30)</v>
      </c>
    </row>
    <row r="3889" spans="1:22">
      <c r="A3889">
        <v>145742366</v>
      </c>
      <c r="B3889" t="s">
        <v>3902</v>
      </c>
      <c r="C3889" s="1">
        <v>45573</v>
      </c>
      <c r="D3889" t="str">
        <f>TEXT(Hospital_Emergency_Room_Data[[#This Row],[Patient Admission Date]],"mmm")</f>
        <v>Oct</v>
      </c>
      <c r="E3889">
        <f>YEAR(Hospital_Emergency_Room_Data[[#This Row],[Patient Admission Date]])</f>
        <v>2024</v>
      </c>
      <c r="F3889" s="2">
        <v>2.2916666666666665E-2</v>
      </c>
      <c r="G3889" s="8" t="str">
        <f>TEXT(Hospital_Emergency_Room_Data[[#This Row],[Patient Admission Date]],"dddd")</f>
        <v>Tuesday</v>
      </c>
      <c r="H3889" t="s">
        <v>9208</v>
      </c>
      <c r="I3889">
        <v>6</v>
      </c>
      <c r="J3889" s="5" t="s">
        <v>9221</v>
      </c>
      <c r="K3889" t="s">
        <v>32</v>
      </c>
      <c r="L3889" t="s">
        <v>36</v>
      </c>
      <c r="M3889" t="s">
        <v>9209</v>
      </c>
      <c r="O3889">
        <v>18</v>
      </c>
      <c r="P3889" t="s">
        <v>9226</v>
      </c>
      <c r="Q3889">
        <v>8</v>
      </c>
      <c r="R3889">
        <v>0</v>
      </c>
      <c r="S3889" t="s">
        <v>9258</v>
      </c>
      <c r="T3889" t="s">
        <v>9265</v>
      </c>
      <c r="U3889" t="s">
        <v>9282</v>
      </c>
      <c r="V3889" t="str" cm="1">
        <f t="array" ref="V3889">_xlfn.IFS(Hospital_Emergency_Room_Data[[#This Row],[Day]]&lt;=10,"Start(1-10)",Hospital_Emergency_Room_Data[[#This Row],[Day]]&lt;=20,"Middle(11-20)",Hospital_Emergency_Room_Data[[#This Row],[Day]]&gt;20,"End(21-30)")</f>
        <v>Start(1-10)</v>
      </c>
    </row>
    <row r="3890" spans="1:22">
      <c r="A3890">
        <v>548866142</v>
      </c>
      <c r="B3890" t="s">
        <v>3903</v>
      </c>
      <c r="C3890" s="1">
        <v>45360</v>
      </c>
      <c r="D3890" t="str">
        <f>TEXT(Hospital_Emergency_Room_Data[[#This Row],[Patient Admission Date]],"mmm")</f>
        <v>Mar</v>
      </c>
      <c r="E3890">
        <f>YEAR(Hospital_Emergency_Room_Data[[#This Row],[Patient Admission Date]])</f>
        <v>2024</v>
      </c>
      <c r="F3890" s="2">
        <v>0.37569444444444444</v>
      </c>
      <c r="G3890" s="8" t="str">
        <f>TEXT(Hospital_Emergency_Room_Data[[#This Row],[Patient Admission Date]],"dddd")</f>
        <v>Saturday</v>
      </c>
      <c r="H3890" t="s">
        <v>9208</v>
      </c>
      <c r="I3890">
        <v>30</v>
      </c>
      <c r="J3890" s="5" t="s">
        <v>9223</v>
      </c>
      <c r="K3890" t="s">
        <v>32</v>
      </c>
      <c r="L3890" t="s">
        <v>36</v>
      </c>
      <c r="M3890" t="s">
        <v>9209</v>
      </c>
      <c r="O3890">
        <v>45</v>
      </c>
      <c r="P3890" t="s">
        <v>9225</v>
      </c>
      <c r="Q3890">
        <v>9</v>
      </c>
      <c r="R3890">
        <v>9</v>
      </c>
      <c r="S3890" t="s">
        <v>9255</v>
      </c>
      <c r="T3890" t="s">
        <v>9265</v>
      </c>
      <c r="U3890" t="s">
        <v>9300</v>
      </c>
      <c r="V3890" t="str" cm="1">
        <f t="array" ref="V3890">_xlfn.IFS(Hospital_Emergency_Room_Data[[#This Row],[Day]]&lt;=10,"Start(1-10)",Hospital_Emergency_Room_Data[[#This Row],[Day]]&lt;=20,"Middle(11-20)",Hospital_Emergency_Room_Data[[#This Row],[Day]]&gt;20,"End(21-30)")</f>
        <v>Start(1-10)</v>
      </c>
    </row>
    <row r="3891" spans="1:22">
      <c r="A3891">
        <v>874405379</v>
      </c>
      <c r="B3891" t="s">
        <v>3904</v>
      </c>
      <c r="C3891" s="1">
        <v>45157</v>
      </c>
      <c r="D3891" t="str">
        <f>TEXT(Hospital_Emergency_Room_Data[[#This Row],[Patient Admission Date]],"mmm")</f>
        <v>Aug</v>
      </c>
      <c r="E3891">
        <f>YEAR(Hospital_Emergency_Room_Data[[#This Row],[Patient Admission Date]])</f>
        <v>2023</v>
      </c>
      <c r="F3891" s="2">
        <v>0.46319444444444446</v>
      </c>
      <c r="G3891" s="8" t="str">
        <f>TEXT(Hospital_Emergency_Room_Data[[#This Row],[Patient Admission Date]],"dddd")</f>
        <v>Saturday</v>
      </c>
      <c r="H3891" t="s">
        <v>9208</v>
      </c>
      <c r="I3891">
        <v>14</v>
      </c>
      <c r="J3891" s="5" t="s">
        <v>9221</v>
      </c>
      <c r="K3891" t="s">
        <v>32</v>
      </c>
      <c r="L3891" t="s">
        <v>36</v>
      </c>
      <c r="M3891" t="s">
        <v>9209</v>
      </c>
      <c r="O3891">
        <v>10</v>
      </c>
      <c r="P3891" t="s">
        <v>9226</v>
      </c>
      <c r="Q3891">
        <v>19</v>
      </c>
      <c r="R3891">
        <v>11</v>
      </c>
      <c r="S3891" t="s">
        <v>9255</v>
      </c>
      <c r="T3891" t="s">
        <v>9262</v>
      </c>
      <c r="U3891" t="s">
        <v>9282</v>
      </c>
      <c r="V3891" t="str" cm="1">
        <f t="array" ref="V3891">_xlfn.IFS(Hospital_Emergency_Room_Data[[#This Row],[Day]]&lt;=10,"Start(1-10)",Hospital_Emergency_Room_Data[[#This Row],[Day]]&lt;=20,"Middle(11-20)",Hospital_Emergency_Room_Data[[#This Row],[Day]]&gt;20,"End(21-30)")</f>
        <v>Middle(11-20)</v>
      </c>
    </row>
    <row r="3892" spans="1:22">
      <c r="A3892">
        <v>328781549</v>
      </c>
      <c r="B3892" t="s">
        <v>3905</v>
      </c>
      <c r="C3892" s="1">
        <v>45343</v>
      </c>
      <c r="D3892" t="str">
        <f>TEXT(Hospital_Emergency_Room_Data[[#This Row],[Patient Admission Date]],"mmm")</f>
        <v>Feb</v>
      </c>
      <c r="E3892">
        <f>YEAR(Hospital_Emergency_Room_Data[[#This Row],[Patient Admission Date]])</f>
        <v>2024</v>
      </c>
      <c r="F3892" s="2">
        <v>0.4236111111111111</v>
      </c>
      <c r="G3892" s="8" t="str">
        <f>TEXT(Hospital_Emergency_Room_Data[[#This Row],[Patient Admission Date]],"dddd")</f>
        <v>Wednesday</v>
      </c>
      <c r="H3892" t="s">
        <v>9208</v>
      </c>
      <c r="I3892">
        <v>72</v>
      </c>
      <c r="J3892" s="5" t="s">
        <v>9222</v>
      </c>
      <c r="K3892" t="s">
        <v>32</v>
      </c>
      <c r="L3892" t="s">
        <v>36</v>
      </c>
      <c r="M3892" t="s">
        <v>9209</v>
      </c>
      <c r="O3892">
        <v>49</v>
      </c>
      <c r="P3892" t="s">
        <v>9225</v>
      </c>
      <c r="Q3892">
        <v>21</v>
      </c>
      <c r="R3892">
        <v>10</v>
      </c>
      <c r="S3892" t="s">
        <v>9255</v>
      </c>
      <c r="T3892" t="s">
        <v>9262</v>
      </c>
      <c r="U3892" t="s">
        <v>9283</v>
      </c>
      <c r="V3892" t="str" cm="1">
        <f t="array" ref="V3892">_xlfn.IFS(Hospital_Emergency_Room_Data[[#This Row],[Day]]&lt;=10,"Start(1-10)",Hospital_Emergency_Room_Data[[#This Row],[Day]]&lt;=20,"Middle(11-20)",Hospital_Emergency_Room_Data[[#This Row],[Day]]&gt;20,"End(21-30)")</f>
        <v>End(21-30)</v>
      </c>
    </row>
    <row r="3893" spans="1:22">
      <c r="A3893">
        <v>401621630</v>
      </c>
      <c r="B3893" t="s">
        <v>3906</v>
      </c>
      <c r="C3893" s="1">
        <v>45140</v>
      </c>
      <c r="D3893" t="str">
        <f>TEXT(Hospital_Emergency_Room_Data[[#This Row],[Patient Admission Date]],"mmm")</f>
        <v>Aug</v>
      </c>
      <c r="E3893">
        <f>YEAR(Hospital_Emergency_Room_Data[[#This Row],[Patient Admission Date]])</f>
        <v>2023</v>
      </c>
      <c r="F3893" s="2">
        <v>0.45902777777777776</v>
      </c>
      <c r="G3893" s="8" t="str">
        <f>TEXT(Hospital_Emergency_Room_Data[[#This Row],[Patient Admission Date]],"dddd")</f>
        <v>Wednesday</v>
      </c>
      <c r="H3893" t="s">
        <v>9208</v>
      </c>
      <c r="I3893">
        <v>33</v>
      </c>
      <c r="J3893" s="5" t="s">
        <v>9223</v>
      </c>
      <c r="K3893" t="s">
        <v>32</v>
      </c>
      <c r="L3893" t="s">
        <v>36</v>
      </c>
      <c r="M3893" t="s">
        <v>9209</v>
      </c>
      <c r="O3893">
        <v>39</v>
      </c>
      <c r="P3893" t="s">
        <v>9225</v>
      </c>
      <c r="Q3893">
        <v>2</v>
      </c>
      <c r="R3893">
        <v>11</v>
      </c>
      <c r="S3893" t="s">
        <v>9255</v>
      </c>
      <c r="T3893" t="s">
        <v>9263</v>
      </c>
      <c r="U3893" t="s">
        <v>9300</v>
      </c>
      <c r="V3893" t="str" cm="1">
        <f t="array" ref="V3893">_xlfn.IFS(Hospital_Emergency_Room_Data[[#This Row],[Day]]&lt;=10,"Start(1-10)",Hospital_Emergency_Room_Data[[#This Row],[Day]]&lt;=20,"Middle(11-20)",Hospital_Emergency_Room_Data[[#This Row],[Day]]&gt;20,"End(21-30)")</f>
        <v>Start(1-10)</v>
      </c>
    </row>
    <row r="3894" spans="1:22">
      <c r="A3894">
        <v>414236748</v>
      </c>
      <c r="B3894" t="s">
        <v>3907</v>
      </c>
      <c r="C3894" s="1">
        <v>45099</v>
      </c>
      <c r="D3894" t="str">
        <f>TEXT(Hospital_Emergency_Room_Data[[#This Row],[Patient Admission Date]],"mmm")</f>
        <v>Jun</v>
      </c>
      <c r="E3894">
        <f>YEAR(Hospital_Emergency_Room_Data[[#This Row],[Patient Admission Date]])</f>
        <v>2023</v>
      </c>
      <c r="F3894" s="2">
        <v>0.16388888888888889</v>
      </c>
      <c r="G3894" s="8" t="str">
        <f>TEXT(Hospital_Emergency_Room_Data[[#This Row],[Patient Admission Date]],"dddd")</f>
        <v>Thursday</v>
      </c>
      <c r="H3894" t="s">
        <v>9208</v>
      </c>
      <c r="I3894">
        <v>49</v>
      </c>
      <c r="J3894" s="5" t="s">
        <v>9219</v>
      </c>
      <c r="K3894" t="s">
        <v>32</v>
      </c>
      <c r="L3894" t="s">
        <v>36</v>
      </c>
      <c r="M3894" t="s">
        <v>9209</v>
      </c>
      <c r="O3894">
        <v>49</v>
      </c>
      <c r="P3894" t="s">
        <v>9225</v>
      </c>
      <c r="Q3894">
        <v>22</v>
      </c>
      <c r="R3894">
        <v>3</v>
      </c>
      <c r="S3894" t="s">
        <v>9258</v>
      </c>
      <c r="T3894" t="s">
        <v>9264</v>
      </c>
      <c r="U3894" t="s">
        <v>9283</v>
      </c>
      <c r="V3894" t="str" cm="1">
        <f t="array" ref="V3894">_xlfn.IFS(Hospital_Emergency_Room_Data[[#This Row],[Day]]&lt;=10,"Start(1-10)",Hospital_Emergency_Room_Data[[#This Row],[Day]]&lt;=20,"Middle(11-20)",Hospital_Emergency_Room_Data[[#This Row],[Day]]&gt;20,"End(21-30)")</f>
        <v>End(21-30)</v>
      </c>
    </row>
    <row r="3895" spans="1:22">
      <c r="A3895">
        <v>802048013</v>
      </c>
      <c r="B3895" t="s">
        <v>3908</v>
      </c>
      <c r="C3895" s="1">
        <v>45276</v>
      </c>
      <c r="D3895" t="str">
        <f>TEXT(Hospital_Emergency_Room_Data[[#This Row],[Patient Admission Date]],"mmm")</f>
        <v>Dec</v>
      </c>
      <c r="E3895">
        <f>YEAR(Hospital_Emergency_Room_Data[[#This Row],[Patient Admission Date]])</f>
        <v>2023</v>
      </c>
      <c r="F3895" s="2">
        <v>8.0555555555555561E-2</v>
      </c>
      <c r="G3895" s="8" t="str">
        <f>TEXT(Hospital_Emergency_Room_Data[[#This Row],[Patient Admission Date]],"dddd")</f>
        <v>Saturday</v>
      </c>
      <c r="H3895" t="s">
        <v>9208</v>
      </c>
      <c r="I3895">
        <v>21</v>
      </c>
      <c r="J3895" s="5" t="s">
        <v>9220</v>
      </c>
      <c r="K3895" t="s">
        <v>32</v>
      </c>
      <c r="L3895" t="s">
        <v>36</v>
      </c>
      <c r="M3895" t="s">
        <v>9209</v>
      </c>
      <c r="N3895">
        <v>8</v>
      </c>
      <c r="O3895">
        <v>46</v>
      </c>
      <c r="P3895" t="s">
        <v>9225</v>
      </c>
      <c r="Q3895">
        <v>16</v>
      </c>
      <c r="R3895">
        <v>1</v>
      </c>
      <c r="S3895" t="s">
        <v>9258</v>
      </c>
      <c r="T3895" t="s">
        <v>9262</v>
      </c>
      <c r="U3895" t="s">
        <v>9283</v>
      </c>
      <c r="V3895" t="str" cm="1">
        <f t="array" ref="V3895">_xlfn.IFS(Hospital_Emergency_Room_Data[[#This Row],[Day]]&lt;=10,"Start(1-10)",Hospital_Emergency_Room_Data[[#This Row],[Day]]&lt;=20,"Middle(11-20)",Hospital_Emergency_Room_Data[[#This Row],[Day]]&gt;20,"End(21-30)")</f>
        <v>Middle(11-20)</v>
      </c>
    </row>
    <row r="3896" spans="1:22">
      <c r="A3896">
        <v>514924822</v>
      </c>
      <c r="B3896" t="s">
        <v>3909</v>
      </c>
      <c r="C3896" s="1">
        <v>45335</v>
      </c>
      <c r="D3896" t="str">
        <f>TEXT(Hospital_Emergency_Room_Data[[#This Row],[Patient Admission Date]],"mmm")</f>
        <v>Feb</v>
      </c>
      <c r="E3896">
        <f>YEAR(Hospital_Emergency_Room_Data[[#This Row],[Patient Admission Date]])</f>
        <v>2024</v>
      </c>
      <c r="F3896" s="2">
        <v>0.85833333333333328</v>
      </c>
      <c r="G3896" s="8" t="str">
        <f>TEXT(Hospital_Emergency_Room_Data[[#This Row],[Patient Admission Date]],"dddd")</f>
        <v>Tuesday</v>
      </c>
      <c r="H3896" t="s">
        <v>9208</v>
      </c>
      <c r="I3896">
        <v>70</v>
      </c>
      <c r="J3896" s="5" t="s">
        <v>9222</v>
      </c>
      <c r="K3896" t="s">
        <v>32</v>
      </c>
      <c r="L3896" t="s">
        <v>140</v>
      </c>
      <c r="M3896" t="s">
        <v>9209</v>
      </c>
      <c r="O3896">
        <v>23</v>
      </c>
      <c r="P3896" t="s">
        <v>9226</v>
      </c>
      <c r="Q3896">
        <v>13</v>
      </c>
      <c r="R3896">
        <v>20</v>
      </c>
      <c r="S3896" t="s">
        <v>9256</v>
      </c>
      <c r="T3896" t="s">
        <v>9265</v>
      </c>
      <c r="U3896" t="s">
        <v>9282</v>
      </c>
      <c r="V3896" t="str" cm="1">
        <f t="array" ref="V3896">_xlfn.IFS(Hospital_Emergency_Room_Data[[#This Row],[Day]]&lt;=10,"Start(1-10)",Hospital_Emergency_Room_Data[[#This Row],[Day]]&lt;=20,"Middle(11-20)",Hospital_Emergency_Room_Data[[#This Row],[Day]]&gt;20,"End(21-30)")</f>
        <v>Middle(11-20)</v>
      </c>
    </row>
    <row r="3897" spans="1:22">
      <c r="A3897">
        <v>136913908</v>
      </c>
      <c r="B3897" t="s">
        <v>3910</v>
      </c>
      <c r="C3897" s="1">
        <v>45075</v>
      </c>
      <c r="D3897" t="str">
        <f>TEXT(Hospital_Emergency_Room_Data[[#This Row],[Patient Admission Date]],"mmm")</f>
        <v>May</v>
      </c>
      <c r="E3897">
        <f>YEAR(Hospital_Emergency_Room_Data[[#This Row],[Patient Admission Date]])</f>
        <v>2023</v>
      </c>
      <c r="F3897" s="2">
        <v>0.23194444444444445</v>
      </c>
      <c r="G3897" s="8" t="str">
        <f>TEXT(Hospital_Emergency_Room_Data[[#This Row],[Patient Admission Date]],"dddd")</f>
        <v>Monday</v>
      </c>
      <c r="H3897" t="s">
        <v>9208</v>
      </c>
      <c r="I3897">
        <v>13</v>
      </c>
      <c r="J3897" s="5" t="s">
        <v>9221</v>
      </c>
      <c r="K3897" t="s">
        <v>32</v>
      </c>
      <c r="L3897" t="s">
        <v>140</v>
      </c>
      <c r="M3897" t="s">
        <v>9209</v>
      </c>
      <c r="O3897">
        <v>42</v>
      </c>
      <c r="P3897" t="s">
        <v>9225</v>
      </c>
      <c r="Q3897">
        <v>29</v>
      </c>
      <c r="R3897">
        <v>5</v>
      </c>
      <c r="S3897" t="s">
        <v>9258</v>
      </c>
      <c r="T3897" t="s">
        <v>9264</v>
      </c>
      <c r="U3897" t="s">
        <v>9300</v>
      </c>
      <c r="V3897" t="str" cm="1">
        <f t="array" ref="V3897">_xlfn.IFS(Hospital_Emergency_Room_Data[[#This Row],[Day]]&lt;=10,"Start(1-10)",Hospital_Emergency_Room_Data[[#This Row],[Day]]&lt;=20,"Middle(11-20)",Hospital_Emergency_Room_Data[[#This Row],[Day]]&gt;20,"End(21-30)")</f>
        <v>End(21-30)</v>
      </c>
    </row>
    <row r="3898" spans="1:22">
      <c r="A3898">
        <v>524014528</v>
      </c>
      <c r="B3898" t="s">
        <v>3911</v>
      </c>
      <c r="C3898" s="1">
        <v>45456</v>
      </c>
      <c r="D3898" t="str">
        <f>TEXT(Hospital_Emergency_Room_Data[[#This Row],[Patient Admission Date]],"mmm")</f>
        <v>Jun</v>
      </c>
      <c r="E3898">
        <f>YEAR(Hospital_Emergency_Room_Data[[#This Row],[Patient Admission Date]])</f>
        <v>2024</v>
      </c>
      <c r="F3898" s="2">
        <v>0.3034722222222222</v>
      </c>
      <c r="G3898" s="8" t="str">
        <f>TEXT(Hospital_Emergency_Room_Data[[#This Row],[Patient Admission Date]],"dddd")</f>
        <v>Thursday</v>
      </c>
      <c r="H3898" t="s">
        <v>9208</v>
      </c>
      <c r="I3898">
        <v>76</v>
      </c>
      <c r="J3898" s="5" t="s">
        <v>9222</v>
      </c>
      <c r="K3898" t="s">
        <v>32</v>
      </c>
      <c r="L3898" t="s">
        <v>140</v>
      </c>
      <c r="M3898" t="s">
        <v>9209</v>
      </c>
      <c r="O3898">
        <v>54</v>
      </c>
      <c r="P3898" t="s">
        <v>9225</v>
      </c>
      <c r="Q3898">
        <v>13</v>
      </c>
      <c r="R3898">
        <v>7</v>
      </c>
      <c r="S3898" t="s">
        <v>9255</v>
      </c>
      <c r="T3898" t="s">
        <v>9265</v>
      </c>
      <c r="U3898" t="s">
        <v>9283</v>
      </c>
      <c r="V3898" t="str" cm="1">
        <f t="array" ref="V3898">_xlfn.IFS(Hospital_Emergency_Room_Data[[#This Row],[Day]]&lt;=10,"Start(1-10)",Hospital_Emergency_Room_Data[[#This Row],[Day]]&lt;=20,"Middle(11-20)",Hospital_Emergency_Room_Data[[#This Row],[Day]]&gt;20,"End(21-30)")</f>
        <v>Middle(11-20)</v>
      </c>
    </row>
    <row r="3899" spans="1:22">
      <c r="A3899">
        <v>595994674</v>
      </c>
      <c r="B3899" t="s">
        <v>3912</v>
      </c>
      <c r="C3899" s="1">
        <v>45273</v>
      </c>
      <c r="D3899" t="str">
        <f>TEXT(Hospital_Emergency_Room_Data[[#This Row],[Patient Admission Date]],"mmm")</f>
        <v>Dec</v>
      </c>
      <c r="E3899">
        <f>YEAR(Hospital_Emergency_Room_Data[[#This Row],[Patient Admission Date]])</f>
        <v>2023</v>
      </c>
      <c r="F3899" s="2">
        <v>0.11388888888888889</v>
      </c>
      <c r="G3899" s="8" t="str">
        <f>TEXT(Hospital_Emergency_Room_Data[[#This Row],[Patient Admission Date]],"dddd")</f>
        <v>Wednesday</v>
      </c>
      <c r="H3899" t="s">
        <v>9208</v>
      </c>
      <c r="I3899">
        <v>31</v>
      </c>
      <c r="J3899" s="5" t="s">
        <v>9223</v>
      </c>
      <c r="K3899" t="s">
        <v>32</v>
      </c>
      <c r="L3899" t="s">
        <v>140</v>
      </c>
      <c r="M3899" t="s">
        <v>9209</v>
      </c>
      <c r="N3899">
        <v>9</v>
      </c>
      <c r="O3899">
        <v>14</v>
      </c>
      <c r="P3899" t="s">
        <v>9226</v>
      </c>
      <c r="Q3899">
        <v>13</v>
      </c>
      <c r="R3899">
        <v>2</v>
      </c>
      <c r="S3899" t="s">
        <v>9258</v>
      </c>
      <c r="T3899" t="s">
        <v>9265</v>
      </c>
      <c r="U3899" t="s">
        <v>9282</v>
      </c>
      <c r="V3899" t="str" cm="1">
        <f t="array" ref="V3899">_xlfn.IFS(Hospital_Emergency_Room_Data[[#This Row],[Day]]&lt;=10,"Start(1-10)",Hospital_Emergency_Room_Data[[#This Row],[Day]]&lt;=20,"Middle(11-20)",Hospital_Emergency_Room_Data[[#This Row],[Day]]&gt;20,"End(21-30)")</f>
        <v>Middle(11-20)</v>
      </c>
    </row>
    <row r="3900" spans="1:22">
      <c r="A3900">
        <v>439588398</v>
      </c>
      <c r="B3900" t="s">
        <v>3913</v>
      </c>
      <c r="C3900" s="1">
        <v>45521</v>
      </c>
      <c r="D3900" t="str">
        <f>TEXT(Hospital_Emergency_Room_Data[[#This Row],[Patient Admission Date]],"mmm")</f>
        <v>Aug</v>
      </c>
      <c r="E3900">
        <f>YEAR(Hospital_Emergency_Room_Data[[#This Row],[Patient Admission Date]])</f>
        <v>2024</v>
      </c>
      <c r="F3900" s="2">
        <v>0.44374999999999998</v>
      </c>
      <c r="G3900" s="8" t="str">
        <f>TEXT(Hospital_Emergency_Room_Data[[#This Row],[Patient Admission Date]],"dddd")</f>
        <v>Saturday</v>
      </c>
      <c r="H3900" t="s">
        <v>9208</v>
      </c>
      <c r="I3900">
        <v>72</v>
      </c>
      <c r="J3900" s="5" t="s">
        <v>9222</v>
      </c>
      <c r="K3900" t="s">
        <v>10</v>
      </c>
      <c r="L3900" t="s">
        <v>96</v>
      </c>
      <c r="M3900" t="s">
        <v>9209</v>
      </c>
      <c r="N3900">
        <v>6</v>
      </c>
      <c r="O3900">
        <v>58</v>
      </c>
      <c r="P3900" t="s">
        <v>9225</v>
      </c>
      <c r="Q3900">
        <v>17</v>
      </c>
      <c r="R3900">
        <v>10</v>
      </c>
      <c r="S3900" t="s">
        <v>9255</v>
      </c>
      <c r="T3900" t="s">
        <v>9262</v>
      </c>
      <c r="U3900" t="s">
        <v>9283</v>
      </c>
      <c r="V3900" t="str" cm="1">
        <f t="array" ref="V3900">_xlfn.IFS(Hospital_Emergency_Room_Data[[#This Row],[Day]]&lt;=10,"Start(1-10)",Hospital_Emergency_Room_Data[[#This Row],[Day]]&lt;=20,"Middle(11-20)",Hospital_Emergency_Room_Data[[#This Row],[Day]]&gt;20,"End(21-30)")</f>
        <v>Middle(11-20)</v>
      </c>
    </row>
    <row r="3901" spans="1:22">
      <c r="A3901">
        <v>277322308</v>
      </c>
      <c r="B3901" t="s">
        <v>3914</v>
      </c>
      <c r="C3901" s="1">
        <v>45390</v>
      </c>
      <c r="D3901" t="str">
        <f>TEXT(Hospital_Emergency_Room_Data[[#This Row],[Patient Admission Date]],"mmm")</f>
        <v>Apr</v>
      </c>
      <c r="E3901">
        <f>YEAR(Hospital_Emergency_Room_Data[[#This Row],[Patient Admission Date]])</f>
        <v>2024</v>
      </c>
      <c r="F3901" s="2">
        <v>3.8194444444444448E-2</v>
      </c>
      <c r="G3901" s="8" t="str">
        <f>TEXT(Hospital_Emergency_Room_Data[[#This Row],[Patient Admission Date]],"dddd")</f>
        <v>Monday</v>
      </c>
      <c r="H3901" t="s">
        <v>9208</v>
      </c>
      <c r="I3901">
        <v>15</v>
      </c>
      <c r="J3901" s="5" t="s">
        <v>9220</v>
      </c>
      <c r="K3901" t="s">
        <v>10</v>
      </c>
      <c r="L3901" t="s">
        <v>96</v>
      </c>
      <c r="M3901" t="s">
        <v>9209</v>
      </c>
      <c r="N3901">
        <v>10</v>
      </c>
      <c r="O3901">
        <v>18</v>
      </c>
      <c r="P3901" t="s">
        <v>9226</v>
      </c>
      <c r="Q3901">
        <v>8</v>
      </c>
      <c r="R3901">
        <v>0</v>
      </c>
      <c r="S3901" t="s">
        <v>9258</v>
      </c>
      <c r="T3901" t="s">
        <v>9265</v>
      </c>
      <c r="U3901" t="s">
        <v>9282</v>
      </c>
      <c r="V3901" t="str" cm="1">
        <f t="array" ref="V3901">_xlfn.IFS(Hospital_Emergency_Room_Data[[#This Row],[Day]]&lt;=10,"Start(1-10)",Hospital_Emergency_Room_Data[[#This Row],[Day]]&lt;=20,"Middle(11-20)",Hospital_Emergency_Room_Data[[#This Row],[Day]]&gt;20,"End(21-30)")</f>
        <v>Start(1-10)</v>
      </c>
    </row>
    <row r="3902" spans="1:22">
      <c r="A3902">
        <v>657697469</v>
      </c>
      <c r="B3902" t="s">
        <v>3915</v>
      </c>
      <c r="C3902" s="1">
        <v>45578</v>
      </c>
      <c r="D3902" t="str">
        <f>TEXT(Hospital_Emergency_Room_Data[[#This Row],[Patient Admission Date]],"mmm")</f>
        <v>Oct</v>
      </c>
      <c r="E3902">
        <f>YEAR(Hospital_Emergency_Room_Data[[#This Row],[Patient Admission Date]])</f>
        <v>2024</v>
      </c>
      <c r="F3902" s="2">
        <v>0.98611111111111116</v>
      </c>
      <c r="G3902" s="8" t="str">
        <f>TEXT(Hospital_Emergency_Room_Data[[#This Row],[Patient Admission Date]],"dddd")</f>
        <v>Sunday</v>
      </c>
      <c r="H3902" t="s">
        <v>9208</v>
      </c>
      <c r="I3902">
        <v>60</v>
      </c>
      <c r="J3902" s="5" t="s">
        <v>9217</v>
      </c>
      <c r="K3902" t="s">
        <v>10</v>
      </c>
      <c r="L3902" t="s">
        <v>13</v>
      </c>
      <c r="M3902" t="s">
        <v>9209</v>
      </c>
      <c r="O3902">
        <v>17</v>
      </c>
      <c r="P3902" t="s">
        <v>9226</v>
      </c>
      <c r="Q3902">
        <v>13</v>
      </c>
      <c r="R3902">
        <v>23</v>
      </c>
      <c r="S3902" t="s">
        <v>9256</v>
      </c>
      <c r="T3902" t="s">
        <v>9265</v>
      </c>
      <c r="U3902" t="s">
        <v>9282</v>
      </c>
      <c r="V3902" t="str" cm="1">
        <f t="array" ref="V3902">_xlfn.IFS(Hospital_Emergency_Room_Data[[#This Row],[Day]]&lt;=10,"Start(1-10)",Hospital_Emergency_Room_Data[[#This Row],[Day]]&lt;=20,"Middle(11-20)",Hospital_Emergency_Room_Data[[#This Row],[Day]]&gt;20,"End(21-30)")</f>
        <v>Middle(11-20)</v>
      </c>
    </row>
    <row r="3903" spans="1:22">
      <c r="A3903">
        <v>283419667</v>
      </c>
      <c r="B3903" t="s">
        <v>3916</v>
      </c>
      <c r="C3903" s="1">
        <v>45242</v>
      </c>
      <c r="D3903" t="str">
        <f>TEXT(Hospital_Emergency_Room_Data[[#This Row],[Patient Admission Date]],"mmm")</f>
        <v>Nov</v>
      </c>
      <c r="E3903">
        <f>YEAR(Hospital_Emergency_Room_Data[[#This Row],[Patient Admission Date]])</f>
        <v>2023</v>
      </c>
      <c r="F3903" s="2">
        <v>0.21249999999999999</v>
      </c>
      <c r="G3903" s="8" t="str">
        <f>TEXT(Hospital_Emergency_Room_Data[[#This Row],[Patient Admission Date]],"dddd")</f>
        <v>Sunday</v>
      </c>
      <c r="H3903" t="s">
        <v>9208</v>
      </c>
      <c r="I3903">
        <v>49</v>
      </c>
      <c r="J3903" s="5" t="s">
        <v>9219</v>
      </c>
      <c r="K3903" t="s">
        <v>10</v>
      </c>
      <c r="L3903" t="s">
        <v>13</v>
      </c>
      <c r="M3903" t="s">
        <v>9209</v>
      </c>
      <c r="O3903">
        <v>59</v>
      </c>
      <c r="P3903" t="s">
        <v>9225</v>
      </c>
      <c r="Q3903">
        <v>12</v>
      </c>
      <c r="R3903">
        <v>5</v>
      </c>
      <c r="S3903" t="s">
        <v>9258</v>
      </c>
      <c r="T3903" t="s">
        <v>9265</v>
      </c>
      <c r="U3903" t="s">
        <v>9283</v>
      </c>
      <c r="V3903" t="str" cm="1">
        <f t="array" ref="V3903">_xlfn.IFS(Hospital_Emergency_Room_Data[[#This Row],[Day]]&lt;=10,"Start(1-10)",Hospital_Emergency_Room_Data[[#This Row],[Day]]&lt;=20,"Middle(11-20)",Hospital_Emergency_Room_Data[[#This Row],[Day]]&gt;20,"End(21-30)")</f>
        <v>Middle(11-20)</v>
      </c>
    </row>
    <row r="3904" spans="1:22">
      <c r="A3904">
        <v>758752960</v>
      </c>
      <c r="B3904" t="s">
        <v>3917</v>
      </c>
      <c r="C3904" s="1">
        <v>45572</v>
      </c>
      <c r="D3904" t="str">
        <f>TEXT(Hospital_Emergency_Room_Data[[#This Row],[Patient Admission Date]],"mmm")</f>
        <v>Oct</v>
      </c>
      <c r="E3904">
        <f>YEAR(Hospital_Emergency_Room_Data[[#This Row],[Patient Admission Date]])</f>
        <v>2024</v>
      </c>
      <c r="F3904" s="2">
        <v>0.29722222222222222</v>
      </c>
      <c r="G3904" s="8" t="str">
        <f>TEXT(Hospital_Emergency_Room_Data[[#This Row],[Patient Admission Date]],"dddd")</f>
        <v>Monday</v>
      </c>
      <c r="H3904" t="s">
        <v>9208</v>
      </c>
      <c r="I3904">
        <v>45</v>
      </c>
      <c r="J3904" s="5" t="s">
        <v>9219</v>
      </c>
      <c r="K3904" t="s">
        <v>10</v>
      </c>
      <c r="L3904" t="s">
        <v>13</v>
      </c>
      <c r="M3904" t="s">
        <v>9209</v>
      </c>
      <c r="O3904">
        <v>11</v>
      </c>
      <c r="P3904" t="s">
        <v>9226</v>
      </c>
      <c r="Q3904">
        <v>7</v>
      </c>
      <c r="R3904">
        <v>7</v>
      </c>
      <c r="S3904" t="s">
        <v>9255</v>
      </c>
      <c r="T3904" t="s">
        <v>9263</v>
      </c>
      <c r="U3904" t="s">
        <v>9282</v>
      </c>
      <c r="V3904" t="str" cm="1">
        <f t="array" ref="V3904">_xlfn.IFS(Hospital_Emergency_Room_Data[[#This Row],[Day]]&lt;=10,"Start(1-10)",Hospital_Emergency_Room_Data[[#This Row],[Day]]&lt;=20,"Middle(11-20)",Hospital_Emergency_Room_Data[[#This Row],[Day]]&gt;20,"End(21-30)")</f>
        <v>Start(1-10)</v>
      </c>
    </row>
    <row r="3905" spans="1:22">
      <c r="A3905">
        <v>733794603</v>
      </c>
      <c r="B3905" t="s">
        <v>3918</v>
      </c>
      <c r="C3905" s="1">
        <v>45415</v>
      </c>
      <c r="D3905" t="str">
        <f>TEXT(Hospital_Emergency_Room_Data[[#This Row],[Patient Admission Date]],"mmm")</f>
        <v>May</v>
      </c>
      <c r="E3905">
        <f>YEAR(Hospital_Emergency_Room_Data[[#This Row],[Patient Admission Date]])</f>
        <v>2024</v>
      </c>
      <c r="F3905" s="2">
        <v>0.74930555555555556</v>
      </c>
      <c r="G3905" s="8" t="str">
        <f>TEXT(Hospital_Emergency_Room_Data[[#This Row],[Patient Admission Date]],"dddd")</f>
        <v>Friday</v>
      </c>
      <c r="H3905" t="s">
        <v>9208</v>
      </c>
      <c r="I3905">
        <v>69</v>
      </c>
      <c r="J3905" s="5" t="s">
        <v>9217</v>
      </c>
      <c r="K3905" t="s">
        <v>10</v>
      </c>
      <c r="L3905" t="s">
        <v>13</v>
      </c>
      <c r="M3905" t="s">
        <v>9209</v>
      </c>
      <c r="O3905">
        <v>16</v>
      </c>
      <c r="P3905" t="s">
        <v>9226</v>
      </c>
      <c r="Q3905">
        <v>3</v>
      </c>
      <c r="R3905">
        <v>17</v>
      </c>
      <c r="S3905" t="s">
        <v>9257</v>
      </c>
      <c r="T3905" t="s">
        <v>9263</v>
      </c>
      <c r="U3905" t="s">
        <v>9282</v>
      </c>
      <c r="V3905" t="str" cm="1">
        <f t="array" ref="V3905">_xlfn.IFS(Hospital_Emergency_Room_Data[[#This Row],[Day]]&lt;=10,"Start(1-10)",Hospital_Emergency_Room_Data[[#This Row],[Day]]&lt;=20,"Middle(11-20)",Hospital_Emergency_Room_Data[[#This Row],[Day]]&gt;20,"End(21-30)")</f>
        <v>Start(1-10)</v>
      </c>
    </row>
    <row r="3906" spans="1:22">
      <c r="A3906">
        <v>528104398</v>
      </c>
      <c r="B3906" t="s">
        <v>3919</v>
      </c>
      <c r="C3906" s="1">
        <v>45506</v>
      </c>
      <c r="D3906" t="str">
        <f>TEXT(Hospital_Emergency_Room_Data[[#This Row],[Patient Admission Date]],"mmm")</f>
        <v>Aug</v>
      </c>
      <c r="E3906">
        <f>YEAR(Hospital_Emergency_Room_Data[[#This Row],[Patient Admission Date]])</f>
        <v>2024</v>
      </c>
      <c r="F3906" s="2">
        <v>0.40138888888888891</v>
      </c>
      <c r="G3906" s="8" t="str">
        <f>TEXT(Hospital_Emergency_Room_Data[[#This Row],[Patient Admission Date]],"dddd")</f>
        <v>Friday</v>
      </c>
      <c r="H3906" t="s">
        <v>9208</v>
      </c>
      <c r="I3906">
        <v>12</v>
      </c>
      <c r="J3906" s="5" t="s">
        <v>9221</v>
      </c>
      <c r="K3906" t="s">
        <v>10</v>
      </c>
      <c r="L3906" t="s">
        <v>13</v>
      </c>
      <c r="M3906" t="s">
        <v>9209</v>
      </c>
      <c r="O3906">
        <v>37</v>
      </c>
      <c r="P3906" t="s">
        <v>9225</v>
      </c>
      <c r="Q3906">
        <v>2</v>
      </c>
      <c r="R3906">
        <v>9</v>
      </c>
      <c r="S3906" t="s">
        <v>9255</v>
      </c>
      <c r="T3906" t="s">
        <v>9263</v>
      </c>
      <c r="U3906" t="s">
        <v>9300</v>
      </c>
      <c r="V3906" t="str" cm="1">
        <f t="array" ref="V3906">_xlfn.IFS(Hospital_Emergency_Room_Data[[#This Row],[Day]]&lt;=10,"Start(1-10)",Hospital_Emergency_Room_Data[[#This Row],[Day]]&lt;=20,"Middle(11-20)",Hospital_Emergency_Room_Data[[#This Row],[Day]]&gt;20,"End(21-30)")</f>
        <v>Start(1-10)</v>
      </c>
    </row>
    <row r="3907" spans="1:22">
      <c r="A3907">
        <v>213830677</v>
      </c>
      <c r="B3907" t="s">
        <v>3920</v>
      </c>
      <c r="C3907" s="1">
        <v>45080</v>
      </c>
      <c r="D3907" t="str">
        <f>TEXT(Hospital_Emergency_Room_Data[[#This Row],[Patient Admission Date]],"mmm")</f>
        <v>Jun</v>
      </c>
      <c r="E3907">
        <f>YEAR(Hospital_Emergency_Room_Data[[#This Row],[Patient Admission Date]])</f>
        <v>2023</v>
      </c>
      <c r="F3907" s="2">
        <v>4.8611111111111112E-3</v>
      </c>
      <c r="G3907" s="8" t="str">
        <f>TEXT(Hospital_Emergency_Room_Data[[#This Row],[Patient Admission Date]],"dddd")</f>
        <v>Saturday</v>
      </c>
      <c r="H3907" t="s">
        <v>9208</v>
      </c>
      <c r="I3907">
        <v>62</v>
      </c>
      <c r="J3907" s="5" t="s">
        <v>9217</v>
      </c>
      <c r="K3907" t="s">
        <v>10</v>
      </c>
      <c r="L3907" t="s">
        <v>13</v>
      </c>
      <c r="M3907" t="s">
        <v>9209</v>
      </c>
      <c r="O3907">
        <v>11</v>
      </c>
      <c r="P3907" t="s">
        <v>9226</v>
      </c>
      <c r="Q3907">
        <v>3</v>
      </c>
      <c r="R3907">
        <v>0</v>
      </c>
      <c r="S3907" t="s">
        <v>9258</v>
      </c>
      <c r="T3907" t="s">
        <v>9263</v>
      </c>
      <c r="U3907" t="s">
        <v>9282</v>
      </c>
      <c r="V3907" t="str" cm="1">
        <f t="array" ref="V3907">_xlfn.IFS(Hospital_Emergency_Room_Data[[#This Row],[Day]]&lt;=10,"Start(1-10)",Hospital_Emergency_Room_Data[[#This Row],[Day]]&lt;=20,"Middle(11-20)",Hospital_Emergency_Room_Data[[#This Row],[Day]]&gt;20,"End(21-30)")</f>
        <v>Start(1-10)</v>
      </c>
    </row>
    <row r="3908" spans="1:22">
      <c r="A3908">
        <v>693249026</v>
      </c>
      <c r="B3908" t="s">
        <v>3921</v>
      </c>
      <c r="C3908" s="1">
        <v>45456</v>
      </c>
      <c r="D3908" t="str">
        <f>TEXT(Hospital_Emergency_Room_Data[[#This Row],[Patient Admission Date]],"mmm")</f>
        <v>Jun</v>
      </c>
      <c r="E3908">
        <f>YEAR(Hospital_Emergency_Room_Data[[#This Row],[Patient Admission Date]])</f>
        <v>2024</v>
      </c>
      <c r="F3908" s="2">
        <v>0.76249999999999996</v>
      </c>
      <c r="G3908" s="8" t="str">
        <f>TEXT(Hospital_Emergency_Room_Data[[#This Row],[Patient Admission Date]],"dddd")</f>
        <v>Thursday</v>
      </c>
      <c r="H3908" t="s">
        <v>9208</v>
      </c>
      <c r="I3908">
        <v>27</v>
      </c>
      <c r="J3908" s="5" t="s">
        <v>9220</v>
      </c>
      <c r="K3908" t="s">
        <v>10</v>
      </c>
      <c r="L3908" t="s">
        <v>13</v>
      </c>
      <c r="M3908" t="s">
        <v>9209</v>
      </c>
      <c r="O3908">
        <v>32</v>
      </c>
      <c r="P3908" t="s">
        <v>9225</v>
      </c>
      <c r="Q3908">
        <v>13</v>
      </c>
      <c r="R3908">
        <v>18</v>
      </c>
      <c r="S3908" t="s">
        <v>9256</v>
      </c>
      <c r="T3908" t="s">
        <v>9265</v>
      </c>
      <c r="U3908" t="s">
        <v>9300</v>
      </c>
      <c r="V3908" t="str" cm="1">
        <f t="array" ref="V3908">_xlfn.IFS(Hospital_Emergency_Room_Data[[#This Row],[Day]]&lt;=10,"Start(1-10)",Hospital_Emergency_Room_Data[[#This Row],[Day]]&lt;=20,"Middle(11-20)",Hospital_Emergency_Room_Data[[#This Row],[Day]]&gt;20,"End(21-30)")</f>
        <v>Middle(11-20)</v>
      </c>
    </row>
    <row r="3909" spans="1:22">
      <c r="A3909">
        <v>218446635</v>
      </c>
      <c r="B3909" t="s">
        <v>3922</v>
      </c>
      <c r="C3909" s="1">
        <v>45046</v>
      </c>
      <c r="D3909" t="str">
        <f>TEXT(Hospital_Emergency_Room_Data[[#This Row],[Patient Admission Date]],"mmm")</f>
        <v>Apr</v>
      </c>
      <c r="E3909">
        <f>YEAR(Hospital_Emergency_Room_Data[[#This Row],[Patient Admission Date]])</f>
        <v>2023</v>
      </c>
      <c r="F3909" s="2">
        <v>0.19513888888888889</v>
      </c>
      <c r="G3909" s="8" t="str">
        <f>TEXT(Hospital_Emergency_Room_Data[[#This Row],[Patient Admission Date]],"dddd")</f>
        <v>Sunday</v>
      </c>
      <c r="H3909" t="s">
        <v>9208</v>
      </c>
      <c r="I3909">
        <v>36</v>
      </c>
      <c r="J3909" s="5" t="s">
        <v>9223</v>
      </c>
      <c r="K3909" t="s">
        <v>10</v>
      </c>
      <c r="L3909" t="s">
        <v>13</v>
      </c>
      <c r="M3909" t="s">
        <v>9209</v>
      </c>
      <c r="O3909">
        <v>13</v>
      </c>
      <c r="P3909" t="s">
        <v>9226</v>
      </c>
      <c r="Q3909">
        <v>30</v>
      </c>
      <c r="R3909">
        <v>4</v>
      </c>
      <c r="S3909" t="s">
        <v>9258</v>
      </c>
      <c r="T3909" t="s">
        <v>9264</v>
      </c>
      <c r="U3909" t="s">
        <v>9282</v>
      </c>
      <c r="V3909" t="str" cm="1">
        <f t="array" ref="V3909">_xlfn.IFS(Hospital_Emergency_Room_Data[[#This Row],[Day]]&lt;=10,"Start(1-10)",Hospital_Emergency_Room_Data[[#This Row],[Day]]&lt;=20,"Middle(11-20)",Hospital_Emergency_Room_Data[[#This Row],[Day]]&gt;20,"End(21-30)")</f>
        <v>End(21-30)</v>
      </c>
    </row>
    <row r="3910" spans="1:22">
      <c r="A3910">
        <v>360591270</v>
      </c>
      <c r="B3910" t="s">
        <v>3923</v>
      </c>
      <c r="C3910" s="1">
        <v>45028</v>
      </c>
      <c r="D3910" t="str">
        <f>TEXT(Hospital_Emergency_Room_Data[[#This Row],[Patient Admission Date]],"mmm")</f>
        <v>Apr</v>
      </c>
      <c r="E3910">
        <f>YEAR(Hospital_Emergency_Room_Data[[#This Row],[Patient Admission Date]])</f>
        <v>2023</v>
      </c>
      <c r="F3910" s="2">
        <v>0.95138888888888884</v>
      </c>
      <c r="G3910" s="8" t="str">
        <f>TEXT(Hospital_Emergency_Room_Data[[#This Row],[Patient Admission Date]],"dddd")</f>
        <v>Wednesday</v>
      </c>
      <c r="H3910" t="s">
        <v>9208</v>
      </c>
      <c r="I3910">
        <v>30</v>
      </c>
      <c r="J3910" s="5" t="s">
        <v>9223</v>
      </c>
      <c r="K3910" t="s">
        <v>10</v>
      </c>
      <c r="L3910" t="s">
        <v>13</v>
      </c>
      <c r="M3910" t="s">
        <v>9209</v>
      </c>
      <c r="O3910">
        <v>59</v>
      </c>
      <c r="P3910" t="s">
        <v>9225</v>
      </c>
      <c r="Q3910">
        <v>12</v>
      </c>
      <c r="R3910">
        <v>22</v>
      </c>
      <c r="S3910" t="s">
        <v>9256</v>
      </c>
      <c r="T3910" t="s">
        <v>9265</v>
      </c>
      <c r="U3910" t="s">
        <v>9283</v>
      </c>
      <c r="V3910" t="str" cm="1">
        <f t="array" ref="V3910">_xlfn.IFS(Hospital_Emergency_Room_Data[[#This Row],[Day]]&lt;=10,"Start(1-10)",Hospital_Emergency_Room_Data[[#This Row],[Day]]&lt;=20,"Middle(11-20)",Hospital_Emergency_Room_Data[[#This Row],[Day]]&gt;20,"End(21-30)")</f>
        <v>Middle(11-20)</v>
      </c>
    </row>
    <row r="3911" spans="1:22">
      <c r="A3911">
        <v>241399857</v>
      </c>
      <c r="B3911" t="s">
        <v>3924</v>
      </c>
      <c r="C3911" s="1">
        <v>45027</v>
      </c>
      <c r="D3911" t="str">
        <f>TEXT(Hospital_Emergency_Room_Data[[#This Row],[Patient Admission Date]],"mmm")</f>
        <v>Apr</v>
      </c>
      <c r="E3911">
        <f>YEAR(Hospital_Emergency_Room_Data[[#This Row],[Patient Admission Date]])</f>
        <v>2023</v>
      </c>
      <c r="F3911" s="2">
        <v>0.21805555555555556</v>
      </c>
      <c r="G3911" s="8" t="str">
        <f>TEXT(Hospital_Emergency_Room_Data[[#This Row],[Patient Admission Date]],"dddd")</f>
        <v>Tuesday</v>
      </c>
      <c r="H3911" t="s">
        <v>9208</v>
      </c>
      <c r="I3911">
        <v>23</v>
      </c>
      <c r="J3911" s="5" t="s">
        <v>9220</v>
      </c>
      <c r="K3911" t="s">
        <v>10</v>
      </c>
      <c r="L3911" t="s">
        <v>13</v>
      </c>
      <c r="M3911" t="s">
        <v>9209</v>
      </c>
      <c r="O3911">
        <v>57</v>
      </c>
      <c r="P3911" t="s">
        <v>9225</v>
      </c>
      <c r="Q3911">
        <v>11</v>
      </c>
      <c r="R3911">
        <v>5</v>
      </c>
      <c r="S3911" t="s">
        <v>9258</v>
      </c>
      <c r="T3911" t="s">
        <v>9265</v>
      </c>
      <c r="U3911" t="s">
        <v>9283</v>
      </c>
      <c r="V3911" t="str" cm="1">
        <f t="array" ref="V3911">_xlfn.IFS(Hospital_Emergency_Room_Data[[#This Row],[Day]]&lt;=10,"Start(1-10)",Hospital_Emergency_Room_Data[[#This Row],[Day]]&lt;=20,"Middle(11-20)",Hospital_Emergency_Room_Data[[#This Row],[Day]]&gt;20,"End(21-30)")</f>
        <v>Middle(11-20)</v>
      </c>
    </row>
    <row r="3912" spans="1:22">
      <c r="A3912">
        <v>870295321</v>
      </c>
      <c r="B3912" t="s">
        <v>3925</v>
      </c>
      <c r="C3912" s="1">
        <v>45430</v>
      </c>
      <c r="D3912" t="str">
        <f>TEXT(Hospital_Emergency_Room_Data[[#This Row],[Patient Admission Date]],"mmm")</f>
        <v>May</v>
      </c>
      <c r="E3912">
        <f>YEAR(Hospital_Emergency_Room_Data[[#This Row],[Patient Admission Date]])</f>
        <v>2024</v>
      </c>
      <c r="F3912" s="2">
        <v>0.75555555555555554</v>
      </c>
      <c r="G3912" s="8" t="str">
        <f>TEXT(Hospital_Emergency_Room_Data[[#This Row],[Patient Admission Date]],"dddd")</f>
        <v>Saturday</v>
      </c>
      <c r="H3912" t="s">
        <v>9208</v>
      </c>
      <c r="I3912">
        <v>56</v>
      </c>
      <c r="J3912" s="5" t="s">
        <v>9219</v>
      </c>
      <c r="K3912" t="s">
        <v>10</v>
      </c>
      <c r="L3912" t="s">
        <v>13</v>
      </c>
      <c r="M3912" t="s">
        <v>9209</v>
      </c>
      <c r="O3912">
        <v>32</v>
      </c>
      <c r="P3912" t="s">
        <v>9225</v>
      </c>
      <c r="Q3912">
        <v>18</v>
      </c>
      <c r="R3912">
        <v>18</v>
      </c>
      <c r="S3912" t="s">
        <v>9256</v>
      </c>
      <c r="T3912" t="s">
        <v>9262</v>
      </c>
      <c r="U3912" t="s">
        <v>9300</v>
      </c>
      <c r="V3912" t="str" cm="1">
        <f t="array" ref="V3912">_xlfn.IFS(Hospital_Emergency_Room_Data[[#This Row],[Day]]&lt;=10,"Start(1-10)",Hospital_Emergency_Room_Data[[#This Row],[Day]]&lt;=20,"Middle(11-20)",Hospital_Emergency_Room_Data[[#This Row],[Day]]&gt;20,"End(21-30)")</f>
        <v>Middle(11-20)</v>
      </c>
    </row>
    <row r="3913" spans="1:22">
      <c r="A3913">
        <v>663845771</v>
      </c>
      <c r="B3913" t="s">
        <v>3926</v>
      </c>
      <c r="C3913" s="1">
        <v>45122</v>
      </c>
      <c r="D3913" t="str">
        <f>TEXT(Hospital_Emergency_Room_Data[[#This Row],[Patient Admission Date]],"mmm")</f>
        <v>Jul</v>
      </c>
      <c r="E3913">
        <f>YEAR(Hospital_Emergency_Room_Data[[#This Row],[Patient Admission Date]])</f>
        <v>2023</v>
      </c>
      <c r="F3913" s="2">
        <v>0.62916666666666665</v>
      </c>
      <c r="G3913" s="8" t="str">
        <f>TEXT(Hospital_Emergency_Room_Data[[#This Row],[Patient Admission Date]],"dddd")</f>
        <v>Saturday</v>
      </c>
      <c r="H3913" t="s">
        <v>9208</v>
      </c>
      <c r="I3913">
        <v>61</v>
      </c>
      <c r="J3913" s="5" t="s">
        <v>9217</v>
      </c>
      <c r="K3913" t="s">
        <v>10</v>
      </c>
      <c r="L3913" t="s">
        <v>13</v>
      </c>
      <c r="M3913" t="s">
        <v>9209</v>
      </c>
      <c r="O3913">
        <v>44</v>
      </c>
      <c r="P3913" t="s">
        <v>9225</v>
      </c>
      <c r="Q3913">
        <v>15</v>
      </c>
      <c r="R3913">
        <v>15</v>
      </c>
      <c r="S3913" t="s">
        <v>9257</v>
      </c>
      <c r="T3913" t="s">
        <v>9262</v>
      </c>
      <c r="U3913" t="s">
        <v>9300</v>
      </c>
      <c r="V3913" t="str" cm="1">
        <f t="array" ref="V3913">_xlfn.IFS(Hospital_Emergency_Room_Data[[#This Row],[Day]]&lt;=10,"Start(1-10)",Hospital_Emergency_Room_Data[[#This Row],[Day]]&lt;=20,"Middle(11-20)",Hospital_Emergency_Room_Data[[#This Row],[Day]]&gt;20,"End(21-30)")</f>
        <v>Middle(11-20)</v>
      </c>
    </row>
    <row r="3914" spans="1:22">
      <c r="A3914">
        <v>573537688</v>
      </c>
      <c r="B3914" t="s">
        <v>3927</v>
      </c>
      <c r="C3914" s="1">
        <v>45195</v>
      </c>
      <c r="D3914" t="str">
        <f>TEXT(Hospital_Emergency_Room_Data[[#This Row],[Patient Admission Date]],"mmm")</f>
        <v>Sep</v>
      </c>
      <c r="E3914">
        <f>YEAR(Hospital_Emergency_Room_Data[[#This Row],[Patient Admission Date]])</f>
        <v>2023</v>
      </c>
      <c r="F3914" s="2">
        <v>0.32291666666666669</v>
      </c>
      <c r="G3914" s="8" t="str">
        <f>TEXT(Hospital_Emergency_Room_Data[[#This Row],[Patient Admission Date]],"dddd")</f>
        <v>Tuesday</v>
      </c>
      <c r="H3914" t="s">
        <v>9208</v>
      </c>
      <c r="I3914">
        <v>67</v>
      </c>
      <c r="J3914" s="5" t="s">
        <v>9217</v>
      </c>
      <c r="K3914" t="s">
        <v>10</v>
      </c>
      <c r="L3914" t="s">
        <v>13</v>
      </c>
      <c r="M3914" t="s">
        <v>9209</v>
      </c>
      <c r="O3914">
        <v>22</v>
      </c>
      <c r="P3914" t="s">
        <v>9226</v>
      </c>
      <c r="Q3914">
        <v>26</v>
      </c>
      <c r="R3914">
        <v>7</v>
      </c>
      <c r="S3914" t="s">
        <v>9255</v>
      </c>
      <c r="T3914" t="s">
        <v>9264</v>
      </c>
      <c r="U3914" t="s">
        <v>9282</v>
      </c>
      <c r="V3914" t="str" cm="1">
        <f t="array" ref="V3914">_xlfn.IFS(Hospital_Emergency_Room_Data[[#This Row],[Day]]&lt;=10,"Start(1-10)",Hospital_Emergency_Room_Data[[#This Row],[Day]]&lt;=20,"Middle(11-20)",Hospital_Emergency_Room_Data[[#This Row],[Day]]&gt;20,"End(21-30)")</f>
        <v>End(21-30)</v>
      </c>
    </row>
    <row r="3915" spans="1:22">
      <c r="A3915">
        <v>844953112</v>
      </c>
      <c r="B3915" t="s">
        <v>3928</v>
      </c>
      <c r="C3915" s="1">
        <v>45271</v>
      </c>
      <c r="D3915" t="str">
        <f>TEXT(Hospital_Emergency_Room_Data[[#This Row],[Patient Admission Date]],"mmm")</f>
        <v>Dec</v>
      </c>
      <c r="E3915">
        <f>YEAR(Hospital_Emergency_Room_Data[[#This Row],[Patient Admission Date]])</f>
        <v>2023</v>
      </c>
      <c r="F3915" s="2">
        <v>0.55763888888888891</v>
      </c>
      <c r="G3915" s="8" t="str">
        <f>TEXT(Hospital_Emergency_Room_Data[[#This Row],[Patient Admission Date]],"dddd")</f>
        <v>Monday</v>
      </c>
      <c r="H3915" t="s">
        <v>9208</v>
      </c>
      <c r="I3915">
        <v>61</v>
      </c>
      <c r="J3915" s="5" t="s">
        <v>9217</v>
      </c>
      <c r="K3915" t="s">
        <v>10</v>
      </c>
      <c r="L3915" t="s">
        <v>13</v>
      </c>
      <c r="M3915" t="s">
        <v>9209</v>
      </c>
      <c r="O3915">
        <v>24</v>
      </c>
      <c r="P3915" t="s">
        <v>9226</v>
      </c>
      <c r="Q3915">
        <v>11</v>
      </c>
      <c r="R3915">
        <v>13</v>
      </c>
      <c r="S3915" t="s">
        <v>9257</v>
      </c>
      <c r="T3915" t="s">
        <v>9265</v>
      </c>
      <c r="U3915" t="s">
        <v>9282</v>
      </c>
      <c r="V3915" t="str" cm="1">
        <f t="array" ref="V3915">_xlfn.IFS(Hospital_Emergency_Room_Data[[#This Row],[Day]]&lt;=10,"Start(1-10)",Hospital_Emergency_Room_Data[[#This Row],[Day]]&lt;=20,"Middle(11-20)",Hospital_Emergency_Room_Data[[#This Row],[Day]]&gt;20,"End(21-30)")</f>
        <v>Middle(11-20)</v>
      </c>
    </row>
    <row r="3916" spans="1:22">
      <c r="A3916">
        <v>196642615</v>
      </c>
      <c r="B3916" t="s">
        <v>3929</v>
      </c>
      <c r="C3916" s="1">
        <v>45450</v>
      </c>
      <c r="D3916" t="str">
        <f>TEXT(Hospital_Emergency_Room_Data[[#This Row],[Patient Admission Date]],"mmm")</f>
        <v>Jun</v>
      </c>
      <c r="E3916">
        <f>YEAR(Hospital_Emergency_Room_Data[[#This Row],[Patient Admission Date]])</f>
        <v>2024</v>
      </c>
      <c r="F3916" s="2">
        <v>0.40347222222222223</v>
      </c>
      <c r="G3916" s="8" t="str">
        <f>TEXT(Hospital_Emergency_Room_Data[[#This Row],[Patient Admission Date]],"dddd")</f>
        <v>Friday</v>
      </c>
      <c r="H3916" t="s">
        <v>9208</v>
      </c>
      <c r="I3916">
        <v>65</v>
      </c>
      <c r="J3916" s="5" t="s">
        <v>9217</v>
      </c>
      <c r="K3916" t="s">
        <v>10</v>
      </c>
      <c r="L3916" t="s">
        <v>13</v>
      </c>
      <c r="M3916" t="s">
        <v>9209</v>
      </c>
      <c r="O3916">
        <v>51</v>
      </c>
      <c r="P3916" t="s">
        <v>9225</v>
      </c>
      <c r="Q3916">
        <v>7</v>
      </c>
      <c r="R3916">
        <v>9</v>
      </c>
      <c r="S3916" t="s">
        <v>9255</v>
      </c>
      <c r="T3916" t="s">
        <v>9263</v>
      </c>
      <c r="U3916" t="s">
        <v>9283</v>
      </c>
      <c r="V3916" t="str" cm="1">
        <f t="array" ref="V3916">_xlfn.IFS(Hospital_Emergency_Room_Data[[#This Row],[Day]]&lt;=10,"Start(1-10)",Hospital_Emergency_Room_Data[[#This Row],[Day]]&lt;=20,"Middle(11-20)",Hospital_Emergency_Room_Data[[#This Row],[Day]]&gt;20,"End(21-30)")</f>
        <v>Start(1-10)</v>
      </c>
    </row>
    <row r="3917" spans="1:22">
      <c r="A3917">
        <v>393879467</v>
      </c>
      <c r="B3917" t="s">
        <v>3930</v>
      </c>
      <c r="C3917" s="1">
        <v>45119</v>
      </c>
      <c r="D3917" t="str">
        <f>TEXT(Hospital_Emergency_Room_Data[[#This Row],[Patient Admission Date]],"mmm")</f>
        <v>Jul</v>
      </c>
      <c r="E3917">
        <f>YEAR(Hospital_Emergency_Room_Data[[#This Row],[Patient Admission Date]])</f>
        <v>2023</v>
      </c>
      <c r="F3917" s="2">
        <v>0.85833333333333328</v>
      </c>
      <c r="G3917" s="8" t="str">
        <f>TEXT(Hospital_Emergency_Room_Data[[#This Row],[Patient Admission Date]],"dddd")</f>
        <v>Wednesday</v>
      </c>
      <c r="H3917" t="s">
        <v>9208</v>
      </c>
      <c r="I3917">
        <v>2</v>
      </c>
      <c r="J3917" s="5" t="s">
        <v>9218</v>
      </c>
      <c r="K3917" t="s">
        <v>10</v>
      </c>
      <c r="L3917" t="s">
        <v>13</v>
      </c>
      <c r="M3917" t="s">
        <v>9209</v>
      </c>
      <c r="N3917">
        <v>0</v>
      </c>
      <c r="O3917">
        <v>26</v>
      </c>
      <c r="P3917" t="s">
        <v>9226</v>
      </c>
      <c r="Q3917">
        <v>12</v>
      </c>
      <c r="R3917">
        <v>20</v>
      </c>
      <c r="S3917" t="s">
        <v>9256</v>
      </c>
      <c r="T3917" t="s">
        <v>9265</v>
      </c>
      <c r="U3917" t="s">
        <v>9282</v>
      </c>
      <c r="V3917" t="str" cm="1">
        <f t="array" ref="V3917">_xlfn.IFS(Hospital_Emergency_Room_Data[[#This Row],[Day]]&lt;=10,"Start(1-10)",Hospital_Emergency_Room_Data[[#This Row],[Day]]&lt;=20,"Middle(11-20)",Hospital_Emergency_Room_Data[[#This Row],[Day]]&gt;20,"End(21-30)")</f>
        <v>Middle(11-20)</v>
      </c>
    </row>
    <row r="3918" spans="1:22">
      <c r="A3918">
        <v>866648724</v>
      </c>
      <c r="B3918" t="s">
        <v>3931</v>
      </c>
      <c r="C3918" s="1">
        <v>45130</v>
      </c>
      <c r="D3918" t="str">
        <f>TEXT(Hospital_Emergency_Room_Data[[#This Row],[Patient Admission Date]],"mmm")</f>
        <v>Jul</v>
      </c>
      <c r="E3918">
        <f>YEAR(Hospital_Emergency_Room_Data[[#This Row],[Patient Admission Date]])</f>
        <v>2023</v>
      </c>
      <c r="F3918" s="2">
        <v>0.43125000000000002</v>
      </c>
      <c r="G3918" s="8" t="str">
        <f>TEXT(Hospital_Emergency_Room_Data[[#This Row],[Patient Admission Date]],"dddd")</f>
        <v>Sunday</v>
      </c>
      <c r="H3918" t="s">
        <v>9208</v>
      </c>
      <c r="I3918">
        <v>49</v>
      </c>
      <c r="J3918" s="5" t="s">
        <v>9219</v>
      </c>
      <c r="K3918" t="s">
        <v>10</v>
      </c>
      <c r="L3918" t="s">
        <v>13</v>
      </c>
      <c r="M3918" t="s">
        <v>9209</v>
      </c>
      <c r="N3918">
        <v>2</v>
      </c>
      <c r="O3918">
        <v>42</v>
      </c>
      <c r="P3918" t="s">
        <v>9225</v>
      </c>
      <c r="Q3918">
        <v>23</v>
      </c>
      <c r="R3918">
        <v>10</v>
      </c>
      <c r="S3918" t="s">
        <v>9255</v>
      </c>
      <c r="T3918" t="s">
        <v>9264</v>
      </c>
      <c r="U3918" t="s">
        <v>9300</v>
      </c>
      <c r="V3918" t="str" cm="1">
        <f t="array" ref="V3918">_xlfn.IFS(Hospital_Emergency_Room_Data[[#This Row],[Day]]&lt;=10,"Start(1-10)",Hospital_Emergency_Room_Data[[#This Row],[Day]]&lt;=20,"Middle(11-20)",Hospital_Emergency_Room_Data[[#This Row],[Day]]&gt;20,"End(21-30)")</f>
        <v>End(21-30)</v>
      </c>
    </row>
    <row r="3919" spans="1:22">
      <c r="A3919">
        <v>691997802</v>
      </c>
      <c r="B3919" t="s">
        <v>3932</v>
      </c>
      <c r="C3919" s="1">
        <v>45481</v>
      </c>
      <c r="D3919" t="str">
        <f>TEXT(Hospital_Emergency_Room_Data[[#This Row],[Patient Admission Date]],"mmm")</f>
        <v>Jul</v>
      </c>
      <c r="E3919">
        <f>YEAR(Hospital_Emergency_Room_Data[[#This Row],[Patient Admission Date]])</f>
        <v>2024</v>
      </c>
      <c r="F3919" s="2">
        <v>0.31736111111111109</v>
      </c>
      <c r="G3919" s="8" t="str">
        <f>TEXT(Hospital_Emergency_Room_Data[[#This Row],[Patient Admission Date]],"dddd")</f>
        <v>Monday</v>
      </c>
      <c r="H3919" t="s">
        <v>9208</v>
      </c>
      <c r="I3919">
        <v>51</v>
      </c>
      <c r="J3919" s="5" t="s">
        <v>9219</v>
      </c>
      <c r="K3919" t="s">
        <v>10</v>
      </c>
      <c r="L3919" t="s">
        <v>13</v>
      </c>
      <c r="M3919" t="s">
        <v>9209</v>
      </c>
      <c r="N3919">
        <v>3</v>
      </c>
      <c r="O3919">
        <v>31</v>
      </c>
      <c r="P3919" t="s">
        <v>9225</v>
      </c>
      <c r="Q3919">
        <v>8</v>
      </c>
      <c r="R3919">
        <v>7</v>
      </c>
      <c r="S3919" t="s">
        <v>9255</v>
      </c>
      <c r="T3919" t="s">
        <v>9265</v>
      </c>
      <c r="U3919" t="s">
        <v>9300</v>
      </c>
      <c r="V3919" t="str" cm="1">
        <f t="array" ref="V3919">_xlfn.IFS(Hospital_Emergency_Room_Data[[#This Row],[Day]]&lt;=10,"Start(1-10)",Hospital_Emergency_Room_Data[[#This Row],[Day]]&lt;=20,"Middle(11-20)",Hospital_Emergency_Room_Data[[#This Row],[Day]]&gt;20,"End(21-30)")</f>
        <v>Start(1-10)</v>
      </c>
    </row>
    <row r="3920" spans="1:22">
      <c r="A3920">
        <v>866279262</v>
      </c>
      <c r="B3920" t="s">
        <v>3933</v>
      </c>
      <c r="C3920" s="1">
        <v>45064</v>
      </c>
      <c r="D3920" t="str">
        <f>TEXT(Hospital_Emergency_Room_Data[[#This Row],[Patient Admission Date]],"mmm")</f>
        <v>May</v>
      </c>
      <c r="E3920">
        <f>YEAR(Hospital_Emergency_Room_Data[[#This Row],[Patient Admission Date]])</f>
        <v>2023</v>
      </c>
      <c r="F3920" s="2">
        <v>0.71597222222222223</v>
      </c>
      <c r="G3920" s="8" t="str">
        <f>TEXT(Hospital_Emergency_Room_Data[[#This Row],[Patient Admission Date]],"dddd")</f>
        <v>Thursday</v>
      </c>
      <c r="H3920" t="s">
        <v>9208</v>
      </c>
      <c r="I3920">
        <v>37</v>
      </c>
      <c r="J3920" s="5" t="s">
        <v>9223</v>
      </c>
      <c r="K3920" t="s">
        <v>10</v>
      </c>
      <c r="L3920" t="s">
        <v>13</v>
      </c>
      <c r="M3920" t="s">
        <v>9209</v>
      </c>
      <c r="N3920">
        <v>3</v>
      </c>
      <c r="O3920">
        <v>16</v>
      </c>
      <c r="P3920" t="s">
        <v>9226</v>
      </c>
      <c r="Q3920">
        <v>18</v>
      </c>
      <c r="R3920">
        <v>17</v>
      </c>
      <c r="S3920" t="s">
        <v>9257</v>
      </c>
      <c r="T3920" t="s">
        <v>9262</v>
      </c>
      <c r="U3920" t="s">
        <v>9282</v>
      </c>
      <c r="V3920" t="str" cm="1">
        <f t="array" ref="V3920">_xlfn.IFS(Hospital_Emergency_Room_Data[[#This Row],[Day]]&lt;=10,"Start(1-10)",Hospital_Emergency_Room_Data[[#This Row],[Day]]&lt;=20,"Middle(11-20)",Hospital_Emergency_Room_Data[[#This Row],[Day]]&gt;20,"End(21-30)")</f>
        <v>Middle(11-20)</v>
      </c>
    </row>
    <row r="3921" spans="1:22">
      <c r="A3921">
        <v>319448371</v>
      </c>
      <c r="B3921" t="s">
        <v>3934</v>
      </c>
      <c r="C3921" s="1">
        <v>45229</v>
      </c>
      <c r="D3921" t="str">
        <f>TEXT(Hospital_Emergency_Room_Data[[#This Row],[Patient Admission Date]],"mmm")</f>
        <v>Oct</v>
      </c>
      <c r="E3921">
        <f>YEAR(Hospital_Emergency_Room_Data[[#This Row],[Patient Admission Date]])</f>
        <v>2023</v>
      </c>
      <c r="F3921" s="2">
        <v>1.3888888888888888E-2</v>
      </c>
      <c r="G3921" s="8" t="str">
        <f>TEXT(Hospital_Emergency_Room_Data[[#This Row],[Patient Admission Date]],"dddd")</f>
        <v>Monday</v>
      </c>
      <c r="H3921" t="s">
        <v>9208</v>
      </c>
      <c r="I3921">
        <v>48</v>
      </c>
      <c r="J3921" s="5" t="s">
        <v>9219</v>
      </c>
      <c r="K3921" t="s">
        <v>10</v>
      </c>
      <c r="L3921" t="s">
        <v>13</v>
      </c>
      <c r="M3921" t="s">
        <v>9209</v>
      </c>
      <c r="N3921">
        <v>4</v>
      </c>
      <c r="O3921">
        <v>22</v>
      </c>
      <c r="P3921" t="s">
        <v>9226</v>
      </c>
      <c r="Q3921">
        <v>30</v>
      </c>
      <c r="R3921">
        <v>0</v>
      </c>
      <c r="S3921" t="s">
        <v>9258</v>
      </c>
      <c r="T3921" t="s">
        <v>9264</v>
      </c>
      <c r="U3921" t="s">
        <v>9282</v>
      </c>
      <c r="V3921" t="str" cm="1">
        <f t="array" ref="V3921">_xlfn.IFS(Hospital_Emergency_Room_Data[[#This Row],[Day]]&lt;=10,"Start(1-10)",Hospital_Emergency_Room_Data[[#This Row],[Day]]&lt;=20,"Middle(11-20)",Hospital_Emergency_Room_Data[[#This Row],[Day]]&gt;20,"End(21-30)")</f>
        <v>End(21-30)</v>
      </c>
    </row>
    <row r="3922" spans="1:22">
      <c r="A3922">
        <v>769987974</v>
      </c>
      <c r="B3922" t="s">
        <v>3935</v>
      </c>
      <c r="C3922" s="1">
        <v>45206</v>
      </c>
      <c r="D3922" t="str">
        <f>TEXT(Hospital_Emergency_Room_Data[[#This Row],[Patient Admission Date]],"mmm")</f>
        <v>Oct</v>
      </c>
      <c r="E3922">
        <f>YEAR(Hospital_Emergency_Room_Data[[#This Row],[Patient Admission Date]])</f>
        <v>2023</v>
      </c>
      <c r="F3922" s="2">
        <v>0.28055555555555556</v>
      </c>
      <c r="G3922" s="8" t="str">
        <f>TEXT(Hospital_Emergency_Room_Data[[#This Row],[Patient Admission Date]],"dddd")</f>
        <v>Saturday</v>
      </c>
      <c r="H3922" t="s">
        <v>9208</v>
      </c>
      <c r="I3922">
        <v>9</v>
      </c>
      <c r="J3922" s="5" t="s">
        <v>9221</v>
      </c>
      <c r="K3922" t="s">
        <v>10</v>
      </c>
      <c r="L3922" t="s">
        <v>13</v>
      </c>
      <c r="M3922" t="s">
        <v>9209</v>
      </c>
      <c r="N3922">
        <v>5</v>
      </c>
      <c r="O3922">
        <v>48</v>
      </c>
      <c r="P3922" t="s">
        <v>9225</v>
      </c>
      <c r="Q3922">
        <v>7</v>
      </c>
      <c r="R3922">
        <v>6</v>
      </c>
      <c r="S3922" t="s">
        <v>9255</v>
      </c>
      <c r="T3922" t="s">
        <v>9263</v>
      </c>
      <c r="U3922" t="s">
        <v>9283</v>
      </c>
      <c r="V3922" t="str" cm="1">
        <f t="array" ref="V3922">_xlfn.IFS(Hospital_Emergency_Room_Data[[#This Row],[Day]]&lt;=10,"Start(1-10)",Hospital_Emergency_Room_Data[[#This Row],[Day]]&lt;=20,"Middle(11-20)",Hospital_Emergency_Room_Data[[#This Row],[Day]]&gt;20,"End(21-30)")</f>
        <v>Start(1-10)</v>
      </c>
    </row>
    <row r="3923" spans="1:22">
      <c r="A3923">
        <v>661017056</v>
      </c>
      <c r="B3923" t="s">
        <v>3936</v>
      </c>
      <c r="C3923" s="1">
        <v>45233</v>
      </c>
      <c r="D3923" t="str">
        <f>TEXT(Hospital_Emergency_Room_Data[[#This Row],[Patient Admission Date]],"mmm")</f>
        <v>Nov</v>
      </c>
      <c r="E3923">
        <f>YEAR(Hospital_Emergency_Room_Data[[#This Row],[Patient Admission Date]])</f>
        <v>2023</v>
      </c>
      <c r="F3923" s="2">
        <v>0.37083333333333335</v>
      </c>
      <c r="G3923" s="8" t="str">
        <f>TEXT(Hospital_Emergency_Room_Data[[#This Row],[Patient Admission Date]],"dddd")</f>
        <v>Friday</v>
      </c>
      <c r="H3923" t="s">
        <v>9208</v>
      </c>
      <c r="I3923">
        <v>42</v>
      </c>
      <c r="J3923" s="5" t="s">
        <v>9223</v>
      </c>
      <c r="K3923" t="s">
        <v>10</v>
      </c>
      <c r="L3923" t="s">
        <v>13</v>
      </c>
      <c r="M3923" t="s">
        <v>9209</v>
      </c>
      <c r="N3923">
        <v>8</v>
      </c>
      <c r="O3923">
        <v>60</v>
      </c>
      <c r="P3923" t="s">
        <v>9225</v>
      </c>
      <c r="Q3923">
        <v>3</v>
      </c>
      <c r="R3923">
        <v>8</v>
      </c>
      <c r="S3923" t="s">
        <v>9255</v>
      </c>
      <c r="T3923" t="s">
        <v>9263</v>
      </c>
      <c r="U3923" t="s">
        <v>9283</v>
      </c>
      <c r="V3923" t="str" cm="1">
        <f t="array" ref="V3923">_xlfn.IFS(Hospital_Emergency_Room_Data[[#This Row],[Day]]&lt;=10,"Start(1-10)",Hospital_Emergency_Room_Data[[#This Row],[Day]]&lt;=20,"Middle(11-20)",Hospital_Emergency_Room_Data[[#This Row],[Day]]&gt;20,"End(21-30)")</f>
        <v>Start(1-10)</v>
      </c>
    </row>
    <row r="3924" spans="1:22">
      <c r="A3924">
        <v>328038699</v>
      </c>
      <c r="B3924" t="s">
        <v>3937</v>
      </c>
      <c r="C3924" s="1">
        <v>45328</v>
      </c>
      <c r="D3924" t="str">
        <f>TEXT(Hospital_Emergency_Room_Data[[#This Row],[Patient Admission Date]],"mmm")</f>
        <v>Feb</v>
      </c>
      <c r="E3924">
        <f>YEAR(Hospital_Emergency_Room_Data[[#This Row],[Patient Admission Date]])</f>
        <v>2024</v>
      </c>
      <c r="F3924" s="2">
        <v>0.27152777777777776</v>
      </c>
      <c r="G3924" s="8" t="str">
        <f>TEXT(Hospital_Emergency_Room_Data[[#This Row],[Patient Admission Date]],"dddd")</f>
        <v>Tuesday</v>
      </c>
      <c r="H3924" t="s">
        <v>9208</v>
      </c>
      <c r="I3924">
        <v>45</v>
      </c>
      <c r="J3924" s="5" t="s">
        <v>9219</v>
      </c>
      <c r="K3924" t="s">
        <v>10</v>
      </c>
      <c r="L3924" t="s">
        <v>13</v>
      </c>
      <c r="M3924" t="s">
        <v>9209</v>
      </c>
      <c r="N3924">
        <v>9</v>
      </c>
      <c r="O3924">
        <v>37</v>
      </c>
      <c r="P3924" t="s">
        <v>9225</v>
      </c>
      <c r="Q3924">
        <v>6</v>
      </c>
      <c r="R3924">
        <v>6</v>
      </c>
      <c r="S3924" t="s">
        <v>9255</v>
      </c>
      <c r="T3924" t="s">
        <v>9263</v>
      </c>
      <c r="U3924" t="s">
        <v>9300</v>
      </c>
      <c r="V3924" t="str" cm="1">
        <f t="array" ref="V3924">_xlfn.IFS(Hospital_Emergency_Room_Data[[#This Row],[Day]]&lt;=10,"Start(1-10)",Hospital_Emergency_Room_Data[[#This Row],[Day]]&lt;=20,"Middle(11-20)",Hospital_Emergency_Room_Data[[#This Row],[Day]]&gt;20,"End(21-30)")</f>
        <v>Start(1-10)</v>
      </c>
    </row>
    <row r="3925" spans="1:22">
      <c r="A3925">
        <v>783314079</v>
      </c>
      <c r="B3925" t="s">
        <v>3938</v>
      </c>
      <c r="C3925" s="1">
        <v>45496</v>
      </c>
      <c r="D3925" t="str">
        <f>TEXT(Hospital_Emergency_Room_Data[[#This Row],[Patient Admission Date]],"mmm")</f>
        <v>Jul</v>
      </c>
      <c r="E3925">
        <f>YEAR(Hospital_Emergency_Room_Data[[#This Row],[Patient Admission Date]])</f>
        <v>2024</v>
      </c>
      <c r="F3925" s="2">
        <v>0.97847222222222219</v>
      </c>
      <c r="G3925" s="8" t="str">
        <f>TEXT(Hospital_Emergency_Room_Data[[#This Row],[Patient Admission Date]],"dddd")</f>
        <v>Tuesday</v>
      </c>
      <c r="H3925" t="s">
        <v>9208</v>
      </c>
      <c r="I3925">
        <v>3</v>
      </c>
      <c r="J3925" s="5" t="s">
        <v>9218</v>
      </c>
      <c r="K3925" t="s">
        <v>10</v>
      </c>
      <c r="L3925" t="s">
        <v>13</v>
      </c>
      <c r="M3925" t="s">
        <v>9209</v>
      </c>
      <c r="N3925">
        <v>10</v>
      </c>
      <c r="O3925">
        <v>15</v>
      </c>
      <c r="P3925" t="s">
        <v>9226</v>
      </c>
      <c r="Q3925">
        <v>23</v>
      </c>
      <c r="R3925">
        <v>23</v>
      </c>
      <c r="S3925" t="s">
        <v>9256</v>
      </c>
      <c r="T3925" t="s">
        <v>9264</v>
      </c>
      <c r="U3925" t="s">
        <v>9282</v>
      </c>
      <c r="V3925" t="str" cm="1">
        <f t="array" ref="V3925">_xlfn.IFS(Hospital_Emergency_Room_Data[[#This Row],[Day]]&lt;=10,"Start(1-10)",Hospital_Emergency_Room_Data[[#This Row],[Day]]&lt;=20,"Middle(11-20)",Hospital_Emergency_Room_Data[[#This Row],[Day]]&gt;20,"End(21-30)")</f>
        <v>End(21-30)</v>
      </c>
    </row>
    <row r="3926" spans="1:22">
      <c r="A3926">
        <v>835433416</v>
      </c>
      <c r="B3926" t="s">
        <v>3939</v>
      </c>
      <c r="C3926" s="1">
        <v>45077</v>
      </c>
      <c r="D3926" t="str">
        <f>TEXT(Hospital_Emergency_Room_Data[[#This Row],[Patient Admission Date]],"mmm")</f>
        <v>May</v>
      </c>
      <c r="E3926">
        <f>YEAR(Hospital_Emergency_Room_Data[[#This Row],[Patient Admission Date]])</f>
        <v>2023</v>
      </c>
      <c r="F3926" s="2">
        <v>0.72499999999999998</v>
      </c>
      <c r="G3926" s="8" t="str">
        <f>TEXT(Hospital_Emergency_Room_Data[[#This Row],[Patient Admission Date]],"dddd")</f>
        <v>Wednesday</v>
      </c>
      <c r="H3926" t="s">
        <v>9208</v>
      </c>
      <c r="I3926">
        <v>74</v>
      </c>
      <c r="J3926" s="5" t="s">
        <v>9222</v>
      </c>
      <c r="K3926" t="s">
        <v>10</v>
      </c>
      <c r="L3926" t="s">
        <v>13</v>
      </c>
      <c r="M3926" t="s">
        <v>9209</v>
      </c>
      <c r="N3926">
        <v>10</v>
      </c>
      <c r="O3926">
        <v>60</v>
      </c>
      <c r="P3926" t="s">
        <v>9225</v>
      </c>
      <c r="Q3926">
        <v>31</v>
      </c>
      <c r="R3926">
        <v>17</v>
      </c>
      <c r="S3926" t="s">
        <v>9257</v>
      </c>
      <c r="T3926" t="s">
        <v>9264</v>
      </c>
      <c r="U3926" t="s">
        <v>9283</v>
      </c>
      <c r="V3926" t="str" cm="1">
        <f t="array" ref="V3926">_xlfn.IFS(Hospital_Emergency_Room_Data[[#This Row],[Day]]&lt;=10,"Start(1-10)",Hospital_Emergency_Room_Data[[#This Row],[Day]]&lt;=20,"Middle(11-20)",Hospital_Emergency_Room_Data[[#This Row],[Day]]&gt;20,"End(21-30)")</f>
        <v>End(21-30)</v>
      </c>
    </row>
    <row r="3927" spans="1:22">
      <c r="A3927">
        <v>585331678</v>
      </c>
      <c r="B3927" t="s">
        <v>3940</v>
      </c>
      <c r="C3927" s="1">
        <v>45083</v>
      </c>
      <c r="D3927" t="str">
        <f>TEXT(Hospital_Emergency_Room_Data[[#This Row],[Patient Admission Date]],"mmm")</f>
        <v>Jun</v>
      </c>
      <c r="E3927">
        <f>YEAR(Hospital_Emergency_Room_Data[[#This Row],[Patient Admission Date]])</f>
        <v>2023</v>
      </c>
      <c r="F3927" s="2">
        <v>0.49513888888888891</v>
      </c>
      <c r="G3927" s="8" t="str">
        <f>TEXT(Hospital_Emergency_Room_Data[[#This Row],[Patient Admission Date]],"dddd")</f>
        <v>Tuesday</v>
      </c>
      <c r="H3927" t="s">
        <v>9208</v>
      </c>
      <c r="I3927">
        <v>77</v>
      </c>
      <c r="J3927" s="5" t="s">
        <v>9222</v>
      </c>
      <c r="K3927" t="s">
        <v>10</v>
      </c>
      <c r="L3927" t="s">
        <v>50</v>
      </c>
      <c r="M3927" t="s">
        <v>9209</v>
      </c>
      <c r="O3927">
        <v>45</v>
      </c>
      <c r="P3927" t="s">
        <v>9225</v>
      </c>
      <c r="Q3927">
        <v>6</v>
      </c>
      <c r="R3927">
        <v>11</v>
      </c>
      <c r="S3927" t="s">
        <v>9255</v>
      </c>
      <c r="T3927" t="s">
        <v>9263</v>
      </c>
      <c r="U3927" t="s">
        <v>9300</v>
      </c>
      <c r="V3927" t="str" cm="1">
        <f t="array" ref="V3927">_xlfn.IFS(Hospital_Emergency_Room_Data[[#This Row],[Day]]&lt;=10,"Start(1-10)",Hospital_Emergency_Room_Data[[#This Row],[Day]]&lt;=20,"Middle(11-20)",Hospital_Emergency_Room_Data[[#This Row],[Day]]&gt;20,"End(21-30)")</f>
        <v>Start(1-10)</v>
      </c>
    </row>
    <row r="3928" spans="1:22">
      <c r="A3928">
        <v>299329018</v>
      </c>
      <c r="B3928" t="s">
        <v>3941</v>
      </c>
      <c r="C3928" s="1">
        <v>45046</v>
      </c>
      <c r="D3928" t="str">
        <f>TEXT(Hospital_Emergency_Room_Data[[#This Row],[Patient Admission Date]],"mmm")</f>
        <v>Apr</v>
      </c>
      <c r="E3928">
        <f>YEAR(Hospital_Emergency_Room_Data[[#This Row],[Patient Admission Date]])</f>
        <v>2023</v>
      </c>
      <c r="F3928" s="2">
        <v>0.17986111111111111</v>
      </c>
      <c r="G3928" s="8" t="str">
        <f>TEXT(Hospital_Emergency_Room_Data[[#This Row],[Patient Admission Date]],"dddd")</f>
        <v>Sunday</v>
      </c>
      <c r="H3928" t="s">
        <v>9208</v>
      </c>
      <c r="I3928">
        <v>4</v>
      </c>
      <c r="J3928" s="5" t="s">
        <v>9218</v>
      </c>
      <c r="K3928" t="s">
        <v>10</v>
      </c>
      <c r="L3928" t="s">
        <v>50</v>
      </c>
      <c r="M3928" t="s">
        <v>9209</v>
      </c>
      <c r="O3928">
        <v>27</v>
      </c>
      <c r="P3928" t="s">
        <v>9226</v>
      </c>
      <c r="Q3928">
        <v>30</v>
      </c>
      <c r="R3928">
        <v>4</v>
      </c>
      <c r="S3928" t="s">
        <v>9258</v>
      </c>
      <c r="T3928" t="s">
        <v>9264</v>
      </c>
      <c r="U3928" t="s">
        <v>9282</v>
      </c>
      <c r="V3928" t="str" cm="1">
        <f t="array" ref="V3928">_xlfn.IFS(Hospital_Emergency_Room_Data[[#This Row],[Day]]&lt;=10,"Start(1-10)",Hospital_Emergency_Room_Data[[#This Row],[Day]]&lt;=20,"Middle(11-20)",Hospital_Emergency_Room_Data[[#This Row],[Day]]&gt;20,"End(21-30)")</f>
        <v>End(21-30)</v>
      </c>
    </row>
    <row r="3929" spans="1:22">
      <c r="A3929">
        <v>867671720</v>
      </c>
      <c r="B3929" t="s">
        <v>3942</v>
      </c>
      <c r="C3929" s="1">
        <v>45210</v>
      </c>
      <c r="D3929" t="str">
        <f>TEXT(Hospital_Emergency_Room_Data[[#This Row],[Patient Admission Date]],"mmm")</f>
        <v>Oct</v>
      </c>
      <c r="E3929">
        <f>YEAR(Hospital_Emergency_Room_Data[[#This Row],[Patient Admission Date]])</f>
        <v>2023</v>
      </c>
      <c r="F3929" s="2">
        <v>0.7319444444444444</v>
      </c>
      <c r="G3929" s="8" t="str">
        <f>TEXT(Hospital_Emergency_Room_Data[[#This Row],[Patient Admission Date]],"dddd")</f>
        <v>Wednesday</v>
      </c>
      <c r="H3929" t="s">
        <v>9208</v>
      </c>
      <c r="I3929">
        <v>14</v>
      </c>
      <c r="J3929" s="5" t="s">
        <v>9221</v>
      </c>
      <c r="K3929" t="s">
        <v>10</v>
      </c>
      <c r="L3929" t="s">
        <v>9281</v>
      </c>
      <c r="M3929" t="s">
        <v>9209</v>
      </c>
      <c r="O3929">
        <v>18</v>
      </c>
      <c r="P3929" t="s">
        <v>9226</v>
      </c>
      <c r="Q3929">
        <v>11</v>
      </c>
      <c r="R3929">
        <v>17</v>
      </c>
      <c r="S3929" t="s">
        <v>9257</v>
      </c>
      <c r="T3929" t="s">
        <v>9265</v>
      </c>
      <c r="U3929" t="s">
        <v>9282</v>
      </c>
      <c r="V3929" t="str" cm="1">
        <f t="array" ref="V3929">_xlfn.IFS(Hospital_Emergency_Room_Data[[#This Row],[Day]]&lt;=10,"Start(1-10)",Hospital_Emergency_Room_Data[[#This Row],[Day]]&lt;=20,"Middle(11-20)",Hospital_Emergency_Room_Data[[#This Row],[Day]]&gt;20,"End(21-30)")</f>
        <v>Middle(11-20)</v>
      </c>
    </row>
    <row r="3930" spans="1:22">
      <c r="A3930">
        <v>812386594</v>
      </c>
      <c r="B3930" t="s">
        <v>3943</v>
      </c>
      <c r="C3930" s="1">
        <v>45249</v>
      </c>
      <c r="D3930" t="str">
        <f>TEXT(Hospital_Emergency_Room_Data[[#This Row],[Patient Admission Date]],"mmm")</f>
        <v>Nov</v>
      </c>
      <c r="E3930">
        <f>YEAR(Hospital_Emergency_Room_Data[[#This Row],[Patient Admission Date]])</f>
        <v>2023</v>
      </c>
      <c r="F3930" s="2">
        <v>0.32222222222222224</v>
      </c>
      <c r="G3930" s="8" t="str">
        <f>TEXT(Hospital_Emergency_Room_Data[[#This Row],[Patient Admission Date]],"dddd")</f>
        <v>Sunday</v>
      </c>
      <c r="H3930" t="s">
        <v>9208</v>
      </c>
      <c r="I3930">
        <v>29</v>
      </c>
      <c r="J3930" s="5" t="s">
        <v>9220</v>
      </c>
      <c r="K3930" t="s">
        <v>10</v>
      </c>
      <c r="L3930" t="s">
        <v>9281</v>
      </c>
      <c r="M3930" t="s">
        <v>9209</v>
      </c>
      <c r="O3930">
        <v>24</v>
      </c>
      <c r="P3930" t="s">
        <v>9226</v>
      </c>
      <c r="Q3930">
        <v>19</v>
      </c>
      <c r="R3930">
        <v>7</v>
      </c>
      <c r="S3930" t="s">
        <v>9255</v>
      </c>
      <c r="T3930" t="s">
        <v>9262</v>
      </c>
      <c r="U3930" t="s">
        <v>9282</v>
      </c>
      <c r="V3930" t="str" cm="1">
        <f t="array" ref="V3930">_xlfn.IFS(Hospital_Emergency_Room_Data[[#This Row],[Day]]&lt;=10,"Start(1-10)",Hospital_Emergency_Room_Data[[#This Row],[Day]]&lt;=20,"Middle(11-20)",Hospital_Emergency_Room_Data[[#This Row],[Day]]&gt;20,"End(21-30)")</f>
        <v>Middle(11-20)</v>
      </c>
    </row>
    <row r="3931" spans="1:22">
      <c r="A3931">
        <v>480684648</v>
      </c>
      <c r="B3931" t="s">
        <v>3944</v>
      </c>
      <c r="C3931" s="1">
        <v>45253</v>
      </c>
      <c r="D3931" t="str">
        <f>TEXT(Hospital_Emergency_Room_Data[[#This Row],[Patient Admission Date]],"mmm")</f>
        <v>Nov</v>
      </c>
      <c r="E3931">
        <f>YEAR(Hospital_Emergency_Room_Data[[#This Row],[Patient Admission Date]])</f>
        <v>2023</v>
      </c>
      <c r="F3931" s="2">
        <v>0.4375</v>
      </c>
      <c r="G3931" s="8" t="str">
        <f>TEXT(Hospital_Emergency_Room_Data[[#This Row],[Patient Admission Date]],"dddd")</f>
        <v>Thursday</v>
      </c>
      <c r="H3931" t="s">
        <v>9208</v>
      </c>
      <c r="I3931">
        <v>49</v>
      </c>
      <c r="J3931" s="5" t="s">
        <v>9219</v>
      </c>
      <c r="K3931" t="s">
        <v>10</v>
      </c>
      <c r="L3931" t="s">
        <v>9281</v>
      </c>
      <c r="M3931" t="s">
        <v>9209</v>
      </c>
      <c r="O3931">
        <v>24</v>
      </c>
      <c r="P3931" t="s">
        <v>9226</v>
      </c>
      <c r="Q3931">
        <v>23</v>
      </c>
      <c r="R3931">
        <v>10</v>
      </c>
      <c r="S3931" t="s">
        <v>9255</v>
      </c>
      <c r="T3931" t="s">
        <v>9264</v>
      </c>
      <c r="U3931" t="s">
        <v>9282</v>
      </c>
      <c r="V3931" t="str" cm="1">
        <f t="array" ref="V3931">_xlfn.IFS(Hospital_Emergency_Room_Data[[#This Row],[Day]]&lt;=10,"Start(1-10)",Hospital_Emergency_Room_Data[[#This Row],[Day]]&lt;=20,"Middle(11-20)",Hospital_Emergency_Room_Data[[#This Row],[Day]]&gt;20,"End(21-30)")</f>
        <v>End(21-30)</v>
      </c>
    </row>
    <row r="3932" spans="1:22">
      <c r="A3932">
        <v>693487205</v>
      </c>
      <c r="B3932" t="s">
        <v>3945</v>
      </c>
      <c r="C3932" s="1">
        <v>45555</v>
      </c>
      <c r="D3932" t="str">
        <f>TEXT(Hospital_Emergency_Room_Data[[#This Row],[Patient Admission Date]],"mmm")</f>
        <v>Sep</v>
      </c>
      <c r="E3932">
        <f>YEAR(Hospital_Emergency_Room_Data[[#This Row],[Patient Admission Date]])</f>
        <v>2024</v>
      </c>
      <c r="F3932" s="2">
        <v>0.15347222222222223</v>
      </c>
      <c r="G3932" s="8" t="str">
        <f>TEXT(Hospital_Emergency_Room_Data[[#This Row],[Patient Admission Date]],"dddd")</f>
        <v>Friday</v>
      </c>
      <c r="H3932" t="s">
        <v>9208</v>
      </c>
      <c r="I3932">
        <v>12</v>
      </c>
      <c r="J3932" s="5" t="s">
        <v>9221</v>
      </c>
      <c r="K3932" t="s">
        <v>10</v>
      </c>
      <c r="L3932" t="s">
        <v>9281</v>
      </c>
      <c r="M3932" t="s">
        <v>9209</v>
      </c>
      <c r="O3932">
        <v>47</v>
      </c>
      <c r="P3932" t="s">
        <v>9225</v>
      </c>
      <c r="Q3932">
        <v>20</v>
      </c>
      <c r="R3932">
        <v>3</v>
      </c>
      <c r="S3932" t="s">
        <v>9258</v>
      </c>
      <c r="T3932" t="s">
        <v>9262</v>
      </c>
      <c r="U3932" t="s">
        <v>9283</v>
      </c>
      <c r="V3932" t="str" cm="1">
        <f t="array" ref="V3932">_xlfn.IFS(Hospital_Emergency_Room_Data[[#This Row],[Day]]&lt;=10,"Start(1-10)",Hospital_Emergency_Room_Data[[#This Row],[Day]]&lt;=20,"Middle(11-20)",Hospital_Emergency_Room_Data[[#This Row],[Day]]&gt;20,"End(21-30)")</f>
        <v>Middle(11-20)</v>
      </c>
    </row>
    <row r="3933" spans="1:22">
      <c r="A3933">
        <v>595532097</v>
      </c>
      <c r="B3933" t="s">
        <v>3946</v>
      </c>
      <c r="C3933" s="1">
        <v>45569</v>
      </c>
      <c r="D3933" t="str">
        <f>TEXT(Hospital_Emergency_Room_Data[[#This Row],[Patient Admission Date]],"mmm")</f>
        <v>Oct</v>
      </c>
      <c r="E3933">
        <f>YEAR(Hospital_Emergency_Room_Data[[#This Row],[Patient Admission Date]])</f>
        <v>2024</v>
      </c>
      <c r="F3933" s="2">
        <v>0.33194444444444443</v>
      </c>
      <c r="G3933" s="8" t="str">
        <f>TEXT(Hospital_Emergency_Room_Data[[#This Row],[Patient Admission Date]],"dddd")</f>
        <v>Friday</v>
      </c>
      <c r="H3933" t="s">
        <v>9208</v>
      </c>
      <c r="I3933">
        <v>58</v>
      </c>
      <c r="J3933" s="5" t="s">
        <v>9219</v>
      </c>
      <c r="K3933" t="s">
        <v>10</v>
      </c>
      <c r="L3933" t="s">
        <v>9281</v>
      </c>
      <c r="M3933" t="s">
        <v>9209</v>
      </c>
      <c r="O3933">
        <v>54</v>
      </c>
      <c r="P3933" t="s">
        <v>9225</v>
      </c>
      <c r="Q3933">
        <v>4</v>
      </c>
      <c r="R3933">
        <v>7</v>
      </c>
      <c r="S3933" t="s">
        <v>9255</v>
      </c>
      <c r="T3933" t="s">
        <v>9263</v>
      </c>
      <c r="U3933" t="s">
        <v>9283</v>
      </c>
      <c r="V3933" t="str" cm="1">
        <f t="array" ref="V3933">_xlfn.IFS(Hospital_Emergency_Room_Data[[#This Row],[Day]]&lt;=10,"Start(1-10)",Hospital_Emergency_Room_Data[[#This Row],[Day]]&lt;=20,"Middle(11-20)",Hospital_Emergency_Room_Data[[#This Row],[Day]]&gt;20,"End(21-30)")</f>
        <v>Start(1-10)</v>
      </c>
    </row>
    <row r="3934" spans="1:22">
      <c r="A3934">
        <v>748024547</v>
      </c>
      <c r="B3934" t="s">
        <v>3947</v>
      </c>
      <c r="C3934" s="1">
        <v>45106</v>
      </c>
      <c r="D3934" t="str">
        <f>TEXT(Hospital_Emergency_Room_Data[[#This Row],[Patient Admission Date]],"mmm")</f>
        <v>Jun</v>
      </c>
      <c r="E3934">
        <f>YEAR(Hospital_Emergency_Room_Data[[#This Row],[Patient Admission Date]])</f>
        <v>2023</v>
      </c>
      <c r="F3934" s="2">
        <v>0.89722222222222225</v>
      </c>
      <c r="G3934" s="8" t="str">
        <f>TEXT(Hospital_Emergency_Room_Data[[#This Row],[Patient Admission Date]],"dddd")</f>
        <v>Thursday</v>
      </c>
      <c r="H3934" t="s">
        <v>9208</v>
      </c>
      <c r="I3934">
        <v>71</v>
      </c>
      <c r="J3934" s="5" t="s">
        <v>9222</v>
      </c>
      <c r="K3934" t="s">
        <v>10</v>
      </c>
      <c r="L3934" t="s">
        <v>9281</v>
      </c>
      <c r="M3934" t="s">
        <v>9209</v>
      </c>
      <c r="O3934">
        <v>54</v>
      </c>
      <c r="P3934" t="s">
        <v>9225</v>
      </c>
      <c r="Q3934">
        <v>29</v>
      </c>
      <c r="R3934">
        <v>21</v>
      </c>
      <c r="S3934" t="s">
        <v>9256</v>
      </c>
      <c r="T3934" t="s">
        <v>9264</v>
      </c>
      <c r="U3934" t="s">
        <v>9283</v>
      </c>
      <c r="V3934" t="str" cm="1">
        <f t="array" ref="V3934">_xlfn.IFS(Hospital_Emergency_Room_Data[[#This Row],[Day]]&lt;=10,"Start(1-10)",Hospital_Emergency_Room_Data[[#This Row],[Day]]&lt;=20,"Middle(11-20)",Hospital_Emergency_Room_Data[[#This Row],[Day]]&gt;20,"End(21-30)")</f>
        <v>End(21-30)</v>
      </c>
    </row>
    <row r="3935" spans="1:22">
      <c r="A3935">
        <v>700082429</v>
      </c>
      <c r="B3935" t="s">
        <v>3948</v>
      </c>
      <c r="C3935" s="1">
        <v>45276</v>
      </c>
      <c r="D3935" t="str">
        <f>TEXT(Hospital_Emergency_Room_Data[[#This Row],[Patient Admission Date]],"mmm")</f>
        <v>Dec</v>
      </c>
      <c r="E3935">
        <f>YEAR(Hospital_Emergency_Room_Data[[#This Row],[Patient Admission Date]])</f>
        <v>2023</v>
      </c>
      <c r="F3935" s="2">
        <v>0.70902777777777781</v>
      </c>
      <c r="G3935" s="8" t="str">
        <f>TEXT(Hospital_Emergency_Room_Data[[#This Row],[Patient Admission Date]],"dddd")</f>
        <v>Saturday</v>
      </c>
      <c r="H3935" t="s">
        <v>9208</v>
      </c>
      <c r="I3935">
        <v>45</v>
      </c>
      <c r="J3935" s="5" t="s">
        <v>9219</v>
      </c>
      <c r="K3935" t="s">
        <v>10</v>
      </c>
      <c r="L3935" t="s">
        <v>9281</v>
      </c>
      <c r="M3935" t="s">
        <v>9209</v>
      </c>
      <c r="O3935">
        <v>10</v>
      </c>
      <c r="P3935" t="s">
        <v>9226</v>
      </c>
      <c r="Q3935">
        <v>16</v>
      </c>
      <c r="R3935">
        <v>17</v>
      </c>
      <c r="S3935" t="s">
        <v>9257</v>
      </c>
      <c r="T3935" t="s">
        <v>9262</v>
      </c>
      <c r="U3935" t="s">
        <v>9282</v>
      </c>
      <c r="V3935" t="str" cm="1">
        <f t="array" ref="V3935">_xlfn.IFS(Hospital_Emergency_Room_Data[[#This Row],[Day]]&lt;=10,"Start(1-10)",Hospital_Emergency_Room_Data[[#This Row],[Day]]&lt;=20,"Middle(11-20)",Hospital_Emergency_Room_Data[[#This Row],[Day]]&gt;20,"End(21-30)")</f>
        <v>Middle(11-20)</v>
      </c>
    </row>
    <row r="3936" spans="1:22">
      <c r="A3936">
        <v>483905282</v>
      </c>
      <c r="B3936" t="s">
        <v>3949</v>
      </c>
      <c r="C3936" s="1">
        <v>45511</v>
      </c>
      <c r="D3936" t="str">
        <f>TEXT(Hospital_Emergency_Room_Data[[#This Row],[Patient Admission Date]],"mmm")</f>
        <v>Aug</v>
      </c>
      <c r="E3936">
        <f>YEAR(Hospital_Emergency_Room_Data[[#This Row],[Patient Admission Date]])</f>
        <v>2024</v>
      </c>
      <c r="F3936" s="2">
        <v>0.45208333333333334</v>
      </c>
      <c r="G3936" s="8" t="str">
        <f>TEXT(Hospital_Emergency_Room_Data[[#This Row],[Patient Admission Date]],"dddd")</f>
        <v>Wednesday</v>
      </c>
      <c r="H3936" t="s">
        <v>9208</v>
      </c>
      <c r="I3936">
        <v>23</v>
      </c>
      <c r="J3936" s="5" t="s">
        <v>9220</v>
      </c>
      <c r="K3936" t="s">
        <v>10</v>
      </c>
      <c r="L3936" t="s">
        <v>9281</v>
      </c>
      <c r="M3936" t="s">
        <v>9209</v>
      </c>
      <c r="O3936">
        <v>28</v>
      </c>
      <c r="P3936" t="s">
        <v>9226</v>
      </c>
      <c r="Q3936">
        <v>7</v>
      </c>
      <c r="R3936">
        <v>10</v>
      </c>
      <c r="S3936" t="s">
        <v>9255</v>
      </c>
      <c r="T3936" t="s">
        <v>9263</v>
      </c>
      <c r="U3936" t="s">
        <v>9282</v>
      </c>
      <c r="V3936" t="str" cm="1">
        <f t="array" ref="V3936">_xlfn.IFS(Hospital_Emergency_Room_Data[[#This Row],[Day]]&lt;=10,"Start(1-10)",Hospital_Emergency_Room_Data[[#This Row],[Day]]&lt;=20,"Middle(11-20)",Hospital_Emergency_Room_Data[[#This Row],[Day]]&gt;20,"End(21-30)")</f>
        <v>Start(1-10)</v>
      </c>
    </row>
    <row r="3937" spans="1:22">
      <c r="A3937">
        <v>742848134</v>
      </c>
      <c r="B3937" t="s">
        <v>3950</v>
      </c>
      <c r="C3937" s="1">
        <v>45245</v>
      </c>
      <c r="D3937" t="str">
        <f>TEXT(Hospital_Emergency_Room_Data[[#This Row],[Patient Admission Date]],"mmm")</f>
        <v>Nov</v>
      </c>
      <c r="E3937">
        <f>YEAR(Hospital_Emergency_Room_Data[[#This Row],[Patient Admission Date]])</f>
        <v>2023</v>
      </c>
      <c r="F3937" s="2">
        <v>0.20277777777777778</v>
      </c>
      <c r="G3937" s="8" t="str">
        <f>TEXT(Hospital_Emergency_Room_Data[[#This Row],[Patient Admission Date]],"dddd")</f>
        <v>Wednesday</v>
      </c>
      <c r="H3937" t="s">
        <v>9208</v>
      </c>
      <c r="I3937">
        <v>50</v>
      </c>
      <c r="J3937" s="5" t="s">
        <v>9219</v>
      </c>
      <c r="K3937" t="s">
        <v>10</v>
      </c>
      <c r="L3937" t="s">
        <v>9281</v>
      </c>
      <c r="M3937" t="s">
        <v>9209</v>
      </c>
      <c r="O3937">
        <v>24</v>
      </c>
      <c r="P3937" t="s">
        <v>9226</v>
      </c>
      <c r="Q3937">
        <v>15</v>
      </c>
      <c r="R3937">
        <v>4</v>
      </c>
      <c r="S3937" t="s">
        <v>9258</v>
      </c>
      <c r="T3937" t="s">
        <v>9262</v>
      </c>
      <c r="U3937" t="s">
        <v>9282</v>
      </c>
      <c r="V3937" t="str" cm="1">
        <f t="array" ref="V3937">_xlfn.IFS(Hospital_Emergency_Room_Data[[#This Row],[Day]]&lt;=10,"Start(1-10)",Hospital_Emergency_Room_Data[[#This Row],[Day]]&lt;=20,"Middle(11-20)",Hospital_Emergency_Room_Data[[#This Row],[Day]]&gt;20,"End(21-30)")</f>
        <v>Middle(11-20)</v>
      </c>
    </row>
    <row r="3938" spans="1:22">
      <c r="A3938">
        <v>106906844</v>
      </c>
      <c r="B3938" t="s">
        <v>3951</v>
      </c>
      <c r="C3938" s="1">
        <v>45054</v>
      </c>
      <c r="D3938" t="str">
        <f>TEXT(Hospital_Emergency_Room_Data[[#This Row],[Patient Admission Date]],"mmm")</f>
        <v>May</v>
      </c>
      <c r="E3938">
        <f>YEAR(Hospital_Emergency_Room_Data[[#This Row],[Patient Admission Date]])</f>
        <v>2023</v>
      </c>
      <c r="F3938" s="2">
        <v>0.56805555555555554</v>
      </c>
      <c r="G3938" s="8" t="str">
        <f>TEXT(Hospital_Emergency_Room_Data[[#This Row],[Patient Admission Date]],"dddd")</f>
        <v>Monday</v>
      </c>
      <c r="H3938" t="s">
        <v>9208</v>
      </c>
      <c r="I3938">
        <v>66</v>
      </c>
      <c r="J3938" s="5" t="s">
        <v>9217</v>
      </c>
      <c r="K3938" t="s">
        <v>10</v>
      </c>
      <c r="L3938" t="s">
        <v>9281</v>
      </c>
      <c r="M3938" t="s">
        <v>9209</v>
      </c>
      <c r="O3938">
        <v>29</v>
      </c>
      <c r="P3938" t="s">
        <v>9226</v>
      </c>
      <c r="Q3938">
        <v>8</v>
      </c>
      <c r="R3938">
        <v>13</v>
      </c>
      <c r="S3938" t="s">
        <v>9257</v>
      </c>
      <c r="T3938" t="s">
        <v>9265</v>
      </c>
      <c r="U3938" t="s">
        <v>9282</v>
      </c>
      <c r="V3938" t="str" cm="1">
        <f t="array" ref="V3938">_xlfn.IFS(Hospital_Emergency_Room_Data[[#This Row],[Day]]&lt;=10,"Start(1-10)",Hospital_Emergency_Room_Data[[#This Row],[Day]]&lt;=20,"Middle(11-20)",Hospital_Emergency_Room_Data[[#This Row],[Day]]&gt;20,"End(21-30)")</f>
        <v>Start(1-10)</v>
      </c>
    </row>
    <row r="3939" spans="1:22">
      <c r="A3939">
        <v>639863384</v>
      </c>
      <c r="B3939" t="s">
        <v>3952</v>
      </c>
      <c r="C3939" s="1">
        <v>45375</v>
      </c>
      <c r="D3939" t="str">
        <f>TEXT(Hospital_Emergency_Room_Data[[#This Row],[Patient Admission Date]],"mmm")</f>
        <v>Mar</v>
      </c>
      <c r="E3939">
        <f>YEAR(Hospital_Emergency_Room_Data[[#This Row],[Patient Admission Date]])</f>
        <v>2024</v>
      </c>
      <c r="F3939" s="2">
        <v>0.34722222222222221</v>
      </c>
      <c r="G3939" s="8" t="str">
        <f>TEXT(Hospital_Emergency_Room_Data[[#This Row],[Patient Admission Date]],"dddd")</f>
        <v>Sunday</v>
      </c>
      <c r="H3939" t="s">
        <v>9208</v>
      </c>
      <c r="I3939">
        <v>68</v>
      </c>
      <c r="J3939" s="5" t="s">
        <v>9217</v>
      </c>
      <c r="K3939" t="s">
        <v>10</v>
      </c>
      <c r="L3939" t="s">
        <v>9281</v>
      </c>
      <c r="M3939" t="s">
        <v>9209</v>
      </c>
      <c r="O3939">
        <v>29</v>
      </c>
      <c r="P3939" t="s">
        <v>9226</v>
      </c>
      <c r="Q3939">
        <v>24</v>
      </c>
      <c r="R3939">
        <v>8</v>
      </c>
      <c r="S3939" t="s">
        <v>9255</v>
      </c>
      <c r="T3939" t="s">
        <v>9264</v>
      </c>
      <c r="U3939" t="s">
        <v>9282</v>
      </c>
      <c r="V3939" t="str" cm="1">
        <f t="array" ref="V3939">_xlfn.IFS(Hospital_Emergency_Room_Data[[#This Row],[Day]]&lt;=10,"Start(1-10)",Hospital_Emergency_Room_Data[[#This Row],[Day]]&lt;=20,"Middle(11-20)",Hospital_Emergency_Room_Data[[#This Row],[Day]]&gt;20,"End(21-30)")</f>
        <v>End(21-30)</v>
      </c>
    </row>
    <row r="3940" spans="1:22">
      <c r="A3940">
        <v>184999736</v>
      </c>
      <c r="B3940" t="s">
        <v>3953</v>
      </c>
      <c r="C3940" s="1">
        <v>45111</v>
      </c>
      <c r="D3940" t="str">
        <f>TEXT(Hospital_Emergency_Room_Data[[#This Row],[Patient Admission Date]],"mmm")</f>
        <v>Jul</v>
      </c>
      <c r="E3940">
        <f>YEAR(Hospital_Emergency_Room_Data[[#This Row],[Patient Admission Date]])</f>
        <v>2023</v>
      </c>
      <c r="F3940" s="2">
        <v>0.57222222222222219</v>
      </c>
      <c r="G3940" s="8" t="str">
        <f>TEXT(Hospital_Emergency_Room_Data[[#This Row],[Patient Admission Date]],"dddd")</f>
        <v>Tuesday</v>
      </c>
      <c r="H3940" t="s">
        <v>9208</v>
      </c>
      <c r="I3940">
        <v>35</v>
      </c>
      <c r="J3940" s="5" t="s">
        <v>9223</v>
      </c>
      <c r="K3940" t="s">
        <v>10</v>
      </c>
      <c r="L3940" t="s">
        <v>9281</v>
      </c>
      <c r="M3940" t="s">
        <v>9209</v>
      </c>
      <c r="O3940">
        <v>30</v>
      </c>
      <c r="P3940" t="s">
        <v>9225</v>
      </c>
      <c r="Q3940">
        <v>4</v>
      </c>
      <c r="R3940">
        <v>13</v>
      </c>
      <c r="S3940" t="s">
        <v>9257</v>
      </c>
      <c r="T3940" t="s">
        <v>9263</v>
      </c>
      <c r="U3940" t="s">
        <v>9282</v>
      </c>
      <c r="V3940" t="str" cm="1">
        <f t="array" ref="V3940">_xlfn.IFS(Hospital_Emergency_Room_Data[[#This Row],[Day]]&lt;=10,"Start(1-10)",Hospital_Emergency_Room_Data[[#This Row],[Day]]&lt;=20,"Middle(11-20)",Hospital_Emergency_Room_Data[[#This Row],[Day]]&gt;20,"End(21-30)")</f>
        <v>Start(1-10)</v>
      </c>
    </row>
    <row r="3941" spans="1:22">
      <c r="A3941">
        <v>555261090</v>
      </c>
      <c r="B3941" t="s">
        <v>3954</v>
      </c>
      <c r="C3941" s="1">
        <v>45330</v>
      </c>
      <c r="D3941" t="str">
        <f>TEXT(Hospital_Emergency_Room_Data[[#This Row],[Patient Admission Date]],"mmm")</f>
        <v>Feb</v>
      </c>
      <c r="E3941">
        <f>YEAR(Hospital_Emergency_Room_Data[[#This Row],[Patient Admission Date]])</f>
        <v>2024</v>
      </c>
      <c r="F3941" s="2">
        <v>0.92361111111111116</v>
      </c>
      <c r="G3941" s="8" t="str">
        <f>TEXT(Hospital_Emergency_Room_Data[[#This Row],[Patient Admission Date]],"dddd")</f>
        <v>Thursday</v>
      </c>
      <c r="H3941" t="s">
        <v>9208</v>
      </c>
      <c r="I3941">
        <v>69</v>
      </c>
      <c r="J3941" s="5" t="s">
        <v>9217</v>
      </c>
      <c r="K3941" t="s">
        <v>10</v>
      </c>
      <c r="L3941" t="s">
        <v>9281</v>
      </c>
      <c r="M3941" t="s">
        <v>9209</v>
      </c>
      <c r="O3941">
        <v>38</v>
      </c>
      <c r="P3941" t="s">
        <v>9225</v>
      </c>
      <c r="Q3941">
        <v>8</v>
      </c>
      <c r="R3941">
        <v>22</v>
      </c>
      <c r="S3941" t="s">
        <v>9256</v>
      </c>
      <c r="T3941" t="s">
        <v>9265</v>
      </c>
      <c r="U3941" t="s">
        <v>9300</v>
      </c>
      <c r="V3941" t="str" cm="1">
        <f t="array" ref="V3941">_xlfn.IFS(Hospital_Emergency_Room_Data[[#This Row],[Day]]&lt;=10,"Start(1-10)",Hospital_Emergency_Room_Data[[#This Row],[Day]]&lt;=20,"Middle(11-20)",Hospital_Emergency_Room_Data[[#This Row],[Day]]&gt;20,"End(21-30)")</f>
        <v>Start(1-10)</v>
      </c>
    </row>
    <row r="3942" spans="1:22">
      <c r="A3942">
        <v>311605245</v>
      </c>
      <c r="B3942" t="s">
        <v>3955</v>
      </c>
      <c r="C3942" s="1">
        <v>45411</v>
      </c>
      <c r="D3942" t="str">
        <f>TEXT(Hospital_Emergency_Room_Data[[#This Row],[Patient Admission Date]],"mmm")</f>
        <v>Apr</v>
      </c>
      <c r="E3942">
        <f>YEAR(Hospital_Emergency_Room_Data[[#This Row],[Patient Admission Date]])</f>
        <v>2024</v>
      </c>
      <c r="F3942" s="2">
        <v>0.8</v>
      </c>
      <c r="G3942" s="8" t="str">
        <f>TEXT(Hospital_Emergency_Room_Data[[#This Row],[Patient Admission Date]],"dddd")</f>
        <v>Monday</v>
      </c>
      <c r="H3942" t="s">
        <v>9208</v>
      </c>
      <c r="I3942">
        <v>20</v>
      </c>
      <c r="J3942" s="5" t="s">
        <v>9220</v>
      </c>
      <c r="K3942" t="s">
        <v>10</v>
      </c>
      <c r="L3942" t="s">
        <v>9281</v>
      </c>
      <c r="M3942" t="s">
        <v>9209</v>
      </c>
      <c r="O3942">
        <v>40</v>
      </c>
      <c r="P3942" t="s">
        <v>9225</v>
      </c>
      <c r="Q3942">
        <v>29</v>
      </c>
      <c r="R3942">
        <v>19</v>
      </c>
      <c r="S3942" t="s">
        <v>9256</v>
      </c>
      <c r="T3942" t="s">
        <v>9264</v>
      </c>
      <c r="U3942" t="s">
        <v>9300</v>
      </c>
      <c r="V3942" t="str" cm="1">
        <f t="array" ref="V3942">_xlfn.IFS(Hospital_Emergency_Room_Data[[#This Row],[Day]]&lt;=10,"Start(1-10)",Hospital_Emergency_Room_Data[[#This Row],[Day]]&lt;=20,"Middle(11-20)",Hospital_Emergency_Room_Data[[#This Row],[Day]]&gt;20,"End(21-30)")</f>
        <v>End(21-30)</v>
      </c>
    </row>
    <row r="3943" spans="1:22">
      <c r="A3943">
        <v>874834874</v>
      </c>
      <c r="B3943" t="s">
        <v>3956</v>
      </c>
      <c r="C3943" s="1">
        <v>45349</v>
      </c>
      <c r="D3943" t="str">
        <f>TEXT(Hospital_Emergency_Room_Data[[#This Row],[Patient Admission Date]],"mmm")</f>
        <v>Feb</v>
      </c>
      <c r="E3943">
        <f>YEAR(Hospital_Emergency_Room_Data[[#This Row],[Patient Admission Date]])</f>
        <v>2024</v>
      </c>
      <c r="F3943" s="2">
        <v>0.18680555555555556</v>
      </c>
      <c r="G3943" s="8" t="str">
        <f>TEXT(Hospital_Emergency_Room_Data[[#This Row],[Patient Admission Date]],"dddd")</f>
        <v>Tuesday</v>
      </c>
      <c r="H3943" t="s">
        <v>9208</v>
      </c>
      <c r="I3943">
        <v>67</v>
      </c>
      <c r="J3943" s="5" t="s">
        <v>9217</v>
      </c>
      <c r="K3943" t="s">
        <v>10</v>
      </c>
      <c r="L3943" t="s">
        <v>9281</v>
      </c>
      <c r="M3943" t="s">
        <v>9209</v>
      </c>
      <c r="O3943">
        <v>16</v>
      </c>
      <c r="P3943" t="s">
        <v>9226</v>
      </c>
      <c r="Q3943">
        <v>27</v>
      </c>
      <c r="R3943">
        <v>4</v>
      </c>
      <c r="S3943" t="s">
        <v>9258</v>
      </c>
      <c r="T3943" t="s">
        <v>9264</v>
      </c>
      <c r="U3943" t="s">
        <v>9282</v>
      </c>
      <c r="V3943" t="str" cm="1">
        <f t="array" ref="V3943">_xlfn.IFS(Hospital_Emergency_Room_Data[[#This Row],[Day]]&lt;=10,"Start(1-10)",Hospital_Emergency_Room_Data[[#This Row],[Day]]&lt;=20,"Middle(11-20)",Hospital_Emergency_Room_Data[[#This Row],[Day]]&gt;20,"End(21-30)")</f>
        <v>End(21-30)</v>
      </c>
    </row>
    <row r="3944" spans="1:22">
      <c r="A3944">
        <v>691787775</v>
      </c>
      <c r="B3944" t="s">
        <v>3957</v>
      </c>
      <c r="C3944" s="1">
        <v>45216</v>
      </c>
      <c r="D3944" t="str">
        <f>TEXT(Hospital_Emergency_Room_Data[[#This Row],[Patient Admission Date]],"mmm")</f>
        <v>Oct</v>
      </c>
      <c r="E3944">
        <f>YEAR(Hospital_Emergency_Room_Data[[#This Row],[Patient Admission Date]])</f>
        <v>2023</v>
      </c>
      <c r="F3944" s="2">
        <v>0.45902777777777776</v>
      </c>
      <c r="G3944" s="8" t="str">
        <f>TEXT(Hospital_Emergency_Room_Data[[#This Row],[Patient Admission Date]],"dddd")</f>
        <v>Tuesday</v>
      </c>
      <c r="H3944" t="s">
        <v>9208</v>
      </c>
      <c r="I3944">
        <v>8</v>
      </c>
      <c r="J3944" s="5" t="s">
        <v>9221</v>
      </c>
      <c r="K3944" t="s">
        <v>10</v>
      </c>
      <c r="L3944" t="s">
        <v>9281</v>
      </c>
      <c r="M3944" t="s">
        <v>9209</v>
      </c>
      <c r="O3944">
        <v>32</v>
      </c>
      <c r="P3944" t="s">
        <v>9225</v>
      </c>
      <c r="Q3944">
        <v>17</v>
      </c>
      <c r="R3944">
        <v>11</v>
      </c>
      <c r="S3944" t="s">
        <v>9255</v>
      </c>
      <c r="T3944" t="s">
        <v>9262</v>
      </c>
      <c r="U3944" t="s">
        <v>9300</v>
      </c>
      <c r="V3944" t="str" cm="1">
        <f t="array" ref="V3944">_xlfn.IFS(Hospital_Emergency_Room_Data[[#This Row],[Day]]&lt;=10,"Start(1-10)",Hospital_Emergency_Room_Data[[#This Row],[Day]]&lt;=20,"Middle(11-20)",Hospital_Emergency_Room_Data[[#This Row],[Day]]&gt;20,"End(21-30)")</f>
        <v>Middle(11-20)</v>
      </c>
    </row>
    <row r="3945" spans="1:22">
      <c r="A3945">
        <v>883509955</v>
      </c>
      <c r="B3945" t="s">
        <v>3958</v>
      </c>
      <c r="C3945" s="1">
        <v>45501</v>
      </c>
      <c r="D3945" t="str">
        <f>TEXT(Hospital_Emergency_Room_Data[[#This Row],[Patient Admission Date]],"mmm")</f>
        <v>Jul</v>
      </c>
      <c r="E3945">
        <f>YEAR(Hospital_Emergency_Room_Data[[#This Row],[Patient Admission Date]])</f>
        <v>2024</v>
      </c>
      <c r="F3945" s="2">
        <v>0.92847222222222225</v>
      </c>
      <c r="G3945" s="8" t="str">
        <f>TEXT(Hospital_Emergency_Room_Data[[#This Row],[Patient Admission Date]],"dddd")</f>
        <v>Sunday</v>
      </c>
      <c r="H3945" t="s">
        <v>9208</v>
      </c>
      <c r="I3945">
        <v>42</v>
      </c>
      <c r="J3945" s="5" t="s">
        <v>9223</v>
      </c>
      <c r="K3945" t="s">
        <v>10</v>
      </c>
      <c r="L3945" t="s">
        <v>9281</v>
      </c>
      <c r="M3945" t="s">
        <v>9209</v>
      </c>
      <c r="O3945">
        <v>50</v>
      </c>
      <c r="P3945" t="s">
        <v>9225</v>
      </c>
      <c r="Q3945">
        <v>28</v>
      </c>
      <c r="R3945">
        <v>22</v>
      </c>
      <c r="S3945" t="s">
        <v>9256</v>
      </c>
      <c r="T3945" t="s">
        <v>9264</v>
      </c>
      <c r="U3945" t="s">
        <v>9283</v>
      </c>
      <c r="V3945" t="str" cm="1">
        <f t="array" ref="V3945">_xlfn.IFS(Hospital_Emergency_Room_Data[[#This Row],[Day]]&lt;=10,"Start(1-10)",Hospital_Emergency_Room_Data[[#This Row],[Day]]&lt;=20,"Middle(11-20)",Hospital_Emergency_Room_Data[[#This Row],[Day]]&gt;20,"End(21-30)")</f>
        <v>End(21-30)</v>
      </c>
    </row>
    <row r="3946" spans="1:22">
      <c r="A3946">
        <v>329177774</v>
      </c>
      <c r="B3946" t="s">
        <v>3959</v>
      </c>
      <c r="C3946" s="1">
        <v>45158</v>
      </c>
      <c r="D3946" t="str">
        <f>TEXT(Hospital_Emergency_Room_Data[[#This Row],[Patient Admission Date]],"mmm")</f>
        <v>Aug</v>
      </c>
      <c r="E3946">
        <f>YEAR(Hospital_Emergency_Room_Data[[#This Row],[Patient Admission Date]])</f>
        <v>2023</v>
      </c>
      <c r="F3946" s="2">
        <v>5.0694444444444445E-2</v>
      </c>
      <c r="G3946" s="8" t="str">
        <f>TEXT(Hospital_Emergency_Room_Data[[#This Row],[Patient Admission Date]],"dddd")</f>
        <v>Sunday</v>
      </c>
      <c r="H3946" t="s">
        <v>9208</v>
      </c>
      <c r="I3946">
        <v>43</v>
      </c>
      <c r="J3946" s="5" t="s">
        <v>9223</v>
      </c>
      <c r="K3946" t="s">
        <v>10</v>
      </c>
      <c r="L3946" t="s">
        <v>9281</v>
      </c>
      <c r="M3946" t="s">
        <v>9209</v>
      </c>
      <c r="O3946">
        <v>60</v>
      </c>
      <c r="P3946" t="s">
        <v>9225</v>
      </c>
      <c r="Q3946">
        <v>20</v>
      </c>
      <c r="R3946">
        <v>1</v>
      </c>
      <c r="S3946" t="s">
        <v>9258</v>
      </c>
      <c r="T3946" t="s">
        <v>9262</v>
      </c>
      <c r="U3946" t="s">
        <v>9283</v>
      </c>
      <c r="V3946" t="str" cm="1">
        <f t="array" ref="V3946">_xlfn.IFS(Hospital_Emergency_Room_Data[[#This Row],[Day]]&lt;=10,"Start(1-10)",Hospital_Emergency_Room_Data[[#This Row],[Day]]&lt;=20,"Middle(11-20)",Hospital_Emergency_Room_Data[[#This Row],[Day]]&gt;20,"End(21-30)")</f>
        <v>Middle(11-20)</v>
      </c>
    </row>
    <row r="3947" spans="1:22">
      <c r="A3947">
        <v>658316075</v>
      </c>
      <c r="B3947" t="s">
        <v>3960</v>
      </c>
      <c r="C3947" s="1">
        <v>45502</v>
      </c>
      <c r="D3947" t="str">
        <f>TEXT(Hospital_Emergency_Room_Data[[#This Row],[Patient Admission Date]],"mmm")</f>
        <v>Jul</v>
      </c>
      <c r="E3947">
        <f>YEAR(Hospital_Emergency_Room_Data[[#This Row],[Patient Admission Date]])</f>
        <v>2024</v>
      </c>
      <c r="F3947" s="2">
        <v>0.41736111111111113</v>
      </c>
      <c r="G3947" s="8" t="str">
        <f>TEXT(Hospital_Emergency_Room_Data[[#This Row],[Patient Admission Date]],"dddd")</f>
        <v>Monday</v>
      </c>
      <c r="H3947" t="s">
        <v>9208</v>
      </c>
      <c r="I3947">
        <v>73</v>
      </c>
      <c r="J3947" s="5" t="s">
        <v>9222</v>
      </c>
      <c r="K3947" t="s">
        <v>10</v>
      </c>
      <c r="L3947" t="s">
        <v>9281</v>
      </c>
      <c r="M3947" t="s">
        <v>9209</v>
      </c>
      <c r="O3947">
        <v>51</v>
      </c>
      <c r="P3947" t="s">
        <v>9225</v>
      </c>
      <c r="Q3947">
        <v>29</v>
      </c>
      <c r="R3947">
        <v>10</v>
      </c>
      <c r="S3947" t="s">
        <v>9255</v>
      </c>
      <c r="T3947" t="s">
        <v>9264</v>
      </c>
      <c r="U3947" t="s">
        <v>9283</v>
      </c>
      <c r="V3947" t="str" cm="1">
        <f t="array" ref="V3947">_xlfn.IFS(Hospital_Emergency_Room_Data[[#This Row],[Day]]&lt;=10,"Start(1-10)",Hospital_Emergency_Room_Data[[#This Row],[Day]]&lt;=20,"Middle(11-20)",Hospital_Emergency_Room_Data[[#This Row],[Day]]&gt;20,"End(21-30)")</f>
        <v>End(21-30)</v>
      </c>
    </row>
    <row r="3948" spans="1:22">
      <c r="A3948">
        <v>581961885</v>
      </c>
      <c r="B3948" t="s">
        <v>3961</v>
      </c>
      <c r="C3948" s="1">
        <v>45361</v>
      </c>
      <c r="D3948" t="str">
        <f>TEXT(Hospital_Emergency_Room_Data[[#This Row],[Patient Admission Date]],"mmm")</f>
        <v>Mar</v>
      </c>
      <c r="E3948">
        <f>YEAR(Hospital_Emergency_Room_Data[[#This Row],[Patient Admission Date]])</f>
        <v>2024</v>
      </c>
      <c r="F3948" s="2">
        <v>0.97847222222222219</v>
      </c>
      <c r="G3948" s="8" t="str">
        <f>TEXT(Hospital_Emergency_Room_Data[[#This Row],[Patient Admission Date]],"dddd")</f>
        <v>Sunday</v>
      </c>
      <c r="H3948" t="s">
        <v>9208</v>
      </c>
      <c r="I3948">
        <v>18</v>
      </c>
      <c r="J3948" s="5" t="s">
        <v>9220</v>
      </c>
      <c r="K3948" t="s">
        <v>10</v>
      </c>
      <c r="L3948" t="s">
        <v>9281</v>
      </c>
      <c r="M3948" t="s">
        <v>9209</v>
      </c>
      <c r="O3948">
        <v>58</v>
      </c>
      <c r="P3948" t="s">
        <v>9225</v>
      </c>
      <c r="Q3948">
        <v>10</v>
      </c>
      <c r="R3948">
        <v>23</v>
      </c>
      <c r="S3948" t="s">
        <v>9256</v>
      </c>
      <c r="T3948" t="s">
        <v>9265</v>
      </c>
      <c r="U3948" t="s">
        <v>9283</v>
      </c>
      <c r="V3948" t="str" cm="1">
        <f t="array" ref="V3948">_xlfn.IFS(Hospital_Emergency_Room_Data[[#This Row],[Day]]&lt;=10,"Start(1-10)",Hospital_Emergency_Room_Data[[#This Row],[Day]]&lt;=20,"Middle(11-20)",Hospital_Emergency_Room_Data[[#This Row],[Day]]&gt;20,"End(21-30)")</f>
        <v>Start(1-10)</v>
      </c>
    </row>
    <row r="3949" spans="1:22">
      <c r="A3949">
        <v>350223902</v>
      </c>
      <c r="B3949" t="s">
        <v>3962</v>
      </c>
      <c r="C3949" s="1">
        <v>45159</v>
      </c>
      <c r="D3949" t="str">
        <f>TEXT(Hospital_Emergency_Room_Data[[#This Row],[Patient Admission Date]],"mmm")</f>
        <v>Aug</v>
      </c>
      <c r="E3949">
        <f>YEAR(Hospital_Emergency_Room_Data[[#This Row],[Patient Admission Date]])</f>
        <v>2023</v>
      </c>
      <c r="F3949" s="2">
        <v>0.52083333333333337</v>
      </c>
      <c r="G3949" s="8" t="str">
        <f>TEXT(Hospital_Emergency_Room_Data[[#This Row],[Patient Admission Date]],"dddd")</f>
        <v>Monday</v>
      </c>
      <c r="H3949" t="s">
        <v>9208</v>
      </c>
      <c r="I3949">
        <v>13</v>
      </c>
      <c r="J3949" s="5" t="s">
        <v>9221</v>
      </c>
      <c r="K3949" t="s">
        <v>10</v>
      </c>
      <c r="L3949" t="s">
        <v>9281</v>
      </c>
      <c r="M3949" t="s">
        <v>9209</v>
      </c>
      <c r="O3949">
        <v>47</v>
      </c>
      <c r="P3949" t="s">
        <v>9225</v>
      </c>
      <c r="Q3949">
        <v>21</v>
      </c>
      <c r="R3949">
        <v>12</v>
      </c>
      <c r="S3949" t="s">
        <v>9257</v>
      </c>
      <c r="T3949" t="s">
        <v>9262</v>
      </c>
      <c r="U3949" t="s">
        <v>9283</v>
      </c>
      <c r="V3949" t="str" cm="1">
        <f t="array" ref="V3949">_xlfn.IFS(Hospital_Emergency_Room_Data[[#This Row],[Day]]&lt;=10,"Start(1-10)",Hospital_Emergency_Room_Data[[#This Row],[Day]]&lt;=20,"Middle(11-20)",Hospital_Emergency_Room_Data[[#This Row],[Day]]&gt;20,"End(21-30)")</f>
        <v>End(21-30)</v>
      </c>
    </row>
    <row r="3950" spans="1:22">
      <c r="A3950">
        <v>339347290</v>
      </c>
      <c r="B3950" t="s">
        <v>3963</v>
      </c>
      <c r="C3950" s="1">
        <v>45535</v>
      </c>
      <c r="D3950" t="str">
        <f>TEXT(Hospital_Emergency_Room_Data[[#This Row],[Patient Admission Date]],"mmm")</f>
        <v>Aug</v>
      </c>
      <c r="E3950">
        <f>YEAR(Hospital_Emergency_Room_Data[[#This Row],[Patient Admission Date]])</f>
        <v>2024</v>
      </c>
      <c r="F3950" s="2">
        <v>0.10416666666666667</v>
      </c>
      <c r="G3950" s="8" t="str">
        <f>TEXT(Hospital_Emergency_Room_Data[[#This Row],[Patient Admission Date]],"dddd")</f>
        <v>Saturday</v>
      </c>
      <c r="H3950" t="s">
        <v>9208</v>
      </c>
      <c r="I3950">
        <v>75</v>
      </c>
      <c r="J3950" s="5" t="s">
        <v>9222</v>
      </c>
      <c r="K3950" t="s">
        <v>10</v>
      </c>
      <c r="L3950" t="s">
        <v>9281</v>
      </c>
      <c r="M3950" t="s">
        <v>9209</v>
      </c>
      <c r="O3950">
        <v>11</v>
      </c>
      <c r="P3950" t="s">
        <v>9226</v>
      </c>
      <c r="Q3950">
        <v>31</v>
      </c>
      <c r="R3950">
        <v>2</v>
      </c>
      <c r="S3950" t="s">
        <v>9258</v>
      </c>
      <c r="T3950" t="s">
        <v>9264</v>
      </c>
      <c r="U3950" t="s">
        <v>9282</v>
      </c>
      <c r="V3950" t="str" cm="1">
        <f t="array" ref="V3950">_xlfn.IFS(Hospital_Emergency_Room_Data[[#This Row],[Day]]&lt;=10,"Start(1-10)",Hospital_Emergency_Room_Data[[#This Row],[Day]]&lt;=20,"Middle(11-20)",Hospital_Emergency_Room_Data[[#This Row],[Day]]&gt;20,"End(21-30)")</f>
        <v>End(21-30)</v>
      </c>
    </row>
    <row r="3951" spans="1:22">
      <c r="A3951">
        <v>248894575</v>
      </c>
      <c r="B3951" t="s">
        <v>3964</v>
      </c>
      <c r="C3951" s="1">
        <v>45117</v>
      </c>
      <c r="D3951" t="str">
        <f>TEXT(Hospital_Emergency_Room_Data[[#This Row],[Patient Admission Date]],"mmm")</f>
        <v>Jul</v>
      </c>
      <c r="E3951">
        <f>YEAR(Hospital_Emergency_Room_Data[[#This Row],[Patient Admission Date]])</f>
        <v>2023</v>
      </c>
      <c r="F3951" s="2">
        <v>0.94444444444444442</v>
      </c>
      <c r="G3951" s="8" t="str">
        <f>TEXT(Hospital_Emergency_Room_Data[[#This Row],[Patient Admission Date]],"dddd")</f>
        <v>Monday</v>
      </c>
      <c r="H3951" t="s">
        <v>9208</v>
      </c>
      <c r="I3951">
        <v>39</v>
      </c>
      <c r="J3951" s="5" t="s">
        <v>9223</v>
      </c>
      <c r="K3951" t="s">
        <v>10</v>
      </c>
      <c r="L3951" t="s">
        <v>9281</v>
      </c>
      <c r="M3951" t="s">
        <v>9209</v>
      </c>
      <c r="O3951">
        <v>27</v>
      </c>
      <c r="P3951" t="s">
        <v>9226</v>
      </c>
      <c r="Q3951">
        <v>10</v>
      </c>
      <c r="R3951">
        <v>22</v>
      </c>
      <c r="S3951" t="s">
        <v>9256</v>
      </c>
      <c r="T3951" t="s">
        <v>9265</v>
      </c>
      <c r="U3951" t="s">
        <v>9282</v>
      </c>
      <c r="V3951" t="str" cm="1">
        <f t="array" ref="V3951">_xlfn.IFS(Hospital_Emergency_Room_Data[[#This Row],[Day]]&lt;=10,"Start(1-10)",Hospital_Emergency_Room_Data[[#This Row],[Day]]&lt;=20,"Middle(11-20)",Hospital_Emergency_Room_Data[[#This Row],[Day]]&gt;20,"End(21-30)")</f>
        <v>Start(1-10)</v>
      </c>
    </row>
    <row r="3952" spans="1:22">
      <c r="A3952">
        <v>663084603</v>
      </c>
      <c r="B3952" t="s">
        <v>3965</v>
      </c>
      <c r="C3952" s="1">
        <v>45473</v>
      </c>
      <c r="D3952" t="str">
        <f>TEXT(Hospital_Emergency_Room_Data[[#This Row],[Patient Admission Date]],"mmm")</f>
        <v>Jun</v>
      </c>
      <c r="E3952">
        <f>YEAR(Hospital_Emergency_Room_Data[[#This Row],[Patient Admission Date]])</f>
        <v>2024</v>
      </c>
      <c r="F3952" s="2">
        <v>0.41388888888888886</v>
      </c>
      <c r="G3952" s="8" t="str">
        <f>TEXT(Hospital_Emergency_Room_Data[[#This Row],[Patient Admission Date]],"dddd")</f>
        <v>Sunday</v>
      </c>
      <c r="H3952" t="s">
        <v>9208</v>
      </c>
      <c r="I3952">
        <v>31</v>
      </c>
      <c r="J3952" s="5" t="s">
        <v>9223</v>
      </c>
      <c r="K3952" t="s">
        <v>10</v>
      </c>
      <c r="L3952" t="s">
        <v>9281</v>
      </c>
      <c r="M3952" t="s">
        <v>9209</v>
      </c>
      <c r="O3952">
        <v>34</v>
      </c>
      <c r="P3952" t="s">
        <v>9225</v>
      </c>
      <c r="Q3952">
        <v>30</v>
      </c>
      <c r="R3952">
        <v>9</v>
      </c>
      <c r="S3952" t="s">
        <v>9255</v>
      </c>
      <c r="T3952" t="s">
        <v>9264</v>
      </c>
      <c r="U3952" t="s">
        <v>9300</v>
      </c>
      <c r="V3952" t="str" cm="1">
        <f t="array" ref="V3952">_xlfn.IFS(Hospital_Emergency_Room_Data[[#This Row],[Day]]&lt;=10,"Start(1-10)",Hospital_Emergency_Room_Data[[#This Row],[Day]]&lt;=20,"Middle(11-20)",Hospital_Emergency_Room_Data[[#This Row],[Day]]&gt;20,"End(21-30)")</f>
        <v>End(21-30)</v>
      </c>
    </row>
    <row r="3953" spans="1:22">
      <c r="A3953">
        <v>504786609</v>
      </c>
      <c r="B3953" t="s">
        <v>3966</v>
      </c>
      <c r="C3953" s="1">
        <v>45044</v>
      </c>
      <c r="D3953" t="str">
        <f>TEXT(Hospital_Emergency_Room_Data[[#This Row],[Patient Admission Date]],"mmm")</f>
        <v>Apr</v>
      </c>
      <c r="E3953">
        <f>YEAR(Hospital_Emergency_Room_Data[[#This Row],[Patient Admission Date]])</f>
        <v>2023</v>
      </c>
      <c r="F3953" s="2">
        <v>0.55208333333333337</v>
      </c>
      <c r="G3953" s="8" t="str">
        <f>TEXT(Hospital_Emergency_Room_Data[[#This Row],[Patient Admission Date]],"dddd")</f>
        <v>Friday</v>
      </c>
      <c r="H3953" t="s">
        <v>9208</v>
      </c>
      <c r="I3953">
        <v>40</v>
      </c>
      <c r="J3953" s="5" t="s">
        <v>9223</v>
      </c>
      <c r="K3953" t="s">
        <v>10</v>
      </c>
      <c r="L3953" t="s">
        <v>9281</v>
      </c>
      <c r="M3953" t="s">
        <v>9209</v>
      </c>
      <c r="O3953">
        <v>23</v>
      </c>
      <c r="P3953" t="s">
        <v>9226</v>
      </c>
      <c r="Q3953">
        <v>28</v>
      </c>
      <c r="R3953">
        <v>13</v>
      </c>
      <c r="S3953" t="s">
        <v>9257</v>
      </c>
      <c r="T3953" t="s">
        <v>9264</v>
      </c>
      <c r="U3953" t="s">
        <v>9282</v>
      </c>
      <c r="V3953" t="str" cm="1">
        <f t="array" ref="V3953">_xlfn.IFS(Hospital_Emergency_Room_Data[[#This Row],[Day]]&lt;=10,"Start(1-10)",Hospital_Emergency_Room_Data[[#This Row],[Day]]&lt;=20,"Middle(11-20)",Hospital_Emergency_Room_Data[[#This Row],[Day]]&gt;20,"End(21-30)")</f>
        <v>End(21-30)</v>
      </c>
    </row>
    <row r="3954" spans="1:22">
      <c r="A3954">
        <v>777769816</v>
      </c>
      <c r="B3954" t="s">
        <v>3967</v>
      </c>
      <c r="C3954" s="1">
        <v>45418</v>
      </c>
      <c r="D3954" t="str">
        <f>TEXT(Hospital_Emergency_Room_Data[[#This Row],[Patient Admission Date]],"mmm")</f>
        <v>May</v>
      </c>
      <c r="E3954">
        <f>YEAR(Hospital_Emergency_Room_Data[[#This Row],[Patient Admission Date]])</f>
        <v>2024</v>
      </c>
      <c r="F3954" s="2">
        <v>0.76180555555555551</v>
      </c>
      <c r="G3954" s="8" t="str">
        <f>TEXT(Hospital_Emergency_Room_Data[[#This Row],[Patient Admission Date]],"dddd")</f>
        <v>Monday</v>
      </c>
      <c r="H3954" t="s">
        <v>9208</v>
      </c>
      <c r="I3954">
        <v>7</v>
      </c>
      <c r="J3954" s="5" t="s">
        <v>9221</v>
      </c>
      <c r="K3954" t="s">
        <v>10</v>
      </c>
      <c r="L3954" t="s">
        <v>9281</v>
      </c>
      <c r="M3954" t="s">
        <v>9209</v>
      </c>
      <c r="O3954">
        <v>33</v>
      </c>
      <c r="P3954" t="s">
        <v>9225</v>
      </c>
      <c r="Q3954">
        <v>6</v>
      </c>
      <c r="R3954">
        <v>18</v>
      </c>
      <c r="S3954" t="s">
        <v>9256</v>
      </c>
      <c r="T3954" t="s">
        <v>9263</v>
      </c>
      <c r="U3954" t="s">
        <v>9300</v>
      </c>
      <c r="V3954" t="str" cm="1">
        <f t="array" ref="V3954">_xlfn.IFS(Hospital_Emergency_Room_Data[[#This Row],[Day]]&lt;=10,"Start(1-10)",Hospital_Emergency_Room_Data[[#This Row],[Day]]&lt;=20,"Middle(11-20)",Hospital_Emergency_Room_Data[[#This Row],[Day]]&gt;20,"End(21-30)")</f>
        <v>Start(1-10)</v>
      </c>
    </row>
    <row r="3955" spans="1:22">
      <c r="A3955">
        <v>687343845</v>
      </c>
      <c r="B3955" t="s">
        <v>3968</v>
      </c>
      <c r="C3955" s="1">
        <v>45361</v>
      </c>
      <c r="D3955" t="str">
        <f>TEXT(Hospital_Emergency_Room_Data[[#This Row],[Patient Admission Date]],"mmm")</f>
        <v>Mar</v>
      </c>
      <c r="E3955">
        <f>YEAR(Hospital_Emergency_Room_Data[[#This Row],[Patient Admission Date]])</f>
        <v>2024</v>
      </c>
      <c r="F3955" s="2">
        <v>0.70277777777777772</v>
      </c>
      <c r="G3955" s="8" t="str">
        <f>TEXT(Hospital_Emergency_Room_Data[[#This Row],[Patient Admission Date]],"dddd")</f>
        <v>Sunday</v>
      </c>
      <c r="H3955" t="s">
        <v>9208</v>
      </c>
      <c r="I3955">
        <v>26</v>
      </c>
      <c r="J3955" s="5" t="s">
        <v>9220</v>
      </c>
      <c r="K3955" t="s">
        <v>10</v>
      </c>
      <c r="L3955" t="s">
        <v>9281</v>
      </c>
      <c r="M3955" t="s">
        <v>9209</v>
      </c>
      <c r="O3955">
        <v>43</v>
      </c>
      <c r="P3955" t="s">
        <v>9225</v>
      </c>
      <c r="Q3955">
        <v>10</v>
      </c>
      <c r="R3955">
        <v>16</v>
      </c>
      <c r="S3955" t="s">
        <v>9257</v>
      </c>
      <c r="T3955" t="s">
        <v>9265</v>
      </c>
      <c r="U3955" t="s">
        <v>9300</v>
      </c>
      <c r="V3955" t="str" cm="1">
        <f t="array" ref="V3955">_xlfn.IFS(Hospital_Emergency_Room_Data[[#This Row],[Day]]&lt;=10,"Start(1-10)",Hospital_Emergency_Room_Data[[#This Row],[Day]]&lt;=20,"Middle(11-20)",Hospital_Emergency_Room_Data[[#This Row],[Day]]&gt;20,"End(21-30)")</f>
        <v>Start(1-10)</v>
      </c>
    </row>
    <row r="3956" spans="1:22">
      <c r="A3956">
        <v>148505807</v>
      </c>
      <c r="B3956" t="s">
        <v>3969</v>
      </c>
      <c r="C3956" s="1">
        <v>45407</v>
      </c>
      <c r="D3956" t="str">
        <f>TEXT(Hospital_Emergency_Room_Data[[#This Row],[Patient Admission Date]],"mmm")</f>
        <v>Apr</v>
      </c>
      <c r="E3956">
        <f>YEAR(Hospital_Emergency_Room_Data[[#This Row],[Patient Admission Date]])</f>
        <v>2024</v>
      </c>
      <c r="F3956" s="2">
        <v>0.40208333333333335</v>
      </c>
      <c r="G3956" s="8" t="str">
        <f>TEXT(Hospital_Emergency_Room_Data[[#This Row],[Patient Admission Date]],"dddd")</f>
        <v>Thursday</v>
      </c>
      <c r="H3956" t="s">
        <v>9208</v>
      </c>
      <c r="I3956">
        <v>18</v>
      </c>
      <c r="J3956" s="5" t="s">
        <v>9220</v>
      </c>
      <c r="K3956" t="s">
        <v>10</v>
      </c>
      <c r="L3956" t="s">
        <v>9281</v>
      </c>
      <c r="M3956" t="s">
        <v>9209</v>
      </c>
      <c r="O3956">
        <v>25</v>
      </c>
      <c r="P3956" t="s">
        <v>9226</v>
      </c>
      <c r="Q3956">
        <v>25</v>
      </c>
      <c r="R3956">
        <v>9</v>
      </c>
      <c r="S3956" t="s">
        <v>9255</v>
      </c>
      <c r="T3956" t="s">
        <v>9264</v>
      </c>
      <c r="U3956" t="s">
        <v>9282</v>
      </c>
      <c r="V3956" t="str" cm="1">
        <f t="array" ref="V3956">_xlfn.IFS(Hospital_Emergency_Room_Data[[#This Row],[Day]]&lt;=10,"Start(1-10)",Hospital_Emergency_Room_Data[[#This Row],[Day]]&lt;=20,"Middle(11-20)",Hospital_Emergency_Room_Data[[#This Row],[Day]]&gt;20,"End(21-30)")</f>
        <v>End(21-30)</v>
      </c>
    </row>
    <row r="3957" spans="1:22">
      <c r="A3957">
        <v>468236357</v>
      </c>
      <c r="B3957" t="s">
        <v>3970</v>
      </c>
      <c r="C3957" s="1">
        <v>45299</v>
      </c>
      <c r="D3957" t="str">
        <f>TEXT(Hospital_Emergency_Room_Data[[#This Row],[Patient Admission Date]],"mmm")</f>
        <v>Jan</v>
      </c>
      <c r="E3957">
        <f>YEAR(Hospital_Emergency_Room_Data[[#This Row],[Patient Admission Date]])</f>
        <v>2024</v>
      </c>
      <c r="F3957" s="2">
        <v>0.93194444444444446</v>
      </c>
      <c r="G3957" s="8" t="str">
        <f>TEXT(Hospital_Emergency_Room_Data[[#This Row],[Patient Admission Date]],"dddd")</f>
        <v>Monday</v>
      </c>
      <c r="H3957" t="s">
        <v>9208</v>
      </c>
      <c r="I3957">
        <v>61</v>
      </c>
      <c r="J3957" s="5" t="s">
        <v>9217</v>
      </c>
      <c r="K3957" t="s">
        <v>10</v>
      </c>
      <c r="L3957" t="s">
        <v>9281</v>
      </c>
      <c r="M3957" t="s">
        <v>9209</v>
      </c>
      <c r="O3957">
        <v>52</v>
      </c>
      <c r="P3957" t="s">
        <v>9225</v>
      </c>
      <c r="Q3957">
        <v>8</v>
      </c>
      <c r="R3957">
        <v>22</v>
      </c>
      <c r="S3957" t="s">
        <v>9256</v>
      </c>
      <c r="T3957" t="s">
        <v>9265</v>
      </c>
      <c r="U3957" t="s">
        <v>9283</v>
      </c>
      <c r="V3957" t="str" cm="1">
        <f t="array" ref="V3957">_xlfn.IFS(Hospital_Emergency_Room_Data[[#This Row],[Day]]&lt;=10,"Start(1-10)",Hospital_Emergency_Room_Data[[#This Row],[Day]]&lt;=20,"Middle(11-20)",Hospital_Emergency_Room_Data[[#This Row],[Day]]&gt;20,"End(21-30)")</f>
        <v>Start(1-10)</v>
      </c>
    </row>
    <row r="3958" spans="1:22">
      <c r="A3958">
        <v>723469161</v>
      </c>
      <c r="B3958" t="s">
        <v>3971</v>
      </c>
      <c r="C3958" s="1">
        <v>45205</v>
      </c>
      <c r="D3958" t="str">
        <f>TEXT(Hospital_Emergency_Room_Data[[#This Row],[Patient Admission Date]],"mmm")</f>
        <v>Oct</v>
      </c>
      <c r="E3958">
        <f>YEAR(Hospital_Emergency_Room_Data[[#This Row],[Patient Admission Date]])</f>
        <v>2023</v>
      </c>
      <c r="F3958" s="2">
        <v>0.37361111111111112</v>
      </c>
      <c r="G3958" s="8" t="str">
        <f>TEXT(Hospital_Emergency_Room_Data[[#This Row],[Patient Admission Date]],"dddd")</f>
        <v>Friday</v>
      </c>
      <c r="H3958" t="s">
        <v>9208</v>
      </c>
      <c r="I3958">
        <v>30</v>
      </c>
      <c r="J3958" s="5" t="s">
        <v>9223</v>
      </c>
      <c r="K3958" t="s">
        <v>10</v>
      </c>
      <c r="L3958" t="s">
        <v>9281</v>
      </c>
      <c r="M3958" t="s">
        <v>9209</v>
      </c>
      <c r="O3958">
        <v>58</v>
      </c>
      <c r="P3958" t="s">
        <v>9225</v>
      </c>
      <c r="Q3958">
        <v>6</v>
      </c>
      <c r="R3958">
        <v>8</v>
      </c>
      <c r="S3958" t="s">
        <v>9255</v>
      </c>
      <c r="T3958" t="s">
        <v>9263</v>
      </c>
      <c r="U3958" t="s">
        <v>9283</v>
      </c>
      <c r="V3958" t="str" cm="1">
        <f t="array" ref="V3958">_xlfn.IFS(Hospital_Emergency_Room_Data[[#This Row],[Day]]&lt;=10,"Start(1-10)",Hospital_Emergency_Room_Data[[#This Row],[Day]]&lt;=20,"Middle(11-20)",Hospital_Emergency_Room_Data[[#This Row],[Day]]&gt;20,"End(21-30)")</f>
        <v>Start(1-10)</v>
      </c>
    </row>
    <row r="3959" spans="1:22">
      <c r="A3959">
        <v>198071293</v>
      </c>
      <c r="B3959" t="s">
        <v>3972</v>
      </c>
      <c r="C3959" s="1">
        <v>45347</v>
      </c>
      <c r="D3959" t="str">
        <f>TEXT(Hospital_Emergency_Room_Data[[#This Row],[Patient Admission Date]],"mmm")</f>
        <v>Feb</v>
      </c>
      <c r="E3959">
        <f>YEAR(Hospital_Emergency_Room_Data[[#This Row],[Patient Admission Date]])</f>
        <v>2024</v>
      </c>
      <c r="F3959" s="2">
        <v>0.53125</v>
      </c>
      <c r="G3959" s="8" t="str">
        <f>TEXT(Hospital_Emergency_Room_Data[[#This Row],[Patient Admission Date]],"dddd")</f>
        <v>Sunday</v>
      </c>
      <c r="H3959" t="s">
        <v>9208</v>
      </c>
      <c r="I3959">
        <v>58</v>
      </c>
      <c r="J3959" s="5" t="s">
        <v>9219</v>
      </c>
      <c r="K3959" t="s">
        <v>10</v>
      </c>
      <c r="L3959" t="s">
        <v>9281</v>
      </c>
      <c r="M3959" t="s">
        <v>9209</v>
      </c>
      <c r="O3959">
        <v>35</v>
      </c>
      <c r="P3959" t="s">
        <v>9225</v>
      </c>
      <c r="Q3959">
        <v>25</v>
      </c>
      <c r="R3959">
        <v>12</v>
      </c>
      <c r="S3959" t="s">
        <v>9257</v>
      </c>
      <c r="T3959" t="s">
        <v>9264</v>
      </c>
      <c r="U3959" t="s">
        <v>9300</v>
      </c>
      <c r="V3959" t="str" cm="1">
        <f t="array" ref="V3959">_xlfn.IFS(Hospital_Emergency_Room_Data[[#This Row],[Day]]&lt;=10,"Start(1-10)",Hospital_Emergency_Room_Data[[#This Row],[Day]]&lt;=20,"Middle(11-20)",Hospital_Emergency_Room_Data[[#This Row],[Day]]&gt;20,"End(21-30)")</f>
        <v>End(21-30)</v>
      </c>
    </row>
    <row r="3960" spans="1:22">
      <c r="A3960">
        <v>702696189</v>
      </c>
      <c r="B3960" t="s">
        <v>3973</v>
      </c>
      <c r="C3960" s="1">
        <v>45267</v>
      </c>
      <c r="D3960" t="str">
        <f>TEXT(Hospital_Emergency_Room_Data[[#This Row],[Patient Admission Date]],"mmm")</f>
        <v>Dec</v>
      </c>
      <c r="E3960">
        <f>YEAR(Hospital_Emergency_Room_Data[[#This Row],[Patient Admission Date]])</f>
        <v>2023</v>
      </c>
      <c r="F3960" s="2">
        <v>0.46875</v>
      </c>
      <c r="G3960" s="8" t="str">
        <f>TEXT(Hospital_Emergency_Room_Data[[#This Row],[Patient Admission Date]],"dddd")</f>
        <v>Thursday</v>
      </c>
      <c r="H3960" t="s">
        <v>9208</v>
      </c>
      <c r="I3960">
        <v>26</v>
      </c>
      <c r="J3960" s="5" t="s">
        <v>9220</v>
      </c>
      <c r="K3960" t="s">
        <v>10</v>
      </c>
      <c r="L3960" t="s">
        <v>9281</v>
      </c>
      <c r="M3960" t="s">
        <v>9209</v>
      </c>
      <c r="O3960">
        <v>49</v>
      </c>
      <c r="P3960" t="s">
        <v>9225</v>
      </c>
      <c r="Q3960">
        <v>7</v>
      </c>
      <c r="R3960">
        <v>11</v>
      </c>
      <c r="S3960" t="s">
        <v>9255</v>
      </c>
      <c r="T3960" t="s">
        <v>9263</v>
      </c>
      <c r="U3960" t="s">
        <v>9283</v>
      </c>
      <c r="V3960" t="str" cm="1">
        <f t="array" ref="V3960">_xlfn.IFS(Hospital_Emergency_Room_Data[[#This Row],[Day]]&lt;=10,"Start(1-10)",Hospital_Emergency_Room_Data[[#This Row],[Day]]&lt;=20,"Middle(11-20)",Hospital_Emergency_Room_Data[[#This Row],[Day]]&gt;20,"End(21-30)")</f>
        <v>Start(1-10)</v>
      </c>
    </row>
    <row r="3961" spans="1:22">
      <c r="A3961">
        <v>112206496</v>
      </c>
      <c r="B3961" t="s">
        <v>3974</v>
      </c>
      <c r="C3961" s="1">
        <v>45296</v>
      </c>
      <c r="D3961" t="str">
        <f>TEXT(Hospital_Emergency_Room_Data[[#This Row],[Patient Admission Date]],"mmm")</f>
        <v>Jan</v>
      </c>
      <c r="E3961">
        <f>YEAR(Hospital_Emergency_Room_Data[[#This Row],[Patient Admission Date]])</f>
        <v>2024</v>
      </c>
      <c r="F3961" s="2">
        <v>0.1763888888888889</v>
      </c>
      <c r="G3961" s="8" t="str">
        <f>TEXT(Hospital_Emergency_Room_Data[[#This Row],[Patient Admission Date]],"dddd")</f>
        <v>Friday</v>
      </c>
      <c r="H3961" t="s">
        <v>9208</v>
      </c>
      <c r="I3961">
        <v>16</v>
      </c>
      <c r="J3961" s="5" t="s">
        <v>9220</v>
      </c>
      <c r="K3961" t="s">
        <v>10</v>
      </c>
      <c r="L3961" t="s">
        <v>9281</v>
      </c>
      <c r="M3961" t="s">
        <v>9209</v>
      </c>
      <c r="O3961">
        <v>20</v>
      </c>
      <c r="P3961" t="s">
        <v>9226</v>
      </c>
      <c r="Q3961">
        <v>5</v>
      </c>
      <c r="R3961">
        <v>4</v>
      </c>
      <c r="S3961" t="s">
        <v>9258</v>
      </c>
      <c r="T3961" t="s">
        <v>9263</v>
      </c>
      <c r="U3961" t="s">
        <v>9282</v>
      </c>
      <c r="V3961" t="str" cm="1">
        <f t="array" ref="V3961">_xlfn.IFS(Hospital_Emergency_Room_Data[[#This Row],[Day]]&lt;=10,"Start(1-10)",Hospital_Emergency_Room_Data[[#This Row],[Day]]&lt;=20,"Middle(11-20)",Hospital_Emergency_Room_Data[[#This Row],[Day]]&gt;20,"End(21-30)")</f>
        <v>Start(1-10)</v>
      </c>
    </row>
    <row r="3962" spans="1:22">
      <c r="A3962">
        <v>516971661</v>
      </c>
      <c r="B3962" t="s">
        <v>3975</v>
      </c>
      <c r="C3962" s="1">
        <v>45555</v>
      </c>
      <c r="D3962" t="str">
        <f>TEXT(Hospital_Emergency_Room_Data[[#This Row],[Patient Admission Date]],"mmm")</f>
        <v>Sep</v>
      </c>
      <c r="E3962">
        <f>YEAR(Hospital_Emergency_Room_Data[[#This Row],[Patient Admission Date]])</f>
        <v>2024</v>
      </c>
      <c r="F3962" s="2">
        <v>0.12847222222222221</v>
      </c>
      <c r="G3962" s="8" t="str">
        <f>TEXT(Hospital_Emergency_Room_Data[[#This Row],[Patient Admission Date]],"dddd")</f>
        <v>Friday</v>
      </c>
      <c r="H3962" t="s">
        <v>9208</v>
      </c>
      <c r="I3962">
        <v>22</v>
      </c>
      <c r="J3962" s="5" t="s">
        <v>9220</v>
      </c>
      <c r="K3962" t="s">
        <v>10</v>
      </c>
      <c r="L3962" t="s">
        <v>9281</v>
      </c>
      <c r="M3962" t="s">
        <v>9209</v>
      </c>
      <c r="O3962">
        <v>36</v>
      </c>
      <c r="P3962" t="s">
        <v>9225</v>
      </c>
      <c r="Q3962">
        <v>20</v>
      </c>
      <c r="R3962">
        <v>3</v>
      </c>
      <c r="S3962" t="s">
        <v>9258</v>
      </c>
      <c r="T3962" t="s">
        <v>9262</v>
      </c>
      <c r="U3962" t="s">
        <v>9300</v>
      </c>
      <c r="V3962" t="str" cm="1">
        <f t="array" ref="V3962">_xlfn.IFS(Hospital_Emergency_Room_Data[[#This Row],[Day]]&lt;=10,"Start(1-10)",Hospital_Emergency_Room_Data[[#This Row],[Day]]&lt;=20,"Middle(11-20)",Hospital_Emergency_Room_Data[[#This Row],[Day]]&gt;20,"End(21-30)")</f>
        <v>Middle(11-20)</v>
      </c>
    </row>
    <row r="3963" spans="1:22">
      <c r="A3963">
        <v>625372749</v>
      </c>
      <c r="B3963" t="s">
        <v>3976</v>
      </c>
      <c r="C3963" s="1">
        <v>45398</v>
      </c>
      <c r="D3963" t="str">
        <f>TEXT(Hospital_Emergency_Room_Data[[#This Row],[Patient Admission Date]],"mmm")</f>
        <v>Apr</v>
      </c>
      <c r="E3963">
        <f>YEAR(Hospital_Emergency_Room_Data[[#This Row],[Patient Admission Date]])</f>
        <v>2024</v>
      </c>
      <c r="F3963" s="2">
        <v>0.20208333333333334</v>
      </c>
      <c r="G3963" s="8" t="str">
        <f>TEXT(Hospital_Emergency_Room_Data[[#This Row],[Patient Admission Date]],"dddd")</f>
        <v>Tuesday</v>
      </c>
      <c r="H3963" t="s">
        <v>9208</v>
      </c>
      <c r="I3963">
        <v>69</v>
      </c>
      <c r="J3963" s="5" t="s">
        <v>9217</v>
      </c>
      <c r="K3963" t="s">
        <v>10</v>
      </c>
      <c r="L3963" t="s">
        <v>9281</v>
      </c>
      <c r="M3963" t="s">
        <v>9209</v>
      </c>
      <c r="O3963">
        <v>58</v>
      </c>
      <c r="P3963" t="s">
        <v>9225</v>
      </c>
      <c r="Q3963">
        <v>16</v>
      </c>
      <c r="R3963">
        <v>4</v>
      </c>
      <c r="S3963" t="s">
        <v>9258</v>
      </c>
      <c r="T3963" t="s">
        <v>9262</v>
      </c>
      <c r="U3963" t="s">
        <v>9283</v>
      </c>
      <c r="V3963" t="str" cm="1">
        <f t="array" ref="V3963">_xlfn.IFS(Hospital_Emergency_Room_Data[[#This Row],[Day]]&lt;=10,"Start(1-10)",Hospital_Emergency_Room_Data[[#This Row],[Day]]&lt;=20,"Middle(11-20)",Hospital_Emergency_Room_Data[[#This Row],[Day]]&gt;20,"End(21-30)")</f>
        <v>Middle(11-20)</v>
      </c>
    </row>
    <row r="3964" spans="1:22">
      <c r="A3964">
        <v>491684558</v>
      </c>
      <c r="B3964" t="s">
        <v>3977</v>
      </c>
      <c r="C3964" s="1">
        <v>45379</v>
      </c>
      <c r="D3964" t="str">
        <f>TEXT(Hospital_Emergency_Room_Data[[#This Row],[Patient Admission Date]],"mmm")</f>
        <v>Mar</v>
      </c>
      <c r="E3964">
        <f>YEAR(Hospital_Emergency_Room_Data[[#This Row],[Patient Admission Date]])</f>
        <v>2024</v>
      </c>
      <c r="F3964" s="2">
        <v>0.15763888888888888</v>
      </c>
      <c r="G3964" s="8" t="str">
        <f>TEXT(Hospital_Emergency_Room_Data[[#This Row],[Patient Admission Date]],"dddd")</f>
        <v>Thursday</v>
      </c>
      <c r="H3964" t="s">
        <v>9208</v>
      </c>
      <c r="I3964">
        <v>19</v>
      </c>
      <c r="J3964" s="5" t="s">
        <v>9220</v>
      </c>
      <c r="K3964" t="s">
        <v>10</v>
      </c>
      <c r="L3964" t="s">
        <v>9281</v>
      </c>
      <c r="M3964" t="s">
        <v>9209</v>
      </c>
      <c r="O3964">
        <v>15</v>
      </c>
      <c r="P3964" t="s">
        <v>9226</v>
      </c>
      <c r="Q3964">
        <v>28</v>
      </c>
      <c r="R3964">
        <v>3</v>
      </c>
      <c r="S3964" t="s">
        <v>9258</v>
      </c>
      <c r="T3964" t="s">
        <v>9264</v>
      </c>
      <c r="U3964" t="s">
        <v>9282</v>
      </c>
      <c r="V3964" t="str" cm="1">
        <f t="array" ref="V3964">_xlfn.IFS(Hospital_Emergency_Room_Data[[#This Row],[Day]]&lt;=10,"Start(1-10)",Hospital_Emergency_Room_Data[[#This Row],[Day]]&lt;=20,"Middle(11-20)",Hospital_Emergency_Room_Data[[#This Row],[Day]]&gt;20,"End(21-30)")</f>
        <v>End(21-30)</v>
      </c>
    </row>
    <row r="3965" spans="1:22">
      <c r="A3965">
        <v>251426932</v>
      </c>
      <c r="B3965" t="s">
        <v>3978</v>
      </c>
      <c r="C3965" s="1">
        <v>45219</v>
      </c>
      <c r="D3965" t="str">
        <f>TEXT(Hospital_Emergency_Room_Data[[#This Row],[Patient Admission Date]],"mmm")</f>
        <v>Oct</v>
      </c>
      <c r="E3965">
        <f>YEAR(Hospital_Emergency_Room_Data[[#This Row],[Patient Admission Date]])</f>
        <v>2023</v>
      </c>
      <c r="F3965" s="2">
        <v>0.63263888888888886</v>
      </c>
      <c r="G3965" s="8" t="str">
        <f>TEXT(Hospital_Emergency_Room_Data[[#This Row],[Patient Admission Date]],"dddd")</f>
        <v>Friday</v>
      </c>
      <c r="H3965" t="s">
        <v>9208</v>
      </c>
      <c r="I3965">
        <v>44</v>
      </c>
      <c r="J3965" s="5" t="s">
        <v>9223</v>
      </c>
      <c r="K3965" t="s">
        <v>10</v>
      </c>
      <c r="L3965" t="s">
        <v>9281</v>
      </c>
      <c r="M3965" t="s">
        <v>9209</v>
      </c>
      <c r="O3965">
        <v>48</v>
      </c>
      <c r="P3965" t="s">
        <v>9225</v>
      </c>
      <c r="Q3965">
        <v>20</v>
      </c>
      <c r="R3965">
        <v>15</v>
      </c>
      <c r="S3965" t="s">
        <v>9257</v>
      </c>
      <c r="T3965" t="s">
        <v>9262</v>
      </c>
      <c r="U3965" t="s">
        <v>9283</v>
      </c>
      <c r="V3965" t="str" cm="1">
        <f t="array" ref="V3965">_xlfn.IFS(Hospital_Emergency_Room_Data[[#This Row],[Day]]&lt;=10,"Start(1-10)",Hospital_Emergency_Room_Data[[#This Row],[Day]]&lt;=20,"Middle(11-20)",Hospital_Emergency_Room_Data[[#This Row],[Day]]&gt;20,"End(21-30)")</f>
        <v>Middle(11-20)</v>
      </c>
    </row>
    <row r="3966" spans="1:22">
      <c r="A3966">
        <v>806360588</v>
      </c>
      <c r="B3966" t="s">
        <v>3979</v>
      </c>
      <c r="C3966" s="1">
        <v>45508</v>
      </c>
      <c r="D3966" t="str">
        <f>TEXT(Hospital_Emergency_Room_Data[[#This Row],[Patient Admission Date]],"mmm")</f>
        <v>Aug</v>
      </c>
      <c r="E3966">
        <f>YEAR(Hospital_Emergency_Room_Data[[#This Row],[Patient Admission Date]])</f>
        <v>2024</v>
      </c>
      <c r="F3966" s="2">
        <v>2.2916666666666665E-2</v>
      </c>
      <c r="G3966" s="8" t="str">
        <f>TEXT(Hospital_Emergency_Room_Data[[#This Row],[Patient Admission Date]],"dddd")</f>
        <v>Sunday</v>
      </c>
      <c r="H3966" t="s">
        <v>9208</v>
      </c>
      <c r="I3966">
        <v>78</v>
      </c>
      <c r="J3966" s="5" t="s">
        <v>9222</v>
      </c>
      <c r="K3966" t="s">
        <v>10</v>
      </c>
      <c r="L3966" t="s">
        <v>9281</v>
      </c>
      <c r="M3966" t="s">
        <v>9209</v>
      </c>
      <c r="O3966">
        <v>43</v>
      </c>
      <c r="P3966" t="s">
        <v>9225</v>
      </c>
      <c r="Q3966">
        <v>4</v>
      </c>
      <c r="R3966">
        <v>0</v>
      </c>
      <c r="S3966" t="s">
        <v>9258</v>
      </c>
      <c r="T3966" t="s">
        <v>9263</v>
      </c>
      <c r="U3966" t="s">
        <v>9300</v>
      </c>
      <c r="V3966" t="str" cm="1">
        <f t="array" ref="V3966">_xlfn.IFS(Hospital_Emergency_Room_Data[[#This Row],[Day]]&lt;=10,"Start(1-10)",Hospital_Emergency_Room_Data[[#This Row],[Day]]&lt;=20,"Middle(11-20)",Hospital_Emergency_Room_Data[[#This Row],[Day]]&gt;20,"End(21-30)")</f>
        <v>Start(1-10)</v>
      </c>
    </row>
    <row r="3967" spans="1:22">
      <c r="A3967">
        <v>216061190</v>
      </c>
      <c r="B3967" t="s">
        <v>3980</v>
      </c>
      <c r="C3967" s="1">
        <v>45121</v>
      </c>
      <c r="D3967" t="str">
        <f>TEXT(Hospital_Emergency_Room_Data[[#This Row],[Patient Admission Date]],"mmm")</f>
        <v>Jul</v>
      </c>
      <c r="E3967">
        <f>YEAR(Hospital_Emergency_Room_Data[[#This Row],[Patient Admission Date]])</f>
        <v>2023</v>
      </c>
      <c r="F3967" s="2">
        <v>0.92361111111111116</v>
      </c>
      <c r="G3967" s="8" t="str">
        <f>TEXT(Hospital_Emergency_Room_Data[[#This Row],[Patient Admission Date]],"dddd")</f>
        <v>Friday</v>
      </c>
      <c r="H3967" t="s">
        <v>9208</v>
      </c>
      <c r="I3967">
        <v>15</v>
      </c>
      <c r="J3967" s="5" t="s">
        <v>9220</v>
      </c>
      <c r="K3967" t="s">
        <v>10</v>
      </c>
      <c r="L3967" t="s">
        <v>9281</v>
      </c>
      <c r="M3967" t="s">
        <v>9209</v>
      </c>
      <c r="O3967">
        <v>37</v>
      </c>
      <c r="P3967" t="s">
        <v>9225</v>
      </c>
      <c r="Q3967">
        <v>14</v>
      </c>
      <c r="R3967">
        <v>22</v>
      </c>
      <c r="S3967" t="s">
        <v>9256</v>
      </c>
      <c r="T3967" t="s">
        <v>9265</v>
      </c>
      <c r="U3967" t="s">
        <v>9300</v>
      </c>
      <c r="V3967" t="str" cm="1">
        <f t="array" ref="V3967">_xlfn.IFS(Hospital_Emergency_Room_Data[[#This Row],[Day]]&lt;=10,"Start(1-10)",Hospital_Emergency_Room_Data[[#This Row],[Day]]&lt;=20,"Middle(11-20)",Hospital_Emergency_Room_Data[[#This Row],[Day]]&gt;20,"End(21-30)")</f>
        <v>Middle(11-20)</v>
      </c>
    </row>
    <row r="3968" spans="1:22">
      <c r="A3968">
        <v>186996396</v>
      </c>
      <c r="B3968" t="s">
        <v>3981</v>
      </c>
      <c r="C3968" s="1">
        <v>45031</v>
      </c>
      <c r="D3968" t="str">
        <f>TEXT(Hospital_Emergency_Room_Data[[#This Row],[Patient Admission Date]],"mmm")</f>
        <v>Apr</v>
      </c>
      <c r="E3968">
        <f>YEAR(Hospital_Emergency_Room_Data[[#This Row],[Patient Admission Date]])</f>
        <v>2023</v>
      </c>
      <c r="F3968" s="2">
        <v>0.4201388888888889</v>
      </c>
      <c r="G3968" s="8" t="str">
        <f>TEXT(Hospital_Emergency_Room_Data[[#This Row],[Patient Admission Date]],"dddd")</f>
        <v>Saturday</v>
      </c>
      <c r="H3968" t="s">
        <v>9208</v>
      </c>
      <c r="I3968">
        <v>78</v>
      </c>
      <c r="J3968" s="5" t="s">
        <v>9222</v>
      </c>
      <c r="K3968" t="s">
        <v>10</v>
      </c>
      <c r="L3968" t="s">
        <v>9281</v>
      </c>
      <c r="M3968" t="s">
        <v>9209</v>
      </c>
      <c r="O3968">
        <v>48</v>
      </c>
      <c r="P3968" t="s">
        <v>9225</v>
      </c>
      <c r="Q3968">
        <v>15</v>
      </c>
      <c r="R3968">
        <v>10</v>
      </c>
      <c r="S3968" t="s">
        <v>9255</v>
      </c>
      <c r="T3968" t="s">
        <v>9262</v>
      </c>
      <c r="U3968" t="s">
        <v>9283</v>
      </c>
      <c r="V3968" t="str" cm="1">
        <f t="array" ref="V3968">_xlfn.IFS(Hospital_Emergency_Room_Data[[#This Row],[Day]]&lt;=10,"Start(1-10)",Hospital_Emergency_Room_Data[[#This Row],[Day]]&lt;=20,"Middle(11-20)",Hospital_Emergency_Room_Data[[#This Row],[Day]]&gt;20,"End(21-30)")</f>
        <v>Middle(11-20)</v>
      </c>
    </row>
    <row r="3969" spans="1:22">
      <c r="A3969">
        <v>830064916</v>
      </c>
      <c r="B3969" t="s">
        <v>3982</v>
      </c>
      <c r="C3969" s="1">
        <v>45367</v>
      </c>
      <c r="D3969" t="str">
        <f>TEXT(Hospital_Emergency_Room_Data[[#This Row],[Patient Admission Date]],"mmm")</f>
        <v>Mar</v>
      </c>
      <c r="E3969">
        <f>YEAR(Hospital_Emergency_Room_Data[[#This Row],[Patient Admission Date]])</f>
        <v>2024</v>
      </c>
      <c r="F3969" s="2">
        <v>0.20972222222222223</v>
      </c>
      <c r="G3969" s="8" t="str">
        <f>TEXT(Hospital_Emergency_Room_Data[[#This Row],[Patient Admission Date]],"dddd")</f>
        <v>Saturday</v>
      </c>
      <c r="H3969" t="s">
        <v>9208</v>
      </c>
      <c r="I3969">
        <v>67</v>
      </c>
      <c r="J3969" s="5" t="s">
        <v>9217</v>
      </c>
      <c r="K3969" t="s">
        <v>10</v>
      </c>
      <c r="L3969" t="s">
        <v>9281</v>
      </c>
      <c r="M3969" t="s">
        <v>9209</v>
      </c>
      <c r="O3969">
        <v>54</v>
      </c>
      <c r="P3969" t="s">
        <v>9225</v>
      </c>
      <c r="Q3969">
        <v>16</v>
      </c>
      <c r="R3969">
        <v>5</v>
      </c>
      <c r="S3969" t="s">
        <v>9258</v>
      </c>
      <c r="T3969" t="s">
        <v>9262</v>
      </c>
      <c r="U3969" t="s">
        <v>9283</v>
      </c>
      <c r="V3969" t="str" cm="1">
        <f t="array" ref="V3969">_xlfn.IFS(Hospital_Emergency_Room_Data[[#This Row],[Day]]&lt;=10,"Start(1-10)",Hospital_Emergency_Room_Data[[#This Row],[Day]]&lt;=20,"Middle(11-20)",Hospital_Emergency_Room_Data[[#This Row],[Day]]&gt;20,"End(21-30)")</f>
        <v>Middle(11-20)</v>
      </c>
    </row>
    <row r="3970" spans="1:22">
      <c r="A3970">
        <v>132305293</v>
      </c>
      <c r="B3970" t="s">
        <v>3983</v>
      </c>
      <c r="C3970" s="1">
        <v>45354</v>
      </c>
      <c r="D3970" t="str">
        <f>TEXT(Hospital_Emergency_Room_Data[[#This Row],[Patient Admission Date]],"mmm")</f>
        <v>Mar</v>
      </c>
      <c r="E3970">
        <f>YEAR(Hospital_Emergency_Room_Data[[#This Row],[Patient Admission Date]])</f>
        <v>2024</v>
      </c>
      <c r="F3970" s="2">
        <v>0.57361111111111107</v>
      </c>
      <c r="G3970" s="8" t="str">
        <f>TEXT(Hospital_Emergency_Room_Data[[#This Row],[Patient Admission Date]],"dddd")</f>
        <v>Sunday</v>
      </c>
      <c r="H3970" t="s">
        <v>9208</v>
      </c>
      <c r="I3970">
        <v>5</v>
      </c>
      <c r="J3970" s="5" t="s">
        <v>9221</v>
      </c>
      <c r="K3970" t="s">
        <v>10</v>
      </c>
      <c r="L3970" t="s">
        <v>9281</v>
      </c>
      <c r="M3970" t="s">
        <v>9209</v>
      </c>
      <c r="O3970">
        <v>56</v>
      </c>
      <c r="P3970" t="s">
        <v>9225</v>
      </c>
      <c r="Q3970">
        <v>3</v>
      </c>
      <c r="R3970">
        <v>13</v>
      </c>
      <c r="S3970" t="s">
        <v>9257</v>
      </c>
      <c r="T3970" t="s">
        <v>9263</v>
      </c>
      <c r="U3970" t="s">
        <v>9283</v>
      </c>
      <c r="V3970" t="str" cm="1">
        <f t="array" ref="V3970">_xlfn.IFS(Hospital_Emergency_Room_Data[[#This Row],[Day]]&lt;=10,"Start(1-10)",Hospital_Emergency_Room_Data[[#This Row],[Day]]&lt;=20,"Middle(11-20)",Hospital_Emergency_Room_Data[[#This Row],[Day]]&gt;20,"End(21-30)")</f>
        <v>Start(1-10)</v>
      </c>
    </row>
    <row r="3971" spans="1:22">
      <c r="A3971">
        <v>537370895</v>
      </c>
      <c r="B3971" t="s">
        <v>3984</v>
      </c>
      <c r="C3971" s="1">
        <v>45499</v>
      </c>
      <c r="D3971" t="str">
        <f>TEXT(Hospital_Emergency_Room_Data[[#This Row],[Patient Admission Date]],"mmm")</f>
        <v>Jul</v>
      </c>
      <c r="E3971">
        <f>YEAR(Hospital_Emergency_Room_Data[[#This Row],[Patient Admission Date]])</f>
        <v>2024</v>
      </c>
      <c r="F3971" s="2">
        <v>0.25138888888888888</v>
      </c>
      <c r="G3971" s="8" t="str">
        <f>TEXT(Hospital_Emergency_Room_Data[[#This Row],[Patient Admission Date]],"dddd")</f>
        <v>Friday</v>
      </c>
      <c r="H3971" t="s">
        <v>9208</v>
      </c>
      <c r="I3971">
        <v>50</v>
      </c>
      <c r="J3971" s="5" t="s">
        <v>9219</v>
      </c>
      <c r="K3971" t="s">
        <v>10</v>
      </c>
      <c r="L3971" t="s">
        <v>9281</v>
      </c>
      <c r="M3971" t="s">
        <v>9209</v>
      </c>
      <c r="O3971">
        <v>14</v>
      </c>
      <c r="P3971" t="s">
        <v>9226</v>
      </c>
      <c r="Q3971">
        <v>26</v>
      </c>
      <c r="R3971">
        <v>6</v>
      </c>
      <c r="S3971" t="s">
        <v>9255</v>
      </c>
      <c r="T3971" t="s">
        <v>9264</v>
      </c>
      <c r="U3971" t="s">
        <v>9282</v>
      </c>
      <c r="V3971" t="str" cm="1">
        <f t="array" ref="V3971">_xlfn.IFS(Hospital_Emergency_Room_Data[[#This Row],[Day]]&lt;=10,"Start(1-10)",Hospital_Emergency_Room_Data[[#This Row],[Day]]&lt;=20,"Middle(11-20)",Hospital_Emergency_Room_Data[[#This Row],[Day]]&gt;20,"End(21-30)")</f>
        <v>End(21-30)</v>
      </c>
    </row>
    <row r="3972" spans="1:22">
      <c r="A3972">
        <v>148253695</v>
      </c>
      <c r="B3972" t="s">
        <v>3985</v>
      </c>
      <c r="C3972" s="1">
        <v>45170</v>
      </c>
      <c r="D3972" t="str">
        <f>TEXT(Hospital_Emergency_Room_Data[[#This Row],[Patient Admission Date]],"mmm")</f>
        <v>Sep</v>
      </c>
      <c r="E3972">
        <f>YEAR(Hospital_Emergency_Room_Data[[#This Row],[Patient Admission Date]])</f>
        <v>2023</v>
      </c>
      <c r="F3972" s="2">
        <v>0.63263888888888886</v>
      </c>
      <c r="G3972" s="8" t="str">
        <f>TEXT(Hospital_Emergency_Room_Data[[#This Row],[Patient Admission Date]],"dddd")</f>
        <v>Friday</v>
      </c>
      <c r="H3972" t="s">
        <v>9208</v>
      </c>
      <c r="I3972">
        <v>48</v>
      </c>
      <c r="J3972" s="5" t="s">
        <v>9219</v>
      </c>
      <c r="K3972" t="s">
        <v>10</v>
      </c>
      <c r="L3972" t="s">
        <v>9281</v>
      </c>
      <c r="M3972" t="s">
        <v>9209</v>
      </c>
      <c r="O3972">
        <v>44</v>
      </c>
      <c r="P3972" t="s">
        <v>9225</v>
      </c>
      <c r="Q3972">
        <v>1</v>
      </c>
      <c r="R3972">
        <v>15</v>
      </c>
      <c r="S3972" t="s">
        <v>9257</v>
      </c>
      <c r="T3972" t="s">
        <v>9263</v>
      </c>
      <c r="U3972" t="s">
        <v>9300</v>
      </c>
      <c r="V3972" t="str" cm="1">
        <f t="array" ref="V3972">_xlfn.IFS(Hospital_Emergency_Room_Data[[#This Row],[Day]]&lt;=10,"Start(1-10)",Hospital_Emergency_Room_Data[[#This Row],[Day]]&lt;=20,"Middle(11-20)",Hospital_Emergency_Room_Data[[#This Row],[Day]]&gt;20,"End(21-30)")</f>
        <v>Start(1-10)</v>
      </c>
    </row>
    <row r="3973" spans="1:22">
      <c r="A3973">
        <v>858550031</v>
      </c>
      <c r="B3973" t="s">
        <v>3986</v>
      </c>
      <c r="C3973" s="1">
        <v>45534</v>
      </c>
      <c r="D3973" t="str">
        <f>TEXT(Hospital_Emergency_Room_Data[[#This Row],[Patient Admission Date]],"mmm")</f>
        <v>Aug</v>
      </c>
      <c r="E3973">
        <f>YEAR(Hospital_Emergency_Room_Data[[#This Row],[Patient Admission Date]])</f>
        <v>2024</v>
      </c>
      <c r="F3973" s="2">
        <v>0.75972222222222219</v>
      </c>
      <c r="G3973" s="8" t="str">
        <f>TEXT(Hospital_Emergency_Room_Data[[#This Row],[Patient Admission Date]],"dddd")</f>
        <v>Friday</v>
      </c>
      <c r="H3973" t="s">
        <v>9208</v>
      </c>
      <c r="I3973">
        <v>36</v>
      </c>
      <c r="J3973" s="5" t="s">
        <v>9223</v>
      </c>
      <c r="K3973" t="s">
        <v>10</v>
      </c>
      <c r="L3973" t="s">
        <v>9281</v>
      </c>
      <c r="M3973" t="s">
        <v>9209</v>
      </c>
      <c r="O3973">
        <v>13</v>
      </c>
      <c r="P3973" t="s">
        <v>9226</v>
      </c>
      <c r="Q3973">
        <v>30</v>
      </c>
      <c r="R3973">
        <v>18</v>
      </c>
      <c r="S3973" t="s">
        <v>9256</v>
      </c>
      <c r="T3973" t="s">
        <v>9264</v>
      </c>
      <c r="U3973" t="s">
        <v>9282</v>
      </c>
      <c r="V3973" t="str" cm="1">
        <f t="array" ref="V3973">_xlfn.IFS(Hospital_Emergency_Room_Data[[#This Row],[Day]]&lt;=10,"Start(1-10)",Hospital_Emergency_Room_Data[[#This Row],[Day]]&lt;=20,"Middle(11-20)",Hospital_Emergency_Room_Data[[#This Row],[Day]]&gt;20,"End(21-30)")</f>
        <v>End(21-30)</v>
      </c>
    </row>
    <row r="3974" spans="1:22">
      <c r="A3974">
        <v>850070244</v>
      </c>
      <c r="B3974" t="s">
        <v>3987</v>
      </c>
      <c r="C3974" s="1">
        <v>45516</v>
      </c>
      <c r="D3974" t="str">
        <f>TEXT(Hospital_Emergency_Room_Data[[#This Row],[Patient Admission Date]],"mmm")</f>
        <v>Aug</v>
      </c>
      <c r="E3974">
        <f>YEAR(Hospital_Emergency_Room_Data[[#This Row],[Patient Admission Date]])</f>
        <v>2024</v>
      </c>
      <c r="F3974" s="2">
        <v>0.52777777777777779</v>
      </c>
      <c r="G3974" s="8" t="str">
        <f>TEXT(Hospital_Emergency_Room_Data[[#This Row],[Patient Admission Date]],"dddd")</f>
        <v>Monday</v>
      </c>
      <c r="H3974" t="s">
        <v>9208</v>
      </c>
      <c r="I3974">
        <v>59</v>
      </c>
      <c r="J3974" s="5" t="s">
        <v>9219</v>
      </c>
      <c r="K3974" t="s">
        <v>10</v>
      </c>
      <c r="L3974" t="s">
        <v>9281</v>
      </c>
      <c r="M3974" t="s">
        <v>9209</v>
      </c>
      <c r="N3974">
        <v>0</v>
      </c>
      <c r="O3974">
        <v>22</v>
      </c>
      <c r="P3974" t="s">
        <v>9226</v>
      </c>
      <c r="Q3974">
        <v>12</v>
      </c>
      <c r="R3974">
        <v>12</v>
      </c>
      <c r="S3974" t="s">
        <v>9257</v>
      </c>
      <c r="T3974" t="s">
        <v>9265</v>
      </c>
      <c r="U3974" t="s">
        <v>9282</v>
      </c>
      <c r="V3974" t="str" cm="1">
        <f t="array" ref="V3974">_xlfn.IFS(Hospital_Emergency_Room_Data[[#This Row],[Day]]&lt;=10,"Start(1-10)",Hospital_Emergency_Room_Data[[#This Row],[Day]]&lt;=20,"Middle(11-20)",Hospital_Emergency_Room_Data[[#This Row],[Day]]&gt;20,"End(21-30)")</f>
        <v>Middle(11-20)</v>
      </c>
    </row>
    <row r="3975" spans="1:22">
      <c r="A3975">
        <v>126181278</v>
      </c>
      <c r="B3975" t="s">
        <v>3988</v>
      </c>
      <c r="C3975" s="1">
        <v>45305</v>
      </c>
      <c r="D3975" t="str">
        <f>TEXT(Hospital_Emergency_Room_Data[[#This Row],[Patient Admission Date]],"mmm")</f>
        <v>Jan</v>
      </c>
      <c r="E3975">
        <f>YEAR(Hospital_Emergency_Room_Data[[#This Row],[Patient Admission Date]])</f>
        <v>2024</v>
      </c>
      <c r="F3975" s="2">
        <v>0.6875</v>
      </c>
      <c r="G3975" s="8" t="str">
        <f>TEXT(Hospital_Emergency_Room_Data[[#This Row],[Patient Admission Date]],"dddd")</f>
        <v>Sunday</v>
      </c>
      <c r="H3975" t="s">
        <v>9208</v>
      </c>
      <c r="I3975">
        <v>70</v>
      </c>
      <c r="J3975" s="5" t="s">
        <v>9222</v>
      </c>
      <c r="K3975" t="s">
        <v>10</v>
      </c>
      <c r="L3975" t="s">
        <v>9281</v>
      </c>
      <c r="M3975" t="s">
        <v>9209</v>
      </c>
      <c r="N3975">
        <v>0</v>
      </c>
      <c r="O3975">
        <v>22</v>
      </c>
      <c r="P3975" t="s">
        <v>9226</v>
      </c>
      <c r="Q3975">
        <v>14</v>
      </c>
      <c r="R3975">
        <v>16</v>
      </c>
      <c r="S3975" t="s">
        <v>9257</v>
      </c>
      <c r="T3975" t="s">
        <v>9265</v>
      </c>
      <c r="U3975" t="s">
        <v>9282</v>
      </c>
      <c r="V3975" t="str" cm="1">
        <f t="array" ref="V3975">_xlfn.IFS(Hospital_Emergency_Room_Data[[#This Row],[Day]]&lt;=10,"Start(1-10)",Hospital_Emergency_Room_Data[[#This Row],[Day]]&lt;=20,"Middle(11-20)",Hospital_Emergency_Room_Data[[#This Row],[Day]]&gt;20,"End(21-30)")</f>
        <v>Middle(11-20)</v>
      </c>
    </row>
    <row r="3976" spans="1:22">
      <c r="A3976">
        <v>131107789</v>
      </c>
      <c r="B3976" t="s">
        <v>3989</v>
      </c>
      <c r="C3976" s="1">
        <v>45054</v>
      </c>
      <c r="D3976" t="str">
        <f>TEXT(Hospital_Emergency_Room_Data[[#This Row],[Patient Admission Date]],"mmm")</f>
        <v>May</v>
      </c>
      <c r="E3976">
        <f>YEAR(Hospital_Emergency_Room_Data[[#This Row],[Patient Admission Date]])</f>
        <v>2023</v>
      </c>
      <c r="F3976" s="2">
        <v>4.027777777777778E-2</v>
      </c>
      <c r="G3976" s="8" t="str">
        <f>TEXT(Hospital_Emergency_Room_Data[[#This Row],[Patient Admission Date]],"dddd")</f>
        <v>Monday</v>
      </c>
      <c r="H3976" t="s">
        <v>9208</v>
      </c>
      <c r="I3976">
        <v>41</v>
      </c>
      <c r="J3976" s="5" t="s">
        <v>9223</v>
      </c>
      <c r="K3976" t="s">
        <v>10</v>
      </c>
      <c r="L3976" t="s">
        <v>9281</v>
      </c>
      <c r="M3976" t="s">
        <v>9209</v>
      </c>
      <c r="N3976">
        <v>1</v>
      </c>
      <c r="O3976">
        <v>36</v>
      </c>
      <c r="P3976" t="s">
        <v>9225</v>
      </c>
      <c r="Q3976">
        <v>8</v>
      </c>
      <c r="R3976">
        <v>0</v>
      </c>
      <c r="S3976" t="s">
        <v>9258</v>
      </c>
      <c r="T3976" t="s">
        <v>9265</v>
      </c>
      <c r="U3976" t="s">
        <v>9300</v>
      </c>
      <c r="V3976" t="str" cm="1">
        <f t="array" ref="V3976">_xlfn.IFS(Hospital_Emergency_Room_Data[[#This Row],[Day]]&lt;=10,"Start(1-10)",Hospital_Emergency_Room_Data[[#This Row],[Day]]&lt;=20,"Middle(11-20)",Hospital_Emergency_Room_Data[[#This Row],[Day]]&gt;20,"End(21-30)")</f>
        <v>Start(1-10)</v>
      </c>
    </row>
    <row r="3977" spans="1:22">
      <c r="A3977">
        <v>543862381</v>
      </c>
      <c r="B3977" t="s">
        <v>3990</v>
      </c>
      <c r="C3977" s="1">
        <v>45345</v>
      </c>
      <c r="D3977" t="str">
        <f>TEXT(Hospital_Emergency_Room_Data[[#This Row],[Patient Admission Date]],"mmm")</f>
        <v>Feb</v>
      </c>
      <c r="E3977">
        <f>YEAR(Hospital_Emergency_Room_Data[[#This Row],[Patient Admission Date]])</f>
        <v>2024</v>
      </c>
      <c r="F3977" s="2">
        <v>0.27916666666666667</v>
      </c>
      <c r="G3977" s="8" t="str">
        <f>TEXT(Hospital_Emergency_Room_Data[[#This Row],[Patient Admission Date]],"dddd")</f>
        <v>Friday</v>
      </c>
      <c r="H3977" t="s">
        <v>9208</v>
      </c>
      <c r="I3977">
        <v>59</v>
      </c>
      <c r="J3977" s="5" t="s">
        <v>9219</v>
      </c>
      <c r="K3977" t="s">
        <v>10</v>
      </c>
      <c r="L3977" t="s">
        <v>9281</v>
      </c>
      <c r="M3977" t="s">
        <v>9209</v>
      </c>
      <c r="N3977">
        <v>2</v>
      </c>
      <c r="O3977">
        <v>43</v>
      </c>
      <c r="P3977" t="s">
        <v>9225</v>
      </c>
      <c r="Q3977">
        <v>23</v>
      </c>
      <c r="R3977">
        <v>6</v>
      </c>
      <c r="S3977" t="s">
        <v>9255</v>
      </c>
      <c r="T3977" t="s">
        <v>9264</v>
      </c>
      <c r="U3977" t="s">
        <v>9300</v>
      </c>
      <c r="V3977" t="str" cm="1">
        <f t="array" ref="V3977">_xlfn.IFS(Hospital_Emergency_Room_Data[[#This Row],[Day]]&lt;=10,"Start(1-10)",Hospital_Emergency_Room_Data[[#This Row],[Day]]&lt;=20,"Middle(11-20)",Hospital_Emergency_Room_Data[[#This Row],[Day]]&gt;20,"End(21-30)")</f>
        <v>End(21-30)</v>
      </c>
    </row>
    <row r="3978" spans="1:22">
      <c r="A3978">
        <v>804469415</v>
      </c>
      <c r="B3978" t="s">
        <v>3991</v>
      </c>
      <c r="C3978" s="1">
        <v>45401</v>
      </c>
      <c r="D3978" t="str">
        <f>TEXT(Hospital_Emergency_Room_Data[[#This Row],[Patient Admission Date]],"mmm")</f>
        <v>Apr</v>
      </c>
      <c r="E3978">
        <f>YEAR(Hospital_Emergency_Room_Data[[#This Row],[Patient Admission Date]])</f>
        <v>2024</v>
      </c>
      <c r="F3978" s="2">
        <v>0.39583333333333331</v>
      </c>
      <c r="G3978" s="8" t="str">
        <f>TEXT(Hospital_Emergency_Room_Data[[#This Row],[Patient Admission Date]],"dddd")</f>
        <v>Friday</v>
      </c>
      <c r="H3978" t="s">
        <v>9208</v>
      </c>
      <c r="I3978">
        <v>26</v>
      </c>
      <c r="J3978" s="5" t="s">
        <v>9220</v>
      </c>
      <c r="K3978" t="s">
        <v>10</v>
      </c>
      <c r="L3978" t="s">
        <v>9281</v>
      </c>
      <c r="M3978" t="s">
        <v>9209</v>
      </c>
      <c r="N3978">
        <v>3</v>
      </c>
      <c r="O3978">
        <v>10</v>
      </c>
      <c r="P3978" t="s">
        <v>9226</v>
      </c>
      <c r="Q3978">
        <v>19</v>
      </c>
      <c r="R3978">
        <v>9</v>
      </c>
      <c r="S3978" t="s">
        <v>9255</v>
      </c>
      <c r="T3978" t="s">
        <v>9262</v>
      </c>
      <c r="U3978" t="s">
        <v>9282</v>
      </c>
      <c r="V3978" t="str" cm="1">
        <f t="array" ref="V3978">_xlfn.IFS(Hospital_Emergency_Room_Data[[#This Row],[Day]]&lt;=10,"Start(1-10)",Hospital_Emergency_Room_Data[[#This Row],[Day]]&lt;=20,"Middle(11-20)",Hospital_Emergency_Room_Data[[#This Row],[Day]]&gt;20,"End(21-30)")</f>
        <v>Middle(11-20)</v>
      </c>
    </row>
    <row r="3979" spans="1:22">
      <c r="A3979">
        <v>498688416</v>
      </c>
      <c r="B3979" t="s">
        <v>3992</v>
      </c>
      <c r="C3979" s="1">
        <v>45421</v>
      </c>
      <c r="D3979" t="str">
        <f>TEXT(Hospital_Emergency_Room_Data[[#This Row],[Patient Admission Date]],"mmm")</f>
        <v>May</v>
      </c>
      <c r="E3979">
        <f>YEAR(Hospital_Emergency_Room_Data[[#This Row],[Patient Admission Date]])</f>
        <v>2024</v>
      </c>
      <c r="F3979" s="2">
        <v>8.2638888888888887E-2</v>
      </c>
      <c r="G3979" s="8" t="str">
        <f>TEXT(Hospital_Emergency_Room_Data[[#This Row],[Patient Admission Date]],"dddd")</f>
        <v>Thursday</v>
      </c>
      <c r="H3979" t="s">
        <v>9208</v>
      </c>
      <c r="I3979">
        <v>33</v>
      </c>
      <c r="J3979" s="5" t="s">
        <v>9223</v>
      </c>
      <c r="K3979" t="s">
        <v>10</v>
      </c>
      <c r="L3979" t="s">
        <v>9281</v>
      </c>
      <c r="M3979" t="s">
        <v>9209</v>
      </c>
      <c r="N3979">
        <v>3</v>
      </c>
      <c r="O3979">
        <v>37</v>
      </c>
      <c r="P3979" t="s">
        <v>9225</v>
      </c>
      <c r="Q3979">
        <v>9</v>
      </c>
      <c r="R3979">
        <v>1</v>
      </c>
      <c r="S3979" t="s">
        <v>9258</v>
      </c>
      <c r="T3979" t="s">
        <v>9265</v>
      </c>
      <c r="U3979" t="s">
        <v>9300</v>
      </c>
      <c r="V3979" t="str" cm="1">
        <f t="array" ref="V3979">_xlfn.IFS(Hospital_Emergency_Room_Data[[#This Row],[Day]]&lt;=10,"Start(1-10)",Hospital_Emergency_Room_Data[[#This Row],[Day]]&lt;=20,"Middle(11-20)",Hospital_Emergency_Room_Data[[#This Row],[Day]]&gt;20,"End(21-30)")</f>
        <v>Start(1-10)</v>
      </c>
    </row>
    <row r="3980" spans="1:22">
      <c r="A3980">
        <v>261133460</v>
      </c>
      <c r="B3980" t="s">
        <v>3993</v>
      </c>
      <c r="C3980" s="1">
        <v>45176</v>
      </c>
      <c r="D3980" t="str">
        <f>TEXT(Hospital_Emergency_Room_Data[[#This Row],[Patient Admission Date]],"mmm")</f>
        <v>Sep</v>
      </c>
      <c r="E3980">
        <f>YEAR(Hospital_Emergency_Room_Data[[#This Row],[Patient Admission Date]])</f>
        <v>2023</v>
      </c>
      <c r="F3980" s="2">
        <v>0.51666666666666672</v>
      </c>
      <c r="G3980" s="8" t="str">
        <f>TEXT(Hospital_Emergency_Room_Data[[#This Row],[Patient Admission Date]],"dddd")</f>
        <v>Thursday</v>
      </c>
      <c r="H3980" t="s">
        <v>9208</v>
      </c>
      <c r="I3980">
        <v>58</v>
      </c>
      <c r="J3980" s="5" t="s">
        <v>9219</v>
      </c>
      <c r="K3980" t="s">
        <v>10</v>
      </c>
      <c r="L3980" t="s">
        <v>9281</v>
      </c>
      <c r="M3980" t="s">
        <v>9209</v>
      </c>
      <c r="N3980">
        <v>4</v>
      </c>
      <c r="O3980">
        <v>53</v>
      </c>
      <c r="P3980" t="s">
        <v>9225</v>
      </c>
      <c r="Q3980">
        <v>7</v>
      </c>
      <c r="R3980">
        <v>12</v>
      </c>
      <c r="S3980" t="s">
        <v>9257</v>
      </c>
      <c r="T3980" t="s">
        <v>9263</v>
      </c>
      <c r="U3980" t="s">
        <v>9283</v>
      </c>
      <c r="V3980" t="str" cm="1">
        <f t="array" ref="V3980">_xlfn.IFS(Hospital_Emergency_Room_Data[[#This Row],[Day]]&lt;=10,"Start(1-10)",Hospital_Emergency_Room_Data[[#This Row],[Day]]&lt;=20,"Middle(11-20)",Hospital_Emergency_Room_Data[[#This Row],[Day]]&gt;20,"End(21-30)")</f>
        <v>Start(1-10)</v>
      </c>
    </row>
    <row r="3981" spans="1:22">
      <c r="A3981">
        <v>334921880</v>
      </c>
      <c r="B3981" t="s">
        <v>3994</v>
      </c>
      <c r="C3981" s="1">
        <v>45131</v>
      </c>
      <c r="D3981" t="str">
        <f>TEXT(Hospital_Emergency_Room_Data[[#This Row],[Patient Admission Date]],"mmm")</f>
        <v>Jul</v>
      </c>
      <c r="E3981">
        <f>YEAR(Hospital_Emergency_Room_Data[[#This Row],[Patient Admission Date]])</f>
        <v>2023</v>
      </c>
      <c r="F3981" s="2">
        <v>0.97916666666666663</v>
      </c>
      <c r="G3981" s="8" t="str">
        <f>TEXT(Hospital_Emergency_Room_Data[[#This Row],[Patient Admission Date]],"dddd")</f>
        <v>Monday</v>
      </c>
      <c r="H3981" t="s">
        <v>9208</v>
      </c>
      <c r="I3981">
        <v>13</v>
      </c>
      <c r="J3981" s="5" t="s">
        <v>9221</v>
      </c>
      <c r="K3981" t="s">
        <v>10</v>
      </c>
      <c r="L3981" t="s">
        <v>9281</v>
      </c>
      <c r="M3981" t="s">
        <v>9209</v>
      </c>
      <c r="N3981">
        <v>4</v>
      </c>
      <c r="O3981">
        <v>56</v>
      </c>
      <c r="P3981" t="s">
        <v>9225</v>
      </c>
      <c r="Q3981">
        <v>24</v>
      </c>
      <c r="R3981">
        <v>23</v>
      </c>
      <c r="S3981" t="s">
        <v>9256</v>
      </c>
      <c r="T3981" t="s">
        <v>9264</v>
      </c>
      <c r="U3981" t="s">
        <v>9283</v>
      </c>
      <c r="V3981" t="str" cm="1">
        <f t="array" ref="V3981">_xlfn.IFS(Hospital_Emergency_Room_Data[[#This Row],[Day]]&lt;=10,"Start(1-10)",Hospital_Emergency_Room_Data[[#This Row],[Day]]&lt;=20,"Middle(11-20)",Hospital_Emergency_Room_Data[[#This Row],[Day]]&gt;20,"End(21-30)")</f>
        <v>End(21-30)</v>
      </c>
    </row>
    <row r="3982" spans="1:22">
      <c r="A3982">
        <v>322738642</v>
      </c>
      <c r="B3982" t="s">
        <v>3958</v>
      </c>
      <c r="C3982" s="1">
        <v>45587</v>
      </c>
      <c r="D3982" t="str">
        <f>TEXT(Hospital_Emergency_Room_Data[[#This Row],[Patient Admission Date]],"mmm")</f>
        <v>Oct</v>
      </c>
      <c r="E3982">
        <f>YEAR(Hospital_Emergency_Room_Data[[#This Row],[Patient Admission Date]])</f>
        <v>2024</v>
      </c>
      <c r="F3982" s="2">
        <v>0.69027777777777777</v>
      </c>
      <c r="G3982" s="8" t="str">
        <f>TEXT(Hospital_Emergency_Room_Data[[#This Row],[Patient Admission Date]],"dddd")</f>
        <v>Tuesday</v>
      </c>
      <c r="H3982" t="s">
        <v>9208</v>
      </c>
      <c r="I3982">
        <v>18</v>
      </c>
      <c r="J3982" s="5" t="s">
        <v>9220</v>
      </c>
      <c r="K3982" t="s">
        <v>10</v>
      </c>
      <c r="L3982" t="s">
        <v>9281</v>
      </c>
      <c r="M3982" t="s">
        <v>9209</v>
      </c>
      <c r="N3982">
        <v>5</v>
      </c>
      <c r="O3982">
        <v>52</v>
      </c>
      <c r="P3982" t="s">
        <v>9225</v>
      </c>
      <c r="Q3982">
        <v>22</v>
      </c>
      <c r="R3982">
        <v>16</v>
      </c>
      <c r="S3982" t="s">
        <v>9257</v>
      </c>
      <c r="T3982" t="s">
        <v>9264</v>
      </c>
      <c r="U3982" t="s">
        <v>9283</v>
      </c>
      <c r="V3982" t="str" cm="1">
        <f t="array" ref="V3982">_xlfn.IFS(Hospital_Emergency_Room_Data[[#This Row],[Day]]&lt;=10,"Start(1-10)",Hospital_Emergency_Room_Data[[#This Row],[Day]]&lt;=20,"Middle(11-20)",Hospital_Emergency_Room_Data[[#This Row],[Day]]&gt;20,"End(21-30)")</f>
        <v>End(21-30)</v>
      </c>
    </row>
    <row r="3983" spans="1:22">
      <c r="A3983">
        <v>501827238</v>
      </c>
      <c r="B3983" t="s">
        <v>3995</v>
      </c>
      <c r="C3983" s="1">
        <v>45452</v>
      </c>
      <c r="D3983" t="str">
        <f>TEXT(Hospital_Emergency_Room_Data[[#This Row],[Patient Admission Date]],"mmm")</f>
        <v>Jun</v>
      </c>
      <c r="E3983">
        <f>YEAR(Hospital_Emergency_Room_Data[[#This Row],[Patient Admission Date]])</f>
        <v>2024</v>
      </c>
      <c r="F3983" s="2">
        <v>0.36875000000000002</v>
      </c>
      <c r="G3983" s="8" t="str">
        <f>TEXT(Hospital_Emergency_Room_Data[[#This Row],[Patient Admission Date]],"dddd")</f>
        <v>Sunday</v>
      </c>
      <c r="H3983" t="s">
        <v>9208</v>
      </c>
      <c r="I3983">
        <v>70</v>
      </c>
      <c r="J3983" s="5" t="s">
        <v>9222</v>
      </c>
      <c r="K3983" t="s">
        <v>10</v>
      </c>
      <c r="L3983" t="s">
        <v>9281</v>
      </c>
      <c r="M3983" t="s">
        <v>9209</v>
      </c>
      <c r="N3983">
        <v>5</v>
      </c>
      <c r="O3983">
        <v>33</v>
      </c>
      <c r="P3983" t="s">
        <v>9225</v>
      </c>
      <c r="Q3983">
        <v>9</v>
      </c>
      <c r="R3983">
        <v>8</v>
      </c>
      <c r="S3983" t="s">
        <v>9255</v>
      </c>
      <c r="T3983" t="s">
        <v>9265</v>
      </c>
      <c r="U3983" t="s">
        <v>9300</v>
      </c>
      <c r="V3983" t="str" cm="1">
        <f t="array" ref="V3983">_xlfn.IFS(Hospital_Emergency_Room_Data[[#This Row],[Day]]&lt;=10,"Start(1-10)",Hospital_Emergency_Room_Data[[#This Row],[Day]]&lt;=20,"Middle(11-20)",Hospital_Emergency_Room_Data[[#This Row],[Day]]&gt;20,"End(21-30)")</f>
        <v>Start(1-10)</v>
      </c>
    </row>
    <row r="3984" spans="1:22">
      <c r="A3984">
        <v>410709311</v>
      </c>
      <c r="B3984" t="s">
        <v>3996</v>
      </c>
      <c r="C3984" s="1">
        <v>45030</v>
      </c>
      <c r="D3984" t="str">
        <f>TEXT(Hospital_Emergency_Room_Data[[#This Row],[Patient Admission Date]],"mmm")</f>
        <v>Apr</v>
      </c>
      <c r="E3984">
        <f>YEAR(Hospital_Emergency_Room_Data[[#This Row],[Patient Admission Date]])</f>
        <v>2023</v>
      </c>
      <c r="F3984" s="2">
        <v>0.76458333333333328</v>
      </c>
      <c r="G3984" s="8" t="str">
        <f>TEXT(Hospital_Emergency_Room_Data[[#This Row],[Patient Admission Date]],"dddd")</f>
        <v>Friday</v>
      </c>
      <c r="H3984" t="s">
        <v>9208</v>
      </c>
      <c r="I3984">
        <v>12</v>
      </c>
      <c r="J3984" s="5" t="s">
        <v>9221</v>
      </c>
      <c r="K3984" t="s">
        <v>10</v>
      </c>
      <c r="L3984" t="s">
        <v>9281</v>
      </c>
      <c r="M3984" t="s">
        <v>9209</v>
      </c>
      <c r="N3984">
        <v>5</v>
      </c>
      <c r="O3984">
        <v>33</v>
      </c>
      <c r="P3984" t="s">
        <v>9225</v>
      </c>
      <c r="Q3984">
        <v>14</v>
      </c>
      <c r="R3984">
        <v>18</v>
      </c>
      <c r="S3984" t="s">
        <v>9256</v>
      </c>
      <c r="T3984" t="s">
        <v>9265</v>
      </c>
      <c r="U3984" t="s">
        <v>9300</v>
      </c>
      <c r="V3984" t="str" cm="1">
        <f t="array" ref="V3984">_xlfn.IFS(Hospital_Emergency_Room_Data[[#This Row],[Day]]&lt;=10,"Start(1-10)",Hospital_Emergency_Room_Data[[#This Row],[Day]]&lt;=20,"Middle(11-20)",Hospital_Emergency_Room_Data[[#This Row],[Day]]&gt;20,"End(21-30)")</f>
        <v>Middle(11-20)</v>
      </c>
    </row>
    <row r="3985" spans="1:22">
      <c r="A3985">
        <v>308111238</v>
      </c>
      <c r="B3985" t="s">
        <v>3997</v>
      </c>
      <c r="C3985" s="1">
        <v>45249</v>
      </c>
      <c r="D3985" t="str">
        <f>TEXT(Hospital_Emergency_Room_Data[[#This Row],[Patient Admission Date]],"mmm")</f>
        <v>Nov</v>
      </c>
      <c r="E3985">
        <f>YEAR(Hospital_Emergency_Room_Data[[#This Row],[Patient Admission Date]])</f>
        <v>2023</v>
      </c>
      <c r="F3985" s="2">
        <v>0.20208333333333334</v>
      </c>
      <c r="G3985" s="8" t="str">
        <f>TEXT(Hospital_Emergency_Room_Data[[#This Row],[Patient Admission Date]],"dddd")</f>
        <v>Sunday</v>
      </c>
      <c r="H3985" t="s">
        <v>9208</v>
      </c>
      <c r="I3985">
        <v>27</v>
      </c>
      <c r="J3985" s="5" t="s">
        <v>9220</v>
      </c>
      <c r="K3985" t="s">
        <v>10</v>
      </c>
      <c r="L3985" t="s">
        <v>9281</v>
      </c>
      <c r="M3985" t="s">
        <v>9209</v>
      </c>
      <c r="N3985">
        <v>7</v>
      </c>
      <c r="O3985">
        <v>28</v>
      </c>
      <c r="P3985" t="s">
        <v>9226</v>
      </c>
      <c r="Q3985">
        <v>19</v>
      </c>
      <c r="R3985">
        <v>4</v>
      </c>
      <c r="S3985" t="s">
        <v>9258</v>
      </c>
      <c r="T3985" t="s">
        <v>9262</v>
      </c>
      <c r="U3985" t="s">
        <v>9282</v>
      </c>
      <c r="V3985" t="str" cm="1">
        <f t="array" ref="V3985">_xlfn.IFS(Hospital_Emergency_Room_Data[[#This Row],[Day]]&lt;=10,"Start(1-10)",Hospital_Emergency_Room_Data[[#This Row],[Day]]&lt;=20,"Middle(11-20)",Hospital_Emergency_Room_Data[[#This Row],[Day]]&gt;20,"End(21-30)")</f>
        <v>Middle(11-20)</v>
      </c>
    </row>
    <row r="3986" spans="1:22">
      <c r="A3986">
        <v>364425620</v>
      </c>
      <c r="B3986" t="s">
        <v>3998</v>
      </c>
      <c r="C3986" s="1">
        <v>45130</v>
      </c>
      <c r="D3986" t="str">
        <f>TEXT(Hospital_Emergency_Room_Data[[#This Row],[Patient Admission Date]],"mmm")</f>
        <v>Jul</v>
      </c>
      <c r="E3986">
        <f>YEAR(Hospital_Emergency_Room_Data[[#This Row],[Patient Admission Date]])</f>
        <v>2023</v>
      </c>
      <c r="F3986" s="2">
        <v>0.4284722222222222</v>
      </c>
      <c r="G3986" s="8" t="str">
        <f>TEXT(Hospital_Emergency_Room_Data[[#This Row],[Patient Admission Date]],"dddd")</f>
        <v>Sunday</v>
      </c>
      <c r="H3986" t="s">
        <v>9208</v>
      </c>
      <c r="I3986">
        <v>48</v>
      </c>
      <c r="J3986" s="5" t="s">
        <v>9219</v>
      </c>
      <c r="K3986" t="s">
        <v>10</v>
      </c>
      <c r="L3986" t="s">
        <v>9281</v>
      </c>
      <c r="M3986" t="s">
        <v>9209</v>
      </c>
      <c r="N3986">
        <v>7</v>
      </c>
      <c r="O3986">
        <v>41</v>
      </c>
      <c r="P3986" t="s">
        <v>9225</v>
      </c>
      <c r="Q3986">
        <v>23</v>
      </c>
      <c r="R3986">
        <v>10</v>
      </c>
      <c r="S3986" t="s">
        <v>9255</v>
      </c>
      <c r="T3986" t="s">
        <v>9264</v>
      </c>
      <c r="U3986" t="s">
        <v>9300</v>
      </c>
      <c r="V3986" t="str" cm="1">
        <f t="array" ref="V3986">_xlfn.IFS(Hospital_Emergency_Room_Data[[#This Row],[Day]]&lt;=10,"Start(1-10)",Hospital_Emergency_Room_Data[[#This Row],[Day]]&lt;=20,"Middle(11-20)",Hospital_Emergency_Room_Data[[#This Row],[Day]]&gt;20,"End(21-30)")</f>
        <v>End(21-30)</v>
      </c>
    </row>
    <row r="3987" spans="1:22">
      <c r="A3987">
        <v>410166184</v>
      </c>
      <c r="B3987" t="s">
        <v>3999</v>
      </c>
      <c r="C3987" s="1">
        <v>45052</v>
      </c>
      <c r="D3987" t="str">
        <f>TEXT(Hospital_Emergency_Room_Data[[#This Row],[Patient Admission Date]],"mmm")</f>
        <v>May</v>
      </c>
      <c r="E3987">
        <f>YEAR(Hospital_Emergency_Room_Data[[#This Row],[Patient Admission Date]])</f>
        <v>2023</v>
      </c>
      <c r="F3987" s="2">
        <v>0.50972222222222219</v>
      </c>
      <c r="G3987" s="8" t="str">
        <f>TEXT(Hospital_Emergency_Room_Data[[#This Row],[Patient Admission Date]],"dddd")</f>
        <v>Saturday</v>
      </c>
      <c r="H3987" t="s">
        <v>9208</v>
      </c>
      <c r="I3987">
        <v>4</v>
      </c>
      <c r="J3987" s="5" t="s">
        <v>9218</v>
      </c>
      <c r="K3987" t="s">
        <v>10</v>
      </c>
      <c r="L3987" t="s">
        <v>9281</v>
      </c>
      <c r="M3987" t="s">
        <v>9209</v>
      </c>
      <c r="N3987">
        <v>8</v>
      </c>
      <c r="O3987">
        <v>32</v>
      </c>
      <c r="P3987" t="s">
        <v>9225</v>
      </c>
      <c r="Q3987">
        <v>6</v>
      </c>
      <c r="R3987">
        <v>12</v>
      </c>
      <c r="S3987" t="s">
        <v>9257</v>
      </c>
      <c r="T3987" t="s">
        <v>9263</v>
      </c>
      <c r="U3987" t="s">
        <v>9300</v>
      </c>
      <c r="V3987" t="str" cm="1">
        <f t="array" ref="V3987">_xlfn.IFS(Hospital_Emergency_Room_Data[[#This Row],[Day]]&lt;=10,"Start(1-10)",Hospital_Emergency_Room_Data[[#This Row],[Day]]&lt;=20,"Middle(11-20)",Hospital_Emergency_Room_Data[[#This Row],[Day]]&gt;20,"End(21-30)")</f>
        <v>Start(1-10)</v>
      </c>
    </row>
    <row r="3988" spans="1:22">
      <c r="A3988">
        <v>805295064</v>
      </c>
      <c r="B3988" t="s">
        <v>4000</v>
      </c>
      <c r="C3988" s="1">
        <v>45161</v>
      </c>
      <c r="D3988" t="str">
        <f>TEXT(Hospital_Emergency_Room_Data[[#This Row],[Patient Admission Date]],"mmm")</f>
        <v>Aug</v>
      </c>
      <c r="E3988">
        <f>YEAR(Hospital_Emergency_Room_Data[[#This Row],[Patient Admission Date]])</f>
        <v>2023</v>
      </c>
      <c r="F3988" s="2">
        <v>0.64583333333333337</v>
      </c>
      <c r="G3988" s="8" t="str">
        <f>TEXT(Hospital_Emergency_Room_Data[[#This Row],[Patient Admission Date]],"dddd")</f>
        <v>Wednesday</v>
      </c>
      <c r="H3988" t="s">
        <v>9208</v>
      </c>
      <c r="I3988">
        <v>8</v>
      </c>
      <c r="J3988" s="5" t="s">
        <v>9221</v>
      </c>
      <c r="K3988" t="s">
        <v>10</v>
      </c>
      <c r="L3988" t="s">
        <v>9281</v>
      </c>
      <c r="M3988" t="s">
        <v>9209</v>
      </c>
      <c r="N3988">
        <v>8</v>
      </c>
      <c r="O3988">
        <v>60</v>
      </c>
      <c r="P3988" t="s">
        <v>9225</v>
      </c>
      <c r="Q3988">
        <v>23</v>
      </c>
      <c r="R3988">
        <v>15</v>
      </c>
      <c r="S3988" t="s">
        <v>9257</v>
      </c>
      <c r="T3988" t="s">
        <v>9264</v>
      </c>
      <c r="U3988" t="s">
        <v>9283</v>
      </c>
      <c r="V3988" t="str" cm="1">
        <f t="array" ref="V3988">_xlfn.IFS(Hospital_Emergency_Room_Data[[#This Row],[Day]]&lt;=10,"Start(1-10)",Hospital_Emergency_Room_Data[[#This Row],[Day]]&lt;=20,"Middle(11-20)",Hospital_Emergency_Room_Data[[#This Row],[Day]]&gt;20,"End(21-30)")</f>
        <v>End(21-30)</v>
      </c>
    </row>
    <row r="3989" spans="1:22">
      <c r="A3989">
        <v>537130339</v>
      </c>
      <c r="B3989" t="s">
        <v>4001</v>
      </c>
      <c r="C3989" s="1">
        <v>45316</v>
      </c>
      <c r="D3989" t="str">
        <f>TEXT(Hospital_Emergency_Room_Data[[#This Row],[Patient Admission Date]],"mmm")</f>
        <v>Jan</v>
      </c>
      <c r="E3989">
        <f>YEAR(Hospital_Emergency_Room_Data[[#This Row],[Patient Admission Date]])</f>
        <v>2024</v>
      </c>
      <c r="F3989" s="2">
        <v>0.42986111111111114</v>
      </c>
      <c r="G3989" s="8" t="str">
        <f>TEXT(Hospital_Emergency_Room_Data[[#This Row],[Patient Admission Date]],"dddd")</f>
        <v>Thursday</v>
      </c>
      <c r="H3989" t="s">
        <v>9208</v>
      </c>
      <c r="I3989">
        <v>35</v>
      </c>
      <c r="J3989" s="5" t="s">
        <v>9223</v>
      </c>
      <c r="K3989" t="s">
        <v>10</v>
      </c>
      <c r="L3989" t="s">
        <v>9281</v>
      </c>
      <c r="M3989" t="s">
        <v>9209</v>
      </c>
      <c r="N3989">
        <v>9</v>
      </c>
      <c r="O3989">
        <v>51</v>
      </c>
      <c r="P3989" t="s">
        <v>9225</v>
      </c>
      <c r="Q3989">
        <v>25</v>
      </c>
      <c r="R3989">
        <v>10</v>
      </c>
      <c r="S3989" t="s">
        <v>9255</v>
      </c>
      <c r="T3989" t="s">
        <v>9264</v>
      </c>
      <c r="U3989" t="s">
        <v>9283</v>
      </c>
      <c r="V3989" t="str" cm="1">
        <f t="array" ref="V3989">_xlfn.IFS(Hospital_Emergency_Room_Data[[#This Row],[Day]]&lt;=10,"Start(1-10)",Hospital_Emergency_Room_Data[[#This Row],[Day]]&lt;=20,"Middle(11-20)",Hospital_Emergency_Room_Data[[#This Row],[Day]]&gt;20,"End(21-30)")</f>
        <v>End(21-30)</v>
      </c>
    </row>
    <row r="3990" spans="1:22">
      <c r="A3990">
        <v>695483258</v>
      </c>
      <c r="B3990" t="s">
        <v>4002</v>
      </c>
      <c r="C3990" s="1">
        <v>45239</v>
      </c>
      <c r="D3990" t="str">
        <f>TEXT(Hospital_Emergency_Room_Data[[#This Row],[Patient Admission Date]],"mmm")</f>
        <v>Nov</v>
      </c>
      <c r="E3990">
        <f>YEAR(Hospital_Emergency_Room_Data[[#This Row],[Patient Admission Date]])</f>
        <v>2023</v>
      </c>
      <c r="F3990" s="2">
        <v>0.16597222222222222</v>
      </c>
      <c r="G3990" s="8" t="str">
        <f>TEXT(Hospital_Emergency_Room_Data[[#This Row],[Patient Admission Date]],"dddd")</f>
        <v>Thursday</v>
      </c>
      <c r="H3990" t="s">
        <v>9208</v>
      </c>
      <c r="I3990">
        <v>62</v>
      </c>
      <c r="J3990" s="5" t="s">
        <v>9217</v>
      </c>
      <c r="K3990" t="s">
        <v>10</v>
      </c>
      <c r="L3990" t="s">
        <v>16</v>
      </c>
      <c r="M3990" t="s">
        <v>9209</v>
      </c>
      <c r="O3990">
        <v>57</v>
      </c>
      <c r="P3990" t="s">
        <v>9225</v>
      </c>
      <c r="Q3990">
        <v>9</v>
      </c>
      <c r="R3990">
        <v>3</v>
      </c>
      <c r="S3990" t="s">
        <v>9258</v>
      </c>
      <c r="T3990" t="s">
        <v>9265</v>
      </c>
      <c r="U3990" t="s">
        <v>9283</v>
      </c>
      <c r="V3990" t="str" cm="1">
        <f t="array" ref="V3990">_xlfn.IFS(Hospital_Emergency_Room_Data[[#This Row],[Day]]&lt;=10,"Start(1-10)",Hospital_Emergency_Room_Data[[#This Row],[Day]]&lt;=20,"Middle(11-20)",Hospital_Emergency_Room_Data[[#This Row],[Day]]&gt;20,"End(21-30)")</f>
        <v>Start(1-10)</v>
      </c>
    </row>
    <row r="3991" spans="1:22">
      <c r="A3991">
        <v>125783248</v>
      </c>
      <c r="B3991" t="s">
        <v>4003</v>
      </c>
      <c r="C3991" s="1">
        <v>45134</v>
      </c>
      <c r="D3991" t="str">
        <f>TEXT(Hospital_Emergency_Room_Data[[#This Row],[Patient Admission Date]],"mmm")</f>
        <v>Jul</v>
      </c>
      <c r="E3991">
        <f>YEAR(Hospital_Emergency_Room_Data[[#This Row],[Patient Admission Date]])</f>
        <v>2023</v>
      </c>
      <c r="F3991" s="2">
        <v>0.62847222222222221</v>
      </c>
      <c r="G3991" s="8" t="str">
        <f>TEXT(Hospital_Emergency_Room_Data[[#This Row],[Patient Admission Date]],"dddd")</f>
        <v>Thursday</v>
      </c>
      <c r="H3991" t="s">
        <v>9208</v>
      </c>
      <c r="I3991">
        <v>29</v>
      </c>
      <c r="J3991" s="5" t="s">
        <v>9220</v>
      </c>
      <c r="K3991" t="s">
        <v>10</v>
      </c>
      <c r="L3991" t="s">
        <v>16</v>
      </c>
      <c r="M3991" t="s">
        <v>9209</v>
      </c>
      <c r="O3991">
        <v>25</v>
      </c>
      <c r="P3991" t="s">
        <v>9226</v>
      </c>
      <c r="Q3991">
        <v>27</v>
      </c>
      <c r="R3991">
        <v>15</v>
      </c>
      <c r="S3991" t="s">
        <v>9257</v>
      </c>
      <c r="T3991" t="s">
        <v>9264</v>
      </c>
      <c r="U3991" t="s">
        <v>9282</v>
      </c>
      <c r="V3991" t="str" cm="1">
        <f t="array" ref="V3991">_xlfn.IFS(Hospital_Emergency_Room_Data[[#This Row],[Day]]&lt;=10,"Start(1-10)",Hospital_Emergency_Room_Data[[#This Row],[Day]]&lt;=20,"Middle(11-20)",Hospital_Emergency_Room_Data[[#This Row],[Day]]&gt;20,"End(21-30)")</f>
        <v>End(21-30)</v>
      </c>
    </row>
    <row r="3992" spans="1:22">
      <c r="A3992">
        <v>544630784</v>
      </c>
      <c r="B3992" t="s">
        <v>4004</v>
      </c>
      <c r="C3992" s="1">
        <v>45513</v>
      </c>
      <c r="D3992" t="str">
        <f>TEXT(Hospital_Emergency_Room_Data[[#This Row],[Patient Admission Date]],"mmm")</f>
        <v>Aug</v>
      </c>
      <c r="E3992">
        <f>YEAR(Hospital_Emergency_Room_Data[[#This Row],[Patient Admission Date]])</f>
        <v>2024</v>
      </c>
      <c r="F3992" s="2">
        <v>0.13333333333333333</v>
      </c>
      <c r="G3992" s="8" t="str">
        <f>TEXT(Hospital_Emergency_Room_Data[[#This Row],[Patient Admission Date]],"dddd")</f>
        <v>Friday</v>
      </c>
      <c r="H3992" t="s">
        <v>9208</v>
      </c>
      <c r="I3992">
        <v>74</v>
      </c>
      <c r="J3992" s="5" t="s">
        <v>9222</v>
      </c>
      <c r="K3992" t="s">
        <v>10</v>
      </c>
      <c r="L3992" t="s">
        <v>16</v>
      </c>
      <c r="M3992" t="s">
        <v>9209</v>
      </c>
      <c r="O3992">
        <v>56</v>
      </c>
      <c r="P3992" t="s">
        <v>9225</v>
      </c>
      <c r="Q3992">
        <v>9</v>
      </c>
      <c r="R3992">
        <v>3</v>
      </c>
      <c r="S3992" t="s">
        <v>9258</v>
      </c>
      <c r="T3992" t="s">
        <v>9265</v>
      </c>
      <c r="U3992" t="s">
        <v>9283</v>
      </c>
      <c r="V3992" t="str" cm="1">
        <f t="array" ref="V3992">_xlfn.IFS(Hospital_Emergency_Room_Data[[#This Row],[Day]]&lt;=10,"Start(1-10)",Hospital_Emergency_Room_Data[[#This Row],[Day]]&lt;=20,"Middle(11-20)",Hospital_Emergency_Room_Data[[#This Row],[Day]]&gt;20,"End(21-30)")</f>
        <v>Start(1-10)</v>
      </c>
    </row>
    <row r="3993" spans="1:22">
      <c r="A3993">
        <v>330452025</v>
      </c>
      <c r="B3993" t="s">
        <v>4005</v>
      </c>
      <c r="C3993" s="1">
        <v>45357</v>
      </c>
      <c r="D3993" t="str">
        <f>TEXT(Hospital_Emergency_Room_Data[[#This Row],[Patient Admission Date]],"mmm")</f>
        <v>Mar</v>
      </c>
      <c r="E3993">
        <f>YEAR(Hospital_Emergency_Room_Data[[#This Row],[Patient Admission Date]])</f>
        <v>2024</v>
      </c>
      <c r="F3993" s="2">
        <v>0.31944444444444442</v>
      </c>
      <c r="G3993" s="8" t="str">
        <f>TEXT(Hospital_Emergency_Room_Data[[#This Row],[Patient Admission Date]],"dddd")</f>
        <v>Wednesday</v>
      </c>
      <c r="H3993" t="s">
        <v>9208</v>
      </c>
      <c r="I3993">
        <v>69</v>
      </c>
      <c r="J3993" s="5" t="s">
        <v>9217</v>
      </c>
      <c r="K3993" t="s">
        <v>10</v>
      </c>
      <c r="L3993" t="s">
        <v>16</v>
      </c>
      <c r="M3993" t="s">
        <v>9209</v>
      </c>
      <c r="O3993">
        <v>31</v>
      </c>
      <c r="P3993" t="s">
        <v>9225</v>
      </c>
      <c r="Q3993">
        <v>6</v>
      </c>
      <c r="R3993">
        <v>7</v>
      </c>
      <c r="S3993" t="s">
        <v>9255</v>
      </c>
      <c r="T3993" t="s">
        <v>9263</v>
      </c>
      <c r="U3993" t="s">
        <v>9300</v>
      </c>
      <c r="V3993" t="str" cm="1">
        <f t="array" ref="V3993">_xlfn.IFS(Hospital_Emergency_Room_Data[[#This Row],[Day]]&lt;=10,"Start(1-10)",Hospital_Emergency_Room_Data[[#This Row],[Day]]&lt;=20,"Middle(11-20)",Hospital_Emergency_Room_Data[[#This Row],[Day]]&gt;20,"End(21-30)")</f>
        <v>Start(1-10)</v>
      </c>
    </row>
    <row r="3994" spans="1:22">
      <c r="A3994">
        <v>213448981</v>
      </c>
      <c r="B3994" t="s">
        <v>4006</v>
      </c>
      <c r="C3994" s="1">
        <v>45391</v>
      </c>
      <c r="D3994" t="str">
        <f>TEXT(Hospital_Emergency_Room_Data[[#This Row],[Patient Admission Date]],"mmm")</f>
        <v>Apr</v>
      </c>
      <c r="E3994">
        <f>YEAR(Hospital_Emergency_Room_Data[[#This Row],[Patient Admission Date]])</f>
        <v>2024</v>
      </c>
      <c r="F3994" s="2">
        <v>0.73958333333333337</v>
      </c>
      <c r="G3994" s="8" t="str">
        <f>TEXT(Hospital_Emergency_Room_Data[[#This Row],[Patient Admission Date]],"dddd")</f>
        <v>Tuesday</v>
      </c>
      <c r="H3994" t="s">
        <v>9208</v>
      </c>
      <c r="I3994">
        <v>60</v>
      </c>
      <c r="J3994" s="5" t="s">
        <v>9217</v>
      </c>
      <c r="K3994" t="s">
        <v>10</v>
      </c>
      <c r="L3994" t="s">
        <v>16</v>
      </c>
      <c r="M3994" t="s">
        <v>9209</v>
      </c>
      <c r="O3994">
        <v>49</v>
      </c>
      <c r="P3994" t="s">
        <v>9225</v>
      </c>
      <c r="Q3994">
        <v>9</v>
      </c>
      <c r="R3994">
        <v>17</v>
      </c>
      <c r="S3994" t="s">
        <v>9257</v>
      </c>
      <c r="T3994" t="s">
        <v>9265</v>
      </c>
      <c r="U3994" t="s">
        <v>9283</v>
      </c>
      <c r="V3994" t="str" cm="1">
        <f t="array" ref="V3994">_xlfn.IFS(Hospital_Emergency_Room_Data[[#This Row],[Day]]&lt;=10,"Start(1-10)",Hospital_Emergency_Room_Data[[#This Row],[Day]]&lt;=20,"Middle(11-20)",Hospital_Emergency_Room_Data[[#This Row],[Day]]&gt;20,"End(21-30)")</f>
        <v>Start(1-10)</v>
      </c>
    </row>
    <row r="3995" spans="1:22">
      <c r="A3995">
        <v>299160016</v>
      </c>
      <c r="B3995" t="s">
        <v>4007</v>
      </c>
      <c r="C3995" s="1">
        <v>45294</v>
      </c>
      <c r="D3995" t="str">
        <f>TEXT(Hospital_Emergency_Room_Data[[#This Row],[Patient Admission Date]],"mmm")</f>
        <v>Jan</v>
      </c>
      <c r="E3995">
        <f>YEAR(Hospital_Emergency_Room_Data[[#This Row],[Patient Admission Date]])</f>
        <v>2024</v>
      </c>
      <c r="F3995" s="2">
        <v>0.19305555555555556</v>
      </c>
      <c r="G3995" s="8" t="str">
        <f>TEXT(Hospital_Emergency_Room_Data[[#This Row],[Patient Admission Date]],"dddd")</f>
        <v>Wednesday</v>
      </c>
      <c r="H3995" t="s">
        <v>9208</v>
      </c>
      <c r="I3995">
        <v>16</v>
      </c>
      <c r="J3995" s="5" t="s">
        <v>9220</v>
      </c>
      <c r="K3995" t="s">
        <v>10</v>
      </c>
      <c r="L3995" t="s">
        <v>16</v>
      </c>
      <c r="M3995" t="s">
        <v>9209</v>
      </c>
      <c r="O3995">
        <v>20</v>
      </c>
      <c r="P3995" t="s">
        <v>9226</v>
      </c>
      <c r="Q3995">
        <v>3</v>
      </c>
      <c r="R3995">
        <v>4</v>
      </c>
      <c r="S3995" t="s">
        <v>9258</v>
      </c>
      <c r="T3995" t="s">
        <v>9263</v>
      </c>
      <c r="U3995" t="s">
        <v>9282</v>
      </c>
      <c r="V3995" t="str" cm="1">
        <f t="array" ref="V3995">_xlfn.IFS(Hospital_Emergency_Room_Data[[#This Row],[Day]]&lt;=10,"Start(1-10)",Hospital_Emergency_Room_Data[[#This Row],[Day]]&lt;=20,"Middle(11-20)",Hospital_Emergency_Room_Data[[#This Row],[Day]]&gt;20,"End(21-30)")</f>
        <v>Start(1-10)</v>
      </c>
    </row>
    <row r="3996" spans="1:22">
      <c r="A3996">
        <v>323735214</v>
      </c>
      <c r="B3996" t="s">
        <v>4008</v>
      </c>
      <c r="C3996" s="1">
        <v>45295</v>
      </c>
      <c r="D3996" t="str">
        <f>TEXT(Hospital_Emergency_Room_Data[[#This Row],[Patient Admission Date]],"mmm")</f>
        <v>Jan</v>
      </c>
      <c r="E3996">
        <f>YEAR(Hospital_Emergency_Room_Data[[#This Row],[Patient Admission Date]])</f>
        <v>2024</v>
      </c>
      <c r="F3996" s="2">
        <v>0.12986111111111112</v>
      </c>
      <c r="G3996" s="8" t="str">
        <f>TEXT(Hospital_Emergency_Room_Data[[#This Row],[Patient Admission Date]],"dddd")</f>
        <v>Thursday</v>
      </c>
      <c r="H3996" t="s">
        <v>9208</v>
      </c>
      <c r="I3996">
        <v>27</v>
      </c>
      <c r="J3996" s="5" t="s">
        <v>9220</v>
      </c>
      <c r="K3996" t="s">
        <v>10</v>
      </c>
      <c r="L3996" t="s">
        <v>16</v>
      </c>
      <c r="M3996" t="s">
        <v>9209</v>
      </c>
      <c r="O3996">
        <v>53</v>
      </c>
      <c r="P3996" t="s">
        <v>9225</v>
      </c>
      <c r="Q3996">
        <v>4</v>
      </c>
      <c r="R3996">
        <v>3</v>
      </c>
      <c r="S3996" t="s">
        <v>9258</v>
      </c>
      <c r="T3996" t="s">
        <v>9263</v>
      </c>
      <c r="U3996" t="s">
        <v>9283</v>
      </c>
      <c r="V3996" t="str" cm="1">
        <f t="array" ref="V3996">_xlfn.IFS(Hospital_Emergency_Room_Data[[#This Row],[Day]]&lt;=10,"Start(1-10)",Hospital_Emergency_Room_Data[[#This Row],[Day]]&lt;=20,"Middle(11-20)",Hospital_Emergency_Room_Data[[#This Row],[Day]]&gt;20,"End(21-30)")</f>
        <v>Start(1-10)</v>
      </c>
    </row>
    <row r="3997" spans="1:22">
      <c r="A3997">
        <v>398534396</v>
      </c>
      <c r="B3997" t="s">
        <v>4009</v>
      </c>
      <c r="C3997" s="1">
        <v>45508</v>
      </c>
      <c r="D3997" t="str">
        <f>TEXT(Hospital_Emergency_Room_Data[[#This Row],[Patient Admission Date]],"mmm")</f>
        <v>Aug</v>
      </c>
      <c r="E3997">
        <f>YEAR(Hospital_Emergency_Room_Data[[#This Row],[Patient Admission Date]])</f>
        <v>2024</v>
      </c>
      <c r="F3997" s="2">
        <v>0.82777777777777772</v>
      </c>
      <c r="G3997" s="8" t="str">
        <f>TEXT(Hospital_Emergency_Room_Data[[#This Row],[Patient Admission Date]],"dddd")</f>
        <v>Sunday</v>
      </c>
      <c r="H3997" t="s">
        <v>9208</v>
      </c>
      <c r="I3997">
        <v>28</v>
      </c>
      <c r="J3997" s="5" t="s">
        <v>9220</v>
      </c>
      <c r="K3997" t="s">
        <v>10</v>
      </c>
      <c r="L3997" t="s">
        <v>16</v>
      </c>
      <c r="M3997" t="s">
        <v>9209</v>
      </c>
      <c r="N3997">
        <v>0</v>
      </c>
      <c r="O3997">
        <v>40</v>
      </c>
      <c r="P3997" t="s">
        <v>9225</v>
      </c>
      <c r="Q3997">
        <v>4</v>
      </c>
      <c r="R3997">
        <v>19</v>
      </c>
      <c r="S3997" t="s">
        <v>9256</v>
      </c>
      <c r="T3997" t="s">
        <v>9263</v>
      </c>
      <c r="U3997" t="s">
        <v>9300</v>
      </c>
      <c r="V3997" t="str" cm="1">
        <f t="array" ref="V3997">_xlfn.IFS(Hospital_Emergency_Room_Data[[#This Row],[Day]]&lt;=10,"Start(1-10)",Hospital_Emergency_Room_Data[[#This Row],[Day]]&lt;=20,"Middle(11-20)",Hospital_Emergency_Room_Data[[#This Row],[Day]]&gt;20,"End(21-30)")</f>
        <v>Start(1-10)</v>
      </c>
    </row>
    <row r="3998" spans="1:22">
      <c r="A3998">
        <v>768154619</v>
      </c>
      <c r="B3998" t="s">
        <v>4010</v>
      </c>
      <c r="C3998" s="1">
        <v>45286</v>
      </c>
      <c r="D3998" t="str">
        <f>TEXT(Hospital_Emergency_Room_Data[[#This Row],[Patient Admission Date]],"mmm")</f>
        <v>Dec</v>
      </c>
      <c r="E3998">
        <f>YEAR(Hospital_Emergency_Room_Data[[#This Row],[Patient Admission Date]])</f>
        <v>2023</v>
      </c>
      <c r="F3998" s="2">
        <v>4.9305555555555554E-2</v>
      </c>
      <c r="G3998" s="8" t="str">
        <f>TEXT(Hospital_Emergency_Room_Data[[#This Row],[Patient Admission Date]],"dddd")</f>
        <v>Tuesday</v>
      </c>
      <c r="H3998" t="s">
        <v>9208</v>
      </c>
      <c r="I3998">
        <v>16</v>
      </c>
      <c r="J3998" s="5" t="s">
        <v>9220</v>
      </c>
      <c r="K3998" t="s">
        <v>10</v>
      </c>
      <c r="L3998" t="s">
        <v>16</v>
      </c>
      <c r="M3998" t="s">
        <v>9209</v>
      </c>
      <c r="N3998">
        <v>8</v>
      </c>
      <c r="O3998">
        <v>25</v>
      </c>
      <c r="P3998" t="s">
        <v>9226</v>
      </c>
      <c r="Q3998">
        <v>26</v>
      </c>
      <c r="R3998">
        <v>1</v>
      </c>
      <c r="S3998" t="s">
        <v>9258</v>
      </c>
      <c r="T3998" t="s">
        <v>9264</v>
      </c>
      <c r="U3998" t="s">
        <v>9282</v>
      </c>
      <c r="V3998" t="str" cm="1">
        <f t="array" ref="V3998">_xlfn.IFS(Hospital_Emergency_Room_Data[[#This Row],[Day]]&lt;=10,"Start(1-10)",Hospital_Emergency_Room_Data[[#This Row],[Day]]&lt;=20,"Middle(11-20)",Hospital_Emergency_Room_Data[[#This Row],[Day]]&gt;20,"End(21-30)")</f>
        <v>End(21-30)</v>
      </c>
    </row>
    <row r="3999" spans="1:22">
      <c r="A3999">
        <v>400214570</v>
      </c>
      <c r="B3999" t="s">
        <v>4011</v>
      </c>
      <c r="C3999" s="1">
        <v>45338</v>
      </c>
      <c r="D3999" t="str">
        <f>TEXT(Hospital_Emergency_Room_Data[[#This Row],[Patient Admission Date]],"mmm")</f>
        <v>Feb</v>
      </c>
      <c r="E3999">
        <f>YEAR(Hospital_Emergency_Room_Data[[#This Row],[Patient Admission Date]])</f>
        <v>2024</v>
      </c>
      <c r="F3999" s="2">
        <v>0.95763888888888893</v>
      </c>
      <c r="G3999" s="8" t="str">
        <f>TEXT(Hospital_Emergency_Room_Data[[#This Row],[Patient Admission Date]],"dddd")</f>
        <v>Friday</v>
      </c>
      <c r="H3999" t="s">
        <v>9208</v>
      </c>
      <c r="I3999">
        <v>73</v>
      </c>
      <c r="J3999" s="5" t="s">
        <v>9222</v>
      </c>
      <c r="K3999" t="s">
        <v>10</v>
      </c>
      <c r="L3999" t="s">
        <v>36</v>
      </c>
      <c r="M3999" t="s">
        <v>9209</v>
      </c>
      <c r="O3999">
        <v>45</v>
      </c>
      <c r="P3999" t="s">
        <v>9225</v>
      </c>
      <c r="Q3999">
        <v>16</v>
      </c>
      <c r="R3999">
        <v>22</v>
      </c>
      <c r="S3999" t="s">
        <v>9256</v>
      </c>
      <c r="T3999" t="s">
        <v>9262</v>
      </c>
      <c r="U3999" t="s">
        <v>9300</v>
      </c>
      <c r="V3999" t="str" cm="1">
        <f t="array" ref="V3999">_xlfn.IFS(Hospital_Emergency_Room_Data[[#This Row],[Day]]&lt;=10,"Start(1-10)",Hospital_Emergency_Room_Data[[#This Row],[Day]]&lt;=20,"Middle(11-20)",Hospital_Emergency_Room_Data[[#This Row],[Day]]&gt;20,"End(21-30)")</f>
        <v>Middle(11-20)</v>
      </c>
    </row>
    <row r="4000" spans="1:22">
      <c r="A4000">
        <v>219146147</v>
      </c>
      <c r="B4000" t="s">
        <v>4012</v>
      </c>
      <c r="C4000" s="1">
        <v>45301</v>
      </c>
      <c r="D4000" t="str">
        <f>TEXT(Hospital_Emergency_Room_Data[[#This Row],[Patient Admission Date]],"mmm")</f>
        <v>Jan</v>
      </c>
      <c r="E4000">
        <f>YEAR(Hospital_Emergency_Room_Data[[#This Row],[Patient Admission Date]])</f>
        <v>2024</v>
      </c>
      <c r="F4000" s="2">
        <v>0.38541666666666669</v>
      </c>
      <c r="G4000" s="8" t="str">
        <f>TEXT(Hospital_Emergency_Room_Data[[#This Row],[Patient Admission Date]],"dddd")</f>
        <v>Wednesday</v>
      </c>
      <c r="H4000" t="s">
        <v>9208</v>
      </c>
      <c r="I4000">
        <v>63</v>
      </c>
      <c r="J4000" s="5" t="s">
        <v>9217</v>
      </c>
      <c r="K4000" t="s">
        <v>10</v>
      </c>
      <c r="L4000" t="s">
        <v>140</v>
      </c>
      <c r="M4000" t="s">
        <v>9209</v>
      </c>
      <c r="O4000">
        <v>10</v>
      </c>
      <c r="P4000" t="s">
        <v>9226</v>
      </c>
      <c r="Q4000">
        <v>10</v>
      </c>
      <c r="R4000">
        <v>9</v>
      </c>
      <c r="S4000" t="s">
        <v>9255</v>
      </c>
      <c r="T4000" t="s">
        <v>9265</v>
      </c>
      <c r="U4000" t="s">
        <v>9282</v>
      </c>
      <c r="V4000" t="str" cm="1">
        <f t="array" ref="V4000">_xlfn.IFS(Hospital_Emergency_Room_Data[[#This Row],[Day]]&lt;=10,"Start(1-10)",Hospital_Emergency_Room_Data[[#This Row],[Day]]&lt;=20,"Middle(11-20)",Hospital_Emergency_Room_Data[[#This Row],[Day]]&gt;20,"End(21-30)")</f>
        <v>Start(1-10)</v>
      </c>
    </row>
    <row r="4001" spans="1:22">
      <c r="A4001">
        <v>646416242</v>
      </c>
      <c r="B4001" t="s">
        <v>4013</v>
      </c>
      <c r="C4001" s="1">
        <v>45406</v>
      </c>
      <c r="D4001" t="str">
        <f>TEXT(Hospital_Emergency_Room_Data[[#This Row],[Patient Admission Date]],"mmm")</f>
        <v>Apr</v>
      </c>
      <c r="E4001">
        <f>YEAR(Hospital_Emergency_Room_Data[[#This Row],[Patient Admission Date]])</f>
        <v>2024</v>
      </c>
      <c r="F4001" s="2">
        <v>0.96666666666666667</v>
      </c>
      <c r="G4001" s="8" t="str">
        <f>TEXT(Hospital_Emergency_Room_Data[[#This Row],[Patient Admission Date]],"dddd")</f>
        <v>Wednesday</v>
      </c>
      <c r="H4001" t="s">
        <v>9208</v>
      </c>
      <c r="I4001">
        <v>70</v>
      </c>
      <c r="J4001" s="5" t="s">
        <v>9222</v>
      </c>
      <c r="K4001" t="s">
        <v>29</v>
      </c>
      <c r="L4001" t="s">
        <v>96</v>
      </c>
      <c r="M4001" t="s">
        <v>9209</v>
      </c>
      <c r="O4001">
        <v>47</v>
      </c>
      <c r="P4001" t="s">
        <v>9225</v>
      </c>
      <c r="Q4001">
        <v>24</v>
      </c>
      <c r="R4001">
        <v>23</v>
      </c>
      <c r="S4001" t="s">
        <v>9256</v>
      </c>
      <c r="T4001" t="s">
        <v>9264</v>
      </c>
      <c r="U4001" t="s">
        <v>9283</v>
      </c>
      <c r="V4001" t="str" cm="1">
        <f t="array" ref="V4001">_xlfn.IFS(Hospital_Emergency_Room_Data[[#This Row],[Day]]&lt;=10,"Start(1-10)",Hospital_Emergency_Room_Data[[#This Row],[Day]]&lt;=20,"Middle(11-20)",Hospital_Emergency_Room_Data[[#This Row],[Day]]&gt;20,"End(21-30)")</f>
        <v>End(21-30)</v>
      </c>
    </row>
    <row r="4002" spans="1:22">
      <c r="A4002">
        <v>230647688</v>
      </c>
      <c r="B4002" t="s">
        <v>4014</v>
      </c>
      <c r="C4002" s="1">
        <v>45150</v>
      </c>
      <c r="D4002" t="str">
        <f>TEXT(Hospital_Emergency_Room_Data[[#This Row],[Patient Admission Date]],"mmm")</f>
        <v>Aug</v>
      </c>
      <c r="E4002">
        <f>YEAR(Hospital_Emergency_Room_Data[[#This Row],[Patient Admission Date]])</f>
        <v>2023</v>
      </c>
      <c r="F4002" s="2">
        <v>0.89583333333333337</v>
      </c>
      <c r="G4002" s="8" t="str">
        <f>TEXT(Hospital_Emergency_Room_Data[[#This Row],[Patient Admission Date]],"dddd")</f>
        <v>Saturday</v>
      </c>
      <c r="H4002" t="s">
        <v>9208</v>
      </c>
      <c r="I4002">
        <v>74</v>
      </c>
      <c r="J4002" s="5" t="s">
        <v>9222</v>
      </c>
      <c r="K4002" t="s">
        <v>29</v>
      </c>
      <c r="L4002" t="s">
        <v>96</v>
      </c>
      <c r="M4002" t="s">
        <v>9209</v>
      </c>
      <c r="O4002">
        <v>18</v>
      </c>
      <c r="P4002" t="s">
        <v>9226</v>
      </c>
      <c r="Q4002">
        <v>12</v>
      </c>
      <c r="R4002">
        <v>21</v>
      </c>
      <c r="S4002" t="s">
        <v>9256</v>
      </c>
      <c r="T4002" t="s">
        <v>9265</v>
      </c>
      <c r="U4002" t="s">
        <v>9282</v>
      </c>
      <c r="V4002" t="str" cm="1">
        <f t="array" ref="V4002">_xlfn.IFS(Hospital_Emergency_Room_Data[[#This Row],[Day]]&lt;=10,"Start(1-10)",Hospital_Emergency_Room_Data[[#This Row],[Day]]&lt;=20,"Middle(11-20)",Hospital_Emergency_Room_Data[[#This Row],[Day]]&gt;20,"End(21-30)")</f>
        <v>Middle(11-20)</v>
      </c>
    </row>
    <row r="4003" spans="1:22">
      <c r="A4003">
        <v>412119829</v>
      </c>
      <c r="B4003" t="s">
        <v>4015</v>
      </c>
      <c r="C4003" s="1">
        <v>45504</v>
      </c>
      <c r="D4003" t="str">
        <f>TEXT(Hospital_Emergency_Room_Data[[#This Row],[Patient Admission Date]],"mmm")</f>
        <v>Jul</v>
      </c>
      <c r="E4003">
        <f>YEAR(Hospital_Emergency_Room_Data[[#This Row],[Patient Admission Date]])</f>
        <v>2024</v>
      </c>
      <c r="F4003" s="2">
        <v>0.91666666666666663</v>
      </c>
      <c r="G4003" s="8" t="str">
        <f>TEXT(Hospital_Emergency_Room_Data[[#This Row],[Patient Admission Date]],"dddd")</f>
        <v>Wednesday</v>
      </c>
      <c r="H4003" t="s">
        <v>9208</v>
      </c>
      <c r="I4003">
        <v>7</v>
      </c>
      <c r="J4003" s="5" t="s">
        <v>9221</v>
      </c>
      <c r="K4003" t="s">
        <v>29</v>
      </c>
      <c r="L4003" t="s">
        <v>96</v>
      </c>
      <c r="M4003" t="s">
        <v>9209</v>
      </c>
      <c r="O4003">
        <v>49</v>
      </c>
      <c r="P4003" t="s">
        <v>9225</v>
      </c>
      <c r="Q4003">
        <v>31</v>
      </c>
      <c r="R4003">
        <v>22</v>
      </c>
      <c r="S4003" t="s">
        <v>9256</v>
      </c>
      <c r="T4003" t="s">
        <v>9264</v>
      </c>
      <c r="U4003" t="s">
        <v>9283</v>
      </c>
      <c r="V4003" t="str" cm="1">
        <f t="array" ref="V4003">_xlfn.IFS(Hospital_Emergency_Room_Data[[#This Row],[Day]]&lt;=10,"Start(1-10)",Hospital_Emergency_Room_Data[[#This Row],[Day]]&lt;=20,"Middle(11-20)",Hospital_Emergency_Room_Data[[#This Row],[Day]]&gt;20,"End(21-30)")</f>
        <v>End(21-30)</v>
      </c>
    </row>
    <row r="4004" spans="1:22">
      <c r="A4004">
        <v>630346448</v>
      </c>
      <c r="B4004" t="s">
        <v>4016</v>
      </c>
      <c r="C4004" s="1">
        <v>45044</v>
      </c>
      <c r="D4004" t="str">
        <f>TEXT(Hospital_Emergency_Room_Data[[#This Row],[Patient Admission Date]],"mmm")</f>
        <v>Apr</v>
      </c>
      <c r="E4004">
        <f>YEAR(Hospital_Emergency_Room_Data[[#This Row],[Patient Admission Date]])</f>
        <v>2023</v>
      </c>
      <c r="F4004" s="2">
        <v>0.76111111111111107</v>
      </c>
      <c r="G4004" s="8" t="str">
        <f>TEXT(Hospital_Emergency_Room_Data[[#This Row],[Patient Admission Date]],"dddd")</f>
        <v>Friday</v>
      </c>
      <c r="H4004" t="s">
        <v>9208</v>
      </c>
      <c r="I4004">
        <v>28</v>
      </c>
      <c r="J4004" s="5" t="s">
        <v>9220</v>
      </c>
      <c r="K4004" t="s">
        <v>29</v>
      </c>
      <c r="L4004" t="s">
        <v>96</v>
      </c>
      <c r="M4004" t="s">
        <v>9209</v>
      </c>
      <c r="O4004">
        <v>23</v>
      </c>
      <c r="P4004" t="s">
        <v>9226</v>
      </c>
      <c r="Q4004">
        <v>28</v>
      </c>
      <c r="R4004">
        <v>18</v>
      </c>
      <c r="S4004" t="s">
        <v>9256</v>
      </c>
      <c r="T4004" t="s">
        <v>9264</v>
      </c>
      <c r="U4004" t="s">
        <v>9282</v>
      </c>
      <c r="V4004" t="str" cm="1">
        <f t="array" ref="V4004">_xlfn.IFS(Hospital_Emergency_Room_Data[[#This Row],[Day]]&lt;=10,"Start(1-10)",Hospital_Emergency_Room_Data[[#This Row],[Day]]&lt;=20,"Middle(11-20)",Hospital_Emergency_Room_Data[[#This Row],[Day]]&gt;20,"End(21-30)")</f>
        <v>End(21-30)</v>
      </c>
    </row>
    <row r="4005" spans="1:22">
      <c r="A4005">
        <v>278165571</v>
      </c>
      <c r="B4005" t="s">
        <v>4017</v>
      </c>
      <c r="C4005" s="1">
        <v>45342</v>
      </c>
      <c r="D4005" t="str">
        <f>TEXT(Hospital_Emergency_Room_Data[[#This Row],[Patient Admission Date]],"mmm")</f>
        <v>Feb</v>
      </c>
      <c r="E4005">
        <f>YEAR(Hospital_Emergency_Room_Data[[#This Row],[Patient Admission Date]])</f>
        <v>2024</v>
      </c>
      <c r="F4005" s="2">
        <v>0.92500000000000004</v>
      </c>
      <c r="G4005" s="8" t="str">
        <f>TEXT(Hospital_Emergency_Room_Data[[#This Row],[Patient Admission Date]],"dddd")</f>
        <v>Tuesday</v>
      </c>
      <c r="H4005" t="s">
        <v>9208</v>
      </c>
      <c r="I4005">
        <v>6</v>
      </c>
      <c r="J4005" s="5" t="s">
        <v>9221</v>
      </c>
      <c r="K4005" t="s">
        <v>29</v>
      </c>
      <c r="L4005" t="s">
        <v>96</v>
      </c>
      <c r="M4005" t="s">
        <v>9209</v>
      </c>
      <c r="O4005">
        <v>53</v>
      </c>
      <c r="P4005" t="s">
        <v>9225</v>
      </c>
      <c r="Q4005">
        <v>20</v>
      </c>
      <c r="R4005">
        <v>22</v>
      </c>
      <c r="S4005" t="s">
        <v>9256</v>
      </c>
      <c r="T4005" t="s">
        <v>9262</v>
      </c>
      <c r="U4005" t="s">
        <v>9283</v>
      </c>
      <c r="V4005" t="str" cm="1">
        <f t="array" ref="V4005">_xlfn.IFS(Hospital_Emergency_Room_Data[[#This Row],[Day]]&lt;=10,"Start(1-10)",Hospital_Emergency_Room_Data[[#This Row],[Day]]&lt;=20,"Middle(11-20)",Hospital_Emergency_Room_Data[[#This Row],[Day]]&gt;20,"End(21-30)")</f>
        <v>Middle(11-20)</v>
      </c>
    </row>
    <row r="4006" spans="1:22">
      <c r="A4006">
        <v>516074192</v>
      </c>
      <c r="B4006" t="s">
        <v>2147</v>
      </c>
      <c r="C4006" s="1">
        <v>45164</v>
      </c>
      <c r="D4006" t="str">
        <f>TEXT(Hospital_Emergency_Room_Data[[#This Row],[Patient Admission Date]],"mmm")</f>
        <v>Aug</v>
      </c>
      <c r="E4006">
        <f>YEAR(Hospital_Emergency_Room_Data[[#This Row],[Patient Admission Date]])</f>
        <v>2023</v>
      </c>
      <c r="F4006" s="2">
        <v>0.51944444444444449</v>
      </c>
      <c r="G4006" s="8" t="str">
        <f>TEXT(Hospital_Emergency_Room_Data[[#This Row],[Patient Admission Date]],"dddd")</f>
        <v>Saturday</v>
      </c>
      <c r="H4006" t="s">
        <v>9208</v>
      </c>
      <c r="I4006">
        <v>6</v>
      </c>
      <c r="J4006" s="5" t="s">
        <v>9221</v>
      </c>
      <c r="K4006" t="s">
        <v>29</v>
      </c>
      <c r="L4006" t="s">
        <v>25</v>
      </c>
      <c r="M4006" t="s">
        <v>9209</v>
      </c>
      <c r="O4006">
        <v>48</v>
      </c>
      <c r="P4006" t="s">
        <v>9225</v>
      </c>
      <c r="Q4006">
        <v>26</v>
      </c>
      <c r="R4006">
        <v>12</v>
      </c>
      <c r="S4006" t="s">
        <v>9257</v>
      </c>
      <c r="T4006" t="s">
        <v>9264</v>
      </c>
      <c r="U4006" t="s">
        <v>9283</v>
      </c>
      <c r="V4006" t="str" cm="1">
        <f t="array" ref="V4006">_xlfn.IFS(Hospital_Emergency_Room_Data[[#This Row],[Day]]&lt;=10,"Start(1-10)",Hospital_Emergency_Room_Data[[#This Row],[Day]]&lt;=20,"Middle(11-20)",Hospital_Emergency_Room_Data[[#This Row],[Day]]&gt;20,"End(21-30)")</f>
        <v>End(21-30)</v>
      </c>
    </row>
    <row r="4007" spans="1:22">
      <c r="A4007">
        <v>402934014</v>
      </c>
      <c r="B4007" t="s">
        <v>4018</v>
      </c>
      <c r="C4007" s="1">
        <v>45073</v>
      </c>
      <c r="D4007" t="str">
        <f>TEXT(Hospital_Emergency_Room_Data[[#This Row],[Patient Admission Date]],"mmm")</f>
        <v>May</v>
      </c>
      <c r="E4007">
        <f>YEAR(Hospital_Emergency_Room_Data[[#This Row],[Patient Admission Date]])</f>
        <v>2023</v>
      </c>
      <c r="F4007" s="2">
        <v>0.27847222222222223</v>
      </c>
      <c r="G4007" s="8" t="str">
        <f>TEXT(Hospital_Emergency_Room_Data[[#This Row],[Patient Admission Date]],"dddd")</f>
        <v>Saturday</v>
      </c>
      <c r="H4007" t="s">
        <v>9208</v>
      </c>
      <c r="I4007">
        <v>38</v>
      </c>
      <c r="J4007" s="5" t="s">
        <v>9223</v>
      </c>
      <c r="K4007" t="s">
        <v>29</v>
      </c>
      <c r="L4007" t="s">
        <v>25</v>
      </c>
      <c r="M4007" t="s">
        <v>9209</v>
      </c>
      <c r="N4007">
        <v>10</v>
      </c>
      <c r="O4007">
        <v>49</v>
      </c>
      <c r="P4007" t="s">
        <v>9225</v>
      </c>
      <c r="Q4007">
        <v>27</v>
      </c>
      <c r="R4007">
        <v>6</v>
      </c>
      <c r="S4007" t="s">
        <v>9255</v>
      </c>
      <c r="T4007" t="s">
        <v>9264</v>
      </c>
      <c r="U4007" t="s">
        <v>9283</v>
      </c>
      <c r="V4007" t="str" cm="1">
        <f t="array" ref="V4007">_xlfn.IFS(Hospital_Emergency_Room_Data[[#This Row],[Day]]&lt;=10,"Start(1-10)",Hospital_Emergency_Room_Data[[#This Row],[Day]]&lt;=20,"Middle(11-20)",Hospital_Emergency_Room_Data[[#This Row],[Day]]&gt;20,"End(21-30)")</f>
        <v>End(21-30)</v>
      </c>
    </row>
    <row r="4008" spans="1:22">
      <c r="A4008">
        <v>122577501</v>
      </c>
      <c r="B4008" t="s">
        <v>4019</v>
      </c>
      <c r="C4008" s="1">
        <v>45420</v>
      </c>
      <c r="D4008" t="str">
        <f>TEXT(Hospital_Emergency_Room_Data[[#This Row],[Patient Admission Date]],"mmm")</f>
        <v>May</v>
      </c>
      <c r="E4008">
        <f>YEAR(Hospital_Emergency_Room_Data[[#This Row],[Patient Admission Date]])</f>
        <v>2024</v>
      </c>
      <c r="F4008" s="2">
        <v>0.35416666666666669</v>
      </c>
      <c r="G4008" s="8" t="str">
        <f>TEXT(Hospital_Emergency_Room_Data[[#This Row],[Patient Admission Date]],"dddd")</f>
        <v>Wednesday</v>
      </c>
      <c r="H4008" t="s">
        <v>9208</v>
      </c>
      <c r="I4008">
        <v>19</v>
      </c>
      <c r="J4008" s="5" t="s">
        <v>9220</v>
      </c>
      <c r="K4008" t="s">
        <v>29</v>
      </c>
      <c r="L4008" t="s">
        <v>25</v>
      </c>
      <c r="M4008" t="s">
        <v>9209</v>
      </c>
      <c r="N4008">
        <v>10</v>
      </c>
      <c r="O4008">
        <v>47</v>
      </c>
      <c r="P4008" t="s">
        <v>9225</v>
      </c>
      <c r="Q4008">
        <v>8</v>
      </c>
      <c r="R4008">
        <v>8</v>
      </c>
      <c r="S4008" t="s">
        <v>9255</v>
      </c>
      <c r="T4008" t="s">
        <v>9265</v>
      </c>
      <c r="U4008" t="s">
        <v>9283</v>
      </c>
      <c r="V4008" t="str" cm="1">
        <f t="array" ref="V4008">_xlfn.IFS(Hospital_Emergency_Room_Data[[#This Row],[Day]]&lt;=10,"Start(1-10)",Hospital_Emergency_Room_Data[[#This Row],[Day]]&lt;=20,"Middle(11-20)",Hospital_Emergency_Room_Data[[#This Row],[Day]]&gt;20,"End(21-30)")</f>
        <v>Start(1-10)</v>
      </c>
    </row>
    <row r="4009" spans="1:22">
      <c r="A4009">
        <v>550700152</v>
      </c>
      <c r="B4009" t="s">
        <v>4020</v>
      </c>
      <c r="C4009" s="1">
        <v>45055</v>
      </c>
      <c r="D4009" t="str">
        <f>TEXT(Hospital_Emergency_Room_Data[[#This Row],[Patient Admission Date]],"mmm")</f>
        <v>May</v>
      </c>
      <c r="E4009">
        <f>YEAR(Hospital_Emergency_Room_Data[[#This Row],[Patient Admission Date]])</f>
        <v>2023</v>
      </c>
      <c r="F4009" s="2">
        <v>0.40208333333333335</v>
      </c>
      <c r="G4009" s="8" t="str">
        <f>TEXT(Hospital_Emergency_Room_Data[[#This Row],[Patient Admission Date]],"dddd")</f>
        <v>Tuesday</v>
      </c>
      <c r="H4009" t="s">
        <v>9208</v>
      </c>
      <c r="I4009">
        <v>76</v>
      </c>
      <c r="J4009" s="5" t="s">
        <v>9222</v>
      </c>
      <c r="K4009" t="s">
        <v>29</v>
      </c>
      <c r="L4009" t="s">
        <v>13</v>
      </c>
      <c r="M4009" t="s">
        <v>9209</v>
      </c>
      <c r="O4009">
        <v>34</v>
      </c>
      <c r="P4009" t="s">
        <v>9225</v>
      </c>
      <c r="Q4009">
        <v>9</v>
      </c>
      <c r="R4009">
        <v>9</v>
      </c>
      <c r="S4009" t="s">
        <v>9255</v>
      </c>
      <c r="T4009" t="s">
        <v>9265</v>
      </c>
      <c r="U4009" t="s">
        <v>9300</v>
      </c>
      <c r="V4009" t="str" cm="1">
        <f t="array" ref="V4009">_xlfn.IFS(Hospital_Emergency_Room_Data[[#This Row],[Day]]&lt;=10,"Start(1-10)",Hospital_Emergency_Room_Data[[#This Row],[Day]]&lt;=20,"Middle(11-20)",Hospital_Emergency_Room_Data[[#This Row],[Day]]&gt;20,"End(21-30)")</f>
        <v>Start(1-10)</v>
      </c>
    </row>
    <row r="4010" spans="1:22">
      <c r="A4010">
        <v>497730149</v>
      </c>
      <c r="B4010" t="s">
        <v>4021</v>
      </c>
      <c r="C4010" s="1">
        <v>45297</v>
      </c>
      <c r="D4010" t="str">
        <f>TEXT(Hospital_Emergency_Room_Data[[#This Row],[Patient Admission Date]],"mmm")</f>
        <v>Jan</v>
      </c>
      <c r="E4010">
        <f>YEAR(Hospital_Emergency_Room_Data[[#This Row],[Patient Admission Date]])</f>
        <v>2024</v>
      </c>
      <c r="F4010" s="2">
        <v>0.81180555555555556</v>
      </c>
      <c r="G4010" s="8" t="str">
        <f>TEXT(Hospital_Emergency_Room_Data[[#This Row],[Patient Admission Date]],"dddd")</f>
        <v>Saturday</v>
      </c>
      <c r="H4010" t="s">
        <v>9208</v>
      </c>
      <c r="I4010">
        <v>5</v>
      </c>
      <c r="J4010" s="5" t="s">
        <v>9221</v>
      </c>
      <c r="K4010" t="s">
        <v>29</v>
      </c>
      <c r="L4010" t="s">
        <v>13</v>
      </c>
      <c r="M4010" t="s">
        <v>9209</v>
      </c>
      <c r="O4010">
        <v>16</v>
      </c>
      <c r="P4010" t="s">
        <v>9226</v>
      </c>
      <c r="Q4010">
        <v>6</v>
      </c>
      <c r="R4010">
        <v>19</v>
      </c>
      <c r="S4010" t="s">
        <v>9256</v>
      </c>
      <c r="T4010" t="s">
        <v>9263</v>
      </c>
      <c r="U4010" t="s">
        <v>9282</v>
      </c>
      <c r="V4010" t="str" cm="1">
        <f t="array" ref="V4010">_xlfn.IFS(Hospital_Emergency_Room_Data[[#This Row],[Day]]&lt;=10,"Start(1-10)",Hospital_Emergency_Room_Data[[#This Row],[Day]]&lt;=20,"Middle(11-20)",Hospital_Emergency_Room_Data[[#This Row],[Day]]&gt;20,"End(21-30)")</f>
        <v>Start(1-10)</v>
      </c>
    </row>
    <row r="4011" spans="1:22">
      <c r="A4011">
        <v>866871957</v>
      </c>
      <c r="B4011" t="s">
        <v>4022</v>
      </c>
      <c r="C4011" s="1">
        <v>45202</v>
      </c>
      <c r="D4011" t="str">
        <f>TEXT(Hospital_Emergency_Room_Data[[#This Row],[Patient Admission Date]],"mmm")</f>
        <v>Oct</v>
      </c>
      <c r="E4011">
        <f>YEAR(Hospital_Emergency_Room_Data[[#This Row],[Patient Admission Date]])</f>
        <v>2023</v>
      </c>
      <c r="F4011" s="2">
        <v>0.90555555555555556</v>
      </c>
      <c r="G4011" s="8" t="str">
        <f>TEXT(Hospital_Emergency_Room_Data[[#This Row],[Patient Admission Date]],"dddd")</f>
        <v>Tuesday</v>
      </c>
      <c r="H4011" t="s">
        <v>9208</v>
      </c>
      <c r="I4011">
        <v>42</v>
      </c>
      <c r="J4011" s="5" t="s">
        <v>9223</v>
      </c>
      <c r="K4011" t="s">
        <v>29</v>
      </c>
      <c r="L4011" t="s">
        <v>13</v>
      </c>
      <c r="M4011" t="s">
        <v>9209</v>
      </c>
      <c r="O4011">
        <v>17</v>
      </c>
      <c r="P4011" t="s">
        <v>9226</v>
      </c>
      <c r="Q4011">
        <v>3</v>
      </c>
      <c r="R4011">
        <v>21</v>
      </c>
      <c r="S4011" t="s">
        <v>9256</v>
      </c>
      <c r="T4011" t="s">
        <v>9263</v>
      </c>
      <c r="U4011" t="s">
        <v>9282</v>
      </c>
      <c r="V4011" t="str" cm="1">
        <f t="array" ref="V4011">_xlfn.IFS(Hospital_Emergency_Room_Data[[#This Row],[Day]]&lt;=10,"Start(1-10)",Hospital_Emergency_Room_Data[[#This Row],[Day]]&lt;=20,"Middle(11-20)",Hospital_Emergency_Room_Data[[#This Row],[Day]]&gt;20,"End(21-30)")</f>
        <v>Start(1-10)</v>
      </c>
    </row>
    <row r="4012" spans="1:22">
      <c r="A4012">
        <v>306577978</v>
      </c>
      <c r="B4012" t="s">
        <v>4023</v>
      </c>
      <c r="C4012" s="1">
        <v>45539</v>
      </c>
      <c r="D4012" t="str">
        <f>TEXT(Hospital_Emergency_Room_Data[[#This Row],[Patient Admission Date]],"mmm")</f>
        <v>Sep</v>
      </c>
      <c r="E4012">
        <f>YEAR(Hospital_Emergency_Room_Data[[#This Row],[Patient Admission Date]])</f>
        <v>2024</v>
      </c>
      <c r="F4012" s="2">
        <v>0.24861111111111112</v>
      </c>
      <c r="G4012" s="8" t="str">
        <f>TEXT(Hospital_Emergency_Room_Data[[#This Row],[Patient Admission Date]],"dddd")</f>
        <v>Wednesday</v>
      </c>
      <c r="H4012" t="s">
        <v>9208</v>
      </c>
      <c r="I4012">
        <v>62</v>
      </c>
      <c r="J4012" s="5" t="s">
        <v>9217</v>
      </c>
      <c r="K4012" t="s">
        <v>29</v>
      </c>
      <c r="L4012" t="s">
        <v>13</v>
      </c>
      <c r="M4012" t="s">
        <v>9209</v>
      </c>
      <c r="O4012">
        <v>28</v>
      </c>
      <c r="P4012" t="s">
        <v>9226</v>
      </c>
      <c r="Q4012">
        <v>4</v>
      </c>
      <c r="R4012">
        <v>5</v>
      </c>
      <c r="S4012" t="s">
        <v>9258</v>
      </c>
      <c r="T4012" t="s">
        <v>9263</v>
      </c>
      <c r="U4012" t="s">
        <v>9282</v>
      </c>
      <c r="V4012" t="str" cm="1">
        <f t="array" ref="V4012">_xlfn.IFS(Hospital_Emergency_Room_Data[[#This Row],[Day]]&lt;=10,"Start(1-10)",Hospital_Emergency_Room_Data[[#This Row],[Day]]&lt;=20,"Middle(11-20)",Hospital_Emergency_Room_Data[[#This Row],[Day]]&gt;20,"End(21-30)")</f>
        <v>Start(1-10)</v>
      </c>
    </row>
    <row r="4013" spans="1:22">
      <c r="A4013">
        <v>575588181</v>
      </c>
      <c r="B4013" t="s">
        <v>4024</v>
      </c>
      <c r="C4013" s="1">
        <v>45308</v>
      </c>
      <c r="D4013" t="str">
        <f>TEXT(Hospital_Emergency_Room_Data[[#This Row],[Patient Admission Date]],"mmm")</f>
        <v>Jan</v>
      </c>
      <c r="E4013">
        <f>YEAR(Hospital_Emergency_Room_Data[[#This Row],[Patient Admission Date]])</f>
        <v>2024</v>
      </c>
      <c r="F4013" s="2">
        <v>0.98819444444444449</v>
      </c>
      <c r="G4013" s="8" t="str">
        <f>TEXT(Hospital_Emergency_Room_Data[[#This Row],[Patient Admission Date]],"dddd")</f>
        <v>Wednesday</v>
      </c>
      <c r="H4013" t="s">
        <v>9208</v>
      </c>
      <c r="I4013">
        <v>55</v>
      </c>
      <c r="J4013" s="5" t="s">
        <v>9219</v>
      </c>
      <c r="K4013" t="s">
        <v>29</v>
      </c>
      <c r="L4013" t="s">
        <v>13</v>
      </c>
      <c r="M4013" t="s">
        <v>9209</v>
      </c>
      <c r="O4013">
        <v>42</v>
      </c>
      <c r="P4013" t="s">
        <v>9225</v>
      </c>
      <c r="Q4013">
        <v>17</v>
      </c>
      <c r="R4013">
        <v>23</v>
      </c>
      <c r="S4013" t="s">
        <v>9256</v>
      </c>
      <c r="T4013" t="s">
        <v>9262</v>
      </c>
      <c r="U4013" t="s">
        <v>9300</v>
      </c>
      <c r="V4013" t="str" cm="1">
        <f t="array" ref="V4013">_xlfn.IFS(Hospital_Emergency_Room_Data[[#This Row],[Day]]&lt;=10,"Start(1-10)",Hospital_Emergency_Room_Data[[#This Row],[Day]]&lt;=20,"Middle(11-20)",Hospital_Emergency_Room_Data[[#This Row],[Day]]&gt;20,"End(21-30)")</f>
        <v>Middle(11-20)</v>
      </c>
    </row>
    <row r="4014" spans="1:22">
      <c r="A4014">
        <v>437923747</v>
      </c>
      <c r="B4014" t="s">
        <v>4025</v>
      </c>
      <c r="C4014" s="1">
        <v>45546</v>
      </c>
      <c r="D4014" t="str">
        <f>TEXT(Hospital_Emergency_Room_Data[[#This Row],[Patient Admission Date]],"mmm")</f>
        <v>Sep</v>
      </c>
      <c r="E4014">
        <f>YEAR(Hospital_Emergency_Room_Data[[#This Row],[Patient Admission Date]])</f>
        <v>2024</v>
      </c>
      <c r="F4014" s="2">
        <v>0.69513888888888886</v>
      </c>
      <c r="G4014" s="8" t="str">
        <f>TEXT(Hospital_Emergency_Room_Data[[#This Row],[Patient Admission Date]],"dddd")</f>
        <v>Wednesday</v>
      </c>
      <c r="H4014" t="s">
        <v>9208</v>
      </c>
      <c r="I4014">
        <v>38</v>
      </c>
      <c r="J4014" s="5" t="s">
        <v>9223</v>
      </c>
      <c r="K4014" t="s">
        <v>29</v>
      </c>
      <c r="L4014" t="s">
        <v>13</v>
      </c>
      <c r="M4014" t="s">
        <v>9209</v>
      </c>
      <c r="O4014">
        <v>11</v>
      </c>
      <c r="P4014" t="s">
        <v>9226</v>
      </c>
      <c r="Q4014">
        <v>11</v>
      </c>
      <c r="R4014">
        <v>16</v>
      </c>
      <c r="S4014" t="s">
        <v>9257</v>
      </c>
      <c r="T4014" t="s">
        <v>9265</v>
      </c>
      <c r="U4014" t="s">
        <v>9282</v>
      </c>
      <c r="V4014" t="str" cm="1">
        <f t="array" ref="V4014">_xlfn.IFS(Hospital_Emergency_Room_Data[[#This Row],[Day]]&lt;=10,"Start(1-10)",Hospital_Emergency_Room_Data[[#This Row],[Day]]&lt;=20,"Middle(11-20)",Hospital_Emergency_Room_Data[[#This Row],[Day]]&gt;20,"End(21-30)")</f>
        <v>Middle(11-20)</v>
      </c>
    </row>
    <row r="4015" spans="1:22">
      <c r="A4015">
        <v>307923400</v>
      </c>
      <c r="B4015" t="s">
        <v>4026</v>
      </c>
      <c r="C4015" s="1">
        <v>45032</v>
      </c>
      <c r="D4015" t="str">
        <f>TEXT(Hospital_Emergency_Room_Data[[#This Row],[Patient Admission Date]],"mmm")</f>
        <v>Apr</v>
      </c>
      <c r="E4015">
        <f>YEAR(Hospital_Emergency_Room_Data[[#This Row],[Patient Admission Date]])</f>
        <v>2023</v>
      </c>
      <c r="F4015" s="2">
        <v>7.7777777777777779E-2</v>
      </c>
      <c r="G4015" s="8" t="str">
        <f>TEXT(Hospital_Emergency_Room_Data[[#This Row],[Patient Admission Date]],"dddd")</f>
        <v>Sunday</v>
      </c>
      <c r="H4015" t="s">
        <v>9208</v>
      </c>
      <c r="I4015">
        <v>11</v>
      </c>
      <c r="J4015" s="5" t="s">
        <v>9221</v>
      </c>
      <c r="K4015" t="s">
        <v>29</v>
      </c>
      <c r="L4015" t="s">
        <v>13</v>
      </c>
      <c r="M4015" t="s">
        <v>9209</v>
      </c>
      <c r="O4015">
        <v>38</v>
      </c>
      <c r="P4015" t="s">
        <v>9225</v>
      </c>
      <c r="Q4015">
        <v>16</v>
      </c>
      <c r="R4015">
        <v>1</v>
      </c>
      <c r="S4015" t="s">
        <v>9258</v>
      </c>
      <c r="T4015" t="s">
        <v>9262</v>
      </c>
      <c r="U4015" t="s">
        <v>9300</v>
      </c>
      <c r="V4015" t="str" cm="1">
        <f t="array" ref="V4015">_xlfn.IFS(Hospital_Emergency_Room_Data[[#This Row],[Day]]&lt;=10,"Start(1-10)",Hospital_Emergency_Room_Data[[#This Row],[Day]]&lt;=20,"Middle(11-20)",Hospital_Emergency_Room_Data[[#This Row],[Day]]&gt;20,"End(21-30)")</f>
        <v>Middle(11-20)</v>
      </c>
    </row>
    <row r="4016" spans="1:22">
      <c r="A4016">
        <v>112290583</v>
      </c>
      <c r="B4016" t="s">
        <v>4027</v>
      </c>
      <c r="C4016" s="1">
        <v>45186</v>
      </c>
      <c r="D4016" t="str">
        <f>TEXT(Hospital_Emergency_Room_Data[[#This Row],[Patient Admission Date]],"mmm")</f>
        <v>Sep</v>
      </c>
      <c r="E4016">
        <f>YEAR(Hospital_Emergency_Room_Data[[#This Row],[Patient Admission Date]])</f>
        <v>2023</v>
      </c>
      <c r="F4016" s="2">
        <v>0.29583333333333334</v>
      </c>
      <c r="G4016" s="8" t="str">
        <f>TEXT(Hospital_Emergency_Room_Data[[#This Row],[Patient Admission Date]],"dddd")</f>
        <v>Sunday</v>
      </c>
      <c r="H4016" t="s">
        <v>9208</v>
      </c>
      <c r="I4016">
        <v>5</v>
      </c>
      <c r="J4016" s="5" t="s">
        <v>9221</v>
      </c>
      <c r="K4016" t="s">
        <v>29</v>
      </c>
      <c r="L4016" t="s">
        <v>13</v>
      </c>
      <c r="M4016" t="s">
        <v>9209</v>
      </c>
      <c r="O4016">
        <v>59</v>
      </c>
      <c r="P4016" t="s">
        <v>9225</v>
      </c>
      <c r="Q4016">
        <v>17</v>
      </c>
      <c r="R4016">
        <v>7</v>
      </c>
      <c r="S4016" t="s">
        <v>9255</v>
      </c>
      <c r="T4016" t="s">
        <v>9262</v>
      </c>
      <c r="U4016" t="s">
        <v>9283</v>
      </c>
      <c r="V4016" t="str" cm="1">
        <f t="array" ref="V4016">_xlfn.IFS(Hospital_Emergency_Room_Data[[#This Row],[Day]]&lt;=10,"Start(1-10)",Hospital_Emergency_Room_Data[[#This Row],[Day]]&lt;=20,"Middle(11-20)",Hospital_Emergency_Room_Data[[#This Row],[Day]]&gt;20,"End(21-30)")</f>
        <v>Middle(11-20)</v>
      </c>
    </row>
    <row r="4017" spans="1:22">
      <c r="A4017">
        <v>149067304</v>
      </c>
      <c r="B4017" t="s">
        <v>4028</v>
      </c>
      <c r="C4017" s="1">
        <v>45247</v>
      </c>
      <c r="D4017" t="str">
        <f>TEXT(Hospital_Emergency_Room_Data[[#This Row],[Patient Admission Date]],"mmm")</f>
        <v>Nov</v>
      </c>
      <c r="E4017">
        <f>YEAR(Hospital_Emergency_Room_Data[[#This Row],[Patient Admission Date]])</f>
        <v>2023</v>
      </c>
      <c r="F4017" s="2">
        <v>0.94027777777777777</v>
      </c>
      <c r="G4017" s="8" t="str">
        <f>TEXT(Hospital_Emergency_Room_Data[[#This Row],[Patient Admission Date]],"dddd")</f>
        <v>Friday</v>
      </c>
      <c r="H4017" t="s">
        <v>9208</v>
      </c>
      <c r="I4017">
        <v>19</v>
      </c>
      <c r="J4017" s="5" t="s">
        <v>9220</v>
      </c>
      <c r="K4017" t="s">
        <v>29</v>
      </c>
      <c r="L4017" t="s">
        <v>13</v>
      </c>
      <c r="M4017" t="s">
        <v>9209</v>
      </c>
      <c r="O4017">
        <v>32</v>
      </c>
      <c r="P4017" t="s">
        <v>9225</v>
      </c>
      <c r="Q4017">
        <v>17</v>
      </c>
      <c r="R4017">
        <v>22</v>
      </c>
      <c r="S4017" t="s">
        <v>9256</v>
      </c>
      <c r="T4017" t="s">
        <v>9262</v>
      </c>
      <c r="U4017" t="s">
        <v>9300</v>
      </c>
      <c r="V4017" t="str" cm="1">
        <f t="array" ref="V4017">_xlfn.IFS(Hospital_Emergency_Room_Data[[#This Row],[Day]]&lt;=10,"Start(1-10)",Hospital_Emergency_Room_Data[[#This Row],[Day]]&lt;=20,"Middle(11-20)",Hospital_Emergency_Room_Data[[#This Row],[Day]]&gt;20,"End(21-30)")</f>
        <v>Middle(11-20)</v>
      </c>
    </row>
    <row r="4018" spans="1:22">
      <c r="A4018">
        <v>437717777</v>
      </c>
      <c r="B4018" t="s">
        <v>4029</v>
      </c>
      <c r="C4018" s="1">
        <v>45511</v>
      </c>
      <c r="D4018" t="str">
        <f>TEXT(Hospital_Emergency_Room_Data[[#This Row],[Patient Admission Date]],"mmm")</f>
        <v>Aug</v>
      </c>
      <c r="E4018">
        <f>YEAR(Hospital_Emergency_Room_Data[[#This Row],[Patient Admission Date]])</f>
        <v>2024</v>
      </c>
      <c r="F4018" s="2">
        <v>0.47013888888888888</v>
      </c>
      <c r="G4018" s="8" t="str">
        <f>TEXT(Hospital_Emergency_Room_Data[[#This Row],[Patient Admission Date]],"dddd")</f>
        <v>Wednesday</v>
      </c>
      <c r="H4018" t="s">
        <v>9208</v>
      </c>
      <c r="I4018">
        <v>14</v>
      </c>
      <c r="J4018" s="5" t="s">
        <v>9221</v>
      </c>
      <c r="K4018" t="s">
        <v>29</v>
      </c>
      <c r="L4018" t="s">
        <v>13</v>
      </c>
      <c r="M4018" t="s">
        <v>9209</v>
      </c>
      <c r="O4018">
        <v>10</v>
      </c>
      <c r="P4018" t="s">
        <v>9226</v>
      </c>
      <c r="Q4018">
        <v>7</v>
      </c>
      <c r="R4018">
        <v>11</v>
      </c>
      <c r="S4018" t="s">
        <v>9255</v>
      </c>
      <c r="T4018" t="s">
        <v>9263</v>
      </c>
      <c r="U4018" t="s">
        <v>9282</v>
      </c>
      <c r="V4018" t="str" cm="1">
        <f t="array" ref="V4018">_xlfn.IFS(Hospital_Emergency_Room_Data[[#This Row],[Day]]&lt;=10,"Start(1-10)",Hospital_Emergency_Room_Data[[#This Row],[Day]]&lt;=20,"Middle(11-20)",Hospital_Emergency_Room_Data[[#This Row],[Day]]&gt;20,"End(21-30)")</f>
        <v>Start(1-10)</v>
      </c>
    </row>
    <row r="4019" spans="1:22">
      <c r="A4019">
        <v>238238191</v>
      </c>
      <c r="B4019" t="s">
        <v>4030</v>
      </c>
      <c r="C4019" s="1">
        <v>45264</v>
      </c>
      <c r="D4019" t="str">
        <f>TEXT(Hospital_Emergency_Room_Data[[#This Row],[Patient Admission Date]],"mmm")</f>
        <v>Dec</v>
      </c>
      <c r="E4019">
        <f>YEAR(Hospital_Emergency_Room_Data[[#This Row],[Patient Admission Date]])</f>
        <v>2023</v>
      </c>
      <c r="F4019" s="2">
        <v>4.7222222222222221E-2</v>
      </c>
      <c r="G4019" s="8" t="str">
        <f>TEXT(Hospital_Emergency_Room_Data[[#This Row],[Patient Admission Date]],"dddd")</f>
        <v>Monday</v>
      </c>
      <c r="H4019" t="s">
        <v>9208</v>
      </c>
      <c r="I4019">
        <v>73</v>
      </c>
      <c r="J4019" s="5" t="s">
        <v>9222</v>
      </c>
      <c r="K4019" t="s">
        <v>29</v>
      </c>
      <c r="L4019" t="s">
        <v>13</v>
      </c>
      <c r="M4019" t="s">
        <v>9209</v>
      </c>
      <c r="O4019">
        <v>22</v>
      </c>
      <c r="P4019" t="s">
        <v>9226</v>
      </c>
      <c r="Q4019">
        <v>4</v>
      </c>
      <c r="R4019">
        <v>1</v>
      </c>
      <c r="S4019" t="s">
        <v>9258</v>
      </c>
      <c r="T4019" t="s">
        <v>9263</v>
      </c>
      <c r="U4019" t="s">
        <v>9282</v>
      </c>
      <c r="V4019" t="str" cm="1">
        <f t="array" ref="V4019">_xlfn.IFS(Hospital_Emergency_Room_Data[[#This Row],[Day]]&lt;=10,"Start(1-10)",Hospital_Emergency_Room_Data[[#This Row],[Day]]&lt;=20,"Middle(11-20)",Hospital_Emergency_Room_Data[[#This Row],[Day]]&gt;20,"End(21-30)")</f>
        <v>Start(1-10)</v>
      </c>
    </row>
    <row r="4020" spans="1:22">
      <c r="A4020">
        <v>198803135</v>
      </c>
      <c r="B4020" t="s">
        <v>4031</v>
      </c>
      <c r="C4020" s="1">
        <v>45287</v>
      </c>
      <c r="D4020" t="str">
        <f>TEXT(Hospital_Emergency_Room_Data[[#This Row],[Patient Admission Date]],"mmm")</f>
        <v>Dec</v>
      </c>
      <c r="E4020">
        <f>YEAR(Hospital_Emergency_Room_Data[[#This Row],[Patient Admission Date]])</f>
        <v>2023</v>
      </c>
      <c r="F4020" s="2">
        <v>0.12569444444444444</v>
      </c>
      <c r="G4020" s="8" t="str">
        <f>TEXT(Hospital_Emergency_Room_Data[[#This Row],[Patient Admission Date]],"dddd")</f>
        <v>Wednesday</v>
      </c>
      <c r="H4020" t="s">
        <v>9208</v>
      </c>
      <c r="I4020">
        <v>52</v>
      </c>
      <c r="J4020" s="5" t="s">
        <v>9219</v>
      </c>
      <c r="K4020" t="s">
        <v>29</v>
      </c>
      <c r="L4020" t="s">
        <v>13</v>
      </c>
      <c r="M4020" t="s">
        <v>9209</v>
      </c>
      <c r="O4020">
        <v>40</v>
      </c>
      <c r="P4020" t="s">
        <v>9225</v>
      </c>
      <c r="Q4020">
        <v>27</v>
      </c>
      <c r="R4020">
        <v>3</v>
      </c>
      <c r="S4020" t="s">
        <v>9258</v>
      </c>
      <c r="T4020" t="s">
        <v>9264</v>
      </c>
      <c r="U4020" t="s">
        <v>9300</v>
      </c>
      <c r="V4020" t="str" cm="1">
        <f t="array" ref="V4020">_xlfn.IFS(Hospital_Emergency_Room_Data[[#This Row],[Day]]&lt;=10,"Start(1-10)",Hospital_Emergency_Room_Data[[#This Row],[Day]]&lt;=20,"Middle(11-20)",Hospital_Emergency_Room_Data[[#This Row],[Day]]&gt;20,"End(21-30)")</f>
        <v>End(21-30)</v>
      </c>
    </row>
    <row r="4021" spans="1:22">
      <c r="A4021">
        <v>773656904</v>
      </c>
      <c r="B4021" t="s">
        <v>4032</v>
      </c>
      <c r="C4021" s="1">
        <v>45433</v>
      </c>
      <c r="D4021" t="str">
        <f>TEXT(Hospital_Emergency_Room_Data[[#This Row],[Patient Admission Date]],"mmm")</f>
        <v>May</v>
      </c>
      <c r="E4021">
        <f>YEAR(Hospital_Emergency_Room_Data[[#This Row],[Patient Admission Date]])</f>
        <v>2024</v>
      </c>
      <c r="F4021" s="2">
        <v>0.38541666666666669</v>
      </c>
      <c r="G4021" s="8" t="str">
        <f>TEXT(Hospital_Emergency_Room_Data[[#This Row],[Patient Admission Date]],"dddd")</f>
        <v>Tuesday</v>
      </c>
      <c r="H4021" t="s">
        <v>9208</v>
      </c>
      <c r="I4021">
        <v>57</v>
      </c>
      <c r="J4021" s="5" t="s">
        <v>9219</v>
      </c>
      <c r="K4021" t="s">
        <v>29</v>
      </c>
      <c r="L4021" t="s">
        <v>13</v>
      </c>
      <c r="M4021" t="s">
        <v>9209</v>
      </c>
      <c r="O4021">
        <v>34</v>
      </c>
      <c r="P4021" t="s">
        <v>9225</v>
      </c>
      <c r="Q4021">
        <v>21</v>
      </c>
      <c r="R4021">
        <v>9</v>
      </c>
      <c r="S4021" t="s">
        <v>9255</v>
      </c>
      <c r="T4021" t="s">
        <v>9262</v>
      </c>
      <c r="U4021" t="s">
        <v>9300</v>
      </c>
      <c r="V4021" t="str" cm="1">
        <f t="array" ref="V4021">_xlfn.IFS(Hospital_Emergency_Room_Data[[#This Row],[Day]]&lt;=10,"Start(1-10)",Hospital_Emergency_Room_Data[[#This Row],[Day]]&lt;=20,"Middle(11-20)",Hospital_Emergency_Room_Data[[#This Row],[Day]]&gt;20,"End(21-30)")</f>
        <v>End(21-30)</v>
      </c>
    </row>
    <row r="4022" spans="1:22">
      <c r="A4022">
        <v>500376455</v>
      </c>
      <c r="B4022" t="s">
        <v>4033</v>
      </c>
      <c r="C4022" s="1">
        <v>45169</v>
      </c>
      <c r="D4022" t="str">
        <f>TEXT(Hospital_Emergency_Room_Data[[#This Row],[Patient Admission Date]],"mmm")</f>
        <v>Aug</v>
      </c>
      <c r="E4022">
        <f>YEAR(Hospital_Emergency_Room_Data[[#This Row],[Patient Admission Date]])</f>
        <v>2023</v>
      </c>
      <c r="F4022" s="2">
        <v>0.68888888888888888</v>
      </c>
      <c r="G4022" s="8" t="str">
        <f>TEXT(Hospital_Emergency_Room_Data[[#This Row],[Patient Admission Date]],"dddd")</f>
        <v>Thursday</v>
      </c>
      <c r="H4022" t="s">
        <v>9208</v>
      </c>
      <c r="I4022">
        <v>44</v>
      </c>
      <c r="J4022" s="5" t="s">
        <v>9223</v>
      </c>
      <c r="K4022" t="s">
        <v>29</v>
      </c>
      <c r="L4022" t="s">
        <v>13</v>
      </c>
      <c r="M4022" t="s">
        <v>9209</v>
      </c>
      <c r="O4022">
        <v>38</v>
      </c>
      <c r="P4022" t="s">
        <v>9225</v>
      </c>
      <c r="Q4022">
        <v>31</v>
      </c>
      <c r="R4022">
        <v>16</v>
      </c>
      <c r="S4022" t="s">
        <v>9257</v>
      </c>
      <c r="T4022" t="s">
        <v>9264</v>
      </c>
      <c r="U4022" t="s">
        <v>9300</v>
      </c>
      <c r="V4022" t="str" cm="1">
        <f t="array" ref="V4022">_xlfn.IFS(Hospital_Emergency_Room_Data[[#This Row],[Day]]&lt;=10,"Start(1-10)",Hospital_Emergency_Room_Data[[#This Row],[Day]]&lt;=20,"Middle(11-20)",Hospital_Emergency_Room_Data[[#This Row],[Day]]&gt;20,"End(21-30)")</f>
        <v>End(21-30)</v>
      </c>
    </row>
    <row r="4023" spans="1:22">
      <c r="A4023">
        <v>485524633</v>
      </c>
      <c r="B4023" t="s">
        <v>4034</v>
      </c>
      <c r="C4023" s="1">
        <v>45509</v>
      </c>
      <c r="D4023" t="str">
        <f>TEXT(Hospital_Emergency_Room_Data[[#This Row],[Patient Admission Date]],"mmm")</f>
        <v>Aug</v>
      </c>
      <c r="E4023">
        <f>YEAR(Hospital_Emergency_Room_Data[[#This Row],[Patient Admission Date]])</f>
        <v>2024</v>
      </c>
      <c r="F4023" s="2">
        <v>0.21736111111111112</v>
      </c>
      <c r="G4023" s="8" t="str">
        <f>TEXT(Hospital_Emergency_Room_Data[[#This Row],[Patient Admission Date]],"dddd")</f>
        <v>Monday</v>
      </c>
      <c r="H4023" t="s">
        <v>9208</v>
      </c>
      <c r="I4023">
        <v>18</v>
      </c>
      <c r="J4023" s="5" t="s">
        <v>9220</v>
      </c>
      <c r="K4023" t="s">
        <v>29</v>
      </c>
      <c r="L4023" t="s">
        <v>13</v>
      </c>
      <c r="M4023" t="s">
        <v>9209</v>
      </c>
      <c r="O4023">
        <v>13</v>
      </c>
      <c r="P4023" t="s">
        <v>9226</v>
      </c>
      <c r="Q4023">
        <v>5</v>
      </c>
      <c r="R4023">
        <v>5</v>
      </c>
      <c r="S4023" t="s">
        <v>9258</v>
      </c>
      <c r="T4023" t="s">
        <v>9263</v>
      </c>
      <c r="U4023" t="s">
        <v>9282</v>
      </c>
      <c r="V4023" t="str" cm="1">
        <f t="array" ref="V4023">_xlfn.IFS(Hospital_Emergency_Room_Data[[#This Row],[Day]]&lt;=10,"Start(1-10)",Hospital_Emergency_Room_Data[[#This Row],[Day]]&lt;=20,"Middle(11-20)",Hospital_Emergency_Room_Data[[#This Row],[Day]]&gt;20,"End(21-30)")</f>
        <v>Start(1-10)</v>
      </c>
    </row>
    <row r="4024" spans="1:22">
      <c r="A4024">
        <v>753692921</v>
      </c>
      <c r="B4024" t="s">
        <v>4035</v>
      </c>
      <c r="C4024" s="1">
        <v>45021</v>
      </c>
      <c r="D4024" t="str">
        <f>TEXT(Hospital_Emergency_Room_Data[[#This Row],[Patient Admission Date]],"mmm")</f>
        <v>Apr</v>
      </c>
      <c r="E4024">
        <f>YEAR(Hospital_Emergency_Room_Data[[#This Row],[Patient Admission Date]])</f>
        <v>2023</v>
      </c>
      <c r="F4024" s="2">
        <v>0.63055555555555554</v>
      </c>
      <c r="G4024" s="8" t="str">
        <f>TEXT(Hospital_Emergency_Room_Data[[#This Row],[Patient Admission Date]],"dddd")</f>
        <v>Wednesday</v>
      </c>
      <c r="H4024" t="s">
        <v>9208</v>
      </c>
      <c r="I4024">
        <v>76</v>
      </c>
      <c r="J4024" s="5" t="s">
        <v>9222</v>
      </c>
      <c r="K4024" t="s">
        <v>29</v>
      </c>
      <c r="L4024" t="s">
        <v>13</v>
      </c>
      <c r="M4024" t="s">
        <v>9209</v>
      </c>
      <c r="O4024">
        <v>27</v>
      </c>
      <c r="P4024" t="s">
        <v>9226</v>
      </c>
      <c r="Q4024">
        <v>5</v>
      </c>
      <c r="R4024">
        <v>15</v>
      </c>
      <c r="S4024" t="s">
        <v>9257</v>
      </c>
      <c r="T4024" t="s">
        <v>9263</v>
      </c>
      <c r="U4024" t="s">
        <v>9282</v>
      </c>
      <c r="V4024" t="str" cm="1">
        <f t="array" ref="V4024">_xlfn.IFS(Hospital_Emergency_Room_Data[[#This Row],[Day]]&lt;=10,"Start(1-10)",Hospital_Emergency_Room_Data[[#This Row],[Day]]&lt;=20,"Middle(11-20)",Hospital_Emergency_Room_Data[[#This Row],[Day]]&gt;20,"End(21-30)")</f>
        <v>Start(1-10)</v>
      </c>
    </row>
    <row r="4025" spans="1:22">
      <c r="A4025">
        <v>461105835</v>
      </c>
      <c r="B4025" t="s">
        <v>4036</v>
      </c>
      <c r="C4025" s="1">
        <v>45568</v>
      </c>
      <c r="D4025" t="str">
        <f>TEXT(Hospital_Emergency_Room_Data[[#This Row],[Patient Admission Date]],"mmm")</f>
        <v>Oct</v>
      </c>
      <c r="E4025">
        <f>YEAR(Hospital_Emergency_Room_Data[[#This Row],[Patient Admission Date]])</f>
        <v>2024</v>
      </c>
      <c r="F4025" s="2">
        <v>0.47152777777777777</v>
      </c>
      <c r="G4025" s="8" t="str">
        <f>TEXT(Hospital_Emergency_Room_Data[[#This Row],[Patient Admission Date]],"dddd")</f>
        <v>Thursday</v>
      </c>
      <c r="H4025" t="s">
        <v>9208</v>
      </c>
      <c r="I4025">
        <v>42</v>
      </c>
      <c r="J4025" s="5" t="s">
        <v>9223</v>
      </c>
      <c r="K4025" t="s">
        <v>29</v>
      </c>
      <c r="L4025" t="s">
        <v>13</v>
      </c>
      <c r="M4025" t="s">
        <v>9209</v>
      </c>
      <c r="O4025">
        <v>48</v>
      </c>
      <c r="P4025" t="s">
        <v>9225</v>
      </c>
      <c r="Q4025">
        <v>3</v>
      </c>
      <c r="R4025">
        <v>11</v>
      </c>
      <c r="S4025" t="s">
        <v>9255</v>
      </c>
      <c r="T4025" t="s">
        <v>9263</v>
      </c>
      <c r="U4025" t="s">
        <v>9283</v>
      </c>
      <c r="V4025" t="str" cm="1">
        <f t="array" ref="V4025">_xlfn.IFS(Hospital_Emergency_Room_Data[[#This Row],[Day]]&lt;=10,"Start(1-10)",Hospital_Emergency_Room_Data[[#This Row],[Day]]&lt;=20,"Middle(11-20)",Hospital_Emergency_Room_Data[[#This Row],[Day]]&gt;20,"End(21-30)")</f>
        <v>Start(1-10)</v>
      </c>
    </row>
    <row r="4026" spans="1:22">
      <c r="A4026">
        <v>468407586</v>
      </c>
      <c r="B4026" t="s">
        <v>4037</v>
      </c>
      <c r="C4026" s="1">
        <v>45375</v>
      </c>
      <c r="D4026" t="str">
        <f>TEXT(Hospital_Emergency_Room_Data[[#This Row],[Patient Admission Date]],"mmm")</f>
        <v>Mar</v>
      </c>
      <c r="E4026">
        <f>YEAR(Hospital_Emergency_Room_Data[[#This Row],[Patient Admission Date]])</f>
        <v>2024</v>
      </c>
      <c r="F4026" s="2">
        <v>0.65486111111111112</v>
      </c>
      <c r="G4026" s="8" t="str">
        <f>TEXT(Hospital_Emergency_Room_Data[[#This Row],[Patient Admission Date]],"dddd")</f>
        <v>Sunday</v>
      </c>
      <c r="H4026" t="s">
        <v>9208</v>
      </c>
      <c r="I4026">
        <v>13</v>
      </c>
      <c r="J4026" s="5" t="s">
        <v>9221</v>
      </c>
      <c r="K4026" t="s">
        <v>29</v>
      </c>
      <c r="L4026" t="s">
        <v>13</v>
      </c>
      <c r="M4026" t="s">
        <v>9209</v>
      </c>
      <c r="O4026">
        <v>29</v>
      </c>
      <c r="P4026" t="s">
        <v>9226</v>
      </c>
      <c r="Q4026">
        <v>24</v>
      </c>
      <c r="R4026">
        <v>15</v>
      </c>
      <c r="S4026" t="s">
        <v>9257</v>
      </c>
      <c r="T4026" t="s">
        <v>9264</v>
      </c>
      <c r="U4026" t="s">
        <v>9282</v>
      </c>
      <c r="V4026" t="str" cm="1">
        <f t="array" ref="V4026">_xlfn.IFS(Hospital_Emergency_Room_Data[[#This Row],[Day]]&lt;=10,"Start(1-10)",Hospital_Emergency_Room_Data[[#This Row],[Day]]&lt;=20,"Middle(11-20)",Hospital_Emergency_Room_Data[[#This Row],[Day]]&gt;20,"End(21-30)")</f>
        <v>End(21-30)</v>
      </c>
    </row>
    <row r="4027" spans="1:22">
      <c r="A4027">
        <v>183341466</v>
      </c>
      <c r="B4027" t="s">
        <v>4038</v>
      </c>
      <c r="C4027" s="1">
        <v>45281</v>
      </c>
      <c r="D4027" t="str">
        <f>TEXT(Hospital_Emergency_Room_Data[[#This Row],[Patient Admission Date]],"mmm")</f>
        <v>Dec</v>
      </c>
      <c r="E4027">
        <f>YEAR(Hospital_Emergency_Room_Data[[#This Row],[Patient Admission Date]])</f>
        <v>2023</v>
      </c>
      <c r="F4027" s="2">
        <v>0.58125000000000004</v>
      </c>
      <c r="G4027" s="8" t="str">
        <f>TEXT(Hospital_Emergency_Room_Data[[#This Row],[Patient Admission Date]],"dddd")</f>
        <v>Thursday</v>
      </c>
      <c r="H4027" t="s">
        <v>9208</v>
      </c>
      <c r="I4027">
        <v>79</v>
      </c>
      <c r="J4027" s="5" t="s">
        <v>9222</v>
      </c>
      <c r="K4027" t="s">
        <v>29</v>
      </c>
      <c r="L4027" t="s">
        <v>13</v>
      </c>
      <c r="M4027" t="s">
        <v>9209</v>
      </c>
      <c r="O4027">
        <v>40</v>
      </c>
      <c r="P4027" t="s">
        <v>9225</v>
      </c>
      <c r="Q4027">
        <v>21</v>
      </c>
      <c r="R4027">
        <v>13</v>
      </c>
      <c r="S4027" t="s">
        <v>9257</v>
      </c>
      <c r="T4027" t="s">
        <v>9262</v>
      </c>
      <c r="U4027" t="s">
        <v>9300</v>
      </c>
      <c r="V4027" t="str" cm="1">
        <f t="array" ref="V4027">_xlfn.IFS(Hospital_Emergency_Room_Data[[#This Row],[Day]]&lt;=10,"Start(1-10)",Hospital_Emergency_Room_Data[[#This Row],[Day]]&lt;=20,"Middle(11-20)",Hospital_Emergency_Room_Data[[#This Row],[Day]]&gt;20,"End(21-30)")</f>
        <v>End(21-30)</v>
      </c>
    </row>
    <row r="4028" spans="1:22">
      <c r="A4028">
        <v>608999818</v>
      </c>
      <c r="B4028" t="s">
        <v>4039</v>
      </c>
      <c r="C4028" s="1">
        <v>45570</v>
      </c>
      <c r="D4028" t="str">
        <f>TEXT(Hospital_Emergency_Room_Data[[#This Row],[Patient Admission Date]],"mmm")</f>
        <v>Oct</v>
      </c>
      <c r="E4028">
        <f>YEAR(Hospital_Emergency_Room_Data[[#This Row],[Patient Admission Date]])</f>
        <v>2024</v>
      </c>
      <c r="F4028" s="2">
        <v>0.96388888888888891</v>
      </c>
      <c r="G4028" s="8" t="str">
        <f>TEXT(Hospital_Emergency_Room_Data[[#This Row],[Patient Admission Date]],"dddd")</f>
        <v>Saturday</v>
      </c>
      <c r="H4028" t="s">
        <v>9208</v>
      </c>
      <c r="I4028">
        <v>41</v>
      </c>
      <c r="J4028" s="5" t="s">
        <v>9223</v>
      </c>
      <c r="K4028" t="s">
        <v>29</v>
      </c>
      <c r="L4028" t="s">
        <v>13</v>
      </c>
      <c r="M4028" t="s">
        <v>9209</v>
      </c>
      <c r="O4028">
        <v>50</v>
      </c>
      <c r="P4028" t="s">
        <v>9225</v>
      </c>
      <c r="Q4028">
        <v>5</v>
      </c>
      <c r="R4028">
        <v>23</v>
      </c>
      <c r="S4028" t="s">
        <v>9256</v>
      </c>
      <c r="T4028" t="s">
        <v>9263</v>
      </c>
      <c r="U4028" t="s">
        <v>9283</v>
      </c>
      <c r="V4028" t="str" cm="1">
        <f t="array" ref="V4028">_xlfn.IFS(Hospital_Emergency_Room_Data[[#This Row],[Day]]&lt;=10,"Start(1-10)",Hospital_Emergency_Room_Data[[#This Row],[Day]]&lt;=20,"Middle(11-20)",Hospital_Emergency_Room_Data[[#This Row],[Day]]&gt;20,"End(21-30)")</f>
        <v>Start(1-10)</v>
      </c>
    </row>
    <row r="4029" spans="1:22">
      <c r="A4029">
        <v>389573830</v>
      </c>
      <c r="B4029" t="s">
        <v>4040</v>
      </c>
      <c r="C4029" s="1">
        <v>45244</v>
      </c>
      <c r="D4029" t="str">
        <f>TEXT(Hospital_Emergency_Room_Data[[#This Row],[Patient Admission Date]],"mmm")</f>
        <v>Nov</v>
      </c>
      <c r="E4029">
        <f>YEAR(Hospital_Emergency_Room_Data[[#This Row],[Patient Admission Date]])</f>
        <v>2023</v>
      </c>
      <c r="F4029" s="2">
        <v>0.58263888888888893</v>
      </c>
      <c r="G4029" s="8" t="str">
        <f>TEXT(Hospital_Emergency_Room_Data[[#This Row],[Patient Admission Date]],"dddd")</f>
        <v>Tuesday</v>
      </c>
      <c r="H4029" t="s">
        <v>9208</v>
      </c>
      <c r="I4029">
        <v>26</v>
      </c>
      <c r="J4029" s="5" t="s">
        <v>9220</v>
      </c>
      <c r="K4029" t="s">
        <v>29</v>
      </c>
      <c r="L4029" t="s">
        <v>13</v>
      </c>
      <c r="M4029" t="s">
        <v>9209</v>
      </c>
      <c r="O4029">
        <v>50</v>
      </c>
      <c r="P4029" t="s">
        <v>9225</v>
      </c>
      <c r="Q4029">
        <v>14</v>
      </c>
      <c r="R4029">
        <v>13</v>
      </c>
      <c r="S4029" t="s">
        <v>9257</v>
      </c>
      <c r="T4029" t="s">
        <v>9265</v>
      </c>
      <c r="U4029" t="s">
        <v>9283</v>
      </c>
      <c r="V4029" t="str" cm="1">
        <f t="array" ref="V4029">_xlfn.IFS(Hospital_Emergency_Room_Data[[#This Row],[Day]]&lt;=10,"Start(1-10)",Hospital_Emergency_Room_Data[[#This Row],[Day]]&lt;=20,"Middle(11-20)",Hospital_Emergency_Room_Data[[#This Row],[Day]]&gt;20,"End(21-30)")</f>
        <v>Middle(11-20)</v>
      </c>
    </row>
    <row r="4030" spans="1:22">
      <c r="A4030">
        <v>209245193</v>
      </c>
      <c r="B4030" t="s">
        <v>4041</v>
      </c>
      <c r="C4030" s="1">
        <v>45283</v>
      </c>
      <c r="D4030" t="str">
        <f>TEXT(Hospital_Emergency_Room_Data[[#This Row],[Patient Admission Date]],"mmm")</f>
        <v>Dec</v>
      </c>
      <c r="E4030">
        <f>YEAR(Hospital_Emergency_Room_Data[[#This Row],[Patient Admission Date]])</f>
        <v>2023</v>
      </c>
      <c r="F4030" s="2">
        <v>0.33055555555555555</v>
      </c>
      <c r="G4030" s="8" t="str">
        <f>TEXT(Hospital_Emergency_Room_Data[[#This Row],[Patient Admission Date]],"dddd")</f>
        <v>Saturday</v>
      </c>
      <c r="H4030" t="s">
        <v>9208</v>
      </c>
      <c r="I4030">
        <v>31</v>
      </c>
      <c r="J4030" s="5" t="s">
        <v>9223</v>
      </c>
      <c r="K4030" t="s">
        <v>29</v>
      </c>
      <c r="L4030" t="s">
        <v>13</v>
      </c>
      <c r="M4030" t="s">
        <v>9209</v>
      </c>
      <c r="N4030">
        <v>0</v>
      </c>
      <c r="O4030">
        <v>15</v>
      </c>
      <c r="P4030" t="s">
        <v>9226</v>
      </c>
      <c r="Q4030">
        <v>23</v>
      </c>
      <c r="R4030">
        <v>7</v>
      </c>
      <c r="S4030" t="s">
        <v>9255</v>
      </c>
      <c r="T4030" t="s">
        <v>9264</v>
      </c>
      <c r="U4030" t="s">
        <v>9282</v>
      </c>
      <c r="V4030" t="str" cm="1">
        <f t="array" ref="V4030">_xlfn.IFS(Hospital_Emergency_Room_Data[[#This Row],[Day]]&lt;=10,"Start(1-10)",Hospital_Emergency_Room_Data[[#This Row],[Day]]&lt;=20,"Middle(11-20)",Hospital_Emergency_Room_Data[[#This Row],[Day]]&gt;20,"End(21-30)")</f>
        <v>End(21-30)</v>
      </c>
    </row>
    <row r="4031" spans="1:22">
      <c r="A4031">
        <v>200474120</v>
      </c>
      <c r="B4031" t="s">
        <v>4042</v>
      </c>
      <c r="C4031" s="1">
        <v>45126</v>
      </c>
      <c r="D4031" t="str">
        <f>TEXT(Hospital_Emergency_Room_Data[[#This Row],[Patient Admission Date]],"mmm")</f>
        <v>Jul</v>
      </c>
      <c r="E4031">
        <f>YEAR(Hospital_Emergency_Room_Data[[#This Row],[Patient Admission Date]])</f>
        <v>2023</v>
      </c>
      <c r="F4031" s="2">
        <v>0.4375</v>
      </c>
      <c r="G4031" s="8" t="str">
        <f>TEXT(Hospital_Emergency_Room_Data[[#This Row],[Patient Admission Date]],"dddd")</f>
        <v>Wednesday</v>
      </c>
      <c r="H4031" t="s">
        <v>9208</v>
      </c>
      <c r="I4031">
        <v>77</v>
      </c>
      <c r="J4031" s="5" t="s">
        <v>9222</v>
      </c>
      <c r="K4031" t="s">
        <v>29</v>
      </c>
      <c r="L4031" t="s">
        <v>13</v>
      </c>
      <c r="M4031" t="s">
        <v>9209</v>
      </c>
      <c r="N4031">
        <v>3</v>
      </c>
      <c r="O4031">
        <v>29</v>
      </c>
      <c r="P4031" t="s">
        <v>9226</v>
      </c>
      <c r="Q4031">
        <v>19</v>
      </c>
      <c r="R4031">
        <v>10</v>
      </c>
      <c r="S4031" t="s">
        <v>9255</v>
      </c>
      <c r="T4031" t="s">
        <v>9262</v>
      </c>
      <c r="U4031" t="s">
        <v>9282</v>
      </c>
      <c r="V4031" t="str" cm="1">
        <f t="array" ref="V4031">_xlfn.IFS(Hospital_Emergency_Room_Data[[#This Row],[Day]]&lt;=10,"Start(1-10)",Hospital_Emergency_Room_Data[[#This Row],[Day]]&lt;=20,"Middle(11-20)",Hospital_Emergency_Room_Data[[#This Row],[Day]]&gt;20,"End(21-30)")</f>
        <v>Middle(11-20)</v>
      </c>
    </row>
    <row r="4032" spans="1:22">
      <c r="A4032">
        <v>408937396</v>
      </c>
      <c r="B4032" t="s">
        <v>4043</v>
      </c>
      <c r="C4032" s="1">
        <v>45181</v>
      </c>
      <c r="D4032" t="str">
        <f>TEXT(Hospital_Emergency_Room_Data[[#This Row],[Patient Admission Date]],"mmm")</f>
        <v>Sep</v>
      </c>
      <c r="E4032">
        <f>YEAR(Hospital_Emergency_Room_Data[[#This Row],[Patient Admission Date]])</f>
        <v>2023</v>
      </c>
      <c r="F4032" s="2">
        <v>0.77500000000000002</v>
      </c>
      <c r="G4032" s="8" t="str">
        <f>TEXT(Hospital_Emergency_Room_Data[[#This Row],[Patient Admission Date]],"dddd")</f>
        <v>Tuesday</v>
      </c>
      <c r="H4032" t="s">
        <v>9208</v>
      </c>
      <c r="I4032">
        <v>72</v>
      </c>
      <c r="J4032" s="5" t="s">
        <v>9222</v>
      </c>
      <c r="K4032" t="s">
        <v>29</v>
      </c>
      <c r="L4032" t="s">
        <v>13</v>
      </c>
      <c r="M4032" t="s">
        <v>9209</v>
      </c>
      <c r="N4032">
        <v>3</v>
      </c>
      <c r="O4032">
        <v>44</v>
      </c>
      <c r="P4032" t="s">
        <v>9225</v>
      </c>
      <c r="Q4032">
        <v>12</v>
      </c>
      <c r="R4032">
        <v>18</v>
      </c>
      <c r="S4032" t="s">
        <v>9256</v>
      </c>
      <c r="T4032" t="s">
        <v>9265</v>
      </c>
      <c r="U4032" t="s">
        <v>9300</v>
      </c>
      <c r="V4032" t="str" cm="1">
        <f t="array" ref="V4032">_xlfn.IFS(Hospital_Emergency_Room_Data[[#This Row],[Day]]&lt;=10,"Start(1-10)",Hospital_Emergency_Room_Data[[#This Row],[Day]]&lt;=20,"Middle(11-20)",Hospital_Emergency_Room_Data[[#This Row],[Day]]&gt;20,"End(21-30)")</f>
        <v>Middle(11-20)</v>
      </c>
    </row>
    <row r="4033" spans="1:22">
      <c r="A4033">
        <v>611621333</v>
      </c>
      <c r="B4033" t="s">
        <v>4044</v>
      </c>
      <c r="C4033" s="1">
        <v>45353</v>
      </c>
      <c r="D4033" t="str">
        <f>TEXT(Hospital_Emergency_Room_Data[[#This Row],[Patient Admission Date]],"mmm")</f>
        <v>Mar</v>
      </c>
      <c r="E4033">
        <f>YEAR(Hospital_Emergency_Room_Data[[#This Row],[Patient Admission Date]])</f>
        <v>2024</v>
      </c>
      <c r="F4033" s="2">
        <v>0.15972222222222221</v>
      </c>
      <c r="G4033" s="8" t="str">
        <f>TEXT(Hospital_Emergency_Room_Data[[#This Row],[Patient Admission Date]],"dddd")</f>
        <v>Saturday</v>
      </c>
      <c r="H4033" t="s">
        <v>9208</v>
      </c>
      <c r="I4033">
        <v>51</v>
      </c>
      <c r="J4033" s="5" t="s">
        <v>9219</v>
      </c>
      <c r="K4033" t="s">
        <v>29</v>
      </c>
      <c r="L4033" t="s">
        <v>13</v>
      </c>
      <c r="M4033" t="s">
        <v>9209</v>
      </c>
      <c r="N4033">
        <v>4</v>
      </c>
      <c r="O4033">
        <v>40</v>
      </c>
      <c r="P4033" t="s">
        <v>9225</v>
      </c>
      <c r="Q4033">
        <v>2</v>
      </c>
      <c r="R4033">
        <v>3</v>
      </c>
      <c r="S4033" t="s">
        <v>9258</v>
      </c>
      <c r="T4033" t="s">
        <v>9263</v>
      </c>
      <c r="U4033" t="s">
        <v>9300</v>
      </c>
      <c r="V4033" t="str" cm="1">
        <f t="array" ref="V4033">_xlfn.IFS(Hospital_Emergency_Room_Data[[#This Row],[Day]]&lt;=10,"Start(1-10)",Hospital_Emergency_Room_Data[[#This Row],[Day]]&lt;=20,"Middle(11-20)",Hospital_Emergency_Room_Data[[#This Row],[Day]]&gt;20,"End(21-30)")</f>
        <v>Start(1-10)</v>
      </c>
    </row>
    <row r="4034" spans="1:22">
      <c r="A4034">
        <v>846331744</v>
      </c>
      <c r="B4034" t="s">
        <v>4045</v>
      </c>
      <c r="C4034" s="1">
        <v>45340</v>
      </c>
      <c r="D4034" t="str">
        <f>TEXT(Hospital_Emergency_Room_Data[[#This Row],[Patient Admission Date]],"mmm")</f>
        <v>Feb</v>
      </c>
      <c r="E4034">
        <f>YEAR(Hospital_Emergency_Room_Data[[#This Row],[Patient Admission Date]])</f>
        <v>2024</v>
      </c>
      <c r="F4034" s="2">
        <v>0.98124999999999996</v>
      </c>
      <c r="G4034" s="8" t="str">
        <f>TEXT(Hospital_Emergency_Room_Data[[#This Row],[Patient Admission Date]],"dddd")</f>
        <v>Sunday</v>
      </c>
      <c r="H4034" t="s">
        <v>9208</v>
      </c>
      <c r="I4034">
        <v>27</v>
      </c>
      <c r="J4034" s="5" t="s">
        <v>9220</v>
      </c>
      <c r="K4034" t="s">
        <v>29</v>
      </c>
      <c r="L4034" t="s">
        <v>13</v>
      </c>
      <c r="M4034" t="s">
        <v>9209</v>
      </c>
      <c r="N4034">
        <v>6</v>
      </c>
      <c r="O4034">
        <v>25</v>
      </c>
      <c r="P4034" t="s">
        <v>9226</v>
      </c>
      <c r="Q4034">
        <v>18</v>
      </c>
      <c r="R4034">
        <v>23</v>
      </c>
      <c r="S4034" t="s">
        <v>9256</v>
      </c>
      <c r="T4034" t="s">
        <v>9262</v>
      </c>
      <c r="U4034" t="s">
        <v>9282</v>
      </c>
      <c r="V4034" t="str" cm="1">
        <f t="array" ref="V4034">_xlfn.IFS(Hospital_Emergency_Room_Data[[#This Row],[Day]]&lt;=10,"Start(1-10)",Hospital_Emergency_Room_Data[[#This Row],[Day]]&lt;=20,"Middle(11-20)",Hospital_Emergency_Room_Data[[#This Row],[Day]]&gt;20,"End(21-30)")</f>
        <v>Middle(11-20)</v>
      </c>
    </row>
    <row r="4035" spans="1:22">
      <c r="A4035">
        <v>685539518</v>
      </c>
      <c r="B4035" t="s">
        <v>4046</v>
      </c>
      <c r="C4035" s="1">
        <v>45391</v>
      </c>
      <c r="D4035" t="str">
        <f>TEXT(Hospital_Emergency_Room_Data[[#This Row],[Patient Admission Date]],"mmm")</f>
        <v>Apr</v>
      </c>
      <c r="E4035">
        <f>YEAR(Hospital_Emergency_Room_Data[[#This Row],[Patient Admission Date]])</f>
        <v>2024</v>
      </c>
      <c r="F4035" s="2">
        <v>0.84652777777777777</v>
      </c>
      <c r="G4035" s="8" t="str">
        <f>TEXT(Hospital_Emergency_Room_Data[[#This Row],[Patient Admission Date]],"dddd")</f>
        <v>Tuesday</v>
      </c>
      <c r="H4035" t="s">
        <v>9208</v>
      </c>
      <c r="I4035">
        <v>64</v>
      </c>
      <c r="J4035" s="5" t="s">
        <v>9217</v>
      </c>
      <c r="K4035" t="s">
        <v>29</v>
      </c>
      <c r="L4035" t="s">
        <v>13</v>
      </c>
      <c r="M4035" t="s">
        <v>9209</v>
      </c>
      <c r="N4035">
        <v>7</v>
      </c>
      <c r="O4035">
        <v>39</v>
      </c>
      <c r="P4035" t="s">
        <v>9225</v>
      </c>
      <c r="Q4035">
        <v>9</v>
      </c>
      <c r="R4035">
        <v>20</v>
      </c>
      <c r="S4035" t="s">
        <v>9256</v>
      </c>
      <c r="T4035" t="s">
        <v>9265</v>
      </c>
      <c r="U4035" t="s">
        <v>9300</v>
      </c>
      <c r="V4035" t="str" cm="1">
        <f t="array" ref="V4035">_xlfn.IFS(Hospital_Emergency_Room_Data[[#This Row],[Day]]&lt;=10,"Start(1-10)",Hospital_Emergency_Room_Data[[#This Row],[Day]]&lt;=20,"Middle(11-20)",Hospital_Emergency_Room_Data[[#This Row],[Day]]&gt;20,"End(21-30)")</f>
        <v>Start(1-10)</v>
      </c>
    </row>
    <row r="4036" spans="1:22">
      <c r="A4036">
        <v>271735806</v>
      </c>
      <c r="B4036" t="s">
        <v>4047</v>
      </c>
      <c r="C4036" s="1">
        <v>45259</v>
      </c>
      <c r="D4036" t="str">
        <f>TEXT(Hospital_Emergency_Room_Data[[#This Row],[Patient Admission Date]],"mmm")</f>
        <v>Nov</v>
      </c>
      <c r="E4036">
        <f>YEAR(Hospital_Emergency_Room_Data[[#This Row],[Patient Admission Date]])</f>
        <v>2023</v>
      </c>
      <c r="F4036" s="2">
        <v>0.95833333333333337</v>
      </c>
      <c r="G4036" s="8" t="str">
        <f>TEXT(Hospital_Emergency_Room_Data[[#This Row],[Patient Admission Date]],"dddd")</f>
        <v>Wednesday</v>
      </c>
      <c r="H4036" t="s">
        <v>9208</v>
      </c>
      <c r="I4036">
        <v>46</v>
      </c>
      <c r="J4036" s="5" t="s">
        <v>9219</v>
      </c>
      <c r="K4036" t="s">
        <v>29</v>
      </c>
      <c r="L4036" t="s">
        <v>13</v>
      </c>
      <c r="M4036" t="s">
        <v>9209</v>
      </c>
      <c r="N4036">
        <v>9</v>
      </c>
      <c r="O4036">
        <v>46</v>
      </c>
      <c r="P4036" t="s">
        <v>9225</v>
      </c>
      <c r="Q4036">
        <v>29</v>
      </c>
      <c r="R4036">
        <v>23</v>
      </c>
      <c r="S4036" t="s">
        <v>9256</v>
      </c>
      <c r="T4036" t="s">
        <v>9264</v>
      </c>
      <c r="U4036" t="s">
        <v>9283</v>
      </c>
      <c r="V4036" t="str" cm="1">
        <f t="array" ref="V4036">_xlfn.IFS(Hospital_Emergency_Room_Data[[#This Row],[Day]]&lt;=10,"Start(1-10)",Hospital_Emergency_Room_Data[[#This Row],[Day]]&lt;=20,"Middle(11-20)",Hospital_Emergency_Room_Data[[#This Row],[Day]]&gt;20,"End(21-30)")</f>
        <v>End(21-30)</v>
      </c>
    </row>
    <row r="4037" spans="1:22">
      <c r="A4037">
        <v>337975948</v>
      </c>
      <c r="B4037" t="s">
        <v>4048</v>
      </c>
      <c r="C4037" s="1">
        <v>45505</v>
      </c>
      <c r="D4037" t="str">
        <f>TEXT(Hospital_Emergency_Room_Data[[#This Row],[Patient Admission Date]],"mmm")</f>
        <v>Aug</v>
      </c>
      <c r="E4037">
        <f>YEAR(Hospital_Emergency_Room_Data[[#This Row],[Patient Admission Date]])</f>
        <v>2024</v>
      </c>
      <c r="F4037" s="2">
        <v>1.7361111111111112E-2</v>
      </c>
      <c r="G4037" s="8" t="str">
        <f>TEXT(Hospital_Emergency_Room_Data[[#This Row],[Patient Admission Date]],"dddd")</f>
        <v>Thursday</v>
      </c>
      <c r="H4037" t="s">
        <v>9208</v>
      </c>
      <c r="I4037">
        <v>78</v>
      </c>
      <c r="J4037" s="5" t="s">
        <v>9222</v>
      </c>
      <c r="K4037" t="s">
        <v>29</v>
      </c>
      <c r="L4037" t="s">
        <v>13</v>
      </c>
      <c r="M4037" t="s">
        <v>9209</v>
      </c>
      <c r="N4037">
        <v>9</v>
      </c>
      <c r="O4037">
        <v>36</v>
      </c>
      <c r="P4037" t="s">
        <v>9225</v>
      </c>
      <c r="Q4037">
        <v>1</v>
      </c>
      <c r="R4037">
        <v>0</v>
      </c>
      <c r="S4037" t="s">
        <v>9258</v>
      </c>
      <c r="T4037" t="s">
        <v>9263</v>
      </c>
      <c r="U4037" t="s">
        <v>9300</v>
      </c>
      <c r="V4037" t="str" cm="1">
        <f t="array" ref="V4037">_xlfn.IFS(Hospital_Emergency_Room_Data[[#This Row],[Day]]&lt;=10,"Start(1-10)",Hospital_Emergency_Room_Data[[#This Row],[Day]]&lt;=20,"Middle(11-20)",Hospital_Emergency_Room_Data[[#This Row],[Day]]&gt;20,"End(21-30)")</f>
        <v>Start(1-10)</v>
      </c>
    </row>
    <row r="4038" spans="1:22">
      <c r="A4038">
        <v>618626094</v>
      </c>
      <c r="B4038" t="s">
        <v>4049</v>
      </c>
      <c r="C4038" s="1">
        <v>45051</v>
      </c>
      <c r="D4038" t="str">
        <f>TEXT(Hospital_Emergency_Room_Data[[#This Row],[Patient Admission Date]],"mmm")</f>
        <v>May</v>
      </c>
      <c r="E4038">
        <f>YEAR(Hospital_Emergency_Room_Data[[#This Row],[Patient Admission Date]])</f>
        <v>2023</v>
      </c>
      <c r="F4038" s="2">
        <v>7.5694444444444439E-2</v>
      </c>
      <c r="G4038" s="8" t="str">
        <f>TEXT(Hospital_Emergency_Room_Data[[#This Row],[Patient Admission Date]],"dddd")</f>
        <v>Friday</v>
      </c>
      <c r="H4038" t="s">
        <v>9208</v>
      </c>
      <c r="I4038">
        <v>27</v>
      </c>
      <c r="J4038" s="5" t="s">
        <v>9220</v>
      </c>
      <c r="K4038" t="s">
        <v>29</v>
      </c>
      <c r="L4038" t="s">
        <v>50</v>
      </c>
      <c r="M4038" t="s">
        <v>9209</v>
      </c>
      <c r="O4038">
        <v>24</v>
      </c>
      <c r="P4038" t="s">
        <v>9226</v>
      </c>
      <c r="Q4038">
        <v>5</v>
      </c>
      <c r="R4038">
        <v>1</v>
      </c>
      <c r="S4038" t="s">
        <v>9258</v>
      </c>
      <c r="T4038" t="s">
        <v>9263</v>
      </c>
      <c r="U4038" t="s">
        <v>9282</v>
      </c>
      <c r="V4038" t="str" cm="1">
        <f t="array" ref="V4038">_xlfn.IFS(Hospital_Emergency_Room_Data[[#This Row],[Day]]&lt;=10,"Start(1-10)",Hospital_Emergency_Room_Data[[#This Row],[Day]]&lt;=20,"Middle(11-20)",Hospital_Emergency_Room_Data[[#This Row],[Day]]&gt;20,"End(21-30)")</f>
        <v>Start(1-10)</v>
      </c>
    </row>
    <row r="4039" spans="1:22">
      <c r="A4039">
        <v>284291399</v>
      </c>
      <c r="B4039" t="s">
        <v>4050</v>
      </c>
      <c r="C4039" s="1">
        <v>45173</v>
      </c>
      <c r="D4039" t="str">
        <f>TEXT(Hospital_Emergency_Room_Data[[#This Row],[Patient Admission Date]],"mmm")</f>
        <v>Sep</v>
      </c>
      <c r="E4039">
        <f>YEAR(Hospital_Emergency_Room_Data[[#This Row],[Patient Admission Date]])</f>
        <v>2023</v>
      </c>
      <c r="F4039" s="2">
        <v>0.68819444444444444</v>
      </c>
      <c r="G4039" s="8" t="str">
        <f>TEXT(Hospital_Emergency_Room_Data[[#This Row],[Patient Admission Date]],"dddd")</f>
        <v>Monday</v>
      </c>
      <c r="H4039" t="s">
        <v>9208</v>
      </c>
      <c r="I4039">
        <v>13</v>
      </c>
      <c r="J4039" s="5" t="s">
        <v>9221</v>
      </c>
      <c r="K4039" t="s">
        <v>29</v>
      </c>
      <c r="L4039" t="s">
        <v>50</v>
      </c>
      <c r="M4039" t="s">
        <v>9209</v>
      </c>
      <c r="O4039">
        <v>31</v>
      </c>
      <c r="P4039" t="s">
        <v>9225</v>
      </c>
      <c r="Q4039">
        <v>4</v>
      </c>
      <c r="R4039">
        <v>16</v>
      </c>
      <c r="S4039" t="s">
        <v>9257</v>
      </c>
      <c r="T4039" t="s">
        <v>9263</v>
      </c>
      <c r="U4039" t="s">
        <v>9300</v>
      </c>
      <c r="V4039" t="str" cm="1">
        <f t="array" ref="V4039">_xlfn.IFS(Hospital_Emergency_Room_Data[[#This Row],[Day]]&lt;=10,"Start(1-10)",Hospital_Emergency_Room_Data[[#This Row],[Day]]&lt;=20,"Middle(11-20)",Hospital_Emergency_Room_Data[[#This Row],[Day]]&gt;20,"End(21-30)")</f>
        <v>Start(1-10)</v>
      </c>
    </row>
    <row r="4040" spans="1:22">
      <c r="A4040">
        <v>420737015</v>
      </c>
      <c r="B4040" t="s">
        <v>4051</v>
      </c>
      <c r="C4040" s="1">
        <v>45210</v>
      </c>
      <c r="D4040" t="str">
        <f>TEXT(Hospital_Emergency_Room_Data[[#This Row],[Patient Admission Date]],"mmm")</f>
        <v>Oct</v>
      </c>
      <c r="E4040">
        <f>YEAR(Hospital_Emergency_Room_Data[[#This Row],[Patient Admission Date]])</f>
        <v>2023</v>
      </c>
      <c r="F4040" s="2">
        <v>0.34930555555555554</v>
      </c>
      <c r="G4040" s="8" t="str">
        <f>TEXT(Hospital_Emergency_Room_Data[[#This Row],[Patient Admission Date]],"dddd")</f>
        <v>Wednesday</v>
      </c>
      <c r="H4040" t="s">
        <v>9208</v>
      </c>
      <c r="I4040">
        <v>79</v>
      </c>
      <c r="J4040" s="5" t="s">
        <v>9222</v>
      </c>
      <c r="K4040" t="s">
        <v>29</v>
      </c>
      <c r="L4040" t="s">
        <v>50</v>
      </c>
      <c r="M4040" t="s">
        <v>9209</v>
      </c>
      <c r="O4040">
        <v>15</v>
      </c>
      <c r="P4040" t="s">
        <v>9226</v>
      </c>
      <c r="Q4040">
        <v>11</v>
      </c>
      <c r="R4040">
        <v>8</v>
      </c>
      <c r="S4040" t="s">
        <v>9255</v>
      </c>
      <c r="T4040" t="s">
        <v>9265</v>
      </c>
      <c r="U4040" t="s">
        <v>9282</v>
      </c>
      <c r="V4040" t="str" cm="1">
        <f t="array" ref="V4040">_xlfn.IFS(Hospital_Emergency_Room_Data[[#This Row],[Day]]&lt;=10,"Start(1-10)",Hospital_Emergency_Room_Data[[#This Row],[Day]]&lt;=20,"Middle(11-20)",Hospital_Emergency_Room_Data[[#This Row],[Day]]&gt;20,"End(21-30)")</f>
        <v>Middle(11-20)</v>
      </c>
    </row>
    <row r="4041" spans="1:22">
      <c r="A4041">
        <v>438362108</v>
      </c>
      <c r="B4041" t="s">
        <v>4052</v>
      </c>
      <c r="C4041" s="1">
        <v>45377</v>
      </c>
      <c r="D4041" t="str">
        <f>TEXT(Hospital_Emergency_Room_Data[[#This Row],[Patient Admission Date]],"mmm")</f>
        <v>Mar</v>
      </c>
      <c r="E4041">
        <f>YEAR(Hospital_Emergency_Room_Data[[#This Row],[Patient Admission Date]])</f>
        <v>2024</v>
      </c>
      <c r="F4041" s="2">
        <v>0.23055555555555557</v>
      </c>
      <c r="G4041" s="8" t="str">
        <f>TEXT(Hospital_Emergency_Room_Data[[#This Row],[Patient Admission Date]],"dddd")</f>
        <v>Tuesday</v>
      </c>
      <c r="H4041" t="s">
        <v>9208</v>
      </c>
      <c r="I4041">
        <v>33</v>
      </c>
      <c r="J4041" s="5" t="s">
        <v>9223</v>
      </c>
      <c r="K4041" t="s">
        <v>29</v>
      </c>
      <c r="L4041" t="s">
        <v>9281</v>
      </c>
      <c r="M4041" t="s">
        <v>9209</v>
      </c>
      <c r="O4041">
        <v>12</v>
      </c>
      <c r="P4041" t="s">
        <v>9226</v>
      </c>
      <c r="Q4041">
        <v>26</v>
      </c>
      <c r="R4041">
        <v>5</v>
      </c>
      <c r="S4041" t="s">
        <v>9258</v>
      </c>
      <c r="T4041" t="s">
        <v>9264</v>
      </c>
      <c r="U4041" t="s">
        <v>9282</v>
      </c>
      <c r="V4041" t="str" cm="1">
        <f t="array" ref="V4041">_xlfn.IFS(Hospital_Emergency_Room_Data[[#This Row],[Day]]&lt;=10,"Start(1-10)",Hospital_Emergency_Room_Data[[#This Row],[Day]]&lt;=20,"Middle(11-20)",Hospital_Emergency_Room_Data[[#This Row],[Day]]&gt;20,"End(21-30)")</f>
        <v>End(21-30)</v>
      </c>
    </row>
    <row r="4042" spans="1:22">
      <c r="A4042">
        <v>404313488</v>
      </c>
      <c r="B4042" t="s">
        <v>4053</v>
      </c>
      <c r="C4042" s="1">
        <v>45078</v>
      </c>
      <c r="D4042" t="str">
        <f>TEXT(Hospital_Emergency_Room_Data[[#This Row],[Patient Admission Date]],"mmm")</f>
        <v>Jun</v>
      </c>
      <c r="E4042">
        <f>YEAR(Hospital_Emergency_Room_Data[[#This Row],[Patient Admission Date]])</f>
        <v>2023</v>
      </c>
      <c r="F4042" s="2">
        <v>0.55763888888888891</v>
      </c>
      <c r="G4042" s="8" t="str">
        <f>TEXT(Hospital_Emergency_Room_Data[[#This Row],[Patient Admission Date]],"dddd")</f>
        <v>Thursday</v>
      </c>
      <c r="H4042" t="s">
        <v>9208</v>
      </c>
      <c r="I4042">
        <v>67</v>
      </c>
      <c r="J4042" s="5" t="s">
        <v>9217</v>
      </c>
      <c r="K4042" t="s">
        <v>29</v>
      </c>
      <c r="L4042" t="s">
        <v>9281</v>
      </c>
      <c r="M4042" t="s">
        <v>9209</v>
      </c>
      <c r="O4042">
        <v>39</v>
      </c>
      <c r="P4042" t="s">
        <v>9225</v>
      </c>
      <c r="Q4042">
        <v>1</v>
      </c>
      <c r="R4042">
        <v>13</v>
      </c>
      <c r="S4042" t="s">
        <v>9257</v>
      </c>
      <c r="T4042" t="s">
        <v>9263</v>
      </c>
      <c r="U4042" t="s">
        <v>9300</v>
      </c>
      <c r="V4042" t="str" cm="1">
        <f t="array" ref="V4042">_xlfn.IFS(Hospital_Emergency_Room_Data[[#This Row],[Day]]&lt;=10,"Start(1-10)",Hospital_Emergency_Room_Data[[#This Row],[Day]]&lt;=20,"Middle(11-20)",Hospital_Emergency_Room_Data[[#This Row],[Day]]&gt;20,"End(21-30)")</f>
        <v>Start(1-10)</v>
      </c>
    </row>
    <row r="4043" spans="1:22">
      <c r="A4043">
        <v>118975167</v>
      </c>
      <c r="B4043" t="s">
        <v>4054</v>
      </c>
      <c r="C4043" s="1">
        <v>45590</v>
      </c>
      <c r="D4043" t="str">
        <f>TEXT(Hospital_Emergency_Room_Data[[#This Row],[Patient Admission Date]],"mmm")</f>
        <v>Oct</v>
      </c>
      <c r="E4043">
        <f>YEAR(Hospital_Emergency_Room_Data[[#This Row],[Patient Admission Date]])</f>
        <v>2024</v>
      </c>
      <c r="F4043" s="2">
        <v>0.83194444444444449</v>
      </c>
      <c r="G4043" s="8" t="str">
        <f>TEXT(Hospital_Emergency_Room_Data[[#This Row],[Patient Admission Date]],"dddd")</f>
        <v>Friday</v>
      </c>
      <c r="H4043" t="s">
        <v>9208</v>
      </c>
      <c r="I4043">
        <v>78</v>
      </c>
      <c r="J4043" s="5" t="s">
        <v>9222</v>
      </c>
      <c r="K4043" t="s">
        <v>29</v>
      </c>
      <c r="L4043" t="s">
        <v>9281</v>
      </c>
      <c r="M4043" t="s">
        <v>9209</v>
      </c>
      <c r="O4043">
        <v>39</v>
      </c>
      <c r="P4043" t="s">
        <v>9225</v>
      </c>
      <c r="Q4043">
        <v>25</v>
      </c>
      <c r="R4043">
        <v>19</v>
      </c>
      <c r="S4043" t="s">
        <v>9256</v>
      </c>
      <c r="T4043" t="s">
        <v>9264</v>
      </c>
      <c r="U4043" t="s">
        <v>9300</v>
      </c>
      <c r="V4043" t="str" cm="1">
        <f t="array" ref="V4043">_xlfn.IFS(Hospital_Emergency_Room_Data[[#This Row],[Day]]&lt;=10,"Start(1-10)",Hospital_Emergency_Room_Data[[#This Row],[Day]]&lt;=20,"Middle(11-20)",Hospital_Emergency_Room_Data[[#This Row],[Day]]&gt;20,"End(21-30)")</f>
        <v>End(21-30)</v>
      </c>
    </row>
    <row r="4044" spans="1:22">
      <c r="A4044">
        <v>875731721</v>
      </c>
      <c r="B4044" t="s">
        <v>4055</v>
      </c>
      <c r="C4044" s="1">
        <v>45514</v>
      </c>
      <c r="D4044" t="str">
        <f>TEXT(Hospital_Emergency_Room_Data[[#This Row],[Patient Admission Date]],"mmm")</f>
        <v>Aug</v>
      </c>
      <c r="E4044">
        <f>YEAR(Hospital_Emergency_Room_Data[[#This Row],[Patient Admission Date]])</f>
        <v>2024</v>
      </c>
      <c r="F4044" s="2">
        <v>4.3055555555555555E-2</v>
      </c>
      <c r="G4044" s="8" t="str">
        <f>TEXT(Hospital_Emergency_Room_Data[[#This Row],[Patient Admission Date]],"dddd")</f>
        <v>Saturday</v>
      </c>
      <c r="H4044" t="s">
        <v>9208</v>
      </c>
      <c r="I4044">
        <v>31</v>
      </c>
      <c r="J4044" s="5" t="s">
        <v>9223</v>
      </c>
      <c r="K4044" t="s">
        <v>29</v>
      </c>
      <c r="L4044" t="s">
        <v>9281</v>
      </c>
      <c r="M4044" t="s">
        <v>9209</v>
      </c>
      <c r="O4044">
        <v>51</v>
      </c>
      <c r="P4044" t="s">
        <v>9225</v>
      </c>
      <c r="Q4044">
        <v>10</v>
      </c>
      <c r="R4044">
        <v>1</v>
      </c>
      <c r="S4044" t="s">
        <v>9258</v>
      </c>
      <c r="T4044" t="s">
        <v>9265</v>
      </c>
      <c r="U4044" t="s">
        <v>9283</v>
      </c>
      <c r="V4044" t="str" cm="1">
        <f t="array" ref="V4044">_xlfn.IFS(Hospital_Emergency_Room_Data[[#This Row],[Day]]&lt;=10,"Start(1-10)",Hospital_Emergency_Room_Data[[#This Row],[Day]]&lt;=20,"Middle(11-20)",Hospital_Emergency_Room_Data[[#This Row],[Day]]&gt;20,"End(21-30)")</f>
        <v>Start(1-10)</v>
      </c>
    </row>
    <row r="4045" spans="1:22">
      <c r="A4045">
        <v>155498625</v>
      </c>
      <c r="B4045" t="s">
        <v>4056</v>
      </c>
      <c r="C4045" s="1">
        <v>45196</v>
      </c>
      <c r="D4045" t="str">
        <f>TEXT(Hospital_Emergency_Room_Data[[#This Row],[Patient Admission Date]],"mmm")</f>
        <v>Sep</v>
      </c>
      <c r="E4045">
        <f>YEAR(Hospital_Emergency_Room_Data[[#This Row],[Patient Admission Date]])</f>
        <v>2023</v>
      </c>
      <c r="F4045" s="2">
        <v>4.2361111111111113E-2</v>
      </c>
      <c r="G4045" s="8" t="str">
        <f>TEXT(Hospital_Emergency_Room_Data[[#This Row],[Patient Admission Date]],"dddd")</f>
        <v>Wednesday</v>
      </c>
      <c r="H4045" t="s">
        <v>9208</v>
      </c>
      <c r="I4045">
        <v>64</v>
      </c>
      <c r="J4045" s="5" t="s">
        <v>9217</v>
      </c>
      <c r="K4045" t="s">
        <v>29</v>
      </c>
      <c r="L4045" t="s">
        <v>9281</v>
      </c>
      <c r="M4045" t="s">
        <v>9209</v>
      </c>
      <c r="O4045">
        <v>14</v>
      </c>
      <c r="P4045" t="s">
        <v>9226</v>
      </c>
      <c r="Q4045">
        <v>27</v>
      </c>
      <c r="R4045">
        <v>1</v>
      </c>
      <c r="S4045" t="s">
        <v>9258</v>
      </c>
      <c r="T4045" t="s">
        <v>9264</v>
      </c>
      <c r="U4045" t="s">
        <v>9282</v>
      </c>
      <c r="V4045" t="str" cm="1">
        <f t="array" ref="V4045">_xlfn.IFS(Hospital_Emergency_Room_Data[[#This Row],[Day]]&lt;=10,"Start(1-10)",Hospital_Emergency_Room_Data[[#This Row],[Day]]&lt;=20,"Middle(11-20)",Hospital_Emergency_Room_Data[[#This Row],[Day]]&gt;20,"End(21-30)")</f>
        <v>End(21-30)</v>
      </c>
    </row>
    <row r="4046" spans="1:22">
      <c r="A4046">
        <v>466184689</v>
      </c>
      <c r="B4046" t="s">
        <v>4057</v>
      </c>
      <c r="C4046" s="1">
        <v>45046</v>
      </c>
      <c r="D4046" t="str">
        <f>TEXT(Hospital_Emergency_Room_Data[[#This Row],[Patient Admission Date]],"mmm")</f>
        <v>Apr</v>
      </c>
      <c r="E4046">
        <f>YEAR(Hospital_Emergency_Room_Data[[#This Row],[Patient Admission Date]])</f>
        <v>2023</v>
      </c>
      <c r="F4046" s="2">
        <v>0.30555555555555558</v>
      </c>
      <c r="G4046" s="8" t="str">
        <f>TEXT(Hospital_Emergency_Room_Data[[#This Row],[Patient Admission Date]],"dddd")</f>
        <v>Sunday</v>
      </c>
      <c r="H4046" t="s">
        <v>9208</v>
      </c>
      <c r="I4046">
        <v>37</v>
      </c>
      <c r="J4046" s="5" t="s">
        <v>9223</v>
      </c>
      <c r="K4046" t="s">
        <v>29</v>
      </c>
      <c r="L4046" t="s">
        <v>9281</v>
      </c>
      <c r="M4046" t="s">
        <v>9209</v>
      </c>
      <c r="O4046">
        <v>28</v>
      </c>
      <c r="P4046" t="s">
        <v>9226</v>
      </c>
      <c r="Q4046">
        <v>30</v>
      </c>
      <c r="R4046">
        <v>7</v>
      </c>
      <c r="S4046" t="s">
        <v>9255</v>
      </c>
      <c r="T4046" t="s">
        <v>9264</v>
      </c>
      <c r="U4046" t="s">
        <v>9282</v>
      </c>
      <c r="V4046" t="str" cm="1">
        <f t="array" ref="V4046">_xlfn.IFS(Hospital_Emergency_Room_Data[[#This Row],[Day]]&lt;=10,"Start(1-10)",Hospital_Emergency_Room_Data[[#This Row],[Day]]&lt;=20,"Middle(11-20)",Hospital_Emergency_Room_Data[[#This Row],[Day]]&gt;20,"End(21-30)")</f>
        <v>End(21-30)</v>
      </c>
    </row>
    <row r="4047" spans="1:22">
      <c r="A4047">
        <v>318934219</v>
      </c>
      <c r="B4047" t="s">
        <v>4058</v>
      </c>
      <c r="C4047" s="1">
        <v>45582</v>
      </c>
      <c r="D4047" t="str">
        <f>TEXT(Hospital_Emergency_Room_Data[[#This Row],[Patient Admission Date]],"mmm")</f>
        <v>Oct</v>
      </c>
      <c r="E4047">
        <f>YEAR(Hospital_Emergency_Room_Data[[#This Row],[Patient Admission Date]])</f>
        <v>2024</v>
      </c>
      <c r="F4047" s="2">
        <v>0.89513888888888893</v>
      </c>
      <c r="G4047" s="8" t="str">
        <f>TEXT(Hospital_Emergency_Room_Data[[#This Row],[Patient Admission Date]],"dddd")</f>
        <v>Thursday</v>
      </c>
      <c r="H4047" t="s">
        <v>9208</v>
      </c>
      <c r="I4047">
        <v>57</v>
      </c>
      <c r="J4047" s="5" t="s">
        <v>9219</v>
      </c>
      <c r="K4047" t="s">
        <v>29</v>
      </c>
      <c r="L4047" t="s">
        <v>9281</v>
      </c>
      <c r="M4047" t="s">
        <v>9209</v>
      </c>
      <c r="O4047">
        <v>13</v>
      </c>
      <c r="P4047" t="s">
        <v>9226</v>
      </c>
      <c r="Q4047">
        <v>17</v>
      </c>
      <c r="R4047">
        <v>21</v>
      </c>
      <c r="S4047" t="s">
        <v>9256</v>
      </c>
      <c r="T4047" t="s">
        <v>9262</v>
      </c>
      <c r="U4047" t="s">
        <v>9282</v>
      </c>
      <c r="V4047" t="str" cm="1">
        <f t="array" ref="V4047">_xlfn.IFS(Hospital_Emergency_Room_Data[[#This Row],[Day]]&lt;=10,"Start(1-10)",Hospital_Emergency_Room_Data[[#This Row],[Day]]&lt;=20,"Middle(11-20)",Hospital_Emergency_Room_Data[[#This Row],[Day]]&gt;20,"End(21-30)")</f>
        <v>Middle(11-20)</v>
      </c>
    </row>
    <row r="4048" spans="1:22">
      <c r="A4048">
        <v>309314290</v>
      </c>
      <c r="B4048" t="s">
        <v>4059</v>
      </c>
      <c r="C4048" s="1">
        <v>45246</v>
      </c>
      <c r="D4048" t="str">
        <f>TEXT(Hospital_Emergency_Room_Data[[#This Row],[Patient Admission Date]],"mmm")</f>
        <v>Nov</v>
      </c>
      <c r="E4048">
        <f>YEAR(Hospital_Emergency_Room_Data[[#This Row],[Patient Admission Date]])</f>
        <v>2023</v>
      </c>
      <c r="F4048" s="2">
        <v>0.38680555555555557</v>
      </c>
      <c r="G4048" s="8" t="str">
        <f>TEXT(Hospital_Emergency_Room_Data[[#This Row],[Patient Admission Date]],"dddd")</f>
        <v>Thursday</v>
      </c>
      <c r="H4048" t="s">
        <v>9208</v>
      </c>
      <c r="I4048">
        <v>54</v>
      </c>
      <c r="J4048" s="5" t="s">
        <v>9219</v>
      </c>
      <c r="K4048" t="s">
        <v>29</v>
      </c>
      <c r="L4048" t="s">
        <v>9281</v>
      </c>
      <c r="M4048" t="s">
        <v>9209</v>
      </c>
      <c r="O4048">
        <v>48</v>
      </c>
      <c r="P4048" t="s">
        <v>9225</v>
      </c>
      <c r="Q4048">
        <v>16</v>
      </c>
      <c r="R4048">
        <v>9</v>
      </c>
      <c r="S4048" t="s">
        <v>9255</v>
      </c>
      <c r="T4048" t="s">
        <v>9262</v>
      </c>
      <c r="U4048" t="s">
        <v>9283</v>
      </c>
      <c r="V4048" t="str" cm="1">
        <f t="array" ref="V4048">_xlfn.IFS(Hospital_Emergency_Room_Data[[#This Row],[Day]]&lt;=10,"Start(1-10)",Hospital_Emergency_Room_Data[[#This Row],[Day]]&lt;=20,"Middle(11-20)",Hospital_Emergency_Room_Data[[#This Row],[Day]]&gt;20,"End(21-30)")</f>
        <v>Middle(11-20)</v>
      </c>
    </row>
    <row r="4049" spans="1:22">
      <c r="A4049">
        <v>334284596</v>
      </c>
      <c r="B4049" t="s">
        <v>4060</v>
      </c>
      <c r="C4049" s="1">
        <v>45528</v>
      </c>
      <c r="D4049" t="str">
        <f>TEXT(Hospital_Emergency_Room_Data[[#This Row],[Patient Admission Date]],"mmm")</f>
        <v>Aug</v>
      </c>
      <c r="E4049">
        <f>YEAR(Hospital_Emergency_Room_Data[[#This Row],[Patient Admission Date]])</f>
        <v>2024</v>
      </c>
      <c r="F4049" s="2">
        <v>0.66388888888888886</v>
      </c>
      <c r="G4049" s="8" t="str">
        <f>TEXT(Hospital_Emergency_Room_Data[[#This Row],[Patient Admission Date]],"dddd")</f>
        <v>Saturday</v>
      </c>
      <c r="H4049" t="s">
        <v>9208</v>
      </c>
      <c r="I4049">
        <v>61</v>
      </c>
      <c r="J4049" s="5" t="s">
        <v>9217</v>
      </c>
      <c r="K4049" t="s">
        <v>29</v>
      </c>
      <c r="L4049" t="s">
        <v>9281</v>
      </c>
      <c r="M4049" t="s">
        <v>9209</v>
      </c>
      <c r="O4049">
        <v>33</v>
      </c>
      <c r="P4049" t="s">
        <v>9225</v>
      </c>
      <c r="Q4049">
        <v>24</v>
      </c>
      <c r="R4049">
        <v>15</v>
      </c>
      <c r="S4049" t="s">
        <v>9257</v>
      </c>
      <c r="T4049" t="s">
        <v>9264</v>
      </c>
      <c r="U4049" t="s">
        <v>9300</v>
      </c>
      <c r="V4049" t="str" cm="1">
        <f t="array" ref="V4049">_xlfn.IFS(Hospital_Emergency_Room_Data[[#This Row],[Day]]&lt;=10,"Start(1-10)",Hospital_Emergency_Room_Data[[#This Row],[Day]]&lt;=20,"Middle(11-20)",Hospital_Emergency_Room_Data[[#This Row],[Day]]&gt;20,"End(21-30)")</f>
        <v>End(21-30)</v>
      </c>
    </row>
    <row r="4050" spans="1:22">
      <c r="A4050">
        <v>333234575</v>
      </c>
      <c r="B4050" t="s">
        <v>4061</v>
      </c>
      <c r="C4050" s="1">
        <v>45552</v>
      </c>
      <c r="D4050" t="str">
        <f>TEXT(Hospital_Emergency_Room_Data[[#This Row],[Patient Admission Date]],"mmm")</f>
        <v>Sep</v>
      </c>
      <c r="E4050">
        <f>YEAR(Hospital_Emergency_Room_Data[[#This Row],[Patient Admission Date]])</f>
        <v>2024</v>
      </c>
      <c r="F4050" s="2">
        <v>0.50555555555555554</v>
      </c>
      <c r="G4050" s="8" t="str">
        <f>TEXT(Hospital_Emergency_Room_Data[[#This Row],[Patient Admission Date]],"dddd")</f>
        <v>Tuesday</v>
      </c>
      <c r="H4050" t="s">
        <v>9208</v>
      </c>
      <c r="I4050">
        <v>19</v>
      </c>
      <c r="J4050" s="5" t="s">
        <v>9220</v>
      </c>
      <c r="K4050" t="s">
        <v>29</v>
      </c>
      <c r="L4050" t="s">
        <v>9281</v>
      </c>
      <c r="M4050" t="s">
        <v>9209</v>
      </c>
      <c r="O4050">
        <v>19</v>
      </c>
      <c r="P4050" t="s">
        <v>9226</v>
      </c>
      <c r="Q4050">
        <v>17</v>
      </c>
      <c r="R4050">
        <v>12</v>
      </c>
      <c r="S4050" t="s">
        <v>9257</v>
      </c>
      <c r="T4050" t="s">
        <v>9262</v>
      </c>
      <c r="U4050" t="s">
        <v>9282</v>
      </c>
      <c r="V4050" t="str" cm="1">
        <f t="array" ref="V4050">_xlfn.IFS(Hospital_Emergency_Room_Data[[#This Row],[Day]]&lt;=10,"Start(1-10)",Hospital_Emergency_Room_Data[[#This Row],[Day]]&lt;=20,"Middle(11-20)",Hospital_Emergency_Room_Data[[#This Row],[Day]]&gt;20,"End(21-30)")</f>
        <v>Middle(11-20)</v>
      </c>
    </row>
    <row r="4051" spans="1:22">
      <c r="A4051">
        <v>338241649</v>
      </c>
      <c r="B4051" t="s">
        <v>4062</v>
      </c>
      <c r="C4051" s="1">
        <v>45268</v>
      </c>
      <c r="D4051" t="str">
        <f>TEXT(Hospital_Emergency_Room_Data[[#This Row],[Patient Admission Date]],"mmm")</f>
        <v>Dec</v>
      </c>
      <c r="E4051">
        <f>YEAR(Hospital_Emergency_Room_Data[[#This Row],[Patient Admission Date]])</f>
        <v>2023</v>
      </c>
      <c r="F4051" s="2">
        <v>0.78819444444444442</v>
      </c>
      <c r="G4051" s="8" t="str">
        <f>TEXT(Hospital_Emergency_Room_Data[[#This Row],[Patient Admission Date]],"dddd")</f>
        <v>Friday</v>
      </c>
      <c r="H4051" t="s">
        <v>9208</v>
      </c>
      <c r="I4051">
        <v>45</v>
      </c>
      <c r="J4051" s="5" t="s">
        <v>9219</v>
      </c>
      <c r="K4051" t="s">
        <v>29</v>
      </c>
      <c r="L4051" t="s">
        <v>9281</v>
      </c>
      <c r="M4051" t="s">
        <v>9209</v>
      </c>
      <c r="O4051">
        <v>33</v>
      </c>
      <c r="P4051" t="s">
        <v>9225</v>
      </c>
      <c r="Q4051">
        <v>8</v>
      </c>
      <c r="R4051">
        <v>18</v>
      </c>
      <c r="S4051" t="s">
        <v>9256</v>
      </c>
      <c r="T4051" t="s">
        <v>9265</v>
      </c>
      <c r="U4051" t="s">
        <v>9300</v>
      </c>
      <c r="V4051" t="str" cm="1">
        <f t="array" ref="V4051">_xlfn.IFS(Hospital_Emergency_Room_Data[[#This Row],[Day]]&lt;=10,"Start(1-10)",Hospital_Emergency_Room_Data[[#This Row],[Day]]&lt;=20,"Middle(11-20)",Hospital_Emergency_Room_Data[[#This Row],[Day]]&gt;20,"End(21-30)")</f>
        <v>Start(1-10)</v>
      </c>
    </row>
    <row r="4052" spans="1:22">
      <c r="A4052">
        <v>275949976</v>
      </c>
      <c r="B4052" t="s">
        <v>4063</v>
      </c>
      <c r="C4052" s="1">
        <v>45319</v>
      </c>
      <c r="D4052" t="str">
        <f>TEXT(Hospital_Emergency_Room_Data[[#This Row],[Patient Admission Date]],"mmm")</f>
        <v>Jan</v>
      </c>
      <c r="E4052">
        <f>YEAR(Hospital_Emergency_Room_Data[[#This Row],[Patient Admission Date]])</f>
        <v>2024</v>
      </c>
      <c r="F4052" s="2">
        <v>0.32708333333333334</v>
      </c>
      <c r="G4052" s="8" t="str">
        <f>TEXT(Hospital_Emergency_Room_Data[[#This Row],[Patient Admission Date]],"dddd")</f>
        <v>Sunday</v>
      </c>
      <c r="H4052" t="s">
        <v>9208</v>
      </c>
      <c r="I4052">
        <v>30</v>
      </c>
      <c r="J4052" s="5" t="s">
        <v>9223</v>
      </c>
      <c r="K4052" t="s">
        <v>29</v>
      </c>
      <c r="L4052" t="s">
        <v>9281</v>
      </c>
      <c r="M4052" t="s">
        <v>9209</v>
      </c>
      <c r="O4052">
        <v>23</v>
      </c>
      <c r="P4052" t="s">
        <v>9226</v>
      </c>
      <c r="Q4052">
        <v>28</v>
      </c>
      <c r="R4052">
        <v>7</v>
      </c>
      <c r="S4052" t="s">
        <v>9255</v>
      </c>
      <c r="T4052" t="s">
        <v>9264</v>
      </c>
      <c r="U4052" t="s">
        <v>9282</v>
      </c>
      <c r="V4052" t="str" cm="1">
        <f t="array" ref="V4052">_xlfn.IFS(Hospital_Emergency_Room_Data[[#This Row],[Day]]&lt;=10,"Start(1-10)",Hospital_Emergency_Room_Data[[#This Row],[Day]]&lt;=20,"Middle(11-20)",Hospital_Emergency_Room_Data[[#This Row],[Day]]&gt;20,"End(21-30)")</f>
        <v>End(21-30)</v>
      </c>
    </row>
    <row r="4053" spans="1:22">
      <c r="A4053">
        <v>429566759</v>
      </c>
      <c r="B4053" t="s">
        <v>4064</v>
      </c>
      <c r="C4053" s="1">
        <v>45295</v>
      </c>
      <c r="D4053" t="str">
        <f>TEXT(Hospital_Emergency_Room_Data[[#This Row],[Patient Admission Date]],"mmm")</f>
        <v>Jan</v>
      </c>
      <c r="E4053">
        <f>YEAR(Hospital_Emergency_Room_Data[[#This Row],[Patient Admission Date]])</f>
        <v>2024</v>
      </c>
      <c r="F4053" s="2">
        <v>0.57361111111111107</v>
      </c>
      <c r="G4053" s="8" t="str">
        <f>TEXT(Hospital_Emergency_Room_Data[[#This Row],[Patient Admission Date]],"dddd")</f>
        <v>Thursday</v>
      </c>
      <c r="H4053" t="s">
        <v>9208</v>
      </c>
      <c r="I4053">
        <v>62</v>
      </c>
      <c r="J4053" s="5" t="s">
        <v>9217</v>
      </c>
      <c r="K4053" t="s">
        <v>29</v>
      </c>
      <c r="L4053" t="s">
        <v>9281</v>
      </c>
      <c r="M4053" t="s">
        <v>9209</v>
      </c>
      <c r="O4053">
        <v>22</v>
      </c>
      <c r="P4053" t="s">
        <v>9226</v>
      </c>
      <c r="Q4053">
        <v>4</v>
      </c>
      <c r="R4053">
        <v>13</v>
      </c>
      <c r="S4053" t="s">
        <v>9257</v>
      </c>
      <c r="T4053" t="s">
        <v>9263</v>
      </c>
      <c r="U4053" t="s">
        <v>9282</v>
      </c>
      <c r="V4053" t="str" cm="1">
        <f t="array" ref="V4053">_xlfn.IFS(Hospital_Emergency_Room_Data[[#This Row],[Day]]&lt;=10,"Start(1-10)",Hospital_Emergency_Room_Data[[#This Row],[Day]]&lt;=20,"Middle(11-20)",Hospital_Emergency_Room_Data[[#This Row],[Day]]&gt;20,"End(21-30)")</f>
        <v>Start(1-10)</v>
      </c>
    </row>
    <row r="4054" spans="1:22">
      <c r="A4054">
        <v>378244152</v>
      </c>
      <c r="B4054" t="s">
        <v>4065</v>
      </c>
      <c r="C4054" s="1">
        <v>45545</v>
      </c>
      <c r="D4054" t="str">
        <f>TEXT(Hospital_Emergency_Room_Data[[#This Row],[Patient Admission Date]],"mmm")</f>
        <v>Sep</v>
      </c>
      <c r="E4054">
        <f>YEAR(Hospital_Emergency_Room_Data[[#This Row],[Patient Admission Date]])</f>
        <v>2024</v>
      </c>
      <c r="F4054" s="2">
        <v>4.8611111111111112E-3</v>
      </c>
      <c r="G4054" s="8" t="str">
        <f>TEXT(Hospital_Emergency_Room_Data[[#This Row],[Patient Admission Date]],"dddd")</f>
        <v>Tuesday</v>
      </c>
      <c r="H4054" t="s">
        <v>9208</v>
      </c>
      <c r="I4054">
        <v>48</v>
      </c>
      <c r="J4054" s="5" t="s">
        <v>9219</v>
      </c>
      <c r="K4054" t="s">
        <v>29</v>
      </c>
      <c r="L4054" t="s">
        <v>9281</v>
      </c>
      <c r="M4054" t="s">
        <v>9209</v>
      </c>
      <c r="O4054">
        <v>35</v>
      </c>
      <c r="P4054" t="s">
        <v>9225</v>
      </c>
      <c r="Q4054">
        <v>10</v>
      </c>
      <c r="R4054">
        <v>0</v>
      </c>
      <c r="S4054" t="s">
        <v>9258</v>
      </c>
      <c r="T4054" t="s">
        <v>9265</v>
      </c>
      <c r="U4054" t="s">
        <v>9300</v>
      </c>
      <c r="V4054" t="str" cm="1">
        <f t="array" ref="V4054">_xlfn.IFS(Hospital_Emergency_Room_Data[[#This Row],[Day]]&lt;=10,"Start(1-10)",Hospital_Emergency_Room_Data[[#This Row],[Day]]&lt;=20,"Middle(11-20)",Hospital_Emergency_Room_Data[[#This Row],[Day]]&gt;20,"End(21-30)")</f>
        <v>Start(1-10)</v>
      </c>
    </row>
    <row r="4055" spans="1:22">
      <c r="A4055">
        <v>699827292</v>
      </c>
      <c r="B4055" t="s">
        <v>4066</v>
      </c>
      <c r="C4055" s="1">
        <v>45588</v>
      </c>
      <c r="D4055" t="str">
        <f>TEXT(Hospital_Emergency_Room_Data[[#This Row],[Patient Admission Date]],"mmm")</f>
        <v>Oct</v>
      </c>
      <c r="E4055">
        <f>YEAR(Hospital_Emergency_Room_Data[[#This Row],[Patient Admission Date]])</f>
        <v>2024</v>
      </c>
      <c r="F4055" s="2">
        <v>0.97638888888888886</v>
      </c>
      <c r="G4055" s="8" t="str">
        <f>TEXT(Hospital_Emergency_Room_Data[[#This Row],[Patient Admission Date]],"dddd")</f>
        <v>Wednesday</v>
      </c>
      <c r="H4055" t="s">
        <v>9208</v>
      </c>
      <c r="I4055">
        <v>19</v>
      </c>
      <c r="J4055" s="5" t="s">
        <v>9220</v>
      </c>
      <c r="K4055" t="s">
        <v>29</v>
      </c>
      <c r="L4055" t="s">
        <v>9281</v>
      </c>
      <c r="M4055" t="s">
        <v>9209</v>
      </c>
      <c r="O4055">
        <v>36</v>
      </c>
      <c r="P4055" t="s">
        <v>9225</v>
      </c>
      <c r="Q4055">
        <v>23</v>
      </c>
      <c r="R4055">
        <v>23</v>
      </c>
      <c r="S4055" t="s">
        <v>9256</v>
      </c>
      <c r="T4055" t="s">
        <v>9264</v>
      </c>
      <c r="U4055" t="s">
        <v>9300</v>
      </c>
      <c r="V4055" t="str" cm="1">
        <f t="array" ref="V4055">_xlfn.IFS(Hospital_Emergency_Room_Data[[#This Row],[Day]]&lt;=10,"Start(1-10)",Hospital_Emergency_Room_Data[[#This Row],[Day]]&lt;=20,"Middle(11-20)",Hospital_Emergency_Room_Data[[#This Row],[Day]]&gt;20,"End(21-30)")</f>
        <v>End(21-30)</v>
      </c>
    </row>
    <row r="4056" spans="1:22">
      <c r="A4056">
        <v>405696541</v>
      </c>
      <c r="B4056" t="s">
        <v>4067</v>
      </c>
      <c r="C4056" s="1">
        <v>45259</v>
      </c>
      <c r="D4056" t="str">
        <f>TEXT(Hospital_Emergency_Room_Data[[#This Row],[Patient Admission Date]],"mmm")</f>
        <v>Nov</v>
      </c>
      <c r="E4056">
        <f>YEAR(Hospital_Emergency_Room_Data[[#This Row],[Patient Admission Date]])</f>
        <v>2023</v>
      </c>
      <c r="F4056" s="2">
        <v>0.45902777777777776</v>
      </c>
      <c r="G4056" s="8" t="str">
        <f>TEXT(Hospital_Emergency_Room_Data[[#This Row],[Patient Admission Date]],"dddd")</f>
        <v>Wednesday</v>
      </c>
      <c r="H4056" t="s">
        <v>9208</v>
      </c>
      <c r="I4056">
        <v>79</v>
      </c>
      <c r="J4056" s="5" t="s">
        <v>9222</v>
      </c>
      <c r="K4056" t="s">
        <v>29</v>
      </c>
      <c r="L4056" t="s">
        <v>9281</v>
      </c>
      <c r="M4056" t="s">
        <v>9209</v>
      </c>
      <c r="O4056">
        <v>26</v>
      </c>
      <c r="P4056" t="s">
        <v>9226</v>
      </c>
      <c r="Q4056">
        <v>29</v>
      </c>
      <c r="R4056">
        <v>11</v>
      </c>
      <c r="S4056" t="s">
        <v>9255</v>
      </c>
      <c r="T4056" t="s">
        <v>9264</v>
      </c>
      <c r="U4056" t="s">
        <v>9282</v>
      </c>
      <c r="V4056" t="str" cm="1">
        <f t="array" ref="V4056">_xlfn.IFS(Hospital_Emergency_Room_Data[[#This Row],[Day]]&lt;=10,"Start(1-10)",Hospital_Emergency_Room_Data[[#This Row],[Day]]&lt;=20,"Middle(11-20)",Hospital_Emergency_Room_Data[[#This Row],[Day]]&gt;20,"End(21-30)")</f>
        <v>End(21-30)</v>
      </c>
    </row>
    <row r="4057" spans="1:22">
      <c r="A4057">
        <v>722529830</v>
      </c>
      <c r="B4057" t="s">
        <v>4068</v>
      </c>
      <c r="C4057" s="1">
        <v>45436</v>
      </c>
      <c r="D4057" t="str">
        <f>TEXT(Hospital_Emergency_Room_Data[[#This Row],[Patient Admission Date]],"mmm")</f>
        <v>May</v>
      </c>
      <c r="E4057">
        <f>YEAR(Hospital_Emergency_Room_Data[[#This Row],[Patient Admission Date]])</f>
        <v>2024</v>
      </c>
      <c r="F4057" s="2">
        <v>0.3298611111111111</v>
      </c>
      <c r="G4057" s="8" t="str">
        <f>TEXT(Hospital_Emergency_Room_Data[[#This Row],[Patient Admission Date]],"dddd")</f>
        <v>Friday</v>
      </c>
      <c r="H4057" t="s">
        <v>9208</v>
      </c>
      <c r="I4057">
        <v>57</v>
      </c>
      <c r="J4057" s="5" t="s">
        <v>9219</v>
      </c>
      <c r="K4057" t="s">
        <v>29</v>
      </c>
      <c r="L4057" t="s">
        <v>9281</v>
      </c>
      <c r="M4057" t="s">
        <v>9209</v>
      </c>
      <c r="O4057">
        <v>57</v>
      </c>
      <c r="P4057" t="s">
        <v>9225</v>
      </c>
      <c r="Q4057">
        <v>24</v>
      </c>
      <c r="R4057">
        <v>7</v>
      </c>
      <c r="S4057" t="s">
        <v>9255</v>
      </c>
      <c r="T4057" t="s">
        <v>9264</v>
      </c>
      <c r="U4057" t="s">
        <v>9283</v>
      </c>
      <c r="V4057" t="str" cm="1">
        <f t="array" ref="V4057">_xlfn.IFS(Hospital_Emergency_Room_Data[[#This Row],[Day]]&lt;=10,"Start(1-10)",Hospital_Emergency_Room_Data[[#This Row],[Day]]&lt;=20,"Middle(11-20)",Hospital_Emergency_Room_Data[[#This Row],[Day]]&gt;20,"End(21-30)")</f>
        <v>End(21-30)</v>
      </c>
    </row>
    <row r="4058" spans="1:22">
      <c r="A4058">
        <v>396360799</v>
      </c>
      <c r="B4058" t="s">
        <v>4069</v>
      </c>
      <c r="C4058" s="1">
        <v>45332</v>
      </c>
      <c r="D4058" t="str">
        <f>TEXT(Hospital_Emergency_Room_Data[[#This Row],[Patient Admission Date]],"mmm")</f>
        <v>Feb</v>
      </c>
      <c r="E4058">
        <f>YEAR(Hospital_Emergency_Room_Data[[#This Row],[Patient Admission Date]])</f>
        <v>2024</v>
      </c>
      <c r="F4058" s="2">
        <v>0.39374999999999999</v>
      </c>
      <c r="G4058" s="8" t="str">
        <f>TEXT(Hospital_Emergency_Room_Data[[#This Row],[Patient Admission Date]],"dddd")</f>
        <v>Saturday</v>
      </c>
      <c r="H4058" t="s">
        <v>9208</v>
      </c>
      <c r="I4058">
        <v>25</v>
      </c>
      <c r="J4058" s="5" t="s">
        <v>9220</v>
      </c>
      <c r="K4058" t="s">
        <v>29</v>
      </c>
      <c r="L4058" t="s">
        <v>9281</v>
      </c>
      <c r="M4058" t="s">
        <v>9209</v>
      </c>
      <c r="O4058">
        <v>59</v>
      </c>
      <c r="P4058" t="s">
        <v>9225</v>
      </c>
      <c r="Q4058">
        <v>10</v>
      </c>
      <c r="R4058">
        <v>9</v>
      </c>
      <c r="S4058" t="s">
        <v>9255</v>
      </c>
      <c r="T4058" t="s">
        <v>9265</v>
      </c>
      <c r="U4058" t="s">
        <v>9283</v>
      </c>
      <c r="V4058" t="str" cm="1">
        <f t="array" ref="V4058">_xlfn.IFS(Hospital_Emergency_Room_Data[[#This Row],[Day]]&lt;=10,"Start(1-10)",Hospital_Emergency_Room_Data[[#This Row],[Day]]&lt;=20,"Middle(11-20)",Hospital_Emergency_Room_Data[[#This Row],[Day]]&gt;20,"End(21-30)")</f>
        <v>Start(1-10)</v>
      </c>
    </row>
    <row r="4059" spans="1:22">
      <c r="A4059">
        <v>893952429</v>
      </c>
      <c r="B4059" t="s">
        <v>4070</v>
      </c>
      <c r="C4059" s="1">
        <v>45083</v>
      </c>
      <c r="D4059" t="str">
        <f>TEXT(Hospital_Emergency_Room_Data[[#This Row],[Patient Admission Date]],"mmm")</f>
        <v>Jun</v>
      </c>
      <c r="E4059">
        <f>YEAR(Hospital_Emergency_Room_Data[[#This Row],[Patient Admission Date]])</f>
        <v>2023</v>
      </c>
      <c r="F4059" s="2">
        <v>0.43402777777777779</v>
      </c>
      <c r="G4059" s="8" t="str">
        <f>TEXT(Hospital_Emergency_Room_Data[[#This Row],[Patient Admission Date]],"dddd")</f>
        <v>Tuesday</v>
      </c>
      <c r="H4059" t="s">
        <v>9208</v>
      </c>
      <c r="I4059">
        <v>42</v>
      </c>
      <c r="J4059" s="5" t="s">
        <v>9223</v>
      </c>
      <c r="K4059" t="s">
        <v>29</v>
      </c>
      <c r="L4059" t="s">
        <v>9281</v>
      </c>
      <c r="M4059" t="s">
        <v>9209</v>
      </c>
      <c r="O4059">
        <v>14</v>
      </c>
      <c r="P4059" t="s">
        <v>9226</v>
      </c>
      <c r="Q4059">
        <v>6</v>
      </c>
      <c r="R4059">
        <v>10</v>
      </c>
      <c r="S4059" t="s">
        <v>9255</v>
      </c>
      <c r="T4059" t="s">
        <v>9263</v>
      </c>
      <c r="U4059" t="s">
        <v>9282</v>
      </c>
      <c r="V4059" t="str" cm="1">
        <f t="array" ref="V4059">_xlfn.IFS(Hospital_Emergency_Room_Data[[#This Row],[Day]]&lt;=10,"Start(1-10)",Hospital_Emergency_Room_Data[[#This Row],[Day]]&lt;=20,"Middle(11-20)",Hospital_Emergency_Room_Data[[#This Row],[Day]]&gt;20,"End(21-30)")</f>
        <v>Start(1-10)</v>
      </c>
    </row>
    <row r="4060" spans="1:22">
      <c r="A4060">
        <v>522781715</v>
      </c>
      <c r="B4060" t="s">
        <v>4071</v>
      </c>
      <c r="C4060" s="1">
        <v>45471</v>
      </c>
      <c r="D4060" t="str">
        <f>TEXT(Hospital_Emergency_Room_Data[[#This Row],[Patient Admission Date]],"mmm")</f>
        <v>Jun</v>
      </c>
      <c r="E4060">
        <f>YEAR(Hospital_Emergency_Room_Data[[#This Row],[Patient Admission Date]])</f>
        <v>2024</v>
      </c>
      <c r="F4060" s="2">
        <v>0.91874999999999996</v>
      </c>
      <c r="G4060" s="8" t="str">
        <f>TEXT(Hospital_Emergency_Room_Data[[#This Row],[Patient Admission Date]],"dddd")</f>
        <v>Friday</v>
      </c>
      <c r="H4060" t="s">
        <v>9208</v>
      </c>
      <c r="I4060">
        <v>24</v>
      </c>
      <c r="J4060" s="5" t="s">
        <v>9220</v>
      </c>
      <c r="K4060" t="s">
        <v>29</v>
      </c>
      <c r="L4060" t="s">
        <v>9281</v>
      </c>
      <c r="M4060" t="s">
        <v>9209</v>
      </c>
      <c r="O4060">
        <v>25</v>
      </c>
      <c r="P4060" t="s">
        <v>9226</v>
      </c>
      <c r="Q4060">
        <v>28</v>
      </c>
      <c r="R4060">
        <v>22</v>
      </c>
      <c r="S4060" t="s">
        <v>9256</v>
      </c>
      <c r="T4060" t="s">
        <v>9264</v>
      </c>
      <c r="U4060" t="s">
        <v>9282</v>
      </c>
      <c r="V4060" t="str" cm="1">
        <f t="array" ref="V4060">_xlfn.IFS(Hospital_Emergency_Room_Data[[#This Row],[Day]]&lt;=10,"Start(1-10)",Hospital_Emergency_Room_Data[[#This Row],[Day]]&lt;=20,"Middle(11-20)",Hospital_Emergency_Room_Data[[#This Row],[Day]]&gt;20,"End(21-30)")</f>
        <v>End(21-30)</v>
      </c>
    </row>
    <row r="4061" spans="1:22">
      <c r="A4061">
        <v>776736961</v>
      </c>
      <c r="B4061" t="s">
        <v>4072</v>
      </c>
      <c r="C4061" s="1">
        <v>45084</v>
      </c>
      <c r="D4061" t="str">
        <f>TEXT(Hospital_Emergency_Room_Data[[#This Row],[Patient Admission Date]],"mmm")</f>
        <v>Jun</v>
      </c>
      <c r="E4061">
        <f>YEAR(Hospital_Emergency_Room_Data[[#This Row],[Patient Admission Date]])</f>
        <v>2023</v>
      </c>
      <c r="F4061" s="2">
        <v>0.18194444444444444</v>
      </c>
      <c r="G4061" s="8" t="str">
        <f>TEXT(Hospital_Emergency_Room_Data[[#This Row],[Patient Admission Date]],"dddd")</f>
        <v>Wednesday</v>
      </c>
      <c r="H4061" t="s">
        <v>9208</v>
      </c>
      <c r="I4061">
        <v>54</v>
      </c>
      <c r="J4061" s="5" t="s">
        <v>9219</v>
      </c>
      <c r="K4061" t="s">
        <v>29</v>
      </c>
      <c r="L4061" t="s">
        <v>9281</v>
      </c>
      <c r="M4061" t="s">
        <v>9209</v>
      </c>
      <c r="O4061">
        <v>54</v>
      </c>
      <c r="P4061" t="s">
        <v>9225</v>
      </c>
      <c r="Q4061">
        <v>7</v>
      </c>
      <c r="R4061">
        <v>4</v>
      </c>
      <c r="S4061" t="s">
        <v>9258</v>
      </c>
      <c r="T4061" t="s">
        <v>9263</v>
      </c>
      <c r="U4061" t="s">
        <v>9283</v>
      </c>
      <c r="V4061" t="str" cm="1">
        <f t="array" ref="V4061">_xlfn.IFS(Hospital_Emergency_Room_Data[[#This Row],[Day]]&lt;=10,"Start(1-10)",Hospital_Emergency_Room_Data[[#This Row],[Day]]&lt;=20,"Middle(11-20)",Hospital_Emergency_Room_Data[[#This Row],[Day]]&gt;20,"End(21-30)")</f>
        <v>Start(1-10)</v>
      </c>
    </row>
    <row r="4062" spans="1:22">
      <c r="A4062">
        <v>357192990</v>
      </c>
      <c r="B4062" t="s">
        <v>4073</v>
      </c>
      <c r="C4062" s="1">
        <v>45231</v>
      </c>
      <c r="D4062" t="str">
        <f>TEXT(Hospital_Emergency_Room_Data[[#This Row],[Patient Admission Date]],"mmm")</f>
        <v>Nov</v>
      </c>
      <c r="E4062">
        <f>YEAR(Hospital_Emergency_Room_Data[[#This Row],[Patient Admission Date]])</f>
        <v>2023</v>
      </c>
      <c r="F4062" s="2">
        <v>0.9506944444444444</v>
      </c>
      <c r="G4062" s="8" t="str">
        <f>TEXT(Hospital_Emergency_Room_Data[[#This Row],[Patient Admission Date]],"dddd")</f>
        <v>Wednesday</v>
      </c>
      <c r="H4062" t="s">
        <v>9208</v>
      </c>
      <c r="I4062">
        <v>24</v>
      </c>
      <c r="J4062" s="5" t="s">
        <v>9220</v>
      </c>
      <c r="K4062" t="s">
        <v>29</v>
      </c>
      <c r="L4062" t="s">
        <v>9281</v>
      </c>
      <c r="M4062" t="s">
        <v>9209</v>
      </c>
      <c r="O4062">
        <v>55</v>
      </c>
      <c r="P4062" t="s">
        <v>9225</v>
      </c>
      <c r="Q4062">
        <v>1</v>
      </c>
      <c r="R4062">
        <v>22</v>
      </c>
      <c r="S4062" t="s">
        <v>9256</v>
      </c>
      <c r="T4062" t="s">
        <v>9263</v>
      </c>
      <c r="U4062" t="s">
        <v>9283</v>
      </c>
      <c r="V4062" t="str" cm="1">
        <f t="array" ref="V4062">_xlfn.IFS(Hospital_Emergency_Room_Data[[#This Row],[Day]]&lt;=10,"Start(1-10)",Hospital_Emergency_Room_Data[[#This Row],[Day]]&lt;=20,"Middle(11-20)",Hospital_Emergency_Room_Data[[#This Row],[Day]]&gt;20,"End(21-30)")</f>
        <v>Start(1-10)</v>
      </c>
    </row>
    <row r="4063" spans="1:22">
      <c r="A4063">
        <v>890491894</v>
      </c>
      <c r="B4063" t="s">
        <v>4074</v>
      </c>
      <c r="C4063" s="1">
        <v>45470</v>
      </c>
      <c r="D4063" t="str">
        <f>TEXT(Hospital_Emergency_Room_Data[[#This Row],[Patient Admission Date]],"mmm")</f>
        <v>Jun</v>
      </c>
      <c r="E4063">
        <f>YEAR(Hospital_Emergency_Room_Data[[#This Row],[Patient Admission Date]])</f>
        <v>2024</v>
      </c>
      <c r="F4063" s="2">
        <v>0.43472222222222223</v>
      </c>
      <c r="G4063" s="8" t="str">
        <f>TEXT(Hospital_Emergency_Room_Data[[#This Row],[Patient Admission Date]],"dddd")</f>
        <v>Thursday</v>
      </c>
      <c r="H4063" t="s">
        <v>9208</v>
      </c>
      <c r="I4063">
        <v>13</v>
      </c>
      <c r="J4063" s="5" t="s">
        <v>9221</v>
      </c>
      <c r="K4063" t="s">
        <v>29</v>
      </c>
      <c r="L4063" t="s">
        <v>9281</v>
      </c>
      <c r="M4063" t="s">
        <v>9209</v>
      </c>
      <c r="O4063">
        <v>12</v>
      </c>
      <c r="P4063" t="s">
        <v>9226</v>
      </c>
      <c r="Q4063">
        <v>27</v>
      </c>
      <c r="R4063">
        <v>10</v>
      </c>
      <c r="S4063" t="s">
        <v>9255</v>
      </c>
      <c r="T4063" t="s">
        <v>9264</v>
      </c>
      <c r="U4063" t="s">
        <v>9282</v>
      </c>
      <c r="V4063" t="str" cm="1">
        <f t="array" ref="V4063">_xlfn.IFS(Hospital_Emergency_Room_Data[[#This Row],[Day]]&lt;=10,"Start(1-10)",Hospital_Emergency_Room_Data[[#This Row],[Day]]&lt;=20,"Middle(11-20)",Hospital_Emergency_Room_Data[[#This Row],[Day]]&gt;20,"End(21-30)")</f>
        <v>End(21-30)</v>
      </c>
    </row>
    <row r="4064" spans="1:22">
      <c r="A4064">
        <v>640484878</v>
      </c>
      <c r="B4064" t="s">
        <v>4075</v>
      </c>
      <c r="C4064" s="1">
        <v>45324</v>
      </c>
      <c r="D4064" t="str">
        <f>TEXT(Hospital_Emergency_Room_Data[[#This Row],[Patient Admission Date]],"mmm")</f>
        <v>Feb</v>
      </c>
      <c r="E4064">
        <f>YEAR(Hospital_Emergency_Room_Data[[#This Row],[Patient Admission Date]])</f>
        <v>2024</v>
      </c>
      <c r="F4064" s="2">
        <v>0.27291666666666664</v>
      </c>
      <c r="G4064" s="8" t="str">
        <f>TEXT(Hospital_Emergency_Room_Data[[#This Row],[Patient Admission Date]],"dddd")</f>
        <v>Friday</v>
      </c>
      <c r="H4064" t="s">
        <v>9208</v>
      </c>
      <c r="I4064">
        <v>59</v>
      </c>
      <c r="J4064" s="5" t="s">
        <v>9219</v>
      </c>
      <c r="K4064" t="s">
        <v>29</v>
      </c>
      <c r="L4064" t="s">
        <v>9281</v>
      </c>
      <c r="M4064" t="s">
        <v>9209</v>
      </c>
      <c r="O4064">
        <v>43</v>
      </c>
      <c r="P4064" t="s">
        <v>9225</v>
      </c>
      <c r="Q4064">
        <v>2</v>
      </c>
      <c r="R4064">
        <v>6</v>
      </c>
      <c r="S4064" t="s">
        <v>9255</v>
      </c>
      <c r="T4064" t="s">
        <v>9263</v>
      </c>
      <c r="U4064" t="s">
        <v>9300</v>
      </c>
      <c r="V4064" t="str" cm="1">
        <f t="array" ref="V4064">_xlfn.IFS(Hospital_Emergency_Room_Data[[#This Row],[Day]]&lt;=10,"Start(1-10)",Hospital_Emergency_Room_Data[[#This Row],[Day]]&lt;=20,"Middle(11-20)",Hospital_Emergency_Room_Data[[#This Row],[Day]]&gt;20,"End(21-30)")</f>
        <v>Start(1-10)</v>
      </c>
    </row>
    <row r="4065" spans="1:22">
      <c r="A4065">
        <v>179538316</v>
      </c>
      <c r="B4065" t="s">
        <v>4076</v>
      </c>
      <c r="C4065" s="1">
        <v>45435</v>
      </c>
      <c r="D4065" t="str">
        <f>TEXT(Hospital_Emergency_Room_Data[[#This Row],[Patient Admission Date]],"mmm")</f>
        <v>May</v>
      </c>
      <c r="E4065">
        <f>YEAR(Hospital_Emergency_Room_Data[[#This Row],[Patient Admission Date]])</f>
        <v>2024</v>
      </c>
      <c r="F4065" s="2">
        <v>0.85902777777777772</v>
      </c>
      <c r="G4065" s="8" t="str">
        <f>TEXT(Hospital_Emergency_Room_Data[[#This Row],[Patient Admission Date]],"dddd")</f>
        <v>Thursday</v>
      </c>
      <c r="H4065" t="s">
        <v>9208</v>
      </c>
      <c r="I4065">
        <v>22</v>
      </c>
      <c r="J4065" s="5" t="s">
        <v>9220</v>
      </c>
      <c r="K4065" t="s">
        <v>29</v>
      </c>
      <c r="L4065" t="s">
        <v>9281</v>
      </c>
      <c r="M4065" t="s">
        <v>9209</v>
      </c>
      <c r="O4065">
        <v>45</v>
      </c>
      <c r="P4065" t="s">
        <v>9225</v>
      </c>
      <c r="Q4065">
        <v>23</v>
      </c>
      <c r="R4065">
        <v>20</v>
      </c>
      <c r="S4065" t="s">
        <v>9256</v>
      </c>
      <c r="T4065" t="s">
        <v>9264</v>
      </c>
      <c r="U4065" t="s">
        <v>9300</v>
      </c>
      <c r="V4065" t="str" cm="1">
        <f t="array" ref="V4065">_xlfn.IFS(Hospital_Emergency_Room_Data[[#This Row],[Day]]&lt;=10,"Start(1-10)",Hospital_Emergency_Room_Data[[#This Row],[Day]]&lt;=20,"Middle(11-20)",Hospital_Emergency_Room_Data[[#This Row],[Day]]&gt;20,"End(21-30)")</f>
        <v>End(21-30)</v>
      </c>
    </row>
    <row r="4066" spans="1:22">
      <c r="A4066">
        <v>473154074</v>
      </c>
      <c r="B4066" t="s">
        <v>4077</v>
      </c>
      <c r="C4066" s="1">
        <v>45031</v>
      </c>
      <c r="D4066" t="str">
        <f>TEXT(Hospital_Emergency_Room_Data[[#This Row],[Patient Admission Date]],"mmm")</f>
        <v>Apr</v>
      </c>
      <c r="E4066">
        <f>YEAR(Hospital_Emergency_Room_Data[[#This Row],[Patient Admission Date]])</f>
        <v>2023</v>
      </c>
      <c r="F4066" s="2">
        <v>0.14444444444444443</v>
      </c>
      <c r="G4066" s="8" t="str">
        <f>TEXT(Hospital_Emergency_Room_Data[[#This Row],[Patient Admission Date]],"dddd")</f>
        <v>Saturday</v>
      </c>
      <c r="H4066" t="s">
        <v>9208</v>
      </c>
      <c r="I4066">
        <v>78</v>
      </c>
      <c r="J4066" s="5" t="s">
        <v>9222</v>
      </c>
      <c r="K4066" t="s">
        <v>29</v>
      </c>
      <c r="L4066" t="s">
        <v>9281</v>
      </c>
      <c r="M4066" t="s">
        <v>9209</v>
      </c>
      <c r="O4066">
        <v>54</v>
      </c>
      <c r="P4066" t="s">
        <v>9225</v>
      </c>
      <c r="Q4066">
        <v>15</v>
      </c>
      <c r="R4066">
        <v>3</v>
      </c>
      <c r="S4066" t="s">
        <v>9258</v>
      </c>
      <c r="T4066" t="s">
        <v>9262</v>
      </c>
      <c r="U4066" t="s">
        <v>9283</v>
      </c>
      <c r="V4066" t="str" cm="1">
        <f t="array" ref="V4066">_xlfn.IFS(Hospital_Emergency_Room_Data[[#This Row],[Day]]&lt;=10,"Start(1-10)",Hospital_Emergency_Room_Data[[#This Row],[Day]]&lt;=20,"Middle(11-20)",Hospital_Emergency_Room_Data[[#This Row],[Day]]&gt;20,"End(21-30)")</f>
        <v>Middle(11-20)</v>
      </c>
    </row>
    <row r="4067" spans="1:22">
      <c r="A4067">
        <v>296451574</v>
      </c>
      <c r="B4067" t="s">
        <v>4078</v>
      </c>
      <c r="C4067" s="1">
        <v>45282</v>
      </c>
      <c r="D4067" t="str">
        <f>TEXT(Hospital_Emergency_Room_Data[[#This Row],[Patient Admission Date]],"mmm")</f>
        <v>Dec</v>
      </c>
      <c r="E4067">
        <f>YEAR(Hospital_Emergency_Room_Data[[#This Row],[Patient Admission Date]])</f>
        <v>2023</v>
      </c>
      <c r="F4067" s="2">
        <v>0.26527777777777778</v>
      </c>
      <c r="G4067" s="8" t="str">
        <f>TEXT(Hospital_Emergency_Room_Data[[#This Row],[Patient Admission Date]],"dddd")</f>
        <v>Friday</v>
      </c>
      <c r="H4067" t="s">
        <v>9208</v>
      </c>
      <c r="I4067">
        <v>31</v>
      </c>
      <c r="J4067" s="5" t="s">
        <v>9223</v>
      </c>
      <c r="K4067" t="s">
        <v>29</v>
      </c>
      <c r="L4067" t="s">
        <v>9281</v>
      </c>
      <c r="M4067" t="s">
        <v>9209</v>
      </c>
      <c r="O4067">
        <v>55</v>
      </c>
      <c r="P4067" t="s">
        <v>9225</v>
      </c>
      <c r="Q4067">
        <v>22</v>
      </c>
      <c r="R4067">
        <v>6</v>
      </c>
      <c r="S4067" t="s">
        <v>9255</v>
      </c>
      <c r="T4067" t="s">
        <v>9264</v>
      </c>
      <c r="U4067" t="s">
        <v>9283</v>
      </c>
      <c r="V4067" t="str" cm="1">
        <f t="array" ref="V4067">_xlfn.IFS(Hospital_Emergency_Room_Data[[#This Row],[Day]]&lt;=10,"Start(1-10)",Hospital_Emergency_Room_Data[[#This Row],[Day]]&lt;=20,"Middle(11-20)",Hospital_Emergency_Room_Data[[#This Row],[Day]]&gt;20,"End(21-30)")</f>
        <v>End(21-30)</v>
      </c>
    </row>
    <row r="4068" spans="1:22">
      <c r="A4068">
        <v>240910423</v>
      </c>
      <c r="B4068" t="s">
        <v>4079</v>
      </c>
      <c r="C4068" s="1">
        <v>45142</v>
      </c>
      <c r="D4068" t="str">
        <f>TEXT(Hospital_Emergency_Room_Data[[#This Row],[Patient Admission Date]],"mmm")</f>
        <v>Aug</v>
      </c>
      <c r="E4068">
        <f>YEAR(Hospital_Emergency_Room_Data[[#This Row],[Patient Admission Date]])</f>
        <v>2023</v>
      </c>
      <c r="F4068" s="2">
        <v>0.22777777777777777</v>
      </c>
      <c r="G4068" s="8" t="str">
        <f>TEXT(Hospital_Emergency_Room_Data[[#This Row],[Patient Admission Date]],"dddd")</f>
        <v>Friday</v>
      </c>
      <c r="H4068" t="s">
        <v>9208</v>
      </c>
      <c r="I4068">
        <v>14</v>
      </c>
      <c r="J4068" s="5" t="s">
        <v>9221</v>
      </c>
      <c r="K4068" t="s">
        <v>29</v>
      </c>
      <c r="L4068" t="s">
        <v>9281</v>
      </c>
      <c r="M4068" t="s">
        <v>9209</v>
      </c>
      <c r="O4068">
        <v>20</v>
      </c>
      <c r="P4068" t="s">
        <v>9226</v>
      </c>
      <c r="Q4068">
        <v>4</v>
      </c>
      <c r="R4068">
        <v>5</v>
      </c>
      <c r="S4068" t="s">
        <v>9258</v>
      </c>
      <c r="T4068" t="s">
        <v>9263</v>
      </c>
      <c r="U4068" t="s">
        <v>9282</v>
      </c>
      <c r="V4068" t="str" cm="1">
        <f t="array" ref="V4068">_xlfn.IFS(Hospital_Emergency_Room_Data[[#This Row],[Day]]&lt;=10,"Start(1-10)",Hospital_Emergency_Room_Data[[#This Row],[Day]]&lt;=20,"Middle(11-20)",Hospital_Emergency_Room_Data[[#This Row],[Day]]&gt;20,"End(21-30)")</f>
        <v>Start(1-10)</v>
      </c>
    </row>
    <row r="4069" spans="1:22">
      <c r="A4069">
        <v>629413758</v>
      </c>
      <c r="B4069" t="s">
        <v>4080</v>
      </c>
      <c r="C4069" s="1">
        <v>45148</v>
      </c>
      <c r="D4069" t="str">
        <f>TEXT(Hospital_Emergency_Room_Data[[#This Row],[Patient Admission Date]],"mmm")</f>
        <v>Aug</v>
      </c>
      <c r="E4069">
        <f>YEAR(Hospital_Emergency_Room_Data[[#This Row],[Patient Admission Date]])</f>
        <v>2023</v>
      </c>
      <c r="F4069" s="2">
        <v>0.65833333333333333</v>
      </c>
      <c r="G4069" s="8" t="str">
        <f>TEXT(Hospital_Emergency_Room_Data[[#This Row],[Patient Admission Date]],"dddd")</f>
        <v>Thursday</v>
      </c>
      <c r="H4069" t="s">
        <v>9208</v>
      </c>
      <c r="I4069">
        <v>41</v>
      </c>
      <c r="J4069" s="5" t="s">
        <v>9223</v>
      </c>
      <c r="K4069" t="s">
        <v>29</v>
      </c>
      <c r="L4069" t="s">
        <v>9281</v>
      </c>
      <c r="M4069" t="s">
        <v>9209</v>
      </c>
      <c r="O4069">
        <v>22</v>
      </c>
      <c r="P4069" t="s">
        <v>9226</v>
      </c>
      <c r="Q4069">
        <v>10</v>
      </c>
      <c r="R4069">
        <v>15</v>
      </c>
      <c r="S4069" t="s">
        <v>9257</v>
      </c>
      <c r="T4069" t="s">
        <v>9265</v>
      </c>
      <c r="U4069" t="s">
        <v>9282</v>
      </c>
      <c r="V4069" t="str" cm="1">
        <f t="array" ref="V4069">_xlfn.IFS(Hospital_Emergency_Room_Data[[#This Row],[Day]]&lt;=10,"Start(1-10)",Hospital_Emergency_Room_Data[[#This Row],[Day]]&lt;=20,"Middle(11-20)",Hospital_Emergency_Room_Data[[#This Row],[Day]]&gt;20,"End(21-30)")</f>
        <v>Start(1-10)</v>
      </c>
    </row>
    <row r="4070" spans="1:22">
      <c r="A4070">
        <v>735674512</v>
      </c>
      <c r="B4070" t="s">
        <v>4081</v>
      </c>
      <c r="C4070" s="1">
        <v>45441</v>
      </c>
      <c r="D4070" t="str">
        <f>TEXT(Hospital_Emergency_Room_Data[[#This Row],[Patient Admission Date]],"mmm")</f>
        <v>May</v>
      </c>
      <c r="E4070">
        <f>YEAR(Hospital_Emergency_Room_Data[[#This Row],[Patient Admission Date]])</f>
        <v>2024</v>
      </c>
      <c r="F4070" s="2">
        <v>0.71319444444444446</v>
      </c>
      <c r="G4070" s="8" t="str">
        <f>TEXT(Hospital_Emergency_Room_Data[[#This Row],[Patient Admission Date]],"dddd")</f>
        <v>Wednesday</v>
      </c>
      <c r="H4070" t="s">
        <v>9208</v>
      </c>
      <c r="I4070">
        <v>59</v>
      </c>
      <c r="J4070" s="5" t="s">
        <v>9219</v>
      </c>
      <c r="K4070" t="s">
        <v>29</v>
      </c>
      <c r="L4070" t="s">
        <v>9281</v>
      </c>
      <c r="M4070" t="s">
        <v>9209</v>
      </c>
      <c r="O4070">
        <v>34</v>
      </c>
      <c r="P4070" t="s">
        <v>9225</v>
      </c>
      <c r="Q4070">
        <v>29</v>
      </c>
      <c r="R4070">
        <v>17</v>
      </c>
      <c r="S4070" t="s">
        <v>9257</v>
      </c>
      <c r="T4070" t="s">
        <v>9264</v>
      </c>
      <c r="U4070" t="s">
        <v>9300</v>
      </c>
      <c r="V4070" t="str" cm="1">
        <f t="array" ref="V4070">_xlfn.IFS(Hospital_Emergency_Room_Data[[#This Row],[Day]]&lt;=10,"Start(1-10)",Hospital_Emergency_Room_Data[[#This Row],[Day]]&lt;=20,"Middle(11-20)",Hospital_Emergency_Room_Data[[#This Row],[Day]]&gt;20,"End(21-30)")</f>
        <v>End(21-30)</v>
      </c>
    </row>
    <row r="4071" spans="1:22">
      <c r="A4071">
        <v>516829080</v>
      </c>
      <c r="B4071" t="s">
        <v>4082</v>
      </c>
      <c r="C4071" s="1">
        <v>45176</v>
      </c>
      <c r="D4071" t="str">
        <f>TEXT(Hospital_Emergency_Room_Data[[#This Row],[Patient Admission Date]],"mmm")</f>
        <v>Sep</v>
      </c>
      <c r="E4071">
        <f>YEAR(Hospital_Emergency_Room_Data[[#This Row],[Patient Admission Date]])</f>
        <v>2023</v>
      </c>
      <c r="F4071" s="2">
        <v>0.23749999999999999</v>
      </c>
      <c r="G4071" s="8" t="str">
        <f>TEXT(Hospital_Emergency_Room_Data[[#This Row],[Patient Admission Date]],"dddd")</f>
        <v>Thursday</v>
      </c>
      <c r="H4071" t="s">
        <v>9208</v>
      </c>
      <c r="I4071">
        <v>43</v>
      </c>
      <c r="J4071" s="5" t="s">
        <v>9223</v>
      </c>
      <c r="K4071" t="s">
        <v>29</v>
      </c>
      <c r="L4071" t="s">
        <v>9281</v>
      </c>
      <c r="M4071" t="s">
        <v>9209</v>
      </c>
      <c r="O4071">
        <v>52</v>
      </c>
      <c r="P4071" t="s">
        <v>9225</v>
      </c>
      <c r="Q4071">
        <v>7</v>
      </c>
      <c r="R4071">
        <v>5</v>
      </c>
      <c r="S4071" t="s">
        <v>9258</v>
      </c>
      <c r="T4071" t="s">
        <v>9263</v>
      </c>
      <c r="U4071" t="s">
        <v>9283</v>
      </c>
      <c r="V4071" t="str" cm="1">
        <f t="array" ref="V4071">_xlfn.IFS(Hospital_Emergency_Room_Data[[#This Row],[Day]]&lt;=10,"Start(1-10)",Hospital_Emergency_Room_Data[[#This Row],[Day]]&lt;=20,"Middle(11-20)",Hospital_Emergency_Room_Data[[#This Row],[Day]]&gt;20,"End(21-30)")</f>
        <v>Start(1-10)</v>
      </c>
    </row>
    <row r="4072" spans="1:22">
      <c r="A4072">
        <v>526999283</v>
      </c>
      <c r="B4072" t="s">
        <v>4083</v>
      </c>
      <c r="C4072" s="1">
        <v>45315</v>
      </c>
      <c r="D4072" t="str">
        <f>TEXT(Hospital_Emergency_Room_Data[[#This Row],[Patient Admission Date]],"mmm")</f>
        <v>Jan</v>
      </c>
      <c r="E4072">
        <f>YEAR(Hospital_Emergency_Room_Data[[#This Row],[Patient Admission Date]])</f>
        <v>2024</v>
      </c>
      <c r="F4072" s="2">
        <v>0.40694444444444444</v>
      </c>
      <c r="G4072" s="8" t="str">
        <f>TEXT(Hospital_Emergency_Room_Data[[#This Row],[Patient Admission Date]],"dddd")</f>
        <v>Wednesday</v>
      </c>
      <c r="H4072" t="s">
        <v>9208</v>
      </c>
      <c r="I4072">
        <v>44</v>
      </c>
      <c r="J4072" s="5" t="s">
        <v>9223</v>
      </c>
      <c r="K4072" t="s">
        <v>29</v>
      </c>
      <c r="L4072" t="s">
        <v>9281</v>
      </c>
      <c r="M4072" t="s">
        <v>9209</v>
      </c>
      <c r="O4072">
        <v>23</v>
      </c>
      <c r="P4072" t="s">
        <v>9226</v>
      </c>
      <c r="Q4072">
        <v>24</v>
      </c>
      <c r="R4072">
        <v>9</v>
      </c>
      <c r="S4072" t="s">
        <v>9255</v>
      </c>
      <c r="T4072" t="s">
        <v>9264</v>
      </c>
      <c r="U4072" t="s">
        <v>9282</v>
      </c>
      <c r="V4072" t="str" cm="1">
        <f t="array" ref="V4072">_xlfn.IFS(Hospital_Emergency_Room_Data[[#This Row],[Day]]&lt;=10,"Start(1-10)",Hospital_Emergency_Room_Data[[#This Row],[Day]]&lt;=20,"Middle(11-20)",Hospital_Emergency_Room_Data[[#This Row],[Day]]&gt;20,"End(21-30)")</f>
        <v>End(21-30)</v>
      </c>
    </row>
    <row r="4073" spans="1:22">
      <c r="A4073">
        <v>207648402</v>
      </c>
      <c r="B4073" t="s">
        <v>4084</v>
      </c>
      <c r="C4073" s="1">
        <v>45451</v>
      </c>
      <c r="D4073" t="str">
        <f>TEXT(Hospital_Emergency_Room_Data[[#This Row],[Patient Admission Date]],"mmm")</f>
        <v>Jun</v>
      </c>
      <c r="E4073">
        <f>YEAR(Hospital_Emergency_Room_Data[[#This Row],[Patient Admission Date]])</f>
        <v>2024</v>
      </c>
      <c r="F4073" s="2">
        <v>0.41458333333333336</v>
      </c>
      <c r="G4073" s="8" t="str">
        <f>TEXT(Hospital_Emergency_Room_Data[[#This Row],[Patient Admission Date]],"dddd")</f>
        <v>Saturday</v>
      </c>
      <c r="H4073" t="s">
        <v>9208</v>
      </c>
      <c r="I4073">
        <v>31</v>
      </c>
      <c r="J4073" s="5" t="s">
        <v>9223</v>
      </c>
      <c r="K4073" t="s">
        <v>29</v>
      </c>
      <c r="L4073" t="s">
        <v>9281</v>
      </c>
      <c r="M4073" t="s">
        <v>9209</v>
      </c>
      <c r="O4073">
        <v>58</v>
      </c>
      <c r="P4073" t="s">
        <v>9225</v>
      </c>
      <c r="Q4073">
        <v>8</v>
      </c>
      <c r="R4073">
        <v>9</v>
      </c>
      <c r="S4073" t="s">
        <v>9255</v>
      </c>
      <c r="T4073" t="s">
        <v>9265</v>
      </c>
      <c r="U4073" t="s">
        <v>9283</v>
      </c>
      <c r="V4073" t="str" cm="1">
        <f t="array" ref="V4073">_xlfn.IFS(Hospital_Emergency_Room_Data[[#This Row],[Day]]&lt;=10,"Start(1-10)",Hospital_Emergency_Room_Data[[#This Row],[Day]]&lt;=20,"Middle(11-20)",Hospital_Emergency_Room_Data[[#This Row],[Day]]&gt;20,"End(21-30)")</f>
        <v>Start(1-10)</v>
      </c>
    </row>
    <row r="4074" spans="1:22">
      <c r="A4074">
        <v>137633880</v>
      </c>
      <c r="B4074" t="s">
        <v>4085</v>
      </c>
      <c r="C4074" s="1">
        <v>45092</v>
      </c>
      <c r="D4074" t="str">
        <f>TEXT(Hospital_Emergency_Room_Data[[#This Row],[Patient Admission Date]],"mmm")</f>
        <v>Jun</v>
      </c>
      <c r="E4074">
        <f>YEAR(Hospital_Emergency_Room_Data[[#This Row],[Patient Admission Date]])</f>
        <v>2023</v>
      </c>
      <c r="F4074" s="2">
        <v>0.26944444444444443</v>
      </c>
      <c r="G4074" s="8" t="str">
        <f>TEXT(Hospital_Emergency_Room_Data[[#This Row],[Patient Admission Date]],"dddd")</f>
        <v>Thursday</v>
      </c>
      <c r="H4074" t="s">
        <v>9208</v>
      </c>
      <c r="I4074">
        <v>26</v>
      </c>
      <c r="J4074" s="5" t="s">
        <v>9220</v>
      </c>
      <c r="K4074" t="s">
        <v>29</v>
      </c>
      <c r="L4074" t="s">
        <v>9281</v>
      </c>
      <c r="M4074" t="s">
        <v>9209</v>
      </c>
      <c r="O4074">
        <v>21</v>
      </c>
      <c r="P4074" t="s">
        <v>9226</v>
      </c>
      <c r="Q4074">
        <v>15</v>
      </c>
      <c r="R4074">
        <v>6</v>
      </c>
      <c r="S4074" t="s">
        <v>9255</v>
      </c>
      <c r="T4074" t="s">
        <v>9262</v>
      </c>
      <c r="U4074" t="s">
        <v>9282</v>
      </c>
      <c r="V4074" t="str" cm="1">
        <f t="array" ref="V4074">_xlfn.IFS(Hospital_Emergency_Room_Data[[#This Row],[Day]]&lt;=10,"Start(1-10)",Hospital_Emergency_Room_Data[[#This Row],[Day]]&lt;=20,"Middle(11-20)",Hospital_Emergency_Room_Data[[#This Row],[Day]]&gt;20,"End(21-30)")</f>
        <v>Middle(11-20)</v>
      </c>
    </row>
    <row r="4075" spans="1:22">
      <c r="A4075">
        <v>731637305</v>
      </c>
      <c r="B4075" t="s">
        <v>4086</v>
      </c>
      <c r="C4075" s="1">
        <v>45277</v>
      </c>
      <c r="D4075" t="str">
        <f>TEXT(Hospital_Emergency_Room_Data[[#This Row],[Patient Admission Date]],"mmm")</f>
        <v>Dec</v>
      </c>
      <c r="E4075">
        <f>YEAR(Hospital_Emergency_Room_Data[[#This Row],[Patient Admission Date]])</f>
        <v>2023</v>
      </c>
      <c r="F4075" s="2">
        <v>0.46388888888888891</v>
      </c>
      <c r="G4075" s="8" t="str">
        <f>TEXT(Hospital_Emergency_Room_Data[[#This Row],[Patient Admission Date]],"dddd")</f>
        <v>Sunday</v>
      </c>
      <c r="H4075" t="s">
        <v>9208</v>
      </c>
      <c r="I4075">
        <v>64</v>
      </c>
      <c r="J4075" s="5" t="s">
        <v>9217</v>
      </c>
      <c r="K4075" t="s">
        <v>29</v>
      </c>
      <c r="L4075" t="s">
        <v>9281</v>
      </c>
      <c r="M4075" t="s">
        <v>9209</v>
      </c>
      <c r="O4075">
        <v>36</v>
      </c>
      <c r="P4075" t="s">
        <v>9225</v>
      </c>
      <c r="Q4075">
        <v>17</v>
      </c>
      <c r="R4075">
        <v>11</v>
      </c>
      <c r="S4075" t="s">
        <v>9255</v>
      </c>
      <c r="T4075" t="s">
        <v>9262</v>
      </c>
      <c r="U4075" t="s">
        <v>9300</v>
      </c>
      <c r="V4075" t="str" cm="1">
        <f t="array" ref="V4075">_xlfn.IFS(Hospital_Emergency_Room_Data[[#This Row],[Day]]&lt;=10,"Start(1-10)",Hospital_Emergency_Room_Data[[#This Row],[Day]]&lt;=20,"Middle(11-20)",Hospital_Emergency_Room_Data[[#This Row],[Day]]&gt;20,"End(21-30)")</f>
        <v>Middle(11-20)</v>
      </c>
    </row>
    <row r="4076" spans="1:22">
      <c r="A4076">
        <v>292297969</v>
      </c>
      <c r="B4076" t="s">
        <v>4087</v>
      </c>
      <c r="C4076" s="1">
        <v>45304</v>
      </c>
      <c r="D4076" t="str">
        <f>TEXT(Hospital_Emergency_Room_Data[[#This Row],[Patient Admission Date]],"mmm")</f>
        <v>Jan</v>
      </c>
      <c r="E4076">
        <f>YEAR(Hospital_Emergency_Room_Data[[#This Row],[Patient Admission Date]])</f>
        <v>2024</v>
      </c>
      <c r="F4076" s="2">
        <v>0.37430555555555556</v>
      </c>
      <c r="G4076" s="8" t="str">
        <f>TEXT(Hospital_Emergency_Room_Data[[#This Row],[Patient Admission Date]],"dddd")</f>
        <v>Saturday</v>
      </c>
      <c r="H4076" t="s">
        <v>9208</v>
      </c>
      <c r="I4076">
        <v>65</v>
      </c>
      <c r="J4076" s="5" t="s">
        <v>9217</v>
      </c>
      <c r="K4076" t="s">
        <v>29</v>
      </c>
      <c r="L4076" t="s">
        <v>9281</v>
      </c>
      <c r="M4076" t="s">
        <v>9209</v>
      </c>
      <c r="O4076">
        <v>37</v>
      </c>
      <c r="P4076" t="s">
        <v>9225</v>
      </c>
      <c r="Q4076">
        <v>13</v>
      </c>
      <c r="R4076">
        <v>8</v>
      </c>
      <c r="S4076" t="s">
        <v>9255</v>
      </c>
      <c r="T4076" t="s">
        <v>9265</v>
      </c>
      <c r="U4076" t="s">
        <v>9300</v>
      </c>
      <c r="V4076" t="str" cm="1">
        <f t="array" ref="V4076">_xlfn.IFS(Hospital_Emergency_Room_Data[[#This Row],[Day]]&lt;=10,"Start(1-10)",Hospital_Emergency_Room_Data[[#This Row],[Day]]&lt;=20,"Middle(11-20)",Hospital_Emergency_Room_Data[[#This Row],[Day]]&gt;20,"End(21-30)")</f>
        <v>Middle(11-20)</v>
      </c>
    </row>
    <row r="4077" spans="1:22">
      <c r="A4077">
        <v>701509412</v>
      </c>
      <c r="B4077" t="s">
        <v>4088</v>
      </c>
      <c r="C4077" s="1">
        <v>45080</v>
      </c>
      <c r="D4077" t="str">
        <f>TEXT(Hospital_Emergency_Room_Data[[#This Row],[Patient Admission Date]],"mmm")</f>
        <v>Jun</v>
      </c>
      <c r="E4077">
        <f>YEAR(Hospital_Emergency_Room_Data[[#This Row],[Patient Admission Date]])</f>
        <v>2023</v>
      </c>
      <c r="F4077" s="2">
        <v>0.15833333333333333</v>
      </c>
      <c r="G4077" s="8" t="str">
        <f>TEXT(Hospital_Emergency_Room_Data[[#This Row],[Patient Admission Date]],"dddd")</f>
        <v>Saturday</v>
      </c>
      <c r="H4077" t="s">
        <v>9208</v>
      </c>
      <c r="I4077">
        <v>43</v>
      </c>
      <c r="J4077" s="5" t="s">
        <v>9223</v>
      </c>
      <c r="K4077" t="s">
        <v>29</v>
      </c>
      <c r="L4077" t="s">
        <v>9281</v>
      </c>
      <c r="M4077" t="s">
        <v>9209</v>
      </c>
      <c r="O4077">
        <v>41</v>
      </c>
      <c r="P4077" t="s">
        <v>9225</v>
      </c>
      <c r="Q4077">
        <v>3</v>
      </c>
      <c r="R4077">
        <v>3</v>
      </c>
      <c r="S4077" t="s">
        <v>9258</v>
      </c>
      <c r="T4077" t="s">
        <v>9263</v>
      </c>
      <c r="U4077" t="s">
        <v>9300</v>
      </c>
      <c r="V4077" t="str" cm="1">
        <f t="array" ref="V4077">_xlfn.IFS(Hospital_Emergency_Room_Data[[#This Row],[Day]]&lt;=10,"Start(1-10)",Hospital_Emergency_Room_Data[[#This Row],[Day]]&lt;=20,"Middle(11-20)",Hospital_Emergency_Room_Data[[#This Row],[Day]]&gt;20,"End(21-30)")</f>
        <v>Start(1-10)</v>
      </c>
    </row>
    <row r="4078" spans="1:22">
      <c r="A4078">
        <v>751702352</v>
      </c>
      <c r="B4078" t="s">
        <v>4089</v>
      </c>
      <c r="C4078" s="1">
        <v>45451</v>
      </c>
      <c r="D4078" t="str">
        <f>TEXT(Hospital_Emergency_Room_Data[[#This Row],[Patient Admission Date]],"mmm")</f>
        <v>Jun</v>
      </c>
      <c r="E4078">
        <f>YEAR(Hospital_Emergency_Room_Data[[#This Row],[Patient Admission Date]])</f>
        <v>2024</v>
      </c>
      <c r="F4078" s="2">
        <v>0.86736111111111114</v>
      </c>
      <c r="G4078" s="8" t="str">
        <f>TEXT(Hospital_Emergency_Room_Data[[#This Row],[Patient Admission Date]],"dddd")</f>
        <v>Saturday</v>
      </c>
      <c r="H4078" t="s">
        <v>9208</v>
      </c>
      <c r="I4078">
        <v>11</v>
      </c>
      <c r="J4078" s="5" t="s">
        <v>9221</v>
      </c>
      <c r="K4078" t="s">
        <v>29</v>
      </c>
      <c r="L4078" t="s">
        <v>9281</v>
      </c>
      <c r="M4078" t="s">
        <v>9209</v>
      </c>
      <c r="O4078">
        <v>48</v>
      </c>
      <c r="P4078" t="s">
        <v>9225</v>
      </c>
      <c r="Q4078">
        <v>8</v>
      </c>
      <c r="R4078">
        <v>20</v>
      </c>
      <c r="S4078" t="s">
        <v>9256</v>
      </c>
      <c r="T4078" t="s">
        <v>9265</v>
      </c>
      <c r="U4078" t="s">
        <v>9283</v>
      </c>
      <c r="V4078" t="str" cm="1">
        <f t="array" ref="V4078">_xlfn.IFS(Hospital_Emergency_Room_Data[[#This Row],[Day]]&lt;=10,"Start(1-10)",Hospital_Emergency_Room_Data[[#This Row],[Day]]&lt;=20,"Middle(11-20)",Hospital_Emergency_Room_Data[[#This Row],[Day]]&gt;20,"End(21-30)")</f>
        <v>Start(1-10)</v>
      </c>
    </row>
    <row r="4079" spans="1:22">
      <c r="A4079">
        <v>308977916</v>
      </c>
      <c r="B4079" t="s">
        <v>4090</v>
      </c>
      <c r="C4079" s="1">
        <v>45558</v>
      </c>
      <c r="D4079" t="str">
        <f>TEXT(Hospital_Emergency_Room_Data[[#This Row],[Patient Admission Date]],"mmm")</f>
        <v>Sep</v>
      </c>
      <c r="E4079">
        <f>YEAR(Hospital_Emergency_Room_Data[[#This Row],[Patient Admission Date]])</f>
        <v>2024</v>
      </c>
      <c r="F4079" s="2">
        <v>3.4722222222222224E-2</v>
      </c>
      <c r="G4079" s="8" t="str">
        <f>TEXT(Hospital_Emergency_Room_Data[[#This Row],[Patient Admission Date]],"dddd")</f>
        <v>Monday</v>
      </c>
      <c r="H4079" t="s">
        <v>9208</v>
      </c>
      <c r="I4079">
        <v>8</v>
      </c>
      <c r="J4079" s="5" t="s">
        <v>9221</v>
      </c>
      <c r="K4079" t="s">
        <v>29</v>
      </c>
      <c r="L4079" t="s">
        <v>9281</v>
      </c>
      <c r="M4079" t="s">
        <v>9209</v>
      </c>
      <c r="O4079">
        <v>57</v>
      </c>
      <c r="P4079" t="s">
        <v>9225</v>
      </c>
      <c r="Q4079">
        <v>23</v>
      </c>
      <c r="R4079">
        <v>0</v>
      </c>
      <c r="S4079" t="s">
        <v>9258</v>
      </c>
      <c r="T4079" t="s">
        <v>9264</v>
      </c>
      <c r="U4079" t="s">
        <v>9283</v>
      </c>
      <c r="V4079" t="str" cm="1">
        <f t="array" ref="V4079">_xlfn.IFS(Hospital_Emergency_Room_Data[[#This Row],[Day]]&lt;=10,"Start(1-10)",Hospital_Emergency_Room_Data[[#This Row],[Day]]&lt;=20,"Middle(11-20)",Hospital_Emergency_Room_Data[[#This Row],[Day]]&gt;20,"End(21-30)")</f>
        <v>End(21-30)</v>
      </c>
    </row>
    <row r="4080" spans="1:22">
      <c r="A4080">
        <v>364165242</v>
      </c>
      <c r="B4080" t="s">
        <v>4091</v>
      </c>
      <c r="C4080" s="1">
        <v>45449</v>
      </c>
      <c r="D4080" t="str">
        <f>TEXT(Hospital_Emergency_Room_Data[[#This Row],[Patient Admission Date]],"mmm")</f>
        <v>Jun</v>
      </c>
      <c r="E4080">
        <f>YEAR(Hospital_Emergency_Room_Data[[#This Row],[Patient Admission Date]])</f>
        <v>2024</v>
      </c>
      <c r="F4080" s="2">
        <v>0.2</v>
      </c>
      <c r="G4080" s="8" t="str">
        <f>TEXT(Hospital_Emergency_Room_Data[[#This Row],[Patient Admission Date]],"dddd")</f>
        <v>Thursday</v>
      </c>
      <c r="H4080" t="s">
        <v>9208</v>
      </c>
      <c r="I4080">
        <v>13</v>
      </c>
      <c r="J4080" s="5" t="s">
        <v>9221</v>
      </c>
      <c r="K4080" t="s">
        <v>29</v>
      </c>
      <c r="L4080" t="s">
        <v>9281</v>
      </c>
      <c r="M4080" t="s">
        <v>9209</v>
      </c>
      <c r="O4080">
        <v>43</v>
      </c>
      <c r="P4080" t="s">
        <v>9225</v>
      </c>
      <c r="Q4080">
        <v>6</v>
      </c>
      <c r="R4080">
        <v>4</v>
      </c>
      <c r="S4080" t="s">
        <v>9258</v>
      </c>
      <c r="T4080" t="s">
        <v>9263</v>
      </c>
      <c r="U4080" t="s">
        <v>9300</v>
      </c>
      <c r="V4080" t="str" cm="1">
        <f t="array" ref="V4080">_xlfn.IFS(Hospital_Emergency_Room_Data[[#This Row],[Day]]&lt;=10,"Start(1-10)",Hospital_Emergency_Room_Data[[#This Row],[Day]]&lt;=20,"Middle(11-20)",Hospital_Emergency_Room_Data[[#This Row],[Day]]&gt;20,"End(21-30)")</f>
        <v>Start(1-10)</v>
      </c>
    </row>
    <row r="4081" spans="1:22">
      <c r="A4081">
        <v>888847651</v>
      </c>
      <c r="B4081" t="s">
        <v>4092</v>
      </c>
      <c r="C4081" s="1">
        <v>45403</v>
      </c>
      <c r="D4081" t="str">
        <f>TEXT(Hospital_Emergency_Room_Data[[#This Row],[Patient Admission Date]],"mmm")</f>
        <v>Apr</v>
      </c>
      <c r="E4081">
        <f>YEAR(Hospital_Emergency_Room_Data[[#This Row],[Patient Admission Date]])</f>
        <v>2024</v>
      </c>
      <c r="F4081" s="2">
        <v>0.92291666666666672</v>
      </c>
      <c r="G4081" s="8" t="str">
        <f>TEXT(Hospital_Emergency_Room_Data[[#This Row],[Patient Admission Date]],"dddd")</f>
        <v>Sunday</v>
      </c>
      <c r="H4081" t="s">
        <v>9208</v>
      </c>
      <c r="I4081">
        <v>73</v>
      </c>
      <c r="J4081" s="5" t="s">
        <v>9222</v>
      </c>
      <c r="K4081" t="s">
        <v>29</v>
      </c>
      <c r="L4081" t="s">
        <v>9281</v>
      </c>
      <c r="M4081" t="s">
        <v>9209</v>
      </c>
      <c r="O4081">
        <v>44</v>
      </c>
      <c r="P4081" t="s">
        <v>9225</v>
      </c>
      <c r="Q4081">
        <v>21</v>
      </c>
      <c r="R4081">
        <v>22</v>
      </c>
      <c r="S4081" t="s">
        <v>9256</v>
      </c>
      <c r="T4081" t="s">
        <v>9262</v>
      </c>
      <c r="U4081" t="s">
        <v>9300</v>
      </c>
      <c r="V4081" t="str" cm="1">
        <f t="array" ref="V4081">_xlfn.IFS(Hospital_Emergency_Room_Data[[#This Row],[Day]]&lt;=10,"Start(1-10)",Hospital_Emergency_Room_Data[[#This Row],[Day]]&lt;=20,"Middle(11-20)",Hospital_Emergency_Room_Data[[#This Row],[Day]]&gt;20,"End(21-30)")</f>
        <v>End(21-30)</v>
      </c>
    </row>
    <row r="4082" spans="1:22">
      <c r="A4082">
        <v>556050837</v>
      </c>
      <c r="B4082" t="s">
        <v>4093</v>
      </c>
      <c r="C4082" s="1">
        <v>45215</v>
      </c>
      <c r="D4082" t="str">
        <f>TEXT(Hospital_Emergency_Room_Data[[#This Row],[Patient Admission Date]],"mmm")</f>
        <v>Oct</v>
      </c>
      <c r="E4082">
        <f>YEAR(Hospital_Emergency_Room_Data[[#This Row],[Patient Admission Date]])</f>
        <v>2023</v>
      </c>
      <c r="F4082" s="2">
        <v>0.8618055555555556</v>
      </c>
      <c r="G4082" s="8" t="str">
        <f>TEXT(Hospital_Emergency_Room_Data[[#This Row],[Patient Admission Date]],"dddd")</f>
        <v>Monday</v>
      </c>
      <c r="H4082" t="s">
        <v>9208</v>
      </c>
      <c r="I4082">
        <v>68</v>
      </c>
      <c r="J4082" s="5" t="s">
        <v>9217</v>
      </c>
      <c r="K4082" t="s">
        <v>29</v>
      </c>
      <c r="L4082" t="s">
        <v>9281</v>
      </c>
      <c r="M4082" t="s">
        <v>9209</v>
      </c>
      <c r="O4082">
        <v>10</v>
      </c>
      <c r="P4082" t="s">
        <v>9226</v>
      </c>
      <c r="Q4082">
        <v>16</v>
      </c>
      <c r="R4082">
        <v>20</v>
      </c>
      <c r="S4082" t="s">
        <v>9256</v>
      </c>
      <c r="T4082" t="s">
        <v>9262</v>
      </c>
      <c r="U4082" t="s">
        <v>9282</v>
      </c>
      <c r="V4082" t="str" cm="1">
        <f t="array" ref="V4082">_xlfn.IFS(Hospital_Emergency_Room_Data[[#This Row],[Day]]&lt;=10,"Start(1-10)",Hospital_Emergency_Room_Data[[#This Row],[Day]]&lt;=20,"Middle(11-20)",Hospital_Emergency_Room_Data[[#This Row],[Day]]&gt;20,"End(21-30)")</f>
        <v>Middle(11-20)</v>
      </c>
    </row>
    <row r="4083" spans="1:22">
      <c r="A4083">
        <v>753190778</v>
      </c>
      <c r="B4083" t="s">
        <v>4094</v>
      </c>
      <c r="C4083" s="1">
        <v>45204</v>
      </c>
      <c r="D4083" t="str">
        <f>TEXT(Hospital_Emergency_Room_Data[[#This Row],[Patient Admission Date]],"mmm")</f>
        <v>Oct</v>
      </c>
      <c r="E4083">
        <f>YEAR(Hospital_Emergency_Room_Data[[#This Row],[Patient Admission Date]])</f>
        <v>2023</v>
      </c>
      <c r="F4083" s="2">
        <v>0.99722222222222223</v>
      </c>
      <c r="G4083" s="8" t="str">
        <f>TEXT(Hospital_Emergency_Room_Data[[#This Row],[Patient Admission Date]],"dddd")</f>
        <v>Thursday</v>
      </c>
      <c r="H4083" t="s">
        <v>9208</v>
      </c>
      <c r="I4083">
        <v>12</v>
      </c>
      <c r="J4083" s="5" t="s">
        <v>9221</v>
      </c>
      <c r="K4083" t="s">
        <v>29</v>
      </c>
      <c r="L4083" t="s">
        <v>9281</v>
      </c>
      <c r="M4083" t="s">
        <v>9209</v>
      </c>
      <c r="O4083">
        <v>11</v>
      </c>
      <c r="P4083" t="s">
        <v>9226</v>
      </c>
      <c r="Q4083">
        <v>5</v>
      </c>
      <c r="R4083">
        <v>23</v>
      </c>
      <c r="S4083" t="s">
        <v>9256</v>
      </c>
      <c r="T4083" t="s">
        <v>9263</v>
      </c>
      <c r="U4083" t="s">
        <v>9282</v>
      </c>
      <c r="V4083" t="str" cm="1">
        <f t="array" ref="V4083">_xlfn.IFS(Hospital_Emergency_Room_Data[[#This Row],[Day]]&lt;=10,"Start(1-10)",Hospital_Emergency_Room_Data[[#This Row],[Day]]&lt;=20,"Middle(11-20)",Hospital_Emergency_Room_Data[[#This Row],[Day]]&gt;20,"End(21-30)")</f>
        <v>Start(1-10)</v>
      </c>
    </row>
    <row r="4084" spans="1:22">
      <c r="A4084">
        <v>728865184</v>
      </c>
      <c r="B4084" t="s">
        <v>4095</v>
      </c>
      <c r="C4084" s="1">
        <v>45531</v>
      </c>
      <c r="D4084" t="str">
        <f>TEXT(Hospital_Emergency_Room_Data[[#This Row],[Patient Admission Date]],"mmm")</f>
        <v>Aug</v>
      </c>
      <c r="E4084">
        <f>YEAR(Hospital_Emergency_Room_Data[[#This Row],[Patient Admission Date]])</f>
        <v>2024</v>
      </c>
      <c r="F4084" s="2">
        <v>0.10486111111111111</v>
      </c>
      <c r="G4084" s="8" t="str">
        <f>TEXT(Hospital_Emergency_Room_Data[[#This Row],[Patient Admission Date]],"dddd")</f>
        <v>Tuesday</v>
      </c>
      <c r="H4084" t="s">
        <v>9208</v>
      </c>
      <c r="I4084">
        <v>79</v>
      </c>
      <c r="J4084" s="5" t="s">
        <v>9222</v>
      </c>
      <c r="K4084" t="s">
        <v>29</v>
      </c>
      <c r="L4084" t="s">
        <v>9281</v>
      </c>
      <c r="M4084" t="s">
        <v>9209</v>
      </c>
      <c r="O4084">
        <v>17</v>
      </c>
      <c r="P4084" t="s">
        <v>9226</v>
      </c>
      <c r="Q4084">
        <v>27</v>
      </c>
      <c r="R4084">
        <v>2</v>
      </c>
      <c r="S4084" t="s">
        <v>9258</v>
      </c>
      <c r="T4084" t="s">
        <v>9264</v>
      </c>
      <c r="U4084" t="s">
        <v>9282</v>
      </c>
      <c r="V4084" t="str" cm="1">
        <f t="array" ref="V4084">_xlfn.IFS(Hospital_Emergency_Room_Data[[#This Row],[Day]]&lt;=10,"Start(1-10)",Hospital_Emergency_Room_Data[[#This Row],[Day]]&lt;=20,"Middle(11-20)",Hospital_Emergency_Room_Data[[#This Row],[Day]]&gt;20,"End(21-30)")</f>
        <v>End(21-30)</v>
      </c>
    </row>
    <row r="4085" spans="1:22">
      <c r="A4085">
        <v>875528869</v>
      </c>
      <c r="B4085" t="s">
        <v>4096</v>
      </c>
      <c r="C4085" s="1">
        <v>45188</v>
      </c>
      <c r="D4085" t="str">
        <f>TEXT(Hospital_Emergency_Room_Data[[#This Row],[Patient Admission Date]],"mmm")</f>
        <v>Sep</v>
      </c>
      <c r="E4085">
        <f>YEAR(Hospital_Emergency_Room_Data[[#This Row],[Patient Admission Date]])</f>
        <v>2023</v>
      </c>
      <c r="F4085" s="2">
        <v>0.21597222222222223</v>
      </c>
      <c r="G4085" s="8" t="str">
        <f>TEXT(Hospital_Emergency_Room_Data[[#This Row],[Patient Admission Date]],"dddd")</f>
        <v>Tuesday</v>
      </c>
      <c r="H4085" t="s">
        <v>9208</v>
      </c>
      <c r="I4085">
        <v>64</v>
      </c>
      <c r="J4085" s="5" t="s">
        <v>9217</v>
      </c>
      <c r="K4085" t="s">
        <v>29</v>
      </c>
      <c r="L4085" t="s">
        <v>9281</v>
      </c>
      <c r="M4085" t="s">
        <v>9209</v>
      </c>
      <c r="O4085">
        <v>20</v>
      </c>
      <c r="P4085" t="s">
        <v>9226</v>
      </c>
      <c r="Q4085">
        <v>19</v>
      </c>
      <c r="R4085">
        <v>5</v>
      </c>
      <c r="S4085" t="s">
        <v>9258</v>
      </c>
      <c r="T4085" t="s">
        <v>9262</v>
      </c>
      <c r="U4085" t="s">
        <v>9282</v>
      </c>
      <c r="V4085" t="str" cm="1">
        <f t="array" ref="V4085">_xlfn.IFS(Hospital_Emergency_Room_Data[[#This Row],[Day]]&lt;=10,"Start(1-10)",Hospital_Emergency_Room_Data[[#This Row],[Day]]&lt;=20,"Middle(11-20)",Hospital_Emergency_Room_Data[[#This Row],[Day]]&gt;20,"End(21-30)")</f>
        <v>Middle(11-20)</v>
      </c>
    </row>
    <row r="4086" spans="1:22">
      <c r="A4086">
        <v>810106393</v>
      </c>
      <c r="B4086" t="s">
        <v>4097</v>
      </c>
      <c r="C4086" s="1">
        <v>45522</v>
      </c>
      <c r="D4086" t="str">
        <f>TEXT(Hospital_Emergency_Room_Data[[#This Row],[Patient Admission Date]],"mmm")</f>
        <v>Aug</v>
      </c>
      <c r="E4086">
        <f>YEAR(Hospital_Emergency_Room_Data[[#This Row],[Patient Admission Date]])</f>
        <v>2024</v>
      </c>
      <c r="F4086" s="2">
        <v>0.31597222222222221</v>
      </c>
      <c r="G4086" s="8" t="str">
        <f>TEXT(Hospital_Emergency_Room_Data[[#This Row],[Patient Admission Date]],"dddd")</f>
        <v>Sunday</v>
      </c>
      <c r="H4086" t="s">
        <v>9208</v>
      </c>
      <c r="I4086">
        <v>45</v>
      </c>
      <c r="J4086" s="5" t="s">
        <v>9219</v>
      </c>
      <c r="K4086" t="s">
        <v>29</v>
      </c>
      <c r="L4086" t="s">
        <v>9281</v>
      </c>
      <c r="M4086" t="s">
        <v>9209</v>
      </c>
      <c r="O4086">
        <v>10</v>
      </c>
      <c r="P4086" t="s">
        <v>9226</v>
      </c>
      <c r="Q4086">
        <v>18</v>
      </c>
      <c r="R4086">
        <v>7</v>
      </c>
      <c r="S4086" t="s">
        <v>9255</v>
      </c>
      <c r="T4086" t="s">
        <v>9262</v>
      </c>
      <c r="U4086" t="s">
        <v>9282</v>
      </c>
      <c r="V4086" t="str" cm="1">
        <f t="array" ref="V4086">_xlfn.IFS(Hospital_Emergency_Room_Data[[#This Row],[Day]]&lt;=10,"Start(1-10)",Hospital_Emergency_Room_Data[[#This Row],[Day]]&lt;=20,"Middle(11-20)",Hospital_Emergency_Room_Data[[#This Row],[Day]]&gt;20,"End(21-30)")</f>
        <v>Middle(11-20)</v>
      </c>
    </row>
    <row r="4087" spans="1:22">
      <c r="A4087">
        <v>182984289</v>
      </c>
      <c r="B4087" t="s">
        <v>4098</v>
      </c>
      <c r="C4087" s="1">
        <v>45420</v>
      </c>
      <c r="D4087" t="str">
        <f>TEXT(Hospital_Emergency_Room_Data[[#This Row],[Patient Admission Date]],"mmm")</f>
        <v>May</v>
      </c>
      <c r="E4087">
        <f>YEAR(Hospital_Emergency_Room_Data[[#This Row],[Patient Admission Date]])</f>
        <v>2024</v>
      </c>
      <c r="F4087" s="2">
        <v>0.30694444444444446</v>
      </c>
      <c r="G4087" s="8" t="str">
        <f>TEXT(Hospital_Emergency_Room_Data[[#This Row],[Patient Admission Date]],"dddd")</f>
        <v>Wednesday</v>
      </c>
      <c r="H4087" t="s">
        <v>9208</v>
      </c>
      <c r="I4087">
        <v>15</v>
      </c>
      <c r="J4087" s="5" t="s">
        <v>9220</v>
      </c>
      <c r="K4087" t="s">
        <v>29</v>
      </c>
      <c r="L4087" t="s">
        <v>9281</v>
      </c>
      <c r="M4087" t="s">
        <v>9209</v>
      </c>
      <c r="O4087">
        <v>21</v>
      </c>
      <c r="P4087" t="s">
        <v>9226</v>
      </c>
      <c r="Q4087">
        <v>8</v>
      </c>
      <c r="R4087">
        <v>7</v>
      </c>
      <c r="S4087" t="s">
        <v>9255</v>
      </c>
      <c r="T4087" t="s">
        <v>9265</v>
      </c>
      <c r="U4087" t="s">
        <v>9282</v>
      </c>
      <c r="V4087" t="str" cm="1">
        <f t="array" ref="V4087">_xlfn.IFS(Hospital_Emergency_Room_Data[[#This Row],[Day]]&lt;=10,"Start(1-10)",Hospital_Emergency_Room_Data[[#This Row],[Day]]&lt;=20,"Middle(11-20)",Hospital_Emergency_Room_Data[[#This Row],[Day]]&gt;20,"End(21-30)")</f>
        <v>Start(1-10)</v>
      </c>
    </row>
    <row r="4088" spans="1:22">
      <c r="A4088">
        <v>844756188</v>
      </c>
      <c r="B4088" t="s">
        <v>4099</v>
      </c>
      <c r="C4088" s="1">
        <v>45419</v>
      </c>
      <c r="D4088" t="str">
        <f>TEXT(Hospital_Emergency_Room_Data[[#This Row],[Patient Admission Date]],"mmm")</f>
        <v>May</v>
      </c>
      <c r="E4088">
        <f>YEAR(Hospital_Emergency_Room_Data[[#This Row],[Patient Admission Date]])</f>
        <v>2024</v>
      </c>
      <c r="F4088" s="2">
        <v>0.83750000000000002</v>
      </c>
      <c r="G4088" s="8" t="str">
        <f>TEXT(Hospital_Emergency_Room_Data[[#This Row],[Patient Admission Date]],"dddd")</f>
        <v>Tuesday</v>
      </c>
      <c r="H4088" t="s">
        <v>9208</v>
      </c>
      <c r="I4088">
        <v>15</v>
      </c>
      <c r="J4088" s="5" t="s">
        <v>9220</v>
      </c>
      <c r="K4088" t="s">
        <v>29</v>
      </c>
      <c r="L4088" t="s">
        <v>9281</v>
      </c>
      <c r="M4088" t="s">
        <v>9209</v>
      </c>
      <c r="O4088">
        <v>29</v>
      </c>
      <c r="P4088" t="s">
        <v>9226</v>
      </c>
      <c r="Q4088">
        <v>7</v>
      </c>
      <c r="R4088">
        <v>20</v>
      </c>
      <c r="S4088" t="s">
        <v>9256</v>
      </c>
      <c r="T4088" t="s">
        <v>9263</v>
      </c>
      <c r="U4088" t="s">
        <v>9282</v>
      </c>
      <c r="V4088" t="str" cm="1">
        <f t="array" ref="V4088">_xlfn.IFS(Hospital_Emergency_Room_Data[[#This Row],[Day]]&lt;=10,"Start(1-10)",Hospital_Emergency_Room_Data[[#This Row],[Day]]&lt;=20,"Middle(11-20)",Hospital_Emergency_Room_Data[[#This Row],[Day]]&gt;20,"End(21-30)")</f>
        <v>Start(1-10)</v>
      </c>
    </row>
    <row r="4089" spans="1:22">
      <c r="A4089">
        <v>876555877</v>
      </c>
      <c r="B4089" t="s">
        <v>4100</v>
      </c>
      <c r="C4089" s="1">
        <v>45577</v>
      </c>
      <c r="D4089" t="str">
        <f>TEXT(Hospital_Emergency_Room_Data[[#This Row],[Patient Admission Date]],"mmm")</f>
        <v>Oct</v>
      </c>
      <c r="E4089">
        <f>YEAR(Hospital_Emergency_Room_Data[[#This Row],[Patient Admission Date]])</f>
        <v>2024</v>
      </c>
      <c r="F4089" s="2">
        <v>0.93472222222222223</v>
      </c>
      <c r="G4089" s="8" t="str">
        <f>TEXT(Hospital_Emergency_Room_Data[[#This Row],[Patient Admission Date]],"dddd")</f>
        <v>Saturday</v>
      </c>
      <c r="H4089" t="s">
        <v>9208</v>
      </c>
      <c r="I4089">
        <v>32</v>
      </c>
      <c r="J4089" s="5" t="s">
        <v>9223</v>
      </c>
      <c r="K4089" t="s">
        <v>29</v>
      </c>
      <c r="L4089" t="s">
        <v>9281</v>
      </c>
      <c r="M4089" t="s">
        <v>9209</v>
      </c>
      <c r="O4089">
        <v>34</v>
      </c>
      <c r="P4089" t="s">
        <v>9225</v>
      </c>
      <c r="Q4089">
        <v>12</v>
      </c>
      <c r="R4089">
        <v>22</v>
      </c>
      <c r="S4089" t="s">
        <v>9256</v>
      </c>
      <c r="T4089" t="s">
        <v>9265</v>
      </c>
      <c r="U4089" t="s">
        <v>9300</v>
      </c>
      <c r="V4089" t="str" cm="1">
        <f t="array" ref="V4089">_xlfn.IFS(Hospital_Emergency_Room_Data[[#This Row],[Day]]&lt;=10,"Start(1-10)",Hospital_Emergency_Room_Data[[#This Row],[Day]]&lt;=20,"Middle(11-20)",Hospital_Emergency_Room_Data[[#This Row],[Day]]&gt;20,"End(21-30)")</f>
        <v>Middle(11-20)</v>
      </c>
    </row>
    <row r="4090" spans="1:22">
      <c r="A4090">
        <v>589786787</v>
      </c>
      <c r="B4090" t="s">
        <v>4101</v>
      </c>
      <c r="C4090" s="1">
        <v>45526</v>
      </c>
      <c r="D4090" t="str">
        <f>TEXT(Hospital_Emergency_Room_Data[[#This Row],[Patient Admission Date]],"mmm")</f>
        <v>Aug</v>
      </c>
      <c r="E4090">
        <f>YEAR(Hospital_Emergency_Room_Data[[#This Row],[Patient Admission Date]])</f>
        <v>2024</v>
      </c>
      <c r="F4090" s="2">
        <v>0.29652777777777778</v>
      </c>
      <c r="G4090" s="8" t="str">
        <f>TEXT(Hospital_Emergency_Room_Data[[#This Row],[Patient Admission Date]],"dddd")</f>
        <v>Thursday</v>
      </c>
      <c r="H4090" t="s">
        <v>9208</v>
      </c>
      <c r="I4090">
        <v>7</v>
      </c>
      <c r="J4090" s="5" t="s">
        <v>9221</v>
      </c>
      <c r="K4090" t="s">
        <v>29</v>
      </c>
      <c r="L4090" t="s">
        <v>9281</v>
      </c>
      <c r="M4090" t="s">
        <v>9209</v>
      </c>
      <c r="O4090">
        <v>34</v>
      </c>
      <c r="P4090" t="s">
        <v>9225</v>
      </c>
      <c r="Q4090">
        <v>22</v>
      </c>
      <c r="R4090">
        <v>7</v>
      </c>
      <c r="S4090" t="s">
        <v>9255</v>
      </c>
      <c r="T4090" t="s">
        <v>9264</v>
      </c>
      <c r="U4090" t="s">
        <v>9300</v>
      </c>
      <c r="V4090" t="str" cm="1">
        <f t="array" ref="V4090">_xlfn.IFS(Hospital_Emergency_Room_Data[[#This Row],[Day]]&lt;=10,"Start(1-10)",Hospital_Emergency_Room_Data[[#This Row],[Day]]&lt;=20,"Middle(11-20)",Hospital_Emergency_Room_Data[[#This Row],[Day]]&gt;20,"End(21-30)")</f>
        <v>End(21-30)</v>
      </c>
    </row>
    <row r="4091" spans="1:22">
      <c r="A4091">
        <v>116360093</v>
      </c>
      <c r="B4091" t="s">
        <v>4102</v>
      </c>
      <c r="C4091" s="1">
        <v>45148</v>
      </c>
      <c r="D4091" t="str">
        <f>TEXT(Hospital_Emergency_Room_Data[[#This Row],[Patient Admission Date]],"mmm")</f>
        <v>Aug</v>
      </c>
      <c r="E4091">
        <f>YEAR(Hospital_Emergency_Room_Data[[#This Row],[Patient Admission Date]])</f>
        <v>2023</v>
      </c>
      <c r="F4091" s="2">
        <v>0.13958333333333334</v>
      </c>
      <c r="G4091" s="8" t="str">
        <f>TEXT(Hospital_Emergency_Room_Data[[#This Row],[Patient Admission Date]],"dddd")</f>
        <v>Thursday</v>
      </c>
      <c r="H4091" t="s">
        <v>9208</v>
      </c>
      <c r="I4091">
        <v>40</v>
      </c>
      <c r="J4091" s="5" t="s">
        <v>9223</v>
      </c>
      <c r="K4091" t="s">
        <v>29</v>
      </c>
      <c r="L4091" t="s">
        <v>9281</v>
      </c>
      <c r="M4091" t="s">
        <v>9209</v>
      </c>
      <c r="O4091">
        <v>49</v>
      </c>
      <c r="P4091" t="s">
        <v>9225</v>
      </c>
      <c r="Q4091">
        <v>10</v>
      </c>
      <c r="R4091">
        <v>3</v>
      </c>
      <c r="S4091" t="s">
        <v>9258</v>
      </c>
      <c r="T4091" t="s">
        <v>9265</v>
      </c>
      <c r="U4091" t="s">
        <v>9283</v>
      </c>
      <c r="V4091" t="str" cm="1">
        <f t="array" ref="V4091">_xlfn.IFS(Hospital_Emergency_Room_Data[[#This Row],[Day]]&lt;=10,"Start(1-10)",Hospital_Emergency_Room_Data[[#This Row],[Day]]&lt;=20,"Middle(11-20)",Hospital_Emergency_Room_Data[[#This Row],[Day]]&gt;20,"End(21-30)")</f>
        <v>Start(1-10)</v>
      </c>
    </row>
    <row r="4092" spans="1:22">
      <c r="A4092">
        <v>216880117</v>
      </c>
      <c r="B4092" t="s">
        <v>4103</v>
      </c>
      <c r="C4092" s="1">
        <v>45165</v>
      </c>
      <c r="D4092" t="str">
        <f>TEXT(Hospital_Emergency_Room_Data[[#This Row],[Patient Admission Date]],"mmm")</f>
        <v>Aug</v>
      </c>
      <c r="E4092">
        <f>YEAR(Hospital_Emergency_Room_Data[[#This Row],[Patient Admission Date]])</f>
        <v>2023</v>
      </c>
      <c r="F4092" s="2">
        <v>0.46944444444444444</v>
      </c>
      <c r="G4092" s="8" t="str">
        <f>TEXT(Hospital_Emergency_Room_Data[[#This Row],[Patient Admission Date]],"dddd")</f>
        <v>Sunday</v>
      </c>
      <c r="H4092" t="s">
        <v>9208</v>
      </c>
      <c r="I4092">
        <v>58</v>
      </c>
      <c r="J4092" s="5" t="s">
        <v>9219</v>
      </c>
      <c r="K4092" t="s">
        <v>29</v>
      </c>
      <c r="L4092" t="s">
        <v>9281</v>
      </c>
      <c r="M4092" t="s">
        <v>9209</v>
      </c>
      <c r="O4092">
        <v>55</v>
      </c>
      <c r="P4092" t="s">
        <v>9225</v>
      </c>
      <c r="Q4092">
        <v>27</v>
      </c>
      <c r="R4092">
        <v>11</v>
      </c>
      <c r="S4092" t="s">
        <v>9255</v>
      </c>
      <c r="T4092" t="s">
        <v>9264</v>
      </c>
      <c r="U4092" t="s">
        <v>9283</v>
      </c>
      <c r="V4092" t="str" cm="1">
        <f t="array" ref="V4092">_xlfn.IFS(Hospital_Emergency_Room_Data[[#This Row],[Day]]&lt;=10,"Start(1-10)",Hospital_Emergency_Room_Data[[#This Row],[Day]]&lt;=20,"Middle(11-20)",Hospital_Emergency_Room_Data[[#This Row],[Day]]&gt;20,"End(21-30)")</f>
        <v>End(21-30)</v>
      </c>
    </row>
    <row r="4093" spans="1:22">
      <c r="A4093">
        <v>866880473</v>
      </c>
      <c r="B4093" t="s">
        <v>4104</v>
      </c>
      <c r="C4093" s="1">
        <v>45089</v>
      </c>
      <c r="D4093" t="str">
        <f>TEXT(Hospital_Emergency_Room_Data[[#This Row],[Patient Admission Date]],"mmm")</f>
        <v>Jun</v>
      </c>
      <c r="E4093">
        <f>YEAR(Hospital_Emergency_Room_Data[[#This Row],[Patient Admission Date]])</f>
        <v>2023</v>
      </c>
      <c r="F4093" s="2">
        <v>0.21319444444444444</v>
      </c>
      <c r="G4093" s="8" t="str">
        <f>TEXT(Hospital_Emergency_Room_Data[[#This Row],[Patient Admission Date]],"dddd")</f>
        <v>Monday</v>
      </c>
      <c r="H4093" t="s">
        <v>9208</v>
      </c>
      <c r="I4093">
        <v>58</v>
      </c>
      <c r="J4093" s="5" t="s">
        <v>9219</v>
      </c>
      <c r="K4093" t="s">
        <v>29</v>
      </c>
      <c r="L4093" t="s">
        <v>9281</v>
      </c>
      <c r="M4093" t="s">
        <v>9209</v>
      </c>
      <c r="O4093">
        <v>15</v>
      </c>
      <c r="P4093" t="s">
        <v>9226</v>
      </c>
      <c r="Q4093">
        <v>12</v>
      </c>
      <c r="R4093">
        <v>5</v>
      </c>
      <c r="S4093" t="s">
        <v>9258</v>
      </c>
      <c r="T4093" t="s">
        <v>9265</v>
      </c>
      <c r="U4093" t="s">
        <v>9282</v>
      </c>
      <c r="V4093" t="str" cm="1">
        <f t="array" ref="V4093">_xlfn.IFS(Hospital_Emergency_Room_Data[[#This Row],[Day]]&lt;=10,"Start(1-10)",Hospital_Emergency_Room_Data[[#This Row],[Day]]&lt;=20,"Middle(11-20)",Hospital_Emergency_Room_Data[[#This Row],[Day]]&gt;20,"End(21-30)")</f>
        <v>Middle(11-20)</v>
      </c>
    </row>
    <row r="4094" spans="1:22">
      <c r="A4094">
        <v>148635704</v>
      </c>
      <c r="B4094" t="s">
        <v>4105</v>
      </c>
      <c r="C4094" s="1">
        <v>45173</v>
      </c>
      <c r="D4094" t="str">
        <f>TEXT(Hospital_Emergency_Room_Data[[#This Row],[Patient Admission Date]],"mmm")</f>
        <v>Sep</v>
      </c>
      <c r="E4094">
        <f>YEAR(Hospital_Emergency_Room_Data[[#This Row],[Patient Admission Date]])</f>
        <v>2023</v>
      </c>
      <c r="F4094" s="2">
        <v>0.11319444444444444</v>
      </c>
      <c r="G4094" s="8" t="str">
        <f>TEXT(Hospital_Emergency_Room_Data[[#This Row],[Patient Admission Date]],"dddd")</f>
        <v>Monday</v>
      </c>
      <c r="H4094" t="s">
        <v>9208</v>
      </c>
      <c r="I4094">
        <v>31</v>
      </c>
      <c r="J4094" s="5" t="s">
        <v>9223</v>
      </c>
      <c r="K4094" t="s">
        <v>29</v>
      </c>
      <c r="L4094" t="s">
        <v>9281</v>
      </c>
      <c r="M4094" t="s">
        <v>9209</v>
      </c>
      <c r="O4094">
        <v>60</v>
      </c>
      <c r="P4094" t="s">
        <v>9225</v>
      </c>
      <c r="Q4094">
        <v>4</v>
      </c>
      <c r="R4094">
        <v>2</v>
      </c>
      <c r="S4094" t="s">
        <v>9258</v>
      </c>
      <c r="T4094" t="s">
        <v>9263</v>
      </c>
      <c r="U4094" t="s">
        <v>9283</v>
      </c>
      <c r="V4094" t="str" cm="1">
        <f t="array" ref="V4094">_xlfn.IFS(Hospital_Emergency_Room_Data[[#This Row],[Day]]&lt;=10,"Start(1-10)",Hospital_Emergency_Room_Data[[#This Row],[Day]]&lt;=20,"Middle(11-20)",Hospital_Emergency_Room_Data[[#This Row],[Day]]&gt;20,"End(21-30)")</f>
        <v>Start(1-10)</v>
      </c>
    </row>
    <row r="4095" spans="1:22">
      <c r="A4095">
        <v>156690132</v>
      </c>
      <c r="B4095" t="s">
        <v>4106</v>
      </c>
      <c r="C4095" s="1">
        <v>45359</v>
      </c>
      <c r="D4095" t="str">
        <f>TEXT(Hospital_Emergency_Room_Data[[#This Row],[Patient Admission Date]],"mmm")</f>
        <v>Mar</v>
      </c>
      <c r="E4095">
        <f>YEAR(Hospital_Emergency_Room_Data[[#This Row],[Patient Admission Date]])</f>
        <v>2024</v>
      </c>
      <c r="F4095" s="2">
        <v>0.93888888888888888</v>
      </c>
      <c r="G4095" s="8" t="str">
        <f>TEXT(Hospital_Emergency_Room_Data[[#This Row],[Patient Admission Date]],"dddd")</f>
        <v>Friday</v>
      </c>
      <c r="H4095" t="s">
        <v>9208</v>
      </c>
      <c r="I4095">
        <v>37</v>
      </c>
      <c r="J4095" s="5" t="s">
        <v>9223</v>
      </c>
      <c r="K4095" t="s">
        <v>29</v>
      </c>
      <c r="L4095" t="s">
        <v>9281</v>
      </c>
      <c r="M4095" t="s">
        <v>9209</v>
      </c>
      <c r="O4095">
        <v>29</v>
      </c>
      <c r="P4095" t="s">
        <v>9226</v>
      </c>
      <c r="Q4095">
        <v>8</v>
      </c>
      <c r="R4095">
        <v>22</v>
      </c>
      <c r="S4095" t="s">
        <v>9256</v>
      </c>
      <c r="T4095" t="s">
        <v>9265</v>
      </c>
      <c r="U4095" t="s">
        <v>9282</v>
      </c>
      <c r="V4095" t="str" cm="1">
        <f t="array" ref="V4095">_xlfn.IFS(Hospital_Emergency_Room_Data[[#This Row],[Day]]&lt;=10,"Start(1-10)",Hospital_Emergency_Room_Data[[#This Row],[Day]]&lt;=20,"Middle(11-20)",Hospital_Emergency_Room_Data[[#This Row],[Day]]&gt;20,"End(21-30)")</f>
        <v>Start(1-10)</v>
      </c>
    </row>
    <row r="4096" spans="1:22">
      <c r="A4096">
        <v>165235765</v>
      </c>
      <c r="B4096" t="s">
        <v>4107</v>
      </c>
      <c r="C4096" s="1">
        <v>45403</v>
      </c>
      <c r="D4096" t="str">
        <f>TEXT(Hospital_Emergency_Room_Data[[#This Row],[Patient Admission Date]],"mmm")</f>
        <v>Apr</v>
      </c>
      <c r="E4096">
        <f>YEAR(Hospital_Emergency_Room_Data[[#This Row],[Patient Admission Date]])</f>
        <v>2024</v>
      </c>
      <c r="F4096" s="2">
        <v>0.5083333333333333</v>
      </c>
      <c r="G4096" s="8" t="str">
        <f>TEXT(Hospital_Emergency_Room_Data[[#This Row],[Patient Admission Date]],"dddd")</f>
        <v>Sunday</v>
      </c>
      <c r="H4096" t="s">
        <v>9208</v>
      </c>
      <c r="I4096">
        <v>17</v>
      </c>
      <c r="J4096" s="5" t="s">
        <v>9220</v>
      </c>
      <c r="K4096" t="s">
        <v>29</v>
      </c>
      <c r="L4096" t="s">
        <v>9281</v>
      </c>
      <c r="M4096" t="s">
        <v>9209</v>
      </c>
      <c r="O4096">
        <v>55</v>
      </c>
      <c r="P4096" t="s">
        <v>9225</v>
      </c>
      <c r="Q4096">
        <v>21</v>
      </c>
      <c r="R4096">
        <v>12</v>
      </c>
      <c r="S4096" t="s">
        <v>9257</v>
      </c>
      <c r="T4096" t="s">
        <v>9262</v>
      </c>
      <c r="U4096" t="s">
        <v>9283</v>
      </c>
      <c r="V4096" t="str" cm="1">
        <f t="array" ref="V4096">_xlfn.IFS(Hospital_Emergency_Room_Data[[#This Row],[Day]]&lt;=10,"Start(1-10)",Hospital_Emergency_Room_Data[[#This Row],[Day]]&lt;=20,"Middle(11-20)",Hospital_Emergency_Room_Data[[#This Row],[Day]]&gt;20,"End(21-30)")</f>
        <v>End(21-30)</v>
      </c>
    </row>
    <row r="4097" spans="1:22">
      <c r="A4097">
        <v>145734921</v>
      </c>
      <c r="B4097" t="s">
        <v>4108</v>
      </c>
      <c r="C4097" s="1">
        <v>45405</v>
      </c>
      <c r="D4097" t="str">
        <f>TEXT(Hospital_Emergency_Room_Data[[#This Row],[Patient Admission Date]],"mmm")</f>
        <v>Apr</v>
      </c>
      <c r="E4097">
        <f>YEAR(Hospital_Emergency_Room_Data[[#This Row],[Patient Admission Date]])</f>
        <v>2024</v>
      </c>
      <c r="F4097" s="2">
        <v>3.6111111111111108E-2</v>
      </c>
      <c r="G4097" s="8" t="str">
        <f>TEXT(Hospital_Emergency_Room_Data[[#This Row],[Patient Admission Date]],"dddd")</f>
        <v>Tuesday</v>
      </c>
      <c r="H4097" t="s">
        <v>9208</v>
      </c>
      <c r="I4097">
        <v>69</v>
      </c>
      <c r="J4097" s="5" t="s">
        <v>9217</v>
      </c>
      <c r="K4097" t="s">
        <v>29</v>
      </c>
      <c r="L4097" t="s">
        <v>9281</v>
      </c>
      <c r="M4097" t="s">
        <v>9209</v>
      </c>
      <c r="O4097">
        <v>55</v>
      </c>
      <c r="P4097" t="s">
        <v>9225</v>
      </c>
      <c r="Q4097">
        <v>23</v>
      </c>
      <c r="R4097">
        <v>0</v>
      </c>
      <c r="S4097" t="s">
        <v>9258</v>
      </c>
      <c r="T4097" t="s">
        <v>9264</v>
      </c>
      <c r="U4097" t="s">
        <v>9283</v>
      </c>
      <c r="V4097" t="str" cm="1">
        <f t="array" ref="V4097">_xlfn.IFS(Hospital_Emergency_Room_Data[[#This Row],[Day]]&lt;=10,"Start(1-10)",Hospital_Emergency_Room_Data[[#This Row],[Day]]&lt;=20,"Middle(11-20)",Hospital_Emergency_Room_Data[[#This Row],[Day]]&gt;20,"End(21-30)")</f>
        <v>End(21-30)</v>
      </c>
    </row>
    <row r="4098" spans="1:22">
      <c r="A4098">
        <v>292119160</v>
      </c>
      <c r="B4098" t="s">
        <v>4109</v>
      </c>
      <c r="C4098" s="1">
        <v>45250</v>
      </c>
      <c r="D4098" t="str">
        <f>TEXT(Hospital_Emergency_Room_Data[[#This Row],[Patient Admission Date]],"mmm")</f>
        <v>Nov</v>
      </c>
      <c r="E4098">
        <f>YEAR(Hospital_Emergency_Room_Data[[#This Row],[Patient Admission Date]])</f>
        <v>2023</v>
      </c>
      <c r="F4098" s="2">
        <v>0.79791666666666672</v>
      </c>
      <c r="G4098" s="8" t="str">
        <f>TEXT(Hospital_Emergency_Room_Data[[#This Row],[Patient Admission Date]],"dddd")</f>
        <v>Monday</v>
      </c>
      <c r="H4098" t="s">
        <v>9208</v>
      </c>
      <c r="I4098">
        <v>37</v>
      </c>
      <c r="J4098" s="5" t="s">
        <v>9223</v>
      </c>
      <c r="K4098" t="s">
        <v>29</v>
      </c>
      <c r="L4098" t="s">
        <v>9281</v>
      </c>
      <c r="M4098" t="s">
        <v>9209</v>
      </c>
      <c r="O4098">
        <v>59</v>
      </c>
      <c r="P4098" t="s">
        <v>9225</v>
      </c>
      <c r="Q4098">
        <v>20</v>
      </c>
      <c r="R4098">
        <v>19</v>
      </c>
      <c r="S4098" t="s">
        <v>9256</v>
      </c>
      <c r="T4098" t="s">
        <v>9262</v>
      </c>
      <c r="U4098" t="s">
        <v>9283</v>
      </c>
      <c r="V4098" t="str" cm="1">
        <f t="array" ref="V4098">_xlfn.IFS(Hospital_Emergency_Room_Data[[#This Row],[Day]]&lt;=10,"Start(1-10)",Hospital_Emergency_Room_Data[[#This Row],[Day]]&lt;=20,"Middle(11-20)",Hospital_Emergency_Room_Data[[#This Row],[Day]]&gt;20,"End(21-30)")</f>
        <v>Middle(11-20)</v>
      </c>
    </row>
    <row r="4099" spans="1:22">
      <c r="A4099">
        <v>227235068</v>
      </c>
      <c r="B4099" t="s">
        <v>4110</v>
      </c>
      <c r="C4099" s="1">
        <v>45352</v>
      </c>
      <c r="D4099" t="str">
        <f>TEXT(Hospital_Emergency_Room_Data[[#This Row],[Patient Admission Date]],"mmm")</f>
        <v>Mar</v>
      </c>
      <c r="E4099">
        <f>YEAR(Hospital_Emergency_Room_Data[[#This Row],[Patient Admission Date]])</f>
        <v>2024</v>
      </c>
      <c r="F4099" s="2">
        <v>0.93541666666666667</v>
      </c>
      <c r="G4099" s="8" t="str">
        <f>TEXT(Hospital_Emergency_Room_Data[[#This Row],[Patient Admission Date]],"dddd")</f>
        <v>Friday</v>
      </c>
      <c r="H4099" t="s">
        <v>9208</v>
      </c>
      <c r="I4099">
        <v>78</v>
      </c>
      <c r="J4099" s="5" t="s">
        <v>9222</v>
      </c>
      <c r="K4099" t="s">
        <v>29</v>
      </c>
      <c r="L4099" t="s">
        <v>9281</v>
      </c>
      <c r="M4099" t="s">
        <v>9209</v>
      </c>
      <c r="N4099">
        <v>1</v>
      </c>
      <c r="O4099">
        <v>60</v>
      </c>
      <c r="P4099" t="s">
        <v>9225</v>
      </c>
      <c r="Q4099">
        <v>1</v>
      </c>
      <c r="R4099">
        <v>22</v>
      </c>
      <c r="S4099" t="s">
        <v>9256</v>
      </c>
      <c r="T4099" t="s">
        <v>9263</v>
      </c>
      <c r="U4099" t="s">
        <v>9283</v>
      </c>
      <c r="V4099" t="str" cm="1">
        <f t="array" ref="V4099">_xlfn.IFS(Hospital_Emergency_Room_Data[[#This Row],[Day]]&lt;=10,"Start(1-10)",Hospital_Emergency_Room_Data[[#This Row],[Day]]&lt;=20,"Middle(11-20)",Hospital_Emergency_Room_Data[[#This Row],[Day]]&gt;20,"End(21-30)")</f>
        <v>Start(1-10)</v>
      </c>
    </row>
    <row r="4100" spans="1:22">
      <c r="A4100">
        <v>542432204</v>
      </c>
      <c r="B4100" t="s">
        <v>4111</v>
      </c>
      <c r="C4100" s="1">
        <v>45351</v>
      </c>
      <c r="D4100" t="str">
        <f>TEXT(Hospital_Emergency_Room_Data[[#This Row],[Patient Admission Date]],"mmm")</f>
        <v>Feb</v>
      </c>
      <c r="E4100">
        <f>YEAR(Hospital_Emergency_Room_Data[[#This Row],[Patient Admission Date]])</f>
        <v>2024</v>
      </c>
      <c r="F4100" s="2">
        <v>0.86597222222222225</v>
      </c>
      <c r="G4100" s="8" t="str">
        <f>TEXT(Hospital_Emergency_Room_Data[[#This Row],[Patient Admission Date]],"dddd")</f>
        <v>Thursday</v>
      </c>
      <c r="H4100" t="s">
        <v>9208</v>
      </c>
      <c r="I4100">
        <v>67</v>
      </c>
      <c r="J4100" s="5" t="s">
        <v>9217</v>
      </c>
      <c r="K4100" t="s">
        <v>29</v>
      </c>
      <c r="L4100" t="s">
        <v>9281</v>
      </c>
      <c r="M4100" t="s">
        <v>9209</v>
      </c>
      <c r="N4100">
        <v>1</v>
      </c>
      <c r="O4100">
        <v>14</v>
      </c>
      <c r="P4100" t="s">
        <v>9226</v>
      </c>
      <c r="Q4100">
        <v>29</v>
      </c>
      <c r="R4100">
        <v>20</v>
      </c>
      <c r="S4100" t="s">
        <v>9256</v>
      </c>
      <c r="T4100" t="s">
        <v>9264</v>
      </c>
      <c r="U4100" t="s">
        <v>9282</v>
      </c>
      <c r="V4100" t="str" cm="1">
        <f t="array" ref="V4100">_xlfn.IFS(Hospital_Emergency_Room_Data[[#This Row],[Day]]&lt;=10,"Start(1-10)",Hospital_Emergency_Room_Data[[#This Row],[Day]]&lt;=20,"Middle(11-20)",Hospital_Emergency_Room_Data[[#This Row],[Day]]&gt;20,"End(21-30)")</f>
        <v>End(21-30)</v>
      </c>
    </row>
    <row r="4101" spans="1:22">
      <c r="A4101">
        <v>541605377</v>
      </c>
      <c r="B4101" t="s">
        <v>4112</v>
      </c>
      <c r="C4101" s="1">
        <v>45339</v>
      </c>
      <c r="D4101" t="str">
        <f>TEXT(Hospital_Emergency_Room_Data[[#This Row],[Patient Admission Date]],"mmm")</f>
        <v>Feb</v>
      </c>
      <c r="E4101">
        <f>YEAR(Hospital_Emergency_Room_Data[[#This Row],[Patient Admission Date]])</f>
        <v>2024</v>
      </c>
      <c r="F4101" s="2">
        <v>0.14861111111111111</v>
      </c>
      <c r="G4101" s="8" t="str">
        <f>TEXT(Hospital_Emergency_Room_Data[[#This Row],[Patient Admission Date]],"dddd")</f>
        <v>Saturday</v>
      </c>
      <c r="H4101" t="s">
        <v>9208</v>
      </c>
      <c r="I4101">
        <v>5</v>
      </c>
      <c r="J4101" s="5" t="s">
        <v>9221</v>
      </c>
      <c r="K4101" t="s">
        <v>29</v>
      </c>
      <c r="L4101" t="s">
        <v>9281</v>
      </c>
      <c r="M4101" t="s">
        <v>9209</v>
      </c>
      <c r="N4101">
        <v>3</v>
      </c>
      <c r="O4101">
        <v>28</v>
      </c>
      <c r="P4101" t="s">
        <v>9226</v>
      </c>
      <c r="Q4101">
        <v>17</v>
      </c>
      <c r="R4101">
        <v>3</v>
      </c>
      <c r="S4101" t="s">
        <v>9258</v>
      </c>
      <c r="T4101" t="s">
        <v>9262</v>
      </c>
      <c r="U4101" t="s">
        <v>9282</v>
      </c>
      <c r="V4101" t="str" cm="1">
        <f t="array" ref="V4101">_xlfn.IFS(Hospital_Emergency_Room_Data[[#This Row],[Day]]&lt;=10,"Start(1-10)",Hospital_Emergency_Room_Data[[#This Row],[Day]]&lt;=20,"Middle(11-20)",Hospital_Emergency_Room_Data[[#This Row],[Day]]&gt;20,"End(21-30)")</f>
        <v>Middle(11-20)</v>
      </c>
    </row>
    <row r="4102" spans="1:22">
      <c r="A4102">
        <v>389465464</v>
      </c>
      <c r="B4102" t="s">
        <v>4113</v>
      </c>
      <c r="C4102" s="1">
        <v>45576</v>
      </c>
      <c r="D4102" t="str">
        <f>TEXT(Hospital_Emergency_Room_Data[[#This Row],[Patient Admission Date]],"mmm")</f>
        <v>Oct</v>
      </c>
      <c r="E4102">
        <f>YEAR(Hospital_Emergency_Room_Data[[#This Row],[Patient Admission Date]])</f>
        <v>2024</v>
      </c>
      <c r="F4102" s="2">
        <v>1.8749999999999999E-2</v>
      </c>
      <c r="G4102" s="8" t="str">
        <f>TEXT(Hospital_Emergency_Room_Data[[#This Row],[Patient Admission Date]],"dddd")</f>
        <v>Friday</v>
      </c>
      <c r="H4102" t="s">
        <v>9208</v>
      </c>
      <c r="I4102">
        <v>9</v>
      </c>
      <c r="J4102" s="5" t="s">
        <v>9221</v>
      </c>
      <c r="K4102" t="s">
        <v>29</v>
      </c>
      <c r="L4102" t="s">
        <v>9281</v>
      </c>
      <c r="M4102" t="s">
        <v>9209</v>
      </c>
      <c r="N4102">
        <v>4</v>
      </c>
      <c r="O4102">
        <v>39</v>
      </c>
      <c r="P4102" t="s">
        <v>9225</v>
      </c>
      <c r="Q4102">
        <v>11</v>
      </c>
      <c r="R4102">
        <v>0</v>
      </c>
      <c r="S4102" t="s">
        <v>9258</v>
      </c>
      <c r="T4102" t="s">
        <v>9265</v>
      </c>
      <c r="U4102" t="s">
        <v>9300</v>
      </c>
      <c r="V4102" t="str" cm="1">
        <f t="array" ref="V4102">_xlfn.IFS(Hospital_Emergency_Room_Data[[#This Row],[Day]]&lt;=10,"Start(1-10)",Hospital_Emergency_Room_Data[[#This Row],[Day]]&lt;=20,"Middle(11-20)",Hospital_Emergency_Room_Data[[#This Row],[Day]]&gt;20,"End(21-30)")</f>
        <v>Middle(11-20)</v>
      </c>
    </row>
    <row r="4103" spans="1:22">
      <c r="A4103">
        <v>626100620</v>
      </c>
      <c r="B4103" t="s">
        <v>4114</v>
      </c>
      <c r="C4103" s="1">
        <v>45167</v>
      </c>
      <c r="D4103" t="str">
        <f>TEXT(Hospital_Emergency_Room_Data[[#This Row],[Patient Admission Date]],"mmm")</f>
        <v>Aug</v>
      </c>
      <c r="E4103">
        <f>YEAR(Hospital_Emergency_Room_Data[[#This Row],[Patient Admission Date]])</f>
        <v>2023</v>
      </c>
      <c r="F4103" s="2">
        <v>0.65625</v>
      </c>
      <c r="G4103" s="8" t="str">
        <f>TEXT(Hospital_Emergency_Room_Data[[#This Row],[Patient Admission Date]],"dddd")</f>
        <v>Tuesday</v>
      </c>
      <c r="H4103" t="s">
        <v>9208</v>
      </c>
      <c r="I4103">
        <v>20</v>
      </c>
      <c r="J4103" s="5" t="s">
        <v>9220</v>
      </c>
      <c r="K4103" t="s">
        <v>29</v>
      </c>
      <c r="L4103" t="s">
        <v>9281</v>
      </c>
      <c r="M4103" t="s">
        <v>9209</v>
      </c>
      <c r="N4103">
        <v>4</v>
      </c>
      <c r="O4103">
        <v>44</v>
      </c>
      <c r="P4103" t="s">
        <v>9225</v>
      </c>
      <c r="Q4103">
        <v>29</v>
      </c>
      <c r="R4103">
        <v>15</v>
      </c>
      <c r="S4103" t="s">
        <v>9257</v>
      </c>
      <c r="T4103" t="s">
        <v>9264</v>
      </c>
      <c r="U4103" t="s">
        <v>9300</v>
      </c>
      <c r="V4103" t="str" cm="1">
        <f t="array" ref="V4103">_xlfn.IFS(Hospital_Emergency_Room_Data[[#This Row],[Day]]&lt;=10,"Start(1-10)",Hospital_Emergency_Room_Data[[#This Row],[Day]]&lt;=20,"Middle(11-20)",Hospital_Emergency_Room_Data[[#This Row],[Day]]&gt;20,"End(21-30)")</f>
        <v>End(21-30)</v>
      </c>
    </row>
    <row r="4104" spans="1:22">
      <c r="A4104">
        <v>119849558</v>
      </c>
      <c r="B4104" t="s">
        <v>4115</v>
      </c>
      <c r="C4104" s="1">
        <v>45319</v>
      </c>
      <c r="D4104" t="str">
        <f>TEXT(Hospital_Emergency_Room_Data[[#This Row],[Patient Admission Date]],"mmm")</f>
        <v>Jan</v>
      </c>
      <c r="E4104">
        <f>YEAR(Hospital_Emergency_Room_Data[[#This Row],[Patient Admission Date]])</f>
        <v>2024</v>
      </c>
      <c r="F4104" s="2">
        <v>0.41388888888888886</v>
      </c>
      <c r="G4104" s="8" t="str">
        <f>TEXT(Hospital_Emergency_Room_Data[[#This Row],[Patient Admission Date]],"dddd")</f>
        <v>Sunday</v>
      </c>
      <c r="H4104" t="s">
        <v>9208</v>
      </c>
      <c r="I4104">
        <v>12</v>
      </c>
      <c r="J4104" s="5" t="s">
        <v>9221</v>
      </c>
      <c r="K4104" t="s">
        <v>29</v>
      </c>
      <c r="L4104" t="s">
        <v>9281</v>
      </c>
      <c r="M4104" t="s">
        <v>9209</v>
      </c>
      <c r="N4104">
        <v>4</v>
      </c>
      <c r="O4104">
        <v>39</v>
      </c>
      <c r="P4104" t="s">
        <v>9225</v>
      </c>
      <c r="Q4104">
        <v>28</v>
      </c>
      <c r="R4104">
        <v>9</v>
      </c>
      <c r="S4104" t="s">
        <v>9255</v>
      </c>
      <c r="T4104" t="s">
        <v>9264</v>
      </c>
      <c r="U4104" t="s">
        <v>9300</v>
      </c>
      <c r="V4104" t="str" cm="1">
        <f t="array" ref="V4104">_xlfn.IFS(Hospital_Emergency_Room_Data[[#This Row],[Day]]&lt;=10,"Start(1-10)",Hospital_Emergency_Room_Data[[#This Row],[Day]]&lt;=20,"Middle(11-20)",Hospital_Emergency_Room_Data[[#This Row],[Day]]&gt;20,"End(21-30)")</f>
        <v>End(21-30)</v>
      </c>
    </row>
    <row r="4105" spans="1:22">
      <c r="A4105">
        <v>167157518</v>
      </c>
      <c r="B4105" t="s">
        <v>4116</v>
      </c>
      <c r="C4105" s="1">
        <v>45335</v>
      </c>
      <c r="D4105" t="str">
        <f>TEXT(Hospital_Emergency_Room_Data[[#This Row],[Patient Admission Date]],"mmm")</f>
        <v>Feb</v>
      </c>
      <c r="E4105">
        <f>YEAR(Hospital_Emergency_Room_Data[[#This Row],[Patient Admission Date]])</f>
        <v>2024</v>
      </c>
      <c r="F4105" s="2">
        <v>0.73333333333333328</v>
      </c>
      <c r="G4105" s="8" t="str">
        <f>TEXT(Hospital_Emergency_Room_Data[[#This Row],[Patient Admission Date]],"dddd")</f>
        <v>Tuesday</v>
      </c>
      <c r="H4105" t="s">
        <v>9208</v>
      </c>
      <c r="I4105">
        <v>73</v>
      </c>
      <c r="J4105" s="5" t="s">
        <v>9222</v>
      </c>
      <c r="K4105" t="s">
        <v>29</v>
      </c>
      <c r="L4105" t="s">
        <v>9281</v>
      </c>
      <c r="M4105" t="s">
        <v>9209</v>
      </c>
      <c r="N4105">
        <v>5</v>
      </c>
      <c r="O4105">
        <v>55</v>
      </c>
      <c r="P4105" t="s">
        <v>9225</v>
      </c>
      <c r="Q4105">
        <v>13</v>
      </c>
      <c r="R4105">
        <v>17</v>
      </c>
      <c r="S4105" t="s">
        <v>9257</v>
      </c>
      <c r="T4105" t="s">
        <v>9265</v>
      </c>
      <c r="U4105" t="s">
        <v>9283</v>
      </c>
      <c r="V4105" t="str" cm="1">
        <f t="array" ref="V4105">_xlfn.IFS(Hospital_Emergency_Room_Data[[#This Row],[Day]]&lt;=10,"Start(1-10)",Hospital_Emergency_Room_Data[[#This Row],[Day]]&lt;=20,"Middle(11-20)",Hospital_Emergency_Room_Data[[#This Row],[Day]]&gt;20,"End(21-30)")</f>
        <v>Middle(11-20)</v>
      </c>
    </row>
    <row r="4106" spans="1:22">
      <c r="A4106">
        <v>755921392</v>
      </c>
      <c r="B4106" t="s">
        <v>4117</v>
      </c>
      <c r="C4106" s="1">
        <v>45130</v>
      </c>
      <c r="D4106" t="str">
        <f>TEXT(Hospital_Emergency_Room_Data[[#This Row],[Patient Admission Date]],"mmm")</f>
        <v>Jul</v>
      </c>
      <c r="E4106">
        <f>YEAR(Hospital_Emergency_Room_Data[[#This Row],[Patient Admission Date]])</f>
        <v>2023</v>
      </c>
      <c r="F4106" s="2">
        <v>0.5229166666666667</v>
      </c>
      <c r="G4106" s="8" t="str">
        <f>TEXT(Hospital_Emergency_Room_Data[[#This Row],[Patient Admission Date]],"dddd")</f>
        <v>Sunday</v>
      </c>
      <c r="H4106" t="s">
        <v>9208</v>
      </c>
      <c r="I4106">
        <v>57</v>
      </c>
      <c r="J4106" s="5" t="s">
        <v>9219</v>
      </c>
      <c r="K4106" t="s">
        <v>29</v>
      </c>
      <c r="L4106" t="s">
        <v>9281</v>
      </c>
      <c r="M4106" t="s">
        <v>9209</v>
      </c>
      <c r="N4106">
        <v>5</v>
      </c>
      <c r="O4106">
        <v>15</v>
      </c>
      <c r="P4106" t="s">
        <v>9226</v>
      </c>
      <c r="Q4106">
        <v>23</v>
      </c>
      <c r="R4106">
        <v>12</v>
      </c>
      <c r="S4106" t="s">
        <v>9257</v>
      </c>
      <c r="T4106" t="s">
        <v>9264</v>
      </c>
      <c r="U4106" t="s">
        <v>9282</v>
      </c>
      <c r="V4106" t="str" cm="1">
        <f t="array" ref="V4106">_xlfn.IFS(Hospital_Emergency_Room_Data[[#This Row],[Day]]&lt;=10,"Start(1-10)",Hospital_Emergency_Room_Data[[#This Row],[Day]]&lt;=20,"Middle(11-20)",Hospital_Emergency_Room_Data[[#This Row],[Day]]&gt;20,"End(21-30)")</f>
        <v>End(21-30)</v>
      </c>
    </row>
    <row r="4107" spans="1:22">
      <c r="A4107">
        <v>651082231</v>
      </c>
      <c r="B4107" t="s">
        <v>4118</v>
      </c>
      <c r="C4107" s="1">
        <v>45326</v>
      </c>
      <c r="D4107" t="str">
        <f>TEXT(Hospital_Emergency_Room_Data[[#This Row],[Patient Admission Date]],"mmm")</f>
        <v>Feb</v>
      </c>
      <c r="E4107">
        <f>YEAR(Hospital_Emergency_Room_Data[[#This Row],[Patient Admission Date]])</f>
        <v>2024</v>
      </c>
      <c r="F4107" s="2">
        <v>0.40277777777777779</v>
      </c>
      <c r="G4107" s="8" t="str">
        <f>TEXT(Hospital_Emergency_Room_Data[[#This Row],[Patient Admission Date]],"dddd")</f>
        <v>Sunday</v>
      </c>
      <c r="H4107" t="s">
        <v>9208</v>
      </c>
      <c r="I4107">
        <v>63</v>
      </c>
      <c r="J4107" s="5" t="s">
        <v>9217</v>
      </c>
      <c r="K4107" t="s">
        <v>29</v>
      </c>
      <c r="L4107" t="s">
        <v>9281</v>
      </c>
      <c r="M4107" t="s">
        <v>9209</v>
      </c>
      <c r="N4107">
        <v>6</v>
      </c>
      <c r="O4107">
        <v>44</v>
      </c>
      <c r="P4107" t="s">
        <v>9225</v>
      </c>
      <c r="Q4107">
        <v>4</v>
      </c>
      <c r="R4107">
        <v>9</v>
      </c>
      <c r="S4107" t="s">
        <v>9255</v>
      </c>
      <c r="T4107" t="s">
        <v>9263</v>
      </c>
      <c r="U4107" t="s">
        <v>9300</v>
      </c>
      <c r="V4107" t="str" cm="1">
        <f t="array" ref="V4107">_xlfn.IFS(Hospital_Emergency_Room_Data[[#This Row],[Day]]&lt;=10,"Start(1-10)",Hospital_Emergency_Room_Data[[#This Row],[Day]]&lt;=20,"Middle(11-20)",Hospital_Emergency_Room_Data[[#This Row],[Day]]&gt;20,"End(21-30)")</f>
        <v>Start(1-10)</v>
      </c>
    </row>
    <row r="4108" spans="1:22">
      <c r="A4108">
        <v>783712901</v>
      </c>
      <c r="B4108" t="s">
        <v>4119</v>
      </c>
      <c r="C4108" s="1">
        <v>45234</v>
      </c>
      <c r="D4108" t="str">
        <f>TEXT(Hospital_Emergency_Room_Data[[#This Row],[Patient Admission Date]],"mmm")</f>
        <v>Nov</v>
      </c>
      <c r="E4108">
        <f>YEAR(Hospital_Emergency_Room_Data[[#This Row],[Patient Admission Date]])</f>
        <v>2023</v>
      </c>
      <c r="F4108" s="2">
        <v>0.34513888888888888</v>
      </c>
      <c r="G4108" s="8" t="str">
        <f>TEXT(Hospital_Emergency_Room_Data[[#This Row],[Patient Admission Date]],"dddd")</f>
        <v>Saturday</v>
      </c>
      <c r="H4108" t="s">
        <v>9208</v>
      </c>
      <c r="I4108">
        <v>31</v>
      </c>
      <c r="J4108" s="5" t="s">
        <v>9223</v>
      </c>
      <c r="K4108" t="s">
        <v>29</v>
      </c>
      <c r="L4108" t="s">
        <v>9281</v>
      </c>
      <c r="M4108" t="s">
        <v>9209</v>
      </c>
      <c r="N4108">
        <v>6</v>
      </c>
      <c r="O4108">
        <v>56</v>
      </c>
      <c r="P4108" t="s">
        <v>9225</v>
      </c>
      <c r="Q4108">
        <v>4</v>
      </c>
      <c r="R4108">
        <v>8</v>
      </c>
      <c r="S4108" t="s">
        <v>9255</v>
      </c>
      <c r="T4108" t="s">
        <v>9263</v>
      </c>
      <c r="U4108" t="s">
        <v>9283</v>
      </c>
      <c r="V4108" t="str" cm="1">
        <f t="array" ref="V4108">_xlfn.IFS(Hospital_Emergency_Room_Data[[#This Row],[Day]]&lt;=10,"Start(1-10)",Hospital_Emergency_Room_Data[[#This Row],[Day]]&lt;=20,"Middle(11-20)",Hospital_Emergency_Room_Data[[#This Row],[Day]]&gt;20,"End(21-30)")</f>
        <v>Start(1-10)</v>
      </c>
    </row>
    <row r="4109" spans="1:22">
      <c r="A4109">
        <v>847956147</v>
      </c>
      <c r="B4109" t="s">
        <v>4120</v>
      </c>
      <c r="C4109" s="1">
        <v>45144</v>
      </c>
      <c r="D4109" t="str">
        <f>TEXT(Hospital_Emergency_Room_Data[[#This Row],[Patient Admission Date]],"mmm")</f>
        <v>Aug</v>
      </c>
      <c r="E4109">
        <f>YEAR(Hospital_Emergency_Room_Data[[#This Row],[Patient Admission Date]])</f>
        <v>2023</v>
      </c>
      <c r="F4109" s="2">
        <v>0.32083333333333336</v>
      </c>
      <c r="G4109" s="8" t="str">
        <f>TEXT(Hospital_Emergency_Room_Data[[#This Row],[Patient Admission Date]],"dddd")</f>
        <v>Sunday</v>
      </c>
      <c r="H4109" t="s">
        <v>9208</v>
      </c>
      <c r="I4109">
        <v>9</v>
      </c>
      <c r="J4109" s="5" t="s">
        <v>9221</v>
      </c>
      <c r="K4109" t="s">
        <v>29</v>
      </c>
      <c r="L4109" t="s">
        <v>9281</v>
      </c>
      <c r="M4109" t="s">
        <v>9209</v>
      </c>
      <c r="N4109">
        <v>7</v>
      </c>
      <c r="O4109">
        <v>19</v>
      </c>
      <c r="P4109" t="s">
        <v>9226</v>
      </c>
      <c r="Q4109">
        <v>6</v>
      </c>
      <c r="R4109">
        <v>7</v>
      </c>
      <c r="S4109" t="s">
        <v>9255</v>
      </c>
      <c r="T4109" t="s">
        <v>9263</v>
      </c>
      <c r="U4109" t="s">
        <v>9282</v>
      </c>
      <c r="V4109" t="str" cm="1">
        <f t="array" ref="V4109">_xlfn.IFS(Hospital_Emergency_Room_Data[[#This Row],[Day]]&lt;=10,"Start(1-10)",Hospital_Emergency_Room_Data[[#This Row],[Day]]&lt;=20,"Middle(11-20)",Hospital_Emergency_Room_Data[[#This Row],[Day]]&gt;20,"End(21-30)")</f>
        <v>Start(1-10)</v>
      </c>
    </row>
    <row r="4110" spans="1:22">
      <c r="A4110">
        <v>236483172</v>
      </c>
      <c r="B4110" t="s">
        <v>4121</v>
      </c>
      <c r="C4110" s="1">
        <v>45547</v>
      </c>
      <c r="D4110" t="str">
        <f>TEXT(Hospital_Emergency_Room_Data[[#This Row],[Patient Admission Date]],"mmm")</f>
        <v>Sep</v>
      </c>
      <c r="E4110">
        <f>YEAR(Hospital_Emergency_Room_Data[[#This Row],[Patient Admission Date]])</f>
        <v>2024</v>
      </c>
      <c r="F4110" s="2">
        <v>0.92777777777777781</v>
      </c>
      <c r="G4110" s="8" t="str">
        <f>TEXT(Hospital_Emergency_Room_Data[[#This Row],[Patient Admission Date]],"dddd")</f>
        <v>Thursday</v>
      </c>
      <c r="H4110" t="s">
        <v>9208</v>
      </c>
      <c r="I4110">
        <v>39</v>
      </c>
      <c r="J4110" s="5" t="s">
        <v>9223</v>
      </c>
      <c r="K4110" t="s">
        <v>29</v>
      </c>
      <c r="L4110" t="s">
        <v>9281</v>
      </c>
      <c r="M4110" t="s">
        <v>9209</v>
      </c>
      <c r="N4110">
        <v>7</v>
      </c>
      <c r="O4110">
        <v>35</v>
      </c>
      <c r="P4110" t="s">
        <v>9225</v>
      </c>
      <c r="Q4110">
        <v>12</v>
      </c>
      <c r="R4110">
        <v>22</v>
      </c>
      <c r="S4110" t="s">
        <v>9256</v>
      </c>
      <c r="T4110" t="s">
        <v>9265</v>
      </c>
      <c r="U4110" t="s">
        <v>9300</v>
      </c>
      <c r="V4110" t="str" cm="1">
        <f t="array" ref="V4110">_xlfn.IFS(Hospital_Emergency_Room_Data[[#This Row],[Day]]&lt;=10,"Start(1-10)",Hospital_Emergency_Room_Data[[#This Row],[Day]]&lt;=20,"Middle(11-20)",Hospital_Emergency_Room_Data[[#This Row],[Day]]&gt;20,"End(21-30)")</f>
        <v>Middle(11-20)</v>
      </c>
    </row>
    <row r="4111" spans="1:22">
      <c r="A4111">
        <v>225875051</v>
      </c>
      <c r="B4111" t="s">
        <v>4122</v>
      </c>
      <c r="C4111" s="1">
        <v>45507</v>
      </c>
      <c r="D4111" t="str">
        <f>TEXT(Hospital_Emergency_Room_Data[[#This Row],[Patient Admission Date]],"mmm")</f>
        <v>Aug</v>
      </c>
      <c r="E4111">
        <f>YEAR(Hospital_Emergency_Room_Data[[#This Row],[Patient Admission Date]])</f>
        <v>2024</v>
      </c>
      <c r="F4111" s="2">
        <v>0.19236111111111112</v>
      </c>
      <c r="G4111" s="8" t="str">
        <f>TEXT(Hospital_Emergency_Room_Data[[#This Row],[Patient Admission Date]],"dddd")</f>
        <v>Saturday</v>
      </c>
      <c r="H4111" t="s">
        <v>9208</v>
      </c>
      <c r="I4111">
        <v>47</v>
      </c>
      <c r="J4111" s="5" t="s">
        <v>9219</v>
      </c>
      <c r="K4111" t="s">
        <v>29</v>
      </c>
      <c r="L4111" t="s">
        <v>9281</v>
      </c>
      <c r="M4111" t="s">
        <v>9209</v>
      </c>
      <c r="N4111">
        <v>8</v>
      </c>
      <c r="O4111">
        <v>13</v>
      </c>
      <c r="P4111" t="s">
        <v>9226</v>
      </c>
      <c r="Q4111">
        <v>3</v>
      </c>
      <c r="R4111">
        <v>4</v>
      </c>
      <c r="S4111" t="s">
        <v>9258</v>
      </c>
      <c r="T4111" t="s">
        <v>9263</v>
      </c>
      <c r="U4111" t="s">
        <v>9282</v>
      </c>
      <c r="V4111" t="str" cm="1">
        <f t="array" ref="V4111">_xlfn.IFS(Hospital_Emergency_Room_Data[[#This Row],[Day]]&lt;=10,"Start(1-10)",Hospital_Emergency_Room_Data[[#This Row],[Day]]&lt;=20,"Middle(11-20)",Hospital_Emergency_Room_Data[[#This Row],[Day]]&gt;20,"End(21-30)")</f>
        <v>Start(1-10)</v>
      </c>
    </row>
    <row r="4112" spans="1:22">
      <c r="A4112">
        <v>218281324</v>
      </c>
      <c r="B4112" t="s">
        <v>4123</v>
      </c>
      <c r="C4112" s="1">
        <v>45368</v>
      </c>
      <c r="D4112" t="str">
        <f>TEXT(Hospital_Emergency_Room_Data[[#This Row],[Patient Admission Date]],"mmm")</f>
        <v>Mar</v>
      </c>
      <c r="E4112">
        <f>YEAR(Hospital_Emergency_Room_Data[[#This Row],[Patient Admission Date]])</f>
        <v>2024</v>
      </c>
      <c r="F4112" s="2">
        <v>8.5416666666666669E-2</v>
      </c>
      <c r="G4112" s="8" t="str">
        <f>TEXT(Hospital_Emergency_Room_Data[[#This Row],[Patient Admission Date]],"dddd")</f>
        <v>Sunday</v>
      </c>
      <c r="H4112" t="s">
        <v>9208</v>
      </c>
      <c r="I4112">
        <v>36</v>
      </c>
      <c r="J4112" s="5" t="s">
        <v>9223</v>
      </c>
      <c r="K4112" t="s">
        <v>29</v>
      </c>
      <c r="L4112" t="s">
        <v>9281</v>
      </c>
      <c r="M4112" t="s">
        <v>9209</v>
      </c>
      <c r="N4112">
        <v>9</v>
      </c>
      <c r="O4112">
        <v>58</v>
      </c>
      <c r="P4112" t="s">
        <v>9225</v>
      </c>
      <c r="Q4112">
        <v>17</v>
      </c>
      <c r="R4112">
        <v>2</v>
      </c>
      <c r="S4112" t="s">
        <v>9258</v>
      </c>
      <c r="T4112" t="s">
        <v>9262</v>
      </c>
      <c r="U4112" t="s">
        <v>9283</v>
      </c>
      <c r="V4112" t="str" cm="1">
        <f t="array" ref="V4112">_xlfn.IFS(Hospital_Emergency_Room_Data[[#This Row],[Day]]&lt;=10,"Start(1-10)",Hospital_Emergency_Room_Data[[#This Row],[Day]]&lt;=20,"Middle(11-20)",Hospital_Emergency_Room_Data[[#This Row],[Day]]&gt;20,"End(21-30)")</f>
        <v>Middle(11-20)</v>
      </c>
    </row>
    <row r="4113" spans="1:22">
      <c r="A4113">
        <v>257715722</v>
      </c>
      <c r="B4113" t="s">
        <v>4124</v>
      </c>
      <c r="C4113" s="1">
        <v>45504</v>
      </c>
      <c r="D4113" t="str">
        <f>TEXT(Hospital_Emergency_Room_Data[[#This Row],[Patient Admission Date]],"mmm")</f>
        <v>Jul</v>
      </c>
      <c r="E4113">
        <f>YEAR(Hospital_Emergency_Room_Data[[#This Row],[Patient Admission Date]])</f>
        <v>2024</v>
      </c>
      <c r="F4113" s="2">
        <v>3.6805555555555557E-2</v>
      </c>
      <c r="G4113" s="8" t="str">
        <f>TEXT(Hospital_Emergency_Room_Data[[#This Row],[Patient Admission Date]],"dddd")</f>
        <v>Wednesday</v>
      </c>
      <c r="H4113" t="s">
        <v>9208</v>
      </c>
      <c r="I4113">
        <v>13</v>
      </c>
      <c r="J4113" s="5" t="s">
        <v>9221</v>
      </c>
      <c r="K4113" t="s">
        <v>29</v>
      </c>
      <c r="L4113" t="s">
        <v>9281</v>
      </c>
      <c r="M4113" t="s">
        <v>9209</v>
      </c>
      <c r="N4113">
        <v>9</v>
      </c>
      <c r="O4113">
        <v>48</v>
      </c>
      <c r="P4113" t="s">
        <v>9225</v>
      </c>
      <c r="Q4113">
        <v>31</v>
      </c>
      <c r="R4113">
        <v>0</v>
      </c>
      <c r="S4113" t="s">
        <v>9258</v>
      </c>
      <c r="T4113" t="s">
        <v>9264</v>
      </c>
      <c r="U4113" t="s">
        <v>9283</v>
      </c>
      <c r="V4113" t="str" cm="1">
        <f t="array" ref="V4113">_xlfn.IFS(Hospital_Emergency_Room_Data[[#This Row],[Day]]&lt;=10,"Start(1-10)",Hospital_Emergency_Room_Data[[#This Row],[Day]]&lt;=20,"Middle(11-20)",Hospital_Emergency_Room_Data[[#This Row],[Day]]&gt;20,"End(21-30)")</f>
        <v>End(21-30)</v>
      </c>
    </row>
    <row r="4114" spans="1:22">
      <c r="A4114">
        <v>451550085</v>
      </c>
      <c r="B4114" t="s">
        <v>4125</v>
      </c>
      <c r="C4114" s="1">
        <v>45427</v>
      </c>
      <c r="D4114" t="str">
        <f>TEXT(Hospital_Emergency_Room_Data[[#This Row],[Patient Admission Date]],"mmm")</f>
        <v>May</v>
      </c>
      <c r="E4114">
        <f>YEAR(Hospital_Emergency_Room_Data[[#This Row],[Patient Admission Date]])</f>
        <v>2024</v>
      </c>
      <c r="F4114" s="2">
        <v>0.12152777777777778</v>
      </c>
      <c r="G4114" s="8" t="str">
        <f>TEXT(Hospital_Emergency_Room_Data[[#This Row],[Patient Admission Date]],"dddd")</f>
        <v>Wednesday</v>
      </c>
      <c r="H4114" t="s">
        <v>9208</v>
      </c>
      <c r="I4114">
        <v>72</v>
      </c>
      <c r="J4114" s="5" t="s">
        <v>9222</v>
      </c>
      <c r="K4114" t="s">
        <v>29</v>
      </c>
      <c r="L4114" t="s">
        <v>9281</v>
      </c>
      <c r="M4114" t="s">
        <v>9209</v>
      </c>
      <c r="N4114">
        <v>10</v>
      </c>
      <c r="O4114">
        <v>29</v>
      </c>
      <c r="P4114" t="s">
        <v>9226</v>
      </c>
      <c r="Q4114">
        <v>15</v>
      </c>
      <c r="R4114">
        <v>2</v>
      </c>
      <c r="S4114" t="s">
        <v>9258</v>
      </c>
      <c r="T4114" t="s">
        <v>9262</v>
      </c>
      <c r="U4114" t="s">
        <v>9282</v>
      </c>
      <c r="V4114" t="str" cm="1">
        <f t="array" ref="V4114">_xlfn.IFS(Hospital_Emergency_Room_Data[[#This Row],[Day]]&lt;=10,"Start(1-10)",Hospital_Emergency_Room_Data[[#This Row],[Day]]&lt;=20,"Middle(11-20)",Hospital_Emergency_Room_Data[[#This Row],[Day]]&gt;20,"End(21-30)")</f>
        <v>Middle(11-20)</v>
      </c>
    </row>
    <row r="4115" spans="1:22">
      <c r="A4115">
        <v>128307104</v>
      </c>
      <c r="B4115" t="s">
        <v>4126</v>
      </c>
      <c r="C4115" s="1">
        <v>45260</v>
      </c>
      <c r="D4115" t="str">
        <f>TEXT(Hospital_Emergency_Room_Data[[#This Row],[Patient Admission Date]],"mmm")</f>
        <v>Nov</v>
      </c>
      <c r="E4115">
        <f>YEAR(Hospital_Emergency_Room_Data[[#This Row],[Patient Admission Date]])</f>
        <v>2023</v>
      </c>
      <c r="F4115" s="2">
        <v>1.4583333333333334E-2</v>
      </c>
      <c r="G4115" s="8" t="str">
        <f>TEXT(Hospital_Emergency_Room_Data[[#This Row],[Patient Admission Date]],"dddd")</f>
        <v>Thursday</v>
      </c>
      <c r="H4115" t="s">
        <v>9208</v>
      </c>
      <c r="I4115">
        <v>58</v>
      </c>
      <c r="J4115" s="5" t="s">
        <v>9219</v>
      </c>
      <c r="K4115" t="s">
        <v>29</v>
      </c>
      <c r="L4115" t="s">
        <v>16</v>
      </c>
      <c r="M4115" t="s">
        <v>9209</v>
      </c>
      <c r="O4115">
        <v>56</v>
      </c>
      <c r="P4115" t="s">
        <v>9225</v>
      </c>
      <c r="Q4115">
        <v>30</v>
      </c>
      <c r="R4115">
        <v>0</v>
      </c>
      <c r="S4115" t="s">
        <v>9258</v>
      </c>
      <c r="T4115" t="s">
        <v>9264</v>
      </c>
      <c r="U4115" t="s">
        <v>9283</v>
      </c>
      <c r="V4115" t="str" cm="1">
        <f t="array" ref="V4115">_xlfn.IFS(Hospital_Emergency_Room_Data[[#This Row],[Day]]&lt;=10,"Start(1-10)",Hospital_Emergency_Room_Data[[#This Row],[Day]]&lt;=20,"Middle(11-20)",Hospital_Emergency_Room_Data[[#This Row],[Day]]&gt;20,"End(21-30)")</f>
        <v>End(21-30)</v>
      </c>
    </row>
    <row r="4116" spans="1:22">
      <c r="A4116">
        <v>796123706</v>
      </c>
      <c r="B4116" t="s">
        <v>4127</v>
      </c>
      <c r="C4116" s="1">
        <v>45215</v>
      </c>
      <c r="D4116" t="str">
        <f>TEXT(Hospital_Emergency_Room_Data[[#This Row],[Patient Admission Date]],"mmm")</f>
        <v>Oct</v>
      </c>
      <c r="E4116">
        <f>YEAR(Hospital_Emergency_Room_Data[[#This Row],[Patient Admission Date]])</f>
        <v>2023</v>
      </c>
      <c r="F4116" s="2">
        <v>0.84513888888888888</v>
      </c>
      <c r="G4116" s="8" t="str">
        <f>TEXT(Hospital_Emergency_Room_Data[[#This Row],[Patient Admission Date]],"dddd")</f>
        <v>Monday</v>
      </c>
      <c r="H4116" t="s">
        <v>9208</v>
      </c>
      <c r="I4116">
        <v>78</v>
      </c>
      <c r="J4116" s="5" t="s">
        <v>9222</v>
      </c>
      <c r="K4116" t="s">
        <v>29</v>
      </c>
      <c r="L4116" t="s">
        <v>16</v>
      </c>
      <c r="M4116" t="s">
        <v>9209</v>
      </c>
      <c r="O4116">
        <v>43</v>
      </c>
      <c r="P4116" t="s">
        <v>9225</v>
      </c>
      <c r="Q4116">
        <v>16</v>
      </c>
      <c r="R4116">
        <v>20</v>
      </c>
      <c r="S4116" t="s">
        <v>9256</v>
      </c>
      <c r="T4116" t="s">
        <v>9262</v>
      </c>
      <c r="U4116" t="s">
        <v>9300</v>
      </c>
      <c r="V4116" t="str" cm="1">
        <f t="array" ref="V4116">_xlfn.IFS(Hospital_Emergency_Room_Data[[#This Row],[Day]]&lt;=10,"Start(1-10)",Hospital_Emergency_Room_Data[[#This Row],[Day]]&lt;=20,"Middle(11-20)",Hospital_Emergency_Room_Data[[#This Row],[Day]]&gt;20,"End(21-30)")</f>
        <v>Middle(11-20)</v>
      </c>
    </row>
    <row r="4117" spans="1:22">
      <c r="A4117">
        <v>651521504</v>
      </c>
      <c r="B4117" t="s">
        <v>4128</v>
      </c>
      <c r="C4117" s="1">
        <v>45556</v>
      </c>
      <c r="D4117" t="str">
        <f>TEXT(Hospital_Emergency_Room_Data[[#This Row],[Patient Admission Date]],"mmm")</f>
        <v>Sep</v>
      </c>
      <c r="E4117">
        <f>YEAR(Hospital_Emergency_Room_Data[[#This Row],[Patient Admission Date]])</f>
        <v>2024</v>
      </c>
      <c r="F4117" s="2">
        <v>9.0972222222222218E-2</v>
      </c>
      <c r="G4117" s="8" t="str">
        <f>TEXT(Hospital_Emergency_Room_Data[[#This Row],[Patient Admission Date]],"dddd")</f>
        <v>Saturday</v>
      </c>
      <c r="H4117" t="s">
        <v>9208</v>
      </c>
      <c r="I4117">
        <v>15</v>
      </c>
      <c r="J4117" s="5" t="s">
        <v>9220</v>
      </c>
      <c r="K4117" t="s">
        <v>29</v>
      </c>
      <c r="L4117" t="s">
        <v>16</v>
      </c>
      <c r="M4117" t="s">
        <v>9209</v>
      </c>
      <c r="O4117">
        <v>45</v>
      </c>
      <c r="P4117" t="s">
        <v>9225</v>
      </c>
      <c r="Q4117">
        <v>21</v>
      </c>
      <c r="R4117">
        <v>2</v>
      </c>
      <c r="S4117" t="s">
        <v>9258</v>
      </c>
      <c r="T4117" t="s">
        <v>9262</v>
      </c>
      <c r="U4117" t="s">
        <v>9300</v>
      </c>
      <c r="V4117" t="str" cm="1">
        <f t="array" ref="V4117">_xlfn.IFS(Hospital_Emergency_Room_Data[[#This Row],[Day]]&lt;=10,"Start(1-10)",Hospital_Emergency_Room_Data[[#This Row],[Day]]&lt;=20,"Middle(11-20)",Hospital_Emergency_Room_Data[[#This Row],[Day]]&gt;20,"End(21-30)")</f>
        <v>End(21-30)</v>
      </c>
    </row>
    <row r="4118" spans="1:22">
      <c r="A4118">
        <v>290262181</v>
      </c>
      <c r="B4118" t="s">
        <v>4129</v>
      </c>
      <c r="C4118" s="1">
        <v>45192</v>
      </c>
      <c r="D4118" t="str">
        <f>TEXT(Hospital_Emergency_Room_Data[[#This Row],[Patient Admission Date]],"mmm")</f>
        <v>Sep</v>
      </c>
      <c r="E4118">
        <f>YEAR(Hospital_Emergency_Room_Data[[#This Row],[Patient Admission Date]])</f>
        <v>2023</v>
      </c>
      <c r="F4118" s="2">
        <v>0.96388888888888891</v>
      </c>
      <c r="G4118" s="8" t="str">
        <f>TEXT(Hospital_Emergency_Room_Data[[#This Row],[Patient Admission Date]],"dddd")</f>
        <v>Saturday</v>
      </c>
      <c r="H4118" t="s">
        <v>9208</v>
      </c>
      <c r="I4118">
        <v>23</v>
      </c>
      <c r="J4118" s="5" t="s">
        <v>9220</v>
      </c>
      <c r="K4118" t="s">
        <v>29</v>
      </c>
      <c r="L4118" t="s">
        <v>16</v>
      </c>
      <c r="M4118" t="s">
        <v>9209</v>
      </c>
      <c r="O4118">
        <v>27</v>
      </c>
      <c r="P4118" t="s">
        <v>9226</v>
      </c>
      <c r="Q4118">
        <v>23</v>
      </c>
      <c r="R4118">
        <v>23</v>
      </c>
      <c r="S4118" t="s">
        <v>9256</v>
      </c>
      <c r="T4118" t="s">
        <v>9264</v>
      </c>
      <c r="U4118" t="s">
        <v>9282</v>
      </c>
      <c r="V4118" t="str" cm="1">
        <f t="array" ref="V4118">_xlfn.IFS(Hospital_Emergency_Room_Data[[#This Row],[Day]]&lt;=10,"Start(1-10)",Hospital_Emergency_Room_Data[[#This Row],[Day]]&lt;=20,"Middle(11-20)",Hospital_Emergency_Room_Data[[#This Row],[Day]]&gt;20,"End(21-30)")</f>
        <v>End(21-30)</v>
      </c>
    </row>
    <row r="4119" spans="1:22">
      <c r="A4119">
        <v>783944066</v>
      </c>
      <c r="B4119" t="s">
        <v>4130</v>
      </c>
      <c r="C4119" s="1">
        <v>45188</v>
      </c>
      <c r="D4119" t="str">
        <f>TEXT(Hospital_Emergency_Room_Data[[#This Row],[Patient Admission Date]],"mmm")</f>
        <v>Sep</v>
      </c>
      <c r="E4119">
        <f>YEAR(Hospital_Emergency_Room_Data[[#This Row],[Patient Admission Date]])</f>
        <v>2023</v>
      </c>
      <c r="F4119" s="2">
        <v>0.34722222222222221</v>
      </c>
      <c r="G4119" s="8" t="str">
        <f>TEXT(Hospital_Emergency_Room_Data[[#This Row],[Patient Admission Date]],"dddd")</f>
        <v>Tuesday</v>
      </c>
      <c r="H4119" t="s">
        <v>9208</v>
      </c>
      <c r="I4119">
        <v>13</v>
      </c>
      <c r="J4119" s="5" t="s">
        <v>9221</v>
      </c>
      <c r="K4119" t="s">
        <v>29</v>
      </c>
      <c r="L4119" t="s">
        <v>16</v>
      </c>
      <c r="M4119" t="s">
        <v>9209</v>
      </c>
      <c r="O4119">
        <v>46</v>
      </c>
      <c r="P4119" t="s">
        <v>9225</v>
      </c>
      <c r="Q4119">
        <v>19</v>
      </c>
      <c r="R4119">
        <v>8</v>
      </c>
      <c r="S4119" t="s">
        <v>9255</v>
      </c>
      <c r="T4119" t="s">
        <v>9262</v>
      </c>
      <c r="U4119" t="s">
        <v>9283</v>
      </c>
      <c r="V4119" t="str" cm="1">
        <f t="array" ref="V4119">_xlfn.IFS(Hospital_Emergency_Room_Data[[#This Row],[Day]]&lt;=10,"Start(1-10)",Hospital_Emergency_Room_Data[[#This Row],[Day]]&lt;=20,"Middle(11-20)",Hospital_Emergency_Room_Data[[#This Row],[Day]]&gt;20,"End(21-30)")</f>
        <v>Middle(11-20)</v>
      </c>
    </row>
    <row r="4120" spans="1:22">
      <c r="A4120">
        <v>141166774</v>
      </c>
      <c r="B4120" t="s">
        <v>4131</v>
      </c>
      <c r="C4120" s="1">
        <v>45593</v>
      </c>
      <c r="D4120" t="str">
        <f>TEXT(Hospital_Emergency_Room_Data[[#This Row],[Patient Admission Date]],"mmm")</f>
        <v>Oct</v>
      </c>
      <c r="E4120">
        <f>YEAR(Hospital_Emergency_Room_Data[[#This Row],[Patient Admission Date]])</f>
        <v>2024</v>
      </c>
      <c r="F4120" s="2">
        <v>0.90972222222222221</v>
      </c>
      <c r="G4120" s="8" t="str">
        <f>TEXT(Hospital_Emergency_Room_Data[[#This Row],[Patient Admission Date]],"dddd")</f>
        <v>Monday</v>
      </c>
      <c r="H4120" t="s">
        <v>9208</v>
      </c>
      <c r="I4120">
        <v>51</v>
      </c>
      <c r="J4120" s="5" t="s">
        <v>9219</v>
      </c>
      <c r="K4120" t="s">
        <v>29</v>
      </c>
      <c r="L4120" t="s">
        <v>16</v>
      </c>
      <c r="M4120" t="s">
        <v>9209</v>
      </c>
      <c r="O4120">
        <v>18</v>
      </c>
      <c r="P4120" t="s">
        <v>9226</v>
      </c>
      <c r="Q4120">
        <v>28</v>
      </c>
      <c r="R4120">
        <v>21</v>
      </c>
      <c r="S4120" t="s">
        <v>9256</v>
      </c>
      <c r="T4120" t="s">
        <v>9264</v>
      </c>
      <c r="U4120" t="s">
        <v>9282</v>
      </c>
      <c r="V4120" t="str" cm="1">
        <f t="array" ref="V4120">_xlfn.IFS(Hospital_Emergency_Room_Data[[#This Row],[Day]]&lt;=10,"Start(1-10)",Hospital_Emergency_Room_Data[[#This Row],[Day]]&lt;=20,"Middle(11-20)",Hospital_Emergency_Room_Data[[#This Row],[Day]]&gt;20,"End(21-30)")</f>
        <v>End(21-30)</v>
      </c>
    </row>
    <row r="4121" spans="1:22">
      <c r="A4121">
        <v>420491092</v>
      </c>
      <c r="B4121" t="s">
        <v>4132</v>
      </c>
      <c r="C4121" s="1">
        <v>45238</v>
      </c>
      <c r="D4121" t="str">
        <f>TEXT(Hospital_Emergency_Room_Data[[#This Row],[Patient Admission Date]],"mmm")</f>
        <v>Nov</v>
      </c>
      <c r="E4121">
        <f>YEAR(Hospital_Emergency_Room_Data[[#This Row],[Patient Admission Date]])</f>
        <v>2023</v>
      </c>
      <c r="F4121" s="2">
        <v>0.56805555555555554</v>
      </c>
      <c r="G4121" s="8" t="str">
        <f>TEXT(Hospital_Emergency_Room_Data[[#This Row],[Patient Admission Date]],"dddd")</f>
        <v>Wednesday</v>
      </c>
      <c r="H4121" t="s">
        <v>9208</v>
      </c>
      <c r="I4121">
        <v>70</v>
      </c>
      <c r="J4121" s="5" t="s">
        <v>9222</v>
      </c>
      <c r="K4121" t="s">
        <v>29</v>
      </c>
      <c r="L4121" t="s">
        <v>16</v>
      </c>
      <c r="M4121" t="s">
        <v>9209</v>
      </c>
      <c r="O4121">
        <v>18</v>
      </c>
      <c r="P4121" t="s">
        <v>9226</v>
      </c>
      <c r="Q4121">
        <v>8</v>
      </c>
      <c r="R4121">
        <v>13</v>
      </c>
      <c r="S4121" t="s">
        <v>9257</v>
      </c>
      <c r="T4121" t="s">
        <v>9265</v>
      </c>
      <c r="U4121" t="s">
        <v>9282</v>
      </c>
      <c r="V4121" t="str" cm="1">
        <f t="array" ref="V4121">_xlfn.IFS(Hospital_Emergency_Room_Data[[#This Row],[Day]]&lt;=10,"Start(1-10)",Hospital_Emergency_Room_Data[[#This Row],[Day]]&lt;=20,"Middle(11-20)",Hospital_Emergency_Room_Data[[#This Row],[Day]]&gt;20,"End(21-30)")</f>
        <v>Start(1-10)</v>
      </c>
    </row>
    <row r="4122" spans="1:22">
      <c r="A4122">
        <v>729268869</v>
      </c>
      <c r="B4122" t="s">
        <v>4133</v>
      </c>
      <c r="C4122" s="1">
        <v>45098</v>
      </c>
      <c r="D4122" t="str">
        <f>TEXT(Hospital_Emergency_Room_Data[[#This Row],[Patient Admission Date]],"mmm")</f>
        <v>Jun</v>
      </c>
      <c r="E4122">
        <f>YEAR(Hospital_Emergency_Room_Data[[#This Row],[Patient Admission Date]])</f>
        <v>2023</v>
      </c>
      <c r="F4122" s="2">
        <v>0.1423611111111111</v>
      </c>
      <c r="G4122" s="8" t="str">
        <f>TEXT(Hospital_Emergency_Room_Data[[#This Row],[Patient Admission Date]],"dddd")</f>
        <v>Wednesday</v>
      </c>
      <c r="H4122" t="s">
        <v>9208</v>
      </c>
      <c r="I4122">
        <v>33</v>
      </c>
      <c r="J4122" s="5" t="s">
        <v>9223</v>
      </c>
      <c r="K4122" t="s">
        <v>29</v>
      </c>
      <c r="L4122" t="s">
        <v>16</v>
      </c>
      <c r="M4122" t="s">
        <v>9209</v>
      </c>
      <c r="O4122">
        <v>25</v>
      </c>
      <c r="P4122" t="s">
        <v>9226</v>
      </c>
      <c r="Q4122">
        <v>21</v>
      </c>
      <c r="R4122">
        <v>3</v>
      </c>
      <c r="S4122" t="s">
        <v>9258</v>
      </c>
      <c r="T4122" t="s">
        <v>9262</v>
      </c>
      <c r="U4122" t="s">
        <v>9282</v>
      </c>
      <c r="V4122" t="str" cm="1">
        <f t="array" ref="V4122">_xlfn.IFS(Hospital_Emergency_Room_Data[[#This Row],[Day]]&lt;=10,"Start(1-10)",Hospital_Emergency_Room_Data[[#This Row],[Day]]&lt;=20,"Middle(11-20)",Hospital_Emergency_Room_Data[[#This Row],[Day]]&gt;20,"End(21-30)")</f>
        <v>End(21-30)</v>
      </c>
    </row>
    <row r="4123" spans="1:22">
      <c r="A4123">
        <v>804804289</v>
      </c>
      <c r="B4123" t="s">
        <v>4134</v>
      </c>
      <c r="C4123" s="1">
        <v>45298</v>
      </c>
      <c r="D4123" t="str">
        <f>TEXT(Hospital_Emergency_Room_Data[[#This Row],[Patient Admission Date]],"mmm")</f>
        <v>Jan</v>
      </c>
      <c r="E4123">
        <f>YEAR(Hospital_Emergency_Room_Data[[#This Row],[Patient Admission Date]])</f>
        <v>2024</v>
      </c>
      <c r="F4123" s="2">
        <v>0.93888888888888888</v>
      </c>
      <c r="G4123" s="8" t="str">
        <f>TEXT(Hospital_Emergency_Room_Data[[#This Row],[Patient Admission Date]],"dddd")</f>
        <v>Sunday</v>
      </c>
      <c r="H4123" t="s">
        <v>9208</v>
      </c>
      <c r="I4123">
        <v>63</v>
      </c>
      <c r="J4123" s="5" t="s">
        <v>9217</v>
      </c>
      <c r="K4123" t="s">
        <v>29</v>
      </c>
      <c r="L4123" t="s">
        <v>16</v>
      </c>
      <c r="M4123" t="s">
        <v>9209</v>
      </c>
      <c r="O4123">
        <v>41</v>
      </c>
      <c r="P4123" t="s">
        <v>9225</v>
      </c>
      <c r="Q4123">
        <v>7</v>
      </c>
      <c r="R4123">
        <v>22</v>
      </c>
      <c r="S4123" t="s">
        <v>9256</v>
      </c>
      <c r="T4123" t="s">
        <v>9263</v>
      </c>
      <c r="U4123" t="s">
        <v>9300</v>
      </c>
      <c r="V4123" t="str" cm="1">
        <f t="array" ref="V4123">_xlfn.IFS(Hospital_Emergency_Room_Data[[#This Row],[Day]]&lt;=10,"Start(1-10)",Hospital_Emergency_Room_Data[[#This Row],[Day]]&lt;=20,"Middle(11-20)",Hospital_Emergency_Room_Data[[#This Row],[Day]]&gt;20,"End(21-30)")</f>
        <v>Start(1-10)</v>
      </c>
    </row>
    <row r="4124" spans="1:22">
      <c r="A4124">
        <v>226268565</v>
      </c>
      <c r="B4124" t="s">
        <v>4135</v>
      </c>
      <c r="C4124" s="1">
        <v>45434</v>
      </c>
      <c r="D4124" t="str">
        <f>TEXT(Hospital_Emergency_Room_Data[[#This Row],[Patient Admission Date]],"mmm")</f>
        <v>May</v>
      </c>
      <c r="E4124">
        <f>YEAR(Hospital_Emergency_Room_Data[[#This Row],[Patient Admission Date]])</f>
        <v>2024</v>
      </c>
      <c r="F4124" s="2">
        <v>0.77083333333333337</v>
      </c>
      <c r="G4124" s="8" t="str">
        <f>TEXT(Hospital_Emergency_Room_Data[[#This Row],[Patient Admission Date]],"dddd")</f>
        <v>Wednesday</v>
      </c>
      <c r="H4124" t="s">
        <v>9208</v>
      </c>
      <c r="I4124">
        <v>40</v>
      </c>
      <c r="J4124" s="5" t="s">
        <v>9223</v>
      </c>
      <c r="K4124" t="s">
        <v>29</v>
      </c>
      <c r="L4124" t="s">
        <v>16</v>
      </c>
      <c r="M4124" t="s">
        <v>9209</v>
      </c>
      <c r="O4124">
        <v>51</v>
      </c>
      <c r="P4124" t="s">
        <v>9225</v>
      </c>
      <c r="Q4124">
        <v>22</v>
      </c>
      <c r="R4124">
        <v>18</v>
      </c>
      <c r="S4124" t="s">
        <v>9256</v>
      </c>
      <c r="T4124" t="s">
        <v>9264</v>
      </c>
      <c r="U4124" t="s">
        <v>9283</v>
      </c>
      <c r="V4124" t="str" cm="1">
        <f t="array" ref="V4124">_xlfn.IFS(Hospital_Emergency_Room_Data[[#This Row],[Day]]&lt;=10,"Start(1-10)",Hospital_Emergency_Room_Data[[#This Row],[Day]]&lt;=20,"Middle(11-20)",Hospital_Emergency_Room_Data[[#This Row],[Day]]&gt;20,"End(21-30)")</f>
        <v>End(21-30)</v>
      </c>
    </row>
    <row r="4125" spans="1:22">
      <c r="A4125">
        <v>341942072</v>
      </c>
      <c r="B4125" t="s">
        <v>4136</v>
      </c>
      <c r="C4125" s="1">
        <v>45582</v>
      </c>
      <c r="D4125" t="str">
        <f>TEXT(Hospital_Emergency_Room_Data[[#This Row],[Patient Admission Date]],"mmm")</f>
        <v>Oct</v>
      </c>
      <c r="E4125">
        <f>YEAR(Hospital_Emergency_Room_Data[[#This Row],[Patient Admission Date]])</f>
        <v>2024</v>
      </c>
      <c r="F4125" s="2">
        <v>0.87152777777777779</v>
      </c>
      <c r="G4125" s="8" t="str">
        <f>TEXT(Hospital_Emergency_Room_Data[[#This Row],[Patient Admission Date]],"dddd")</f>
        <v>Thursday</v>
      </c>
      <c r="H4125" t="s">
        <v>9208</v>
      </c>
      <c r="I4125">
        <v>49</v>
      </c>
      <c r="J4125" s="5" t="s">
        <v>9219</v>
      </c>
      <c r="K4125" t="s">
        <v>29</v>
      </c>
      <c r="L4125" t="s">
        <v>16</v>
      </c>
      <c r="M4125" t="s">
        <v>9209</v>
      </c>
      <c r="N4125">
        <v>0</v>
      </c>
      <c r="O4125">
        <v>30</v>
      </c>
      <c r="P4125" t="s">
        <v>9225</v>
      </c>
      <c r="Q4125">
        <v>17</v>
      </c>
      <c r="R4125">
        <v>20</v>
      </c>
      <c r="S4125" t="s">
        <v>9256</v>
      </c>
      <c r="T4125" t="s">
        <v>9262</v>
      </c>
      <c r="U4125" t="s">
        <v>9282</v>
      </c>
      <c r="V4125" t="str" cm="1">
        <f t="array" ref="V4125">_xlfn.IFS(Hospital_Emergency_Room_Data[[#This Row],[Day]]&lt;=10,"Start(1-10)",Hospital_Emergency_Room_Data[[#This Row],[Day]]&lt;=20,"Middle(11-20)",Hospital_Emergency_Room_Data[[#This Row],[Day]]&gt;20,"End(21-30)")</f>
        <v>Middle(11-20)</v>
      </c>
    </row>
    <row r="4126" spans="1:22">
      <c r="A4126">
        <v>504599776</v>
      </c>
      <c r="B4126" t="s">
        <v>4137</v>
      </c>
      <c r="C4126" s="1">
        <v>45052</v>
      </c>
      <c r="D4126" t="str">
        <f>TEXT(Hospital_Emergency_Room_Data[[#This Row],[Patient Admission Date]],"mmm")</f>
        <v>May</v>
      </c>
      <c r="E4126">
        <f>YEAR(Hospital_Emergency_Room_Data[[#This Row],[Patient Admission Date]])</f>
        <v>2023</v>
      </c>
      <c r="F4126" s="2">
        <v>0.29652777777777778</v>
      </c>
      <c r="G4126" s="8" t="str">
        <f>TEXT(Hospital_Emergency_Room_Data[[#This Row],[Patient Admission Date]],"dddd")</f>
        <v>Saturday</v>
      </c>
      <c r="H4126" t="s">
        <v>9208</v>
      </c>
      <c r="I4126">
        <v>67</v>
      </c>
      <c r="J4126" s="5" t="s">
        <v>9217</v>
      </c>
      <c r="K4126" t="s">
        <v>29</v>
      </c>
      <c r="L4126" t="s">
        <v>36</v>
      </c>
      <c r="M4126" t="s">
        <v>9209</v>
      </c>
      <c r="O4126">
        <v>25</v>
      </c>
      <c r="P4126" t="s">
        <v>9226</v>
      </c>
      <c r="Q4126">
        <v>6</v>
      </c>
      <c r="R4126">
        <v>7</v>
      </c>
      <c r="S4126" t="s">
        <v>9255</v>
      </c>
      <c r="T4126" t="s">
        <v>9263</v>
      </c>
      <c r="U4126" t="s">
        <v>9282</v>
      </c>
      <c r="V4126" t="str" cm="1">
        <f t="array" ref="V4126">_xlfn.IFS(Hospital_Emergency_Room_Data[[#This Row],[Day]]&lt;=10,"Start(1-10)",Hospital_Emergency_Room_Data[[#This Row],[Day]]&lt;=20,"Middle(11-20)",Hospital_Emergency_Room_Data[[#This Row],[Day]]&gt;20,"End(21-30)")</f>
        <v>Start(1-10)</v>
      </c>
    </row>
    <row r="4127" spans="1:22">
      <c r="A4127">
        <v>474938205</v>
      </c>
      <c r="B4127" t="s">
        <v>4138</v>
      </c>
      <c r="C4127" s="1">
        <v>45593</v>
      </c>
      <c r="D4127" t="str">
        <f>TEXT(Hospital_Emergency_Room_Data[[#This Row],[Patient Admission Date]],"mmm")</f>
        <v>Oct</v>
      </c>
      <c r="E4127">
        <f>YEAR(Hospital_Emergency_Room_Data[[#This Row],[Patient Admission Date]])</f>
        <v>2024</v>
      </c>
      <c r="F4127" s="2">
        <v>0.30416666666666664</v>
      </c>
      <c r="G4127" s="8" t="str">
        <f>TEXT(Hospital_Emergency_Room_Data[[#This Row],[Patient Admission Date]],"dddd")</f>
        <v>Monday</v>
      </c>
      <c r="H4127" t="s">
        <v>9208</v>
      </c>
      <c r="I4127">
        <v>58</v>
      </c>
      <c r="J4127" s="5" t="s">
        <v>9219</v>
      </c>
      <c r="K4127" t="s">
        <v>29</v>
      </c>
      <c r="L4127" t="s">
        <v>36</v>
      </c>
      <c r="M4127" t="s">
        <v>9209</v>
      </c>
      <c r="O4127">
        <v>53</v>
      </c>
      <c r="P4127" t="s">
        <v>9225</v>
      </c>
      <c r="Q4127">
        <v>28</v>
      </c>
      <c r="R4127">
        <v>7</v>
      </c>
      <c r="S4127" t="s">
        <v>9255</v>
      </c>
      <c r="T4127" t="s">
        <v>9264</v>
      </c>
      <c r="U4127" t="s">
        <v>9283</v>
      </c>
      <c r="V4127" t="str" cm="1">
        <f t="array" ref="V4127">_xlfn.IFS(Hospital_Emergency_Room_Data[[#This Row],[Day]]&lt;=10,"Start(1-10)",Hospital_Emergency_Room_Data[[#This Row],[Day]]&lt;=20,"Middle(11-20)",Hospital_Emergency_Room_Data[[#This Row],[Day]]&gt;20,"End(21-30)")</f>
        <v>End(21-30)</v>
      </c>
    </row>
    <row r="4128" spans="1:22">
      <c r="A4128">
        <v>752348096</v>
      </c>
      <c r="B4128" t="s">
        <v>4139</v>
      </c>
      <c r="C4128" s="1">
        <v>45241</v>
      </c>
      <c r="D4128" t="str">
        <f>TEXT(Hospital_Emergency_Room_Data[[#This Row],[Patient Admission Date]],"mmm")</f>
        <v>Nov</v>
      </c>
      <c r="E4128">
        <f>YEAR(Hospital_Emergency_Room_Data[[#This Row],[Patient Admission Date]])</f>
        <v>2023</v>
      </c>
      <c r="F4128" s="2">
        <v>0.60277777777777775</v>
      </c>
      <c r="G4128" s="8" t="str">
        <f>TEXT(Hospital_Emergency_Room_Data[[#This Row],[Patient Admission Date]],"dddd")</f>
        <v>Saturday</v>
      </c>
      <c r="H4128" t="s">
        <v>9208</v>
      </c>
      <c r="I4128">
        <v>57</v>
      </c>
      <c r="J4128" s="5" t="s">
        <v>9219</v>
      </c>
      <c r="K4128" t="s">
        <v>29</v>
      </c>
      <c r="L4128" t="s">
        <v>36</v>
      </c>
      <c r="M4128" t="s">
        <v>9209</v>
      </c>
      <c r="O4128">
        <v>59</v>
      </c>
      <c r="P4128" t="s">
        <v>9225</v>
      </c>
      <c r="Q4128">
        <v>11</v>
      </c>
      <c r="R4128">
        <v>14</v>
      </c>
      <c r="S4128" t="s">
        <v>9257</v>
      </c>
      <c r="T4128" t="s">
        <v>9265</v>
      </c>
      <c r="U4128" t="s">
        <v>9283</v>
      </c>
      <c r="V4128" t="str" cm="1">
        <f t="array" ref="V4128">_xlfn.IFS(Hospital_Emergency_Room_Data[[#This Row],[Day]]&lt;=10,"Start(1-10)",Hospital_Emergency_Room_Data[[#This Row],[Day]]&lt;=20,"Middle(11-20)",Hospital_Emergency_Room_Data[[#This Row],[Day]]&gt;20,"End(21-30)")</f>
        <v>Middle(11-20)</v>
      </c>
    </row>
    <row r="4129" spans="1:22">
      <c r="A4129">
        <v>532374005</v>
      </c>
      <c r="B4129" t="s">
        <v>4140</v>
      </c>
      <c r="C4129" s="1">
        <v>45093</v>
      </c>
      <c r="D4129" t="str">
        <f>TEXT(Hospital_Emergency_Room_Data[[#This Row],[Patient Admission Date]],"mmm")</f>
        <v>Jun</v>
      </c>
      <c r="E4129">
        <f>YEAR(Hospital_Emergency_Room_Data[[#This Row],[Patient Admission Date]])</f>
        <v>2023</v>
      </c>
      <c r="F4129" s="2">
        <v>0.14374999999999999</v>
      </c>
      <c r="G4129" s="8" t="str">
        <f>TEXT(Hospital_Emergency_Room_Data[[#This Row],[Patient Admission Date]],"dddd")</f>
        <v>Friday</v>
      </c>
      <c r="H4129" t="s">
        <v>9208</v>
      </c>
      <c r="I4129">
        <v>67</v>
      </c>
      <c r="J4129" s="5" t="s">
        <v>9217</v>
      </c>
      <c r="K4129" t="s">
        <v>29</v>
      </c>
      <c r="L4129" t="s">
        <v>36</v>
      </c>
      <c r="M4129" t="s">
        <v>9209</v>
      </c>
      <c r="O4129">
        <v>29</v>
      </c>
      <c r="P4129" t="s">
        <v>9226</v>
      </c>
      <c r="Q4129">
        <v>16</v>
      </c>
      <c r="R4129">
        <v>3</v>
      </c>
      <c r="S4129" t="s">
        <v>9258</v>
      </c>
      <c r="T4129" t="s">
        <v>9262</v>
      </c>
      <c r="U4129" t="s">
        <v>9282</v>
      </c>
      <c r="V4129" t="str" cm="1">
        <f t="array" ref="V4129">_xlfn.IFS(Hospital_Emergency_Room_Data[[#This Row],[Day]]&lt;=10,"Start(1-10)",Hospital_Emergency_Room_Data[[#This Row],[Day]]&lt;=20,"Middle(11-20)",Hospital_Emergency_Room_Data[[#This Row],[Day]]&gt;20,"End(21-30)")</f>
        <v>Middle(11-20)</v>
      </c>
    </row>
    <row r="4130" spans="1:22">
      <c r="A4130">
        <v>510242831</v>
      </c>
      <c r="B4130" t="s">
        <v>4141</v>
      </c>
      <c r="C4130" s="1">
        <v>45177</v>
      </c>
      <c r="D4130" t="str">
        <f>TEXT(Hospital_Emergency_Room_Data[[#This Row],[Patient Admission Date]],"mmm")</f>
        <v>Sep</v>
      </c>
      <c r="E4130">
        <f>YEAR(Hospital_Emergency_Room_Data[[#This Row],[Patient Admission Date]])</f>
        <v>2023</v>
      </c>
      <c r="F4130" s="2">
        <v>0.87152777777777779</v>
      </c>
      <c r="G4130" s="8" t="str">
        <f>TEXT(Hospital_Emergency_Room_Data[[#This Row],[Patient Admission Date]],"dddd")</f>
        <v>Friday</v>
      </c>
      <c r="H4130" t="s">
        <v>9208</v>
      </c>
      <c r="I4130">
        <v>79</v>
      </c>
      <c r="J4130" s="5" t="s">
        <v>9222</v>
      </c>
      <c r="K4130" t="s">
        <v>29</v>
      </c>
      <c r="L4130" t="s">
        <v>36</v>
      </c>
      <c r="M4130" t="s">
        <v>9209</v>
      </c>
      <c r="N4130">
        <v>9</v>
      </c>
      <c r="O4130">
        <v>27</v>
      </c>
      <c r="P4130" t="s">
        <v>9226</v>
      </c>
      <c r="Q4130">
        <v>8</v>
      </c>
      <c r="R4130">
        <v>20</v>
      </c>
      <c r="S4130" t="s">
        <v>9256</v>
      </c>
      <c r="T4130" t="s">
        <v>9265</v>
      </c>
      <c r="U4130" t="s">
        <v>9282</v>
      </c>
      <c r="V4130" t="str" cm="1">
        <f t="array" ref="V4130">_xlfn.IFS(Hospital_Emergency_Room_Data[[#This Row],[Day]]&lt;=10,"Start(1-10)",Hospital_Emergency_Room_Data[[#This Row],[Day]]&lt;=20,"Middle(11-20)",Hospital_Emergency_Room_Data[[#This Row],[Day]]&gt;20,"End(21-30)")</f>
        <v>Start(1-10)</v>
      </c>
    </row>
    <row r="4131" spans="1:22">
      <c r="A4131">
        <v>316768097</v>
      </c>
      <c r="B4131" t="s">
        <v>4142</v>
      </c>
      <c r="C4131" s="1">
        <v>45480</v>
      </c>
      <c r="D4131" t="str">
        <f>TEXT(Hospital_Emergency_Room_Data[[#This Row],[Patient Admission Date]],"mmm")</f>
        <v>Jul</v>
      </c>
      <c r="E4131">
        <f>YEAR(Hospital_Emergency_Room_Data[[#This Row],[Patient Admission Date]])</f>
        <v>2024</v>
      </c>
      <c r="F4131" s="2">
        <v>0.25347222222222221</v>
      </c>
      <c r="G4131" s="8" t="str">
        <f>TEXT(Hospital_Emergency_Room_Data[[#This Row],[Patient Admission Date]],"dddd")</f>
        <v>Sunday</v>
      </c>
      <c r="H4131" t="s">
        <v>9208</v>
      </c>
      <c r="I4131">
        <v>35</v>
      </c>
      <c r="J4131" s="5" t="s">
        <v>9223</v>
      </c>
      <c r="K4131" t="s">
        <v>21</v>
      </c>
      <c r="L4131" t="s">
        <v>96</v>
      </c>
      <c r="M4131" t="s">
        <v>9209</v>
      </c>
      <c r="O4131">
        <v>33</v>
      </c>
      <c r="P4131" t="s">
        <v>9225</v>
      </c>
      <c r="Q4131">
        <v>7</v>
      </c>
      <c r="R4131">
        <v>6</v>
      </c>
      <c r="S4131" t="s">
        <v>9255</v>
      </c>
      <c r="T4131" t="s">
        <v>9263</v>
      </c>
      <c r="U4131" t="s">
        <v>9300</v>
      </c>
      <c r="V4131" t="str" cm="1">
        <f t="array" ref="V4131">_xlfn.IFS(Hospital_Emergency_Room_Data[[#This Row],[Day]]&lt;=10,"Start(1-10)",Hospital_Emergency_Room_Data[[#This Row],[Day]]&lt;=20,"Middle(11-20)",Hospital_Emergency_Room_Data[[#This Row],[Day]]&gt;20,"End(21-30)")</f>
        <v>Start(1-10)</v>
      </c>
    </row>
    <row r="4132" spans="1:22">
      <c r="A4132">
        <v>637528720</v>
      </c>
      <c r="B4132" t="s">
        <v>4143</v>
      </c>
      <c r="C4132" s="1">
        <v>45485</v>
      </c>
      <c r="D4132" t="str">
        <f>TEXT(Hospital_Emergency_Room_Data[[#This Row],[Patient Admission Date]],"mmm")</f>
        <v>Jul</v>
      </c>
      <c r="E4132">
        <f>YEAR(Hospital_Emergency_Room_Data[[#This Row],[Patient Admission Date]])</f>
        <v>2024</v>
      </c>
      <c r="F4132" s="2">
        <v>0.17777777777777778</v>
      </c>
      <c r="G4132" s="8" t="str">
        <f>TEXT(Hospital_Emergency_Room_Data[[#This Row],[Patient Admission Date]],"dddd")</f>
        <v>Friday</v>
      </c>
      <c r="H4132" t="s">
        <v>9208</v>
      </c>
      <c r="I4132">
        <v>61</v>
      </c>
      <c r="J4132" s="5" t="s">
        <v>9217</v>
      </c>
      <c r="K4132" t="s">
        <v>21</v>
      </c>
      <c r="L4132" t="s">
        <v>96</v>
      </c>
      <c r="M4132" t="s">
        <v>9209</v>
      </c>
      <c r="O4132">
        <v>27</v>
      </c>
      <c r="P4132" t="s">
        <v>9226</v>
      </c>
      <c r="Q4132">
        <v>12</v>
      </c>
      <c r="R4132">
        <v>4</v>
      </c>
      <c r="S4132" t="s">
        <v>9258</v>
      </c>
      <c r="T4132" t="s">
        <v>9265</v>
      </c>
      <c r="U4132" t="s">
        <v>9282</v>
      </c>
      <c r="V4132" t="str" cm="1">
        <f t="array" ref="V4132">_xlfn.IFS(Hospital_Emergency_Room_Data[[#This Row],[Day]]&lt;=10,"Start(1-10)",Hospital_Emergency_Room_Data[[#This Row],[Day]]&lt;=20,"Middle(11-20)",Hospital_Emergency_Room_Data[[#This Row],[Day]]&gt;20,"End(21-30)")</f>
        <v>Middle(11-20)</v>
      </c>
    </row>
    <row r="4133" spans="1:22">
      <c r="A4133">
        <v>644728499</v>
      </c>
      <c r="B4133" t="s">
        <v>4144</v>
      </c>
      <c r="C4133" s="1">
        <v>45565</v>
      </c>
      <c r="D4133" t="str">
        <f>TEXT(Hospital_Emergency_Room_Data[[#This Row],[Patient Admission Date]],"mmm")</f>
        <v>Sep</v>
      </c>
      <c r="E4133">
        <f>YEAR(Hospital_Emergency_Room_Data[[#This Row],[Patient Admission Date]])</f>
        <v>2024</v>
      </c>
      <c r="F4133" s="2">
        <v>0.65</v>
      </c>
      <c r="G4133" s="8" t="str">
        <f>TEXT(Hospital_Emergency_Room_Data[[#This Row],[Patient Admission Date]],"dddd")</f>
        <v>Monday</v>
      </c>
      <c r="H4133" t="s">
        <v>9208</v>
      </c>
      <c r="I4133">
        <v>68</v>
      </c>
      <c r="J4133" s="5" t="s">
        <v>9217</v>
      </c>
      <c r="K4133" t="s">
        <v>21</v>
      </c>
      <c r="L4133" t="s">
        <v>96</v>
      </c>
      <c r="M4133" t="s">
        <v>9209</v>
      </c>
      <c r="O4133">
        <v>17</v>
      </c>
      <c r="P4133" t="s">
        <v>9226</v>
      </c>
      <c r="Q4133">
        <v>30</v>
      </c>
      <c r="R4133">
        <v>15</v>
      </c>
      <c r="S4133" t="s">
        <v>9257</v>
      </c>
      <c r="T4133" t="s">
        <v>9264</v>
      </c>
      <c r="U4133" t="s">
        <v>9282</v>
      </c>
      <c r="V4133" t="str" cm="1">
        <f t="array" ref="V4133">_xlfn.IFS(Hospital_Emergency_Room_Data[[#This Row],[Day]]&lt;=10,"Start(1-10)",Hospital_Emergency_Room_Data[[#This Row],[Day]]&lt;=20,"Middle(11-20)",Hospital_Emergency_Room_Data[[#This Row],[Day]]&gt;20,"End(21-30)")</f>
        <v>End(21-30)</v>
      </c>
    </row>
    <row r="4134" spans="1:22">
      <c r="A4134">
        <v>839528308</v>
      </c>
      <c r="B4134" t="s">
        <v>4145</v>
      </c>
      <c r="C4134" s="1">
        <v>45455</v>
      </c>
      <c r="D4134" t="str">
        <f>TEXT(Hospital_Emergency_Room_Data[[#This Row],[Patient Admission Date]],"mmm")</f>
        <v>Jun</v>
      </c>
      <c r="E4134">
        <f>YEAR(Hospital_Emergency_Room_Data[[#This Row],[Patient Admission Date]])</f>
        <v>2024</v>
      </c>
      <c r="F4134" s="2">
        <v>0.6958333333333333</v>
      </c>
      <c r="G4134" s="8" t="str">
        <f>TEXT(Hospital_Emergency_Room_Data[[#This Row],[Patient Admission Date]],"dddd")</f>
        <v>Wednesday</v>
      </c>
      <c r="H4134" t="s">
        <v>9208</v>
      </c>
      <c r="I4134">
        <v>32</v>
      </c>
      <c r="J4134" s="5" t="s">
        <v>9223</v>
      </c>
      <c r="K4134" t="s">
        <v>21</v>
      </c>
      <c r="L4134" t="s">
        <v>96</v>
      </c>
      <c r="M4134" t="s">
        <v>9209</v>
      </c>
      <c r="O4134">
        <v>49</v>
      </c>
      <c r="P4134" t="s">
        <v>9225</v>
      </c>
      <c r="Q4134">
        <v>12</v>
      </c>
      <c r="R4134">
        <v>16</v>
      </c>
      <c r="S4134" t="s">
        <v>9257</v>
      </c>
      <c r="T4134" t="s">
        <v>9265</v>
      </c>
      <c r="U4134" t="s">
        <v>9283</v>
      </c>
      <c r="V4134" t="str" cm="1">
        <f t="array" ref="V4134">_xlfn.IFS(Hospital_Emergency_Room_Data[[#This Row],[Day]]&lt;=10,"Start(1-10)",Hospital_Emergency_Room_Data[[#This Row],[Day]]&lt;=20,"Middle(11-20)",Hospital_Emergency_Room_Data[[#This Row],[Day]]&gt;20,"End(21-30)")</f>
        <v>Middle(11-20)</v>
      </c>
    </row>
    <row r="4135" spans="1:22">
      <c r="A4135">
        <v>639728897</v>
      </c>
      <c r="B4135" t="s">
        <v>4146</v>
      </c>
      <c r="C4135" s="1">
        <v>45392</v>
      </c>
      <c r="D4135" t="str">
        <f>TEXT(Hospital_Emergency_Room_Data[[#This Row],[Patient Admission Date]],"mmm")</f>
        <v>Apr</v>
      </c>
      <c r="E4135">
        <f>YEAR(Hospital_Emergency_Room_Data[[#This Row],[Patient Admission Date]])</f>
        <v>2024</v>
      </c>
      <c r="F4135" s="2">
        <v>0.37708333333333333</v>
      </c>
      <c r="G4135" s="8" t="str">
        <f>TEXT(Hospital_Emergency_Room_Data[[#This Row],[Patient Admission Date]],"dddd")</f>
        <v>Wednesday</v>
      </c>
      <c r="H4135" t="s">
        <v>9208</v>
      </c>
      <c r="I4135">
        <v>10</v>
      </c>
      <c r="J4135" s="5" t="s">
        <v>9221</v>
      </c>
      <c r="K4135" t="s">
        <v>21</v>
      </c>
      <c r="L4135" t="s">
        <v>96</v>
      </c>
      <c r="M4135" t="s">
        <v>9209</v>
      </c>
      <c r="O4135">
        <v>19</v>
      </c>
      <c r="P4135" t="s">
        <v>9226</v>
      </c>
      <c r="Q4135">
        <v>10</v>
      </c>
      <c r="R4135">
        <v>9</v>
      </c>
      <c r="S4135" t="s">
        <v>9255</v>
      </c>
      <c r="T4135" t="s">
        <v>9265</v>
      </c>
      <c r="U4135" t="s">
        <v>9282</v>
      </c>
      <c r="V4135" t="str" cm="1">
        <f t="array" ref="V4135">_xlfn.IFS(Hospital_Emergency_Room_Data[[#This Row],[Day]]&lt;=10,"Start(1-10)",Hospital_Emergency_Room_Data[[#This Row],[Day]]&lt;=20,"Middle(11-20)",Hospital_Emergency_Room_Data[[#This Row],[Day]]&gt;20,"End(21-30)")</f>
        <v>Start(1-10)</v>
      </c>
    </row>
    <row r="4136" spans="1:22">
      <c r="A4136">
        <v>246913426</v>
      </c>
      <c r="B4136" t="s">
        <v>4147</v>
      </c>
      <c r="C4136" s="1">
        <v>45433</v>
      </c>
      <c r="D4136" t="str">
        <f>TEXT(Hospital_Emergency_Room_Data[[#This Row],[Patient Admission Date]],"mmm")</f>
        <v>May</v>
      </c>
      <c r="E4136">
        <f>YEAR(Hospital_Emergency_Room_Data[[#This Row],[Patient Admission Date]])</f>
        <v>2024</v>
      </c>
      <c r="F4136" s="2">
        <v>0.35138888888888886</v>
      </c>
      <c r="G4136" s="8" t="str">
        <f>TEXT(Hospital_Emergency_Room_Data[[#This Row],[Patient Admission Date]],"dddd")</f>
        <v>Tuesday</v>
      </c>
      <c r="H4136" t="s">
        <v>9208</v>
      </c>
      <c r="I4136">
        <v>65</v>
      </c>
      <c r="J4136" s="5" t="s">
        <v>9217</v>
      </c>
      <c r="K4136" t="s">
        <v>21</v>
      </c>
      <c r="L4136" t="s">
        <v>96</v>
      </c>
      <c r="M4136" t="s">
        <v>9209</v>
      </c>
      <c r="O4136">
        <v>44</v>
      </c>
      <c r="P4136" t="s">
        <v>9225</v>
      </c>
      <c r="Q4136">
        <v>21</v>
      </c>
      <c r="R4136">
        <v>8</v>
      </c>
      <c r="S4136" t="s">
        <v>9255</v>
      </c>
      <c r="T4136" t="s">
        <v>9262</v>
      </c>
      <c r="U4136" t="s">
        <v>9300</v>
      </c>
      <c r="V4136" t="str" cm="1">
        <f t="array" ref="V4136">_xlfn.IFS(Hospital_Emergency_Room_Data[[#This Row],[Day]]&lt;=10,"Start(1-10)",Hospital_Emergency_Room_Data[[#This Row],[Day]]&lt;=20,"Middle(11-20)",Hospital_Emergency_Room_Data[[#This Row],[Day]]&gt;20,"End(21-30)")</f>
        <v>End(21-30)</v>
      </c>
    </row>
    <row r="4137" spans="1:22">
      <c r="A4137">
        <v>889960276</v>
      </c>
      <c r="B4137" t="s">
        <v>4148</v>
      </c>
      <c r="C4137" s="1">
        <v>45017</v>
      </c>
      <c r="D4137" t="str">
        <f>TEXT(Hospital_Emergency_Room_Data[[#This Row],[Patient Admission Date]],"mmm")</f>
        <v>Apr</v>
      </c>
      <c r="E4137">
        <f>YEAR(Hospital_Emergency_Room_Data[[#This Row],[Patient Admission Date]])</f>
        <v>2023</v>
      </c>
      <c r="F4137" s="2">
        <v>0.92361111111111116</v>
      </c>
      <c r="G4137" s="8" t="str">
        <f>TEXT(Hospital_Emergency_Room_Data[[#This Row],[Patient Admission Date]],"dddd")</f>
        <v>Saturday</v>
      </c>
      <c r="H4137" t="s">
        <v>9208</v>
      </c>
      <c r="I4137">
        <v>10</v>
      </c>
      <c r="J4137" s="5" t="s">
        <v>9221</v>
      </c>
      <c r="K4137" t="s">
        <v>21</v>
      </c>
      <c r="L4137" t="s">
        <v>96</v>
      </c>
      <c r="M4137" t="s">
        <v>9209</v>
      </c>
      <c r="O4137">
        <v>45</v>
      </c>
      <c r="P4137" t="s">
        <v>9225</v>
      </c>
      <c r="Q4137">
        <v>1</v>
      </c>
      <c r="R4137">
        <v>22</v>
      </c>
      <c r="S4137" t="s">
        <v>9256</v>
      </c>
      <c r="T4137" t="s">
        <v>9263</v>
      </c>
      <c r="U4137" t="s">
        <v>9300</v>
      </c>
      <c r="V4137" t="str" cm="1">
        <f t="array" ref="V4137">_xlfn.IFS(Hospital_Emergency_Room_Data[[#This Row],[Day]]&lt;=10,"Start(1-10)",Hospital_Emergency_Room_Data[[#This Row],[Day]]&lt;=20,"Middle(11-20)",Hospital_Emergency_Room_Data[[#This Row],[Day]]&gt;20,"End(21-30)")</f>
        <v>Start(1-10)</v>
      </c>
    </row>
    <row r="4138" spans="1:22">
      <c r="A4138">
        <v>583684800</v>
      </c>
      <c r="B4138" t="s">
        <v>4149</v>
      </c>
      <c r="C4138" s="1">
        <v>45578</v>
      </c>
      <c r="D4138" t="str">
        <f>TEXT(Hospital_Emergency_Room_Data[[#This Row],[Patient Admission Date]],"mmm")</f>
        <v>Oct</v>
      </c>
      <c r="E4138">
        <f>YEAR(Hospital_Emergency_Room_Data[[#This Row],[Patient Admission Date]])</f>
        <v>2024</v>
      </c>
      <c r="F4138" s="2">
        <v>0.31666666666666665</v>
      </c>
      <c r="G4138" s="8" t="str">
        <f>TEXT(Hospital_Emergency_Room_Data[[#This Row],[Patient Admission Date]],"dddd")</f>
        <v>Sunday</v>
      </c>
      <c r="H4138" t="s">
        <v>9208</v>
      </c>
      <c r="I4138">
        <v>15</v>
      </c>
      <c r="J4138" s="5" t="s">
        <v>9220</v>
      </c>
      <c r="K4138" t="s">
        <v>21</v>
      </c>
      <c r="L4138" t="s">
        <v>96</v>
      </c>
      <c r="M4138" t="s">
        <v>9209</v>
      </c>
      <c r="O4138">
        <v>51</v>
      </c>
      <c r="P4138" t="s">
        <v>9225</v>
      </c>
      <c r="Q4138">
        <v>13</v>
      </c>
      <c r="R4138">
        <v>7</v>
      </c>
      <c r="S4138" t="s">
        <v>9255</v>
      </c>
      <c r="T4138" t="s">
        <v>9265</v>
      </c>
      <c r="U4138" t="s">
        <v>9283</v>
      </c>
      <c r="V4138" t="str" cm="1">
        <f t="array" ref="V4138">_xlfn.IFS(Hospital_Emergency_Room_Data[[#This Row],[Day]]&lt;=10,"Start(1-10)",Hospital_Emergency_Room_Data[[#This Row],[Day]]&lt;=20,"Middle(11-20)",Hospital_Emergency_Room_Data[[#This Row],[Day]]&gt;20,"End(21-30)")</f>
        <v>Middle(11-20)</v>
      </c>
    </row>
    <row r="4139" spans="1:22">
      <c r="A4139">
        <v>471102260</v>
      </c>
      <c r="B4139" t="s">
        <v>4150</v>
      </c>
      <c r="C4139" s="1">
        <v>45291</v>
      </c>
      <c r="D4139" t="str">
        <f>TEXT(Hospital_Emergency_Room_Data[[#This Row],[Patient Admission Date]],"mmm")</f>
        <v>Dec</v>
      </c>
      <c r="E4139">
        <f>YEAR(Hospital_Emergency_Room_Data[[#This Row],[Patient Admission Date]])</f>
        <v>2023</v>
      </c>
      <c r="F4139" s="2">
        <v>0.21249999999999999</v>
      </c>
      <c r="G4139" s="8" t="str">
        <f>TEXT(Hospital_Emergency_Room_Data[[#This Row],[Patient Admission Date]],"dddd")</f>
        <v>Sunday</v>
      </c>
      <c r="H4139" t="s">
        <v>9208</v>
      </c>
      <c r="I4139">
        <v>30</v>
      </c>
      <c r="J4139" s="5" t="s">
        <v>9223</v>
      </c>
      <c r="K4139" t="s">
        <v>21</v>
      </c>
      <c r="L4139" t="s">
        <v>96</v>
      </c>
      <c r="M4139" t="s">
        <v>9209</v>
      </c>
      <c r="O4139">
        <v>14</v>
      </c>
      <c r="P4139" t="s">
        <v>9226</v>
      </c>
      <c r="Q4139">
        <v>31</v>
      </c>
      <c r="R4139">
        <v>5</v>
      </c>
      <c r="S4139" t="s">
        <v>9258</v>
      </c>
      <c r="T4139" t="s">
        <v>9264</v>
      </c>
      <c r="U4139" t="s">
        <v>9282</v>
      </c>
      <c r="V4139" t="str" cm="1">
        <f t="array" ref="V4139">_xlfn.IFS(Hospital_Emergency_Room_Data[[#This Row],[Day]]&lt;=10,"Start(1-10)",Hospital_Emergency_Room_Data[[#This Row],[Day]]&lt;=20,"Middle(11-20)",Hospital_Emergency_Room_Data[[#This Row],[Day]]&gt;20,"End(21-30)")</f>
        <v>End(21-30)</v>
      </c>
    </row>
    <row r="4140" spans="1:22">
      <c r="A4140">
        <v>728502926</v>
      </c>
      <c r="B4140" t="s">
        <v>4151</v>
      </c>
      <c r="C4140" s="1">
        <v>45375</v>
      </c>
      <c r="D4140" t="str">
        <f>TEXT(Hospital_Emergency_Room_Data[[#This Row],[Patient Admission Date]],"mmm")</f>
        <v>Mar</v>
      </c>
      <c r="E4140">
        <f>YEAR(Hospital_Emergency_Room_Data[[#This Row],[Patient Admission Date]])</f>
        <v>2024</v>
      </c>
      <c r="F4140" s="2">
        <v>0.4909722222222222</v>
      </c>
      <c r="G4140" s="8" t="str">
        <f>TEXT(Hospital_Emergency_Room_Data[[#This Row],[Patient Admission Date]],"dddd")</f>
        <v>Sunday</v>
      </c>
      <c r="H4140" t="s">
        <v>9208</v>
      </c>
      <c r="I4140">
        <v>49</v>
      </c>
      <c r="J4140" s="5" t="s">
        <v>9219</v>
      </c>
      <c r="K4140" t="s">
        <v>21</v>
      </c>
      <c r="L4140" t="s">
        <v>96</v>
      </c>
      <c r="M4140" t="s">
        <v>9209</v>
      </c>
      <c r="O4140">
        <v>43</v>
      </c>
      <c r="P4140" t="s">
        <v>9225</v>
      </c>
      <c r="Q4140">
        <v>24</v>
      </c>
      <c r="R4140">
        <v>11</v>
      </c>
      <c r="S4140" t="s">
        <v>9255</v>
      </c>
      <c r="T4140" t="s">
        <v>9264</v>
      </c>
      <c r="U4140" t="s">
        <v>9300</v>
      </c>
      <c r="V4140" t="str" cm="1">
        <f t="array" ref="V4140">_xlfn.IFS(Hospital_Emergency_Room_Data[[#This Row],[Day]]&lt;=10,"Start(1-10)",Hospital_Emergency_Room_Data[[#This Row],[Day]]&lt;=20,"Middle(11-20)",Hospital_Emergency_Room_Data[[#This Row],[Day]]&gt;20,"End(21-30)")</f>
        <v>End(21-30)</v>
      </c>
    </row>
    <row r="4141" spans="1:22">
      <c r="A4141">
        <v>206574155</v>
      </c>
      <c r="B4141" t="s">
        <v>4152</v>
      </c>
      <c r="C4141" s="1">
        <v>45279</v>
      </c>
      <c r="D4141" t="str">
        <f>TEXT(Hospital_Emergency_Room_Data[[#This Row],[Patient Admission Date]],"mmm")</f>
        <v>Dec</v>
      </c>
      <c r="E4141">
        <f>YEAR(Hospital_Emergency_Room_Data[[#This Row],[Patient Admission Date]])</f>
        <v>2023</v>
      </c>
      <c r="F4141" s="2">
        <v>0.94513888888888886</v>
      </c>
      <c r="G4141" s="8" t="str">
        <f>TEXT(Hospital_Emergency_Room_Data[[#This Row],[Patient Admission Date]],"dddd")</f>
        <v>Tuesday</v>
      </c>
      <c r="H4141" t="s">
        <v>9208</v>
      </c>
      <c r="I4141">
        <v>49</v>
      </c>
      <c r="J4141" s="5" t="s">
        <v>9219</v>
      </c>
      <c r="K4141" t="s">
        <v>21</v>
      </c>
      <c r="L4141" t="s">
        <v>96</v>
      </c>
      <c r="M4141" t="s">
        <v>9209</v>
      </c>
      <c r="O4141">
        <v>29</v>
      </c>
      <c r="P4141" t="s">
        <v>9226</v>
      </c>
      <c r="Q4141">
        <v>19</v>
      </c>
      <c r="R4141">
        <v>22</v>
      </c>
      <c r="S4141" t="s">
        <v>9256</v>
      </c>
      <c r="T4141" t="s">
        <v>9262</v>
      </c>
      <c r="U4141" t="s">
        <v>9282</v>
      </c>
      <c r="V4141" t="str" cm="1">
        <f t="array" ref="V4141">_xlfn.IFS(Hospital_Emergency_Room_Data[[#This Row],[Day]]&lt;=10,"Start(1-10)",Hospital_Emergency_Room_Data[[#This Row],[Day]]&lt;=20,"Middle(11-20)",Hospital_Emergency_Room_Data[[#This Row],[Day]]&gt;20,"End(21-30)")</f>
        <v>Middle(11-20)</v>
      </c>
    </row>
    <row r="4142" spans="1:22">
      <c r="A4142">
        <v>237059734</v>
      </c>
      <c r="B4142" t="s">
        <v>4153</v>
      </c>
      <c r="C4142" s="1">
        <v>45496</v>
      </c>
      <c r="D4142" t="str">
        <f>TEXT(Hospital_Emergency_Room_Data[[#This Row],[Patient Admission Date]],"mmm")</f>
        <v>Jul</v>
      </c>
      <c r="E4142">
        <f>YEAR(Hospital_Emergency_Room_Data[[#This Row],[Patient Admission Date]])</f>
        <v>2024</v>
      </c>
      <c r="F4142" s="2">
        <v>0.20624999999999999</v>
      </c>
      <c r="G4142" s="8" t="str">
        <f>TEXT(Hospital_Emergency_Room_Data[[#This Row],[Patient Admission Date]],"dddd")</f>
        <v>Tuesday</v>
      </c>
      <c r="H4142" t="s">
        <v>9208</v>
      </c>
      <c r="I4142">
        <v>37</v>
      </c>
      <c r="J4142" s="5" t="s">
        <v>9223</v>
      </c>
      <c r="K4142" t="s">
        <v>21</v>
      </c>
      <c r="L4142" t="s">
        <v>96</v>
      </c>
      <c r="M4142" t="s">
        <v>9209</v>
      </c>
      <c r="N4142">
        <v>3</v>
      </c>
      <c r="O4142">
        <v>12</v>
      </c>
      <c r="P4142" t="s">
        <v>9226</v>
      </c>
      <c r="Q4142">
        <v>23</v>
      </c>
      <c r="R4142">
        <v>4</v>
      </c>
      <c r="S4142" t="s">
        <v>9258</v>
      </c>
      <c r="T4142" t="s">
        <v>9264</v>
      </c>
      <c r="U4142" t="s">
        <v>9282</v>
      </c>
      <c r="V4142" t="str" cm="1">
        <f t="array" ref="V4142">_xlfn.IFS(Hospital_Emergency_Room_Data[[#This Row],[Day]]&lt;=10,"Start(1-10)",Hospital_Emergency_Room_Data[[#This Row],[Day]]&lt;=20,"Middle(11-20)",Hospital_Emergency_Room_Data[[#This Row],[Day]]&gt;20,"End(21-30)")</f>
        <v>End(21-30)</v>
      </c>
    </row>
    <row r="4143" spans="1:22">
      <c r="A4143">
        <v>506639917</v>
      </c>
      <c r="B4143" t="s">
        <v>4154</v>
      </c>
      <c r="C4143" s="1">
        <v>45249</v>
      </c>
      <c r="D4143" t="str">
        <f>TEXT(Hospital_Emergency_Room_Data[[#This Row],[Patient Admission Date]],"mmm")</f>
        <v>Nov</v>
      </c>
      <c r="E4143">
        <f>YEAR(Hospital_Emergency_Room_Data[[#This Row],[Patient Admission Date]])</f>
        <v>2023</v>
      </c>
      <c r="F4143" s="2">
        <v>0.11041666666666666</v>
      </c>
      <c r="G4143" s="8" t="str">
        <f>TEXT(Hospital_Emergency_Room_Data[[#This Row],[Patient Admission Date]],"dddd")</f>
        <v>Sunday</v>
      </c>
      <c r="H4143" t="s">
        <v>9208</v>
      </c>
      <c r="I4143">
        <v>47</v>
      </c>
      <c r="J4143" s="5" t="s">
        <v>9219</v>
      </c>
      <c r="K4143" t="s">
        <v>21</v>
      </c>
      <c r="L4143" t="s">
        <v>96</v>
      </c>
      <c r="M4143" t="s">
        <v>9209</v>
      </c>
      <c r="N4143">
        <v>6</v>
      </c>
      <c r="O4143">
        <v>51</v>
      </c>
      <c r="P4143" t="s">
        <v>9225</v>
      </c>
      <c r="Q4143">
        <v>19</v>
      </c>
      <c r="R4143">
        <v>2</v>
      </c>
      <c r="S4143" t="s">
        <v>9258</v>
      </c>
      <c r="T4143" t="s">
        <v>9262</v>
      </c>
      <c r="U4143" t="s">
        <v>9283</v>
      </c>
      <c r="V4143" t="str" cm="1">
        <f t="array" ref="V4143">_xlfn.IFS(Hospital_Emergency_Room_Data[[#This Row],[Day]]&lt;=10,"Start(1-10)",Hospital_Emergency_Room_Data[[#This Row],[Day]]&lt;=20,"Middle(11-20)",Hospital_Emergency_Room_Data[[#This Row],[Day]]&gt;20,"End(21-30)")</f>
        <v>Middle(11-20)</v>
      </c>
    </row>
    <row r="4144" spans="1:22">
      <c r="A4144">
        <v>269427536</v>
      </c>
      <c r="B4144" t="s">
        <v>4155</v>
      </c>
      <c r="C4144" s="1">
        <v>45351</v>
      </c>
      <c r="D4144" t="str">
        <f>TEXT(Hospital_Emergency_Room_Data[[#This Row],[Patient Admission Date]],"mmm")</f>
        <v>Feb</v>
      </c>
      <c r="E4144">
        <f>YEAR(Hospital_Emergency_Room_Data[[#This Row],[Patient Admission Date]])</f>
        <v>2024</v>
      </c>
      <c r="F4144" s="2">
        <v>0.96666666666666667</v>
      </c>
      <c r="G4144" s="8" t="str">
        <f>TEXT(Hospital_Emergency_Room_Data[[#This Row],[Patient Admission Date]],"dddd")</f>
        <v>Thursday</v>
      </c>
      <c r="H4144" t="s">
        <v>9208</v>
      </c>
      <c r="I4144">
        <v>15</v>
      </c>
      <c r="J4144" s="5" t="s">
        <v>9220</v>
      </c>
      <c r="K4144" t="s">
        <v>21</v>
      </c>
      <c r="L4144" t="s">
        <v>96</v>
      </c>
      <c r="M4144" t="s">
        <v>9209</v>
      </c>
      <c r="N4144">
        <v>7</v>
      </c>
      <c r="O4144">
        <v>33</v>
      </c>
      <c r="P4144" t="s">
        <v>9225</v>
      </c>
      <c r="Q4144">
        <v>29</v>
      </c>
      <c r="R4144">
        <v>23</v>
      </c>
      <c r="S4144" t="s">
        <v>9256</v>
      </c>
      <c r="T4144" t="s">
        <v>9264</v>
      </c>
      <c r="U4144" t="s">
        <v>9300</v>
      </c>
      <c r="V4144" t="str" cm="1">
        <f t="array" ref="V4144">_xlfn.IFS(Hospital_Emergency_Room_Data[[#This Row],[Day]]&lt;=10,"Start(1-10)",Hospital_Emergency_Room_Data[[#This Row],[Day]]&lt;=20,"Middle(11-20)",Hospital_Emergency_Room_Data[[#This Row],[Day]]&gt;20,"End(21-30)")</f>
        <v>End(21-30)</v>
      </c>
    </row>
    <row r="4145" spans="1:22">
      <c r="A4145">
        <v>729221036</v>
      </c>
      <c r="B4145" t="s">
        <v>4156</v>
      </c>
      <c r="C4145" s="1">
        <v>45064</v>
      </c>
      <c r="D4145" t="str">
        <f>TEXT(Hospital_Emergency_Room_Data[[#This Row],[Patient Admission Date]],"mmm")</f>
        <v>May</v>
      </c>
      <c r="E4145">
        <f>YEAR(Hospital_Emergency_Room_Data[[#This Row],[Patient Admission Date]])</f>
        <v>2023</v>
      </c>
      <c r="F4145" s="2">
        <v>0.17083333333333334</v>
      </c>
      <c r="G4145" s="8" t="str">
        <f>TEXT(Hospital_Emergency_Room_Data[[#This Row],[Patient Admission Date]],"dddd")</f>
        <v>Thursday</v>
      </c>
      <c r="H4145" t="s">
        <v>9208</v>
      </c>
      <c r="I4145">
        <v>23</v>
      </c>
      <c r="J4145" s="5" t="s">
        <v>9220</v>
      </c>
      <c r="K4145" t="s">
        <v>21</v>
      </c>
      <c r="L4145" t="s">
        <v>96</v>
      </c>
      <c r="M4145" t="s">
        <v>9209</v>
      </c>
      <c r="N4145">
        <v>8</v>
      </c>
      <c r="O4145">
        <v>16</v>
      </c>
      <c r="P4145" t="s">
        <v>9226</v>
      </c>
      <c r="Q4145">
        <v>18</v>
      </c>
      <c r="R4145">
        <v>4</v>
      </c>
      <c r="S4145" t="s">
        <v>9258</v>
      </c>
      <c r="T4145" t="s">
        <v>9262</v>
      </c>
      <c r="U4145" t="s">
        <v>9282</v>
      </c>
      <c r="V4145" t="str" cm="1">
        <f t="array" ref="V4145">_xlfn.IFS(Hospital_Emergency_Room_Data[[#This Row],[Day]]&lt;=10,"Start(1-10)",Hospital_Emergency_Room_Data[[#This Row],[Day]]&lt;=20,"Middle(11-20)",Hospital_Emergency_Room_Data[[#This Row],[Day]]&gt;20,"End(21-30)")</f>
        <v>Middle(11-20)</v>
      </c>
    </row>
    <row r="4146" spans="1:22">
      <c r="A4146">
        <v>311545268</v>
      </c>
      <c r="B4146" t="s">
        <v>4157</v>
      </c>
      <c r="C4146" s="1">
        <v>45425</v>
      </c>
      <c r="D4146" t="str">
        <f>TEXT(Hospital_Emergency_Room_Data[[#This Row],[Patient Admission Date]],"mmm")</f>
        <v>May</v>
      </c>
      <c r="E4146">
        <f>YEAR(Hospital_Emergency_Room_Data[[#This Row],[Patient Admission Date]])</f>
        <v>2024</v>
      </c>
      <c r="F4146" s="2">
        <v>0.60416666666666663</v>
      </c>
      <c r="G4146" s="8" t="str">
        <f>TEXT(Hospital_Emergency_Room_Data[[#This Row],[Patient Admission Date]],"dddd")</f>
        <v>Monday</v>
      </c>
      <c r="H4146" t="s">
        <v>9208</v>
      </c>
      <c r="I4146">
        <v>45</v>
      </c>
      <c r="J4146" s="5" t="s">
        <v>9219</v>
      </c>
      <c r="K4146" t="s">
        <v>21</v>
      </c>
      <c r="L4146" t="s">
        <v>96</v>
      </c>
      <c r="M4146" t="s">
        <v>9209</v>
      </c>
      <c r="N4146">
        <v>8</v>
      </c>
      <c r="O4146">
        <v>30</v>
      </c>
      <c r="P4146" t="s">
        <v>9225</v>
      </c>
      <c r="Q4146">
        <v>13</v>
      </c>
      <c r="R4146">
        <v>14</v>
      </c>
      <c r="S4146" t="s">
        <v>9257</v>
      </c>
      <c r="T4146" t="s">
        <v>9265</v>
      </c>
      <c r="U4146" t="s">
        <v>9282</v>
      </c>
      <c r="V4146" t="str" cm="1">
        <f t="array" ref="V4146">_xlfn.IFS(Hospital_Emergency_Room_Data[[#This Row],[Day]]&lt;=10,"Start(1-10)",Hospital_Emergency_Room_Data[[#This Row],[Day]]&lt;=20,"Middle(11-20)",Hospital_Emergency_Room_Data[[#This Row],[Day]]&gt;20,"End(21-30)")</f>
        <v>Middle(11-20)</v>
      </c>
    </row>
    <row r="4147" spans="1:22">
      <c r="A4147">
        <v>567794489</v>
      </c>
      <c r="B4147" t="s">
        <v>4158</v>
      </c>
      <c r="C4147" s="1">
        <v>45594</v>
      </c>
      <c r="D4147" t="str">
        <f>TEXT(Hospital_Emergency_Room_Data[[#This Row],[Patient Admission Date]],"mmm")</f>
        <v>Oct</v>
      </c>
      <c r="E4147">
        <f>YEAR(Hospital_Emergency_Room_Data[[#This Row],[Patient Admission Date]])</f>
        <v>2024</v>
      </c>
      <c r="F4147" s="2">
        <v>0.78541666666666665</v>
      </c>
      <c r="G4147" s="8" t="str">
        <f>TEXT(Hospital_Emergency_Room_Data[[#This Row],[Patient Admission Date]],"dddd")</f>
        <v>Tuesday</v>
      </c>
      <c r="H4147" t="s">
        <v>9208</v>
      </c>
      <c r="I4147">
        <v>3</v>
      </c>
      <c r="J4147" s="5" t="s">
        <v>9218</v>
      </c>
      <c r="K4147" t="s">
        <v>21</v>
      </c>
      <c r="L4147" t="s">
        <v>96</v>
      </c>
      <c r="M4147" t="s">
        <v>9209</v>
      </c>
      <c r="N4147">
        <v>9</v>
      </c>
      <c r="O4147">
        <v>40</v>
      </c>
      <c r="P4147" t="s">
        <v>9225</v>
      </c>
      <c r="Q4147">
        <v>29</v>
      </c>
      <c r="R4147">
        <v>18</v>
      </c>
      <c r="S4147" t="s">
        <v>9256</v>
      </c>
      <c r="T4147" t="s">
        <v>9264</v>
      </c>
      <c r="U4147" t="s">
        <v>9300</v>
      </c>
      <c r="V4147" t="str" cm="1">
        <f t="array" ref="V4147">_xlfn.IFS(Hospital_Emergency_Room_Data[[#This Row],[Day]]&lt;=10,"Start(1-10)",Hospital_Emergency_Room_Data[[#This Row],[Day]]&lt;=20,"Middle(11-20)",Hospital_Emergency_Room_Data[[#This Row],[Day]]&gt;20,"End(21-30)")</f>
        <v>End(21-30)</v>
      </c>
    </row>
    <row r="4148" spans="1:22">
      <c r="A4148">
        <v>604674072</v>
      </c>
      <c r="B4148" t="s">
        <v>4159</v>
      </c>
      <c r="C4148" s="1">
        <v>45479</v>
      </c>
      <c r="D4148" t="str">
        <f>TEXT(Hospital_Emergency_Room_Data[[#This Row],[Patient Admission Date]],"mmm")</f>
        <v>Jul</v>
      </c>
      <c r="E4148">
        <f>YEAR(Hospital_Emergency_Room_Data[[#This Row],[Patient Admission Date]])</f>
        <v>2024</v>
      </c>
      <c r="F4148" s="2">
        <v>0.16944444444444445</v>
      </c>
      <c r="G4148" s="8" t="str">
        <f>TEXT(Hospital_Emergency_Room_Data[[#This Row],[Patient Admission Date]],"dddd")</f>
        <v>Saturday</v>
      </c>
      <c r="H4148" t="s">
        <v>9208</v>
      </c>
      <c r="I4148">
        <v>55</v>
      </c>
      <c r="J4148" s="5" t="s">
        <v>9219</v>
      </c>
      <c r="K4148" t="s">
        <v>21</v>
      </c>
      <c r="L4148" t="s">
        <v>25</v>
      </c>
      <c r="M4148" t="s">
        <v>9209</v>
      </c>
      <c r="O4148">
        <v>43</v>
      </c>
      <c r="P4148" t="s">
        <v>9225</v>
      </c>
      <c r="Q4148">
        <v>6</v>
      </c>
      <c r="R4148">
        <v>4</v>
      </c>
      <c r="S4148" t="s">
        <v>9258</v>
      </c>
      <c r="T4148" t="s">
        <v>9263</v>
      </c>
      <c r="U4148" t="s">
        <v>9300</v>
      </c>
      <c r="V4148" t="str" cm="1">
        <f t="array" ref="V4148">_xlfn.IFS(Hospital_Emergency_Room_Data[[#This Row],[Day]]&lt;=10,"Start(1-10)",Hospital_Emergency_Room_Data[[#This Row],[Day]]&lt;=20,"Middle(11-20)",Hospital_Emergency_Room_Data[[#This Row],[Day]]&gt;20,"End(21-30)")</f>
        <v>Start(1-10)</v>
      </c>
    </row>
    <row r="4149" spans="1:22">
      <c r="A4149">
        <v>327390494</v>
      </c>
      <c r="B4149" t="s">
        <v>4160</v>
      </c>
      <c r="C4149" s="1">
        <v>45538</v>
      </c>
      <c r="D4149" t="str">
        <f>TEXT(Hospital_Emergency_Room_Data[[#This Row],[Patient Admission Date]],"mmm")</f>
        <v>Sep</v>
      </c>
      <c r="E4149">
        <f>YEAR(Hospital_Emergency_Room_Data[[#This Row],[Patient Admission Date]])</f>
        <v>2024</v>
      </c>
      <c r="F4149" s="2">
        <v>0.16111111111111112</v>
      </c>
      <c r="G4149" s="8" t="str">
        <f>TEXT(Hospital_Emergency_Room_Data[[#This Row],[Patient Admission Date]],"dddd")</f>
        <v>Tuesday</v>
      </c>
      <c r="H4149" t="s">
        <v>9208</v>
      </c>
      <c r="I4149">
        <v>19</v>
      </c>
      <c r="J4149" s="5" t="s">
        <v>9220</v>
      </c>
      <c r="K4149" t="s">
        <v>21</v>
      </c>
      <c r="L4149" t="s">
        <v>25</v>
      </c>
      <c r="M4149" t="s">
        <v>9209</v>
      </c>
      <c r="O4149">
        <v>17</v>
      </c>
      <c r="P4149" t="s">
        <v>9226</v>
      </c>
      <c r="Q4149">
        <v>3</v>
      </c>
      <c r="R4149">
        <v>3</v>
      </c>
      <c r="S4149" t="s">
        <v>9258</v>
      </c>
      <c r="T4149" t="s">
        <v>9263</v>
      </c>
      <c r="U4149" t="s">
        <v>9282</v>
      </c>
      <c r="V4149" t="str" cm="1">
        <f t="array" ref="V4149">_xlfn.IFS(Hospital_Emergency_Room_Data[[#This Row],[Day]]&lt;=10,"Start(1-10)",Hospital_Emergency_Room_Data[[#This Row],[Day]]&lt;=20,"Middle(11-20)",Hospital_Emergency_Room_Data[[#This Row],[Day]]&gt;20,"End(21-30)")</f>
        <v>Start(1-10)</v>
      </c>
    </row>
    <row r="4150" spans="1:22">
      <c r="A4150">
        <v>571039350</v>
      </c>
      <c r="B4150" t="s">
        <v>4161</v>
      </c>
      <c r="C4150" s="1">
        <v>45550</v>
      </c>
      <c r="D4150" t="str">
        <f>TEXT(Hospital_Emergency_Room_Data[[#This Row],[Patient Admission Date]],"mmm")</f>
        <v>Sep</v>
      </c>
      <c r="E4150">
        <f>YEAR(Hospital_Emergency_Room_Data[[#This Row],[Patient Admission Date]])</f>
        <v>2024</v>
      </c>
      <c r="F4150" s="2">
        <v>0.19513888888888889</v>
      </c>
      <c r="G4150" s="8" t="str">
        <f>TEXT(Hospital_Emergency_Room_Data[[#This Row],[Patient Admission Date]],"dddd")</f>
        <v>Sunday</v>
      </c>
      <c r="H4150" t="s">
        <v>9208</v>
      </c>
      <c r="I4150">
        <v>66</v>
      </c>
      <c r="J4150" s="5" t="s">
        <v>9217</v>
      </c>
      <c r="K4150" t="s">
        <v>21</v>
      </c>
      <c r="L4150" t="s">
        <v>25</v>
      </c>
      <c r="M4150" t="s">
        <v>9209</v>
      </c>
      <c r="O4150">
        <v>37</v>
      </c>
      <c r="P4150" t="s">
        <v>9225</v>
      </c>
      <c r="Q4150">
        <v>15</v>
      </c>
      <c r="R4150">
        <v>4</v>
      </c>
      <c r="S4150" t="s">
        <v>9258</v>
      </c>
      <c r="T4150" t="s">
        <v>9262</v>
      </c>
      <c r="U4150" t="s">
        <v>9300</v>
      </c>
      <c r="V4150" t="str" cm="1">
        <f t="array" ref="V4150">_xlfn.IFS(Hospital_Emergency_Room_Data[[#This Row],[Day]]&lt;=10,"Start(1-10)",Hospital_Emergency_Room_Data[[#This Row],[Day]]&lt;=20,"Middle(11-20)",Hospital_Emergency_Room_Data[[#This Row],[Day]]&gt;20,"End(21-30)")</f>
        <v>Middle(11-20)</v>
      </c>
    </row>
    <row r="4151" spans="1:22">
      <c r="A4151">
        <v>774055714</v>
      </c>
      <c r="B4151" t="s">
        <v>4162</v>
      </c>
      <c r="C4151" s="1">
        <v>45505</v>
      </c>
      <c r="D4151" t="str">
        <f>TEXT(Hospital_Emergency_Room_Data[[#This Row],[Patient Admission Date]],"mmm")</f>
        <v>Aug</v>
      </c>
      <c r="E4151">
        <f>YEAR(Hospital_Emergency_Room_Data[[#This Row],[Patient Admission Date]])</f>
        <v>2024</v>
      </c>
      <c r="F4151" s="2">
        <v>0.7368055555555556</v>
      </c>
      <c r="G4151" s="8" t="str">
        <f>TEXT(Hospital_Emergency_Room_Data[[#This Row],[Patient Admission Date]],"dddd")</f>
        <v>Thursday</v>
      </c>
      <c r="H4151" t="s">
        <v>9208</v>
      </c>
      <c r="I4151">
        <v>31</v>
      </c>
      <c r="J4151" s="5" t="s">
        <v>9223</v>
      </c>
      <c r="K4151" t="s">
        <v>21</v>
      </c>
      <c r="L4151" t="s">
        <v>25</v>
      </c>
      <c r="M4151" t="s">
        <v>9209</v>
      </c>
      <c r="O4151">
        <v>20</v>
      </c>
      <c r="P4151" t="s">
        <v>9226</v>
      </c>
      <c r="Q4151">
        <v>1</v>
      </c>
      <c r="R4151">
        <v>17</v>
      </c>
      <c r="S4151" t="s">
        <v>9257</v>
      </c>
      <c r="T4151" t="s">
        <v>9263</v>
      </c>
      <c r="U4151" t="s">
        <v>9282</v>
      </c>
      <c r="V4151" t="str" cm="1">
        <f t="array" ref="V4151">_xlfn.IFS(Hospital_Emergency_Room_Data[[#This Row],[Day]]&lt;=10,"Start(1-10)",Hospital_Emergency_Room_Data[[#This Row],[Day]]&lt;=20,"Middle(11-20)",Hospital_Emergency_Room_Data[[#This Row],[Day]]&gt;20,"End(21-30)")</f>
        <v>Start(1-10)</v>
      </c>
    </row>
    <row r="4152" spans="1:22">
      <c r="A4152">
        <v>354058896</v>
      </c>
      <c r="B4152" t="s">
        <v>4163</v>
      </c>
      <c r="C4152" s="1">
        <v>45566</v>
      </c>
      <c r="D4152" t="str">
        <f>TEXT(Hospital_Emergency_Room_Data[[#This Row],[Patient Admission Date]],"mmm")</f>
        <v>Oct</v>
      </c>
      <c r="E4152">
        <f>YEAR(Hospital_Emergency_Room_Data[[#This Row],[Patient Admission Date]])</f>
        <v>2024</v>
      </c>
      <c r="F4152" s="2">
        <v>0.35486111111111113</v>
      </c>
      <c r="G4152" s="8" t="str">
        <f>TEXT(Hospital_Emergency_Room_Data[[#This Row],[Patient Admission Date]],"dddd")</f>
        <v>Tuesday</v>
      </c>
      <c r="H4152" t="s">
        <v>9208</v>
      </c>
      <c r="I4152">
        <v>36</v>
      </c>
      <c r="J4152" s="5" t="s">
        <v>9223</v>
      </c>
      <c r="K4152" t="s">
        <v>21</v>
      </c>
      <c r="L4152" t="s">
        <v>25</v>
      </c>
      <c r="M4152" t="s">
        <v>9209</v>
      </c>
      <c r="O4152">
        <v>33</v>
      </c>
      <c r="P4152" t="s">
        <v>9225</v>
      </c>
      <c r="Q4152">
        <v>1</v>
      </c>
      <c r="R4152">
        <v>8</v>
      </c>
      <c r="S4152" t="s">
        <v>9255</v>
      </c>
      <c r="T4152" t="s">
        <v>9263</v>
      </c>
      <c r="U4152" t="s">
        <v>9300</v>
      </c>
      <c r="V4152" t="str" cm="1">
        <f t="array" ref="V4152">_xlfn.IFS(Hospital_Emergency_Room_Data[[#This Row],[Day]]&lt;=10,"Start(1-10)",Hospital_Emergency_Room_Data[[#This Row],[Day]]&lt;=20,"Middle(11-20)",Hospital_Emergency_Room_Data[[#This Row],[Day]]&gt;20,"End(21-30)")</f>
        <v>Start(1-10)</v>
      </c>
    </row>
    <row r="4153" spans="1:22">
      <c r="A4153">
        <v>609615196</v>
      </c>
      <c r="B4153" t="s">
        <v>4164</v>
      </c>
      <c r="C4153" s="1">
        <v>45232</v>
      </c>
      <c r="D4153" t="str">
        <f>TEXT(Hospital_Emergency_Room_Data[[#This Row],[Patient Admission Date]],"mmm")</f>
        <v>Nov</v>
      </c>
      <c r="E4153">
        <f>YEAR(Hospital_Emergency_Room_Data[[#This Row],[Patient Admission Date]])</f>
        <v>2023</v>
      </c>
      <c r="F4153" s="2">
        <v>0.61250000000000004</v>
      </c>
      <c r="G4153" s="8" t="str">
        <f>TEXT(Hospital_Emergency_Room_Data[[#This Row],[Patient Admission Date]],"dddd")</f>
        <v>Thursday</v>
      </c>
      <c r="H4153" t="s">
        <v>9208</v>
      </c>
      <c r="I4153">
        <v>43</v>
      </c>
      <c r="J4153" s="5" t="s">
        <v>9223</v>
      </c>
      <c r="K4153" t="s">
        <v>21</v>
      </c>
      <c r="L4153" t="s">
        <v>25</v>
      </c>
      <c r="M4153" t="s">
        <v>9209</v>
      </c>
      <c r="N4153">
        <v>9</v>
      </c>
      <c r="O4153">
        <v>39</v>
      </c>
      <c r="P4153" t="s">
        <v>9225</v>
      </c>
      <c r="Q4153">
        <v>2</v>
      </c>
      <c r="R4153">
        <v>14</v>
      </c>
      <c r="S4153" t="s">
        <v>9257</v>
      </c>
      <c r="T4153" t="s">
        <v>9263</v>
      </c>
      <c r="U4153" t="s">
        <v>9300</v>
      </c>
      <c r="V4153" t="str" cm="1">
        <f t="array" ref="V4153">_xlfn.IFS(Hospital_Emergency_Room_Data[[#This Row],[Day]]&lt;=10,"Start(1-10)",Hospital_Emergency_Room_Data[[#This Row],[Day]]&lt;=20,"Middle(11-20)",Hospital_Emergency_Room_Data[[#This Row],[Day]]&gt;20,"End(21-30)")</f>
        <v>Start(1-10)</v>
      </c>
    </row>
    <row r="4154" spans="1:22">
      <c r="A4154">
        <v>710081839</v>
      </c>
      <c r="B4154" t="s">
        <v>4165</v>
      </c>
      <c r="C4154" s="1">
        <v>45555</v>
      </c>
      <c r="D4154" t="str">
        <f>TEXT(Hospital_Emergency_Room_Data[[#This Row],[Patient Admission Date]],"mmm")</f>
        <v>Sep</v>
      </c>
      <c r="E4154">
        <f>YEAR(Hospital_Emergency_Room_Data[[#This Row],[Patient Admission Date]])</f>
        <v>2024</v>
      </c>
      <c r="F4154" s="2">
        <v>0.5756944444444444</v>
      </c>
      <c r="G4154" s="8" t="str">
        <f>TEXT(Hospital_Emergency_Room_Data[[#This Row],[Patient Admission Date]],"dddd")</f>
        <v>Friday</v>
      </c>
      <c r="H4154" t="s">
        <v>9208</v>
      </c>
      <c r="I4154">
        <v>11</v>
      </c>
      <c r="J4154" s="5" t="s">
        <v>9221</v>
      </c>
      <c r="K4154" t="s">
        <v>21</v>
      </c>
      <c r="L4154" t="s">
        <v>13</v>
      </c>
      <c r="M4154" t="s">
        <v>9209</v>
      </c>
      <c r="O4154">
        <v>17</v>
      </c>
      <c r="P4154" t="s">
        <v>9226</v>
      </c>
      <c r="Q4154">
        <v>20</v>
      </c>
      <c r="R4154">
        <v>13</v>
      </c>
      <c r="S4154" t="s">
        <v>9257</v>
      </c>
      <c r="T4154" t="s">
        <v>9262</v>
      </c>
      <c r="U4154" t="s">
        <v>9282</v>
      </c>
      <c r="V4154" t="str" cm="1">
        <f t="array" ref="V4154">_xlfn.IFS(Hospital_Emergency_Room_Data[[#This Row],[Day]]&lt;=10,"Start(1-10)",Hospital_Emergency_Room_Data[[#This Row],[Day]]&lt;=20,"Middle(11-20)",Hospital_Emergency_Room_Data[[#This Row],[Day]]&gt;20,"End(21-30)")</f>
        <v>Middle(11-20)</v>
      </c>
    </row>
    <row r="4155" spans="1:22">
      <c r="A4155">
        <v>669233949</v>
      </c>
      <c r="B4155" t="s">
        <v>4166</v>
      </c>
      <c r="C4155" s="1">
        <v>45505</v>
      </c>
      <c r="D4155" t="str">
        <f>TEXT(Hospital_Emergency_Room_Data[[#This Row],[Patient Admission Date]],"mmm")</f>
        <v>Aug</v>
      </c>
      <c r="E4155">
        <f>YEAR(Hospital_Emergency_Room_Data[[#This Row],[Patient Admission Date]])</f>
        <v>2024</v>
      </c>
      <c r="F4155" s="2">
        <v>0.43125000000000002</v>
      </c>
      <c r="G4155" s="8" t="str">
        <f>TEXT(Hospital_Emergency_Room_Data[[#This Row],[Patient Admission Date]],"dddd")</f>
        <v>Thursday</v>
      </c>
      <c r="H4155" t="s">
        <v>9208</v>
      </c>
      <c r="I4155">
        <v>7</v>
      </c>
      <c r="J4155" s="5" t="s">
        <v>9221</v>
      </c>
      <c r="K4155" t="s">
        <v>21</v>
      </c>
      <c r="L4155" t="s">
        <v>13</v>
      </c>
      <c r="M4155" t="s">
        <v>9209</v>
      </c>
      <c r="O4155">
        <v>32</v>
      </c>
      <c r="P4155" t="s">
        <v>9225</v>
      </c>
      <c r="Q4155">
        <v>1</v>
      </c>
      <c r="R4155">
        <v>10</v>
      </c>
      <c r="S4155" t="s">
        <v>9255</v>
      </c>
      <c r="T4155" t="s">
        <v>9263</v>
      </c>
      <c r="U4155" t="s">
        <v>9300</v>
      </c>
      <c r="V4155" t="str" cm="1">
        <f t="array" ref="V4155">_xlfn.IFS(Hospital_Emergency_Room_Data[[#This Row],[Day]]&lt;=10,"Start(1-10)",Hospital_Emergency_Room_Data[[#This Row],[Day]]&lt;=20,"Middle(11-20)",Hospital_Emergency_Room_Data[[#This Row],[Day]]&gt;20,"End(21-30)")</f>
        <v>Start(1-10)</v>
      </c>
    </row>
    <row r="4156" spans="1:22">
      <c r="A4156">
        <v>127745580</v>
      </c>
      <c r="B4156" t="s">
        <v>4167</v>
      </c>
      <c r="C4156" s="1">
        <v>45439</v>
      </c>
      <c r="D4156" t="str">
        <f>TEXT(Hospital_Emergency_Room_Data[[#This Row],[Patient Admission Date]],"mmm")</f>
        <v>May</v>
      </c>
      <c r="E4156">
        <f>YEAR(Hospital_Emergency_Room_Data[[#This Row],[Patient Admission Date]])</f>
        <v>2024</v>
      </c>
      <c r="F4156" s="2">
        <v>0.16805555555555557</v>
      </c>
      <c r="G4156" s="8" t="str">
        <f>TEXT(Hospital_Emergency_Room_Data[[#This Row],[Patient Admission Date]],"dddd")</f>
        <v>Monday</v>
      </c>
      <c r="H4156" t="s">
        <v>9208</v>
      </c>
      <c r="I4156">
        <v>17</v>
      </c>
      <c r="J4156" s="5" t="s">
        <v>9220</v>
      </c>
      <c r="K4156" t="s">
        <v>21</v>
      </c>
      <c r="L4156" t="s">
        <v>13</v>
      </c>
      <c r="M4156" t="s">
        <v>9209</v>
      </c>
      <c r="O4156">
        <v>10</v>
      </c>
      <c r="P4156" t="s">
        <v>9226</v>
      </c>
      <c r="Q4156">
        <v>27</v>
      </c>
      <c r="R4156">
        <v>4</v>
      </c>
      <c r="S4156" t="s">
        <v>9258</v>
      </c>
      <c r="T4156" t="s">
        <v>9264</v>
      </c>
      <c r="U4156" t="s">
        <v>9282</v>
      </c>
      <c r="V4156" t="str" cm="1">
        <f t="array" ref="V4156">_xlfn.IFS(Hospital_Emergency_Room_Data[[#This Row],[Day]]&lt;=10,"Start(1-10)",Hospital_Emergency_Room_Data[[#This Row],[Day]]&lt;=20,"Middle(11-20)",Hospital_Emergency_Room_Data[[#This Row],[Day]]&gt;20,"End(21-30)")</f>
        <v>End(21-30)</v>
      </c>
    </row>
    <row r="4157" spans="1:22">
      <c r="A4157">
        <v>534183151</v>
      </c>
      <c r="B4157" t="s">
        <v>4168</v>
      </c>
      <c r="C4157" s="1">
        <v>45263</v>
      </c>
      <c r="D4157" t="str">
        <f>TEXT(Hospital_Emergency_Room_Data[[#This Row],[Patient Admission Date]],"mmm")</f>
        <v>Dec</v>
      </c>
      <c r="E4157">
        <f>YEAR(Hospital_Emergency_Room_Data[[#This Row],[Patient Admission Date]])</f>
        <v>2023</v>
      </c>
      <c r="F4157" s="2">
        <v>7.4999999999999997E-2</v>
      </c>
      <c r="G4157" s="8" t="str">
        <f>TEXT(Hospital_Emergency_Room_Data[[#This Row],[Patient Admission Date]],"dddd")</f>
        <v>Sunday</v>
      </c>
      <c r="H4157" t="s">
        <v>9208</v>
      </c>
      <c r="I4157">
        <v>67</v>
      </c>
      <c r="J4157" s="5" t="s">
        <v>9217</v>
      </c>
      <c r="K4157" t="s">
        <v>21</v>
      </c>
      <c r="L4157" t="s">
        <v>13</v>
      </c>
      <c r="M4157" t="s">
        <v>9209</v>
      </c>
      <c r="O4157">
        <v>37</v>
      </c>
      <c r="P4157" t="s">
        <v>9225</v>
      </c>
      <c r="Q4157">
        <v>3</v>
      </c>
      <c r="R4157">
        <v>1</v>
      </c>
      <c r="S4157" t="s">
        <v>9258</v>
      </c>
      <c r="T4157" t="s">
        <v>9263</v>
      </c>
      <c r="U4157" t="s">
        <v>9300</v>
      </c>
      <c r="V4157" t="str" cm="1">
        <f t="array" ref="V4157">_xlfn.IFS(Hospital_Emergency_Room_Data[[#This Row],[Day]]&lt;=10,"Start(1-10)",Hospital_Emergency_Room_Data[[#This Row],[Day]]&lt;=20,"Middle(11-20)",Hospital_Emergency_Room_Data[[#This Row],[Day]]&gt;20,"End(21-30)")</f>
        <v>Start(1-10)</v>
      </c>
    </row>
    <row r="4158" spans="1:22">
      <c r="A4158">
        <v>758215102</v>
      </c>
      <c r="B4158" t="s">
        <v>4169</v>
      </c>
      <c r="C4158" s="1">
        <v>45436</v>
      </c>
      <c r="D4158" t="str">
        <f>TEXT(Hospital_Emergency_Room_Data[[#This Row],[Patient Admission Date]],"mmm")</f>
        <v>May</v>
      </c>
      <c r="E4158">
        <f>YEAR(Hospital_Emergency_Room_Data[[#This Row],[Patient Admission Date]])</f>
        <v>2024</v>
      </c>
      <c r="F4158" s="2">
        <v>0.62361111111111112</v>
      </c>
      <c r="G4158" s="8" t="str">
        <f>TEXT(Hospital_Emergency_Room_Data[[#This Row],[Patient Admission Date]],"dddd")</f>
        <v>Friday</v>
      </c>
      <c r="H4158" t="s">
        <v>9208</v>
      </c>
      <c r="I4158">
        <v>33</v>
      </c>
      <c r="J4158" s="5" t="s">
        <v>9223</v>
      </c>
      <c r="K4158" t="s">
        <v>21</v>
      </c>
      <c r="L4158" t="s">
        <v>13</v>
      </c>
      <c r="M4158" t="s">
        <v>9209</v>
      </c>
      <c r="O4158">
        <v>39</v>
      </c>
      <c r="P4158" t="s">
        <v>9225</v>
      </c>
      <c r="Q4158">
        <v>24</v>
      </c>
      <c r="R4158">
        <v>14</v>
      </c>
      <c r="S4158" t="s">
        <v>9257</v>
      </c>
      <c r="T4158" t="s">
        <v>9264</v>
      </c>
      <c r="U4158" t="s">
        <v>9300</v>
      </c>
      <c r="V4158" t="str" cm="1">
        <f t="array" ref="V4158">_xlfn.IFS(Hospital_Emergency_Room_Data[[#This Row],[Day]]&lt;=10,"Start(1-10)",Hospital_Emergency_Room_Data[[#This Row],[Day]]&lt;=20,"Middle(11-20)",Hospital_Emergency_Room_Data[[#This Row],[Day]]&gt;20,"End(21-30)")</f>
        <v>End(21-30)</v>
      </c>
    </row>
    <row r="4159" spans="1:22">
      <c r="A4159">
        <v>523656493</v>
      </c>
      <c r="B4159" t="s">
        <v>4170</v>
      </c>
      <c r="C4159" s="1">
        <v>45471</v>
      </c>
      <c r="D4159" t="str">
        <f>TEXT(Hospital_Emergency_Room_Data[[#This Row],[Patient Admission Date]],"mmm")</f>
        <v>Jun</v>
      </c>
      <c r="E4159">
        <f>YEAR(Hospital_Emergency_Room_Data[[#This Row],[Patient Admission Date]])</f>
        <v>2024</v>
      </c>
      <c r="F4159" s="2">
        <v>8.0555555555555561E-2</v>
      </c>
      <c r="G4159" s="8" t="str">
        <f>TEXT(Hospital_Emergency_Room_Data[[#This Row],[Patient Admission Date]],"dddd")</f>
        <v>Friday</v>
      </c>
      <c r="H4159" t="s">
        <v>9208</v>
      </c>
      <c r="I4159">
        <v>26</v>
      </c>
      <c r="J4159" s="5" t="s">
        <v>9220</v>
      </c>
      <c r="K4159" t="s">
        <v>21</v>
      </c>
      <c r="L4159" t="s">
        <v>13</v>
      </c>
      <c r="M4159" t="s">
        <v>9209</v>
      </c>
      <c r="O4159">
        <v>40</v>
      </c>
      <c r="P4159" t="s">
        <v>9225</v>
      </c>
      <c r="Q4159">
        <v>28</v>
      </c>
      <c r="R4159">
        <v>1</v>
      </c>
      <c r="S4159" t="s">
        <v>9258</v>
      </c>
      <c r="T4159" t="s">
        <v>9264</v>
      </c>
      <c r="U4159" t="s">
        <v>9300</v>
      </c>
      <c r="V4159" t="str" cm="1">
        <f t="array" ref="V4159">_xlfn.IFS(Hospital_Emergency_Room_Data[[#This Row],[Day]]&lt;=10,"Start(1-10)",Hospital_Emergency_Room_Data[[#This Row],[Day]]&lt;=20,"Middle(11-20)",Hospital_Emergency_Room_Data[[#This Row],[Day]]&gt;20,"End(21-30)")</f>
        <v>End(21-30)</v>
      </c>
    </row>
    <row r="4160" spans="1:22">
      <c r="A4160">
        <v>796696311</v>
      </c>
      <c r="B4160" t="s">
        <v>4171</v>
      </c>
      <c r="C4160" s="1">
        <v>45150</v>
      </c>
      <c r="D4160" t="str">
        <f>TEXT(Hospital_Emergency_Room_Data[[#This Row],[Patient Admission Date]],"mmm")</f>
        <v>Aug</v>
      </c>
      <c r="E4160">
        <f>YEAR(Hospital_Emergency_Room_Data[[#This Row],[Patient Admission Date]])</f>
        <v>2023</v>
      </c>
      <c r="F4160" s="2">
        <v>0.65833333333333333</v>
      </c>
      <c r="G4160" s="8" t="str">
        <f>TEXT(Hospital_Emergency_Room_Data[[#This Row],[Patient Admission Date]],"dddd")</f>
        <v>Saturday</v>
      </c>
      <c r="H4160" t="s">
        <v>9208</v>
      </c>
      <c r="I4160">
        <v>62</v>
      </c>
      <c r="J4160" s="5" t="s">
        <v>9217</v>
      </c>
      <c r="K4160" t="s">
        <v>21</v>
      </c>
      <c r="L4160" t="s">
        <v>13</v>
      </c>
      <c r="M4160" t="s">
        <v>9209</v>
      </c>
      <c r="O4160">
        <v>44</v>
      </c>
      <c r="P4160" t="s">
        <v>9225</v>
      </c>
      <c r="Q4160">
        <v>12</v>
      </c>
      <c r="R4160">
        <v>15</v>
      </c>
      <c r="S4160" t="s">
        <v>9257</v>
      </c>
      <c r="T4160" t="s">
        <v>9265</v>
      </c>
      <c r="U4160" t="s">
        <v>9300</v>
      </c>
      <c r="V4160" t="str" cm="1">
        <f t="array" ref="V4160">_xlfn.IFS(Hospital_Emergency_Room_Data[[#This Row],[Day]]&lt;=10,"Start(1-10)",Hospital_Emergency_Room_Data[[#This Row],[Day]]&lt;=20,"Middle(11-20)",Hospital_Emergency_Room_Data[[#This Row],[Day]]&gt;20,"End(21-30)")</f>
        <v>Middle(11-20)</v>
      </c>
    </row>
    <row r="4161" spans="1:22">
      <c r="A4161">
        <v>153103389</v>
      </c>
      <c r="B4161" t="s">
        <v>4172</v>
      </c>
      <c r="C4161" s="1">
        <v>45261</v>
      </c>
      <c r="D4161" t="str">
        <f>TEXT(Hospital_Emergency_Room_Data[[#This Row],[Patient Admission Date]],"mmm")</f>
        <v>Dec</v>
      </c>
      <c r="E4161">
        <f>YEAR(Hospital_Emergency_Room_Data[[#This Row],[Patient Admission Date]])</f>
        <v>2023</v>
      </c>
      <c r="F4161" s="2">
        <v>0.27361111111111114</v>
      </c>
      <c r="G4161" s="8" t="str">
        <f>TEXT(Hospital_Emergency_Room_Data[[#This Row],[Patient Admission Date]],"dddd")</f>
        <v>Friday</v>
      </c>
      <c r="H4161" t="s">
        <v>9208</v>
      </c>
      <c r="I4161">
        <v>12</v>
      </c>
      <c r="J4161" s="5" t="s">
        <v>9221</v>
      </c>
      <c r="K4161" t="s">
        <v>21</v>
      </c>
      <c r="L4161" t="s">
        <v>13</v>
      </c>
      <c r="M4161" t="s">
        <v>9209</v>
      </c>
      <c r="O4161">
        <v>59</v>
      </c>
      <c r="P4161" t="s">
        <v>9225</v>
      </c>
      <c r="Q4161">
        <v>1</v>
      </c>
      <c r="R4161">
        <v>6</v>
      </c>
      <c r="S4161" t="s">
        <v>9255</v>
      </c>
      <c r="T4161" t="s">
        <v>9263</v>
      </c>
      <c r="U4161" t="s">
        <v>9283</v>
      </c>
      <c r="V4161" t="str" cm="1">
        <f t="array" ref="V4161">_xlfn.IFS(Hospital_Emergency_Room_Data[[#This Row],[Day]]&lt;=10,"Start(1-10)",Hospital_Emergency_Room_Data[[#This Row],[Day]]&lt;=20,"Middle(11-20)",Hospital_Emergency_Room_Data[[#This Row],[Day]]&gt;20,"End(21-30)")</f>
        <v>Start(1-10)</v>
      </c>
    </row>
    <row r="4162" spans="1:22">
      <c r="A4162">
        <v>159059428</v>
      </c>
      <c r="B4162" t="s">
        <v>4173</v>
      </c>
      <c r="C4162" s="1">
        <v>45443</v>
      </c>
      <c r="D4162" t="str">
        <f>TEXT(Hospital_Emergency_Room_Data[[#This Row],[Patient Admission Date]],"mmm")</f>
        <v>May</v>
      </c>
      <c r="E4162">
        <f>YEAR(Hospital_Emergency_Room_Data[[#This Row],[Patient Admission Date]])</f>
        <v>2024</v>
      </c>
      <c r="F4162" s="2">
        <v>0.15763888888888888</v>
      </c>
      <c r="G4162" s="8" t="str">
        <f>TEXT(Hospital_Emergency_Room_Data[[#This Row],[Patient Admission Date]],"dddd")</f>
        <v>Friday</v>
      </c>
      <c r="H4162" t="s">
        <v>9208</v>
      </c>
      <c r="I4162">
        <v>62</v>
      </c>
      <c r="J4162" s="5" t="s">
        <v>9217</v>
      </c>
      <c r="K4162" t="s">
        <v>21</v>
      </c>
      <c r="L4162" t="s">
        <v>13</v>
      </c>
      <c r="M4162" t="s">
        <v>9209</v>
      </c>
      <c r="O4162">
        <v>25</v>
      </c>
      <c r="P4162" t="s">
        <v>9226</v>
      </c>
      <c r="Q4162">
        <v>31</v>
      </c>
      <c r="R4162">
        <v>3</v>
      </c>
      <c r="S4162" t="s">
        <v>9258</v>
      </c>
      <c r="T4162" t="s">
        <v>9264</v>
      </c>
      <c r="U4162" t="s">
        <v>9282</v>
      </c>
      <c r="V4162" t="str" cm="1">
        <f t="array" ref="V4162">_xlfn.IFS(Hospital_Emergency_Room_Data[[#This Row],[Day]]&lt;=10,"Start(1-10)",Hospital_Emergency_Room_Data[[#This Row],[Day]]&lt;=20,"Middle(11-20)",Hospital_Emergency_Room_Data[[#This Row],[Day]]&gt;20,"End(21-30)")</f>
        <v>End(21-30)</v>
      </c>
    </row>
    <row r="4163" spans="1:22">
      <c r="A4163">
        <v>751785779</v>
      </c>
      <c r="B4163" t="s">
        <v>4174</v>
      </c>
      <c r="C4163" s="1">
        <v>45160</v>
      </c>
      <c r="D4163" t="str">
        <f>TEXT(Hospital_Emergency_Room_Data[[#This Row],[Patient Admission Date]],"mmm")</f>
        <v>Aug</v>
      </c>
      <c r="E4163">
        <f>YEAR(Hospital_Emergency_Room_Data[[#This Row],[Patient Admission Date]])</f>
        <v>2023</v>
      </c>
      <c r="F4163" s="2">
        <v>0.31041666666666667</v>
      </c>
      <c r="G4163" s="8" t="str">
        <f>TEXT(Hospital_Emergency_Room_Data[[#This Row],[Patient Admission Date]],"dddd")</f>
        <v>Tuesday</v>
      </c>
      <c r="H4163" t="s">
        <v>9208</v>
      </c>
      <c r="I4163">
        <v>71</v>
      </c>
      <c r="J4163" s="5" t="s">
        <v>9222</v>
      </c>
      <c r="K4163" t="s">
        <v>21</v>
      </c>
      <c r="L4163" t="s">
        <v>13</v>
      </c>
      <c r="M4163" t="s">
        <v>9209</v>
      </c>
      <c r="O4163">
        <v>60</v>
      </c>
      <c r="P4163" t="s">
        <v>9225</v>
      </c>
      <c r="Q4163">
        <v>22</v>
      </c>
      <c r="R4163">
        <v>7</v>
      </c>
      <c r="S4163" t="s">
        <v>9255</v>
      </c>
      <c r="T4163" t="s">
        <v>9264</v>
      </c>
      <c r="U4163" t="s">
        <v>9283</v>
      </c>
      <c r="V4163" t="str" cm="1">
        <f t="array" ref="V4163">_xlfn.IFS(Hospital_Emergency_Room_Data[[#This Row],[Day]]&lt;=10,"Start(1-10)",Hospital_Emergency_Room_Data[[#This Row],[Day]]&lt;=20,"Middle(11-20)",Hospital_Emergency_Room_Data[[#This Row],[Day]]&gt;20,"End(21-30)")</f>
        <v>End(21-30)</v>
      </c>
    </row>
    <row r="4164" spans="1:22">
      <c r="A4164">
        <v>648173878</v>
      </c>
      <c r="B4164" t="s">
        <v>4175</v>
      </c>
      <c r="C4164" s="1">
        <v>45469</v>
      </c>
      <c r="D4164" t="str">
        <f>TEXT(Hospital_Emergency_Room_Data[[#This Row],[Patient Admission Date]],"mmm")</f>
        <v>Jun</v>
      </c>
      <c r="E4164">
        <f>YEAR(Hospital_Emergency_Room_Data[[#This Row],[Patient Admission Date]])</f>
        <v>2024</v>
      </c>
      <c r="F4164" s="2">
        <v>0.78541666666666665</v>
      </c>
      <c r="G4164" s="8" t="str">
        <f>TEXT(Hospital_Emergency_Room_Data[[#This Row],[Patient Admission Date]],"dddd")</f>
        <v>Wednesday</v>
      </c>
      <c r="H4164" t="s">
        <v>9208</v>
      </c>
      <c r="I4164">
        <v>24</v>
      </c>
      <c r="J4164" s="5" t="s">
        <v>9220</v>
      </c>
      <c r="K4164" t="s">
        <v>21</v>
      </c>
      <c r="L4164" t="s">
        <v>13</v>
      </c>
      <c r="M4164" t="s">
        <v>9209</v>
      </c>
      <c r="O4164">
        <v>11</v>
      </c>
      <c r="P4164" t="s">
        <v>9226</v>
      </c>
      <c r="Q4164">
        <v>26</v>
      </c>
      <c r="R4164">
        <v>18</v>
      </c>
      <c r="S4164" t="s">
        <v>9256</v>
      </c>
      <c r="T4164" t="s">
        <v>9264</v>
      </c>
      <c r="U4164" t="s">
        <v>9282</v>
      </c>
      <c r="V4164" t="str" cm="1">
        <f t="array" ref="V4164">_xlfn.IFS(Hospital_Emergency_Room_Data[[#This Row],[Day]]&lt;=10,"Start(1-10)",Hospital_Emergency_Room_Data[[#This Row],[Day]]&lt;=20,"Middle(11-20)",Hospital_Emergency_Room_Data[[#This Row],[Day]]&gt;20,"End(21-30)")</f>
        <v>End(21-30)</v>
      </c>
    </row>
    <row r="4165" spans="1:22">
      <c r="A4165">
        <v>109225491</v>
      </c>
      <c r="B4165" t="s">
        <v>4176</v>
      </c>
      <c r="C4165" s="1">
        <v>45469</v>
      </c>
      <c r="D4165" t="str">
        <f>TEXT(Hospital_Emergency_Room_Data[[#This Row],[Patient Admission Date]],"mmm")</f>
        <v>Jun</v>
      </c>
      <c r="E4165">
        <f>YEAR(Hospital_Emergency_Room_Data[[#This Row],[Patient Admission Date]])</f>
        <v>2024</v>
      </c>
      <c r="F4165" s="2">
        <v>0.57013888888888886</v>
      </c>
      <c r="G4165" s="8" t="str">
        <f>TEXT(Hospital_Emergency_Room_Data[[#This Row],[Patient Admission Date]],"dddd")</f>
        <v>Wednesday</v>
      </c>
      <c r="H4165" t="s">
        <v>9208</v>
      </c>
      <c r="I4165">
        <v>39</v>
      </c>
      <c r="J4165" s="5" t="s">
        <v>9223</v>
      </c>
      <c r="K4165" t="s">
        <v>21</v>
      </c>
      <c r="L4165" t="s">
        <v>13</v>
      </c>
      <c r="M4165" t="s">
        <v>9209</v>
      </c>
      <c r="O4165">
        <v>53</v>
      </c>
      <c r="P4165" t="s">
        <v>9225</v>
      </c>
      <c r="Q4165">
        <v>26</v>
      </c>
      <c r="R4165">
        <v>13</v>
      </c>
      <c r="S4165" t="s">
        <v>9257</v>
      </c>
      <c r="T4165" t="s">
        <v>9264</v>
      </c>
      <c r="U4165" t="s">
        <v>9283</v>
      </c>
      <c r="V4165" t="str" cm="1">
        <f t="array" ref="V4165">_xlfn.IFS(Hospital_Emergency_Room_Data[[#This Row],[Day]]&lt;=10,"Start(1-10)",Hospital_Emergency_Room_Data[[#This Row],[Day]]&lt;=20,"Middle(11-20)",Hospital_Emergency_Room_Data[[#This Row],[Day]]&gt;20,"End(21-30)")</f>
        <v>End(21-30)</v>
      </c>
    </row>
    <row r="4166" spans="1:22">
      <c r="A4166">
        <v>781158827</v>
      </c>
      <c r="B4166" t="s">
        <v>4177</v>
      </c>
      <c r="C4166" s="1">
        <v>45198</v>
      </c>
      <c r="D4166" t="str">
        <f>TEXT(Hospital_Emergency_Room_Data[[#This Row],[Patient Admission Date]],"mmm")</f>
        <v>Sep</v>
      </c>
      <c r="E4166">
        <f>YEAR(Hospital_Emergency_Room_Data[[#This Row],[Patient Admission Date]])</f>
        <v>2023</v>
      </c>
      <c r="F4166" s="2">
        <v>0.11874999999999999</v>
      </c>
      <c r="G4166" s="8" t="str">
        <f>TEXT(Hospital_Emergency_Room_Data[[#This Row],[Patient Admission Date]],"dddd")</f>
        <v>Friday</v>
      </c>
      <c r="H4166" t="s">
        <v>9208</v>
      </c>
      <c r="I4166">
        <v>18</v>
      </c>
      <c r="J4166" s="5" t="s">
        <v>9220</v>
      </c>
      <c r="K4166" t="s">
        <v>21</v>
      </c>
      <c r="L4166" t="s">
        <v>13</v>
      </c>
      <c r="M4166" t="s">
        <v>9209</v>
      </c>
      <c r="O4166">
        <v>29</v>
      </c>
      <c r="P4166" t="s">
        <v>9226</v>
      </c>
      <c r="Q4166">
        <v>29</v>
      </c>
      <c r="R4166">
        <v>2</v>
      </c>
      <c r="S4166" t="s">
        <v>9258</v>
      </c>
      <c r="T4166" t="s">
        <v>9264</v>
      </c>
      <c r="U4166" t="s">
        <v>9282</v>
      </c>
      <c r="V4166" t="str" cm="1">
        <f t="array" ref="V4166">_xlfn.IFS(Hospital_Emergency_Room_Data[[#This Row],[Day]]&lt;=10,"Start(1-10)",Hospital_Emergency_Room_Data[[#This Row],[Day]]&lt;=20,"Middle(11-20)",Hospital_Emergency_Room_Data[[#This Row],[Day]]&gt;20,"End(21-30)")</f>
        <v>End(21-30)</v>
      </c>
    </row>
    <row r="4167" spans="1:22">
      <c r="A4167">
        <v>308381759</v>
      </c>
      <c r="B4167" t="s">
        <v>4178</v>
      </c>
      <c r="C4167" s="1">
        <v>45456</v>
      </c>
      <c r="D4167" t="str">
        <f>TEXT(Hospital_Emergency_Room_Data[[#This Row],[Patient Admission Date]],"mmm")</f>
        <v>Jun</v>
      </c>
      <c r="E4167">
        <f>YEAR(Hospital_Emergency_Room_Data[[#This Row],[Patient Admission Date]])</f>
        <v>2024</v>
      </c>
      <c r="F4167" s="2">
        <v>0.86944444444444446</v>
      </c>
      <c r="G4167" s="8" t="str">
        <f>TEXT(Hospital_Emergency_Room_Data[[#This Row],[Patient Admission Date]],"dddd")</f>
        <v>Thursday</v>
      </c>
      <c r="H4167" t="s">
        <v>9208</v>
      </c>
      <c r="I4167">
        <v>79</v>
      </c>
      <c r="J4167" s="5" t="s">
        <v>9222</v>
      </c>
      <c r="K4167" t="s">
        <v>21</v>
      </c>
      <c r="L4167" t="s">
        <v>13</v>
      </c>
      <c r="M4167" t="s">
        <v>9209</v>
      </c>
      <c r="O4167">
        <v>18</v>
      </c>
      <c r="P4167" t="s">
        <v>9226</v>
      </c>
      <c r="Q4167">
        <v>13</v>
      </c>
      <c r="R4167">
        <v>20</v>
      </c>
      <c r="S4167" t="s">
        <v>9256</v>
      </c>
      <c r="T4167" t="s">
        <v>9265</v>
      </c>
      <c r="U4167" t="s">
        <v>9282</v>
      </c>
      <c r="V4167" t="str" cm="1">
        <f t="array" ref="V4167">_xlfn.IFS(Hospital_Emergency_Room_Data[[#This Row],[Day]]&lt;=10,"Start(1-10)",Hospital_Emergency_Room_Data[[#This Row],[Day]]&lt;=20,"Middle(11-20)",Hospital_Emergency_Room_Data[[#This Row],[Day]]&gt;20,"End(21-30)")</f>
        <v>Middle(11-20)</v>
      </c>
    </row>
    <row r="4168" spans="1:22">
      <c r="A4168">
        <v>495091764</v>
      </c>
      <c r="B4168" t="s">
        <v>4179</v>
      </c>
      <c r="C4168" s="1">
        <v>45177</v>
      </c>
      <c r="D4168" t="str">
        <f>TEXT(Hospital_Emergency_Room_Data[[#This Row],[Patient Admission Date]],"mmm")</f>
        <v>Sep</v>
      </c>
      <c r="E4168">
        <f>YEAR(Hospital_Emergency_Room_Data[[#This Row],[Patient Admission Date]])</f>
        <v>2023</v>
      </c>
      <c r="F4168" s="2">
        <v>0.97986111111111107</v>
      </c>
      <c r="G4168" s="8" t="str">
        <f>TEXT(Hospital_Emergency_Room_Data[[#This Row],[Patient Admission Date]],"dddd")</f>
        <v>Friday</v>
      </c>
      <c r="H4168" t="s">
        <v>9208</v>
      </c>
      <c r="I4168">
        <v>4</v>
      </c>
      <c r="J4168" s="5" t="s">
        <v>9218</v>
      </c>
      <c r="K4168" t="s">
        <v>21</v>
      </c>
      <c r="L4168" t="s">
        <v>13</v>
      </c>
      <c r="M4168" t="s">
        <v>9209</v>
      </c>
      <c r="O4168">
        <v>21</v>
      </c>
      <c r="P4168" t="s">
        <v>9226</v>
      </c>
      <c r="Q4168">
        <v>8</v>
      </c>
      <c r="R4168">
        <v>23</v>
      </c>
      <c r="S4168" t="s">
        <v>9256</v>
      </c>
      <c r="T4168" t="s">
        <v>9265</v>
      </c>
      <c r="U4168" t="s">
        <v>9282</v>
      </c>
      <c r="V4168" t="str" cm="1">
        <f t="array" ref="V4168">_xlfn.IFS(Hospital_Emergency_Room_Data[[#This Row],[Day]]&lt;=10,"Start(1-10)",Hospital_Emergency_Room_Data[[#This Row],[Day]]&lt;=20,"Middle(11-20)",Hospital_Emergency_Room_Data[[#This Row],[Day]]&gt;20,"End(21-30)")</f>
        <v>Start(1-10)</v>
      </c>
    </row>
    <row r="4169" spans="1:22">
      <c r="A4169">
        <v>169411872</v>
      </c>
      <c r="B4169" t="s">
        <v>4180</v>
      </c>
      <c r="C4169" s="1">
        <v>45270</v>
      </c>
      <c r="D4169" t="str">
        <f>TEXT(Hospital_Emergency_Room_Data[[#This Row],[Patient Admission Date]],"mmm")</f>
        <v>Dec</v>
      </c>
      <c r="E4169">
        <f>YEAR(Hospital_Emergency_Room_Data[[#This Row],[Patient Admission Date]])</f>
        <v>2023</v>
      </c>
      <c r="F4169" s="2">
        <v>0.54652777777777772</v>
      </c>
      <c r="G4169" s="8" t="str">
        <f>TEXT(Hospital_Emergency_Room_Data[[#This Row],[Patient Admission Date]],"dddd")</f>
        <v>Sunday</v>
      </c>
      <c r="H4169" t="s">
        <v>9208</v>
      </c>
      <c r="I4169">
        <v>61</v>
      </c>
      <c r="J4169" s="5" t="s">
        <v>9217</v>
      </c>
      <c r="K4169" t="s">
        <v>21</v>
      </c>
      <c r="L4169" t="s">
        <v>13</v>
      </c>
      <c r="M4169" t="s">
        <v>9209</v>
      </c>
      <c r="O4169">
        <v>23</v>
      </c>
      <c r="P4169" t="s">
        <v>9226</v>
      </c>
      <c r="Q4169">
        <v>10</v>
      </c>
      <c r="R4169">
        <v>13</v>
      </c>
      <c r="S4169" t="s">
        <v>9257</v>
      </c>
      <c r="T4169" t="s">
        <v>9265</v>
      </c>
      <c r="U4169" t="s">
        <v>9282</v>
      </c>
      <c r="V4169" t="str" cm="1">
        <f t="array" ref="V4169">_xlfn.IFS(Hospital_Emergency_Room_Data[[#This Row],[Day]]&lt;=10,"Start(1-10)",Hospital_Emergency_Room_Data[[#This Row],[Day]]&lt;=20,"Middle(11-20)",Hospital_Emergency_Room_Data[[#This Row],[Day]]&gt;20,"End(21-30)")</f>
        <v>Start(1-10)</v>
      </c>
    </row>
    <row r="4170" spans="1:22">
      <c r="A4170">
        <v>536912898</v>
      </c>
      <c r="B4170" t="s">
        <v>4181</v>
      </c>
      <c r="C4170" s="1">
        <v>45045</v>
      </c>
      <c r="D4170" t="str">
        <f>TEXT(Hospital_Emergency_Room_Data[[#This Row],[Patient Admission Date]],"mmm")</f>
        <v>Apr</v>
      </c>
      <c r="E4170">
        <f>YEAR(Hospital_Emergency_Room_Data[[#This Row],[Patient Admission Date]])</f>
        <v>2023</v>
      </c>
      <c r="F4170" s="2">
        <v>0.47847222222222224</v>
      </c>
      <c r="G4170" s="8" t="str">
        <f>TEXT(Hospital_Emergency_Room_Data[[#This Row],[Patient Admission Date]],"dddd")</f>
        <v>Saturday</v>
      </c>
      <c r="H4170" t="s">
        <v>9208</v>
      </c>
      <c r="I4170">
        <v>31</v>
      </c>
      <c r="J4170" s="5" t="s">
        <v>9223</v>
      </c>
      <c r="K4170" t="s">
        <v>21</v>
      </c>
      <c r="L4170" t="s">
        <v>13</v>
      </c>
      <c r="M4170" t="s">
        <v>9209</v>
      </c>
      <c r="O4170">
        <v>27</v>
      </c>
      <c r="P4170" t="s">
        <v>9226</v>
      </c>
      <c r="Q4170">
        <v>29</v>
      </c>
      <c r="R4170">
        <v>11</v>
      </c>
      <c r="S4170" t="s">
        <v>9255</v>
      </c>
      <c r="T4170" t="s">
        <v>9264</v>
      </c>
      <c r="U4170" t="s">
        <v>9282</v>
      </c>
      <c r="V4170" t="str" cm="1">
        <f t="array" ref="V4170">_xlfn.IFS(Hospital_Emergency_Room_Data[[#This Row],[Day]]&lt;=10,"Start(1-10)",Hospital_Emergency_Room_Data[[#This Row],[Day]]&lt;=20,"Middle(11-20)",Hospital_Emergency_Room_Data[[#This Row],[Day]]&gt;20,"End(21-30)")</f>
        <v>End(21-30)</v>
      </c>
    </row>
    <row r="4171" spans="1:22">
      <c r="A4171">
        <v>846407635</v>
      </c>
      <c r="B4171" t="s">
        <v>4182</v>
      </c>
      <c r="C4171" s="1">
        <v>45022</v>
      </c>
      <c r="D4171" t="str">
        <f>TEXT(Hospital_Emergency_Room_Data[[#This Row],[Patient Admission Date]],"mmm")</f>
        <v>Apr</v>
      </c>
      <c r="E4171">
        <f>YEAR(Hospital_Emergency_Room_Data[[#This Row],[Patient Admission Date]])</f>
        <v>2023</v>
      </c>
      <c r="F4171" s="2">
        <v>0.8618055555555556</v>
      </c>
      <c r="G4171" s="8" t="str">
        <f>TEXT(Hospital_Emergency_Room_Data[[#This Row],[Patient Admission Date]],"dddd")</f>
        <v>Thursday</v>
      </c>
      <c r="H4171" t="s">
        <v>9208</v>
      </c>
      <c r="I4171">
        <v>3</v>
      </c>
      <c r="J4171" s="5" t="s">
        <v>9218</v>
      </c>
      <c r="K4171" t="s">
        <v>21</v>
      </c>
      <c r="L4171" t="s">
        <v>13</v>
      </c>
      <c r="M4171" t="s">
        <v>9209</v>
      </c>
      <c r="O4171">
        <v>26</v>
      </c>
      <c r="P4171" t="s">
        <v>9226</v>
      </c>
      <c r="Q4171">
        <v>6</v>
      </c>
      <c r="R4171">
        <v>20</v>
      </c>
      <c r="S4171" t="s">
        <v>9256</v>
      </c>
      <c r="T4171" t="s">
        <v>9263</v>
      </c>
      <c r="U4171" t="s">
        <v>9282</v>
      </c>
      <c r="V4171" t="str" cm="1">
        <f t="array" ref="V4171">_xlfn.IFS(Hospital_Emergency_Room_Data[[#This Row],[Day]]&lt;=10,"Start(1-10)",Hospital_Emergency_Room_Data[[#This Row],[Day]]&lt;=20,"Middle(11-20)",Hospital_Emergency_Room_Data[[#This Row],[Day]]&gt;20,"End(21-30)")</f>
        <v>Start(1-10)</v>
      </c>
    </row>
    <row r="4172" spans="1:22">
      <c r="A4172">
        <v>696258164</v>
      </c>
      <c r="B4172" t="s">
        <v>4183</v>
      </c>
      <c r="C4172" s="1">
        <v>45452</v>
      </c>
      <c r="D4172" t="str">
        <f>TEXT(Hospital_Emergency_Room_Data[[#This Row],[Patient Admission Date]],"mmm")</f>
        <v>Jun</v>
      </c>
      <c r="E4172">
        <f>YEAR(Hospital_Emergency_Room_Data[[#This Row],[Patient Admission Date]])</f>
        <v>2024</v>
      </c>
      <c r="F4172" s="2">
        <v>0.97499999999999998</v>
      </c>
      <c r="G4172" s="8" t="str">
        <f>TEXT(Hospital_Emergency_Room_Data[[#This Row],[Patient Admission Date]],"dddd")</f>
        <v>Sunday</v>
      </c>
      <c r="H4172" t="s">
        <v>9208</v>
      </c>
      <c r="I4172">
        <v>22</v>
      </c>
      <c r="J4172" s="5" t="s">
        <v>9220</v>
      </c>
      <c r="K4172" t="s">
        <v>21</v>
      </c>
      <c r="L4172" t="s">
        <v>13</v>
      </c>
      <c r="M4172" t="s">
        <v>9209</v>
      </c>
      <c r="O4172">
        <v>35</v>
      </c>
      <c r="P4172" t="s">
        <v>9225</v>
      </c>
      <c r="Q4172">
        <v>9</v>
      </c>
      <c r="R4172">
        <v>23</v>
      </c>
      <c r="S4172" t="s">
        <v>9256</v>
      </c>
      <c r="T4172" t="s">
        <v>9265</v>
      </c>
      <c r="U4172" t="s">
        <v>9300</v>
      </c>
      <c r="V4172" t="str" cm="1">
        <f t="array" ref="V4172">_xlfn.IFS(Hospital_Emergency_Room_Data[[#This Row],[Day]]&lt;=10,"Start(1-10)",Hospital_Emergency_Room_Data[[#This Row],[Day]]&lt;=20,"Middle(11-20)",Hospital_Emergency_Room_Data[[#This Row],[Day]]&gt;20,"End(21-30)")</f>
        <v>Start(1-10)</v>
      </c>
    </row>
    <row r="4173" spans="1:22">
      <c r="A4173">
        <v>455865550</v>
      </c>
      <c r="B4173" t="s">
        <v>4184</v>
      </c>
      <c r="C4173" s="1">
        <v>45168</v>
      </c>
      <c r="D4173" t="str">
        <f>TEXT(Hospital_Emergency_Room_Data[[#This Row],[Patient Admission Date]],"mmm")</f>
        <v>Aug</v>
      </c>
      <c r="E4173">
        <f>YEAR(Hospital_Emergency_Room_Data[[#This Row],[Patient Admission Date]])</f>
        <v>2023</v>
      </c>
      <c r="F4173" s="2">
        <v>0.10486111111111111</v>
      </c>
      <c r="G4173" s="8" t="str">
        <f>TEXT(Hospital_Emergency_Room_Data[[#This Row],[Patient Admission Date]],"dddd")</f>
        <v>Wednesday</v>
      </c>
      <c r="H4173" t="s">
        <v>9208</v>
      </c>
      <c r="I4173">
        <v>41</v>
      </c>
      <c r="J4173" s="5" t="s">
        <v>9223</v>
      </c>
      <c r="K4173" t="s">
        <v>21</v>
      </c>
      <c r="L4173" t="s">
        <v>13</v>
      </c>
      <c r="M4173" t="s">
        <v>9209</v>
      </c>
      <c r="O4173">
        <v>55</v>
      </c>
      <c r="P4173" t="s">
        <v>9225</v>
      </c>
      <c r="Q4173">
        <v>30</v>
      </c>
      <c r="R4173">
        <v>2</v>
      </c>
      <c r="S4173" t="s">
        <v>9258</v>
      </c>
      <c r="T4173" t="s">
        <v>9264</v>
      </c>
      <c r="U4173" t="s">
        <v>9283</v>
      </c>
      <c r="V4173" t="str" cm="1">
        <f t="array" ref="V4173">_xlfn.IFS(Hospital_Emergency_Room_Data[[#This Row],[Day]]&lt;=10,"Start(1-10)",Hospital_Emergency_Room_Data[[#This Row],[Day]]&lt;=20,"Middle(11-20)",Hospital_Emergency_Room_Data[[#This Row],[Day]]&gt;20,"End(21-30)")</f>
        <v>End(21-30)</v>
      </c>
    </row>
    <row r="4174" spans="1:22">
      <c r="A4174">
        <v>556454348</v>
      </c>
      <c r="B4174" t="s">
        <v>4185</v>
      </c>
      <c r="C4174" s="1">
        <v>45505</v>
      </c>
      <c r="D4174" t="str">
        <f>TEXT(Hospital_Emergency_Room_Data[[#This Row],[Patient Admission Date]],"mmm")</f>
        <v>Aug</v>
      </c>
      <c r="E4174">
        <f>YEAR(Hospital_Emergency_Room_Data[[#This Row],[Patient Admission Date]])</f>
        <v>2024</v>
      </c>
      <c r="F4174" s="2">
        <v>0.56874999999999998</v>
      </c>
      <c r="G4174" s="8" t="str">
        <f>TEXT(Hospital_Emergency_Room_Data[[#This Row],[Patient Admission Date]],"dddd")</f>
        <v>Thursday</v>
      </c>
      <c r="H4174" t="s">
        <v>9208</v>
      </c>
      <c r="I4174">
        <v>15</v>
      </c>
      <c r="J4174" s="5" t="s">
        <v>9220</v>
      </c>
      <c r="K4174" t="s">
        <v>21</v>
      </c>
      <c r="L4174" t="s">
        <v>13</v>
      </c>
      <c r="M4174" t="s">
        <v>9209</v>
      </c>
      <c r="O4174">
        <v>16</v>
      </c>
      <c r="P4174" t="s">
        <v>9226</v>
      </c>
      <c r="Q4174">
        <v>1</v>
      </c>
      <c r="R4174">
        <v>13</v>
      </c>
      <c r="S4174" t="s">
        <v>9257</v>
      </c>
      <c r="T4174" t="s">
        <v>9263</v>
      </c>
      <c r="U4174" t="s">
        <v>9282</v>
      </c>
      <c r="V4174" t="str" cm="1">
        <f t="array" ref="V4174">_xlfn.IFS(Hospital_Emergency_Room_Data[[#This Row],[Day]]&lt;=10,"Start(1-10)",Hospital_Emergency_Room_Data[[#This Row],[Day]]&lt;=20,"Middle(11-20)",Hospital_Emergency_Room_Data[[#This Row],[Day]]&gt;20,"End(21-30)")</f>
        <v>Start(1-10)</v>
      </c>
    </row>
    <row r="4175" spans="1:22">
      <c r="A4175">
        <v>505436760</v>
      </c>
      <c r="B4175" t="s">
        <v>4186</v>
      </c>
      <c r="C4175" s="1">
        <v>45171</v>
      </c>
      <c r="D4175" t="str">
        <f>TEXT(Hospital_Emergency_Room_Data[[#This Row],[Patient Admission Date]],"mmm")</f>
        <v>Sep</v>
      </c>
      <c r="E4175">
        <f>YEAR(Hospital_Emergency_Room_Data[[#This Row],[Patient Admission Date]])</f>
        <v>2023</v>
      </c>
      <c r="F4175" s="2">
        <v>0.46250000000000002</v>
      </c>
      <c r="G4175" s="8" t="str">
        <f>TEXT(Hospital_Emergency_Room_Data[[#This Row],[Patient Admission Date]],"dddd")</f>
        <v>Saturday</v>
      </c>
      <c r="H4175" t="s">
        <v>9208</v>
      </c>
      <c r="I4175">
        <v>48</v>
      </c>
      <c r="J4175" s="5" t="s">
        <v>9219</v>
      </c>
      <c r="K4175" t="s">
        <v>21</v>
      </c>
      <c r="L4175" t="s">
        <v>13</v>
      </c>
      <c r="M4175" t="s">
        <v>9209</v>
      </c>
      <c r="O4175">
        <v>55</v>
      </c>
      <c r="P4175" t="s">
        <v>9225</v>
      </c>
      <c r="Q4175">
        <v>2</v>
      </c>
      <c r="R4175">
        <v>11</v>
      </c>
      <c r="S4175" t="s">
        <v>9255</v>
      </c>
      <c r="T4175" t="s">
        <v>9263</v>
      </c>
      <c r="U4175" t="s">
        <v>9283</v>
      </c>
      <c r="V4175" t="str" cm="1">
        <f t="array" ref="V4175">_xlfn.IFS(Hospital_Emergency_Room_Data[[#This Row],[Day]]&lt;=10,"Start(1-10)",Hospital_Emergency_Room_Data[[#This Row],[Day]]&lt;=20,"Middle(11-20)",Hospital_Emergency_Room_Data[[#This Row],[Day]]&gt;20,"End(21-30)")</f>
        <v>Start(1-10)</v>
      </c>
    </row>
    <row r="4176" spans="1:22">
      <c r="A4176">
        <v>334428970</v>
      </c>
      <c r="B4176" t="s">
        <v>4187</v>
      </c>
      <c r="C4176" s="1">
        <v>45280</v>
      </c>
      <c r="D4176" t="str">
        <f>TEXT(Hospital_Emergency_Room_Data[[#This Row],[Patient Admission Date]],"mmm")</f>
        <v>Dec</v>
      </c>
      <c r="E4176">
        <f>YEAR(Hospital_Emergency_Room_Data[[#This Row],[Patient Admission Date]])</f>
        <v>2023</v>
      </c>
      <c r="F4176" s="2">
        <v>0.21249999999999999</v>
      </c>
      <c r="G4176" s="8" t="str">
        <f>TEXT(Hospital_Emergency_Room_Data[[#This Row],[Patient Admission Date]],"dddd")</f>
        <v>Wednesday</v>
      </c>
      <c r="H4176" t="s">
        <v>9208</v>
      </c>
      <c r="I4176">
        <v>25</v>
      </c>
      <c r="J4176" s="5" t="s">
        <v>9220</v>
      </c>
      <c r="K4176" t="s">
        <v>21</v>
      </c>
      <c r="L4176" t="s">
        <v>13</v>
      </c>
      <c r="M4176" t="s">
        <v>9209</v>
      </c>
      <c r="O4176">
        <v>15</v>
      </c>
      <c r="P4176" t="s">
        <v>9226</v>
      </c>
      <c r="Q4176">
        <v>20</v>
      </c>
      <c r="R4176">
        <v>5</v>
      </c>
      <c r="S4176" t="s">
        <v>9258</v>
      </c>
      <c r="T4176" t="s">
        <v>9262</v>
      </c>
      <c r="U4176" t="s">
        <v>9282</v>
      </c>
      <c r="V4176" t="str" cm="1">
        <f t="array" ref="V4176">_xlfn.IFS(Hospital_Emergency_Room_Data[[#This Row],[Day]]&lt;=10,"Start(1-10)",Hospital_Emergency_Room_Data[[#This Row],[Day]]&lt;=20,"Middle(11-20)",Hospital_Emergency_Room_Data[[#This Row],[Day]]&gt;20,"End(21-30)")</f>
        <v>Middle(11-20)</v>
      </c>
    </row>
    <row r="4177" spans="1:22">
      <c r="A4177">
        <v>620353794</v>
      </c>
      <c r="B4177" t="s">
        <v>4188</v>
      </c>
      <c r="C4177" s="1">
        <v>45237</v>
      </c>
      <c r="D4177" t="str">
        <f>TEXT(Hospital_Emergency_Room_Data[[#This Row],[Patient Admission Date]],"mmm")</f>
        <v>Nov</v>
      </c>
      <c r="E4177">
        <f>YEAR(Hospital_Emergency_Room_Data[[#This Row],[Patient Admission Date]])</f>
        <v>2023</v>
      </c>
      <c r="F4177" s="2">
        <v>1.4583333333333334E-2</v>
      </c>
      <c r="G4177" s="8" t="str">
        <f>TEXT(Hospital_Emergency_Room_Data[[#This Row],[Patient Admission Date]],"dddd")</f>
        <v>Tuesday</v>
      </c>
      <c r="H4177" t="s">
        <v>9208</v>
      </c>
      <c r="I4177">
        <v>35</v>
      </c>
      <c r="J4177" s="5" t="s">
        <v>9223</v>
      </c>
      <c r="K4177" t="s">
        <v>21</v>
      </c>
      <c r="L4177" t="s">
        <v>13</v>
      </c>
      <c r="M4177" t="s">
        <v>9209</v>
      </c>
      <c r="O4177">
        <v>37</v>
      </c>
      <c r="P4177" t="s">
        <v>9225</v>
      </c>
      <c r="Q4177">
        <v>7</v>
      </c>
      <c r="R4177">
        <v>0</v>
      </c>
      <c r="S4177" t="s">
        <v>9258</v>
      </c>
      <c r="T4177" t="s">
        <v>9263</v>
      </c>
      <c r="U4177" t="s">
        <v>9300</v>
      </c>
      <c r="V4177" t="str" cm="1">
        <f t="array" ref="V4177">_xlfn.IFS(Hospital_Emergency_Room_Data[[#This Row],[Day]]&lt;=10,"Start(1-10)",Hospital_Emergency_Room_Data[[#This Row],[Day]]&lt;=20,"Middle(11-20)",Hospital_Emergency_Room_Data[[#This Row],[Day]]&gt;20,"End(21-30)")</f>
        <v>Start(1-10)</v>
      </c>
    </row>
    <row r="4178" spans="1:22">
      <c r="A4178">
        <v>291901058</v>
      </c>
      <c r="B4178" t="s">
        <v>4189</v>
      </c>
      <c r="C4178" s="1">
        <v>45200</v>
      </c>
      <c r="D4178" t="str">
        <f>TEXT(Hospital_Emergency_Room_Data[[#This Row],[Patient Admission Date]],"mmm")</f>
        <v>Oct</v>
      </c>
      <c r="E4178">
        <f>YEAR(Hospital_Emergency_Room_Data[[#This Row],[Patient Admission Date]])</f>
        <v>2023</v>
      </c>
      <c r="F4178" s="2">
        <v>0.23472222222222222</v>
      </c>
      <c r="G4178" s="8" t="str">
        <f>TEXT(Hospital_Emergency_Room_Data[[#This Row],[Patient Admission Date]],"dddd")</f>
        <v>Sunday</v>
      </c>
      <c r="H4178" t="s">
        <v>9208</v>
      </c>
      <c r="I4178">
        <v>8</v>
      </c>
      <c r="J4178" s="5" t="s">
        <v>9221</v>
      </c>
      <c r="K4178" t="s">
        <v>21</v>
      </c>
      <c r="L4178" t="s">
        <v>13</v>
      </c>
      <c r="M4178" t="s">
        <v>9209</v>
      </c>
      <c r="O4178">
        <v>55</v>
      </c>
      <c r="P4178" t="s">
        <v>9225</v>
      </c>
      <c r="Q4178">
        <v>1</v>
      </c>
      <c r="R4178">
        <v>5</v>
      </c>
      <c r="S4178" t="s">
        <v>9258</v>
      </c>
      <c r="T4178" t="s">
        <v>9263</v>
      </c>
      <c r="U4178" t="s">
        <v>9283</v>
      </c>
      <c r="V4178" t="str" cm="1">
        <f t="array" ref="V4178">_xlfn.IFS(Hospital_Emergency_Room_Data[[#This Row],[Day]]&lt;=10,"Start(1-10)",Hospital_Emergency_Room_Data[[#This Row],[Day]]&lt;=20,"Middle(11-20)",Hospital_Emergency_Room_Data[[#This Row],[Day]]&gt;20,"End(21-30)")</f>
        <v>Start(1-10)</v>
      </c>
    </row>
    <row r="4179" spans="1:22">
      <c r="A4179">
        <v>151794805</v>
      </c>
      <c r="B4179" t="s">
        <v>4190</v>
      </c>
      <c r="C4179" s="1">
        <v>45149</v>
      </c>
      <c r="D4179" t="str">
        <f>TEXT(Hospital_Emergency_Room_Data[[#This Row],[Patient Admission Date]],"mmm")</f>
        <v>Aug</v>
      </c>
      <c r="E4179">
        <f>YEAR(Hospital_Emergency_Room_Data[[#This Row],[Patient Admission Date]])</f>
        <v>2023</v>
      </c>
      <c r="F4179" s="2">
        <v>0.97152777777777777</v>
      </c>
      <c r="G4179" s="8" t="str">
        <f>TEXT(Hospital_Emergency_Room_Data[[#This Row],[Patient Admission Date]],"dddd")</f>
        <v>Friday</v>
      </c>
      <c r="H4179" t="s">
        <v>9208</v>
      </c>
      <c r="I4179">
        <v>48</v>
      </c>
      <c r="J4179" s="5" t="s">
        <v>9219</v>
      </c>
      <c r="K4179" t="s">
        <v>21</v>
      </c>
      <c r="L4179" t="s">
        <v>13</v>
      </c>
      <c r="M4179" t="s">
        <v>9209</v>
      </c>
      <c r="O4179">
        <v>26</v>
      </c>
      <c r="P4179" t="s">
        <v>9226</v>
      </c>
      <c r="Q4179">
        <v>11</v>
      </c>
      <c r="R4179">
        <v>23</v>
      </c>
      <c r="S4179" t="s">
        <v>9256</v>
      </c>
      <c r="T4179" t="s">
        <v>9265</v>
      </c>
      <c r="U4179" t="s">
        <v>9282</v>
      </c>
      <c r="V4179" t="str" cm="1">
        <f t="array" ref="V4179">_xlfn.IFS(Hospital_Emergency_Room_Data[[#This Row],[Day]]&lt;=10,"Start(1-10)",Hospital_Emergency_Room_Data[[#This Row],[Day]]&lt;=20,"Middle(11-20)",Hospital_Emergency_Room_Data[[#This Row],[Day]]&gt;20,"End(21-30)")</f>
        <v>Middle(11-20)</v>
      </c>
    </row>
    <row r="4180" spans="1:22">
      <c r="A4180">
        <v>468548320</v>
      </c>
      <c r="B4180" t="s">
        <v>4191</v>
      </c>
      <c r="C4180" s="1">
        <v>45413</v>
      </c>
      <c r="D4180" t="str">
        <f>TEXT(Hospital_Emergency_Room_Data[[#This Row],[Patient Admission Date]],"mmm")</f>
        <v>May</v>
      </c>
      <c r="E4180">
        <f>YEAR(Hospital_Emergency_Room_Data[[#This Row],[Patient Admission Date]])</f>
        <v>2024</v>
      </c>
      <c r="F4180" s="2">
        <v>0.96666666666666667</v>
      </c>
      <c r="G4180" s="8" t="str">
        <f>TEXT(Hospital_Emergency_Room_Data[[#This Row],[Patient Admission Date]],"dddd")</f>
        <v>Wednesday</v>
      </c>
      <c r="H4180" t="s">
        <v>9208</v>
      </c>
      <c r="I4180">
        <v>50</v>
      </c>
      <c r="J4180" s="5" t="s">
        <v>9219</v>
      </c>
      <c r="K4180" t="s">
        <v>21</v>
      </c>
      <c r="L4180" t="s">
        <v>13</v>
      </c>
      <c r="M4180" t="s">
        <v>9209</v>
      </c>
      <c r="O4180">
        <v>27</v>
      </c>
      <c r="P4180" t="s">
        <v>9226</v>
      </c>
      <c r="Q4180">
        <v>1</v>
      </c>
      <c r="R4180">
        <v>23</v>
      </c>
      <c r="S4180" t="s">
        <v>9256</v>
      </c>
      <c r="T4180" t="s">
        <v>9263</v>
      </c>
      <c r="U4180" t="s">
        <v>9282</v>
      </c>
      <c r="V4180" t="str" cm="1">
        <f t="array" ref="V4180">_xlfn.IFS(Hospital_Emergency_Room_Data[[#This Row],[Day]]&lt;=10,"Start(1-10)",Hospital_Emergency_Room_Data[[#This Row],[Day]]&lt;=20,"Middle(11-20)",Hospital_Emergency_Room_Data[[#This Row],[Day]]&gt;20,"End(21-30)")</f>
        <v>Start(1-10)</v>
      </c>
    </row>
    <row r="4181" spans="1:22">
      <c r="A4181">
        <v>337540640</v>
      </c>
      <c r="B4181" t="s">
        <v>4192</v>
      </c>
      <c r="C4181" s="1">
        <v>45379</v>
      </c>
      <c r="D4181" t="str">
        <f>TEXT(Hospital_Emergency_Room_Data[[#This Row],[Patient Admission Date]],"mmm")</f>
        <v>Mar</v>
      </c>
      <c r="E4181">
        <f>YEAR(Hospital_Emergency_Room_Data[[#This Row],[Patient Admission Date]])</f>
        <v>2024</v>
      </c>
      <c r="F4181" s="2">
        <v>0.26666666666666666</v>
      </c>
      <c r="G4181" s="8" t="str">
        <f>TEXT(Hospital_Emergency_Room_Data[[#This Row],[Patient Admission Date]],"dddd")</f>
        <v>Thursday</v>
      </c>
      <c r="H4181" t="s">
        <v>9208</v>
      </c>
      <c r="I4181">
        <v>64</v>
      </c>
      <c r="J4181" s="5" t="s">
        <v>9217</v>
      </c>
      <c r="K4181" t="s">
        <v>21</v>
      </c>
      <c r="L4181" t="s">
        <v>13</v>
      </c>
      <c r="M4181" t="s">
        <v>9209</v>
      </c>
      <c r="O4181">
        <v>52</v>
      </c>
      <c r="P4181" t="s">
        <v>9225</v>
      </c>
      <c r="Q4181">
        <v>28</v>
      </c>
      <c r="R4181">
        <v>6</v>
      </c>
      <c r="S4181" t="s">
        <v>9255</v>
      </c>
      <c r="T4181" t="s">
        <v>9264</v>
      </c>
      <c r="U4181" t="s">
        <v>9283</v>
      </c>
      <c r="V4181" t="str" cm="1">
        <f t="array" ref="V4181">_xlfn.IFS(Hospital_Emergency_Room_Data[[#This Row],[Day]]&lt;=10,"Start(1-10)",Hospital_Emergency_Room_Data[[#This Row],[Day]]&lt;=20,"Middle(11-20)",Hospital_Emergency_Room_Data[[#This Row],[Day]]&gt;20,"End(21-30)")</f>
        <v>End(21-30)</v>
      </c>
    </row>
    <row r="4182" spans="1:22">
      <c r="A4182">
        <v>695963968</v>
      </c>
      <c r="B4182" t="s">
        <v>4193</v>
      </c>
      <c r="C4182" s="1">
        <v>45054</v>
      </c>
      <c r="D4182" t="str">
        <f>TEXT(Hospital_Emergency_Room_Data[[#This Row],[Patient Admission Date]],"mmm")</f>
        <v>May</v>
      </c>
      <c r="E4182">
        <f>YEAR(Hospital_Emergency_Room_Data[[#This Row],[Patient Admission Date]])</f>
        <v>2023</v>
      </c>
      <c r="F4182" s="2">
        <v>0.88888888888888884</v>
      </c>
      <c r="G4182" s="8" t="str">
        <f>TEXT(Hospital_Emergency_Room_Data[[#This Row],[Patient Admission Date]],"dddd")</f>
        <v>Monday</v>
      </c>
      <c r="H4182" t="s">
        <v>9208</v>
      </c>
      <c r="I4182">
        <v>62</v>
      </c>
      <c r="J4182" s="5" t="s">
        <v>9217</v>
      </c>
      <c r="K4182" t="s">
        <v>21</v>
      </c>
      <c r="L4182" t="s">
        <v>13</v>
      </c>
      <c r="M4182" t="s">
        <v>9209</v>
      </c>
      <c r="O4182">
        <v>54</v>
      </c>
      <c r="P4182" t="s">
        <v>9225</v>
      </c>
      <c r="Q4182">
        <v>8</v>
      </c>
      <c r="R4182">
        <v>21</v>
      </c>
      <c r="S4182" t="s">
        <v>9256</v>
      </c>
      <c r="T4182" t="s">
        <v>9265</v>
      </c>
      <c r="U4182" t="s">
        <v>9283</v>
      </c>
      <c r="V4182" t="str" cm="1">
        <f t="array" ref="V4182">_xlfn.IFS(Hospital_Emergency_Room_Data[[#This Row],[Day]]&lt;=10,"Start(1-10)",Hospital_Emergency_Room_Data[[#This Row],[Day]]&lt;=20,"Middle(11-20)",Hospital_Emergency_Room_Data[[#This Row],[Day]]&gt;20,"End(21-30)")</f>
        <v>Start(1-10)</v>
      </c>
    </row>
    <row r="4183" spans="1:22">
      <c r="A4183">
        <v>823214024</v>
      </c>
      <c r="B4183" t="s">
        <v>4194</v>
      </c>
      <c r="C4183" s="1">
        <v>45470</v>
      </c>
      <c r="D4183" t="str">
        <f>TEXT(Hospital_Emergency_Room_Data[[#This Row],[Patient Admission Date]],"mmm")</f>
        <v>Jun</v>
      </c>
      <c r="E4183">
        <f>YEAR(Hospital_Emergency_Room_Data[[#This Row],[Patient Admission Date]])</f>
        <v>2024</v>
      </c>
      <c r="F4183" s="2">
        <v>0.82013888888888886</v>
      </c>
      <c r="G4183" s="8" t="str">
        <f>TEXT(Hospital_Emergency_Room_Data[[#This Row],[Patient Admission Date]],"dddd")</f>
        <v>Thursday</v>
      </c>
      <c r="H4183" t="s">
        <v>9208</v>
      </c>
      <c r="I4183">
        <v>14</v>
      </c>
      <c r="J4183" s="5" t="s">
        <v>9221</v>
      </c>
      <c r="K4183" t="s">
        <v>21</v>
      </c>
      <c r="L4183" t="s">
        <v>13</v>
      </c>
      <c r="M4183" t="s">
        <v>9209</v>
      </c>
      <c r="O4183">
        <v>38</v>
      </c>
      <c r="P4183" t="s">
        <v>9225</v>
      </c>
      <c r="Q4183">
        <v>27</v>
      </c>
      <c r="R4183">
        <v>19</v>
      </c>
      <c r="S4183" t="s">
        <v>9256</v>
      </c>
      <c r="T4183" t="s">
        <v>9264</v>
      </c>
      <c r="U4183" t="s">
        <v>9300</v>
      </c>
      <c r="V4183" t="str" cm="1">
        <f t="array" ref="V4183">_xlfn.IFS(Hospital_Emergency_Room_Data[[#This Row],[Day]]&lt;=10,"Start(1-10)",Hospital_Emergency_Room_Data[[#This Row],[Day]]&lt;=20,"Middle(11-20)",Hospital_Emergency_Room_Data[[#This Row],[Day]]&gt;20,"End(21-30)")</f>
        <v>End(21-30)</v>
      </c>
    </row>
    <row r="4184" spans="1:22">
      <c r="A4184">
        <v>458998740</v>
      </c>
      <c r="B4184" t="s">
        <v>4195</v>
      </c>
      <c r="C4184" s="1">
        <v>45042</v>
      </c>
      <c r="D4184" t="str">
        <f>TEXT(Hospital_Emergency_Room_Data[[#This Row],[Patient Admission Date]],"mmm")</f>
        <v>Apr</v>
      </c>
      <c r="E4184">
        <f>YEAR(Hospital_Emergency_Room_Data[[#This Row],[Patient Admission Date]])</f>
        <v>2023</v>
      </c>
      <c r="F4184" s="2">
        <v>0.69652777777777775</v>
      </c>
      <c r="G4184" s="8" t="str">
        <f>TEXT(Hospital_Emergency_Room_Data[[#This Row],[Patient Admission Date]],"dddd")</f>
        <v>Wednesday</v>
      </c>
      <c r="H4184" t="s">
        <v>9208</v>
      </c>
      <c r="I4184">
        <v>61</v>
      </c>
      <c r="J4184" s="5" t="s">
        <v>9217</v>
      </c>
      <c r="K4184" t="s">
        <v>21</v>
      </c>
      <c r="L4184" t="s">
        <v>13</v>
      </c>
      <c r="M4184" t="s">
        <v>9209</v>
      </c>
      <c r="O4184">
        <v>28</v>
      </c>
      <c r="P4184" t="s">
        <v>9226</v>
      </c>
      <c r="Q4184">
        <v>26</v>
      </c>
      <c r="R4184">
        <v>16</v>
      </c>
      <c r="S4184" t="s">
        <v>9257</v>
      </c>
      <c r="T4184" t="s">
        <v>9264</v>
      </c>
      <c r="U4184" t="s">
        <v>9282</v>
      </c>
      <c r="V4184" t="str" cm="1">
        <f t="array" ref="V4184">_xlfn.IFS(Hospital_Emergency_Room_Data[[#This Row],[Day]]&lt;=10,"Start(1-10)",Hospital_Emergency_Room_Data[[#This Row],[Day]]&lt;=20,"Middle(11-20)",Hospital_Emergency_Room_Data[[#This Row],[Day]]&gt;20,"End(21-30)")</f>
        <v>End(21-30)</v>
      </c>
    </row>
    <row r="4185" spans="1:22">
      <c r="A4185">
        <v>326329009</v>
      </c>
      <c r="B4185" t="s">
        <v>4196</v>
      </c>
      <c r="C4185" s="1">
        <v>45515</v>
      </c>
      <c r="D4185" t="str">
        <f>TEXT(Hospital_Emergency_Room_Data[[#This Row],[Patient Admission Date]],"mmm")</f>
        <v>Aug</v>
      </c>
      <c r="E4185">
        <f>YEAR(Hospital_Emergency_Room_Data[[#This Row],[Patient Admission Date]])</f>
        <v>2024</v>
      </c>
      <c r="F4185" s="2">
        <v>0.21180555555555555</v>
      </c>
      <c r="G4185" s="8" t="str">
        <f>TEXT(Hospital_Emergency_Room_Data[[#This Row],[Patient Admission Date]],"dddd")</f>
        <v>Sunday</v>
      </c>
      <c r="H4185" t="s">
        <v>9208</v>
      </c>
      <c r="I4185">
        <v>4</v>
      </c>
      <c r="J4185" s="5" t="s">
        <v>9218</v>
      </c>
      <c r="K4185" t="s">
        <v>21</v>
      </c>
      <c r="L4185" t="s">
        <v>13</v>
      </c>
      <c r="M4185" t="s">
        <v>9209</v>
      </c>
      <c r="O4185">
        <v>25</v>
      </c>
      <c r="P4185" t="s">
        <v>9226</v>
      </c>
      <c r="Q4185">
        <v>11</v>
      </c>
      <c r="R4185">
        <v>5</v>
      </c>
      <c r="S4185" t="s">
        <v>9258</v>
      </c>
      <c r="T4185" t="s">
        <v>9265</v>
      </c>
      <c r="U4185" t="s">
        <v>9282</v>
      </c>
      <c r="V4185" t="str" cm="1">
        <f t="array" ref="V4185">_xlfn.IFS(Hospital_Emergency_Room_Data[[#This Row],[Day]]&lt;=10,"Start(1-10)",Hospital_Emergency_Room_Data[[#This Row],[Day]]&lt;=20,"Middle(11-20)",Hospital_Emergency_Room_Data[[#This Row],[Day]]&gt;20,"End(21-30)")</f>
        <v>Middle(11-20)</v>
      </c>
    </row>
    <row r="4186" spans="1:22">
      <c r="A4186">
        <v>772305939</v>
      </c>
      <c r="B4186" t="s">
        <v>4197</v>
      </c>
      <c r="C4186" s="1">
        <v>45195</v>
      </c>
      <c r="D4186" t="str">
        <f>TEXT(Hospital_Emergency_Room_Data[[#This Row],[Patient Admission Date]],"mmm")</f>
        <v>Sep</v>
      </c>
      <c r="E4186">
        <f>YEAR(Hospital_Emergency_Room_Data[[#This Row],[Patient Admission Date]])</f>
        <v>2023</v>
      </c>
      <c r="F4186" s="2">
        <v>0.32361111111111113</v>
      </c>
      <c r="G4186" s="8" t="str">
        <f>TEXT(Hospital_Emergency_Room_Data[[#This Row],[Patient Admission Date]],"dddd")</f>
        <v>Tuesday</v>
      </c>
      <c r="H4186" t="s">
        <v>9208</v>
      </c>
      <c r="I4186">
        <v>22</v>
      </c>
      <c r="J4186" s="5" t="s">
        <v>9220</v>
      </c>
      <c r="K4186" t="s">
        <v>21</v>
      </c>
      <c r="L4186" t="s">
        <v>13</v>
      </c>
      <c r="M4186" t="s">
        <v>9209</v>
      </c>
      <c r="O4186">
        <v>37</v>
      </c>
      <c r="P4186" t="s">
        <v>9225</v>
      </c>
      <c r="Q4186">
        <v>26</v>
      </c>
      <c r="R4186">
        <v>7</v>
      </c>
      <c r="S4186" t="s">
        <v>9255</v>
      </c>
      <c r="T4186" t="s">
        <v>9264</v>
      </c>
      <c r="U4186" t="s">
        <v>9300</v>
      </c>
      <c r="V4186" t="str" cm="1">
        <f t="array" ref="V4186">_xlfn.IFS(Hospital_Emergency_Room_Data[[#This Row],[Day]]&lt;=10,"Start(1-10)",Hospital_Emergency_Room_Data[[#This Row],[Day]]&lt;=20,"Middle(11-20)",Hospital_Emergency_Room_Data[[#This Row],[Day]]&gt;20,"End(21-30)")</f>
        <v>End(21-30)</v>
      </c>
    </row>
    <row r="4187" spans="1:22">
      <c r="A4187">
        <v>327016909</v>
      </c>
      <c r="B4187" t="s">
        <v>4198</v>
      </c>
      <c r="C4187" s="1">
        <v>45536</v>
      </c>
      <c r="D4187" t="str">
        <f>TEXT(Hospital_Emergency_Room_Data[[#This Row],[Patient Admission Date]],"mmm")</f>
        <v>Sep</v>
      </c>
      <c r="E4187">
        <f>YEAR(Hospital_Emergency_Room_Data[[#This Row],[Patient Admission Date]])</f>
        <v>2024</v>
      </c>
      <c r="F4187" s="2">
        <v>0.2722222222222222</v>
      </c>
      <c r="G4187" s="8" t="str">
        <f>TEXT(Hospital_Emergency_Room_Data[[#This Row],[Patient Admission Date]],"dddd")</f>
        <v>Sunday</v>
      </c>
      <c r="H4187" t="s">
        <v>9208</v>
      </c>
      <c r="I4187">
        <v>77</v>
      </c>
      <c r="J4187" s="5" t="s">
        <v>9222</v>
      </c>
      <c r="K4187" t="s">
        <v>21</v>
      </c>
      <c r="L4187" t="s">
        <v>13</v>
      </c>
      <c r="M4187" t="s">
        <v>9209</v>
      </c>
      <c r="O4187">
        <v>38</v>
      </c>
      <c r="P4187" t="s">
        <v>9225</v>
      </c>
      <c r="Q4187">
        <v>1</v>
      </c>
      <c r="R4187">
        <v>6</v>
      </c>
      <c r="S4187" t="s">
        <v>9255</v>
      </c>
      <c r="T4187" t="s">
        <v>9263</v>
      </c>
      <c r="U4187" t="s">
        <v>9300</v>
      </c>
      <c r="V4187" t="str" cm="1">
        <f t="array" ref="V4187">_xlfn.IFS(Hospital_Emergency_Room_Data[[#This Row],[Day]]&lt;=10,"Start(1-10)",Hospital_Emergency_Room_Data[[#This Row],[Day]]&lt;=20,"Middle(11-20)",Hospital_Emergency_Room_Data[[#This Row],[Day]]&gt;20,"End(21-30)")</f>
        <v>Start(1-10)</v>
      </c>
    </row>
    <row r="4188" spans="1:22">
      <c r="A4188">
        <v>586060042</v>
      </c>
      <c r="B4188" t="s">
        <v>4199</v>
      </c>
      <c r="C4188" s="1">
        <v>45413</v>
      </c>
      <c r="D4188" t="str">
        <f>TEXT(Hospital_Emergency_Room_Data[[#This Row],[Patient Admission Date]],"mmm")</f>
        <v>May</v>
      </c>
      <c r="E4188">
        <f>YEAR(Hospital_Emergency_Room_Data[[#This Row],[Patient Admission Date]])</f>
        <v>2024</v>
      </c>
      <c r="F4188" s="2">
        <v>0.2013888888888889</v>
      </c>
      <c r="G4188" s="8" t="str">
        <f>TEXT(Hospital_Emergency_Room_Data[[#This Row],[Patient Admission Date]],"dddd")</f>
        <v>Wednesday</v>
      </c>
      <c r="H4188" t="s">
        <v>9208</v>
      </c>
      <c r="I4188">
        <v>21</v>
      </c>
      <c r="J4188" s="5" t="s">
        <v>9220</v>
      </c>
      <c r="K4188" t="s">
        <v>21</v>
      </c>
      <c r="L4188" t="s">
        <v>13</v>
      </c>
      <c r="M4188" t="s">
        <v>9209</v>
      </c>
      <c r="O4188">
        <v>22</v>
      </c>
      <c r="P4188" t="s">
        <v>9226</v>
      </c>
      <c r="Q4188">
        <v>1</v>
      </c>
      <c r="R4188">
        <v>4</v>
      </c>
      <c r="S4188" t="s">
        <v>9258</v>
      </c>
      <c r="T4188" t="s">
        <v>9263</v>
      </c>
      <c r="U4188" t="s">
        <v>9282</v>
      </c>
      <c r="V4188" t="str" cm="1">
        <f t="array" ref="V4188">_xlfn.IFS(Hospital_Emergency_Room_Data[[#This Row],[Day]]&lt;=10,"Start(1-10)",Hospital_Emergency_Room_Data[[#This Row],[Day]]&lt;=20,"Middle(11-20)",Hospital_Emergency_Room_Data[[#This Row],[Day]]&gt;20,"End(21-30)")</f>
        <v>Start(1-10)</v>
      </c>
    </row>
    <row r="4189" spans="1:22">
      <c r="A4189">
        <v>633247176</v>
      </c>
      <c r="B4189" t="s">
        <v>4200</v>
      </c>
      <c r="C4189" s="1">
        <v>45265</v>
      </c>
      <c r="D4189" t="str">
        <f>TEXT(Hospital_Emergency_Room_Data[[#This Row],[Patient Admission Date]],"mmm")</f>
        <v>Dec</v>
      </c>
      <c r="E4189">
        <f>YEAR(Hospital_Emergency_Room_Data[[#This Row],[Patient Admission Date]])</f>
        <v>2023</v>
      </c>
      <c r="F4189" s="2">
        <v>5.5555555555555558E-3</v>
      </c>
      <c r="G4189" s="8" t="str">
        <f>TEXT(Hospital_Emergency_Room_Data[[#This Row],[Patient Admission Date]],"dddd")</f>
        <v>Tuesday</v>
      </c>
      <c r="H4189" t="s">
        <v>9208</v>
      </c>
      <c r="I4189">
        <v>57</v>
      </c>
      <c r="J4189" s="5" t="s">
        <v>9219</v>
      </c>
      <c r="K4189" t="s">
        <v>21</v>
      </c>
      <c r="L4189" t="s">
        <v>13</v>
      </c>
      <c r="M4189" t="s">
        <v>9209</v>
      </c>
      <c r="O4189">
        <v>28</v>
      </c>
      <c r="P4189" t="s">
        <v>9226</v>
      </c>
      <c r="Q4189">
        <v>5</v>
      </c>
      <c r="R4189">
        <v>0</v>
      </c>
      <c r="S4189" t="s">
        <v>9258</v>
      </c>
      <c r="T4189" t="s">
        <v>9263</v>
      </c>
      <c r="U4189" t="s">
        <v>9282</v>
      </c>
      <c r="V4189" t="str" cm="1">
        <f t="array" ref="V4189">_xlfn.IFS(Hospital_Emergency_Room_Data[[#This Row],[Day]]&lt;=10,"Start(1-10)",Hospital_Emergency_Room_Data[[#This Row],[Day]]&lt;=20,"Middle(11-20)",Hospital_Emergency_Room_Data[[#This Row],[Day]]&gt;20,"End(21-30)")</f>
        <v>Start(1-10)</v>
      </c>
    </row>
    <row r="4190" spans="1:22">
      <c r="A4190">
        <v>621041236</v>
      </c>
      <c r="B4190" t="s">
        <v>4201</v>
      </c>
      <c r="C4190" s="1">
        <v>45138</v>
      </c>
      <c r="D4190" t="str">
        <f>TEXT(Hospital_Emergency_Room_Data[[#This Row],[Patient Admission Date]],"mmm")</f>
        <v>Jul</v>
      </c>
      <c r="E4190">
        <f>YEAR(Hospital_Emergency_Room_Data[[#This Row],[Patient Admission Date]])</f>
        <v>2023</v>
      </c>
      <c r="F4190" s="2">
        <v>0.88680555555555551</v>
      </c>
      <c r="G4190" s="8" t="str">
        <f>TEXT(Hospital_Emergency_Room_Data[[#This Row],[Patient Admission Date]],"dddd")</f>
        <v>Monday</v>
      </c>
      <c r="H4190" t="s">
        <v>9208</v>
      </c>
      <c r="I4190">
        <v>35</v>
      </c>
      <c r="J4190" s="5" t="s">
        <v>9223</v>
      </c>
      <c r="K4190" t="s">
        <v>21</v>
      </c>
      <c r="L4190" t="s">
        <v>13</v>
      </c>
      <c r="M4190" t="s">
        <v>9209</v>
      </c>
      <c r="O4190">
        <v>54</v>
      </c>
      <c r="P4190" t="s">
        <v>9225</v>
      </c>
      <c r="Q4190">
        <v>31</v>
      </c>
      <c r="R4190">
        <v>21</v>
      </c>
      <c r="S4190" t="s">
        <v>9256</v>
      </c>
      <c r="T4190" t="s">
        <v>9264</v>
      </c>
      <c r="U4190" t="s">
        <v>9283</v>
      </c>
      <c r="V4190" t="str" cm="1">
        <f t="array" ref="V4190">_xlfn.IFS(Hospital_Emergency_Room_Data[[#This Row],[Day]]&lt;=10,"Start(1-10)",Hospital_Emergency_Room_Data[[#This Row],[Day]]&lt;=20,"Middle(11-20)",Hospital_Emergency_Room_Data[[#This Row],[Day]]&gt;20,"End(21-30)")</f>
        <v>End(21-30)</v>
      </c>
    </row>
    <row r="4191" spans="1:22">
      <c r="A4191">
        <v>461424480</v>
      </c>
      <c r="B4191" t="s">
        <v>4202</v>
      </c>
      <c r="C4191" s="1">
        <v>45150</v>
      </c>
      <c r="D4191" t="str">
        <f>TEXT(Hospital_Emergency_Room_Data[[#This Row],[Patient Admission Date]],"mmm")</f>
        <v>Aug</v>
      </c>
      <c r="E4191">
        <f>YEAR(Hospital_Emergency_Room_Data[[#This Row],[Patient Admission Date]])</f>
        <v>2023</v>
      </c>
      <c r="F4191" s="2">
        <v>9.0972222222222218E-2</v>
      </c>
      <c r="G4191" s="8" t="str">
        <f>TEXT(Hospital_Emergency_Room_Data[[#This Row],[Patient Admission Date]],"dddd")</f>
        <v>Saturday</v>
      </c>
      <c r="H4191" t="s">
        <v>9208</v>
      </c>
      <c r="I4191">
        <v>68</v>
      </c>
      <c r="J4191" s="5" t="s">
        <v>9217</v>
      </c>
      <c r="K4191" t="s">
        <v>21</v>
      </c>
      <c r="L4191" t="s">
        <v>13</v>
      </c>
      <c r="M4191" t="s">
        <v>9209</v>
      </c>
      <c r="O4191">
        <v>17</v>
      </c>
      <c r="P4191" t="s">
        <v>9226</v>
      </c>
      <c r="Q4191">
        <v>12</v>
      </c>
      <c r="R4191">
        <v>2</v>
      </c>
      <c r="S4191" t="s">
        <v>9258</v>
      </c>
      <c r="T4191" t="s">
        <v>9265</v>
      </c>
      <c r="U4191" t="s">
        <v>9282</v>
      </c>
      <c r="V4191" t="str" cm="1">
        <f t="array" ref="V4191">_xlfn.IFS(Hospital_Emergency_Room_Data[[#This Row],[Day]]&lt;=10,"Start(1-10)",Hospital_Emergency_Room_Data[[#This Row],[Day]]&lt;=20,"Middle(11-20)",Hospital_Emergency_Room_Data[[#This Row],[Day]]&gt;20,"End(21-30)")</f>
        <v>Middle(11-20)</v>
      </c>
    </row>
    <row r="4192" spans="1:22">
      <c r="A4192">
        <v>470138720</v>
      </c>
      <c r="B4192" t="s">
        <v>4203</v>
      </c>
      <c r="C4192" s="1">
        <v>45367</v>
      </c>
      <c r="D4192" t="str">
        <f>TEXT(Hospital_Emergency_Room_Data[[#This Row],[Patient Admission Date]],"mmm")</f>
        <v>Mar</v>
      </c>
      <c r="E4192">
        <f>YEAR(Hospital_Emergency_Room_Data[[#This Row],[Patient Admission Date]])</f>
        <v>2024</v>
      </c>
      <c r="F4192" s="2">
        <v>0.26805555555555555</v>
      </c>
      <c r="G4192" s="8" t="str">
        <f>TEXT(Hospital_Emergency_Room_Data[[#This Row],[Patient Admission Date]],"dddd")</f>
        <v>Saturday</v>
      </c>
      <c r="H4192" t="s">
        <v>9208</v>
      </c>
      <c r="I4192">
        <v>62</v>
      </c>
      <c r="J4192" s="5" t="s">
        <v>9217</v>
      </c>
      <c r="K4192" t="s">
        <v>21</v>
      </c>
      <c r="L4192" t="s">
        <v>13</v>
      </c>
      <c r="M4192" t="s">
        <v>9209</v>
      </c>
      <c r="O4192">
        <v>18</v>
      </c>
      <c r="P4192" t="s">
        <v>9226</v>
      </c>
      <c r="Q4192">
        <v>16</v>
      </c>
      <c r="R4192">
        <v>6</v>
      </c>
      <c r="S4192" t="s">
        <v>9255</v>
      </c>
      <c r="T4192" t="s">
        <v>9262</v>
      </c>
      <c r="U4192" t="s">
        <v>9282</v>
      </c>
      <c r="V4192" t="str" cm="1">
        <f t="array" ref="V4192">_xlfn.IFS(Hospital_Emergency_Room_Data[[#This Row],[Day]]&lt;=10,"Start(1-10)",Hospital_Emergency_Room_Data[[#This Row],[Day]]&lt;=20,"Middle(11-20)",Hospital_Emergency_Room_Data[[#This Row],[Day]]&gt;20,"End(21-30)")</f>
        <v>Middle(11-20)</v>
      </c>
    </row>
    <row r="4193" spans="1:22">
      <c r="A4193">
        <v>730822040</v>
      </c>
      <c r="B4193" t="s">
        <v>4204</v>
      </c>
      <c r="C4193" s="1">
        <v>45327</v>
      </c>
      <c r="D4193" t="str">
        <f>TEXT(Hospital_Emergency_Room_Data[[#This Row],[Patient Admission Date]],"mmm")</f>
        <v>Feb</v>
      </c>
      <c r="E4193">
        <f>YEAR(Hospital_Emergency_Room_Data[[#This Row],[Patient Admission Date]])</f>
        <v>2024</v>
      </c>
      <c r="F4193" s="2">
        <v>0.8041666666666667</v>
      </c>
      <c r="G4193" s="8" t="str">
        <f>TEXT(Hospital_Emergency_Room_Data[[#This Row],[Patient Admission Date]],"dddd")</f>
        <v>Monday</v>
      </c>
      <c r="H4193" t="s">
        <v>9208</v>
      </c>
      <c r="I4193">
        <v>70</v>
      </c>
      <c r="J4193" s="5" t="s">
        <v>9222</v>
      </c>
      <c r="K4193" t="s">
        <v>21</v>
      </c>
      <c r="L4193" t="s">
        <v>13</v>
      </c>
      <c r="M4193" t="s">
        <v>9209</v>
      </c>
      <c r="O4193">
        <v>28</v>
      </c>
      <c r="P4193" t="s">
        <v>9226</v>
      </c>
      <c r="Q4193">
        <v>5</v>
      </c>
      <c r="R4193">
        <v>19</v>
      </c>
      <c r="S4193" t="s">
        <v>9256</v>
      </c>
      <c r="T4193" t="s">
        <v>9263</v>
      </c>
      <c r="U4193" t="s">
        <v>9282</v>
      </c>
      <c r="V4193" t="str" cm="1">
        <f t="array" ref="V4193">_xlfn.IFS(Hospital_Emergency_Room_Data[[#This Row],[Day]]&lt;=10,"Start(1-10)",Hospital_Emergency_Room_Data[[#This Row],[Day]]&lt;=20,"Middle(11-20)",Hospital_Emergency_Room_Data[[#This Row],[Day]]&gt;20,"End(21-30)")</f>
        <v>Start(1-10)</v>
      </c>
    </row>
    <row r="4194" spans="1:22">
      <c r="A4194">
        <v>716692537</v>
      </c>
      <c r="B4194" t="s">
        <v>4205</v>
      </c>
      <c r="C4194" s="1">
        <v>45220</v>
      </c>
      <c r="D4194" t="str">
        <f>TEXT(Hospital_Emergency_Room_Data[[#This Row],[Patient Admission Date]],"mmm")</f>
        <v>Oct</v>
      </c>
      <c r="E4194">
        <f>YEAR(Hospital_Emergency_Room_Data[[#This Row],[Patient Admission Date]])</f>
        <v>2023</v>
      </c>
      <c r="F4194" s="2">
        <v>0.31874999999999998</v>
      </c>
      <c r="G4194" s="8" t="str">
        <f>TEXT(Hospital_Emergency_Room_Data[[#This Row],[Patient Admission Date]],"dddd")</f>
        <v>Saturday</v>
      </c>
      <c r="H4194" t="s">
        <v>9208</v>
      </c>
      <c r="I4194">
        <v>33</v>
      </c>
      <c r="J4194" s="5" t="s">
        <v>9223</v>
      </c>
      <c r="K4194" t="s">
        <v>21</v>
      </c>
      <c r="L4194" t="s">
        <v>13</v>
      </c>
      <c r="M4194" t="s">
        <v>9209</v>
      </c>
      <c r="O4194">
        <v>32</v>
      </c>
      <c r="P4194" t="s">
        <v>9225</v>
      </c>
      <c r="Q4194">
        <v>21</v>
      </c>
      <c r="R4194">
        <v>7</v>
      </c>
      <c r="S4194" t="s">
        <v>9255</v>
      </c>
      <c r="T4194" t="s">
        <v>9262</v>
      </c>
      <c r="U4194" t="s">
        <v>9300</v>
      </c>
      <c r="V4194" t="str" cm="1">
        <f t="array" ref="V4194">_xlfn.IFS(Hospital_Emergency_Room_Data[[#This Row],[Day]]&lt;=10,"Start(1-10)",Hospital_Emergency_Room_Data[[#This Row],[Day]]&lt;=20,"Middle(11-20)",Hospital_Emergency_Room_Data[[#This Row],[Day]]&gt;20,"End(21-30)")</f>
        <v>End(21-30)</v>
      </c>
    </row>
    <row r="4195" spans="1:22">
      <c r="A4195">
        <v>784235193</v>
      </c>
      <c r="B4195" t="s">
        <v>4206</v>
      </c>
      <c r="C4195" s="1">
        <v>45145</v>
      </c>
      <c r="D4195" t="str">
        <f>TEXT(Hospital_Emergency_Room_Data[[#This Row],[Patient Admission Date]],"mmm")</f>
        <v>Aug</v>
      </c>
      <c r="E4195">
        <f>YEAR(Hospital_Emergency_Room_Data[[#This Row],[Patient Admission Date]])</f>
        <v>2023</v>
      </c>
      <c r="F4195" s="2">
        <v>0.14027777777777778</v>
      </c>
      <c r="G4195" s="8" t="str">
        <f>TEXT(Hospital_Emergency_Room_Data[[#This Row],[Patient Admission Date]],"dddd")</f>
        <v>Monday</v>
      </c>
      <c r="H4195" t="s">
        <v>9208</v>
      </c>
      <c r="I4195">
        <v>18</v>
      </c>
      <c r="J4195" s="5" t="s">
        <v>9220</v>
      </c>
      <c r="K4195" t="s">
        <v>21</v>
      </c>
      <c r="L4195" t="s">
        <v>13</v>
      </c>
      <c r="M4195" t="s">
        <v>9209</v>
      </c>
      <c r="O4195">
        <v>38</v>
      </c>
      <c r="P4195" t="s">
        <v>9225</v>
      </c>
      <c r="Q4195">
        <v>7</v>
      </c>
      <c r="R4195">
        <v>3</v>
      </c>
      <c r="S4195" t="s">
        <v>9258</v>
      </c>
      <c r="T4195" t="s">
        <v>9263</v>
      </c>
      <c r="U4195" t="s">
        <v>9300</v>
      </c>
      <c r="V4195" t="str" cm="1">
        <f t="array" ref="V4195">_xlfn.IFS(Hospital_Emergency_Room_Data[[#This Row],[Day]]&lt;=10,"Start(1-10)",Hospital_Emergency_Room_Data[[#This Row],[Day]]&lt;=20,"Middle(11-20)",Hospital_Emergency_Room_Data[[#This Row],[Day]]&gt;20,"End(21-30)")</f>
        <v>Start(1-10)</v>
      </c>
    </row>
    <row r="4196" spans="1:22">
      <c r="A4196">
        <v>575351820</v>
      </c>
      <c r="B4196" t="s">
        <v>4207</v>
      </c>
      <c r="C4196" s="1">
        <v>45475</v>
      </c>
      <c r="D4196" t="str">
        <f>TEXT(Hospital_Emergency_Room_Data[[#This Row],[Patient Admission Date]],"mmm")</f>
        <v>Jul</v>
      </c>
      <c r="E4196">
        <f>YEAR(Hospital_Emergency_Room_Data[[#This Row],[Patient Admission Date]])</f>
        <v>2024</v>
      </c>
      <c r="F4196" s="2">
        <v>0.8520833333333333</v>
      </c>
      <c r="G4196" s="8" t="str">
        <f>TEXT(Hospital_Emergency_Room_Data[[#This Row],[Patient Admission Date]],"dddd")</f>
        <v>Tuesday</v>
      </c>
      <c r="H4196" t="s">
        <v>9208</v>
      </c>
      <c r="I4196">
        <v>22</v>
      </c>
      <c r="J4196" s="5" t="s">
        <v>9220</v>
      </c>
      <c r="K4196" t="s">
        <v>21</v>
      </c>
      <c r="L4196" t="s">
        <v>13</v>
      </c>
      <c r="M4196" t="s">
        <v>9209</v>
      </c>
      <c r="O4196">
        <v>44</v>
      </c>
      <c r="P4196" t="s">
        <v>9225</v>
      </c>
      <c r="Q4196">
        <v>2</v>
      </c>
      <c r="R4196">
        <v>20</v>
      </c>
      <c r="S4196" t="s">
        <v>9256</v>
      </c>
      <c r="T4196" t="s">
        <v>9263</v>
      </c>
      <c r="U4196" t="s">
        <v>9300</v>
      </c>
      <c r="V4196" t="str" cm="1">
        <f t="array" ref="V4196">_xlfn.IFS(Hospital_Emergency_Room_Data[[#This Row],[Day]]&lt;=10,"Start(1-10)",Hospital_Emergency_Room_Data[[#This Row],[Day]]&lt;=20,"Middle(11-20)",Hospital_Emergency_Room_Data[[#This Row],[Day]]&gt;20,"End(21-30)")</f>
        <v>Start(1-10)</v>
      </c>
    </row>
    <row r="4197" spans="1:22">
      <c r="A4197">
        <v>322218317</v>
      </c>
      <c r="B4197" t="s">
        <v>4208</v>
      </c>
      <c r="C4197" s="1">
        <v>45542</v>
      </c>
      <c r="D4197" t="str">
        <f>TEXT(Hospital_Emergency_Room_Data[[#This Row],[Patient Admission Date]],"mmm")</f>
        <v>Sep</v>
      </c>
      <c r="E4197">
        <f>YEAR(Hospital_Emergency_Room_Data[[#This Row],[Patient Admission Date]])</f>
        <v>2024</v>
      </c>
      <c r="F4197" s="2">
        <v>0.97152777777777777</v>
      </c>
      <c r="G4197" s="8" t="str">
        <f>TEXT(Hospital_Emergency_Room_Data[[#This Row],[Patient Admission Date]],"dddd")</f>
        <v>Saturday</v>
      </c>
      <c r="H4197" t="s">
        <v>9208</v>
      </c>
      <c r="I4197">
        <v>23</v>
      </c>
      <c r="J4197" s="5" t="s">
        <v>9220</v>
      </c>
      <c r="K4197" t="s">
        <v>21</v>
      </c>
      <c r="L4197" t="s">
        <v>13</v>
      </c>
      <c r="M4197" t="s">
        <v>9209</v>
      </c>
      <c r="O4197">
        <v>58</v>
      </c>
      <c r="P4197" t="s">
        <v>9225</v>
      </c>
      <c r="Q4197">
        <v>7</v>
      </c>
      <c r="R4197">
        <v>23</v>
      </c>
      <c r="S4197" t="s">
        <v>9256</v>
      </c>
      <c r="T4197" t="s">
        <v>9263</v>
      </c>
      <c r="U4197" t="s">
        <v>9283</v>
      </c>
      <c r="V4197" t="str" cm="1">
        <f t="array" ref="V4197">_xlfn.IFS(Hospital_Emergency_Room_Data[[#This Row],[Day]]&lt;=10,"Start(1-10)",Hospital_Emergency_Room_Data[[#This Row],[Day]]&lt;=20,"Middle(11-20)",Hospital_Emergency_Room_Data[[#This Row],[Day]]&gt;20,"End(21-30)")</f>
        <v>Start(1-10)</v>
      </c>
    </row>
    <row r="4198" spans="1:22">
      <c r="A4198">
        <v>891043560</v>
      </c>
      <c r="B4198" t="s">
        <v>4209</v>
      </c>
      <c r="C4198" s="1">
        <v>45198</v>
      </c>
      <c r="D4198" t="str">
        <f>TEXT(Hospital_Emergency_Room_Data[[#This Row],[Patient Admission Date]],"mmm")</f>
        <v>Sep</v>
      </c>
      <c r="E4198">
        <f>YEAR(Hospital_Emergency_Room_Data[[#This Row],[Patient Admission Date]])</f>
        <v>2023</v>
      </c>
      <c r="F4198" s="2">
        <v>0.20694444444444443</v>
      </c>
      <c r="G4198" s="8" t="str">
        <f>TEXT(Hospital_Emergency_Room_Data[[#This Row],[Patient Admission Date]],"dddd")</f>
        <v>Friday</v>
      </c>
      <c r="H4198" t="s">
        <v>9208</v>
      </c>
      <c r="I4198">
        <v>65</v>
      </c>
      <c r="J4198" s="5" t="s">
        <v>9217</v>
      </c>
      <c r="K4198" t="s">
        <v>21</v>
      </c>
      <c r="L4198" t="s">
        <v>13</v>
      </c>
      <c r="M4198" t="s">
        <v>9209</v>
      </c>
      <c r="O4198">
        <v>43</v>
      </c>
      <c r="P4198" t="s">
        <v>9225</v>
      </c>
      <c r="Q4198">
        <v>29</v>
      </c>
      <c r="R4198">
        <v>4</v>
      </c>
      <c r="S4198" t="s">
        <v>9258</v>
      </c>
      <c r="T4198" t="s">
        <v>9264</v>
      </c>
      <c r="U4198" t="s">
        <v>9300</v>
      </c>
      <c r="V4198" t="str" cm="1">
        <f t="array" ref="V4198">_xlfn.IFS(Hospital_Emergency_Room_Data[[#This Row],[Day]]&lt;=10,"Start(1-10)",Hospital_Emergency_Room_Data[[#This Row],[Day]]&lt;=20,"Middle(11-20)",Hospital_Emergency_Room_Data[[#This Row],[Day]]&gt;20,"End(21-30)")</f>
        <v>End(21-30)</v>
      </c>
    </row>
    <row r="4199" spans="1:22">
      <c r="A4199">
        <v>248901365</v>
      </c>
      <c r="B4199" t="s">
        <v>4210</v>
      </c>
      <c r="C4199" s="1">
        <v>45251</v>
      </c>
      <c r="D4199" t="str">
        <f>TEXT(Hospital_Emergency_Room_Data[[#This Row],[Patient Admission Date]],"mmm")</f>
        <v>Nov</v>
      </c>
      <c r="E4199">
        <f>YEAR(Hospital_Emergency_Room_Data[[#This Row],[Patient Admission Date]])</f>
        <v>2023</v>
      </c>
      <c r="F4199" s="2">
        <v>0.19583333333333333</v>
      </c>
      <c r="G4199" s="8" t="str">
        <f>TEXT(Hospital_Emergency_Room_Data[[#This Row],[Patient Admission Date]],"dddd")</f>
        <v>Tuesday</v>
      </c>
      <c r="H4199" t="s">
        <v>9208</v>
      </c>
      <c r="I4199">
        <v>65</v>
      </c>
      <c r="J4199" s="5" t="s">
        <v>9217</v>
      </c>
      <c r="K4199" t="s">
        <v>21</v>
      </c>
      <c r="L4199" t="s">
        <v>13</v>
      </c>
      <c r="M4199" t="s">
        <v>9209</v>
      </c>
      <c r="O4199">
        <v>45</v>
      </c>
      <c r="P4199" t="s">
        <v>9225</v>
      </c>
      <c r="Q4199">
        <v>21</v>
      </c>
      <c r="R4199">
        <v>4</v>
      </c>
      <c r="S4199" t="s">
        <v>9258</v>
      </c>
      <c r="T4199" t="s">
        <v>9262</v>
      </c>
      <c r="U4199" t="s">
        <v>9300</v>
      </c>
      <c r="V4199" t="str" cm="1">
        <f t="array" ref="V4199">_xlfn.IFS(Hospital_Emergency_Room_Data[[#This Row],[Day]]&lt;=10,"Start(1-10)",Hospital_Emergency_Room_Data[[#This Row],[Day]]&lt;=20,"Middle(11-20)",Hospital_Emergency_Room_Data[[#This Row],[Day]]&gt;20,"End(21-30)")</f>
        <v>End(21-30)</v>
      </c>
    </row>
    <row r="4200" spans="1:22">
      <c r="A4200">
        <v>687786410</v>
      </c>
      <c r="B4200" t="s">
        <v>4211</v>
      </c>
      <c r="C4200" s="1">
        <v>45589</v>
      </c>
      <c r="D4200" t="str">
        <f>TEXT(Hospital_Emergency_Room_Data[[#This Row],[Patient Admission Date]],"mmm")</f>
        <v>Oct</v>
      </c>
      <c r="E4200">
        <f>YEAR(Hospital_Emergency_Room_Data[[#This Row],[Patient Admission Date]])</f>
        <v>2024</v>
      </c>
      <c r="F4200" s="2">
        <v>0.76180555555555551</v>
      </c>
      <c r="G4200" s="8" t="str">
        <f>TEXT(Hospital_Emergency_Room_Data[[#This Row],[Patient Admission Date]],"dddd")</f>
        <v>Thursday</v>
      </c>
      <c r="H4200" t="s">
        <v>9208</v>
      </c>
      <c r="I4200">
        <v>9</v>
      </c>
      <c r="J4200" s="5" t="s">
        <v>9221</v>
      </c>
      <c r="K4200" t="s">
        <v>21</v>
      </c>
      <c r="L4200" t="s">
        <v>13</v>
      </c>
      <c r="M4200" t="s">
        <v>9209</v>
      </c>
      <c r="O4200">
        <v>50</v>
      </c>
      <c r="P4200" t="s">
        <v>9225</v>
      </c>
      <c r="Q4200">
        <v>24</v>
      </c>
      <c r="R4200">
        <v>18</v>
      </c>
      <c r="S4200" t="s">
        <v>9256</v>
      </c>
      <c r="T4200" t="s">
        <v>9264</v>
      </c>
      <c r="U4200" t="s">
        <v>9283</v>
      </c>
      <c r="V4200" t="str" cm="1">
        <f t="array" ref="V4200">_xlfn.IFS(Hospital_Emergency_Room_Data[[#This Row],[Day]]&lt;=10,"Start(1-10)",Hospital_Emergency_Room_Data[[#This Row],[Day]]&lt;=20,"Middle(11-20)",Hospital_Emergency_Room_Data[[#This Row],[Day]]&gt;20,"End(21-30)")</f>
        <v>End(21-30)</v>
      </c>
    </row>
    <row r="4201" spans="1:22">
      <c r="A4201">
        <v>583858092</v>
      </c>
      <c r="B4201" t="s">
        <v>4212</v>
      </c>
      <c r="C4201" s="1">
        <v>45029</v>
      </c>
      <c r="D4201" t="str">
        <f>TEXT(Hospital_Emergency_Room_Data[[#This Row],[Patient Admission Date]],"mmm")</f>
        <v>Apr</v>
      </c>
      <c r="E4201">
        <f>YEAR(Hospital_Emergency_Room_Data[[#This Row],[Patient Admission Date]])</f>
        <v>2023</v>
      </c>
      <c r="F4201" s="2">
        <v>0.87777777777777777</v>
      </c>
      <c r="G4201" s="8" t="str">
        <f>TEXT(Hospital_Emergency_Room_Data[[#This Row],[Patient Admission Date]],"dddd")</f>
        <v>Thursday</v>
      </c>
      <c r="H4201" t="s">
        <v>9208</v>
      </c>
      <c r="I4201">
        <v>36</v>
      </c>
      <c r="J4201" s="5" t="s">
        <v>9223</v>
      </c>
      <c r="K4201" t="s">
        <v>21</v>
      </c>
      <c r="L4201" t="s">
        <v>13</v>
      </c>
      <c r="M4201" t="s">
        <v>9209</v>
      </c>
      <c r="O4201">
        <v>54</v>
      </c>
      <c r="P4201" t="s">
        <v>9225</v>
      </c>
      <c r="Q4201">
        <v>13</v>
      </c>
      <c r="R4201">
        <v>21</v>
      </c>
      <c r="S4201" t="s">
        <v>9256</v>
      </c>
      <c r="T4201" t="s">
        <v>9265</v>
      </c>
      <c r="U4201" t="s">
        <v>9283</v>
      </c>
      <c r="V4201" t="str" cm="1">
        <f t="array" ref="V4201">_xlfn.IFS(Hospital_Emergency_Room_Data[[#This Row],[Day]]&lt;=10,"Start(1-10)",Hospital_Emergency_Room_Data[[#This Row],[Day]]&lt;=20,"Middle(11-20)",Hospital_Emergency_Room_Data[[#This Row],[Day]]&gt;20,"End(21-30)")</f>
        <v>Middle(11-20)</v>
      </c>
    </row>
    <row r="4202" spans="1:22">
      <c r="A4202">
        <v>442150286</v>
      </c>
      <c r="B4202" t="s">
        <v>4213</v>
      </c>
      <c r="C4202" s="1">
        <v>45587</v>
      </c>
      <c r="D4202" t="str">
        <f>TEXT(Hospital_Emergency_Room_Data[[#This Row],[Patient Admission Date]],"mmm")</f>
        <v>Oct</v>
      </c>
      <c r="E4202">
        <f>YEAR(Hospital_Emergency_Room_Data[[#This Row],[Patient Admission Date]])</f>
        <v>2024</v>
      </c>
      <c r="F4202" s="2">
        <v>0.96319444444444446</v>
      </c>
      <c r="G4202" s="8" t="str">
        <f>TEXT(Hospital_Emergency_Room_Data[[#This Row],[Patient Admission Date]],"dddd")</f>
        <v>Tuesday</v>
      </c>
      <c r="H4202" t="s">
        <v>9208</v>
      </c>
      <c r="I4202">
        <v>71</v>
      </c>
      <c r="J4202" s="5" t="s">
        <v>9222</v>
      </c>
      <c r="K4202" t="s">
        <v>21</v>
      </c>
      <c r="L4202" t="s">
        <v>13</v>
      </c>
      <c r="M4202" t="s">
        <v>9209</v>
      </c>
      <c r="O4202">
        <v>34</v>
      </c>
      <c r="P4202" t="s">
        <v>9225</v>
      </c>
      <c r="Q4202">
        <v>22</v>
      </c>
      <c r="R4202">
        <v>23</v>
      </c>
      <c r="S4202" t="s">
        <v>9256</v>
      </c>
      <c r="T4202" t="s">
        <v>9264</v>
      </c>
      <c r="U4202" t="s">
        <v>9300</v>
      </c>
      <c r="V4202" t="str" cm="1">
        <f t="array" ref="V4202">_xlfn.IFS(Hospital_Emergency_Room_Data[[#This Row],[Day]]&lt;=10,"Start(1-10)",Hospital_Emergency_Room_Data[[#This Row],[Day]]&lt;=20,"Middle(11-20)",Hospital_Emergency_Room_Data[[#This Row],[Day]]&gt;20,"End(21-30)")</f>
        <v>End(21-30)</v>
      </c>
    </row>
    <row r="4203" spans="1:22">
      <c r="A4203">
        <v>801821101</v>
      </c>
      <c r="B4203" t="s">
        <v>4214</v>
      </c>
      <c r="C4203" s="1">
        <v>45147</v>
      </c>
      <c r="D4203" t="str">
        <f>TEXT(Hospital_Emergency_Room_Data[[#This Row],[Patient Admission Date]],"mmm")</f>
        <v>Aug</v>
      </c>
      <c r="E4203">
        <f>YEAR(Hospital_Emergency_Room_Data[[#This Row],[Patient Admission Date]])</f>
        <v>2023</v>
      </c>
      <c r="F4203" s="2">
        <v>0.71180555555555558</v>
      </c>
      <c r="G4203" s="8" t="str">
        <f>TEXT(Hospital_Emergency_Room_Data[[#This Row],[Patient Admission Date]],"dddd")</f>
        <v>Wednesday</v>
      </c>
      <c r="H4203" t="s">
        <v>9208</v>
      </c>
      <c r="I4203">
        <v>5</v>
      </c>
      <c r="J4203" s="5" t="s">
        <v>9221</v>
      </c>
      <c r="K4203" t="s">
        <v>21</v>
      </c>
      <c r="L4203" t="s">
        <v>13</v>
      </c>
      <c r="M4203" t="s">
        <v>9209</v>
      </c>
      <c r="O4203">
        <v>46</v>
      </c>
      <c r="P4203" t="s">
        <v>9225</v>
      </c>
      <c r="Q4203">
        <v>9</v>
      </c>
      <c r="R4203">
        <v>17</v>
      </c>
      <c r="S4203" t="s">
        <v>9257</v>
      </c>
      <c r="T4203" t="s">
        <v>9265</v>
      </c>
      <c r="U4203" t="s">
        <v>9283</v>
      </c>
      <c r="V4203" t="str" cm="1">
        <f t="array" ref="V4203">_xlfn.IFS(Hospital_Emergency_Room_Data[[#This Row],[Day]]&lt;=10,"Start(1-10)",Hospital_Emergency_Room_Data[[#This Row],[Day]]&lt;=20,"Middle(11-20)",Hospital_Emergency_Room_Data[[#This Row],[Day]]&gt;20,"End(21-30)")</f>
        <v>Start(1-10)</v>
      </c>
    </row>
    <row r="4204" spans="1:22">
      <c r="A4204">
        <v>577991334</v>
      </c>
      <c r="B4204" t="s">
        <v>4215</v>
      </c>
      <c r="C4204" s="1">
        <v>45348</v>
      </c>
      <c r="D4204" t="str">
        <f>TEXT(Hospital_Emergency_Room_Data[[#This Row],[Patient Admission Date]],"mmm")</f>
        <v>Feb</v>
      </c>
      <c r="E4204">
        <f>YEAR(Hospital_Emergency_Room_Data[[#This Row],[Patient Admission Date]])</f>
        <v>2024</v>
      </c>
      <c r="F4204" s="2">
        <v>0.18333333333333332</v>
      </c>
      <c r="G4204" s="8" t="str">
        <f>TEXT(Hospital_Emergency_Room_Data[[#This Row],[Patient Admission Date]],"dddd")</f>
        <v>Monday</v>
      </c>
      <c r="H4204" t="s">
        <v>9208</v>
      </c>
      <c r="I4204">
        <v>58</v>
      </c>
      <c r="J4204" s="5" t="s">
        <v>9219</v>
      </c>
      <c r="K4204" t="s">
        <v>21</v>
      </c>
      <c r="L4204" t="s">
        <v>13</v>
      </c>
      <c r="M4204" t="s">
        <v>9209</v>
      </c>
      <c r="O4204">
        <v>59</v>
      </c>
      <c r="P4204" t="s">
        <v>9225</v>
      </c>
      <c r="Q4204">
        <v>26</v>
      </c>
      <c r="R4204">
        <v>4</v>
      </c>
      <c r="S4204" t="s">
        <v>9258</v>
      </c>
      <c r="T4204" t="s">
        <v>9264</v>
      </c>
      <c r="U4204" t="s">
        <v>9283</v>
      </c>
      <c r="V4204" t="str" cm="1">
        <f t="array" ref="V4204">_xlfn.IFS(Hospital_Emergency_Room_Data[[#This Row],[Day]]&lt;=10,"Start(1-10)",Hospital_Emergency_Room_Data[[#This Row],[Day]]&lt;=20,"Middle(11-20)",Hospital_Emergency_Room_Data[[#This Row],[Day]]&gt;20,"End(21-30)")</f>
        <v>End(21-30)</v>
      </c>
    </row>
    <row r="4205" spans="1:22">
      <c r="A4205">
        <v>535116082</v>
      </c>
      <c r="B4205" t="s">
        <v>4216</v>
      </c>
      <c r="C4205" s="1">
        <v>45439</v>
      </c>
      <c r="D4205" t="str">
        <f>TEXT(Hospital_Emergency_Room_Data[[#This Row],[Patient Admission Date]],"mmm")</f>
        <v>May</v>
      </c>
      <c r="E4205">
        <f>YEAR(Hospital_Emergency_Room_Data[[#This Row],[Patient Admission Date]])</f>
        <v>2024</v>
      </c>
      <c r="F4205" s="2">
        <v>0.32569444444444445</v>
      </c>
      <c r="G4205" s="8" t="str">
        <f>TEXT(Hospital_Emergency_Room_Data[[#This Row],[Patient Admission Date]],"dddd")</f>
        <v>Monday</v>
      </c>
      <c r="H4205" t="s">
        <v>9208</v>
      </c>
      <c r="I4205">
        <v>78</v>
      </c>
      <c r="J4205" s="5" t="s">
        <v>9222</v>
      </c>
      <c r="K4205" t="s">
        <v>21</v>
      </c>
      <c r="L4205" t="s">
        <v>13</v>
      </c>
      <c r="M4205" t="s">
        <v>9209</v>
      </c>
      <c r="O4205">
        <v>53</v>
      </c>
      <c r="P4205" t="s">
        <v>9225</v>
      </c>
      <c r="Q4205">
        <v>27</v>
      </c>
      <c r="R4205">
        <v>7</v>
      </c>
      <c r="S4205" t="s">
        <v>9255</v>
      </c>
      <c r="T4205" t="s">
        <v>9264</v>
      </c>
      <c r="U4205" t="s">
        <v>9283</v>
      </c>
      <c r="V4205" t="str" cm="1">
        <f t="array" ref="V4205">_xlfn.IFS(Hospital_Emergency_Room_Data[[#This Row],[Day]]&lt;=10,"Start(1-10)",Hospital_Emergency_Room_Data[[#This Row],[Day]]&lt;=20,"Middle(11-20)",Hospital_Emergency_Room_Data[[#This Row],[Day]]&gt;20,"End(21-30)")</f>
        <v>End(21-30)</v>
      </c>
    </row>
    <row r="4206" spans="1:22">
      <c r="A4206">
        <v>547687669</v>
      </c>
      <c r="B4206" t="s">
        <v>4217</v>
      </c>
      <c r="C4206" s="1">
        <v>45028</v>
      </c>
      <c r="D4206" t="str">
        <f>TEXT(Hospital_Emergency_Room_Data[[#This Row],[Patient Admission Date]],"mmm")</f>
        <v>Apr</v>
      </c>
      <c r="E4206">
        <f>YEAR(Hospital_Emergency_Room_Data[[#This Row],[Patient Admission Date]])</f>
        <v>2023</v>
      </c>
      <c r="F4206" s="2">
        <v>0.21249999999999999</v>
      </c>
      <c r="G4206" s="8" t="str">
        <f>TEXT(Hospital_Emergency_Room_Data[[#This Row],[Patient Admission Date]],"dddd")</f>
        <v>Wednesday</v>
      </c>
      <c r="H4206" t="s">
        <v>9208</v>
      </c>
      <c r="I4206">
        <v>6</v>
      </c>
      <c r="J4206" s="5" t="s">
        <v>9221</v>
      </c>
      <c r="K4206" t="s">
        <v>21</v>
      </c>
      <c r="L4206" t="s">
        <v>13</v>
      </c>
      <c r="M4206" t="s">
        <v>9209</v>
      </c>
      <c r="O4206">
        <v>45</v>
      </c>
      <c r="P4206" t="s">
        <v>9225</v>
      </c>
      <c r="Q4206">
        <v>12</v>
      </c>
      <c r="R4206">
        <v>5</v>
      </c>
      <c r="S4206" t="s">
        <v>9258</v>
      </c>
      <c r="T4206" t="s">
        <v>9265</v>
      </c>
      <c r="U4206" t="s">
        <v>9300</v>
      </c>
      <c r="V4206" t="str" cm="1">
        <f t="array" ref="V4206">_xlfn.IFS(Hospital_Emergency_Room_Data[[#This Row],[Day]]&lt;=10,"Start(1-10)",Hospital_Emergency_Room_Data[[#This Row],[Day]]&lt;=20,"Middle(11-20)",Hospital_Emergency_Room_Data[[#This Row],[Day]]&gt;20,"End(21-30)")</f>
        <v>Middle(11-20)</v>
      </c>
    </row>
    <row r="4207" spans="1:22">
      <c r="A4207">
        <v>808370659</v>
      </c>
      <c r="B4207" t="s">
        <v>4218</v>
      </c>
      <c r="C4207" s="1">
        <v>45179</v>
      </c>
      <c r="D4207" t="str">
        <f>TEXT(Hospital_Emergency_Room_Data[[#This Row],[Patient Admission Date]],"mmm")</f>
        <v>Sep</v>
      </c>
      <c r="E4207">
        <f>YEAR(Hospital_Emergency_Room_Data[[#This Row],[Patient Admission Date]])</f>
        <v>2023</v>
      </c>
      <c r="F4207" s="2">
        <v>4.0972222222222222E-2</v>
      </c>
      <c r="G4207" s="8" t="str">
        <f>TEXT(Hospital_Emergency_Room_Data[[#This Row],[Patient Admission Date]],"dddd")</f>
        <v>Sunday</v>
      </c>
      <c r="H4207" t="s">
        <v>9208</v>
      </c>
      <c r="I4207">
        <v>38</v>
      </c>
      <c r="J4207" s="5" t="s">
        <v>9223</v>
      </c>
      <c r="K4207" t="s">
        <v>21</v>
      </c>
      <c r="L4207" t="s">
        <v>13</v>
      </c>
      <c r="M4207" t="s">
        <v>9209</v>
      </c>
      <c r="O4207">
        <v>46</v>
      </c>
      <c r="P4207" t="s">
        <v>9225</v>
      </c>
      <c r="Q4207">
        <v>10</v>
      </c>
      <c r="R4207">
        <v>0</v>
      </c>
      <c r="S4207" t="s">
        <v>9258</v>
      </c>
      <c r="T4207" t="s">
        <v>9265</v>
      </c>
      <c r="U4207" t="s">
        <v>9283</v>
      </c>
      <c r="V4207" t="str" cm="1">
        <f t="array" ref="V4207">_xlfn.IFS(Hospital_Emergency_Room_Data[[#This Row],[Day]]&lt;=10,"Start(1-10)",Hospital_Emergency_Room_Data[[#This Row],[Day]]&lt;=20,"Middle(11-20)",Hospital_Emergency_Room_Data[[#This Row],[Day]]&gt;20,"End(21-30)")</f>
        <v>Start(1-10)</v>
      </c>
    </row>
    <row r="4208" spans="1:22">
      <c r="A4208">
        <v>700130524</v>
      </c>
      <c r="B4208" t="s">
        <v>4219</v>
      </c>
      <c r="C4208" s="1">
        <v>45453</v>
      </c>
      <c r="D4208" t="str">
        <f>TEXT(Hospital_Emergency_Room_Data[[#This Row],[Patient Admission Date]],"mmm")</f>
        <v>Jun</v>
      </c>
      <c r="E4208">
        <f>YEAR(Hospital_Emergency_Room_Data[[#This Row],[Patient Admission Date]])</f>
        <v>2024</v>
      </c>
      <c r="F4208" s="2">
        <v>3.0555555555555555E-2</v>
      </c>
      <c r="G4208" s="8" t="str">
        <f>TEXT(Hospital_Emergency_Room_Data[[#This Row],[Patient Admission Date]],"dddd")</f>
        <v>Monday</v>
      </c>
      <c r="H4208" t="s">
        <v>9208</v>
      </c>
      <c r="I4208">
        <v>74</v>
      </c>
      <c r="J4208" s="5" t="s">
        <v>9222</v>
      </c>
      <c r="K4208" t="s">
        <v>21</v>
      </c>
      <c r="L4208" t="s">
        <v>13</v>
      </c>
      <c r="M4208" t="s">
        <v>9209</v>
      </c>
      <c r="O4208">
        <v>26</v>
      </c>
      <c r="P4208" t="s">
        <v>9226</v>
      </c>
      <c r="Q4208">
        <v>10</v>
      </c>
      <c r="R4208">
        <v>0</v>
      </c>
      <c r="S4208" t="s">
        <v>9258</v>
      </c>
      <c r="T4208" t="s">
        <v>9265</v>
      </c>
      <c r="U4208" t="s">
        <v>9282</v>
      </c>
      <c r="V4208" t="str" cm="1">
        <f t="array" ref="V4208">_xlfn.IFS(Hospital_Emergency_Room_Data[[#This Row],[Day]]&lt;=10,"Start(1-10)",Hospital_Emergency_Room_Data[[#This Row],[Day]]&lt;=20,"Middle(11-20)",Hospital_Emergency_Room_Data[[#This Row],[Day]]&gt;20,"End(21-30)")</f>
        <v>Start(1-10)</v>
      </c>
    </row>
    <row r="4209" spans="1:22">
      <c r="A4209">
        <v>625153474</v>
      </c>
      <c r="B4209" t="s">
        <v>4220</v>
      </c>
      <c r="C4209" s="1">
        <v>45327</v>
      </c>
      <c r="D4209" t="str">
        <f>TEXT(Hospital_Emergency_Room_Data[[#This Row],[Patient Admission Date]],"mmm")</f>
        <v>Feb</v>
      </c>
      <c r="E4209">
        <f>YEAR(Hospital_Emergency_Room_Data[[#This Row],[Patient Admission Date]])</f>
        <v>2024</v>
      </c>
      <c r="F4209" s="2">
        <v>0.37083333333333335</v>
      </c>
      <c r="G4209" s="8" t="str">
        <f>TEXT(Hospital_Emergency_Room_Data[[#This Row],[Patient Admission Date]],"dddd")</f>
        <v>Monday</v>
      </c>
      <c r="H4209" t="s">
        <v>9208</v>
      </c>
      <c r="I4209">
        <v>11</v>
      </c>
      <c r="J4209" s="5" t="s">
        <v>9221</v>
      </c>
      <c r="K4209" t="s">
        <v>21</v>
      </c>
      <c r="L4209" t="s">
        <v>13</v>
      </c>
      <c r="M4209" t="s">
        <v>9209</v>
      </c>
      <c r="O4209">
        <v>32</v>
      </c>
      <c r="P4209" t="s">
        <v>9225</v>
      </c>
      <c r="Q4209">
        <v>5</v>
      </c>
      <c r="R4209">
        <v>8</v>
      </c>
      <c r="S4209" t="s">
        <v>9255</v>
      </c>
      <c r="T4209" t="s">
        <v>9263</v>
      </c>
      <c r="U4209" t="s">
        <v>9300</v>
      </c>
      <c r="V4209" t="str" cm="1">
        <f t="array" ref="V4209">_xlfn.IFS(Hospital_Emergency_Room_Data[[#This Row],[Day]]&lt;=10,"Start(1-10)",Hospital_Emergency_Room_Data[[#This Row],[Day]]&lt;=20,"Middle(11-20)",Hospital_Emergency_Room_Data[[#This Row],[Day]]&gt;20,"End(21-30)")</f>
        <v>Start(1-10)</v>
      </c>
    </row>
    <row r="4210" spans="1:22">
      <c r="A4210">
        <v>723210173</v>
      </c>
      <c r="B4210" t="s">
        <v>4221</v>
      </c>
      <c r="C4210" s="1">
        <v>45155</v>
      </c>
      <c r="D4210" t="str">
        <f>TEXT(Hospital_Emergency_Room_Data[[#This Row],[Patient Admission Date]],"mmm")</f>
        <v>Aug</v>
      </c>
      <c r="E4210">
        <f>YEAR(Hospital_Emergency_Room_Data[[#This Row],[Patient Admission Date]])</f>
        <v>2023</v>
      </c>
      <c r="F4210" s="2">
        <v>0.71875</v>
      </c>
      <c r="G4210" s="8" t="str">
        <f>TEXT(Hospital_Emergency_Room_Data[[#This Row],[Patient Admission Date]],"dddd")</f>
        <v>Thursday</v>
      </c>
      <c r="H4210" t="s">
        <v>9208</v>
      </c>
      <c r="I4210">
        <v>26</v>
      </c>
      <c r="J4210" s="5" t="s">
        <v>9220</v>
      </c>
      <c r="K4210" t="s">
        <v>21</v>
      </c>
      <c r="L4210" t="s">
        <v>13</v>
      </c>
      <c r="M4210" t="s">
        <v>9209</v>
      </c>
      <c r="O4210">
        <v>52</v>
      </c>
      <c r="P4210" t="s">
        <v>9225</v>
      </c>
      <c r="Q4210">
        <v>17</v>
      </c>
      <c r="R4210">
        <v>17</v>
      </c>
      <c r="S4210" t="s">
        <v>9257</v>
      </c>
      <c r="T4210" t="s">
        <v>9262</v>
      </c>
      <c r="U4210" t="s">
        <v>9283</v>
      </c>
      <c r="V4210" t="str" cm="1">
        <f t="array" ref="V4210">_xlfn.IFS(Hospital_Emergency_Room_Data[[#This Row],[Day]]&lt;=10,"Start(1-10)",Hospital_Emergency_Room_Data[[#This Row],[Day]]&lt;=20,"Middle(11-20)",Hospital_Emergency_Room_Data[[#This Row],[Day]]&gt;20,"End(21-30)")</f>
        <v>Middle(11-20)</v>
      </c>
    </row>
    <row r="4211" spans="1:22">
      <c r="A4211">
        <v>877208814</v>
      </c>
      <c r="B4211" t="s">
        <v>4222</v>
      </c>
      <c r="C4211" s="1">
        <v>45036</v>
      </c>
      <c r="D4211" t="str">
        <f>TEXT(Hospital_Emergency_Room_Data[[#This Row],[Patient Admission Date]],"mmm")</f>
        <v>Apr</v>
      </c>
      <c r="E4211">
        <f>YEAR(Hospital_Emergency_Room_Data[[#This Row],[Patient Admission Date]])</f>
        <v>2023</v>
      </c>
      <c r="F4211" s="2">
        <v>0.97569444444444442</v>
      </c>
      <c r="G4211" s="8" t="str">
        <f>TEXT(Hospital_Emergency_Room_Data[[#This Row],[Patient Admission Date]],"dddd")</f>
        <v>Thursday</v>
      </c>
      <c r="H4211" t="s">
        <v>9208</v>
      </c>
      <c r="I4211">
        <v>4</v>
      </c>
      <c r="J4211" s="5" t="s">
        <v>9218</v>
      </c>
      <c r="K4211" t="s">
        <v>21</v>
      </c>
      <c r="L4211" t="s">
        <v>13</v>
      </c>
      <c r="M4211" t="s">
        <v>9209</v>
      </c>
      <c r="N4211">
        <v>0</v>
      </c>
      <c r="O4211">
        <v>60</v>
      </c>
      <c r="P4211" t="s">
        <v>9225</v>
      </c>
      <c r="Q4211">
        <v>20</v>
      </c>
      <c r="R4211">
        <v>23</v>
      </c>
      <c r="S4211" t="s">
        <v>9256</v>
      </c>
      <c r="T4211" t="s">
        <v>9262</v>
      </c>
      <c r="U4211" t="s">
        <v>9283</v>
      </c>
      <c r="V4211" t="str" cm="1">
        <f t="array" ref="V4211">_xlfn.IFS(Hospital_Emergency_Room_Data[[#This Row],[Day]]&lt;=10,"Start(1-10)",Hospital_Emergency_Room_Data[[#This Row],[Day]]&lt;=20,"Middle(11-20)",Hospital_Emergency_Room_Data[[#This Row],[Day]]&gt;20,"End(21-30)")</f>
        <v>Middle(11-20)</v>
      </c>
    </row>
    <row r="4212" spans="1:22">
      <c r="A4212">
        <v>684696166</v>
      </c>
      <c r="B4212" t="s">
        <v>4223</v>
      </c>
      <c r="C4212" s="1">
        <v>45280</v>
      </c>
      <c r="D4212" t="str">
        <f>TEXT(Hospital_Emergency_Room_Data[[#This Row],[Patient Admission Date]],"mmm")</f>
        <v>Dec</v>
      </c>
      <c r="E4212">
        <f>YEAR(Hospital_Emergency_Room_Data[[#This Row],[Patient Admission Date]])</f>
        <v>2023</v>
      </c>
      <c r="F4212" s="2">
        <v>0.22708333333333333</v>
      </c>
      <c r="G4212" s="8" t="str">
        <f>TEXT(Hospital_Emergency_Room_Data[[#This Row],[Patient Admission Date]],"dddd")</f>
        <v>Wednesday</v>
      </c>
      <c r="H4212" t="s">
        <v>9208</v>
      </c>
      <c r="I4212">
        <v>21</v>
      </c>
      <c r="J4212" s="5" t="s">
        <v>9220</v>
      </c>
      <c r="K4212" t="s">
        <v>21</v>
      </c>
      <c r="L4212" t="s">
        <v>13</v>
      </c>
      <c r="M4212" t="s">
        <v>9209</v>
      </c>
      <c r="N4212">
        <v>0</v>
      </c>
      <c r="O4212">
        <v>44</v>
      </c>
      <c r="P4212" t="s">
        <v>9225</v>
      </c>
      <c r="Q4212">
        <v>20</v>
      </c>
      <c r="R4212">
        <v>5</v>
      </c>
      <c r="S4212" t="s">
        <v>9258</v>
      </c>
      <c r="T4212" t="s">
        <v>9262</v>
      </c>
      <c r="U4212" t="s">
        <v>9300</v>
      </c>
      <c r="V4212" t="str" cm="1">
        <f t="array" ref="V4212">_xlfn.IFS(Hospital_Emergency_Room_Data[[#This Row],[Day]]&lt;=10,"Start(1-10)",Hospital_Emergency_Room_Data[[#This Row],[Day]]&lt;=20,"Middle(11-20)",Hospital_Emergency_Room_Data[[#This Row],[Day]]&gt;20,"End(21-30)")</f>
        <v>Middle(11-20)</v>
      </c>
    </row>
    <row r="4213" spans="1:22">
      <c r="A4213">
        <v>722955362</v>
      </c>
      <c r="B4213" t="s">
        <v>4224</v>
      </c>
      <c r="C4213" s="1">
        <v>45142</v>
      </c>
      <c r="D4213" t="str">
        <f>TEXT(Hospital_Emergency_Room_Data[[#This Row],[Patient Admission Date]],"mmm")</f>
        <v>Aug</v>
      </c>
      <c r="E4213">
        <f>YEAR(Hospital_Emergency_Room_Data[[#This Row],[Patient Admission Date]])</f>
        <v>2023</v>
      </c>
      <c r="F4213" s="2">
        <v>4.791666666666667E-2</v>
      </c>
      <c r="G4213" s="8" t="str">
        <f>TEXT(Hospital_Emergency_Room_Data[[#This Row],[Patient Admission Date]],"dddd")</f>
        <v>Friday</v>
      </c>
      <c r="H4213" t="s">
        <v>9208</v>
      </c>
      <c r="I4213">
        <v>45</v>
      </c>
      <c r="J4213" s="5" t="s">
        <v>9219</v>
      </c>
      <c r="K4213" t="s">
        <v>21</v>
      </c>
      <c r="L4213" t="s">
        <v>13</v>
      </c>
      <c r="M4213" t="s">
        <v>9209</v>
      </c>
      <c r="N4213">
        <v>1</v>
      </c>
      <c r="O4213">
        <v>43</v>
      </c>
      <c r="P4213" t="s">
        <v>9225</v>
      </c>
      <c r="Q4213">
        <v>4</v>
      </c>
      <c r="R4213">
        <v>1</v>
      </c>
      <c r="S4213" t="s">
        <v>9258</v>
      </c>
      <c r="T4213" t="s">
        <v>9263</v>
      </c>
      <c r="U4213" t="s">
        <v>9300</v>
      </c>
      <c r="V4213" t="str" cm="1">
        <f t="array" ref="V4213">_xlfn.IFS(Hospital_Emergency_Room_Data[[#This Row],[Day]]&lt;=10,"Start(1-10)",Hospital_Emergency_Room_Data[[#This Row],[Day]]&lt;=20,"Middle(11-20)",Hospital_Emergency_Room_Data[[#This Row],[Day]]&gt;20,"End(21-30)")</f>
        <v>Start(1-10)</v>
      </c>
    </row>
    <row r="4214" spans="1:22">
      <c r="A4214">
        <v>657239149</v>
      </c>
      <c r="B4214" t="s">
        <v>4225</v>
      </c>
      <c r="C4214" s="1">
        <v>45430</v>
      </c>
      <c r="D4214" t="str">
        <f>TEXT(Hospital_Emergency_Room_Data[[#This Row],[Patient Admission Date]],"mmm")</f>
        <v>May</v>
      </c>
      <c r="E4214">
        <f>YEAR(Hospital_Emergency_Room_Data[[#This Row],[Patient Admission Date]])</f>
        <v>2024</v>
      </c>
      <c r="F4214" s="2">
        <v>0.88541666666666663</v>
      </c>
      <c r="G4214" s="8" t="str">
        <f>TEXT(Hospital_Emergency_Room_Data[[#This Row],[Patient Admission Date]],"dddd")</f>
        <v>Saturday</v>
      </c>
      <c r="H4214" t="s">
        <v>9208</v>
      </c>
      <c r="I4214">
        <v>75</v>
      </c>
      <c r="J4214" s="5" t="s">
        <v>9222</v>
      </c>
      <c r="K4214" t="s">
        <v>21</v>
      </c>
      <c r="L4214" t="s">
        <v>13</v>
      </c>
      <c r="M4214" t="s">
        <v>9209</v>
      </c>
      <c r="N4214">
        <v>1</v>
      </c>
      <c r="O4214">
        <v>34</v>
      </c>
      <c r="P4214" t="s">
        <v>9225</v>
      </c>
      <c r="Q4214">
        <v>18</v>
      </c>
      <c r="R4214">
        <v>21</v>
      </c>
      <c r="S4214" t="s">
        <v>9256</v>
      </c>
      <c r="T4214" t="s">
        <v>9262</v>
      </c>
      <c r="U4214" t="s">
        <v>9300</v>
      </c>
      <c r="V4214" t="str" cm="1">
        <f t="array" ref="V4214">_xlfn.IFS(Hospital_Emergency_Room_Data[[#This Row],[Day]]&lt;=10,"Start(1-10)",Hospital_Emergency_Room_Data[[#This Row],[Day]]&lt;=20,"Middle(11-20)",Hospital_Emergency_Room_Data[[#This Row],[Day]]&gt;20,"End(21-30)")</f>
        <v>Middle(11-20)</v>
      </c>
    </row>
    <row r="4215" spans="1:22">
      <c r="A4215">
        <v>564465874</v>
      </c>
      <c r="B4215" t="s">
        <v>4226</v>
      </c>
      <c r="C4215" s="1">
        <v>45408</v>
      </c>
      <c r="D4215" t="str">
        <f>TEXT(Hospital_Emergency_Room_Data[[#This Row],[Patient Admission Date]],"mmm")</f>
        <v>Apr</v>
      </c>
      <c r="E4215">
        <f>YEAR(Hospital_Emergency_Room_Data[[#This Row],[Patient Admission Date]])</f>
        <v>2024</v>
      </c>
      <c r="F4215" s="2">
        <v>0.76736111111111116</v>
      </c>
      <c r="G4215" s="8" t="str">
        <f>TEXT(Hospital_Emergency_Room_Data[[#This Row],[Patient Admission Date]],"dddd")</f>
        <v>Friday</v>
      </c>
      <c r="H4215" t="s">
        <v>9208</v>
      </c>
      <c r="I4215">
        <v>72</v>
      </c>
      <c r="J4215" s="5" t="s">
        <v>9222</v>
      </c>
      <c r="K4215" t="s">
        <v>21</v>
      </c>
      <c r="L4215" t="s">
        <v>13</v>
      </c>
      <c r="M4215" t="s">
        <v>9209</v>
      </c>
      <c r="N4215">
        <v>2</v>
      </c>
      <c r="O4215">
        <v>55</v>
      </c>
      <c r="P4215" t="s">
        <v>9225</v>
      </c>
      <c r="Q4215">
        <v>26</v>
      </c>
      <c r="R4215">
        <v>18</v>
      </c>
      <c r="S4215" t="s">
        <v>9256</v>
      </c>
      <c r="T4215" t="s">
        <v>9264</v>
      </c>
      <c r="U4215" t="s">
        <v>9283</v>
      </c>
      <c r="V4215" t="str" cm="1">
        <f t="array" ref="V4215">_xlfn.IFS(Hospital_Emergency_Room_Data[[#This Row],[Day]]&lt;=10,"Start(1-10)",Hospital_Emergency_Room_Data[[#This Row],[Day]]&lt;=20,"Middle(11-20)",Hospital_Emergency_Room_Data[[#This Row],[Day]]&gt;20,"End(21-30)")</f>
        <v>End(21-30)</v>
      </c>
    </row>
    <row r="4216" spans="1:22">
      <c r="A4216">
        <v>645041339</v>
      </c>
      <c r="B4216" t="s">
        <v>4227</v>
      </c>
      <c r="C4216" s="1">
        <v>45503</v>
      </c>
      <c r="D4216" t="str">
        <f>TEXT(Hospital_Emergency_Room_Data[[#This Row],[Patient Admission Date]],"mmm")</f>
        <v>Jul</v>
      </c>
      <c r="E4216">
        <f>YEAR(Hospital_Emergency_Room_Data[[#This Row],[Patient Admission Date]])</f>
        <v>2024</v>
      </c>
      <c r="F4216" s="2">
        <v>0.22152777777777777</v>
      </c>
      <c r="G4216" s="8" t="str">
        <f>TEXT(Hospital_Emergency_Room_Data[[#This Row],[Patient Admission Date]],"dddd")</f>
        <v>Tuesday</v>
      </c>
      <c r="H4216" t="s">
        <v>9208</v>
      </c>
      <c r="I4216">
        <v>64</v>
      </c>
      <c r="J4216" s="5" t="s">
        <v>9217</v>
      </c>
      <c r="K4216" t="s">
        <v>21</v>
      </c>
      <c r="L4216" t="s">
        <v>13</v>
      </c>
      <c r="M4216" t="s">
        <v>9209</v>
      </c>
      <c r="N4216">
        <v>2</v>
      </c>
      <c r="O4216">
        <v>40</v>
      </c>
      <c r="P4216" t="s">
        <v>9225</v>
      </c>
      <c r="Q4216">
        <v>30</v>
      </c>
      <c r="R4216">
        <v>5</v>
      </c>
      <c r="S4216" t="s">
        <v>9258</v>
      </c>
      <c r="T4216" t="s">
        <v>9264</v>
      </c>
      <c r="U4216" t="s">
        <v>9300</v>
      </c>
      <c r="V4216" t="str" cm="1">
        <f t="array" ref="V4216">_xlfn.IFS(Hospital_Emergency_Room_Data[[#This Row],[Day]]&lt;=10,"Start(1-10)",Hospital_Emergency_Room_Data[[#This Row],[Day]]&lt;=20,"Middle(11-20)",Hospital_Emergency_Room_Data[[#This Row],[Day]]&gt;20,"End(21-30)")</f>
        <v>End(21-30)</v>
      </c>
    </row>
    <row r="4217" spans="1:22">
      <c r="A4217">
        <v>351193715</v>
      </c>
      <c r="B4217" t="s">
        <v>4228</v>
      </c>
      <c r="C4217" s="1">
        <v>45220</v>
      </c>
      <c r="D4217" t="str">
        <f>TEXT(Hospital_Emergency_Room_Data[[#This Row],[Patient Admission Date]],"mmm")</f>
        <v>Oct</v>
      </c>
      <c r="E4217">
        <f>YEAR(Hospital_Emergency_Room_Data[[#This Row],[Patient Admission Date]])</f>
        <v>2023</v>
      </c>
      <c r="F4217" s="2">
        <v>0.86250000000000004</v>
      </c>
      <c r="G4217" s="8" t="str">
        <f>TEXT(Hospital_Emergency_Room_Data[[#This Row],[Patient Admission Date]],"dddd")</f>
        <v>Saturday</v>
      </c>
      <c r="H4217" t="s">
        <v>9208</v>
      </c>
      <c r="I4217">
        <v>71</v>
      </c>
      <c r="J4217" s="5" t="s">
        <v>9222</v>
      </c>
      <c r="K4217" t="s">
        <v>21</v>
      </c>
      <c r="L4217" t="s">
        <v>13</v>
      </c>
      <c r="M4217" t="s">
        <v>9209</v>
      </c>
      <c r="N4217">
        <v>2</v>
      </c>
      <c r="O4217">
        <v>18</v>
      </c>
      <c r="P4217" t="s">
        <v>9226</v>
      </c>
      <c r="Q4217">
        <v>21</v>
      </c>
      <c r="R4217">
        <v>20</v>
      </c>
      <c r="S4217" t="s">
        <v>9256</v>
      </c>
      <c r="T4217" t="s">
        <v>9262</v>
      </c>
      <c r="U4217" t="s">
        <v>9282</v>
      </c>
      <c r="V4217" t="str" cm="1">
        <f t="array" ref="V4217">_xlfn.IFS(Hospital_Emergency_Room_Data[[#This Row],[Day]]&lt;=10,"Start(1-10)",Hospital_Emergency_Room_Data[[#This Row],[Day]]&lt;=20,"Middle(11-20)",Hospital_Emergency_Room_Data[[#This Row],[Day]]&gt;20,"End(21-30)")</f>
        <v>End(21-30)</v>
      </c>
    </row>
    <row r="4218" spans="1:22">
      <c r="A4218">
        <v>826967716</v>
      </c>
      <c r="B4218" t="s">
        <v>4229</v>
      </c>
      <c r="C4218" s="1">
        <v>45452</v>
      </c>
      <c r="D4218" t="str">
        <f>TEXT(Hospital_Emergency_Room_Data[[#This Row],[Patient Admission Date]],"mmm")</f>
        <v>Jun</v>
      </c>
      <c r="E4218">
        <f>YEAR(Hospital_Emergency_Room_Data[[#This Row],[Patient Admission Date]])</f>
        <v>2024</v>
      </c>
      <c r="F4218" s="2">
        <v>9.583333333333334E-2</v>
      </c>
      <c r="G4218" s="8" t="str">
        <f>TEXT(Hospital_Emergency_Room_Data[[#This Row],[Patient Admission Date]],"dddd")</f>
        <v>Sunday</v>
      </c>
      <c r="H4218" t="s">
        <v>9208</v>
      </c>
      <c r="I4218">
        <v>78</v>
      </c>
      <c r="J4218" s="5" t="s">
        <v>9222</v>
      </c>
      <c r="K4218" t="s">
        <v>21</v>
      </c>
      <c r="L4218" t="s">
        <v>13</v>
      </c>
      <c r="M4218" t="s">
        <v>9209</v>
      </c>
      <c r="N4218">
        <v>3</v>
      </c>
      <c r="O4218">
        <v>60</v>
      </c>
      <c r="P4218" t="s">
        <v>9225</v>
      </c>
      <c r="Q4218">
        <v>9</v>
      </c>
      <c r="R4218">
        <v>2</v>
      </c>
      <c r="S4218" t="s">
        <v>9258</v>
      </c>
      <c r="T4218" t="s">
        <v>9265</v>
      </c>
      <c r="U4218" t="s">
        <v>9283</v>
      </c>
      <c r="V4218" t="str" cm="1">
        <f t="array" ref="V4218">_xlfn.IFS(Hospital_Emergency_Room_Data[[#This Row],[Day]]&lt;=10,"Start(1-10)",Hospital_Emergency_Room_Data[[#This Row],[Day]]&lt;=20,"Middle(11-20)",Hospital_Emergency_Room_Data[[#This Row],[Day]]&gt;20,"End(21-30)")</f>
        <v>Start(1-10)</v>
      </c>
    </row>
    <row r="4219" spans="1:22">
      <c r="A4219">
        <v>285303138</v>
      </c>
      <c r="B4219" t="s">
        <v>4230</v>
      </c>
      <c r="C4219" s="1">
        <v>45072</v>
      </c>
      <c r="D4219" t="str">
        <f>TEXT(Hospital_Emergency_Room_Data[[#This Row],[Patient Admission Date]],"mmm")</f>
        <v>May</v>
      </c>
      <c r="E4219">
        <f>YEAR(Hospital_Emergency_Room_Data[[#This Row],[Patient Admission Date]])</f>
        <v>2023</v>
      </c>
      <c r="F4219" s="2">
        <v>0.73750000000000004</v>
      </c>
      <c r="G4219" s="8" t="str">
        <f>TEXT(Hospital_Emergency_Room_Data[[#This Row],[Patient Admission Date]],"dddd")</f>
        <v>Friday</v>
      </c>
      <c r="H4219" t="s">
        <v>9208</v>
      </c>
      <c r="I4219">
        <v>32</v>
      </c>
      <c r="J4219" s="5" t="s">
        <v>9223</v>
      </c>
      <c r="K4219" t="s">
        <v>21</v>
      </c>
      <c r="L4219" t="s">
        <v>13</v>
      </c>
      <c r="M4219" t="s">
        <v>9209</v>
      </c>
      <c r="N4219">
        <v>3</v>
      </c>
      <c r="O4219">
        <v>17</v>
      </c>
      <c r="P4219" t="s">
        <v>9226</v>
      </c>
      <c r="Q4219">
        <v>26</v>
      </c>
      <c r="R4219">
        <v>17</v>
      </c>
      <c r="S4219" t="s">
        <v>9257</v>
      </c>
      <c r="T4219" t="s">
        <v>9264</v>
      </c>
      <c r="U4219" t="s">
        <v>9282</v>
      </c>
      <c r="V4219" t="str" cm="1">
        <f t="array" ref="V4219">_xlfn.IFS(Hospital_Emergency_Room_Data[[#This Row],[Day]]&lt;=10,"Start(1-10)",Hospital_Emergency_Room_Data[[#This Row],[Day]]&lt;=20,"Middle(11-20)",Hospital_Emergency_Room_Data[[#This Row],[Day]]&gt;20,"End(21-30)")</f>
        <v>End(21-30)</v>
      </c>
    </row>
    <row r="4220" spans="1:22">
      <c r="A4220">
        <v>385185423</v>
      </c>
      <c r="B4220" t="s">
        <v>4231</v>
      </c>
      <c r="C4220" s="1">
        <v>45225</v>
      </c>
      <c r="D4220" t="str">
        <f>TEXT(Hospital_Emergency_Room_Data[[#This Row],[Patient Admission Date]],"mmm")</f>
        <v>Oct</v>
      </c>
      <c r="E4220">
        <f>YEAR(Hospital_Emergency_Room_Data[[#This Row],[Patient Admission Date]])</f>
        <v>2023</v>
      </c>
      <c r="F4220" s="2">
        <v>0.55972222222222223</v>
      </c>
      <c r="G4220" s="8" t="str">
        <f>TEXT(Hospital_Emergency_Room_Data[[#This Row],[Patient Admission Date]],"dddd")</f>
        <v>Thursday</v>
      </c>
      <c r="H4220" t="s">
        <v>9208</v>
      </c>
      <c r="I4220">
        <v>14</v>
      </c>
      <c r="J4220" s="5" t="s">
        <v>9221</v>
      </c>
      <c r="K4220" t="s">
        <v>21</v>
      </c>
      <c r="L4220" t="s">
        <v>13</v>
      </c>
      <c r="M4220" t="s">
        <v>9209</v>
      </c>
      <c r="N4220">
        <v>4</v>
      </c>
      <c r="O4220">
        <v>59</v>
      </c>
      <c r="P4220" t="s">
        <v>9225</v>
      </c>
      <c r="Q4220">
        <v>26</v>
      </c>
      <c r="R4220">
        <v>13</v>
      </c>
      <c r="S4220" t="s">
        <v>9257</v>
      </c>
      <c r="T4220" t="s">
        <v>9264</v>
      </c>
      <c r="U4220" t="s">
        <v>9283</v>
      </c>
      <c r="V4220" t="str" cm="1">
        <f t="array" ref="V4220">_xlfn.IFS(Hospital_Emergency_Room_Data[[#This Row],[Day]]&lt;=10,"Start(1-10)",Hospital_Emergency_Room_Data[[#This Row],[Day]]&lt;=20,"Middle(11-20)",Hospital_Emergency_Room_Data[[#This Row],[Day]]&gt;20,"End(21-30)")</f>
        <v>End(21-30)</v>
      </c>
    </row>
    <row r="4221" spans="1:22">
      <c r="A4221">
        <v>494799100</v>
      </c>
      <c r="B4221" t="s">
        <v>4232</v>
      </c>
      <c r="C4221" s="1">
        <v>45270</v>
      </c>
      <c r="D4221" t="str">
        <f>TEXT(Hospital_Emergency_Room_Data[[#This Row],[Patient Admission Date]],"mmm")</f>
        <v>Dec</v>
      </c>
      <c r="E4221">
        <f>YEAR(Hospital_Emergency_Room_Data[[#This Row],[Patient Admission Date]])</f>
        <v>2023</v>
      </c>
      <c r="F4221" s="2">
        <v>0.81041666666666667</v>
      </c>
      <c r="G4221" s="8" t="str">
        <f>TEXT(Hospital_Emergency_Room_Data[[#This Row],[Patient Admission Date]],"dddd")</f>
        <v>Sunday</v>
      </c>
      <c r="H4221" t="s">
        <v>9208</v>
      </c>
      <c r="I4221">
        <v>64</v>
      </c>
      <c r="J4221" s="5" t="s">
        <v>9217</v>
      </c>
      <c r="K4221" t="s">
        <v>21</v>
      </c>
      <c r="L4221" t="s">
        <v>13</v>
      </c>
      <c r="M4221" t="s">
        <v>9209</v>
      </c>
      <c r="N4221">
        <v>4</v>
      </c>
      <c r="O4221">
        <v>53</v>
      </c>
      <c r="P4221" t="s">
        <v>9225</v>
      </c>
      <c r="Q4221">
        <v>10</v>
      </c>
      <c r="R4221">
        <v>19</v>
      </c>
      <c r="S4221" t="s">
        <v>9256</v>
      </c>
      <c r="T4221" t="s">
        <v>9265</v>
      </c>
      <c r="U4221" t="s">
        <v>9283</v>
      </c>
      <c r="V4221" t="str" cm="1">
        <f t="array" ref="V4221">_xlfn.IFS(Hospital_Emergency_Room_Data[[#This Row],[Day]]&lt;=10,"Start(1-10)",Hospital_Emergency_Room_Data[[#This Row],[Day]]&lt;=20,"Middle(11-20)",Hospital_Emergency_Room_Data[[#This Row],[Day]]&gt;20,"End(21-30)")</f>
        <v>Start(1-10)</v>
      </c>
    </row>
    <row r="4222" spans="1:22">
      <c r="A4222">
        <v>447248349</v>
      </c>
      <c r="B4222" t="s">
        <v>4233</v>
      </c>
      <c r="C4222" s="1">
        <v>45474</v>
      </c>
      <c r="D4222" t="str">
        <f>TEXT(Hospital_Emergency_Room_Data[[#This Row],[Patient Admission Date]],"mmm")</f>
        <v>Jul</v>
      </c>
      <c r="E4222">
        <f>YEAR(Hospital_Emergency_Room_Data[[#This Row],[Patient Admission Date]])</f>
        <v>2024</v>
      </c>
      <c r="F4222" s="2">
        <v>0.49305555555555558</v>
      </c>
      <c r="G4222" s="8" t="str">
        <f>TEXT(Hospital_Emergency_Room_Data[[#This Row],[Patient Admission Date]],"dddd")</f>
        <v>Monday</v>
      </c>
      <c r="H4222" t="s">
        <v>9208</v>
      </c>
      <c r="I4222">
        <v>29</v>
      </c>
      <c r="J4222" s="5" t="s">
        <v>9220</v>
      </c>
      <c r="K4222" t="s">
        <v>21</v>
      </c>
      <c r="L4222" t="s">
        <v>13</v>
      </c>
      <c r="M4222" t="s">
        <v>9209</v>
      </c>
      <c r="N4222">
        <v>4</v>
      </c>
      <c r="O4222">
        <v>18</v>
      </c>
      <c r="P4222" t="s">
        <v>9226</v>
      </c>
      <c r="Q4222">
        <v>1</v>
      </c>
      <c r="R4222">
        <v>11</v>
      </c>
      <c r="S4222" t="s">
        <v>9255</v>
      </c>
      <c r="T4222" t="s">
        <v>9263</v>
      </c>
      <c r="U4222" t="s">
        <v>9282</v>
      </c>
      <c r="V4222" t="str" cm="1">
        <f t="array" ref="V4222">_xlfn.IFS(Hospital_Emergency_Room_Data[[#This Row],[Day]]&lt;=10,"Start(1-10)",Hospital_Emergency_Room_Data[[#This Row],[Day]]&lt;=20,"Middle(11-20)",Hospital_Emergency_Room_Data[[#This Row],[Day]]&gt;20,"End(21-30)")</f>
        <v>Start(1-10)</v>
      </c>
    </row>
    <row r="4223" spans="1:22">
      <c r="A4223">
        <v>662524940</v>
      </c>
      <c r="B4223" t="s">
        <v>4234</v>
      </c>
      <c r="C4223" s="1">
        <v>45080</v>
      </c>
      <c r="D4223" t="str">
        <f>TEXT(Hospital_Emergency_Room_Data[[#This Row],[Patient Admission Date]],"mmm")</f>
        <v>Jun</v>
      </c>
      <c r="E4223">
        <f>YEAR(Hospital_Emergency_Room_Data[[#This Row],[Patient Admission Date]])</f>
        <v>2023</v>
      </c>
      <c r="F4223" s="2">
        <v>0.63402777777777775</v>
      </c>
      <c r="G4223" s="8" t="str">
        <f>TEXT(Hospital_Emergency_Room_Data[[#This Row],[Patient Admission Date]],"dddd")</f>
        <v>Saturday</v>
      </c>
      <c r="H4223" t="s">
        <v>9208</v>
      </c>
      <c r="I4223">
        <v>68</v>
      </c>
      <c r="J4223" s="5" t="s">
        <v>9217</v>
      </c>
      <c r="K4223" t="s">
        <v>21</v>
      </c>
      <c r="L4223" t="s">
        <v>13</v>
      </c>
      <c r="M4223" t="s">
        <v>9209</v>
      </c>
      <c r="N4223">
        <v>6</v>
      </c>
      <c r="O4223">
        <v>30</v>
      </c>
      <c r="P4223" t="s">
        <v>9225</v>
      </c>
      <c r="Q4223">
        <v>3</v>
      </c>
      <c r="R4223">
        <v>15</v>
      </c>
      <c r="S4223" t="s">
        <v>9257</v>
      </c>
      <c r="T4223" t="s">
        <v>9263</v>
      </c>
      <c r="U4223" t="s">
        <v>9282</v>
      </c>
      <c r="V4223" t="str" cm="1">
        <f t="array" ref="V4223">_xlfn.IFS(Hospital_Emergency_Room_Data[[#This Row],[Day]]&lt;=10,"Start(1-10)",Hospital_Emergency_Room_Data[[#This Row],[Day]]&lt;=20,"Middle(11-20)",Hospital_Emergency_Room_Data[[#This Row],[Day]]&gt;20,"End(21-30)")</f>
        <v>Start(1-10)</v>
      </c>
    </row>
    <row r="4224" spans="1:22">
      <c r="A4224">
        <v>760918824</v>
      </c>
      <c r="B4224" t="s">
        <v>4235</v>
      </c>
      <c r="C4224" s="1">
        <v>45358</v>
      </c>
      <c r="D4224" t="str">
        <f>TEXT(Hospital_Emergency_Room_Data[[#This Row],[Patient Admission Date]],"mmm")</f>
        <v>Mar</v>
      </c>
      <c r="E4224">
        <f>YEAR(Hospital_Emergency_Room_Data[[#This Row],[Patient Admission Date]])</f>
        <v>2024</v>
      </c>
      <c r="F4224" s="2">
        <v>3.3333333333333333E-2</v>
      </c>
      <c r="G4224" s="8" t="str">
        <f>TEXT(Hospital_Emergency_Room_Data[[#This Row],[Patient Admission Date]],"dddd")</f>
        <v>Thursday</v>
      </c>
      <c r="H4224" t="s">
        <v>9208</v>
      </c>
      <c r="I4224">
        <v>46</v>
      </c>
      <c r="J4224" s="5" t="s">
        <v>9219</v>
      </c>
      <c r="K4224" t="s">
        <v>21</v>
      </c>
      <c r="L4224" t="s">
        <v>13</v>
      </c>
      <c r="M4224" t="s">
        <v>9209</v>
      </c>
      <c r="N4224">
        <v>6</v>
      </c>
      <c r="O4224">
        <v>57</v>
      </c>
      <c r="P4224" t="s">
        <v>9225</v>
      </c>
      <c r="Q4224">
        <v>7</v>
      </c>
      <c r="R4224">
        <v>0</v>
      </c>
      <c r="S4224" t="s">
        <v>9258</v>
      </c>
      <c r="T4224" t="s">
        <v>9263</v>
      </c>
      <c r="U4224" t="s">
        <v>9283</v>
      </c>
      <c r="V4224" t="str" cm="1">
        <f t="array" ref="V4224">_xlfn.IFS(Hospital_Emergency_Room_Data[[#This Row],[Day]]&lt;=10,"Start(1-10)",Hospital_Emergency_Room_Data[[#This Row],[Day]]&lt;=20,"Middle(11-20)",Hospital_Emergency_Room_Data[[#This Row],[Day]]&gt;20,"End(21-30)")</f>
        <v>Start(1-10)</v>
      </c>
    </row>
    <row r="4225" spans="1:22">
      <c r="A4225">
        <v>431881973</v>
      </c>
      <c r="B4225" t="s">
        <v>4236</v>
      </c>
      <c r="C4225" s="1">
        <v>45538</v>
      </c>
      <c r="D4225" t="str">
        <f>TEXT(Hospital_Emergency_Room_Data[[#This Row],[Patient Admission Date]],"mmm")</f>
        <v>Sep</v>
      </c>
      <c r="E4225">
        <f>YEAR(Hospital_Emergency_Room_Data[[#This Row],[Patient Admission Date]])</f>
        <v>2024</v>
      </c>
      <c r="F4225" s="2">
        <v>0.92083333333333328</v>
      </c>
      <c r="G4225" s="8" t="str">
        <f>TEXT(Hospital_Emergency_Room_Data[[#This Row],[Patient Admission Date]],"dddd")</f>
        <v>Tuesday</v>
      </c>
      <c r="H4225" t="s">
        <v>9208</v>
      </c>
      <c r="I4225">
        <v>20</v>
      </c>
      <c r="J4225" s="5" t="s">
        <v>9220</v>
      </c>
      <c r="K4225" t="s">
        <v>21</v>
      </c>
      <c r="L4225" t="s">
        <v>13</v>
      </c>
      <c r="M4225" t="s">
        <v>9209</v>
      </c>
      <c r="N4225">
        <v>7</v>
      </c>
      <c r="O4225">
        <v>45</v>
      </c>
      <c r="P4225" t="s">
        <v>9225</v>
      </c>
      <c r="Q4225">
        <v>3</v>
      </c>
      <c r="R4225">
        <v>22</v>
      </c>
      <c r="S4225" t="s">
        <v>9256</v>
      </c>
      <c r="T4225" t="s">
        <v>9263</v>
      </c>
      <c r="U4225" t="s">
        <v>9300</v>
      </c>
      <c r="V4225" t="str" cm="1">
        <f t="array" ref="V4225">_xlfn.IFS(Hospital_Emergency_Room_Data[[#This Row],[Day]]&lt;=10,"Start(1-10)",Hospital_Emergency_Room_Data[[#This Row],[Day]]&lt;=20,"Middle(11-20)",Hospital_Emergency_Room_Data[[#This Row],[Day]]&gt;20,"End(21-30)")</f>
        <v>Start(1-10)</v>
      </c>
    </row>
    <row r="4226" spans="1:22">
      <c r="A4226">
        <v>667174571</v>
      </c>
      <c r="B4226" t="s">
        <v>4237</v>
      </c>
      <c r="C4226" s="1">
        <v>45366</v>
      </c>
      <c r="D4226" t="str">
        <f>TEXT(Hospital_Emergency_Room_Data[[#This Row],[Patient Admission Date]],"mmm")</f>
        <v>Mar</v>
      </c>
      <c r="E4226">
        <f>YEAR(Hospital_Emergency_Room_Data[[#This Row],[Patient Admission Date]])</f>
        <v>2024</v>
      </c>
      <c r="F4226" s="2">
        <v>0.56527777777777777</v>
      </c>
      <c r="G4226" s="8" t="str">
        <f>TEXT(Hospital_Emergency_Room_Data[[#This Row],[Patient Admission Date]],"dddd")</f>
        <v>Friday</v>
      </c>
      <c r="H4226" t="s">
        <v>9208</v>
      </c>
      <c r="I4226">
        <v>69</v>
      </c>
      <c r="J4226" s="5" t="s">
        <v>9217</v>
      </c>
      <c r="K4226" t="s">
        <v>21</v>
      </c>
      <c r="L4226" t="s">
        <v>13</v>
      </c>
      <c r="M4226" t="s">
        <v>9209</v>
      </c>
      <c r="N4226">
        <v>7</v>
      </c>
      <c r="O4226">
        <v>11</v>
      </c>
      <c r="P4226" t="s">
        <v>9226</v>
      </c>
      <c r="Q4226">
        <v>15</v>
      </c>
      <c r="R4226">
        <v>13</v>
      </c>
      <c r="S4226" t="s">
        <v>9257</v>
      </c>
      <c r="T4226" t="s">
        <v>9262</v>
      </c>
      <c r="U4226" t="s">
        <v>9282</v>
      </c>
      <c r="V4226" t="str" cm="1">
        <f t="array" ref="V4226">_xlfn.IFS(Hospital_Emergency_Room_Data[[#This Row],[Day]]&lt;=10,"Start(1-10)",Hospital_Emergency_Room_Data[[#This Row],[Day]]&lt;=20,"Middle(11-20)",Hospital_Emergency_Room_Data[[#This Row],[Day]]&gt;20,"End(21-30)")</f>
        <v>Middle(11-20)</v>
      </c>
    </row>
    <row r="4227" spans="1:22">
      <c r="A4227">
        <v>145601945</v>
      </c>
      <c r="B4227" t="s">
        <v>4238</v>
      </c>
      <c r="C4227" s="1">
        <v>45307</v>
      </c>
      <c r="D4227" t="str">
        <f>TEXT(Hospital_Emergency_Room_Data[[#This Row],[Patient Admission Date]],"mmm")</f>
        <v>Jan</v>
      </c>
      <c r="E4227">
        <f>YEAR(Hospital_Emergency_Room_Data[[#This Row],[Patient Admission Date]])</f>
        <v>2024</v>
      </c>
      <c r="F4227" s="2">
        <v>0.97638888888888886</v>
      </c>
      <c r="G4227" s="8" t="str">
        <f>TEXT(Hospital_Emergency_Room_Data[[#This Row],[Patient Admission Date]],"dddd")</f>
        <v>Tuesday</v>
      </c>
      <c r="H4227" t="s">
        <v>9208</v>
      </c>
      <c r="I4227">
        <v>76</v>
      </c>
      <c r="J4227" s="5" t="s">
        <v>9222</v>
      </c>
      <c r="K4227" t="s">
        <v>21</v>
      </c>
      <c r="L4227" t="s">
        <v>13</v>
      </c>
      <c r="M4227" t="s">
        <v>9209</v>
      </c>
      <c r="N4227">
        <v>8</v>
      </c>
      <c r="O4227">
        <v>53</v>
      </c>
      <c r="P4227" t="s">
        <v>9225</v>
      </c>
      <c r="Q4227">
        <v>16</v>
      </c>
      <c r="R4227">
        <v>23</v>
      </c>
      <c r="S4227" t="s">
        <v>9256</v>
      </c>
      <c r="T4227" t="s">
        <v>9262</v>
      </c>
      <c r="U4227" t="s">
        <v>9283</v>
      </c>
      <c r="V4227" t="str" cm="1">
        <f t="array" ref="V4227">_xlfn.IFS(Hospital_Emergency_Room_Data[[#This Row],[Day]]&lt;=10,"Start(1-10)",Hospital_Emergency_Room_Data[[#This Row],[Day]]&lt;=20,"Middle(11-20)",Hospital_Emergency_Room_Data[[#This Row],[Day]]&gt;20,"End(21-30)")</f>
        <v>Middle(11-20)</v>
      </c>
    </row>
    <row r="4228" spans="1:22">
      <c r="A4228">
        <v>676418623</v>
      </c>
      <c r="B4228" t="s">
        <v>4239</v>
      </c>
      <c r="C4228" s="1">
        <v>45256</v>
      </c>
      <c r="D4228" t="str">
        <f>TEXT(Hospital_Emergency_Room_Data[[#This Row],[Patient Admission Date]],"mmm")</f>
        <v>Nov</v>
      </c>
      <c r="E4228">
        <f>YEAR(Hospital_Emergency_Room_Data[[#This Row],[Patient Admission Date]])</f>
        <v>2023</v>
      </c>
      <c r="F4228" s="2">
        <v>0.3125</v>
      </c>
      <c r="G4228" s="8" t="str">
        <f>TEXT(Hospital_Emergency_Room_Data[[#This Row],[Patient Admission Date]],"dddd")</f>
        <v>Sunday</v>
      </c>
      <c r="H4228" t="s">
        <v>9208</v>
      </c>
      <c r="I4228">
        <v>52</v>
      </c>
      <c r="J4228" s="5" t="s">
        <v>9219</v>
      </c>
      <c r="K4228" t="s">
        <v>21</v>
      </c>
      <c r="L4228" t="s">
        <v>13</v>
      </c>
      <c r="M4228" t="s">
        <v>9209</v>
      </c>
      <c r="N4228">
        <v>9</v>
      </c>
      <c r="O4228">
        <v>37</v>
      </c>
      <c r="P4228" t="s">
        <v>9225</v>
      </c>
      <c r="Q4228">
        <v>26</v>
      </c>
      <c r="R4228">
        <v>7</v>
      </c>
      <c r="S4228" t="s">
        <v>9255</v>
      </c>
      <c r="T4228" t="s">
        <v>9264</v>
      </c>
      <c r="U4228" t="s">
        <v>9300</v>
      </c>
      <c r="V4228" t="str" cm="1">
        <f t="array" ref="V4228">_xlfn.IFS(Hospital_Emergency_Room_Data[[#This Row],[Day]]&lt;=10,"Start(1-10)",Hospital_Emergency_Room_Data[[#This Row],[Day]]&lt;=20,"Middle(11-20)",Hospital_Emergency_Room_Data[[#This Row],[Day]]&gt;20,"End(21-30)")</f>
        <v>End(21-30)</v>
      </c>
    </row>
    <row r="4229" spans="1:22">
      <c r="A4229">
        <v>304191206</v>
      </c>
      <c r="B4229" t="s">
        <v>4240</v>
      </c>
      <c r="C4229" s="1">
        <v>45043</v>
      </c>
      <c r="D4229" t="str">
        <f>TEXT(Hospital_Emergency_Room_Data[[#This Row],[Patient Admission Date]],"mmm")</f>
        <v>Apr</v>
      </c>
      <c r="E4229">
        <f>YEAR(Hospital_Emergency_Room_Data[[#This Row],[Patient Admission Date]])</f>
        <v>2023</v>
      </c>
      <c r="F4229" s="2">
        <v>0.43888888888888888</v>
      </c>
      <c r="G4229" s="8" t="str">
        <f>TEXT(Hospital_Emergency_Room_Data[[#This Row],[Patient Admission Date]],"dddd")</f>
        <v>Thursday</v>
      </c>
      <c r="H4229" t="s">
        <v>9208</v>
      </c>
      <c r="I4229">
        <v>70</v>
      </c>
      <c r="J4229" s="5" t="s">
        <v>9222</v>
      </c>
      <c r="K4229" t="s">
        <v>21</v>
      </c>
      <c r="L4229" t="s">
        <v>13</v>
      </c>
      <c r="M4229" t="s">
        <v>9209</v>
      </c>
      <c r="N4229">
        <v>9</v>
      </c>
      <c r="O4229">
        <v>44</v>
      </c>
      <c r="P4229" t="s">
        <v>9225</v>
      </c>
      <c r="Q4229">
        <v>27</v>
      </c>
      <c r="R4229">
        <v>10</v>
      </c>
      <c r="S4229" t="s">
        <v>9255</v>
      </c>
      <c r="T4229" t="s">
        <v>9264</v>
      </c>
      <c r="U4229" t="s">
        <v>9300</v>
      </c>
      <c r="V4229" t="str" cm="1">
        <f t="array" ref="V4229">_xlfn.IFS(Hospital_Emergency_Room_Data[[#This Row],[Day]]&lt;=10,"Start(1-10)",Hospital_Emergency_Room_Data[[#This Row],[Day]]&lt;=20,"Middle(11-20)",Hospital_Emergency_Room_Data[[#This Row],[Day]]&gt;20,"End(21-30)")</f>
        <v>End(21-30)</v>
      </c>
    </row>
    <row r="4230" spans="1:22">
      <c r="A4230">
        <v>136496777</v>
      </c>
      <c r="B4230" t="s">
        <v>4241</v>
      </c>
      <c r="C4230" s="1">
        <v>45106</v>
      </c>
      <c r="D4230" t="str">
        <f>TEXT(Hospital_Emergency_Room_Data[[#This Row],[Patient Admission Date]],"mmm")</f>
        <v>Jun</v>
      </c>
      <c r="E4230">
        <f>YEAR(Hospital_Emergency_Room_Data[[#This Row],[Patient Admission Date]])</f>
        <v>2023</v>
      </c>
      <c r="F4230" s="2">
        <v>0.37777777777777777</v>
      </c>
      <c r="G4230" s="8" t="str">
        <f>TEXT(Hospital_Emergency_Room_Data[[#This Row],[Patient Admission Date]],"dddd")</f>
        <v>Thursday</v>
      </c>
      <c r="H4230" t="s">
        <v>9208</v>
      </c>
      <c r="I4230">
        <v>28</v>
      </c>
      <c r="J4230" s="5" t="s">
        <v>9220</v>
      </c>
      <c r="K4230" t="s">
        <v>21</v>
      </c>
      <c r="L4230" t="s">
        <v>13</v>
      </c>
      <c r="M4230" t="s">
        <v>9209</v>
      </c>
      <c r="N4230">
        <v>9</v>
      </c>
      <c r="O4230">
        <v>28</v>
      </c>
      <c r="P4230" t="s">
        <v>9226</v>
      </c>
      <c r="Q4230">
        <v>29</v>
      </c>
      <c r="R4230">
        <v>9</v>
      </c>
      <c r="S4230" t="s">
        <v>9255</v>
      </c>
      <c r="T4230" t="s">
        <v>9264</v>
      </c>
      <c r="U4230" t="s">
        <v>9282</v>
      </c>
      <c r="V4230" t="str" cm="1">
        <f t="array" ref="V4230">_xlfn.IFS(Hospital_Emergency_Room_Data[[#This Row],[Day]]&lt;=10,"Start(1-10)",Hospital_Emergency_Room_Data[[#This Row],[Day]]&lt;=20,"Middle(11-20)",Hospital_Emergency_Room_Data[[#This Row],[Day]]&gt;20,"End(21-30)")</f>
        <v>End(21-30)</v>
      </c>
    </row>
    <row r="4231" spans="1:22">
      <c r="A4231">
        <v>370894668</v>
      </c>
      <c r="B4231" t="s">
        <v>4242</v>
      </c>
      <c r="C4231" s="1">
        <v>45162</v>
      </c>
      <c r="D4231" t="str">
        <f>TEXT(Hospital_Emergency_Room_Data[[#This Row],[Patient Admission Date]],"mmm")</f>
        <v>Aug</v>
      </c>
      <c r="E4231">
        <f>YEAR(Hospital_Emergency_Room_Data[[#This Row],[Patient Admission Date]])</f>
        <v>2023</v>
      </c>
      <c r="F4231" s="2">
        <v>0.11597222222222223</v>
      </c>
      <c r="G4231" s="8" t="str">
        <f>TEXT(Hospital_Emergency_Room_Data[[#This Row],[Patient Admission Date]],"dddd")</f>
        <v>Thursday</v>
      </c>
      <c r="H4231" t="s">
        <v>9208</v>
      </c>
      <c r="I4231">
        <v>20</v>
      </c>
      <c r="J4231" s="5" t="s">
        <v>9220</v>
      </c>
      <c r="K4231" t="s">
        <v>21</v>
      </c>
      <c r="L4231" t="s">
        <v>13</v>
      </c>
      <c r="M4231" t="s">
        <v>9209</v>
      </c>
      <c r="N4231">
        <v>9</v>
      </c>
      <c r="O4231">
        <v>55</v>
      </c>
      <c r="P4231" t="s">
        <v>9225</v>
      </c>
      <c r="Q4231">
        <v>24</v>
      </c>
      <c r="R4231">
        <v>2</v>
      </c>
      <c r="S4231" t="s">
        <v>9258</v>
      </c>
      <c r="T4231" t="s">
        <v>9264</v>
      </c>
      <c r="U4231" t="s">
        <v>9283</v>
      </c>
      <c r="V4231" t="str" cm="1">
        <f t="array" ref="V4231">_xlfn.IFS(Hospital_Emergency_Room_Data[[#This Row],[Day]]&lt;=10,"Start(1-10)",Hospital_Emergency_Room_Data[[#This Row],[Day]]&lt;=20,"Middle(11-20)",Hospital_Emergency_Room_Data[[#This Row],[Day]]&gt;20,"End(21-30)")</f>
        <v>End(21-30)</v>
      </c>
    </row>
    <row r="4232" spans="1:22">
      <c r="A4232">
        <v>770530226</v>
      </c>
      <c r="B4232" t="s">
        <v>4243</v>
      </c>
      <c r="C4232" s="1">
        <v>45396</v>
      </c>
      <c r="D4232" t="str">
        <f>TEXT(Hospital_Emergency_Room_Data[[#This Row],[Patient Admission Date]],"mmm")</f>
        <v>Apr</v>
      </c>
      <c r="E4232">
        <f>YEAR(Hospital_Emergency_Room_Data[[#This Row],[Patient Admission Date]])</f>
        <v>2024</v>
      </c>
      <c r="F4232" s="2">
        <v>0.3576388888888889</v>
      </c>
      <c r="G4232" s="8" t="str">
        <f>TEXT(Hospital_Emergency_Room_Data[[#This Row],[Patient Admission Date]],"dddd")</f>
        <v>Sunday</v>
      </c>
      <c r="H4232" t="s">
        <v>9208</v>
      </c>
      <c r="I4232">
        <v>57</v>
      </c>
      <c r="J4232" s="5" t="s">
        <v>9219</v>
      </c>
      <c r="K4232" t="s">
        <v>21</v>
      </c>
      <c r="L4232" t="s">
        <v>13</v>
      </c>
      <c r="M4232" t="s">
        <v>9209</v>
      </c>
      <c r="N4232">
        <v>10</v>
      </c>
      <c r="O4232">
        <v>25</v>
      </c>
      <c r="P4232" t="s">
        <v>9226</v>
      </c>
      <c r="Q4232">
        <v>14</v>
      </c>
      <c r="R4232">
        <v>8</v>
      </c>
      <c r="S4232" t="s">
        <v>9255</v>
      </c>
      <c r="T4232" t="s">
        <v>9265</v>
      </c>
      <c r="U4232" t="s">
        <v>9282</v>
      </c>
      <c r="V4232" t="str" cm="1">
        <f t="array" ref="V4232">_xlfn.IFS(Hospital_Emergency_Room_Data[[#This Row],[Day]]&lt;=10,"Start(1-10)",Hospital_Emergency_Room_Data[[#This Row],[Day]]&lt;=20,"Middle(11-20)",Hospital_Emergency_Room_Data[[#This Row],[Day]]&gt;20,"End(21-30)")</f>
        <v>Middle(11-20)</v>
      </c>
    </row>
    <row r="4233" spans="1:22">
      <c r="A4233">
        <v>602512635</v>
      </c>
      <c r="B4233" t="s">
        <v>4244</v>
      </c>
      <c r="C4233" s="1">
        <v>45088</v>
      </c>
      <c r="D4233" t="str">
        <f>TEXT(Hospital_Emergency_Room_Data[[#This Row],[Patient Admission Date]],"mmm")</f>
        <v>Jun</v>
      </c>
      <c r="E4233">
        <f>YEAR(Hospital_Emergency_Room_Data[[#This Row],[Patient Admission Date]])</f>
        <v>2023</v>
      </c>
      <c r="F4233" s="2">
        <v>0.56597222222222221</v>
      </c>
      <c r="G4233" s="8" t="str">
        <f>TEXT(Hospital_Emergency_Room_Data[[#This Row],[Patient Admission Date]],"dddd")</f>
        <v>Sunday</v>
      </c>
      <c r="H4233" t="s">
        <v>9208</v>
      </c>
      <c r="I4233">
        <v>29</v>
      </c>
      <c r="J4233" s="5" t="s">
        <v>9220</v>
      </c>
      <c r="K4233" t="s">
        <v>21</v>
      </c>
      <c r="L4233" t="s">
        <v>50</v>
      </c>
      <c r="M4233" t="s">
        <v>9209</v>
      </c>
      <c r="O4233">
        <v>57</v>
      </c>
      <c r="P4233" t="s">
        <v>9225</v>
      </c>
      <c r="Q4233">
        <v>11</v>
      </c>
      <c r="R4233">
        <v>13</v>
      </c>
      <c r="S4233" t="s">
        <v>9257</v>
      </c>
      <c r="T4233" t="s">
        <v>9265</v>
      </c>
      <c r="U4233" t="s">
        <v>9283</v>
      </c>
      <c r="V4233" t="str" cm="1">
        <f t="array" ref="V4233">_xlfn.IFS(Hospital_Emergency_Room_Data[[#This Row],[Day]]&lt;=10,"Start(1-10)",Hospital_Emergency_Room_Data[[#This Row],[Day]]&lt;=20,"Middle(11-20)",Hospital_Emergency_Room_Data[[#This Row],[Day]]&gt;20,"End(21-30)")</f>
        <v>Middle(11-20)</v>
      </c>
    </row>
    <row r="4234" spans="1:22">
      <c r="A4234">
        <v>852670616</v>
      </c>
      <c r="B4234" t="s">
        <v>4245</v>
      </c>
      <c r="C4234" s="1">
        <v>45472</v>
      </c>
      <c r="D4234" t="str">
        <f>TEXT(Hospital_Emergency_Room_Data[[#This Row],[Patient Admission Date]],"mmm")</f>
        <v>Jun</v>
      </c>
      <c r="E4234">
        <f>YEAR(Hospital_Emergency_Room_Data[[#This Row],[Patient Admission Date]])</f>
        <v>2024</v>
      </c>
      <c r="F4234" s="2">
        <v>0.18472222222222223</v>
      </c>
      <c r="G4234" s="8" t="str">
        <f>TEXT(Hospital_Emergency_Room_Data[[#This Row],[Patient Admission Date]],"dddd")</f>
        <v>Saturday</v>
      </c>
      <c r="H4234" t="s">
        <v>9208</v>
      </c>
      <c r="I4234">
        <v>57</v>
      </c>
      <c r="J4234" s="5" t="s">
        <v>9219</v>
      </c>
      <c r="K4234" t="s">
        <v>21</v>
      </c>
      <c r="L4234" t="s">
        <v>50</v>
      </c>
      <c r="M4234" t="s">
        <v>9209</v>
      </c>
      <c r="O4234">
        <v>27</v>
      </c>
      <c r="P4234" t="s">
        <v>9226</v>
      </c>
      <c r="Q4234">
        <v>29</v>
      </c>
      <c r="R4234">
        <v>4</v>
      </c>
      <c r="S4234" t="s">
        <v>9258</v>
      </c>
      <c r="T4234" t="s">
        <v>9264</v>
      </c>
      <c r="U4234" t="s">
        <v>9282</v>
      </c>
      <c r="V4234" t="str" cm="1">
        <f t="array" ref="V4234">_xlfn.IFS(Hospital_Emergency_Room_Data[[#This Row],[Day]]&lt;=10,"Start(1-10)",Hospital_Emergency_Room_Data[[#This Row],[Day]]&lt;=20,"Middle(11-20)",Hospital_Emergency_Room_Data[[#This Row],[Day]]&gt;20,"End(21-30)")</f>
        <v>End(21-30)</v>
      </c>
    </row>
    <row r="4235" spans="1:22">
      <c r="A4235">
        <v>410032700</v>
      </c>
      <c r="B4235" t="s">
        <v>4246</v>
      </c>
      <c r="C4235" s="1">
        <v>45576</v>
      </c>
      <c r="D4235" t="str">
        <f>TEXT(Hospital_Emergency_Room_Data[[#This Row],[Patient Admission Date]],"mmm")</f>
        <v>Oct</v>
      </c>
      <c r="E4235">
        <f>YEAR(Hospital_Emergency_Room_Data[[#This Row],[Patient Admission Date]])</f>
        <v>2024</v>
      </c>
      <c r="F4235" s="2">
        <v>0.64375000000000004</v>
      </c>
      <c r="G4235" s="8" t="str">
        <f>TEXT(Hospital_Emergency_Room_Data[[#This Row],[Patient Admission Date]],"dddd")</f>
        <v>Friday</v>
      </c>
      <c r="H4235" t="s">
        <v>9208</v>
      </c>
      <c r="I4235">
        <v>8</v>
      </c>
      <c r="J4235" s="5" t="s">
        <v>9221</v>
      </c>
      <c r="K4235" t="s">
        <v>21</v>
      </c>
      <c r="L4235" t="s">
        <v>50</v>
      </c>
      <c r="M4235" t="s">
        <v>9209</v>
      </c>
      <c r="O4235">
        <v>29</v>
      </c>
      <c r="P4235" t="s">
        <v>9226</v>
      </c>
      <c r="Q4235">
        <v>11</v>
      </c>
      <c r="R4235">
        <v>15</v>
      </c>
      <c r="S4235" t="s">
        <v>9257</v>
      </c>
      <c r="T4235" t="s">
        <v>9265</v>
      </c>
      <c r="U4235" t="s">
        <v>9282</v>
      </c>
      <c r="V4235" t="str" cm="1">
        <f t="array" ref="V4235">_xlfn.IFS(Hospital_Emergency_Room_Data[[#This Row],[Day]]&lt;=10,"Start(1-10)",Hospital_Emergency_Room_Data[[#This Row],[Day]]&lt;=20,"Middle(11-20)",Hospital_Emergency_Room_Data[[#This Row],[Day]]&gt;20,"End(21-30)")</f>
        <v>Middle(11-20)</v>
      </c>
    </row>
    <row r="4236" spans="1:22">
      <c r="A4236">
        <v>825311708</v>
      </c>
      <c r="B4236" t="s">
        <v>4247</v>
      </c>
      <c r="C4236" s="1">
        <v>45532</v>
      </c>
      <c r="D4236" t="str">
        <f>TEXT(Hospital_Emergency_Room_Data[[#This Row],[Patient Admission Date]],"mmm")</f>
        <v>Aug</v>
      </c>
      <c r="E4236">
        <f>YEAR(Hospital_Emergency_Room_Data[[#This Row],[Patient Admission Date]])</f>
        <v>2024</v>
      </c>
      <c r="F4236" s="2">
        <v>0.50763888888888886</v>
      </c>
      <c r="G4236" s="8" t="str">
        <f>TEXT(Hospital_Emergency_Room_Data[[#This Row],[Patient Admission Date]],"dddd")</f>
        <v>Wednesday</v>
      </c>
      <c r="H4236" t="s">
        <v>9208</v>
      </c>
      <c r="I4236">
        <v>46</v>
      </c>
      <c r="J4236" s="5" t="s">
        <v>9219</v>
      </c>
      <c r="K4236" t="s">
        <v>21</v>
      </c>
      <c r="L4236" t="s">
        <v>50</v>
      </c>
      <c r="M4236" t="s">
        <v>9209</v>
      </c>
      <c r="O4236">
        <v>58</v>
      </c>
      <c r="P4236" t="s">
        <v>9225</v>
      </c>
      <c r="Q4236">
        <v>28</v>
      </c>
      <c r="R4236">
        <v>12</v>
      </c>
      <c r="S4236" t="s">
        <v>9257</v>
      </c>
      <c r="T4236" t="s">
        <v>9264</v>
      </c>
      <c r="U4236" t="s">
        <v>9283</v>
      </c>
      <c r="V4236" t="str" cm="1">
        <f t="array" ref="V4236">_xlfn.IFS(Hospital_Emergency_Room_Data[[#This Row],[Day]]&lt;=10,"Start(1-10)",Hospital_Emergency_Room_Data[[#This Row],[Day]]&lt;=20,"Middle(11-20)",Hospital_Emergency_Room_Data[[#This Row],[Day]]&gt;20,"End(21-30)")</f>
        <v>End(21-30)</v>
      </c>
    </row>
    <row r="4237" spans="1:22">
      <c r="A4237">
        <v>352974533</v>
      </c>
      <c r="B4237" t="s">
        <v>4248</v>
      </c>
      <c r="C4237" s="1">
        <v>45068</v>
      </c>
      <c r="D4237" t="str">
        <f>TEXT(Hospital_Emergency_Room_Data[[#This Row],[Patient Admission Date]],"mmm")</f>
        <v>May</v>
      </c>
      <c r="E4237">
        <f>YEAR(Hospital_Emergency_Room_Data[[#This Row],[Patient Admission Date]])</f>
        <v>2023</v>
      </c>
      <c r="F4237" s="2">
        <v>0.75416666666666665</v>
      </c>
      <c r="G4237" s="8" t="str">
        <f>TEXT(Hospital_Emergency_Room_Data[[#This Row],[Patient Admission Date]],"dddd")</f>
        <v>Monday</v>
      </c>
      <c r="H4237" t="s">
        <v>9208</v>
      </c>
      <c r="I4237">
        <v>46</v>
      </c>
      <c r="J4237" s="5" t="s">
        <v>9219</v>
      </c>
      <c r="K4237" t="s">
        <v>21</v>
      </c>
      <c r="L4237" t="s">
        <v>50</v>
      </c>
      <c r="M4237" t="s">
        <v>9209</v>
      </c>
      <c r="N4237">
        <v>1</v>
      </c>
      <c r="O4237">
        <v>20</v>
      </c>
      <c r="P4237" t="s">
        <v>9226</v>
      </c>
      <c r="Q4237">
        <v>22</v>
      </c>
      <c r="R4237">
        <v>18</v>
      </c>
      <c r="S4237" t="s">
        <v>9256</v>
      </c>
      <c r="T4237" t="s">
        <v>9264</v>
      </c>
      <c r="U4237" t="s">
        <v>9282</v>
      </c>
      <c r="V4237" t="str" cm="1">
        <f t="array" ref="V4237">_xlfn.IFS(Hospital_Emergency_Room_Data[[#This Row],[Day]]&lt;=10,"Start(1-10)",Hospital_Emergency_Room_Data[[#This Row],[Day]]&lt;=20,"Middle(11-20)",Hospital_Emergency_Room_Data[[#This Row],[Day]]&gt;20,"End(21-30)")</f>
        <v>End(21-30)</v>
      </c>
    </row>
    <row r="4238" spans="1:22">
      <c r="A4238">
        <v>557305454</v>
      </c>
      <c r="B4238" t="s">
        <v>4249</v>
      </c>
      <c r="C4238" s="1">
        <v>45197</v>
      </c>
      <c r="D4238" t="str">
        <f>TEXT(Hospital_Emergency_Room_Data[[#This Row],[Patient Admission Date]],"mmm")</f>
        <v>Sep</v>
      </c>
      <c r="E4238">
        <f>YEAR(Hospital_Emergency_Room_Data[[#This Row],[Patient Admission Date]])</f>
        <v>2023</v>
      </c>
      <c r="F4238" s="2">
        <v>0.89236111111111116</v>
      </c>
      <c r="G4238" s="8" t="str">
        <f>TEXT(Hospital_Emergency_Room_Data[[#This Row],[Patient Admission Date]],"dddd")</f>
        <v>Thursday</v>
      </c>
      <c r="H4238" t="s">
        <v>9208</v>
      </c>
      <c r="I4238">
        <v>23</v>
      </c>
      <c r="J4238" s="5" t="s">
        <v>9220</v>
      </c>
      <c r="K4238" t="s">
        <v>21</v>
      </c>
      <c r="L4238" t="s">
        <v>9281</v>
      </c>
      <c r="M4238" t="s">
        <v>9209</v>
      </c>
      <c r="O4238">
        <v>16</v>
      </c>
      <c r="P4238" t="s">
        <v>9226</v>
      </c>
      <c r="Q4238">
        <v>28</v>
      </c>
      <c r="R4238">
        <v>21</v>
      </c>
      <c r="S4238" t="s">
        <v>9256</v>
      </c>
      <c r="T4238" t="s">
        <v>9264</v>
      </c>
      <c r="U4238" t="s">
        <v>9282</v>
      </c>
      <c r="V4238" t="str" cm="1">
        <f t="array" ref="V4238">_xlfn.IFS(Hospital_Emergency_Room_Data[[#This Row],[Day]]&lt;=10,"Start(1-10)",Hospital_Emergency_Room_Data[[#This Row],[Day]]&lt;=20,"Middle(11-20)",Hospital_Emergency_Room_Data[[#This Row],[Day]]&gt;20,"End(21-30)")</f>
        <v>End(21-30)</v>
      </c>
    </row>
    <row r="4239" spans="1:22">
      <c r="A4239">
        <v>206016874</v>
      </c>
      <c r="B4239" t="s">
        <v>4250</v>
      </c>
      <c r="C4239" s="1">
        <v>45204</v>
      </c>
      <c r="D4239" t="str">
        <f>TEXT(Hospital_Emergency_Room_Data[[#This Row],[Patient Admission Date]],"mmm")</f>
        <v>Oct</v>
      </c>
      <c r="E4239">
        <f>YEAR(Hospital_Emergency_Room_Data[[#This Row],[Patient Admission Date]])</f>
        <v>2023</v>
      </c>
      <c r="F4239" s="2">
        <v>0.91736111111111107</v>
      </c>
      <c r="G4239" s="8" t="str">
        <f>TEXT(Hospital_Emergency_Room_Data[[#This Row],[Patient Admission Date]],"dddd")</f>
        <v>Thursday</v>
      </c>
      <c r="H4239" t="s">
        <v>9208</v>
      </c>
      <c r="I4239">
        <v>37</v>
      </c>
      <c r="J4239" s="5" t="s">
        <v>9223</v>
      </c>
      <c r="K4239" t="s">
        <v>21</v>
      </c>
      <c r="L4239" t="s">
        <v>9281</v>
      </c>
      <c r="M4239" t="s">
        <v>9209</v>
      </c>
      <c r="O4239">
        <v>31</v>
      </c>
      <c r="P4239" t="s">
        <v>9225</v>
      </c>
      <c r="Q4239">
        <v>5</v>
      </c>
      <c r="R4239">
        <v>22</v>
      </c>
      <c r="S4239" t="s">
        <v>9256</v>
      </c>
      <c r="T4239" t="s">
        <v>9263</v>
      </c>
      <c r="U4239" t="s">
        <v>9300</v>
      </c>
      <c r="V4239" t="str" cm="1">
        <f t="array" ref="V4239">_xlfn.IFS(Hospital_Emergency_Room_Data[[#This Row],[Day]]&lt;=10,"Start(1-10)",Hospital_Emergency_Room_Data[[#This Row],[Day]]&lt;=20,"Middle(11-20)",Hospital_Emergency_Room_Data[[#This Row],[Day]]&gt;20,"End(21-30)")</f>
        <v>Start(1-10)</v>
      </c>
    </row>
    <row r="4240" spans="1:22">
      <c r="A4240">
        <v>899895599</v>
      </c>
      <c r="B4240" t="s">
        <v>4251</v>
      </c>
      <c r="C4240" s="1">
        <v>45163</v>
      </c>
      <c r="D4240" t="str">
        <f>TEXT(Hospital_Emergency_Room_Data[[#This Row],[Patient Admission Date]],"mmm")</f>
        <v>Aug</v>
      </c>
      <c r="E4240">
        <f>YEAR(Hospital_Emergency_Room_Data[[#This Row],[Patient Admission Date]])</f>
        <v>2023</v>
      </c>
      <c r="F4240" s="2">
        <v>0.77430555555555558</v>
      </c>
      <c r="G4240" s="8" t="str">
        <f>TEXT(Hospital_Emergency_Room_Data[[#This Row],[Patient Admission Date]],"dddd")</f>
        <v>Friday</v>
      </c>
      <c r="H4240" t="s">
        <v>9208</v>
      </c>
      <c r="I4240">
        <v>64</v>
      </c>
      <c r="J4240" s="5" t="s">
        <v>9217</v>
      </c>
      <c r="K4240" t="s">
        <v>21</v>
      </c>
      <c r="L4240" t="s">
        <v>9281</v>
      </c>
      <c r="M4240" t="s">
        <v>9209</v>
      </c>
      <c r="O4240">
        <v>33</v>
      </c>
      <c r="P4240" t="s">
        <v>9225</v>
      </c>
      <c r="Q4240">
        <v>25</v>
      </c>
      <c r="R4240">
        <v>18</v>
      </c>
      <c r="S4240" t="s">
        <v>9256</v>
      </c>
      <c r="T4240" t="s">
        <v>9264</v>
      </c>
      <c r="U4240" t="s">
        <v>9300</v>
      </c>
      <c r="V4240" t="str" cm="1">
        <f t="array" ref="V4240">_xlfn.IFS(Hospital_Emergency_Room_Data[[#This Row],[Day]]&lt;=10,"Start(1-10)",Hospital_Emergency_Room_Data[[#This Row],[Day]]&lt;=20,"Middle(11-20)",Hospital_Emergency_Room_Data[[#This Row],[Day]]&gt;20,"End(21-30)")</f>
        <v>End(21-30)</v>
      </c>
    </row>
    <row r="4241" spans="1:22">
      <c r="A4241">
        <v>217356245</v>
      </c>
      <c r="B4241" t="s">
        <v>4252</v>
      </c>
      <c r="C4241" s="1">
        <v>45217</v>
      </c>
      <c r="D4241" t="str">
        <f>TEXT(Hospital_Emergency_Room_Data[[#This Row],[Patient Admission Date]],"mmm")</f>
        <v>Oct</v>
      </c>
      <c r="E4241">
        <f>YEAR(Hospital_Emergency_Room_Data[[#This Row],[Patient Admission Date]])</f>
        <v>2023</v>
      </c>
      <c r="F4241" s="2">
        <v>0.6069444444444444</v>
      </c>
      <c r="G4241" s="8" t="str">
        <f>TEXT(Hospital_Emergency_Room_Data[[#This Row],[Patient Admission Date]],"dddd")</f>
        <v>Wednesday</v>
      </c>
      <c r="H4241" t="s">
        <v>9208</v>
      </c>
      <c r="I4241">
        <v>6</v>
      </c>
      <c r="J4241" s="5" t="s">
        <v>9221</v>
      </c>
      <c r="K4241" t="s">
        <v>21</v>
      </c>
      <c r="L4241" t="s">
        <v>9281</v>
      </c>
      <c r="M4241" t="s">
        <v>9209</v>
      </c>
      <c r="O4241">
        <v>36</v>
      </c>
      <c r="P4241" t="s">
        <v>9225</v>
      </c>
      <c r="Q4241">
        <v>18</v>
      </c>
      <c r="R4241">
        <v>14</v>
      </c>
      <c r="S4241" t="s">
        <v>9257</v>
      </c>
      <c r="T4241" t="s">
        <v>9262</v>
      </c>
      <c r="U4241" t="s">
        <v>9300</v>
      </c>
      <c r="V4241" t="str" cm="1">
        <f t="array" ref="V4241">_xlfn.IFS(Hospital_Emergency_Room_Data[[#This Row],[Day]]&lt;=10,"Start(1-10)",Hospital_Emergency_Room_Data[[#This Row],[Day]]&lt;=20,"Middle(11-20)",Hospital_Emergency_Room_Data[[#This Row],[Day]]&gt;20,"End(21-30)")</f>
        <v>Middle(11-20)</v>
      </c>
    </row>
    <row r="4242" spans="1:22">
      <c r="A4242">
        <v>365423810</v>
      </c>
      <c r="B4242" t="s">
        <v>4253</v>
      </c>
      <c r="C4242" s="1">
        <v>45312</v>
      </c>
      <c r="D4242" t="str">
        <f>TEXT(Hospital_Emergency_Room_Data[[#This Row],[Patient Admission Date]],"mmm")</f>
        <v>Jan</v>
      </c>
      <c r="E4242">
        <f>YEAR(Hospital_Emergency_Room_Data[[#This Row],[Patient Admission Date]])</f>
        <v>2024</v>
      </c>
      <c r="F4242" s="2">
        <v>0.20694444444444443</v>
      </c>
      <c r="G4242" s="8" t="str">
        <f>TEXT(Hospital_Emergency_Room_Data[[#This Row],[Patient Admission Date]],"dddd")</f>
        <v>Sunday</v>
      </c>
      <c r="H4242" t="s">
        <v>9208</v>
      </c>
      <c r="I4242">
        <v>57</v>
      </c>
      <c r="J4242" s="5" t="s">
        <v>9219</v>
      </c>
      <c r="K4242" t="s">
        <v>21</v>
      </c>
      <c r="L4242" t="s">
        <v>9281</v>
      </c>
      <c r="M4242" t="s">
        <v>9209</v>
      </c>
      <c r="O4242">
        <v>36</v>
      </c>
      <c r="P4242" t="s">
        <v>9225</v>
      </c>
      <c r="Q4242">
        <v>21</v>
      </c>
      <c r="R4242">
        <v>4</v>
      </c>
      <c r="S4242" t="s">
        <v>9258</v>
      </c>
      <c r="T4242" t="s">
        <v>9262</v>
      </c>
      <c r="U4242" t="s">
        <v>9300</v>
      </c>
      <c r="V4242" t="str" cm="1">
        <f t="array" ref="V4242">_xlfn.IFS(Hospital_Emergency_Room_Data[[#This Row],[Day]]&lt;=10,"Start(1-10)",Hospital_Emergency_Room_Data[[#This Row],[Day]]&lt;=20,"Middle(11-20)",Hospital_Emergency_Room_Data[[#This Row],[Day]]&gt;20,"End(21-30)")</f>
        <v>End(21-30)</v>
      </c>
    </row>
    <row r="4243" spans="1:22">
      <c r="A4243">
        <v>763764655</v>
      </c>
      <c r="B4243" t="s">
        <v>4254</v>
      </c>
      <c r="C4243" s="1">
        <v>45352</v>
      </c>
      <c r="D4243" t="str">
        <f>TEXT(Hospital_Emergency_Room_Data[[#This Row],[Patient Admission Date]],"mmm")</f>
        <v>Mar</v>
      </c>
      <c r="E4243">
        <f>YEAR(Hospital_Emergency_Room_Data[[#This Row],[Patient Admission Date]])</f>
        <v>2024</v>
      </c>
      <c r="F4243" s="2">
        <v>8.3333333333333329E-2</v>
      </c>
      <c r="G4243" s="8" t="str">
        <f>TEXT(Hospital_Emergency_Room_Data[[#This Row],[Patient Admission Date]],"dddd")</f>
        <v>Friday</v>
      </c>
      <c r="H4243" t="s">
        <v>9208</v>
      </c>
      <c r="I4243">
        <v>16</v>
      </c>
      <c r="J4243" s="5" t="s">
        <v>9220</v>
      </c>
      <c r="K4243" t="s">
        <v>21</v>
      </c>
      <c r="L4243" t="s">
        <v>9281</v>
      </c>
      <c r="M4243" t="s">
        <v>9209</v>
      </c>
      <c r="O4243">
        <v>13</v>
      </c>
      <c r="P4243" t="s">
        <v>9226</v>
      </c>
      <c r="Q4243">
        <v>1</v>
      </c>
      <c r="R4243">
        <v>2</v>
      </c>
      <c r="S4243" t="s">
        <v>9258</v>
      </c>
      <c r="T4243" t="s">
        <v>9263</v>
      </c>
      <c r="U4243" t="s">
        <v>9282</v>
      </c>
      <c r="V4243" t="str" cm="1">
        <f t="array" ref="V4243">_xlfn.IFS(Hospital_Emergency_Room_Data[[#This Row],[Day]]&lt;=10,"Start(1-10)",Hospital_Emergency_Room_Data[[#This Row],[Day]]&lt;=20,"Middle(11-20)",Hospital_Emergency_Room_Data[[#This Row],[Day]]&gt;20,"End(21-30)")</f>
        <v>Start(1-10)</v>
      </c>
    </row>
    <row r="4244" spans="1:22">
      <c r="A4244">
        <v>304289211</v>
      </c>
      <c r="B4244" t="s">
        <v>4255</v>
      </c>
      <c r="C4244" s="1">
        <v>45064</v>
      </c>
      <c r="D4244" t="str">
        <f>TEXT(Hospital_Emergency_Room_Data[[#This Row],[Patient Admission Date]],"mmm")</f>
        <v>May</v>
      </c>
      <c r="E4244">
        <f>YEAR(Hospital_Emergency_Room_Data[[#This Row],[Patient Admission Date]])</f>
        <v>2023</v>
      </c>
      <c r="F4244" s="2">
        <v>0.78402777777777777</v>
      </c>
      <c r="G4244" s="8" t="str">
        <f>TEXT(Hospital_Emergency_Room_Data[[#This Row],[Patient Admission Date]],"dddd")</f>
        <v>Thursday</v>
      </c>
      <c r="H4244" t="s">
        <v>9208</v>
      </c>
      <c r="I4244">
        <v>72</v>
      </c>
      <c r="J4244" s="5" t="s">
        <v>9222</v>
      </c>
      <c r="K4244" t="s">
        <v>21</v>
      </c>
      <c r="L4244" t="s">
        <v>9281</v>
      </c>
      <c r="M4244" t="s">
        <v>9209</v>
      </c>
      <c r="O4244">
        <v>16</v>
      </c>
      <c r="P4244" t="s">
        <v>9226</v>
      </c>
      <c r="Q4244">
        <v>18</v>
      </c>
      <c r="R4244">
        <v>18</v>
      </c>
      <c r="S4244" t="s">
        <v>9256</v>
      </c>
      <c r="T4244" t="s">
        <v>9262</v>
      </c>
      <c r="U4244" t="s">
        <v>9282</v>
      </c>
      <c r="V4244" t="str" cm="1">
        <f t="array" ref="V4244">_xlfn.IFS(Hospital_Emergency_Room_Data[[#This Row],[Day]]&lt;=10,"Start(1-10)",Hospital_Emergency_Room_Data[[#This Row],[Day]]&lt;=20,"Middle(11-20)",Hospital_Emergency_Room_Data[[#This Row],[Day]]&gt;20,"End(21-30)")</f>
        <v>Middle(11-20)</v>
      </c>
    </row>
    <row r="4245" spans="1:22">
      <c r="A4245">
        <v>508211465</v>
      </c>
      <c r="B4245" t="s">
        <v>4256</v>
      </c>
      <c r="C4245" s="1">
        <v>45538</v>
      </c>
      <c r="D4245" t="str">
        <f>TEXT(Hospital_Emergency_Room_Data[[#This Row],[Patient Admission Date]],"mmm")</f>
        <v>Sep</v>
      </c>
      <c r="E4245">
        <f>YEAR(Hospital_Emergency_Room_Data[[#This Row],[Patient Admission Date]])</f>
        <v>2024</v>
      </c>
      <c r="F4245" s="2">
        <v>0.33958333333333335</v>
      </c>
      <c r="G4245" s="8" t="str">
        <f>TEXT(Hospital_Emergency_Room_Data[[#This Row],[Patient Admission Date]],"dddd")</f>
        <v>Tuesday</v>
      </c>
      <c r="H4245" t="s">
        <v>9208</v>
      </c>
      <c r="I4245">
        <v>28</v>
      </c>
      <c r="J4245" s="5" t="s">
        <v>9220</v>
      </c>
      <c r="K4245" t="s">
        <v>21</v>
      </c>
      <c r="L4245" t="s">
        <v>9281</v>
      </c>
      <c r="M4245" t="s">
        <v>9209</v>
      </c>
      <c r="O4245">
        <v>33</v>
      </c>
      <c r="P4245" t="s">
        <v>9225</v>
      </c>
      <c r="Q4245">
        <v>3</v>
      </c>
      <c r="R4245">
        <v>8</v>
      </c>
      <c r="S4245" t="s">
        <v>9255</v>
      </c>
      <c r="T4245" t="s">
        <v>9263</v>
      </c>
      <c r="U4245" t="s">
        <v>9300</v>
      </c>
      <c r="V4245" t="str" cm="1">
        <f t="array" ref="V4245">_xlfn.IFS(Hospital_Emergency_Room_Data[[#This Row],[Day]]&lt;=10,"Start(1-10)",Hospital_Emergency_Room_Data[[#This Row],[Day]]&lt;=20,"Middle(11-20)",Hospital_Emergency_Room_Data[[#This Row],[Day]]&gt;20,"End(21-30)")</f>
        <v>Start(1-10)</v>
      </c>
    </row>
    <row r="4246" spans="1:22">
      <c r="A4246">
        <v>222020601</v>
      </c>
      <c r="B4246" t="s">
        <v>4257</v>
      </c>
      <c r="C4246" s="1">
        <v>45390</v>
      </c>
      <c r="D4246" t="str">
        <f>TEXT(Hospital_Emergency_Room_Data[[#This Row],[Patient Admission Date]],"mmm")</f>
        <v>Apr</v>
      </c>
      <c r="E4246">
        <f>YEAR(Hospital_Emergency_Room_Data[[#This Row],[Patient Admission Date]])</f>
        <v>2024</v>
      </c>
      <c r="F4246" s="2">
        <v>0.64930555555555558</v>
      </c>
      <c r="G4246" s="8" t="str">
        <f>TEXT(Hospital_Emergency_Room_Data[[#This Row],[Patient Admission Date]],"dddd")</f>
        <v>Monday</v>
      </c>
      <c r="H4246" t="s">
        <v>9208</v>
      </c>
      <c r="I4246">
        <v>4</v>
      </c>
      <c r="J4246" s="5" t="s">
        <v>9218</v>
      </c>
      <c r="K4246" t="s">
        <v>21</v>
      </c>
      <c r="L4246" t="s">
        <v>9281</v>
      </c>
      <c r="M4246" t="s">
        <v>9209</v>
      </c>
      <c r="O4246">
        <v>18</v>
      </c>
      <c r="P4246" t="s">
        <v>9226</v>
      </c>
      <c r="Q4246">
        <v>8</v>
      </c>
      <c r="R4246">
        <v>15</v>
      </c>
      <c r="S4246" t="s">
        <v>9257</v>
      </c>
      <c r="T4246" t="s">
        <v>9265</v>
      </c>
      <c r="U4246" t="s">
        <v>9282</v>
      </c>
      <c r="V4246" t="str" cm="1">
        <f t="array" ref="V4246">_xlfn.IFS(Hospital_Emergency_Room_Data[[#This Row],[Day]]&lt;=10,"Start(1-10)",Hospital_Emergency_Room_Data[[#This Row],[Day]]&lt;=20,"Middle(11-20)",Hospital_Emergency_Room_Data[[#This Row],[Day]]&gt;20,"End(21-30)")</f>
        <v>Start(1-10)</v>
      </c>
    </row>
    <row r="4247" spans="1:22">
      <c r="A4247">
        <v>558684555</v>
      </c>
      <c r="B4247" t="s">
        <v>4258</v>
      </c>
      <c r="C4247" s="1">
        <v>45240</v>
      </c>
      <c r="D4247" t="str">
        <f>TEXT(Hospital_Emergency_Room_Data[[#This Row],[Patient Admission Date]],"mmm")</f>
        <v>Nov</v>
      </c>
      <c r="E4247">
        <f>YEAR(Hospital_Emergency_Room_Data[[#This Row],[Patient Admission Date]])</f>
        <v>2023</v>
      </c>
      <c r="F4247" s="2">
        <v>0.20416666666666666</v>
      </c>
      <c r="G4247" s="8" t="str">
        <f>TEXT(Hospital_Emergency_Room_Data[[#This Row],[Patient Admission Date]],"dddd")</f>
        <v>Friday</v>
      </c>
      <c r="H4247" t="s">
        <v>9208</v>
      </c>
      <c r="I4247">
        <v>61</v>
      </c>
      <c r="J4247" s="5" t="s">
        <v>9217</v>
      </c>
      <c r="K4247" t="s">
        <v>21</v>
      </c>
      <c r="L4247" t="s">
        <v>9281</v>
      </c>
      <c r="M4247" t="s">
        <v>9209</v>
      </c>
      <c r="O4247">
        <v>36</v>
      </c>
      <c r="P4247" t="s">
        <v>9225</v>
      </c>
      <c r="Q4247">
        <v>10</v>
      </c>
      <c r="R4247">
        <v>4</v>
      </c>
      <c r="S4247" t="s">
        <v>9258</v>
      </c>
      <c r="T4247" t="s">
        <v>9265</v>
      </c>
      <c r="U4247" t="s">
        <v>9300</v>
      </c>
      <c r="V4247" t="str" cm="1">
        <f t="array" ref="V4247">_xlfn.IFS(Hospital_Emergency_Room_Data[[#This Row],[Day]]&lt;=10,"Start(1-10)",Hospital_Emergency_Room_Data[[#This Row],[Day]]&lt;=20,"Middle(11-20)",Hospital_Emergency_Room_Data[[#This Row],[Day]]&gt;20,"End(21-30)")</f>
        <v>Start(1-10)</v>
      </c>
    </row>
    <row r="4248" spans="1:22">
      <c r="A4248">
        <v>317556525</v>
      </c>
      <c r="B4248" t="s">
        <v>4259</v>
      </c>
      <c r="C4248" s="1">
        <v>45139</v>
      </c>
      <c r="D4248" t="str">
        <f>TEXT(Hospital_Emergency_Room_Data[[#This Row],[Patient Admission Date]],"mmm")</f>
        <v>Aug</v>
      </c>
      <c r="E4248">
        <f>YEAR(Hospital_Emergency_Room_Data[[#This Row],[Patient Admission Date]])</f>
        <v>2023</v>
      </c>
      <c r="F4248" s="2">
        <v>0.65972222222222221</v>
      </c>
      <c r="G4248" s="8" t="str">
        <f>TEXT(Hospital_Emergency_Room_Data[[#This Row],[Patient Admission Date]],"dddd")</f>
        <v>Tuesday</v>
      </c>
      <c r="H4248" t="s">
        <v>9208</v>
      </c>
      <c r="I4248">
        <v>35</v>
      </c>
      <c r="J4248" s="5" t="s">
        <v>9223</v>
      </c>
      <c r="K4248" t="s">
        <v>21</v>
      </c>
      <c r="L4248" t="s">
        <v>9281</v>
      </c>
      <c r="M4248" t="s">
        <v>9209</v>
      </c>
      <c r="O4248">
        <v>49</v>
      </c>
      <c r="P4248" t="s">
        <v>9225</v>
      </c>
      <c r="Q4248">
        <v>1</v>
      </c>
      <c r="R4248">
        <v>15</v>
      </c>
      <c r="S4248" t="s">
        <v>9257</v>
      </c>
      <c r="T4248" t="s">
        <v>9263</v>
      </c>
      <c r="U4248" t="s">
        <v>9283</v>
      </c>
      <c r="V4248" t="str" cm="1">
        <f t="array" ref="V4248">_xlfn.IFS(Hospital_Emergency_Room_Data[[#This Row],[Day]]&lt;=10,"Start(1-10)",Hospital_Emergency_Room_Data[[#This Row],[Day]]&lt;=20,"Middle(11-20)",Hospital_Emergency_Room_Data[[#This Row],[Day]]&gt;20,"End(21-30)")</f>
        <v>Start(1-10)</v>
      </c>
    </row>
    <row r="4249" spans="1:22">
      <c r="A4249">
        <v>337329874</v>
      </c>
      <c r="B4249" t="s">
        <v>4260</v>
      </c>
      <c r="C4249" s="1">
        <v>45366</v>
      </c>
      <c r="D4249" t="str">
        <f>TEXT(Hospital_Emergency_Room_Data[[#This Row],[Patient Admission Date]],"mmm")</f>
        <v>Mar</v>
      </c>
      <c r="E4249">
        <f>YEAR(Hospital_Emergency_Room_Data[[#This Row],[Patient Admission Date]])</f>
        <v>2024</v>
      </c>
      <c r="F4249" s="2">
        <v>0.74652777777777779</v>
      </c>
      <c r="G4249" s="8" t="str">
        <f>TEXT(Hospital_Emergency_Room_Data[[#This Row],[Patient Admission Date]],"dddd")</f>
        <v>Friday</v>
      </c>
      <c r="H4249" t="s">
        <v>9208</v>
      </c>
      <c r="I4249">
        <v>26</v>
      </c>
      <c r="J4249" s="5" t="s">
        <v>9220</v>
      </c>
      <c r="K4249" t="s">
        <v>21</v>
      </c>
      <c r="L4249" t="s">
        <v>9281</v>
      </c>
      <c r="M4249" t="s">
        <v>9209</v>
      </c>
      <c r="O4249">
        <v>57</v>
      </c>
      <c r="P4249" t="s">
        <v>9225</v>
      </c>
      <c r="Q4249">
        <v>15</v>
      </c>
      <c r="R4249">
        <v>17</v>
      </c>
      <c r="S4249" t="s">
        <v>9257</v>
      </c>
      <c r="T4249" t="s">
        <v>9262</v>
      </c>
      <c r="U4249" t="s">
        <v>9283</v>
      </c>
      <c r="V4249" t="str" cm="1">
        <f t="array" ref="V4249">_xlfn.IFS(Hospital_Emergency_Room_Data[[#This Row],[Day]]&lt;=10,"Start(1-10)",Hospital_Emergency_Room_Data[[#This Row],[Day]]&lt;=20,"Middle(11-20)",Hospital_Emergency_Room_Data[[#This Row],[Day]]&gt;20,"End(21-30)")</f>
        <v>Middle(11-20)</v>
      </c>
    </row>
    <row r="4250" spans="1:22">
      <c r="A4250">
        <v>546925814</v>
      </c>
      <c r="B4250" t="s">
        <v>4261</v>
      </c>
      <c r="C4250" s="1">
        <v>45185</v>
      </c>
      <c r="D4250" t="str">
        <f>TEXT(Hospital_Emergency_Room_Data[[#This Row],[Patient Admission Date]],"mmm")</f>
        <v>Sep</v>
      </c>
      <c r="E4250">
        <f>YEAR(Hospital_Emergency_Room_Data[[#This Row],[Patient Admission Date]])</f>
        <v>2023</v>
      </c>
      <c r="F4250" s="2">
        <v>0.4597222222222222</v>
      </c>
      <c r="G4250" s="8" t="str">
        <f>TEXT(Hospital_Emergency_Room_Data[[#This Row],[Patient Admission Date]],"dddd")</f>
        <v>Saturday</v>
      </c>
      <c r="H4250" t="s">
        <v>9208</v>
      </c>
      <c r="I4250">
        <v>32</v>
      </c>
      <c r="J4250" s="5" t="s">
        <v>9223</v>
      </c>
      <c r="K4250" t="s">
        <v>21</v>
      </c>
      <c r="L4250" t="s">
        <v>9281</v>
      </c>
      <c r="M4250" t="s">
        <v>9209</v>
      </c>
      <c r="O4250">
        <v>30</v>
      </c>
      <c r="P4250" t="s">
        <v>9225</v>
      </c>
      <c r="Q4250">
        <v>16</v>
      </c>
      <c r="R4250">
        <v>11</v>
      </c>
      <c r="S4250" t="s">
        <v>9255</v>
      </c>
      <c r="T4250" t="s">
        <v>9262</v>
      </c>
      <c r="U4250" t="s">
        <v>9282</v>
      </c>
      <c r="V4250" t="str" cm="1">
        <f t="array" ref="V4250">_xlfn.IFS(Hospital_Emergency_Room_Data[[#This Row],[Day]]&lt;=10,"Start(1-10)",Hospital_Emergency_Room_Data[[#This Row],[Day]]&lt;=20,"Middle(11-20)",Hospital_Emergency_Room_Data[[#This Row],[Day]]&gt;20,"End(21-30)")</f>
        <v>Middle(11-20)</v>
      </c>
    </row>
    <row r="4251" spans="1:22">
      <c r="A4251">
        <v>240320217</v>
      </c>
      <c r="B4251" t="s">
        <v>4262</v>
      </c>
      <c r="C4251" s="1">
        <v>45200</v>
      </c>
      <c r="D4251" t="str">
        <f>TEXT(Hospital_Emergency_Room_Data[[#This Row],[Patient Admission Date]],"mmm")</f>
        <v>Oct</v>
      </c>
      <c r="E4251">
        <f>YEAR(Hospital_Emergency_Room_Data[[#This Row],[Patient Admission Date]])</f>
        <v>2023</v>
      </c>
      <c r="F4251" s="2">
        <v>0.78680555555555554</v>
      </c>
      <c r="G4251" s="8" t="str">
        <f>TEXT(Hospital_Emergency_Room_Data[[#This Row],[Patient Admission Date]],"dddd")</f>
        <v>Sunday</v>
      </c>
      <c r="H4251" t="s">
        <v>9208</v>
      </c>
      <c r="I4251">
        <v>40</v>
      </c>
      <c r="J4251" s="5" t="s">
        <v>9223</v>
      </c>
      <c r="K4251" t="s">
        <v>21</v>
      </c>
      <c r="L4251" t="s">
        <v>9281</v>
      </c>
      <c r="M4251" t="s">
        <v>9209</v>
      </c>
      <c r="O4251">
        <v>35</v>
      </c>
      <c r="P4251" t="s">
        <v>9225</v>
      </c>
      <c r="Q4251">
        <v>1</v>
      </c>
      <c r="R4251">
        <v>18</v>
      </c>
      <c r="S4251" t="s">
        <v>9256</v>
      </c>
      <c r="T4251" t="s">
        <v>9263</v>
      </c>
      <c r="U4251" t="s">
        <v>9300</v>
      </c>
      <c r="V4251" t="str" cm="1">
        <f t="array" ref="V4251">_xlfn.IFS(Hospital_Emergency_Room_Data[[#This Row],[Day]]&lt;=10,"Start(1-10)",Hospital_Emergency_Room_Data[[#This Row],[Day]]&lt;=20,"Middle(11-20)",Hospital_Emergency_Room_Data[[#This Row],[Day]]&gt;20,"End(21-30)")</f>
        <v>Start(1-10)</v>
      </c>
    </row>
    <row r="4252" spans="1:22">
      <c r="A4252">
        <v>545108265</v>
      </c>
      <c r="B4252" t="s">
        <v>4263</v>
      </c>
      <c r="C4252" s="1">
        <v>45232</v>
      </c>
      <c r="D4252" t="str">
        <f>TEXT(Hospital_Emergency_Room_Data[[#This Row],[Patient Admission Date]],"mmm")</f>
        <v>Nov</v>
      </c>
      <c r="E4252">
        <f>YEAR(Hospital_Emergency_Room_Data[[#This Row],[Patient Admission Date]])</f>
        <v>2023</v>
      </c>
      <c r="F4252" s="2">
        <v>0.42569444444444443</v>
      </c>
      <c r="G4252" s="8" t="str">
        <f>TEXT(Hospital_Emergency_Room_Data[[#This Row],[Patient Admission Date]],"dddd")</f>
        <v>Thursday</v>
      </c>
      <c r="H4252" t="s">
        <v>9208</v>
      </c>
      <c r="I4252">
        <v>9</v>
      </c>
      <c r="J4252" s="5" t="s">
        <v>9221</v>
      </c>
      <c r="K4252" t="s">
        <v>21</v>
      </c>
      <c r="L4252" t="s">
        <v>9281</v>
      </c>
      <c r="M4252" t="s">
        <v>9209</v>
      </c>
      <c r="O4252">
        <v>36</v>
      </c>
      <c r="P4252" t="s">
        <v>9225</v>
      </c>
      <c r="Q4252">
        <v>2</v>
      </c>
      <c r="R4252">
        <v>10</v>
      </c>
      <c r="S4252" t="s">
        <v>9255</v>
      </c>
      <c r="T4252" t="s">
        <v>9263</v>
      </c>
      <c r="U4252" t="s">
        <v>9300</v>
      </c>
      <c r="V4252" t="str" cm="1">
        <f t="array" ref="V4252">_xlfn.IFS(Hospital_Emergency_Room_Data[[#This Row],[Day]]&lt;=10,"Start(1-10)",Hospital_Emergency_Room_Data[[#This Row],[Day]]&lt;=20,"Middle(11-20)",Hospital_Emergency_Room_Data[[#This Row],[Day]]&gt;20,"End(21-30)")</f>
        <v>Start(1-10)</v>
      </c>
    </row>
    <row r="4253" spans="1:22">
      <c r="A4253">
        <v>204747032</v>
      </c>
      <c r="B4253" t="s">
        <v>4264</v>
      </c>
      <c r="C4253" s="1">
        <v>45106</v>
      </c>
      <c r="D4253" t="str">
        <f>TEXT(Hospital_Emergency_Room_Data[[#This Row],[Patient Admission Date]],"mmm")</f>
        <v>Jun</v>
      </c>
      <c r="E4253">
        <f>YEAR(Hospital_Emergency_Room_Data[[#This Row],[Patient Admission Date]])</f>
        <v>2023</v>
      </c>
      <c r="F4253" s="2">
        <v>0.2298611111111111</v>
      </c>
      <c r="G4253" s="8" t="str">
        <f>TEXT(Hospital_Emergency_Room_Data[[#This Row],[Patient Admission Date]],"dddd")</f>
        <v>Thursday</v>
      </c>
      <c r="H4253" t="s">
        <v>9208</v>
      </c>
      <c r="I4253">
        <v>79</v>
      </c>
      <c r="J4253" s="5" t="s">
        <v>9222</v>
      </c>
      <c r="K4253" t="s">
        <v>21</v>
      </c>
      <c r="L4253" t="s">
        <v>9281</v>
      </c>
      <c r="M4253" t="s">
        <v>9209</v>
      </c>
      <c r="O4253">
        <v>39</v>
      </c>
      <c r="P4253" t="s">
        <v>9225</v>
      </c>
      <c r="Q4253">
        <v>29</v>
      </c>
      <c r="R4253">
        <v>5</v>
      </c>
      <c r="S4253" t="s">
        <v>9258</v>
      </c>
      <c r="T4253" t="s">
        <v>9264</v>
      </c>
      <c r="U4253" t="s">
        <v>9300</v>
      </c>
      <c r="V4253" t="str" cm="1">
        <f t="array" ref="V4253">_xlfn.IFS(Hospital_Emergency_Room_Data[[#This Row],[Day]]&lt;=10,"Start(1-10)",Hospital_Emergency_Room_Data[[#This Row],[Day]]&lt;=20,"Middle(11-20)",Hospital_Emergency_Room_Data[[#This Row],[Day]]&gt;20,"End(21-30)")</f>
        <v>End(21-30)</v>
      </c>
    </row>
    <row r="4254" spans="1:22">
      <c r="A4254">
        <v>206568505</v>
      </c>
      <c r="B4254" t="s">
        <v>4265</v>
      </c>
      <c r="C4254" s="1">
        <v>45449</v>
      </c>
      <c r="D4254" t="str">
        <f>TEXT(Hospital_Emergency_Room_Data[[#This Row],[Patient Admission Date]],"mmm")</f>
        <v>Jun</v>
      </c>
      <c r="E4254">
        <f>YEAR(Hospital_Emergency_Room_Data[[#This Row],[Patient Admission Date]])</f>
        <v>2024</v>
      </c>
      <c r="F4254" s="2">
        <v>0.45416666666666666</v>
      </c>
      <c r="G4254" s="8" t="str">
        <f>TEXT(Hospital_Emergency_Room_Data[[#This Row],[Patient Admission Date]],"dddd")</f>
        <v>Thursday</v>
      </c>
      <c r="H4254" t="s">
        <v>9208</v>
      </c>
      <c r="I4254">
        <v>9</v>
      </c>
      <c r="J4254" s="5" t="s">
        <v>9221</v>
      </c>
      <c r="K4254" t="s">
        <v>21</v>
      </c>
      <c r="L4254" t="s">
        <v>9281</v>
      </c>
      <c r="M4254" t="s">
        <v>9209</v>
      </c>
      <c r="O4254">
        <v>21</v>
      </c>
      <c r="P4254" t="s">
        <v>9226</v>
      </c>
      <c r="Q4254">
        <v>6</v>
      </c>
      <c r="R4254">
        <v>10</v>
      </c>
      <c r="S4254" t="s">
        <v>9255</v>
      </c>
      <c r="T4254" t="s">
        <v>9263</v>
      </c>
      <c r="U4254" t="s">
        <v>9282</v>
      </c>
      <c r="V4254" t="str" cm="1">
        <f t="array" ref="V4254">_xlfn.IFS(Hospital_Emergency_Room_Data[[#This Row],[Day]]&lt;=10,"Start(1-10)",Hospital_Emergency_Room_Data[[#This Row],[Day]]&lt;=20,"Middle(11-20)",Hospital_Emergency_Room_Data[[#This Row],[Day]]&gt;20,"End(21-30)")</f>
        <v>Start(1-10)</v>
      </c>
    </row>
    <row r="4255" spans="1:22">
      <c r="A4255">
        <v>157740353</v>
      </c>
      <c r="B4255" t="s">
        <v>4266</v>
      </c>
      <c r="C4255" s="1">
        <v>45062</v>
      </c>
      <c r="D4255" t="str">
        <f>TEXT(Hospital_Emergency_Room_Data[[#This Row],[Patient Admission Date]],"mmm")</f>
        <v>May</v>
      </c>
      <c r="E4255">
        <f>YEAR(Hospital_Emergency_Room_Data[[#This Row],[Patient Admission Date]])</f>
        <v>2023</v>
      </c>
      <c r="F4255" s="2">
        <v>0.83888888888888891</v>
      </c>
      <c r="G4255" s="8" t="str">
        <f>TEXT(Hospital_Emergency_Room_Data[[#This Row],[Patient Admission Date]],"dddd")</f>
        <v>Tuesday</v>
      </c>
      <c r="H4255" t="s">
        <v>9208</v>
      </c>
      <c r="I4255">
        <v>31</v>
      </c>
      <c r="J4255" s="5" t="s">
        <v>9223</v>
      </c>
      <c r="K4255" t="s">
        <v>21</v>
      </c>
      <c r="L4255" t="s">
        <v>9281</v>
      </c>
      <c r="M4255" t="s">
        <v>9209</v>
      </c>
      <c r="O4255">
        <v>23</v>
      </c>
      <c r="P4255" t="s">
        <v>9226</v>
      </c>
      <c r="Q4255">
        <v>16</v>
      </c>
      <c r="R4255">
        <v>20</v>
      </c>
      <c r="S4255" t="s">
        <v>9256</v>
      </c>
      <c r="T4255" t="s">
        <v>9262</v>
      </c>
      <c r="U4255" t="s">
        <v>9282</v>
      </c>
      <c r="V4255" t="str" cm="1">
        <f t="array" ref="V4255">_xlfn.IFS(Hospital_Emergency_Room_Data[[#This Row],[Day]]&lt;=10,"Start(1-10)",Hospital_Emergency_Room_Data[[#This Row],[Day]]&lt;=20,"Middle(11-20)",Hospital_Emergency_Room_Data[[#This Row],[Day]]&gt;20,"End(21-30)")</f>
        <v>Middle(11-20)</v>
      </c>
    </row>
    <row r="4256" spans="1:22">
      <c r="A4256">
        <v>465335924</v>
      </c>
      <c r="B4256" t="s">
        <v>4267</v>
      </c>
      <c r="C4256" s="1">
        <v>45152</v>
      </c>
      <c r="D4256" t="str">
        <f>TEXT(Hospital_Emergency_Room_Data[[#This Row],[Patient Admission Date]],"mmm")</f>
        <v>Aug</v>
      </c>
      <c r="E4256">
        <f>YEAR(Hospital_Emergency_Room_Data[[#This Row],[Patient Admission Date]])</f>
        <v>2023</v>
      </c>
      <c r="F4256" s="2">
        <v>2.2222222222222223E-2</v>
      </c>
      <c r="G4256" s="8" t="str">
        <f>TEXT(Hospital_Emergency_Room_Data[[#This Row],[Patient Admission Date]],"dddd")</f>
        <v>Monday</v>
      </c>
      <c r="H4256" t="s">
        <v>9208</v>
      </c>
      <c r="I4256">
        <v>2</v>
      </c>
      <c r="J4256" s="5" t="s">
        <v>9218</v>
      </c>
      <c r="K4256" t="s">
        <v>21</v>
      </c>
      <c r="L4256" t="s">
        <v>9281</v>
      </c>
      <c r="M4256" t="s">
        <v>9209</v>
      </c>
      <c r="O4256">
        <v>24</v>
      </c>
      <c r="P4256" t="s">
        <v>9226</v>
      </c>
      <c r="Q4256">
        <v>14</v>
      </c>
      <c r="R4256">
        <v>0</v>
      </c>
      <c r="S4256" t="s">
        <v>9258</v>
      </c>
      <c r="T4256" t="s">
        <v>9265</v>
      </c>
      <c r="U4256" t="s">
        <v>9282</v>
      </c>
      <c r="V4256" t="str" cm="1">
        <f t="array" ref="V4256">_xlfn.IFS(Hospital_Emergency_Room_Data[[#This Row],[Day]]&lt;=10,"Start(1-10)",Hospital_Emergency_Room_Data[[#This Row],[Day]]&lt;=20,"Middle(11-20)",Hospital_Emergency_Room_Data[[#This Row],[Day]]&gt;20,"End(21-30)")</f>
        <v>Middle(11-20)</v>
      </c>
    </row>
    <row r="4257" spans="1:22">
      <c r="A4257">
        <v>245912609</v>
      </c>
      <c r="B4257" t="s">
        <v>4268</v>
      </c>
      <c r="C4257" s="1">
        <v>45271</v>
      </c>
      <c r="D4257" t="str">
        <f>TEXT(Hospital_Emergency_Room_Data[[#This Row],[Patient Admission Date]],"mmm")</f>
        <v>Dec</v>
      </c>
      <c r="E4257">
        <f>YEAR(Hospital_Emergency_Room_Data[[#This Row],[Patient Admission Date]])</f>
        <v>2023</v>
      </c>
      <c r="F4257" s="2">
        <v>0.25416666666666665</v>
      </c>
      <c r="G4257" s="8" t="str">
        <f>TEXT(Hospital_Emergency_Room_Data[[#This Row],[Patient Admission Date]],"dddd")</f>
        <v>Monday</v>
      </c>
      <c r="H4257" t="s">
        <v>9208</v>
      </c>
      <c r="I4257">
        <v>59</v>
      </c>
      <c r="J4257" s="5" t="s">
        <v>9219</v>
      </c>
      <c r="K4257" t="s">
        <v>21</v>
      </c>
      <c r="L4257" t="s">
        <v>9281</v>
      </c>
      <c r="M4257" t="s">
        <v>9209</v>
      </c>
      <c r="O4257">
        <v>48</v>
      </c>
      <c r="P4257" t="s">
        <v>9225</v>
      </c>
      <c r="Q4257">
        <v>11</v>
      </c>
      <c r="R4257">
        <v>6</v>
      </c>
      <c r="S4257" t="s">
        <v>9255</v>
      </c>
      <c r="T4257" t="s">
        <v>9265</v>
      </c>
      <c r="U4257" t="s">
        <v>9283</v>
      </c>
      <c r="V4257" t="str" cm="1">
        <f t="array" ref="V4257">_xlfn.IFS(Hospital_Emergency_Room_Data[[#This Row],[Day]]&lt;=10,"Start(1-10)",Hospital_Emergency_Room_Data[[#This Row],[Day]]&lt;=20,"Middle(11-20)",Hospital_Emergency_Room_Data[[#This Row],[Day]]&gt;20,"End(21-30)")</f>
        <v>Middle(11-20)</v>
      </c>
    </row>
    <row r="4258" spans="1:22">
      <c r="A4258">
        <v>867519350</v>
      </c>
      <c r="B4258" t="s">
        <v>4269</v>
      </c>
      <c r="C4258" s="1">
        <v>45486</v>
      </c>
      <c r="D4258" t="str">
        <f>TEXT(Hospital_Emergency_Room_Data[[#This Row],[Patient Admission Date]],"mmm")</f>
        <v>Jul</v>
      </c>
      <c r="E4258">
        <f>YEAR(Hospital_Emergency_Room_Data[[#This Row],[Patient Admission Date]])</f>
        <v>2024</v>
      </c>
      <c r="F4258" s="2">
        <v>0.98472222222222228</v>
      </c>
      <c r="G4258" s="8" t="str">
        <f>TEXT(Hospital_Emergency_Room_Data[[#This Row],[Patient Admission Date]],"dddd")</f>
        <v>Saturday</v>
      </c>
      <c r="H4258" t="s">
        <v>9208</v>
      </c>
      <c r="I4258">
        <v>60</v>
      </c>
      <c r="J4258" s="5" t="s">
        <v>9217</v>
      </c>
      <c r="K4258" t="s">
        <v>21</v>
      </c>
      <c r="L4258" t="s">
        <v>9281</v>
      </c>
      <c r="M4258" t="s">
        <v>9209</v>
      </c>
      <c r="O4258">
        <v>49</v>
      </c>
      <c r="P4258" t="s">
        <v>9225</v>
      </c>
      <c r="Q4258">
        <v>13</v>
      </c>
      <c r="R4258">
        <v>23</v>
      </c>
      <c r="S4258" t="s">
        <v>9256</v>
      </c>
      <c r="T4258" t="s">
        <v>9265</v>
      </c>
      <c r="U4258" t="s">
        <v>9283</v>
      </c>
      <c r="V4258" t="str" cm="1">
        <f t="array" ref="V4258">_xlfn.IFS(Hospital_Emergency_Room_Data[[#This Row],[Day]]&lt;=10,"Start(1-10)",Hospital_Emergency_Room_Data[[#This Row],[Day]]&lt;=20,"Middle(11-20)",Hospital_Emergency_Room_Data[[#This Row],[Day]]&gt;20,"End(21-30)")</f>
        <v>Middle(11-20)</v>
      </c>
    </row>
    <row r="4259" spans="1:22">
      <c r="A4259">
        <v>189340360</v>
      </c>
      <c r="B4259" t="s">
        <v>4270</v>
      </c>
      <c r="C4259" s="1">
        <v>45404</v>
      </c>
      <c r="D4259" t="str">
        <f>TEXT(Hospital_Emergency_Room_Data[[#This Row],[Patient Admission Date]],"mmm")</f>
        <v>Apr</v>
      </c>
      <c r="E4259">
        <f>YEAR(Hospital_Emergency_Room_Data[[#This Row],[Patient Admission Date]])</f>
        <v>2024</v>
      </c>
      <c r="F4259" s="2">
        <v>0.34930555555555554</v>
      </c>
      <c r="G4259" s="8" t="str">
        <f>TEXT(Hospital_Emergency_Room_Data[[#This Row],[Patient Admission Date]],"dddd")</f>
        <v>Monday</v>
      </c>
      <c r="H4259" t="s">
        <v>9208</v>
      </c>
      <c r="I4259">
        <v>7</v>
      </c>
      <c r="J4259" s="5" t="s">
        <v>9221</v>
      </c>
      <c r="K4259" t="s">
        <v>21</v>
      </c>
      <c r="L4259" t="s">
        <v>9281</v>
      </c>
      <c r="M4259" t="s">
        <v>9209</v>
      </c>
      <c r="O4259">
        <v>60</v>
      </c>
      <c r="P4259" t="s">
        <v>9225</v>
      </c>
      <c r="Q4259">
        <v>22</v>
      </c>
      <c r="R4259">
        <v>8</v>
      </c>
      <c r="S4259" t="s">
        <v>9255</v>
      </c>
      <c r="T4259" t="s">
        <v>9264</v>
      </c>
      <c r="U4259" t="s">
        <v>9283</v>
      </c>
      <c r="V4259" t="str" cm="1">
        <f t="array" ref="V4259">_xlfn.IFS(Hospital_Emergency_Room_Data[[#This Row],[Day]]&lt;=10,"Start(1-10)",Hospital_Emergency_Room_Data[[#This Row],[Day]]&lt;=20,"Middle(11-20)",Hospital_Emergency_Room_Data[[#This Row],[Day]]&gt;20,"End(21-30)")</f>
        <v>End(21-30)</v>
      </c>
    </row>
    <row r="4260" spans="1:22">
      <c r="A4260">
        <v>490327822</v>
      </c>
      <c r="B4260" t="s">
        <v>4271</v>
      </c>
      <c r="C4260" s="1">
        <v>45084</v>
      </c>
      <c r="D4260" t="str">
        <f>TEXT(Hospital_Emergency_Room_Data[[#This Row],[Patient Admission Date]],"mmm")</f>
        <v>Jun</v>
      </c>
      <c r="E4260">
        <f>YEAR(Hospital_Emergency_Room_Data[[#This Row],[Patient Admission Date]])</f>
        <v>2023</v>
      </c>
      <c r="F4260" s="2">
        <v>0.63402777777777775</v>
      </c>
      <c r="G4260" s="8" t="str">
        <f>TEXT(Hospital_Emergency_Room_Data[[#This Row],[Patient Admission Date]],"dddd")</f>
        <v>Wednesday</v>
      </c>
      <c r="H4260" t="s">
        <v>9208</v>
      </c>
      <c r="I4260">
        <v>69</v>
      </c>
      <c r="J4260" s="5" t="s">
        <v>9217</v>
      </c>
      <c r="K4260" t="s">
        <v>21</v>
      </c>
      <c r="L4260" t="s">
        <v>9281</v>
      </c>
      <c r="M4260" t="s">
        <v>9209</v>
      </c>
      <c r="O4260">
        <v>21</v>
      </c>
      <c r="P4260" t="s">
        <v>9226</v>
      </c>
      <c r="Q4260">
        <v>7</v>
      </c>
      <c r="R4260">
        <v>15</v>
      </c>
      <c r="S4260" t="s">
        <v>9257</v>
      </c>
      <c r="T4260" t="s">
        <v>9263</v>
      </c>
      <c r="U4260" t="s">
        <v>9282</v>
      </c>
      <c r="V4260" t="str" cm="1">
        <f t="array" ref="V4260">_xlfn.IFS(Hospital_Emergency_Room_Data[[#This Row],[Day]]&lt;=10,"Start(1-10)",Hospital_Emergency_Room_Data[[#This Row],[Day]]&lt;=20,"Middle(11-20)",Hospital_Emergency_Room_Data[[#This Row],[Day]]&gt;20,"End(21-30)")</f>
        <v>Start(1-10)</v>
      </c>
    </row>
    <row r="4261" spans="1:22">
      <c r="A4261">
        <v>736881861</v>
      </c>
      <c r="B4261" t="s">
        <v>4272</v>
      </c>
      <c r="C4261" s="1">
        <v>45519</v>
      </c>
      <c r="D4261" t="str">
        <f>TEXT(Hospital_Emergency_Room_Data[[#This Row],[Patient Admission Date]],"mmm")</f>
        <v>Aug</v>
      </c>
      <c r="E4261">
        <f>YEAR(Hospital_Emergency_Room_Data[[#This Row],[Patient Admission Date]])</f>
        <v>2024</v>
      </c>
      <c r="F4261" s="2">
        <v>0.83402777777777781</v>
      </c>
      <c r="G4261" s="8" t="str">
        <f>TEXT(Hospital_Emergency_Room_Data[[#This Row],[Patient Admission Date]],"dddd")</f>
        <v>Thursday</v>
      </c>
      <c r="H4261" t="s">
        <v>9208</v>
      </c>
      <c r="I4261">
        <v>61</v>
      </c>
      <c r="J4261" s="5" t="s">
        <v>9217</v>
      </c>
      <c r="K4261" t="s">
        <v>21</v>
      </c>
      <c r="L4261" t="s">
        <v>9281</v>
      </c>
      <c r="M4261" t="s">
        <v>9209</v>
      </c>
      <c r="O4261">
        <v>38</v>
      </c>
      <c r="P4261" t="s">
        <v>9225</v>
      </c>
      <c r="Q4261">
        <v>15</v>
      </c>
      <c r="R4261">
        <v>20</v>
      </c>
      <c r="S4261" t="s">
        <v>9256</v>
      </c>
      <c r="T4261" t="s">
        <v>9262</v>
      </c>
      <c r="U4261" t="s">
        <v>9300</v>
      </c>
      <c r="V4261" t="str" cm="1">
        <f t="array" ref="V4261">_xlfn.IFS(Hospital_Emergency_Room_Data[[#This Row],[Day]]&lt;=10,"Start(1-10)",Hospital_Emergency_Room_Data[[#This Row],[Day]]&lt;=20,"Middle(11-20)",Hospital_Emergency_Room_Data[[#This Row],[Day]]&gt;20,"End(21-30)")</f>
        <v>Middle(11-20)</v>
      </c>
    </row>
    <row r="4262" spans="1:22">
      <c r="A4262">
        <v>858671649</v>
      </c>
      <c r="B4262" t="s">
        <v>4273</v>
      </c>
      <c r="C4262" s="1">
        <v>45151</v>
      </c>
      <c r="D4262" t="str">
        <f>TEXT(Hospital_Emergency_Room_Data[[#This Row],[Patient Admission Date]],"mmm")</f>
        <v>Aug</v>
      </c>
      <c r="E4262">
        <f>YEAR(Hospital_Emergency_Room_Data[[#This Row],[Patient Admission Date]])</f>
        <v>2023</v>
      </c>
      <c r="F4262" s="2">
        <v>0.15208333333333332</v>
      </c>
      <c r="G4262" s="8" t="str">
        <f>TEXT(Hospital_Emergency_Room_Data[[#This Row],[Patient Admission Date]],"dddd")</f>
        <v>Sunday</v>
      </c>
      <c r="H4262" t="s">
        <v>9208</v>
      </c>
      <c r="I4262">
        <v>65</v>
      </c>
      <c r="J4262" s="5" t="s">
        <v>9217</v>
      </c>
      <c r="K4262" t="s">
        <v>21</v>
      </c>
      <c r="L4262" t="s">
        <v>9281</v>
      </c>
      <c r="M4262" t="s">
        <v>9209</v>
      </c>
      <c r="O4262">
        <v>44</v>
      </c>
      <c r="P4262" t="s">
        <v>9225</v>
      </c>
      <c r="Q4262">
        <v>13</v>
      </c>
      <c r="R4262">
        <v>3</v>
      </c>
      <c r="S4262" t="s">
        <v>9258</v>
      </c>
      <c r="T4262" t="s">
        <v>9265</v>
      </c>
      <c r="U4262" t="s">
        <v>9300</v>
      </c>
      <c r="V4262" t="str" cm="1">
        <f t="array" ref="V4262">_xlfn.IFS(Hospital_Emergency_Room_Data[[#This Row],[Day]]&lt;=10,"Start(1-10)",Hospital_Emergency_Room_Data[[#This Row],[Day]]&lt;=20,"Middle(11-20)",Hospital_Emergency_Room_Data[[#This Row],[Day]]&gt;20,"End(21-30)")</f>
        <v>Middle(11-20)</v>
      </c>
    </row>
    <row r="4263" spans="1:22">
      <c r="A4263">
        <v>813812517</v>
      </c>
      <c r="B4263" t="s">
        <v>4274</v>
      </c>
      <c r="C4263" s="1">
        <v>45177</v>
      </c>
      <c r="D4263" t="str">
        <f>TEXT(Hospital_Emergency_Room_Data[[#This Row],[Patient Admission Date]],"mmm")</f>
        <v>Sep</v>
      </c>
      <c r="E4263">
        <f>YEAR(Hospital_Emergency_Room_Data[[#This Row],[Patient Admission Date]])</f>
        <v>2023</v>
      </c>
      <c r="F4263" s="2">
        <v>0.48333333333333334</v>
      </c>
      <c r="G4263" s="8" t="str">
        <f>TEXT(Hospital_Emergency_Room_Data[[#This Row],[Patient Admission Date]],"dddd")</f>
        <v>Friday</v>
      </c>
      <c r="H4263" t="s">
        <v>9208</v>
      </c>
      <c r="I4263">
        <v>3</v>
      </c>
      <c r="J4263" s="5" t="s">
        <v>9218</v>
      </c>
      <c r="K4263" t="s">
        <v>21</v>
      </c>
      <c r="L4263" t="s">
        <v>9281</v>
      </c>
      <c r="M4263" t="s">
        <v>9209</v>
      </c>
      <c r="O4263">
        <v>47</v>
      </c>
      <c r="P4263" t="s">
        <v>9225</v>
      </c>
      <c r="Q4263">
        <v>8</v>
      </c>
      <c r="R4263">
        <v>11</v>
      </c>
      <c r="S4263" t="s">
        <v>9255</v>
      </c>
      <c r="T4263" t="s">
        <v>9265</v>
      </c>
      <c r="U4263" t="s">
        <v>9283</v>
      </c>
      <c r="V4263" t="str" cm="1">
        <f t="array" ref="V4263">_xlfn.IFS(Hospital_Emergency_Room_Data[[#This Row],[Day]]&lt;=10,"Start(1-10)",Hospital_Emergency_Room_Data[[#This Row],[Day]]&lt;=20,"Middle(11-20)",Hospital_Emergency_Room_Data[[#This Row],[Day]]&gt;20,"End(21-30)")</f>
        <v>Start(1-10)</v>
      </c>
    </row>
    <row r="4264" spans="1:22">
      <c r="A4264">
        <v>458330984</v>
      </c>
      <c r="B4264" t="s">
        <v>4275</v>
      </c>
      <c r="C4264" s="1">
        <v>45099</v>
      </c>
      <c r="D4264" t="str">
        <f>TEXT(Hospital_Emergency_Room_Data[[#This Row],[Patient Admission Date]],"mmm")</f>
        <v>Jun</v>
      </c>
      <c r="E4264">
        <f>YEAR(Hospital_Emergency_Room_Data[[#This Row],[Patient Admission Date]])</f>
        <v>2023</v>
      </c>
      <c r="F4264" s="2">
        <v>0.96250000000000002</v>
      </c>
      <c r="G4264" s="8" t="str">
        <f>TEXT(Hospital_Emergency_Room_Data[[#This Row],[Patient Admission Date]],"dddd")</f>
        <v>Thursday</v>
      </c>
      <c r="H4264" t="s">
        <v>9208</v>
      </c>
      <c r="I4264">
        <v>35</v>
      </c>
      <c r="J4264" s="5" t="s">
        <v>9223</v>
      </c>
      <c r="K4264" t="s">
        <v>21</v>
      </c>
      <c r="L4264" t="s">
        <v>9281</v>
      </c>
      <c r="M4264" t="s">
        <v>9209</v>
      </c>
      <c r="O4264">
        <v>22</v>
      </c>
      <c r="P4264" t="s">
        <v>9226</v>
      </c>
      <c r="Q4264">
        <v>22</v>
      </c>
      <c r="R4264">
        <v>23</v>
      </c>
      <c r="S4264" t="s">
        <v>9256</v>
      </c>
      <c r="T4264" t="s">
        <v>9264</v>
      </c>
      <c r="U4264" t="s">
        <v>9282</v>
      </c>
      <c r="V4264" t="str" cm="1">
        <f t="array" ref="V4264">_xlfn.IFS(Hospital_Emergency_Room_Data[[#This Row],[Day]]&lt;=10,"Start(1-10)",Hospital_Emergency_Room_Data[[#This Row],[Day]]&lt;=20,"Middle(11-20)",Hospital_Emergency_Room_Data[[#This Row],[Day]]&gt;20,"End(21-30)")</f>
        <v>End(21-30)</v>
      </c>
    </row>
    <row r="4265" spans="1:22">
      <c r="A4265">
        <v>559743492</v>
      </c>
      <c r="B4265" t="s">
        <v>4276</v>
      </c>
      <c r="C4265" s="1">
        <v>45134</v>
      </c>
      <c r="D4265" t="str">
        <f>TEXT(Hospital_Emergency_Room_Data[[#This Row],[Patient Admission Date]],"mmm")</f>
        <v>Jul</v>
      </c>
      <c r="E4265">
        <f>YEAR(Hospital_Emergency_Room_Data[[#This Row],[Patient Admission Date]])</f>
        <v>2023</v>
      </c>
      <c r="F4265" s="2">
        <v>0.46666666666666667</v>
      </c>
      <c r="G4265" s="8" t="str">
        <f>TEXT(Hospital_Emergency_Room_Data[[#This Row],[Patient Admission Date]],"dddd")</f>
        <v>Thursday</v>
      </c>
      <c r="H4265" t="s">
        <v>9208</v>
      </c>
      <c r="I4265">
        <v>68</v>
      </c>
      <c r="J4265" s="5" t="s">
        <v>9217</v>
      </c>
      <c r="K4265" t="s">
        <v>21</v>
      </c>
      <c r="L4265" t="s">
        <v>9281</v>
      </c>
      <c r="M4265" t="s">
        <v>9209</v>
      </c>
      <c r="O4265">
        <v>25</v>
      </c>
      <c r="P4265" t="s">
        <v>9226</v>
      </c>
      <c r="Q4265">
        <v>27</v>
      </c>
      <c r="R4265">
        <v>11</v>
      </c>
      <c r="S4265" t="s">
        <v>9255</v>
      </c>
      <c r="T4265" t="s">
        <v>9264</v>
      </c>
      <c r="U4265" t="s">
        <v>9282</v>
      </c>
      <c r="V4265" t="str" cm="1">
        <f t="array" ref="V4265">_xlfn.IFS(Hospital_Emergency_Room_Data[[#This Row],[Day]]&lt;=10,"Start(1-10)",Hospital_Emergency_Room_Data[[#This Row],[Day]]&lt;=20,"Middle(11-20)",Hospital_Emergency_Room_Data[[#This Row],[Day]]&gt;20,"End(21-30)")</f>
        <v>End(21-30)</v>
      </c>
    </row>
    <row r="4266" spans="1:22">
      <c r="A4266">
        <v>562545073</v>
      </c>
      <c r="B4266" t="s">
        <v>4277</v>
      </c>
      <c r="C4266" s="1">
        <v>45552</v>
      </c>
      <c r="D4266" t="str">
        <f>TEXT(Hospital_Emergency_Room_Data[[#This Row],[Patient Admission Date]],"mmm")</f>
        <v>Sep</v>
      </c>
      <c r="E4266">
        <f>YEAR(Hospital_Emergency_Room_Data[[#This Row],[Patient Admission Date]])</f>
        <v>2024</v>
      </c>
      <c r="F4266" s="2">
        <v>0.61388888888888893</v>
      </c>
      <c r="G4266" s="8" t="str">
        <f>TEXT(Hospital_Emergency_Room_Data[[#This Row],[Patient Admission Date]],"dddd")</f>
        <v>Tuesday</v>
      </c>
      <c r="H4266" t="s">
        <v>9208</v>
      </c>
      <c r="I4266">
        <v>6</v>
      </c>
      <c r="J4266" s="5" t="s">
        <v>9221</v>
      </c>
      <c r="K4266" t="s">
        <v>21</v>
      </c>
      <c r="L4266" t="s">
        <v>9281</v>
      </c>
      <c r="M4266" t="s">
        <v>9209</v>
      </c>
      <c r="O4266">
        <v>30</v>
      </c>
      <c r="P4266" t="s">
        <v>9225</v>
      </c>
      <c r="Q4266">
        <v>17</v>
      </c>
      <c r="R4266">
        <v>14</v>
      </c>
      <c r="S4266" t="s">
        <v>9257</v>
      </c>
      <c r="T4266" t="s">
        <v>9262</v>
      </c>
      <c r="U4266" t="s">
        <v>9282</v>
      </c>
      <c r="V4266" t="str" cm="1">
        <f t="array" ref="V4266">_xlfn.IFS(Hospital_Emergency_Room_Data[[#This Row],[Day]]&lt;=10,"Start(1-10)",Hospital_Emergency_Room_Data[[#This Row],[Day]]&lt;=20,"Middle(11-20)",Hospital_Emergency_Room_Data[[#This Row],[Day]]&gt;20,"End(21-30)")</f>
        <v>Middle(11-20)</v>
      </c>
    </row>
    <row r="4267" spans="1:22">
      <c r="A4267">
        <v>126827615</v>
      </c>
      <c r="B4267" t="s">
        <v>4278</v>
      </c>
      <c r="C4267" s="1">
        <v>45076</v>
      </c>
      <c r="D4267" t="str">
        <f>TEXT(Hospital_Emergency_Room_Data[[#This Row],[Patient Admission Date]],"mmm")</f>
        <v>May</v>
      </c>
      <c r="E4267">
        <f>YEAR(Hospital_Emergency_Room_Data[[#This Row],[Patient Admission Date]])</f>
        <v>2023</v>
      </c>
      <c r="F4267" s="2">
        <v>0.37777777777777777</v>
      </c>
      <c r="G4267" s="8" t="str">
        <f>TEXT(Hospital_Emergency_Room_Data[[#This Row],[Patient Admission Date]],"dddd")</f>
        <v>Tuesday</v>
      </c>
      <c r="H4267" t="s">
        <v>9208</v>
      </c>
      <c r="I4267">
        <v>50</v>
      </c>
      <c r="J4267" s="5" t="s">
        <v>9219</v>
      </c>
      <c r="K4267" t="s">
        <v>21</v>
      </c>
      <c r="L4267" t="s">
        <v>9281</v>
      </c>
      <c r="M4267" t="s">
        <v>9209</v>
      </c>
      <c r="O4267">
        <v>30</v>
      </c>
      <c r="P4267" t="s">
        <v>9225</v>
      </c>
      <c r="Q4267">
        <v>30</v>
      </c>
      <c r="R4267">
        <v>9</v>
      </c>
      <c r="S4267" t="s">
        <v>9255</v>
      </c>
      <c r="T4267" t="s">
        <v>9264</v>
      </c>
      <c r="U4267" t="s">
        <v>9282</v>
      </c>
      <c r="V4267" t="str" cm="1">
        <f t="array" ref="V4267">_xlfn.IFS(Hospital_Emergency_Room_Data[[#This Row],[Day]]&lt;=10,"Start(1-10)",Hospital_Emergency_Room_Data[[#This Row],[Day]]&lt;=20,"Middle(11-20)",Hospital_Emergency_Room_Data[[#This Row],[Day]]&gt;20,"End(21-30)")</f>
        <v>End(21-30)</v>
      </c>
    </row>
    <row r="4268" spans="1:22">
      <c r="A4268">
        <v>887080888</v>
      </c>
      <c r="B4268" t="s">
        <v>4279</v>
      </c>
      <c r="C4268" s="1">
        <v>45071</v>
      </c>
      <c r="D4268" t="str">
        <f>TEXT(Hospital_Emergency_Room_Data[[#This Row],[Patient Admission Date]],"mmm")</f>
        <v>May</v>
      </c>
      <c r="E4268">
        <f>YEAR(Hospital_Emergency_Room_Data[[#This Row],[Patient Admission Date]])</f>
        <v>2023</v>
      </c>
      <c r="F4268" s="2">
        <v>0.6</v>
      </c>
      <c r="G4268" s="8" t="str">
        <f>TEXT(Hospital_Emergency_Room_Data[[#This Row],[Patient Admission Date]],"dddd")</f>
        <v>Thursday</v>
      </c>
      <c r="H4268" t="s">
        <v>9208</v>
      </c>
      <c r="I4268">
        <v>74</v>
      </c>
      <c r="J4268" s="5" t="s">
        <v>9222</v>
      </c>
      <c r="K4268" t="s">
        <v>21</v>
      </c>
      <c r="L4268" t="s">
        <v>9281</v>
      </c>
      <c r="M4268" t="s">
        <v>9209</v>
      </c>
      <c r="O4268">
        <v>45</v>
      </c>
      <c r="P4268" t="s">
        <v>9225</v>
      </c>
      <c r="Q4268">
        <v>25</v>
      </c>
      <c r="R4268">
        <v>14</v>
      </c>
      <c r="S4268" t="s">
        <v>9257</v>
      </c>
      <c r="T4268" t="s">
        <v>9264</v>
      </c>
      <c r="U4268" t="s">
        <v>9300</v>
      </c>
      <c r="V4268" t="str" cm="1">
        <f t="array" ref="V4268">_xlfn.IFS(Hospital_Emergency_Room_Data[[#This Row],[Day]]&lt;=10,"Start(1-10)",Hospital_Emergency_Room_Data[[#This Row],[Day]]&lt;=20,"Middle(11-20)",Hospital_Emergency_Room_Data[[#This Row],[Day]]&gt;20,"End(21-30)")</f>
        <v>End(21-30)</v>
      </c>
    </row>
    <row r="4269" spans="1:22">
      <c r="A4269">
        <v>659651419</v>
      </c>
      <c r="B4269" t="s">
        <v>4280</v>
      </c>
      <c r="C4269" s="1">
        <v>45374</v>
      </c>
      <c r="D4269" t="str">
        <f>TEXT(Hospital_Emergency_Room_Data[[#This Row],[Patient Admission Date]],"mmm")</f>
        <v>Mar</v>
      </c>
      <c r="E4269">
        <f>YEAR(Hospital_Emergency_Room_Data[[#This Row],[Patient Admission Date]])</f>
        <v>2024</v>
      </c>
      <c r="F4269" s="2">
        <v>0.24027777777777778</v>
      </c>
      <c r="G4269" s="8" t="str">
        <f>TEXT(Hospital_Emergency_Room_Data[[#This Row],[Patient Admission Date]],"dddd")</f>
        <v>Saturday</v>
      </c>
      <c r="H4269" t="s">
        <v>9208</v>
      </c>
      <c r="I4269">
        <v>46</v>
      </c>
      <c r="J4269" s="5" t="s">
        <v>9219</v>
      </c>
      <c r="K4269" t="s">
        <v>21</v>
      </c>
      <c r="L4269" t="s">
        <v>9281</v>
      </c>
      <c r="M4269" t="s">
        <v>9209</v>
      </c>
      <c r="O4269">
        <v>50</v>
      </c>
      <c r="P4269" t="s">
        <v>9225</v>
      </c>
      <c r="Q4269">
        <v>23</v>
      </c>
      <c r="R4269">
        <v>5</v>
      </c>
      <c r="S4269" t="s">
        <v>9258</v>
      </c>
      <c r="T4269" t="s">
        <v>9264</v>
      </c>
      <c r="U4269" t="s">
        <v>9283</v>
      </c>
      <c r="V4269" t="str" cm="1">
        <f t="array" ref="V4269">_xlfn.IFS(Hospital_Emergency_Room_Data[[#This Row],[Day]]&lt;=10,"Start(1-10)",Hospital_Emergency_Room_Data[[#This Row],[Day]]&lt;=20,"Middle(11-20)",Hospital_Emergency_Room_Data[[#This Row],[Day]]&gt;20,"End(21-30)")</f>
        <v>End(21-30)</v>
      </c>
    </row>
    <row r="4270" spans="1:22">
      <c r="A4270">
        <v>191439431</v>
      </c>
      <c r="B4270" t="s">
        <v>4281</v>
      </c>
      <c r="C4270" s="1">
        <v>45413</v>
      </c>
      <c r="D4270" t="str">
        <f>TEXT(Hospital_Emergency_Room_Data[[#This Row],[Patient Admission Date]],"mmm")</f>
        <v>May</v>
      </c>
      <c r="E4270">
        <f>YEAR(Hospital_Emergency_Room_Data[[#This Row],[Patient Admission Date]])</f>
        <v>2024</v>
      </c>
      <c r="F4270" s="2">
        <v>0.59375</v>
      </c>
      <c r="G4270" s="8" t="str">
        <f>TEXT(Hospital_Emergency_Room_Data[[#This Row],[Patient Admission Date]],"dddd")</f>
        <v>Wednesday</v>
      </c>
      <c r="H4270" t="s">
        <v>9208</v>
      </c>
      <c r="I4270">
        <v>5</v>
      </c>
      <c r="J4270" s="5" t="s">
        <v>9221</v>
      </c>
      <c r="K4270" t="s">
        <v>21</v>
      </c>
      <c r="L4270" t="s">
        <v>9281</v>
      </c>
      <c r="M4270" t="s">
        <v>9209</v>
      </c>
      <c r="O4270">
        <v>52</v>
      </c>
      <c r="P4270" t="s">
        <v>9225</v>
      </c>
      <c r="Q4270">
        <v>1</v>
      </c>
      <c r="R4270">
        <v>14</v>
      </c>
      <c r="S4270" t="s">
        <v>9257</v>
      </c>
      <c r="T4270" t="s">
        <v>9263</v>
      </c>
      <c r="U4270" t="s">
        <v>9283</v>
      </c>
      <c r="V4270" t="str" cm="1">
        <f t="array" ref="V4270">_xlfn.IFS(Hospital_Emergency_Room_Data[[#This Row],[Day]]&lt;=10,"Start(1-10)",Hospital_Emergency_Room_Data[[#This Row],[Day]]&lt;=20,"Middle(11-20)",Hospital_Emergency_Room_Data[[#This Row],[Day]]&gt;20,"End(21-30)")</f>
        <v>Start(1-10)</v>
      </c>
    </row>
    <row r="4271" spans="1:22">
      <c r="A4271">
        <v>551110556</v>
      </c>
      <c r="B4271" t="s">
        <v>4282</v>
      </c>
      <c r="C4271" s="1">
        <v>45040</v>
      </c>
      <c r="D4271" t="str">
        <f>TEXT(Hospital_Emergency_Room_Data[[#This Row],[Patient Admission Date]],"mmm")</f>
        <v>Apr</v>
      </c>
      <c r="E4271">
        <f>YEAR(Hospital_Emergency_Room_Data[[#This Row],[Patient Admission Date]])</f>
        <v>2023</v>
      </c>
      <c r="F4271" s="2">
        <v>0.22638888888888889</v>
      </c>
      <c r="G4271" s="8" t="str">
        <f>TEXT(Hospital_Emergency_Room_Data[[#This Row],[Patient Admission Date]],"dddd")</f>
        <v>Monday</v>
      </c>
      <c r="H4271" t="s">
        <v>9208</v>
      </c>
      <c r="I4271">
        <v>14</v>
      </c>
      <c r="J4271" s="5" t="s">
        <v>9221</v>
      </c>
      <c r="K4271" t="s">
        <v>21</v>
      </c>
      <c r="L4271" t="s">
        <v>9281</v>
      </c>
      <c r="M4271" t="s">
        <v>9209</v>
      </c>
      <c r="O4271">
        <v>54</v>
      </c>
      <c r="P4271" t="s">
        <v>9225</v>
      </c>
      <c r="Q4271">
        <v>24</v>
      </c>
      <c r="R4271">
        <v>5</v>
      </c>
      <c r="S4271" t="s">
        <v>9258</v>
      </c>
      <c r="T4271" t="s">
        <v>9264</v>
      </c>
      <c r="U4271" t="s">
        <v>9283</v>
      </c>
      <c r="V4271" t="str" cm="1">
        <f t="array" ref="V4271">_xlfn.IFS(Hospital_Emergency_Room_Data[[#This Row],[Day]]&lt;=10,"Start(1-10)",Hospital_Emergency_Room_Data[[#This Row],[Day]]&lt;=20,"Middle(11-20)",Hospital_Emergency_Room_Data[[#This Row],[Day]]&gt;20,"End(21-30)")</f>
        <v>End(21-30)</v>
      </c>
    </row>
    <row r="4272" spans="1:22">
      <c r="A4272">
        <v>509222744</v>
      </c>
      <c r="B4272" t="s">
        <v>4283</v>
      </c>
      <c r="C4272" s="1">
        <v>45165</v>
      </c>
      <c r="D4272" t="str">
        <f>TEXT(Hospital_Emergency_Room_Data[[#This Row],[Patient Admission Date]],"mmm")</f>
        <v>Aug</v>
      </c>
      <c r="E4272">
        <f>YEAR(Hospital_Emergency_Room_Data[[#This Row],[Patient Admission Date]])</f>
        <v>2023</v>
      </c>
      <c r="F4272" s="2">
        <v>2.4305555555555556E-2</v>
      </c>
      <c r="G4272" s="8" t="str">
        <f>TEXT(Hospital_Emergency_Room_Data[[#This Row],[Patient Admission Date]],"dddd")</f>
        <v>Sunday</v>
      </c>
      <c r="H4272" t="s">
        <v>9208</v>
      </c>
      <c r="I4272">
        <v>76</v>
      </c>
      <c r="J4272" s="5" t="s">
        <v>9222</v>
      </c>
      <c r="K4272" t="s">
        <v>21</v>
      </c>
      <c r="L4272" t="s">
        <v>9281</v>
      </c>
      <c r="M4272" t="s">
        <v>9209</v>
      </c>
      <c r="O4272">
        <v>13</v>
      </c>
      <c r="P4272" t="s">
        <v>9226</v>
      </c>
      <c r="Q4272">
        <v>27</v>
      </c>
      <c r="R4272">
        <v>0</v>
      </c>
      <c r="S4272" t="s">
        <v>9258</v>
      </c>
      <c r="T4272" t="s">
        <v>9264</v>
      </c>
      <c r="U4272" t="s">
        <v>9282</v>
      </c>
      <c r="V4272" t="str" cm="1">
        <f t="array" ref="V4272">_xlfn.IFS(Hospital_Emergency_Room_Data[[#This Row],[Day]]&lt;=10,"Start(1-10)",Hospital_Emergency_Room_Data[[#This Row],[Day]]&lt;=20,"Middle(11-20)",Hospital_Emergency_Room_Data[[#This Row],[Day]]&gt;20,"End(21-30)")</f>
        <v>End(21-30)</v>
      </c>
    </row>
    <row r="4273" spans="1:22">
      <c r="A4273">
        <v>884092944</v>
      </c>
      <c r="B4273" t="s">
        <v>4284</v>
      </c>
      <c r="C4273" s="1">
        <v>45318</v>
      </c>
      <c r="D4273" t="str">
        <f>TEXT(Hospital_Emergency_Room_Data[[#This Row],[Patient Admission Date]],"mmm")</f>
        <v>Jan</v>
      </c>
      <c r="E4273">
        <f>YEAR(Hospital_Emergency_Room_Data[[#This Row],[Patient Admission Date]])</f>
        <v>2024</v>
      </c>
      <c r="F4273" s="2">
        <v>0.1</v>
      </c>
      <c r="G4273" s="8" t="str">
        <f>TEXT(Hospital_Emergency_Room_Data[[#This Row],[Patient Admission Date]],"dddd")</f>
        <v>Saturday</v>
      </c>
      <c r="H4273" t="s">
        <v>9208</v>
      </c>
      <c r="I4273">
        <v>37</v>
      </c>
      <c r="J4273" s="5" t="s">
        <v>9223</v>
      </c>
      <c r="K4273" t="s">
        <v>21</v>
      </c>
      <c r="L4273" t="s">
        <v>9281</v>
      </c>
      <c r="M4273" t="s">
        <v>9209</v>
      </c>
      <c r="O4273">
        <v>15</v>
      </c>
      <c r="P4273" t="s">
        <v>9226</v>
      </c>
      <c r="Q4273">
        <v>27</v>
      </c>
      <c r="R4273">
        <v>2</v>
      </c>
      <c r="S4273" t="s">
        <v>9258</v>
      </c>
      <c r="T4273" t="s">
        <v>9264</v>
      </c>
      <c r="U4273" t="s">
        <v>9282</v>
      </c>
      <c r="V4273" t="str" cm="1">
        <f t="array" ref="V4273">_xlfn.IFS(Hospital_Emergency_Room_Data[[#This Row],[Day]]&lt;=10,"Start(1-10)",Hospital_Emergency_Room_Data[[#This Row],[Day]]&lt;=20,"Middle(11-20)",Hospital_Emergency_Room_Data[[#This Row],[Day]]&gt;20,"End(21-30)")</f>
        <v>End(21-30)</v>
      </c>
    </row>
    <row r="4274" spans="1:22">
      <c r="A4274">
        <v>240213354</v>
      </c>
      <c r="B4274" t="s">
        <v>4285</v>
      </c>
      <c r="C4274" s="1">
        <v>45219</v>
      </c>
      <c r="D4274" t="str">
        <f>TEXT(Hospital_Emergency_Room_Data[[#This Row],[Patient Admission Date]],"mmm")</f>
        <v>Oct</v>
      </c>
      <c r="E4274">
        <f>YEAR(Hospital_Emergency_Room_Data[[#This Row],[Patient Admission Date]])</f>
        <v>2023</v>
      </c>
      <c r="F4274" s="2">
        <v>0.15138888888888888</v>
      </c>
      <c r="G4274" s="8" t="str">
        <f>TEXT(Hospital_Emergency_Room_Data[[#This Row],[Patient Admission Date]],"dddd")</f>
        <v>Friday</v>
      </c>
      <c r="H4274" t="s">
        <v>9208</v>
      </c>
      <c r="I4274">
        <v>18</v>
      </c>
      <c r="J4274" s="5" t="s">
        <v>9220</v>
      </c>
      <c r="K4274" t="s">
        <v>21</v>
      </c>
      <c r="L4274" t="s">
        <v>9281</v>
      </c>
      <c r="M4274" t="s">
        <v>9209</v>
      </c>
      <c r="O4274">
        <v>28</v>
      </c>
      <c r="P4274" t="s">
        <v>9226</v>
      </c>
      <c r="Q4274">
        <v>20</v>
      </c>
      <c r="R4274">
        <v>3</v>
      </c>
      <c r="S4274" t="s">
        <v>9258</v>
      </c>
      <c r="T4274" t="s">
        <v>9262</v>
      </c>
      <c r="U4274" t="s">
        <v>9282</v>
      </c>
      <c r="V4274" t="str" cm="1">
        <f t="array" ref="V4274">_xlfn.IFS(Hospital_Emergency_Room_Data[[#This Row],[Day]]&lt;=10,"Start(1-10)",Hospital_Emergency_Room_Data[[#This Row],[Day]]&lt;=20,"Middle(11-20)",Hospital_Emergency_Room_Data[[#This Row],[Day]]&gt;20,"End(21-30)")</f>
        <v>Middle(11-20)</v>
      </c>
    </row>
    <row r="4275" spans="1:22">
      <c r="A4275">
        <v>120252822</v>
      </c>
      <c r="B4275" t="s">
        <v>4286</v>
      </c>
      <c r="C4275" s="1">
        <v>45042</v>
      </c>
      <c r="D4275" t="str">
        <f>TEXT(Hospital_Emergency_Room_Data[[#This Row],[Patient Admission Date]],"mmm")</f>
        <v>Apr</v>
      </c>
      <c r="E4275">
        <f>YEAR(Hospital_Emergency_Room_Data[[#This Row],[Patient Admission Date]])</f>
        <v>2023</v>
      </c>
      <c r="F4275" s="2">
        <v>0.50416666666666665</v>
      </c>
      <c r="G4275" s="8" t="str">
        <f>TEXT(Hospital_Emergency_Room_Data[[#This Row],[Patient Admission Date]],"dddd")</f>
        <v>Wednesday</v>
      </c>
      <c r="H4275" t="s">
        <v>9208</v>
      </c>
      <c r="I4275">
        <v>15</v>
      </c>
      <c r="J4275" s="5" t="s">
        <v>9220</v>
      </c>
      <c r="K4275" t="s">
        <v>21</v>
      </c>
      <c r="L4275" t="s">
        <v>9281</v>
      </c>
      <c r="M4275" t="s">
        <v>9209</v>
      </c>
      <c r="O4275">
        <v>32</v>
      </c>
      <c r="P4275" t="s">
        <v>9225</v>
      </c>
      <c r="Q4275">
        <v>26</v>
      </c>
      <c r="R4275">
        <v>12</v>
      </c>
      <c r="S4275" t="s">
        <v>9257</v>
      </c>
      <c r="T4275" t="s">
        <v>9264</v>
      </c>
      <c r="U4275" t="s">
        <v>9300</v>
      </c>
      <c r="V4275" t="str" cm="1">
        <f t="array" ref="V4275">_xlfn.IFS(Hospital_Emergency_Room_Data[[#This Row],[Day]]&lt;=10,"Start(1-10)",Hospital_Emergency_Room_Data[[#This Row],[Day]]&lt;=20,"Middle(11-20)",Hospital_Emergency_Room_Data[[#This Row],[Day]]&gt;20,"End(21-30)")</f>
        <v>End(21-30)</v>
      </c>
    </row>
    <row r="4276" spans="1:22">
      <c r="A4276">
        <v>404470411</v>
      </c>
      <c r="B4276" t="s">
        <v>4287</v>
      </c>
      <c r="C4276" s="1">
        <v>45580</v>
      </c>
      <c r="D4276" t="str">
        <f>TEXT(Hospital_Emergency_Room_Data[[#This Row],[Patient Admission Date]],"mmm")</f>
        <v>Oct</v>
      </c>
      <c r="E4276">
        <f>YEAR(Hospital_Emergency_Room_Data[[#This Row],[Patient Admission Date]])</f>
        <v>2024</v>
      </c>
      <c r="F4276" s="2">
        <v>0.98055555555555551</v>
      </c>
      <c r="G4276" s="8" t="str">
        <f>TEXT(Hospital_Emergency_Room_Data[[#This Row],[Patient Admission Date]],"dddd")</f>
        <v>Tuesday</v>
      </c>
      <c r="H4276" t="s">
        <v>9208</v>
      </c>
      <c r="I4276">
        <v>73</v>
      </c>
      <c r="J4276" s="5" t="s">
        <v>9222</v>
      </c>
      <c r="K4276" t="s">
        <v>21</v>
      </c>
      <c r="L4276" t="s">
        <v>9281</v>
      </c>
      <c r="M4276" t="s">
        <v>9209</v>
      </c>
      <c r="O4276">
        <v>40</v>
      </c>
      <c r="P4276" t="s">
        <v>9225</v>
      </c>
      <c r="Q4276">
        <v>15</v>
      </c>
      <c r="R4276">
        <v>23</v>
      </c>
      <c r="S4276" t="s">
        <v>9256</v>
      </c>
      <c r="T4276" t="s">
        <v>9262</v>
      </c>
      <c r="U4276" t="s">
        <v>9300</v>
      </c>
      <c r="V4276" t="str" cm="1">
        <f t="array" ref="V4276">_xlfn.IFS(Hospital_Emergency_Room_Data[[#This Row],[Day]]&lt;=10,"Start(1-10)",Hospital_Emergency_Room_Data[[#This Row],[Day]]&lt;=20,"Middle(11-20)",Hospital_Emergency_Room_Data[[#This Row],[Day]]&gt;20,"End(21-30)")</f>
        <v>Middle(11-20)</v>
      </c>
    </row>
    <row r="4277" spans="1:22">
      <c r="A4277">
        <v>569171454</v>
      </c>
      <c r="B4277" t="s">
        <v>4288</v>
      </c>
      <c r="C4277" s="1">
        <v>45028</v>
      </c>
      <c r="D4277" t="str">
        <f>TEXT(Hospital_Emergency_Room_Data[[#This Row],[Patient Admission Date]],"mmm")</f>
        <v>Apr</v>
      </c>
      <c r="E4277">
        <f>YEAR(Hospital_Emergency_Room_Data[[#This Row],[Patient Admission Date]])</f>
        <v>2023</v>
      </c>
      <c r="F4277" s="2">
        <v>0.36041666666666666</v>
      </c>
      <c r="G4277" s="8" t="str">
        <f>TEXT(Hospital_Emergency_Room_Data[[#This Row],[Patient Admission Date]],"dddd")</f>
        <v>Wednesday</v>
      </c>
      <c r="H4277" t="s">
        <v>9208</v>
      </c>
      <c r="I4277">
        <v>20</v>
      </c>
      <c r="J4277" s="5" t="s">
        <v>9220</v>
      </c>
      <c r="K4277" t="s">
        <v>21</v>
      </c>
      <c r="L4277" t="s">
        <v>9281</v>
      </c>
      <c r="M4277" t="s">
        <v>9209</v>
      </c>
      <c r="O4277">
        <v>47</v>
      </c>
      <c r="P4277" t="s">
        <v>9225</v>
      </c>
      <c r="Q4277">
        <v>12</v>
      </c>
      <c r="R4277">
        <v>8</v>
      </c>
      <c r="S4277" t="s">
        <v>9255</v>
      </c>
      <c r="T4277" t="s">
        <v>9265</v>
      </c>
      <c r="U4277" t="s">
        <v>9283</v>
      </c>
      <c r="V4277" t="str" cm="1">
        <f t="array" ref="V4277">_xlfn.IFS(Hospital_Emergency_Room_Data[[#This Row],[Day]]&lt;=10,"Start(1-10)",Hospital_Emergency_Room_Data[[#This Row],[Day]]&lt;=20,"Middle(11-20)",Hospital_Emergency_Room_Data[[#This Row],[Day]]&gt;20,"End(21-30)")</f>
        <v>Middle(11-20)</v>
      </c>
    </row>
    <row r="4278" spans="1:22">
      <c r="A4278">
        <v>209884916</v>
      </c>
      <c r="B4278" t="s">
        <v>4289</v>
      </c>
      <c r="C4278" s="1">
        <v>45339</v>
      </c>
      <c r="D4278" t="str">
        <f>TEXT(Hospital_Emergency_Room_Data[[#This Row],[Patient Admission Date]],"mmm")</f>
        <v>Feb</v>
      </c>
      <c r="E4278">
        <f>YEAR(Hospital_Emergency_Room_Data[[#This Row],[Patient Admission Date]])</f>
        <v>2024</v>
      </c>
      <c r="F4278" s="2">
        <v>0.59513888888888888</v>
      </c>
      <c r="G4278" s="8" t="str">
        <f>TEXT(Hospital_Emergency_Room_Data[[#This Row],[Patient Admission Date]],"dddd")</f>
        <v>Saturday</v>
      </c>
      <c r="H4278" t="s">
        <v>9208</v>
      </c>
      <c r="I4278">
        <v>20</v>
      </c>
      <c r="J4278" s="5" t="s">
        <v>9220</v>
      </c>
      <c r="K4278" t="s">
        <v>21</v>
      </c>
      <c r="L4278" t="s">
        <v>9281</v>
      </c>
      <c r="M4278" t="s">
        <v>9209</v>
      </c>
      <c r="O4278">
        <v>51</v>
      </c>
      <c r="P4278" t="s">
        <v>9225</v>
      </c>
      <c r="Q4278">
        <v>17</v>
      </c>
      <c r="R4278">
        <v>14</v>
      </c>
      <c r="S4278" t="s">
        <v>9257</v>
      </c>
      <c r="T4278" t="s">
        <v>9262</v>
      </c>
      <c r="U4278" t="s">
        <v>9283</v>
      </c>
      <c r="V4278" t="str" cm="1">
        <f t="array" ref="V4278">_xlfn.IFS(Hospital_Emergency_Room_Data[[#This Row],[Day]]&lt;=10,"Start(1-10)",Hospital_Emergency_Room_Data[[#This Row],[Day]]&lt;=20,"Middle(11-20)",Hospital_Emergency_Room_Data[[#This Row],[Day]]&gt;20,"End(21-30)")</f>
        <v>Middle(11-20)</v>
      </c>
    </row>
    <row r="4279" spans="1:22">
      <c r="A4279">
        <v>837044032</v>
      </c>
      <c r="B4279" t="s">
        <v>4290</v>
      </c>
      <c r="C4279" s="1">
        <v>45020</v>
      </c>
      <c r="D4279" t="str">
        <f>TEXT(Hospital_Emergency_Room_Data[[#This Row],[Patient Admission Date]],"mmm")</f>
        <v>Apr</v>
      </c>
      <c r="E4279">
        <f>YEAR(Hospital_Emergency_Room_Data[[#This Row],[Patient Admission Date]])</f>
        <v>2023</v>
      </c>
      <c r="F4279" s="2">
        <v>0.10833333333333334</v>
      </c>
      <c r="G4279" s="8" t="str">
        <f>TEXT(Hospital_Emergency_Room_Data[[#This Row],[Patient Admission Date]],"dddd")</f>
        <v>Tuesday</v>
      </c>
      <c r="H4279" t="s">
        <v>9208</v>
      </c>
      <c r="I4279">
        <v>21</v>
      </c>
      <c r="J4279" s="5" t="s">
        <v>9220</v>
      </c>
      <c r="K4279" t="s">
        <v>21</v>
      </c>
      <c r="L4279" t="s">
        <v>9281</v>
      </c>
      <c r="M4279" t="s">
        <v>9209</v>
      </c>
      <c r="O4279">
        <v>53</v>
      </c>
      <c r="P4279" t="s">
        <v>9225</v>
      </c>
      <c r="Q4279">
        <v>4</v>
      </c>
      <c r="R4279">
        <v>2</v>
      </c>
      <c r="S4279" t="s">
        <v>9258</v>
      </c>
      <c r="T4279" t="s">
        <v>9263</v>
      </c>
      <c r="U4279" t="s">
        <v>9283</v>
      </c>
      <c r="V4279" t="str" cm="1">
        <f t="array" ref="V4279">_xlfn.IFS(Hospital_Emergency_Room_Data[[#This Row],[Day]]&lt;=10,"Start(1-10)",Hospital_Emergency_Room_Data[[#This Row],[Day]]&lt;=20,"Middle(11-20)",Hospital_Emergency_Room_Data[[#This Row],[Day]]&gt;20,"End(21-30)")</f>
        <v>Start(1-10)</v>
      </c>
    </row>
    <row r="4280" spans="1:22">
      <c r="A4280">
        <v>693101328</v>
      </c>
      <c r="B4280" t="s">
        <v>4291</v>
      </c>
      <c r="C4280" s="1">
        <v>45321</v>
      </c>
      <c r="D4280" t="str">
        <f>TEXT(Hospital_Emergency_Room_Data[[#This Row],[Patient Admission Date]],"mmm")</f>
        <v>Jan</v>
      </c>
      <c r="E4280">
        <f>YEAR(Hospital_Emergency_Room_Data[[#This Row],[Patient Admission Date]])</f>
        <v>2024</v>
      </c>
      <c r="F4280" s="2">
        <v>0.97152777777777777</v>
      </c>
      <c r="G4280" s="8" t="str">
        <f>TEXT(Hospital_Emergency_Room_Data[[#This Row],[Patient Admission Date]],"dddd")</f>
        <v>Tuesday</v>
      </c>
      <c r="H4280" t="s">
        <v>9208</v>
      </c>
      <c r="I4280">
        <v>52</v>
      </c>
      <c r="J4280" s="5" t="s">
        <v>9219</v>
      </c>
      <c r="K4280" t="s">
        <v>21</v>
      </c>
      <c r="L4280" t="s">
        <v>9281</v>
      </c>
      <c r="M4280" t="s">
        <v>9209</v>
      </c>
      <c r="O4280">
        <v>11</v>
      </c>
      <c r="P4280" t="s">
        <v>9226</v>
      </c>
      <c r="Q4280">
        <v>30</v>
      </c>
      <c r="R4280">
        <v>23</v>
      </c>
      <c r="S4280" t="s">
        <v>9256</v>
      </c>
      <c r="T4280" t="s">
        <v>9264</v>
      </c>
      <c r="U4280" t="s">
        <v>9282</v>
      </c>
      <c r="V4280" t="str" cm="1">
        <f t="array" ref="V4280">_xlfn.IFS(Hospital_Emergency_Room_Data[[#This Row],[Day]]&lt;=10,"Start(1-10)",Hospital_Emergency_Room_Data[[#This Row],[Day]]&lt;=20,"Middle(11-20)",Hospital_Emergency_Room_Data[[#This Row],[Day]]&gt;20,"End(21-30)")</f>
        <v>End(21-30)</v>
      </c>
    </row>
    <row r="4281" spans="1:22">
      <c r="A4281">
        <v>254840202</v>
      </c>
      <c r="B4281" t="s">
        <v>4292</v>
      </c>
      <c r="C4281" s="1">
        <v>45505</v>
      </c>
      <c r="D4281" t="str">
        <f>TEXT(Hospital_Emergency_Room_Data[[#This Row],[Patient Admission Date]],"mmm")</f>
        <v>Aug</v>
      </c>
      <c r="E4281">
        <f>YEAR(Hospital_Emergency_Room_Data[[#This Row],[Patient Admission Date]])</f>
        <v>2024</v>
      </c>
      <c r="F4281" s="2">
        <v>0.29722222222222222</v>
      </c>
      <c r="G4281" s="8" t="str">
        <f>TEXT(Hospital_Emergency_Room_Data[[#This Row],[Patient Admission Date]],"dddd")</f>
        <v>Thursday</v>
      </c>
      <c r="H4281" t="s">
        <v>9208</v>
      </c>
      <c r="I4281">
        <v>51</v>
      </c>
      <c r="J4281" s="5" t="s">
        <v>9219</v>
      </c>
      <c r="K4281" t="s">
        <v>21</v>
      </c>
      <c r="L4281" t="s">
        <v>9281</v>
      </c>
      <c r="M4281" t="s">
        <v>9209</v>
      </c>
      <c r="O4281">
        <v>40</v>
      </c>
      <c r="P4281" t="s">
        <v>9225</v>
      </c>
      <c r="Q4281">
        <v>1</v>
      </c>
      <c r="R4281">
        <v>7</v>
      </c>
      <c r="S4281" t="s">
        <v>9255</v>
      </c>
      <c r="T4281" t="s">
        <v>9263</v>
      </c>
      <c r="U4281" t="s">
        <v>9300</v>
      </c>
      <c r="V4281" t="str" cm="1">
        <f t="array" ref="V4281">_xlfn.IFS(Hospital_Emergency_Room_Data[[#This Row],[Day]]&lt;=10,"Start(1-10)",Hospital_Emergency_Room_Data[[#This Row],[Day]]&lt;=20,"Middle(11-20)",Hospital_Emergency_Room_Data[[#This Row],[Day]]&gt;20,"End(21-30)")</f>
        <v>Start(1-10)</v>
      </c>
    </row>
    <row r="4282" spans="1:22">
      <c r="A4282">
        <v>685110667</v>
      </c>
      <c r="B4282" t="s">
        <v>4293</v>
      </c>
      <c r="C4282" s="1">
        <v>45386</v>
      </c>
      <c r="D4282" t="str">
        <f>TEXT(Hospital_Emergency_Room_Data[[#This Row],[Patient Admission Date]],"mmm")</f>
        <v>Apr</v>
      </c>
      <c r="E4282">
        <f>YEAR(Hospital_Emergency_Room_Data[[#This Row],[Patient Admission Date]])</f>
        <v>2024</v>
      </c>
      <c r="F4282" s="2">
        <v>0.12638888888888888</v>
      </c>
      <c r="G4282" s="8" t="str">
        <f>TEXT(Hospital_Emergency_Room_Data[[#This Row],[Patient Admission Date]],"dddd")</f>
        <v>Thursday</v>
      </c>
      <c r="H4282" t="s">
        <v>9208</v>
      </c>
      <c r="I4282">
        <v>10</v>
      </c>
      <c r="J4282" s="5" t="s">
        <v>9221</v>
      </c>
      <c r="K4282" t="s">
        <v>21</v>
      </c>
      <c r="L4282" t="s">
        <v>9281</v>
      </c>
      <c r="M4282" t="s">
        <v>9209</v>
      </c>
      <c r="O4282">
        <v>41</v>
      </c>
      <c r="P4282" t="s">
        <v>9225</v>
      </c>
      <c r="Q4282">
        <v>4</v>
      </c>
      <c r="R4282">
        <v>3</v>
      </c>
      <c r="S4282" t="s">
        <v>9258</v>
      </c>
      <c r="T4282" t="s">
        <v>9263</v>
      </c>
      <c r="U4282" t="s">
        <v>9300</v>
      </c>
      <c r="V4282" t="str" cm="1">
        <f t="array" ref="V4282">_xlfn.IFS(Hospital_Emergency_Room_Data[[#This Row],[Day]]&lt;=10,"Start(1-10)",Hospital_Emergency_Room_Data[[#This Row],[Day]]&lt;=20,"Middle(11-20)",Hospital_Emergency_Room_Data[[#This Row],[Day]]&gt;20,"End(21-30)")</f>
        <v>Start(1-10)</v>
      </c>
    </row>
    <row r="4283" spans="1:22">
      <c r="A4283">
        <v>327829042</v>
      </c>
      <c r="B4283" t="s">
        <v>4294</v>
      </c>
      <c r="C4283" s="1">
        <v>45372</v>
      </c>
      <c r="D4283" t="str">
        <f>TEXT(Hospital_Emergency_Room_Data[[#This Row],[Patient Admission Date]],"mmm")</f>
        <v>Mar</v>
      </c>
      <c r="E4283">
        <f>YEAR(Hospital_Emergency_Room_Data[[#This Row],[Patient Admission Date]])</f>
        <v>2024</v>
      </c>
      <c r="F4283" s="2">
        <v>0.87569444444444444</v>
      </c>
      <c r="G4283" s="8" t="str">
        <f>TEXT(Hospital_Emergency_Room_Data[[#This Row],[Patient Admission Date]],"dddd")</f>
        <v>Thursday</v>
      </c>
      <c r="H4283" t="s">
        <v>9208</v>
      </c>
      <c r="I4283">
        <v>36</v>
      </c>
      <c r="J4283" s="5" t="s">
        <v>9223</v>
      </c>
      <c r="K4283" t="s">
        <v>21</v>
      </c>
      <c r="L4283" t="s">
        <v>9281</v>
      </c>
      <c r="M4283" t="s">
        <v>9209</v>
      </c>
      <c r="O4283">
        <v>52</v>
      </c>
      <c r="P4283" t="s">
        <v>9225</v>
      </c>
      <c r="Q4283">
        <v>21</v>
      </c>
      <c r="R4283">
        <v>21</v>
      </c>
      <c r="S4283" t="s">
        <v>9256</v>
      </c>
      <c r="T4283" t="s">
        <v>9262</v>
      </c>
      <c r="U4283" t="s">
        <v>9283</v>
      </c>
      <c r="V4283" t="str" cm="1">
        <f t="array" ref="V4283">_xlfn.IFS(Hospital_Emergency_Room_Data[[#This Row],[Day]]&lt;=10,"Start(1-10)",Hospital_Emergency_Room_Data[[#This Row],[Day]]&lt;=20,"Middle(11-20)",Hospital_Emergency_Room_Data[[#This Row],[Day]]&gt;20,"End(21-30)")</f>
        <v>End(21-30)</v>
      </c>
    </row>
    <row r="4284" spans="1:22">
      <c r="A4284">
        <v>723912291</v>
      </c>
      <c r="B4284" t="s">
        <v>4295</v>
      </c>
      <c r="C4284" s="1">
        <v>45135</v>
      </c>
      <c r="D4284" t="str">
        <f>TEXT(Hospital_Emergency_Room_Data[[#This Row],[Patient Admission Date]],"mmm")</f>
        <v>Jul</v>
      </c>
      <c r="E4284">
        <f>YEAR(Hospital_Emergency_Room_Data[[#This Row],[Patient Admission Date]])</f>
        <v>2023</v>
      </c>
      <c r="F4284" s="2">
        <v>0.19375000000000001</v>
      </c>
      <c r="G4284" s="8" t="str">
        <f>TEXT(Hospital_Emergency_Room_Data[[#This Row],[Patient Admission Date]],"dddd")</f>
        <v>Friday</v>
      </c>
      <c r="H4284" t="s">
        <v>9208</v>
      </c>
      <c r="I4284">
        <v>1</v>
      </c>
      <c r="J4284" s="5" t="s">
        <v>9218</v>
      </c>
      <c r="K4284" t="s">
        <v>21</v>
      </c>
      <c r="L4284" t="s">
        <v>9281</v>
      </c>
      <c r="M4284" t="s">
        <v>9209</v>
      </c>
      <c r="O4284">
        <v>15</v>
      </c>
      <c r="P4284" t="s">
        <v>9226</v>
      </c>
      <c r="Q4284">
        <v>28</v>
      </c>
      <c r="R4284">
        <v>4</v>
      </c>
      <c r="S4284" t="s">
        <v>9258</v>
      </c>
      <c r="T4284" t="s">
        <v>9264</v>
      </c>
      <c r="U4284" t="s">
        <v>9282</v>
      </c>
      <c r="V4284" t="str" cm="1">
        <f t="array" ref="V4284">_xlfn.IFS(Hospital_Emergency_Room_Data[[#This Row],[Day]]&lt;=10,"Start(1-10)",Hospital_Emergency_Room_Data[[#This Row],[Day]]&lt;=20,"Middle(11-20)",Hospital_Emergency_Room_Data[[#This Row],[Day]]&gt;20,"End(21-30)")</f>
        <v>End(21-30)</v>
      </c>
    </row>
    <row r="4285" spans="1:22">
      <c r="A4285">
        <v>812011280</v>
      </c>
      <c r="B4285" t="s">
        <v>4296</v>
      </c>
      <c r="C4285" s="1">
        <v>45448</v>
      </c>
      <c r="D4285" t="str">
        <f>TEXT(Hospital_Emergency_Room_Data[[#This Row],[Patient Admission Date]],"mmm")</f>
        <v>Jun</v>
      </c>
      <c r="E4285">
        <f>YEAR(Hospital_Emergency_Room_Data[[#This Row],[Patient Admission Date]])</f>
        <v>2024</v>
      </c>
      <c r="F4285" s="2">
        <v>0.89027777777777772</v>
      </c>
      <c r="G4285" s="8" t="str">
        <f>TEXT(Hospital_Emergency_Room_Data[[#This Row],[Patient Admission Date]],"dddd")</f>
        <v>Wednesday</v>
      </c>
      <c r="H4285" t="s">
        <v>9208</v>
      </c>
      <c r="I4285">
        <v>33</v>
      </c>
      <c r="J4285" s="5" t="s">
        <v>9223</v>
      </c>
      <c r="K4285" t="s">
        <v>21</v>
      </c>
      <c r="L4285" t="s">
        <v>9281</v>
      </c>
      <c r="M4285" t="s">
        <v>9209</v>
      </c>
      <c r="O4285">
        <v>19</v>
      </c>
      <c r="P4285" t="s">
        <v>9226</v>
      </c>
      <c r="Q4285">
        <v>5</v>
      </c>
      <c r="R4285">
        <v>21</v>
      </c>
      <c r="S4285" t="s">
        <v>9256</v>
      </c>
      <c r="T4285" t="s">
        <v>9263</v>
      </c>
      <c r="U4285" t="s">
        <v>9282</v>
      </c>
      <c r="V4285" t="str" cm="1">
        <f t="array" ref="V4285">_xlfn.IFS(Hospital_Emergency_Room_Data[[#This Row],[Day]]&lt;=10,"Start(1-10)",Hospital_Emergency_Room_Data[[#This Row],[Day]]&lt;=20,"Middle(11-20)",Hospital_Emergency_Room_Data[[#This Row],[Day]]&gt;20,"End(21-30)")</f>
        <v>Start(1-10)</v>
      </c>
    </row>
    <row r="4286" spans="1:22">
      <c r="A4286">
        <v>245144691</v>
      </c>
      <c r="B4286" t="s">
        <v>4297</v>
      </c>
      <c r="C4286" s="1">
        <v>45521</v>
      </c>
      <c r="D4286" t="str">
        <f>TEXT(Hospital_Emergency_Room_Data[[#This Row],[Patient Admission Date]],"mmm")</f>
        <v>Aug</v>
      </c>
      <c r="E4286">
        <f>YEAR(Hospital_Emergency_Room_Data[[#This Row],[Patient Admission Date]])</f>
        <v>2024</v>
      </c>
      <c r="F4286" s="2">
        <v>5.0694444444444445E-2</v>
      </c>
      <c r="G4286" s="8" t="str">
        <f>TEXT(Hospital_Emergency_Room_Data[[#This Row],[Patient Admission Date]],"dddd")</f>
        <v>Saturday</v>
      </c>
      <c r="H4286" t="s">
        <v>9208</v>
      </c>
      <c r="I4286">
        <v>63</v>
      </c>
      <c r="J4286" s="5" t="s">
        <v>9217</v>
      </c>
      <c r="K4286" t="s">
        <v>21</v>
      </c>
      <c r="L4286" t="s">
        <v>9281</v>
      </c>
      <c r="M4286" t="s">
        <v>9209</v>
      </c>
      <c r="O4286">
        <v>41</v>
      </c>
      <c r="P4286" t="s">
        <v>9225</v>
      </c>
      <c r="Q4286">
        <v>17</v>
      </c>
      <c r="R4286">
        <v>1</v>
      </c>
      <c r="S4286" t="s">
        <v>9258</v>
      </c>
      <c r="T4286" t="s">
        <v>9262</v>
      </c>
      <c r="U4286" t="s">
        <v>9300</v>
      </c>
      <c r="V4286" t="str" cm="1">
        <f t="array" ref="V4286">_xlfn.IFS(Hospital_Emergency_Room_Data[[#This Row],[Day]]&lt;=10,"Start(1-10)",Hospital_Emergency_Room_Data[[#This Row],[Day]]&lt;=20,"Middle(11-20)",Hospital_Emergency_Room_Data[[#This Row],[Day]]&gt;20,"End(21-30)")</f>
        <v>Middle(11-20)</v>
      </c>
    </row>
    <row r="4287" spans="1:22">
      <c r="A4287">
        <v>277589258</v>
      </c>
      <c r="B4287" t="s">
        <v>4298</v>
      </c>
      <c r="C4287" s="1">
        <v>45071</v>
      </c>
      <c r="D4287" t="str">
        <f>TEXT(Hospital_Emergency_Room_Data[[#This Row],[Patient Admission Date]],"mmm")</f>
        <v>May</v>
      </c>
      <c r="E4287">
        <f>YEAR(Hospital_Emergency_Room_Data[[#This Row],[Patient Admission Date]])</f>
        <v>2023</v>
      </c>
      <c r="F4287" s="2">
        <v>0.30277777777777776</v>
      </c>
      <c r="G4287" s="8" t="str">
        <f>TEXT(Hospital_Emergency_Room_Data[[#This Row],[Patient Admission Date]],"dddd")</f>
        <v>Thursday</v>
      </c>
      <c r="H4287" t="s">
        <v>9208</v>
      </c>
      <c r="I4287">
        <v>39</v>
      </c>
      <c r="J4287" s="5" t="s">
        <v>9223</v>
      </c>
      <c r="K4287" t="s">
        <v>21</v>
      </c>
      <c r="L4287" t="s">
        <v>9281</v>
      </c>
      <c r="M4287" t="s">
        <v>9209</v>
      </c>
      <c r="O4287">
        <v>29</v>
      </c>
      <c r="P4287" t="s">
        <v>9226</v>
      </c>
      <c r="Q4287">
        <v>25</v>
      </c>
      <c r="R4287">
        <v>7</v>
      </c>
      <c r="S4287" t="s">
        <v>9255</v>
      </c>
      <c r="T4287" t="s">
        <v>9264</v>
      </c>
      <c r="U4287" t="s">
        <v>9282</v>
      </c>
      <c r="V4287" t="str" cm="1">
        <f t="array" ref="V4287">_xlfn.IFS(Hospital_Emergency_Room_Data[[#This Row],[Day]]&lt;=10,"Start(1-10)",Hospital_Emergency_Room_Data[[#This Row],[Day]]&lt;=20,"Middle(11-20)",Hospital_Emergency_Room_Data[[#This Row],[Day]]&gt;20,"End(21-30)")</f>
        <v>End(21-30)</v>
      </c>
    </row>
    <row r="4288" spans="1:22">
      <c r="A4288">
        <v>742219416</v>
      </c>
      <c r="B4288" t="s">
        <v>4299</v>
      </c>
      <c r="C4288" s="1">
        <v>45296</v>
      </c>
      <c r="D4288" t="str">
        <f>TEXT(Hospital_Emergency_Room_Data[[#This Row],[Patient Admission Date]],"mmm")</f>
        <v>Jan</v>
      </c>
      <c r="E4288">
        <f>YEAR(Hospital_Emergency_Room_Data[[#This Row],[Patient Admission Date]])</f>
        <v>2024</v>
      </c>
      <c r="F4288" s="2">
        <v>0.25833333333333336</v>
      </c>
      <c r="G4288" s="8" t="str">
        <f>TEXT(Hospital_Emergency_Room_Data[[#This Row],[Patient Admission Date]],"dddd")</f>
        <v>Friday</v>
      </c>
      <c r="H4288" t="s">
        <v>9208</v>
      </c>
      <c r="I4288">
        <v>71</v>
      </c>
      <c r="J4288" s="5" t="s">
        <v>9222</v>
      </c>
      <c r="K4288" t="s">
        <v>21</v>
      </c>
      <c r="L4288" t="s">
        <v>9281</v>
      </c>
      <c r="M4288" t="s">
        <v>9209</v>
      </c>
      <c r="O4288">
        <v>34</v>
      </c>
      <c r="P4288" t="s">
        <v>9225</v>
      </c>
      <c r="Q4288">
        <v>5</v>
      </c>
      <c r="R4288">
        <v>6</v>
      </c>
      <c r="S4288" t="s">
        <v>9255</v>
      </c>
      <c r="T4288" t="s">
        <v>9263</v>
      </c>
      <c r="U4288" t="s">
        <v>9300</v>
      </c>
      <c r="V4288" t="str" cm="1">
        <f t="array" ref="V4288">_xlfn.IFS(Hospital_Emergency_Room_Data[[#This Row],[Day]]&lt;=10,"Start(1-10)",Hospital_Emergency_Room_Data[[#This Row],[Day]]&lt;=20,"Middle(11-20)",Hospital_Emergency_Room_Data[[#This Row],[Day]]&gt;20,"End(21-30)")</f>
        <v>Start(1-10)</v>
      </c>
    </row>
    <row r="4289" spans="1:22">
      <c r="A4289">
        <v>701671487</v>
      </c>
      <c r="B4289" t="s">
        <v>4300</v>
      </c>
      <c r="C4289" s="1">
        <v>45230</v>
      </c>
      <c r="D4289" t="str">
        <f>TEXT(Hospital_Emergency_Room_Data[[#This Row],[Patient Admission Date]],"mmm")</f>
        <v>Oct</v>
      </c>
      <c r="E4289">
        <f>YEAR(Hospital_Emergency_Room_Data[[#This Row],[Patient Admission Date]])</f>
        <v>2023</v>
      </c>
      <c r="F4289" s="2">
        <v>0.71250000000000002</v>
      </c>
      <c r="G4289" s="8" t="str">
        <f>TEXT(Hospital_Emergency_Room_Data[[#This Row],[Patient Admission Date]],"dddd")</f>
        <v>Tuesday</v>
      </c>
      <c r="H4289" t="s">
        <v>9208</v>
      </c>
      <c r="I4289">
        <v>19</v>
      </c>
      <c r="J4289" s="5" t="s">
        <v>9220</v>
      </c>
      <c r="K4289" t="s">
        <v>21</v>
      </c>
      <c r="L4289" t="s">
        <v>9281</v>
      </c>
      <c r="M4289" t="s">
        <v>9209</v>
      </c>
      <c r="O4289">
        <v>49</v>
      </c>
      <c r="P4289" t="s">
        <v>9225</v>
      </c>
      <c r="Q4289">
        <v>31</v>
      </c>
      <c r="R4289">
        <v>17</v>
      </c>
      <c r="S4289" t="s">
        <v>9257</v>
      </c>
      <c r="T4289" t="s">
        <v>9264</v>
      </c>
      <c r="U4289" t="s">
        <v>9283</v>
      </c>
      <c r="V4289" t="str" cm="1">
        <f t="array" ref="V4289">_xlfn.IFS(Hospital_Emergency_Room_Data[[#This Row],[Day]]&lt;=10,"Start(1-10)",Hospital_Emergency_Room_Data[[#This Row],[Day]]&lt;=20,"Middle(11-20)",Hospital_Emergency_Room_Data[[#This Row],[Day]]&gt;20,"End(21-30)")</f>
        <v>End(21-30)</v>
      </c>
    </row>
    <row r="4290" spans="1:22">
      <c r="A4290">
        <v>434929569</v>
      </c>
      <c r="B4290" t="s">
        <v>4301</v>
      </c>
      <c r="C4290" s="1">
        <v>45529</v>
      </c>
      <c r="D4290" t="str">
        <f>TEXT(Hospital_Emergency_Room_Data[[#This Row],[Patient Admission Date]],"mmm")</f>
        <v>Aug</v>
      </c>
      <c r="E4290">
        <f>YEAR(Hospital_Emergency_Room_Data[[#This Row],[Patient Admission Date]])</f>
        <v>2024</v>
      </c>
      <c r="F4290" s="2">
        <v>3.8194444444444448E-2</v>
      </c>
      <c r="G4290" s="8" t="str">
        <f>TEXT(Hospital_Emergency_Room_Data[[#This Row],[Patient Admission Date]],"dddd")</f>
        <v>Sunday</v>
      </c>
      <c r="H4290" t="s">
        <v>9208</v>
      </c>
      <c r="I4290">
        <v>51</v>
      </c>
      <c r="J4290" s="5" t="s">
        <v>9219</v>
      </c>
      <c r="K4290" t="s">
        <v>21</v>
      </c>
      <c r="L4290" t="s">
        <v>9281</v>
      </c>
      <c r="M4290" t="s">
        <v>9209</v>
      </c>
      <c r="O4290">
        <v>58</v>
      </c>
      <c r="P4290" t="s">
        <v>9225</v>
      </c>
      <c r="Q4290">
        <v>25</v>
      </c>
      <c r="R4290">
        <v>0</v>
      </c>
      <c r="S4290" t="s">
        <v>9258</v>
      </c>
      <c r="T4290" t="s">
        <v>9264</v>
      </c>
      <c r="U4290" t="s">
        <v>9283</v>
      </c>
      <c r="V4290" t="str" cm="1">
        <f t="array" ref="V4290">_xlfn.IFS(Hospital_Emergency_Room_Data[[#This Row],[Day]]&lt;=10,"Start(1-10)",Hospital_Emergency_Room_Data[[#This Row],[Day]]&lt;=20,"Middle(11-20)",Hospital_Emergency_Room_Data[[#This Row],[Day]]&gt;20,"End(21-30)")</f>
        <v>End(21-30)</v>
      </c>
    </row>
    <row r="4291" spans="1:22">
      <c r="A4291">
        <v>319551295</v>
      </c>
      <c r="B4291" t="s">
        <v>4302</v>
      </c>
      <c r="C4291" s="1">
        <v>45565</v>
      </c>
      <c r="D4291" t="str">
        <f>TEXT(Hospital_Emergency_Room_Data[[#This Row],[Patient Admission Date]],"mmm")</f>
        <v>Sep</v>
      </c>
      <c r="E4291">
        <f>YEAR(Hospital_Emergency_Room_Data[[#This Row],[Patient Admission Date]])</f>
        <v>2024</v>
      </c>
      <c r="F4291" s="2">
        <v>0.15069444444444444</v>
      </c>
      <c r="G4291" s="8" t="str">
        <f>TEXT(Hospital_Emergency_Room_Data[[#This Row],[Patient Admission Date]],"dddd")</f>
        <v>Monday</v>
      </c>
      <c r="H4291" t="s">
        <v>9208</v>
      </c>
      <c r="I4291">
        <v>75</v>
      </c>
      <c r="J4291" s="5" t="s">
        <v>9222</v>
      </c>
      <c r="K4291" t="s">
        <v>21</v>
      </c>
      <c r="L4291" t="s">
        <v>9281</v>
      </c>
      <c r="M4291" t="s">
        <v>9209</v>
      </c>
      <c r="O4291">
        <v>59</v>
      </c>
      <c r="P4291" t="s">
        <v>9225</v>
      </c>
      <c r="Q4291">
        <v>30</v>
      </c>
      <c r="R4291">
        <v>3</v>
      </c>
      <c r="S4291" t="s">
        <v>9258</v>
      </c>
      <c r="T4291" t="s">
        <v>9264</v>
      </c>
      <c r="U4291" t="s">
        <v>9283</v>
      </c>
      <c r="V4291" t="str" cm="1">
        <f t="array" ref="V4291">_xlfn.IFS(Hospital_Emergency_Room_Data[[#This Row],[Day]]&lt;=10,"Start(1-10)",Hospital_Emergency_Room_Data[[#This Row],[Day]]&lt;=20,"Middle(11-20)",Hospital_Emergency_Room_Data[[#This Row],[Day]]&gt;20,"End(21-30)")</f>
        <v>End(21-30)</v>
      </c>
    </row>
    <row r="4292" spans="1:22">
      <c r="A4292">
        <v>251460287</v>
      </c>
      <c r="B4292" t="s">
        <v>4303</v>
      </c>
      <c r="C4292" s="1">
        <v>45186</v>
      </c>
      <c r="D4292" t="str">
        <f>TEXT(Hospital_Emergency_Room_Data[[#This Row],[Patient Admission Date]],"mmm")</f>
        <v>Sep</v>
      </c>
      <c r="E4292">
        <f>YEAR(Hospital_Emergency_Room_Data[[#This Row],[Patient Admission Date]])</f>
        <v>2023</v>
      </c>
      <c r="F4292" s="2">
        <v>0.86319444444444449</v>
      </c>
      <c r="G4292" s="8" t="str">
        <f>TEXT(Hospital_Emergency_Room_Data[[#This Row],[Patient Admission Date]],"dddd")</f>
        <v>Sunday</v>
      </c>
      <c r="H4292" t="s">
        <v>9208</v>
      </c>
      <c r="I4292">
        <v>66</v>
      </c>
      <c r="J4292" s="5" t="s">
        <v>9217</v>
      </c>
      <c r="K4292" t="s">
        <v>21</v>
      </c>
      <c r="L4292" t="s">
        <v>9281</v>
      </c>
      <c r="M4292" t="s">
        <v>9209</v>
      </c>
      <c r="O4292">
        <v>18</v>
      </c>
      <c r="P4292" t="s">
        <v>9226</v>
      </c>
      <c r="Q4292">
        <v>17</v>
      </c>
      <c r="R4292">
        <v>20</v>
      </c>
      <c r="S4292" t="s">
        <v>9256</v>
      </c>
      <c r="T4292" t="s">
        <v>9262</v>
      </c>
      <c r="U4292" t="s">
        <v>9282</v>
      </c>
      <c r="V4292" t="str" cm="1">
        <f t="array" ref="V4292">_xlfn.IFS(Hospital_Emergency_Room_Data[[#This Row],[Day]]&lt;=10,"Start(1-10)",Hospital_Emergency_Room_Data[[#This Row],[Day]]&lt;=20,"Middle(11-20)",Hospital_Emergency_Room_Data[[#This Row],[Day]]&gt;20,"End(21-30)")</f>
        <v>Middle(11-20)</v>
      </c>
    </row>
    <row r="4293" spans="1:22">
      <c r="A4293">
        <v>188088982</v>
      </c>
      <c r="B4293" t="s">
        <v>4304</v>
      </c>
      <c r="C4293" s="1">
        <v>45519</v>
      </c>
      <c r="D4293" t="str">
        <f>TEXT(Hospital_Emergency_Room_Data[[#This Row],[Patient Admission Date]],"mmm")</f>
        <v>Aug</v>
      </c>
      <c r="E4293">
        <f>YEAR(Hospital_Emergency_Room_Data[[#This Row],[Patient Admission Date]])</f>
        <v>2024</v>
      </c>
      <c r="F4293" s="2">
        <v>0.58125000000000004</v>
      </c>
      <c r="G4293" s="8" t="str">
        <f>TEXT(Hospital_Emergency_Room_Data[[#This Row],[Patient Admission Date]],"dddd")</f>
        <v>Thursday</v>
      </c>
      <c r="H4293" t="s">
        <v>9208</v>
      </c>
      <c r="I4293">
        <v>45</v>
      </c>
      <c r="J4293" s="5" t="s">
        <v>9219</v>
      </c>
      <c r="K4293" t="s">
        <v>21</v>
      </c>
      <c r="L4293" t="s">
        <v>9281</v>
      </c>
      <c r="M4293" t="s">
        <v>9209</v>
      </c>
      <c r="O4293">
        <v>21</v>
      </c>
      <c r="P4293" t="s">
        <v>9226</v>
      </c>
      <c r="Q4293">
        <v>15</v>
      </c>
      <c r="R4293">
        <v>13</v>
      </c>
      <c r="S4293" t="s">
        <v>9257</v>
      </c>
      <c r="T4293" t="s">
        <v>9262</v>
      </c>
      <c r="U4293" t="s">
        <v>9282</v>
      </c>
      <c r="V4293" t="str" cm="1">
        <f t="array" ref="V4293">_xlfn.IFS(Hospital_Emergency_Room_Data[[#This Row],[Day]]&lt;=10,"Start(1-10)",Hospital_Emergency_Room_Data[[#This Row],[Day]]&lt;=20,"Middle(11-20)",Hospital_Emergency_Room_Data[[#This Row],[Day]]&gt;20,"End(21-30)")</f>
        <v>Middle(11-20)</v>
      </c>
    </row>
    <row r="4294" spans="1:22">
      <c r="A4294">
        <v>855284521</v>
      </c>
      <c r="B4294" t="s">
        <v>4305</v>
      </c>
      <c r="C4294" s="1">
        <v>45550</v>
      </c>
      <c r="D4294" t="str">
        <f>TEXT(Hospital_Emergency_Room_Data[[#This Row],[Patient Admission Date]],"mmm")</f>
        <v>Sep</v>
      </c>
      <c r="E4294">
        <f>YEAR(Hospital_Emergency_Room_Data[[#This Row],[Patient Admission Date]])</f>
        <v>2024</v>
      </c>
      <c r="F4294" s="2">
        <v>0.7</v>
      </c>
      <c r="G4294" s="8" t="str">
        <f>TEXT(Hospital_Emergency_Room_Data[[#This Row],[Patient Admission Date]],"dddd")</f>
        <v>Sunday</v>
      </c>
      <c r="H4294" t="s">
        <v>9208</v>
      </c>
      <c r="I4294">
        <v>12</v>
      </c>
      <c r="J4294" s="5" t="s">
        <v>9221</v>
      </c>
      <c r="K4294" t="s">
        <v>21</v>
      </c>
      <c r="L4294" t="s">
        <v>9281</v>
      </c>
      <c r="M4294" t="s">
        <v>9209</v>
      </c>
      <c r="O4294">
        <v>26</v>
      </c>
      <c r="P4294" t="s">
        <v>9226</v>
      </c>
      <c r="Q4294">
        <v>15</v>
      </c>
      <c r="R4294">
        <v>16</v>
      </c>
      <c r="S4294" t="s">
        <v>9257</v>
      </c>
      <c r="T4294" t="s">
        <v>9262</v>
      </c>
      <c r="U4294" t="s">
        <v>9282</v>
      </c>
      <c r="V4294" t="str" cm="1">
        <f t="array" ref="V4294">_xlfn.IFS(Hospital_Emergency_Room_Data[[#This Row],[Day]]&lt;=10,"Start(1-10)",Hospital_Emergency_Room_Data[[#This Row],[Day]]&lt;=20,"Middle(11-20)",Hospital_Emergency_Room_Data[[#This Row],[Day]]&gt;20,"End(21-30)")</f>
        <v>Middle(11-20)</v>
      </c>
    </row>
    <row r="4295" spans="1:22">
      <c r="A4295">
        <v>310246292</v>
      </c>
      <c r="B4295" t="s">
        <v>4306</v>
      </c>
      <c r="C4295" s="1">
        <v>45192</v>
      </c>
      <c r="D4295" t="str">
        <f>TEXT(Hospital_Emergency_Room_Data[[#This Row],[Patient Admission Date]],"mmm")</f>
        <v>Sep</v>
      </c>
      <c r="E4295">
        <f>YEAR(Hospital_Emergency_Room_Data[[#This Row],[Patient Admission Date]])</f>
        <v>2023</v>
      </c>
      <c r="F4295" s="2">
        <v>0.48888888888888887</v>
      </c>
      <c r="G4295" s="8" t="str">
        <f>TEXT(Hospital_Emergency_Room_Data[[#This Row],[Patient Admission Date]],"dddd")</f>
        <v>Saturday</v>
      </c>
      <c r="H4295" t="s">
        <v>9208</v>
      </c>
      <c r="I4295">
        <v>78</v>
      </c>
      <c r="J4295" s="5" t="s">
        <v>9222</v>
      </c>
      <c r="K4295" t="s">
        <v>21</v>
      </c>
      <c r="L4295" t="s">
        <v>9281</v>
      </c>
      <c r="M4295" t="s">
        <v>9209</v>
      </c>
      <c r="O4295">
        <v>43</v>
      </c>
      <c r="P4295" t="s">
        <v>9225</v>
      </c>
      <c r="Q4295">
        <v>23</v>
      </c>
      <c r="R4295">
        <v>11</v>
      </c>
      <c r="S4295" t="s">
        <v>9255</v>
      </c>
      <c r="T4295" t="s">
        <v>9264</v>
      </c>
      <c r="U4295" t="s">
        <v>9300</v>
      </c>
      <c r="V4295" t="str" cm="1">
        <f t="array" ref="V4295">_xlfn.IFS(Hospital_Emergency_Room_Data[[#This Row],[Day]]&lt;=10,"Start(1-10)",Hospital_Emergency_Room_Data[[#This Row],[Day]]&lt;=20,"Middle(11-20)",Hospital_Emergency_Room_Data[[#This Row],[Day]]&gt;20,"End(21-30)")</f>
        <v>End(21-30)</v>
      </c>
    </row>
    <row r="4296" spans="1:22">
      <c r="A4296">
        <v>487459169</v>
      </c>
      <c r="B4296" t="s">
        <v>4307</v>
      </c>
      <c r="C4296" s="1">
        <v>45205</v>
      </c>
      <c r="D4296" t="str">
        <f>TEXT(Hospital_Emergency_Room_Data[[#This Row],[Patient Admission Date]],"mmm")</f>
        <v>Oct</v>
      </c>
      <c r="E4296">
        <f>YEAR(Hospital_Emergency_Room_Data[[#This Row],[Patient Admission Date]])</f>
        <v>2023</v>
      </c>
      <c r="F4296" s="2">
        <v>0.57013888888888886</v>
      </c>
      <c r="G4296" s="8" t="str">
        <f>TEXT(Hospital_Emergency_Room_Data[[#This Row],[Patient Admission Date]],"dddd")</f>
        <v>Friday</v>
      </c>
      <c r="H4296" t="s">
        <v>9208</v>
      </c>
      <c r="I4296">
        <v>42</v>
      </c>
      <c r="J4296" s="5" t="s">
        <v>9223</v>
      </c>
      <c r="K4296" t="s">
        <v>21</v>
      </c>
      <c r="L4296" t="s">
        <v>9281</v>
      </c>
      <c r="M4296" t="s">
        <v>9209</v>
      </c>
      <c r="O4296">
        <v>46</v>
      </c>
      <c r="P4296" t="s">
        <v>9225</v>
      </c>
      <c r="Q4296">
        <v>6</v>
      </c>
      <c r="R4296">
        <v>13</v>
      </c>
      <c r="S4296" t="s">
        <v>9257</v>
      </c>
      <c r="T4296" t="s">
        <v>9263</v>
      </c>
      <c r="U4296" t="s">
        <v>9283</v>
      </c>
      <c r="V4296" t="str" cm="1">
        <f t="array" ref="V4296">_xlfn.IFS(Hospital_Emergency_Room_Data[[#This Row],[Day]]&lt;=10,"Start(1-10)",Hospital_Emergency_Room_Data[[#This Row],[Day]]&lt;=20,"Middle(11-20)",Hospital_Emergency_Room_Data[[#This Row],[Day]]&gt;20,"End(21-30)")</f>
        <v>Start(1-10)</v>
      </c>
    </row>
    <row r="4297" spans="1:22">
      <c r="A4297">
        <v>386860028</v>
      </c>
      <c r="B4297" t="s">
        <v>4308</v>
      </c>
      <c r="C4297" s="1">
        <v>45425</v>
      </c>
      <c r="D4297" t="str">
        <f>TEXT(Hospital_Emergency_Room_Data[[#This Row],[Patient Admission Date]],"mmm")</f>
        <v>May</v>
      </c>
      <c r="E4297">
        <f>YEAR(Hospital_Emergency_Room_Data[[#This Row],[Patient Admission Date]])</f>
        <v>2024</v>
      </c>
      <c r="F4297" s="2">
        <v>0.21875</v>
      </c>
      <c r="G4297" s="8" t="str">
        <f>TEXT(Hospital_Emergency_Room_Data[[#This Row],[Patient Admission Date]],"dddd")</f>
        <v>Monday</v>
      </c>
      <c r="H4297" t="s">
        <v>9208</v>
      </c>
      <c r="I4297">
        <v>71</v>
      </c>
      <c r="J4297" s="5" t="s">
        <v>9222</v>
      </c>
      <c r="K4297" t="s">
        <v>21</v>
      </c>
      <c r="L4297" t="s">
        <v>9281</v>
      </c>
      <c r="M4297" t="s">
        <v>9209</v>
      </c>
      <c r="O4297">
        <v>47</v>
      </c>
      <c r="P4297" t="s">
        <v>9225</v>
      </c>
      <c r="Q4297">
        <v>13</v>
      </c>
      <c r="R4297">
        <v>5</v>
      </c>
      <c r="S4297" t="s">
        <v>9258</v>
      </c>
      <c r="T4297" t="s">
        <v>9265</v>
      </c>
      <c r="U4297" t="s">
        <v>9283</v>
      </c>
      <c r="V4297" t="str" cm="1">
        <f t="array" ref="V4297">_xlfn.IFS(Hospital_Emergency_Room_Data[[#This Row],[Day]]&lt;=10,"Start(1-10)",Hospital_Emergency_Room_Data[[#This Row],[Day]]&lt;=20,"Middle(11-20)",Hospital_Emergency_Room_Data[[#This Row],[Day]]&gt;20,"End(21-30)")</f>
        <v>Middle(11-20)</v>
      </c>
    </row>
    <row r="4298" spans="1:22">
      <c r="A4298">
        <v>518926308</v>
      </c>
      <c r="B4298" t="s">
        <v>4309</v>
      </c>
      <c r="C4298" s="1">
        <v>45482</v>
      </c>
      <c r="D4298" t="str">
        <f>TEXT(Hospital_Emergency_Room_Data[[#This Row],[Patient Admission Date]],"mmm")</f>
        <v>Jul</v>
      </c>
      <c r="E4298">
        <f>YEAR(Hospital_Emergency_Room_Data[[#This Row],[Patient Admission Date]])</f>
        <v>2024</v>
      </c>
      <c r="F4298" s="2">
        <v>0.44583333333333336</v>
      </c>
      <c r="G4298" s="8" t="str">
        <f>TEXT(Hospital_Emergency_Room_Data[[#This Row],[Patient Admission Date]],"dddd")</f>
        <v>Tuesday</v>
      </c>
      <c r="H4298" t="s">
        <v>9208</v>
      </c>
      <c r="I4298">
        <v>28</v>
      </c>
      <c r="J4298" s="5" t="s">
        <v>9220</v>
      </c>
      <c r="K4298" t="s">
        <v>21</v>
      </c>
      <c r="L4298" t="s">
        <v>9281</v>
      </c>
      <c r="M4298" t="s">
        <v>9209</v>
      </c>
      <c r="O4298">
        <v>48</v>
      </c>
      <c r="P4298" t="s">
        <v>9225</v>
      </c>
      <c r="Q4298">
        <v>9</v>
      </c>
      <c r="R4298">
        <v>10</v>
      </c>
      <c r="S4298" t="s">
        <v>9255</v>
      </c>
      <c r="T4298" t="s">
        <v>9265</v>
      </c>
      <c r="U4298" t="s">
        <v>9283</v>
      </c>
      <c r="V4298" t="str" cm="1">
        <f t="array" ref="V4298">_xlfn.IFS(Hospital_Emergency_Room_Data[[#This Row],[Day]]&lt;=10,"Start(1-10)",Hospital_Emergency_Room_Data[[#This Row],[Day]]&lt;=20,"Middle(11-20)",Hospital_Emergency_Room_Data[[#This Row],[Day]]&gt;20,"End(21-30)")</f>
        <v>Start(1-10)</v>
      </c>
    </row>
    <row r="4299" spans="1:22">
      <c r="A4299">
        <v>546709687</v>
      </c>
      <c r="B4299" t="s">
        <v>4310</v>
      </c>
      <c r="C4299" s="1">
        <v>45072</v>
      </c>
      <c r="D4299" t="str">
        <f>TEXT(Hospital_Emergency_Room_Data[[#This Row],[Patient Admission Date]],"mmm")</f>
        <v>May</v>
      </c>
      <c r="E4299">
        <f>YEAR(Hospital_Emergency_Room_Data[[#This Row],[Patient Admission Date]])</f>
        <v>2023</v>
      </c>
      <c r="F4299" s="2">
        <v>0.39374999999999999</v>
      </c>
      <c r="G4299" s="8" t="str">
        <f>TEXT(Hospital_Emergency_Room_Data[[#This Row],[Patient Admission Date]],"dddd")</f>
        <v>Friday</v>
      </c>
      <c r="H4299" t="s">
        <v>9208</v>
      </c>
      <c r="I4299">
        <v>50</v>
      </c>
      <c r="J4299" s="5" t="s">
        <v>9219</v>
      </c>
      <c r="K4299" t="s">
        <v>21</v>
      </c>
      <c r="L4299" t="s">
        <v>9281</v>
      </c>
      <c r="M4299" t="s">
        <v>9209</v>
      </c>
      <c r="O4299">
        <v>52</v>
      </c>
      <c r="P4299" t="s">
        <v>9225</v>
      </c>
      <c r="Q4299">
        <v>26</v>
      </c>
      <c r="R4299">
        <v>9</v>
      </c>
      <c r="S4299" t="s">
        <v>9255</v>
      </c>
      <c r="T4299" t="s">
        <v>9264</v>
      </c>
      <c r="U4299" t="s">
        <v>9283</v>
      </c>
      <c r="V4299" t="str" cm="1">
        <f t="array" ref="V4299">_xlfn.IFS(Hospital_Emergency_Room_Data[[#This Row],[Day]]&lt;=10,"Start(1-10)",Hospital_Emergency_Room_Data[[#This Row],[Day]]&lt;=20,"Middle(11-20)",Hospital_Emergency_Room_Data[[#This Row],[Day]]&gt;20,"End(21-30)")</f>
        <v>End(21-30)</v>
      </c>
    </row>
    <row r="4300" spans="1:22">
      <c r="A4300">
        <v>186182336</v>
      </c>
      <c r="B4300" t="s">
        <v>4311</v>
      </c>
      <c r="C4300" s="1">
        <v>45397</v>
      </c>
      <c r="D4300" t="str">
        <f>TEXT(Hospital_Emergency_Room_Data[[#This Row],[Patient Admission Date]],"mmm")</f>
        <v>Apr</v>
      </c>
      <c r="E4300">
        <f>YEAR(Hospital_Emergency_Room_Data[[#This Row],[Patient Admission Date]])</f>
        <v>2024</v>
      </c>
      <c r="F4300" s="2">
        <v>0.59722222222222221</v>
      </c>
      <c r="G4300" s="8" t="str">
        <f>TEXT(Hospital_Emergency_Room_Data[[#This Row],[Patient Admission Date]],"dddd")</f>
        <v>Monday</v>
      </c>
      <c r="H4300" t="s">
        <v>9208</v>
      </c>
      <c r="I4300">
        <v>79</v>
      </c>
      <c r="J4300" s="5" t="s">
        <v>9222</v>
      </c>
      <c r="K4300" t="s">
        <v>21</v>
      </c>
      <c r="L4300" t="s">
        <v>9281</v>
      </c>
      <c r="M4300" t="s">
        <v>9209</v>
      </c>
      <c r="O4300">
        <v>53</v>
      </c>
      <c r="P4300" t="s">
        <v>9225</v>
      </c>
      <c r="Q4300">
        <v>15</v>
      </c>
      <c r="R4300">
        <v>14</v>
      </c>
      <c r="S4300" t="s">
        <v>9257</v>
      </c>
      <c r="T4300" t="s">
        <v>9262</v>
      </c>
      <c r="U4300" t="s">
        <v>9283</v>
      </c>
      <c r="V4300" t="str" cm="1">
        <f t="array" ref="V4300">_xlfn.IFS(Hospital_Emergency_Room_Data[[#This Row],[Day]]&lt;=10,"Start(1-10)",Hospital_Emergency_Room_Data[[#This Row],[Day]]&lt;=20,"Middle(11-20)",Hospital_Emergency_Room_Data[[#This Row],[Day]]&gt;20,"End(21-30)")</f>
        <v>Middle(11-20)</v>
      </c>
    </row>
    <row r="4301" spans="1:22">
      <c r="A4301">
        <v>171477261</v>
      </c>
      <c r="B4301" t="s">
        <v>4312</v>
      </c>
      <c r="C4301" s="1">
        <v>45519</v>
      </c>
      <c r="D4301" t="str">
        <f>TEXT(Hospital_Emergency_Room_Data[[#This Row],[Patient Admission Date]],"mmm")</f>
        <v>Aug</v>
      </c>
      <c r="E4301">
        <f>YEAR(Hospital_Emergency_Room_Data[[#This Row],[Patient Admission Date]])</f>
        <v>2024</v>
      </c>
      <c r="F4301" s="2">
        <v>0.36319444444444443</v>
      </c>
      <c r="G4301" s="8" t="str">
        <f>TEXT(Hospital_Emergency_Room_Data[[#This Row],[Patient Admission Date]],"dddd")</f>
        <v>Thursday</v>
      </c>
      <c r="H4301" t="s">
        <v>9208</v>
      </c>
      <c r="I4301">
        <v>78</v>
      </c>
      <c r="J4301" s="5" t="s">
        <v>9222</v>
      </c>
      <c r="K4301" t="s">
        <v>21</v>
      </c>
      <c r="L4301" t="s">
        <v>9281</v>
      </c>
      <c r="M4301" t="s">
        <v>9209</v>
      </c>
      <c r="O4301">
        <v>55</v>
      </c>
      <c r="P4301" t="s">
        <v>9225</v>
      </c>
      <c r="Q4301">
        <v>15</v>
      </c>
      <c r="R4301">
        <v>8</v>
      </c>
      <c r="S4301" t="s">
        <v>9255</v>
      </c>
      <c r="T4301" t="s">
        <v>9262</v>
      </c>
      <c r="U4301" t="s">
        <v>9283</v>
      </c>
      <c r="V4301" t="str" cm="1">
        <f t="array" ref="V4301">_xlfn.IFS(Hospital_Emergency_Room_Data[[#This Row],[Day]]&lt;=10,"Start(1-10)",Hospital_Emergency_Room_Data[[#This Row],[Day]]&lt;=20,"Middle(11-20)",Hospital_Emergency_Room_Data[[#This Row],[Day]]&gt;20,"End(21-30)")</f>
        <v>Middle(11-20)</v>
      </c>
    </row>
    <row r="4302" spans="1:22">
      <c r="A4302">
        <v>273879584</v>
      </c>
      <c r="B4302" t="s">
        <v>4313</v>
      </c>
      <c r="C4302" s="1">
        <v>45032</v>
      </c>
      <c r="D4302" t="str">
        <f>TEXT(Hospital_Emergency_Room_Data[[#This Row],[Patient Admission Date]],"mmm")</f>
        <v>Apr</v>
      </c>
      <c r="E4302">
        <f>YEAR(Hospital_Emergency_Room_Data[[#This Row],[Patient Admission Date]])</f>
        <v>2023</v>
      </c>
      <c r="F4302" s="2">
        <v>0.7944444444444444</v>
      </c>
      <c r="G4302" s="8" t="str">
        <f>TEXT(Hospital_Emergency_Room_Data[[#This Row],[Patient Admission Date]],"dddd")</f>
        <v>Sunday</v>
      </c>
      <c r="H4302" t="s">
        <v>9208</v>
      </c>
      <c r="I4302">
        <v>3</v>
      </c>
      <c r="J4302" s="5" t="s">
        <v>9218</v>
      </c>
      <c r="K4302" t="s">
        <v>21</v>
      </c>
      <c r="L4302" t="s">
        <v>9281</v>
      </c>
      <c r="M4302" t="s">
        <v>9209</v>
      </c>
      <c r="O4302">
        <v>57</v>
      </c>
      <c r="P4302" t="s">
        <v>9225</v>
      </c>
      <c r="Q4302">
        <v>16</v>
      </c>
      <c r="R4302">
        <v>19</v>
      </c>
      <c r="S4302" t="s">
        <v>9256</v>
      </c>
      <c r="T4302" t="s">
        <v>9262</v>
      </c>
      <c r="U4302" t="s">
        <v>9283</v>
      </c>
      <c r="V4302" t="str" cm="1">
        <f t="array" ref="V4302">_xlfn.IFS(Hospital_Emergency_Room_Data[[#This Row],[Day]]&lt;=10,"Start(1-10)",Hospital_Emergency_Room_Data[[#This Row],[Day]]&lt;=20,"Middle(11-20)",Hospital_Emergency_Room_Data[[#This Row],[Day]]&gt;20,"End(21-30)")</f>
        <v>Middle(11-20)</v>
      </c>
    </row>
    <row r="4303" spans="1:22">
      <c r="A4303">
        <v>742200489</v>
      </c>
      <c r="B4303" t="s">
        <v>4314</v>
      </c>
      <c r="C4303" s="1">
        <v>45587</v>
      </c>
      <c r="D4303" t="str">
        <f>TEXT(Hospital_Emergency_Room_Data[[#This Row],[Patient Admission Date]],"mmm")</f>
        <v>Oct</v>
      </c>
      <c r="E4303">
        <f>YEAR(Hospital_Emergency_Room_Data[[#This Row],[Patient Admission Date]])</f>
        <v>2024</v>
      </c>
      <c r="F4303" s="2">
        <v>0.37361111111111112</v>
      </c>
      <c r="G4303" s="8" t="str">
        <f>TEXT(Hospital_Emergency_Room_Data[[#This Row],[Patient Admission Date]],"dddd")</f>
        <v>Tuesday</v>
      </c>
      <c r="H4303" t="s">
        <v>9208</v>
      </c>
      <c r="I4303">
        <v>56</v>
      </c>
      <c r="J4303" s="5" t="s">
        <v>9219</v>
      </c>
      <c r="K4303" t="s">
        <v>21</v>
      </c>
      <c r="L4303" t="s">
        <v>9281</v>
      </c>
      <c r="M4303" t="s">
        <v>9209</v>
      </c>
      <c r="O4303">
        <v>59</v>
      </c>
      <c r="P4303" t="s">
        <v>9225</v>
      </c>
      <c r="Q4303">
        <v>22</v>
      </c>
      <c r="R4303">
        <v>8</v>
      </c>
      <c r="S4303" t="s">
        <v>9255</v>
      </c>
      <c r="T4303" t="s">
        <v>9264</v>
      </c>
      <c r="U4303" t="s">
        <v>9283</v>
      </c>
      <c r="V4303" t="str" cm="1">
        <f t="array" ref="V4303">_xlfn.IFS(Hospital_Emergency_Room_Data[[#This Row],[Day]]&lt;=10,"Start(1-10)",Hospital_Emergency_Room_Data[[#This Row],[Day]]&lt;=20,"Middle(11-20)",Hospital_Emergency_Room_Data[[#This Row],[Day]]&gt;20,"End(21-30)")</f>
        <v>End(21-30)</v>
      </c>
    </row>
    <row r="4304" spans="1:22">
      <c r="A4304">
        <v>684783004</v>
      </c>
      <c r="B4304" t="s">
        <v>4315</v>
      </c>
      <c r="C4304" s="1">
        <v>45463</v>
      </c>
      <c r="D4304" t="str">
        <f>TEXT(Hospital_Emergency_Room_Data[[#This Row],[Patient Admission Date]],"mmm")</f>
        <v>Jun</v>
      </c>
      <c r="E4304">
        <f>YEAR(Hospital_Emergency_Room_Data[[#This Row],[Patient Admission Date]])</f>
        <v>2024</v>
      </c>
      <c r="F4304" s="2">
        <v>0.43472222222222223</v>
      </c>
      <c r="G4304" s="8" t="str">
        <f>TEXT(Hospital_Emergency_Room_Data[[#This Row],[Patient Admission Date]],"dddd")</f>
        <v>Thursday</v>
      </c>
      <c r="H4304" t="s">
        <v>9208</v>
      </c>
      <c r="I4304">
        <v>79</v>
      </c>
      <c r="J4304" s="5" t="s">
        <v>9222</v>
      </c>
      <c r="K4304" t="s">
        <v>21</v>
      </c>
      <c r="L4304" t="s">
        <v>9281</v>
      </c>
      <c r="M4304" t="s">
        <v>9209</v>
      </c>
      <c r="O4304">
        <v>10</v>
      </c>
      <c r="P4304" t="s">
        <v>9226</v>
      </c>
      <c r="Q4304">
        <v>20</v>
      </c>
      <c r="R4304">
        <v>10</v>
      </c>
      <c r="S4304" t="s">
        <v>9255</v>
      </c>
      <c r="T4304" t="s">
        <v>9262</v>
      </c>
      <c r="U4304" t="s">
        <v>9282</v>
      </c>
      <c r="V4304" t="str" cm="1">
        <f t="array" ref="V4304">_xlfn.IFS(Hospital_Emergency_Room_Data[[#This Row],[Day]]&lt;=10,"Start(1-10)",Hospital_Emergency_Room_Data[[#This Row],[Day]]&lt;=20,"Middle(11-20)",Hospital_Emergency_Room_Data[[#This Row],[Day]]&gt;20,"End(21-30)")</f>
        <v>Middle(11-20)</v>
      </c>
    </row>
    <row r="4305" spans="1:22">
      <c r="A4305">
        <v>273136898</v>
      </c>
      <c r="B4305" t="s">
        <v>4316</v>
      </c>
      <c r="C4305" s="1">
        <v>45342</v>
      </c>
      <c r="D4305" t="str">
        <f>TEXT(Hospital_Emergency_Room_Data[[#This Row],[Patient Admission Date]],"mmm")</f>
        <v>Feb</v>
      </c>
      <c r="E4305">
        <f>YEAR(Hospital_Emergency_Room_Data[[#This Row],[Patient Admission Date]])</f>
        <v>2024</v>
      </c>
      <c r="F4305" s="2">
        <v>0.99791666666666667</v>
      </c>
      <c r="G4305" s="8" t="str">
        <f>TEXT(Hospital_Emergency_Room_Data[[#This Row],[Patient Admission Date]],"dddd")</f>
        <v>Tuesday</v>
      </c>
      <c r="H4305" t="s">
        <v>9208</v>
      </c>
      <c r="I4305">
        <v>33</v>
      </c>
      <c r="J4305" s="5" t="s">
        <v>9223</v>
      </c>
      <c r="K4305" t="s">
        <v>21</v>
      </c>
      <c r="L4305" t="s">
        <v>9281</v>
      </c>
      <c r="M4305" t="s">
        <v>9209</v>
      </c>
      <c r="O4305">
        <v>13</v>
      </c>
      <c r="P4305" t="s">
        <v>9226</v>
      </c>
      <c r="Q4305">
        <v>20</v>
      </c>
      <c r="R4305">
        <v>23</v>
      </c>
      <c r="S4305" t="s">
        <v>9256</v>
      </c>
      <c r="T4305" t="s">
        <v>9262</v>
      </c>
      <c r="U4305" t="s">
        <v>9282</v>
      </c>
      <c r="V4305" t="str" cm="1">
        <f t="array" ref="V4305">_xlfn.IFS(Hospital_Emergency_Room_Data[[#This Row],[Day]]&lt;=10,"Start(1-10)",Hospital_Emergency_Room_Data[[#This Row],[Day]]&lt;=20,"Middle(11-20)",Hospital_Emergency_Room_Data[[#This Row],[Day]]&gt;20,"End(21-30)")</f>
        <v>Middle(11-20)</v>
      </c>
    </row>
    <row r="4306" spans="1:22">
      <c r="A4306">
        <v>450750223</v>
      </c>
      <c r="B4306" t="s">
        <v>4317</v>
      </c>
      <c r="C4306" s="1">
        <v>45521</v>
      </c>
      <c r="D4306" t="str">
        <f>TEXT(Hospital_Emergency_Room_Data[[#This Row],[Patient Admission Date]],"mmm")</f>
        <v>Aug</v>
      </c>
      <c r="E4306">
        <f>YEAR(Hospital_Emergency_Room_Data[[#This Row],[Patient Admission Date]])</f>
        <v>2024</v>
      </c>
      <c r="F4306" s="2">
        <v>0.4826388888888889</v>
      </c>
      <c r="G4306" s="8" t="str">
        <f>TEXT(Hospital_Emergency_Room_Data[[#This Row],[Patient Admission Date]],"dddd")</f>
        <v>Saturday</v>
      </c>
      <c r="H4306" t="s">
        <v>9208</v>
      </c>
      <c r="I4306">
        <v>54</v>
      </c>
      <c r="J4306" s="5" t="s">
        <v>9219</v>
      </c>
      <c r="K4306" t="s">
        <v>21</v>
      </c>
      <c r="L4306" t="s">
        <v>9281</v>
      </c>
      <c r="M4306" t="s">
        <v>9209</v>
      </c>
      <c r="O4306">
        <v>13</v>
      </c>
      <c r="P4306" t="s">
        <v>9226</v>
      </c>
      <c r="Q4306">
        <v>17</v>
      </c>
      <c r="R4306">
        <v>11</v>
      </c>
      <c r="S4306" t="s">
        <v>9255</v>
      </c>
      <c r="T4306" t="s">
        <v>9262</v>
      </c>
      <c r="U4306" t="s">
        <v>9282</v>
      </c>
      <c r="V4306" t="str" cm="1">
        <f t="array" ref="V4306">_xlfn.IFS(Hospital_Emergency_Room_Data[[#This Row],[Day]]&lt;=10,"Start(1-10)",Hospital_Emergency_Room_Data[[#This Row],[Day]]&lt;=20,"Middle(11-20)",Hospital_Emergency_Room_Data[[#This Row],[Day]]&gt;20,"End(21-30)")</f>
        <v>Middle(11-20)</v>
      </c>
    </row>
    <row r="4307" spans="1:22">
      <c r="A4307">
        <v>437858690</v>
      </c>
      <c r="B4307" t="s">
        <v>4318</v>
      </c>
      <c r="C4307" s="1">
        <v>45448</v>
      </c>
      <c r="D4307" t="str">
        <f>TEXT(Hospital_Emergency_Room_Data[[#This Row],[Patient Admission Date]],"mmm")</f>
        <v>Jun</v>
      </c>
      <c r="E4307">
        <f>YEAR(Hospital_Emergency_Room_Data[[#This Row],[Patient Admission Date]])</f>
        <v>2024</v>
      </c>
      <c r="F4307" s="2">
        <v>0.22500000000000001</v>
      </c>
      <c r="G4307" s="8" t="str">
        <f>TEXT(Hospital_Emergency_Room_Data[[#This Row],[Patient Admission Date]],"dddd")</f>
        <v>Wednesday</v>
      </c>
      <c r="H4307" t="s">
        <v>9208</v>
      </c>
      <c r="I4307">
        <v>40</v>
      </c>
      <c r="J4307" s="5" t="s">
        <v>9223</v>
      </c>
      <c r="K4307" t="s">
        <v>21</v>
      </c>
      <c r="L4307" t="s">
        <v>9281</v>
      </c>
      <c r="M4307" t="s">
        <v>9209</v>
      </c>
      <c r="O4307">
        <v>19</v>
      </c>
      <c r="P4307" t="s">
        <v>9226</v>
      </c>
      <c r="Q4307">
        <v>5</v>
      </c>
      <c r="R4307">
        <v>5</v>
      </c>
      <c r="S4307" t="s">
        <v>9258</v>
      </c>
      <c r="T4307" t="s">
        <v>9263</v>
      </c>
      <c r="U4307" t="s">
        <v>9282</v>
      </c>
      <c r="V4307" t="str" cm="1">
        <f t="array" ref="V4307">_xlfn.IFS(Hospital_Emergency_Room_Data[[#This Row],[Day]]&lt;=10,"Start(1-10)",Hospital_Emergency_Room_Data[[#This Row],[Day]]&lt;=20,"Middle(11-20)",Hospital_Emergency_Room_Data[[#This Row],[Day]]&gt;20,"End(21-30)")</f>
        <v>Start(1-10)</v>
      </c>
    </row>
    <row r="4308" spans="1:22">
      <c r="A4308">
        <v>357433573</v>
      </c>
      <c r="B4308" t="s">
        <v>4319</v>
      </c>
      <c r="C4308" s="1">
        <v>45386</v>
      </c>
      <c r="D4308" t="str">
        <f>TEXT(Hospital_Emergency_Room_Data[[#This Row],[Patient Admission Date]],"mmm")</f>
        <v>Apr</v>
      </c>
      <c r="E4308">
        <f>YEAR(Hospital_Emergency_Room_Data[[#This Row],[Patient Admission Date]])</f>
        <v>2024</v>
      </c>
      <c r="F4308" s="2">
        <v>0.13125000000000001</v>
      </c>
      <c r="G4308" s="8" t="str">
        <f>TEXT(Hospital_Emergency_Room_Data[[#This Row],[Patient Admission Date]],"dddd")</f>
        <v>Thursday</v>
      </c>
      <c r="H4308" t="s">
        <v>9208</v>
      </c>
      <c r="I4308">
        <v>34</v>
      </c>
      <c r="J4308" s="5" t="s">
        <v>9223</v>
      </c>
      <c r="K4308" t="s">
        <v>21</v>
      </c>
      <c r="L4308" t="s">
        <v>9281</v>
      </c>
      <c r="M4308" t="s">
        <v>9209</v>
      </c>
      <c r="O4308">
        <v>22</v>
      </c>
      <c r="P4308" t="s">
        <v>9226</v>
      </c>
      <c r="Q4308">
        <v>4</v>
      </c>
      <c r="R4308">
        <v>3</v>
      </c>
      <c r="S4308" t="s">
        <v>9258</v>
      </c>
      <c r="T4308" t="s">
        <v>9263</v>
      </c>
      <c r="U4308" t="s">
        <v>9282</v>
      </c>
      <c r="V4308" t="str" cm="1">
        <f t="array" ref="V4308">_xlfn.IFS(Hospital_Emergency_Room_Data[[#This Row],[Day]]&lt;=10,"Start(1-10)",Hospital_Emergency_Room_Data[[#This Row],[Day]]&lt;=20,"Middle(11-20)",Hospital_Emergency_Room_Data[[#This Row],[Day]]&gt;20,"End(21-30)")</f>
        <v>Start(1-10)</v>
      </c>
    </row>
    <row r="4309" spans="1:22">
      <c r="A4309">
        <v>882515189</v>
      </c>
      <c r="B4309" t="s">
        <v>4320</v>
      </c>
      <c r="C4309" s="1">
        <v>45317</v>
      </c>
      <c r="D4309" t="str">
        <f>TEXT(Hospital_Emergency_Room_Data[[#This Row],[Patient Admission Date]],"mmm")</f>
        <v>Jan</v>
      </c>
      <c r="E4309">
        <f>YEAR(Hospital_Emergency_Room_Data[[#This Row],[Patient Admission Date]])</f>
        <v>2024</v>
      </c>
      <c r="F4309" s="2">
        <v>4.8611111111111112E-3</v>
      </c>
      <c r="G4309" s="8" t="str">
        <f>TEXT(Hospital_Emergency_Room_Data[[#This Row],[Patient Admission Date]],"dddd")</f>
        <v>Friday</v>
      </c>
      <c r="H4309" t="s">
        <v>9208</v>
      </c>
      <c r="I4309">
        <v>79</v>
      </c>
      <c r="J4309" s="5" t="s">
        <v>9222</v>
      </c>
      <c r="K4309" t="s">
        <v>21</v>
      </c>
      <c r="L4309" t="s">
        <v>9281</v>
      </c>
      <c r="M4309" t="s">
        <v>9209</v>
      </c>
      <c r="O4309">
        <v>26</v>
      </c>
      <c r="P4309" t="s">
        <v>9226</v>
      </c>
      <c r="Q4309">
        <v>26</v>
      </c>
      <c r="R4309">
        <v>0</v>
      </c>
      <c r="S4309" t="s">
        <v>9258</v>
      </c>
      <c r="T4309" t="s">
        <v>9264</v>
      </c>
      <c r="U4309" t="s">
        <v>9282</v>
      </c>
      <c r="V4309" t="str" cm="1">
        <f t="array" ref="V4309">_xlfn.IFS(Hospital_Emergency_Room_Data[[#This Row],[Day]]&lt;=10,"Start(1-10)",Hospital_Emergency_Room_Data[[#This Row],[Day]]&lt;=20,"Middle(11-20)",Hospital_Emergency_Room_Data[[#This Row],[Day]]&gt;20,"End(21-30)")</f>
        <v>End(21-30)</v>
      </c>
    </row>
    <row r="4310" spans="1:22">
      <c r="A4310">
        <v>230574543</v>
      </c>
      <c r="B4310" t="s">
        <v>4321</v>
      </c>
      <c r="C4310" s="1">
        <v>45043</v>
      </c>
      <c r="D4310" t="str">
        <f>TEXT(Hospital_Emergency_Room_Data[[#This Row],[Patient Admission Date]],"mmm")</f>
        <v>Apr</v>
      </c>
      <c r="E4310">
        <f>YEAR(Hospital_Emergency_Room_Data[[#This Row],[Patient Admission Date]])</f>
        <v>2023</v>
      </c>
      <c r="F4310" s="2">
        <v>0.86805555555555558</v>
      </c>
      <c r="G4310" s="8" t="str">
        <f>TEXT(Hospital_Emergency_Room_Data[[#This Row],[Patient Admission Date]],"dddd")</f>
        <v>Thursday</v>
      </c>
      <c r="H4310" t="s">
        <v>9208</v>
      </c>
      <c r="I4310">
        <v>70</v>
      </c>
      <c r="J4310" s="5" t="s">
        <v>9222</v>
      </c>
      <c r="K4310" t="s">
        <v>21</v>
      </c>
      <c r="L4310" t="s">
        <v>9281</v>
      </c>
      <c r="M4310" t="s">
        <v>9209</v>
      </c>
      <c r="O4310">
        <v>27</v>
      </c>
      <c r="P4310" t="s">
        <v>9226</v>
      </c>
      <c r="Q4310">
        <v>27</v>
      </c>
      <c r="R4310">
        <v>20</v>
      </c>
      <c r="S4310" t="s">
        <v>9256</v>
      </c>
      <c r="T4310" t="s">
        <v>9264</v>
      </c>
      <c r="U4310" t="s">
        <v>9282</v>
      </c>
      <c r="V4310" t="str" cm="1">
        <f t="array" ref="V4310">_xlfn.IFS(Hospital_Emergency_Room_Data[[#This Row],[Day]]&lt;=10,"Start(1-10)",Hospital_Emergency_Room_Data[[#This Row],[Day]]&lt;=20,"Middle(11-20)",Hospital_Emergency_Room_Data[[#This Row],[Day]]&gt;20,"End(21-30)")</f>
        <v>End(21-30)</v>
      </c>
    </row>
    <row r="4311" spans="1:22">
      <c r="A4311">
        <v>296773384</v>
      </c>
      <c r="B4311" t="s">
        <v>4322</v>
      </c>
      <c r="C4311" s="1">
        <v>45156</v>
      </c>
      <c r="D4311" t="str">
        <f>TEXT(Hospital_Emergency_Room_Data[[#This Row],[Patient Admission Date]],"mmm")</f>
        <v>Aug</v>
      </c>
      <c r="E4311">
        <f>YEAR(Hospital_Emergency_Room_Data[[#This Row],[Patient Admission Date]])</f>
        <v>2023</v>
      </c>
      <c r="F4311" s="2">
        <v>6.458333333333334E-2</v>
      </c>
      <c r="G4311" s="8" t="str">
        <f>TEXT(Hospital_Emergency_Room_Data[[#This Row],[Patient Admission Date]],"dddd")</f>
        <v>Friday</v>
      </c>
      <c r="H4311" t="s">
        <v>9208</v>
      </c>
      <c r="I4311">
        <v>71</v>
      </c>
      <c r="J4311" s="5" t="s">
        <v>9222</v>
      </c>
      <c r="K4311" t="s">
        <v>21</v>
      </c>
      <c r="L4311" t="s">
        <v>9281</v>
      </c>
      <c r="M4311" t="s">
        <v>9209</v>
      </c>
      <c r="O4311">
        <v>28</v>
      </c>
      <c r="P4311" t="s">
        <v>9226</v>
      </c>
      <c r="Q4311">
        <v>18</v>
      </c>
      <c r="R4311">
        <v>1</v>
      </c>
      <c r="S4311" t="s">
        <v>9258</v>
      </c>
      <c r="T4311" t="s">
        <v>9262</v>
      </c>
      <c r="U4311" t="s">
        <v>9282</v>
      </c>
      <c r="V4311" t="str" cm="1">
        <f t="array" ref="V4311">_xlfn.IFS(Hospital_Emergency_Room_Data[[#This Row],[Day]]&lt;=10,"Start(1-10)",Hospital_Emergency_Room_Data[[#This Row],[Day]]&lt;=20,"Middle(11-20)",Hospital_Emergency_Room_Data[[#This Row],[Day]]&gt;20,"End(21-30)")</f>
        <v>Middle(11-20)</v>
      </c>
    </row>
    <row r="4312" spans="1:22">
      <c r="A4312">
        <v>207776544</v>
      </c>
      <c r="B4312" t="s">
        <v>4323</v>
      </c>
      <c r="C4312" s="1">
        <v>45257</v>
      </c>
      <c r="D4312" t="str">
        <f>TEXT(Hospital_Emergency_Room_Data[[#This Row],[Patient Admission Date]],"mmm")</f>
        <v>Nov</v>
      </c>
      <c r="E4312">
        <f>YEAR(Hospital_Emergency_Room_Data[[#This Row],[Patient Admission Date]])</f>
        <v>2023</v>
      </c>
      <c r="F4312" s="2">
        <v>0.2</v>
      </c>
      <c r="G4312" s="8" t="str">
        <f>TEXT(Hospital_Emergency_Room_Data[[#This Row],[Patient Admission Date]],"dddd")</f>
        <v>Monday</v>
      </c>
      <c r="H4312" t="s">
        <v>9208</v>
      </c>
      <c r="I4312">
        <v>70</v>
      </c>
      <c r="J4312" s="5" t="s">
        <v>9222</v>
      </c>
      <c r="K4312" t="s">
        <v>21</v>
      </c>
      <c r="L4312" t="s">
        <v>9281</v>
      </c>
      <c r="M4312" t="s">
        <v>9209</v>
      </c>
      <c r="O4312">
        <v>33</v>
      </c>
      <c r="P4312" t="s">
        <v>9225</v>
      </c>
      <c r="Q4312">
        <v>27</v>
      </c>
      <c r="R4312">
        <v>4</v>
      </c>
      <c r="S4312" t="s">
        <v>9258</v>
      </c>
      <c r="T4312" t="s">
        <v>9264</v>
      </c>
      <c r="U4312" t="s">
        <v>9300</v>
      </c>
      <c r="V4312" t="str" cm="1">
        <f t="array" ref="V4312">_xlfn.IFS(Hospital_Emergency_Room_Data[[#This Row],[Day]]&lt;=10,"Start(1-10)",Hospital_Emergency_Room_Data[[#This Row],[Day]]&lt;=20,"Middle(11-20)",Hospital_Emergency_Room_Data[[#This Row],[Day]]&gt;20,"End(21-30)")</f>
        <v>End(21-30)</v>
      </c>
    </row>
    <row r="4313" spans="1:22">
      <c r="A4313">
        <v>894551978</v>
      </c>
      <c r="B4313" t="s">
        <v>4324</v>
      </c>
      <c r="C4313" s="1">
        <v>45083</v>
      </c>
      <c r="D4313" t="str">
        <f>TEXT(Hospital_Emergency_Room_Data[[#This Row],[Patient Admission Date]],"mmm")</f>
        <v>Jun</v>
      </c>
      <c r="E4313">
        <f>YEAR(Hospital_Emergency_Room_Data[[#This Row],[Patient Admission Date]])</f>
        <v>2023</v>
      </c>
      <c r="F4313" s="2">
        <v>0.1388888888888889</v>
      </c>
      <c r="G4313" s="8" t="str">
        <f>TEXT(Hospital_Emergency_Room_Data[[#This Row],[Patient Admission Date]],"dddd")</f>
        <v>Tuesday</v>
      </c>
      <c r="H4313" t="s">
        <v>9208</v>
      </c>
      <c r="I4313">
        <v>53</v>
      </c>
      <c r="J4313" s="5" t="s">
        <v>9219</v>
      </c>
      <c r="K4313" t="s">
        <v>21</v>
      </c>
      <c r="L4313" t="s">
        <v>9281</v>
      </c>
      <c r="M4313" t="s">
        <v>9209</v>
      </c>
      <c r="O4313">
        <v>45</v>
      </c>
      <c r="P4313" t="s">
        <v>9225</v>
      </c>
      <c r="Q4313">
        <v>6</v>
      </c>
      <c r="R4313">
        <v>3</v>
      </c>
      <c r="S4313" t="s">
        <v>9258</v>
      </c>
      <c r="T4313" t="s">
        <v>9263</v>
      </c>
      <c r="U4313" t="s">
        <v>9300</v>
      </c>
      <c r="V4313" t="str" cm="1">
        <f t="array" ref="V4313">_xlfn.IFS(Hospital_Emergency_Room_Data[[#This Row],[Day]]&lt;=10,"Start(1-10)",Hospital_Emergency_Room_Data[[#This Row],[Day]]&lt;=20,"Middle(11-20)",Hospital_Emergency_Room_Data[[#This Row],[Day]]&gt;20,"End(21-30)")</f>
        <v>Start(1-10)</v>
      </c>
    </row>
    <row r="4314" spans="1:22">
      <c r="A4314">
        <v>516273906</v>
      </c>
      <c r="B4314" t="s">
        <v>4325</v>
      </c>
      <c r="C4314" s="1">
        <v>45566</v>
      </c>
      <c r="D4314" t="str">
        <f>TEXT(Hospital_Emergency_Room_Data[[#This Row],[Patient Admission Date]],"mmm")</f>
        <v>Oct</v>
      </c>
      <c r="E4314">
        <f>YEAR(Hospital_Emergency_Room_Data[[#This Row],[Patient Admission Date]])</f>
        <v>2024</v>
      </c>
      <c r="F4314" s="2">
        <v>0.64166666666666672</v>
      </c>
      <c r="G4314" s="8" t="str">
        <f>TEXT(Hospital_Emergency_Room_Data[[#This Row],[Patient Admission Date]],"dddd")</f>
        <v>Tuesday</v>
      </c>
      <c r="H4314" t="s">
        <v>9208</v>
      </c>
      <c r="I4314">
        <v>43</v>
      </c>
      <c r="J4314" s="5" t="s">
        <v>9223</v>
      </c>
      <c r="K4314" t="s">
        <v>21</v>
      </c>
      <c r="L4314" t="s">
        <v>9281</v>
      </c>
      <c r="M4314" t="s">
        <v>9209</v>
      </c>
      <c r="O4314">
        <v>48</v>
      </c>
      <c r="P4314" t="s">
        <v>9225</v>
      </c>
      <c r="Q4314">
        <v>1</v>
      </c>
      <c r="R4314">
        <v>15</v>
      </c>
      <c r="S4314" t="s">
        <v>9257</v>
      </c>
      <c r="T4314" t="s">
        <v>9263</v>
      </c>
      <c r="U4314" t="s">
        <v>9283</v>
      </c>
      <c r="V4314" t="str" cm="1">
        <f t="array" ref="V4314">_xlfn.IFS(Hospital_Emergency_Room_Data[[#This Row],[Day]]&lt;=10,"Start(1-10)",Hospital_Emergency_Room_Data[[#This Row],[Day]]&lt;=20,"Middle(11-20)",Hospital_Emergency_Room_Data[[#This Row],[Day]]&gt;20,"End(21-30)")</f>
        <v>Start(1-10)</v>
      </c>
    </row>
    <row r="4315" spans="1:22">
      <c r="A4315">
        <v>759531240</v>
      </c>
      <c r="B4315" t="s">
        <v>4326</v>
      </c>
      <c r="C4315" s="1">
        <v>45113</v>
      </c>
      <c r="D4315" t="str">
        <f>TEXT(Hospital_Emergency_Room_Data[[#This Row],[Patient Admission Date]],"mmm")</f>
        <v>Jul</v>
      </c>
      <c r="E4315">
        <f>YEAR(Hospital_Emergency_Room_Data[[#This Row],[Patient Admission Date]])</f>
        <v>2023</v>
      </c>
      <c r="F4315" s="2">
        <v>0.18958333333333333</v>
      </c>
      <c r="G4315" s="8" t="str">
        <f>TEXT(Hospital_Emergency_Room_Data[[#This Row],[Patient Admission Date]],"dddd")</f>
        <v>Thursday</v>
      </c>
      <c r="H4315" t="s">
        <v>9208</v>
      </c>
      <c r="I4315">
        <v>57</v>
      </c>
      <c r="J4315" s="5" t="s">
        <v>9219</v>
      </c>
      <c r="K4315" t="s">
        <v>21</v>
      </c>
      <c r="L4315" t="s">
        <v>9281</v>
      </c>
      <c r="M4315" t="s">
        <v>9209</v>
      </c>
      <c r="O4315">
        <v>56</v>
      </c>
      <c r="P4315" t="s">
        <v>9225</v>
      </c>
      <c r="Q4315">
        <v>6</v>
      </c>
      <c r="R4315">
        <v>4</v>
      </c>
      <c r="S4315" t="s">
        <v>9258</v>
      </c>
      <c r="T4315" t="s">
        <v>9263</v>
      </c>
      <c r="U4315" t="s">
        <v>9283</v>
      </c>
      <c r="V4315" t="str" cm="1">
        <f t="array" ref="V4315">_xlfn.IFS(Hospital_Emergency_Room_Data[[#This Row],[Day]]&lt;=10,"Start(1-10)",Hospital_Emergency_Room_Data[[#This Row],[Day]]&lt;=20,"Middle(11-20)",Hospital_Emergency_Room_Data[[#This Row],[Day]]&gt;20,"End(21-30)")</f>
        <v>Start(1-10)</v>
      </c>
    </row>
    <row r="4316" spans="1:22">
      <c r="A4316">
        <v>167627585</v>
      </c>
      <c r="B4316" t="s">
        <v>4327</v>
      </c>
      <c r="C4316" s="1">
        <v>45266</v>
      </c>
      <c r="D4316" t="str">
        <f>TEXT(Hospital_Emergency_Room_Data[[#This Row],[Patient Admission Date]],"mmm")</f>
        <v>Dec</v>
      </c>
      <c r="E4316">
        <f>YEAR(Hospital_Emergency_Room_Data[[#This Row],[Patient Admission Date]])</f>
        <v>2023</v>
      </c>
      <c r="F4316" s="2">
        <v>0.83680555555555558</v>
      </c>
      <c r="G4316" s="8" t="str">
        <f>TEXT(Hospital_Emergency_Room_Data[[#This Row],[Patient Admission Date]],"dddd")</f>
        <v>Wednesday</v>
      </c>
      <c r="H4316" t="s">
        <v>9208</v>
      </c>
      <c r="I4316">
        <v>5</v>
      </c>
      <c r="J4316" s="5" t="s">
        <v>9221</v>
      </c>
      <c r="K4316" t="s">
        <v>21</v>
      </c>
      <c r="L4316" t="s">
        <v>9281</v>
      </c>
      <c r="M4316" t="s">
        <v>9209</v>
      </c>
      <c r="O4316">
        <v>58</v>
      </c>
      <c r="P4316" t="s">
        <v>9225</v>
      </c>
      <c r="Q4316">
        <v>6</v>
      </c>
      <c r="R4316">
        <v>20</v>
      </c>
      <c r="S4316" t="s">
        <v>9256</v>
      </c>
      <c r="T4316" t="s">
        <v>9263</v>
      </c>
      <c r="U4316" t="s">
        <v>9283</v>
      </c>
      <c r="V4316" t="str" cm="1">
        <f t="array" ref="V4316">_xlfn.IFS(Hospital_Emergency_Room_Data[[#This Row],[Day]]&lt;=10,"Start(1-10)",Hospital_Emergency_Room_Data[[#This Row],[Day]]&lt;=20,"Middle(11-20)",Hospital_Emergency_Room_Data[[#This Row],[Day]]&gt;20,"End(21-30)")</f>
        <v>Start(1-10)</v>
      </c>
    </row>
    <row r="4317" spans="1:22">
      <c r="A4317">
        <v>102736494</v>
      </c>
      <c r="B4317" t="s">
        <v>4328</v>
      </c>
      <c r="C4317" s="1">
        <v>45304</v>
      </c>
      <c r="D4317" t="str">
        <f>TEXT(Hospital_Emergency_Room_Data[[#This Row],[Patient Admission Date]],"mmm")</f>
        <v>Jan</v>
      </c>
      <c r="E4317">
        <f>YEAR(Hospital_Emergency_Room_Data[[#This Row],[Patient Admission Date]])</f>
        <v>2024</v>
      </c>
      <c r="F4317" s="2">
        <v>0.9506944444444444</v>
      </c>
      <c r="G4317" s="8" t="str">
        <f>TEXT(Hospital_Emergency_Room_Data[[#This Row],[Patient Admission Date]],"dddd")</f>
        <v>Saturday</v>
      </c>
      <c r="H4317" t="s">
        <v>9208</v>
      </c>
      <c r="I4317">
        <v>65</v>
      </c>
      <c r="J4317" s="5" t="s">
        <v>9217</v>
      </c>
      <c r="K4317" t="s">
        <v>21</v>
      </c>
      <c r="L4317" t="s">
        <v>9281</v>
      </c>
      <c r="M4317" t="s">
        <v>9209</v>
      </c>
      <c r="O4317">
        <v>59</v>
      </c>
      <c r="P4317" t="s">
        <v>9225</v>
      </c>
      <c r="Q4317">
        <v>13</v>
      </c>
      <c r="R4317">
        <v>22</v>
      </c>
      <c r="S4317" t="s">
        <v>9256</v>
      </c>
      <c r="T4317" t="s">
        <v>9265</v>
      </c>
      <c r="U4317" t="s">
        <v>9283</v>
      </c>
      <c r="V4317" t="str" cm="1">
        <f t="array" ref="V4317">_xlfn.IFS(Hospital_Emergency_Room_Data[[#This Row],[Day]]&lt;=10,"Start(1-10)",Hospital_Emergency_Room_Data[[#This Row],[Day]]&lt;=20,"Middle(11-20)",Hospital_Emergency_Room_Data[[#This Row],[Day]]&gt;20,"End(21-30)")</f>
        <v>Middle(11-20)</v>
      </c>
    </row>
    <row r="4318" spans="1:22">
      <c r="A4318">
        <v>732589090</v>
      </c>
      <c r="B4318" t="s">
        <v>4329</v>
      </c>
      <c r="C4318" s="1">
        <v>45193</v>
      </c>
      <c r="D4318" t="str">
        <f>TEXT(Hospital_Emergency_Room_Data[[#This Row],[Patient Admission Date]],"mmm")</f>
        <v>Sep</v>
      </c>
      <c r="E4318">
        <f>YEAR(Hospital_Emergency_Room_Data[[#This Row],[Patient Admission Date]])</f>
        <v>2023</v>
      </c>
      <c r="F4318" s="2">
        <v>0.35416666666666669</v>
      </c>
      <c r="G4318" s="8" t="str">
        <f>TEXT(Hospital_Emergency_Room_Data[[#This Row],[Patient Admission Date]],"dddd")</f>
        <v>Sunday</v>
      </c>
      <c r="H4318" t="s">
        <v>9208</v>
      </c>
      <c r="I4318">
        <v>75</v>
      </c>
      <c r="J4318" s="5" t="s">
        <v>9222</v>
      </c>
      <c r="K4318" t="s">
        <v>21</v>
      </c>
      <c r="L4318" t="s">
        <v>9281</v>
      </c>
      <c r="M4318" t="s">
        <v>9209</v>
      </c>
      <c r="O4318">
        <v>13</v>
      </c>
      <c r="P4318" t="s">
        <v>9226</v>
      </c>
      <c r="Q4318">
        <v>24</v>
      </c>
      <c r="R4318">
        <v>8</v>
      </c>
      <c r="S4318" t="s">
        <v>9255</v>
      </c>
      <c r="T4318" t="s">
        <v>9264</v>
      </c>
      <c r="U4318" t="s">
        <v>9282</v>
      </c>
      <c r="V4318" t="str" cm="1">
        <f t="array" ref="V4318">_xlfn.IFS(Hospital_Emergency_Room_Data[[#This Row],[Day]]&lt;=10,"Start(1-10)",Hospital_Emergency_Room_Data[[#This Row],[Day]]&lt;=20,"Middle(11-20)",Hospital_Emergency_Room_Data[[#This Row],[Day]]&gt;20,"End(21-30)")</f>
        <v>End(21-30)</v>
      </c>
    </row>
    <row r="4319" spans="1:22">
      <c r="A4319">
        <v>669832459</v>
      </c>
      <c r="B4319" t="s">
        <v>4330</v>
      </c>
      <c r="C4319" s="1">
        <v>45118</v>
      </c>
      <c r="D4319" t="str">
        <f>TEXT(Hospital_Emergency_Room_Data[[#This Row],[Patient Admission Date]],"mmm")</f>
        <v>Jul</v>
      </c>
      <c r="E4319">
        <f>YEAR(Hospital_Emergency_Room_Data[[#This Row],[Patient Admission Date]])</f>
        <v>2023</v>
      </c>
      <c r="F4319" s="2">
        <v>0.25</v>
      </c>
      <c r="G4319" s="8" t="str">
        <f>TEXT(Hospital_Emergency_Room_Data[[#This Row],[Patient Admission Date]],"dddd")</f>
        <v>Tuesday</v>
      </c>
      <c r="H4319" t="s">
        <v>9208</v>
      </c>
      <c r="I4319">
        <v>39</v>
      </c>
      <c r="J4319" s="5" t="s">
        <v>9223</v>
      </c>
      <c r="K4319" t="s">
        <v>21</v>
      </c>
      <c r="L4319" t="s">
        <v>9281</v>
      </c>
      <c r="M4319" t="s">
        <v>9209</v>
      </c>
      <c r="O4319">
        <v>19</v>
      </c>
      <c r="P4319" t="s">
        <v>9226</v>
      </c>
      <c r="Q4319">
        <v>11</v>
      </c>
      <c r="R4319">
        <v>6</v>
      </c>
      <c r="S4319" t="s">
        <v>9255</v>
      </c>
      <c r="T4319" t="s">
        <v>9265</v>
      </c>
      <c r="U4319" t="s">
        <v>9282</v>
      </c>
      <c r="V4319" t="str" cm="1">
        <f t="array" ref="V4319">_xlfn.IFS(Hospital_Emergency_Room_Data[[#This Row],[Day]]&lt;=10,"Start(1-10)",Hospital_Emergency_Room_Data[[#This Row],[Day]]&lt;=20,"Middle(11-20)",Hospital_Emergency_Room_Data[[#This Row],[Day]]&gt;20,"End(21-30)")</f>
        <v>Middle(11-20)</v>
      </c>
    </row>
    <row r="4320" spans="1:22">
      <c r="A4320">
        <v>571011479</v>
      </c>
      <c r="B4320" t="s">
        <v>4331</v>
      </c>
      <c r="C4320" s="1">
        <v>45148</v>
      </c>
      <c r="D4320" t="str">
        <f>TEXT(Hospital_Emergency_Room_Data[[#This Row],[Patient Admission Date]],"mmm")</f>
        <v>Aug</v>
      </c>
      <c r="E4320">
        <f>YEAR(Hospital_Emergency_Room_Data[[#This Row],[Patient Admission Date]])</f>
        <v>2023</v>
      </c>
      <c r="F4320" s="2">
        <v>2.7777777777777776E-2</v>
      </c>
      <c r="G4320" s="8" t="str">
        <f>TEXT(Hospital_Emergency_Room_Data[[#This Row],[Patient Admission Date]],"dddd")</f>
        <v>Thursday</v>
      </c>
      <c r="H4320" t="s">
        <v>9208</v>
      </c>
      <c r="I4320">
        <v>21</v>
      </c>
      <c r="J4320" s="5" t="s">
        <v>9220</v>
      </c>
      <c r="K4320" t="s">
        <v>21</v>
      </c>
      <c r="L4320" t="s">
        <v>9281</v>
      </c>
      <c r="M4320" t="s">
        <v>9209</v>
      </c>
      <c r="O4320">
        <v>21</v>
      </c>
      <c r="P4320" t="s">
        <v>9226</v>
      </c>
      <c r="Q4320">
        <v>10</v>
      </c>
      <c r="R4320">
        <v>0</v>
      </c>
      <c r="S4320" t="s">
        <v>9258</v>
      </c>
      <c r="T4320" t="s">
        <v>9265</v>
      </c>
      <c r="U4320" t="s">
        <v>9282</v>
      </c>
      <c r="V4320" t="str" cm="1">
        <f t="array" ref="V4320">_xlfn.IFS(Hospital_Emergency_Room_Data[[#This Row],[Day]]&lt;=10,"Start(1-10)",Hospital_Emergency_Room_Data[[#This Row],[Day]]&lt;=20,"Middle(11-20)",Hospital_Emergency_Room_Data[[#This Row],[Day]]&gt;20,"End(21-30)")</f>
        <v>Start(1-10)</v>
      </c>
    </row>
    <row r="4321" spans="1:22">
      <c r="A4321">
        <v>620460049</v>
      </c>
      <c r="B4321" t="s">
        <v>4332</v>
      </c>
      <c r="C4321" s="1">
        <v>45123</v>
      </c>
      <c r="D4321" t="str">
        <f>TEXT(Hospital_Emergency_Room_Data[[#This Row],[Patient Admission Date]],"mmm")</f>
        <v>Jul</v>
      </c>
      <c r="E4321">
        <f>YEAR(Hospital_Emergency_Room_Data[[#This Row],[Patient Admission Date]])</f>
        <v>2023</v>
      </c>
      <c r="F4321" s="2">
        <v>0.19097222222222221</v>
      </c>
      <c r="G4321" s="8" t="str">
        <f>TEXT(Hospital_Emergency_Room_Data[[#This Row],[Patient Admission Date]],"dddd")</f>
        <v>Sunday</v>
      </c>
      <c r="H4321" t="s">
        <v>9208</v>
      </c>
      <c r="I4321">
        <v>79</v>
      </c>
      <c r="J4321" s="5" t="s">
        <v>9222</v>
      </c>
      <c r="K4321" t="s">
        <v>21</v>
      </c>
      <c r="L4321" t="s">
        <v>9281</v>
      </c>
      <c r="M4321" t="s">
        <v>9209</v>
      </c>
      <c r="O4321">
        <v>34</v>
      </c>
      <c r="P4321" t="s">
        <v>9225</v>
      </c>
      <c r="Q4321">
        <v>16</v>
      </c>
      <c r="R4321">
        <v>4</v>
      </c>
      <c r="S4321" t="s">
        <v>9258</v>
      </c>
      <c r="T4321" t="s">
        <v>9262</v>
      </c>
      <c r="U4321" t="s">
        <v>9300</v>
      </c>
      <c r="V4321" t="str" cm="1">
        <f t="array" ref="V4321">_xlfn.IFS(Hospital_Emergency_Room_Data[[#This Row],[Day]]&lt;=10,"Start(1-10)",Hospital_Emergency_Room_Data[[#This Row],[Day]]&lt;=20,"Middle(11-20)",Hospital_Emergency_Room_Data[[#This Row],[Day]]&gt;20,"End(21-30)")</f>
        <v>Middle(11-20)</v>
      </c>
    </row>
    <row r="4322" spans="1:22">
      <c r="A4322">
        <v>469061176</v>
      </c>
      <c r="B4322" t="s">
        <v>4333</v>
      </c>
      <c r="C4322" s="1">
        <v>45066</v>
      </c>
      <c r="D4322" t="str">
        <f>TEXT(Hospital_Emergency_Room_Data[[#This Row],[Patient Admission Date]],"mmm")</f>
        <v>May</v>
      </c>
      <c r="E4322">
        <f>YEAR(Hospital_Emergency_Room_Data[[#This Row],[Patient Admission Date]])</f>
        <v>2023</v>
      </c>
      <c r="F4322" s="2">
        <v>0.44791666666666669</v>
      </c>
      <c r="G4322" s="8" t="str">
        <f>TEXT(Hospital_Emergency_Room_Data[[#This Row],[Patient Admission Date]],"dddd")</f>
        <v>Saturday</v>
      </c>
      <c r="H4322" t="s">
        <v>9208</v>
      </c>
      <c r="I4322">
        <v>78</v>
      </c>
      <c r="J4322" s="5" t="s">
        <v>9222</v>
      </c>
      <c r="K4322" t="s">
        <v>21</v>
      </c>
      <c r="L4322" t="s">
        <v>9281</v>
      </c>
      <c r="M4322" t="s">
        <v>9209</v>
      </c>
      <c r="O4322">
        <v>36</v>
      </c>
      <c r="P4322" t="s">
        <v>9225</v>
      </c>
      <c r="Q4322">
        <v>20</v>
      </c>
      <c r="R4322">
        <v>10</v>
      </c>
      <c r="S4322" t="s">
        <v>9255</v>
      </c>
      <c r="T4322" t="s">
        <v>9262</v>
      </c>
      <c r="U4322" t="s">
        <v>9300</v>
      </c>
      <c r="V4322" t="str" cm="1">
        <f t="array" ref="V4322">_xlfn.IFS(Hospital_Emergency_Room_Data[[#This Row],[Day]]&lt;=10,"Start(1-10)",Hospital_Emergency_Room_Data[[#This Row],[Day]]&lt;=20,"Middle(11-20)",Hospital_Emergency_Room_Data[[#This Row],[Day]]&gt;20,"End(21-30)")</f>
        <v>Middle(11-20)</v>
      </c>
    </row>
    <row r="4323" spans="1:22">
      <c r="A4323">
        <v>899551671</v>
      </c>
      <c r="B4323" t="s">
        <v>4334</v>
      </c>
      <c r="C4323" s="1">
        <v>45317</v>
      </c>
      <c r="D4323" t="str">
        <f>TEXT(Hospital_Emergency_Room_Data[[#This Row],[Patient Admission Date]],"mmm")</f>
        <v>Jan</v>
      </c>
      <c r="E4323">
        <f>YEAR(Hospital_Emergency_Room_Data[[#This Row],[Patient Admission Date]])</f>
        <v>2024</v>
      </c>
      <c r="F4323" s="2">
        <v>0.48125000000000001</v>
      </c>
      <c r="G4323" s="8" t="str">
        <f>TEXT(Hospital_Emergency_Room_Data[[#This Row],[Patient Admission Date]],"dddd")</f>
        <v>Friday</v>
      </c>
      <c r="H4323" t="s">
        <v>9208</v>
      </c>
      <c r="I4323">
        <v>30</v>
      </c>
      <c r="J4323" s="5" t="s">
        <v>9223</v>
      </c>
      <c r="K4323" t="s">
        <v>21</v>
      </c>
      <c r="L4323" t="s">
        <v>9281</v>
      </c>
      <c r="M4323" t="s">
        <v>9209</v>
      </c>
      <c r="O4323">
        <v>38</v>
      </c>
      <c r="P4323" t="s">
        <v>9225</v>
      </c>
      <c r="Q4323">
        <v>26</v>
      </c>
      <c r="R4323">
        <v>11</v>
      </c>
      <c r="S4323" t="s">
        <v>9255</v>
      </c>
      <c r="T4323" t="s">
        <v>9264</v>
      </c>
      <c r="U4323" t="s">
        <v>9300</v>
      </c>
      <c r="V4323" t="str" cm="1">
        <f t="array" ref="V4323">_xlfn.IFS(Hospital_Emergency_Room_Data[[#This Row],[Day]]&lt;=10,"Start(1-10)",Hospital_Emergency_Room_Data[[#This Row],[Day]]&lt;=20,"Middle(11-20)",Hospital_Emergency_Room_Data[[#This Row],[Day]]&gt;20,"End(21-30)")</f>
        <v>End(21-30)</v>
      </c>
    </row>
    <row r="4324" spans="1:22">
      <c r="A4324">
        <v>214529500</v>
      </c>
      <c r="B4324" t="s">
        <v>4335</v>
      </c>
      <c r="C4324" s="1">
        <v>45163</v>
      </c>
      <c r="D4324" t="str">
        <f>TEXT(Hospital_Emergency_Room_Data[[#This Row],[Patient Admission Date]],"mmm")</f>
        <v>Aug</v>
      </c>
      <c r="E4324">
        <f>YEAR(Hospital_Emergency_Room_Data[[#This Row],[Patient Admission Date]])</f>
        <v>2023</v>
      </c>
      <c r="F4324" s="2">
        <v>0.13333333333333333</v>
      </c>
      <c r="G4324" s="8" t="str">
        <f>TEXT(Hospital_Emergency_Room_Data[[#This Row],[Patient Admission Date]],"dddd")</f>
        <v>Friday</v>
      </c>
      <c r="H4324" t="s">
        <v>9208</v>
      </c>
      <c r="I4324">
        <v>42</v>
      </c>
      <c r="J4324" s="5" t="s">
        <v>9223</v>
      </c>
      <c r="K4324" t="s">
        <v>21</v>
      </c>
      <c r="L4324" t="s">
        <v>9281</v>
      </c>
      <c r="M4324" t="s">
        <v>9209</v>
      </c>
      <c r="O4324">
        <v>41</v>
      </c>
      <c r="P4324" t="s">
        <v>9225</v>
      </c>
      <c r="Q4324">
        <v>25</v>
      </c>
      <c r="R4324">
        <v>3</v>
      </c>
      <c r="S4324" t="s">
        <v>9258</v>
      </c>
      <c r="T4324" t="s">
        <v>9264</v>
      </c>
      <c r="U4324" t="s">
        <v>9300</v>
      </c>
      <c r="V4324" t="str" cm="1">
        <f t="array" ref="V4324">_xlfn.IFS(Hospital_Emergency_Room_Data[[#This Row],[Day]]&lt;=10,"Start(1-10)",Hospital_Emergency_Room_Data[[#This Row],[Day]]&lt;=20,"Middle(11-20)",Hospital_Emergency_Room_Data[[#This Row],[Day]]&gt;20,"End(21-30)")</f>
        <v>End(21-30)</v>
      </c>
    </row>
    <row r="4325" spans="1:22">
      <c r="A4325">
        <v>157293974</v>
      </c>
      <c r="B4325" t="s">
        <v>4336</v>
      </c>
      <c r="C4325" s="1">
        <v>45216</v>
      </c>
      <c r="D4325" t="str">
        <f>TEXT(Hospital_Emergency_Room_Data[[#This Row],[Patient Admission Date]],"mmm")</f>
        <v>Oct</v>
      </c>
      <c r="E4325">
        <f>YEAR(Hospital_Emergency_Room_Data[[#This Row],[Patient Admission Date]])</f>
        <v>2023</v>
      </c>
      <c r="F4325" s="2">
        <v>0.26319444444444445</v>
      </c>
      <c r="G4325" s="8" t="str">
        <f>TEXT(Hospital_Emergency_Room_Data[[#This Row],[Patient Admission Date]],"dddd")</f>
        <v>Tuesday</v>
      </c>
      <c r="H4325" t="s">
        <v>9208</v>
      </c>
      <c r="I4325">
        <v>78</v>
      </c>
      <c r="J4325" s="5" t="s">
        <v>9222</v>
      </c>
      <c r="K4325" t="s">
        <v>21</v>
      </c>
      <c r="L4325" t="s">
        <v>9281</v>
      </c>
      <c r="M4325" t="s">
        <v>9209</v>
      </c>
      <c r="O4325">
        <v>43</v>
      </c>
      <c r="P4325" t="s">
        <v>9225</v>
      </c>
      <c r="Q4325">
        <v>17</v>
      </c>
      <c r="R4325">
        <v>6</v>
      </c>
      <c r="S4325" t="s">
        <v>9255</v>
      </c>
      <c r="T4325" t="s">
        <v>9262</v>
      </c>
      <c r="U4325" t="s">
        <v>9300</v>
      </c>
      <c r="V4325" t="str" cm="1">
        <f t="array" ref="V4325">_xlfn.IFS(Hospital_Emergency_Room_Data[[#This Row],[Day]]&lt;=10,"Start(1-10)",Hospital_Emergency_Room_Data[[#This Row],[Day]]&lt;=20,"Middle(11-20)",Hospital_Emergency_Room_Data[[#This Row],[Day]]&gt;20,"End(21-30)")</f>
        <v>Middle(11-20)</v>
      </c>
    </row>
    <row r="4326" spans="1:22">
      <c r="A4326">
        <v>531241621</v>
      </c>
      <c r="B4326" t="s">
        <v>4337</v>
      </c>
      <c r="C4326" s="1">
        <v>45584</v>
      </c>
      <c r="D4326" t="str">
        <f>TEXT(Hospital_Emergency_Room_Data[[#This Row],[Patient Admission Date]],"mmm")</f>
        <v>Oct</v>
      </c>
      <c r="E4326">
        <f>YEAR(Hospital_Emergency_Room_Data[[#This Row],[Patient Admission Date]])</f>
        <v>2024</v>
      </c>
      <c r="F4326" s="2">
        <v>0.78263888888888888</v>
      </c>
      <c r="G4326" s="8" t="str">
        <f>TEXT(Hospital_Emergency_Room_Data[[#This Row],[Patient Admission Date]],"dddd")</f>
        <v>Saturday</v>
      </c>
      <c r="H4326" t="s">
        <v>9208</v>
      </c>
      <c r="I4326">
        <v>37</v>
      </c>
      <c r="J4326" s="5" t="s">
        <v>9223</v>
      </c>
      <c r="K4326" t="s">
        <v>21</v>
      </c>
      <c r="L4326" t="s">
        <v>9281</v>
      </c>
      <c r="M4326" t="s">
        <v>9209</v>
      </c>
      <c r="O4326">
        <v>45</v>
      </c>
      <c r="P4326" t="s">
        <v>9225</v>
      </c>
      <c r="Q4326">
        <v>19</v>
      </c>
      <c r="R4326">
        <v>18</v>
      </c>
      <c r="S4326" t="s">
        <v>9256</v>
      </c>
      <c r="T4326" t="s">
        <v>9262</v>
      </c>
      <c r="U4326" t="s">
        <v>9300</v>
      </c>
      <c r="V4326" t="str" cm="1">
        <f t="array" ref="V4326">_xlfn.IFS(Hospital_Emergency_Room_Data[[#This Row],[Day]]&lt;=10,"Start(1-10)",Hospital_Emergency_Room_Data[[#This Row],[Day]]&lt;=20,"Middle(11-20)",Hospital_Emergency_Room_Data[[#This Row],[Day]]&gt;20,"End(21-30)")</f>
        <v>Middle(11-20)</v>
      </c>
    </row>
    <row r="4327" spans="1:22">
      <c r="A4327">
        <v>765031957</v>
      </c>
      <c r="B4327" t="s">
        <v>4338</v>
      </c>
      <c r="C4327" s="1">
        <v>45378</v>
      </c>
      <c r="D4327" t="str">
        <f>TEXT(Hospital_Emergency_Room_Data[[#This Row],[Patient Admission Date]],"mmm")</f>
        <v>Mar</v>
      </c>
      <c r="E4327">
        <f>YEAR(Hospital_Emergency_Room_Data[[#This Row],[Patient Admission Date]])</f>
        <v>2024</v>
      </c>
      <c r="F4327" s="2">
        <v>0.93263888888888891</v>
      </c>
      <c r="G4327" s="8" t="str">
        <f>TEXT(Hospital_Emergency_Room_Data[[#This Row],[Patient Admission Date]],"dddd")</f>
        <v>Wednesday</v>
      </c>
      <c r="H4327" t="s">
        <v>9208</v>
      </c>
      <c r="I4327">
        <v>68</v>
      </c>
      <c r="J4327" s="5" t="s">
        <v>9217</v>
      </c>
      <c r="K4327" t="s">
        <v>21</v>
      </c>
      <c r="L4327" t="s">
        <v>9281</v>
      </c>
      <c r="M4327" t="s">
        <v>9209</v>
      </c>
      <c r="O4327">
        <v>46</v>
      </c>
      <c r="P4327" t="s">
        <v>9225</v>
      </c>
      <c r="Q4327">
        <v>27</v>
      </c>
      <c r="R4327">
        <v>22</v>
      </c>
      <c r="S4327" t="s">
        <v>9256</v>
      </c>
      <c r="T4327" t="s">
        <v>9264</v>
      </c>
      <c r="U4327" t="s">
        <v>9283</v>
      </c>
      <c r="V4327" t="str" cm="1">
        <f t="array" ref="V4327">_xlfn.IFS(Hospital_Emergency_Room_Data[[#This Row],[Day]]&lt;=10,"Start(1-10)",Hospital_Emergency_Room_Data[[#This Row],[Day]]&lt;=20,"Middle(11-20)",Hospital_Emergency_Room_Data[[#This Row],[Day]]&gt;20,"End(21-30)")</f>
        <v>End(21-30)</v>
      </c>
    </row>
    <row r="4328" spans="1:22">
      <c r="A4328">
        <v>184280688</v>
      </c>
      <c r="B4328" t="s">
        <v>4339</v>
      </c>
      <c r="C4328" s="1">
        <v>45350</v>
      </c>
      <c r="D4328" t="str">
        <f>TEXT(Hospital_Emergency_Room_Data[[#This Row],[Patient Admission Date]],"mmm")</f>
        <v>Feb</v>
      </c>
      <c r="E4328">
        <f>YEAR(Hospital_Emergency_Room_Data[[#This Row],[Patient Admission Date]])</f>
        <v>2024</v>
      </c>
      <c r="F4328" s="2">
        <v>0.70972222222222225</v>
      </c>
      <c r="G4328" s="8" t="str">
        <f>TEXT(Hospital_Emergency_Room_Data[[#This Row],[Patient Admission Date]],"dddd")</f>
        <v>Wednesday</v>
      </c>
      <c r="H4328" t="s">
        <v>9208</v>
      </c>
      <c r="I4328">
        <v>21</v>
      </c>
      <c r="J4328" s="5" t="s">
        <v>9220</v>
      </c>
      <c r="K4328" t="s">
        <v>21</v>
      </c>
      <c r="L4328" t="s">
        <v>9281</v>
      </c>
      <c r="M4328" t="s">
        <v>9209</v>
      </c>
      <c r="O4328">
        <v>55</v>
      </c>
      <c r="P4328" t="s">
        <v>9225</v>
      </c>
      <c r="Q4328">
        <v>28</v>
      </c>
      <c r="R4328">
        <v>17</v>
      </c>
      <c r="S4328" t="s">
        <v>9257</v>
      </c>
      <c r="T4328" t="s">
        <v>9264</v>
      </c>
      <c r="U4328" t="s">
        <v>9283</v>
      </c>
      <c r="V4328" t="str" cm="1">
        <f t="array" ref="V4328">_xlfn.IFS(Hospital_Emergency_Room_Data[[#This Row],[Day]]&lt;=10,"Start(1-10)",Hospital_Emergency_Room_Data[[#This Row],[Day]]&lt;=20,"Middle(11-20)",Hospital_Emergency_Room_Data[[#This Row],[Day]]&gt;20,"End(21-30)")</f>
        <v>End(21-30)</v>
      </c>
    </row>
    <row r="4329" spans="1:22">
      <c r="A4329">
        <v>421114250</v>
      </c>
      <c r="B4329" t="s">
        <v>4340</v>
      </c>
      <c r="C4329" s="1">
        <v>45432</v>
      </c>
      <c r="D4329" t="str">
        <f>TEXT(Hospital_Emergency_Room_Data[[#This Row],[Patient Admission Date]],"mmm")</f>
        <v>May</v>
      </c>
      <c r="E4329">
        <f>YEAR(Hospital_Emergency_Room_Data[[#This Row],[Patient Admission Date]])</f>
        <v>2024</v>
      </c>
      <c r="F4329" s="2">
        <v>0.22083333333333333</v>
      </c>
      <c r="G4329" s="8" t="str">
        <f>TEXT(Hospital_Emergency_Room_Data[[#This Row],[Patient Admission Date]],"dddd")</f>
        <v>Monday</v>
      </c>
      <c r="H4329" t="s">
        <v>9208</v>
      </c>
      <c r="I4329">
        <v>53</v>
      </c>
      <c r="J4329" s="5" t="s">
        <v>9219</v>
      </c>
      <c r="K4329" t="s">
        <v>21</v>
      </c>
      <c r="L4329" t="s">
        <v>9281</v>
      </c>
      <c r="M4329" t="s">
        <v>9209</v>
      </c>
      <c r="O4329">
        <v>23</v>
      </c>
      <c r="P4329" t="s">
        <v>9226</v>
      </c>
      <c r="Q4329">
        <v>20</v>
      </c>
      <c r="R4329">
        <v>5</v>
      </c>
      <c r="S4329" t="s">
        <v>9258</v>
      </c>
      <c r="T4329" t="s">
        <v>9262</v>
      </c>
      <c r="U4329" t="s">
        <v>9282</v>
      </c>
      <c r="V4329" t="str" cm="1">
        <f t="array" ref="V4329">_xlfn.IFS(Hospital_Emergency_Room_Data[[#This Row],[Day]]&lt;=10,"Start(1-10)",Hospital_Emergency_Room_Data[[#This Row],[Day]]&lt;=20,"Middle(11-20)",Hospital_Emergency_Room_Data[[#This Row],[Day]]&gt;20,"End(21-30)")</f>
        <v>Middle(11-20)</v>
      </c>
    </row>
    <row r="4330" spans="1:22">
      <c r="A4330">
        <v>424265497</v>
      </c>
      <c r="B4330" t="s">
        <v>4341</v>
      </c>
      <c r="C4330" s="1">
        <v>45441</v>
      </c>
      <c r="D4330" t="str">
        <f>TEXT(Hospital_Emergency_Room_Data[[#This Row],[Patient Admission Date]],"mmm")</f>
        <v>May</v>
      </c>
      <c r="E4330">
        <f>YEAR(Hospital_Emergency_Room_Data[[#This Row],[Patient Admission Date]])</f>
        <v>2024</v>
      </c>
      <c r="F4330" s="2">
        <v>0.27430555555555558</v>
      </c>
      <c r="G4330" s="8" t="str">
        <f>TEXT(Hospital_Emergency_Room_Data[[#This Row],[Patient Admission Date]],"dddd")</f>
        <v>Wednesday</v>
      </c>
      <c r="H4330" t="s">
        <v>9208</v>
      </c>
      <c r="I4330">
        <v>30</v>
      </c>
      <c r="J4330" s="5" t="s">
        <v>9223</v>
      </c>
      <c r="K4330" t="s">
        <v>21</v>
      </c>
      <c r="L4330" t="s">
        <v>9281</v>
      </c>
      <c r="M4330" t="s">
        <v>9209</v>
      </c>
      <c r="O4330">
        <v>48</v>
      </c>
      <c r="P4330" t="s">
        <v>9225</v>
      </c>
      <c r="Q4330">
        <v>29</v>
      </c>
      <c r="R4330">
        <v>6</v>
      </c>
      <c r="S4330" t="s">
        <v>9255</v>
      </c>
      <c r="T4330" t="s">
        <v>9264</v>
      </c>
      <c r="U4330" t="s">
        <v>9283</v>
      </c>
      <c r="V4330" t="str" cm="1">
        <f t="array" ref="V4330">_xlfn.IFS(Hospital_Emergency_Room_Data[[#This Row],[Day]]&lt;=10,"Start(1-10)",Hospital_Emergency_Room_Data[[#This Row],[Day]]&lt;=20,"Middle(11-20)",Hospital_Emergency_Room_Data[[#This Row],[Day]]&gt;20,"End(21-30)")</f>
        <v>End(21-30)</v>
      </c>
    </row>
    <row r="4331" spans="1:22">
      <c r="A4331">
        <v>458857700</v>
      </c>
      <c r="B4331" t="s">
        <v>4342</v>
      </c>
      <c r="C4331" s="1">
        <v>45388</v>
      </c>
      <c r="D4331" t="str">
        <f>TEXT(Hospital_Emergency_Room_Data[[#This Row],[Patient Admission Date]],"mmm")</f>
        <v>Apr</v>
      </c>
      <c r="E4331">
        <f>YEAR(Hospital_Emergency_Room_Data[[#This Row],[Patient Admission Date]])</f>
        <v>2024</v>
      </c>
      <c r="F4331" s="2">
        <v>5.2083333333333336E-2</v>
      </c>
      <c r="G4331" s="8" t="str">
        <f>TEXT(Hospital_Emergency_Room_Data[[#This Row],[Patient Admission Date]],"dddd")</f>
        <v>Saturday</v>
      </c>
      <c r="H4331" t="s">
        <v>9208</v>
      </c>
      <c r="I4331">
        <v>28</v>
      </c>
      <c r="J4331" s="5" t="s">
        <v>9220</v>
      </c>
      <c r="K4331" t="s">
        <v>21</v>
      </c>
      <c r="L4331" t="s">
        <v>9281</v>
      </c>
      <c r="M4331" t="s">
        <v>9209</v>
      </c>
      <c r="O4331">
        <v>54</v>
      </c>
      <c r="P4331" t="s">
        <v>9225</v>
      </c>
      <c r="Q4331">
        <v>6</v>
      </c>
      <c r="R4331">
        <v>1</v>
      </c>
      <c r="S4331" t="s">
        <v>9258</v>
      </c>
      <c r="T4331" t="s">
        <v>9263</v>
      </c>
      <c r="U4331" t="s">
        <v>9283</v>
      </c>
      <c r="V4331" t="str" cm="1">
        <f t="array" ref="V4331">_xlfn.IFS(Hospital_Emergency_Room_Data[[#This Row],[Day]]&lt;=10,"Start(1-10)",Hospital_Emergency_Room_Data[[#This Row],[Day]]&lt;=20,"Middle(11-20)",Hospital_Emergency_Room_Data[[#This Row],[Day]]&gt;20,"End(21-30)")</f>
        <v>Start(1-10)</v>
      </c>
    </row>
    <row r="4332" spans="1:22">
      <c r="A4332">
        <v>416206906</v>
      </c>
      <c r="B4332" t="s">
        <v>4343</v>
      </c>
      <c r="C4332" s="1">
        <v>45509</v>
      </c>
      <c r="D4332" t="str">
        <f>TEXT(Hospital_Emergency_Room_Data[[#This Row],[Patient Admission Date]],"mmm")</f>
        <v>Aug</v>
      </c>
      <c r="E4332">
        <f>YEAR(Hospital_Emergency_Room_Data[[#This Row],[Patient Admission Date]])</f>
        <v>2024</v>
      </c>
      <c r="F4332" s="2">
        <v>0.97986111111111107</v>
      </c>
      <c r="G4332" s="8" t="str">
        <f>TEXT(Hospital_Emergency_Room_Data[[#This Row],[Patient Admission Date]],"dddd")</f>
        <v>Monday</v>
      </c>
      <c r="H4332" t="s">
        <v>9208</v>
      </c>
      <c r="I4332">
        <v>60</v>
      </c>
      <c r="J4332" s="5" t="s">
        <v>9217</v>
      </c>
      <c r="K4332" t="s">
        <v>21</v>
      </c>
      <c r="L4332" t="s">
        <v>9281</v>
      </c>
      <c r="M4332" t="s">
        <v>9209</v>
      </c>
      <c r="O4332">
        <v>54</v>
      </c>
      <c r="P4332" t="s">
        <v>9225</v>
      </c>
      <c r="Q4332">
        <v>5</v>
      </c>
      <c r="R4332">
        <v>23</v>
      </c>
      <c r="S4332" t="s">
        <v>9256</v>
      </c>
      <c r="T4332" t="s">
        <v>9263</v>
      </c>
      <c r="U4332" t="s">
        <v>9283</v>
      </c>
      <c r="V4332" t="str" cm="1">
        <f t="array" ref="V4332">_xlfn.IFS(Hospital_Emergency_Room_Data[[#This Row],[Day]]&lt;=10,"Start(1-10)",Hospital_Emergency_Room_Data[[#This Row],[Day]]&lt;=20,"Middle(11-20)",Hospital_Emergency_Room_Data[[#This Row],[Day]]&gt;20,"End(21-30)")</f>
        <v>Start(1-10)</v>
      </c>
    </row>
    <row r="4333" spans="1:22">
      <c r="A4333">
        <v>655742551</v>
      </c>
      <c r="B4333" t="s">
        <v>4344</v>
      </c>
      <c r="C4333" s="1">
        <v>45201</v>
      </c>
      <c r="D4333" t="str">
        <f>TEXT(Hospital_Emergency_Room_Data[[#This Row],[Patient Admission Date]],"mmm")</f>
        <v>Oct</v>
      </c>
      <c r="E4333">
        <f>YEAR(Hospital_Emergency_Room_Data[[#This Row],[Patient Admission Date]])</f>
        <v>2023</v>
      </c>
      <c r="F4333" s="2">
        <v>0.72361111111111109</v>
      </c>
      <c r="G4333" s="8" t="str">
        <f>TEXT(Hospital_Emergency_Room_Data[[#This Row],[Patient Admission Date]],"dddd")</f>
        <v>Monday</v>
      </c>
      <c r="H4333" t="s">
        <v>9208</v>
      </c>
      <c r="I4333">
        <v>56</v>
      </c>
      <c r="J4333" s="5" t="s">
        <v>9219</v>
      </c>
      <c r="K4333" t="s">
        <v>21</v>
      </c>
      <c r="L4333" t="s">
        <v>9281</v>
      </c>
      <c r="M4333" t="s">
        <v>9209</v>
      </c>
      <c r="O4333">
        <v>57</v>
      </c>
      <c r="P4333" t="s">
        <v>9225</v>
      </c>
      <c r="Q4333">
        <v>2</v>
      </c>
      <c r="R4333">
        <v>17</v>
      </c>
      <c r="S4333" t="s">
        <v>9257</v>
      </c>
      <c r="T4333" t="s">
        <v>9263</v>
      </c>
      <c r="U4333" t="s">
        <v>9283</v>
      </c>
      <c r="V4333" t="str" cm="1">
        <f t="array" ref="V4333">_xlfn.IFS(Hospital_Emergency_Room_Data[[#This Row],[Day]]&lt;=10,"Start(1-10)",Hospital_Emergency_Room_Data[[#This Row],[Day]]&lt;=20,"Middle(11-20)",Hospital_Emergency_Room_Data[[#This Row],[Day]]&gt;20,"End(21-30)")</f>
        <v>Start(1-10)</v>
      </c>
    </row>
    <row r="4334" spans="1:22">
      <c r="A4334">
        <v>690335798</v>
      </c>
      <c r="B4334" t="s">
        <v>4345</v>
      </c>
      <c r="C4334" s="1">
        <v>45050</v>
      </c>
      <c r="D4334" t="str">
        <f>TEXT(Hospital_Emergency_Room_Data[[#This Row],[Patient Admission Date]],"mmm")</f>
        <v>May</v>
      </c>
      <c r="E4334">
        <f>YEAR(Hospital_Emergency_Room_Data[[#This Row],[Patient Admission Date]])</f>
        <v>2023</v>
      </c>
      <c r="F4334" s="2">
        <v>0.34097222222222223</v>
      </c>
      <c r="G4334" s="8" t="str">
        <f>TEXT(Hospital_Emergency_Room_Data[[#This Row],[Patient Admission Date]],"dddd")</f>
        <v>Thursday</v>
      </c>
      <c r="H4334" t="s">
        <v>9208</v>
      </c>
      <c r="I4334">
        <v>3</v>
      </c>
      <c r="J4334" s="5" t="s">
        <v>9218</v>
      </c>
      <c r="K4334" t="s">
        <v>21</v>
      </c>
      <c r="L4334" t="s">
        <v>9281</v>
      </c>
      <c r="M4334" t="s">
        <v>9209</v>
      </c>
      <c r="O4334">
        <v>31</v>
      </c>
      <c r="P4334" t="s">
        <v>9225</v>
      </c>
      <c r="Q4334">
        <v>4</v>
      </c>
      <c r="R4334">
        <v>8</v>
      </c>
      <c r="S4334" t="s">
        <v>9255</v>
      </c>
      <c r="T4334" t="s">
        <v>9263</v>
      </c>
      <c r="U4334" t="s">
        <v>9300</v>
      </c>
      <c r="V4334" t="str" cm="1">
        <f t="array" ref="V4334">_xlfn.IFS(Hospital_Emergency_Room_Data[[#This Row],[Day]]&lt;=10,"Start(1-10)",Hospital_Emergency_Room_Data[[#This Row],[Day]]&lt;=20,"Middle(11-20)",Hospital_Emergency_Room_Data[[#This Row],[Day]]&gt;20,"End(21-30)")</f>
        <v>Start(1-10)</v>
      </c>
    </row>
    <row r="4335" spans="1:22">
      <c r="A4335">
        <v>111824863</v>
      </c>
      <c r="B4335" t="s">
        <v>4346</v>
      </c>
      <c r="C4335" s="1">
        <v>45348</v>
      </c>
      <c r="D4335" t="str">
        <f>TEXT(Hospital_Emergency_Room_Data[[#This Row],[Patient Admission Date]],"mmm")</f>
        <v>Feb</v>
      </c>
      <c r="E4335">
        <f>YEAR(Hospital_Emergency_Room_Data[[#This Row],[Patient Admission Date]])</f>
        <v>2024</v>
      </c>
      <c r="F4335" s="2">
        <v>0.4597222222222222</v>
      </c>
      <c r="G4335" s="8" t="str">
        <f>TEXT(Hospital_Emergency_Room_Data[[#This Row],[Patient Admission Date]],"dddd")</f>
        <v>Monday</v>
      </c>
      <c r="H4335" t="s">
        <v>9208</v>
      </c>
      <c r="I4335">
        <v>38</v>
      </c>
      <c r="J4335" s="5" t="s">
        <v>9223</v>
      </c>
      <c r="K4335" t="s">
        <v>21</v>
      </c>
      <c r="L4335" t="s">
        <v>9281</v>
      </c>
      <c r="M4335" t="s">
        <v>9209</v>
      </c>
      <c r="O4335">
        <v>36</v>
      </c>
      <c r="P4335" t="s">
        <v>9225</v>
      </c>
      <c r="Q4335">
        <v>26</v>
      </c>
      <c r="R4335">
        <v>11</v>
      </c>
      <c r="S4335" t="s">
        <v>9255</v>
      </c>
      <c r="T4335" t="s">
        <v>9264</v>
      </c>
      <c r="U4335" t="s">
        <v>9300</v>
      </c>
      <c r="V4335" t="str" cm="1">
        <f t="array" ref="V4335">_xlfn.IFS(Hospital_Emergency_Room_Data[[#This Row],[Day]]&lt;=10,"Start(1-10)",Hospital_Emergency_Room_Data[[#This Row],[Day]]&lt;=20,"Middle(11-20)",Hospital_Emergency_Room_Data[[#This Row],[Day]]&gt;20,"End(21-30)")</f>
        <v>End(21-30)</v>
      </c>
    </row>
    <row r="4336" spans="1:22">
      <c r="A4336">
        <v>602012917</v>
      </c>
      <c r="B4336" t="s">
        <v>4347</v>
      </c>
      <c r="C4336" s="1">
        <v>45284</v>
      </c>
      <c r="D4336" t="str">
        <f>TEXT(Hospital_Emergency_Room_Data[[#This Row],[Patient Admission Date]],"mmm")</f>
        <v>Dec</v>
      </c>
      <c r="E4336">
        <f>YEAR(Hospital_Emergency_Room_Data[[#This Row],[Patient Admission Date]])</f>
        <v>2023</v>
      </c>
      <c r="F4336" s="2">
        <v>0.38333333333333336</v>
      </c>
      <c r="G4336" s="8" t="str">
        <f>TEXT(Hospital_Emergency_Room_Data[[#This Row],[Patient Admission Date]],"dddd")</f>
        <v>Sunday</v>
      </c>
      <c r="H4336" t="s">
        <v>9208</v>
      </c>
      <c r="I4336">
        <v>4</v>
      </c>
      <c r="J4336" s="5" t="s">
        <v>9218</v>
      </c>
      <c r="K4336" t="s">
        <v>21</v>
      </c>
      <c r="L4336" t="s">
        <v>9281</v>
      </c>
      <c r="M4336" t="s">
        <v>9209</v>
      </c>
      <c r="O4336">
        <v>41</v>
      </c>
      <c r="P4336" t="s">
        <v>9225</v>
      </c>
      <c r="Q4336">
        <v>24</v>
      </c>
      <c r="R4336">
        <v>9</v>
      </c>
      <c r="S4336" t="s">
        <v>9255</v>
      </c>
      <c r="T4336" t="s">
        <v>9264</v>
      </c>
      <c r="U4336" t="s">
        <v>9300</v>
      </c>
      <c r="V4336" t="str" cm="1">
        <f t="array" ref="V4336">_xlfn.IFS(Hospital_Emergency_Room_Data[[#This Row],[Day]]&lt;=10,"Start(1-10)",Hospital_Emergency_Room_Data[[#This Row],[Day]]&lt;=20,"Middle(11-20)",Hospital_Emergency_Room_Data[[#This Row],[Day]]&gt;20,"End(21-30)")</f>
        <v>End(21-30)</v>
      </c>
    </row>
    <row r="4337" spans="1:22">
      <c r="A4337">
        <v>133975806</v>
      </c>
      <c r="B4337" t="s">
        <v>4348</v>
      </c>
      <c r="C4337" s="1">
        <v>45064</v>
      </c>
      <c r="D4337" t="str">
        <f>TEXT(Hospital_Emergency_Room_Data[[#This Row],[Patient Admission Date]],"mmm")</f>
        <v>May</v>
      </c>
      <c r="E4337">
        <f>YEAR(Hospital_Emergency_Room_Data[[#This Row],[Patient Admission Date]])</f>
        <v>2023</v>
      </c>
      <c r="F4337" s="2">
        <v>0.14444444444444443</v>
      </c>
      <c r="G4337" s="8" t="str">
        <f>TEXT(Hospital_Emergency_Room_Data[[#This Row],[Patient Admission Date]],"dddd")</f>
        <v>Thursday</v>
      </c>
      <c r="H4337" t="s">
        <v>9208</v>
      </c>
      <c r="I4337">
        <v>60</v>
      </c>
      <c r="J4337" s="5" t="s">
        <v>9217</v>
      </c>
      <c r="K4337" t="s">
        <v>21</v>
      </c>
      <c r="L4337" t="s">
        <v>9281</v>
      </c>
      <c r="M4337" t="s">
        <v>9209</v>
      </c>
      <c r="O4337">
        <v>41</v>
      </c>
      <c r="P4337" t="s">
        <v>9225</v>
      </c>
      <c r="Q4337">
        <v>18</v>
      </c>
      <c r="R4337">
        <v>3</v>
      </c>
      <c r="S4337" t="s">
        <v>9258</v>
      </c>
      <c r="T4337" t="s">
        <v>9262</v>
      </c>
      <c r="U4337" t="s">
        <v>9300</v>
      </c>
      <c r="V4337" t="str" cm="1">
        <f t="array" ref="V4337">_xlfn.IFS(Hospital_Emergency_Room_Data[[#This Row],[Day]]&lt;=10,"Start(1-10)",Hospital_Emergency_Room_Data[[#This Row],[Day]]&lt;=20,"Middle(11-20)",Hospital_Emergency_Room_Data[[#This Row],[Day]]&gt;20,"End(21-30)")</f>
        <v>Middle(11-20)</v>
      </c>
    </row>
    <row r="4338" spans="1:22">
      <c r="A4338">
        <v>536630892</v>
      </c>
      <c r="B4338" t="s">
        <v>4349</v>
      </c>
      <c r="C4338" s="1">
        <v>45341</v>
      </c>
      <c r="D4338" t="str">
        <f>TEXT(Hospital_Emergency_Room_Data[[#This Row],[Patient Admission Date]],"mmm")</f>
        <v>Feb</v>
      </c>
      <c r="E4338">
        <f>YEAR(Hospital_Emergency_Room_Data[[#This Row],[Patient Admission Date]])</f>
        <v>2024</v>
      </c>
      <c r="F4338" s="2">
        <v>2.2222222222222223E-2</v>
      </c>
      <c r="G4338" s="8" t="str">
        <f>TEXT(Hospital_Emergency_Room_Data[[#This Row],[Patient Admission Date]],"dddd")</f>
        <v>Monday</v>
      </c>
      <c r="H4338" t="s">
        <v>9208</v>
      </c>
      <c r="I4338">
        <v>22</v>
      </c>
      <c r="J4338" s="5" t="s">
        <v>9220</v>
      </c>
      <c r="K4338" t="s">
        <v>21</v>
      </c>
      <c r="L4338" t="s">
        <v>9281</v>
      </c>
      <c r="M4338" t="s">
        <v>9209</v>
      </c>
      <c r="O4338">
        <v>46</v>
      </c>
      <c r="P4338" t="s">
        <v>9225</v>
      </c>
      <c r="Q4338">
        <v>19</v>
      </c>
      <c r="R4338">
        <v>0</v>
      </c>
      <c r="S4338" t="s">
        <v>9258</v>
      </c>
      <c r="T4338" t="s">
        <v>9262</v>
      </c>
      <c r="U4338" t="s">
        <v>9283</v>
      </c>
      <c r="V4338" t="str" cm="1">
        <f t="array" ref="V4338">_xlfn.IFS(Hospital_Emergency_Room_Data[[#This Row],[Day]]&lt;=10,"Start(1-10)",Hospital_Emergency_Room_Data[[#This Row],[Day]]&lt;=20,"Middle(11-20)",Hospital_Emergency_Room_Data[[#This Row],[Day]]&gt;20,"End(21-30)")</f>
        <v>Middle(11-20)</v>
      </c>
    </row>
    <row r="4339" spans="1:22">
      <c r="A4339">
        <v>845502469</v>
      </c>
      <c r="B4339" t="s">
        <v>4350</v>
      </c>
      <c r="C4339" s="1">
        <v>45266</v>
      </c>
      <c r="D4339" t="str">
        <f>TEXT(Hospital_Emergency_Room_Data[[#This Row],[Patient Admission Date]],"mmm")</f>
        <v>Dec</v>
      </c>
      <c r="E4339">
        <f>YEAR(Hospital_Emergency_Room_Data[[#This Row],[Patient Admission Date]])</f>
        <v>2023</v>
      </c>
      <c r="F4339" s="2">
        <v>1.5277777777777777E-2</v>
      </c>
      <c r="G4339" s="8" t="str">
        <f>TEXT(Hospital_Emergency_Room_Data[[#This Row],[Patient Admission Date]],"dddd")</f>
        <v>Wednesday</v>
      </c>
      <c r="H4339" t="s">
        <v>9208</v>
      </c>
      <c r="I4339">
        <v>55</v>
      </c>
      <c r="J4339" s="5" t="s">
        <v>9219</v>
      </c>
      <c r="K4339" t="s">
        <v>21</v>
      </c>
      <c r="L4339" t="s">
        <v>9281</v>
      </c>
      <c r="M4339" t="s">
        <v>9209</v>
      </c>
      <c r="O4339">
        <v>47</v>
      </c>
      <c r="P4339" t="s">
        <v>9225</v>
      </c>
      <c r="Q4339">
        <v>6</v>
      </c>
      <c r="R4339">
        <v>0</v>
      </c>
      <c r="S4339" t="s">
        <v>9258</v>
      </c>
      <c r="T4339" t="s">
        <v>9263</v>
      </c>
      <c r="U4339" t="s">
        <v>9283</v>
      </c>
      <c r="V4339" t="str" cm="1">
        <f t="array" ref="V4339">_xlfn.IFS(Hospital_Emergency_Room_Data[[#This Row],[Day]]&lt;=10,"Start(1-10)",Hospital_Emergency_Room_Data[[#This Row],[Day]]&lt;=20,"Middle(11-20)",Hospital_Emergency_Room_Data[[#This Row],[Day]]&gt;20,"End(21-30)")</f>
        <v>Start(1-10)</v>
      </c>
    </row>
    <row r="4340" spans="1:22">
      <c r="A4340">
        <v>117058303</v>
      </c>
      <c r="B4340" t="s">
        <v>4351</v>
      </c>
      <c r="C4340" s="1">
        <v>45337</v>
      </c>
      <c r="D4340" t="str">
        <f>TEXT(Hospital_Emergency_Room_Data[[#This Row],[Patient Admission Date]],"mmm")</f>
        <v>Feb</v>
      </c>
      <c r="E4340">
        <f>YEAR(Hospital_Emergency_Room_Data[[#This Row],[Patient Admission Date]])</f>
        <v>2024</v>
      </c>
      <c r="F4340" s="2">
        <v>3.4722222222222224E-2</v>
      </c>
      <c r="G4340" s="8" t="str">
        <f>TEXT(Hospital_Emergency_Room_Data[[#This Row],[Patient Admission Date]],"dddd")</f>
        <v>Thursday</v>
      </c>
      <c r="H4340" t="s">
        <v>9208</v>
      </c>
      <c r="I4340">
        <v>45</v>
      </c>
      <c r="J4340" s="5" t="s">
        <v>9219</v>
      </c>
      <c r="K4340" t="s">
        <v>21</v>
      </c>
      <c r="L4340" t="s">
        <v>9281</v>
      </c>
      <c r="M4340" t="s">
        <v>9209</v>
      </c>
      <c r="O4340">
        <v>50</v>
      </c>
      <c r="P4340" t="s">
        <v>9225</v>
      </c>
      <c r="Q4340">
        <v>15</v>
      </c>
      <c r="R4340">
        <v>0</v>
      </c>
      <c r="S4340" t="s">
        <v>9258</v>
      </c>
      <c r="T4340" t="s">
        <v>9262</v>
      </c>
      <c r="U4340" t="s">
        <v>9283</v>
      </c>
      <c r="V4340" t="str" cm="1">
        <f t="array" ref="V4340">_xlfn.IFS(Hospital_Emergency_Room_Data[[#This Row],[Day]]&lt;=10,"Start(1-10)",Hospital_Emergency_Room_Data[[#This Row],[Day]]&lt;=20,"Middle(11-20)",Hospital_Emergency_Room_Data[[#This Row],[Day]]&gt;20,"End(21-30)")</f>
        <v>Middle(11-20)</v>
      </c>
    </row>
    <row r="4341" spans="1:22">
      <c r="A4341">
        <v>101633628</v>
      </c>
      <c r="B4341" t="s">
        <v>4352</v>
      </c>
      <c r="C4341" s="1">
        <v>45136</v>
      </c>
      <c r="D4341" t="str">
        <f>TEXT(Hospital_Emergency_Room_Data[[#This Row],[Patient Admission Date]],"mmm")</f>
        <v>Jul</v>
      </c>
      <c r="E4341">
        <f>YEAR(Hospital_Emergency_Room_Data[[#This Row],[Patient Admission Date]])</f>
        <v>2023</v>
      </c>
      <c r="F4341" s="2">
        <v>0.40833333333333333</v>
      </c>
      <c r="G4341" s="8" t="str">
        <f>TEXT(Hospital_Emergency_Room_Data[[#This Row],[Patient Admission Date]],"dddd")</f>
        <v>Saturday</v>
      </c>
      <c r="H4341" t="s">
        <v>9208</v>
      </c>
      <c r="I4341">
        <v>38</v>
      </c>
      <c r="J4341" s="5" t="s">
        <v>9223</v>
      </c>
      <c r="K4341" t="s">
        <v>21</v>
      </c>
      <c r="L4341" t="s">
        <v>9281</v>
      </c>
      <c r="M4341" t="s">
        <v>9209</v>
      </c>
      <c r="O4341">
        <v>53</v>
      </c>
      <c r="P4341" t="s">
        <v>9225</v>
      </c>
      <c r="Q4341">
        <v>29</v>
      </c>
      <c r="R4341">
        <v>9</v>
      </c>
      <c r="S4341" t="s">
        <v>9255</v>
      </c>
      <c r="T4341" t="s">
        <v>9264</v>
      </c>
      <c r="U4341" t="s">
        <v>9283</v>
      </c>
      <c r="V4341" t="str" cm="1">
        <f t="array" ref="V4341">_xlfn.IFS(Hospital_Emergency_Room_Data[[#This Row],[Day]]&lt;=10,"Start(1-10)",Hospital_Emergency_Room_Data[[#This Row],[Day]]&lt;=20,"Middle(11-20)",Hospital_Emergency_Room_Data[[#This Row],[Day]]&gt;20,"End(21-30)")</f>
        <v>End(21-30)</v>
      </c>
    </row>
    <row r="4342" spans="1:22">
      <c r="A4342">
        <v>640436147</v>
      </c>
      <c r="B4342" t="s">
        <v>4353</v>
      </c>
      <c r="C4342" s="1">
        <v>45108</v>
      </c>
      <c r="D4342" t="str">
        <f>TEXT(Hospital_Emergency_Room_Data[[#This Row],[Patient Admission Date]],"mmm")</f>
        <v>Jul</v>
      </c>
      <c r="E4342">
        <f>YEAR(Hospital_Emergency_Room_Data[[#This Row],[Patient Admission Date]])</f>
        <v>2023</v>
      </c>
      <c r="F4342" s="2">
        <v>0.1076388888888889</v>
      </c>
      <c r="G4342" s="8" t="str">
        <f>TEXT(Hospital_Emergency_Room_Data[[#This Row],[Patient Admission Date]],"dddd")</f>
        <v>Saturday</v>
      </c>
      <c r="H4342" t="s">
        <v>9208</v>
      </c>
      <c r="I4342">
        <v>10</v>
      </c>
      <c r="J4342" s="5" t="s">
        <v>9221</v>
      </c>
      <c r="K4342" t="s">
        <v>21</v>
      </c>
      <c r="L4342" t="s">
        <v>9281</v>
      </c>
      <c r="M4342" t="s">
        <v>9209</v>
      </c>
      <c r="O4342">
        <v>59</v>
      </c>
      <c r="P4342" t="s">
        <v>9225</v>
      </c>
      <c r="Q4342">
        <v>1</v>
      </c>
      <c r="R4342">
        <v>2</v>
      </c>
      <c r="S4342" t="s">
        <v>9258</v>
      </c>
      <c r="T4342" t="s">
        <v>9263</v>
      </c>
      <c r="U4342" t="s">
        <v>9283</v>
      </c>
      <c r="V4342" t="str" cm="1">
        <f t="array" ref="V4342">_xlfn.IFS(Hospital_Emergency_Room_Data[[#This Row],[Day]]&lt;=10,"Start(1-10)",Hospital_Emergency_Room_Data[[#This Row],[Day]]&lt;=20,"Middle(11-20)",Hospital_Emergency_Room_Data[[#This Row],[Day]]&gt;20,"End(21-30)")</f>
        <v>Start(1-10)</v>
      </c>
    </row>
    <row r="4343" spans="1:22">
      <c r="A4343">
        <v>761869283</v>
      </c>
      <c r="B4343" t="s">
        <v>4354</v>
      </c>
      <c r="C4343" s="1">
        <v>45222</v>
      </c>
      <c r="D4343" t="str">
        <f>TEXT(Hospital_Emergency_Room_Data[[#This Row],[Patient Admission Date]],"mmm")</f>
        <v>Oct</v>
      </c>
      <c r="E4343">
        <f>YEAR(Hospital_Emergency_Room_Data[[#This Row],[Patient Admission Date]])</f>
        <v>2023</v>
      </c>
      <c r="F4343" s="2">
        <v>0.33680555555555558</v>
      </c>
      <c r="G4343" s="8" t="str">
        <f>TEXT(Hospital_Emergency_Room_Data[[#This Row],[Patient Admission Date]],"dddd")</f>
        <v>Monday</v>
      </c>
      <c r="H4343" t="s">
        <v>9208</v>
      </c>
      <c r="I4343">
        <v>53</v>
      </c>
      <c r="J4343" s="5" t="s">
        <v>9219</v>
      </c>
      <c r="K4343" t="s">
        <v>21</v>
      </c>
      <c r="L4343" t="s">
        <v>9281</v>
      </c>
      <c r="M4343" t="s">
        <v>9209</v>
      </c>
      <c r="O4343">
        <v>59</v>
      </c>
      <c r="P4343" t="s">
        <v>9225</v>
      </c>
      <c r="Q4343">
        <v>23</v>
      </c>
      <c r="R4343">
        <v>8</v>
      </c>
      <c r="S4343" t="s">
        <v>9255</v>
      </c>
      <c r="T4343" t="s">
        <v>9264</v>
      </c>
      <c r="U4343" t="s">
        <v>9283</v>
      </c>
      <c r="V4343" t="str" cm="1">
        <f t="array" ref="V4343">_xlfn.IFS(Hospital_Emergency_Room_Data[[#This Row],[Day]]&lt;=10,"Start(1-10)",Hospital_Emergency_Room_Data[[#This Row],[Day]]&lt;=20,"Middle(11-20)",Hospital_Emergency_Room_Data[[#This Row],[Day]]&gt;20,"End(21-30)")</f>
        <v>End(21-30)</v>
      </c>
    </row>
    <row r="4344" spans="1:22">
      <c r="A4344">
        <v>599327694</v>
      </c>
      <c r="B4344" t="s">
        <v>4355</v>
      </c>
      <c r="C4344" s="1">
        <v>45412</v>
      </c>
      <c r="D4344" t="str">
        <f>TEXT(Hospital_Emergency_Room_Data[[#This Row],[Patient Admission Date]],"mmm")</f>
        <v>Apr</v>
      </c>
      <c r="E4344">
        <f>YEAR(Hospital_Emergency_Room_Data[[#This Row],[Patient Admission Date]])</f>
        <v>2024</v>
      </c>
      <c r="F4344" s="2">
        <v>0.81944444444444442</v>
      </c>
      <c r="G4344" s="8" t="str">
        <f>TEXT(Hospital_Emergency_Room_Data[[#This Row],[Patient Admission Date]],"dddd")</f>
        <v>Tuesday</v>
      </c>
      <c r="H4344" t="s">
        <v>9208</v>
      </c>
      <c r="I4344">
        <v>9</v>
      </c>
      <c r="J4344" s="5" t="s">
        <v>9221</v>
      </c>
      <c r="K4344" t="s">
        <v>21</v>
      </c>
      <c r="L4344" t="s">
        <v>9281</v>
      </c>
      <c r="M4344" t="s">
        <v>9209</v>
      </c>
      <c r="O4344">
        <v>21</v>
      </c>
      <c r="P4344" t="s">
        <v>9226</v>
      </c>
      <c r="Q4344">
        <v>30</v>
      </c>
      <c r="R4344">
        <v>19</v>
      </c>
      <c r="S4344" t="s">
        <v>9256</v>
      </c>
      <c r="T4344" t="s">
        <v>9264</v>
      </c>
      <c r="U4344" t="s">
        <v>9282</v>
      </c>
      <c r="V4344" t="str" cm="1">
        <f t="array" ref="V4344">_xlfn.IFS(Hospital_Emergency_Room_Data[[#This Row],[Day]]&lt;=10,"Start(1-10)",Hospital_Emergency_Room_Data[[#This Row],[Day]]&lt;=20,"Middle(11-20)",Hospital_Emergency_Room_Data[[#This Row],[Day]]&gt;20,"End(21-30)")</f>
        <v>End(21-30)</v>
      </c>
    </row>
    <row r="4345" spans="1:22">
      <c r="A4345">
        <v>488913513</v>
      </c>
      <c r="B4345" t="s">
        <v>4356</v>
      </c>
      <c r="C4345" s="1">
        <v>45285</v>
      </c>
      <c r="D4345" t="str">
        <f>TEXT(Hospital_Emergency_Room_Data[[#This Row],[Patient Admission Date]],"mmm")</f>
        <v>Dec</v>
      </c>
      <c r="E4345">
        <f>YEAR(Hospital_Emergency_Room_Data[[#This Row],[Patient Admission Date]])</f>
        <v>2023</v>
      </c>
      <c r="F4345" s="2">
        <v>0.65416666666666667</v>
      </c>
      <c r="G4345" s="8" t="str">
        <f>TEXT(Hospital_Emergency_Room_Data[[#This Row],[Patient Admission Date]],"dddd")</f>
        <v>Monday</v>
      </c>
      <c r="H4345" t="s">
        <v>9208</v>
      </c>
      <c r="I4345">
        <v>1</v>
      </c>
      <c r="J4345" s="5" t="s">
        <v>9218</v>
      </c>
      <c r="K4345" t="s">
        <v>21</v>
      </c>
      <c r="L4345" t="s">
        <v>9281</v>
      </c>
      <c r="M4345" t="s">
        <v>9209</v>
      </c>
      <c r="O4345">
        <v>29</v>
      </c>
      <c r="P4345" t="s">
        <v>9226</v>
      </c>
      <c r="Q4345">
        <v>25</v>
      </c>
      <c r="R4345">
        <v>15</v>
      </c>
      <c r="S4345" t="s">
        <v>9257</v>
      </c>
      <c r="T4345" t="s">
        <v>9264</v>
      </c>
      <c r="U4345" t="s">
        <v>9282</v>
      </c>
      <c r="V4345" t="str" cm="1">
        <f t="array" ref="V4345">_xlfn.IFS(Hospital_Emergency_Room_Data[[#This Row],[Day]]&lt;=10,"Start(1-10)",Hospital_Emergency_Room_Data[[#This Row],[Day]]&lt;=20,"Middle(11-20)",Hospital_Emergency_Room_Data[[#This Row],[Day]]&gt;20,"End(21-30)")</f>
        <v>End(21-30)</v>
      </c>
    </row>
    <row r="4346" spans="1:22">
      <c r="A4346">
        <v>519805152</v>
      </c>
      <c r="B4346" t="s">
        <v>4357</v>
      </c>
      <c r="C4346" s="1">
        <v>45145</v>
      </c>
      <c r="D4346" t="str">
        <f>TEXT(Hospital_Emergency_Room_Data[[#This Row],[Patient Admission Date]],"mmm")</f>
        <v>Aug</v>
      </c>
      <c r="E4346">
        <f>YEAR(Hospital_Emergency_Room_Data[[#This Row],[Patient Admission Date]])</f>
        <v>2023</v>
      </c>
      <c r="F4346" s="2">
        <v>1.9444444444444445E-2</v>
      </c>
      <c r="G4346" s="8" t="str">
        <f>TEXT(Hospital_Emergency_Room_Data[[#This Row],[Patient Admission Date]],"dddd")</f>
        <v>Monday</v>
      </c>
      <c r="H4346" t="s">
        <v>9208</v>
      </c>
      <c r="I4346">
        <v>29</v>
      </c>
      <c r="J4346" s="5" t="s">
        <v>9220</v>
      </c>
      <c r="K4346" t="s">
        <v>21</v>
      </c>
      <c r="L4346" t="s">
        <v>9281</v>
      </c>
      <c r="M4346" t="s">
        <v>9209</v>
      </c>
      <c r="O4346">
        <v>33</v>
      </c>
      <c r="P4346" t="s">
        <v>9225</v>
      </c>
      <c r="Q4346">
        <v>7</v>
      </c>
      <c r="R4346">
        <v>0</v>
      </c>
      <c r="S4346" t="s">
        <v>9258</v>
      </c>
      <c r="T4346" t="s">
        <v>9263</v>
      </c>
      <c r="U4346" t="s">
        <v>9300</v>
      </c>
      <c r="V4346" t="str" cm="1">
        <f t="array" ref="V4346">_xlfn.IFS(Hospital_Emergency_Room_Data[[#This Row],[Day]]&lt;=10,"Start(1-10)",Hospital_Emergency_Room_Data[[#This Row],[Day]]&lt;=20,"Middle(11-20)",Hospital_Emergency_Room_Data[[#This Row],[Day]]&gt;20,"End(21-30)")</f>
        <v>Start(1-10)</v>
      </c>
    </row>
    <row r="4347" spans="1:22">
      <c r="A4347">
        <v>381425162</v>
      </c>
      <c r="B4347" t="s">
        <v>4358</v>
      </c>
      <c r="C4347" s="1">
        <v>45078</v>
      </c>
      <c r="D4347" t="str">
        <f>TEXT(Hospital_Emergency_Room_Data[[#This Row],[Patient Admission Date]],"mmm")</f>
        <v>Jun</v>
      </c>
      <c r="E4347">
        <f>YEAR(Hospital_Emergency_Room_Data[[#This Row],[Patient Admission Date]])</f>
        <v>2023</v>
      </c>
      <c r="F4347" s="2">
        <v>0.39861111111111114</v>
      </c>
      <c r="G4347" s="8" t="str">
        <f>TEXT(Hospital_Emergency_Room_Data[[#This Row],[Patient Admission Date]],"dddd")</f>
        <v>Thursday</v>
      </c>
      <c r="H4347" t="s">
        <v>9208</v>
      </c>
      <c r="I4347">
        <v>3</v>
      </c>
      <c r="J4347" s="5" t="s">
        <v>9218</v>
      </c>
      <c r="K4347" t="s">
        <v>21</v>
      </c>
      <c r="L4347" t="s">
        <v>9281</v>
      </c>
      <c r="M4347" t="s">
        <v>9209</v>
      </c>
      <c r="O4347">
        <v>43</v>
      </c>
      <c r="P4347" t="s">
        <v>9225</v>
      </c>
      <c r="Q4347">
        <v>1</v>
      </c>
      <c r="R4347">
        <v>9</v>
      </c>
      <c r="S4347" t="s">
        <v>9255</v>
      </c>
      <c r="T4347" t="s">
        <v>9263</v>
      </c>
      <c r="U4347" t="s">
        <v>9300</v>
      </c>
      <c r="V4347" t="str" cm="1">
        <f t="array" ref="V4347">_xlfn.IFS(Hospital_Emergency_Room_Data[[#This Row],[Day]]&lt;=10,"Start(1-10)",Hospital_Emergency_Room_Data[[#This Row],[Day]]&lt;=20,"Middle(11-20)",Hospital_Emergency_Room_Data[[#This Row],[Day]]&gt;20,"End(21-30)")</f>
        <v>Start(1-10)</v>
      </c>
    </row>
    <row r="4348" spans="1:22">
      <c r="A4348">
        <v>297233279</v>
      </c>
      <c r="B4348" t="s">
        <v>4359</v>
      </c>
      <c r="C4348" s="1">
        <v>45022</v>
      </c>
      <c r="D4348" t="str">
        <f>TEXT(Hospital_Emergency_Room_Data[[#This Row],[Patient Admission Date]],"mmm")</f>
        <v>Apr</v>
      </c>
      <c r="E4348">
        <f>YEAR(Hospital_Emergency_Room_Data[[#This Row],[Patient Admission Date]])</f>
        <v>2023</v>
      </c>
      <c r="F4348" s="2">
        <v>0.7680555555555556</v>
      </c>
      <c r="G4348" s="8" t="str">
        <f>TEXT(Hospital_Emergency_Room_Data[[#This Row],[Patient Admission Date]],"dddd")</f>
        <v>Thursday</v>
      </c>
      <c r="H4348" t="s">
        <v>9208</v>
      </c>
      <c r="I4348">
        <v>63</v>
      </c>
      <c r="J4348" s="5" t="s">
        <v>9217</v>
      </c>
      <c r="K4348" t="s">
        <v>21</v>
      </c>
      <c r="L4348" t="s">
        <v>9281</v>
      </c>
      <c r="M4348" t="s">
        <v>9209</v>
      </c>
      <c r="O4348">
        <v>44</v>
      </c>
      <c r="P4348" t="s">
        <v>9225</v>
      </c>
      <c r="Q4348">
        <v>6</v>
      </c>
      <c r="R4348">
        <v>18</v>
      </c>
      <c r="S4348" t="s">
        <v>9256</v>
      </c>
      <c r="T4348" t="s">
        <v>9263</v>
      </c>
      <c r="U4348" t="s">
        <v>9300</v>
      </c>
      <c r="V4348" t="str" cm="1">
        <f t="array" ref="V4348">_xlfn.IFS(Hospital_Emergency_Room_Data[[#This Row],[Day]]&lt;=10,"Start(1-10)",Hospital_Emergency_Room_Data[[#This Row],[Day]]&lt;=20,"Middle(11-20)",Hospital_Emergency_Room_Data[[#This Row],[Day]]&gt;20,"End(21-30)")</f>
        <v>Start(1-10)</v>
      </c>
    </row>
    <row r="4349" spans="1:22">
      <c r="A4349">
        <v>185536571</v>
      </c>
      <c r="B4349" t="s">
        <v>4360</v>
      </c>
      <c r="C4349" s="1">
        <v>45059</v>
      </c>
      <c r="D4349" t="str">
        <f>TEXT(Hospital_Emergency_Room_Data[[#This Row],[Patient Admission Date]],"mmm")</f>
        <v>May</v>
      </c>
      <c r="E4349">
        <f>YEAR(Hospital_Emergency_Room_Data[[#This Row],[Patient Admission Date]])</f>
        <v>2023</v>
      </c>
      <c r="F4349" s="2">
        <v>0.30972222222222223</v>
      </c>
      <c r="G4349" s="8" t="str">
        <f>TEXT(Hospital_Emergency_Room_Data[[#This Row],[Patient Admission Date]],"dddd")</f>
        <v>Saturday</v>
      </c>
      <c r="H4349" t="s">
        <v>9208</v>
      </c>
      <c r="I4349">
        <v>24</v>
      </c>
      <c r="J4349" s="5" t="s">
        <v>9220</v>
      </c>
      <c r="K4349" t="s">
        <v>21</v>
      </c>
      <c r="L4349" t="s">
        <v>9281</v>
      </c>
      <c r="M4349" t="s">
        <v>9209</v>
      </c>
      <c r="O4349">
        <v>48</v>
      </c>
      <c r="P4349" t="s">
        <v>9225</v>
      </c>
      <c r="Q4349">
        <v>13</v>
      </c>
      <c r="R4349">
        <v>7</v>
      </c>
      <c r="S4349" t="s">
        <v>9255</v>
      </c>
      <c r="T4349" t="s">
        <v>9265</v>
      </c>
      <c r="U4349" t="s">
        <v>9283</v>
      </c>
      <c r="V4349" t="str" cm="1">
        <f t="array" ref="V4349">_xlfn.IFS(Hospital_Emergency_Room_Data[[#This Row],[Day]]&lt;=10,"Start(1-10)",Hospital_Emergency_Room_Data[[#This Row],[Day]]&lt;=20,"Middle(11-20)",Hospital_Emergency_Room_Data[[#This Row],[Day]]&gt;20,"End(21-30)")</f>
        <v>Middle(11-20)</v>
      </c>
    </row>
    <row r="4350" spans="1:22">
      <c r="A4350">
        <v>147933011</v>
      </c>
      <c r="B4350" t="s">
        <v>4361</v>
      </c>
      <c r="C4350" s="1">
        <v>45329</v>
      </c>
      <c r="D4350" t="str">
        <f>TEXT(Hospital_Emergency_Room_Data[[#This Row],[Patient Admission Date]],"mmm")</f>
        <v>Feb</v>
      </c>
      <c r="E4350">
        <f>YEAR(Hospital_Emergency_Room_Data[[#This Row],[Patient Admission Date]])</f>
        <v>2024</v>
      </c>
      <c r="F4350" s="2">
        <v>0.94652777777777775</v>
      </c>
      <c r="G4350" s="8" t="str">
        <f>TEXT(Hospital_Emergency_Room_Data[[#This Row],[Patient Admission Date]],"dddd")</f>
        <v>Wednesday</v>
      </c>
      <c r="H4350" t="s">
        <v>9208</v>
      </c>
      <c r="I4350">
        <v>47</v>
      </c>
      <c r="J4350" s="5" t="s">
        <v>9219</v>
      </c>
      <c r="K4350" t="s">
        <v>21</v>
      </c>
      <c r="L4350" t="s">
        <v>9281</v>
      </c>
      <c r="M4350" t="s">
        <v>9209</v>
      </c>
      <c r="O4350">
        <v>53</v>
      </c>
      <c r="P4350" t="s">
        <v>9225</v>
      </c>
      <c r="Q4350">
        <v>7</v>
      </c>
      <c r="R4350">
        <v>22</v>
      </c>
      <c r="S4350" t="s">
        <v>9256</v>
      </c>
      <c r="T4350" t="s">
        <v>9263</v>
      </c>
      <c r="U4350" t="s">
        <v>9283</v>
      </c>
      <c r="V4350" t="str" cm="1">
        <f t="array" ref="V4350">_xlfn.IFS(Hospital_Emergency_Room_Data[[#This Row],[Day]]&lt;=10,"Start(1-10)",Hospital_Emergency_Room_Data[[#This Row],[Day]]&lt;=20,"Middle(11-20)",Hospital_Emergency_Room_Data[[#This Row],[Day]]&gt;20,"End(21-30)")</f>
        <v>Start(1-10)</v>
      </c>
    </row>
    <row r="4351" spans="1:22">
      <c r="A4351">
        <v>562214757</v>
      </c>
      <c r="B4351" t="s">
        <v>4362</v>
      </c>
      <c r="C4351" s="1">
        <v>45284</v>
      </c>
      <c r="D4351" t="str">
        <f>TEXT(Hospital_Emergency_Room_Data[[#This Row],[Patient Admission Date]],"mmm")</f>
        <v>Dec</v>
      </c>
      <c r="E4351">
        <f>YEAR(Hospital_Emergency_Room_Data[[#This Row],[Patient Admission Date]])</f>
        <v>2023</v>
      </c>
      <c r="F4351" s="2">
        <v>0.57847222222222228</v>
      </c>
      <c r="G4351" s="8" t="str">
        <f>TEXT(Hospital_Emergency_Room_Data[[#This Row],[Patient Admission Date]],"dddd")</f>
        <v>Sunday</v>
      </c>
      <c r="H4351" t="s">
        <v>9208</v>
      </c>
      <c r="I4351">
        <v>42</v>
      </c>
      <c r="J4351" s="5" t="s">
        <v>9223</v>
      </c>
      <c r="K4351" t="s">
        <v>21</v>
      </c>
      <c r="L4351" t="s">
        <v>9281</v>
      </c>
      <c r="M4351" t="s">
        <v>9209</v>
      </c>
      <c r="O4351">
        <v>23</v>
      </c>
      <c r="P4351" t="s">
        <v>9226</v>
      </c>
      <c r="Q4351">
        <v>24</v>
      </c>
      <c r="R4351">
        <v>13</v>
      </c>
      <c r="S4351" t="s">
        <v>9257</v>
      </c>
      <c r="T4351" t="s">
        <v>9264</v>
      </c>
      <c r="U4351" t="s">
        <v>9282</v>
      </c>
      <c r="V4351" t="str" cm="1">
        <f t="array" ref="V4351">_xlfn.IFS(Hospital_Emergency_Room_Data[[#This Row],[Day]]&lt;=10,"Start(1-10)",Hospital_Emergency_Room_Data[[#This Row],[Day]]&lt;=20,"Middle(11-20)",Hospital_Emergency_Room_Data[[#This Row],[Day]]&gt;20,"End(21-30)")</f>
        <v>End(21-30)</v>
      </c>
    </row>
    <row r="4352" spans="1:22">
      <c r="A4352">
        <v>631712348</v>
      </c>
      <c r="B4352" t="s">
        <v>4363</v>
      </c>
      <c r="C4352" s="1">
        <v>45197</v>
      </c>
      <c r="D4352" t="str">
        <f>TEXT(Hospital_Emergency_Room_Data[[#This Row],[Patient Admission Date]],"mmm")</f>
        <v>Sep</v>
      </c>
      <c r="E4352">
        <f>YEAR(Hospital_Emergency_Room_Data[[#This Row],[Patient Admission Date]])</f>
        <v>2023</v>
      </c>
      <c r="F4352" s="2">
        <v>0.30069444444444443</v>
      </c>
      <c r="G4352" s="8" t="str">
        <f>TEXT(Hospital_Emergency_Room_Data[[#This Row],[Patient Admission Date]],"dddd")</f>
        <v>Thursday</v>
      </c>
      <c r="H4352" t="s">
        <v>9208</v>
      </c>
      <c r="I4352">
        <v>8</v>
      </c>
      <c r="J4352" s="5" t="s">
        <v>9221</v>
      </c>
      <c r="K4352" t="s">
        <v>21</v>
      </c>
      <c r="L4352" t="s">
        <v>9281</v>
      </c>
      <c r="M4352" t="s">
        <v>9209</v>
      </c>
      <c r="O4352">
        <v>33</v>
      </c>
      <c r="P4352" t="s">
        <v>9225</v>
      </c>
      <c r="Q4352">
        <v>28</v>
      </c>
      <c r="R4352">
        <v>7</v>
      </c>
      <c r="S4352" t="s">
        <v>9255</v>
      </c>
      <c r="T4352" t="s">
        <v>9264</v>
      </c>
      <c r="U4352" t="s">
        <v>9300</v>
      </c>
      <c r="V4352" t="str" cm="1">
        <f t="array" ref="V4352">_xlfn.IFS(Hospital_Emergency_Room_Data[[#This Row],[Day]]&lt;=10,"Start(1-10)",Hospital_Emergency_Room_Data[[#This Row],[Day]]&lt;=20,"Middle(11-20)",Hospital_Emergency_Room_Data[[#This Row],[Day]]&gt;20,"End(21-30)")</f>
        <v>End(21-30)</v>
      </c>
    </row>
    <row r="4353" spans="1:22">
      <c r="A4353">
        <v>875725720</v>
      </c>
      <c r="B4353" t="s">
        <v>4364</v>
      </c>
      <c r="C4353" s="1">
        <v>45252</v>
      </c>
      <c r="D4353" t="str">
        <f>TEXT(Hospital_Emergency_Room_Data[[#This Row],[Patient Admission Date]],"mmm")</f>
        <v>Nov</v>
      </c>
      <c r="E4353">
        <f>YEAR(Hospital_Emergency_Room_Data[[#This Row],[Patient Admission Date]])</f>
        <v>2023</v>
      </c>
      <c r="F4353" s="2">
        <v>0.67152777777777772</v>
      </c>
      <c r="G4353" s="8" t="str">
        <f>TEXT(Hospital_Emergency_Room_Data[[#This Row],[Patient Admission Date]],"dddd")</f>
        <v>Wednesday</v>
      </c>
      <c r="H4353" t="s">
        <v>9208</v>
      </c>
      <c r="I4353">
        <v>71</v>
      </c>
      <c r="J4353" s="5" t="s">
        <v>9222</v>
      </c>
      <c r="K4353" t="s">
        <v>21</v>
      </c>
      <c r="L4353" t="s">
        <v>9281</v>
      </c>
      <c r="M4353" t="s">
        <v>9209</v>
      </c>
      <c r="O4353">
        <v>33</v>
      </c>
      <c r="P4353" t="s">
        <v>9225</v>
      </c>
      <c r="Q4353">
        <v>22</v>
      </c>
      <c r="R4353">
        <v>16</v>
      </c>
      <c r="S4353" t="s">
        <v>9257</v>
      </c>
      <c r="T4353" t="s">
        <v>9264</v>
      </c>
      <c r="U4353" t="s">
        <v>9300</v>
      </c>
      <c r="V4353" t="str" cm="1">
        <f t="array" ref="V4353">_xlfn.IFS(Hospital_Emergency_Room_Data[[#This Row],[Day]]&lt;=10,"Start(1-10)",Hospital_Emergency_Room_Data[[#This Row],[Day]]&lt;=20,"Middle(11-20)",Hospital_Emergency_Room_Data[[#This Row],[Day]]&gt;20,"End(21-30)")</f>
        <v>End(21-30)</v>
      </c>
    </row>
    <row r="4354" spans="1:22">
      <c r="A4354">
        <v>629654881</v>
      </c>
      <c r="B4354" t="s">
        <v>4365</v>
      </c>
      <c r="C4354" s="1">
        <v>45413</v>
      </c>
      <c r="D4354" t="str">
        <f>TEXT(Hospital_Emergency_Room_Data[[#This Row],[Patient Admission Date]],"mmm")</f>
        <v>May</v>
      </c>
      <c r="E4354">
        <f>YEAR(Hospital_Emergency_Room_Data[[#This Row],[Patient Admission Date]])</f>
        <v>2024</v>
      </c>
      <c r="F4354" s="2">
        <v>0.12569444444444444</v>
      </c>
      <c r="G4354" s="8" t="str">
        <f>TEXT(Hospital_Emergency_Room_Data[[#This Row],[Patient Admission Date]],"dddd")</f>
        <v>Wednesday</v>
      </c>
      <c r="H4354" t="s">
        <v>9208</v>
      </c>
      <c r="I4354">
        <v>20</v>
      </c>
      <c r="J4354" s="5" t="s">
        <v>9220</v>
      </c>
      <c r="K4354" t="s">
        <v>21</v>
      </c>
      <c r="L4354" t="s">
        <v>9281</v>
      </c>
      <c r="M4354" t="s">
        <v>9209</v>
      </c>
      <c r="O4354">
        <v>38</v>
      </c>
      <c r="P4354" t="s">
        <v>9225</v>
      </c>
      <c r="Q4354">
        <v>1</v>
      </c>
      <c r="R4354">
        <v>3</v>
      </c>
      <c r="S4354" t="s">
        <v>9258</v>
      </c>
      <c r="T4354" t="s">
        <v>9263</v>
      </c>
      <c r="U4354" t="s">
        <v>9300</v>
      </c>
      <c r="V4354" t="str" cm="1">
        <f t="array" ref="V4354">_xlfn.IFS(Hospital_Emergency_Room_Data[[#This Row],[Day]]&lt;=10,"Start(1-10)",Hospital_Emergency_Room_Data[[#This Row],[Day]]&lt;=20,"Middle(11-20)",Hospital_Emergency_Room_Data[[#This Row],[Day]]&gt;20,"End(21-30)")</f>
        <v>Start(1-10)</v>
      </c>
    </row>
    <row r="4355" spans="1:22">
      <c r="A4355">
        <v>850223610</v>
      </c>
      <c r="B4355" t="s">
        <v>4366</v>
      </c>
      <c r="C4355" s="1">
        <v>45151</v>
      </c>
      <c r="D4355" t="str">
        <f>TEXT(Hospital_Emergency_Room_Data[[#This Row],[Patient Admission Date]],"mmm")</f>
        <v>Aug</v>
      </c>
      <c r="E4355">
        <f>YEAR(Hospital_Emergency_Room_Data[[#This Row],[Patient Admission Date]])</f>
        <v>2023</v>
      </c>
      <c r="F4355" s="2">
        <v>0.9194444444444444</v>
      </c>
      <c r="G4355" s="8" t="str">
        <f>TEXT(Hospital_Emergency_Room_Data[[#This Row],[Patient Admission Date]],"dddd")</f>
        <v>Sunday</v>
      </c>
      <c r="H4355" t="s">
        <v>9208</v>
      </c>
      <c r="I4355">
        <v>53</v>
      </c>
      <c r="J4355" s="5" t="s">
        <v>9219</v>
      </c>
      <c r="K4355" t="s">
        <v>21</v>
      </c>
      <c r="L4355" t="s">
        <v>9281</v>
      </c>
      <c r="M4355" t="s">
        <v>9209</v>
      </c>
      <c r="O4355">
        <v>43</v>
      </c>
      <c r="P4355" t="s">
        <v>9225</v>
      </c>
      <c r="Q4355">
        <v>13</v>
      </c>
      <c r="R4355">
        <v>22</v>
      </c>
      <c r="S4355" t="s">
        <v>9256</v>
      </c>
      <c r="T4355" t="s">
        <v>9265</v>
      </c>
      <c r="U4355" t="s">
        <v>9300</v>
      </c>
      <c r="V4355" t="str" cm="1">
        <f t="array" ref="V4355">_xlfn.IFS(Hospital_Emergency_Room_Data[[#This Row],[Day]]&lt;=10,"Start(1-10)",Hospital_Emergency_Room_Data[[#This Row],[Day]]&lt;=20,"Middle(11-20)",Hospital_Emergency_Room_Data[[#This Row],[Day]]&gt;20,"End(21-30)")</f>
        <v>Middle(11-20)</v>
      </c>
    </row>
    <row r="4356" spans="1:22">
      <c r="A4356">
        <v>562914704</v>
      </c>
      <c r="B4356" t="s">
        <v>4367</v>
      </c>
      <c r="C4356" s="1">
        <v>45434</v>
      </c>
      <c r="D4356" t="str">
        <f>TEXT(Hospital_Emergency_Room_Data[[#This Row],[Patient Admission Date]],"mmm")</f>
        <v>May</v>
      </c>
      <c r="E4356">
        <f>YEAR(Hospital_Emergency_Room_Data[[#This Row],[Patient Admission Date]])</f>
        <v>2024</v>
      </c>
      <c r="F4356" s="2">
        <v>0.3263888888888889</v>
      </c>
      <c r="G4356" s="8" t="str">
        <f>TEXT(Hospital_Emergency_Room_Data[[#This Row],[Patient Admission Date]],"dddd")</f>
        <v>Wednesday</v>
      </c>
      <c r="H4356" t="s">
        <v>9208</v>
      </c>
      <c r="I4356">
        <v>44</v>
      </c>
      <c r="J4356" s="5" t="s">
        <v>9223</v>
      </c>
      <c r="K4356" t="s">
        <v>21</v>
      </c>
      <c r="L4356" t="s">
        <v>9281</v>
      </c>
      <c r="M4356" t="s">
        <v>9209</v>
      </c>
      <c r="O4356">
        <v>45</v>
      </c>
      <c r="P4356" t="s">
        <v>9225</v>
      </c>
      <c r="Q4356">
        <v>22</v>
      </c>
      <c r="R4356">
        <v>7</v>
      </c>
      <c r="S4356" t="s">
        <v>9255</v>
      </c>
      <c r="T4356" t="s">
        <v>9264</v>
      </c>
      <c r="U4356" t="s">
        <v>9300</v>
      </c>
      <c r="V4356" t="str" cm="1">
        <f t="array" ref="V4356">_xlfn.IFS(Hospital_Emergency_Room_Data[[#This Row],[Day]]&lt;=10,"Start(1-10)",Hospital_Emergency_Room_Data[[#This Row],[Day]]&lt;=20,"Middle(11-20)",Hospital_Emergency_Room_Data[[#This Row],[Day]]&gt;20,"End(21-30)")</f>
        <v>End(21-30)</v>
      </c>
    </row>
    <row r="4357" spans="1:22">
      <c r="A4357">
        <v>182392715</v>
      </c>
      <c r="B4357" t="s">
        <v>4368</v>
      </c>
      <c r="C4357" s="1">
        <v>45101</v>
      </c>
      <c r="D4357" t="str">
        <f>TEXT(Hospital_Emergency_Room_Data[[#This Row],[Patient Admission Date]],"mmm")</f>
        <v>Jun</v>
      </c>
      <c r="E4357">
        <f>YEAR(Hospital_Emergency_Room_Data[[#This Row],[Patient Admission Date]])</f>
        <v>2023</v>
      </c>
      <c r="F4357" s="2">
        <v>8.5416666666666669E-2</v>
      </c>
      <c r="G4357" s="8" t="str">
        <f>TEXT(Hospital_Emergency_Room_Data[[#This Row],[Patient Admission Date]],"dddd")</f>
        <v>Saturday</v>
      </c>
      <c r="H4357" t="s">
        <v>9208</v>
      </c>
      <c r="I4357">
        <v>23</v>
      </c>
      <c r="J4357" s="5" t="s">
        <v>9220</v>
      </c>
      <c r="K4357" t="s">
        <v>21</v>
      </c>
      <c r="L4357" t="s">
        <v>9281</v>
      </c>
      <c r="M4357" t="s">
        <v>9209</v>
      </c>
      <c r="O4357">
        <v>57</v>
      </c>
      <c r="P4357" t="s">
        <v>9225</v>
      </c>
      <c r="Q4357">
        <v>24</v>
      </c>
      <c r="R4357">
        <v>2</v>
      </c>
      <c r="S4357" t="s">
        <v>9258</v>
      </c>
      <c r="T4357" t="s">
        <v>9264</v>
      </c>
      <c r="U4357" t="s">
        <v>9283</v>
      </c>
      <c r="V4357" t="str" cm="1">
        <f t="array" ref="V4357">_xlfn.IFS(Hospital_Emergency_Room_Data[[#This Row],[Day]]&lt;=10,"Start(1-10)",Hospital_Emergency_Room_Data[[#This Row],[Day]]&lt;=20,"Middle(11-20)",Hospital_Emergency_Room_Data[[#This Row],[Day]]&gt;20,"End(21-30)")</f>
        <v>End(21-30)</v>
      </c>
    </row>
    <row r="4358" spans="1:22">
      <c r="A4358">
        <v>444268586</v>
      </c>
      <c r="B4358" t="s">
        <v>4369</v>
      </c>
      <c r="C4358" s="1">
        <v>45098</v>
      </c>
      <c r="D4358" t="str">
        <f>TEXT(Hospital_Emergency_Room_Data[[#This Row],[Patient Admission Date]],"mmm")</f>
        <v>Jun</v>
      </c>
      <c r="E4358">
        <f>YEAR(Hospital_Emergency_Room_Data[[#This Row],[Patient Admission Date]])</f>
        <v>2023</v>
      </c>
      <c r="F4358" s="2">
        <v>0.92569444444444449</v>
      </c>
      <c r="G4358" s="8" t="str">
        <f>TEXT(Hospital_Emergency_Room_Data[[#This Row],[Patient Admission Date]],"dddd")</f>
        <v>Wednesday</v>
      </c>
      <c r="H4358" t="s">
        <v>9208</v>
      </c>
      <c r="I4358">
        <v>42</v>
      </c>
      <c r="J4358" s="5" t="s">
        <v>9223</v>
      </c>
      <c r="K4358" t="s">
        <v>21</v>
      </c>
      <c r="L4358" t="s">
        <v>9281</v>
      </c>
      <c r="M4358" t="s">
        <v>9209</v>
      </c>
      <c r="O4358">
        <v>13</v>
      </c>
      <c r="P4358" t="s">
        <v>9226</v>
      </c>
      <c r="Q4358">
        <v>21</v>
      </c>
      <c r="R4358">
        <v>22</v>
      </c>
      <c r="S4358" t="s">
        <v>9256</v>
      </c>
      <c r="T4358" t="s">
        <v>9262</v>
      </c>
      <c r="U4358" t="s">
        <v>9282</v>
      </c>
      <c r="V4358" t="str" cm="1">
        <f t="array" ref="V4358">_xlfn.IFS(Hospital_Emergency_Room_Data[[#This Row],[Day]]&lt;=10,"Start(1-10)",Hospital_Emergency_Room_Data[[#This Row],[Day]]&lt;=20,"Middle(11-20)",Hospital_Emergency_Room_Data[[#This Row],[Day]]&gt;20,"End(21-30)")</f>
        <v>End(21-30)</v>
      </c>
    </row>
    <row r="4359" spans="1:22">
      <c r="A4359">
        <v>192702490</v>
      </c>
      <c r="B4359" t="s">
        <v>4370</v>
      </c>
      <c r="C4359" s="1">
        <v>45491</v>
      </c>
      <c r="D4359" t="str">
        <f>TEXT(Hospital_Emergency_Room_Data[[#This Row],[Patient Admission Date]],"mmm")</f>
        <v>Jul</v>
      </c>
      <c r="E4359">
        <f>YEAR(Hospital_Emergency_Room_Data[[#This Row],[Patient Admission Date]])</f>
        <v>2024</v>
      </c>
      <c r="F4359" s="2">
        <v>0.34166666666666667</v>
      </c>
      <c r="G4359" s="8" t="str">
        <f>TEXT(Hospital_Emergency_Room_Data[[#This Row],[Patient Admission Date]],"dddd")</f>
        <v>Thursday</v>
      </c>
      <c r="H4359" t="s">
        <v>9208</v>
      </c>
      <c r="I4359">
        <v>66</v>
      </c>
      <c r="J4359" s="5" t="s">
        <v>9217</v>
      </c>
      <c r="K4359" t="s">
        <v>21</v>
      </c>
      <c r="L4359" t="s">
        <v>9281</v>
      </c>
      <c r="M4359" t="s">
        <v>9209</v>
      </c>
      <c r="O4359">
        <v>28</v>
      </c>
      <c r="P4359" t="s">
        <v>9226</v>
      </c>
      <c r="Q4359">
        <v>18</v>
      </c>
      <c r="R4359">
        <v>8</v>
      </c>
      <c r="S4359" t="s">
        <v>9255</v>
      </c>
      <c r="T4359" t="s">
        <v>9262</v>
      </c>
      <c r="U4359" t="s">
        <v>9282</v>
      </c>
      <c r="V4359" t="str" cm="1">
        <f t="array" ref="V4359">_xlfn.IFS(Hospital_Emergency_Room_Data[[#This Row],[Day]]&lt;=10,"Start(1-10)",Hospital_Emergency_Room_Data[[#This Row],[Day]]&lt;=20,"Middle(11-20)",Hospital_Emergency_Room_Data[[#This Row],[Day]]&gt;20,"End(21-30)")</f>
        <v>Middle(11-20)</v>
      </c>
    </row>
    <row r="4360" spans="1:22">
      <c r="A4360">
        <v>357948253</v>
      </c>
      <c r="B4360" t="s">
        <v>4371</v>
      </c>
      <c r="C4360" s="1">
        <v>45358</v>
      </c>
      <c r="D4360" t="str">
        <f>TEXT(Hospital_Emergency_Room_Data[[#This Row],[Patient Admission Date]],"mmm")</f>
        <v>Mar</v>
      </c>
      <c r="E4360">
        <f>YEAR(Hospital_Emergency_Room_Data[[#This Row],[Patient Admission Date]])</f>
        <v>2024</v>
      </c>
      <c r="F4360" s="2">
        <v>0.76944444444444449</v>
      </c>
      <c r="G4360" s="8" t="str">
        <f>TEXT(Hospital_Emergency_Room_Data[[#This Row],[Patient Admission Date]],"dddd")</f>
        <v>Thursday</v>
      </c>
      <c r="H4360" t="s">
        <v>9208</v>
      </c>
      <c r="I4360">
        <v>19</v>
      </c>
      <c r="J4360" s="5" t="s">
        <v>9220</v>
      </c>
      <c r="K4360" t="s">
        <v>21</v>
      </c>
      <c r="L4360" t="s">
        <v>9281</v>
      </c>
      <c r="M4360" t="s">
        <v>9209</v>
      </c>
      <c r="O4360">
        <v>47</v>
      </c>
      <c r="P4360" t="s">
        <v>9225</v>
      </c>
      <c r="Q4360">
        <v>7</v>
      </c>
      <c r="R4360">
        <v>18</v>
      </c>
      <c r="S4360" t="s">
        <v>9256</v>
      </c>
      <c r="T4360" t="s">
        <v>9263</v>
      </c>
      <c r="U4360" t="s">
        <v>9283</v>
      </c>
      <c r="V4360" t="str" cm="1">
        <f t="array" ref="V4360">_xlfn.IFS(Hospital_Emergency_Room_Data[[#This Row],[Day]]&lt;=10,"Start(1-10)",Hospital_Emergency_Room_Data[[#This Row],[Day]]&lt;=20,"Middle(11-20)",Hospital_Emergency_Room_Data[[#This Row],[Day]]&gt;20,"End(21-30)")</f>
        <v>Start(1-10)</v>
      </c>
    </row>
    <row r="4361" spans="1:22">
      <c r="A4361">
        <v>544111795</v>
      </c>
      <c r="B4361" t="s">
        <v>4372</v>
      </c>
      <c r="C4361" s="1">
        <v>45550</v>
      </c>
      <c r="D4361" t="str">
        <f>TEXT(Hospital_Emergency_Room_Data[[#This Row],[Patient Admission Date]],"mmm")</f>
        <v>Sep</v>
      </c>
      <c r="E4361">
        <f>YEAR(Hospital_Emergency_Room_Data[[#This Row],[Patient Admission Date]])</f>
        <v>2024</v>
      </c>
      <c r="F4361" s="2">
        <v>0.84791666666666665</v>
      </c>
      <c r="G4361" s="8" t="str">
        <f>TEXT(Hospital_Emergency_Room_Data[[#This Row],[Patient Admission Date]],"dddd")</f>
        <v>Sunday</v>
      </c>
      <c r="H4361" t="s">
        <v>9208</v>
      </c>
      <c r="I4361">
        <v>7</v>
      </c>
      <c r="J4361" s="5" t="s">
        <v>9221</v>
      </c>
      <c r="K4361" t="s">
        <v>21</v>
      </c>
      <c r="L4361" t="s">
        <v>9281</v>
      </c>
      <c r="M4361" t="s">
        <v>9209</v>
      </c>
      <c r="O4361">
        <v>52</v>
      </c>
      <c r="P4361" t="s">
        <v>9225</v>
      </c>
      <c r="Q4361">
        <v>15</v>
      </c>
      <c r="R4361">
        <v>20</v>
      </c>
      <c r="S4361" t="s">
        <v>9256</v>
      </c>
      <c r="T4361" t="s">
        <v>9262</v>
      </c>
      <c r="U4361" t="s">
        <v>9283</v>
      </c>
      <c r="V4361" t="str" cm="1">
        <f t="array" ref="V4361">_xlfn.IFS(Hospital_Emergency_Room_Data[[#This Row],[Day]]&lt;=10,"Start(1-10)",Hospital_Emergency_Room_Data[[#This Row],[Day]]&lt;=20,"Middle(11-20)",Hospital_Emergency_Room_Data[[#This Row],[Day]]&gt;20,"End(21-30)")</f>
        <v>Middle(11-20)</v>
      </c>
    </row>
    <row r="4362" spans="1:22">
      <c r="A4362">
        <v>231158623</v>
      </c>
      <c r="B4362" t="s">
        <v>4373</v>
      </c>
      <c r="C4362" s="1">
        <v>45281</v>
      </c>
      <c r="D4362" t="str">
        <f>TEXT(Hospital_Emergency_Room_Data[[#This Row],[Patient Admission Date]],"mmm")</f>
        <v>Dec</v>
      </c>
      <c r="E4362">
        <f>YEAR(Hospital_Emergency_Room_Data[[#This Row],[Patient Admission Date]])</f>
        <v>2023</v>
      </c>
      <c r="F4362" s="2">
        <v>0.67291666666666672</v>
      </c>
      <c r="G4362" s="8" t="str">
        <f>TEXT(Hospital_Emergency_Room_Data[[#This Row],[Patient Admission Date]],"dddd")</f>
        <v>Thursday</v>
      </c>
      <c r="H4362" t="s">
        <v>9208</v>
      </c>
      <c r="I4362">
        <v>40</v>
      </c>
      <c r="J4362" s="5" t="s">
        <v>9223</v>
      </c>
      <c r="K4362" t="s">
        <v>21</v>
      </c>
      <c r="L4362" t="s">
        <v>9281</v>
      </c>
      <c r="M4362" t="s">
        <v>9209</v>
      </c>
      <c r="O4362">
        <v>12</v>
      </c>
      <c r="P4362" t="s">
        <v>9226</v>
      </c>
      <c r="Q4362">
        <v>21</v>
      </c>
      <c r="R4362">
        <v>16</v>
      </c>
      <c r="S4362" t="s">
        <v>9257</v>
      </c>
      <c r="T4362" t="s">
        <v>9262</v>
      </c>
      <c r="U4362" t="s">
        <v>9282</v>
      </c>
      <c r="V4362" t="str" cm="1">
        <f t="array" ref="V4362">_xlfn.IFS(Hospital_Emergency_Room_Data[[#This Row],[Day]]&lt;=10,"Start(1-10)",Hospital_Emergency_Room_Data[[#This Row],[Day]]&lt;=20,"Middle(11-20)",Hospital_Emergency_Room_Data[[#This Row],[Day]]&gt;20,"End(21-30)")</f>
        <v>End(21-30)</v>
      </c>
    </row>
    <row r="4363" spans="1:22">
      <c r="A4363">
        <v>404803404</v>
      </c>
      <c r="B4363" t="s">
        <v>4374</v>
      </c>
      <c r="C4363" s="1">
        <v>45284</v>
      </c>
      <c r="D4363" t="str">
        <f>TEXT(Hospital_Emergency_Room_Data[[#This Row],[Patient Admission Date]],"mmm")</f>
        <v>Dec</v>
      </c>
      <c r="E4363">
        <f>YEAR(Hospital_Emergency_Room_Data[[#This Row],[Patient Admission Date]])</f>
        <v>2023</v>
      </c>
      <c r="F4363" s="2">
        <v>0.24513888888888888</v>
      </c>
      <c r="G4363" s="8" t="str">
        <f>TEXT(Hospital_Emergency_Room_Data[[#This Row],[Patient Admission Date]],"dddd")</f>
        <v>Sunday</v>
      </c>
      <c r="H4363" t="s">
        <v>9208</v>
      </c>
      <c r="I4363">
        <v>28</v>
      </c>
      <c r="J4363" s="5" t="s">
        <v>9220</v>
      </c>
      <c r="K4363" t="s">
        <v>21</v>
      </c>
      <c r="L4363" t="s">
        <v>9281</v>
      </c>
      <c r="M4363" t="s">
        <v>9209</v>
      </c>
      <c r="O4363">
        <v>16</v>
      </c>
      <c r="P4363" t="s">
        <v>9226</v>
      </c>
      <c r="Q4363">
        <v>24</v>
      </c>
      <c r="R4363">
        <v>5</v>
      </c>
      <c r="S4363" t="s">
        <v>9258</v>
      </c>
      <c r="T4363" t="s">
        <v>9264</v>
      </c>
      <c r="U4363" t="s">
        <v>9282</v>
      </c>
      <c r="V4363" t="str" cm="1">
        <f t="array" ref="V4363">_xlfn.IFS(Hospital_Emergency_Room_Data[[#This Row],[Day]]&lt;=10,"Start(1-10)",Hospital_Emergency_Room_Data[[#This Row],[Day]]&lt;=20,"Middle(11-20)",Hospital_Emergency_Room_Data[[#This Row],[Day]]&gt;20,"End(21-30)")</f>
        <v>End(21-30)</v>
      </c>
    </row>
    <row r="4364" spans="1:22">
      <c r="A4364">
        <v>790737064</v>
      </c>
      <c r="B4364" t="s">
        <v>4375</v>
      </c>
      <c r="C4364" s="1">
        <v>45451</v>
      </c>
      <c r="D4364" t="str">
        <f>TEXT(Hospital_Emergency_Room_Data[[#This Row],[Patient Admission Date]],"mmm")</f>
        <v>Jun</v>
      </c>
      <c r="E4364">
        <f>YEAR(Hospital_Emergency_Room_Data[[#This Row],[Patient Admission Date]])</f>
        <v>2024</v>
      </c>
      <c r="F4364" s="2">
        <v>0.20555555555555555</v>
      </c>
      <c r="G4364" s="8" t="str">
        <f>TEXT(Hospital_Emergency_Room_Data[[#This Row],[Patient Admission Date]],"dddd")</f>
        <v>Saturday</v>
      </c>
      <c r="H4364" t="s">
        <v>9208</v>
      </c>
      <c r="I4364">
        <v>41</v>
      </c>
      <c r="J4364" s="5" t="s">
        <v>9223</v>
      </c>
      <c r="K4364" t="s">
        <v>21</v>
      </c>
      <c r="L4364" t="s">
        <v>9281</v>
      </c>
      <c r="M4364" t="s">
        <v>9209</v>
      </c>
      <c r="O4364">
        <v>22</v>
      </c>
      <c r="P4364" t="s">
        <v>9226</v>
      </c>
      <c r="Q4364">
        <v>8</v>
      </c>
      <c r="R4364">
        <v>4</v>
      </c>
      <c r="S4364" t="s">
        <v>9258</v>
      </c>
      <c r="T4364" t="s">
        <v>9265</v>
      </c>
      <c r="U4364" t="s">
        <v>9282</v>
      </c>
      <c r="V4364" t="str" cm="1">
        <f t="array" ref="V4364">_xlfn.IFS(Hospital_Emergency_Room_Data[[#This Row],[Day]]&lt;=10,"Start(1-10)",Hospital_Emergency_Room_Data[[#This Row],[Day]]&lt;=20,"Middle(11-20)",Hospital_Emergency_Room_Data[[#This Row],[Day]]&gt;20,"End(21-30)")</f>
        <v>Start(1-10)</v>
      </c>
    </row>
    <row r="4365" spans="1:22">
      <c r="A4365">
        <v>592725027</v>
      </c>
      <c r="B4365" t="s">
        <v>4376</v>
      </c>
      <c r="C4365" s="1">
        <v>45531</v>
      </c>
      <c r="D4365" t="str">
        <f>TEXT(Hospital_Emergency_Room_Data[[#This Row],[Patient Admission Date]],"mmm")</f>
        <v>Aug</v>
      </c>
      <c r="E4365">
        <f>YEAR(Hospital_Emergency_Room_Data[[#This Row],[Patient Admission Date]])</f>
        <v>2024</v>
      </c>
      <c r="F4365" s="2">
        <v>4.027777777777778E-2</v>
      </c>
      <c r="G4365" s="8" t="str">
        <f>TEXT(Hospital_Emergency_Room_Data[[#This Row],[Patient Admission Date]],"dddd")</f>
        <v>Tuesday</v>
      </c>
      <c r="H4365" t="s">
        <v>9208</v>
      </c>
      <c r="I4365">
        <v>8</v>
      </c>
      <c r="J4365" s="5" t="s">
        <v>9221</v>
      </c>
      <c r="K4365" t="s">
        <v>21</v>
      </c>
      <c r="L4365" t="s">
        <v>9281</v>
      </c>
      <c r="M4365" t="s">
        <v>9209</v>
      </c>
      <c r="O4365">
        <v>36</v>
      </c>
      <c r="P4365" t="s">
        <v>9225</v>
      </c>
      <c r="Q4365">
        <v>27</v>
      </c>
      <c r="R4365">
        <v>0</v>
      </c>
      <c r="S4365" t="s">
        <v>9258</v>
      </c>
      <c r="T4365" t="s">
        <v>9264</v>
      </c>
      <c r="U4365" t="s">
        <v>9300</v>
      </c>
      <c r="V4365" t="str" cm="1">
        <f t="array" ref="V4365">_xlfn.IFS(Hospital_Emergency_Room_Data[[#This Row],[Day]]&lt;=10,"Start(1-10)",Hospital_Emergency_Room_Data[[#This Row],[Day]]&lt;=20,"Middle(11-20)",Hospital_Emergency_Room_Data[[#This Row],[Day]]&gt;20,"End(21-30)")</f>
        <v>End(21-30)</v>
      </c>
    </row>
    <row r="4366" spans="1:22">
      <c r="A4366">
        <v>397021176</v>
      </c>
      <c r="B4366" t="s">
        <v>4377</v>
      </c>
      <c r="C4366" s="1">
        <v>45249</v>
      </c>
      <c r="D4366" t="str">
        <f>TEXT(Hospital_Emergency_Room_Data[[#This Row],[Patient Admission Date]],"mmm")</f>
        <v>Nov</v>
      </c>
      <c r="E4366">
        <f>YEAR(Hospital_Emergency_Room_Data[[#This Row],[Patient Admission Date]])</f>
        <v>2023</v>
      </c>
      <c r="F4366" s="2">
        <v>0.90208333333333335</v>
      </c>
      <c r="G4366" s="8" t="str">
        <f>TEXT(Hospital_Emergency_Room_Data[[#This Row],[Patient Admission Date]],"dddd")</f>
        <v>Sunday</v>
      </c>
      <c r="H4366" t="s">
        <v>9208</v>
      </c>
      <c r="I4366">
        <v>34</v>
      </c>
      <c r="J4366" s="5" t="s">
        <v>9223</v>
      </c>
      <c r="K4366" t="s">
        <v>21</v>
      </c>
      <c r="L4366" t="s">
        <v>9281</v>
      </c>
      <c r="M4366" t="s">
        <v>9209</v>
      </c>
      <c r="O4366">
        <v>39</v>
      </c>
      <c r="P4366" t="s">
        <v>9225</v>
      </c>
      <c r="Q4366">
        <v>19</v>
      </c>
      <c r="R4366">
        <v>21</v>
      </c>
      <c r="S4366" t="s">
        <v>9256</v>
      </c>
      <c r="T4366" t="s">
        <v>9262</v>
      </c>
      <c r="U4366" t="s">
        <v>9300</v>
      </c>
      <c r="V4366" t="str" cm="1">
        <f t="array" ref="V4366">_xlfn.IFS(Hospital_Emergency_Room_Data[[#This Row],[Day]]&lt;=10,"Start(1-10)",Hospital_Emergency_Room_Data[[#This Row],[Day]]&lt;=20,"Middle(11-20)",Hospital_Emergency_Room_Data[[#This Row],[Day]]&gt;20,"End(21-30)")</f>
        <v>Middle(11-20)</v>
      </c>
    </row>
    <row r="4367" spans="1:22">
      <c r="A4367">
        <v>259481976</v>
      </c>
      <c r="B4367" t="s">
        <v>4378</v>
      </c>
      <c r="C4367" s="1">
        <v>45323</v>
      </c>
      <c r="D4367" t="str">
        <f>TEXT(Hospital_Emergency_Room_Data[[#This Row],[Patient Admission Date]],"mmm")</f>
        <v>Feb</v>
      </c>
      <c r="E4367">
        <f>YEAR(Hospital_Emergency_Room_Data[[#This Row],[Patient Admission Date]])</f>
        <v>2024</v>
      </c>
      <c r="F4367" s="2">
        <v>0.40763888888888888</v>
      </c>
      <c r="G4367" s="8" t="str">
        <f>TEXT(Hospital_Emergency_Room_Data[[#This Row],[Patient Admission Date]],"dddd")</f>
        <v>Thursday</v>
      </c>
      <c r="H4367" t="s">
        <v>9208</v>
      </c>
      <c r="I4367">
        <v>64</v>
      </c>
      <c r="J4367" s="5" t="s">
        <v>9217</v>
      </c>
      <c r="K4367" t="s">
        <v>21</v>
      </c>
      <c r="L4367" t="s">
        <v>9281</v>
      </c>
      <c r="M4367" t="s">
        <v>9209</v>
      </c>
      <c r="O4367">
        <v>47</v>
      </c>
      <c r="P4367" t="s">
        <v>9225</v>
      </c>
      <c r="Q4367">
        <v>1</v>
      </c>
      <c r="R4367">
        <v>9</v>
      </c>
      <c r="S4367" t="s">
        <v>9255</v>
      </c>
      <c r="T4367" t="s">
        <v>9263</v>
      </c>
      <c r="U4367" t="s">
        <v>9283</v>
      </c>
      <c r="V4367" t="str" cm="1">
        <f t="array" ref="V4367">_xlfn.IFS(Hospital_Emergency_Room_Data[[#This Row],[Day]]&lt;=10,"Start(1-10)",Hospital_Emergency_Room_Data[[#This Row],[Day]]&lt;=20,"Middle(11-20)",Hospital_Emergency_Room_Data[[#This Row],[Day]]&gt;20,"End(21-30)")</f>
        <v>Start(1-10)</v>
      </c>
    </row>
    <row r="4368" spans="1:22">
      <c r="A4368">
        <v>470744865</v>
      </c>
      <c r="B4368" t="s">
        <v>4379</v>
      </c>
      <c r="C4368" s="1">
        <v>45444</v>
      </c>
      <c r="D4368" t="str">
        <f>TEXT(Hospital_Emergency_Room_Data[[#This Row],[Patient Admission Date]],"mmm")</f>
        <v>Jun</v>
      </c>
      <c r="E4368">
        <f>YEAR(Hospital_Emergency_Room_Data[[#This Row],[Patient Admission Date]])</f>
        <v>2024</v>
      </c>
      <c r="F4368" s="2">
        <v>0.32430555555555557</v>
      </c>
      <c r="G4368" s="8" t="str">
        <f>TEXT(Hospital_Emergency_Room_Data[[#This Row],[Patient Admission Date]],"dddd")</f>
        <v>Saturday</v>
      </c>
      <c r="H4368" t="s">
        <v>9208</v>
      </c>
      <c r="I4368">
        <v>9</v>
      </c>
      <c r="J4368" s="5" t="s">
        <v>9221</v>
      </c>
      <c r="K4368" t="s">
        <v>21</v>
      </c>
      <c r="L4368" t="s">
        <v>9281</v>
      </c>
      <c r="M4368" t="s">
        <v>9209</v>
      </c>
      <c r="O4368">
        <v>54</v>
      </c>
      <c r="P4368" t="s">
        <v>9225</v>
      </c>
      <c r="Q4368">
        <v>1</v>
      </c>
      <c r="R4368">
        <v>7</v>
      </c>
      <c r="S4368" t="s">
        <v>9255</v>
      </c>
      <c r="T4368" t="s">
        <v>9263</v>
      </c>
      <c r="U4368" t="s">
        <v>9283</v>
      </c>
      <c r="V4368" t="str" cm="1">
        <f t="array" ref="V4368">_xlfn.IFS(Hospital_Emergency_Room_Data[[#This Row],[Day]]&lt;=10,"Start(1-10)",Hospital_Emergency_Room_Data[[#This Row],[Day]]&lt;=20,"Middle(11-20)",Hospital_Emergency_Room_Data[[#This Row],[Day]]&gt;20,"End(21-30)")</f>
        <v>Start(1-10)</v>
      </c>
    </row>
    <row r="4369" spans="1:22">
      <c r="A4369">
        <v>467534353</v>
      </c>
      <c r="B4369" t="s">
        <v>4380</v>
      </c>
      <c r="C4369" s="1">
        <v>45341</v>
      </c>
      <c r="D4369" t="str">
        <f>TEXT(Hospital_Emergency_Room_Data[[#This Row],[Patient Admission Date]],"mmm")</f>
        <v>Feb</v>
      </c>
      <c r="E4369">
        <f>YEAR(Hospital_Emergency_Room_Data[[#This Row],[Patient Admission Date]])</f>
        <v>2024</v>
      </c>
      <c r="F4369" s="2">
        <v>0.9916666666666667</v>
      </c>
      <c r="G4369" s="8" t="str">
        <f>TEXT(Hospital_Emergency_Room_Data[[#This Row],[Patient Admission Date]],"dddd")</f>
        <v>Monday</v>
      </c>
      <c r="H4369" t="s">
        <v>9208</v>
      </c>
      <c r="I4369">
        <v>55</v>
      </c>
      <c r="J4369" s="5" t="s">
        <v>9219</v>
      </c>
      <c r="K4369" t="s">
        <v>21</v>
      </c>
      <c r="L4369" t="s">
        <v>9281</v>
      </c>
      <c r="M4369" t="s">
        <v>9209</v>
      </c>
      <c r="O4369">
        <v>55</v>
      </c>
      <c r="P4369" t="s">
        <v>9225</v>
      </c>
      <c r="Q4369">
        <v>19</v>
      </c>
      <c r="R4369">
        <v>23</v>
      </c>
      <c r="S4369" t="s">
        <v>9256</v>
      </c>
      <c r="T4369" t="s">
        <v>9262</v>
      </c>
      <c r="U4369" t="s">
        <v>9283</v>
      </c>
      <c r="V4369" t="str" cm="1">
        <f t="array" ref="V4369">_xlfn.IFS(Hospital_Emergency_Room_Data[[#This Row],[Day]]&lt;=10,"Start(1-10)",Hospital_Emergency_Room_Data[[#This Row],[Day]]&lt;=20,"Middle(11-20)",Hospital_Emergency_Room_Data[[#This Row],[Day]]&gt;20,"End(21-30)")</f>
        <v>Middle(11-20)</v>
      </c>
    </row>
    <row r="4370" spans="1:22">
      <c r="A4370">
        <v>602750217</v>
      </c>
      <c r="B4370" t="s">
        <v>4381</v>
      </c>
      <c r="C4370" s="1">
        <v>45183</v>
      </c>
      <c r="D4370" t="str">
        <f>TEXT(Hospital_Emergency_Room_Data[[#This Row],[Patient Admission Date]],"mmm")</f>
        <v>Sep</v>
      </c>
      <c r="E4370">
        <f>YEAR(Hospital_Emergency_Room_Data[[#This Row],[Patient Admission Date]])</f>
        <v>2023</v>
      </c>
      <c r="F4370" s="2">
        <v>0.79236111111111107</v>
      </c>
      <c r="G4370" s="8" t="str">
        <f>TEXT(Hospital_Emergency_Room_Data[[#This Row],[Patient Admission Date]],"dddd")</f>
        <v>Thursday</v>
      </c>
      <c r="H4370" t="s">
        <v>9208</v>
      </c>
      <c r="I4370">
        <v>72</v>
      </c>
      <c r="J4370" s="5" t="s">
        <v>9222</v>
      </c>
      <c r="K4370" t="s">
        <v>21</v>
      </c>
      <c r="L4370" t="s">
        <v>9281</v>
      </c>
      <c r="M4370" t="s">
        <v>9209</v>
      </c>
      <c r="O4370">
        <v>28</v>
      </c>
      <c r="P4370" t="s">
        <v>9226</v>
      </c>
      <c r="Q4370">
        <v>14</v>
      </c>
      <c r="R4370">
        <v>19</v>
      </c>
      <c r="S4370" t="s">
        <v>9256</v>
      </c>
      <c r="T4370" t="s">
        <v>9265</v>
      </c>
      <c r="U4370" t="s">
        <v>9282</v>
      </c>
      <c r="V4370" t="str" cm="1">
        <f t="array" ref="V4370">_xlfn.IFS(Hospital_Emergency_Room_Data[[#This Row],[Day]]&lt;=10,"Start(1-10)",Hospital_Emergency_Room_Data[[#This Row],[Day]]&lt;=20,"Middle(11-20)",Hospital_Emergency_Room_Data[[#This Row],[Day]]&gt;20,"End(21-30)")</f>
        <v>Middle(11-20)</v>
      </c>
    </row>
    <row r="4371" spans="1:22">
      <c r="A4371">
        <v>677985643</v>
      </c>
      <c r="B4371" t="s">
        <v>4382</v>
      </c>
      <c r="C4371" s="1">
        <v>45342</v>
      </c>
      <c r="D4371" t="str">
        <f>TEXT(Hospital_Emergency_Room_Data[[#This Row],[Patient Admission Date]],"mmm")</f>
        <v>Feb</v>
      </c>
      <c r="E4371">
        <f>YEAR(Hospital_Emergency_Room_Data[[#This Row],[Patient Admission Date]])</f>
        <v>2024</v>
      </c>
      <c r="F4371" s="2">
        <v>0.88055555555555554</v>
      </c>
      <c r="G4371" s="8" t="str">
        <f>TEXT(Hospital_Emergency_Room_Data[[#This Row],[Patient Admission Date]],"dddd")</f>
        <v>Tuesday</v>
      </c>
      <c r="H4371" t="s">
        <v>9208</v>
      </c>
      <c r="I4371">
        <v>71</v>
      </c>
      <c r="J4371" s="5" t="s">
        <v>9222</v>
      </c>
      <c r="K4371" t="s">
        <v>21</v>
      </c>
      <c r="L4371" t="s">
        <v>9281</v>
      </c>
      <c r="M4371" t="s">
        <v>9209</v>
      </c>
      <c r="O4371">
        <v>38</v>
      </c>
      <c r="P4371" t="s">
        <v>9225</v>
      </c>
      <c r="Q4371">
        <v>20</v>
      </c>
      <c r="R4371">
        <v>21</v>
      </c>
      <c r="S4371" t="s">
        <v>9256</v>
      </c>
      <c r="T4371" t="s">
        <v>9262</v>
      </c>
      <c r="U4371" t="s">
        <v>9300</v>
      </c>
      <c r="V4371" t="str" cm="1">
        <f t="array" ref="V4371">_xlfn.IFS(Hospital_Emergency_Room_Data[[#This Row],[Day]]&lt;=10,"Start(1-10)",Hospital_Emergency_Room_Data[[#This Row],[Day]]&lt;=20,"Middle(11-20)",Hospital_Emergency_Room_Data[[#This Row],[Day]]&gt;20,"End(21-30)")</f>
        <v>Middle(11-20)</v>
      </c>
    </row>
    <row r="4372" spans="1:22">
      <c r="A4372">
        <v>856726362</v>
      </c>
      <c r="B4372" t="s">
        <v>4383</v>
      </c>
      <c r="C4372" s="1">
        <v>45457</v>
      </c>
      <c r="D4372" t="str">
        <f>TEXT(Hospital_Emergency_Room_Data[[#This Row],[Patient Admission Date]],"mmm")</f>
        <v>Jun</v>
      </c>
      <c r="E4372">
        <f>YEAR(Hospital_Emergency_Room_Data[[#This Row],[Patient Admission Date]])</f>
        <v>2024</v>
      </c>
      <c r="F4372" s="2">
        <v>0.95</v>
      </c>
      <c r="G4372" s="8" t="str">
        <f>TEXT(Hospital_Emergency_Room_Data[[#This Row],[Patient Admission Date]],"dddd")</f>
        <v>Friday</v>
      </c>
      <c r="H4372" t="s">
        <v>9208</v>
      </c>
      <c r="I4372">
        <v>23</v>
      </c>
      <c r="J4372" s="5" t="s">
        <v>9220</v>
      </c>
      <c r="K4372" t="s">
        <v>21</v>
      </c>
      <c r="L4372" t="s">
        <v>9281</v>
      </c>
      <c r="M4372" t="s">
        <v>9209</v>
      </c>
      <c r="O4372">
        <v>52</v>
      </c>
      <c r="P4372" t="s">
        <v>9225</v>
      </c>
      <c r="Q4372">
        <v>14</v>
      </c>
      <c r="R4372">
        <v>22</v>
      </c>
      <c r="S4372" t="s">
        <v>9256</v>
      </c>
      <c r="T4372" t="s">
        <v>9265</v>
      </c>
      <c r="U4372" t="s">
        <v>9283</v>
      </c>
      <c r="V4372" t="str" cm="1">
        <f t="array" ref="V4372">_xlfn.IFS(Hospital_Emergency_Room_Data[[#This Row],[Day]]&lt;=10,"Start(1-10)",Hospital_Emergency_Room_Data[[#This Row],[Day]]&lt;=20,"Middle(11-20)",Hospital_Emergency_Room_Data[[#This Row],[Day]]&gt;20,"End(21-30)")</f>
        <v>Middle(11-20)</v>
      </c>
    </row>
    <row r="4373" spans="1:22">
      <c r="A4373">
        <v>131036212</v>
      </c>
      <c r="B4373" t="s">
        <v>4384</v>
      </c>
      <c r="C4373" s="1">
        <v>45059</v>
      </c>
      <c r="D4373" t="str">
        <f>TEXT(Hospital_Emergency_Room_Data[[#This Row],[Patient Admission Date]],"mmm")</f>
        <v>May</v>
      </c>
      <c r="E4373">
        <f>YEAR(Hospital_Emergency_Room_Data[[#This Row],[Patient Admission Date]])</f>
        <v>2023</v>
      </c>
      <c r="F4373" s="2">
        <v>5.1388888888888887E-2</v>
      </c>
      <c r="G4373" s="8" t="str">
        <f>TEXT(Hospital_Emergency_Room_Data[[#This Row],[Patient Admission Date]],"dddd")</f>
        <v>Saturday</v>
      </c>
      <c r="H4373" t="s">
        <v>9208</v>
      </c>
      <c r="I4373">
        <v>73</v>
      </c>
      <c r="J4373" s="5" t="s">
        <v>9222</v>
      </c>
      <c r="K4373" t="s">
        <v>21</v>
      </c>
      <c r="L4373" t="s">
        <v>9281</v>
      </c>
      <c r="M4373" t="s">
        <v>9209</v>
      </c>
      <c r="O4373">
        <v>59</v>
      </c>
      <c r="P4373" t="s">
        <v>9225</v>
      </c>
      <c r="Q4373">
        <v>13</v>
      </c>
      <c r="R4373">
        <v>1</v>
      </c>
      <c r="S4373" t="s">
        <v>9258</v>
      </c>
      <c r="T4373" t="s">
        <v>9265</v>
      </c>
      <c r="U4373" t="s">
        <v>9283</v>
      </c>
      <c r="V4373" t="str" cm="1">
        <f t="array" ref="V4373">_xlfn.IFS(Hospital_Emergency_Room_Data[[#This Row],[Day]]&lt;=10,"Start(1-10)",Hospital_Emergency_Room_Data[[#This Row],[Day]]&lt;=20,"Middle(11-20)",Hospital_Emergency_Room_Data[[#This Row],[Day]]&gt;20,"End(21-30)")</f>
        <v>Middle(11-20)</v>
      </c>
    </row>
    <row r="4374" spans="1:22">
      <c r="A4374">
        <v>504255424</v>
      </c>
      <c r="B4374" t="s">
        <v>4385</v>
      </c>
      <c r="C4374" s="1">
        <v>45261</v>
      </c>
      <c r="D4374" t="str">
        <f>TEXT(Hospital_Emergency_Room_Data[[#This Row],[Patient Admission Date]],"mmm")</f>
        <v>Dec</v>
      </c>
      <c r="E4374">
        <f>YEAR(Hospital_Emergency_Room_Data[[#This Row],[Patient Admission Date]])</f>
        <v>2023</v>
      </c>
      <c r="F4374" s="2">
        <v>0.46180555555555558</v>
      </c>
      <c r="G4374" s="8" t="str">
        <f>TEXT(Hospital_Emergency_Room_Data[[#This Row],[Patient Admission Date]],"dddd")</f>
        <v>Friday</v>
      </c>
      <c r="H4374" t="s">
        <v>9208</v>
      </c>
      <c r="I4374">
        <v>24</v>
      </c>
      <c r="J4374" s="5" t="s">
        <v>9220</v>
      </c>
      <c r="K4374" t="s">
        <v>21</v>
      </c>
      <c r="L4374" t="s">
        <v>9281</v>
      </c>
      <c r="M4374" t="s">
        <v>9209</v>
      </c>
      <c r="O4374">
        <v>14</v>
      </c>
      <c r="P4374" t="s">
        <v>9226</v>
      </c>
      <c r="Q4374">
        <v>1</v>
      </c>
      <c r="R4374">
        <v>11</v>
      </c>
      <c r="S4374" t="s">
        <v>9255</v>
      </c>
      <c r="T4374" t="s">
        <v>9263</v>
      </c>
      <c r="U4374" t="s">
        <v>9282</v>
      </c>
      <c r="V4374" t="str" cm="1">
        <f t="array" ref="V4374">_xlfn.IFS(Hospital_Emergency_Room_Data[[#This Row],[Day]]&lt;=10,"Start(1-10)",Hospital_Emergency_Room_Data[[#This Row],[Day]]&lt;=20,"Middle(11-20)",Hospital_Emergency_Room_Data[[#This Row],[Day]]&gt;20,"End(21-30)")</f>
        <v>Start(1-10)</v>
      </c>
    </row>
    <row r="4375" spans="1:22">
      <c r="A4375">
        <v>578086528</v>
      </c>
      <c r="B4375" t="s">
        <v>4386</v>
      </c>
      <c r="C4375" s="1">
        <v>45413</v>
      </c>
      <c r="D4375" t="str">
        <f>TEXT(Hospital_Emergency_Room_Data[[#This Row],[Patient Admission Date]],"mmm")</f>
        <v>May</v>
      </c>
      <c r="E4375">
        <f>YEAR(Hospital_Emergency_Room_Data[[#This Row],[Patient Admission Date]])</f>
        <v>2024</v>
      </c>
      <c r="F4375" s="2">
        <v>0.59305555555555556</v>
      </c>
      <c r="G4375" s="8" t="str">
        <f>TEXT(Hospital_Emergency_Room_Data[[#This Row],[Patient Admission Date]],"dddd")</f>
        <v>Wednesday</v>
      </c>
      <c r="H4375" t="s">
        <v>9208</v>
      </c>
      <c r="I4375">
        <v>32</v>
      </c>
      <c r="J4375" s="5" t="s">
        <v>9223</v>
      </c>
      <c r="K4375" t="s">
        <v>21</v>
      </c>
      <c r="L4375" t="s">
        <v>9281</v>
      </c>
      <c r="M4375" t="s">
        <v>9209</v>
      </c>
      <c r="O4375">
        <v>14</v>
      </c>
      <c r="P4375" t="s">
        <v>9226</v>
      </c>
      <c r="Q4375">
        <v>1</v>
      </c>
      <c r="R4375">
        <v>14</v>
      </c>
      <c r="S4375" t="s">
        <v>9257</v>
      </c>
      <c r="T4375" t="s">
        <v>9263</v>
      </c>
      <c r="U4375" t="s">
        <v>9282</v>
      </c>
      <c r="V4375" t="str" cm="1">
        <f t="array" ref="V4375">_xlfn.IFS(Hospital_Emergency_Room_Data[[#This Row],[Day]]&lt;=10,"Start(1-10)",Hospital_Emergency_Room_Data[[#This Row],[Day]]&lt;=20,"Middle(11-20)",Hospital_Emergency_Room_Data[[#This Row],[Day]]&gt;20,"End(21-30)")</f>
        <v>Start(1-10)</v>
      </c>
    </row>
    <row r="4376" spans="1:22">
      <c r="A4376">
        <v>498627428</v>
      </c>
      <c r="B4376" t="s">
        <v>4387</v>
      </c>
      <c r="C4376" s="1">
        <v>45386</v>
      </c>
      <c r="D4376" t="str">
        <f>TEXT(Hospital_Emergency_Room_Data[[#This Row],[Patient Admission Date]],"mmm")</f>
        <v>Apr</v>
      </c>
      <c r="E4376">
        <f>YEAR(Hospital_Emergency_Room_Data[[#This Row],[Patient Admission Date]])</f>
        <v>2024</v>
      </c>
      <c r="F4376" s="2">
        <v>0.23125000000000001</v>
      </c>
      <c r="G4376" s="8" t="str">
        <f>TEXT(Hospital_Emergency_Room_Data[[#This Row],[Patient Admission Date]],"dddd")</f>
        <v>Thursday</v>
      </c>
      <c r="H4376" t="s">
        <v>9208</v>
      </c>
      <c r="I4376">
        <v>15</v>
      </c>
      <c r="J4376" s="5" t="s">
        <v>9220</v>
      </c>
      <c r="K4376" t="s">
        <v>21</v>
      </c>
      <c r="L4376" t="s">
        <v>9281</v>
      </c>
      <c r="M4376" t="s">
        <v>9209</v>
      </c>
      <c r="O4376">
        <v>17</v>
      </c>
      <c r="P4376" t="s">
        <v>9226</v>
      </c>
      <c r="Q4376">
        <v>4</v>
      </c>
      <c r="R4376">
        <v>5</v>
      </c>
      <c r="S4376" t="s">
        <v>9258</v>
      </c>
      <c r="T4376" t="s">
        <v>9263</v>
      </c>
      <c r="U4376" t="s">
        <v>9282</v>
      </c>
      <c r="V4376" t="str" cm="1">
        <f t="array" ref="V4376">_xlfn.IFS(Hospital_Emergency_Room_Data[[#This Row],[Day]]&lt;=10,"Start(1-10)",Hospital_Emergency_Room_Data[[#This Row],[Day]]&lt;=20,"Middle(11-20)",Hospital_Emergency_Room_Data[[#This Row],[Day]]&gt;20,"End(21-30)")</f>
        <v>Start(1-10)</v>
      </c>
    </row>
    <row r="4377" spans="1:22">
      <c r="A4377">
        <v>509563417</v>
      </c>
      <c r="B4377" t="s">
        <v>4388</v>
      </c>
      <c r="C4377" s="1">
        <v>45591</v>
      </c>
      <c r="D4377" t="str">
        <f>TEXT(Hospital_Emergency_Room_Data[[#This Row],[Patient Admission Date]],"mmm")</f>
        <v>Oct</v>
      </c>
      <c r="E4377">
        <f>YEAR(Hospital_Emergency_Room_Data[[#This Row],[Patient Admission Date]])</f>
        <v>2024</v>
      </c>
      <c r="F4377" s="2">
        <v>0.90625</v>
      </c>
      <c r="G4377" s="8" t="str">
        <f>TEXT(Hospital_Emergency_Room_Data[[#This Row],[Patient Admission Date]],"dddd")</f>
        <v>Saturday</v>
      </c>
      <c r="H4377" t="s">
        <v>9208</v>
      </c>
      <c r="I4377">
        <v>18</v>
      </c>
      <c r="J4377" s="5" t="s">
        <v>9220</v>
      </c>
      <c r="K4377" t="s">
        <v>21</v>
      </c>
      <c r="L4377" t="s">
        <v>9281</v>
      </c>
      <c r="M4377" t="s">
        <v>9209</v>
      </c>
      <c r="O4377">
        <v>26</v>
      </c>
      <c r="P4377" t="s">
        <v>9226</v>
      </c>
      <c r="Q4377">
        <v>26</v>
      </c>
      <c r="R4377">
        <v>21</v>
      </c>
      <c r="S4377" t="s">
        <v>9256</v>
      </c>
      <c r="T4377" t="s">
        <v>9264</v>
      </c>
      <c r="U4377" t="s">
        <v>9282</v>
      </c>
      <c r="V4377" t="str" cm="1">
        <f t="array" ref="V4377">_xlfn.IFS(Hospital_Emergency_Room_Data[[#This Row],[Day]]&lt;=10,"Start(1-10)",Hospital_Emergency_Room_Data[[#This Row],[Day]]&lt;=20,"Middle(11-20)",Hospital_Emergency_Room_Data[[#This Row],[Day]]&gt;20,"End(21-30)")</f>
        <v>End(21-30)</v>
      </c>
    </row>
    <row r="4378" spans="1:22">
      <c r="A4378">
        <v>707775889</v>
      </c>
      <c r="B4378" t="s">
        <v>4389</v>
      </c>
      <c r="C4378" s="1">
        <v>45470</v>
      </c>
      <c r="D4378" t="str">
        <f>TEXT(Hospital_Emergency_Room_Data[[#This Row],[Patient Admission Date]],"mmm")</f>
        <v>Jun</v>
      </c>
      <c r="E4378">
        <f>YEAR(Hospital_Emergency_Room_Data[[#This Row],[Patient Admission Date]])</f>
        <v>2024</v>
      </c>
      <c r="F4378" s="2">
        <v>0.66666666666666663</v>
      </c>
      <c r="G4378" s="8" t="str">
        <f>TEXT(Hospital_Emergency_Room_Data[[#This Row],[Patient Admission Date]],"dddd")</f>
        <v>Thursday</v>
      </c>
      <c r="H4378" t="s">
        <v>9208</v>
      </c>
      <c r="I4378">
        <v>12</v>
      </c>
      <c r="J4378" s="5" t="s">
        <v>9221</v>
      </c>
      <c r="K4378" t="s">
        <v>21</v>
      </c>
      <c r="L4378" t="s">
        <v>9281</v>
      </c>
      <c r="M4378" t="s">
        <v>9209</v>
      </c>
      <c r="O4378">
        <v>30</v>
      </c>
      <c r="P4378" t="s">
        <v>9225</v>
      </c>
      <c r="Q4378">
        <v>27</v>
      </c>
      <c r="R4378">
        <v>16</v>
      </c>
      <c r="S4378" t="s">
        <v>9257</v>
      </c>
      <c r="T4378" t="s">
        <v>9264</v>
      </c>
      <c r="U4378" t="s">
        <v>9282</v>
      </c>
      <c r="V4378" t="str" cm="1">
        <f t="array" ref="V4378">_xlfn.IFS(Hospital_Emergency_Room_Data[[#This Row],[Day]]&lt;=10,"Start(1-10)",Hospital_Emergency_Room_Data[[#This Row],[Day]]&lt;=20,"Middle(11-20)",Hospital_Emergency_Room_Data[[#This Row],[Day]]&gt;20,"End(21-30)")</f>
        <v>End(21-30)</v>
      </c>
    </row>
    <row r="4379" spans="1:22">
      <c r="A4379">
        <v>176554577</v>
      </c>
      <c r="B4379" t="s">
        <v>4390</v>
      </c>
      <c r="C4379" s="1">
        <v>45348</v>
      </c>
      <c r="D4379" t="str">
        <f>TEXT(Hospital_Emergency_Room_Data[[#This Row],[Patient Admission Date]],"mmm")</f>
        <v>Feb</v>
      </c>
      <c r="E4379">
        <f>YEAR(Hospital_Emergency_Room_Data[[#This Row],[Patient Admission Date]])</f>
        <v>2024</v>
      </c>
      <c r="F4379" s="2">
        <v>0.16250000000000001</v>
      </c>
      <c r="G4379" s="8" t="str">
        <f>TEXT(Hospital_Emergency_Room_Data[[#This Row],[Patient Admission Date]],"dddd")</f>
        <v>Monday</v>
      </c>
      <c r="H4379" t="s">
        <v>9208</v>
      </c>
      <c r="I4379">
        <v>34</v>
      </c>
      <c r="J4379" s="5" t="s">
        <v>9223</v>
      </c>
      <c r="K4379" t="s">
        <v>21</v>
      </c>
      <c r="L4379" t="s">
        <v>9281</v>
      </c>
      <c r="M4379" t="s">
        <v>9209</v>
      </c>
      <c r="O4379">
        <v>41</v>
      </c>
      <c r="P4379" t="s">
        <v>9225</v>
      </c>
      <c r="Q4379">
        <v>26</v>
      </c>
      <c r="R4379">
        <v>3</v>
      </c>
      <c r="S4379" t="s">
        <v>9258</v>
      </c>
      <c r="T4379" t="s">
        <v>9264</v>
      </c>
      <c r="U4379" t="s">
        <v>9300</v>
      </c>
      <c r="V4379" t="str" cm="1">
        <f t="array" ref="V4379">_xlfn.IFS(Hospital_Emergency_Room_Data[[#This Row],[Day]]&lt;=10,"Start(1-10)",Hospital_Emergency_Room_Data[[#This Row],[Day]]&lt;=20,"Middle(11-20)",Hospital_Emergency_Room_Data[[#This Row],[Day]]&gt;20,"End(21-30)")</f>
        <v>End(21-30)</v>
      </c>
    </row>
    <row r="4380" spans="1:22">
      <c r="A4380">
        <v>791367512</v>
      </c>
      <c r="B4380" t="s">
        <v>4391</v>
      </c>
      <c r="C4380" s="1">
        <v>45313</v>
      </c>
      <c r="D4380" t="str">
        <f>TEXT(Hospital_Emergency_Room_Data[[#This Row],[Patient Admission Date]],"mmm")</f>
        <v>Jan</v>
      </c>
      <c r="E4380">
        <f>YEAR(Hospital_Emergency_Room_Data[[#This Row],[Patient Admission Date]])</f>
        <v>2024</v>
      </c>
      <c r="F4380" s="2">
        <v>0.54305555555555551</v>
      </c>
      <c r="G4380" s="8" t="str">
        <f>TEXT(Hospital_Emergency_Room_Data[[#This Row],[Patient Admission Date]],"dddd")</f>
        <v>Monday</v>
      </c>
      <c r="H4380" t="s">
        <v>9208</v>
      </c>
      <c r="I4380">
        <v>8</v>
      </c>
      <c r="J4380" s="5" t="s">
        <v>9221</v>
      </c>
      <c r="K4380" t="s">
        <v>21</v>
      </c>
      <c r="L4380" t="s">
        <v>9281</v>
      </c>
      <c r="M4380" t="s">
        <v>9209</v>
      </c>
      <c r="O4380">
        <v>45</v>
      </c>
      <c r="P4380" t="s">
        <v>9225</v>
      </c>
      <c r="Q4380">
        <v>22</v>
      </c>
      <c r="R4380">
        <v>13</v>
      </c>
      <c r="S4380" t="s">
        <v>9257</v>
      </c>
      <c r="T4380" t="s">
        <v>9264</v>
      </c>
      <c r="U4380" t="s">
        <v>9300</v>
      </c>
      <c r="V4380" t="str" cm="1">
        <f t="array" ref="V4380">_xlfn.IFS(Hospital_Emergency_Room_Data[[#This Row],[Day]]&lt;=10,"Start(1-10)",Hospital_Emergency_Room_Data[[#This Row],[Day]]&lt;=20,"Middle(11-20)",Hospital_Emergency_Room_Data[[#This Row],[Day]]&gt;20,"End(21-30)")</f>
        <v>End(21-30)</v>
      </c>
    </row>
    <row r="4381" spans="1:22">
      <c r="A4381">
        <v>336064838</v>
      </c>
      <c r="B4381" t="s">
        <v>4392</v>
      </c>
      <c r="C4381" s="1">
        <v>45312</v>
      </c>
      <c r="D4381" t="str">
        <f>TEXT(Hospital_Emergency_Room_Data[[#This Row],[Patient Admission Date]],"mmm")</f>
        <v>Jan</v>
      </c>
      <c r="E4381">
        <f>YEAR(Hospital_Emergency_Room_Data[[#This Row],[Patient Admission Date]])</f>
        <v>2024</v>
      </c>
      <c r="F4381" s="2">
        <v>0.88888888888888884</v>
      </c>
      <c r="G4381" s="8" t="str">
        <f>TEXT(Hospital_Emergency_Room_Data[[#This Row],[Patient Admission Date]],"dddd")</f>
        <v>Sunday</v>
      </c>
      <c r="H4381" t="s">
        <v>9208</v>
      </c>
      <c r="I4381">
        <v>53</v>
      </c>
      <c r="J4381" s="5" t="s">
        <v>9219</v>
      </c>
      <c r="K4381" t="s">
        <v>21</v>
      </c>
      <c r="L4381" t="s">
        <v>9281</v>
      </c>
      <c r="M4381" t="s">
        <v>9209</v>
      </c>
      <c r="O4381">
        <v>11</v>
      </c>
      <c r="P4381" t="s">
        <v>9226</v>
      </c>
      <c r="Q4381">
        <v>21</v>
      </c>
      <c r="R4381">
        <v>21</v>
      </c>
      <c r="S4381" t="s">
        <v>9256</v>
      </c>
      <c r="T4381" t="s">
        <v>9262</v>
      </c>
      <c r="U4381" t="s">
        <v>9282</v>
      </c>
      <c r="V4381" t="str" cm="1">
        <f t="array" ref="V4381">_xlfn.IFS(Hospital_Emergency_Room_Data[[#This Row],[Day]]&lt;=10,"Start(1-10)",Hospital_Emergency_Room_Data[[#This Row],[Day]]&lt;=20,"Middle(11-20)",Hospital_Emergency_Room_Data[[#This Row],[Day]]&gt;20,"End(21-30)")</f>
        <v>End(21-30)</v>
      </c>
    </row>
    <row r="4382" spans="1:22">
      <c r="A4382">
        <v>170649353</v>
      </c>
      <c r="B4382" t="s">
        <v>4393</v>
      </c>
      <c r="C4382" s="1">
        <v>45023</v>
      </c>
      <c r="D4382" t="str">
        <f>TEXT(Hospital_Emergency_Room_Data[[#This Row],[Patient Admission Date]],"mmm")</f>
        <v>Apr</v>
      </c>
      <c r="E4382">
        <f>YEAR(Hospital_Emergency_Room_Data[[#This Row],[Patient Admission Date]])</f>
        <v>2023</v>
      </c>
      <c r="F4382" s="2">
        <v>0.92569444444444449</v>
      </c>
      <c r="G4382" s="8" t="str">
        <f>TEXT(Hospital_Emergency_Room_Data[[#This Row],[Patient Admission Date]],"dddd")</f>
        <v>Friday</v>
      </c>
      <c r="H4382" t="s">
        <v>9208</v>
      </c>
      <c r="I4382">
        <v>9</v>
      </c>
      <c r="J4382" s="5" t="s">
        <v>9221</v>
      </c>
      <c r="K4382" t="s">
        <v>21</v>
      </c>
      <c r="L4382" t="s">
        <v>9281</v>
      </c>
      <c r="M4382" t="s">
        <v>9209</v>
      </c>
      <c r="O4382">
        <v>29</v>
      </c>
      <c r="P4382" t="s">
        <v>9226</v>
      </c>
      <c r="Q4382">
        <v>7</v>
      </c>
      <c r="R4382">
        <v>22</v>
      </c>
      <c r="S4382" t="s">
        <v>9256</v>
      </c>
      <c r="T4382" t="s">
        <v>9263</v>
      </c>
      <c r="U4382" t="s">
        <v>9282</v>
      </c>
      <c r="V4382" t="str" cm="1">
        <f t="array" ref="V4382">_xlfn.IFS(Hospital_Emergency_Room_Data[[#This Row],[Day]]&lt;=10,"Start(1-10)",Hospital_Emergency_Room_Data[[#This Row],[Day]]&lt;=20,"Middle(11-20)",Hospital_Emergency_Room_Data[[#This Row],[Day]]&gt;20,"End(21-30)")</f>
        <v>Start(1-10)</v>
      </c>
    </row>
    <row r="4383" spans="1:22">
      <c r="A4383">
        <v>468136713</v>
      </c>
      <c r="B4383" t="s">
        <v>4394</v>
      </c>
      <c r="C4383" s="1">
        <v>45201</v>
      </c>
      <c r="D4383" t="str">
        <f>TEXT(Hospital_Emergency_Room_Data[[#This Row],[Patient Admission Date]],"mmm")</f>
        <v>Oct</v>
      </c>
      <c r="E4383">
        <f>YEAR(Hospital_Emergency_Room_Data[[#This Row],[Patient Admission Date]])</f>
        <v>2023</v>
      </c>
      <c r="F4383" s="2">
        <v>0.3125</v>
      </c>
      <c r="G4383" s="8" t="str">
        <f>TEXT(Hospital_Emergency_Room_Data[[#This Row],[Patient Admission Date]],"dddd")</f>
        <v>Monday</v>
      </c>
      <c r="H4383" t="s">
        <v>9208</v>
      </c>
      <c r="I4383">
        <v>21</v>
      </c>
      <c r="J4383" s="5" t="s">
        <v>9220</v>
      </c>
      <c r="K4383" t="s">
        <v>21</v>
      </c>
      <c r="L4383" t="s">
        <v>9281</v>
      </c>
      <c r="M4383" t="s">
        <v>9209</v>
      </c>
      <c r="O4383">
        <v>29</v>
      </c>
      <c r="P4383" t="s">
        <v>9226</v>
      </c>
      <c r="Q4383">
        <v>2</v>
      </c>
      <c r="R4383">
        <v>7</v>
      </c>
      <c r="S4383" t="s">
        <v>9255</v>
      </c>
      <c r="T4383" t="s">
        <v>9263</v>
      </c>
      <c r="U4383" t="s">
        <v>9282</v>
      </c>
      <c r="V4383" t="str" cm="1">
        <f t="array" ref="V4383">_xlfn.IFS(Hospital_Emergency_Room_Data[[#This Row],[Day]]&lt;=10,"Start(1-10)",Hospital_Emergency_Room_Data[[#This Row],[Day]]&lt;=20,"Middle(11-20)",Hospital_Emergency_Room_Data[[#This Row],[Day]]&gt;20,"End(21-30)")</f>
        <v>Start(1-10)</v>
      </c>
    </row>
    <row r="4384" spans="1:22">
      <c r="A4384">
        <v>562750518</v>
      </c>
      <c r="B4384" t="s">
        <v>4395</v>
      </c>
      <c r="C4384" s="1">
        <v>45410</v>
      </c>
      <c r="D4384" t="str">
        <f>TEXT(Hospital_Emergency_Room_Data[[#This Row],[Patient Admission Date]],"mmm")</f>
        <v>Apr</v>
      </c>
      <c r="E4384">
        <f>YEAR(Hospital_Emergency_Room_Data[[#This Row],[Patient Admission Date]])</f>
        <v>2024</v>
      </c>
      <c r="F4384" s="2">
        <v>0.58194444444444449</v>
      </c>
      <c r="G4384" s="8" t="str">
        <f>TEXT(Hospital_Emergency_Room_Data[[#This Row],[Patient Admission Date]],"dddd")</f>
        <v>Sunday</v>
      </c>
      <c r="H4384" t="s">
        <v>9208</v>
      </c>
      <c r="I4384">
        <v>32</v>
      </c>
      <c r="J4384" s="5" t="s">
        <v>9223</v>
      </c>
      <c r="K4384" t="s">
        <v>21</v>
      </c>
      <c r="L4384" t="s">
        <v>9281</v>
      </c>
      <c r="M4384" t="s">
        <v>9209</v>
      </c>
      <c r="O4384">
        <v>43</v>
      </c>
      <c r="P4384" t="s">
        <v>9225</v>
      </c>
      <c r="Q4384">
        <v>28</v>
      </c>
      <c r="R4384">
        <v>13</v>
      </c>
      <c r="S4384" t="s">
        <v>9257</v>
      </c>
      <c r="T4384" t="s">
        <v>9264</v>
      </c>
      <c r="U4384" t="s">
        <v>9300</v>
      </c>
      <c r="V4384" t="str" cm="1">
        <f t="array" ref="V4384">_xlfn.IFS(Hospital_Emergency_Room_Data[[#This Row],[Day]]&lt;=10,"Start(1-10)",Hospital_Emergency_Room_Data[[#This Row],[Day]]&lt;=20,"Middle(11-20)",Hospital_Emergency_Room_Data[[#This Row],[Day]]&gt;20,"End(21-30)")</f>
        <v>End(21-30)</v>
      </c>
    </row>
    <row r="4385" spans="1:22">
      <c r="A4385">
        <v>342063290</v>
      </c>
      <c r="B4385" t="s">
        <v>4396</v>
      </c>
      <c r="C4385" s="1">
        <v>45466</v>
      </c>
      <c r="D4385" t="str">
        <f>TEXT(Hospital_Emergency_Room_Data[[#This Row],[Patient Admission Date]],"mmm")</f>
        <v>Jun</v>
      </c>
      <c r="E4385">
        <f>YEAR(Hospital_Emergency_Room_Data[[#This Row],[Patient Admission Date]])</f>
        <v>2024</v>
      </c>
      <c r="F4385" s="2">
        <v>0.77847222222222223</v>
      </c>
      <c r="G4385" s="8" t="str">
        <f>TEXT(Hospital_Emergency_Room_Data[[#This Row],[Patient Admission Date]],"dddd")</f>
        <v>Sunday</v>
      </c>
      <c r="H4385" t="s">
        <v>9208</v>
      </c>
      <c r="I4385">
        <v>52</v>
      </c>
      <c r="J4385" s="5" t="s">
        <v>9219</v>
      </c>
      <c r="K4385" t="s">
        <v>21</v>
      </c>
      <c r="L4385" t="s">
        <v>9281</v>
      </c>
      <c r="M4385" t="s">
        <v>9209</v>
      </c>
      <c r="O4385">
        <v>46</v>
      </c>
      <c r="P4385" t="s">
        <v>9225</v>
      </c>
      <c r="Q4385">
        <v>23</v>
      </c>
      <c r="R4385">
        <v>18</v>
      </c>
      <c r="S4385" t="s">
        <v>9256</v>
      </c>
      <c r="T4385" t="s">
        <v>9264</v>
      </c>
      <c r="U4385" t="s">
        <v>9283</v>
      </c>
      <c r="V4385" t="str" cm="1">
        <f t="array" ref="V4385">_xlfn.IFS(Hospital_Emergency_Room_Data[[#This Row],[Day]]&lt;=10,"Start(1-10)",Hospital_Emergency_Room_Data[[#This Row],[Day]]&lt;=20,"Middle(11-20)",Hospital_Emergency_Room_Data[[#This Row],[Day]]&gt;20,"End(21-30)")</f>
        <v>End(21-30)</v>
      </c>
    </row>
    <row r="4386" spans="1:22">
      <c r="A4386">
        <v>408771580</v>
      </c>
      <c r="B4386" t="s">
        <v>4397</v>
      </c>
      <c r="C4386" s="1">
        <v>45587</v>
      </c>
      <c r="D4386" t="str">
        <f>TEXT(Hospital_Emergency_Room_Data[[#This Row],[Patient Admission Date]],"mmm")</f>
        <v>Oct</v>
      </c>
      <c r="E4386">
        <f>YEAR(Hospital_Emergency_Room_Data[[#This Row],[Patient Admission Date]])</f>
        <v>2024</v>
      </c>
      <c r="F4386" s="2">
        <v>8.1250000000000003E-2</v>
      </c>
      <c r="G4386" s="8" t="str">
        <f>TEXT(Hospital_Emergency_Room_Data[[#This Row],[Patient Admission Date]],"dddd")</f>
        <v>Tuesday</v>
      </c>
      <c r="H4386" t="s">
        <v>9208</v>
      </c>
      <c r="I4386">
        <v>64</v>
      </c>
      <c r="J4386" s="5" t="s">
        <v>9217</v>
      </c>
      <c r="K4386" t="s">
        <v>21</v>
      </c>
      <c r="L4386" t="s">
        <v>9281</v>
      </c>
      <c r="M4386" t="s">
        <v>9209</v>
      </c>
      <c r="O4386">
        <v>51</v>
      </c>
      <c r="P4386" t="s">
        <v>9225</v>
      </c>
      <c r="Q4386">
        <v>22</v>
      </c>
      <c r="R4386">
        <v>1</v>
      </c>
      <c r="S4386" t="s">
        <v>9258</v>
      </c>
      <c r="T4386" t="s">
        <v>9264</v>
      </c>
      <c r="U4386" t="s">
        <v>9283</v>
      </c>
      <c r="V4386" t="str" cm="1">
        <f t="array" ref="V4386">_xlfn.IFS(Hospital_Emergency_Room_Data[[#This Row],[Day]]&lt;=10,"Start(1-10)",Hospital_Emergency_Room_Data[[#This Row],[Day]]&lt;=20,"Middle(11-20)",Hospital_Emergency_Room_Data[[#This Row],[Day]]&gt;20,"End(21-30)")</f>
        <v>End(21-30)</v>
      </c>
    </row>
    <row r="4387" spans="1:22">
      <c r="A4387">
        <v>459945715</v>
      </c>
      <c r="B4387" t="s">
        <v>4398</v>
      </c>
      <c r="C4387" s="1">
        <v>45428</v>
      </c>
      <c r="D4387" t="str">
        <f>TEXT(Hospital_Emergency_Room_Data[[#This Row],[Patient Admission Date]],"mmm")</f>
        <v>May</v>
      </c>
      <c r="E4387">
        <f>YEAR(Hospital_Emergency_Room_Data[[#This Row],[Patient Admission Date]])</f>
        <v>2024</v>
      </c>
      <c r="F4387" s="2">
        <v>2.9166666666666667E-2</v>
      </c>
      <c r="G4387" s="8" t="str">
        <f>TEXT(Hospital_Emergency_Room_Data[[#This Row],[Patient Admission Date]],"dddd")</f>
        <v>Thursday</v>
      </c>
      <c r="H4387" t="s">
        <v>9208</v>
      </c>
      <c r="I4387">
        <v>5</v>
      </c>
      <c r="J4387" s="5" t="s">
        <v>9221</v>
      </c>
      <c r="K4387" t="s">
        <v>21</v>
      </c>
      <c r="L4387" t="s">
        <v>9281</v>
      </c>
      <c r="M4387" t="s">
        <v>9209</v>
      </c>
      <c r="O4387">
        <v>55</v>
      </c>
      <c r="P4387" t="s">
        <v>9225</v>
      </c>
      <c r="Q4387">
        <v>16</v>
      </c>
      <c r="R4387">
        <v>0</v>
      </c>
      <c r="S4387" t="s">
        <v>9258</v>
      </c>
      <c r="T4387" t="s">
        <v>9262</v>
      </c>
      <c r="U4387" t="s">
        <v>9283</v>
      </c>
      <c r="V4387" t="str" cm="1">
        <f t="array" ref="V4387">_xlfn.IFS(Hospital_Emergency_Room_Data[[#This Row],[Day]]&lt;=10,"Start(1-10)",Hospital_Emergency_Room_Data[[#This Row],[Day]]&lt;=20,"Middle(11-20)",Hospital_Emergency_Room_Data[[#This Row],[Day]]&gt;20,"End(21-30)")</f>
        <v>Middle(11-20)</v>
      </c>
    </row>
    <row r="4388" spans="1:22">
      <c r="A4388">
        <v>548191868</v>
      </c>
      <c r="B4388" t="s">
        <v>4399</v>
      </c>
      <c r="C4388" s="1">
        <v>45555</v>
      </c>
      <c r="D4388" t="str">
        <f>TEXT(Hospital_Emergency_Room_Data[[#This Row],[Patient Admission Date]],"mmm")</f>
        <v>Sep</v>
      </c>
      <c r="E4388">
        <f>YEAR(Hospital_Emergency_Room_Data[[#This Row],[Patient Admission Date]])</f>
        <v>2024</v>
      </c>
      <c r="F4388" s="2">
        <v>0.62083333333333335</v>
      </c>
      <c r="G4388" s="8" t="str">
        <f>TEXT(Hospital_Emergency_Room_Data[[#This Row],[Patient Admission Date]],"dddd")</f>
        <v>Friday</v>
      </c>
      <c r="H4388" t="s">
        <v>9208</v>
      </c>
      <c r="I4388">
        <v>29</v>
      </c>
      <c r="J4388" s="5" t="s">
        <v>9220</v>
      </c>
      <c r="K4388" t="s">
        <v>21</v>
      </c>
      <c r="L4388" t="s">
        <v>9281</v>
      </c>
      <c r="M4388" t="s">
        <v>9209</v>
      </c>
      <c r="O4388">
        <v>60</v>
      </c>
      <c r="P4388" t="s">
        <v>9225</v>
      </c>
      <c r="Q4388">
        <v>20</v>
      </c>
      <c r="R4388">
        <v>14</v>
      </c>
      <c r="S4388" t="s">
        <v>9257</v>
      </c>
      <c r="T4388" t="s">
        <v>9262</v>
      </c>
      <c r="U4388" t="s">
        <v>9283</v>
      </c>
      <c r="V4388" t="str" cm="1">
        <f t="array" ref="V4388">_xlfn.IFS(Hospital_Emergency_Room_Data[[#This Row],[Day]]&lt;=10,"Start(1-10)",Hospital_Emergency_Room_Data[[#This Row],[Day]]&lt;=20,"Middle(11-20)",Hospital_Emergency_Room_Data[[#This Row],[Day]]&gt;20,"End(21-30)")</f>
        <v>Middle(11-20)</v>
      </c>
    </row>
    <row r="4389" spans="1:22">
      <c r="A4389">
        <v>616282836</v>
      </c>
      <c r="B4389" t="s">
        <v>4400</v>
      </c>
      <c r="C4389" s="1">
        <v>45113</v>
      </c>
      <c r="D4389" t="str">
        <f>TEXT(Hospital_Emergency_Room_Data[[#This Row],[Patient Admission Date]],"mmm")</f>
        <v>Jul</v>
      </c>
      <c r="E4389">
        <f>YEAR(Hospital_Emergency_Room_Data[[#This Row],[Patient Admission Date]])</f>
        <v>2023</v>
      </c>
      <c r="F4389" s="2">
        <v>0.71736111111111112</v>
      </c>
      <c r="G4389" s="8" t="str">
        <f>TEXT(Hospital_Emergency_Room_Data[[#This Row],[Patient Admission Date]],"dddd")</f>
        <v>Thursday</v>
      </c>
      <c r="H4389" t="s">
        <v>9208</v>
      </c>
      <c r="I4389">
        <v>9</v>
      </c>
      <c r="J4389" s="5" t="s">
        <v>9221</v>
      </c>
      <c r="K4389" t="s">
        <v>21</v>
      </c>
      <c r="L4389" t="s">
        <v>9281</v>
      </c>
      <c r="M4389" t="s">
        <v>9209</v>
      </c>
      <c r="O4389">
        <v>29</v>
      </c>
      <c r="P4389" t="s">
        <v>9226</v>
      </c>
      <c r="Q4389">
        <v>6</v>
      </c>
      <c r="R4389">
        <v>17</v>
      </c>
      <c r="S4389" t="s">
        <v>9257</v>
      </c>
      <c r="T4389" t="s">
        <v>9263</v>
      </c>
      <c r="U4389" t="s">
        <v>9282</v>
      </c>
      <c r="V4389" t="str" cm="1">
        <f t="array" ref="V4389">_xlfn.IFS(Hospital_Emergency_Room_Data[[#This Row],[Day]]&lt;=10,"Start(1-10)",Hospital_Emergency_Room_Data[[#This Row],[Day]]&lt;=20,"Middle(11-20)",Hospital_Emergency_Room_Data[[#This Row],[Day]]&gt;20,"End(21-30)")</f>
        <v>Start(1-10)</v>
      </c>
    </row>
    <row r="4390" spans="1:22">
      <c r="A4390">
        <v>681477161</v>
      </c>
      <c r="B4390" t="s">
        <v>4401</v>
      </c>
      <c r="C4390" s="1">
        <v>45272</v>
      </c>
      <c r="D4390" t="str">
        <f>TEXT(Hospital_Emergency_Room_Data[[#This Row],[Patient Admission Date]],"mmm")</f>
        <v>Dec</v>
      </c>
      <c r="E4390">
        <f>YEAR(Hospital_Emergency_Room_Data[[#This Row],[Patient Admission Date]])</f>
        <v>2023</v>
      </c>
      <c r="F4390" s="2">
        <v>0.82013888888888886</v>
      </c>
      <c r="G4390" s="8" t="str">
        <f>TEXT(Hospital_Emergency_Room_Data[[#This Row],[Patient Admission Date]],"dddd")</f>
        <v>Tuesday</v>
      </c>
      <c r="H4390" t="s">
        <v>9208</v>
      </c>
      <c r="I4390">
        <v>30</v>
      </c>
      <c r="J4390" s="5" t="s">
        <v>9223</v>
      </c>
      <c r="K4390" t="s">
        <v>21</v>
      </c>
      <c r="L4390" t="s">
        <v>9281</v>
      </c>
      <c r="M4390" t="s">
        <v>9209</v>
      </c>
      <c r="O4390">
        <v>32</v>
      </c>
      <c r="P4390" t="s">
        <v>9225</v>
      </c>
      <c r="Q4390">
        <v>12</v>
      </c>
      <c r="R4390">
        <v>19</v>
      </c>
      <c r="S4390" t="s">
        <v>9256</v>
      </c>
      <c r="T4390" t="s">
        <v>9265</v>
      </c>
      <c r="U4390" t="s">
        <v>9300</v>
      </c>
      <c r="V4390" t="str" cm="1">
        <f t="array" ref="V4390">_xlfn.IFS(Hospital_Emergency_Room_Data[[#This Row],[Day]]&lt;=10,"Start(1-10)",Hospital_Emergency_Room_Data[[#This Row],[Day]]&lt;=20,"Middle(11-20)",Hospital_Emergency_Room_Data[[#This Row],[Day]]&gt;20,"End(21-30)")</f>
        <v>Middle(11-20)</v>
      </c>
    </row>
    <row r="4391" spans="1:22">
      <c r="A4391">
        <v>824268292</v>
      </c>
      <c r="B4391" t="s">
        <v>4402</v>
      </c>
      <c r="C4391" s="1">
        <v>45522</v>
      </c>
      <c r="D4391" t="str">
        <f>TEXT(Hospital_Emergency_Room_Data[[#This Row],[Patient Admission Date]],"mmm")</f>
        <v>Aug</v>
      </c>
      <c r="E4391">
        <f>YEAR(Hospital_Emergency_Room_Data[[#This Row],[Patient Admission Date]])</f>
        <v>2024</v>
      </c>
      <c r="F4391" s="2">
        <v>0.15486111111111112</v>
      </c>
      <c r="G4391" s="8" t="str">
        <f>TEXT(Hospital_Emergency_Room_Data[[#This Row],[Patient Admission Date]],"dddd")</f>
        <v>Sunday</v>
      </c>
      <c r="H4391" t="s">
        <v>9208</v>
      </c>
      <c r="I4391">
        <v>63</v>
      </c>
      <c r="J4391" s="5" t="s">
        <v>9217</v>
      </c>
      <c r="K4391" t="s">
        <v>21</v>
      </c>
      <c r="L4391" t="s">
        <v>9281</v>
      </c>
      <c r="M4391" t="s">
        <v>9209</v>
      </c>
      <c r="O4391">
        <v>36</v>
      </c>
      <c r="P4391" t="s">
        <v>9225</v>
      </c>
      <c r="Q4391">
        <v>18</v>
      </c>
      <c r="R4391">
        <v>3</v>
      </c>
      <c r="S4391" t="s">
        <v>9258</v>
      </c>
      <c r="T4391" t="s">
        <v>9262</v>
      </c>
      <c r="U4391" t="s">
        <v>9300</v>
      </c>
      <c r="V4391" t="str" cm="1">
        <f t="array" ref="V4391">_xlfn.IFS(Hospital_Emergency_Room_Data[[#This Row],[Day]]&lt;=10,"Start(1-10)",Hospital_Emergency_Room_Data[[#This Row],[Day]]&lt;=20,"Middle(11-20)",Hospital_Emergency_Room_Data[[#This Row],[Day]]&gt;20,"End(21-30)")</f>
        <v>Middle(11-20)</v>
      </c>
    </row>
    <row r="4392" spans="1:22">
      <c r="A4392">
        <v>832024384</v>
      </c>
      <c r="B4392" t="s">
        <v>4403</v>
      </c>
      <c r="C4392" s="1">
        <v>45423</v>
      </c>
      <c r="D4392" t="str">
        <f>TEXT(Hospital_Emergency_Room_Data[[#This Row],[Patient Admission Date]],"mmm")</f>
        <v>May</v>
      </c>
      <c r="E4392">
        <f>YEAR(Hospital_Emergency_Room_Data[[#This Row],[Patient Admission Date]])</f>
        <v>2024</v>
      </c>
      <c r="F4392" s="2">
        <v>0.93402777777777779</v>
      </c>
      <c r="G4392" s="8" t="str">
        <f>TEXT(Hospital_Emergency_Room_Data[[#This Row],[Patient Admission Date]],"dddd")</f>
        <v>Saturday</v>
      </c>
      <c r="H4392" t="s">
        <v>9208</v>
      </c>
      <c r="I4392">
        <v>56</v>
      </c>
      <c r="J4392" s="5" t="s">
        <v>9219</v>
      </c>
      <c r="K4392" t="s">
        <v>21</v>
      </c>
      <c r="L4392" t="s">
        <v>9281</v>
      </c>
      <c r="M4392" t="s">
        <v>9209</v>
      </c>
      <c r="O4392">
        <v>51</v>
      </c>
      <c r="P4392" t="s">
        <v>9225</v>
      </c>
      <c r="Q4392">
        <v>11</v>
      </c>
      <c r="R4392">
        <v>22</v>
      </c>
      <c r="S4392" t="s">
        <v>9256</v>
      </c>
      <c r="T4392" t="s">
        <v>9265</v>
      </c>
      <c r="U4392" t="s">
        <v>9283</v>
      </c>
      <c r="V4392" t="str" cm="1">
        <f t="array" ref="V4392">_xlfn.IFS(Hospital_Emergency_Room_Data[[#This Row],[Day]]&lt;=10,"Start(1-10)",Hospital_Emergency_Room_Data[[#This Row],[Day]]&lt;=20,"Middle(11-20)",Hospital_Emergency_Room_Data[[#This Row],[Day]]&gt;20,"End(21-30)")</f>
        <v>Middle(11-20)</v>
      </c>
    </row>
    <row r="4393" spans="1:22">
      <c r="A4393">
        <v>504241823</v>
      </c>
      <c r="B4393" t="s">
        <v>4404</v>
      </c>
      <c r="C4393" s="1">
        <v>45188</v>
      </c>
      <c r="D4393" t="str">
        <f>TEXT(Hospital_Emergency_Room_Data[[#This Row],[Patient Admission Date]],"mmm")</f>
        <v>Sep</v>
      </c>
      <c r="E4393">
        <f>YEAR(Hospital_Emergency_Room_Data[[#This Row],[Patient Admission Date]])</f>
        <v>2023</v>
      </c>
      <c r="F4393" s="2">
        <v>0.70138888888888884</v>
      </c>
      <c r="G4393" s="8" t="str">
        <f>TEXT(Hospital_Emergency_Room_Data[[#This Row],[Patient Admission Date]],"dddd")</f>
        <v>Tuesday</v>
      </c>
      <c r="H4393" t="s">
        <v>9208</v>
      </c>
      <c r="I4393">
        <v>1</v>
      </c>
      <c r="J4393" s="5" t="s">
        <v>9218</v>
      </c>
      <c r="K4393" t="s">
        <v>21</v>
      </c>
      <c r="L4393" t="s">
        <v>9281</v>
      </c>
      <c r="M4393" t="s">
        <v>9209</v>
      </c>
      <c r="O4393">
        <v>53</v>
      </c>
      <c r="P4393" t="s">
        <v>9225</v>
      </c>
      <c r="Q4393">
        <v>19</v>
      </c>
      <c r="R4393">
        <v>16</v>
      </c>
      <c r="S4393" t="s">
        <v>9257</v>
      </c>
      <c r="T4393" t="s">
        <v>9262</v>
      </c>
      <c r="U4393" t="s">
        <v>9283</v>
      </c>
      <c r="V4393" t="str" cm="1">
        <f t="array" ref="V4393">_xlfn.IFS(Hospital_Emergency_Room_Data[[#This Row],[Day]]&lt;=10,"Start(1-10)",Hospital_Emergency_Room_Data[[#This Row],[Day]]&lt;=20,"Middle(11-20)",Hospital_Emergency_Room_Data[[#This Row],[Day]]&gt;20,"End(21-30)")</f>
        <v>Middle(11-20)</v>
      </c>
    </row>
    <row r="4394" spans="1:22">
      <c r="A4394">
        <v>647605836</v>
      </c>
      <c r="B4394" t="s">
        <v>4405</v>
      </c>
      <c r="C4394" s="1">
        <v>45441</v>
      </c>
      <c r="D4394" t="str">
        <f>TEXT(Hospital_Emergency_Room_Data[[#This Row],[Patient Admission Date]],"mmm")</f>
        <v>May</v>
      </c>
      <c r="E4394">
        <f>YEAR(Hospital_Emergency_Room_Data[[#This Row],[Patient Admission Date]])</f>
        <v>2024</v>
      </c>
      <c r="F4394" s="2">
        <v>0.15138888888888888</v>
      </c>
      <c r="G4394" s="8" t="str">
        <f>TEXT(Hospital_Emergency_Room_Data[[#This Row],[Patient Admission Date]],"dddd")</f>
        <v>Wednesday</v>
      </c>
      <c r="H4394" t="s">
        <v>9208</v>
      </c>
      <c r="I4394">
        <v>17</v>
      </c>
      <c r="J4394" s="5" t="s">
        <v>9220</v>
      </c>
      <c r="K4394" t="s">
        <v>21</v>
      </c>
      <c r="L4394" t="s">
        <v>9281</v>
      </c>
      <c r="M4394" t="s">
        <v>9209</v>
      </c>
      <c r="O4394">
        <v>53</v>
      </c>
      <c r="P4394" t="s">
        <v>9225</v>
      </c>
      <c r="Q4394">
        <v>29</v>
      </c>
      <c r="R4394">
        <v>3</v>
      </c>
      <c r="S4394" t="s">
        <v>9258</v>
      </c>
      <c r="T4394" t="s">
        <v>9264</v>
      </c>
      <c r="U4394" t="s">
        <v>9283</v>
      </c>
      <c r="V4394" t="str" cm="1">
        <f t="array" ref="V4394">_xlfn.IFS(Hospital_Emergency_Room_Data[[#This Row],[Day]]&lt;=10,"Start(1-10)",Hospital_Emergency_Room_Data[[#This Row],[Day]]&lt;=20,"Middle(11-20)",Hospital_Emergency_Room_Data[[#This Row],[Day]]&gt;20,"End(21-30)")</f>
        <v>End(21-30)</v>
      </c>
    </row>
    <row r="4395" spans="1:22">
      <c r="A4395">
        <v>693688151</v>
      </c>
      <c r="B4395" t="s">
        <v>4406</v>
      </c>
      <c r="C4395" s="1">
        <v>45163</v>
      </c>
      <c r="D4395" t="str">
        <f>TEXT(Hospital_Emergency_Room_Data[[#This Row],[Patient Admission Date]],"mmm")</f>
        <v>Aug</v>
      </c>
      <c r="E4395">
        <f>YEAR(Hospital_Emergency_Room_Data[[#This Row],[Patient Admission Date]])</f>
        <v>2023</v>
      </c>
      <c r="F4395" s="2">
        <v>0.3263888888888889</v>
      </c>
      <c r="G4395" s="8" t="str">
        <f>TEXT(Hospital_Emergency_Room_Data[[#This Row],[Patient Admission Date]],"dddd")</f>
        <v>Friday</v>
      </c>
      <c r="H4395" t="s">
        <v>9208</v>
      </c>
      <c r="I4395">
        <v>15</v>
      </c>
      <c r="J4395" s="5" t="s">
        <v>9220</v>
      </c>
      <c r="K4395" t="s">
        <v>21</v>
      </c>
      <c r="L4395" t="s">
        <v>9281</v>
      </c>
      <c r="M4395" t="s">
        <v>9209</v>
      </c>
      <c r="O4395">
        <v>18</v>
      </c>
      <c r="P4395" t="s">
        <v>9226</v>
      </c>
      <c r="Q4395">
        <v>25</v>
      </c>
      <c r="R4395">
        <v>7</v>
      </c>
      <c r="S4395" t="s">
        <v>9255</v>
      </c>
      <c r="T4395" t="s">
        <v>9264</v>
      </c>
      <c r="U4395" t="s">
        <v>9282</v>
      </c>
      <c r="V4395" t="str" cm="1">
        <f t="array" ref="V4395">_xlfn.IFS(Hospital_Emergency_Room_Data[[#This Row],[Day]]&lt;=10,"Start(1-10)",Hospital_Emergency_Room_Data[[#This Row],[Day]]&lt;=20,"Middle(11-20)",Hospital_Emergency_Room_Data[[#This Row],[Day]]&gt;20,"End(21-30)")</f>
        <v>End(21-30)</v>
      </c>
    </row>
    <row r="4396" spans="1:22">
      <c r="A4396">
        <v>580965293</v>
      </c>
      <c r="B4396" t="s">
        <v>4407</v>
      </c>
      <c r="C4396" s="1">
        <v>45102</v>
      </c>
      <c r="D4396" t="str">
        <f>TEXT(Hospital_Emergency_Room_Data[[#This Row],[Patient Admission Date]],"mmm")</f>
        <v>Jun</v>
      </c>
      <c r="E4396">
        <f>YEAR(Hospital_Emergency_Room_Data[[#This Row],[Patient Admission Date]])</f>
        <v>2023</v>
      </c>
      <c r="F4396" s="2">
        <v>0.96527777777777779</v>
      </c>
      <c r="G4396" s="8" t="str">
        <f>TEXT(Hospital_Emergency_Room_Data[[#This Row],[Patient Admission Date]],"dddd")</f>
        <v>Sunday</v>
      </c>
      <c r="H4396" t="s">
        <v>9208</v>
      </c>
      <c r="I4396">
        <v>19</v>
      </c>
      <c r="J4396" s="5" t="s">
        <v>9220</v>
      </c>
      <c r="K4396" t="s">
        <v>21</v>
      </c>
      <c r="L4396" t="s">
        <v>9281</v>
      </c>
      <c r="M4396" t="s">
        <v>9209</v>
      </c>
      <c r="O4396">
        <v>21</v>
      </c>
      <c r="P4396" t="s">
        <v>9226</v>
      </c>
      <c r="Q4396">
        <v>25</v>
      </c>
      <c r="R4396">
        <v>23</v>
      </c>
      <c r="S4396" t="s">
        <v>9256</v>
      </c>
      <c r="T4396" t="s">
        <v>9264</v>
      </c>
      <c r="U4396" t="s">
        <v>9282</v>
      </c>
      <c r="V4396" t="str" cm="1">
        <f t="array" ref="V4396">_xlfn.IFS(Hospital_Emergency_Room_Data[[#This Row],[Day]]&lt;=10,"Start(1-10)",Hospital_Emergency_Room_Data[[#This Row],[Day]]&lt;=20,"Middle(11-20)",Hospital_Emergency_Room_Data[[#This Row],[Day]]&gt;20,"End(21-30)")</f>
        <v>End(21-30)</v>
      </c>
    </row>
    <row r="4397" spans="1:22">
      <c r="A4397">
        <v>121215456</v>
      </c>
      <c r="B4397" t="s">
        <v>4408</v>
      </c>
      <c r="C4397" s="1">
        <v>45105</v>
      </c>
      <c r="D4397" t="str">
        <f>TEXT(Hospital_Emergency_Room_Data[[#This Row],[Patient Admission Date]],"mmm")</f>
        <v>Jun</v>
      </c>
      <c r="E4397">
        <f>YEAR(Hospital_Emergency_Room_Data[[#This Row],[Patient Admission Date]])</f>
        <v>2023</v>
      </c>
      <c r="F4397" s="2">
        <v>0.55694444444444446</v>
      </c>
      <c r="G4397" s="8" t="str">
        <f>TEXT(Hospital_Emergency_Room_Data[[#This Row],[Patient Admission Date]],"dddd")</f>
        <v>Wednesday</v>
      </c>
      <c r="H4397" t="s">
        <v>9208</v>
      </c>
      <c r="I4397">
        <v>11</v>
      </c>
      <c r="J4397" s="5" t="s">
        <v>9221</v>
      </c>
      <c r="K4397" t="s">
        <v>21</v>
      </c>
      <c r="L4397" t="s">
        <v>9281</v>
      </c>
      <c r="M4397" t="s">
        <v>9209</v>
      </c>
      <c r="O4397">
        <v>22</v>
      </c>
      <c r="P4397" t="s">
        <v>9226</v>
      </c>
      <c r="Q4397">
        <v>28</v>
      </c>
      <c r="R4397">
        <v>13</v>
      </c>
      <c r="S4397" t="s">
        <v>9257</v>
      </c>
      <c r="T4397" t="s">
        <v>9264</v>
      </c>
      <c r="U4397" t="s">
        <v>9282</v>
      </c>
      <c r="V4397" t="str" cm="1">
        <f t="array" ref="V4397">_xlfn.IFS(Hospital_Emergency_Room_Data[[#This Row],[Day]]&lt;=10,"Start(1-10)",Hospital_Emergency_Room_Data[[#This Row],[Day]]&lt;=20,"Middle(11-20)",Hospital_Emergency_Room_Data[[#This Row],[Day]]&gt;20,"End(21-30)")</f>
        <v>End(21-30)</v>
      </c>
    </row>
    <row r="4398" spans="1:22">
      <c r="A4398">
        <v>242227019</v>
      </c>
      <c r="B4398" t="s">
        <v>4409</v>
      </c>
      <c r="C4398" s="1">
        <v>45094</v>
      </c>
      <c r="D4398" t="str">
        <f>TEXT(Hospital_Emergency_Room_Data[[#This Row],[Patient Admission Date]],"mmm")</f>
        <v>Jun</v>
      </c>
      <c r="E4398">
        <f>YEAR(Hospital_Emergency_Room_Data[[#This Row],[Patient Admission Date]])</f>
        <v>2023</v>
      </c>
      <c r="F4398" s="2">
        <v>3.5416666666666666E-2</v>
      </c>
      <c r="G4398" s="8" t="str">
        <f>TEXT(Hospital_Emergency_Room_Data[[#This Row],[Patient Admission Date]],"dddd")</f>
        <v>Saturday</v>
      </c>
      <c r="H4398" t="s">
        <v>9208</v>
      </c>
      <c r="I4398">
        <v>20</v>
      </c>
      <c r="J4398" s="5" t="s">
        <v>9220</v>
      </c>
      <c r="K4398" t="s">
        <v>21</v>
      </c>
      <c r="L4398" t="s">
        <v>9281</v>
      </c>
      <c r="M4398" t="s">
        <v>9209</v>
      </c>
      <c r="O4398">
        <v>25</v>
      </c>
      <c r="P4398" t="s">
        <v>9226</v>
      </c>
      <c r="Q4398">
        <v>17</v>
      </c>
      <c r="R4398">
        <v>0</v>
      </c>
      <c r="S4398" t="s">
        <v>9258</v>
      </c>
      <c r="T4398" t="s">
        <v>9262</v>
      </c>
      <c r="U4398" t="s">
        <v>9282</v>
      </c>
      <c r="V4398" t="str" cm="1">
        <f t="array" ref="V4398">_xlfn.IFS(Hospital_Emergency_Room_Data[[#This Row],[Day]]&lt;=10,"Start(1-10)",Hospital_Emergency_Room_Data[[#This Row],[Day]]&lt;=20,"Middle(11-20)",Hospital_Emergency_Room_Data[[#This Row],[Day]]&gt;20,"End(21-30)")</f>
        <v>Middle(11-20)</v>
      </c>
    </row>
    <row r="4399" spans="1:22">
      <c r="A4399">
        <v>818217805</v>
      </c>
      <c r="B4399" t="s">
        <v>4410</v>
      </c>
      <c r="C4399" s="1">
        <v>45540</v>
      </c>
      <c r="D4399" t="str">
        <f>TEXT(Hospital_Emergency_Room_Data[[#This Row],[Patient Admission Date]],"mmm")</f>
        <v>Sep</v>
      </c>
      <c r="E4399">
        <f>YEAR(Hospital_Emergency_Room_Data[[#This Row],[Patient Admission Date]])</f>
        <v>2024</v>
      </c>
      <c r="F4399" s="2">
        <v>0.69513888888888886</v>
      </c>
      <c r="G4399" s="8" t="str">
        <f>TEXT(Hospital_Emergency_Room_Data[[#This Row],[Patient Admission Date]],"dddd")</f>
        <v>Thursday</v>
      </c>
      <c r="H4399" t="s">
        <v>9208</v>
      </c>
      <c r="I4399">
        <v>36</v>
      </c>
      <c r="J4399" s="5" t="s">
        <v>9223</v>
      </c>
      <c r="K4399" t="s">
        <v>21</v>
      </c>
      <c r="L4399" t="s">
        <v>9281</v>
      </c>
      <c r="M4399" t="s">
        <v>9209</v>
      </c>
      <c r="O4399">
        <v>30</v>
      </c>
      <c r="P4399" t="s">
        <v>9225</v>
      </c>
      <c r="Q4399">
        <v>5</v>
      </c>
      <c r="R4399">
        <v>16</v>
      </c>
      <c r="S4399" t="s">
        <v>9257</v>
      </c>
      <c r="T4399" t="s">
        <v>9263</v>
      </c>
      <c r="U4399" t="s">
        <v>9282</v>
      </c>
      <c r="V4399" t="str" cm="1">
        <f t="array" ref="V4399">_xlfn.IFS(Hospital_Emergency_Room_Data[[#This Row],[Day]]&lt;=10,"Start(1-10)",Hospital_Emergency_Room_Data[[#This Row],[Day]]&lt;=20,"Middle(11-20)",Hospital_Emergency_Room_Data[[#This Row],[Day]]&gt;20,"End(21-30)")</f>
        <v>Start(1-10)</v>
      </c>
    </row>
    <row r="4400" spans="1:22">
      <c r="A4400">
        <v>218251042</v>
      </c>
      <c r="B4400" t="s">
        <v>4411</v>
      </c>
      <c r="C4400" s="1">
        <v>45201</v>
      </c>
      <c r="D4400" t="str">
        <f>TEXT(Hospital_Emergency_Room_Data[[#This Row],[Patient Admission Date]],"mmm")</f>
        <v>Oct</v>
      </c>
      <c r="E4400">
        <f>YEAR(Hospital_Emergency_Room_Data[[#This Row],[Patient Admission Date]])</f>
        <v>2023</v>
      </c>
      <c r="F4400" s="2">
        <v>0.78680555555555554</v>
      </c>
      <c r="G4400" s="8" t="str">
        <f>TEXT(Hospital_Emergency_Room_Data[[#This Row],[Patient Admission Date]],"dddd")</f>
        <v>Monday</v>
      </c>
      <c r="H4400" t="s">
        <v>9208</v>
      </c>
      <c r="I4400">
        <v>77</v>
      </c>
      <c r="J4400" s="5" t="s">
        <v>9222</v>
      </c>
      <c r="K4400" t="s">
        <v>21</v>
      </c>
      <c r="L4400" t="s">
        <v>9281</v>
      </c>
      <c r="M4400" t="s">
        <v>9209</v>
      </c>
      <c r="O4400">
        <v>36</v>
      </c>
      <c r="P4400" t="s">
        <v>9225</v>
      </c>
      <c r="Q4400">
        <v>2</v>
      </c>
      <c r="R4400">
        <v>18</v>
      </c>
      <c r="S4400" t="s">
        <v>9256</v>
      </c>
      <c r="T4400" t="s">
        <v>9263</v>
      </c>
      <c r="U4400" t="s">
        <v>9300</v>
      </c>
      <c r="V4400" t="str" cm="1">
        <f t="array" ref="V4400">_xlfn.IFS(Hospital_Emergency_Room_Data[[#This Row],[Day]]&lt;=10,"Start(1-10)",Hospital_Emergency_Room_Data[[#This Row],[Day]]&lt;=20,"Middle(11-20)",Hospital_Emergency_Room_Data[[#This Row],[Day]]&gt;20,"End(21-30)")</f>
        <v>Start(1-10)</v>
      </c>
    </row>
    <row r="4401" spans="1:22">
      <c r="A4401">
        <v>553729772</v>
      </c>
      <c r="B4401" t="s">
        <v>4412</v>
      </c>
      <c r="C4401" s="1">
        <v>45501</v>
      </c>
      <c r="D4401" t="str">
        <f>TEXT(Hospital_Emergency_Room_Data[[#This Row],[Patient Admission Date]],"mmm")</f>
        <v>Jul</v>
      </c>
      <c r="E4401">
        <f>YEAR(Hospital_Emergency_Room_Data[[#This Row],[Patient Admission Date]])</f>
        <v>2024</v>
      </c>
      <c r="F4401" s="2">
        <v>0.79652777777777772</v>
      </c>
      <c r="G4401" s="8" t="str">
        <f>TEXT(Hospital_Emergency_Room_Data[[#This Row],[Patient Admission Date]],"dddd")</f>
        <v>Sunday</v>
      </c>
      <c r="H4401" t="s">
        <v>9208</v>
      </c>
      <c r="I4401">
        <v>22</v>
      </c>
      <c r="J4401" s="5" t="s">
        <v>9220</v>
      </c>
      <c r="K4401" t="s">
        <v>21</v>
      </c>
      <c r="L4401" t="s">
        <v>9281</v>
      </c>
      <c r="M4401" t="s">
        <v>9209</v>
      </c>
      <c r="O4401">
        <v>37</v>
      </c>
      <c r="P4401" t="s">
        <v>9225</v>
      </c>
      <c r="Q4401">
        <v>28</v>
      </c>
      <c r="R4401">
        <v>19</v>
      </c>
      <c r="S4401" t="s">
        <v>9256</v>
      </c>
      <c r="T4401" t="s">
        <v>9264</v>
      </c>
      <c r="U4401" t="s">
        <v>9300</v>
      </c>
      <c r="V4401" t="str" cm="1">
        <f t="array" ref="V4401">_xlfn.IFS(Hospital_Emergency_Room_Data[[#This Row],[Day]]&lt;=10,"Start(1-10)",Hospital_Emergency_Room_Data[[#This Row],[Day]]&lt;=20,"Middle(11-20)",Hospital_Emergency_Room_Data[[#This Row],[Day]]&gt;20,"End(21-30)")</f>
        <v>End(21-30)</v>
      </c>
    </row>
    <row r="4402" spans="1:22">
      <c r="A4402">
        <v>350236043</v>
      </c>
      <c r="B4402" t="s">
        <v>4413</v>
      </c>
      <c r="C4402" s="1">
        <v>45078</v>
      </c>
      <c r="D4402" t="str">
        <f>TEXT(Hospital_Emergency_Room_Data[[#This Row],[Patient Admission Date]],"mmm")</f>
        <v>Jun</v>
      </c>
      <c r="E4402">
        <f>YEAR(Hospital_Emergency_Room_Data[[#This Row],[Patient Admission Date]])</f>
        <v>2023</v>
      </c>
      <c r="F4402" s="2">
        <v>0.8833333333333333</v>
      </c>
      <c r="G4402" s="8" t="str">
        <f>TEXT(Hospital_Emergency_Room_Data[[#This Row],[Patient Admission Date]],"dddd")</f>
        <v>Thursday</v>
      </c>
      <c r="H4402" t="s">
        <v>9208</v>
      </c>
      <c r="I4402">
        <v>18</v>
      </c>
      <c r="J4402" s="5" t="s">
        <v>9220</v>
      </c>
      <c r="K4402" t="s">
        <v>21</v>
      </c>
      <c r="L4402" t="s">
        <v>9281</v>
      </c>
      <c r="M4402" t="s">
        <v>9209</v>
      </c>
      <c r="O4402">
        <v>39</v>
      </c>
      <c r="P4402" t="s">
        <v>9225</v>
      </c>
      <c r="Q4402">
        <v>1</v>
      </c>
      <c r="R4402">
        <v>21</v>
      </c>
      <c r="S4402" t="s">
        <v>9256</v>
      </c>
      <c r="T4402" t="s">
        <v>9263</v>
      </c>
      <c r="U4402" t="s">
        <v>9300</v>
      </c>
      <c r="V4402" t="str" cm="1">
        <f t="array" ref="V4402">_xlfn.IFS(Hospital_Emergency_Room_Data[[#This Row],[Day]]&lt;=10,"Start(1-10)",Hospital_Emergency_Room_Data[[#This Row],[Day]]&lt;=20,"Middle(11-20)",Hospital_Emergency_Room_Data[[#This Row],[Day]]&gt;20,"End(21-30)")</f>
        <v>Start(1-10)</v>
      </c>
    </row>
    <row r="4403" spans="1:22">
      <c r="A4403">
        <v>435974500</v>
      </c>
      <c r="B4403" t="s">
        <v>4414</v>
      </c>
      <c r="C4403" s="1">
        <v>45343</v>
      </c>
      <c r="D4403" t="str">
        <f>TEXT(Hospital_Emergency_Room_Data[[#This Row],[Patient Admission Date]],"mmm")</f>
        <v>Feb</v>
      </c>
      <c r="E4403">
        <f>YEAR(Hospital_Emergency_Room_Data[[#This Row],[Patient Admission Date]])</f>
        <v>2024</v>
      </c>
      <c r="F4403" s="2">
        <v>0.10555555555555556</v>
      </c>
      <c r="G4403" s="8" t="str">
        <f>TEXT(Hospital_Emergency_Room_Data[[#This Row],[Patient Admission Date]],"dddd")</f>
        <v>Wednesday</v>
      </c>
      <c r="H4403" t="s">
        <v>9208</v>
      </c>
      <c r="I4403">
        <v>6</v>
      </c>
      <c r="J4403" s="5" t="s">
        <v>9221</v>
      </c>
      <c r="K4403" t="s">
        <v>21</v>
      </c>
      <c r="L4403" t="s">
        <v>9281</v>
      </c>
      <c r="M4403" t="s">
        <v>9209</v>
      </c>
      <c r="O4403">
        <v>48</v>
      </c>
      <c r="P4403" t="s">
        <v>9225</v>
      </c>
      <c r="Q4403">
        <v>21</v>
      </c>
      <c r="R4403">
        <v>2</v>
      </c>
      <c r="S4403" t="s">
        <v>9258</v>
      </c>
      <c r="T4403" t="s">
        <v>9262</v>
      </c>
      <c r="U4403" t="s">
        <v>9283</v>
      </c>
      <c r="V4403" t="str" cm="1">
        <f t="array" ref="V4403">_xlfn.IFS(Hospital_Emergency_Room_Data[[#This Row],[Day]]&lt;=10,"Start(1-10)",Hospital_Emergency_Room_Data[[#This Row],[Day]]&lt;=20,"Middle(11-20)",Hospital_Emergency_Room_Data[[#This Row],[Day]]&gt;20,"End(21-30)")</f>
        <v>End(21-30)</v>
      </c>
    </row>
    <row r="4404" spans="1:22">
      <c r="A4404">
        <v>469176711</v>
      </c>
      <c r="B4404" t="s">
        <v>4415</v>
      </c>
      <c r="C4404" s="1">
        <v>45076</v>
      </c>
      <c r="D4404" t="str">
        <f>TEXT(Hospital_Emergency_Room_Data[[#This Row],[Patient Admission Date]],"mmm")</f>
        <v>May</v>
      </c>
      <c r="E4404">
        <f>YEAR(Hospital_Emergency_Room_Data[[#This Row],[Patient Admission Date]])</f>
        <v>2023</v>
      </c>
      <c r="F4404" s="2">
        <v>0.24027777777777778</v>
      </c>
      <c r="G4404" s="8" t="str">
        <f>TEXT(Hospital_Emergency_Room_Data[[#This Row],[Patient Admission Date]],"dddd")</f>
        <v>Tuesday</v>
      </c>
      <c r="H4404" t="s">
        <v>9208</v>
      </c>
      <c r="I4404">
        <v>33</v>
      </c>
      <c r="J4404" s="5" t="s">
        <v>9223</v>
      </c>
      <c r="K4404" t="s">
        <v>21</v>
      </c>
      <c r="L4404" t="s">
        <v>9281</v>
      </c>
      <c r="M4404" t="s">
        <v>9209</v>
      </c>
      <c r="O4404">
        <v>51</v>
      </c>
      <c r="P4404" t="s">
        <v>9225</v>
      </c>
      <c r="Q4404">
        <v>30</v>
      </c>
      <c r="R4404">
        <v>5</v>
      </c>
      <c r="S4404" t="s">
        <v>9258</v>
      </c>
      <c r="T4404" t="s">
        <v>9264</v>
      </c>
      <c r="U4404" t="s">
        <v>9283</v>
      </c>
      <c r="V4404" t="str" cm="1">
        <f t="array" ref="V4404">_xlfn.IFS(Hospital_Emergency_Room_Data[[#This Row],[Day]]&lt;=10,"Start(1-10)",Hospital_Emergency_Room_Data[[#This Row],[Day]]&lt;=20,"Middle(11-20)",Hospital_Emergency_Room_Data[[#This Row],[Day]]&gt;20,"End(21-30)")</f>
        <v>End(21-30)</v>
      </c>
    </row>
    <row r="4405" spans="1:22">
      <c r="A4405">
        <v>380207996</v>
      </c>
      <c r="B4405" t="s">
        <v>4416</v>
      </c>
      <c r="C4405" s="1">
        <v>45353</v>
      </c>
      <c r="D4405" t="str">
        <f>TEXT(Hospital_Emergency_Room_Data[[#This Row],[Patient Admission Date]],"mmm")</f>
        <v>Mar</v>
      </c>
      <c r="E4405">
        <f>YEAR(Hospital_Emergency_Room_Data[[#This Row],[Patient Admission Date]])</f>
        <v>2024</v>
      </c>
      <c r="F4405" s="2">
        <v>0.92986111111111114</v>
      </c>
      <c r="G4405" s="8" t="str">
        <f>TEXT(Hospital_Emergency_Room_Data[[#This Row],[Patient Admission Date]],"dddd")</f>
        <v>Saturday</v>
      </c>
      <c r="H4405" t="s">
        <v>9208</v>
      </c>
      <c r="I4405">
        <v>62</v>
      </c>
      <c r="J4405" s="5" t="s">
        <v>9217</v>
      </c>
      <c r="K4405" t="s">
        <v>21</v>
      </c>
      <c r="L4405" t="s">
        <v>9281</v>
      </c>
      <c r="M4405" t="s">
        <v>9209</v>
      </c>
      <c r="O4405">
        <v>51</v>
      </c>
      <c r="P4405" t="s">
        <v>9225</v>
      </c>
      <c r="Q4405">
        <v>2</v>
      </c>
      <c r="R4405">
        <v>22</v>
      </c>
      <c r="S4405" t="s">
        <v>9256</v>
      </c>
      <c r="T4405" t="s">
        <v>9263</v>
      </c>
      <c r="U4405" t="s">
        <v>9283</v>
      </c>
      <c r="V4405" t="str" cm="1">
        <f t="array" ref="V4405">_xlfn.IFS(Hospital_Emergency_Room_Data[[#This Row],[Day]]&lt;=10,"Start(1-10)",Hospital_Emergency_Room_Data[[#This Row],[Day]]&lt;=20,"Middle(11-20)",Hospital_Emergency_Room_Data[[#This Row],[Day]]&gt;20,"End(21-30)")</f>
        <v>Start(1-10)</v>
      </c>
    </row>
    <row r="4406" spans="1:22">
      <c r="A4406">
        <v>246045446</v>
      </c>
      <c r="B4406" t="s">
        <v>4417</v>
      </c>
      <c r="C4406" s="1">
        <v>45443</v>
      </c>
      <c r="D4406" t="str">
        <f>TEXT(Hospital_Emergency_Room_Data[[#This Row],[Patient Admission Date]],"mmm")</f>
        <v>May</v>
      </c>
      <c r="E4406">
        <f>YEAR(Hospital_Emergency_Room_Data[[#This Row],[Patient Admission Date]])</f>
        <v>2024</v>
      </c>
      <c r="F4406" s="2">
        <v>0.23541666666666666</v>
      </c>
      <c r="G4406" s="8" t="str">
        <f>TEXT(Hospital_Emergency_Room_Data[[#This Row],[Patient Admission Date]],"dddd")</f>
        <v>Friday</v>
      </c>
      <c r="H4406" t="s">
        <v>9208</v>
      </c>
      <c r="I4406">
        <v>16</v>
      </c>
      <c r="J4406" s="5" t="s">
        <v>9220</v>
      </c>
      <c r="K4406" t="s">
        <v>21</v>
      </c>
      <c r="L4406" t="s">
        <v>9281</v>
      </c>
      <c r="M4406" t="s">
        <v>9209</v>
      </c>
      <c r="O4406">
        <v>16</v>
      </c>
      <c r="P4406" t="s">
        <v>9226</v>
      </c>
      <c r="Q4406">
        <v>31</v>
      </c>
      <c r="R4406">
        <v>5</v>
      </c>
      <c r="S4406" t="s">
        <v>9258</v>
      </c>
      <c r="T4406" t="s">
        <v>9264</v>
      </c>
      <c r="U4406" t="s">
        <v>9282</v>
      </c>
      <c r="V4406" t="str" cm="1">
        <f t="array" ref="V4406">_xlfn.IFS(Hospital_Emergency_Room_Data[[#This Row],[Day]]&lt;=10,"Start(1-10)",Hospital_Emergency_Room_Data[[#This Row],[Day]]&lt;=20,"Middle(11-20)",Hospital_Emergency_Room_Data[[#This Row],[Day]]&gt;20,"End(21-30)")</f>
        <v>End(21-30)</v>
      </c>
    </row>
    <row r="4407" spans="1:22">
      <c r="A4407">
        <v>176041535</v>
      </c>
      <c r="B4407" t="s">
        <v>4418</v>
      </c>
      <c r="C4407" s="1">
        <v>45118</v>
      </c>
      <c r="D4407" t="str">
        <f>TEXT(Hospital_Emergency_Room_Data[[#This Row],[Patient Admission Date]],"mmm")</f>
        <v>Jul</v>
      </c>
      <c r="E4407">
        <f>YEAR(Hospital_Emergency_Room_Data[[#This Row],[Patient Admission Date]])</f>
        <v>2023</v>
      </c>
      <c r="F4407" s="2">
        <v>0.73263888888888884</v>
      </c>
      <c r="G4407" s="8" t="str">
        <f>TEXT(Hospital_Emergency_Room_Data[[#This Row],[Patient Admission Date]],"dddd")</f>
        <v>Tuesday</v>
      </c>
      <c r="H4407" t="s">
        <v>9208</v>
      </c>
      <c r="I4407">
        <v>18</v>
      </c>
      <c r="J4407" s="5" t="s">
        <v>9220</v>
      </c>
      <c r="K4407" t="s">
        <v>21</v>
      </c>
      <c r="L4407" t="s">
        <v>9281</v>
      </c>
      <c r="M4407" t="s">
        <v>9209</v>
      </c>
      <c r="O4407">
        <v>45</v>
      </c>
      <c r="P4407" t="s">
        <v>9225</v>
      </c>
      <c r="Q4407">
        <v>11</v>
      </c>
      <c r="R4407">
        <v>17</v>
      </c>
      <c r="S4407" t="s">
        <v>9257</v>
      </c>
      <c r="T4407" t="s">
        <v>9265</v>
      </c>
      <c r="U4407" t="s">
        <v>9300</v>
      </c>
      <c r="V4407" t="str" cm="1">
        <f t="array" ref="V4407">_xlfn.IFS(Hospital_Emergency_Room_Data[[#This Row],[Day]]&lt;=10,"Start(1-10)",Hospital_Emergency_Room_Data[[#This Row],[Day]]&lt;=20,"Middle(11-20)",Hospital_Emergency_Room_Data[[#This Row],[Day]]&gt;20,"End(21-30)")</f>
        <v>Middle(11-20)</v>
      </c>
    </row>
    <row r="4408" spans="1:22">
      <c r="A4408">
        <v>555846544</v>
      </c>
      <c r="B4408" t="s">
        <v>4419</v>
      </c>
      <c r="C4408" s="1">
        <v>45346</v>
      </c>
      <c r="D4408" t="str">
        <f>TEXT(Hospital_Emergency_Room_Data[[#This Row],[Patient Admission Date]],"mmm")</f>
        <v>Feb</v>
      </c>
      <c r="E4408">
        <f>YEAR(Hospital_Emergency_Room_Data[[#This Row],[Patient Admission Date]])</f>
        <v>2024</v>
      </c>
      <c r="F4408" s="2">
        <v>0.43888888888888888</v>
      </c>
      <c r="G4408" s="8" t="str">
        <f>TEXT(Hospital_Emergency_Room_Data[[#This Row],[Patient Admission Date]],"dddd")</f>
        <v>Saturday</v>
      </c>
      <c r="H4408" t="s">
        <v>9208</v>
      </c>
      <c r="I4408">
        <v>71</v>
      </c>
      <c r="J4408" s="5" t="s">
        <v>9222</v>
      </c>
      <c r="K4408" t="s">
        <v>21</v>
      </c>
      <c r="L4408" t="s">
        <v>9281</v>
      </c>
      <c r="M4408" t="s">
        <v>9209</v>
      </c>
      <c r="N4408">
        <v>0</v>
      </c>
      <c r="O4408">
        <v>53</v>
      </c>
      <c r="P4408" t="s">
        <v>9225</v>
      </c>
      <c r="Q4408">
        <v>24</v>
      </c>
      <c r="R4408">
        <v>10</v>
      </c>
      <c r="S4408" t="s">
        <v>9255</v>
      </c>
      <c r="T4408" t="s">
        <v>9264</v>
      </c>
      <c r="U4408" t="s">
        <v>9283</v>
      </c>
      <c r="V4408" t="str" cm="1">
        <f t="array" ref="V4408">_xlfn.IFS(Hospital_Emergency_Room_Data[[#This Row],[Day]]&lt;=10,"Start(1-10)",Hospital_Emergency_Room_Data[[#This Row],[Day]]&lt;=20,"Middle(11-20)",Hospital_Emergency_Room_Data[[#This Row],[Day]]&gt;20,"End(21-30)")</f>
        <v>End(21-30)</v>
      </c>
    </row>
    <row r="4409" spans="1:22">
      <c r="A4409">
        <v>457339645</v>
      </c>
      <c r="B4409" t="s">
        <v>4420</v>
      </c>
      <c r="C4409" s="1">
        <v>45456</v>
      </c>
      <c r="D4409" t="str">
        <f>TEXT(Hospital_Emergency_Room_Data[[#This Row],[Patient Admission Date]],"mmm")</f>
        <v>Jun</v>
      </c>
      <c r="E4409">
        <f>YEAR(Hospital_Emergency_Room_Data[[#This Row],[Patient Admission Date]])</f>
        <v>2024</v>
      </c>
      <c r="F4409" s="2">
        <v>0.37916666666666665</v>
      </c>
      <c r="G4409" s="8" t="str">
        <f>TEXT(Hospital_Emergency_Room_Data[[#This Row],[Patient Admission Date]],"dddd")</f>
        <v>Thursday</v>
      </c>
      <c r="H4409" t="s">
        <v>9208</v>
      </c>
      <c r="I4409">
        <v>11</v>
      </c>
      <c r="J4409" s="5" t="s">
        <v>9221</v>
      </c>
      <c r="K4409" t="s">
        <v>21</v>
      </c>
      <c r="L4409" t="s">
        <v>9281</v>
      </c>
      <c r="M4409" t="s">
        <v>9209</v>
      </c>
      <c r="N4409">
        <v>0</v>
      </c>
      <c r="O4409">
        <v>21</v>
      </c>
      <c r="P4409" t="s">
        <v>9226</v>
      </c>
      <c r="Q4409">
        <v>13</v>
      </c>
      <c r="R4409">
        <v>9</v>
      </c>
      <c r="S4409" t="s">
        <v>9255</v>
      </c>
      <c r="T4409" t="s">
        <v>9265</v>
      </c>
      <c r="U4409" t="s">
        <v>9282</v>
      </c>
      <c r="V4409" t="str" cm="1">
        <f t="array" ref="V4409">_xlfn.IFS(Hospital_Emergency_Room_Data[[#This Row],[Day]]&lt;=10,"Start(1-10)",Hospital_Emergency_Room_Data[[#This Row],[Day]]&lt;=20,"Middle(11-20)",Hospital_Emergency_Room_Data[[#This Row],[Day]]&gt;20,"End(21-30)")</f>
        <v>Middle(11-20)</v>
      </c>
    </row>
    <row r="4410" spans="1:22">
      <c r="A4410">
        <v>530097689</v>
      </c>
      <c r="B4410" t="s">
        <v>4421</v>
      </c>
      <c r="C4410" s="1">
        <v>45441</v>
      </c>
      <c r="D4410" t="str">
        <f>TEXT(Hospital_Emergency_Room_Data[[#This Row],[Patient Admission Date]],"mmm")</f>
        <v>May</v>
      </c>
      <c r="E4410">
        <f>YEAR(Hospital_Emergency_Room_Data[[#This Row],[Patient Admission Date]])</f>
        <v>2024</v>
      </c>
      <c r="F4410" s="2">
        <v>0.96319444444444446</v>
      </c>
      <c r="G4410" s="8" t="str">
        <f>TEXT(Hospital_Emergency_Room_Data[[#This Row],[Patient Admission Date]],"dddd")</f>
        <v>Wednesday</v>
      </c>
      <c r="H4410" t="s">
        <v>9208</v>
      </c>
      <c r="I4410">
        <v>24</v>
      </c>
      <c r="J4410" s="5" t="s">
        <v>9220</v>
      </c>
      <c r="K4410" t="s">
        <v>21</v>
      </c>
      <c r="L4410" t="s">
        <v>9281</v>
      </c>
      <c r="M4410" t="s">
        <v>9209</v>
      </c>
      <c r="N4410">
        <v>0</v>
      </c>
      <c r="O4410">
        <v>40</v>
      </c>
      <c r="P4410" t="s">
        <v>9225</v>
      </c>
      <c r="Q4410">
        <v>29</v>
      </c>
      <c r="R4410">
        <v>23</v>
      </c>
      <c r="S4410" t="s">
        <v>9256</v>
      </c>
      <c r="T4410" t="s">
        <v>9264</v>
      </c>
      <c r="U4410" t="s">
        <v>9300</v>
      </c>
      <c r="V4410" t="str" cm="1">
        <f t="array" ref="V4410">_xlfn.IFS(Hospital_Emergency_Room_Data[[#This Row],[Day]]&lt;=10,"Start(1-10)",Hospital_Emergency_Room_Data[[#This Row],[Day]]&lt;=20,"Middle(11-20)",Hospital_Emergency_Room_Data[[#This Row],[Day]]&gt;20,"End(21-30)")</f>
        <v>End(21-30)</v>
      </c>
    </row>
    <row r="4411" spans="1:22">
      <c r="A4411">
        <v>174304861</v>
      </c>
      <c r="B4411" t="s">
        <v>4422</v>
      </c>
      <c r="C4411" s="1">
        <v>45533</v>
      </c>
      <c r="D4411" t="str">
        <f>TEXT(Hospital_Emergency_Room_Data[[#This Row],[Patient Admission Date]],"mmm")</f>
        <v>Aug</v>
      </c>
      <c r="E4411">
        <f>YEAR(Hospital_Emergency_Room_Data[[#This Row],[Patient Admission Date]])</f>
        <v>2024</v>
      </c>
      <c r="F4411" s="2">
        <v>0.17986111111111111</v>
      </c>
      <c r="G4411" s="8" t="str">
        <f>TEXT(Hospital_Emergency_Room_Data[[#This Row],[Patient Admission Date]],"dddd")</f>
        <v>Thursday</v>
      </c>
      <c r="H4411" t="s">
        <v>9208</v>
      </c>
      <c r="I4411">
        <v>45</v>
      </c>
      <c r="J4411" s="5" t="s">
        <v>9219</v>
      </c>
      <c r="K4411" t="s">
        <v>21</v>
      </c>
      <c r="L4411" t="s">
        <v>9281</v>
      </c>
      <c r="M4411" t="s">
        <v>9209</v>
      </c>
      <c r="N4411">
        <v>0</v>
      </c>
      <c r="O4411">
        <v>11</v>
      </c>
      <c r="P4411" t="s">
        <v>9226</v>
      </c>
      <c r="Q4411">
        <v>29</v>
      </c>
      <c r="R4411">
        <v>4</v>
      </c>
      <c r="S4411" t="s">
        <v>9258</v>
      </c>
      <c r="T4411" t="s">
        <v>9264</v>
      </c>
      <c r="U4411" t="s">
        <v>9282</v>
      </c>
      <c r="V4411" t="str" cm="1">
        <f t="array" ref="V4411">_xlfn.IFS(Hospital_Emergency_Room_Data[[#This Row],[Day]]&lt;=10,"Start(1-10)",Hospital_Emergency_Room_Data[[#This Row],[Day]]&lt;=20,"Middle(11-20)",Hospital_Emergency_Room_Data[[#This Row],[Day]]&gt;20,"End(21-30)")</f>
        <v>End(21-30)</v>
      </c>
    </row>
    <row r="4412" spans="1:22">
      <c r="A4412">
        <v>617120398</v>
      </c>
      <c r="B4412" t="s">
        <v>4423</v>
      </c>
      <c r="C4412" s="1">
        <v>45496</v>
      </c>
      <c r="D4412" t="str">
        <f>TEXT(Hospital_Emergency_Room_Data[[#This Row],[Patient Admission Date]],"mmm")</f>
        <v>Jul</v>
      </c>
      <c r="E4412">
        <f>YEAR(Hospital_Emergency_Room_Data[[#This Row],[Patient Admission Date]])</f>
        <v>2024</v>
      </c>
      <c r="F4412" s="2">
        <v>0.29097222222222224</v>
      </c>
      <c r="G4412" s="8" t="str">
        <f>TEXT(Hospital_Emergency_Room_Data[[#This Row],[Patient Admission Date]],"dddd")</f>
        <v>Tuesday</v>
      </c>
      <c r="H4412" t="s">
        <v>9208</v>
      </c>
      <c r="I4412">
        <v>16</v>
      </c>
      <c r="J4412" s="5" t="s">
        <v>9220</v>
      </c>
      <c r="K4412" t="s">
        <v>21</v>
      </c>
      <c r="L4412" t="s">
        <v>9281</v>
      </c>
      <c r="M4412" t="s">
        <v>9209</v>
      </c>
      <c r="N4412">
        <v>0</v>
      </c>
      <c r="O4412">
        <v>60</v>
      </c>
      <c r="P4412" t="s">
        <v>9225</v>
      </c>
      <c r="Q4412">
        <v>23</v>
      </c>
      <c r="R4412">
        <v>6</v>
      </c>
      <c r="S4412" t="s">
        <v>9255</v>
      </c>
      <c r="T4412" t="s">
        <v>9264</v>
      </c>
      <c r="U4412" t="s">
        <v>9283</v>
      </c>
      <c r="V4412" t="str" cm="1">
        <f t="array" ref="V4412">_xlfn.IFS(Hospital_Emergency_Room_Data[[#This Row],[Day]]&lt;=10,"Start(1-10)",Hospital_Emergency_Room_Data[[#This Row],[Day]]&lt;=20,"Middle(11-20)",Hospital_Emergency_Room_Data[[#This Row],[Day]]&gt;20,"End(21-30)")</f>
        <v>End(21-30)</v>
      </c>
    </row>
    <row r="4413" spans="1:22">
      <c r="A4413">
        <v>163427259</v>
      </c>
      <c r="B4413" t="s">
        <v>4424</v>
      </c>
      <c r="C4413" s="1">
        <v>45571</v>
      </c>
      <c r="D4413" t="str">
        <f>TEXT(Hospital_Emergency_Room_Data[[#This Row],[Patient Admission Date]],"mmm")</f>
        <v>Oct</v>
      </c>
      <c r="E4413">
        <f>YEAR(Hospital_Emergency_Room_Data[[#This Row],[Patient Admission Date]])</f>
        <v>2024</v>
      </c>
      <c r="F4413" s="2">
        <v>0.11874999999999999</v>
      </c>
      <c r="G4413" s="8" t="str">
        <f>TEXT(Hospital_Emergency_Room_Data[[#This Row],[Patient Admission Date]],"dddd")</f>
        <v>Sunday</v>
      </c>
      <c r="H4413" t="s">
        <v>9208</v>
      </c>
      <c r="I4413">
        <v>76</v>
      </c>
      <c r="J4413" s="5" t="s">
        <v>9222</v>
      </c>
      <c r="K4413" t="s">
        <v>21</v>
      </c>
      <c r="L4413" t="s">
        <v>9281</v>
      </c>
      <c r="M4413" t="s">
        <v>9209</v>
      </c>
      <c r="N4413">
        <v>0</v>
      </c>
      <c r="O4413">
        <v>27</v>
      </c>
      <c r="P4413" t="s">
        <v>9226</v>
      </c>
      <c r="Q4413">
        <v>6</v>
      </c>
      <c r="R4413">
        <v>2</v>
      </c>
      <c r="S4413" t="s">
        <v>9258</v>
      </c>
      <c r="T4413" t="s">
        <v>9263</v>
      </c>
      <c r="U4413" t="s">
        <v>9282</v>
      </c>
      <c r="V4413" t="str" cm="1">
        <f t="array" ref="V4413">_xlfn.IFS(Hospital_Emergency_Room_Data[[#This Row],[Day]]&lt;=10,"Start(1-10)",Hospital_Emergency_Room_Data[[#This Row],[Day]]&lt;=20,"Middle(11-20)",Hospital_Emergency_Room_Data[[#This Row],[Day]]&gt;20,"End(21-30)")</f>
        <v>Start(1-10)</v>
      </c>
    </row>
    <row r="4414" spans="1:22">
      <c r="A4414">
        <v>187972013</v>
      </c>
      <c r="B4414" t="s">
        <v>4425</v>
      </c>
      <c r="C4414" s="1">
        <v>45483</v>
      </c>
      <c r="D4414" t="str">
        <f>TEXT(Hospital_Emergency_Room_Data[[#This Row],[Patient Admission Date]],"mmm")</f>
        <v>Jul</v>
      </c>
      <c r="E4414">
        <f>YEAR(Hospital_Emergency_Room_Data[[#This Row],[Patient Admission Date]])</f>
        <v>2024</v>
      </c>
      <c r="F4414" s="2">
        <v>0.25694444444444442</v>
      </c>
      <c r="G4414" s="8" t="str">
        <f>TEXT(Hospital_Emergency_Room_Data[[#This Row],[Patient Admission Date]],"dddd")</f>
        <v>Wednesday</v>
      </c>
      <c r="H4414" t="s">
        <v>9208</v>
      </c>
      <c r="I4414">
        <v>65</v>
      </c>
      <c r="J4414" s="5" t="s">
        <v>9217</v>
      </c>
      <c r="K4414" t="s">
        <v>21</v>
      </c>
      <c r="L4414" t="s">
        <v>9281</v>
      </c>
      <c r="M4414" t="s">
        <v>9209</v>
      </c>
      <c r="N4414">
        <v>0</v>
      </c>
      <c r="O4414">
        <v>47</v>
      </c>
      <c r="P4414" t="s">
        <v>9225</v>
      </c>
      <c r="Q4414">
        <v>10</v>
      </c>
      <c r="R4414">
        <v>6</v>
      </c>
      <c r="S4414" t="s">
        <v>9255</v>
      </c>
      <c r="T4414" t="s">
        <v>9265</v>
      </c>
      <c r="U4414" t="s">
        <v>9283</v>
      </c>
      <c r="V4414" t="str" cm="1">
        <f t="array" ref="V4414">_xlfn.IFS(Hospital_Emergency_Room_Data[[#This Row],[Day]]&lt;=10,"Start(1-10)",Hospital_Emergency_Room_Data[[#This Row],[Day]]&lt;=20,"Middle(11-20)",Hospital_Emergency_Room_Data[[#This Row],[Day]]&gt;20,"End(21-30)")</f>
        <v>Start(1-10)</v>
      </c>
    </row>
    <row r="4415" spans="1:22">
      <c r="A4415">
        <v>431437748</v>
      </c>
      <c r="B4415" t="s">
        <v>4426</v>
      </c>
      <c r="C4415" s="1">
        <v>45558</v>
      </c>
      <c r="D4415" t="str">
        <f>TEXT(Hospital_Emergency_Room_Data[[#This Row],[Patient Admission Date]],"mmm")</f>
        <v>Sep</v>
      </c>
      <c r="E4415">
        <f>YEAR(Hospital_Emergency_Room_Data[[#This Row],[Patient Admission Date]])</f>
        <v>2024</v>
      </c>
      <c r="F4415" s="2">
        <v>0.19583333333333333</v>
      </c>
      <c r="G4415" s="8" t="str">
        <f>TEXT(Hospital_Emergency_Room_Data[[#This Row],[Patient Admission Date]],"dddd")</f>
        <v>Monday</v>
      </c>
      <c r="H4415" t="s">
        <v>9208</v>
      </c>
      <c r="I4415">
        <v>31</v>
      </c>
      <c r="J4415" s="5" t="s">
        <v>9223</v>
      </c>
      <c r="K4415" t="s">
        <v>21</v>
      </c>
      <c r="L4415" t="s">
        <v>9281</v>
      </c>
      <c r="M4415" t="s">
        <v>9209</v>
      </c>
      <c r="N4415">
        <v>1</v>
      </c>
      <c r="O4415">
        <v>47</v>
      </c>
      <c r="P4415" t="s">
        <v>9225</v>
      </c>
      <c r="Q4415">
        <v>23</v>
      </c>
      <c r="R4415">
        <v>4</v>
      </c>
      <c r="S4415" t="s">
        <v>9258</v>
      </c>
      <c r="T4415" t="s">
        <v>9264</v>
      </c>
      <c r="U4415" t="s">
        <v>9283</v>
      </c>
      <c r="V4415" t="str" cm="1">
        <f t="array" ref="V4415">_xlfn.IFS(Hospital_Emergency_Room_Data[[#This Row],[Day]]&lt;=10,"Start(1-10)",Hospital_Emergency_Room_Data[[#This Row],[Day]]&lt;=20,"Middle(11-20)",Hospital_Emergency_Room_Data[[#This Row],[Day]]&gt;20,"End(21-30)")</f>
        <v>End(21-30)</v>
      </c>
    </row>
    <row r="4416" spans="1:22">
      <c r="A4416">
        <v>171546595</v>
      </c>
      <c r="B4416" t="s">
        <v>4427</v>
      </c>
      <c r="C4416" s="1">
        <v>45388</v>
      </c>
      <c r="D4416" t="str">
        <f>TEXT(Hospital_Emergency_Room_Data[[#This Row],[Patient Admission Date]],"mmm")</f>
        <v>Apr</v>
      </c>
      <c r="E4416">
        <f>YEAR(Hospital_Emergency_Room_Data[[#This Row],[Patient Admission Date]])</f>
        <v>2024</v>
      </c>
      <c r="F4416" s="2">
        <v>0.59097222222222223</v>
      </c>
      <c r="G4416" s="8" t="str">
        <f>TEXT(Hospital_Emergency_Room_Data[[#This Row],[Patient Admission Date]],"dddd")</f>
        <v>Saturday</v>
      </c>
      <c r="H4416" t="s">
        <v>9208</v>
      </c>
      <c r="I4416">
        <v>77</v>
      </c>
      <c r="J4416" s="5" t="s">
        <v>9222</v>
      </c>
      <c r="K4416" t="s">
        <v>21</v>
      </c>
      <c r="L4416" t="s">
        <v>9281</v>
      </c>
      <c r="M4416" t="s">
        <v>9209</v>
      </c>
      <c r="N4416">
        <v>1</v>
      </c>
      <c r="O4416">
        <v>39</v>
      </c>
      <c r="P4416" t="s">
        <v>9225</v>
      </c>
      <c r="Q4416">
        <v>6</v>
      </c>
      <c r="R4416">
        <v>14</v>
      </c>
      <c r="S4416" t="s">
        <v>9257</v>
      </c>
      <c r="T4416" t="s">
        <v>9263</v>
      </c>
      <c r="U4416" t="s">
        <v>9300</v>
      </c>
      <c r="V4416" t="str" cm="1">
        <f t="array" ref="V4416">_xlfn.IFS(Hospital_Emergency_Room_Data[[#This Row],[Day]]&lt;=10,"Start(1-10)",Hospital_Emergency_Room_Data[[#This Row],[Day]]&lt;=20,"Middle(11-20)",Hospital_Emergency_Room_Data[[#This Row],[Day]]&gt;20,"End(21-30)")</f>
        <v>Start(1-10)</v>
      </c>
    </row>
    <row r="4417" spans="1:22">
      <c r="A4417">
        <v>856417474</v>
      </c>
      <c r="B4417" t="s">
        <v>4428</v>
      </c>
      <c r="C4417" s="1">
        <v>45411</v>
      </c>
      <c r="D4417" t="str">
        <f>TEXT(Hospital_Emergency_Room_Data[[#This Row],[Patient Admission Date]],"mmm")</f>
        <v>Apr</v>
      </c>
      <c r="E4417">
        <f>YEAR(Hospital_Emergency_Room_Data[[#This Row],[Patient Admission Date]])</f>
        <v>2024</v>
      </c>
      <c r="F4417" s="2">
        <v>0.2388888888888889</v>
      </c>
      <c r="G4417" s="8" t="str">
        <f>TEXT(Hospital_Emergency_Room_Data[[#This Row],[Patient Admission Date]],"dddd")</f>
        <v>Monday</v>
      </c>
      <c r="H4417" t="s">
        <v>9208</v>
      </c>
      <c r="I4417">
        <v>51</v>
      </c>
      <c r="J4417" s="5" t="s">
        <v>9219</v>
      </c>
      <c r="K4417" t="s">
        <v>21</v>
      </c>
      <c r="L4417" t="s">
        <v>9281</v>
      </c>
      <c r="M4417" t="s">
        <v>9209</v>
      </c>
      <c r="N4417">
        <v>1</v>
      </c>
      <c r="O4417">
        <v>56</v>
      </c>
      <c r="P4417" t="s">
        <v>9225</v>
      </c>
      <c r="Q4417">
        <v>29</v>
      </c>
      <c r="R4417">
        <v>5</v>
      </c>
      <c r="S4417" t="s">
        <v>9258</v>
      </c>
      <c r="T4417" t="s">
        <v>9264</v>
      </c>
      <c r="U4417" t="s">
        <v>9283</v>
      </c>
      <c r="V4417" t="str" cm="1">
        <f t="array" ref="V4417">_xlfn.IFS(Hospital_Emergency_Room_Data[[#This Row],[Day]]&lt;=10,"Start(1-10)",Hospital_Emergency_Room_Data[[#This Row],[Day]]&lt;=20,"Middle(11-20)",Hospital_Emergency_Room_Data[[#This Row],[Day]]&gt;20,"End(21-30)")</f>
        <v>End(21-30)</v>
      </c>
    </row>
    <row r="4418" spans="1:22">
      <c r="A4418">
        <v>790804467</v>
      </c>
      <c r="B4418" t="s">
        <v>4429</v>
      </c>
      <c r="C4418" s="1">
        <v>45036</v>
      </c>
      <c r="D4418" t="str">
        <f>TEXT(Hospital_Emergency_Room_Data[[#This Row],[Patient Admission Date]],"mmm")</f>
        <v>Apr</v>
      </c>
      <c r="E4418">
        <f>YEAR(Hospital_Emergency_Room_Data[[#This Row],[Patient Admission Date]])</f>
        <v>2023</v>
      </c>
      <c r="F4418" s="2">
        <v>0.10347222222222222</v>
      </c>
      <c r="G4418" s="8" t="str">
        <f>TEXT(Hospital_Emergency_Room_Data[[#This Row],[Patient Admission Date]],"dddd")</f>
        <v>Thursday</v>
      </c>
      <c r="H4418" t="s">
        <v>9208</v>
      </c>
      <c r="I4418">
        <v>6</v>
      </c>
      <c r="J4418" s="5" t="s">
        <v>9221</v>
      </c>
      <c r="K4418" t="s">
        <v>21</v>
      </c>
      <c r="L4418" t="s">
        <v>9281</v>
      </c>
      <c r="M4418" t="s">
        <v>9209</v>
      </c>
      <c r="N4418">
        <v>1</v>
      </c>
      <c r="O4418">
        <v>26</v>
      </c>
      <c r="P4418" t="s">
        <v>9226</v>
      </c>
      <c r="Q4418">
        <v>20</v>
      </c>
      <c r="R4418">
        <v>2</v>
      </c>
      <c r="S4418" t="s">
        <v>9258</v>
      </c>
      <c r="T4418" t="s">
        <v>9262</v>
      </c>
      <c r="U4418" t="s">
        <v>9282</v>
      </c>
      <c r="V4418" t="str" cm="1">
        <f t="array" ref="V4418">_xlfn.IFS(Hospital_Emergency_Room_Data[[#This Row],[Day]]&lt;=10,"Start(1-10)",Hospital_Emergency_Room_Data[[#This Row],[Day]]&lt;=20,"Middle(11-20)",Hospital_Emergency_Room_Data[[#This Row],[Day]]&gt;20,"End(21-30)")</f>
        <v>Middle(11-20)</v>
      </c>
    </row>
    <row r="4419" spans="1:22">
      <c r="A4419">
        <v>680098962</v>
      </c>
      <c r="B4419" t="s">
        <v>4430</v>
      </c>
      <c r="C4419" s="1">
        <v>45311</v>
      </c>
      <c r="D4419" t="str">
        <f>TEXT(Hospital_Emergency_Room_Data[[#This Row],[Patient Admission Date]],"mmm")</f>
        <v>Jan</v>
      </c>
      <c r="E4419">
        <f>YEAR(Hospital_Emergency_Room_Data[[#This Row],[Patient Admission Date]])</f>
        <v>2024</v>
      </c>
      <c r="F4419" s="2">
        <v>2.6388888888888889E-2</v>
      </c>
      <c r="G4419" s="8" t="str">
        <f>TEXT(Hospital_Emergency_Room_Data[[#This Row],[Patient Admission Date]],"dddd")</f>
        <v>Saturday</v>
      </c>
      <c r="H4419" t="s">
        <v>9208</v>
      </c>
      <c r="I4419">
        <v>13</v>
      </c>
      <c r="J4419" s="5" t="s">
        <v>9221</v>
      </c>
      <c r="K4419" t="s">
        <v>21</v>
      </c>
      <c r="L4419" t="s">
        <v>9281</v>
      </c>
      <c r="M4419" t="s">
        <v>9209</v>
      </c>
      <c r="N4419">
        <v>1</v>
      </c>
      <c r="O4419">
        <v>60</v>
      </c>
      <c r="P4419" t="s">
        <v>9225</v>
      </c>
      <c r="Q4419">
        <v>20</v>
      </c>
      <c r="R4419">
        <v>0</v>
      </c>
      <c r="S4419" t="s">
        <v>9258</v>
      </c>
      <c r="T4419" t="s">
        <v>9262</v>
      </c>
      <c r="U4419" t="s">
        <v>9283</v>
      </c>
      <c r="V4419" t="str" cm="1">
        <f t="array" ref="V4419">_xlfn.IFS(Hospital_Emergency_Room_Data[[#This Row],[Day]]&lt;=10,"Start(1-10)",Hospital_Emergency_Room_Data[[#This Row],[Day]]&lt;=20,"Middle(11-20)",Hospital_Emergency_Room_Data[[#This Row],[Day]]&gt;20,"End(21-30)")</f>
        <v>Middle(11-20)</v>
      </c>
    </row>
    <row r="4420" spans="1:22">
      <c r="A4420">
        <v>431949771</v>
      </c>
      <c r="B4420" t="s">
        <v>4431</v>
      </c>
      <c r="C4420" s="1">
        <v>45556</v>
      </c>
      <c r="D4420" t="str">
        <f>TEXT(Hospital_Emergency_Room_Data[[#This Row],[Patient Admission Date]],"mmm")</f>
        <v>Sep</v>
      </c>
      <c r="E4420">
        <f>YEAR(Hospital_Emergency_Room_Data[[#This Row],[Patient Admission Date]])</f>
        <v>2024</v>
      </c>
      <c r="F4420" s="2">
        <v>0.89513888888888893</v>
      </c>
      <c r="G4420" s="8" t="str">
        <f>TEXT(Hospital_Emergency_Room_Data[[#This Row],[Patient Admission Date]],"dddd")</f>
        <v>Saturday</v>
      </c>
      <c r="H4420" t="s">
        <v>9208</v>
      </c>
      <c r="I4420">
        <v>54</v>
      </c>
      <c r="J4420" s="5" t="s">
        <v>9219</v>
      </c>
      <c r="K4420" t="s">
        <v>21</v>
      </c>
      <c r="L4420" t="s">
        <v>9281</v>
      </c>
      <c r="M4420" t="s">
        <v>9209</v>
      </c>
      <c r="N4420">
        <v>1</v>
      </c>
      <c r="O4420">
        <v>26</v>
      </c>
      <c r="P4420" t="s">
        <v>9226</v>
      </c>
      <c r="Q4420">
        <v>21</v>
      </c>
      <c r="R4420">
        <v>21</v>
      </c>
      <c r="S4420" t="s">
        <v>9256</v>
      </c>
      <c r="T4420" t="s">
        <v>9262</v>
      </c>
      <c r="U4420" t="s">
        <v>9282</v>
      </c>
      <c r="V4420" t="str" cm="1">
        <f t="array" ref="V4420">_xlfn.IFS(Hospital_Emergency_Room_Data[[#This Row],[Day]]&lt;=10,"Start(1-10)",Hospital_Emergency_Room_Data[[#This Row],[Day]]&lt;=20,"Middle(11-20)",Hospital_Emergency_Room_Data[[#This Row],[Day]]&gt;20,"End(21-30)")</f>
        <v>End(21-30)</v>
      </c>
    </row>
    <row r="4421" spans="1:22">
      <c r="A4421">
        <v>781052472</v>
      </c>
      <c r="B4421" t="s">
        <v>4432</v>
      </c>
      <c r="C4421" s="1">
        <v>45214</v>
      </c>
      <c r="D4421" t="str">
        <f>TEXT(Hospital_Emergency_Room_Data[[#This Row],[Patient Admission Date]],"mmm")</f>
        <v>Oct</v>
      </c>
      <c r="E4421">
        <f>YEAR(Hospital_Emergency_Room_Data[[#This Row],[Patient Admission Date]])</f>
        <v>2023</v>
      </c>
      <c r="F4421" s="2">
        <v>0.88749999999999996</v>
      </c>
      <c r="G4421" s="8" t="str">
        <f>TEXT(Hospital_Emergency_Room_Data[[#This Row],[Patient Admission Date]],"dddd")</f>
        <v>Sunday</v>
      </c>
      <c r="H4421" t="s">
        <v>9208</v>
      </c>
      <c r="I4421">
        <v>32</v>
      </c>
      <c r="J4421" s="5" t="s">
        <v>9223</v>
      </c>
      <c r="K4421" t="s">
        <v>21</v>
      </c>
      <c r="L4421" t="s">
        <v>9281</v>
      </c>
      <c r="M4421" t="s">
        <v>9209</v>
      </c>
      <c r="N4421">
        <v>1</v>
      </c>
      <c r="O4421">
        <v>41</v>
      </c>
      <c r="P4421" t="s">
        <v>9225</v>
      </c>
      <c r="Q4421">
        <v>15</v>
      </c>
      <c r="R4421">
        <v>21</v>
      </c>
      <c r="S4421" t="s">
        <v>9256</v>
      </c>
      <c r="T4421" t="s">
        <v>9262</v>
      </c>
      <c r="U4421" t="s">
        <v>9300</v>
      </c>
      <c r="V4421" t="str" cm="1">
        <f t="array" ref="V4421">_xlfn.IFS(Hospital_Emergency_Room_Data[[#This Row],[Day]]&lt;=10,"Start(1-10)",Hospital_Emergency_Room_Data[[#This Row],[Day]]&lt;=20,"Middle(11-20)",Hospital_Emergency_Room_Data[[#This Row],[Day]]&gt;20,"End(21-30)")</f>
        <v>Middle(11-20)</v>
      </c>
    </row>
    <row r="4422" spans="1:22">
      <c r="A4422">
        <v>514542083</v>
      </c>
      <c r="B4422" t="s">
        <v>4433</v>
      </c>
      <c r="C4422" s="1">
        <v>45363</v>
      </c>
      <c r="D4422" t="str">
        <f>TEXT(Hospital_Emergency_Room_Data[[#This Row],[Patient Admission Date]],"mmm")</f>
        <v>Mar</v>
      </c>
      <c r="E4422">
        <f>YEAR(Hospital_Emergency_Room_Data[[#This Row],[Patient Admission Date]])</f>
        <v>2024</v>
      </c>
      <c r="F4422" s="2">
        <v>0.36666666666666664</v>
      </c>
      <c r="G4422" s="8" t="str">
        <f>TEXT(Hospital_Emergency_Room_Data[[#This Row],[Patient Admission Date]],"dddd")</f>
        <v>Tuesday</v>
      </c>
      <c r="H4422" t="s">
        <v>9208</v>
      </c>
      <c r="I4422">
        <v>4</v>
      </c>
      <c r="J4422" s="5" t="s">
        <v>9218</v>
      </c>
      <c r="K4422" t="s">
        <v>21</v>
      </c>
      <c r="L4422" t="s">
        <v>9281</v>
      </c>
      <c r="M4422" t="s">
        <v>9209</v>
      </c>
      <c r="N4422">
        <v>1</v>
      </c>
      <c r="O4422">
        <v>53</v>
      </c>
      <c r="P4422" t="s">
        <v>9225</v>
      </c>
      <c r="Q4422">
        <v>12</v>
      </c>
      <c r="R4422">
        <v>8</v>
      </c>
      <c r="S4422" t="s">
        <v>9255</v>
      </c>
      <c r="T4422" t="s">
        <v>9265</v>
      </c>
      <c r="U4422" t="s">
        <v>9283</v>
      </c>
      <c r="V4422" t="str" cm="1">
        <f t="array" ref="V4422">_xlfn.IFS(Hospital_Emergency_Room_Data[[#This Row],[Day]]&lt;=10,"Start(1-10)",Hospital_Emergency_Room_Data[[#This Row],[Day]]&lt;=20,"Middle(11-20)",Hospital_Emergency_Room_Data[[#This Row],[Day]]&gt;20,"End(21-30)")</f>
        <v>Middle(11-20)</v>
      </c>
    </row>
    <row r="4423" spans="1:22">
      <c r="A4423">
        <v>539786123</v>
      </c>
      <c r="B4423" t="s">
        <v>4434</v>
      </c>
      <c r="C4423" s="1">
        <v>45468</v>
      </c>
      <c r="D4423" t="str">
        <f>TEXT(Hospital_Emergency_Room_Data[[#This Row],[Patient Admission Date]],"mmm")</f>
        <v>Jun</v>
      </c>
      <c r="E4423">
        <f>YEAR(Hospital_Emergency_Room_Data[[#This Row],[Patient Admission Date]])</f>
        <v>2024</v>
      </c>
      <c r="F4423" s="2">
        <v>0.41875000000000001</v>
      </c>
      <c r="G4423" s="8" t="str">
        <f>TEXT(Hospital_Emergency_Room_Data[[#This Row],[Patient Admission Date]],"dddd")</f>
        <v>Tuesday</v>
      </c>
      <c r="H4423" t="s">
        <v>9208</v>
      </c>
      <c r="I4423">
        <v>72</v>
      </c>
      <c r="J4423" s="5" t="s">
        <v>9222</v>
      </c>
      <c r="K4423" t="s">
        <v>21</v>
      </c>
      <c r="L4423" t="s">
        <v>9281</v>
      </c>
      <c r="M4423" t="s">
        <v>9209</v>
      </c>
      <c r="N4423">
        <v>2</v>
      </c>
      <c r="O4423">
        <v>52</v>
      </c>
      <c r="P4423" t="s">
        <v>9225</v>
      </c>
      <c r="Q4423">
        <v>25</v>
      </c>
      <c r="R4423">
        <v>10</v>
      </c>
      <c r="S4423" t="s">
        <v>9255</v>
      </c>
      <c r="T4423" t="s">
        <v>9264</v>
      </c>
      <c r="U4423" t="s">
        <v>9283</v>
      </c>
      <c r="V4423" t="str" cm="1">
        <f t="array" ref="V4423">_xlfn.IFS(Hospital_Emergency_Room_Data[[#This Row],[Day]]&lt;=10,"Start(1-10)",Hospital_Emergency_Room_Data[[#This Row],[Day]]&lt;=20,"Middle(11-20)",Hospital_Emergency_Room_Data[[#This Row],[Day]]&gt;20,"End(21-30)")</f>
        <v>End(21-30)</v>
      </c>
    </row>
    <row r="4424" spans="1:22">
      <c r="A4424">
        <v>674568811</v>
      </c>
      <c r="B4424" t="s">
        <v>4435</v>
      </c>
      <c r="C4424" s="1">
        <v>45048</v>
      </c>
      <c r="D4424" t="str">
        <f>TEXT(Hospital_Emergency_Room_Data[[#This Row],[Patient Admission Date]],"mmm")</f>
        <v>May</v>
      </c>
      <c r="E4424">
        <f>YEAR(Hospital_Emergency_Room_Data[[#This Row],[Patient Admission Date]])</f>
        <v>2023</v>
      </c>
      <c r="F4424" s="2">
        <v>0.55972222222222223</v>
      </c>
      <c r="G4424" s="8" t="str">
        <f>TEXT(Hospital_Emergency_Room_Data[[#This Row],[Patient Admission Date]],"dddd")</f>
        <v>Tuesday</v>
      </c>
      <c r="H4424" t="s">
        <v>9208</v>
      </c>
      <c r="I4424">
        <v>55</v>
      </c>
      <c r="J4424" s="5" t="s">
        <v>9219</v>
      </c>
      <c r="K4424" t="s">
        <v>21</v>
      </c>
      <c r="L4424" t="s">
        <v>9281</v>
      </c>
      <c r="M4424" t="s">
        <v>9209</v>
      </c>
      <c r="N4424">
        <v>2</v>
      </c>
      <c r="O4424">
        <v>55</v>
      </c>
      <c r="P4424" t="s">
        <v>9225</v>
      </c>
      <c r="Q4424">
        <v>2</v>
      </c>
      <c r="R4424">
        <v>13</v>
      </c>
      <c r="S4424" t="s">
        <v>9257</v>
      </c>
      <c r="T4424" t="s">
        <v>9263</v>
      </c>
      <c r="U4424" t="s">
        <v>9283</v>
      </c>
      <c r="V4424" t="str" cm="1">
        <f t="array" ref="V4424">_xlfn.IFS(Hospital_Emergency_Room_Data[[#This Row],[Day]]&lt;=10,"Start(1-10)",Hospital_Emergency_Room_Data[[#This Row],[Day]]&lt;=20,"Middle(11-20)",Hospital_Emergency_Room_Data[[#This Row],[Day]]&gt;20,"End(21-30)")</f>
        <v>Start(1-10)</v>
      </c>
    </row>
    <row r="4425" spans="1:22">
      <c r="A4425">
        <v>150507478</v>
      </c>
      <c r="B4425" t="s">
        <v>4436</v>
      </c>
      <c r="C4425" s="1">
        <v>45254</v>
      </c>
      <c r="D4425" t="str">
        <f>TEXT(Hospital_Emergency_Room_Data[[#This Row],[Patient Admission Date]],"mmm")</f>
        <v>Nov</v>
      </c>
      <c r="E4425">
        <f>YEAR(Hospital_Emergency_Room_Data[[#This Row],[Patient Admission Date]])</f>
        <v>2023</v>
      </c>
      <c r="F4425" s="2">
        <v>0.11874999999999999</v>
      </c>
      <c r="G4425" s="8" t="str">
        <f>TEXT(Hospital_Emergency_Room_Data[[#This Row],[Patient Admission Date]],"dddd")</f>
        <v>Friday</v>
      </c>
      <c r="H4425" t="s">
        <v>9208</v>
      </c>
      <c r="I4425">
        <v>59</v>
      </c>
      <c r="J4425" s="5" t="s">
        <v>9219</v>
      </c>
      <c r="K4425" t="s">
        <v>21</v>
      </c>
      <c r="L4425" t="s">
        <v>9281</v>
      </c>
      <c r="M4425" t="s">
        <v>9209</v>
      </c>
      <c r="N4425">
        <v>3</v>
      </c>
      <c r="O4425">
        <v>33</v>
      </c>
      <c r="P4425" t="s">
        <v>9225</v>
      </c>
      <c r="Q4425">
        <v>24</v>
      </c>
      <c r="R4425">
        <v>2</v>
      </c>
      <c r="S4425" t="s">
        <v>9258</v>
      </c>
      <c r="T4425" t="s">
        <v>9264</v>
      </c>
      <c r="U4425" t="s">
        <v>9300</v>
      </c>
      <c r="V4425" t="str" cm="1">
        <f t="array" ref="V4425">_xlfn.IFS(Hospital_Emergency_Room_Data[[#This Row],[Day]]&lt;=10,"Start(1-10)",Hospital_Emergency_Room_Data[[#This Row],[Day]]&lt;=20,"Middle(11-20)",Hospital_Emergency_Room_Data[[#This Row],[Day]]&gt;20,"End(21-30)")</f>
        <v>End(21-30)</v>
      </c>
    </row>
    <row r="4426" spans="1:22">
      <c r="A4426">
        <v>715042060</v>
      </c>
      <c r="B4426" t="s">
        <v>4437</v>
      </c>
      <c r="C4426" s="1">
        <v>45228</v>
      </c>
      <c r="D4426" t="str">
        <f>TEXT(Hospital_Emergency_Room_Data[[#This Row],[Patient Admission Date]],"mmm")</f>
        <v>Oct</v>
      </c>
      <c r="E4426">
        <f>YEAR(Hospital_Emergency_Room_Data[[#This Row],[Patient Admission Date]])</f>
        <v>2023</v>
      </c>
      <c r="F4426" s="2">
        <v>0.67638888888888893</v>
      </c>
      <c r="G4426" s="8" t="str">
        <f>TEXT(Hospital_Emergency_Room_Data[[#This Row],[Patient Admission Date]],"dddd")</f>
        <v>Sunday</v>
      </c>
      <c r="H4426" t="s">
        <v>9208</v>
      </c>
      <c r="I4426">
        <v>3</v>
      </c>
      <c r="J4426" s="5" t="s">
        <v>9218</v>
      </c>
      <c r="K4426" t="s">
        <v>21</v>
      </c>
      <c r="L4426" t="s">
        <v>9281</v>
      </c>
      <c r="M4426" t="s">
        <v>9209</v>
      </c>
      <c r="N4426">
        <v>3</v>
      </c>
      <c r="O4426">
        <v>30</v>
      </c>
      <c r="P4426" t="s">
        <v>9225</v>
      </c>
      <c r="Q4426">
        <v>29</v>
      </c>
      <c r="R4426">
        <v>16</v>
      </c>
      <c r="S4426" t="s">
        <v>9257</v>
      </c>
      <c r="T4426" t="s">
        <v>9264</v>
      </c>
      <c r="U4426" t="s">
        <v>9282</v>
      </c>
      <c r="V4426" t="str" cm="1">
        <f t="array" ref="V4426">_xlfn.IFS(Hospital_Emergency_Room_Data[[#This Row],[Day]]&lt;=10,"Start(1-10)",Hospital_Emergency_Room_Data[[#This Row],[Day]]&lt;=20,"Middle(11-20)",Hospital_Emergency_Room_Data[[#This Row],[Day]]&gt;20,"End(21-30)")</f>
        <v>End(21-30)</v>
      </c>
    </row>
    <row r="4427" spans="1:22">
      <c r="A4427">
        <v>492480459</v>
      </c>
      <c r="B4427" t="s">
        <v>4438</v>
      </c>
      <c r="C4427" s="1">
        <v>45032</v>
      </c>
      <c r="D4427" t="str">
        <f>TEXT(Hospital_Emergency_Room_Data[[#This Row],[Patient Admission Date]],"mmm")</f>
        <v>Apr</v>
      </c>
      <c r="E4427">
        <f>YEAR(Hospital_Emergency_Room_Data[[#This Row],[Patient Admission Date]])</f>
        <v>2023</v>
      </c>
      <c r="F4427" s="2">
        <v>3.3333333333333333E-2</v>
      </c>
      <c r="G4427" s="8" t="str">
        <f>TEXT(Hospital_Emergency_Room_Data[[#This Row],[Patient Admission Date]],"dddd")</f>
        <v>Sunday</v>
      </c>
      <c r="H4427" t="s">
        <v>9208</v>
      </c>
      <c r="I4427">
        <v>12</v>
      </c>
      <c r="J4427" s="5" t="s">
        <v>9221</v>
      </c>
      <c r="K4427" t="s">
        <v>21</v>
      </c>
      <c r="L4427" t="s">
        <v>9281</v>
      </c>
      <c r="M4427" t="s">
        <v>9209</v>
      </c>
      <c r="N4427">
        <v>3</v>
      </c>
      <c r="O4427">
        <v>15</v>
      </c>
      <c r="P4427" t="s">
        <v>9226</v>
      </c>
      <c r="Q4427">
        <v>16</v>
      </c>
      <c r="R4427">
        <v>0</v>
      </c>
      <c r="S4427" t="s">
        <v>9258</v>
      </c>
      <c r="T4427" t="s">
        <v>9262</v>
      </c>
      <c r="U4427" t="s">
        <v>9282</v>
      </c>
      <c r="V4427" t="str" cm="1">
        <f t="array" ref="V4427">_xlfn.IFS(Hospital_Emergency_Room_Data[[#This Row],[Day]]&lt;=10,"Start(1-10)",Hospital_Emergency_Room_Data[[#This Row],[Day]]&lt;=20,"Middle(11-20)",Hospital_Emergency_Room_Data[[#This Row],[Day]]&gt;20,"End(21-30)")</f>
        <v>Middle(11-20)</v>
      </c>
    </row>
    <row r="4428" spans="1:22">
      <c r="A4428">
        <v>402782438</v>
      </c>
      <c r="B4428" t="s">
        <v>4439</v>
      </c>
      <c r="C4428" s="1">
        <v>45069</v>
      </c>
      <c r="D4428" t="str">
        <f>TEXT(Hospital_Emergency_Room_Data[[#This Row],[Patient Admission Date]],"mmm")</f>
        <v>May</v>
      </c>
      <c r="E4428">
        <f>YEAR(Hospital_Emergency_Room_Data[[#This Row],[Patient Admission Date]])</f>
        <v>2023</v>
      </c>
      <c r="F4428" s="2">
        <v>0.49027777777777776</v>
      </c>
      <c r="G4428" s="8" t="str">
        <f>TEXT(Hospital_Emergency_Room_Data[[#This Row],[Patient Admission Date]],"dddd")</f>
        <v>Tuesday</v>
      </c>
      <c r="H4428" t="s">
        <v>9208</v>
      </c>
      <c r="I4428">
        <v>67</v>
      </c>
      <c r="J4428" s="5" t="s">
        <v>9217</v>
      </c>
      <c r="K4428" t="s">
        <v>21</v>
      </c>
      <c r="L4428" t="s">
        <v>9281</v>
      </c>
      <c r="M4428" t="s">
        <v>9209</v>
      </c>
      <c r="N4428">
        <v>3</v>
      </c>
      <c r="O4428">
        <v>15</v>
      </c>
      <c r="P4428" t="s">
        <v>9226</v>
      </c>
      <c r="Q4428">
        <v>23</v>
      </c>
      <c r="R4428">
        <v>11</v>
      </c>
      <c r="S4428" t="s">
        <v>9255</v>
      </c>
      <c r="T4428" t="s">
        <v>9264</v>
      </c>
      <c r="U4428" t="s">
        <v>9282</v>
      </c>
      <c r="V4428" t="str" cm="1">
        <f t="array" ref="V4428">_xlfn.IFS(Hospital_Emergency_Room_Data[[#This Row],[Day]]&lt;=10,"Start(1-10)",Hospital_Emergency_Room_Data[[#This Row],[Day]]&lt;=20,"Middle(11-20)",Hospital_Emergency_Room_Data[[#This Row],[Day]]&gt;20,"End(21-30)")</f>
        <v>End(21-30)</v>
      </c>
    </row>
    <row r="4429" spans="1:22">
      <c r="A4429">
        <v>425158705</v>
      </c>
      <c r="B4429" t="s">
        <v>4440</v>
      </c>
      <c r="C4429" s="1">
        <v>45101</v>
      </c>
      <c r="D4429" t="str">
        <f>TEXT(Hospital_Emergency_Room_Data[[#This Row],[Patient Admission Date]],"mmm")</f>
        <v>Jun</v>
      </c>
      <c r="E4429">
        <f>YEAR(Hospital_Emergency_Room_Data[[#This Row],[Patient Admission Date]])</f>
        <v>2023</v>
      </c>
      <c r="F4429" s="2">
        <v>0.1</v>
      </c>
      <c r="G4429" s="8" t="str">
        <f>TEXT(Hospital_Emergency_Room_Data[[#This Row],[Patient Admission Date]],"dddd")</f>
        <v>Saturday</v>
      </c>
      <c r="H4429" t="s">
        <v>9208</v>
      </c>
      <c r="I4429">
        <v>47</v>
      </c>
      <c r="J4429" s="5" t="s">
        <v>9219</v>
      </c>
      <c r="K4429" t="s">
        <v>21</v>
      </c>
      <c r="L4429" t="s">
        <v>9281</v>
      </c>
      <c r="M4429" t="s">
        <v>9209</v>
      </c>
      <c r="N4429">
        <v>3</v>
      </c>
      <c r="O4429">
        <v>51</v>
      </c>
      <c r="P4429" t="s">
        <v>9225</v>
      </c>
      <c r="Q4429">
        <v>24</v>
      </c>
      <c r="R4429">
        <v>2</v>
      </c>
      <c r="S4429" t="s">
        <v>9258</v>
      </c>
      <c r="T4429" t="s">
        <v>9264</v>
      </c>
      <c r="U4429" t="s">
        <v>9283</v>
      </c>
      <c r="V4429" t="str" cm="1">
        <f t="array" ref="V4429">_xlfn.IFS(Hospital_Emergency_Room_Data[[#This Row],[Day]]&lt;=10,"Start(1-10)",Hospital_Emergency_Room_Data[[#This Row],[Day]]&lt;=20,"Middle(11-20)",Hospital_Emergency_Room_Data[[#This Row],[Day]]&gt;20,"End(21-30)")</f>
        <v>End(21-30)</v>
      </c>
    </row>
    <row r="4430" spans="1:22">
      <c r="A4430">
        <v>496654747</v>
      </c>
      <c r="B4430" t="s">
        <v>4441</v>
      </c>
      <c r="C4430" s="1">
        <v>45376</v>
      </c>
      <c r="D4430" t="str">
        <f>TEXT(Hospital_Emergency_Room_Data[[#This Row],[Patient Admission Date]],"mmm")</f>
        <v>Mar</v>
      </c>
      <c r="E4430">
        <f>YEAR(Hospital_Emergency_Room_Data[[#This Row],[Patient Admission Date]])</f>
        <v>2024</v>
      </c>
      <c r="F4430" s="2">
        <v>0.32569444444444445</v>
      </c>
      <c r="G4430" s="8" t="str">
        <f>TEXT(Hospital_Emergency_Room_Data[[#This Row],[Patient Admission Date]],"dddd")</f>
        <v>Monday</v>
      </c>
      <c r="H4430" t="s">
        <v>9208</v>
      </c>
      <c r="I4430">
        <v>78</v>
      </c>
      <c r="J4430" s="5" t="s">
        <v>9222</v>
      </c>
      <c r="K4430" t="s">
        <v>21</v>
      </c>
      <c r="L4430" t="s">
        <v>9281</v>
      </c>
      <c r="M4430" t="s">
        <v>9209</v>
      </c>
      <c r="N4430">
        <v>3</v>
      </c>
      <c r="O4430">
        <v>15</v>
      </c>
      <c r="P4430" t="s">
        <v>9226</v>
      </c>
      <c r="Q4430">
        <v>25</v>
      </c>
      <c r="R4430">
        <v>7</v>
      </c>
      <c r="S4430" t="s">
        <v>9255</v>
      </c>
      <c r="T4430" t="s">
        <v>9264</v>
      </c>
      <c r="U4430" t="s">
        <v>9282</v>
      </c>
      <c r="V4430" t="str" cm="1">
        <f t="array" ref="V4430">_xlfn.IFS(Hospital_Emergency_Room_Data[[#This Row],[Day]]&lt;=10,"Start(1-10)",Hospital_Emergency_Room_Data[[#This Row],[Day]]&lt;=20,"Middle(11-20)",Hospital_Emergency_Room_Data[[#This Row],[Day]]&gt;20,"End(21-30)")</f>
        <v>End(21-30)</v>
      </c>
    </row>
    <row r="4431" spans="1:22">
      <c r="A4431">
        <v>758168254</v>
      </c>
      <c r="B4431" t="s">
        <v>4442</v>
      </c>
      <c r="C4431" s="1">
        <v>45549</v>
      </c>
      <c r="D4431" t="str">
        <f>TEXT(Hospital_Emergency_Room_Data[[#This Row],[Patient Admission Date]],"mmm")</f>
        <v>Sep</v>
      </c>
      <c r="E4431">
        <f>YEAR(Hospital_Emergency_Room_Data[[#This Row],[Patient Admission Date]])</f>
        <v>2024</v>
      </c>
      <c r="F4431" s="2">
        <v>0.61319444444444449</v>
      </c>
      <c r="G4431" s="8" t="str">
        <f>TEXT(Hospital_Emergency_Room_Data[[#This Row],[Patient Admission Date]],"dddd")</f>
        <v>Saturday</v>
      </c>
      <c r="H4431" t="s">
        <v>9208</v>
      </c>
      <c r="I4431">
        <v>5</v>
      </c>
      <c r="J4431" s="5" t="s">
        <v>9221</v>
      </c>
      <c r="K4431" t="s">
        <v>21</v>
      </c>
      <c r="L4431" t="s">
        <v>9281</v>
      </c>
      <c r="M4431" t="s">
        <v>9209</v>
      </c>
      <c r="N4431">
        <v>4</v>
      </c>
      <c r="O4431">
        <v>44</v>
      </c>
      <c r="P4431" t="s">
        <v>9225</v>
      </c>
      <c r="Q4431">
        <v>14</v>
      </c>
      <c r="R4431">
        <v>14</v>
      </c>
      <c r="S4431" t="s">
        <v>9257</v>
      </c>
      <c r="T4431" t="s">
        <v>9265</v>
      </c>
      <c r="U4431" t="s">
        <v>9300</v>
      </c>
      <c r="V4431" t="str" cm="1">
        <f t="array" ref="V4431">_xlfn.IFS(Hospital_Emergency_Room_Data[[#This Row],[Day]]&lt;=10,"Start(1-10)",Hospital_Emergency_Room_Data[[#This Row],[Day]]&lt;=20,"Middle(11-20)",Hospital_Emergency_Room_Data[[#This Row],[Day]]&gt;20,"End(21-30)")</f>
        <v>Middle(11-20)</v>
      </c>
    </row>
    <row r="4432" spans="1:22">
      <c r="A4432">
        <v>861797549</v>
      </c>
      <c r="B4432" t="s">
        <v>4443</v>
      </c>
      <c r="C4432" s="1">
        <v>45487</v>
      </c>
      <c r="D4432" t="str">
        <f>TEXT(Hospital_Emergency_Room_Data[[#This Row],[Patient Admission Date]],"mmm")</f>
        <v>Jul</v>
      </c>
      <c r="E4432">
        <f>YEAR(Hospital_Emergency_Room_Data[[#This Row],[Patient Admission Date]])</f>
        <v>2024</v>
      </c>
      <c r="F4432" s="2">
        <v>0.53541666666666665</v>
      </c>
      <c r="G4432" s="8" t="str">
        <f>TEXT(Hospital_Emergency_Room_Data[[#This Row],[Patient Admission Date]],"dddd")</f>
        <v>Sunday</v>
      </c>
      <c r="H4432" t="s">
        <v>9208</v>
      </c>
      <c r="I4432">
        <v>71</v>
      </c>
      <c r="J4432" s="5" t="s">
        <v>9222</v>
      </c>
      <c r="K4432" t="s">
        <v>21</v>
      </c>
      <c r="L4432" t="s">
        <v>9281</v>
      </c>
      <c r="M4432" t="s">
        <v>9209</v>
      </c>
      <c r="N4432">
        <v>4</v>
      </c>
      <c r="O4432">
        <v>58</v>
      </c>
      <c r="P4432" t="s">
        <v>9225</v>
      </c>
      <c r="Q4432">
        <v>14</v>
      </c>
      <c r="R4432">
        <v>12</v>
      </c>
      <c r="S4432" t="s">
        <v>9257</v>
      </c>
      <c r="T4432" t="s">
        <v>9265</v>
      </c>
      <c r="U4432" t="s">
        <v>9283</v>
      </c>
      <c r="V4432" t="str" cm="1">
        <f t="array" ref="V4432">_xlfn.IFS(Hospital_Emergency_Room_Data[[#This Row],[Day]]&lt;=10,"Start(1-10)",Hospital_Emergency_Room_Data[[#This Row],[Day]]&lt;=20,"Middle(11-20)",Hospital_Emergency_Room_Data[[#This Row],[Day]]&gt;20,"End(21-30)")</f>
        <v>Middle(11-20)</v>
      </c>
    </row>
    <row r="4433" spans="1:22">
      <c r="A4433">
        <v>630695811</v>
      </c>
      <c r="B4433" t="s">
        <v>4444</v>
      </c>
      <c r="C4433" s="1">
        <v>45069</v>
      </c>
      <c r="D4433" t="str">
        <f>TEXT(Hospital_Emergency_Room_Data[[#This Row],[Patient Admission Date]],"mmm")</f>
        <v>May</v>
      </c>
      <c r="E4433">
        <f>YEAR(Hospital_Emergency_Room_Data[[#This Row],[Patient Admission Date]])</f>
        <v>2023</v>
      </c>
      <c r="F4433" s="2">
        <v>0.88402777777777775</v>
      </c>
      <c r="G4433" s="8" t="str">
        <f>TEXT(Hospital_Emergency_Room_Data[[#This Row],[Patient Admission Date]],"dddd")</f>
        <v>Tuesday</v>
      </c>
      <c r="H4433" t="s">
        <v>9208</v>
      </c>
      <c r="I4433">
        <v>25</v>
      </c>
      <c r="J4433" s="5" t="s">
        <v>9220</v>
      </c>
      <c r="K4433" t="s">
        <v>21</v>
      </c>
      <c r="L4433" t="s">
        <v>9281</v>
      </c>
      <c r="M4433" t="s">
        <v>9209</v>
      </c>
      <c r="N4433">
        <v>4</v>
      </c>
      <c r="O4433">
        <v>24</v>
      </c>
      <c r="P4433" t="s">
        <v>9226</v>
      </c>
      <c r="Q4433">
        <v>23</v>
      </c>
      <c r="R4433">
        <v>21</v>
      </c>
      <c r="S4433" t="s">
        <v>9256</v>
      </c>
      <c r="T4433" t="s">
        <v>9264</v>
      </c>
      <c r="U4433" t="s">
        <v>9282</v>
      </c>
      <c r="V4433" t="str" cm="1">
        <f t="array" ref="V4433">_xlfn.IFS(Hospital_Emergency_Room_Data[[#This Row],[Day]]&lt;=10,"Start(1-10)",Hospital_Emergency_Room_Data[[#This Row],[Day]]&lt;=20,"Middle(11-20)",Hospital_Emergency_Room_Data[[#This Row],[Day]]&gt;20,"End(21-30)")</f>
        <v>End(21-30)</v>
      </c>
    </row>
    <row r="4434" spans="1:22">
      <c r="A4434">
        <v>724108138</v>
      </c>
      <c r="B4434" t="s">
        <v>4445</v>
      </c>
      <c r="C4434" s="1">
        <v>45228</v>
      </c>
      <c r="D4434" t="str">
        <f>TEXT(Hospital_Emergency_Room_Data[[#This Row],[Patient Admission Date]],"mmm")</f>
        <v>Oct</v>
      </c>
      <c r="E4434">
        <f>YEAR(Hospital_Emergency_Room_Data[[#This Row],[Patient Admission Date]])</f>
        <v>2023</v>
      </c>
      <c r="F4434" s="2">
        <v>0.18402777777777779</v>
      </c>
      <c r="G4434" s="8" t="str">
        <f>TEXT(Hospital_Emergency_Room_Data[[#This Row],[Patient Admission Date]],"dddd")</f>
        <v>Sunday</v>
      </c>
      <c r="H4434" t="s">
        <v>9208</v>
      </c>
      <c r="I4434">
        <v>45</v>
      </c>
      <c r="J4434" s="5" t="s">
        <v>9219</v>
      </c>
      <c r="K4434" t="s">
        <v>21</v>
      </c>
      <c r="L4434" t="s">
        <v>9281</v>
      </c>
      <c r="M4434" t="s">
        <v>9209</v>
      </c>
      <c r="N4434">
        <v>4</v>
      </c>
      <c r="O4434">
        <v>50</v>
      </c>
      <c r="P4434" t="s">
        <v>9225</v>
      </c>
      <c r="Q4434">
        <v>29</v>
      </c>
      <c r="R4434">
        <v>4</v>
      </c>
      <c r="S4434" t="s">
        <v>9258</v>
      </c>
      <c r="T4434" t="s">
        <v>9264</v>
      </c>
      <c r="U4434" t="s">
        <v>9283</v>
      </c>
      <c r="V4434" t="str" cm="1">
        <f t="array" ref="V4434">_xlfn.IFS(Hospital_Emergency_Room_Data[[#This Row],[Day]]&lt;=10,"Start(1-10)",Hospital_Emergency_Room_Data[[#This Row],[Day]]&lt;=20,"Middle(11-20)",Hospital_Emergency_Room_Data[[#This Row],[Day]]&gt;20,"End(21-30)")</f>
        <v>End(21-30)</v>
      </c>
    </row>
    <row r="4435" spans="1:22">
      <c r="A4435">
        <v>112603884</v>
      </c>
      <c r="B4435" t="s">
        <v>4446</v>
      </c>
      <c r="C4435" s="1">
        <v>45531</v>
      </c>
      <c r="D4435" t="str">
        <f>TEXT(Hospital_Emergency_Room_Data[[#This Row],[Patient Admission Date]],"mmm")</f>
        <v>Aug</v>
      </c>
      <c r="E4435">
        <f>YEAR(Hospital_Emergency_Room_Data[[#This Row],[Patient Admission Date]])</f>
        <v>2024</v>
      </c>
      <c r="F4435" s="2">
        <v>0.82847222222222228</v>
      </c>
      <c r="G4435" s="8" t="str">
        <f>TEXT(Hospital_Emergency_Room_Data[[#This Row],[Patient Admission Date]],"dddd")</f>
        <v>Tuesday</v>
      </c>
      <c r="H4435" t="s">
        <v>9208</v>
      </c>
      <c r="I4435">
        <v>57</v>
      </c>
      <c r="J4435" s="5" t="s">
        <v>9219</v>
      </c>
      <c r="K4435" t="s">
        <v>21</v>
      </c>
      <c r="L4435" t="s">
        <v>9281</v>
      </c>
      <c r="M4435" t="s">
        <v>9209</v>
      </c>
      <c r="N4435">
        <v>4</v>
      </c>
      <c r="O4435">
        <v>50</v>
      </c>
      <c r="P4435" t="s">
        <v>9225</v>
      </c>
      <c r="Q4435">
        <v>27</v>
      </c>
      <c r="R4435">
        <v>19</v>
      </c>
      <c r="S4435" t="s">
        <v>9256</v>
      </c>
      <c r="T4435" t="s">
        <v>9264</v>
      </c>
      <c r="U4435" t="s">
        <v>9283</v>
      </c>
      <c r="V4435" t="str" cm="1">
        <f t="array" ref="V4435">_xlfn.IFS(Hospital_Emergency_Room_Data[[#This Row],[Day]]&lt;=10,"Start(1-10)",Hospital_Emergency_Room_Data[[#This Row],[Day]]&lt;=20,"Middle(11-20)",Hospital_Emergency_Room_Data[[#This Row],[Day]]&gt;20,"End(21-30)")</f>
        <v>End(21-30)</v>
      </c>
    </row>
    <row r="4436" spans="1:22">
      <c r="A4436">
        <v>296056177</v>
      </c>
      <c r="B4436" t="s">
        <v>4447</v>
      </c>
      <c r="C4436" s="1">
        <v>45082</v>
      </c>
      <c r="D4436" t="str">
        <f>TEXT(Hospital_Emergency_Room_Data[[#This Row],[Patient Admission Date]],"mmm")</f>
        <v>Jun</v>
      </c>
      <c r="E4436">
        <f>YEAR(Hospital_Emergency_Room_Data[[#This Row],[Patient Admission Date]])</f>
        <v>2023</v>
      </c>
      <c r="F4436" s="2">
        <v>1.8749999999999999E-2</v>
      </c>
      <c r="G4436" s="8" t="str">
        <f>TEXT(Hospital_Emergency_Room_Data[[#This Row],[Patient Admission Date]],"dddd")</f>
        <v>Monday</v>
      </c>
      <c r="H4436" t="s">
        <v>9208</v>
      </c>
      <c r="I4436">
        <v>11</v>
      </c>
      <c r="J4436" s="5" t="s">
        <v>9221</v>
      </c>
      <c r="K4436" t="s">
        <v>21</v>
      </c>
      <c r="L4436" t="s">
        <v>9281</v>
      </c>
      <c r="M4436" t="s">
        <v>9209</v>
      </c>
      <c r="N4436">
        <v>5</v>
      </c>
      <c r="O4436">
        <v>36</v>
      </c>
      <c r="P4436" t="s">
        <v>9225</v>
      </c>
      <c r="Q4436">
        <v>5</v>
      </c>
      <c r="R4436">
        <v>0</v>
      </c>
      <c r="S4436" t="s">
        <v>9258</v>
      </c>
      <c r="T4436" t="s">
        <v>9263</v>
      </c>
      <c r="U4436" t="s">
        <v>9300</v>
      </c>
      <c r="V4436" t="str" cm="1">
        <f t="array" ref="V4436">_xlfn.IFS(Hospital_Emergency_Room_Data[[#This Row],[Day]]&lt;=10,"Start(1-10)",Hospital_Emergency_Room_Data[[#This Row],[Day]]&lt;=20,"Middle(11-20)",Hospital_Emergency_Room_Data[[#This Row],[Day]]&gt;20,"End(21-30)")</f>
        <v>Start(1-10)</v>
      </c>
    </row>
    <row r="4437" spans="1:22">
      <c r="A4437">
        <v>806351624</v>
      </c>
      <c r="B4437" t="s">
        <v>4448</v>
      </c>
      <c r="C4437" s="1">
        <v>45325</v>
      </c>
      <c r="D4437" t="str">
        <f>TEXT(Hospital_Emergency_Room_Data[[#This Row],[Patient Admission Date]],"mmm")</f>
        <v>Feb</v>
      </c>
      <c r="E4437">
        <f>YEAR(Hospital_Emergency_Room_Data[[#This Row],[Patient Admission Date]])</f>
        <v>2024</v>
      </c>
      <c r="F4437" s="2">
        <v>0.14027777777777778</v>
      </c>
      <c r="G4437" s="8" t="str">
        <f>TEXT(Hospital_Emergency_Room_Data[[#This Row],[Patient Admission Date]],"dddd")</f>
        <v>Saturday</v>
      </c>
      <c r="H4437" t="s">
        <v>9208</v>
      </c>
      <c r="I4437">
        <v>18</v>
      </c>
      <c r="J4437" s="5" t="s">
        <v>9220</v>
      </c>
      <c r="K4437" t="s">
        <v>21</v>
      </c>
      <c r="L4437" t="s">
        <v>9281</v>
      </c>
      <c r="M4437" t="s">
        <v>9209</v>
      </c>
      <c r="N4437">
        <v>5</v>
      </c>
      <c r="O4437">
        <v>23</v>
      </c>
      <c r="P4437" t="s">
        <v>9226</v>
      </c>
      <c r="Q4437">
        <v>3</v>
      </c>
      <c r="R4437">
        <v>3</v>
      </c>
      <c r="S4437" t="s">
        <v>9258</v>
      </c>
      <c r="T4437" t="s">
        <v>9263</v>
      </c>
      <c r="U4437" t="s">
        <v>9282</v>
      </c>
      <c r="V4437" t="str" cm="1">
        <f t="array" ref="V4437">_xlfn.IFS(Hospital_Emergency_Room_Data[[#This Row],[Day]]&lt;=10,"Start(1-10)",Hospital_Emergency_Room_Data[[#This Row],[Day]]&lt;=20,"Middle(11-20)",Hospital_Emergency_Room_Data[[#This Row],[Day]]&gt;20,"End(21-30)")</f>
        <v>Start(1-10)</v>
      </c>
    </row>
    <row r="4438" spans="1:22">
      <c r="A4438">
        <v>683757436</v>
      </c>
      <c r="B4438" t="s">
        <v>4449</v>
      </c>
      <c r="C4438" s="1">
        <v>45225</v>
      </c>
      <c r="D4438" t="str">
        <f>TEXT(Hospital_Emergency_Room_Data[[#This Row],[Patient Admission Date]],"mmm")</f>
        <v>Oct</v>
      </c>
      <c r="E4438">
        <f>YEAR(Hospital_Emergency_Room_Data[[#This Row],[Patient Admission Date]])</f>
        <v>2023</v>
      </c>
      <c r="F4438" s="2">
        <v>0.97222222222222221</v>
      </c>
      <c r="G4438" s="8" t="str">
        <f>TEXT(Hospital_Emergency_Room_Data[[#This Row],[Patient Admission Date]],"dddd")</f>
        <v>Thursday</v>
      </c>
      <c r="H4438" t="s">
        <v>9208</v>
      </c>
      <c r="I4438">
        <v>73</v>
      </c>
      <c r="J4438" s="5" t="s">
        <v>9222</v>
      </c>
      <c r="K4438" t="s">
        <v>21</v>
      </c>
      <c r="L4438" t="s">
        <v>9281</v>
      </c>
      <c r="M4438" t="s">
        <v>9209</v>
      </c>
      <c r="N4438">
        <v>5</v>
      </c>
      <c r="O4438">
        <v>53</v>
      </c>
      <c r="P4438" t="s">
        <v>9225</v>
      </c>
      <c r="Q4438">
        <v>26</v>
      </c>
      <c r="R4438">
        <v>23</v>
      </c>
      <c r="S4438" t="s">
        <v>9256</v>
      </c>
      <c r="T4438" t="s">
        <v>9264</v>
      </c>
      <c r="U4438" t="s">
        <v>9283</v>
      </c>
      <c r="V4438" t="str" cm="1">
        <f t="array" ref="V4438">_xlfn.IFS(Hospital_Emergency_Room_Data[[#This Row],[Day]]&lt;=10,"Start(1-10)",Hospital_Emergency_Room_Data[[#This Row],[Day]]&lt;=20,"Middle(11-20)",Hospital_Emergency_Room_Data[[#This Row],[Day]]&gt;20,"End(21-30)")</f>
        <v>End(21-30)</v>
      </c>
    </row>
    <row r="4439" spans="1:22">
      <c r="A4439">
        <v>793820278</v>
      </c>
      <c r="B4439" t="s">
        <v>4450</v>
      </c>
      <c r="C4439" s="1">
        <v>45434</v>
      </c>
      <c r="D4439" t="str">
        <f>TEXT(Hospital_Emergency_Room_Data[[#This Row],[Patient Admission Date]],"mmm")</f>
        <v>May</v>
      </c>
      <c r="E4439">
        <f>YEAR(Hospital_Emergency_Room_Data[[#This Row],[Patient Admission Date]])</f>
        <v>2024</v>
      </c>
      <c r="F4439" s="2">
        <v>0.94861111111111107</v>
      </c>
      <c r="G4439" s="8" t="str">
        <f>TEXT(Hospital_Emergency_Room_Data[[#This Row],[Patient Admission Date]],"dddd")</f>
        <v>Wednesday</v>
      </c>
      <c r="H4439" t="s">
        <v>9208</v>
      </c>
      <c r="I4439">
        <v>76</v>
      </c>
      <c r="J4439" s="5" t="s">
        <v>9222</v>
      </c>
      <c r="K4439" t="s">
        <v>21</v>
      </c>
      <c r="L4439" t="s">
        <v>9281</v>
      </c>
      <c r="M4439" t="s">
        <v>9209</v>
      </c>
      <c r="N4439">
        <v>5</v>
      </c>
      <c r="O4439">
        <v>40</v>
      </c>
      <c r="P4439" t="s">
        <v>9225</v>
      </c>
      <c r="Q4439">
        <v>22</v>
      </c>
      <c r="R4439">
        <v>22</v>
      </c>
      <c r="S4439" t="s">
        <v>9256</v>
      </c>
      <c r="T4439" t="s">
        <v>9264</v>
      </c>
      <c r="U4439" t="s">
        <v>9300</v>
      </c>
      <c r="V4439" t="str" cm="1">
        <f t="array" ref="V4439">_xlfn.IFS(Hospital_Emergency_Room_Data[[#This Row],[Day]]&lt;=10,"Start(1-10)",Hospital_Emergency_Room_Data[[#This Row],[Day]]&lt;=20,"Middle(11-20)",Hospital_Emergency_Room_Data[[#This Row],[Day]]&gt;20,"End(21-30)")</f>
        <v>End(21-30)</v>
      </c>
    </row>
    <row r="4440" spans="1:22">
      <c r="A4440">
        <v>543319504</v>
      </c>
      <c r="B4440" t="s">
        <v>4451</v>
      </c>
      <c r="C4440" s="1">
        <v>45312</v>
      </c>
      <c r="D4440" t="str">
        <f>TEXT(Hospital_Emergency_Room_Data[[#This Row],[Patient Admission Date]],"mmm")</f>
        <v>Jan</v>
      </c>
      <c r="E4440">
        <f>YEAR(Hospital_Emergency_Room_Data[[#This Row],[Patient Admission Date]])</f>
        <v>2024</v>
      </c>
      <c r="F4440" s="2">
        <v>0.5493055555555556</v>
      </c>
      <c r="G4440" s="8" t="str">
        <f>TEXT(Hospital_Emergency_Room_Data[[#This Row],[Patient Admission Date]],"dddd")</f>
        <v>Sunday</v>
      </c>
      <c r="H4440" t="s">
        <v>9208</v>
      </c>
      <c r="I4440">
        <v>69</v>
      </c>
      <c r="J4440" s="5" t="s">
        <v>9217</v>
      </c>
      <c r="K4440" t="s">
        <v>21</v>
      </c>
      <c r="L4440" t="s">
        <v>9281</v>
      </c>
      <c r="M4440" t="s">
        <v>9209</v>
      </c>
      <c r="N4440">
        <v>5</v>
      </c>
      <c r="O4440">
        <v>15</v>
      </c>
      <c r="P4440" t="s">
        <v>9226</v>
      </c>
      <c r="Q4440">
        <v>21</v>
      </c>
      <c r="R4440">
        <v>13</v>
      </c>
      <c r="S4440" t="s">
        <v>9257</v>
      </c>
      <c r="T4440" t="s">
        <v>9262</v>
      </c>
      <c r="U4440" t="s">
        <v>9282</v>
      </c>
      <c r="V4440" t="str" cm="1">
        <f t="array" ref="V4440">_xlfn.IFS(Hospital_Emergency_Room_Data[[#This Row],[Day]]&lt;=10,"Start(1-10)",Hospital_Emergency_Room_Data[[#This Row],[Day]]&lt;=20,"Middle(11-20)",Hospital_Emergency_Room_Data[[#This Row],[Day]]&gt;20,"End(21-30)")</f>
        <v>End(21-30)</v>
      </c>
    </row>
    <row r="4441" spans="1:22">
      <c r="A4441">
        <v>571284395</v>
      </c>
      <c r="B4441" t="s">
        <v>4452</v>
      </c>
      <c r="C4441" s="1">
        <v>45358</v>
      </c>
      <c r="D4441" t="str">
        <f>TEXT(Hospital_Emergency_Room_Data[[#This Row],[Patient Admission Date]],"mmm")</f>
        <v>Mar</v>
      </c>
      <c r="E4441">
        <f>YEAR(Hospital_Emergency_Room_Data[[#This Row],[Patient Admission Date]])</f>
        <v>2024</v>
      </c>
      <c r="F4441" s="2">
        <v>0.91805555555555551</v>
      </c>
      <c r="G4441" s="8" t="str">
        <f>TEXT(Hospital_Emergency_Room_Data[[#This Row],[Patient Admission Date]],"dddd")</f>
        <v>Thursday</v>
      </c>
      <c r="H4441" t="s">
        <v>9208</v>
      </c>
      <c r="I4441">
        <v>44</v>
      </c>
      <c r="J4441" s="5" t="s">
        <v>9223</v>
      </c>
      <c r="K4441" t="s">
        <v>21</v>
      </c>
      <c r="L4441" t="s">
        <v>9281</v>
      </c>
      <c r="M4441" t="s">
        <v>9209</v>
      </c>
      <c r="N4441">
        <v>5</v>
      </c>
      <c r="O4441">
        <v>29</v>
      </c>
      <c r="P4441" t="s">
        <v>9226</v>
      </c>
      <c r="Q4441">
        <v>7</v>
      </c>
      <c r="R4441">
        <v>22</v>
      </c>
      <c r="S4441" t="s">
        <v>9256</v>
      </c>
      <c r="T4441" t="s">
        <v>9263</v>
      </c>
      <c r="U4441" t="s">
        <v>9282</v>
      </c>
      <c r="V4441" t="str" cm="1">
        <f t="array" ref="V4441">_xlfn.IFS(Hospital_Emergency_Room_Data[[#This Row],[Day]]&lt;=10,"Start(1-10)",Hospital_Emergency_Room_Data[[#This Row],[Day]]&lt;=20,"Middle(11-20)",Hospital_Emergency_Room_Data[[#This Row],[Day]]&gt;20,"End(21-30)")</f>
        <v>Start(1-10)</v>
      </c>
    </row>
    <row r="4442" spans="1:22">
      <c r="A4442">
        <v>251449574</v>
      </c>
      <c r="B4442" t="s">
        <v>4453</v>
      </c>
      <c r="C4442" s="1">
        <v>45519</v>
      </c>
      <c r="D4442" t="str">
        <f>TEXT(Hospital_Emergency_Room_Data[[#This Row],[Patient Admission Date]],"mmm")</f>
        <v>Aug</v>
      </c>
      <c r="E4442">
        <f>YEAR(Hospital_Emergency_Room_Data[[#This Row],[Patient Admission Date]])</f>
        <v>2024</v>
      </c>
      <c r="F4442" s="2">
        <v>0.92569444444444449</v>
      </c>
      <c r="G4442" s="8" t="str">
        <f>TEXT(Hospital_Emergency_Room_Data[[#This Row],[Patient Admission Date]],"dddd")</f>
        <v>Thursday</v>
      </c>
      <c r="H4442" t="s">
        <v>9208</v>
      </c>
      <c r="I4442">
        <v>44</v>
      </c>
      <c r="J4442" s="5" t="s">
        <v>9223</v>
      </c>
      <c r="K4442" t="s">
        <v>21</v>
      </c>
      <c r="L4442" t="s">
        <v>9281</v>
      </c>
      <c r="M4442" t="s">
        <v>9209</v>
      </c>
      <c r="N4442">
        <v>6</v>
      </c>
      <c r="O4442">
        <v>33</v>
      </c>
      <c r="P4442" t="s">
        <v>9225</v>
      </c>
      <c r="Q4442">
        <v>15</v>
      </c>
      <c r="R4442">
        <v>22</v>
      </c>
      <c r="S4442" t="s">
        <v>9256</v>
      </c>
      <c r="T4442" t="s">
        <v>9262</v>
      </c>
      <c r="U4442" t="s">
        <v>9300</v>
      </c>
      <c r="V4442" t="str" cm="1">
        <f t="array" ref="V4442">_xlfn.IFS(Hospital_Emergency_Room_Data[[#This Row],[Day]]&lt;=10,"Start(1-10)",Hospital_Emergency_Room_Data[[#This Row],[Day]]&lt;=20,"Middle(11-20)",Hospital_Emergency_Room_Data[[#This Row],[Day]]&gt;20,"End(21-30)")</f>
        <v>Middle(11-20)</v>
      </c>
    </row>
    <row r="4443" spans="1:22">
      <c r="A4443">
        <v>776022598</v>
      </c>
      <c r="B4443" t="s">
        <v>4454</v>
      </c>
      <c r="C4443" s="1">
        <v>45565</v>
      </c>
      <c r="D4443" t="str">
        <f>TEXT(Hospital_Emergency_Room_Data[[#This Row],[Patient Admission Date]],"mmm")</f>
        <v>Sep</v>
      </c>
      <c r="E4443">
        <f>YEAR(Hospital_Emergency_Room_Data[[#This Row],[Patient Admission Date]])</f>
        <v>2024</v>
      </c>
      <c r="F4443" s="2">
        <v>0.70625000000000004</v>
      </c>
      <c r="G4443" s="8" t="str">
        <f>TEXT(Hospital_Emergency_Room_Data[[#This Row],[Patient Admission Date]],"dddd")</f>
        <v>Monday</v>
      </c>
      <c r="H4443" t="s">
        <v>9208</v>
      </c>
      <c r="I4443">
        <v>42</v>
      </c>
      <c r="J4443" s="5" t="s">
        <v>9223</v>
      </c>
      <c r="K4443" t="s">
        <v>21</v>
      </c>
      <c r="L4443" t="s">
        <v>9281</v>
      </c>
      <c r="M4443" t="s">
        <v>9209</v>
      </c>
      <c r="N4443">
        <v>6</v>
      </c>
      <c r="O4443">
        <v>41</v>
      </c>
      <c r="P4443" t="s">
        <v>9225</v>
      </c>
      <c r="Q4443">
        <v>30</v>
      </c>
      <c r="R4443">
        <v>16</v>
      </c>
      <c r="S4443" t="s">
        <v>9257</v>
      </c>
      <c r="T4443" t="s">
        <v>9264</v>
      </c>
      <c r="U4443" t="s">
        <v>9300</v>
      </c>
      <c r="V4443" t="str" cm="1">
        <f t="array" ref="V4443">_xlfn.IFS(Hospital_Emergency_Room_Data[[#This Row],[Day]]&lt;=10,"Start(1-10)",Hospital_Emergency_Room_Data[[#This Row],[Day]]&lt;=20,"Middle(11-20)",Hospital_Emergency_Room_Data[[#This Row],[Day]]&gt;20,"End(21-30)")</f>
        <v>End(21-30)</v>
      </c>
    </row>
    <row r="4444" spans="1:22">
      <c r="A4444">
        <v>754497731</v>
      </c>
      <c r="B4444" t="s">
        <v>4455</v>
      </c>
      <c r="C4444" s="1">
        <v>45308</v>
      </c>
      <c r="D4444" t="str">
        <f>TEXT(Hospital_Emergency_Room_Data[[#This Row],[Patient Admission Date]],"mmm")</f>
        <v>Jan</v>
      </c>
      <c r="E4444">
        <f>YEAR(Hospital_Emergency_Room_Data[[#This Row],[Patient Admission Date]])</f>
        <v>2024</v>
      </c>
      <c r="F4444" s="2">
        <v>0.26111111111111113</v>
      </c>
      <c r="G4444" s="8" t="str">
        <f>TEXT(Hospital_Emergency_Room_Data[[#This Row],[Patient Admission Date]],"dddd")</f>
        <v>Wednesday</v>
      </c>
      <c r="H4444" t="s">
        <v>9208</v>
      </c>
      <c r="I4444">
        <v>32</v>
      </c>
      <c r="J4444" s="5" t="s">
        <v>9223</v>
      </c>
      <c r="K4444" t="s">
        <v>21</v>
      </c>
      <c r="L4444" t="s">
        <v>9281</v>
      </c>
      <c r="M4444" t="s">
        <v>9209</v>
      </c>
      <c r="N4444">
        <v>6</v>
      </c>
      <c r="O4444">
        <v>28</v>
      </c>
      <c r="P4444" t="s">
        <v>9226</v>
      </c>
      <c r="Q4444">
        <v>17</v>
      </c>
      <c r="R4444">
        <v>6</v>
      </c>
      <c r="S4444" t="s">
        <v>9255</v>
      </c>
      <c r="T4444" t="s">
        <v>9262</v>
      </c>
      <c r="U4444" t="s">
        <v>9282</v>
      </c>
      <c r="V4444" t="str" cm="1">
        <f t="array" ref="V4444">_xlfn.IFS(Hospital_Emergency_Room_Data[[#This Row],[Day]]&lt;=10,"Start(1-10)",Hospital_Emergency_Room_Data[[#This Row],[Day]]&lt;=20,"Middle(11-20)",Hospital_Emergency_Room_Data[[#This Row],[Day]]&gt;20,"End(21-30)")</f>
        <v>Middle(11-20)</v>
      </c>
    </row>
    <row r="4445" spans="1:22">
      <c r="A4445">
        <v>512196052</v>
      </c>
      <c r="B4445" t="s">
        <v>4456</v>
      </c>
      <c r="C4445" s="1">
        <v>45186</v>
      </c>
      <c r="D4445" t="str">
        <f>TEXT(Hospital_Emergency_Room_Data[[#This Row],[Patient Admission Date]],"mmm")</f>
        <v>Sep</v>
      </c>
      <c r="E4445">
        <f>YEAR(Hospital_Emergency_Room_Data[[#This Row],[Patient Admission Date]])</f>
        <v>2023</v>
      </c>
      <c r="F4445" s="2">
        <v>0.72291666666666665</v>
      </c>
      <c r="G4445" s="8" t="str">
        <f>TEXT(Hospital_Emergency_Room_Data[[#This Row],[Patient Admission Date]],"dddd")</f>
        <v>Sunday</v>
      </c>
      <c r="H4445" t="s">
        <v>9208</v>
      </c>
      <c r="I4445">
        <v>2</v>
      </c>
      <c r="J4445" s="5" t="s">
        <v>9218</v>
      </c>
      <c r="K4445" t="s">
        <v>21</v>
      </c>
      <c r="L4445" t="s">
        <v>9281</v>
      </c>
      <c r="M4445" t="s">
        <v>9209</v>
      </c>
      <c r="N4445">
        <v>6</v>
      </c>
      <c r="O4445">
        <v>55</v>
      </c>
      <c r="P4445" t="s">
        <v>9225</v>
      </c>
      <c r="Q4445">
        <v>17</v>
      </c>
      <c r="R4445">
        <v>17</v>
      </c>
      <c r="S4445" t="s">
        <v>9257</v>
      </c>
      <c r="T4445" t="s">
        <v>9262</v>
      </c>
      <c r="U4445" t="s">
        <v>9283</v>
      </c>
      <c r="V4445" t="str" cm="1">
        <f t="array" ref="V4445">_xlfn.IFS(Hospital_Emergency_Room_Data[[#This Row],[Day]]&lt;=10,"Start(1-10)",Hospital_Emergency_Room_Data[[#This Row],[Day]]&lt;=20,"Middle(11-20)",Hospital_Emergency_Room_Data[[#This Row],[Day]]&gt;20,"End(21-30)")</f>
        <v>Middle(11-20)</v>
      </c>
    </row>
    <row r="4446" spans="1:22">
      <c r="A4446">
        <v>818402922</v>
      </c>
      <c r="B4446" t="s">
        <v>4457</v>
      </c>
      <c r="C4446" s="1">
        <v>45245</v>
      </c>
      <c r="D4446" t="str">
        <f>TEXT(Hospital_Emergency_Room_Data[[#This Row],[Patient Admission Date]],"mmm")</f>
        <v>Nov</v>
      </c>
      <c r="E4446">
        <f>YEAR(Hospital_Emergency_Room_Data[[#This Row],[Patient Admission Date]])</f>
        <v>2023</v>
      </c>
      <c r="F4446" s="2">
        <v>0.50763888888888886</v>
      </c>
      <c r="G4446" s="8" t="str">
        <f>TEXT(Hospital_Emergency_Room_Data[[#This Row],[Patient Admission Date]],"dddd")</f>
        <v>Wednesday</v>
      </c>
      <c r="H4446" t="s">
        <v>9208</v>
      </c>
      <c r="I4446">
        <v>20</v>
      </c>
      <c r="J4446" s="5" t="s">
        <v>9220</v>
      </c>
      <c r="K4446" t="s">
        <v>21</v>
      </c>
      <c r="L4446" t="s">
        <v>9281</v>
      </c>
      <c r="M4446" t="s">
        <v>9209</v>
      </c>
      <c r="N4446">
        <v>6</v>
      </c>
      <c r="O4446">
        <v>31</v>
      </c>
      <c r="P4446" t="s">
        <v>9225</v>
      </c>
      <c r="Q4446">
        <v>15</v>
      </c>
      <c r="R4446">
        <v>12</v>
      </c>
      <c r="S4446" t="s">
        <v>9257</v>
      </c>
      <c r="T4446" t="s">
        <v>9262</v>
      </c>
      <c r="U4446" t="s">
        <v>9300</v>
      </c>
      <c r="V4446" t="str" cm="1">
        <f t="array" ref="V4446">_xlfn.IFS(Hospital_Emergency_Room_Data[[#This Row],[Day]]&lt;=10,"Start(1-10)",Hospital_Emergency_Room_Data[[#This Row],[Day]]&lt;=20,"Middle(11-20)",Hospital_Emergency_Room_Data[[#This Row],[Day]]&gt;20,"End(21-30)")</f>
        <v>Middle(11-20)</v>
      </c>
    </row>
    <row r="4447" spans="1:22">
      <c r="A4447">
        <v>460515878</v>
      </c>
      <c r="B4447" t="s">
        <v>4458</v>
      </c>
      <c r="C4447" s="1">
        <v>45426</v>
      </c>
      <c r="D4447" t="str">
        <f>TEXT(Hospital_Emergency_Room_Data[[#This Row],[Patient Admission Date]],"mmm")</f>
        <v>May</v>
      </c>
      <c r="E4447">
        <f>YEAR(Hospital_Emergency_Room_Data[[#This Row],[Patient Admission Date]])</f>
        <v>2024</v>
      </c>
      <c r="F4447" s="2">
        <v>0.55902777777777779</v>
      </c>
      <c r="G4447" s="8" t="str">
        <f>TEXT(Hospital_Emergency_Room_Data[[#This Row],[Patient Admission Date]],"dddd")</f>
        <v>Tuesday</v>
      </c>
      <c r="H4447" t="s">
        <v>9208</v>
      </c>
      <c r="I4447">
        <v>58</v>
      </c>
      <c r="J4447" s="5" t="s">
        <v>9219</v>
      </c>
      <c r="K4447" t="s">
        <v>21</v>
      </c>
      <c r="L4447" t="s">
        <v>9281</v>
      </c>
      <c r="M4447" t="s">
        <v>9209</v>
      </c>
      <c r="N4447">
        <v>7</v>
      </c>
      <c r="O4447">
        <v>10</v>
      </c>
      <c r="P4447" t="s">
        <v>9226</v>
      </c>
      <c r="Q4447">
        <v>14</v>
      </c>
      <c r="R4447">
        <v>13</v>
      </c>
      <c r="S4447" t="s">
        <v>9257</v>
      </c>
      <c r="T4447" t="s">
        <v>9265</v>
      </c>
      <c r="U4447" t="s">
        <v>9282</v>
      </c>
      <c r="V4447" t="str" cm="1">
        <f t="array" ref="V4447">_xlfn.IFS(Hospital_Emergency_Room_Data[[#This Row],[Day]]&lt;=10,"Start(1-10)",Hospital_Emergency_Room_Data[[#This Row],[Day]]&lt;=20,"Middle(11-20)",Hospital_Emergency_Room_Data[[#This Row],[Day]]&gt;20,"End(21-30)")</f>
        <v>Middle(11-20)</v>
      </c>
    </row>
    <row r="4448" spans="1:22">
      <c r="A4448">
        <v>493101682</v>
      </c>
      <c r="B4448" t="s">
        <v>4459</v>
      </c>
      <c r="C4448" s="1">
        <v>45323</v>
      </c>
      <c r="D4448" t="str">
        <f>TEXT(Hospital_Emergency_Room_Data[[#This Row],[Patient Admission Date]],"mmm")</f>
        <v>Feb</v>
      </c>
      <c r="E4448">
        <f>YEAR(Hospital_Emergency_Room_Data[[#This Row],[Patient Admission Date]])</f>
        <v>2024</v>
      </c>
      <c r="F4448" s="2">
        <v>0.69513888888888886</v>
      </c>
      <c r="G4448" s="8" t="str">
        <f>TEXT(Hospital_Emergency_Room_Data[[#This Row],[Patient Admission Date]],"dddd")</f>
        <v>Thursday</v>
      </c>
      <c r="H4448" t="s">
        <v>9208</v>
      </c>
      <c r="I4448">
        <v>15</v>
      </c>
      <c r="J4448" s="5" t="s">
        <v>9220</v>
      </c>
      <c r="K4448" t="s">
        <v>21</v>
      </c>
      <c r="L4448" t="s">
        <v>9281</v>
      </c>
      <c r="M4448" t="s">
        <v>9209</v>
      </c>
      <c r="N4448">
        <v>7</v>
      </c>
      <c r="O4448">
        <v>37</v>
      </c>
      <c r="P4448" t="s">
        <v>9225</v>
      </c>
      <c r="Q4448">
        <v>1</v>
      </c>
      <c r="R4448">
        <v>16</v>
      </c>
      <c r="S4448" t="s">
        <v>9257</v>
      </c>
      <c r="T4448" t="s">
        <v>9263</v>
      </c>
      <c r="U4448" t="s">
        <v>9300</v>
      </c>
      <c r="V4448" t="str" cm="1">
        <f t="array" ref="V4448">_xlfn.IFS(Hospital_Emergency_Room_Data[[#This Row],[Day]]&lt;=10,"Start(1-10)",Hospital_Emergency_Room_Data[[#This Row],[Day]]&lt;=20,"Middle(11-20)",Hospital_Emergency_Room_Data[[#This Row],[Day]]&gt;20,"End(21-30)")</f>
        <v>Start(1-10)</v>
      </c>
    </row>
    <row r="4449" spans="1:22">
      <c r="A4449">
        <v>422645062</v>
      </c>
      <c r="B4449" t="s">
        <v>4460</v>
      </c>
      <c r="C4449" s="1">
        <v>45275</v>
      </c>
      <c r="D4449" t="str">
        <f>TEXT(Hospital_Emergency_Room_Data[[#This Row],[Patient Admission Date]],"mmm")</f>
        <v>Dec</v>
      </c>
      <c r="E4449">
        <f>YEAR(Hospital_Emergency_Room_Data[[#This Row],[Patient Admission Date]])</f>
        <v>2023</v>
      </c>
      <c r="F4449" s="2">
        <v>0.61527777777777781</v>
      </c>
      <c r="G4449" s="8" t="str">
        <f>TEXT(Hospital_Emergency_Room_Data[[#This Row],[Patient Admission Date]],"dddd")</f>
        <v>Friday</v>
      </c>
      <c r="H4449" t="s">
        <v>9208</v>
      </c>
      <c r="I4449">
        <v>71</v>
      </c>
      <c r="J4449" s="5" t="s">
        <v>9222</v>
      </c>
      <c r="K4449" t="s">
        <v>21</v>
      </c>
      <c r="L4449" t="s">
        <v>9281</v>
      </c>
      <c r="M4449" t="s">
        <v>9209</v>
      </c>
      <c r="N4449">
        <v>7</v>
      </c>
      <c r="O4449">
        <v>15</v>
      </c>
      <c r="P4449" t="s">
        <v>9226</v>
      </c>
      <c r="Q4449">
        <v>15</v>
      </c>
      <c r="R4449">
        <v>14</v>
      </c>
      <c r="S4449" t="s">
        <v>9257</v>
      </c>
      <c r="T4449" t="s">
        <v>9262</v>
      </c>
      <c r="U4449" t="s">
        <v>9282</v>
      </c>
      <c r="V4449" t="str" cm="1">
        <f t="array" ref="V4449">_xlfn.IFS(Hospital_Emergency_Room_Data[[#This Row],[Day]]&lt;=10,"Start(1-10)",Hospital_Emergency_Room_Data[[#This Row],[Day]]&lt;=20,"Middle(11-20)",Hospital_Emergency_Room_Data[[#This Row],[Day]]&gt;20,"End(21-30)")</f>
        <v>Middle(11-20)</v>
      </c>
    </row>
    <row r="4450" spans="1:22">
      <c r="A4450">
        <v>830194776</v>
      </c>
      <c r="B4450" t="s">
        <v>4461</v>
      </c>
      <c r="C4450" s="1">
        <v>45120</v>
      </c>
      <c r="D4450" t="str">
        <f>TEXT(Hospital_Emergency_Room_Data[[#This Row],[Patient Admission Date]],"mmm")</f>
        <v>Jul</v>
      </c>
      <c r="E4450">
        <f>YEAR(Hospital_Emergency_Room_Data[[#This Row],[Patient Admission Date]])</f>
        <v>2023</v>
      </c>
      <c r="F4450" s="2">
        <v>0.96180555555555558</v>
      </c>
      <c r="G4450" s="8" t="str">
        <f>TEXT(Hospital_Emergency_Room_Data[[#This Row],[Patient Admission Date]],"dddd")</f>
        <v>Thursday</v>
      </c>
      <c r="H4450" t="s">
        <v>9208</v>
      </c>
      <c r="I4450">
        <v>77</v>
      </c>
      <c r="J4450" s="5" t="s">
        <v>9222</v>
      </c>
      <c r="K4450" t="s">
        <v>21</v>
      </c>
      <c r="L4450" t="s">
        <v>9281</v>
      </c>
      <c r="M4450" t="s">
        <v>9209</v>
      </c>
      <c r="N4450">
        <v>7</v>
      </c>
      <c r="O4450">
        <v>29</v>
      </c>
      <c r="P4450" t="s">
        <v>9226</v>
      </c>
      <c r="Q4450">
        <v>13</v>
      </c>
      <c r="R4450">
        <v>23</v>
      </c>
      <c r="S4450" t="s">
        <v>9256</v>
      </c>
      <c r="T4450" t="s">
        <v>9265</v>
      </c>
      <c r="U4450" t="s">
        <v>9282</v>
      </c>
      <c r="V4450" t="str" cm="1">
        <f t="array" ref="V4450">_xlfn.IFS(Hospital_Emergency_Room_Data[[#This Row],[Day]]&lt;=10,"Start(1-10)",Hospital_Emergency_Room_Data[[#This Row],[Day]]&lt;=20,"Middle(11-20)",Hospital_Emergency_Room_Data[[#This Row],[Day]]&gt;20,"End(21-30)")</f>
        <v>Middle(11-20)</v>
      </c>
    </row>
    <row r="4451" spans="1:22">
      <c r="A4451">
        <v>857695508</v>
      </c>
      <c r="B4451" t="s">
        <v>4462</v>
      </c>
      <c r="C4451" s="1">
        <v>45142</v>
      </c>
      <c r="D4451" t="str">
        <f>TEXT(Hospital_Emergency_Room_Data[[#This Row],[Patient Admission Date]],"mmm")</f>
        <v>Aug</v>
      </c>
      <c r="E4451">
        <f>YEAR(Hospital_Emergency_Room_Data[[#This Row],[Patient Admission Date]])</f>
        <v>2023</v>
      </c>
      <c r="F4451" s="2">
        <v>5.8333333333333334E-2</v>
      </c>
      <c r="G4451" s="8" t="str">
        <f>TEXT(Hospital_Emergency_Room_Data[[#This Row],[Patient Admission Date]],"dddd")</f>
        <v>Friday</v>
      </c>
      <c r="H4451" t="s">
        <v>9208</v>
      </c>
      <c r="I4451">
        <v>15</v>
      </c>
      <c r="J4451" s="5" t="s">
        <v>9220</v>
      </c>
      <c r="K4451" t="s">
        <v>21</v>
      </c>
      <c r="L4451" t="s">
        <v>9281</v>
      </c>
      <c r="M4451" t="s">
        <v>9209</v>
      </c>
      <c r="N4451">
        <v>7</v>
      </c>
      <c r="O4451">
        <v>55</v>
      </c>
      <c r="P4451" t="s">
        <v>9225</v>
      </c>
      <c r="Q4451">
        <v>4</v>
      </c>
      <c r="R4451">
        <v>1</v>
      </c>
      <c r="S4451" t="s">
        <v>9258</v>
      </c>
      <c r="T4451" t="s">
        <v>9263</v>
      </c>
      <c r="U4451" t="s">
        <v>9283</v>
      </c>
      <c r="V4451" t="str" cm="1">
        <f t="array" ref="V4451">_xlfn.IFS(Hospital_Emergency_Room_Data[[#This Row],[Day]]&lt;=10,"Start(1-10)",Hospital_Emergency_Room_Data[[#This Row],[Day]]&lt;=20,"Middle(11-20)",Hospital_Emergency_Room_Data[[#This Row],[Day]]&gt;20,"End(21-30)")</f>
        <v>Start(1-10)</v>
      </c>
    </row>
    <row r="4452" spans="1:22">
      <c r="A4452">
        <v>476555109</v>
      </c>
      <c r="B4452" t="s">
        <v>4463</v>
      </c>
      <c r="C4452" s="1">
        <v>45297</v>
      </c>
      <c r="D4452" t="str">
        <f>TEXT(Hospital_Emergency_Room_Data[[#This Row],[Patient Admission Date]],"mmm")</f>
        <v>Jan</v>
      </c>
      <c r="E4452">
        <f>YEAR(Hospital_Emergency_Room_Data[[#This Row],[Patient Admission Date]])</f>
        <v>2024</v>
      </c>
      <c r="F4452" s="2">
        <v>0.35069444444444442</v>
      </c>
      <c r="G4452" s="8" t="str">
        <f>TEXT(Hospital_Emergency_Room_Data[[#This Row],[Patient Admission Date]],"dddd")</f>
        <v>Saturday</v>
      </c>
      <c r="H4452" t="s">
        <v>9208</v>
      </c>
      <c r="I4452">
        <v>28</v>
      </c>
      <c r="J4452" s="5" t="s">
        <v>9220</v>
      </c>
      <c r="K4452" t="s">
        <v>21</v>
      </c>
      <c r="L4452" t="s">
        <v>9281</v>
      </c>
      <c r="M4452" t="s">
        <v>9209</v>
      </c>
      <c r="N4452">
        <v>7</v>
      </c>
      <c r="O4452">
        <v>60</v>
      </c>
      <c r="P4452" t="s">
        <v>9225</v>
      </c>
      <c r="Q4452">
        <v>6</v>
      </c>
      <c r="R4452">
        <v>8</v>
      </c>
      <c r="S4452" t="s">
        <v>9255</v>
      </c>
      <c r="T4452" t="s">
        <v>9263</v>
      </c>
      <c r="U4452" t="s">
        <v>9283</v>
      </c>
      <c r="V4452" t="str" cm="1">
        <f t="array" ref="V4452">_xlfn.IFS(Hospital_Emergency_Room_Data[[#This Row],[Day]]&lt;=10,"Start(1-10)",Hospital_Emergency_Room_Data[[#This Row],[Day]]&lt;=20,"Middle(11-20)",Hospital_Emergency_Room_Data[[#This Row],[Day]]&gt;20,"End(21-30)")</f>
        <v>Start(1-10)</v>
      </c>
    </row>
    <row r="4453" spans="1:22">
      <c r="A4453">
        <v>757231659</v>
      </c>
      <c r="B4453" t="s">
        <v>4464</v>
      </c>
      <c r="C4453" s="1">
        <v>45301</v>
      </c>
      <c r="D4453" t="str">
        <f>TEXT(Hospital_Emergency_Room_Data[[#This Row],[Patient Admission Date]],"mmm")</f>
        <v>Jan</v>
      </c>
      <c r="E4453">
        <f>YEAR(Hospital_Emergency_Room_Data[[#This Row],[Patient Admission Date]])</f>
        <v>2024</v>
      </c>
      <c r="F4453" s="2">
        <v>0.64166666666666672</v>
      </c>
      <c r="G4453" s="8" t="str">
        <f>TEXT(Hospital_Emergency_Room_Data[[#This Row],[Patient Admission Date]],"dddd")</f>
        <v>Wednesday</v>
      </c>
      <c r="H4453" t="s">
        <v>9208</v>
      </c>
      <c r="I4453">
        <v>17</v>
      </c>
      <c r="J4453" s="5" t="s">
        <v>9220</v>
      </c>
      <c r="K4453" t="s">
        <v>21</v>
      </c>
      <c r="L4453" t="s">
        <v>9281</v>
      </c>
      <c r="M4453" t="s">
        <v>9209</v>
      </c>
      <c r="N4453">
        <v>8</v>
      </c>
      <c r="O4453">
        <v>47</v>
      </c>
      <c r="P4453" t="s">
        <v>9225</v>
      </c>
      <c r="Q4453">
        <v>10</v>
      </c>
      <c r="R4453">
        <v>15</v>
      </c>
      <c r="S4453" t="s">
        <v>9257</v>
      </c>
      <c r="T4453" t="s">
        <v>9265</v>
      </c>
      <c r="U4453" t="s">
        <v>9283</v>
      </c>
      <c r="V4453" t="str" cm="1">
        <f t="array" ref="V4453">_xlfn.IFS(Hospital_Emergency_Room_Data[[#This Row],[Day]]&lt;=10,"Start(1-10)",Hospital_Emergency_Room_Data[[#This Row],[Day]]&lt;=20,"Middle(11-20)",Hospital_Emergency_Room_Data[[#This Row],[Day]]&gt;20,"End(21-30)")</f>
        <v>Start(1-10)</v>
      </c>
    </row>
    <row r="4454" spans="1:22">
      <c r="A4454">
        <v>880557692</v>
      </c>
      <c r="B4454" t="s">
        <v>4465</v>
      </c>
      <c r="C4454" s="1">
        <v>45380</v>
      </c>
      <c r="D4454" t="str">
        <f>TEXT(Hospital_Emergency_Room_Data[[#This Row],[Patient Admission Date]],"mmm")</f>
        <v>Mar</v>
      </c>
      <c r="E4454">
        <f>YEAR(Hospital_Emergency_Room_Data[[#This Row],[Patient Admission Date]])</f>
        <v>2024</v>
      </c>
      <c r="F4454" s="2">
        <v>0.67986111111111114</v>
      </c>
      <c r="G4454" s="8" t="str">
        <f>TEXT(Hospital_Emergency_Room_Data[[#This Row],[Patient Admission Date]],"dddd")</f>
        <v>Friday</v>
      </c>
      <c r="H4454" t="s">
        <v>9208</v>
      </c>
      <c r="I4454">
        <v>52</v>
      </c>
      <c r="J4454" s="5" t="s">
        <v>9219</v>
      </c>
      <c r="K4454" t="s">
        <v>21</v>
      </c>
      <c r="L4454" t="s">
        <v>9281</v>
      </c>
      <c r="M4454" t="s">
        <v>9209</v>
      </c>
      <c r="N4454">
        <v>8</v>
      </c>
      <c r="O4454">
        <v>17</v>
      </c>
      <c r="P4454" t="s">
        <v>9226</v>
      </c>
      <c r="Q4454">
        <v>29</v>
      </c>
      <c r="R4454">
        <v>16</v>
      </c>
      <c r="S4454" t="s">
        <v>9257</v>
      </c>
      <c r="T4454" t="s">
        <v>9264</v>
      </c>
      <c r="U4454" t="s">
        <v>9282</v>
      </c>
      <c r="V4454" t="str" cm="1">
        <f t="array" ref="V4454">_xlfn.IFS(Hospital_Emergency_Room_Data[[#This Row],[Day]]&lt;=10,"Start(1-10)",Hospital_Emergency_Room_Data[[#This Row],[Day]]&lt;=20,"Middle(11-20)",Hospital_Emergency_Room_Data[[#This Row],[Day]]&gt;20,"End(21-30)")</f>
        <v>End(21-30)</v>
      </c>
    </row>
    <row r="4455" spans="1:22">
      <c r="A4455">
        <v>104766945</v>
      </c>
      <c r="B4455" t="s">
        <v>4466</v>
      </c>
      <c r="C4455" s="1">
        <v>45480</v>
      </c>
      <c r="D4455" t="str">
        <f>TEXT(Hospital_Emergency_Room_Data[[#This Row],[Patient Admission Date]],"mmm")</f>
        <v>Jul</v>
      </c>
      <c r="E4455">
        <f>YEAR(Hospital_Emergency_Room_Data[[#This Row],[Patient Admission Date]])</f>
        <v>2024</v>
      </c>
      <c r="F4455" s="2">
        <v>0.2722222222222222</v>
      </c>
      <c r="G4455" s="8" t="str">
        <f>TEXT(Hospital_Emergency_Room_Data[[#This Row],[Patient Admission Date]],"dddd")</f>
        <v>Sunday</v>
      </c>
      <c r="H4455" t="s">
        <v>9208</v>
      </c>
      <c r="I4455">
        <v>56</v>
      </c>
      <c r="J4455" s="5" t="s">
        <v>9219</v>
      </c>
      <c r="K4455" t="s">
        <v>21</v>
      </c>
      <c r="L4455" t="s">
        <v>9281</v>
      </c>
      <c r="M4455" t="s">
        <v>9209</v>
      </c>
      <c r="N4455">
        <v>8</v>
      </c>
      <c r="O4455">
        <v>13</v>
      </c>
      <c r="P4455" t="s">
        <v>9226</v>
      </c>
      <c r="Q4455">
        <v>7</v>
      </c>
      <c r="R4455">
        <v>6</v>
      </c>
      <c r="S4455" t="s">
        <v>9255</v>
      </c>
      <c r="T4455" t="s">
        <v>9263</v>
      </c>
      <c r="U4455" t="s">
        <v>9282</v>
      </c>
      <c r="V4455" t="str" cm="1">
        <f t="array" ref="V4455">_xlfn.IFS(Hospital_Emergency_Room_Data[[#This Row],[Day]]&lt;=10,"Start(1-10)",Hospital_Emergency_Room_Data[[#This Row],[Day]]&lt;=20,"Middle(11-20)",Hospital_Emergency_Room_Data[[#This Row],[Day]]&gt;20,"End(21-30)")</f>
        <v>Start(1-10)</v>
      </c>
    </row>
    <row r="4456" spans="1:22">
      <c r="A4456">
        <v>419535282</v>
      </c>
      <c r="B4456" t="s">
        <v>4467</v>
      </c>
      <c r="C4456" s="1">
        <v>45026</v>
      </c>
      <c r="D4456" t="str">
        <f>TEXT(Hospital_Emergency_Room_Data[[#This Row],[Patient Admission Date]],"mmm")</f>
        <v>Apr</v>
      </c>
      <c r="E4456">
        <f>YEAR(Hospital_Emergency_Room_Data[[#This Row],[Patient Admission Date]])</f>
        <v>2023</v>
      </c>
      <c r="F4456" s="2">
        <v>0.19305555555555556</v>
      </c>
      <c r="G4456" s="8" t="str">
        <f>TEXT(Hospital_Emergency_Room_Data[[#This Row],[Patient Admission Date]],"dddd")</f>
        <v>Monday</v>
      </c>
      <c r="H4456" t="s">
        <v>9208</v>
      </c>
      <c r="I4456">
        <v>52</v>
      </c>
      <c r="J4456" s="5" t="s">
        <v>9219</v>
      </c>
      <c r="K4456" t="s">
        <v>21</v>
      </c>
      <c r="L4456" t="s">
        <v>9281</v>
      </c>
      <c r="M4456" t="s">
        <v>9209</v>
      </c>
      <c r="N4456">
        <v>9</v>
      </c>
      <c r="O4456">
        <v>30</v>
      </c>
      <c r="P4456" t="s">
        <v>9225</v>
      </c>
      <c r="Q4456">
        <v>10</v>
      </c>
      <c r="R4456">
        <v>4</v>
      </c>
      <c r="S4456" t="s">
        <v>9258</v>
      </c>
      <c r="T4456" t="s">
        <v>9265</v>
      </c>
      <c r="U4456" t="s">
        <v>9282</v>
      </c>
      <c r="V4456" t="str" cm="1">
        <f t="array" ref="V4456">_xlfn.IFS(Hospital_Emergency_Room_Data[[#This Row],[Day]]&lt;=10,"Start(1-10)",Hospital_Emergency_Room_Data[[#This Row],[Day]]&lt;=20,"Middle(11-20)",Hospital_Emergency_Room_Data[[#This Row],[Day]]&gt;20,"End(21-30)")</f>
        <v>Start(1-10)</v>
      </c>
    </row>
    <row r="4457" spans="1:22">
      <c r="A4457">
        <v>283503153</v>
      </c>
      <c r="B4457" t="s">
        <v>4468</v>
      </c>
      <c r="C4457" s="1">
        <v>45103</v>
      </c>
      <c r="D4457" t="str">
        <f>TEXT(Hospital_Emergency_Room_Data[[#This Row],[Patient Admission Date]],"mmm")</f>
        <v>Jun</v>
      </c>
      <c r="E4457">
        <f>YEAR(Hospital_Emergency_Room_Data[[#This Row],[Patient Admission Date]])</f>
        <v>2023</v>
      </c>
      <c r="F4457" s="2">
        <v>0.65555555555555556</v>
      </c>
      <c r="G4457" s="8" t="str">
        <f>TEXT(Hospital_Emergency_Room_Data[[#This Row],[Patient Admission Date]],"dddd")</f>
        <v>Monday</v>
      </c>
      <c r="H4457" t="s">
        <v>9208</v>
      </c>
      <c r="I4457">
        <v>39</v>
      </c>
      <c r="J4457" s="5" t="s">
        <v>9223</v>
      </c>
      <c r="K4457" t="s">
        <v>21</v>
      </c>
      <c r="L4457" t="s">
        <v>9281</v>
      </c>
      <c r="M4457" t="s">
        <v>9209</v>
      </c>
      <c r="N4457">
        <v>10</v>
      </c>
      <c r="O4457">
        <v>36</v>
      </c>
      <c r="P4457" t="s">
        <v>9225</v>
      </c>
      <c r="Q4457">
        <v>26</v>
      </c>
      <c r="R4457">
        <v>15</v>
      </c>
      <c r="S4457" t="s">
        <v>9257</v>
      </c>
      <c r="T4457" t="s">
        <v>9264</v>
      </c>
      <c r="U4457" t="s">
        <v>9300</v>
      </c>
      <c r="V4457" t="str" cm="1">
        <f t="array" ref="V4457">_xlfn.IFS(Hospital_Emergency_Room_Data[[#This Row],[Day]]&lt;=10,"Start(1-10)",Hospital_Emergency_Room_Data[[#This Row],[Day]]&lt;=20,"Middle(11-20)",Hospital_Emergency_Room_Data[[#This Row],[Day]]&gt;20,"End(21-30)")</f>
        <v>End(21-30)</v>
      </c>
    </row>
    <row r="4458" spans="1:22">
      <c r="A4458">
        <v>741463329</v>
      </c>
      <c r="B4458" t="s">
        <v>4469</v>
      </c>
      <c r="C4458" s="1">
        <v>45370</v>
      </c>
      <c r="D4458" t="str">
        <f>TEXT(Hospital_Emergency_Room_Data[[#This Row],[Patient Admission Date]],"mmm")</f>
        <v>Mar</v>
      </c>
      <c r="E4458">
        <f>YEAR(Hospital_Emergency_Room_Data[[#This Row],[Patient Admission Date]])</f>
        <v>2024</v>
      </c>
      <c r="F4458" s="2">
        <v>0.14444444444444443</v>
      </c>
      <c r="G4458" s="8" t="str">
        <f>TEXT(Hospital_Emergency_Room_Data[[#This Row],[Patient Admission Date]],"dddd")</f>
        <v>Tuesday</v>
      </c>
      <c r="H4458" t="s">
        <v>9208</v>
      </c>
      <c r="I4458">
        <v>18</v>
      </c>
      <c r="J4458" s="5" t="s">
        <v>9220</v>
      </c>
      <c r="K4458" t="s">
        <v>21</v>
      </c>
      <c r="L4458" t="s">
        <v>9281</v>
      </c>
      <c r="M4458" t="s">
        <v>9209</v>
      </c>
      <c r="N4458">
        <v>10</v>
      </c>
      <c r="O4458">
        <v>47</v>
      </c>
      <c r="P4458" t="s">
        <v>9225</v>
      </c>
      <c r="Q4458">
        <v>19</v>
      </c>
      <c r="R4458">
        <v>3</v>
      </c>
      <c r="S4458" t="s">
        <v>9258</v>
      </c>
      <c r="T4458" t="s">
        <v>9262</v>
      </c>
      <c r="U4458" t="s">
        <v>9283</v>
      </c>
      <c r="V4458" t="str" cm="1">
        <f t="array" ref="V4458">_xlfn.IFS(Hospital_Emergency_Room_Data[[#This Row],[Day]]&lt;=10,"Start(1-10)",Hospital_Emergency_Room_Data[[#This Row],[Day]]&lt;=20,"Middle(11-20)",Hospital_Emergency_Room_Data[[#This Row],[Day]]&gt;20,"End(21-30)")</f>
        <v>Middle(11-20)</v>
      </c>
    </row>
    <row r="4459" spans="1:22">
      <c r="A4459">
        <v>507870166</v>
      </c>
      <c r="B4459" t="s">
        <v>4470</v>
      </c>
      <c r="C4459" s="1">
        <v>45373</v>
      </c>
      <c r="D4459" t="str">
        <f>TEXT(Hospital_Emergency_Room_Data[[#This Row],[Patient Admission Date]],"mmm")</f>
        <v>Mar</v>
      </c>
      <c r="E4459">
        <f>YEAR(Hospital_Emergency_Room_Data[[#This Row],[Patient Admission Date]])</f>
        <v>2024</v>
      </c>
      <c r="F4459" s="2">
        <v>0.7104166666666667</v>
      </c>
      <c r="G4459" s="8" t="str">
        <f>TEXT(Hospital_Emergency_Room_Data[[#This Row],[Patient Admission Date]],"dddd")</f>
        <v>Friday</v>
      </c>
      <c r="H4459" t="s">
        <v>9208</v>
      </c>
      <c r="I4459">
        <v>2</v>
      </c>
      <c r="J4459" s="5" t="s">
        <v>9218</v>
      </c>
      <c r="K4459" t="s">
        <v>21</v>
      </c>
      <c r="L4459" t="s">
        <v>9281</v>
      </c>
      <c r="M4459" t="s">
        <v>9209</v>
      </c>
      <c r="N4459">
        <v>10</v>
      </c>
      <c r="O4459">
        <v>14</v>
      </c>
      <c r="P4459" t="s">
        <v>9226</v>
      </c>
      <c r="Q4459">
        <v>22</v>
      </c>
      <c r="R4459">
        <v>17</v>
      </c>
      <c r="S4459" t="s">
        <v>9257</v>
      </c>
      <c r="T4459" t="s">
        <v>9264</v>
      </c>
      <c r="U4459" t="s">
        <v>9282</v>
      </c>
      <c r="V4459" t="str" cm="1">
        <f t="array" ref="V4459">_xlfn.IFS(Hospital_Emergency_Room_Data[[#This Row],[Day]]&lt;=10,"Start(1-10)",Hospital_Emergency_Room_Data[[#This Row],[Day]]&lt;=20,"Middle(11-20)",Hospital_Emergency_Room_Data[[#This Row],[Day]]&gt;20,"End(21-30)")</f>
        <v>End(21-30)</v>
      </c>
    </row>
    <row r="4460" spans="1:22">
      <c r="A4460">
        <v>715736259</v>
      </c>
      <c r="B4460" t="s">
        <v>4471</v>
      </c>
      <c r="C4460" s="1">
        <v>45326</v>
      </c>
      <c r="D4460" t="str">
        <f>TEXT(Hospital_Emergency_Room_Data[[#This Row],[Patient Admission Date]],"mmm")</f>
        <v>Feb</v>
      </c>
      <c r="E4460">
        <f>YEAR(Hospital_Emergency_Room_Data[[#This Row],[Patient Admission Date]])</f>
        <v>2024</v>
      </c>
      <c r="F4460" s="2">
        <v>0.29166666666666669</v>
      </c>
      <c r="G4460" s="8" t="str">
        <f>TEXT(Hospital_Emergency_Room_Data[[#This Row],[Patient Admission Date]],"dddd")</f>
        <v>Sunday</v>
      </c>
      <c r="H4460" t="s">
        <v>9208</v>
      </c>
      <c r="I4460">
        <v>24</v>
      </c>
      <c r="J4460" s="5" t="s">
        <v>9220</v>
      </c>
      <c r="K4460" t="s">
        <v>21</v>
      </c>
      <c r="L4460" t="s">
        <v>16</v>
      </c>
      <c r="M4460" t="s">
        <v>9209</v>
      </c>
      <c r="O4460">
        <v>30</v>
      </c>
      <c r="P4460" t="s">
        <v>9225</v>
      </c>
      <c r="Q4460">
        <v>4</v>
      </c>
      <c r="R4460">
        <v>7</v>
      </c>
      <c r="S4460" t="s">
        <v>9255</v>
      </c>
      <c r="T4460" t="s">
        <v>9263</v>
      </c>
      <c r="U4460" t="s">
        <v>9282</v>
      </c>
      <c r="V4460" t="str" cm="1">
        <f t="array" ref="V4460">_xlfn.IFS(Hospital_Emergency_Room_Data[[#This Row],[Day]]&lt;=10,"Start(1-10)",Hospital_Emergency_Room_Data[[#This Row],[Day]]&lt;=20,"Middle(11-20)",Hospital_Emergency_Room_Data[[#This Row],[Day]]&gt;20,"End(21-30)")</f>
        <v>Start(1-10)</v>
      </c>
    </row>
    <row r="4461" spans="1:22">
      <c r="A4461">
        <v>536830771</v>
      </c>
      <c r="B4461" t="s">
        <v>4472</v>
      </c>
      <c r="C4461" s="1">
        <v>45148</v>
      </c>
      <c r="D4461" t="str">
        <f>TEXT(Hospital_Emergency_Room_Data[[#This Row],[Patient Admission Date]],"mmm")</f>
        <v>Aug</v>
      </c>
      <c r="E4461">
        <f>YEAR(Hospital_Emergency_Room_Data[[#This Row],[Patient Admission Date]])</f>
        <v>2023</v>
      </c>
      <c r="F4461" s="2">
        <v>0.54722222222222228</v>
      </c>
      <c r="G4461" s="8" t="str">
        <f>TEXT(Hospital_Emergency_Room_Data[[#This Row],[Patient Admission Date]],"dddd")</f>
        <v>Thursday</v>
      </c>
      <c r="H4461" t="s">
        <v>9208</v>
      </c>
      <c r="I4461">
        <v>16</v>
      </c>
      <c r="J4461" s="5" t="s">
        <v>9220</v>
      </c>
      <c r="K4461" t="s">
        <v>21</v>
      </c>
      <c r="L4461" t="s">
        <v>16</v>
      </c>
      <c r="M4461" t="s">
        <v>9209</v>
      </c>
      <c r="O4461">
        <v>55</v>
      </c>
      <c r="P4461" t="s">
        <v>9225</v>
      </c>
      <c r="Q4461">
        <v>10</v>
      </c>
      <c r="R4461">
        <v>13</v>
      </c>
      <c r="S4461" t="s">
        <v>9257</v>
      </c>
      <c r="T4461" t="s">
        <v>9265</v>
      </c>
      <c r="U4461" t="s">
        <v>9283</v>
      </c>
      <c r="V4461" t="str" cm="1">
        <f t="array" ref="V4461">_xlfn.IFS(Hospital_Emergency_Room_Data[[#This Row],[Day]]&lt;=10,"Start(1-10)",Hospital_Emergency_Room_Data[[#This Row],[Day]]&lt;=20,"Middle(11-20)",Hospital_Emergency_Room_Data[[#This Row],[Day]]&gt;20,"End(21-30)")</f>
        <v>Start(1-10)</v>
      </c>
    </row>
    <row r="4462" spans="1:22">
      <c r="A4462">
        <v>176939459</v>
      </c>
      <c r="B4462" t="s">
        <v>4473</v>
      </c>
      <c r="C4462" s="1">
        <v>45051</v>
      </c>
      <c r="D4462" t="str">
        <f>TEXT(Hospital_Emergency_Room_Data[[#This Row],[Patient Admission Date]],"mmm")</f>
        <v>May</v>
      </c>
      <c r="E4462">
        <f>YEAR(Hospital_Emergency_Room_Data[[#This Row],[Patient Admission Date]])</f>
        <v>2023</v>
      </c>
      <c r="F4462" s="2">
        <v>0.58263888888888893</v>
      </c>
      <c r="G4462" s="8" t="str">
        <f>TEXT(Hospital_Emergency_Room_Data[[#This Row],[Patient Admission Date]],"dddd")</f>
        <v>Friday</v>
      </c>
      <c r="H4462" t="s">
        <v>9208</v>
      </c>
      <c r="I4462">
        <v>54</v>
      </c>
      <c r="J4462" s="5" t="s">
        <v>9219</v>
      </c>
      <c r="K4462" t="s">
        <v>21</v>
      </c>
      <c r="L4462" t="s">
        <v>16</v>
      </c>
      <c r="M4462" t="s">
        <v>9209</v>
      </c>
      <c r="O4462">
        <v>29</v>
      </c>
      <c r="P4462" t="s">
        <v>9226</v>
      </c>
      <c r="Q4462">
        <v>5</v>
      </c>
      <c r="R4462">
        <v>13</v>
      </c>
      <c r="S4462" t="s">
        <v>9257</v>
      </c>
      <c r="T4462" t="s">
        <v>9263</v>
      </c>
      <c r="U4462" t="s">
        <v>9282</v>
      </c>
      <c r="V4462" t="str" cm="1">
        <f t="array" ref="V4462">_xlfn.IFS(Hospital_Emergency_Room_Data[[#This Row],[Day]]&lt;=10,"Start(1-10)",Hospital_Emergency_Room_Data[[#This Row],[Day]]&lt;=20,"Middle(11-20)",Hospital_Emergency_Room_Data[[#This Row],[Day]]&gt;20,"End(21-30)")</f>
        <v>Start(1-10)</v>
      </c>
    </row>
    <row r="4463" spans="1:22">
      <c r="A4463">
        <v>705063874</v>
      </c>
      <c r="B4463" t="s">
        <v>4474</v>
      </c>
      <c r="C4463" s="1">
        <v>45530</v>
      </c>
      <c r="D4463" t="str">
        <f>TEXT(Hospital_Emergency_Room_Data[[#This Row],[Patient Admission Date]],"mmm")</f>
        <v>Aug</v>
      </c>
      <c r="E4463">
        <f>YEAR(Hospital_Emergency_Room_Data[[#This Row],[Patient Admission Date]])</f>
        <v>2024</v>
      </c>
      <c r="F4463" s="2">
        <v>0.76597222222222228</v>
      </c>
      <c r="G4463" s="8" t="str">
        <f>TEXT(Hospital_Emergency_Room_Data[[#This Row],[Patient Admission Date]],"dddd")</f>
        <v>Monday</v>
      </c>
      <c r="H4463" t="s">
        <v>9208</v>
      </c>
      <c r="I4463">
        <v>79</v>
      </c>
      <c r="J4463" s="5" t="s">
        <v>9222</v>
      </c>
      <c r="K4463" t="s">
        <v>21</v>
      </c>
      <c r="L4463" t="s">
        <v>16</v>
      </c>
      <c r="M4463" t="s">
        <v>9209</v>
      </c>
      <c r="O4463">
        <v>18</v>
      </c>
      <c r="P4463" t="s">
        <v>9226</v>
      </c>
      <c r="Q4463">
        <v>26</v>
      </c>
      <c r="R4463">
        <v>18</v>
      </c>
      <c r="S4463" t="s">
        <v>9256</v>
      </c>
      <c r="T4463" t="s">
        <v>9264</v>
      </c>
      <c r="U4463" t="s">
        <v>9282</v>
      </c>
      <c r="V4463" t="str" cm="1">
        <f t="array" ref="V4463">_xlfn.IFS(Hospital_Emergency_Room_Data[[#This Row],[Day]]&lt;=10,"Start(1-10)",Hospital_Emergency_Room_Data[[#This Row],[Day]]&lt;=20,"Middle(11-20)",Hospital_Emergency_Room_Data[[#This Row],[Day]]&gt;20,"End(21-30)")</f>
        <v>End(21-30)</v>
      </c>
    </row>
    <row r="4464" spans="1:22">
      <c r="A4464">
        <v>848515434</v>
      </c>
      <c r="B4464" t="s">
        <v>4475</v>
      </c>
      <c r="C4464" s="1">
        <v>45305</v>
      </c>
      <c r="D4464" t="str">
        <f>TEXT(Hospital_Emergency_Room_Data[[#This Row],[Patient Admission Date]],"mmm")</f>
        <v>Jan</v>
      </c>
      <c r="E4464">
        <f>YEAR(Hospital_Emergency_Room_Data[[#This Row],[Patient Admission Date]])</f>
        <v>2024</v>
      </c>
      <c r="F4464" s="2">
        <v>0.4826388888888889</v>
      </c>
      <c r="G4464" s="8" t="str">
        <f>TEXT(Hospital_Emergency_Room_Data[[#This Row],[Patient Admission Date]],"dddd")</f>
        <v>Sunday</v>
      </c>
      <c r="H4464" t="s">
        <v>9208</v>
      </c>
      <c r="I4464">
        <v>62</v>
      </c>
      <c r="J4464" s="5" t="s">
        <v>9217</v>
      </c>
      <c r="K4464" t="s">
        <v>21</v>
      </c>
      <c r="L4464" t="s">
        <v>16</v>
      </c>
      <c r="M4464" t="s">
        <v>9209</v>
      </c>
      <c r="O4464">
        <v>50</v>
      </c>
      <c r="P4464" t="s">
        <v>9225</v>
      </c>
      <c r="Q4464">
        <v>14</v>
      </c>
      <c r="R4464">
        <v>11</v>
      </c>
      <c r="S4464" t="s">
        <v>9255</v>
      </c>
      <c r="T4464" t="s">
        <v>9265</v>
      </c>
      <c r="U4464" t="s">
        <v>9283</v>
      </c>
      <c r="V4464" t="str" cm="1">
        <f t="array" ref="V4464">_xlfn.IFS(Hospital_Emergency_Room_Data[[#This Row],[Day]]&lt;=10,"Start(1-10)",Hospital_Emergency_Room_Data[[#This Row],[Day]]&lt;=20,"Middle(11-20)",Hospital_Emergency_Room_Data[[#This Row],[Day]]&gt;20,"End(21-30)")</f>
        <v>Middle(11-20)</v>
      </c>
    </row>
    <row r="4465" spans="1:22">
      <c r="A4465">
        <v>152674247</v>
      </c>
      <c r="B4465" t="s">
        <v>4476</v>
      </c>
      <c r="C4465" s="1">
        <v>45224</v>
      </c>
      <c r="D4465" t="str">
        <f>TEXT(Hospital_Emergency_Room_Data[[#This Row],[Patient Admission Date]],"mmm")</f>
        <v>Oct</v>
      </c>
      <c r="E4465">
        <f>YEAR(Hospital_Emergency_Room_Data[[#This Row],[Patient Admission Date]])</f>
        <v>2023</v>
      </c>
      <c r="F4465" s="2">
        <v>0.76666666666666672</v>
      </c>
      <c r="G4465" s="8" t="str">
        <f>TEXT(Hospital_Emergency_Room_Data[[#This Row],[Patient Admission Date]],"dddd")</f>
        <v>Wednesday</v>
      </c>
      <c r="H4465" t="s">
        <v>9208</v>
      </c>
      <c r="I4465">
        <v>15</v>
      </c>
      <c r="J4465" s="5" t="s">
        <v>9220</v>
      </c>
      <c r="K4465" t="s">
        <v>21</v>
      </c>
      <c r="L4465" t="s">
        <v>16</v>
      </c>
      <c r="M4465" t="s">
        <v>9209</v>
      </c>
      <c r="O4465">
        <v>19</v>
      </c>
      <c r="P4465" t="s">
        <v>9226</v>
      </c>
      <c r="Q4465">
        <v>25</v>
      </c>
      <c r="R4465">
        <v>18</v>
      </c>
      <c r="S4465" t="s">
        <v>9256</v>
      </c>
      <c r="T4465" t="s">
        <v>9264</v>
      </c>
      <c r="U4465" t="s">
        <v>9282</v>
      </c>
      <c r="V4465" t="str" cm="1">
        <f t="array" ref="V4465">_xlfn.IFS(Hospital_Emergency_Room_Data[[#This Row],[Day]]&lt;=10,"Start(1-10)",Hospital_Emergency_Room_Data[[#This Row],[Day]]&lt;=20,"Middle(11-20)",Hospital_Emergency_Room_Data[[#This Row],[Day]]&gt;20,"End(21-30)")</f>
        <v>End(21-30)</v>
      </c>
    </row>
    <row r="4466" spans="1:22">
      <c r="A4466">
        <v>871567981</v>
      </c>
      <c r="B4466" t="s">
        <v>4477</v>
      </c>
      <c r="C4466" s="1">
        <v>45028</v>
      </c>
      <c r="D4466" t="str">
        <f>TEXT(Hospital_Emergency_Room_Data[[#This Row],[Patient Admission Date]],"mmm")</f>
        <v>Apr</v>
      </c>
      <c r="E4466">
        <f>YEAR(Hospital_Emergency_Room_Data[[#This Row],[Patient Admission Date]])</f>
        <v>2023</v>
      </c>
      <c r="F4466" s="2">
        <v>0.96736111111111112</v>
      </c>
      <c r="G4466" s="8" t="str">
        <f>TEXT(Hospital_Emergency_Room_Data[[#This Row],[Patient Admission Date]],"dddd")</f>
        <v>Wednesday</v>
      </c>
      <c r="H4466" t="s">
        <v>9208</v>
      </c>
      <c r="I4466">
        <v>33</v>
      </c>
      <c r="J4466" s="5" t="s">
        <v>9223</v>
      </c>
      <c r="K4466" t="s">
        <v>21</v>
      </c>
      <c r="L4466" t="s">
        <v>16</v>
      </c>
      <c r="M4466" t="s">
        <v>9209</v>
      </c>
      <c r="O4466">
        <v>43</v>
      </c>
      <c r="P4466" t="s">
        <v>9225</v>
      </c>
      <c r="Q4466">
        <v>12</v>
      </c>
      <c r="R4466">
        <v>23</v>
      </c>
      <c r="S4466" t="s">
        <v>9256</v>
      </c>
      <c r="T4466" t="s">
        <v>9265</v>
      </c>
      <c r="U4466" t="s">
        <v>9300</v>
      </c>
      <c r="V4466" t="str" cm="1">
        <f t="array" ref="V4466">_xlfn.IFS(Hospital_Emergency_Room_Data[[#This Row],[Day]]&lt;=10,"Start(1-10)",Hospital_Emergency_Room_Data[[#This Row],[Day]]&lt;=20,"Middle(11-20)",Hospital_Emergency_Room_Data[[#This Row],[Day]]&gt;20,"End(21-30)")</f>
        <v>Middle(11-20)</v>
      </c>
    </row>
    <row r="4467" spans="1:22">
      <c r="A4467">
        <v>594578538</v>
      </c>
      <c r="B4467" t="s">
        <v>4478</v>
      </c>
      <c r="C4467" s="1">
        <v>45247</v>
      </c>
      <c r="D4467" t="str">
        <f>TEXT(Hospital_Emergency_Room_Data[[#This Row],[Patient Admission Date]],"mmm")</f>
        <v>Nov</v>
      </c>
      <c r="E4467">
        <f>YEAR(Hospital_Emergency_Room_Data[[#This Row],[Patient Admission Date]])</f>
        <v>2023</v>
      </c>
      <c r="F4467" s="2">
        <v>0.65625</v>
      </c>
      <c r="G4467" s="8" t="str">
        <f>TEXT(Hospital_Emergency_Room_Data[[#This Row],[Patient Admission Date]],"dddd")</f>
        <v>Friday</v>
      </c>
      <c r="H4467" t="s">
        <v>9208</v>
      </c>
      <c r="I4467">
        <v>36</v>
      </c>
      <c r="J4467" s="5" t="s">
        <v>9223</v>
      </c>
      <c r="K4467" t="s">
        <v>21</v>
      </c>
      <c r="L4467" t="s">
        <v>16</v>
      </c>
      <c r="M4467" t="s">
        <v>9209</v>
      </c>
      <c r="O4467">
        <v>30</v>
      </c>
      <c r="P4467" t="s">
        <v>9225</v>
      </c>
      <c r="Q4467">
        <v>17</v>
      </c>
      <c r="R4467">
        <v>15</v>
      </c>
      <c r="S4467" t="s">
        <v>9257</v>
      </c>
      <c r="T4467" t="s">
        <v>9262</v>
      </c>
      <c r="U4467" t="s">
        <v>9282</v>
      </c>
      <c r="V4467" t="str" cm="1">
        <f t="array" ref="V4467">_xlfn.IFS(Hospital_Emergency_Room_Data[[#This Row],[Day]]&lt;=10,"Start(1-10)",Hospital_Emergency_Room_Data[[#This Row],[Day]]&lt;=20,"Middle(11-20)",Hospital_Emergency_Room_Data[[#This Row],[Day]]&gt;20,"End(21-30)")</f>
        <v>Middle(11-20)</v>
      </c>
    </row>
    <row r="4468" spans="1:22">
      <c r="A4468">
        <v>644377174</v>
      </c>
      <c r="B4468" t="s">
        <v>4479</v>
      </c>
      <c r="C4468" s="1">
        <v>45512</v>
      </c>
      <c r="D4468" t="str">
        <f>TEXT(Hospital_Emergency_Room_Data[[#This Row],[Patient Admission Date]],"mmm")</f>
        <v>Aug</v>
      </c>
      <c r="E4468">
        <f>YEAR(Hospital_Emergency_Room_Data[[#This Row],[Patient Admission Date]])</f>
        <v>2024</v>
      </c>
      <c r="F4468" s="2">
        <v>6.3888888888888884E-2</v>
      </c>
      <c r="G4468" s="8" t="str">
        <f>TEXT(Hospital_Emergency_Room_Data[[#This Row],[Patient Admission Date]],"dddd")</f>
        <v>Thursday</v>
      </c>
      <c r="H4468" t="s">
        <v>9208</v>
      </c>
      <c r="I4468">
        <v>25</v>
      </c>
      <c r="J4468" s="5" t="s">
        <v>9220</v>
      </c>
      <c r="K4468" t="s">
        <v>21</v>
      </c>
      <c r="L4468" t="s">
        <v>16</v>
      </c>
      <c r="M4468" t="s">
        <v>9209</v>
      </c>
      <c r="O4468">
        <v>44</v>
      </c>
      <c r="P4468" t="s">
        <v>9225</v>
      </c>
      <c r="Q4468">
        <v>8</v>
      </c>
      <c r="R4468">
        <v>1</v>
      </c>
      <c r="S4468" t="s">
        <v>9258</v>
      </c>
      <c r="T4468" t="s">
        <v>9265</v>
      </c>
      <c r="U4468" t="s">
        <v>9300</v>
      </c>
      <c r="V4468" t="str" cm="1">
        <f t="array" ref="V4468">_xlfn.IFS(Hospital_Emergency_Room_Data[[#This Row],[Day]]&lt;=10,"Start(1-10)",Hospital_Emergency_Room_Data[[#This Row],[Day]]&lt;=20,"Middle(11-20)",Hospital_Emergency_Room_Data[[#This Row],[Day]]&gt;20,"End(21-30)")</f>
        <v>Start(1-10)</v>
      </c>
    </row>
    <row r="4469" spans="1:22">
      <c r="A4469">
        <v>776134447</v>
      </c>
      <c r="B4469" t="s">
        <v>4480</v>
      </c>
      <c r="C4469" s="1">
        <v>45503</v>
      </c>
      <c r="D4469" t="str">
        <f>TEXT(Hospital_Emergency_Room_Data[[#This Row],[Patient Admission Date]],"mmm")</f>
        <v>Jul</v>
      </c>
      <c r="E4469">
        <f>YEAR(Hospital_Emergency_Room_Data[[#This Row],[Patient Admission Date]])</f>
        <v>2024</v>
      </c>
      <c r="F4469" s="2">
        <v>0.96736111111111112</v>
      </c>
      <c r="G4469" s="8" t="str">
        <f>TEXT(Hospital_Emergency_Room_Data[[#This Row],[Patient Admission Date]],"dddd")</f>
        <v>Tuesday</v>
      </c>
      <c r="H4469" t="s">
        <v>9208</v>
      </c>
      <c r="I4469">
        <v>16</v>
      </c>
      <c r="J4469" s="5" t="s">
        <v>9220</v>
      </c>
      <c r="K4469" t="s">
        <v>21</v>
      </c>
      <c r="L4469" t="s">
        <v>16</v>
      </c>
      <c r="M4469" t="s">
        <v>9209</v>
      </c>
      <c r="O4469">
        <v>33</v>
      </c>
      <c r="P4469" t="s">
        <v>9225</v>
      </c>
      <c r="Q4469">
        <v>30</v>
      </c>
      <c r="R4469">
        <v>23</v>
      </c>
      <c r="S4469" t="s">
        <v>9256</v>
      </c>
      <c r="T4469" t="s">
        <v>9264</v>
      </c>
      <c r="U4469" t="s">
        <v>9300</v>
      </c>
      <c r="V4469" t="str" cm="1">
        <f t="array" ref="V4469">_xlfn.IFS(Hospital_Emergency_Room_Data[[#This Row],[Day]]&lt;=10,"Start(1-10)",Hospital_Emergency_Room_Data[[#This Row],[Day]]&lt;=20,"Middle(11-20)",Hospital_Emergency_Room_Data[[#This Row],[Day]]&gt;20,"End(21-30)")</f>
        <v>End(21-30)</v>
      </c>
    </row>
    <row r="4470" spans="1:22">
      <c r="A4470">
        <v>389533260</v>
      </c>
      <c r="B4470" t="s">
        <v>4481</v>
      </c>
      <c r="C4470" s="1">
        <v>45332</v>
      </c>
      <c r="D4470" t="str">
        <f>TEXT(Hospital_Emergency_Room_Data[[#This Row],[Patient Admission Date]],"mmm")</f>
        <v>Feb</v>
      </c>
      <c r="E4470">
        <f>YEAR(Hospital_Emergency_Room_Data[[#This Row],[Patient Admission Date]])</f>
        <v>2024</v>
      </c>
      <c r="F4470" s="2">
        <v>0.42986111111111114</v>
      </c>
      <c r="G4470" s="8" t="str">
        <f>TEXT(Hospital_Emergency_Room_Data[[#This Row],[Patient Admission Date]],"dddd")</f>
        <v>Saturday</v>
      </c>
      <c r="H4470" t="s">
        <v>9208</v>
      </c>
      <c r="I4470">
        <v>76</v>
      </c>
      <c r="J4470" s="5" t="s">
        <v>9222</v>
      </c>
      <c r="K4470" t="s">
        <v>21</v>
      </c>
      <c r="L4470" t="s">
        <v>16</v>
      </c>
      <c r="M4470" t="s">
        <v>9209</v>
      </c>
      <c r="O4470">
        <v>34</v>
      </c>
      <c r="P4470" t="s">
        <v>9225</v>
      </c>
      <c r="Q4470">
        <v>10</v>
      </c>
      <c r="R4470">
        <v>10</v>
      </c>
      <c r="S4470" t="s">
        <v>9255</v>
      </c>
      <c r="T4470" t="s">
        <v>9265</v>
      </c>
      <c r="U4470" t="s">
        <v>9300</v>
      </c>
      <c r="V4470" t="str" cm="1">
        <f t="array" ref="V4470">_xlfn.IFS(Hospital_Emergency_Room_Data[[#This Row],[Day]]&lt;=10,"Start(1-10)",Hospital_Emergency_Room_Data[[#This Row],[Day]]&lt;=20,"Middle(11-20)",Hospital_Emergency_Room_Data[[#This Row],[Day]]&gt;20,"End(21-30)")</f>
        <v>Start(1-10)</v>
      </c>
    </row>
    <row r="4471" spans="1:22">
      <c r="A4471">
        <v>542467781</v>
      </c>
      <c r="B4471" t="s">
        <v>4482</v>
      </c>
      <c r="C4471" s="1">
        <v>45103</v>
      </c>
      <c r="D4471" t="str">
        <f>TEXT(Hospital_Emergency_Room_Data[[#This Row],[Patient Admission Date]],"mmm")</f>
        <v>Jun</v>
      </c>
      <c r="E4471">
        <f>YEAR(Hospital_Emergency_Room_Data[[#This Row],[Patient Admission Date]])</f>
        <v>2023</v>
      </c>
      <c r="F4471" s="2">
        <v>0.5444444444444444</v>
      </c>
      <c r="G4471" s="8" t="str">
        <f>TEXT(Hospital_Emergency_Room_Data[[#This Row],[Patient Admission Date]],"dddd")</f>
        <v>Monday</v>
      </c>
      <c r="H4471" t="s">
        <v>9208</v>
      </c>
      <c r="I4471">
        <v>66</v>
      </c>
      <c r="J4471" s="5" t="s">
        <v>9217</v>
      </c>
      <c r="K4471" t="s">
        <v>21</v>
      </c>
      <c r="L4471" t="s">
        <v>16</v>
      </c>
      <c r="M4471" t="s">
        <v>9209</v>
      </c>
      <c r="O4471">
        <v>19</v>
      </c>
      <c r="P4471" t="s">
        <v>9226</v>
      </c>
      <c r="Q4471">
        <v>26</v>
      </c>
      <c r="R4471">
        <v>13</v>
      </c>
      <c r="S4471" t="s">
        <v>9257</v>
      </c>
      <c r="T4471" t="s">
        <v>9264</v>
      </c>
      <c r="U4471" t="s">
        <v>9282</v>
      </c>
      <c r="V4471" t="str" cm="1">
        <f t="array" ref="V4471">_xlfn.IFS(Hospital_Emergency_Room_Data[[#This Row],[Day]]&lt;=10,"Start(1-10)",Hospital_Emergency_Room_Data[[#This Row],[Day]]&lt;=20,"Middle(11-20)",Hospital_Emergency_Room_Data[[#This Row],[Day]]&gt;20,"End(21-30)")</f>
        <v>End(21-30)</v>
      </c>
    </row>
    <row r="4472" spans="1:22">
      <c r="A4472">
        <v>257303026</v>
      </c>
      <c r="B4472" t="s">
        <v>4483</v>
      </c>
      <c r="C4472" s="1">
        <v>45107</v>
      </c>
      <c r="D4472" t="str">
        <f>TEXT(Hospital_Emergency_Room_Data[[#This Row],[Patient Admission Date]],"mmm")</f>
        <v>Jun</v>
      </c>
      <c r="E4472">
        <f>YEAR(Hospital_Emergency_Room_Data[[#This Row],[Patient Admission Date]])</f>
        <v>2023</v>
      </c>
      <c r="F4472" s="2">
        <v>0.12430555555555556</v>
      </c>
      <c r="G4472" s="8" t="str">
        <f>TEXT(Hospital_Emergency_Room_Data[[#This Row],[Patient Admission Date]],"dddd")</f>
        <v>Friday</v>
      </c>
      <c r="H4472" t="s">
        <v>9208</v>
      </c>
      <c r="I4472">
        <v>62</v>
      </c>
      <c r="J4472" s="5" t="s">
        <v>9217</v>
      </c>
      <c r="K4472" t="s">
        <v>21</v>
      </c>
      <c r="L4472" t="s">
        <v>16</v>
      </c>
      <c r="M4472" t="s">
        <v>9209</v>
      </c>
      <c r="O4472">
        <v>47</v>
      </c>
      <c r="P4472" t="s">
        <v>9225</v>
      </c>
      <c r="Q4472">
        <v>30</v>
      </c>
      <c r="R4472">
        <v>2</v>
      </c>
      <c r="S4472" t="s">
        <v>9258</v>
      </c>
      <c r="T4472" t="s">
        <v>9264</v>
      </c>
      <c r="U4472" t="s">
        <v>9283</v>
      </c>
      <c r="V4472" t="str" cm="1">
        <f t="array" ref="V4472">_xlfn.IFS(Hospital_Emergency_Room_Data[[#This Row],[Day]]&lt;=10,"Start(1-10)",Hospital_Emergency_Room_Data[[#This Row],[Day]]&lt;=20,"Middle(11-20)",Hospital_Emergency_Room_Data[[#This Row],[Day]]&gt;20,"End(21-30)")</f>
        <v>End(21-30)</v>
      </c>
    </row>
    <row r="4473" spans="1:22">
      <c r="A4473">
        <v>427286383</v>
      </c>
      <c r="B4473" t="s">
        <v>4484</v>
      </c>
      <c r="C4473" s="1">
        <v>45424</v>
      </c>
      <c r="D4473" t="str">
        <f>TEXT(Hospital_Emergency_Room_Data[[#This Row],[Patient Admission Date]],"mmm")</f>
        <v>May</v>
      </c>
      <c r="E4473">
        <f>YEAR(Hospital_Emergency_Room_Data[[#This Row],[Patient Admission Date]])</f>
        <v>2024</v>
      </c>
      <c r="F4473" s="2">
        <v>0.3</v>
      </c>
      <c r="G4473" s="8" t="str">
        <f>TEXT(Hospital_Emergency_Room_Data[[#This Row],[Patient Admission Date]],"dddd")</f>
        <v>Sunday</v>
      </c>
      <c r="H4473" t="s">
        <v>9208</v>
      </c>
      <c r="I4473">
        <v>73</v>
      </c>
      <c r="J4473" s="5" t="s">
        <v>9222</v>
      </c>
      <c r="K4473" t="s">
        <v>21</v>
      </c>
      <c r="L4473" t="s">
        <v>16</v>
      </c>
      <c r="M4473" t="s">
        <v>9209</v>
      </c>
      <c r="O4473">
        <v>15</v>
      </c>
      <c r="P4473" t="s">
        <v>9226</v>
      </c>
      <c r="Q4473">
        <v>12</v>
      </c>
      <c r="R4473">
        <v>7</v>
      </c>
      <c r="S4473" t="s">
        <v>9255</v>
      </c>
      <c r="T4473" t="s">
        <v>9265</v>
      </c>
      <c r="U4473" t="s">
        <v>9282</v>
      </c>
      <c r="V4473" t="str" cm="1">
        <f t="array" ref="V4473">_xlfn.IFS(Hospital_Emergency_Room_Data[[#This Row],[Day]]&lt;=10,"Start(1-10)",Hospital_Emergency_Room_Data[[#This Row],[Day]]&lt;=20,"Middle(11-20)",Hospital_Emergency_Room_Data[[#This Row],[Day]]&gt;20,"End(21-30)")</f>
        <v>Middle(11-20)</v>
      </c>
    </row>
    <row r="4474" spans="1:22">
      <c r="A4474">
        <v>672757086</v>
      </c>
      <c r="B4474" t="s">
        <v>4485</v>
      </c>
      <c r="C4474" s="1">
        <v>45298</v>
      </c>
      <c r="D4474" t="str">
        <f>TEXT(Hospital_Emergency_Room_Data[[#This Row],[Patient Admission Date]],"mmm")</f>
        <v>Jan</v>
      </c>
      <c r="E4474">
        <f>YEAR(Hospital_Emergency_Room_Data[[#This Row],[Patient Admission Date]])</f>
        <v>2024</v>
      </c>
      <c r="F4474" s="2">
        <v>0.4826388888888889</v>
      </c>
      <c r="G4474" s="8" t="str">
        <f>TEXT(Hospital_Emergency_Room_Data[[#This Row],[Patient Admission Date]],"dddd")</f>
        <v>Sunday</v>
      </c>
      <c r="H4474" t="s">
        <v>9208</v>
      </c>
      <c r="I4474">
        <v>55</v>
      </c>
      <c r="J4474" s="5" t="s">
        <v>9219</v>
      </c>
      <c r="K4474" t="s">
        <v>21</v>
      </c>
      <c r="L4474" t="s">
        <v>16</v>
      </c>
      <c r="M4474" t="s">
        <v>9209</v>
      </c>
      <c r="O4474">
        <v>56</v>
      </c>
      <c r="P4474" t="s">
        <v>9225</v>
      </c>
      <c r="Q4474">
        <v>7</v>
      </c>
      <c r="R4474">
        <v>11</v>
      </c>
      <c r="S4474" t="s">
        <v>9255</v>
      </c>
      <c r="T4474" t="s">
        <v>9263</v>
      </c>
      <c r="U4474" t="s">
        <v>9283</v>
      </c>
      <c r="V4474" t="str" cm="1">
        <f t="array" ref="V4474">_xlfn.IFS(Hospital_Emergency_Room_Data[[#This Row],[Day]]&lt;=10,"Start(1-10)",Hospital_Emergency_Room_Data[[#This Row],[Day]]&lt;=20,"Middle(11-20)",Hospital_Emergency_Room_Data[[#This Row],[Day]]&gt;20,"End(21-30)")</f>
        <v>Start(1-10)</v>
      </c>
    </row>
    <row r="4475" spans="1:22">
      <c r="A4475">
        <v>433772388</v>
      </c>
      <c r="B4475" t="s">
        <v>4486</v>
      </c>
      <c r="C4475" s="1">
        <v>45354</v>
      </c>
      <c r="D4475" t="str">
        <f>TEXT(Hospital_Emergency_Room_Data[[#This Row],[Patient Admission Date]],"mmm")</f>
        <v>Mar</v>
      </c>
      <c r="E4475">
        <f>YEAR(Hospital_Emergency_Room_Data[[#This Row],[Patient Admission Date]])</f>
        <v>2024</v>
      </c>
      <c r="F4475" s="2">
        <v>8.5416666666666669E-2</v>
      </c>
      <c r="G4475" s="8" t="str">
        <f>TEXT(Hospital_Emergency_Room_Data[[#This Row],[Patient Admission Date]],"dddd")</f>
        <v>Sunday</v>
      </c>
      <c r="H4475" t="s">
        <v>9208</v>
      </c>
      <c r="I4475">
        <v>1</v>
      </c>
      <c r="J4475" s="5" t="s">
        <v>9218</v>
      </c>
      <c r="K4475" t="s">
        <v>21</v>
      </c>
      <c r="L4475" t="s">
        <v>16</v>
      </c>
      <c r="M4475" t="s">
        <v>9209</v>
      </c>
      <c r="O4475">
        <v>30</v>
      </c>
      <c r="P4475" t="s">
        <v>9225</v>
      </c>
      <c r="Q4475">
        <v>3</v>
      </c>
      <c r="R4475">
        <v>2</v>
      </c>
      <c r="S4475" t="s">
        <v>9258</v>
      </c>
      <c r="T4475" t="s">
        <v>9263</v>
      </c>
      <c r="U4475" t="s">
        <v>9282</v>
      </c>
      <c r="V4475" t="str" cm="1">
        <f t="array" ref="V4475">_xlfn.IFS(Hospital_Emergency_Room_Data[[#This Row],[Day]]&lt;=10,"Start(1-10)",Hospital_Emergency_Room_Data[[#This Row],[Day]]&lt;=20,"Middle(11-20)",Hospital_Emergency_Room_Data[[#This Row],[Day]]&gt;20,"End(21-30)")</f>
        <v>Start(1-10)</v>
      </c>
    </row>
    <row r="4476" spans="1:22">
      <c r="A4476">
        <v>319253554</v>
      </c>
      <c r="B4476" t="s">
        <v>4487</v>
      </c>
      <c r="C4476" s="1">
        <v>45188</v>
      </c>
      <c r="D4476" t="str">
        <f>TEXT(Hospital_Emergency_Room_Data[[#This Row],[Patient Admission Date]],"mmm")</f>
        <v>Sep</v>
      </c>
      <c r="E4476">
        <f>YEAR(Hospital_Emergency_Room_Data[[#This Row],[Patient Admission Date]])</f>
        <v>2023</v>
      </c>
      <c r="F4476" s="2">
        <v>0.87777777777777777</v>
      </c>
      <c r="G4476" s="8" t="str">
        <f>TEXT(Hospital_Emergency_Room_Data[[#This Row],[Patient Admission Date]],"dddd")</f>
        <v>Tuesday</v>
      </c>
      <c r="H4476" t="s">
        <v>9208</v>
      </c>
      <c r="I4476">
        <v>38</v>
      </c>
      <c r="J4476" s="5" t="s">
        <v>9223</v>
      </c>
      <c r="K4476" t="s">
        <v>21</v>
      </c>
      <c r="L4476" t="s">
        <v>16</v>
      </c>
      <c r="M4476" t="s">
        <v>9209</v>
      </c>
      <c r="O4476">
        <v>60</v>
      </c>
      <c r="P4476" t="s">
        <v>9225</v>
      </c>
      <c r="Q4476">
        <v>19</v>
      </c>
      <c r="R4476">
        <v>21</v>
      </c>
      <c r="S4476" t="s">
        <v>9256</v>
      </c>
      <c r="T4476" t="s">
        <v>9262</v>
      </c>
      <c r="U4476" t="s">
        <v>9283</v>
      </c>
      <c r="V4476" t="str" cm="1">
        <f t="array" ref="V4476">_xlfn.IFS(Hospital_Emergency_Room_Data[[#This Row],[Day]]&lt;=10,"Start(1-10)",Hospital_Emergency_Room_Data[[#This Row],[Day]]&lt;=20,"Middle(11-20)",Hospital_Emergency_Room_Data[[#This Row],[Day]]&gt;20,"End(21-30)")</f>
        <v>Middle(11-20)</v>
      </c>
    </row>
    <row r="4477" spans="1:22">
      <c r="A4477">
        <v>849300675</v>
      </c>
      <c r="B4477" t="s">
        <v>4488</v>
      </c>
      <c r="C4477" s="1">
        <v>45525</v>
      </c>
      <c r="D4477" t="str">
        <f>TEXT(Hospital_Emergency_Room_Data[[#This Row],[Patient Admission Date]],"mmm")</f>
        <v>Aug</v>
      </c>
      <c r="E4477">
        <f>YEAR(Hospital_Emergency_Room_Data[[#This Row],[Patient Admission Date]])</f>
        <v>2024</v>
      </c>
      <c r="F4477" s="2">
        <v>0.18055555555555555</v>
      </c>
      <c r="G4477" s="8" t="str">
        <f>TEXT(Hospital_Emergency_Room_Data[[#This Row],[Patient Admission Date]],"dddd")</f>
        <v>Wednesday</v>
      </c>
      <c r="H4477" t="s">
        <v>9208</v>
      </c>
      <c r="I4477">
        <v>35</v>
      </c>
      <c r="J4477" s="5" t="s">
        <v>9223</v>
      </c>
      <c r="K4477" t="s">
        <v>21</v>
      </c>
      <c r="L4477" t="s">
        <v>16</v>
      </c>
      <c r="M4477" t="s">
        <v>9209</v>
      </c>
      <c r="O4477">
        <v>15</v>
      </c>
      <c r="P4477" t="s">
        <v>9226</v>
      </c>
      <c r="Q4477">
        <v>21</v>
      </c>
      <c r="R4477">
        <v>4</v>
      </c>
      <c r="S4477" t="s">
        <v>9258</v>
      </c>
      <c r="T4477" t="s">
        <v>9262</v>
      </c>
      <c r="U4477" t="s">
        <v>9282</v>
      </c>
      <c r="V4477" t="str" cm="1">
        <f t="array" ref="V4477">_xlfn.IFS(Hospital_Emergency_Room_Data[[#This Row],[Day]]&lt;=10,"Start(1-10)",Hospital_Emergency_Room_Data[[#This Row],[Day]]&lt;=20,"Middle(11-20)",Hospital_Emergency_Room_Data[[#This Row],[Day]]&gt;20,"End(21-30)")</f>
        <v>End(21-30)</v>
      </c>
    </row>
    <row r="4478" spans="1:22">
      <c r="A4478">
        <v>488613428</v>
      </c>
      <c r="B4478" t="s">
        <v>4489</v>
      </c>
      <c r="C4478" s="1">
        <v>45299</v>
      </c>
      <c r="D4478" t="str">
        <f>TEXT(Hospital_Emergency_Room_Data[[#This Row],[Patient Admission Date]],"mmm")</f>
        <v>Jan</v>
      </c>
      <c r="E4478">
        <f>YEAR(Hospital_Emergency_Room_Data[[#This Row],[Patient Admission Date]])</f>
        <v>2024</v>
      </c>
      <c r="F4478" s="2">
        <v>0.59166666666666667</v>
      </c>
      <c r="G4478" s="8" t="str">
        <f>TEXT(Hospital_Emergency_Room_Data[[#This Row],[Patient Admission Date]],"dddd")</f>
        <v>Monday</v>
      </c>
      <c r="H4478" t="s">
        <v>9208</v>
      </c>
      <c r="I4478">
        <v>73</v>
      </c>
      <c r="J4478" s="5" t="s">
        <v>9222</v>
      </c>
      <c r="K4478" t="s">
        <v>21</v>
      </c>
      <c r="L4478" t="s">
        <v>16</v>
      </c>
      <c r="M4478" t="s">
        <v>9209</v>
      </c>
      <c r="O4478">
        <v>38</v>
      </c>
      <c r="P4478" t="s">
        <v>9225</v>
      </c>
      <c r="Q4478">
        <v>8</v>
      </c>
      <c r="R4478">
        <v>14</v>
      </c>
      <c r="S4478" t="s">
        <v>9257</v>
      </c>
      <c r="T4478" t="s">
        <v>9265</v>
      </c>
      <c r="U4478" t="s">
        <v>9300</v>
      </c>
      <c r="V4478" t="str" cm="1">
        <f t="array" ref="V4478">_xlfn.IFS(Hospital_Emergency_Room_Data[[#This Row],[Day]]&lt;=10,"Start(1-10)",Hospital_Emergency_Room_Data[[#This Row],[Day]]&lt;=20,"Middle(11-20)",Hospital_Emergency_Room_Data[[#This Row],[Day]]&gt;20,"End(21-30)")</f>
        <v>Start(1-10)</v>
      </c>
    </row>
    <row r="4479" spans="1:22">
      <c r="A4479">
        <v>161626037</v>
      </c>
      <c r="B4479" t="s">
        <v>4490</v>
      </c>
      <c r="C4479" s="1">
        <v>45175</v>
      </c>
      <c r="D4479" t="str">
        <f>TEXT(Hospital_Emergency_Room_Data[[#This Row],[Patient Admission Date]],"mmm")</f>
        <v>Sep</v>
      </c>
      <c r="E4479">
        <f>YEAR(Hospital_Emergency_Room_Data[[#This Row],[Patient Admission Date]])</f>
        <v>2023</v>
      </c>
      <c r="F4479" s="2">
        <v>0.77777777777777779</v>
      </c>
      <c r="G4479" s="8" t="str">
        <f>TEXT(Hospital_Emergency_Room_Data[[#This Row],[Patient Admission Date]],"dddd")</f>
        <v>Wednesday</v>
      </c>
      <c r="H4479" t="s">
        <v>9208</v>
      </c>
      <c r="I4479">
        <v>38</v>
      </c>
      <c r="J4479" s="5" t="s">
        <v>9223</v>
      </c>
      <c r="K4479" t="s">
        <v>21</v>
      </c>
      <c r="L4479" t="s">
        <v>16</v>
      </c>
      <c r="M4479" t="s">
        <v>9209</v>
      </c>
      <c r="O4479">
        <v>48</v>
      </c>
      <c r="P4479" t="s">
        <v>9225</v>
      </c>
      <c r="Q4479">
        <v>6</v>
      </c>
      <c r="R4479">
        <v>18</v>
      </c>
      <c r="S4479" t="s">
        <v>9256</v>
      </c>
      <c r="T4479" t="s">
        <v>9263</v>
      </c>
      <c r="U4479" t="s">
        <v>9283</v>
      </c>
      <c r="V4479" t="str" cm="1">
        <f t="array" ref="V4479">_xlfn.IFS(Hospital_Emergency_Room_Data[[#This Row],[Day]]&lt;=10,"Start(1-10)",Hospital_Emergency_Room_Data[[#This Row],[Day]]&lt;=20,"Middle(11-20)",Hospital_Emergency_Room_Data[[#This Row],[Day]]&gt;20,"End(21-30)")</f>
        <v>Start(1-10)</v>
      </c>
    </row>
    <row r="4480" spans="1:22">
      <c r="A4480">
        <v>204947733</v>
      </c>
      <c r="B4480" t="s">
        <v>4491</v>
      </c>
      <c r="C4480" s="1">
        <v>45027</v>
      </c>
      <c r="D4480" t="str">
        <f>TEXT(Hospital_Emergency_Room_Data[[#This Row],[Patient Admission Date]],"mmm")</f>
        <v>Apr</v>
      </c>
      <c r="E4480">
        <f>YEAR(Hospital_Emergency_Room_Data[[#This Row],[Patient Admission Date]])</f>
        <v>2023</v>
      </c>
      <c r="F4480" s="2">
        <v>0.95486111111111116</v>
      </c>
      <c r="G4480" s="8" t="str">
        <f>TEXT(Hospital_Emergency_Room_Data[[#This Row],[Patient Admission Date]],"dddd")</f>
        <v>Tuesday</v>
      </c>
      <c r="H4480" t="s">
        <v>9208</v>
      </c>
      <c r="I4480">
        <v>50</v>
      </c>
      <c r="J4480" s="5" t="s">
        <v>9219</v>
      </c>
      <c r="K4480" t="s">
        <v>21</v>
      </c>
      <c r="L4480" t="s">
        <v>16</v>
      </c>
      <c r="M4480" t="s">
        <v>9209</v>
      </c>
      <c r="O4480">
        <v>51</v>
      </c>
      <c r="P4480" t="s">
        <v>9225</v>
      </c>
      <c r="Q4480">
        <v>11</v>
      </c>
      <c r="R4480">
        <v>22</v>
      </c>
      <c r="S4480" t="s">
        <v>9256</v>
      </c>
      <c r="T4480" t="s">
        <v>9265</v>
      </c>
      <c r="U4480" t="s">
        <v>9283</v>
      </c>
      <c r="V4480" t="str" cm="1">
        <f t="array" ref="V4480">_xlfn.IFS(Hospital_Emergency_Room_Data[[#This Row],[Day]]&lt;=10,"Start(1-10)",Hospital_Emergency_Room_Data[[#This Row],[Day]]&lt;=20,"Middle(11-20)",Hospital_Emergency_Room_Data[[#This Row],[Day]]&gt;20,"End(21-30)")</f>
        <v>Middle(11-20)</v>
      </c>
    </row>
    <row r="4481" spans="1:22">
      <c r="A4481">
        <v>372506699</v>
      </c>
      <c r="B4481" t="s">
        <v>4492</v>
      </c>
      <c r="C4481" s="1">
        <v>45349</v>
      </c>
      <c r="D4481" t="str">
        <f>TEXT(Hospital_Emergency_Room_Data[[#This Row],[Patient Admission Date]],"mmm")</f>
        <v>Feb</v>
      </c>
      <c r="E4481">
        <f>YEAR(Hospital_Emergency_Room_Data[[#This Row],[Patient Admission Date]])</f>
        <v>2024</v>
      </c>
      <c r="F4481" s="2">
        <v>0.68333333333333335</v>
      </c>
      <c r="G4481" s="8" t="str">
        <f>TEXT(Hospital_Emergency_Room_Data[[#This Row],[Patient Admission Date]],"dddd")</f>
        <v>Tuesday</v>
      </c>
      <c r="H4481" t="s">
        <v>9208</v>
      </c>
      <c r="I4481">
        <v>41</v>
      </c>
      <c r="J4481" s="5" t="s">
        <v>9223</v>
      </c>
      <c r="K4481" t="s">
        <v>21</v>
      </c>
      <c r="L4481" t="s">
        <v>16</v>
      </c>
      <c r="M4481" t="s">
        <v>9209</v>
      </c>
      <c r="O4481">
        <v>48</v>
      </c>
      <c r="P4481" t="s">
        <v>9225</v>
      </c>
      <c r="Q4481">
        <v>27</v>
      </c>
      <c r="R4481">
        <v>16</v>
      </c>
      <c r="S4481" t="s">
        <v>9257</v>
      </c>
      <c r="T4481" t="s">
        <v>9264</v>
      </c>
      <c r="U4481" t="s">
        <v>9283</v>
      </c>
      <c r="V4481" t="str" cm="1">
        <f t="array" ref="V4481">_xlfn.IFS(Hospital_Emergency_Room_Data[[#This Row],[Day]]&lt;=10,"Start(1-10)",Hospital_Emergency_Room_Data[[#This Row],[Day]]&lt;=20,"Middle(11-20)",Hospital_Emergency_Room_Data[[#This Row],[Day]]&gt;20,"End(21-30)")</f>
        <v>End(21-30)</v>
      </c>
    </row>
    <row r="4482" spans="1:22">
      <c r="A4482">
        <v>209239967</v>
      </c>
      <c r="B4482" t="s">
        <v>4493</v>
      </c>
      <c r="C4482" s="1">
        <v>45050</v>
      </c>
      <c r="D4482" t="str">
        <f>TEXT(Hospital_Emergency_Room_Data[[#This Row],[Patient Admission Date]],"mmm")</f>
        <v>May</v>
      </c>
      <c r="E4482">
        <f>YEAR(Hospital_Emergency_Room_Data[[#This Row],[Patient Admission Date]])</f>
        <v>2023</v>
      </c>
      <c r="F4482" s="2">
        <v>0.69236111111111109</v>
      </c>
      <c r="G4482" s="8" t="str">
        <f>TEXT(Hospital_Emergency_Room_Data[[#This Row],[Patient Admission Date]],"dddd")</f>
        <v>Thursday</v>
      </c>
      <c r="H4482" t="s">
        <v>9208</v>
      </c>
      <c r="I4482">
        <v>66</v>
      </c>
      <c r="J4482" s="5" t="s">
        <v>9217</v>
      </c>
      <c r="K4482" t="s">
        <v>21</v>
      </c>
      <c r="L4482" t="s">
        <v>16</v>
      </c>
      <c r="M4482" t="s">
        <v>9209</v>
      </c>
      <c r="N4482">
        <v>0</v>
      </c>
      <c r="O4482">
        <v>16</v>
      </c>
      <c r="P4482" t="s">
        <v>9226</v>
      </c>
      <c r="Q4482">
        <v>4</v>
      </c>
      <c r="R4482">
        <v>16</v>
      </c>
      <c r="S4482" t="s">
        <v>9257</v>
      </c>
      <c r="T4482" t="s">
        <v>9263</v>
      </c>
      <c r="U4482" t="s">
        <v>9282</v>
      </c>
      <c r="V4482" t="str" cm="1">
        <f t="array" ref="V4482">_xlfn.IFS(Hospital_Emergency_Room_Data[[#This Row],[Day]]&lt;=10,"Start(1-10)",Hospital_Emergency_Room_Data[[#This Row],[Day]]&lt;=20,"Middle(11-20)",Hospital_Emergency_Room_Data[[#This Row],[Day]]&gt;20,"End(21-30)")</f>
        <v>Start(1-10)</v>
      </c>
    </row>
    <row r="4483" spans="1:22">
      <c r="A4483">
        <v>652270238</v>
      </c>
      <c r="B4483" t="s">
        <v>4494</v>
      </c>
      <c r="C4483" s="1">
        <v>45175</v>
      </c>
      <c r="D4483" t="str">
        <f>TEXT(Hospital_Emergency_Room_Data[[#This Row],[Patient Admission Date]],"mmm")</f>
        <v>Sep</v>
      </c>
      <c r="E4483">
        <f>YEAR(Hospital_Emergency_Room_Data[[#This Row],[Patient Admission Date]])</f>
        <v>2023</v>
      </c>
      <c r="F4483" s="2">
        <v>0.9506944444444444</v>
      </c>
      <c r="G4483" s="8" t="str">
        <f>TEXT(Hospital_Emergency_Room_Data[[#This Row],[Patient Admission Date]],"dddd")</f>
        <v>Wednesday</v>
      </c>
      <c r="H4483" t="s">
        <v>9208</v>
      </c>
      <c r="I4483">
        <v>64</v>
      </c>
      <c r="J4483" s="5" t="s">
        <v>9217</v>
      </c>
      <c r="K4483" t="s">
        <v>21</v>
      </c>
      <c r="L4483" t="s">
        <v>16</v>
      </c>
      <c r="M4483" t="s">
        <v>9209</v>
      </c>
      <c r="N4483">
        <v>2</v>
      </c>
      <c r="O4483">
        <v>35</v>
      </c>
      <c r="P4483" t="s">
        <v>9225</v>
      </c>
      <c r="Q4483">
        <v>6</v>
      </c>
      <c r="R4483">
        <v>22</v>
      </c>
      <c r="S4483" t="s">
        <v>9256</v>
      </c>
      <c r="T4483" t="s">
        <v>9263</v>
      </c>
      <c r="U4483" t="s">
        <v>9300</v>
      </c>
      <c r="V4483" t="str" cm="1">
        <f t="array" ref="V4483">_xlfn.IFS(Hospital_Emergency_Room_Data[[#This Row],[Day]]&lt;=10,"Start(1-10)",Hospital_Emergency_Room_Data[[#This Row],[Day]]&lt;=20,"Middle(11-20)",Hospital_Emergency_Room_Data[[#This Row],[Day]]&gt;20,"End(21-30)")</f>
        <v>Start(1-10)</v>
      </c>
    </row>
    <row r="4484" spans="1:22">
      <c r="A4484">
        <v>163728040</v>
      </c>
      <c r="B4484" t="s">
        <v>4495</v>
      </c>
      <c r="C4484" s="1">
        <v>45217</v>
      </c>
      <c r="D4484" t="str">
        <f>TEXT(Hospital_Emergency_Room_Data[[#This Row],[Patient Admission Date]],"mmm")</f>
        <v>Oct</v>
      </c>
      <c r="E4484">
        <f>YEAR(Hospital_Emergency_Room_Data[[#This Row],[Patient Admission Date]])</f>
        <v>2023</v>
      </c>
      <c r="F4484" s="2">
        <v>0.46458333333333335</v>
      </c>
      <c r="G4484" s="8" t="str">
        <f>TEXT(Hospital_Emergency_Room_Data[[#This Row],[Patient Admission Date]],"dddd")</f>
        <v>Wednesday</v>
      </c>
      <c r="H4484" t="s">
        <v>9208</v>
      </c>
      <c r="I4484">
        <v>54</v>
      </c>
      <c r="J4484" s="5" t="s">
        <v>9219</v>
      </c>
      <c r="K4484" t="s">
        <v>21</v>
      </c>
      <c r="L4484" t="s">
        <v>16</v>
      </c>
      <c r="M4484" t="s">
        <v>9209</v>
      </c>
      <c r="N4484">
        <v>3</v>
      </c>
      <c r="O4484">
        <v>47</v>
      </c>
      <c r="P4484" t="s">
        <v>9225</v>
      </c>
      <c r="Q4484">
        <v>18</v>
      </c>
      <c r="R4484">
        <v>11</v>
      </c>
      <c r="S4484" t="s">
        <v>9255</v>
      </c>
      <c r="T4484" t="s">
        <v>9262</v>
      </c>
      <c r="U4484" t="s">
        <v>9283</v>
      </c>
      <c r="V4484" t="str" cm="1">
        <f t="array" ref="V4484">_xlfn.IFS(Hospital_Emergency_Room_Data[[#This Row],[Day]]&lt;=10,"Start(1-10)",Hospital_Emergency_Room_Data[[#This Row],[Day]]&lt;=20,"Middle(11-20)",Hospital_Emergency_Room_Data[[#This Row],[Day]]&gt;20,"End(21-30)")</f>
        <v>Middle(11-20)</v>
      </c>
    </row>
    <row r="4485" spans="1:22">
      <c r="A4485">
        <v>531980661</v>
      </c>
      <c r="B4485" t="s">
        <v>4496</v>
      </c>
      <c r="C4485" s="1">
        <v>45111</v>
      </c>
      <c r="D4485" t="str">
        <f>TEXT(Hospital_Emergency_Room_Data[[#This Row],[Patient Admission Date]],"mmm")</f>
        <v>Jul</v>
      </c>
      <c r="E4485">
        <f>YEAR(Hospital_Emergency_Room_Data[[#This Row],[Patient Admission Date]])</f>
        <v>2023</v>
      </c>
      <c r="F4485" s="2">
        <v>0.66597222222222219</v>
      </c>
      <c r="G4485" s="8" t="str">
        <f>TEXT(Hospital_Emergency_Room_Data[[#This Row],[Patient Admission Date]],"dddd")</f>
        <v>Tuesday</v>
      </c>
      <c r="H4485" t="s">
        <v>9208</v>
      </c>
      <c r="I4485">
        <v>52</v>
      </c>
      <c r="J4485" s="5" t="s">
        <v>9219</v>
      </c>
      <c r="K4485" t="s">
        <v>21</v>
      </c>
      <c r="L4485" t="s">
        <v>16</v>
      </c>
      <c r="M4485" t="s">
        <v>9209</v>
      </c>
      <c r="N4485">
        <v>4</v>
      </c>
      <c r="O4485">
        <v>13</v>
      </c>
      <c r="P4485" t="s">
        <v>9226</v>
      </c>
      <c r="Q4485">
        <v>4</v>
      </c>
      <c r="R4485">
        <v>15</v>
      </c>
      <c r="S4485" t="s">
        <v>9257</v>
      </c>
      <c r="T4485" t="s">
        <v>9263</v>
      </c>
      <c r="U4485" t="s">
        <v>9282</v>
      </c>
      <c r="V4485" t="str" cm="1">
        <f t="array" ref="V4485">_xlfn.IFS(Hospital_Emergency_Room_Data[[#This Row],[Day]]&lt;=10,"Start(1-10)",Hospital_Emergency_Room_Data[[#This Row],[Day]]&lt;=20,"Middle(11-20)",Hospital_Emergency_Room_Data[[#This Row],[Day]]&gt;20,"End(21-30)")</f>
        <v>Start(1-10)</v>
      </c>
    </row>
    <row r="4486" spans="1:22">
      <c r="A4486">
        <v>886105724</v>
      </c>
      <c r="B4486" t="s">
        <v>4497</v>
      </c>
      <c r="C4486" s="1">
        <v>45212</v>
      </c>
      <c r="D4486" t="str">
        <f>TEXT(Hospital_Emergency_Room_Data[[#This Row],[Patient Admission Date]],"mmm")</f>
        <v>Oct</v>
      </c>
      <c r="E4486">
        <f>YEAR(Hospital_Emergency_Room_Data[[#This Row],[Patient Admission Date]])</f>
        <v>2023</v>
      </c>
      <c r="F4486" s="2">
        <v>0.24861111111111112</v>
      </c>
      <c r="G4486" s="8" t="str">
        <f>TEXT(Hospital_Emergency_Room_Data[[#This Row],[Patient Admission Date]],"dddd")</f>
        <v>Friday</v>
      </c>
      <c r="H4486" t="s">
        <v>9208</v>
      </c>
      <c r="I4486">
        <v>13</v>
      </c>
      <c r="J4486" s="5" t="s">
        <v>9221</v>
      </c>
      <c r="K4486" t="s">
        <v>21</v>
      </c>
      <c r="L4486" t="s">
        <v>16</v>
      </c>
      <c r="M4486" t="s">
        <v>9209</v>
      </c>
      <c r="N4486">
        <v>4</v>
      </c>
      <c r="O4486">
        <v>24</v>
      </c>
      <c r="P4486" t="s">
        <v>9226</v>
      </c>
      <c r="Q4486">
        <v>13</v>
      </c>
      <c r="R4486">
        <v>5</v>
      </c>
      <c r="S4486" t="s">
        <v>9258</v>
      </c>
      <c r="T4486" t="s">
        <v>9265</v>
      </c>
      <c r="U4486" t="s">
        <v>9282</v>
      </c>
      <c r="V4486" t="str" cm="1">
        <f t="array" ref="V4486">_xlfn.IFS(Hospital_Emergency_Room_Data[[#This Row],[Day]]&lt;=10,"Start(1-10)",Hospital_Emergency_Room_Data[[#This Row],[Day]]&lt;=20,"Middle(11-20)",Hospital_Emergency_Room_Data[[#This Row],[Day]]&gt;20,"End(21-30)")</f>
        <v>Middle(11-20)</v>
      </c>
    </row>
    <row r="4487" spans="1:22">
      <c r="A4487">
        <v>439170103</v>
      </c>
      <c r="B4487" t="s">
        <v>4498</v>
      </c>
      <c r="C4487" s="1">
        <v>45030</v>
      </c>
      <c r="D4487" t="str">
        <f>TEXT(Hospital_Emergency_Room_Data[[#This Row],[Patient Admission Date]],"mmm")</f>
        <v>Apr</v>
      </c>
      <c r="E4487">
        <f>YEAR(Hospital_Emergency_Room_Data[[#This Row],[Patient Admission Date]])</f>
        <v>2023</v>
      </c>
      <c r="F4487" s="2">
        <v>5.9722222222222225E-2</v>
      </c>
      <c r="G4487" s="8" t="str">
        <f>TEXT(Hospital_Emergency_Room_Data[[#This Row],[Patient Admission Date]],"dddd")</f>
        <v>Friday</v>
      </c>
      <c r="H4487" t="s">
        <v>9208</v>
      </c>
      <c r="I4487">
        <v>78</v>
      </c>
      <c r="J4487" s="5" t="s">
        <v>9222</v>
      </c>
      <c r="K4487" t="s">
        <v>21</v>
      </c>
      <c r="L4487" t="s">
        <v>16</v>
      </c>
      <c r="M4487" t="s">
        <v>9209</v>
      </c>
      <c r="N4487">
        <v>6</v>
      </c>
      <c r="O4487">
        <v>10</v>
      </c>
      <c r="P4487" t="s">
        <v>9226</v>
      </c>
      <c r="Q4487">
        <v>14</v>
      </c>
      <c r="R4487">
        <v>1</v>
      </c>
      <c r="S4487" t="s">
        <v>9258</v>
      </c>
      <c r="T4487" t="s">
        <v>9265</v>
      </c>
      <c r="U4487" t="s">
        <v>9282</v>
      </c>
      <c r="V4487" t="str" cm="1">
        <f t="array" ref="V4487">_xlfn.IFS(Hospital_Emergency_Room_Data[[#This Row],[Day]]&lt;=10,"Start(1-10)",Hospital_Emergency_Room_Data[[#This Row],[Day]]&lt;=20,"Middle(11-20)",Hospital_Emergency_Room_Data[[#This Row],[Day]]&gt;20,"End(21-30)")</f>
        <v>Middle(11-20)</v>
      </c>
    </row>
    <row r="4488" spans="1:22">
      <c r="A4488">
        <v>722789494</v>
      </c>
      <c r="B4488" t="s">
        <v>4499</v>
      </c>
      <c r="C4488" s="1">
        <v>45416</v>
      </c>
      <c r="D4488" t="str">
        <f>TEXT(Hospital_Emergency_Room_Data[[#This Row],[Patient Admission Date]],"mmm")</f>
        <v>May</v>
      </c>
      <c r="E4488">
        <f>YEAR(Hospital_Emergency_Room_Data[[#This Row],[Patient Admission Date]])</f>
        <v>2024</v>
      </c>
      <c r="F4488" s="2">
        <v>0.9770833333333333</v>
      </c>
      <c r="G4488" s="8" t="str">
        <f>TEXT(Hospital_Emergency_Room_Data[[#This Row],[Patient Admission Date]],"dddd")</f>
        <v>Saturday</v>
      </c>
      <c r="H4488" t="s">
        <v>9208</v>
      </c>
      <c r="I4488">
        <v>51</v>
      </c>
      <c r="J4488" s="5" t="s">
        <v>9219</v>
      </c>
      <c r="K4488" t="s">
        <v>21</v>
      </c>
      <c r="L4488" t="s">
        <v>16</v>
      </c>
      <c r="M4488" t="s">
        <v>9209</v>
      </c>
      <c r="N4488">
        <v>6</v>
      </c>
      <c r="O4488">
        <v>60</v>
      </c>
      <c r="P4488" t="s">
        <v>9225</v>
      </c>
      <c r="Q4488">
        <v>4</v>
      </c>
      <c r="R4488">
        <v>23</v>
      </c>
      <c r="S4488" t="s">
        <v>9256</v>
      </c>
      <c r="T4488" t="s">
        <v>9263</v>
      </c>
      <c r="U4488" t="s">
        <v>9283</v>
      </c>
      <c r="V4488" t="str" cm="1">
        <f t="array" ref="V4488">_xlfn.IFS(Hospital_Emergency_Room_Data[[#This Row],[Day]]&lt;=10,"Start(1-10)",Hospital_Emergency_Room_Data[[#This Row],[Day]]&lt;=20,"Middle(11-20)",Hospital_Emergency_Room_Data[[#This Row],[Day]]&gt;20,"End(21-30)")</f>
        <v>Start(1-10)</v>
      </c>
    </row>
    <row r="4489" spans="1:22">
      <c r="A4489">
        <v>480934605</v>
      </c>
      <c r="B4489" t="s">
        <v>4500</v>
      </c>
      <c r="C4489" s="1">
        <v>45389</v>
      </c>
      <c r="D4489" t="str">
        <f>TEXT(Hospital_Emergency_Room_Data[[#This Row],[Patient Admission Date]],"mmm")</f>
        <v>Apr</v>
      </c>
      <c r="E4489">
        <f>YEAR(Hospital_Emergency_Room_Data[[#This Row],[Patient Admission Date]])</f>
        <v>2024</v>
      </c>
      <c r="F4489" s="2">
        <v>0.96388888888888891</v>
      </c>
      <c r="G4489" s="8" t="str">
        <f>TEXT(Hospital_Emergency_Room_Data[[#This Row],[Patient Admission Date]],"dddd")</f>
        <v>Sunday</v>
      </c>
      <c r="H4489" t="s">
        <v>9208</v>
      </c>
      <c r="I4489">
        <v>24</v>
      </c>
      <c r="J4489" s="5" t="s">
        <v>9220</v>
      </c>
      <c r="K4489" t="s">
        <v>21</v>
      </c>
      <c r="L4489" t="s">
        <v>16</v>
      </c>
      <c r="M4489" t="s">
        <v>9209</v>
      </c>
      <c r="N4489">
        <v>7</v>
      </c>
      <c r="O4489">
        <v>44</v>
      </c>
      <c r="P4489" t="s">
        <v>9225</v>
      </c>
      <c r="Q4489">
        <v>7</v>
      </c>
      <c r="R4489">
        <v>23</v>
      </c>
      <c r="S4489" t="s">
        <v>9256</v>
      </c>
      <c r="T4489" t="s">
        <v>9263</v>
      </c>
      <c r="U4489" t="s">
        <v>9300</v>
      </c>
      <c r="V4489" t="str" cm="1">
        <f t="array" ref="V4489">_xlfn.IFS(Hospital_Emergency_Room_Data[[#This Row],[Day]]&lt;=10,"Start(1-10)",Hospital_Emergency_Room_Data[[#This Row],[Day]]&lt;=20,"Middle(11-20)",Hospital_Emergency_Room_Data[[#This Row],[Day]]&gt;20,"End(21-30)")</f>
        <v>Start(1-10)</v>
      </c>
    </row>
    <row r="4490" spans="1:22">
      <c r="A4490">
        <v>492801890</v>
      </c>
      <c r="B4490" t="s">
        <v>4501</v>
      </c>
      <c r="C4490" s="1">
        <v>45215</v>
      </c>
      <c r="D4490" t="str">
        <f>TEXT(Hospital_Emergency_Room_Data[[#This Row],[Patient Admission Date]],"mmm")</f>
        <v>Oct</v>
      </c>
      <c r="E4490">
        <f>YEAR(Hospital_Emergency_Room_Data[[#This Row],[Patient Admission Date]])</f>
        <v>2023</v>
      </c>
      <c r="F4490" s="2">
        <v>0.83611111111111114</v>
      </c>
      <c r="G4490" s="8" t="str">
        <f>TEXT(Hospital_Emergency_Room_Data[[#This Row],[Patient Admission Date]],"dddd")</f>
        <v>Monday</v>
      </c>
      <c r="H4490" t="s">
        <v>9208</v>
      </c>
      <c r="I4490">
        <v>47</v>
      </c>
      <c r="J4490" s="5" t="s">
        <v>9219</v>
      </c>
      <c r="K4490" t="s">
        <v>21</v>
      </c>
      <c r="L4490" t="s">
        <v>16</v>
      </c>
      <c r="M4490" t="s">
        <v>9209</v>
      </c>
      <c r="N4490">
        <v>8</v>
      </c>
      <c r="O4490">
        <v>15</v>
      </c>
      <c r="P4490" t="s">
        <v>9226</v>
      </c>
      <c r="Q4490">
        <v>16</v>
      </c>
      <c r="R4490">
        <v>20</v>
      </c>
      <c r="S4490" t="s">
        <v>9256</v>
      </c>
      <c r="T4490" t="s">
        <v>9262</v>
      </c>
      <c r="U4490" t="s">
        <v>9282</v>
      </c>
      <c r="V4490" t="str" cm="1">
        <f t="array" ref="V4490">_xlfn.IFS(Hospital_Emergency_Room_Data[[#This Row],[Day]]&lt;=10,"Start(1-10)",Hospital_Emergency_Room_Data[[#This Row],[Day]]&lt;=20,"Middle(11-20)",Hospital_Emergency_Room_Data[[#This Row],[Day]]&gt;20,"End(21-30)")</f>
        <v>Middle(11-20)</v>
      </c>
    </row>
    <row r="4491" spans="1:22">
      <c r="A4491">
        <v>896381209</v>
      </c>
      <c r="B4491" t="s">
        <v>4502</v>
      </c>
      <c r="C4491" s="1">
        <v>45371</v>
      </c>
      <c r="D4491" t="str">
        <f>TEXT(Hospital_Emergency_Room_Data[[#This Row],[Patient Admission Date]],"mmm")</f>
        <v>Mar</v>
      </c>
      <c r="E4491">
        <f>YEAR(Hospital_Emergency_Room_Data[[#This Row],[Patient Admission Date]])</f>
        <v>2024</v>
      </c>
      <c r="F4491" s="2">
        <v>0.77083333333333337</v>
      </c>
      <c r="G4491" s="8" t="str">
        <f>TEXT(Hospital_Emergency_Room_Data[[#This Row],[Patient Admission Date]],"dddd")</f>
        <v>Wednesday</v>
      </c>
      <c r="H4491" t="s">
        <v>9208</v>
      </c>
      <c r="I4491">
        <v>10</v>
      </c>
      <c r="J4491" s="5" t="s">
        <v>9221</v>
      </c>
      <c r="K4491" t="s">
        <v>21</v>
      </c>
      <c r="L4491" t="s">
        <v>16</v>
      </c>
      <c r="M4491" t="s">
        <v>9209</v>
      </c>
      <c r="N4491">
        <v>9</v>
      </c>
      <c r="O4491">
        <v>20</v>
      </c>
      <c r="P4491" t="s">
        <v>9226</v>
      </c>
      <c r="Q4491">
        <v>20</v>
      </c>
      <c r="R4491">
        <v>18</v>
      </c>
      <c r="S4491" t="s">
        <v>9256</v>
      </c>
      <c r="T4491" t="s">
        <v>9262</v>
      </c>
      <c r="U4491" t="s">
        <v>9282</v>
      </c>
      <c r="V4491" t="str" cm="1">
        <f t="array" ref="V4491">_xlfn.IFS(Hospital_Emergency_Room_Data[[#This Row],[Day]]&lt;=10,"Start(1-10)",Hospital_Emergency_Room_Data[[#This Row],[Day]]&lt;=20,"Middle(11-20)",Hospital_Emergency_Room_Data[[#This Row],[Day]]&gt;20,"End(21-30)")</f>
        <v>Middle(11-20)</v>
      </c>
    </row>
    <row r="4492" spans="1:22">
      <c r="A4492">
        <v>399067105</v>
      </c>
      <c r="B4492" t="s">
        <v>4503</v>
      </c>
      <c r="C4492" s="1">
        <v>45197</v>
      </c>
      <c r="D4492" t="str">
        <f>TEXT(Hospital_Emergency_Room_Data[[#This Row],[Patient Admission Date]],"mmm")</f>
        <v>Sep</v>
      </c>
      <c r="E4492">
        <f>YEAR(Hospital_Emergency_Room_Data[[#This Row],[Patient Admission Date]])</f>
        <v>2023</v>
      </c>
      <c r="F4492" s="2">
        <v>0.79791666666666672</v>
      </c>
      <c r="G4492" s="8" t="str">
        <f>TEXT(Hospital_Emergency_Room_Data[[#This Row],[Patient Admission Date]],"dddd")</f>
        <v>Thursday</v>
      </c>
      <c r="H4492" t="s">
        <v>9208</v>
      </c>
      <c r="I4492">
        <v>73</v>
      </c>
      <c r="J4492" s="5" t="s">
        <v>9222</v>
      </c>
      <c r="K4492" t="s">
        <v>21</v>
      </c>
      <c r="L4492" t="s">
        <v>36</v>
      </c>
      <c r="M4492" t="s">
        <v>9209</v>
      </c>
      <c r="O4492">
        <v>44</v>
      </c>
      <c r="P4492" t="s">
        <v>9225</v>
      </c>
      <c r="Q4492">
        <v>28</v>
      </c>
      <c r="R4492">
        <v>19</v>
      </c>
      <c r="S4492" t="s">
        <v>9256</v>
      </c>
      <c r="T4492" t="s">
        <v>9264</v>
      </c>
      <c r="U4492" t="s">
        <v>9300</v>
      </c>
      <c r="V4492" t="str" cm="1">
        <f t="array" ref="V4492">_xlfn.IFS(Hospital_Emergency_Room_Data[[#This Row],[Day]]&lt;=10,"Start(1-10)",Hospital_Emergency_Room_Data[[#This Row],[Day]]&lt;=20,"Middle(11-20)",Hospital_Emergency_Room_Data[[#This Row],[Day]]&gt;20,"End(21-30)")</f>
        <v>End(21-30)</v>
      </c>
    </row>
    <row r="4493" spans="1:22">
      <c r="A4493">
        <v>110195907</v>
      </c>
      <c r="B4493" t="s">
        <v>4504</v>
      </c>
      <c r="C4493" s="1">
        <v>45298</v>
      </c>
      <c r="D4493" t="str">
        <f>TEXT(Hospital_Emergency_Room_Data[[#This Row],[Patient Admission Date]],"mmm")</f>
        <v>Jan</v>
      </c>
      <c r="E4493">
        <f>YEAR(Hospital_Emergency_Room_Data[[#This Row],[Patient Admission Date]])</f>
        <v>2024</v>
      </c>
      <c r="F4493" s="2">
        <v>0.12222222222222222</v>
      </c>
      <c r="G4493" s="8" t="str">
        <f>TEXT(Hospital_Emergency_Room_Data[[#This Row],[Patient Admission Date]],"dddd")</f>
        <v>Sunday</v>
      </c>
      <c r="H4493" t="s">
        <v>9208</v>
      </c>
      <c r="I4493">
        <v>7</v>
      </c>
      <c r="J4493" s="5" t="s">
        <v>9221</v>
      </c>
      <c r="K4493" t="s">
        <v>21</v>
      </c>
      <c r="L4493" t="s">
        <v>36</v>
      </c>
      <c r="M4493" t="s">
        <v>9209</v>
      </c>
      <c r="O4493">
        <v>46</v>
      </c>
      <c r="P4493" t="s">
        <v>9225</v>
      </c>
      <c r="Q4493">
        <v>7</v>
      </c>
      <c r="R4493">
        <v>2</v>
      </c>
      <c r="S4493" t="s">
        <v>9258</v>
      </c>
      <c r="T4493" t="s">
        <v>9263</v>
      </c>
      <c r="U4493" t="s">
        <v>9283</v>
      </c>
      <c r="V4493" t="str" cm="1">
        <f t="array" ref="V4493">_xlfn.IFS(Hospital_Emergency_Room_Data[[#This Row],[Day]]&lt;=10,"Start(1-10)",Hospital_Emergency_Room_Data[[#This Row],[Day]]&lt;=20,"Middle(11-20)",Hospital_Emergency_Room_Data[[#This Row],[Day]]&gt;20,"End(21-30)")</f>
        <v>Start(1-10)</v>
      </c>
    </row>
    <row r="4494" spans="1:22">
      <c r="A4494">
        <v>433064961</v>
      </c>
      <c r="B4494" t="s">
        <v>4505</v>
      </c>
      <c r="C4494" s="1">
        <v>45126</v>
      </c>
      <c r="D4494" t="str">
        <f>TEXT(Hospital_Emergency_Room_Data[[#This Row],[Patient Admission Date]],"mmm")</f>
        <v>Jul</v>
      </c>
      <c r="E4494">
        <f>YEAR(Hospital_Emergency_Room_Data[[#This Row],[Patient Admission Date]])</f>
        <v>2023</v>
      </c>
      <c r="F4494" s="2">
        <v>0.98055555555555551</v>
      </c>
      <c r="G4494" s="8" t="str">
        <f>TEXT(Hospital_Emergency_Room_Data[[#This Row],[Patient Admission Date]],"dddd")</f>
        <v>Wednesday</v>
      </c>
      <c r="H4494" t="s">
        <v>9208</v>
      </c>
      <c r="I4494">
        <v>30</v>
      </c>
      <c r="J4494" s="5" t="s">
        <v>9223</v>
      </c>
      <c r="K4494" t="s">
        <v>21</v>
      </c>
      <c r="L4494" t="s">
        <v>36</v>
      </c>
      <c r="M4494" t="s">
        <v>9209</v>
      </c>
      <c r="O4494">
        <v>32</v>
      </c>
      <c r="P4494" t="s">
        <v>9225</v>
      </c>
      <c r="Q4494">
        <v>19</v>
      </c>
      <c r="R4494">
        <v>23</v>
      </c>
      <c r="S4494" t="s">
        <v>9256</v>
      </c>
      <c r="T4494" t="s">
        <v>9262</v>
      </c>
      <c r="U4494" t="s">
        <v>9300</v>
      </c>
      <c r="V4494" t="str" cm="1">
        <f t="array" ref="V4494">_xlfn.IFS(Hospital_Emergency_Room_Data[[#This Row],[Day]]&lt;=10,"Start(1-10)",Hospital_Emergency_Room_Data[[#This Row],[Day]]&lt;=20,"Middle(11-20)",Hospital_Emergency_Room_Data[[#This Row],[Day]]&gt;20,"End(21-30)")</f>
        <v>Middle(11-20)</v>
      </c>
    </row>
    <row r="4495" spans="1:22">
      <c r="A4495">
        <v>547053726</v>
      </c>
      <c r="B4495" t="s">
        <v>4506</v>
      </c>
      <c r="C4495" s="1">
        <v>45081</v>
      </c>
      <c r="D4495" t="str">
        <f>TEXT(Hospital_Emergency_Room_Data[[#This Row],[Patient Admission Date]],"mmm")</f>
        <v>Jun</v>
      </c>
      <c r="E4495">
        <f>YEAR(Hospital_Emergency_Room_Data[[#This Row],[Patient Admission Date]])</f>
        <v>2023</v>
      </c>
      <c r="F4495" s="2">
        <v>0.12986111111111112</v>
      </c>
      <c r="G4495" s="8" t="str">
        <f>TEXT(Hospital_Emergency_Room_Data[[#This Row],[Patient Admission Date]],"dddd")</f>
        <v>Sunday</v>
      </c>
      <c r="H4495" t="s">
        <v>9208</v>
      </c>
      <c r="I4495">
        <v>14</v>
      </c>
      <c r="J4495" s="5" t="s">
        <v>9221</v>
      </c>
      <c r="K4495" t="s">
        <v>21</v>
      </c>
      <c r="L4495" t="s">
        <v>36</v>
      </c>
      <c r="M4495" t="s">
        <v>9209</v>
      </c>
      <c r="O4495">
        <v>43</v>
      </c>
      <c r="P4495" t="s">
        <v>9225</v>
      </c>
      <c r="Q4495">
        <v>4</v>
      </c>
      <c r="R4495">
        <v>3</v>
      </c>
      <c r="S4495" t="s">
        <v>9258</v>
      </c>
      <c r="T4495" t="s">
        <v>9263</v>
      </c>
      <c r="U4495" t="s">
        <v>9300</v>
      </c>
      <c r="V4495" t="str" cm="1">
        <f t="array" ref="V4495">_xlfn.IFS(Hospital_Emergency_Room_Data[[#This Row],[Day]]&lt;=10,"Start(1-10)",Hospital_Emergency_Room_Data[[#This Row],[Day]]&lt;=20,"Middle(11-20)",Hospital_Emergency_Room_Data[[#This Row],[Day]]&gt;20,"End(21-30)")</f>
        <v>Start(1-10)</v>
      </c>
    </row>
    <row r="4496" spans="1:22">
      <c r="A4496">
        <v>460317684</v>
      </c>
      <c r="B4496" t="s">
        <v>4507</v>
      </c>
      <c r="C4496" s="1">
        <v>45460</v>
      </c>
      <c r="D4496" t="str">
        <f>TEXT(Hospital_Emergency_Room_Data[[#This Row],[Patient Admission Date]],"mmm")</f>
        <v>Jun</v>
      </c>
      <c r="E4496">
        <f>YEAR(Hospital_Emergency_Room_Data[[#This Row],[Patient Admission Date]])</f>
        <v>2024</v>
      </c>
      <c r="F4496" s="2">
        <v>0.33958333333333335</v>
      </c>
      <c r="G4496" s="8" t="str">
        <f>TEXT(Hospital_Emergency_Room_Data[[#This Row],[Patient Admission Date]],"dddd")</f>
        <v>Monday</v>
      </c>
      <c r="H4496" t="s">
        <v>9208</v>
      </c>
      <c r="I4496">
        <v>73</v>
      </c>
      <c r="J4496" s="5" t="s">
        <v>9222</v>
      </c>
      <c r="K4496" t="s">
        <v>21</v>
      </c>
      <c r="L4496" t="s">
        <v>36</v>
      </c>
      <c r="M4496" t="s">
        <v>9209</v>
      </c>
      <c r="O4496">
        <v>29</v>
      </c>
      <c r="P4496" t="s">
        <v>9226</v>
      </c>
      <c r="Q4496">
        <v>17</v>
      </c>
      <c r="R4496">
        <v>8</v>
      </c>
      <c r="S4496" t="s">
        <v>9255</v>
      </c>
      <c r="T4496" t="s">
        <v>9262</v>
      </c>
      <c r="U4496" t="s">
        <v>9282</v>
      </c>
      <c r="V4496" t="str" cm="1">
        <f t="array" ref="V4496">_xlfn.IFS(Hospital_Emergency_Room_Data[[#This Row],[Day]]&lt;=10,"Start(1-10)",Hospital_Emergency_Room_Data[[#This Row],[Day]]&lt;=20,"Middle(11-20)",Hospital_Emergency_Room_Data[[#This Row],[Day]]&gt;20,"End(21-30)")</f>
        <v>Middle(11-20)</v>
      </c>
    </row>
    <row r="4497" spans="1:22">
      <c r="A4497">
        <v>111361435</v>
      </c>
      <c r="B4497" t="s">
        <v>4508</v>
      </c>
      <c r="C4497" s="1">
        <v>45397</v>
      </c>
      <c r="D4497" t="str">
        <f>TEXT(Hospital_Emergency_Room_Data[[#This Row],[Patient Admission Date]],"mmm")</f>
        <v>Apr</v>
      </c>
      <c r="E4497">
        <f>YEAR(Hospital_Emergency_Room_Data[[#This Row],[Patient Admission Date]])</f>
        <v>2024</v>
      </c>
      <c r="F4497" s="2">
        <v>0.51875000000000004</v>
      </c>
      <c r="G4497" s="8" t="str">
        <f>TEXT(Hospital_Emergency_Room_Data[[#This Row],[Patient Admission Date]],"dddd")</f>
        <v>Monday</v>
      </c>
      <c r="H4497" t="s">
        <v>9208</v>
      </c>
      <c r="I4497">
        <v>6</v>
      </c>
      <c r="J4497" s="5" t="s">
        <v>9221</v>
      </c>
      <c r="K4497" t="s">
        <v>21</v>
      </c>
      <c r="L4497" t="s">
        <v>36</v>
      </c>
      <c r="M4497" t="s">
        <v>9209</v>
      </c>
      <c r="N4497">
        <v>4</v>
      </c>
      <c r="O4497">
        <v>41</v>
      </c>
      <c r="P4497" t="s">
        <v>9225</v>
      </c>
      <c r="Q4497">
        <v>15</v>
      </c>
      <c r="R4497">
        <v>12</v>
      </c>
      <c r="S4497" t="s">
        <v>9257</v>
      </c>
      <c r="T4497" t="s">
        <v>9262</v>
      </c>
      <c r="U4497" t="s">
        <v>9300</v>
      </c>
      <c r="V4497" t="str" cm="1">
        <f t="array" ref="V4497">_xlfn.IFS(Hospital_Emergency_Room_Data[[#This Row],[Day]]&lt;=10,"Start(1-10)",Hospital_Emergency_Room_Data[[#This Row],[Day]]&lt;=20,"Middle(11-20)",Hospital_Emergency_Room_Data[[#This Row],[Day]]&gt;20,"End(21-30)")</f>
        <v>Middle(11-20)</v>
      </c>
    </row>
    <row r="4498" spans="1:22">
      <c r="A4498">
        <v>877360019</v>
      </c>
      <c r="B4498" t="s">
        <v>4509</v>
      </c>
      <c r="C4498" s="1">
        <v>45411</v>
      </c>
      <c r="D4498" t="str">
        <f>TEXT(Hospital_Emergency_Room_Data[[#This Row],[Patient Admission Date]],"mmm")</f>
        <v>Apr</v>
      </c>
      <c r="E4498">
        <f>YEAR(Hospital_Emergency_Room_Data[[#This Row],[Patient Admission Date]])</f>
        <v>2024</v>
      </c>
      <c r="F4498" s="2">
        <v>0.76597222222222228</v>
      </c>
      <c r="G4498" s="8" t="str">
        <f>TEXT(Hospital_Emergency_Room_Data[[#This Row],[Patient Admission Date]],"dddd")</f>
        <v>Monday</v>
      </c>
      <c r="H4498" t="s">
        <v>9208</v>
      </c>
      <c r="I4498">
        <v>41</v>
      </c>
      <c r="J4498" s="5" t="s">
        <v>9223</v>
      </c>
      <c r="K4498" t="s">
        <v>21</v>
      </c>
      <c r="L4498" t="s">
        <v>36</v>
      </c>
      <c r="M4498" t="s">
        <v>9209</v>
      </c>
      <c r="N4498">
        <v>4</v>
      </c>
      <c r="O4498">
        <v>49</v>
      </c>
      <c r="P4498" t="s">
        <v>9225</v>
      </c>
      <c r="Q4498">
        <v>29</v>
      </c>
      <c r="R4498">
        <v>18</v>
      </c>
      <c r="S4498" t="s">
        <v>9256</v>
      </c>
      <c r="T4498" t="s">
        <v>9264</v>
      </c>
      <c r="U4498" t="s">
        <v>9283</v>
      </c>
      <c r="V4498" t="str" cm="1">
        <f t="array" ref="V4498">_xlfn.IFS(Hospital_Emergency_Room_Data[[#This Row],[Day]]&lt;=10,"Start(1-10)",Hospital_Emergency_Room_Data[[#This Row],[Day]]&lt;=20,"Middle(11-20)",Hospital_Emergency_Room_Data[[#This Row],[Day]]&gt;20,"End(21-30)")</f>
        <v>End(21-30)</v>
      </c>
    </row>
    <row r="4499" spans="1:22">
      <c r="A4499">
        <v>866313592</v>
      </c>
      <c r="B4499" t="s">
        <v>4510</v>
      </c>
      <c r="C4499" s="1">
        <v>45500</v>
      </c>
      <c r="D4499" t="str">
        <f>TEXT(Hospital_Emergency_Room_Data[[#This Row],[Patient Admission Date]],"mmm")</f>
        <v>Jul</v>
      </c>
      <c r="E4499">
        <f>YEAR(Hospital_Emergency_Room_Data[[#This Row],[Patient Admission Date]])</f>
        <v>2024</v>
      </c>
      <c r="F4499" s="2">
        <v>0.53680555555555554</v>
      </c>
      <c r="G4499" s="8" t="str">
        <f>TEXT(Hospital_Emergency_Room_Data[[#This Row],[Patient Admission Date]],"dddd")</f>
        <v>Saturday</v>
      </c>
      <c r="H4499" t="s">
        <v>9208</v>
      </c>
      <c r="I4499">
        <v>19</v>
      </c>
      <c r="J4499" s="5" t="s">
        <v>9220</v>
      </c>
      <c r="K4499" t="s">
        <v>21</v>
      </c>
      <c r="L4499" t="s">
        <v>36</v>
      </c>
      <c r="M4499" t="s">
        <v>9209</v>
      </c>
      <c r="N4499">
        <v>7</v>
      </c>
      <c r="O4499">
        <v>16</v>
      </c>
      <c r="P4499" t="s">
        <v>9226</v>
      </c>
      <c r="Q4499">
        <v>27</v>
      </c>
      <c r="R4499">
        <v>12</v>
      </c>
      <c r="S4499" t="s">
        <v>9257</v>
      </c>
      <c r="T4499" t="s">
        <v>9264</v>
      </c>
      <c r="U4499" t="s">
        <v>9282</v>
      </c>
      <c r="V4499" t="str" cm="1">
        <f t="array" ref="V4499">_xlfn.IFS(Hospital_Emergency_Room_Data[[#This Row],[Day]]&lt;=10,"Start(1-10)",Hospital_Emergency_Room_Data[[#This Row],[Day]]&lt;=20,"Middle(11-20)",Hospital_Emergency_Room_Data[[#This Row],[Day]]&gt;20,"End(21-30)")</f>
        <v>End(21-30)</v>
      </c>
    </row>
    <row r="4500" spans="1:22">
      <c r="A4500">
        <v>625050578</v>
      </c>
      <c r="B4500" t="s">
        <v>4511</v>
      </c>
      <c r="C4500" s="1">
        <v>45136</v>
      </c>
      <c r="D4500" t="str">
        <f>TEXT(Hospital_Emergency_Room_Data[[#This Row],[Patient Admission Date]],"mmm")</f>
        <v>Jul</v>
      </c>
      <c r="E4500">
        <f>YEAR(Hospital_Emergency_Room_Data[[#This Row],[Patient Admission Date]])</f>
        <v>2023</v>
      </c>
      <c r="F4500" s="2">
        <v>0.91249999999999998</v>
      </c>
      <c r="G4500" s="8" t="str">
        <f>TEXT(Hospital_Emergency_Room_Data[[#This Row],[Patient Admission Date]],"dddd")</f>
        <v>Saturday</v>
      </c>
      <c r="H4500" t="s">
        <v>9208</v>
      </c>
      <c r="I4500">
        <v>63</v>
      </c>
      <c r="J4500" s="5" t="s">
        <v>9217</v>
      </c>
      <c r="K4500" t="s">
        <v>21</v>
      </c>
      <c r="L4500" t="s">
        <v>36</v>
      </c>
      <c r="M4500" t="s">
        <v>9209</v>
      </c>
      <c r="N4500">
        <v>9</v>
      </c>
      <c r="O4500">
        <v>27</v>
      </c>
      <c r="P4500" t="s">
        <v>9226</v>
      </c>
      <c r="Q4500">
        <v>29</v>
      </c>
      <c r="R4500">
        <v>21</v>
      </c>
      <c r="S4500" t="s">
        <v>9256</v>
      </c>
      <c r="T4500" t="s">
        <v>9264</v>
      </c>
      <c r="U4500" t="s">
        <v>9282</v>
      </c>
      <c r="V4500" t="str" cm="1">
        <f t="array" ref="V4500">_xlfn.IFS(Hospital_Emergency_Room_Data[[#This Row],[Day]]&lt;=10,"Start(1-10)",Hospital_Emergency_Room_Data[[#This Row],[Day]]&lt;=20,"Middle(11-20)",Hospital_Emergency_Room_Data[[#This Row],[Day]]&gt;20,"End(21-30)")</f>
        <v>End(21-30)</v>
      </c>
    </row>
    <row r="4501" spans="1:22">
      <c r="A4501">
        <v>496057135</v>
      </c>
      <c r="B4501" t="s">
        <v>4512</v>
      </c>
      <c r="C4501" s="1">
        <v>45342</v>
      </c>
      <c r="D4501" t="str">
        <f>TEXT(Hospital_Emergency_Room_Data[[#This Row],[Patient Admission Date]],"mmm")</f>
        <v>Feb</v>
      </c>
      <c r="E4501">
        <f>YEAR(Hospital_Emergency_Room_Data[[#This Row],[Patient Admission Date]])</f>
        <v>2024</v>
      </c>
      <c r="F4501" s="2">
        <v>0.85833333333333328</v>
      </c>
      <c r="G4501" s="8" t="str">
        <f>TEXT(Hospital_Emergency_Room_Data[[#This Row],[Patient Admission Date]],"dddd")</f>
        <v>Tuesday</v>
      </c>
      <c r="H4501" t="s">
        <v>9208</v>
      </c>
      <c r="I4501">
        <v>19</v>
      </c>
      <c r="J4501" s="5" t="s">
        <v>9220</v>
      </c>
      <c r="K4501" t="s">
        <v>21</v>
      </c>
      <c r="L4501" t="s">
        <v>140</v>
      </c>
      <c r="M4501" t="s">
        <v>9209</v>
      </c>
      <c r="O4501">
        <v>24</v>
      </c>
      <c r="P4501" t="s">
        <v>9226</v>
      </c>
      <c r="Q4501">
        <v>20</v>
      </c>
      <c r="R4501">
        <v>20</v>
      </c>
      <c r="S4501" t="s">
        <v>9256</v>
      </c>
      <c r="T4501" t="s">
        <v>9262</v>
      </c>
      <c r="U4501" t="s">
        <v>9282</v>
      </c>
      <c r="V4501" t="str" cm="1">
        <f t="array" ref="V4501">_xlfn.IFS(Hospital_Emergency_Room_Data[[#This Row],[Day]]&lt;=10,"Start(1-10)",Hospital_Emergency_Room_Data[[#This Row],[Day]]&lt;=20,"Middle(11-20)",Hospital_Emergency_Room_Data[[#This Row],[Day]]&gt;20,"End(21-30)")</f>
        <v>Middle(11-20)</v>
      </c>
    </row>
    <row r="4502" spans="1:22">
      <c r="A4502">
        <v>618425655</v>
      </c>
      <c r="B4502" t="s">
        <v>4513</v>
      </c>
      <c r="C4502" s="1">
        <v>45221</v>
      </c>
      <c r="D4502" t="str">
        <f>TEXT(Hospital_Emergency_Room_Data[[#This Row],[Patient Admission Date]],"mmm")</f>
        <v>Oct</v>
      </c>
      <c r="E4502">
        <f>YEAR(Hospital_Emergency_Room_Data[[#This Row],[Patient Admission Date]])</f>
        <v>2023</v>
      </c>
      <c r="F4502" s="2">
        <v>0.19791666666666666</v>
      </c>
      <c r="G4502" s="8" t="str">
        <f>TEXT(Hospital_Emergency_Room_Data[[#This Row],[Patient Admission Date]],"dddd")</f>
        <v>Sunday</v>
      </c>
      <c r="H4502" t="s">
        <v>9208</v>
      </c>
      <c r="I4502">
        <v>37</v>
      </c>
      <c r="J4502" s="5" t="s">
        <v>9223</v>
      </c>
      <c r="K4502" t="s">
        <v>21</v>
      </c>
      <c r="L4502" t="s">
        <v>140</v>
      </c>
      <c r="M4502" t="s">
        <v>9209</v>
      </c>
      <c r="N4502">
        <v>4</v>
      </c>
      <c r="O4502">
        <v>19</v>
      </c>
      <c r="P4502" t="s">
        <v>9226</v>
      </c>
      <c r="Q4502">
        <v>22</v>
      </c>
      <c r="R4502">
        <v>4</v>
      </c>
      <c r="S4502" t="s">
        <v>9258</v>
      </c>
      <c r="T4502" t="s">
        <v>9264</v>
      </c>
      <c r="U4502" t="s">
        <v>9282</v>
      </c>
      <c r="V4502" t="str" cm="1">
        <f t="array" ref="V4502">_xlfn.IFS(Hospital_Emergency_Room_Data[[#This Row],[Day]]&lt;=10,"Start(1-10)",Hospital_Emergency_Room_Data[[#This Row],[Day]]&lt;=20,"Middle(11-20)",Hospital_Emergency_Room_Data[[#This Row],[Day]]&gt;20,"End(21-30)")</f>
        <v>End(21-30)</v>
      </c>
    </row>
    <row r="4503" spans="1:22">
      <c r="A4503">
        <v>138047377</v>
      </c>
      <c r="B4503" t="s">
        <v>4514</v>
      </c>
      <c r="C4503" s="1">
        <v>45360</v>
      </c>
      <c r="D4503" t="str">
        <f>TEXT(Hospital_Emergency_Room_Data[[#This Row],[Patient Admission Date]],"mmm")</f>
        <v>Mar</v>
      </c>
      <c r="E4503">
        <f>YEAR(Hospital_Emergency_Room_Data[[#This Row],[Patient Admission Date]])</f>
        <v>2024</v>
      </c>
      <c r="F4503" s="2">
        <v>0.12986111111111112</v>
      </c>
      <c r="G4503" s="8" t="str">
        <f>TEXT(Hospital_Emergency_Room_Data[[#This Row],[Patient Admission Date]],"dddd")</f>
        <v>Saturday</v>
      </c>
      <c r="H4503" t="s">
        <v>9208</v>
      </c>
      <c r="I4503">
        <v>61</v>
      </c>
      <c r="J4503" s="5" t="s">
        <v>9217</v>
      </c>
      <c r="K4503" t="s">
        <v>8</v>
      </c>
      <c r="L4503" t="s">
        <v>96</v>
      </c>
      <c r="M4503" t="s">
        <v>9209</v>
      </c>
      <c r="O4503">
        <v>45</v>
      </c>
      <c r="P4503" t="s">
        <v>9225</v>
      </c>
      <c r="Q4503">
        <v>9</v>
      </c>
      <c r="R4503">
        <v>3</v>
      </c>
      <c r="S4503" t="s">
        <v>9258</v>
      </c>
      <c r="T4503" t="s">
        <v>9265</v>
      </c>
      <c r="U4503" t="s">
        <v>9300</v>
      </c>
      <c r="V4503" t="str" cm="1">
        <f t="array" ref="V4503">_xlfn.IFS(Hospital_Emergency_Room_Data[[#This Row],[Day]]&lt;=10,"Start(1-10)",Hospital_Emergency_Room_Data[[#This Row],[Day]]&lt;=20,"Middle(11-20)",Hospital_Emergency_Room_Data[[#This Row],[Day]]&gt;20,"End(21-30)")</f>
        <v>Start(1-10)</v>
      </c>
    </row>
    <row r="4504" spans="1:22">
      <c r="A4504">
        <v>195511109</v>
      </c>
      <c r="B4504" t="s">
        <v>4515</v>
      </c>
      <c r="C4504" s="1">
        <v>45473</v>
      </c>
      <c r="D4504" t="str">
        <f>TEXT(Hospital_Emergency_Room_Data[[#This Row],[Patient Admission Date]],"mmm")</f>
        <v>Jun</v>
      </c>
      <c r="E4504">
        <f>YEAR(Hospital_Emergency_Room_Data[[#This Row],[Patient Admission Date]])</f>
        <v>2024</v>
      </c>
      <c r="F4504" s="2">
        <v>0.77708333333333335</v>
      </c>
      <c r="G4504" s="8" t="str">
        <f>TEXT(Hospital_Emergency_Room_Data[[#This Row],[Patient Admission Date]],"dddd")</f>
        <v>Sunday</v>
      </c>
      <c r="H4504" t="s">
        <v>9208</v>
      </c>
      <c r="I4504">
        <v>63</v>
      </c>
      <c r="J4504" s="5" t="s">
        <v>9217</v>
      </c>
      <c r="K4504" t="s">
        <v>8</v>
      </c>
      <c r="L4504" t="s">
        <v>96</v>
      </c>
      <c r="M4504" t="s">
        <v>9209</v>
      </c>
      <c r="O4504">
        <v>60</v>
      </c>
      <c r="P4504" t="s">
        <v>9225</v>
      </c>
      <c r="Q4504">
        <v>30</v>
      </c>
      <c r="R4504">
        <v>18</v>
      </c>
      <c r="S4504" t="s">
        <v>9256</v>
      </c>
      <c r="T4504" t="s">
        <v>9264</v>
      </c>
      <c r="U4504" t="s">
        <v>9283</v>
      </c>
      <c r="V4504" t="str" cm="1">
        <f t="array" ref="V4504">_xlfn.IFS(Hospital_Emergency_Room_Data[[#This Row],[Day]]&lt;=10,"Start(1-10)",Hospital_Emergency_Room_Data[[#This Row],[Day]]&lt;=20,"Middle(11-20)",Hospital_Emergency_Room_Data[[#This Row],[Day]]&gt;20,"End(21-30)")</f>
        <v>End(21-30)</v>
      </c>
    </row>
    <row r="4505" spans="1:22">
      <c r="A4505">
        <v>860467659</v>
      </c>
      <c r="B4505" t="s">
        <v>4516</v>
      </c>
      <c r="C4505" s="1">
        <v>45131</v>
      </c>
      <c r="D4505" t="str">
        <f>TEXT(Hospital_Emergency_Room_Data[[#This Row],[Patient Admission Date]],"mmm")</f>
        <v>Jul</v>
      </c>
      <c r="E4505">
        <f>YEAR(Hospital_Emergency_Room_Data[[#This Row],[Patient Admission Date]])</f>
        <v>2023</v>
      </c>
      <c r="F4505" s="2">
        <v>0.3659722222222222</v>
      </c>
      <c r="G4505" s="8" t="str">
        <f>TEXT(Hospital_Emergency_Room_Data[[#This Row],[Patient Admission Date]],"dddd")</f>
        <v>Monday</v>
      </c>
      <c r="H4505" t="s">
        <v>9208</v>
      </c>
      <c r="I4505">
        <v>56</v>
      </c>
      <c r="J4505" s="5" t="s">
        <v>9219</v>
      </c>
      <c r="K4505" t="s">
        <v>8</v>
      </c>
      <c r="L4505" t="s">
        <v>96</v>
      </c>
      <c r="M4505" t="s">
        <v>9209</v>
      </c>
      <c r="O4505">
        <v>37</v>
      </c>
      <c r="P4505" t="s">
        <v>9225</v>
      </c>
      <c r="Q4505">
        <v>24</v>
      </c>
      <c r="R4505">
        <v>8</v>
      </c>
      <c r="S4505" t="s">
        <v>9255</v>
      </c>
      <c r="T4505" t="s">
        <v>9264</v>
      </c>
      <c r="U4505" t="s">
        <v>9300</v>
      </c>
      <c r="V4505" t="str" cm="1">
        <f t="array" ref="V4505">_xlfn.IFS(Hospital_Emergency_Room_Data[[#This Row],[Day]]&lt;=10,"Start(1-10)",Hospital_Emergency_Room_Data[[#This Row],[Day]]&lt;=20,"Middle(11-20)",Hospital_Emergency_Room_Data[[#This Row],[Day]]&gt;20,"End(21-30)")</f>
        <v>End(21-30)</v>
      </c>
    </row>
    <row r="4506" spans="1:22">
      <c r="A4506">
        <v>176323686</v>
      </c>
      <c r="B4506" t="s">
        <v>4517</v>
      </c>
      <c r="C4506" s="1">
        <v>45024</v>
      </c>
      <c r="D4506" t="str">
        <f>TEXT(Hospital_Emergency_Room_Data[[#This Row],[Patient Admission Date]],"mmm")</f>
        <v>Apr</v>
      </c>
      <c r="E4506">
        <f>YEAR(Hospital_Emergency_Room_Data[[#This Row],[Patient Admission Date]])</f>
        <v>2023</v>
      </c>
      <c r="F4506" s="2">
        <v>0.90486111111111112</v>
      </c>
      <c r="G4506" s="8" t="str">
        <f>TEXT(Hospital_Emergency_Room_Data[[#This Row],[Patient Admission Date]],"dddd")</f>
        <v>Saturday</v>
      </c>
      <c r="H4506" t="s">
        <v>9208</v>
      </c>
      <c r="I4506">
        <v>26</v>
      </c>
      <c r="J4506" s="5" t="s">
        <v>9220</v>
      </c>
      <c r="K4506" t="s">
        <v>8</v>
      </c>
      <c r="L4506" t="s">
        <v>96</v>
      </c>
      <c r="M4506" t="s">
        <v>9209</v>
      </c>
      <c r="O4506">
        <v>10</v>
      </c>
      <c r="P4506" t="s">
        <v>9226</v>
      </c>
      <c r="Q4506">
        <v>8</v>
      </c>
      <c r="R4506">
        <v>21</v>
      </c>
      <c r="S4506" t="s">
        <v>9256</v>
      </c>
      <c r="T4506" t="s">
        <v>9265</v>
      </c>
      <c r="U4506" t="s">
        <v>9282</v>
      </c>
      <c r="V4506" t="str" cm="1">
        <f t="array" ref="V4506">_xlfn.IFS(Hospital_Emergency_Room_Data[[#This Row],[Day]]&lt;=10,"Start(1-10)",Hospital_Emergency_Room_Data[[#This Row],[Day]]&lt;=20,"Middle(11-20)",Hospital_Emergency_Room_Data[[#This Row],[Day]]&gt;20,"End(21-30)")</f>
        <v>Start(1-10)</v>
      </c>
    </row>
    <row r="4507" spans="1:22">
      <c r="A4507">
        <v>782629612</v>
      </c>
      <c r="B4507" t="s">
        <v>4518</v>
      </c>
      <c r="C4507" s="1">
        <v>45247</v>
      </c>
      <c r="D4507" t="str">
        <f>TEXT(Hospital_Emergency_Room_Data[[#This Row],[Patient Admission Date]],"mmm")</f>
        <v>Nov</v>
      </c>
      <c r="E4507">
        <f>YEAR(Hospital_Emergency_Room_Data[[#This Row],[Patient Admission Date]])</f>
        <v>2023</v>
      </c>
      <c r="F4507" s="2">
        <v>0.27708333333333335</v>
      </c>
      <c r="G4507" s="8" t="str">
        <f>TEXT(Hospital_Emergency_Room_Data[[#This Row],[Patient Admission Date]],"dddd")</f>
        <v>Friday</v>
      </c>
      <c r="H4507" t="s">
        <v>9208</v>
      </c>
      <c r="I4507">
        <v>51</v>
      </c>
      <c r="J4507" s="5" t="s">
        <v>9219</v>
      </c>
      <c r="K4507" t="s">
        <v>8</v>
      </c>
      <c r="L4507" t="s">
        <v>96</v>
      </c>
      <c r="M4507" t="s">
        <v>9209</v>
      </c>
      <c r="O4507">
        <v>26</v>
      </c>
      <c r="P4507" t="s">
        <v>9226</v>
      </c>
      <c r="Q4507">
        <v>17</v>
      </c>
      <c r="R4507">
        <v>6</v>
      </c>
      <c r="S4507" t="s">
        <v>9255</v>
      </c>
      <c r="T4507" t="s">
        <v>9262</v>
      </c>
      <c r="U4507" t="s">
        <v>9282</v>
      </c>
      <c r="V4507" t="str" cm="1">
        <f t="array" ref="V4507">_xlfn.IFS(Hospital_Emergency_Room_Data[[#This Row],[Day]]&lt;=10,"Start(1-10)",Hospital_Emergency_Room_Data[[#This Row],[Day]]&lt;=20,"Middle(11-20)",Hospital_Emergency_Room_Data[[#This Row],[Day]]&gt;20,"End(21-30)")</f>
        <v>Middle(11-20)</v>
      </c>
    </row>
    <row r="4508" spans="1:22">
      <c r="A4508">
        <v>353253957</v>
      </c>
      <c r="B4508" t="s">
        <v>4519</v>
      </c>
      <c r="C4508" s="1">
        <v>45292</v>
      </c>
      <c r="D4508" t="str">
        <f>TEXT(Hospital_Emergency_Room_Data[[#This Row],[Patient Admission Date]],"mmm")</f>
        <v>Jan</v>
      </c>
      <c r="E4508">
        <f>YEAR(Hospital_Emergency_Room_Data[[#This Row],[Patient Admission Date]])</f>
        <v>2024</v>
      </c>
      <c r="F4508" s="2">
        <v>0.95902777777777781</v>
      </c>
      <c r="G4508" s="8" t="str">
        <f>TEXT(Hospital_Emergency_Room_Data[[#This Row],[Patient Admission Date]],"dddd")</f>
        <v>Monday</v>
      </c>
      <c r="H4508" t="s">
        <v>9208</v>
      </c>
      <c r="I4508">
        <v>19</v>
      </c>
      <c r="J4508" s="5" t="s">
        <v>9220</v>
      </c>
      <c r="K4508" t="s">
        <v>8</v>
      </c>
      <c r="L4508" t="s">
        <v>96</v>
      </c>
      <c r="M4508" t="s">
        <v>9209</v>
      </c>
      <c r="O4508">
        <v>34</v>
      </c>
      <c r="P4508" t="s">
        <v>9225</v>
      </c>
      <c r="Q4508">
        <v>1</v>
      </c>
      <c r="R4508">
        <v>23</v>
      </c>
      <c r="S4508" t="s">
        <v>9256</v>
      </c>
      <c r="T4508" t="s">
        <v>9263</v>
      </c>
      <c r="U4508" t="s">
        <v>9300</v>
      </c>
      <c r="V4508" t="str" cm="1">
        <f t="array" ref="V4508">_xlfn.IFS(Hospital_Emergency_Room_Data[[#This Row],[Day]]&lt;=10,"Start(1-10)",Hospital_Emergency_Room_Data[[#This Row],[Day]]&lt;=20,"Middle(11-20)",Hospital_Emergency_Room_Data[[#This Row],[Day]]&gt;20,"End(21-30)")</f>
        <v>Start(1-10)</v>
      </c>
    </row>
    <row r="4509" spans="1:22">
      <c r="A4509">
        <v>614437853</v>
      </c>
      <c r="B4509" t="s">
        <v>4520</v>
      </c>
      <c r="C4509" s="1">
        <v>45392</v>
      </c>
      <c r="D4509" t="str">
        <f>TEXT(Hospital_Emergency_Room_Data[[#This Row],[Patient Admission Date]],"mmm")</f>
        <v>Apr</v>
      </c>
      <c r="E4509">
        <f>YEAR(Hospital_Emergency_Room_Data[[#This Row],[Patient Admission Date]])</f>
        <v>2024</v>
      </c>
      <c r="F4509" s="2">
        <v>0.81527777777777777</v>
      </c>
      <c r="G4509" s="8" t="str">
        <f>TEXT(Hospital_Emergency_Room_Data[[#This Row],[Patient Admission Date]],"dddd")</f>
        <v>Wednesday</v>
      </c>
      <c r="H4509" t="s">
        <v>9208</v>
      </c>
      <c r="I4509">
        <v>34</v>
      </c>
      <c r="J4509" s="5" t="s">
        <v>9223</v>
      </c>
      <c r="K4509" t="s">
        <v>8</v>
      </c>
      <c r="L4509" t="s">
        <v>96</v>
      </c>
      <c r="M4509" t="s">
        <v>9209</v>
      </c>
      <c r="O4509">
        <v>41</v>
      </c>
      <c r="P4509" t="s">
        <v>9225</v>
      </c>
      <c r="Q4509">
        <v>10</v>
      </c>
      <c r="R4509">
        <v>19</v>
      </c>
      <c r="S4509" t="s">
        <v>9256</v>
      </c>
      <c r="T4509" t="s">
        <v>9265</v>
      </c>
      <c r="U4509" t="s">
        <v>9300</v>
      </c>
      <c r="V4509" t="str" cm="1">
        <f t="array" ref="V4509">_xlfn.IFS(Hospital_Emergency_Room_Data[[#This Row],[Day]]&lt;=10,"Start(1-10)",Hospital_Emergency_Room_Data[[#This Row],[Day]]&lt;=20,"Middle(11-20)",Hospital_Emergency_Room_Data[[#This Row],[Day]]&gt;20,"End(21-30)")</f>
        <v>Start(1-10)</v>
      </c>
    </row>
    <row r="4510" spans="1:22">
      <c r="A4510">
        <v>214946329</v>
      </c>
      <c r="B4510" t="s">
        <v>4521</v>
      </c>
      <c r="C4510" s="1">
        <v>45251</v>
      </c>
      <c r="D4510" t="str">
        <f>TEXT(Hospital_Emergency_Room_Data[[#This Row],[Patient Admission Date]],"mmm")</f>
        <v>Nov</v>
      </c>
      <c r="E4510">
        <f>YEAR(Hospital_Emergency_Room_Data[[#This Row],[Patient Admission Date]])</f>
        <v>2023</v>
      </c>
      <c r="F4510" s="2">
        <v>0.58263888888888893</v>
      </c>
      <c r="G4510" s="8" t="str">
        <f>TEXT(Hospital_Emergency_Room_Data[[#This Row],[Patient Admission Date]],"dddd")</f>
        <v>Tuesday</v>
      </c>
      <c r="H4510" t="s">
        <v>9208</v>
      </c>
      <c r="I4510">
        <v>27</v>
      </c>
      <c r="J4510" s="5" t="s">
        <v>9220</v>
      </c>
      <c r="K4510" t="s">
        <v>8</v>
      </c>
      <c r="L4510" t="s">
        <v>96</v>
      </c>
      <c r="M4510" t="s">
        <v>9209</v>
      </c>
      <c r="N4510">
        <v>0</v>
      </c>
      <c r="O4510">
        <v>58</v>
      </c>
      <c r="P4510" t="s">
        <v>9225</v>
      </c>
      <c r="Q4510">
        <v>21</v>
      </c>
      <c r="R4510">
        <v>13</v>
      </c>
      <c r="S4510" t="s">
        <v>9257</v>
      </c>
      <c r="T4510" t="s">
        <v>9262</v>
      </c>
      <c r="U4510" t="s">
        <v>9283</v>
      </c>
      <c r="V4510" t="str" cm="1">
        <f t="array" ref="V4510">_xlfn.IFS(Hospital_Emergency_Room_Data[[#This Row],[Day]]&lt;=10,"Start(1-10)",Hospital_Emergency_Room_Data[[#This Row],[Day]]&lt;=20,"Middle(11-20)",Hospital_Emergency_Room_Data[[#This Row],[Day]]&gt;20,"End(21-30)")</f>
        <v>End(21-30)</v>
      </c>
    </row>
    <row r="4511" spans="1:22">
      <c r="A4511">
        <v>380614131</v>
      </c>
      <c r="B4511" t="s">
        <v>4522</v>
      </c>
      <c r="C4511" s="1">
        <v>45191</v>
      </c>
      <c r="D4511" t="str">
        <f>TEXT(Hospital_Emergency_Room_Data[[#This Row],[Patient Admission Date]],"mmm")</f>
        <v>Sep</v>
      </c>
      <c r="E4511">
        <f>YEAR(Hospital_Emergency_Room_Data[[#This Row],[Patient Admission Date]])</f>
        <v>2023</v>
      </c>
      <c r="F4511" s="2">
        <v>0.7993055555555556</v>
      </c>
      <c r="G4511" s="8" t="str">
        <f>TEXT(Hospital_Emergency_Room_Data[[#This Row],[Patient Admission Date]],"dddd")</f>
        <v>Friday</v>
      </c>
      <c r="H4511" t="s">
        <v>9208</v>
      </c>
      <c r="I4511">
        <v>64</v>
      </c>
      <c r="J4511" s="5" t="s">
        <v>9217</v>
      </c>
      <c r="K4511" t="s">
        <v>8</v>
      </c>
      <c r="L4511" t="s">
        <v>96</v>
      </c>
      <c r="M4511" t="s">
        <v>9209</v>
      </c>
      <c r="N4511">
        <v>1</v>
      </c>
      <c r="O4511">
        <v>14</v>
      </c>
      <c r="P4511" t="s">
        <v>9226</v>
      </c>
      <c r="Q4511">
        <v>22</v>
      </c>
      <c r="R4511">
        <v>19</v>
      </c>
      <c r="S4511" t="s">
        <v>9256</v>
      </c>
      <c r="T4511" t="s">
        <v>9264</v>
      </c>
      <c r="U4511" t="s">
        <v>9282</v>
      </c>
      <c r="V4511" t="str" cm="1">
        <f t="array" ref="V4511">_xlfn.IFS(Hospital_Emergency_Room_Data[[#This Row],[Day]]&lt;=10,"Start(1-10)",Hospital_Emergency_Room_Data[[#This Row],[Day]]&lt;=20,"Middle(11-20)",Hospital_Emergency_Room_Data[[#This Row],[Day]]&gt;20,"End(21-30)")</f>
        <v>End(21-30)</v>
      </c>
    </row>
    <row r="4512" spans="1:22">
      <c r="A4512">
        <v>773716564</v>
      </c>
      <c r="B4512" t="s">
        <v>4523</v>
      </c>
      <c r="C4512" s="1">
        <v>45113</v>
      </c>
      <c r="D4512" t="str">
        <f>TEXT(Hospital_Emergency_Room_Data[[#This Row],[Patient Admission Date]],"mmm")</f>
        <v>Jul</v>
      </c>
      <c r="E4512">
        <f>YEAR(Hospital_Emergency_Room_Data[[#This Row],[Patient Admission Date]])</f>
        <v>2023</v>
      </c>
      <c r="F4512" s="2">
        <v>0.96319444444444446</v>
      </c>
      <c r="G4512" s="8" t="str">
        <f>TEXT(Hospital_Emergency_Room_Data[[#This Row],[Patient Admission Date]],"dddd")</f>
        <v>Thursday</v>
      </c>
      <c r="H4512" t="s">
        <v>9208</v>
      </c>
      <c r="I4512">
        <v>79</v>
      </c>
      <c r="J4512" s="5" t="s">
        <v>9222</v>
      </c>
      <c r="K4512" t="s">
        <v>8</v>
      </c>
      <c r="L4512" t="s">
        <v>96</v>
      </c>
      <c r="M4512" t="s">
        <v>9209</v>
      </c>
      <c r="N4512">
        <v>4</v>
      </c>
      <c r="O4512">
        <v>32</v>
      </c>
      <c r="P4512" t="s">
        <v>9225</v>
      </c>
      <c r="Q4512">
        <v>6</v>
      </c>
      <c r="R4512">
        <v>23</v>
      </c>
      <c r="S4512" t="s">
        <v>9256</v>
      </c>
      <c r="T4512" t="s">
        <v>9263</v>
      </c>
      <c r="U4512" t="s">
        <v>9300</v>
      </c>
      <c r="V4512" t="str" cm="1">
        <f t="array" ref="V4512">_xlfn.IFS(Hospital_Emergency_Room_Data[[#This Row],[Day]]&lt;=10,"Start(1-10)",Hospital_Emergency_Room_Data[[#This Row],[Day]]&lt;=20,"Middle(11-20)",Hospital_Emergency_Room_Data[[#This Row],[Day]]&gt;20,"End(21-30)")</f>
        <v>Start(1-10)</v>
      </c>
    </row>
    <row r="4513" spans="1:22">
      <c r="A4513">
        <v>405197318</v>
      </c>
      <c r="B4513" t="s">
        <v>4524</v>
      </c>
      <c r="C4513" s="1">
        <v>45065</v>
      </c>
      <c r="D4513" t="str">
        <f>TEXT(Hospital_Emergency_Room_Data[[#This Row],[Patient Admission Date]],"mmm")</f>
        <v>May</v>
      </c>
      <c r="E4513">
        <f>YEAR(Hospital_Emergency_Room_Data[[#This Row],[Patient Admission Date]])</f>
        <v>2023</v>
      </c>
      <c r="F4513" s="2">
        <v>0.58402777777777781</v>
      </c>
      <c r="G4513" s="8" t="str">
        <f>TEXT(Hospital_Emergency_Room_Data[[#This Row],[Patient Admission Date]],"dddd")</f>
        <v>Friday</v>
      </c>
      <c r="H4513" t="s">
        <v>9208</v>
      </c>
      <c r="I4513">
        <v>53</v>
      </c>
      <c r="J4513" s="5" t="s">
        <v>9219</v>
      </c>
      <c r="K4513" t="s">
        <v>8</v>
      </c>
      <c r="L4513" t="s">
        <v>96</v>
      </c>
      <c r="M4513" t="s">
        <v>9209</v>
      </c>
      <c r="N4513">
        <v>6</v>
      </c>
      <c r="O4513">
        <v>35</v>
      </c>
      <c r="P4513" t="s">
        <v>9225</v>
      </c>
      <c r="Q4513">
        <v>19</v>
      </c>
      <c r="R4513">
        <v>14</v>
      </c>
      <c r="S4513" t="s">
        <v>9257</v>
      </c>
      <c r="T4513" t="s">
        <v>9262</v>
      </c>
      <c r="U4513" t="s">
        <v>9300</v>
      </c>
      <c r="V4513" t="str" cm="1">
        <f t="array" ref="V4513">_xlfn.IFS(Hospital_Emergency_Room_Data[[#This Row],[Day]]&lt;=10,"Start(1-10)",Hospital_Emergency_Room_Data[[#This Row],[Day]]&lt;=20,"Middle(11-20)",Hospital_Emergency_Room_Data[[#This Row],[Day]]&gt;20,"End(21-30)")</f>
        <v>Middle(11-20)</v>
      </c>
    </row>
    <row r="4514" spans="1:22">
      <c r="A4514">
        <v>328124206</v>
      </c>
      <c r="B4514" t="s">
        <v>4525</v>
      </c>
      <c r="C4514" s="1">
        <v>45566</v>
      </c>
      <c r="D4514" t="str">
        <f>TEXT(Hospital_Emergency_Room_Data[[#This Row],[Patient Admission Date]],"mmm")</f>
        <v>Oct</v>
      </c>
      <c r="E4514">
        <f>YEAR(Hospital_Emergency_Room_Data[[#This Row],[Patient Admission Date]])</f>
        <v>2024</v>
      </c>
      <c r="F4514" s="2">
        <v>0.65555555555555556</v>
      </c>
      <c r="G4514" s="8" t="str">
        <f>TEXT(Hospital_Emergency_Room_Data[[#This Row],[Patient Admission Date]],"dddd")</f>
        <v>Tuesday</v>
      </c>
      <c r="H4514" t="s">
        <v>9208</v>
      </c>
      <c r="I4514">
        <v>1</v>
      </c>
      <c r="J4514" s="5" t="s">
        <v>9218</v>
      </c>
      <c r="K4514" t="s">
        <v>8</v>
      </c>
      <c r="L4514" t="s">
        <v>96</v>
      </c>
      <c r="M4514" t="s">
        <v>9209</v>
      </c>
      <c r="N4514">
        <v>7</v>
      </c>
      <c r="O4514">
        <v>11</v>
      </c>
      <c r="P4514" t="s">
        <v>9226</v>
      </c>
      <c r="Q4514">
        <v>1</v>
      </c>
      <c r="R4514">
        <v>15</v>
      </c>
      <c r="S4514" t="s">
        <v>9257</v>
      </c>
      <c r="T4514" t="s">
        <v>9263</v>
      </c>
      <c r="U4514" t="s">
        <v>9282</v>
      </c>
      <c r="V4514" t="str" cm="1">
        <f t="array" ref="V4514">_xlfn.IFS(Hospital_Emergency_Room_Data[[#This Row],[Day]]&lt;=10,"Start(1-10)",Hospital_Emergency_Room_Data[[#This Row],[Day]]&lt;=20,"Middle(11-20)",Hospital_Emergency_Room_Data[[#This Row],[Day]]&gt;20,"End(21-30)")</f>
        <v>Start(1-10)</v>
      </c>
    </row>
    <row r="4515" spans="1:22">
      <c r="A4515">
        <v>572353820</v>
      </c>
      <c r="B4515" t="s">
        <v>4526</v>
      </c>
      <c r="C4515" s="1">
        <v>45495</v>
      </c>
      <c r="D4515" t="str">
        <f>TEXT(Hospital_Emergency_Room_Data[[#This Row],[Patient Admission Date]],"mmm")</f>
        <v>Jul</v>
      </c>
      <c r="E4515">
        <f>YEAR(Hospital_Emergency_Room_Data[[#This Row],[Patient Admission Date]])</f>
        <v>2024</v>
      </c>
      <c r="F4515" s="2">
        <v>0.76041666666666663</v>
      </c>
      <c r="G4515" s="8" t="str">
        <f>TEXT(Hospital_Emergency_Room_Data[[#This Row],[Patient Admission Date]],"dddd")</f>
        <v>Monday</v>
      </c>
      <c r="H4515" t="s">
        <v>9208</v>
      </c>
      <c r="I4515">
        <v>42</v>
      </c>
      <c r="J4515" s="5" t="s">
        <v>9223</v>
      </c>
      <c r="K4515" t="s">
        <v>8</v>
      </c>
      <c r="L4515" t="s">
        <v>96</v>
      </c>
      <c r="M4515" t="s">
        <v>9209</v>
      </c>
      <c r="N4515">
        <v>7</v>
      </c>
      <c r="O4515">
        <v>41</v>
      </c>
      <c r="P4515" t="s">
        <v>9225</v>
      </c>
      <c r="Q4515">
        <v>22</v>
      </c>
      <c r="R4515">
        <v>18</v>
      </c>
      <c r="S4515" t="s">
        <v>9256</v>
      </c>
      <c r="T4515" t="s">
        <v>9264</v>
      </c>
      <c r="U4515" t="s">
        <v>9300</v>
      </c>
      <c r="V4515" t="str" cm="1">
        <f t="array" ref="V4515">_xlfn.IFS(Hospital_Emergency_Room_Data[[#This Row],[Day]]&lt;=10,"Start(1-10)",Hospital_Emergency_Room_Data[[#This Row],[Day]]&lt;=20,"Middle(11-20)",Hospital_Emergency_Room_Data[[#This Row],[Day]]&gt;20,"End(21-30)")</f>
        <v>End(21-30)</v>
      </c>
    </row>
    <row r="4516" spans="1:22">
      <c r="A4516">
        <v>193436202</v>
      </c>
      <c r="B4516" t="s">
        <v>4527</v>
      </c>
      <c r="C4516" s="1">
        <v>45022</v>
      </c>
      <c r="D4516" t="str">
        <f>TEXT(Hospital_Emergency_Room_Data[[#This Row],[Patient Admission Date]],"mmm")</f>
        <v>Apr</v>
      </c>
      <c r="E4516">
        <f>YEAR(Hospital_Emergency_Room_Data[[#This Row],[Patient Admission Date]])</f>
        <v>2023</v>
      </c>
      <c r="F4516" s="2">
        <v>8.3333333333333329E-2</v>
      </c>
      <c r="G4516" s="8" t="str">
        <f>TEXT(Hospital_Emergency_Room_Data[[#This Row],[Patient Admission Date]],"dddd")</f>
        <v>Thursday</v>
      </c>
      <c r="H4516" t="s">
        <v>9208</v>
      </c>
      <c r="I4516">
        <v>79</v>
      </c>
      <c r="J4516" s="5" t="s">
        <v>9222</v>
      </c>
      <c r="K4516" t="s">
        <v>8</v>
      </c>
      <c r="L4516" t="s">
        <v>25</v>
      </c>
      <c r="M4516" t="s">
        <v>9209</v>
      </c>
      <c r="O4516">
        <v>13</v>
      </c>
      <c r="P4516" t="s">
        <v>9226</v>
      </c>
      <c r="Q4516">
        <v>6</v>
      </c>
      <c r="R4516">
        <v>2</v>
      </c>
      <c r="S4516" t="s">
        <v>9258</v>
      </c>
      <c r="T4516" t="s">
        <v>9263</v>
      </c>
      <c r="U4516" t="s">
        <v>9282</v>
      </c>
      <c r="V4516" t="str" cm="1">
        <f t="array" ref="V4516">_xlfn.IFS(Hospital_Emergency_Room_Data[[#This Row],[Day]]&lt;=10,"Start(1-10)",Hospital_Emergency_Room_Data[[#This Row],[Day]]&lt;=20,"Middle(11-20)",Hospital_Emergency_Room_Data[[#This Row],[Day]]&gt;20,"End(21-30)")</f>
        <v>Start(1-10)</v>
      </c>
    </row>
    <row r="4517" spans="1:22">
      <c r="A4517">
        <v>290846074</v>
      </c>
      <c r="B4517" t="s">
        <v>4528</v>
      </c>
      <c r="C4517" s="1">
        <v>45582</v>
      </c>
      <c r="D4517" t="str">
        <f>TEXT(Hospital_Emergency_Room_Data[[#This Row],[Patient Admission Date]],"mmm")</f>
        <v>Oct</v>
      </c>
      <c r="E4517">
        <f>YEAR(Hospital_Emergency_Room_Data[[#This Row],[Patient Admission Date]])</f>
        <v>2024</v>
      </c>
      <c r="F4517" s="2">
        <v>0.10972222222222222</v>
      </c>
      <c r="G4517" s="8" t="str">
        <f>TEXT(Hospital_Emergency_Room_Data[[#This Row],[Patient Admission Date]],"dddd")</f>
        <v>Thursday</v>
      </c>
      <c r="H4517" t="s">
        <v>9208</v>
      </c>
      <c r="I4517">
        <v>79</v>
      </c>
      <c r="J4517" s="5" t="s">
        <v>9222</v>
      </c>
      <c r="K4517" t="s">
        <v>8</v>
      </c>
      <c r="L4517" t="s">
        <v>25</v>
      </c>
      <c r="M4517" t="s">
        <v>9209</v>
      </c>
      <c r="O4517">
        <v>50</v>
      </c>
      <c r="P4517" t="s">
        <v>9225</v>
      </c>
      <c r="Q4517">
        <v>17</v>
      </c>
      <c r="R4517">
        <v>2</v>
      </c>
      <c r="S4517" t="s">
        <v>9258</v>
      </c>
      <c r="T4517" t="s">
        <v>9262</v>
      </c>
      <c r="U4517" t="s">
        <v>9283</v>
      </c>
      <c r="V4517" t="str" cm="1">
        <f t="array" ref="V4517">_xlfn.IFS(Hospital_Emergency_Room_Data[[#This Row],[Day]]&lt;=10,"Start(1-10)",Hospital_Emergency_Room_Data[[#This Row],[Day]]&lt;=20,"Middle(11-20)",Hospital_Emergency_Room_Data[[#This Row],[Day]]&gt;20,"End(21-30)")</f>
        <v>Middle(11-20)</v>
      </c>
    </row>
    <row r="4518" spans="1:22">
      <c r="A4518">
        <v>228331858</v>
      </c>
      <c r="B4518" t="s">
        <v>4529</v>
      </c>
      <c r="C4518" s="1">
        <v>45468</v>
      </c>
      <c r="D4518" t="str">
        <f>TEXT(Hospital_Emergency_Room_Data[[#This Row],[Patient Admission Date]],"mmm")</f>
        <v>Jun</v>
      </c>
      <c r="E4518">
        <f>YEAR(Hospital_Emergency_Room_Data[[#This Row],[Patient Admission Date]])</f>
        <v>2024</v>
      </c>
      <c r="F4518" s="2">
        <v>0.76388888888888884</v>
      </c>
      <c r="G4518" s="8" t="str">
        <f>TEXT(Hospital_Emergency_Room_Data[[#This Row],[Patient Admission Date]],"dddd")</f>
        <v>Tuesday</v>
      </c>
      <c r="H4518" t="s">
        <v>9208</v>
      </c>
      <c r="I4518">
        <v>46</v>
      </c>
      <c r="J4518" s="5" t="s">
        <v>9219</v>
      </c>
      <c r="K4518" t="s">
        <v>8</v>
      </c>
      <c r="L4518" t="s">
        <v>25</v>
      </c>
      <c r="M4518" t="s">
        <v>9209</v>
      </c>
      <c r="O4518">
        <v>60</v>
      </c>
      <c r="P4518" t="s">
        <v>9225</v>
      </c>
      <c r="Q4518">
        <v>25</v>
      </c>
      <c r="R4518">
        <v>18</v>
      </c>
      <c r="S4518" t="s">
        <v>9256</v>
      </c>
      <c r="T4518" t="s">
        <v>9264</v>
      </c>
      <c r="U4518" t="s">
        <v>9283</v>
      </c>
      <c r="V4518" t="str" cm="1">
        <f t="array" ref="V4518">_xlfn.IFS(Hospital_Emergency_Room_Data[[#This Row],[Day]]&lt;=10,"Start(1-10)",Hospital_Emergency_Room_Data[[#This Row],[Day]]&lt;=20,"Middle(11-20)",Hospital_Emergency_Room_Data[[#This Row],[Day]]&gt;20,"End(21-30)")</f>
        <v>End(21-30)</v>
      </c>
    </row>
    <row r="4519" spans="1:22">
      <c r="A4519">
        <v>476986877</v>
      </c>
      <c r="B4519" t="s">
        <v>4530</v>
      </c>
      <c r="C4519" s="1">
        <v>45246</v>
      </c>
      <c r="D4519" t="str">
        <f>TEXT(Hospital_Emergency_Room_Data[[#This Row],[Patient Admission Date]],"mmm")</f>
        <v>Nov</v>
      </c>
      <c r="E4519">
        <f>YEAR(Hospital_Emergency_Room_Data[[#This Row],[Patient Admission Date]])</f>
        <v>2023</v>
      </c>
      <c r="F4519" s="2">
        <v>0.42569444444444443</v>
      </c>
      <c r="G4519" s="8" t="str">
        <f>TEXT(Hospital_Emergency_Room_Data[[#This Row],[Patient Admission Date]],"dddd")</f>
        <v>Thursday</v>
      </c>
      <c r="H4519" t="s">
        <v>9208</v>
      </c>
      <c r="I4519">
        <v>20</v>
      </c>
      <c r="J4519" s="5" t="s">
        <v>9220</v>
      </c>
      <c r="K4519" t="s">
        <v>8</v>
      </c>
      <c r="L4519" t="s">
        <v>25</v>
      </c>
      <c r="M4519" t="s">
        <v>9209</v>
      </c>
      <c r="O4519">
        <v>32</v>
      </c>
      <c r="P4519" t="s">
        <v>9225</v>
      </c>
      <c r="Q4519">
        <v>16</v>
      </c>
      <c r="R4519">
        <v>10</v>
      </c>
      <c r="S4519" t="s">
        <v>9255</v>
      </c>
      <c r="T4519" t="s">
        <v>9262</v>
      </c>
      <c r="U4519" t="s">
        <v>9300</v>
      </c>
      <c r="V4519" t="str" cm="1">
        <f t="array" ref="V4519">_xlfn.IFS(Hospital_Emergency_Room_Data[[#This Row],[Day]]&lt;=10,"Start(1-10)",Hospital_Emergency_Room_Data[[#This Row],[Day]]&lt;=20,"Middle(11-20)",Hospital_Emergency_Room_Data[[#This Row],[Day]]&gt;20,"End(21-30)")</f>
        <v>Middle(11-20)</v>
      </c>
    </row>
    <row r="4520" spans="1:22">
      <c r="A4520">
        <v>791800710</v>
      </c>
      <c r="B4520" t="s">
        <v>4531</v>
      </c>
      <c r="C4520" s="1">
        <v>45146</v>
      </c>
      <c r="D4520" t="str">
        <f>TEXT(Hospital_Emergency_Room_Data[[#This Row],[Patient Admission Date]],"mmm")</f>
        <v>Aug</v>
      </c>
      <c r="E4520">
        <f>YEAR(Hospital_Emergency_Room_Data[[#This Row],[Patient Admission Date]])</f>
        <v>2023</v>
      </c>
      <c r="F4520" s="2">
        <v>0.94374999999999998</v>
      </c>
      <c r="G4520" s="8" t="str">
        <f>TEXT(Hospital_Emergency_Room_Data[[#This Row],[Patient Admission Date]],"dddd")</f>
        <v>Tuesday</v>
      </c>
      <c r="H4520" t="s">
        <v>9208</v>
      </c>
      <c r="I4520">
        <v>24</v>
      </c>
      <c r="J4520" s="5" t="s">
        <v>9220</v>
      </c>
      <c r="K4520" t="s">
        <v>8</v>
      </c>
      <c r="L4520" t="s">
        <v>25</v>
      </c>
      <c r="M4520" t="s">
        <v>9209</v>
      </c>
      <c r="O4520">
        <v>49</v>
      </c>
      <c r="P4520" t="s">
        <v>9225</v>
      </c>
      <c r="Q4520">
        <v>8</v>
      </c>
      <c r="R4520">
        <v>22</v>
      </c>
      <c r="S4520" t="s">
        <v>9256</v>
      </c>
      <c r="T4520" t="s">
        <v>9265</v>
      </c>
      <c r="U4520" t="s">
        <v>9283</v>
      </c>
      <c r="V4520" t="str" cm="1">
        <f t="array" ref="V4520">_xlfn.IFS(Hospital_Emergency_Room_Data[[#This Row],[Day]]&lt;=10,"Start(1-10)",Hospital_Emergency_Room_Data[[#This Row],[Day]]&lt;=20,"Middle(11-20)",Hospital_Emergency_Room_Data[[#This Row],[Day]]&gt;20,"End(21-30)")</f>
        <v>Start(1-10)</v>
      </c>
    </row>
    <row r="4521" spans="1:22">
      <c r="A4521">
        <v>232465874</v>
      </c>
      <c r="B4521" t="s">
        <v>4532</v>
      </c>
      <c r="C4521" s="1">
        <v>45352</v>
      </c>
      <c r="D4521" t="str">
        <f>TEXT(Hospital_Emergency_Room_Data[[#This Row],[Patient Admission Date]],"mmm")</f>
        <v>Mar</v>
      </c>
      <c r="E4521">
        <f>YEAR(Hospital_Emergency_Room_Data[[#This Row],[Patient Admission Date]])</f>
        <v>2024</v>
      </c>
      <c r="F4521" s="2">
        <v>0.42708333333333331</v>
      </c>
      <c r="G4521" s="8" t="str">
        <f>TEXT(Hospital_Emergency_Room_Data[[#This Row],[Patient Admission Date]],"dddd")</f>
        <v>Friday</v>
      </c>
      <c r="H4521" t="s">
        <v>9208</v>
      </c>
      <c r="I4521">
        <v>39</v>
      </c>
      <c r="J4521" s="5" t="s">
        <v>9223</v>
      </c>
      <c r="K4521" t="s">
        <v>8</v>
      </c>
      <c r="L4521" t="s">
        <v>25</v>
      </c>
      <c r="M4521" t="s">
        <v>9209</v>
      </c>
      <c r="O4521">
        <v>37</v>
      </c>
      <c r="P4521" t="s">
        <v>9225</v>
      </c>
      <c r="Q4521">
        <v>1</v>
      </c>
      <c r="R4521">
        <v>10</v>
      </c>
      <c r="S4521" t="s">
        <v>9255</v>
      </c>
      <c r="T4521" t="s">
        <v>9263</v>
      </c>
      <c r="U4521" t="s">
        <v>9300</v>
      </c>
      <c r="V4521" t="str" cm="1">
        <f t="array" ref="V4521">_xlfn.IFS(Hospital_Emergency_Room_Data[[#This Row],[Day]]&lt;=10,"Start(1-10)",Hospital_Emergency_Room_Data[[#This Row],[Day]]&lt;=20,"Middle(11-20)",Hospital_Emergency_Room_Data[[#This Row],[Day]]&gt;20,"End(21-30)")</f>
        <v>Start(1-10)</v>
      </c>
    </row>
    <row r="4522" spans="1:22">
      <c r="A4522">
        <v>472843017</v>
      </c>
      <c r="B4522" t="s">
        <v>4533</v>
      </c>
      <c r="C4522" s="1">
        <v>45439</v>
      </c>
      <c r="D4522" t="str">
        <f>TEXT(Hospital_Emergency_Room_Data[[#This Row],[Patient Admission Date]],"mmm")</f>
        <v>May</v>
      </c>
      <c r="E4522">
        <f>YEAR(Hospital_Emergency_Room_Data[[#This Row],[Patient Admission Date]])</f>
        <v>2024</v>
      </c>
      <c r="F4522" s="2">
        <v>2.2916666666666665E-2</v>
      </c>
      <c r="G4522" s="8" t="str">
        <f>TEXT(Hospital_Emergency_Room_Data[[#This Row],[Patient Admission Date]],"dddd")</f>
        <v>Monday</v>
      </c>
      <c r="H4522" t="s">
        <v>9208</v>
      </c>
      <c r="I4522">
        <v>18</v>
      </c>
      <c r="J4522" s="5" t="s">
        <v>9220</v>
      </c>
      <c r="K4522" t="s">
        <v>8</v>
      </c>
      <c r="L4522" t="s">
        <v>25</v>
      </c>
      <c r="M4522" t="s">
        <v>9209</v>
      </c>
      <c r="O4522">
        <v>45</v>
      </c>
      <c r="P4522" t="s">
        <v>9225</v>
      </c>
      <c r="Q4522">
        <v>27</v>
      </c>
      <c r="R4522">
        <v>0</v>
      </c>
      <c r="S4522" t="s">
        <v>9258</v>
      </c>
      <c r="T4522" t="s">
        <v>9264</v>
      </c>
      <c r="U4522" t="s">
        <v>9300</v>
      </c>
      <c r="V4522" t="str" cm="1">
        <f t="array" ref="V4522">_xlfn.IFS(Hospital_Emergency_Room_Data[[#This Row],[Day]]&lt;=10,"Start(1-10)",Hospital_Emergency_Room_Data[[#This Row],[Day]]&lt;=20,"Middle(11-20)",Hospital_Emergency_Room_Data[[#This Row],[Day]]&gt;20,"End(21-30)")</f>
        <v>End(21-30)</v>
      </c>
    </row>
    <row r="4523" spans="1:22">
      <c r="A4523">
        <v>156793301</v>
      </c>
      <c r="B4523" t="s">
        <v>4534</v>
      </c>
      <c r="C4523" s="1">
        <v>45549</v>
      </c>
      <c r="D4523" t="str">
        <f>TEXT(Hospital_Emergency_Room_Data[[#This Row],[Patient Admission Date]],"mmm")</f>
        <v>Sep</v>
      </c>
      <c r="E4523">
        <f>YEAR(Hospital_Emergency_Room_Data[[#This Row],[Patient Admission Date]])</f>
        <v>2024</v>
      </c>
      <c r="F4523" s="2">
        <v>0.78125</v>
      </c>
      <c r="G4523" s="8" t="str">
        <f>TEXT(Hospital_Emergency_Room_Data[[#This Row],[Patient Admission Date]],"dddd")</f>
        <v>Saturday</v>
      </c>
      <c r="H4523" t="s">
        <v>9208</v>
      </c>
      <c r="I4523">
        <v>33</v>
      </c>
      <c r="J4523" s="5" t="s">
        <v>9223</v>
      </c>
      <c r="K4523" t="s">
        <v>8</v>
      </c>
      <c r="L4523" t="s">
        <v>25</v>
      </c>
      <c r="M4523" t="s">
        <v>9209</v>
      </c>
      <c r="N4523">
        <v>1</v>
      </c>
      <c r="O4523">
        <v>14</v>
      </c>
      <c r="P4523" t="s">
        <v>9226</v>
      </c>
      <c r="Q4523">
        <v>14</v>
      </c>
      <c r="R4523">
        <v>18</v>
      </c>
      <c r="S4523" t="s">
        <v>9256</v>
      </c>
      <c r="T4523" t="s">
        <v>9265</v>
      </c>
      <c r="U4523" t="s">
        <v>9282</v>
      </c>
      <c r="V4523" t="str" cm="1">
        <f t="array" ref="V4523">_xlfn.IFS(Hospital_Emergency_Room_Data[[#This Row],[Day]]&lt;=10,"Start(1-10)",Hospital_Emergency_Room_Data[[#This Row],[Day]]&lt;=20,"Middle(11-20)",Hospital_Emergency_Room_Data[[#This Row],[Day]]&gt;20,"End(21-30)")</f>
        <v>Middle(11-20)</v>
      </c>
    </row>
    <row r="4524" spans="1:22">
      <c r="A4524">
        <v>393933535</v>
      </c>
      <c r="B4524" t="s">
        <v>4535</v>
      </c>
      <c r="C4524" s="1">
        <v>45285</v>
      </c>
      <c r="D4524" t="str">
        <f>TEXT(Hospital_Emergency_Room_Data[[#This Row],[Patient Admission Date]],"mmm")</f>
        <v>Dec</v>
      </c>
      <c r="E4524">
        <f>YEAR(Hospital_Emergency_Room_Data[[#This Row],[Patient Admission Date]])</f>
        <v>2023</v>
      </c>
      <c r="F4524" s="2">
        <v>0.68611111111111112</v>
      </c>
      <c r="G4524" s="8" t="str">
        <f>TEXT(Hospital_Emergency_Room_Data[[#This Row],[Patient Admission Date]],"dddd")</f>
        <v>Monday</v>
      </c>
      <c r="H4524" t="s">
        <v>9208</v>
      </c>
      <c r="I4524">
        <v>38</v>
      </c>
      <c r="J4524" s="5" t="s">
        <v>9223</v>
      </c>
      <c r="K4524" t="s">
        <v>8</v>
      </c>
      <c r="L4524" t="s">
        <v>25</v>
      </c>
      <c r="M4524" t="s">
        <v>9209</v>
      </c>
      <c r="N4524">
        <v>6</v>
      </c>
      <c r="O4524">
        <v>56</v>
      </c>
      <c r="P4524" t="s">
        <v>9225</v>
      </c>
      <c r="Q4524">
        <v>25</v>
      </c>
      <c r="R4524">
        <v>16</v>
      </c>
      <c r="S4524" t="s">
        <v>9257</v>
      </c>
      <c r="T4524" t="s">
        <v>9264</v>
      </c>
      <c r="U4524" t="s">
        <v>9283</v>
      </c>
      <c r="V4524" t="str" cm="1">
        <f t="array" ref="V4524">_xlfn.IFS(Hospital_Emergency_Room_Data[[#This Row],[Day]]&lt;=10,"Start(1-10)",Hospital_Emergency_Room_Data[[#This Row],[Day]]&lt;=20,"Middle(11-20)",Hospital_Emergency_Room_Data[[#This Row],[Day]]&gt;20,"End(21-30)")</f>
        <v>End(21-30)</v>
      </c>
    </row>
    <row r="4525" spans="1:22">
      <c r="A4525">
        <v>688252615</v>
      </c>
      <c r="B4525" t="s">
        <v>4536</v>
      </c>
      <c r="C4525" s="1">
        <v>45547</v>
      </c>
      <c r="D4525" t="str">
        <f>TEXT(Hospital_Emergency_Room_Data[[#This Row],[Patient Admission Date]],"mmm")</f>
        <v>Sep</v>
      </c>
      <c r="E4525">
        <f>YEAR(Hospital_Emergency_Room_Data[[#This Row],[Patient Admission Date]])</f>
        <v>2024</v>
      </c>
      <c r="F4525" s="2">
        <v>0.44930555555555557</v>
      </c>
      <c r="G4525" s="8" t="str">
        <f>TEXT(Hospital_Emergency_Room_Data[[#This Row],[Patient Admission Date]],"dddd")</f>
        <v>Thursday</v>
      </c>
      <c r="H4525" t="s">
        <v>9208</v>
      </c>
      <c r="I4525">
        <v>44</v>
      </c>
      <c r="J4525" s="5" t="s">
        <v>9223</v>
      </c>
      <c r="K4525" t="s">
        <v>8</v>
      </c>
      <c r="L4525" t="s">
        <v>13</v>
      </c>
      <c r="M4525" t="s">
        <v>9209</v>
      </c>
      <c r="O4525">
        <v>33</v>
      </c>
      <c r="P4525" t="s">
        <v>9225</v>
      </c>
      <c r="Q4525">
        <v>12</v>
      </c>
      <c r="R4525">
        <v>10</v>
      </c>
      <c r="S4525" t="s">
        <v>9255</v>
      </c>
      <c r="T4525" t="s">
        <v>9265</v>
      </c>
      <c r="U4525" t="s">
        <v>9300</v>
      </c>
      <c r="V4525" t="str" cm="1">
        <f t="array" ref="V4525">_xlfn.IFS(Hospital_Emergency_Room_Data[[#This Row],[Day]]&lt;=10,"Start(1-10)",Hospital_Emergency_Room_Data[[#This Row],[Day]]&lt;=20,"Middle(11-20)",Hospital_Emergency_Room_Data[[#This Row],[Day]]&gt;20,"End(21-30)")</f>
        <v>Middle(11-20)</v>
      </c>
    </row>
    <row r="4526" spans="1:22">
      <c r="A4526">
        <v>820839876</v>
      </c>
      <c r="B4526" t="s">
        <v>4537</v>
      </c>
      <c r="C4526" s="1">
        <v>45361</v>
      </c>
      <c r="D4526" t="str">
        <f>TEXT(Hospital_Emergency_Room_Data[[#This Row],[Patient Admission Date]],"mmm")</f>
        <v>Mar</v>
      </c>
      <c r="E4526">
        <f>YEAR(Hospital_Emergency_Room_Data[[#This Row],[Patient Admission Date]])</f>
        <v>2024</v>
      </c>
      <c r="F4526" s="2">
        <v>0.9243055555555556</v>
      </c>
      <c r="G4526" s="8" t="str">
        <f>TEXT(Hospital_Emergency_Room_Data[[#This Row],[Patient Admission Date]],"dddd")</f>
        <v>Sunday</v>
      </c>
      <c r="H4526" t="s">
        <v>9208</v>
      </c>
      <c r="I4526">
        <v>62</v>
      </c>
      <c r="J4526" s="5" t="s">
        <v>9217</v>
      </c>
      <c r="K4526" t="s">
        <v>8</v>
      </c>
      <c r="L4526" t="s">
        <v>13</v>
      </c>
      <c r="M4526" t="s">
        <v>9209</v>
      </c>
      <c r="O4526">
        <v>33</v>
      </c>
      <c r="P4526" t="s">
        <v>9225</v>
      </c>
      <c r="Q4526">
        <v>10</v>
      </c>
      <c r="R4526">
        <v>22</v>
      </c>
      <c r="S4526" t="s">
        <v>9256</v>
      </c>
      <c r="T4526" t="s">
        <v>9265</v>
      </c>
      <c r="U4526" t="s">
        <v>9300</v>
      </c>
      <c r="V4526" t="str" cm="1">
        <f t="array" ref="V4526">_xlfn.IFS(Hospital_Emergency_Room_Data[[#This Row],[Day]]&lt;=10,"Start(1-10)",Hospital_Emergency_Room_Data[[#This Row],[Day]]&lt;=20,"Middle(11-20)",Hospital_Emergency_Room_Data[[#This Row],[Day]]&gt;20,"End(21-30)")</f>
        <v>Start(1-10)</v>
      </c>
    </row>
    <row r="4527" spans="1:22">
      <c r="A4527">
        <v>884575845</v>
      </c>
      <c r="B4527" t="s">
        <v>4538</v>
      </c>
      <c r="C4527" s="1">
        <v>45350</v>
      </c>
      <c r="D4527" t="str">
        <f>TEXT(Hospital_Emergency_Room_Data[[#This Row],[Patient Admission Date]],"mmm")</f>
        <v>Feb</v>
      </c>
      <c r="E4527">
        <f>YEAR(Hospital_Emergency_Room_Data[[#This Row],[Patient Admission Date]])</f>
        <v>2024</v>
      </c>
      <c r="F4527" s="2">
        <v>0.44513888888888886</v>
      </c>
      <c r="G4527" s="8" t="str">
        <f>TEXT(Hospital_Emergency_Room_Data[[#This Row],[Patient Admission Date]],"dddd")</f>
        <v>Wednesday</v>
      </c>
      <c r="H4527" t="s">
        <v>9208</v>
      </c>
      <c r="I4527">
        <v>8</v>
      </c>
      <c r="J4527" s="5" t="s">
        <v>9221</v>
      </c>
      <c r="K4527" t="s">
        <v>8</v>
      </c>
      <c r="L4527" t="s">
        <v>13</v>
      </c>
      <c r="M4527" t="s">
        <v>9209</v>
      </c>
      <c r="O4527">
        <v>39</v>
      </c>
      <c r="P4527" t="s">
        <v>9225</v>
      </c>
      <c r="Q4527">
        <v>28</v>
      </c>
      <c r="R4527">
        <v>10</v>
      </c>
      <c r="S4527" t="s">
        <v>9255</v>
      </c>
      <c r="T4527" t="s">
        <v>9264</v>
      </c>
      <c r="U4527" t="s">
        <v>9300</v>
      </c>
      <c r="V4527" t="str" cm="1">
        <f t="array" ref="V4527">_xlfn.IFS(Hospital_Emergency_Room_Data[[#This Row],[Day]]&lt;=10,"Start(1-10)",Hospital_Emergency_Room_Data[[#This Row],[Day]]&lt;=20,"Middle(11-20)",Hospital_Emergency_Room_Data[[#This Row],[Day]]&gt;20,"End(21-30)")</f>
        <v>End(21-30)</v>
      </c>
    </row>
    <row r="4528" spans="1:22">
      <c r="A4528">
        <v>442193458</v>
      </c>
      <c r="B4528" t="s">
        <v>4539</v>
      </c>
      <c r="C4528" s="1">
        <v>45224</v>
      </c>
      <c r="D4528" t="str">
        <f>TEXT(Hospital_Emergency_Room_Data[[#This Row],[Patient Admission Date]],"mmm")</f>
        <v>Oct</v>
      </c>
      <c r="E4528">
        <f>YEAR(Hospital_Emergency_Room_Data[[#This Row],[Patient Admission Date]])</f>
        <v>2023</v>
      </c>
      <c r="F4528" s="2">
        <v>0.36458333333333331</v>
      </c>
      <c r="G4528" s="8" t="str">
        <f>TEXT(Hospital_Emergency_Room_Data[[#This Row],[Patient Admission Date]],"dddd")</f>
        <v>Wednesday</v>
      </c>
      <c r="H4528" t="s">
        <v>9208</v>
      </c>
      <c r="I4528">
        <v>26</v>
      </c>
      <c r="J4528" s="5" t="s">
        <v>9220</v>
      </c>
      <c r="K4528" t="s">
        <v>8</v>
      </c>
      <c r="L4528" t="s">
        <v>13</v>
      </c>
      <c r="M4528" t="s">
        <v>9209</v>
      </c>
      <c r="O4528">
        <v>16</v>
      </c>
      <c r="P4528" t="s">
        <v>9226</v>
      </c>
      <c r="Q4528">
        <v>25</v>
      </c>
      <c r="R4528">
        <v>8</v>
      </c>
      <c r="S4528" t="s">
        <v>9255</v>
      </c>
      <c r="T4528" t="s">
        <v>9264</v>
      </c>
      <c r="U4528" t="s">
        <v>9282</v>
      </c>
      <c r="V4528" t="str" cm="1">
        <f t="array" ref="V4528">_xlfn.IFS(Hospital_Emergency_Room_Data[[#This Row],[Day]]&lt;=10,"Start(1-10)",Hospital_Emergency_Room_Data[[#This Row],[Day]]&lt;=20,"Middle(11-20)",Hospital_Emergency_Room_Data[[#This Row],[Day]]&gt;20,"End(21-30)")</f>
        <v>End(21-30)</v>
      </c>
    </row>
    <row r="4529" spans="1:22">
      <c r="A4529">
        <v>679064862</v>
      </c>
      <c r="B4529" t="s">
        <v>4540</v>
      </c>
      <c r="C4529" s="1">
        <v>45116</v>
      </c>
      <c r="D4529" t="str">
        <f>TEXT(Hospital_Emergency_Room_Data[[#This Row],[Patient Admission Date]],"mmm")</f>
        <v>Jul</v>
      </c>
      <c r="E4529">
        <f>YEAR(Hospital_Emergency_Room_Data[[#This Row],[Patient Admission Date]])</f>
        <v>2023</v>
      </c>
      <c r="F4529" s="2">
        <v>0.43958333333333333</v>
      </c>
      <c r="G4529" s="8" t="str">
        <f>TEXT(Hospital_Emergency_Room_Data[[#This Row],[Patient Admission Date]],"dddd")</f>
        <v>Sunday</v>
      </c>
      <c r="H4529" t="s">
        <v>9208</v>
      </c>
      <c r="I4529">
        <v>39</v>
      </c>
      <c r="J4529" s="5" t="s">
        <v>9223</v>
      </c>
      <c r="K4529" t="s">
        <v>8</v>
      </c>
      <c r="L4529" t="s">
        <v>13</v>
      </c>
      <c r="M4529" t="s">
        <v>9209</v>
      </c>
      <c r="O4529">
        <v>58</v>
      </c>
      <c r="P4529" t="s">
        <v>9225</v>
      </c>
      <c r="Q4529">
        <v>9</v>
      </c>
      <c r="R4529">
        <v>10</v>
      </c>
      <c r="S4529" t="s">
        <v>9255</v>
      </c>
      <c r="T4529" t="s">
        <v>9265</v>
      </c>
      <c r="U4529" t="s">
        <v>9283</v>
      </c>
      <c r="V4529" t="str" cm="1">
        <f t="array" ref="V4529">_xlfn.IFS(Hospital_Emergency_Room_Data[[#This Row],[Day]]&lt;=10,"Start(1-10)",Hospital_Emergency_Room_Data[[#This Row],[Day]]&lt;=20,"Middle(11-20)",Hospital_Emergency_Room_Data[[#This Row],[Day]]&gt;20,"End(21-30)")</f>
        <v>Start(1-10)</v>
      </c>
    </row>
    <row r="4530" spans="1:22">
      <c r="A4530">
        <v>871638322</v>
      </c>
      <c r="B4530" t="s">
        <v>4541</v>
      </c>
      <c r="C4530" s="1">
        <v>45547</v>
      </c>
      <c r="D4530" t="str">
        <f>TEXT(Hospital_Emergency_Room_Data[[#This Row],[Patient Admission Date]],"mmm")</f>
        <v>Sep</v>
      </c>
      <c r="E4530">
        <f>YEAR(Hospital_Emergency_Room_Data[[#This Row],[Patient Admission Date]])</f>
        <v>2024</v>
      </c>
      <c r="F4530" s="2">
        <v>0.8833333333333333</v>
      </c>
      <c r="G4530" s="8" t="str">
        <f>TEXT(Hospital_Emergency_Room_Data[[#This Row],[Patient Admission Date]],"dddd")</f>
        <v>Thursday</v>
      </c>
      <c r="H4530" t="s">
        <v>9208</v>
      </c>
      <c r="I4530">
        <v>74</v>
      </c>
      <c r="J4530" s="5" t="s">
        <v>9222</v>
      </c>
      <c r="K4530" t="s">
        <v>8</v>
      </c>
      <c r="L4530" t="s">
        <v>13</v>
      </c>
      <c r="M4530" t="s">
        <v>9209</v>
      </c>
      <c r="O4530">
        <v>10</v>
      </c>
      <c r="P4530" t="s">
        <v>9226</v>
      </c>
      <c r="Q4530">
        <v>12</v>
      </c>
      <c r="R4530">
        <v>21</v>
      </c>
      <c r="S4530" t="s">
        <v>9256</v>
      </c>
      <c r="T4530" t="s">
        <v>9265</v>
      </c>
      <c r="U4530" t="s">
        <v>9282</v>
      </c>
      <c r="V4530" t="str" cm="1">
        <f t="array" ref="V4530">_xlfn.IFS(Hospital_Emergency_Room_Data[[#This Row],[Day]]&lt;=10,"Start(1-10)",Hospital_Emergency_Room_Data[[#This Row],[Day]]&lt;=20,"Middle(11-20)",Hospital_Emergency_Room_Data[[#This Row],[Day]]&gt;20,"End(21-30)")</f>
        <v>Middle(11-20)</v>
      </c>
    </row>
    <row r="4531" spans="1:22">
      <c r="A4531">
        <v>192731375</v>
      </c>
      <c r="B4531" t="s">
        <v>4542</v>
      </c>
      <c r="C4531" s="1">
        <v>45401</v>
      </c>
      <c r="D4531" t="str">
        <f>TEXT(Hospital_Emergency_Room_Data[[#This Row],[Patient Admission Date]],"mmm")</f>
        <v>Apr</v>
      </c>
      <c r="E4531">
        <f>YEAR(Hospital_Emergency_Room_Data[[#This Row],[Patient Admission Date]])</f>
        <v>2024</v>
      </c>
      <c r="F4531" s="2">
        <v>0.63541666666666663</v>
      </c>
      <c r="G4531" s="8" t="str">
        <f>TEXT(Hospital_Emergency_Room_Data[[#This Row],[Patient Admission Date]],"dddd")</f>
        <v>Friday</v>
      </c>
      <c r="H4531" t="s">
        <v>9208</v>
      </c>
      <c r="I4531">
        <v>32</v>
      </c>
      <c r="J4531" s="5" t="s">
        <v>9223</v>
      </c>
      <c r="K4531" t="s">
        <v>8</v>
      </c>
      <c r="L4531" t="s">
        <v>13</v>
      </c>
      <c r="M4531" t="s">
        <v>9209</v>
      </c>
      <c r="O4531">
        <v>15</v>
      </c>
      <c r="P4531" t="s">
        <v>9226</v>
      </c>
      <c r="Q4531">
        <v>19</v>
      </c>
      <c r="R4531">
        <v>15</v>
      </c>
      <c r="S4531" t="s">
        <v>9257</v>
      </c>
      <c r="T4531" t="s">
        <v>9262</v>
      </c>
      <c r="U4531" t="s">
        <v>9282</v>
      </c>
      <c r="V4531" t="str" cm="1">
        <f t="array" ref="V4531">_xlfn.IFS(Hospital_Emergency_Room_Data[[#This Row],[Day]]&lt;=10,"Start(1-10)",Hospital_Emergency_Room_Data[[#This Row],[Day]]&lt;=20,"Middle(11-20)",Hospital_Emergency_Room_Data[[#This Row],[Day]]&gt;20,"End(21-30)")</f>
        <v>Middle(11-20)</v>
      </c>
    </row>
    <row r="4532" spans="1:22">
      <c r="A4532">
        <v>480838725</v>
      </c>
      <c r="B4532" t="s">
        <v>4543</v>
      </c>
      <c r="C4532" s="1">
        <v>45303</v>
      </c>
      <c r="D4532" t="str">
        <f>TEXT(Hospital_Emergency_Room_Data[[#This Row],[Patient Admission Date]],"mmm")</f>
        <v>Jan</v>
      </c>
      <c r="E4532">
        <f>YEAR(Hospital_Emergency_Room_Data[[#This Row],[Patient Admission Date]])</f>
        <v>2024</v>
      </c>
      <c r="F4532" s="2">
        <v>0.75069444444444444</v>
      </c>
      <c r="G4532" s="8" t="str">
        <f>TEXT(Hospital_Emergency_Room_Data[[#This Row],[Patient Admission Date]],"dddd")</f>
        <v>Friday</v>
      </c>
      <c r="H4532" t="s">
        <v>9208</v>
      </c>
      <c r="I4532">
        <v>1</v>
      </c>
      <c r="J4532" s="5" t="s">
        <v>9218</v>
      </c>
      <c r="K4532" t="s">
        <v>8</v>
      </c>
      <c r="L4532" t="s">
        <v>13</v>
      </c>
      <c r="M4532" t="s">
        <v>9209</v>
      </c>
      <c r="O4532">
        <v>25</v>
      </c>
      <c r="P4532" t="s">
        <v>9226</v>
      </c>
      <c r="Q4532">
        <v>12</v>
      </c>
      <c r="R4532">
        <v>18</v>
      </c>
      <c r="S4532" t="s">
        <v>9256</v>
      </c>
      <c r="T4532" t="s">
        <v>9265</v>
      </c>
      <c r="U4532" t="s">
        <v>9282</v>
      </c>
      <c r="V4532" t="str" cm="1">
        <f t="array" ref="V4532">_xlfn.IFS(Hospital_Emergency_Room_Data[[#This Row],[Day]]&lt;=10,"Start(1-10)",Hospital_Emergency_Room_Data[[#This Row],[Day]]&lt;=20,"Middle(11-20)",Hospital_Emergency_Room_Data[[#This Row],[Day]]&gt;20,"End(21-30)")</f>
        <v>Middle(11-20)</v>
      </c>
    </row>
    <row r="4533" spans="1:22">
      <c r="A4533">
        <v>710623265</v>
      </c>
      <c r="B4533" t="s">
        <v>4544</v>
      </c>
      <c r="C4533" s="1">
        <v>45095</v>
      </c>
      <c r="D4533" t="str">
        <f>TEXT(Hospital_Emergency_Room_Data[[#This Row],[Patient Admission Date]],"mmm")</f>
        <v>Jun</v>
      </c>
      <c r="E4533">
        <f>YEAR(Hospital_Emergency_Room_Data[[#This Row],[Patient Admission Date]])</f>
        <v>2023</v>
      </c>
      <c r="F4533" s="2">
        <v>0.53194444444444444</v>
      </c>
      <c r="G4533" s="8" t="str">
        <f>TEXT(Hospital_Emergency_Room_Data[[#This Row],[Patient Admission Date]],"dddd")</f>
        <v>Sunday</v>
      </c>
      <c r="H4533" t="s">
        <v>9208</v>
      </c>
      <c r="I4533">
        <v>48</v>
      </c>
      <c r="J4533" s="5" t="s">
        <v>9219</v>
      </c>
      <c r="K4533" t="s">
        <v>8</v>
      </c>
      <c r="L4533" t="s">
        <v>13</v>
      </c>
      <c r="M4533" t="s">
        <v>9209</v>
      </c>
      <c r="O4533">
        <v>26</v>
      </c>
      <c r="P4533" t="s">
        <v>9226</v>
      </c>
      <c r="Q4533">
        <v>18</v>
      </c>
      <c r="R4533">
        <v>12</v>
      </c>
      <c r="S4533" t="s">
        <v>9257</v>
      </c>
      <c r="T4533" t="s">
        <v>9262</v>
      </c>
      <c r="U4533" t="s">
        <v>9282</v>
      </c>
      <c r="V4533" t="str" cm="1">
        <f t="array" ref="V4533">_xlfn.IFS(Hospital_Emergency_Room_Data[[#This Row],[Day]]&lt;=10,"Start(1-10)",Hospital_Emergency_Room_Data[[#This Row],[Day]]&lt;=20,"Middle(11-20)",Hospital_Emergency_Room_Data[[#This Row],[Day]]&gt;20,"End(21-30)")</f>
        <v>Middle(11-20)</v>
      </c>
    </row>
    <row r="4534" spans="1:22">
      <c r="A4534">
        <v>873710439</v>
      </c>
      <c r="B4534" t="s">
        <v>4545</v>
      </c>
      <c r="C4534" s="1">
        <v>45336</v>
      </c>
      <c r="D4534" t="str">
        <f>TEXT(Hospital_Emergency_Room_Data[[#This Row],[Patient Admission Date]],"mmm")</f>
        <v>Feb</v>
      </c>
      <c r="E4534">
        <f>YEAR(Hospital_Emergency_Room_Data[[#This Row],[Patient Admission Date]])</f>
        <v>2024</v>
      </c>
      <c r="F4534" s="2">
        <v>0.18888888888888888</v>
      </c>
      <c r="G4534" s="8" t="str">
        <f>TEXT(Hospital_Emergency_Room_Data[[#This Row],[Patient Admission Date]],"dddd")</f>
        <v>Wednesday</v>
      </c>
      <c r="H4534" t="s">
        <v>9208</v>
      </c>
      <c r="I4534">
        <v>1</v>
      </c>
      <c r="J4534" s="5" t="s">
        <v>9218</v>
      </c>
      <c r="K4534" t="s">
        <v>8</v>
      </c>
      <c r="L4534" t="s">
        <v>13</v>
      </c>
      <c r="M4534" t="s">
        <v>9209</v>
      </c>
      <c r="O4534">
        <v>54</v>
      </c>
      <c r="P4534" t="s">
        <v>9225</v>
      </c>
      <c r="Q4534">
        <v>14</v>
      </c>
      <c r="R4534">
        <v>4</v>
      </c>
      <c r="S4534" t="s">
        <v>9258</v>
      </c>
      <c r="T4534" t="s">
        <v>9265</v>
      </c>
      <c r="U4534" t="s">
        <v>9283</v>
      </c>
      <c r="V4534" t="str" cm="1">
        <f t="array" ref="V4534">_xlfn.IFS(Hospital_Emergency_Room_Data[[#This Row],[Day]]&lt;=10,"Start(1-10)",Hospital_Emergency_Room_Data[[#This Row],[Day]]&lt;=20,"Middle(11-20)",Hospital_Emergency_Room_Data[[#This Row],[Day]]&gt;20,"End(21-30)")</f>
        <v>Middle(11-20)</v>
      </c>
    </row>
    <row r="4535" spans="1:22">
      <c r="A4535">
        <v>454119188</v>
      </c>
      <c r="B4535" t="s">
        <v>4546</v>
      </c>
      <c r="C4535" s="1">
        <v>45460</v>
      </c>
      <c r="D4535" t="str">
        <f>TEXT(Hospital_Emergency_Room_Data[[#This Row],[Patient Admission Date]],"mmm")</f>
        <v>Jun</v>
      </c>
      <c r="E4535">
        <f>YEAR(Hospital_Emergency_Room_Data[[#This Row],[Patient Admission Date]])</f>
        <v>2024</v>
      </c>
      <c r="F4535" s="2">
        <v>0.43194444444444446</v>
      </c>
      <c r="G4535" s="8" t="str">
        <f>TEXT(Hospital_Emergency_Room_Data[[#This Row],[Patient Admission Date]],"dddd")</f>
        <v>Monday</v>
      </c>
      <c r="H4535" t="s">
        <v>9208</v>
      </c>
      <c r="I4535">
        <v>73</v>
      </c>
      <c r="J4535" s="5" t="s">
        <v>9222</v>
      </c>
      <c r="K4535" t="s">
        <v>8</v>
      </c>
      <c r="L4535" t="s">
        <v>13</v>
      </c>
      <c r="M4535" t="s">
        <v>9209</v>
      </c>
      <c r="O4535">
        <v>24</v>
      </c>
      <c r="P4535" t="s">
        <v>9226</v>
      </c>
      <c r="Q4535">
        <v>17</v>
      </c>
      <c r="R4535">
        <v>10</v>
      </c>
      <c r="S4535" t="s">
        <v>9255</v>
      </c>
      <c r="T4535" t="s">
        <v>9262</v>
      </c>
      <c r="U4535" t="s">
        <v>9282</v>
      </c>
      <c r="V4535" t="str" cm="1">
        <f t="array" ref="V4535">_xlfn.IFS(Hospital_Emergency_Room_Data[[#This Row],[Day]]&lt;=10,"Start(1-10)",Hospital_Emergency_Room_Data[[#This Row],[Day]]&lt;=20,"Middle(11-20)",Hospital_Emergency_Room_Data[[#This Row],[Day]]&gt;20,"End(21-30)")</f>
        <v>Middle(11-20)</v>
      </c>
    </row>
    <row r="4536" spans="1:22">
      <c r="A4536">
        <v>737436461</v>
      </c>
      <c r="B4536" t="s">
        <v>4547</v>
      </c>
      <c r="C4536" s="1">
        <v>45355</v>
      </c>
      <c r="D4536" t="str">
        <f>TEXT(Hospital_Emergency_Room_Data[[#This Row],[Patient Admission Date]],"mmm")</f>
        <v>Mar</v>
      </c>
      <c r="E4536">
        <f>YEAR(Hospital_Emergency_Room_Data[[#This Row],[Patient Admission Date]])</f>
        <v>2024</v>
      </c>
      <c r="F4536" s="2">
        <v>6.9444444444444448E-2</v>
      </c>
      <c r="G4536" s="8" t="str">
        <f>TEXT(Hospital_Emergency_Room_Data[[#This Row],[Patient Admission Date]],"dddd")</f>
        <v>Monday</v>
      </c>
      <c r="H4536" t="s">
        <v>9208</v>
      </c>
      <c r="I4536">
        <v>19</v>
      </c>
      <c r="J4536" s="5" t="s">
        <v>9220</v>
      </c>
      <c r="K4536" t="s">
        <v>8</v>
      </c>
      <c r="L4536" t="s">
        <v>13</v>
      </c>
      <c r="M4536" t="s">
        <v>9209</v>
      </c>
      <c r="O4536">
        <v>39</v>
      </c>
      <c r="P4536" t="s">
        <v>9225</v>
      </c>
      <c r="Q4536">
        <v>4</v>
      </c>
      <c r="R4536">
        <v>1</v>
      </c>
      <c r="S4536" t="s">
        <v>9258</v>
      </c>
      <c r="T4536" t="s">
        <v>9263</v>
      </c>
      <c r="U4536" t="s">
        <v>9300</v>
      </c>
      <c r="V4536" t="str" cm="1">
        <f t="array" ref="V4536">_xlfn.IFS(Hospital_Emergency_Room_Data[[#This Row],[Day]]&lt;=10,"Start(1-10)",Hospital_Emergency_Room_Data[[#This Row],[Day]]&lt;=20,"Middle(11-20)",Hospital_Emergency_Room_Data[[#This Row],[Day]]&gt;20,"End(21-30)")</f>
        <v>Start(1-10)</v>
      </c>
    </row>
    <row r="4537" spans="1:22">
      <c r="A4537">
        <v>744754100</v>
      </c>
      <c r="B4537" t="s">
        <v>4548</v>
      </c>
      <c r="C4537" s="1">
        <v>45478</v>
      </c>
      <c r="D4537" t="str">
        <f>TEXT(Hospital_Emergency_Room_Data[[#This Row],[Patient Admission Date]],"mmm")</f>
        <v>Jul</v>
      </c>
      <c r="E4537">
        <f>YEAR(Hospital_Emergency_Room_Data[[#This Row],[Patient Admission Date]])</f>
        <v>2024</v>
      </c>
      <c r="F4537" s="2">
        <v>9.375E-2</v>
      </c>
      <c r="G4537" s="8" t="str">
        <f>TEXT(Hospital_Emergency_Room_Data[[#This Row],[Patient Admission Date]],"dddd")</f>
        <v>Friday</v>
      </c>
      <c r="H4537" t="s">
        <v>9208</v>
      </c>
      <c r="I4537">
        <v>25</v>
      </c>
      <c r="J4537" s="5" t="s">
        <v>9220</v>
      </c>
      <c r="K4537" t="s">
        <v>8</v>
      </c>
      <c r="L4537" t="s">
        <v>13</v>
      </c>
      <c r="M4537" t="s">
        <v>9209</v>
      </c>
      <c r="O4537">
        <v>11</v>
      </c>
      <c r="P4537" t="s">
        <v>9226</v>
      </c>
      <c r="Q4537">
        <v>5</v>
      </c>
      <c r="R4537">
        <v>2</v>
      </c>
      <c r="S4537" t="s">
        <v>9258</v>
      </c>
      <c r="T4537" t="s">
        <v>9263</v>
      </c>
      <c r="U4537" t="s">
        <v>9282</v>
      </c>
      <c r="V4537" t="str" cm="1">
        <f t="array" ref="V4537">_xlfn.IFS(Hospital_Emergency_Room_Data[[#This Row],[Day]]&lt;=10,"Start(1-10)",Hospital_Emergency_Room_Data[[#This Row],[Day]]&lt;=20,"Middle(11-20)",Hospital_Emergency_Room_Data[[#This Row],[Day]]&gt;20,"End(21-30)")</f>
        <v>Start(1-10)</v>
      </c>
    </row>
    <row r="4538" spans="1:22">
      <c r="A4538">
        <v>730170598</v>
      </c>
      <c r="B4538" t="s">
        <v>4549</v>
      </c>
      <c r="C4538" s="1">
        <v>45462</v>
      </c>
      <c r="D4538" t="str">
        <f>TEXT(Hospital_Emergency_Room_Data[[#This Row],[Patient Admission Date]],"mmm")</f>
        <v>Jun</v>
      </c>
      <c r="E4538">
        <f>YEAR(Hospital_Emergency_Room_Data[[#This Row],[Patient Admission Date]])</f>
        <v>2024</v>
      </c>
      <c r="F4538" s="2">
        <v>0.47222222222222221</v>
      </c>
      <c r="G4538" s="8" t="str">
        <f>TEXT(Hospital_Emergency_Room_Data[[#This Row],[Patient Admission Date]],"dddd")</f>
        <v>Wednesday</v>
      </c>
      <c r="H4538" t="s">
        <v>9208</v>
      </c>
      <c r="I4538">
        <v>15</v>
      </c>
      <c r="J4538" s="5" t="s">
        <v>9220</v>
      </c>
      <c r="K4538" t="s">
        <v>8</v>
      </c>
      <c r="L4538" t="s">
        <v>13</v>
      </c>
      <c r="M4538" t="s">
        <v>9209</v>
      </c>
      <c r="O4538">
        <v>12</v>
      </c>
      <c r="P4538" t="s">
        <v>9226</v>
      </c>
      <c r="Q4538">
        <v>19</v>
      </c>
      <c r="R4538">
        <v>11</v>
      </c>
      <c r="S4538" t="s">
        <v>9255</v>
      </c>
      <c r="T4538" t="s">
        <v>9262</v>
      </c>
      <c r="U4538" t="s">
        <v>9282</v>
      </c>
      <c r="V4538" t="str" cm="1">
        <f t="array" ref="V4538">_xlfn.IFS(Hospital_Emergency_Room_Data[[#This Row],[Day]]&lt;=10,"Start(1-10)",Hospital_Emergency_Room_Data[[#This Row],[Day]]&lt;=20,"Middle(11-20)",Hospital_Emergency_Room_Data[[#This Row],[Day]]&gt;20,"End(21-30)")</f>
        <v>Middle(11-20)</v>
      </c>
    </row>
    <row r="4539" spans="1:22">
      <c r="A4539">
        <v>789855518</v>
      </c>
      <c r="B4539" t="s">
        <v>4550</v>
      </c>
      <c r="C4539" s="1">
        <v>45493</v>
      </c>
      <c r="D4539" t="str">
        <f>TEXT(Hospital_Emergency_Room_Data[[#This Row],[Patient Admission Date]],"mmm")</f>
        <v>Jul</v>
      </c>
      <c r="E4539">
        <f>YEAR(Hospital_Emergency_Room_Data[[#This Row],[Patient Admission Date]])</f>
        <v>2024</v>
      </c>
      <c r="F4539" s="2">
        <v>0.35555555555555557</v>
      </c>
      <c r="G4539" s="8" t="str">
        <f>TEXT(Hospital_Emergency_Room_Data[[#This Row],[Patient Admission Date]],"dddd")</f>
        <v>Saturday</v>
      </c>
      <c r="H4539" t="s">
        <v>9208</v>
      </c>
      <c r="I4539">
        <v>56</v>
      </c>
      <c r="J4539" s="5" t="s">
        <v>9219</v>
      </c>
      <c r="K4539" t="s">
        <v>8</v>
      </c>
      <c r="L4539" t="s">
        <v>13</v>
      </c>
      <c r="M4539" t="s">
        <v>9209</v>
      </c>
      <c r="O4539">
        <v>14</v>
      </c>
      <c r="P4539" t="s">
        <v>9226</v>
      </c>
      <c r="Q4539">
        <v>20</v>
      </c>
      <c r="R4539">
        <v>8</v>
      </c>
      <c r="S4539" t="s">
        <v>9255</v>
      </c>
      <c r="T4539" t="s">
        <v>9262</v>
      </c>
      <c r="U4539" t="s">
        <v>9282</v>
      </c>
      <c r="V4539" t="str" cm="1">
        <f t="array" ref="V4539">_xlfn.IFS(Hospital_Emergency_Room_Data[[#This Row],[Day]]&lt;=10,"Start(1-10)",Hospital_Emergency_Room_Data[[#This Row],[Day]]&lt;=20,"Middle(11-20)",Hospital_Emergency_Room_Data[[#This Row],[Day]]&gt;20,"End(21-30)")</f>
        <v>Middle(11-20)</v>
      </c>
    </row>
    <row r="4540" spans="1:22">
      <c r="A4540">
        <v>562524808</v>
      </c>
      <c r="B4540" t="s">
        <v>4551</v>
      </c>
      <c r="C4540" s="1">
        <v>45528</v>
      </c>
      <c r="D4540" t="str">
        <f>TEXT(Hospital_Emergency_Room_Data[[#This Row],[Patient Admission Date]],"mmm")</f>
        <v>Aug</v>
      </c>
      <c r="E4540">
        <f>YEAR(Hospital_Emergency_Room_Data[[#This Row],[Patient Admission Date]])</f>
        <v>2024</v>
      </c>
      <c r="F4540" s="2">
        <v>8.8888888888888892E-2</v>
      </c>
      <c r="G4540" s="8" t="str">
        <f>TEXT(Hospital_Emergency_Room_Data[[#This Row],[Patient Admission Date]],"dddd")</f>
        <v>Saturday</v>
      </c>
      <c r="H4540" t="s">
        <v>9208</v>
      </c>
      <c r="I4540">
        <v>54</v>
      </c>
      <c r="J4540" s="5" t="s">
        <v>9219</v>
      </c>
      <c r="K4540" t="s">
        <v>8</v>
      </c>
      <c r="L4540" t="s">
        <v>13</v>
      </c>
      <c r="M4540" t="s">
        <v>9209</v>
      </c>
      <c r="O4540">
        <v>21</v>
      </c>
      <c r="P4540" t="s">
        <v>9226</v>
      </c>
      <c r="Q4540">
        <v>24</v>
      </c>
      <c r="R4540">
        <v>2</v>
      </c>
      <c r="S4540" t="s">
        <v>9258</v>
      </c>
      <c r="T4540" t="s">
        <v>9264</v>
      </c>
      <c r="U4540" t="s">
        <v>9282</v>
      </c>
      <c r="V4540" t="str" cm="1">
        <f t="array" ref="V4540">_xlfn.IFS(Hospital_Emergency_Room_Data[[#This Row],[Day]]&lt;=10,"Start(1-10)",Hospital_Emergency_Room_Data[[#This Row],[Day]]&lt;=20,"Middle(11-20)",Hospital_Emergency_Room_Data[[#This Row],[Day]]&gt;20,"End(21-30)")</f>
        <v>End(21-30)</v>
      </c>
    </row>
    <row r="4541" spans="1:22">
      <c r="A4541">
        <v>585414703</v>
      </c>
      <c r="B4541" t="s">
        <v>4552</v>
      </c>
      <c r="C4541" s="1">
        <v>45322</v>
      </c>
      <c r="D4541" t="str">
        <f>TEXT(Hospital_Emergency_Room_Data[[#This Row],[Patient Admission Date]],"mmm")</f>
        <v>Jan</v>
      </c>
      <c r="E4541">
        <f>YEAR(Hospital_Emergency_Room_Data[[#This Row],[Patient Admission Date]])</f>
        <v>2024</v>
      </c>
      <c r="F4541" s="2">
        <v>0.44236111111111109</v>
      </c>
      <c r="G4541" s="8" t="str">
        <f>TEXT(Hospital_Emergency_Room_Data[[#This Row],[Patient Admission Date]],"dddd")</f>
        <v>Wednesday</v>
      </c>
      <c r="H4541" t="s">
        <v>9208</v>
      </c>
      <c r="I4541">
        <v>58</v>
      </c>
      <c r="J4541" s="5" t="s">
        <v>9219</v>
      </c>
      <c r="K4541" t="s">
        <v>8</v>
      </c>
      <c r="L4541" t="s">
        <v>13</v>
      </c>
      <c r="M4541" t="s">
        <v>9209</v>
      </c>
      <c r="O4541">
        <v>25</v>
      </c>
      <c r="P4541" t="s">
        <v>9226</v>
      </c>
      <c r="Q4541">
        <v>31</v>
      </c>
      <c r="R4541">
        <v>10</v>
      </c>
      <c r="S4541" t="s">
        <v>9255</v>
      </c>
      <c r="T4541" t="s">
        <v>9264</v>
      </c>
      <c r="U4541" t="s">
        <v>9282</v>
      </c>
      <c r="V4541" t="str" cm="1">
        <f t="array" ref="V4541">_xlfn.IFS(Hospital_Emergency_Room_Data[[#This Row],[Day]]&lt;=10,"Start(1-10)",Hospital_Emergency_Room_Data[[#This Row],[Day]]&lt;=20,"Middle(11-20)",Hospital_Emergency_Room_Data[[#This Row],[Day]]&gt;20,"End(21-30)")</f>
        <v>End(21-30)</v>
      </c>
    </row>
    <row r="4542" spans="1:22">
      <c r="A4542">
        <v>506640596</v>
      </c>
      <c r="B4542" t="s">
        <v>4553</v>
      </c>
      <c r="C4542" s="1">
        <v>45485</v>
      </c>
      <c r="D4542" t="str">
        <f>TEXT(Hospital_Emergency_Room_Data[[#This Row],[Patient Admission Date]],"mmm")</f>
        <v>Jul</v>
      </c>
      <c r="E4542">
        <f>YEAR(Hospital_Emergency_Room_Data[[#This Row],[Patient Admission Date]])</f>
        <v>2024</v>
      </c>
      <c r="F4542" s="2">
        <v>0.12361111111111112</v>
      </c>
      <c r="G4542" s="8" t="str">
        <f>TEXT(Hospital_Emergency_Room_Data[[#This Row],[Patient Admission Date]],"dddd")</f>
        <v>Friday</v>
      </c>
      <c r="H4542" t="s">
        <v>9208</v>
      </c>
      <c r="I4542">
        <v>18</v>
      </c>
      <c r="J4542" s="5" t="s">
        <v>9220</v>
      </c>
      <c r="K4542" t="s">
        <v>8</v>
      </c>
      <c r="L4542" t="s">
        <v>13</v>
      </c>
      <c r="M4542" t="s">
        <v>9209</v>
      </c>
      <c r="O4542">
        <v>48</v>
      </c>
      <c r="P4542" t="s">
        <v>9225</v>
      </c>
      <c r="Q4542">
        <v>12</v>
      </c>
      <c r="R4542">
        <v>2</v>
      </c>
      <c r="S4542" t="s">
        <v>9258</v>
      </c>
      <c r="T4542" t="s">
        <v>9265</v>
      </c>
      <c r="U4542" t="s">
        <v>9283</v>
      </c>
      <c r="V4542" t="str" cm="1">
        <f t="array" ref="V4542">_xlfn.IFS(Hospital_Emergency_Room_Data[[#This Row],[Day]]&lt;=10,"Start(1-10)",Hospital_Emergency_Room_Data[[#This Row],[Day]]&lt;=20,"Middle(11-20)",Hospital_Emergency_Room_Data[[#This Row],[Day]]&gt;20,"End(21-30)")</f>
        <v>Middle(11-20)</v>
      </c>
    </row>
    <row r="4543" spans="1:22">
      <c r="A4543">
        <v>625634515</v>
      </c>
      <c r="B4543" t="s">
        <v>4554</v>
      </c>
      <c r="C4543" s="1">
        <v>45281</v>
      </c>
      <c r="D4543" t="str">
        <f>TEXT(Hospital_Emergency_Room_Data[[#This Row],[Patient Admission Date]],"mmm")</f>
        <v>Dec</v>
      </c>
      <c r="E4543">
        <f>YEAR(Hospital_Emergency_Room_Data[[#This Row],[Patient Admission Date]])</f>
        <v>2023</v>
      </c>
      <c r="F4543" s="2">
        <v>0.85138888888888886</v>
      </c>
      <c r="G4543" s="8" t="str">
        <f>TEXT(Hospital_Emergency_Room_Data[[#This Row],[Patient Admission Date]],"dddd")</f>
        <v>Thursday</v>
      </c>
      <c r="H4543" t="s">
        <v>9208</v>
      </c>
      <c r="I4543">
        <v>57</v>
      </c>
      <c r="J4543" s="5" t="s">
        <v>9219</v>
      </c>
      <c r="K4543" t="s">
        <v>8</v>
      </c>
      <c r="L4543" t="s">
        <v>13</v>
      </c>
      <c r="M4543" t="s">
        <v>9209</v>
      </c>
      <c r="O4543">
        <v>52</v>
      </c>
      <c r="P4543" t="s">
        <v>9225</v>
      </c>
      <c r="Q4543">
        <v>21</v>
      </c>
      <c r="R4543">
        <v>20</v>
      </c>
      <c r="S4543" t="s">
        <v>9256</v>
      </c>
      <c r="T4543" t="s">
        <v>9262</v>
      </c>
      <c r="U4543" t="s">
        <v>9283</v>
      </c>
      <c r="V4543" t="str" cm="1">
        <f t="array" ref="V4543">_xlfn.IFS(Hospital_Emergency_Room_Data[[#This Row],[Day]]&lt;=10,"Start(1-10)",Hospital_Emergency_Room_Data[[#This Row],[Day]]&lt;=20,"Middle(11-20)",Hospital_Emergency_Room_Data[[#This Row],[Day]]&gt;20,"End(21-30)")</f>
        <v>End(21-30)</v>
      </c>
    </row>
    <row r="4544" spans="1:22">
      <c r="A4544">
        <v>455481591</v>
      </c>
      <c r="B4544" t="s">
        <v>4555</v>
      </c>
      <c r="C4544" s="1">
        <v>45357</v>
      </c>
      <c r="D4544" t="str">
        <f>TEXT(Hospital_Emergency_Room_Data[[#This Row],[Patient Admission Date]],"mmm")</f>
        <v>Mar</v>
      </c>
      <c r="E4544">
        <f>YEAR(Hospital_Emergency_Room_Data[[#This Row],[Patient Admission Date]])</f>
        <v>2024</v>
      </c>
      <c r="F4544" s="2">
        <v>0.9770833333333333</v>
      </c>
      <c r="G4544" s="8" t="str">
        <f>TEXT(Hospital_Emergency_Room_Data[[#This Row],[Patient Admission Date]],"dddd")</f>
        <v>Wednesday</v>
      </c>
      <c r="H4544" t="s">
        <v>9208</v>
      </c>
      <c r="I4544">
        <v>78</v>
      </c>
      <c r="J4544" s="5" t="s">
        <v>9222</v>
      </c>
      <c r="K4544" t="s">
        <v>8</v>
      </c>
      <c r="L4544" t="s">
        <v>13</v>
      </c>
      <c r="M4544" t="s">
        <v>9209</v>
      </c>
      <c r="O4544">
        <v>10</v>
      </c>
      <c r="P4544" t="s">
        <v>9226</v>
      </c>
      <c r="Q4544">
        <v>6</v>
      </c>
      <c r="R4544">
        <v>23</v>
      </c>
      <c r="S4544" t="s">
        <v>9256</v>
      </c>
      <c r="T4544" t="s">
        <v>9263</v>
      </c>
      <c r="U4544" t="s">
        <v>9282</v>
      </c>
      <c r="V4544" t="str" cm="1">
        <f t="array" ref="V4544">_xlfn.IFS(Hospital_Emergency_Room_Data[[#This Row],[Day]]&lt;=10,"Start(1-10)",Hospital_Emergency_Room_Data[[#This Row],[Day]]&lt;=20,"Middle(11-20)",Hospital_Emergency_Room_Data[[#This Row],[Day]]&gt;20,"End(21-30)")</f>
        <v>Start(1-10)</v>
      </c>
    </row>
    <row r="4545" spans="1:22">
      <c r="A4545">
        <v>834855897</v>
      </c>
      <c r="B4545" t="s">
        <v>4556</v>
      </c>
      <c r="C4545" s="1">
        <v>45279</v>
      </c>
      <c r="D4545" t="str">
        <f>TEXT(Hospital_Emergency_Room_Data[[#This Row],[Patient Admission Date]],"mmm")</f>
        <v>Dec</v>
      </c>
      <c r="E4545">
        <f>YEAR(Hospital_Emergency_Room_Data[[#This Row],[Patient Admission Date]])</f>
        <v>2023</v>
      </c>
      <c r="F4545" s="2">
        <v>0.76041666666666663</v>
      </c>
      <c r="G4545" s="8" t="str">
        <f>TEXT(Hospital_Emergency_Room_Data[[#This Row],[Patient Admission Date]],"dddd")</f>
        <v>Tuesday</v>
      </c>
      <c r="H4545" t="s">
        <v>9208</v>
      </c>
      <c r="I4545">
        <v>38</v>
      </c>
      <c r="J4545" s="5" t="s">
        <v>9223</v>
      </c>
      <c r="K4545" t="s">
        <v>8</v>
      </c>
      <c r="L4545" t="s">
        <v>13</v>
      </c>
      <c r="M4545" t="s">
        <v>9209</v>
      </c>
      <c r="O4545">
        <v>20</v>
      </c>
      <c r="P4545" t="s">
        <v>9226</v>
      </c>
      <c r="Q4545">
        <v>19</v>
      </c>
      <c r="R4545">
        <v>18</v>
      </c>
      <c r="S4545" t="s">
        <v>9256</v>
      </c>
      <c r="T4545" t="s">
        <v>9262</v>
      </c>
      <c r="U4545" t="s">
        <v>9282</v>
      </c>
      <c r="V4545" t="str" cm="1">
        <f t="array" ref="V4545">_xlfn.IFS(Hospital_Emergency_Room_Data[[#This Row],[Day]]&lt;=10,"Start(1-10)",Hospital_Emergency_Room_Data[[#This Row],[Day]]&lt;=20,"Middle(11-20)",Hospital_Emergency_Room_Data[[#This Row],[Day]]&gt;20,"End(21-30)")</f>
        <v>Middle(11-20)</v>
      </c>
    </row>
    <row r="4546" spans="1:22">
      <c r="A4546">
        <v>759800475</v>
      </c>
      <c r="B4546" t="s">
        <v>4557</v>
      </c>
      <c r="C4546" s="1">
        <v>45423</v>
      </c>
      <c r="D4546" t="str">
        <f>TEXT(Hospital_Emergency_Room_Data[[#This Row],[Patient Admission Date]],"mmm")</f>
        <v>May</v>
      </c>
      <c r="E4546">
        <f>YEAR(Hospital_Emergency_Room_Data[[#This Row],[Patient Admission Date]])</f>
        <v>2024</v>
      </c>
      <c r="F4546" s="2">
        <v>0.90972222222222221</v>
      </c>
      <c r="G4546" s="8" t="str">
        <f>TEXT(Hospital_Emergency_Room_Data[[#This Row],[Patient Admission Date]],"dddd")</f>
        <v>Saturday</v>
      </c>
      <c r="H4546" t="s">
        <v>9208</v>
      </c>
      <c r="I4546">
        <v>51</v>
      </c>
      <c r="J4546" s="5" t="s">
        <v>9219</v>
      </c>
      <c r="K4546" t="s">
        <v>8</v>
      </c>
      <c r="L4546" t="s">
        <v>13</v>
      </c>
      <c r="M4546" t="s">
        <v>9209</v>
      </c>
      <c r="O4546">
        <v>27</v>
      </c>
      <c r="P4546" t="s">
        <v>9226</v>
      </c>
      <c r="Q4546">
        <v>11</v>
      </c>
      <c r="R4546">
        <v>21</v>
      </c>
      <c r="S4546" t="s">
        <v>9256</v>
      </c>
      <c r="T4546" t="s">
        <v>9265</v>
      </c>
      <c r="U4546" t="s">
        <v>9282</v>
      </c>
      <c r="V4546" t="str" cm="1">
        <f t="array" ref="V4546">_xlfn.IFS(Hospital_Emergency_Room_Data[[#This Row],[Day]]&lt;=10,"Start(1-10)",Hospital_Emergency_Room_Data[[#This Row],[Day]]&lt;=20,"Middle(11-20)",Hospital_Emergency_Room_Data[[#This Row],[Day]]&gt;20,"End(21-30)")</f>
        <v>Middle(11-20)</v>
      </c>
    </row>
    <row r="4547" spans="1:22">
      <c r="A4547">
        <v>234088186</v>
      </c>
      <c r="B4547" t="s">
        <v>4558</v>
      </c>
      <c r="C4547" s="1">
        <v>45412</v>
      </c>
      <c r="D4547" t="str">
        <f>TEXT(Hospital_Emergency_Room_Data[[#This Row],[Patient Admission Date]],"mmm")</f>
        <v>Apr</v>
      </c>
      <c r="E4547">
        <f>YEAR(Hospital_Emergency_Room_Data[[#This Row],[Patient Admission Date]])</f>
        <v>2024</v>
      </c>
      <c r="F4547" s="2">
        <v>0.95625000000000004</v>
      </c>
      <c r="G4547" s="8" t="str">
        <f>TEXT(Hospital_Emergency_Room_Data[[#This Row],[Patient Admission Date]],"dddd")</f>
        <v>Tuesday</v>
      </c>
      <c r="H4547" t="s">
        <v>9208</v>
      </c>
      <c r="I4547">
        <v>14</v>
      </c>
      <c r="J4547" s="5" t="s">
        <v>9221</v>
      </c>
      <c r="K4547" t="s">
        <v>8</v>
      </c>
      <c r="L4547" t="s">
        <v>13</v>
      </c>
      <c r="M4547" t="s">
        <v>9209</v>
      </c>
      <c r="O4547">
        <v>32</v>
      </c>
      <c r="P4547" t="s">
        <v>9225</v>
      </c>
      <c r="Q4547">
        <v>30</v>
      </c>
      <c r="R4547">
        <v>22</v>
      </c>
      <c r="S4547" t="s">
        <v>9256</v>
      </c>
      <c r="T4547" t="s">
        <v>9264</v>
      </c>
      <c r="U4547" t="s">
        <v>9300</v>
      </c>
      <c r="V4547" t="str" cm="1">
        <f t="array" ref="V4547">_xlfn.IFS(Hospital_Emergency_Room_Data[[#This Row],[Day]]&lt;=10,"Start(1-10)",Hospital_Emergency_Room_Data[[#This Row],[Day]]&lt;=20,"Middle(11-20)",Hospital_Emergency_Room_Data[[#This Row],[Day]]&gt;20,"End(21-30)")</f>
        <v>End(21-30)</v>
      </c>
    </row>
    <row r="4548" spans="1:22">
      <c r="A4548">
        <v>725560226</v>
      </c>
      <c r="B4548" t="s">
        <v>4559</v>
      </c>
      <c r="C4548" s="1">
        <v>45308</v>
      </c>
      <c r="D4548" t="str">
        <f>TEXT(Hospital_Emergency_Room_Data[[#This Row],[Patient Admission Date]],"mmm")</f>
        <v>Jan</v>
      </c>
      <c r="E4548">
        <f>YEAR(Hospital_Emergency_Room_Data[[#This Row],[Patient Admission Date]])</f>
        <v>2024</v>
      </c>
      <c r="F4548" s="2">
        <v>0.41041666666666665</v>
      </c>
      <c r="G4548" s="8" t="str">
        <f>TEXT(Hospital_Emergency_Room_Data[[#This Row],[Patient Admission Date]],"dddd")</f>
        <v>Wednesday</v>
      </c>
      <c r="H4548" t="s">
        <v>9208</v>
      </c>
      <c r="I4548">
        <v>47</v>
      </c>
      <c r="J4548" s="5" t="s">
        <v>9219</v>
      </c>
      <c r="K4548" t="s">
        <v>8</v>
      </c>
      <c r="L4548" t="s">
        <v>13</v>
      </c>
      <c r="M4548" t="s">
        <v>9209</v>
      </c>
      <c r="O4548">
        <v>35</v>
      </c>
      <c r="P4548" t="s">
        <v>9225</v>
      </c>
      <c r="Q4548">
        <v>17</v>
      </c>
      <c r="R4548">
        <v>9</v>
      </c>
      <c r="S4548" t="s">
        <v>9255</v>
      </c>
      <c r="T4548" t="s">
        <v>9262</v>
      </c>
      <c r="U4548" t="s">
        <v>9300</v>
      </c>
      <c r="V4548" t="str" cm="1">
        <f t="array" ref="V4548">_xlfn.IFS(Hospital_Emergency_Room_Data[[#This Row],[Day]]&lt;=10,"Start(1-10)",Hospital_Emergency_Room_Data[[#This Row],[Day]]&lt;=20,"Middle(11-20)",Hospital_Emergency_Room_Data[[#This Row],[Day]]&gt;20,"End(21-30)")</f>
        <v>Middle(11-20)</v>
      </c>
    </row>
    <row r="4549" spans="1:22">
      <c r="A4549">
        <v>605048828</v>
      </c>
      <c r="B4549" t="s">
        <v>4560</v>
      </c>
      <c r="C4549" s="1">
        <v>45386</v>
      </c>
      <c r="D4549" t="str">
        <f>TEXT(Hospital_Emergency_Room_Data[[#This Row],[Patient Admission Date]],"mmm")</f>
        <v>Apr</v>
      </c>
      <c r="E4549">
        <f>YEAR(Hospital_Emergency_Room_Data[[#This Row],[Patient Admission Date]])</f>
        <v>2024</v>
      </c>
      <c r="F4549" s="2">
        <v>0.90833333333333333</v>
      </c>
      <c r="G4549" s="8" t="str">
        <f>TEXT(Hospital_Emergency_Room_Data[[#This Row],[Patient Admission Date]],"dddd")</f>
        <v>Thursday</v>
      </c>
      <c r="H4549" t="s">
        <v>9208</v>
      </c>
      <c r="I4549">
        <v>41</v>
      </c>
      <c r="J4549" s="5" t="s">
        <v>9223</v>
      </c>
      <c r="K4549" t="s">
        <v>8</v>
      </c>
      <c r="L4549" t="s">
        <v>13</v>
      </c>
      <c r="M4549" t="s">
        <v>9209</v>
      </c>
      <c r="O4549">
        <v>38</v>
      </c>
      <c r="P4549" t="s">
        <v>9225</v>
      </c>
      <c r="Q4549">
        <v>4</v>
      </c>
      <c r="R4549">
        <v>21</v>
      </c>
      <c r="S4549" t="s">
        <v>9256</v>
      </c>
      <c r="T4549" t="s">
        <v>9263</v>
      </c>
      <c r="U4549" t="s">
        <v>9300</v>
      </c>
      <c r="V4549" t="str" cm="1">
        <f t="array" ref="V4549">_xlfn.IFS(Hospital_Emergency_Room_Data[[#This Row],[Day]]&lt;=10,"Start(1-10)",Hospital_Emergency_Room_Data[[#This Row],[Day]]&lt;=20,"Middle(11-20)",Hospital_Emergency_Room_Data[[#This Row],[Day]]&gt;20,"End(21-30)")</f>
        <v>Start(1-10)</v>
      </c>
    </row>
    <row r="4550" spans="1:22">
      <c r="A4550">
        <v>639365043</v>
      </c>
      <c r="B4550" t="s">
        <v>4561</v>
      </c>
      <c r="C4550" s="1">
        <v>45024</v>
      </c>
      <c r="D4550" t="str">
        <f>TEXT(Hospital_Emergency_Room_Data[[#This Row],[Patient Admission Date]],"mmm")</f>
        <v>Apr</v>
      </c>
      <c r="E4550">
        <f>YEAR(Hospital_Emergency_Room_Data[[#This Row],[Patient Admission Date]])</f>
        <v>2023</v>
      </c>
      <c r="F4550" s="2">
        <v>0.50277777777777777</v>
      </c>
      <c r="G4550" s="8" t="str">
        <f>TEXT(Hospital_Emergency_Room_Data[[#This Row],[Patient Admission Date]],"dddd")</f>
        <v>Saturday</v>
      </c>
      <c r="H4550" t="s">
        <v>9208</v>
      </c>
      <c r="I4550">
        <v>68</v>
      </c>
      <c r="J4550" s="5" t="s">
        <v>9217</v>
      </c>
      <c r="K4550" t="s">
        <v>8</v>
      </c>
      <c r="L4550" t="s">
        <v>13</v>
      </c>
      <c r="M4550" t="s">
        <v>9209</v>
      </c>
      <c r="O4550">
        <v>22</v>
      </c>
      <c r="P4550" t="s">
        <v>9226</v>
      </c>
      <c r="Q4550">
        <v>8</v>
      </c>
      <c r="R4550">
        <v>12</v>
      </c>
      <c r="S4550" t="s">
        <v>9257</v>
      </c>
      <c r="T4550" t="s">
        <v>9265</v>
      </c>
      <c r="U4550" t="s">
        <v>9282</v>
      </c>
      <c r="V4550" t="str" cm="1">
        <f t="array" ref="V4550">_xlfn.IFS(Hospital_Emergency_Room_Data[[#This Row],[Day]]&lt;=10,"Start(1-10)",Hospital_Emergency_Room_Data[[#This Row],[Day]]&lt;=20,"Middle(11-20)",Hospital_Emergency_Room_Data[[#This Row],[Day]]&gt;20,"End(21-30)")</f>
        <v>Start(1-10)</v>
      </c>
    </row>
    <row r="4551" spans="1:22">
      <c r="A4551">
        <v>138522171</v>
      </c>
      <c r="B4551" t="s">
        <v>4562</v>
      </c>
      <c r="C4551" s="1">
        <v>45379</v>
      </c>
      <c r="D4551" t="str">
        <f>TEXT(Hospital_Emergency_Room_Data[[#This Row],[Patient Admission Date]],"mmm")</f>
        <v>Mar</v>
      </c>
      <c r="E4551">
        <f>YEAR(Hospital_Emergency_Room_Data[[#This Row],[Patient Admission Date]])</f>
        <v>2024</v>
      </c>
      <c r="F4551" s="2">
        <v>0.5395833333333333</v>
      </c>
      <c r="G4551" s="8" t="str">
        <f>TEXT(Hospital_Emergency_Room_Data[[#This Row],[Patient Admission Date]],"dddd")</f>
        <v>Thursday</v>
      </c>
      <c r="H4551" t="s">
        <v>9208</v>
      </c>
      <c r="I4551">
        <v>77</v>
      </c>
      <c r="J4551" s="5" t="s">
        <v>9222</v>
      </c>
      <c r="K4551" t="s">
        <v>8</v>
      </c>
      <c r="L4551" t="s">
        <v>13</v>
      </c>
      <c r="M4551" t="s">
        <v>9209</v>
      </c>
      <c r="O4551">
        <v>31</v>
      </c>
      <c r="P4551" t="s">
        <v>9225</v>
      </c>
      <c r="Q4551">
        <v>28</v>
      </c>
      <c r="R4551">
        <v>12</v>
      </c>
      <c r="S4551" t="s">
        <v>9257</v>
      </c>
      <c r="T4551" t="s">
        <v>9264</v>
      </c>
      <c r="U4551" t="s">
        <v>9300</v>
      </c>
      <c r="V4551" t="str" cm="1">
        <f t="array" ref="V4551">_xlfn.IFS(Hospital_Emergency_Room_Data[[#This Row],[Day]]&lt;=10,"Start(1-10)",Hospital_Emergency_Room_Data[[#This Row],[Day]]&lt;=20,"Middle(11-20)",Hospital_Emergency_Room_Data[[#This Row],[Day]]&gt;20,"End(21-30)")</f>
        <v>End(21-30)</v>
      </c>
    </row>
    <row r="4552" spans="1:22">
      <c r="A4552">
        <v>293762040</v>
      </c>
      <c r="B4552" t="s">
        <v>4563</v>
      </c>
      <c r="C4552" s="1">
        <v>45393</v>
      </c>
      <c r="D4552" t="str">
        <f>TEXT(Hospital_Emergency_Room_Data[[#This Row],[Patient Admission Date]],"mmm")</f>
        <v>Apr</v>
      </c>
      <c r="E4552">
        <f>YEAR(Hospital_Emergency_Room_Data[[#This Row],[Patient Admission Date]])</f>
        <v>2024</v>
      </c>
      <c r="F4552" s="2">
        <v>5.9722222222222225E-2</v>
      </c>
      <c r="G4552" s="8" t="str">
        <f>TEXT(Hospital_Emergency_Room_Data[[#This Row],[Patient Admission Date]],"dddd")</f>
        <v>Thursday</v>
      </c>
      <c r="H4552" t="s">
        <v>9208</v>
      </c>
      <c r="I4552">
        <v>26</v>
      </c>
      <c r="J4552" s="5" t="s">
        <v>9220</v>
      </c>
      <c r="K4552" t="s">
        <v>8</v>
      </c>
      <c r="L4552" t="s">
        <v>13</v>
      </c>
      <c r="M4552" t="s">
        <v>9209</v>
      </c>
      <c r="O4552">
        <v>22</v>
      </c>
      <c r="P4552" t="s">
        <v>9226</v>
      </c>
      <c r="Q4552">
        <v>11</v>
      </c>
      <c r="R4552">
        <v>1</v>
      </c>
      <c r="S4552" t="s">
        <v>9258</v>
      </c>
      <c r="T4552" t="s">
        <v>9265</v>
      </c>
      <c r="U4552" t="s">
        <v>9282</v>
      </c>
      <c r="V4552" t="str" cm="1">
        <f t="array" ref="V4552">_xlfn.IFS(Hospital_Emergency_Room_Data[[#This Row],[Day]]&lt;=10,"Start(1-10)",Hospital_Emergency_Room_Data[[#This Row],[Day]]&lt;=20,"Middle(11-20)",Hospital_Emergency_Room_Data[[#This Row],[Day]]&gt;20,"End(21-30)")</f>
        <v>Middle(11-20)</v>
      </c>
    </row>
    <row r="4553" spans="1:22">
      <c r="A4553">
        <v>248987235</v>
      </c>
      <c r="B4553" t="s">
        <v>4564</v>
      </c>
      <c r="C4553" s="1">
        <v>45161</v>
      </c>
      <c r="D4553" t="str">
        <f>TEXT(Hospital_Emergency_Room_Data[[#This Row],[Patient Admission Date]],"mmm")</f>
        <v>Aug</v>
      </c>
      <c r="E4553">
        <f>YEAR(Hospital_Emergency_Room_Data[[#This Row],[Patient Admission Date]])</f>
        <v>2023</v>
      </c>
      <c r="F4553" s="2">
        <v>0.69513888888888886</v>
      </c>
      <c r="G4553" s="8" t="str">
        <f>TEXT(Hospital_Emergency_Room_Data[[#This Row],[Patient Admission Date]],"dddd")</f>
        <v>Wednesday</v>
      </c>
      <c r="H4553" t="s">
        <v>9208</v>
      </c>
      <c r="I4553">
        <v>21</v>
      </c>
      <c r="J4553" s="5" t="s">
        <v>9220</v>
      </c>
      <c r="K4553" t="s">
        <v>8</v>
      </c>
      <c r="L4553" t="s">
        <v>13</v>
      </c>
      <c r="M4553" t="s">
        <v>9209</v>
      </c>
      <c r="O4553">
        <v>15</v>
      </c>
      <c r="P4553" t="s">
        <v>9226</v>
      </c>
      <c r="Q4553">
        <v>23</v>
      </c>
      <c r="R4553">
        <v>16</v>
      </c>
      <c r="S4553" t="s">
        <v>9257</v>
      </c>
      <c r="T4553" t="s">
        <v>9264</v>
      </c>
      <c r="U4553" t="s">
        <v>9282</v>
      </c>
      <c r="V4553" t="str" cm="1">
        <f t="array" ref="V4553">_xlfn.IFS(Hospital_Emergency_Room_Data[[#This Row],[Day]]&lt;=10,"Start(1-10)",Hospital_Emergency_Room_Data[[#This Row],[Day]]&lt;=20,"Middle(11-20)",Hospital_Emergency_Room_Data[[#This Row],[Day]]&gt;20,"End(21-30)")</f>
        <v>End(21-30)</v>
      </c>
    </row>
    <row r="4554" spans="1:22">
      <c r="A4554">
        <v>496054044</v>
      </c>
      <c r="B4554" t="s">
        <v>4565</v>
      </c>
      <c r="C4554" s="1">
        <v>45372</v>
      </c>
      <c r="D4554" t="str">
        <f>TEXT(Hospital_Emergency_Room_Data[[#This Row],[Patient Admission Date]],"mmm")</f>
        <v>Mar</v>
      </c>
      <c r="E4554">
        <f>YEAR(Hospital_Emergency_Room_Data[[#This Row],[Patient Admission Date]])</f>
        <v>2024</v>
      </c>
      <c r="F4554" s="2">
        <v>0.57152777777777775</v>
      </c>
      <c r="G4554" s="8" t="str">
        <f>TEXT(Hospital_Emergency_Room_Data[[#This Row],[Patient Admission Date]],"dddd")</f>
        <v>Thursday</v>
      </c>
      <c r="H4554" t="s">
        <v>9208</v>
      </c>
      <c r="I4554">
        <v>64</v>
      </c>
      <c r="J4554" s="5" t="s">
        <v>9217</v>
      </c>
      <c r="K4554" t="s">
        <v>8</v>
      </c>
      <c r="L4554" t="s">
        <v>13</v>
      </c>
      <c r="M4554" t="s">
        <v>9209</v>
      </c>
      <c r="O4554">
        <v>23</v>
      </c>
      <c r="P4554" t="s">
        <v>9226</v>
      </c>
      <c r="Q4554">
        <v>21</v>
      </c>
      <c r="R4554">
        <v>13</v>
      </c>
      <c r="S4554" t="s">
        <v>9257</v>
      </c>
      <c r="T4554" t="s">
        <v>9262</v>
      </c>
      <c r="U4554" t="s">
        <v>9282</v>
      </c>
      <c r="V4554" t="str" cm="1">
        <f t="array" ref="V4554">_xlfn.IFS(Hospital_Emergency_Room_Data[[#This Row],[Day]]&lt;=10,"Start(1-10)",Hospital_Emergency_Room_Data[[#This Row],[Day]]&lt;=20,"Middle(11-20)",Hospital_Emergency_Room_Data[[#This Row],[Day]]&gt;20,"End(21-30)")</f>
        <v>End(21-30)</v>
      </c>
    </row>
    <row r="4555" spans="1:22">
      <c r="A4555">
        <v>811130849</v>
      </c>
      <c r="B4555" t="s">
        <v>4566</v>
      </c>
      <c r="C4555" s="1">
        <v>45075</v>
      </c>
      <c r="D4555" t="str">
        <f>TEXT(Hospital_Emergency_Room_Data[[#This Row],[Patient Admission Date]],"mmm")</f>
        <v>May</v>
      </c>
      <c r="E4555">
        <f>YEAR(Hospital_Emergency_Room_Data[[#This Row],[Patient Admission Date]])</f>
        <v>2023</v>
      </c>
      <c r="F4555" s="2">
        <v>0.33333333333333331</v>
      </c>
      <c r="G4555" s="8" t="str">
        <f>TEXT(Hospital_Emergency_Room_Data[[#This Row],[Patient Admission Date]],"dddd")</f>
        <v>Monday</v>
      </c>
      <c r="H4555" t="s">
        <v>9208</v>
      </c>
      <c r="I4555">
        <v>1</v>
      </c>
      <c r="J4555" s="5" t="s">
        <v>9218</v>
      </c>
      <c r="K4555" t="s">
        <v>8</v>
      </c>
      <c r="L4555" t="s">
        <v>13</v>
      </c>
      <c r="M4555" t="s">
        <v>9209</v>
      </c>
      <c r="O4555">
        <v>25</v>
      </c>
      <c r="P4555" t="s">
        <v>9226</v>
      </c>
      <c r="Q4555">
        <v>29</v>
      </c>
      <c r="R4555">
        <v>8</v>
      </c>
      <c r="S4555" t="s">
        <v>9255</v>
      </c>
      <c r="T4555" t="s">
        <v>9264</v>
      </c>
      <c r="U4555" t="s">
        <v>9282</v>
      </c>
      <c r="V4555" t="str" cm="1">
        <f t="array" ref="V4555">_xlfn.IFS(Hospital_Emergency_Room_Data[[#This Row],[Day]]&lt;=10,"Start(1-10)",Hospital_Emergency_Room_Data[[#This Row],[Day]]&lt;=20,"Middle(11-20)",Hospital_Emergency_Room_Data[[#This Row],[Day]]&gt;20,"End(21-30)")</f>
        <v>End(21-30)</v>
      </c>
    </row>
    <row r="4556" spans="1:22">
      <c r="A4556">
        <v>335093012</v>
      </c>
      <c r="B4556" t="s">
        <v>4567</v>
      </c>
      <c r="C4556" s="1">
        <v>45410</v>
      </c>
      <c r="D4556" t="str">
        <f>TEXT(Hospital_Emergency_Room_Data[[#This Row],[Patient Admission Date]],"mmm")</f>
        <v>Apr</v>
      </c>
      <c r="E4556">
        <f>YEAR(Hospital_Emergency_Room_Data[[#This Row],[Patient Admission Date]])</f>
        <v>2024</v>
      </c>
      <c r="F4556" s="2">
        <v>0.76527777777777772</v>
      </c>
      <c r="G4556" s="8" t="str">
        <f>TEXT(Hospital_Emergency_Room_Data[[#This Row],[Patient Admission Date]],"dddd")</f>
        <v>Sunday</v>
      </c>
      <c r="H4556" t="s">
        <v>9208</v>
      </c>
      <c r="I4556">
        <v>56</v>
      </c>
      <c r="J4556" s="5" t="s">
        <v>9219</v>
      </c>
      <c r="K4556" t="s">
        <v>8</v>
      </c>
      <c r="L4556" t="s">
        <v>13</v>
      </c>
      <c r="M4556" t="s">
        <v>9209</v>
      </c>
      <c r="O4556">
        <v>53</v>
      </c>
      <c r="P4556" t="s">
        <v>9225</v>
      </c>
      <c r="Q4556">
        <v>28</v>
      </c>
      <c r="R4556">
        <v>18</v>
      </c>
      <c r="S4556" t="s">
        <v>9256</v>
      </c>
      <c r="T4556" t="s">
        <v>9264</v>
      </c>
      <c r="U4556" t="s">
        <v>9283</v>
      </c>
      <c r="V4556" t="str" cm="1">
        <f t="array" ref="V4556">_xlfn.IFS(Hospital_Emergency_Room_Data[[#This Row],[Day]]&lt;=10,"Start(1-10)",Hospital_Emergency_Room_Data[[#This Row],[Day]]&lt;=20,"Middle(11-20)",Hospital_Emergency_Room_Data[[#This Row],[Day]]&gt;20,"End(21-30)")</f>
        <v>End(21-30)</v>
      </c>
    </row>
    <row r="4557" spans="1:22">
      <c r="A4557">
        <v>427809934</v>
      </c>
      <c r="B4557" t="s">
        <v>4568</v>
      </c>
      <c r="C4557" s="1">
        <v>45212</v>
      </c>
      <c r="D4557" t="str">
        <f>TEXT(Hospital_Emergency_Room_Data[[#This Row],[Patient Admission Date]],"mmm")</f>
        <v>Oct</v>
      </c>
      <c r="E4557">
        <f>YEAR(Hospital_Emergency_Room_Data[[#This Row],[Patient Admission Date]])</f>
        <v>2023</v>
      </c>
      <c r="F4557" s="2">
        <v>0.51875000000000004</v>
      </c>
      <c r="G4557" s="8" t="str">
        <f>TEXT(Hospital_Emergency_Room_Data[[#This Row],[Patient Admission Date]],"dddd")</f>
        <v>Friday</v>
      </c>
      <c r="H4557" t="s">
        <v>9208</v>
      </c>
      <c r="I4557">
        <v>50</v>
      </c>
      <c r="J4557" s="5" t="s">
        <v>9219</v>
      </c>
      <c r="K4557" t="s">
        <v>8</v>
      </c>
      <c r="L4557" t="s">
        <v>13</v>
      </c>
      <c r="M4557" t="s">
        <v>9209</v>
      </c>
      <c r="O4557">
        <v>58</v>
      </c>
      <c r="P4557" t="s">
        <v>9225</v>
      </c>
      <c r="Q4557">
        <v>13</v>
      </c>
      <c r="R4557">
        <v>12</v>
      </c>
      <c r="S4557" t="s">
        <v>9257</v>
      </c>
      <c r="T4557" t="s">
        <v>9265</v>
      </c>
      <c r="U4557" t="s">
        <v>9283</v>
      </c>
      <c r="V4557" t="str" cm="1">
        <f t="array" ref="V4557">_xlfn.IFS(Hospital_Emergency_Room_Data[[#This Row],[Day]]&lt;=10,"Start(1-10)",Hospital_Emergency_Room_Data[[#This Row],[Day]]&lt;=20,"Middle(11-20)",Hospital_Emergency_Room_Data[[#This Row],[Day]]&gt;20,"End(21-30)")</f>
        <v>Middle(11-20)</v>
      </c>
    </row>
    <row r="4558" spans="1:22">
      <c r="A4558">
        <v>844397915</v>
      </c>
      <c r="B4558" t="s">
        <v>4569</v>
      </c>
      <c r="C4558" s="1">
        <v>45393</v>
      </c>
      <c r="D4558" t="str">
        <f>TEXT(Hospital_Emergency_Room_Data[[#This Row],[Patient Admission Date]],"mmm")</f>
        <v>Apr</v>
      </c>
      <c r="E4558">
        <f>YEAR(Hospital_Emergency_Room_Data[[#This Row],[Patient Admission Date]])</f>
        <v>2024</v>
      </c>
      <c r="F4558" s="2">
        <v>0.23749999999999999</v>
      </c>
      <c r="G4558" s="8" t="str">
        <f>TEXT(Hospital_Emergency_Room_Data[[#This Row],[Patient Admission Date]],"dddd")</f>
        <v>Thursday</v>
      </c>
      <c r="H4558" t="s">
        <v>9208</v>
      </c>
      <c r="I4558">
        <v>71</v>
      </c>
      <c r="J4558" s="5" t="s">
        <v>9222</v>
      </c>
      <c r="K4558" t="s">
        <v>8</v>
      </c>
      <c r="L4558" t="s">
        <v>13</v>
      </c>
      <c r="M4558" t="s">
        <v>9209</v>
      </c>
      <c r="O4558">
        <v>39</v>
      </c>
      <c r="P4558" t="s">
        <v>9225</v>
      </c>
      <c r="Q4558">
        <v>11</v>
      </c>
      <c r="R4558">
        <v>5</v>
      </c>
      <c r="S4558" t="s">
        <v>9258</v>
      </c>
      <c r="T4558" t="s">
        <v>9265</v>
      </c>
      <c r="U4558" t="s">
        <v>9300</v>
      </c>
      <c r="V4558" t="str" cm="1">
        <f t="array" ref="V4558">_xlfn.IFS(Hospital_Emergency_Room_Data[[#This Row],[Day]]&lt;=10,"Start(1-10)",Hospital_Emergency_Room_Data[[#This Row],[Day]]&lt;=20,"Middle(11-20)",Hospital_Emergency_Room_Data[[#This Row],[Day]]&gt;20,"End(21-30)")</f>
        <v>Middle(11-20)</v>
      </c>
    </row>
    <row r="4559" spans="1:22">
      <c r="A4559">
        <v>496116286</v>
      </c>
      <c r="B4559" t="s">
        <v>4570</v>
      </c>
      <c r="C4559" s="1">
        <v>45127</v>
      </c>
      <c r="D4559" t="str">
        <f>TEXT(Hospital_Emergency_Room_Data[[#This Row],[Patient Admission Date]],"mmm")</f>
        <v>Jul</v>
      </c>
      <c r="E4559">
        <f>YEAR(Hospital_Emergency_Room_Data[[#This Row],[Patient Admission Date]])</f>
        <v>2023</v>
      </c>
      <c r="F4559" s="2">
        <v>0.68680555555555556</v>
      </c>
      <c r="G4559" s="8" t="str">
        <f>TEXT(Hospital_Emergency_Room_Data[[#This Row],[Patient Admission Date]],"dddd")</f>
        <v>Thursday</v>
      </c>
      <c r="H4559" t="s">
        <v>9208</v>
      </c>
      <c r="I4559">
        <v>15</v>
      </c>
      <c r="J4559" s="5" t="s">
        <v>9220</v>
      </c>
      <c r="K4559" t="s">
        <v>8</v>
      </c>
      <c r="L4559" t="s">
        <v>13</v>
      </c>
      <c r="M4559" t="s">
        <v>9209</v>
      </c>
      <c r="O4559">
        <v>34</v>
      </c>
      <c r="P4559" t="s">
        <v>9225</v>
      </c>
      <c r="Q4559">
        <v>20</v>
      </c>
      <c r="R4559">
        <v>16</v>
      </c>
      <c r="S4559" t="s">
        <v>9257</v>
      </c>
      <c r="T4559" t="s">
        <v>9262</v>
      </c>
      <c r="U4559" t="s">
        <v>9300</v>
      </c>
      <c r="V4559" t="str" cm="1">
        <f t="array" ref="V4559">_xlfn.IFS(Hospital_Emergency_Room_Data[[#This Row],[Day]]&lt;=10,"Start(1-10)",Hospital_Emergency_Room_Data[[#This Row],[Day]]&lt;=20,"Middle(11-20)",Hospital_Emergency_Room_Data[[#This Row],[Day]]&gt;20,"End(21-30)")</f>
        <v>Middle(11-20)</v>
      </c>
    </row>
    <row r="4560" spans="1:22">
      <c r="A4560">
        <v>571853714</v>
      </c>
      <c r="B4560" t="s">
        <v>4571</v>
      </c>
      <c r="C4560" s="1">
        <v>45544</v>
      </c>
      <c r="D4560" t="str">
        <f>TEXT(Hospital_Emergency_Room_Data[[#This Row],[Patient Admission Date]],"mmm")</f>
        <v>Sep</v>
      </c>
      <c r="E4560">
        <f>YEAR(Hospital_Emergency_Room_Data[[#This Row],[Patient Admission Date]])</f>
        <v>2024</v>
      </c>
      <c r="F4560" s="2">
        <v>9.7222222222222224E-3</v>
      </c>
      <c r="G4560" s="8" t="str">
        <f>TEXT(Hospital_Emergency_Room_Data[[#This Row],[Patient Admission Date]],"dddd")</f>
        <v>Monday</v>
      </c>
      <c r="H4560" t="s">
        <v>9208</v>
      </c>
      <c r="I4560">
        <v>75</v>
      </c>
      <c r="J4560" s="5" t="s">
        <v>9222</v>
      </c>
      <c r="K4560" t="s">
        <v>8</v>
      </c>
      <c r="L4560" t="s">
        <v>13</v>
      </c>
      <c r="M4560" t="s">
        <v>9209</v>
      </c>
      <c r="O4560">
        <v>16</v>
      </c>
      <c r="P4560" t="s">
        <v>9226</v>
      </c>
      <c r="Q4560">
        <v>9</v>
      </c>
      <c r="R4560">
        <v>0</v>
      </c>
      <c r="S4560" t="s">
        <v>9258</v>
      </c>
      <c r="T4560" t="s">
        <v>9265</v>
      </c>
      <c r="U4560" t="s">
        <v>9282</v>
      </c>
      <c r="V4560" t="str" cm="1">
        <f t="array" ref="V4560">_xlfn.IFS(Hospital_Emergency_Room_Data[[#This Row],[Day]]&lt;=10,"Start(1-10)",Hospital_Emergency_Room_Data[[#This Row],[Day]]&lt;=20,"Middle(11-20)",Hospital_Emergency_Room_Data[[#This Row],[Day]]&gt;20,"End(21-30)")</f>
        <v>Start(1-10)</v>
      </c>
    </row>
    <row r="4561" spans="1:22">
      <c r="A4561">
        <v>533298111</v>
      </c>
      <c r="B4561" t="s">
        <v>4572</v>
      </c>
      <c r="C4561" s="1">
        <v>45034</v>
      </c>
      <c r="D4561" t="str">
        <f>TEXT(Hospital_Emergency_Room_Data[[#This Row],[Patient Admission Date]],"mmm")</f>
        <v>Apr</v>
      </c>
      <c r="E4561">
        <f>YEAR(Hospital_Emergency_Room_Data[[#This Row],[Patient Admission Date]])</f>
        <v>2023</v>
      </c>
      <c r="F4561" s="2">
        <v>0.96666666666666667</v>
      </c>
      <c r="G4561" s="8" t="str">
        <f>TEXT(Hospital_Emergency_Room_Data[[#This Row],[Patient Admission Date]],"dddd")</f>
        <v>Tuesday</v>
      </c>
      <c r="H4561" t="s">
        <v>9208</v>
      </c>
      <c r="I4561">
        <v>26</v>
      </c>
      <c r="J4561" s="5" t="s">
        <v>9220</v>
      </c>
      <c r="K4561" t="s">
        <v>8</v>
      </c>
      <c r="L4561" t="s">
        <v>13</v>
      </c>
      <c r="M4561" t="s">
        <v>9209</v>
      </c>
      <c r="O4561">
        <v>29</v>
      </c>
      <c r="P4561" t="s">
        <v>9226</v>
      </c>
      <c r="Q4561">
        <v>18</v>
      </c>
      <c r="R4561">
        <v>23</v>
      </c>
      <c r="S4561" t="s">
        <v>9256</v>
      </c>
      <c r="T4561" t="s">
        <v>9262</v>
      </c>
      <c r="U4561" t="s">
        <v>9282</v>
      </c>
      <c r="V4561" t="str" cm="1">
        <f t="array" ref="V4561">_xlfn.IFS(Hospital_Emergency_Room_Data[[#This Row],[Day]]&lt;=10,"Start(1-10)",Hospital_Emergency_Room_Data[[#This Row],[Day]]&lt;=20,"Middle(11-20)",Hospital_Emergency_Room_Data[[#This Row],[Day]]&gt;20,"End(21-30)")</f>
        <v>Middle(11-20)</v>
      </c>
    </row>
    <row r="4562" spans="1:22">
      <c r="A4562">
        <v>893310684</v>
      </c>
      <c r="B4562" t="s">
        <v>4573</v>
      </c>
      <c r="C4562" s="1">
        <v>45499</v>
      </c>
      <c r="D4562" t="str">
        <f>TEXT(Hospital_Emergency_Room_Data[[#This Row],[Patient Admission Date]],"mmm")</f>
        <v>Jul</v>
      </c>
      <c r="E4562">
        <f>YEAR(Hospital_Emergency_Room_Data[[#This Row],[Patient Admission Date]])</f>
        <v>2024</v>
      </c>
      <c r="F4562" s="2">
        <v>0.68819444444444444</v>
      </c>
      <c r="G4562" s="8" t="str">
        <f>TEXT(Hospital_Emergency_Room_Data[[#This Row],[Patient Admission Date]],"dddd")</f>
        <v>Friday</v>
      </c>
      <c r="H4562" t="s">
        <v>9208</v>
      </c>
      <c r="I4562">
        <v>27</v>
      </c>
      <c r="J4562" s="5" t="s">
        <v>9220</v>
      </c>
      <c r="K4562" t="s">
        <v>8</v>
      </c>
      <c r="L4562" t="s">
        <v>13</v>
      </c>
      <c r="M4562" t="s">
        <v>9209</v>
      </c>
      <c r="O4562">
        <v>48</v>
      </c>
      <c r="P4562" t="s">
        <v>9225</v>
      </c>
      <c r="Q4562">
        <v>26</v>
      </c>
      <c r="R4562">
        <v>16</v>
      </c>
      <c r="S4562" t="s">
        <v>9257</v>
      </c>
      <c r="T4562" t="s">
        <v>9264</v>
      </c>
      <c r="U4562" t="s">
        <v>9283</v>
      </c>
      <c r="V4562" t="str" cm="1">
        <f t="array" ref="V4562">_xlfn.IFS(Hospital_Emergency_Room_Data[[#This Row],[Day]]&lt;=10,"Start(1-10)",Hospital_Emergency_Room_Data[[#This Row],[Day]]&lt;=20,"Middle(11-20)",Hospital_Emergency_Room_Data[[#This Row],[Day]]&gt;20,"End(21-30)")</f>
        <v>End(21-30)</v>
      </c>
    </row>
    <row r="4563" spans="1:22">
      <c r="A4563">
        <v>413757208</v>
      </c>
      <c r="B4563" t="s">
        <v>4574</v>
      </c>
      <c r="C4563" s="1">
        <v>45079</v>
      </c>
      <c r="D4563" t="str">
        <f>TEXT(Hospital_Emergency_Room_Data[[#This Row],[Patient Admission Date]],"mmm")</f>
        <v>Jun</v>
      </c>
      <c r="E4563">
        <f>YEAR(Hospital_Emergency_Room_Data[[#This Row],[Patient Admission Date]])</f>
        <v>2023</v>
      </c>
      <c r="F4563" s="2">
        <v>0.83958333333333335</v>
      </c>
      <c r="G4563" s="8" t="str">
        <f>TEXT(Hospital_Emergency_Room_Data[[#This Row],[Patient Admission Date]],"dddd")</f>
        <v>Friday</v>
      </c>
      <c r="H4563" t="s">
        <v>9208</v>
      </c>
      <c r="I4563">
        <v>21</v>
      </c>
      <c r="J4563" s="5" t="s">
        <v>9220</v>
      </c>
      <c r="K4563" t="s">
        <v>8</v>
      </c>
      <c r="L4563" t="s">
        <v>13</v>
      </c>
      <c r="M4563" t="s">
        <v>9209</v>
      </c>
      <c r="O4563">
        <v>36</v>
      </c>
      <c r="P4563" t="s">
        <v>9225</v>
      </c>
      <c r="Q4563">
        <v>2</v>
      </c>
      <c r="R4563">
        <v>20</v>
      </c>
      <c r="S4563" t="s">
        <v>9256</v>
      </c>
      <c r="T4563" t="s">
        <v>9263</v>
      </c>
      <c r="U4563" t="s">
        <v>9300</v>
      </c>
      <c r="V4563" t="str" cm="1">
        <f t="array" ref="V4563">_xlfn.IFS(Hospital_Emergency_Room_Data[[#This Row],[Day]]&lt;=10,"Start(1-10)",Hospital_Emergency_Room_Data[[#This Row],[Day]]&lt;=20,"Middle(11-20)",Hospital_Emergency_Room_Data[[#This Row],[Day]]&gt;20,"End(21-30)")</f>
        <v>Start(1-10)</v>
      </c>
    </row>
    <row r="4564" spans="1:22">
      <c r="A4564">
        <v>712445959</v>
      </c>
      <c r="B4564" t="s">
        <v>4575</v>
      </c>
      <c r="C4564" s="1">
        <v>45180</v>
      </c>
      <c r="D4564" t="str">
        <f>TEXT(Hospital_Emergency_Room_Data[[#This Row],[Patient Admission Date]],"mmm")</f>
        <v>Sep</v>
      </c>
      <c r="E4564">
        <f>YEAR(Hospital_Emergency_Room_Data[[#This Row],[Patient Admission Date]])</f>
        <v>2023</v>
      </c>
      <c r="F4564" s="2">
        <v>0.88541666666666663</v>
      </c>
      <c r="G4564" s="8" t="str">
        <f>TEXT(Hospital_Emergency_Room_Data[[#This Row],[Patient Admission Date]],"dddd")</f>
        <v>Monday</v>
      </c>
      <c r="H4564" t="s">
        <v>9208</v>
      </c>
      <c r="I4564">
        <v>5</v>
      </c>
      <c r="J4564" s="5" t="s">
        <v>9221</v>
      </c>
      <c r="K4564" t="s">
        <v>8</v>
      </c>
      <c r="L4564" t="s">
        <v>13</v>
      </c>
      <c r="M4564" t="s">
        <v>9209</v>
      </c>
      <c r="O4564">
        <v>41</v>
      </c>
      <c r="P4564" t="s">
        <v>9225</v>
      </c>
      <c r="Q4564">
        <v>11</v>
      </c>
      <c r="R4564">
        <v>21</v>
      </c>
      <c r="S4564" t="s">
        <v>9256</v>
      </c>
      <c r="T4564" t="s">
        <v>9265</v>
      </c>
      <c r="U4564" t="s">
        <v>9300</v>
      </c>
      <c r="V4564" t="str" cm="1">
        <f t="array" ref="V4564">_xlfn.IFS(Hospital_Emergency_Room_Data[[#This Row],[Day]]&lt;=10,"Start(1-10)",Hospital_Emergency_Room_Data[[#This Row],[Day]]&lt;=20,"Middle(11-20)",Hospital_Emergency_Room_Data[[#This Row],[Day]]&gt;20,"End(21-30)")</f>
        <v>Middle(11-20)</v>
      </c>
    </row>
    <row r="4565" spans="1:22">
      <c r="A4565">
        <v>659989321</v>
      </c>
      <c r="B4565" t="s">
        <v>4576</v>
      </c>
      <c r="C4565" s="1">
        <v>45536</v>
      </c>
      <c r="D4565" t="str">
        <f>TEXT(Hospital_Emergency_Room_Data[[#This Row],[Patient Admission Date]],"mmm")</f>
        <v>Sep</v>
      </c>
      <c r="E4565">
        <f>YEAR(Hospital_Emergency_Room_Data[[#This Row],[Patient Admission Date]])</f>
        <v>2024</v>
      </c>
      <c r="F4565" s="2">
        <v>0.9819444444444444</v>
      </c>
      <c r="G4565" s="8" t="str">
        <f>TEXT(Hospital_Emergency_Room_Data[[#This Row],[Patient Admission Date]],"dddd")</f>
        <v>Sunday</v>
      </c>
      <c r="H4565" t="s">
        <v>9208</v>
      </c>
      <c r="I4565">
        <v>11</v>
      </c>
      <c r="J4565" s="5" t="s">
        <v>9221</v>
      </c>
      <c r="K4565" t="s">
        <v>8</v>
      </c>
      <c r="L4565" t="s">
        <v>13</v>
      </c>
      <c r="M4565" t="s">
        <v>9209</v>
      </c>
      <c r="O4565">
        <v>47</v>
      </c>
      <c r="P4565" t="s">
        <v>9225</v>
      </c>
      <c r="Q4565">
        <v>1</v>
      </c>
      <c r="R4565">
        <v>23</v>
      </c>
      <c r="S4565" t="s">
        <v>9256</v>
      </c>
      <c r="T4565" t="s">
        <v>9263</v>
      </c>
      <c r="U4565" t="s">
        <v>9283</v>
      </c>
      <c r="V4565" t="str" cm="1">
        <f t="array" ref="V4565">_xlfn.IFS(Hospital_Emergency_Room_Data[[#This Row],[Day]]&lt;=10,"Start(1-10)",Hospital_Emergency_Room_Data[[#This Row],[Day]]&lt;=20,"Middle(11-20)",Hospital_Emergency_Room_Data[[#This Row],[Day]]&gt;20,"End(21-30)")</f>
        <v>Start(1-10)</v>
      </c>
    </row>
    <row r="4566" spans="1:22">
      <c r="A4566">
        <v>177461546</v>
      </c>
      <c r="B4566" t="s">
        <v>4577</v>
      </c>
      <c r="C4566" s="1">
        <v>45224</v>
      </c>
      <c r="D4566" t="str">
        <f>TEXT(Hospital_Emergency_Room_Data[[#This Row],[Patient Admission Date]],"mmm")</f>
        <v>Oct</v>
      </c>
      <c r="E4566">
        <f>YEAR(Hospital_Emergency_Room_Data[[#This Row],[Patient Admission Date]])</f>
        <v>2023</v>
      </c>
      <c r="F4566" s="2">
        <v>0.92222222222222228</v>
      </c>
      <c r="G4566" s="8" t="str">
        <f>TEXT(Hospital_Emergency_Room_Data[[#This Row],[Patient Admission Date]],"dddd")</f>
        <v>Wednesday</v>
      </c>
      <c r="H4566" t="s">
        <v>9208</v>
      </c>
      <c r="I4566">
        <v>44</v>
      </c>
      <c r="J4566" s="5" t="s">
        <v>9223</v>
      </c>
      <c r="K4566" t="s">
        <v>8</v>
      </c>
      <c r="L4566" t="s">
        <v>13</v>
      </c>
      <c r="M4566" t="s">
        <v>9209</v>
      </c>
      <c r="O4566">
        <v>50</v>
      </c>
      <c r="P4566" t="s">
        <v>9225</v>
      </c>
      <c r="Q4566">
        <v>25</v>
      </c>
      <c r="R4566">
        <v>22</v>
      </c>
      <c r="S4566" t="s">
        <v>9256</v>
      </c>
      <c r="T4566" t="s">
        <v>9264</v>
      </c>
      <c r="U4566" t="s">
        <v>9283</v>
      </c>
      <c r="V4566" t="str" cm="1">
        <f t="array" ref="V4566">_xlfn.IFS(Hospital_Emergency_Room_Data[[#This Row],[Day]]&lt;=10,"Start(1-10)",Hospital_Emergency_Room_Data[[#This Row],[Day]]&lt;=20,"Middle(11-20)",Hospital_Emergency_Room_Data[[#This Row],[Day]]&gt;20,"End(21-30)")</f>
        <v>End(21-30)</v>
      </c>
    </row>
    <row r="4567" spans="1:22">
      <c r="A4567">
        <v>785284887</v>
      </c>
      <c r="B4567" t="s">
        <v>4578</v>
      </c>
      <c r="C4567" s="1">
        <v>45041</v>
      </c>
      <c r="D4567" t="str">
        <f>TEXT(Hospital_Emergency_Room_Data[[#This Row],[Patient Admission Date]],"mmm")</f>
        <v>Apr</v>
      </c>
      <c r="E4567">
        <f>YEAR(Hospital_Emergency_Room_Data[[#This Row],[Patient Admission Date]])</f>
        <v>2023</v>
      </c>
      <c r="F4567" s="2">
        <v>0.95902777777777781</v>
      </c>
      <c r="G4567" s="8" t="str">
        <f>TEXT(Hospital_Emergency_Room_Data[[#This Row],[Patient Admission Date]],"dddd")</f>
        <v>Tuesday</v>
      </c>
      <c r="H4567" t="s">
        <v>9208</v>
      </c>
      <c r="I4567">
        <v>40</v>
      </c>
      <c r="J4567" s="5" t="s">
        <v>9223</v>
      </c>
      <c r="K4567" t="s">
        <v>8</v>
      </c>
      <c r="L4567" t="s">
        <v>13</v>
      </c>
      <c r="M4567" t="s">
        <v>9209</v>
      </c>
      <c r="O4567">
        <v>12</v>
      </c>
      <c r="P4567" t="s">
        <v>9226</v>
      </c>
      <c r="Q4567">
        <v>25</v>
      </c>
      <c r="R4567">
        <v>23</v>
      </c>
      <c r="S4567" t="s">
        <v>9256</v>
      </c>
      <c r="T4567" t="s">
        <v>9264</v>
      </c>
      <c r="U4567" t="s">
        <v>9282</v>
      </c>
      <c r="V4567" t="str" cm="1">
        <f t="array" ref="V4567">_xlfn.IFS(Hospital_Emergency_Room_Data[[#This Row],[Day]]&lt;=10,"Start(1-10)",Hospital_Emergency_Room_Data[[#This Row],[Day]]&lt;=20,"Middle(11-20)",Hospital_Emergency_Room_Data[[#This Row],[Day]]&gt;20,"End(21-30)")</f>
        <v>End(21-30)</v>
      </c>
    </row>
    <row r="4568" spans="1:22">
      <c r="A4568">
        <v>104943544</v>
      </c>
      <c r="B4568" t="s">
        <v>4579</v>
      </c>
      <c r="C4568" s="1">
        <v>45163</v>
      </c>
      <c r="D4568" t="str">
        <f>TEXT(Hospital_Emergency_Room_Data[[#This Row],[Patient Admission Date]],"mmm")</f>
        <v>Aug</v>
      </c>
      <c r="E4568">
        <f>YEAR(Hospital_Emergency_Room_Data[[#This Row],[Patient Admission Date]])</f>
        <v>2023</v>
      </c>
      <c r="F4568" s="2">
        <v>0.77986111111111112</v>
      </c>
      <c r="G4568" s="8" t="str">
        <f>TEXT(Hospital_Emergency_Room_Data[[#This Row],[Patient Admission Date]],"dddd")</f>
        <v>Friday</v>
      </c>
      <c r="H4568" t="s">
        <v>9208</v>
      </c>
      <c r="I4568">
        <v>18</v>
      </c>
      <c r="J4568" s="5" t="s">
        <v>9220</v>
      </c>
      <c r="K4568" t="s">
        <v>8</v>
      </c>
      <c r="L4568" t="s">
        <v>13</v>
      </c>
      <c r="M4568" t="s">
        <v>9209</v>
      </c>
      <c r="O4568">
        <v>47</v>
      </c>
      <c r="P4568" t="s">
        <v>9225</v>
      </c>
      <c r="Q4568">
        <v>25</v>
      </c>
      <c r="R4568">
        <v>18</v>
      </c>
      <c r="S4568" t="s">
        <v>9256</v>
      </c>
      <c r="T4568" t="s">
        <v>9264</v>
      </c>
      <c r="U4568" t="s">
        <v>9283</v>
      </c>
      <c r="V4568" t="str" cm="1">
        <f t="array" ref="V4568">_xlfn.IFS(Hospital_Emergency_Room_Data[[#This Row],[Day]]&lt;=10,"Start(1-10)",Hospital_Emergency_Room_Data[[#This Row],[Day]]&lt;=20,"Middle(11-20)",Hospital_Emergency_Room_Data[[#This Row],[Day]]&gt;20,"End(21-30)")</f>
        <v>End(21-30)</v>
      </c>
    </row>
    <row r="4569" spans="1:22">
      <c r="A4569">
        <v>548403880</v>
      </c>
      <c r="B4569" t="s">
        <v>4580</v>
      </c>
      <c r="C4569" s="1">
        <v>45537</v>
      </c>
      <c r="D4569" t="str">
        <f>TEXT(Hospital_Emergency_Room_Data[[#This Row],[Patient Admission Date]],"mmm")</f>
        <v>Sep</v>
      </c>
      <c r="E4569">
        <f>YEAR(Hospital_Emergency_Room_Data[[#This Row],[Patient Admission Date]])</f>
        <v>2024</v>
      </c>
      <c r="F4569" s="2">
        <v>0.85833333333333328</v>
      </c>
      <c r="G4569" s="8" t="str">
        <f>TEXT(Hospital_Emergency_Room_Data[[#This Row],[Patient Admission Date]],"dddd")</f>
        <v>Monday</v>
      </c>
      <c r="H4569" t="s">
        <v>9208</v>
      </c>
      <c r="I4569">
        <v>45</v>
      </c>
      <c r="J4569" s="5" t="s">
        <v>9219</v>
      </c>
      <c r="K4569" t="s">
        <v>8</v>
      </c>
      <c r="L4569" t="s">
        <v>13</v>
      </c>
      <c r="M4569" t="s">
        <v>9209</v>
      </c>
      <c r="O4569">
        <v>53</v>
      </c>
      <c r="P4569" t="s">
        <v>9225</v>
      </c>
      <c r="Q4569">
        <v>2</v>
      </c>
      <c r="R4569">
        <v>20</v>
      </c>
      <c r="S4569" t="s">
        <v>9256</v>
      </c>
      <c r="T4569" t="s">
        <v>9263</v>
      </c>
      <c r="U4569" t="s">
        <v>9283</v>
      </c>
      <c r="V4569" t="str" cm="1">
        <f t="array" ref="V4569">_xlfn.IFS(Hospital_Emergency_Room_Data[[#This Row],[Day]]&lt;=10,"Start(1-10)",Hospital_Emergency_Room_Data[[#This Row],[Day]]&lt;=20,"Middle(11-20)",Hospital_Emergency_Room_Data[[#This Row],[Day]]&gt;20,"End(21-30)")</f>
        <v>Start(1-10)</v>
      </c>
    </row>
    <row r="4570" spans="1:22">
      <c r="A4570">
        <v>641336740</v>
      </c>
      <c r="B4570" t="s">
        <v>4581</v>
      </c>
      <c r="C4570" s="1">
        <v>45312</v>
      </c>
      <c r="D4570" t="str">
        <f>TEXT(Hospital_Emergency_Room_Data[[#This Row],[Patient Admission Date]],"mmm")</f>
        <v>Jan</v>
      </c>
      <c r="E4570">
        <f>YEAR(Hospital_Emergency_Room_Data[[#This Row],[Patient Admission Date]])</f>
        <v>2024</v>
      </c>
      <c r="F4570" s="2">
        <v>0.70277777777777772</v>
      </c>
      <c r="G4570" s="8" t="str">
        <f>TEXT(Hospital_Emergency_Room_Data[[#This Row],[Patient Admission Date]],"dddd")</f>
        <v>Sunday</v>
      </c>
      <c r="H4570" t="s">
        <v>9208</v>
      </c>
      <c r="I4570">
        <v>54</v>
      </c>
      <c r="J4570" s="5" t="s">
        <v>9219</v>
      </c>
      <c r="K4570" t="s">
        <v>8</v>
      </c>
      <c r="L4570" t="s">
        <v>13</v>
      </c>
      <c r="M4570" t="s">
        <v>9209</v>
      </c>
      <c r="O4570">
        <v>15</v>
      </c>
      <c r="P4570" t="s">
        <v>9226</v>
      </c>
      <c r="Q4570">
        <v>21</v>
      </c>
      <c r="R4570">
        <v>16</v>
      </c>
      <c r="S4570" t="s">
        <v>9257</v>
      </c>
      <c r="T4570" t="s">
        <v>9262</v>
      </c>
      <c r="U4570" t="s">
        <v>9282</v>
      </c>
      <c r="V4570" t="str" cm="1">
        <f t="array" ref="V4570">_xlfn.IFS(Hospital_Emergency_Room_Data[[#This Row],[Day]]&lt;=10,"Start(1-10)",Hospital_Emergency_Room_Data[[#This Row],[Day]]&lt;=20,"Middle(11-20)",Hospital_Emergency_Room_Data[[#This Row],[Day]]&gt;20,"End(21-30)")</f>
        <v>End(21-30)</v>
      </c>
    </row>
    <row r="4571" spans="1:22">
      <c r="A4571">
        <v>727930292</v>
      </c>
      <c r="B4571" t="s">
        <v>4582</v>
      </c>
      <c r="C4571" s="1">
        <v>45389</v>
      </c>
      <c r="D4571" t="str">
        <f>TEXT(Hospital_Emergency_Room_Data[[#This Row],[Patient Admission Date]],"mmm")</f>
        <v>Apr</v>
      </c>
      <c r="E4571">
        <f>YEAR(Hospital_Emergency_Room_Data[[#This Row],[Patient Admission Date]])</f>
        <v>2024</v>
      </c>
      <c r="F4571" s="2">
        <v>2.2222222222222223E-2</v>
      </c>
      <c r="G4571" s="8" t="str">
        <f>TEXT(Hospital_Emergency_Room_Data[[#This Row],[Patient Admission Date]],"dddd")</f>
        <v>Sunday</v>
      </c>
      <c r="H4571" t="s">
        <v>9208</v>
      </c>
      <c r="I4571">
        <v>74</v>
      </c>
      <c r="J4571" s="5" t="s">
        <v>9222</v>
      </c>
      <c r="K4571" t="s">
        <v>8</v>
      </c>
      <c r="L4571" t="s">
        <v>13</v>
      </c>
      <c r="M4571" t="s">
        <v>9209</v>
      </c>
      <c r="O4571">
        <v>32</v>
      </c>
      <c r="P4571" t="s">
        <v>9225</v>
      </c>
      <c r="Q4571">
        <v>7</v>
      </c>
      <c r="R4571">
        <v>0</v>
      </c>
      <c r="S4571" t="s">
        <v>9258</v>
      </c>
      <c r="T4571" t="s">
        <v>9263</v>
      </c>
      <c r="U4571" t="s">
        <v>9300</v>
      </c>
      <c r="V4571" t="str" cm="1">
        <f t="array" ref="V4571">_xlfn.IFS(Hospital_Emergency_Room_Data[[#This Row],[Day]]&lt;=10,"Start(1-10)",Hospital_Emergency_Room_Data[[#This Row],[Day]]&lt;=20,"Middle(11-20)",Hospital_Emergency_Room_Data[[#This Row],[Day]]&gt;20,"End(21-30)")</f>
        <v>Start(1-10)</v>
      </c>
    </row>
    <row r="4572" spans="1:22">
      <c r="A4572">
        <v>699895729</v>
      </c>
      <c r="B4572" t="s">
        <v>4583</v>
      </c>
      <c r="C4572" s="1">
        <v>45504</v>
      </c>
      <c r="D4572" t="str">
        <f>TEXT(Hospital_Emergency_Room_Data[[#This Row],[Patient Admission Date]],"mmm")</f>
        <v>Jul</v>
      </c>
      <c r="E4572">
        <f>YEAR(Hospital_Emergency_Room_Data[[#This Row],[Patient Admission Date]])</f>
        <v>2024</v>
      </c>
      <c r="F4572" s="2">
        <v>0.81527777777777777</v>
      </c>
      <c r="G4572" s="8" t="str">
        <f>TEXT(Hospital_Emergency_Room_Data[[#This Row],[Patient Admission Date]],"dddd")</f>
        <v>Wednesday</v>
      </c>
      <c r="H4572" t="s">
        <v>9208</v>
      </c>
      <c r="I4572">
        <v>62</v>
      </c>
      <c r="J4572" s="5" t="s">
        <v>9217</v>
      </c>
      <c r="K4572" t="s">
        <v>8</v>
      </c>
      <c r="L4572" t="s">
        <v>13</v>
      </c>
      <c r="M4572" t="s">
        <v>9209</v>
      </c>
      <c r="O4572">
        <v>40</v>
      </c>
      <c r="P4572" t="s">
        <v>9225</v>
      </c>
      <c r="Q4572">
        <v>31</v>
      </c>
      <c r="R4572">
        <v>19</v>
      </c>
      <c r="S4572" t="s">
        <v>9256</v>
      </c>
      <c r="T4572" t="s">
        <v>9264</v>
      </c>
      <c r="U4572" t="s">
        <v>9300</v>
      </c>
      <c r="V4572" t="str" cm="1">
        <f t="array" ref="V4572">_xlfn.IFS(Hospital_Emergency_Room_Data[[#This Row],[Day]]&lt;=10,"Start(1-10)",Hospital_Emergency_Room_Data[[#This Row],[Day]]&lt;=20,"Middle(11-20)",Hospital_Emergency_Room_Data[[#This Row],[Day]]&gt;20,"End(21-30)")</f>
        <v>End(21-30)</v>
      </c>
    </row>
    <row r="4573" spans="1:22">
      <c r="A4573">
        <v>201340312</v>
      </c>
      <c r="B4573" t="s">
        <v>4584</v>
      </c>
      <c r="C4573" s="1">
        <v>45141</v>
      </c>
      <c r="D4573" t="str">
        <f>TEXT(Hospital_Emergency_Room_Data[[#This Row],[Patient Admission Date]],"mmm")</f>
        <v>Aug</v>
      </c>
      <c r="E4573">
        <f>YEAR(Hospital_Emergency_Room_Data[[#This Row],[Patient Admission Date]])</f>
        <v>2023</v>
      </c>
      <c r="F4573" s="2">
        <v>2.5694444444444443E-2</v>
      </c>
      <c r="G4573" s="8" t="str">
        <f>TEXT(Hospital_Emergency_Room_Data[[#This Row],[Patient Admission Date]],"dddd")</f>
        <v>Thursday</v>
      </c>
      <c r="H4573" t="s">
        <v>9208</v>
      </c>
      <c r="I4573">
        <v>34</v>
      </c>
      <c r="J4573" s="5" t="s">
        <v>9223</v>
      </c>
      <c r="K4573" t="s">
        <v>8</v>
      </c>
      <c r="L4573" t="s">
        <v>13</v>
      </c>
      <c r="M4573" t="s">
        <v>9209</v>
      </c>
      <c r="O4573">
        <v>49</v>
      </c>
      <c r="P4573" t="s">
        <v>9225</v>
      </c>
      <c r="Q4573">
        <v>3</v>
      </c>
      <c r="R4573">
        <v>0</v>
      </c>
      <c r="S4573" t="s">
        <v>9258</v>
      </c>
      <c r="T4573" t="s">
        <v>9263</v>
      </c>
      <c r="U4573" t="s">
        <v>9283</v>
      </c>
      <c r="V4573" t="str" cm="1">
        <f t="array" ref="V4573">_xlfn.IFS(Hospital_Emergency_Room_Data[[#This Row],[Day]]&lt;=10,"Start(1-10)",Hospital_Emergency_Room_Data[[#This Row],[Day]]&lt;=20,"Middle(11-20)",Hospital_Emergency_Room_Data[[#This Row],[Day]]&gt;20,"End(21-30)")</f>
        <v>Start(1-10)</v>
      </c>
    </row>
    <row r="4574" spans="1:22">
      <c r="A4574">
        <v>252574638</v>
      </c>
      <c r="B4574" t="s">
        <v>4585</v>
      </c>
      <c r="C4574" s="1">
        <v>45146</v>
      </c>
      <c r="D4574" t="str">
        <f>TEXT(Hospital_Emergency_Room_Data[[#This Row],[Patient Admission Date]],"mmm")</f>
        <v>Aug</v>
      </c>
      <c r="E4574">
        <f>YEAR(Hospital_Emergency_Room_Data[[#This Row],[Patient Admission Date]])</f>
        <v>2023</v>
      </c>
      <c r="F4574" s="2">
        <v>0.15972222222222221</v>
      </c>
      <c r="G4574" s="8" t="str">
        <f>TEXT(Hospital_Emergency_Room_Data[[#This Row],[Patient Admission Date]],"dddd")</f>
        <v>Tuesday</v>
      </c>
      <c r="H4574" t="s">
        <v>9208</v>
      </c>
      <c r="I4574">
        <v>41</v>
      </c>
      <c r="J4574" s="5" t="s">
        <v>9223</v>
      </c>
      <c r="K4574" t="s">
        <v>8</v>
      </c>
      <c r="L4574" t="s">
        <v>13</v>
      </c>
      <c r="M4574" t="s">
        <v>9209</v>
      </c>
      <c r="O4574">
        <v>54</v>
      </c>
      <c r="P4574" t="s">
        <v>9225</v>
      </c>
      <c r="Q4574">
        <v>8</v>
      </c>
      <c r="R4574">
        <v>3</v>
      </c>
      <c r="S4574" t="s">
        <v>9258</v>
      </c>
      <c r="T4574" t="s">
        <v>9265</v>
      </c>
      <c r="U4574" t="s">
        <v>9283</v>
      </c>
      <c r="V4574" t="str" cm="1">
        <f t="array" ref="V4574">_xlfn.IFS(Hospital_Emergency_Room_Data[[#This Row],[Day]]&lt;=10,"Start(1-10)",Hospital_Emergency_Room_Data[[#This Row],[Day]]&lt;=20,"Middle(11-20)",Hospital_Emergency_Room_Data[[#This Row],[Day]]&gt;20,"End(21-30)")</f>
        <v>Start(1-10)</v>
      </c>
    </row>
    <row r="4575" spans="1:22">
      <c r="A4575">
        <v>618823874</v>
      </c>
      <c r="B4575" t="s">
        <v>4586</v>
      </c>
      <c r="C4575" s="1">
        <v>45551</v>
      </c>
      <c r="D4575" t="str">
        <f>TEXT(Hospital_Emergency_Room_Data[[#This Row],[Patient Admission Date]],"mmm")</f>
        <v>Sep</v>
      </c>
      <c r="E4575">
        <f>YEAR(Hospital_Emergency_Room_Data[[#This Row],[Patient Admission Date]])</f>
        <v>2024</v>
      </c>
      <c r="F4575" s="2">
        <v>0.13333333333333333</v>
      </c>
      <c r="G4575" s="8" t="str">
        <f>TEXT(Hospital_Emergency_Room_Data[[#This Row],[Patient Admission Date]],"dddd")</f>
        <v>Monday</v>
      </c>
      <c r="H4575" t="s">
        <v>9208</v>
      </c>
      <c r="I4575">
        <v>31</v>
      </c>
      <c r="J4575" s="5" t="s">
        <v>9223</v>
      </c>
      <c r="K4575" t="s">
        <v>8</v>
      </c>
      <c r="L4575" t="s">
        <v>13</v>
      </c>
      <c r="M4575" t="s">
        <v>9209</v>
      </c>
      <c r="O4575">
        <v>57</v>
      </c>
      <c r="P4575" t="s">
        <v>9225</v>
      </c>
      <c r="Q4575">
        <v>16</v>
      </c>
      <c r="R4575">
        <v>3</v>
      </c>
      <c r="S4575" t="s">
        <v>9258</v>
      </c>
      <c r="T4575" t="s">
        <v>9262</v>
      </c>
      <c r="U4575" t="s">
        <v>9283</v>
      </c>
      <c r="V4575" t="str" cm="1">
        <f t="array" ref="V4575">_xlfn.IFS(Hospital_Emergency_Room_Data[[#This Row],[Day]]&lt;=10,"Start(1-10)",Hospital_Emergency_Room_Data[[#This Row],[Day]]&lt;=20,"Middle(11-20)",Hospital_Emergency_Room_Data[[#This Row],[Day]]&gt;20,"End(21-30)")</f>
        <v>Middle(11-20)</v>
      </c>
    </row>
    <row r="4576" spans="1:22">
      <c r="A4576">
        <v>661743185</v>
      </c>
      <c r="B4576" t="s">
        <v>4587</v>
      </c>
      <c r="C4576" s="1">
        <v>45191</v>
      </c>
      <c r="D4576" t="str">
        <f>TEXT(Hospital_Emergency_Room_Data[[#This Row],[Patient Admission Date]],"mmm")</f>
        <v>Sep</v>
      </c>
      <c r="E4576">
        <f>YEAR(Hospital_Emergency_Room_Data[[#This Row],[Patient Admission Date]])</f>
        <v>2023</v>
      </c>
      <c r="F4576" s="2">
        <v>0.78194444444444444</v>
      </c>
      <c r="G4576" s="8" t="str">
        <f>TEXT(Hospital_Emergency_Room_Data[[#This Row],[Patient Admission Date]],"dddd")</f>
        <v>Friday</v>
      </c>
      <c r="H4576" t="s">
        <v>9208</v>
      </c>
      <c r="I4576">
        <v>75</v>
      </c>
      <c r="J4576" s="5" t="s">
        <v>9222</v>
      </c>
      <c r="K4576" t="s">
        <v>8</v>
      </c>
      <c r="L4576" t="s">
        <v>13</v>
      </c>
      <c r="M4576" t="s">
        <v>9209</v>
      </c>
      <c r="O4576">
        <v>14</v>
      </c>
      <c r="P4576" t="s">
        <v>9226</v>
      </c>
      <c r="Q4576">
        <v>22</v>
      </c>
      <c r="R4576">
        <v>18</v>
      </c>
      <c r="S4576" t="s">
        <v>9256</v>
      </c>
      <c r="T4576" t="s">
        <v>9264</v>
      </c>
      <c r="U4576" t="s">
        <v>9282</v>
      </c>
      <c r="V4576" t="str" cm="1">
        <f t="array" ref="V4576">_xlfn.IFS(Hospital_Emergency_Room_Data[[#This Row],[Day]]&lt;=10,"Start(1-10)",Hospital_Emergency_Room_Data[[#This Row],[Day]]&lt;=20,"Middle(11-20)",Hospital_Emergency_Room_Data[[#This Row],[Day]]&gt;20,"End(21-30)")</f>
        <v>End(21-30)</v>
      </c>
    </row>
    <row r="4577" spans="1:22">
      <c r="A4577">
        <v>509727679</v>
      </c>
      <c r="B4577" t="s">
        <v>4588</v>
      </c>
      <c r="C4577" s="1">
        <v>45459</v>
      </c>
      <c r="D4577" t="str">
        <f>TEXT(Hospital_Emergency_Room_Data[[#This Row],[Patient Admission Date]],"mmm")</f>
        <v>Jun</v>
      </c>
      <c r="E4577">
        <f>YEAR(Hospital_Emergency_Room_Data[[#This Row],[Patient Admission Date]])</f>
        <v>2024</v>
      </c>
      <c r="F4577" s="2">
        <v>0.32500000000000001</v>
      </c>
      <c r="G4577" s="8" t="str">
        <f>TEXT(Hospital_Emergency_Room_Data[[#This Row],[Patient Admission Date]],"dddd")</f>
        <v>Sunday</v>
      </c>
      <c r="H4577" t="s">
        <v>9208</v>
      </c>
      <c r="I4577">
        <v>16</v>
      </c>
      <c r="J4577" s="5" t="s">
        <v>9220</v>
      </c>
      <c r="K4577" t="s">
        <v>8</v>
      </c>
      <c r="L4577" t="s">
        <v>13</v>
      </c>
      <c r="M4577" t="s">
        <v>9209</v>
      </c>
      <c r="O4577">
        <v>17</v>
      </c>
      <c r="P4577" t="s">
        <v>9226</v>
      </c>
      <c r="Q4577">
        <v>16</v>
      </c>
      <c r="R4577">
        <v>7</v>
      </c>
      <c r="S4577" t="s">
        <v>9255</v>
      </c>
      <c r="T4577" t="s">
        <v>9262</v>
      </c>
      <c r="U4577" t="s">
        <v>9282</v>
      </c>
      <c r="V4577" t="str" cm="1">
        <f t="array" ref="V4577">_xlfn.IFS(Hospital_Emergency_Room_Data[[#This Row],[Day]]&lt;=10,"Start(1-10)",Hospital_Emergency_Room_Data[[#This Row],[Day]]&lt;=20,"Middle(11-20)",Hospital_Emergency_Room_Data[[#This Row],[Day]]&gt;20,"End(21-30)")</f>
        <v>Middle(11-20)</v>
      </c>
    </row>
    <row r="4578" spans="1:22">
      <c r="A4578">
        <v>763234635</v>
      </c>
      <c r="B4578" t="s">
        <v>4589</v>
      </c>
      <c r="C4578" s="1">
        <v>45387</v>
      </c>
      <c r="D4578" t="str">
        <f>TEXT(Hospital_Emergency_Room_Data[[#This Row],[Patient Admission Date]],"mmm")</f>
        <v>Apr</v>
      </c>
      <c r="E4578">
        <f>YEAR(Hospital_Emergency_Room_Data[[#This Row],[Patient Admission Date]])</f>
        <v>2024</v>
      </c>
      <c r="F4578" s="2">
        <v>0.75902777777777775</v>
      </c>
      <c r="G4578" s="8" t="str">
        <f>TEXT(Hospital_Emergency_Room_Data[[#This Row],[Patient Admission Date]],"dddd")</f>
        <v>Friday</v>
      </c>
      <c r="H4578" t="s">
        <v>9208</v>
      </c>
      <c r="I4578">
        <v>5</v>
      </c>
      <c r="J4578" s="5" t="s">
        <v>9221</v>
      </c>
      <c r="K4578" t="s">
        <v>8</v>
      </c>
      <c r="L4578" t="s">
        <v>13</v>
      </c>
      <c r="M4578" t="s">
        <v>9209</v>
      </c>
      <c r="O4578">
        <v>19</v>
      </c>
      <c r="P4578" t="s">
        <v>9226</v>
      </c>
      <c r="Q4578">
        <v>5</v>
      </c>
      <c r="R4578">
        <v>18</v>
      </c>
      <c r="S4578" t="s">
        <v>9256</v>
      </c>
      <c r="T4578" t="s">
        <v>9263</v>
      </c>
      <c r="U4578" t="s">
        <v>9282</v>
      </c>
      <c r="V4578" t="str" cm="1">
        <f t="array" ref="V4578">_xlfn.IFS(Hospital_Emergency_Room_Data[[#This Row],[Day]]&lt;=10,"Start(1-10)",Hospital_Emergency_Room_Data[[#This Row],[Day]]&lt;=20,"Middle(11-20)",Hospital_Emergency_Room_Data[[#This Row],[Day]]&gt;20,"End(21-30)")</f>
        <v>Start(1-10)</v>
      </c>
    </row>
    <row r="4579" spans="1:22">
      <c r="A4579">
        <v>435277132</v>
      </c>
      <c r="B4579" t="s">
        <v>4590</v>
      </c>
      <c r="C4579" s="1">
        <v>45068</v>
      </c>
      <c r="D4579" t="str">
        <f>TEXT(Hospital_Emergency_Room_Data[[#This Row],[Patient Admission Date]],"mmm")</f>
        <v>May</v>
      </c>
      <c r="E4579">
        <f>YEAR(Hospital_Emergency_Room_Data[[#This Row],[Patient Admission Date]])</f>
        <v>2023</v>
      </c>
      <c r="F4579" s="2">
        <v>3.8194444444444448E-2</v>
      </c>
      <c r="G4579" s="8" t="str">
        <f>TEXT(Hospital_Emergency_Room_Data[[#This Row],[Patient Admission Date]],"dddd")</f>
        <v>Monday</v>
      </c>
      <c r="H4579" t="s">
        <v>9208</v>
      </c>
      <c r="I4579">
        <v>61</v>
      </c>
      <c r="J4579" s="5" t="s">
        <v>9217</v>
      </c>
      <c r="K4579" t="s">
        <v>8</v>
      </c>
      <c r="L4579" t="s">
        <v>13</v>
      </c>
      <c r="M4579" t="s">
        <v>9209</v>
      </c>
      <c r="O4579">
        <v>30</v>
      </c>
      <c r="P4579" t="s">
        <v>9225</v>
      </c>
      <c r="Q4579">
        <v>22</v>
      </c>
      <c r="R4579">
        <v>0</v>
      </c>
      <c r="S4579" t="s">
        <v>9258</v>
      </c>
      <c r="T4579" t="s">
        <v>9264</v>
      </c>
      <c r="U4579" t="s">
        <v>9282</v>
      </c>
      <c r="V4579" t="str" cm="1">
        <f t="array" ref="V4579">_xlfn.IFS(Hospital_Emergency_Room_Data[[#This Row],[Day]]&lt;=10,"Start(1-10)",Hospital_Emergency_Room_Data[[#This Row],[Day]]&lt;=20,"Middle(11-20)",Hospital_Emergency_Room_Data[[#This Row],[Day]]&gt;20,"End(21-30)")</f>
        <v>End(21-30)</v>
      </c>
    </row>
    <row r="4580" spans="1:22">
      <c r="A4580">
        <v>625571785</v>
      </c>
      <c r="B4580" t="s">
        <v>4591</v>
      </c>
      <c r="C4580" s="1">
        <v>45267</v>
      </c>
      <c r="D4580" t="str">
        <f>TEXT(Hospital_Emergency_Room_Data[[#This Row],[Patient Admission Date]],"mmm")</f>
        <v>Dec</v>
      </c>
      <c r="E4580">
        <f>YEAR(Hospital_Emergency_Room_Data[[#This Row],[Patient Admission Date]])</f>
        <v>2023</v>
      </c>
      <c r="F4580" s="2">
        <v>0.56666666666666665</v>
      </c>
      <c r="G4580" s="8" t="str">
        <f>TEXT(Hospital_Emergency_Room_Data[[#This Row],[Patient Admission Date]],"dddd")</f>
        <v>Thursday</v>
      </c>
      <c r="H4580" t="s">
        <v>9208</v>
      </c>
      <c r="I4580">
        <v>26</v>
      </c>
      <c r="J4580" s="5" t="s">
        <v>9220</v>
      </c>
      <c r="K4580" t="s">
        <v>8</v>
      </c>
      <c r="L4580" t="s">
        <v>13</v>
      </c>
      <c r="M4580" t="s">
        <v>9209</v>
      </c>
      <c r="O4580">
        <v>40</v>
      </c>
      <c r="P4580" t="s">
        <v>9225</v>
      </c>
      <c r="Q4580">
        <v>7</v>
      </c>
      <c r="R4580">
        <v>13</v>
      </c>
      <c r="S4580" t="s">
        <v>9257</v>
      </c>
      <c r="T4580" t="s">
        <v>9263</v>
      </c>
      <c r="U4580" t="s">
        <v>9300</v>
      </c>
      <c r="V4580" t="str" cm="1">
        <f t="array" ref="V4580">_xlfn.IFS(Hospital_Emergency_Room_Data[[#This Row],[Day]]&lt;=10,"Start(1-10)",Hospital_Emergency_Room_Data[[#This Row],[Day]]&lt;=20,"Middle(11-20)",Hospital_Emergency_Room_Data[[#This Row],[Day]]&gt;20,"End(21-30)")</f>
        <v>Start(1-10)</v>
      </c>
    </row>
    <row r="4581" spans="1:22">
      <c r="A4581">
        <v>707256349</v>
      </c>
      <c r="B4581" t="s">
        <v>4592</v>
      </c>
      <c r="C4581" s="1">
        <v>45063</v>
      </c>
      <c r="D4581" t="str">
        <f>TEXT(Hospital_Emergency_Room_Data[[#This Row],[Patient Admission Date]],"mmm")</f>
        <v>May</v>
      </c>
      <c r="E4581">
        <f>YEAR(Hospital_Emergency_Room_Data[[#This Row],[Patient Admission Date]])</f>
        <v>2023</v>
      </c>
      <c r="F4581" s="2">
        <v>2.5694444444444443E-2</v>
      </c>
      <c r="G4581" s="8" t="str">
        <f>TEXT(Hospital_Emergency_Room_Data[[#This Row],[Patient Admission Date]],"dddd")</f>
        <v>Wednesday</v>
      </c>
      <c r="H4581" t="s">
        <v>9208</v>
      </c>
      <c r="I4581">
        <v>40</v>
      </c>
      <c r="J4581" s="5" t="s">
        <v>9223</v>
      </c>
      <c r="K4581" t="s">
        <v>8</v>
      </c>
      <c r="L4581" t="s">
        <v>13</v>
      </c>
      <c r="M4581" t="s">
        <v>9209</v>
      </c>
      <c r="O4581">
        <v>49</v>
      </c>
      <c r="P4581" t="s">
        <v>9225</v>
      </c>
      <c r="Q4581">
        <v>17</v>
      </c>
      <c r="R4581">
        <v>0</v>
      </c>
      <c r="S4581" t="s">
        <v>9258</v>
      </c>
      <c r="T4581" t="s">
        <v>9262</v>
      </c>
      <c r="U4581" t="s">
        <v>9283</v>
      </c>
      <c r="V4581" t="str" cm="1">
        <f t="array" ref="V4581">_xlfn.IFS(Hospital_Emergency_Room_Data[[#This Row],[Day]]&lt;=10,"Start(1-10)",Hospital_Emergency_Room_Data[[#This Row],[Day]]&lt;=20,"Middle(11-20)",Hospital_Emergency_Room_Data[[#This Row],[Day]]&gt;20,"End(21-30)")</f>
        <v>Middle(11-20)</v>
      </c>
    </row>
    <row r="4582" spans="1:22">
      <c r="A4582">
        <v>693288846</v>
      </c>
      <c r="B4582" t="s">
        <v>4593</v>
      </c>
      <c r="C4582" s="1">
        <v>45046</v>
      </c>
      <c r="D4582" t="str">
        <f>TEXT(Hospital_Emergency_Room_Data[[#This Row],[Patient Admission Date]],"mmm")</f>
        <v>Apr</v>
      </c>
      <c r="E4582">
        <f>YEAR(Hospital_Emergency_Room_Data[[#This Row],[Patient Admission Date]])</f>
        <v>2023</v>
      </c>
      <c r="F4582" s="2">
        <v>0.36319444444444443</v>
      </c>
      <c r="G4582" s="8" t="str">
        <f>TEXT(Hospital_Emergency_Room_Data[[#This Row],[Patient Admission Date]],"dddd")</f>
        <v>Sunday</v>
      </c>
      <c r="H4582" t="s">
        <v>9208</v>
      </c>
      <c r="I4582">
        <v>63</v>
      </c>
      <c r="J4582" s="5" t="s">
        <v>9217</v>
      </c>
      <c r="K4582" t="s">
        <v>8</v>
      </c>
      <c r="L4582" t="s">
        <v>13</v>
      </c>
      <c r="M4582" t="s">
        <v>9209</v>
      </c>
      <c r="O4582">
        <v>53</v>
      </c>
      <c r="P4582" t="s">
        <v>9225</v>
      </c>
      <c r="Q4582">
        <v>30</v>
      </c>
      <c r="R4582">
        <v>8</v>
      </c>
      <c r="S4582" t="s">
        <v>9255</v>
      </c>
      <c r="T4582" t="s">
        <v>9264</v>
      </c>
      <c r="U4582" t="s">
        <v>9283</v>
      </c>
      <c r="V4582" t="str" cm="1">
        <f t="array" ref="V4582">_xlfn.IFS(Hospital_Emergency_Room_Data[[#This Row],[Day]]&lt;=10,"Start(1-10)",Hospital_Emergency_Room_Data[[#This Row],[Day]]&lt;=20,"Middle(11-20)",Hospital_Emergency_Room_Data[[#This Row],[Day]]&gt;20,"End(21-30)")</f>
        <v>End(21-30)</v>
      </c>
    </row>
    <row r="4583" spans="1:22">
      <c r="A4583">
        <v>660876404</v>
      </c>
      <c r="B4583" t="s">
        <v>4594</v>
      </c>
      <c r="C4583" s="1">
        <v>45333</v>
      </c>
      <c r="D4583" t="str">
        <f>TEXT(Hospital_Emergency_Room_Data[[#This Row],[Patient Admission Date]],"mmm")</f>
        <v>Feb</v>
      </c>
      <c r="E4583">
        <f>YEAR(Hospital_Emergency_Room_Data[[#This Row],[Patient Admission Date]])</f>
        <v>2024</v>
      </c>
      <c r="F4583" s="2">
        <v>0.75763888888888886</v>
      </c>
      <c r="G4583" s="8" t="str">
        <f>TEXT(Hospital_Emergency_Room_Data[[#This Row],[Patient Admission Date]],"dddd")</f>
        <v>Sunday</v>
      </c>
      <c r="H4583" t="s">
        <v>9208</v>
      </c>
      <c r="I4583">
        <v>33</v>
      </c>
      <c r="J4583" s="5" t="s">
        <v>9223</v>
      </c>
      <c r="K4583" t="s">
        <v>8</v>
      </c>
      <c r="L4583" t="s">
        <v>13</v>
      </c>
      <c r="M4583" t="s">
        <v>9209</v>
      </c>
      <c r="O4583">
        <v>24</v>
      </c>
      <c r="P4583" t="s">
        <v>9226</v>
      </c>
      <c r="Q4583">
        <v>11</v>
      </c>
      <c r="R4583">
        <v>18</v>
      </c>
      <c r="S4583" t="s">
        <v>9256</v>
      </c>
      <c r="T4583" t="s">
        <v>9265</v>
      </c>
      <c r="U4583" t="s">
        <v>9282</v>
      </c>
      <c r="V4583" t="str" cm="1">
        <f t="array" ref="V4583">_xlfn.IFS(Hospital_Emergency_Room_Data[[#This Row],[Day]]&lt;=10,"Start(1-10)",Hospital_Emergency_Room_Data[[#This Row],[Day]]&lt;=20,"Middle(11-20)",Hospital_Emergency_Room_Data[[#This Row],[Day]]&gt;20,"End(21-30)")</f>
        <v>Middle(11-20)</v>
      </c>
    </row>
    <row r="4584" spans="1:22">
      <c r="A4584">
        <v>227508036</v>
      </c>
      <c r="B4584" t="s">
        <v>4595</v>
      </c>
      <c r="C4584" s="1">
        <v>45536</v>
      </c>
      <c r="D4584" t="str">
        <f>TEXT(Hospital_Emergency_Room_Data[[#This Row],[Patient Admission Date]],"mmm")</f>
        <v>Sep</v>
      </c>
      <c r="E4584">
        <f>YEAR(Hospital_Emergency_Room_Data[[#This Row],[Patient Admission Date]])</f>
        <v>2024</v>
      </c>
      <c r="F4584" s="2">
        <v>0.70694444444444449</v>
      </c>
      <c r="G4584" s="8" t="str">
        <f>TEXT(Hospital_Emergency_Room_Data[[#This Row],[Patient Admission Date]],"dddd")</f>
        <v>Sunday</v>
      </c>
      <c r="H4584" t="s">
        <v>9208</v>
      </c>
      <c r="I4584">
        <v>58</v>
      </c>
      <c r="J4584" s="5" t="s">
        <v>9219</v>
      </c>
      <c r="K4584" t="s">
        <v>8</v>
      </c>
      <c r="L4584" t="s">
        <v>13</v>
      </c>
      <c r="M4584" t="s">
        <v>9209</v>
      </c>
      <c r="O4584">
        <v>56</v>
      </c>
      <c r="P4584" t="s">
        <v>9225</v>
      </c>
      <c r="Q4584">
        <v>1</v>
      </c>
      <c r="R4584">
        <v>16</v>
      </c>
      <c r="S4584" t="s">
        <v>9257</v>
      </c>
      <c r="T4584" t="s">
        <v>9263</v>
      </c>
      <c r="U4584" t="s">
        <v>9283</v>
      </c>
      <c r="V4584" t="str" cm="1">
        <f t="array" ref="V4584">_xlfn.IFS(Hospital_Emergency_Room_Data[[#This Row],[Day]]&lt;=10,"Start(1-10)",Hospital_Emergency_Room_Data[[#This Row],[Day]]&lt;=20,"Middle(11-20)",Hospital_Emergency_Room_Data[[#This Row],[Day]]&gt;20,"End(21-30)")</f>
        <v>Start(1-10)</v>
      </c>
    </row>
    <row r="4585" spans="1:22">
      <c r="A4585">
        <v>853546536</v>
      </c>
      <c r="B4585" t="s">
        <v>4596</v>
      </c>
      <c r="C4585" s="1">
        <v>45080</v>
      </c>
      <c r="D4585" t="str">
        <f>TEXT(Hospital_Emergency_Room_Data[[#This Row],[Patient Admission Date]],"mmm")</f>
        <v>Jun</v>
      </c>
      <c r="E4585">
        <f>YEAR(Hospital_Emergency_Room_Data[[#This Row],[Patient Admission Date]])</f>
        <v>2023</v>
      </c>
      <c r="F4585" s="2">
        <v>0.23055555555555557</v>
      </c>
      <c r="G4585" s="8" t="str">
        <f>TEXT(Hospital_Emergency_Room_Data[[#This Row],[Patient Admission Date]],"dddd")</f>
        <v>Saturday</v>
      </c>
      <c r="H4585" t="s">
        <v>9208</v>
      </c>
      <c r="I4585">
        <v>74</v>
      </c>
      <c r="J4585" s="5" t="s">
        <v>9222</v>
      </c>
      <c r="K4585" t="s">
        <v>8</v>
      </c>
      <c r="L4585" t="s">
        <v>13</v>
      </c>
      <c r="M4585" t="s">
        <v>9209</v>
      </c>
      <c r="O4585">
        <v>14</v>
      </c>
      <c r="P4585" t="s">
        <v>9226</v>
      </c>
      <c r="Q4585">
        <v>3</v>
      </c>
      <c r="R4585">
        <v>5</v>
      </c>
      <c r="S4585" t="s">
        <v>9258</v>
      </c>
      <c r="T4585" t="s">
        <v>9263</v>
      </c>
      <c r="U4585" t="s">
        <v>9282</v>
      </c>
      <c r="V4585" t="str" cm="1">
        <f t="array" ref="V4585">_xlfn.IFS(Hospital_Emergency_Room_Data[[#This Row],[Day]]&lt;=10,"Start(1-10)",Hospital_Emergency_Room_Data[[#This Row],[Day]]&lt;=20,"Middle(11-20)",Hospital_Emergency_Room_Data[[#This Row],[Day]]&gt;20,"End(21-30)")</f>
        <v>Start(1-10)</v>
      </c>
    </row>
    <row r="4586" spans="1:22">
      <c r="A4586">
        <v>127978438</v>
      </c>
      <c r="B4586" t="s">
        <v>4597</v>
      </c>
      <c r="C4586" s="1">
        <v>45038</v>
      </c>
      <c r="D4586" t="str">
        <f>TEXT(Hospital_Emergency_Room_Data[[#This Row],[Patient Admission Date]],"mmm")</f>
        <v>Apr</v>
      </c>
      <c r="E4586">
        <f>YEAR(Hospital_Emergency_Room_Data[[#This Row],[Patient Admission Date]])</f>
        <v>2023</v>
      </c>
      <c r="F4586" s="2">
        <v>8.819444444444445E-2</v>
      </c>
      <c r="G4586" s="8" t="str">
        <f>TEXT(Hospital_Emergency_Room_Data[[#This Row],[Patient Admission Date]],"dddd")</f>
        <v>Saturday</v>
      </c>
      <c r="H4586" t="s">
        <v>9208</v>
      </c>
      <c r="I4586">
        <v>72</v>
      </c>
      <c r="J4586" s="5" t="s">
        <v>9222</v>
      </c>
      <c r="K4586" t="s">
        <v>8</v>
      </c>
      <c r="L4586" t="s">
        <v>13</v>
      </c>
      <c r="M4586" t="s">
        <v>9209</v>
      </c>
      <c r="O4586">
        <v>21</v>
      </c>
      <c r="P4586" t="s">
        <v>9226</v>
      </c>
      <c r="Q4586">
        <v>22</v>
      </c>
      <c r="R4586">
        <v>2</v>
      </c>
      <c r="S4586" t="s">
        <v>9258</v>
      </c>
      <c r="T4586" t="s">
        <v>9264</v>
      </c>
      <c r="U4586" t="s">
        <v>9282</v>
      </c>
      <c r="V4586" t="str" cm="1">
        <f t="array" ref="V4586">_xlfn.IFS(Hospital_Emergency_Room_Data[[#This Row],[Day]]&lt;=10,"Start(1-10)",Hospital_Emergency_Room_Data[[#This Row],[Day]]&lt;=20,"Middle(11-20)",Hospital_Emergency_Room_Data[[#This Row],[Day]]&gt;20,"End(21-30)")</f>
        <v>End(21-30)</v>
      </c>
    </row>
    <row r="4587" spans="1:22">
      <c r="A4587">
        <v>590936696</v>
      </c>
      <c r="B4587" t="s">
        <v>4598</v>
      </c>
      <c r="C4587" s="1">
        <v>45227</v>
      </c>
      <c r="D4587" t="str">
        <f>TEXT(Hospital_Emergency_Room_Data[[#This Row],[Patient Admission Date]],"mmm")</f>
        <v>Oct</v>
      </c>
      <c r="E4587">
        <f>YEAR(Hospital_Emergency_Room_Data[[#This Row],[Patient Admission Date]])</f>
        <v>2023</v>
      </c>
      <c r="F4587" s="2">
        <v>0.98402777777777772</v>
      </c>
      <c r="G4587" s="8" t="str">
        <f>TEXT(Hospital_Emergency_Room_Data[[#This Row],[Patient Admission Date]],"dddd")</f>
        <v>Saturday</v>
      </c>
      <c r="H4587" t="s">
        <v>9208</v>
      </c>
      <c r="I4587">
        <v>24</v>
      </c>
      <c r="J4587" s="5" t="s">
        <v>9220</v>
      </c>
      <c r="K4587" t="s">
        <v>8</v>
      </c>
      <c r="L4587" t="s">
        <v>13</v>
      </c>
      <c r="M4587" t="s">
        <v>9209</v>
      </c>
      <c r="O4587">
        <v>27</v>
      </c>
      <c r="P4587" t="s">
        <v>9226</v>
      </c>
      <c r="Q4587">
        <v>28</v>
      </c>
      <c r="R4587">
        <v>23</v>
      </c>
      <c r="S4587" t="s">
        <v>9256</v>
      </c>
      <c r="T4587" t="s">
        <v>9264</v>
      </c>
      <c r="U4587" t="s">
        <v>9282</v>
      </c>
      <c r="V4587" t="str" cm="1">
        <f t="array" ref="V4587">_xlfn.IFS(Hospital_Emergency_Room_Data[[#This Row],[Day]]&lt;=10,"Start(1-10)",Hospital_Emergency_Room_Data[[#This Row],[Day]]&lt;=20,"Middle(11-20)",Hospital_Emergency_Room_Data[[#This Row],[Day]]&gt;20,"End(21-30)")</f>
        <v>End(21-30)</v>
      </c>
    </row>
    <row r="4588" spans="1:22">
      <c r="A4588">
        <v>213896553</v>
      </c>
      <c r="B4588" t="s">
        <v>4599</v>
      </c>
      <c r="C4588" s="1">
        <v>45529</v>
      </c>
      <c r="D4588" t="str">
        <f>TEXT(Hospital_Emergency_Room_Data[[#This Row],[Patient Admission Date]],"mmm")</f>
        <v>Aug</v>
      </c>
      <c r="E4588">
        <f>YEAR(Hospital_Emergency_Room_Data[[#This Row],[Patient Admission Date]])</f>
        <v>2024</v>
      </c>
      <c r="F4588" s="2">
        <v>0.67013888888888884</v>
      </c>
      <c r="G4588" s="8" t="str">
        <f>TEXT(Hospital_Emergency_Room_Data[[#This Row],[Patient Admission Date]],"dddd")</f>
        <v>Sunday</v>
      </c>
      <c r="H4588" t="s">
        <v>9208</v>
      </c>
      <c r="I4588">
        <v>1</v>
      </c>
      <c r="J4588" s="5" t="s">
        <v>9218</v>
      </c>
      <c r="K4588" t="s">
        <v>8</v>
      </c>
      <c r="L4588" t="s">
        <v>13</v>
      </c>
      <c r="M4588" t="s">
        <v>9209</v>
      </c>
      <c r="O4588">
        <v>38</v>
      </c>
      <c r="P4588" t="s">
        <v>9225</v>
      </c>
      <c r="Q4588">
        <v>25</v>
      </c>
      <c r="R4588">
        <v>16</v>
      </c>
      <c r="S4588" t="s">
        <v>9257</v>
      </c>
      <c r="T4588" t="s">
        <v>9264</v>
      </c>
      <c r="U4588" t="s">
        <v>9300</v>
      </c>
      <c r="V4588" t="str" cm="1">
        <f t="array" ref="V4588">_xlfn.IFS(Hospital_Emergency_Room_Data[[#This Row],[Day]]&lt;=10,"Start(1-10)",Hospital_Emergency_Room_Data[[#This Row],[Day]]&lt;=20,"Middle(11-20)",Hospital_Emergency_Room_Data[[#This Row],[Day]]&gt;20,"End(21-30)")</f>
        <v>End(21-30)</v>
      </c>
    </row>
    <row r="4589" spans="1:22">
      <c r="A4589">
        <v>846853469</v>
      </c>
      <c r="B4589" t="s">
        <v>4600</v>
      </c>
      <c r="C4589" s="1">
        <v>45499</v>
      </c>
      <c r="D4589" t="str">
        <f>TEXT(Hospital_Emergency_Room_Data[[#This Row],[Patient Admission Date]],"mmm")</f>
        <v>Jul</v>
      </c>
      <c r="E4589">
        <f>YEAR(Hospital_Emergency_Room_Data[[#This Row],[Patient Admission Date]])</f>
        <v>2024</v>
      </c>
      <c r="F4589" s="2">
        <v>0.30277777777777776</v>
      </c>
      <c r="G4589" s="8" t="str">
        <f>TEXT(Hospital_Emergency_Room_Data[[#This Row],[Patient Admission Date]],"dddd")</f>
        <v>Friday</v>
      </c>
      <c r="H4589" t="s">
        <v>9208</v>
      </c>
      <c r="I4589">
        <v>4</v>
      </c>
      <c r="J4589" s="5" t="s">
        <v>9218</v>
      </c>
      <c r="K4589" t="s">
        <v>8</v>
      </c>
      <c r="L4589" t="s">
        <v>13</v>
      </c>
      <c r="M4589" t="s">
        <v>9209</v>
      </c>
      <c r="O4589">
        <v>53</v>
      </c>
      <c r="P4589" t="s">
        <v>9225</v>
      </c>
      <c r="Q4589">
        <v>26</v>
      </c>
      <c r="R4589">
        <v>7</v>
      </c>
      <c r="S4589" t="s">
        <v>9255</v>
      </c>
      <c r="T4589" t="s">
        <v>9264</v>
      </c>
      <c r="U4589" t="s">
        <v>9283</v>
      </c>
      <c r="V4589" t="str" cm="1">
        <f t="array" ref="V4589">_xlfn.IFS(Hospital_Emergency_Room_Data[[#This Row],[Day]]&lt;=10,"Start(1-10)",Hospital_Emergency_Room_Data[[#This Row],[Day]]&lt;=20,"Middle(11-20)",Hospital_Emergency_Room_Data[[#This Row],[Day]]&gt;20,"End(21-30)")</f>
        <v>End(21-30)</v>
      </c>
    </row>
    <row r="4590" spans="1:22">
      <c r="A4590">
        <v>782312439</v>
      </c>
      <c r="B4590" t="s">
        <v>4601</v>
      </c>
      <c r="C4590" s="1">
        <v>45435</v>
      </c>
      <c r="D4590" t="str">
        <f>TEXT(Hospital_Emergency_Room_Data[[#This Row],[Patient Admission Date]],"mmm")</f>
        <v>May</v>
      </c>
      <c r="E4590">
        <f>YEAR(Hospital_Emergency_Room_Data[[#This Row],[Patient Admission Date]])</f>
        <v>2024</v>
      </c>
      <c r="F4590" s="2">
        <v>0.58402777777777781</v>
      </c>
      <c r="G4590" s="8" t="str">
        <f>TEXT(Hospital_Emergency_Room_Data[[#This Row],[Patient Admission Date]],"dddd")</f>
        <v>Thursday</v>
      </c>
      <c r="H4590" t="s">
        <v>9208</v>
      </c>
      <c r="I4590">
        <v>71</v>
      </c>
      <c r="J4590" s="5" t="s">
        <v>9222</v>
      </c>
      <c r="K4590" t="s">
        <v>8</v>
      </c>
      <c r="L4590" t="s">
        <v>13</v>
      </c>
      <c r="M4590" t="s">
        <v>9209</v>
      </c>
      <c r="O4590">
        <v>22</v>
      </c>
      <c r="P4590" t="s">
        <v>9226</v>
      </c>
      <c r="Q4590">
        <v>23</v>
      </c>
      <c r="R4590">
        <v>14</v>
      </c>
      <c r="S4590" t="s">
        <v>9257</v>
      </c>
      <c r="T4590" t="s">
        <v>9264</v>
      </c>
      <c r="U4590" t="s">
        <v>9282</v>
      </c>
      <c r="V4590" t="str" cm="1">
        <f t="array" ref="V4590">_xlfn.IFS(Hospital_Emergency_Room_Data[[#This Row],[Day]]&lt;=10,"Start(1-10)",Hospital_Emergency_Room_Data[[#This Row],[Day]]&lt;=20,"Middle(11-20)",Hospital_Emergency_Room_Data[[#This Row],[Day]]&gt;20,"End(21-30)")</f>
        <v>End(21-30)</v>
      </c>
    </row>
    <row r="4591" spans="1:22">
      <c r="A4591">
        <v>473698282</v>
      </c>
      <c r="B4591" t="s">
        <v>4602</v>
      </c>
      <c r="C4591" s="1">
        <v>45407</v>
      </c>
      <c r="D4591" t="str">
        <f>TEXT(Hospital_Emergency_Room_Data[[#This Row],[Patient Admission Date]],"mmm")</f>
        <v>Apr</v>
      </c>
      <c r="E4591">
        <f>YEAR(Hospital_Emergency_Room_Data[[#This Row],[Patient Admission Date]])</f>
        <v>2024</v>
      </c>
      <c r="F4591" s="2">
        <v>0.65</v>
      </c>
      <c r="G4591" s="8" t="str">
        <f>TEXT(Hospital_Emergency_Room_Data[[#This Row],[Patient Admission Date]],"dddd")</f>
        <v>Thursday</v>
      </c>
      <c r="H4591" t="s">
        <v>9208</v>
      </c>
      <c r="I4591">
        <v>63</v>
      </c>
      <c r="J4591" s="5" t="s">
        <v>9217</v>
      </c>
      <c r="K4591" t="s">
        <v>8</v>
      </c>
      <c r="L4591" t="s">
        <v>13</v>
      </c>
      <c r="M4591" t="s">
        <v>9209</v>
      </c>
      <c r="O4591">
        <v>29</v>
      </c>
      <c r="P4591" t="s">
        <v>9226</v>
      </c>
      <c r="Q4591">
        <v>25</v>
      </c>
      <c r="R4591">
        <v>15</v>
      </c>
      <c r="S4591" t="s">
        <v>9257</v>
      </c>
      <c r="T4591" t="s">
        <v>9264</v>
      </c>
      <c r="U4591" t="s">
        <v>9282</v>
      </c>
      <c r="V4591" t="str" cm="1">
        <f t="array" ref="V4591">_xlfn.IFS(Hospital_Emergency_Room_Data[[#This Row],[Day]]&lt;=10,"Start(1-10)",Hospital_Emergency_Room_Data[[#This Row],[Day]]&lt;=20,"Middle(11-20)",Hospital_Emergency_Room_Data[[#This Row],[Day]]&gt;20,"End(21-30)")</f>
        <v>End(21-30)</v>
      </c>
    </row>
    <row r="4592" spans="1:22">
      <c r="A4592">
        <v>844047131</v>
      </c>
      <c r="B4592" t="s">
        <v>4603</v>
      </c>
      <c r="C4592" s="1">
        <v>45320</v>
      </c>
      <c r="D4592" t="str">
        <f>TEXT(Hospital_Emergency_Room_Data[[#This Row],[Patient Admission Date]],"mmm")</f>
        <v>Jan</v>
      </c>
      <c r="E4592">
        <f>YEAR(Hospital_Emergency_Room_Data[[#This Row],[Patient Admission Date]])</f>
        <v>2024</v>
      </c>
      <c r="F4592" s="2">
        <v>0.54166666666666663</v>
      </c>
      <c r="G4592" s="8" t="str">
        <f>TEXT(Hospital_Emergency_Room_Data[[#This Row],[Patient Admission Date]],"dddd")</f>
        <v>Monday</v>
      </c>
      <c r="H4592" t="s">
        <v>9208</v>
      </c>
      <c r="I4592">
        <v>47</v>
      </c>
      <c r="J4592" s="5" t="s">
        <v>9219</v>
      </c>
      <c r="K4592" t="s">
        <v>8</v>
      </c>
      <c r="L4592" t="s">
        <v>13</v>
      </c>
      <c r="M4592" t="s">
        <v>9209</v>
      </c>
      <c r="O4592">
        <v>47</v>
      </c>
      <c r="P4592" t="s">
        <v>9225</v>
      </c>
      <c r="Q4592">
        <v>29</v>
      </c>
      <c r="R4592">
        <v>13</v>
      </c>
      <c r="S4592" t="s">
        <v>9257</v>
      </c>
      <c r="T4592" t="s">
        <v>9264</v>
      </c>
      <c r="U4592" t="s">
        <v>9283</v>
      </c>
      <c r="V4592" t="str" cm="1">
        <f t="array" ref="V4592">_xlfn.IFS(Hospital_Emergency_Room_Data[[#This Row],[Day]]&lt;=10,"Start(1-10)",Hospital_Emergency_Room_Data[[#This Row],[Day]]&lt;=20,"Middle(11-20)",Hospital_Emergency_Room_Data[[#This Row],[Day]]&gt;20,"End(21-30)")</f>
        <v>End(21-30)</v>
      </c>
    </row>
    <row r="4593" spans="1:22">
      <c r="A4593">
        <v>597696388</v>
      </c>
      <c r="B4593" t="s">
        <v>4604</v>
      </c>
      <c r="C4593" s="1">
        <v>45265</v>
      </c>
      <c r="D4593" t="str">
        <f>TEXT(Hospital_Emergency_Room_Data[[#This Row],[Patient Admission Date]],"mmm")</f>
        <v>Dec</v>
      </c>
      <c r="E4593">
        <f>YEAR(Hospital_Emergency_Room_Data[[#This Row],[Patient Admission Date]])</f>
        <v>2023</v>
      </c>
      <c r="F4593" s="2">
        <v>0.91597222222222219</v>
      </c>
      <c r="G4593" s="8" t="str">
        <f>TEXT(Hospital_Emergency_Room_Data[[#This Row],[Patient Admission Date]],"dddd")</f>
        <v>Tuesday</v>
      </c>
      <c r="H4593" t="s">
        <v>9208</v>
      </c>
      <c r="I4593">
        <v>53</v>
      </c>
      <c r="J4593" s="5" t="s">
        <v>9219</v>
      </c>
      <c r="K4593" t="s">
        <v>8</v>
      </c>
      <c r="L4593" t="s">
        <v>13</v>
      </c>
      <c r="M4593" t="s">
        <v>9209</v>
      </c>
      <c r="O4593">
        <v>15</v>
      </c>
      <c r="P4593" t="s">
        <v>9226</v>
      </c>
      <c r="Q4593">
        <v>5</v>
      </c>
      <c r="R4593">
        <v>21</v>
      </c>
      <c r="S4593" t="s">
        <v>9256</v>
      </c>
      <c r="T4593" t="s">
        <v>9263</v>
      </c>
      <c r="U4593" t="s">
        <v>9282</v>
      </c>
      <c r="V4593" t="str" cm="1">
        <f t="array" ref="V4593">_xlfn.IFS(Hospital_Emergency_Room_Data[[#This Row],[Day]]&lt;=10,"Start(1-10)",Hospital_Emergency_Room_Data[[#This Row],[Day]]&lt;=20,"Middle(11-20)",Hospital_Emergency_Room_Data[[#This Row],[Day]]&gt;20,"End(21-30)")</f>
        <v>Start(1-10)</v>
      </c>
    </row>
    <row r="4594" spans="1:22">
      <c r="A4594">
        <v>587940306</v>
      </c>
      <c r="B4594" t="s">
        <v>4605</v>
      </c>
      <c r="C4594" s="1">
        <v>45100</v>
      </c>
      <c r="D4594" t="str">
        <f>TEXT(Hospital_Emergency_Room_Data[[#This Row],[Patient Admission Date]],"mmm")</f>
        <v>Jun</v>
      </c>
      <c r="E4594">
        <f>YEAR(Hospital_Emergency_Room_Data[[#This Row],[Patient Admission Date]])</f>
        <v>2023</v>
      </c>
      <c r="F4594" s="2">
        <v>0.88263888888888886</v>
      </c>
      <c r="G4594" s="8" t="str">
        <f>TEXT(Hospital_Emergency_Room_Data[[#This Row],[Patient Admission Date]],"dddd")</f>
        <v>Friday</v>
      </c>
      <c r="H4594" t="s">
        <v>9208</v>
      </c>
      <c r="I4594">
        <v>76</v>
      </c>
      <c r="J4594" s="5" t="s">
        <v>9222</v>
      </c>
      <c r="K4594" t="s">
        <v>8</v>
      </c>
      <c r="L4594" t="s">
        <v>13</v>
      </c>
      <c r="M4594" t="s">
        <v>9209</v>
      </c>
      <c r="O4594">
        <v>31</v>
      </c>
      <c r="P4594" t="s">
        <v>9225</v>
      </c>
      <c r="Q4594">
        <v>23</v>
      </c>
      <c r="R4594">
        <v>21</v>
      </c>
      <c r="S4594" t="s">
        <v>9256</v>
      </c>
      <c r="T4594" t="s">
        <v>9264</v>
      </c>
      <c r="U4594" t="s">
        <v>9300</v>
      </c>
      <c r="V4594" t="str" cm="1">
        <f t="array" ref="V4594">_xlfn.IFS(Hospital_Emergency_Room_Data[[#This Row],[Day]]&lt;=10,"Start(1-10)",Hospital_Emergency_Room_Data[[#This Row],[Day]]&lt;=20,"Middle(11-20)",Hospital_Emergency_Room_Data[[#This Row],[Day]]&gt;20,"End(21-30)")</f>
        <v>End(21-30)</v>
      </c>
    </row>
    <row r="4595" spans="1:22">
      <c r="A4595">
        <v>353999075</v>
      </c>
      <c r="B4595" t="s">
        <v>4606</v>
      </c>
      <c r="C4595" s="1">
        <v>45097</v>
      </c>
      <c r="D4595" t="str">
        <f>TEXT(Hospital_Emergency_Room_Data[[#This Row],[Patient Admission Date]],"mmm")</f>
        <v>Jun</v>
      </c>
      <c r="E4595">
        <f>YEAR(Hospital_Emergency_Room_Data[[#This Row],[Patient Admission Date]])</f>
        <v>2023</v>
      </c>
      <c r="F4595" s="2">
        <v>9.583333333333334E-2</v>
      </c>
      <c r="G4595" s="8" t="str">
        <f>TEXT(Hospital_Emergency_Room_Data[[#This Row],[Patient Admission Date]],"dddd")</f>
        <v>Tuesday</v>
      </c>
      <c r="H4595" t="s">
        <v>9208</v>
      </c>
      <c r="I4595">
        <v>75</v>
      </c>
      <c r="J4595" s="5" t="s">
        <v>9222</v>
      </c>
      <c r="K4595" t="s">
        <v>8</v>
      </c>
      <c r="L4595" t="s">
        <v>13</v>
      </c>
      <c r="M4595" t="s">
        <v>9209</v>
      </c>
      <c r="O4595">
        <v>50</v>
      </c>
      <c r="P4595" t="s">
        <v>9225</v>
      </c>
      <c r="Q4595">
        <v>20</v>
      </c>
      <c r="R4595">
        <v>2</v>
      </c>
      <c r="S4595" t="s">
        <v>9258</v>
      </c>
      <c r="T4595" t="s">
        <v>9262</v>
      </c>
      <c r="U4595" t="s">
        <v>9283</v>
      </c>
      <c r="V4595" t="str" cm="1">
        <f t="array" ref="V4595">_xlfn.IFS(Hospital_Emergency_Room_Data[[#This Row],[Day]]&lt;=10,"Start(1-10)",Hospital_Emergency_Room_Data[[#This Row],[Day]]&lt;=20,"Middle(11-20)",Hospital_Emergency_Room_Data[[#This Row],[Day]]&gt;20,"End(21-30)")</f>
        <v>Middle(11-20)</v>
      </c>
    </row>
    <row r="4596" spans="1:22">
      <c r="A4596">
        <v>694389846</v>
      </c>
      <c r="B4596" t="s">
        <v>4607</v>
      </c>
      <c r="C4596" s="1">
        <v>45219</v>
      </c>
      <c r="D4596" t="str">
        <f>TEXT(Hospital_Emergency_Room_Data[[#This Row],[Patient Admission Date]],"mmm")</f>
        <v>Oct</v>
      </c>
      <c r="E4596">
        <f>YEAR(Hospital_Emergency_Room_Data[[#This Row],[Patient Admission Date]])</f>
        <v>2023</v>
      </c>
      <c r="F4596" s="2">
        <v>0.47916666666666669</v>
      </c>
      <c r="G4596" s="8" t="str">
        <f>TEXT(Hospital_Emergency_Room_Data[[#This Row],[Patient Admission Date]],"dddd")</f>
        <v>Friday</v>
      </c>
      <c r="H4596" t="s">
        <v>9208</v>
      </c>
      <c r="I4596">
        <v>68</v>
      </c>
      <c r="J4596" s="5" t="s">
        <v>9217</v>
      </c>
      <c r="K4596" t="s">
        <v>8</v>
      </c>
      <c r="L4596" t="s">
        <v>13</v>
      </c>
      <c r="M4596" t="s">
        <v>9209</v>
      </c>
      <c r="O4596">
        <v>10</v>
      </c>
      <c r="P4596" t="s">
        <v>9226</v>
      </c>
      <c r="Q4596">
        <v>20</v>
      </c>
      <c r="R4596">
        <v>11</v>
      </c>
      <c r="S4596" t="s">
        <v>9255</v>
      </c>
      <c r="T4596" t="s">
        <v>9262</v>
      </c>
      <c r="U4596" t="s">
        <v>9282</v>
      </c>
      <c r="V4596" t="str" cm="1">
        <f t="array" ref="V4596">_xlfn.IFS(Hospital_Emergency_Room_Data[[#This Row],[Day]]&lt;=10,"Start(1-10)",Hospital_Emergency_Room_Data[[#This Row],[Day]]&lt;=20,"Middle(11-20)",Hospital_Emergency_Room_Data[[#This Row],[Day]]&gt;20,"End(21-30)")</f>
        <v>Middle(11-20)</v>
      </c>
    </row>
    <row r="4597" spans="1:22">
      <c r="A4597">
        <v>735562510</v>
      </c>
      <c r="B4597" t="s">
        <v>4608</v>
      </c>
      <c r="C4597" s="1">
        <v>45142</v>
      </c>
      <c r="D4597" t="str">
        <f>TEXT(Hospital_Emergency_Room_Data[[#This Row],[Patient Admission Date]],"mmm")</f>
        <v>Aug</v>
      </c>
      <c r="E4597">
        <f>YEAR(Hospital_Emergency_Room_Data[[#This Row],[Patient Admission Date]])</f>
        <v>2023</v>
      </c>
      <c r="F4597" s="2">
        <v>0.49652777777777779</v>
      </c>
      <c r="G4597" s="8" t="str">
        <f>TEXT(Hospital_Emergency_Room_Data[[#This Row],[Patient Admission Date]],"dddd")</f>
        <v>Friday</v>
      </c>
      <c r="H4597" t="s">
        <v>9208</v>
      </c>
      <c r="I4597">
        <v>9</v>
      </c>
      <c r="J4597" s="5" t="s">
        <v>9221</v>
      </c>
      <c r="K4597" t="s">
        <v>8</v>
      </c>
      <c r="L4597" t="s">
        <v>13</v>
      </c>
      <c r="M4597" t="s">
        <v>9209</v>
      </c>
      <c r="O4597">
        <v>39</v>
      </c>
      <c r="P4597" t="s">
        <v>9225</v>
      </c>
      <c r="Q4597">
        <v>4</v>
      </c>
      <c r="R4597">
        <v>11</v>
      </c>
      <c r="S4597" t="s">
        <v>9255</v>
      </c>
      <c r="T4597" t="s">
        <v>9263</v>
      </c>
      <c r="U4597" t="s">
        <v>9300</v>
      </c>
      <c r="V4597" t="str" cm="1">
        <f t="array" ref="V4597">_xlfn.IFS(Hospital_Emergency_Room_Data[[#This Row],[Day]]&lt;=10,"Start(1-10)",Hospital_Emergency_Room_Data[[#This Row],[Day]]&lt;=20,"Middle(11-20)",Hospital_Emergency_Room_Data[[#This Row],[Day]]&gt;20,"End(21-30)")</f>
        <v>Start(1-10)</v>
      </c>
    </row>
    <row r="4598" spans="1:22">
      <c r="A4598">
        <v>774895184</v>
      </c>
      <c r="B4598" t="s">
        <v>4609</v>
      </c>
      <c r="C4598" s="1">
        <v>45302</v>
      </c>
      <c r="D4598" t="str">
        <f>TEXT(Hospital_Emergency_Room_Data[[#This Row],[Patient Admission Date]],"mmm")</f>
        <v>Jan</v>
      </c>
      <c r="E4598">
        <f>YEAR(Hospital_Emergency_Room_Data[[#This Row],[Patient Admission Date]])</f>
        <v>2024</v>
      </c>
      <c r="F4598" s="2">
        <v>0.44027777777777777</v>
      </c>
      <c r="G4598" s="8" t="str">
        <f>TEXT(Hospital_Emergency_Room_Data[[#This Row],[Patient Admission Date]],"dddd")</f>
        <v>Thursday</v>
      </c>
      <c r="H4598" t="s">
        <v>9208</v>
      </c>
      <c r="I4598">
        <v>6</v>
      </c>
      <c r="J4598" s="5" t="s">
        <v>9221</v>
      </c>
      <c r="K4598" t="s">
        <v>8</v>
      </c>
      <c r="L4598" t="s">
        <v>13</v>
      </c>
      <c r="M4598" t="s">
        <v>9209</v>
      </c>
      <c r="O4598">
        <v>44</v>
      </c>
      <c r="P4598" t="s">
        <v>9225</v>
      </c>
      <c r="Q4598">
        <v>11</v>
      </c>
      <c r="R4598">
        <v>10</v>
      </c>
      <c r="S4598" t="s">
        <v>9255</v>
      </c>
      <c r="T4598" t="s">
        <v>9265</v>
      </c>
      <c r="U4598" t="s">
        <v>9300</v>
      </c>
      <c r="V4598" t="str" cm="1">
        <f t="array" ref="V4598">_xlfn.IFS(Hospital_Emergency_Room_Data[[#This Row],[Day]]&lt;=10,"Start(1-10)",Hospital_Emergency_Room_Data[[#This Row],[Day]]&lt;=20,"Middle(11-20)",Hospital_Emergency_Room_Data[[#This Row],[Day]]&gt;20,"End(21-30)")</f>
        <v>Middle(11-20)</v>
      </c>
    </row>
    <row r="4599" spans="1:22">
      <c r="A4599">
        <v>868576762</v>
      </c>
      <c r="B4599" t="s">
        <v>4610</v>
      </c>
      <c r="C4599" s="1">
        <v>45242</v>
      </c>
      <c r="D4599" t="str">
        <f>TEXT(Hospital_Emergency_Room_Data[[#This Row],[Patient Admission Date]],"mmm")</f>
        <v>Nov</v>
      </c>
      <c r="E4599">
        <f>YEAR(Hospital_Emergency_Room_Data[[#This Row],[Patient Admission Date]])</f>
        <v>2023</v>
      </c>
      <c r="F4599" s="2">
        <v>0.68819444444444444</v>
      </c>
      <c r="G4599" s="8" t="str">
        <f>TEXT(Hospital_Emergency_Room_Data[[#This Row],[Patient Admission Date]],"dddd")</f>
        <v>Sunday</v>
      </c>
      <c r="H4599" t="s">
        <v>9208</v>
      </c>
      <c r="I4599">
        <v>65</v>
      </c>
      <c r="J4599" s="5" t="s">
        <v>9217</v>
      </c>
      <c r="K4599" t="s">
        <v>8</v>
      </c>
      <c r="L4599" t="s">
        <v>13</v>
      </c>
      <c r="M4599" t="s">
        <v>9209</v>
      </c>
      <c r="O4599">
        <v>56</v>
      </c>
      <c r="P4599" t="s">
        <v>9225</v>
      </c>
      <c r="Q4599">
        <v>12</v>
      </c>
      <c r="R4599">
        <v>16</v>
      </c>
      <c r="S4599" t="s">
        <v>9257</v>
      </c>
      <c r="T4599" t="s">
        <v>9265</v>
      </c>
      <c r="U4599" t="s">
        <v>9283</v>
      </c>
      <c r="V4599" t="str" cm="1">
        <f t="array" ref="V4599">_xlfn.IFS(Hospital_Emergency_Room_Data[[#This Row],[Day]]&lt;=10,"Start(1-10)",Hospital_Emergency_Room_Data[[#This Row],[Day]]&lt;=20,"Middle(11-20)",Hospital_Emergency_Room_Data[[#This Row],[Day]]&gt;20,"End(21-30)")</f>
        <v>Middle(11-20)</v>
      </c>
    </row>
    <row r="4600" spans="1:22">
      <c r="A4600">
        <v>629684241</v>
      </c>
      <c r="B4600" t="s">
        <v>4611</v>
      </c>
      <c r="C4600" s="1">
        <v>45092</v>
      </c>
      <c r="D4600" t="str">
        <f>TEXT(Hospital_Emergency_Room_Data[[#This Row],[Patient Admission Date]],"mmm")</f>
        <v>Jun</v>
      </c>
      <c r="E4600">
        <f>YEAR(Hospital_Emergency_Room_Data[[#This Row],[Patient Admission Date]])</f>
        <v>2023</v>
      </c>
      <c r="F4600" s="2">
        <v>0.35416666666666669</v>
      </c>
      <c r="G4600" s="8" t="str">
        <f>TEXT(Hospital_Emergency_Room_Data[[#This Row],[Patient Admission Date]],"dddd")</f>
        <v>Thursday</v>
      </c>
      <c r="H4600" t="s">
        <v>9208</v>
      </c>
      <c r="I4600">
        <v>49</v>
      </c>
      <c r="J4600" s="5" t="s">
        <v>9219</v>
      </c>
      <c r="K4600" t="s">
        <v>8</v>
      </c>
      <c r="L4600" t="s">
        <v>13</v>
      </c>
      <c r="M4600" t="s">
        <v>9209</v>
      </c>
      <c r="O4600">
        <v>13</v>
      </c>
      <c r="P4600" t="s">
        <v>9226</v>
      </c>
      <c r="Q4600">
        <v>15</v>
      </c>
      <c r="R4600">
        <v>8</v>
      </c>
      <c r="S4600" t="s">
        <v>9255</v>
      </c>
      <c r="T4600" t="s">
        <v>9262</v>
      </c>
      <c r="U4600" t="s">
        <v>9282</v>
      </c>
      <c r="V4600" t="str" cm="1">
        <f t="array" ref="V4600">_xlfn.IFS(Hospital_Emergency_Room_Data[[#This Row],[Day]]&lt;=10,"Start(1-10)",Hospital_Emergency_Room_Data[[#This Row],[Day]]&lt;=20,"Middle(11-20)",Hospital_Emergency_Room_Data[[#This Row],[Day]]&gt;20,"End(21-30)")</f>
        <v>Middle(11-20)</v>
      </c>
    </row>
    <row r="4601" spans="1:22">
      <c r="A4601">
        <v>851721676</v>
      </c>
      <c r="B4601" t="s">
        <v>4612</v>
      </c>
      <c r="C4601" s="1">
        <v>45485</v>
      </c>
      <c r="D4601" t="str">
        <f>TEXT(Hospital_Emergency_Room_Data[[#This Row],[Patient Admission Date]],"mmm")</f>
        <v>Jul</v>
      </c>
      <c r="E4601">
        <f>YEAR(Hospital_Emergency_Room_Data[[#This Row],[Patient Admission Date]])</f>
        <v>2024</v>
      </c>
      <c r="F4601" s="2">
        <v>0.52083333333333337</v>
      </c>
      <c r="G4601" s="8" t="str">
        <f>TEXT(Hospital_Emergency_Room_Data[[#This Row],[Patient Admission Date]],"dddd")</f>
        <v>Friday</v>
      </c>
      <c r="H4601" t="s">
        <v>9208</v>
      </c>
      <c r="I4601">
        <v>74</v>
      </c>
      <c r="J4601" s="5" t="s">
        <v>9222</v>
      </c>
      <c r="K4601" t="s">
        <v>8</v>
      </c>
      <c r="L4601" t="s">
        <v>13</v>
      </c>
      <c r="M4601" t="s">
        <v>9209</v>
      </c>
      <c r="O4601">
        <v>14</v>
      </c>
      <c r="P4601" t="s">
        <v>9226</v>
      </c>
      <c r="Q4601">
        <v>12</v>
      </c>
      <c r="R4601">
        <v>12</v>
      </c>
      <c r="S4601" t="s">
        <v>9257</v>
      </c>
      <c r="T4601" t="s">
        <v>9265</v>
      </c>
      <c r="U4601" t="s">
        <v>9282</v>
      </c>
      <c r="V4601" t="str" cm="1">
        <f t="array" ref="V4601">_xlfn.IFS(Hospital_Emergency_Room_Data[[#This Row],[Day]]&lt;=10,"Start(1-10)",Hospital_Emergency_Room_Data[[#This Row],[Day]]&lt;=20,"Middle(11-20)",Hospital_Emergency_Room_Data[[#This Row],[Day]]&gt;20,"End(21-30)")</f>
        <v>Middle(11-20)</v>
      </c>
    </row>
    <row r="4602" spans="1:22">
      <c r="A4602">
        <v>767639719</v>
      </c>
      <c r="B4602" t="s">
        <v>4613</v>
      </c>
      <c r="C4602" s="1">
        <v>45312</v>
      </c>
      <c r="D4602" t="str">
        <f>TEXT(Hospital_Emergency_Room_Data[[#This Row],[Patient Admission Date]],"mmm")</f>
        <v>Jan</v>
      </c>
      <c r="E4602">
        <f>YEAR(Hospital_Emergency_Room_Data[[#This Row],[Patient Admission Date]])</f>
        <v>2024</v>
      </c>
      <c r="F4602" s="2">
        <v>0.14930555555555555</v>
      </c>
      <c r="G4602" s="8" t="str">
        <f>TEXT(Hospital_Emergency_Room_Data[[#This Row],[Patient Admission Date]],"dddd")</f>
        <v>Sunday</v>
      </c>
      <c r="H4602" t="s">
        <v>9208</v>
      </c>
      <c r="I4602">
        <v>7</v>
      </c>
      <c r="J4602" s="5" t="s">
        <v>9221</v>
      </c>
      <c r="K4602" t="s">
        <v>8</v>
      </c>
      <c r="L4602" t="s">
        <v>13</v>
      </c>
      <c r="M4602" t="s">
        <v>9209</v>
      </c>
      <c r="O4602">
        <v>33</v>
      </c>
      <c r="P4602" t="s">
        <v>9225</v>
      </c>
      <c r="Q4602">
        <v>21</v>
      </c>
      <c r="R4602">
        <v>3</v>
      </c>
      <c r="S4602" t="s">
        <v>9258</v>
      </c>
      <c r="T4602" t="s">
        <v>9262</v>
      </c>
      <c r="U4602" t="s">
        <v>9300</v>
      </c>
      <c r="V4602" t="str" cm="1">
        <f t="array" ref="V4602">_xlfn.IFS(Hospital_Emergency_Room_Data[[#This Row],[Day]]&lt;=10,"Start(1-10)",Hospital_Emergency_Room_Data[[#This Row],[Day]]&lt;=20,"Middle(11-20)",Hospital_Emergency_Room_Data[[#This Row],[Day]]&gt;20,"End(21-30)")</f>
        <v>End(21-30)</v>
      </c>
    </row>
    <row r="4603" spans="1:22">
      <c r="A4603">
        <v>769728314</v>
      </c>
      <c r="B4603" t="s">
        <v>4614</v>
      </c>
      <c r="C4603" s="1">
        <v>45579</v>
      </c>
      <c r="D4603" t="str">
        <f>TEXT(Hospital_Emergency_Room_Data[[#This Row],[Patient Admission Date]],"mmm")</f>
        <v>Oct</v>
      </c>
      <c r="E4603">
        <f>YEAR(Hospital_Emergency_Room_Data[[#This Row],[Patient Admission Date]])</f>
        <v>2024</v>
      </c>
      <c r="F4603" s="2">
        <v>0.51527777777777772</v>
      </c>
      <c r="G4603" s="8" t="str">
        <f>TEXT(Hospital_Emergency_Room_Data[[#This Row],[Patient Admission Date]],"dddd")</f>
        <v>Monday</v>
      </c>
      <c r="H4603" t="s">
        <v>9208</v>
      </c>
      <c r="I4603">
        <v>43</v>
      </c>
      <c r="J4603" s="5" t="s">
        <v>9223</v>
      </c>
      <c r="K4603" t="s">
        <v>8</v>
      </c>
      <c r="L4603" t="s">
        <v>13</v>
      </c>
      <c r="M4603" t="s">
        <v>9209</v>
      </c>
      <c r="O4603">
        <v>36</v>
      </c>
      <c r="P4603" t="s">
        <v>9225</v>
      </c>
      <c r="Q4603">
        <v>14</v>
      </c>
      <c r="R4603">
        <v>12</v>
      </c>
      <c r="S4603" t="s">
        <v>9257</v>
      </c>
      <c r="T4603" t="s">
        <v>9265</v>
      </c>
      <c r="U4603" t="s">
        <v>9300</v>
      </c>
      <c r="V4603" t="str" cm="1">
        <f t="array" ref="V4603">_xlfn.IFS(Hospital_Emergency_Room_Data[[#This Row],[Day]]&lt;=10,"Start(1-10)",Hospital_Emergency_Room_Data[[#This Row],[Day]]&lt;=20,"Middle(11-20)",Hospital_Emergency_Room_Data[[#This Row],[Day]]&gt;20,"End(21-30)")</f>
        <v>Middle(11-20)</v>
      </c>
    </row>
    <row r="4604" spans="1:22">
      <c r="A4604">
        <v>433358228</v>
      </c>
      <c r="B4604" t="s">
        <v>4615</v>
      </c>
      <c r="C4604" s="1">
        <v>45263</v>
      </c>
      <c r="D4604" t="str">
        <f>TEXT(Hospital_Emergency_Room_Data[[#This Row],[Patient Admission Date]],"mmm")</f>
        <v>Dec</v>
      </c>
      <c r="E4604">
        <f>YEAR(Hospital_Emergency_Room_Data[[#This Row],[Patient Admission Date]])</f>
        <v>2023</v>
      </c>
      <c r="F4604" s="2">
        <v>5.6944444444444443E-2</v>
      </c>
      <c r="G4604" s="8" t="str">
        <f>TEXT(Hospital_Emergency_Room_Data[[#This Row],[Patient Admission Date]],"dddd")</f>
        <v>Sunday</v>
      </c>
      <c r="H4604" t="s">
        <v>9208</v>
      </c>
      <c r="I4604">
        <v>38</v>
      </c>
      <c r="J4604" s="5" t="s">
        <v>9223</v>
      </c>
      <c r="K4604" t="s">
        <v>8</v>
      </c>
      <c r="L4604" t="s">
        <v>13</v>
      </c>
      <c r="M4604" t="s">
        <v>9209</v>
      </c>
      <c r="O4604">
        <v>39</v>
      </c>
      <c r="P4604" t="s">
        <v>9225</v>
      </c>
      <c r="Q4604">
        <v>3</v>
      </c>
      <c r="R4604">
        <v>1</v>
      </c>
      <c r="S4604" t="s">
        <v>9258</v>
      </c>
      <c r="T4604" t="s">
        <v>9263</v>
      </c>
      <c r="U4604" t="s">
        <v>9300</v>
      </c>
      <c r="V4604" t="str" cm="1">
        <f t="array" ref="V4604">_xlfn.IFS(Hospital_Emergency_Room_Data[[#This Row],[Day]]&lt;=10,"Start(1-10)",Hospital_Emergency_Room_Data[[#This Row],[Day]]&lt;=20,"Middle(11-20)",Hospital_Emergency_Room_Data[[#This Row],[Day]]&gt;20,"End(21-30)")</f>
        <v>Start(1-10)</v>
      </c>
    </row>
    <row r="4605" spans="1:22">
      <c r="A4605">
        <v>230724802</v>
      </c>
      <c r="B4605" t="s">
        <v>4616</v>
      </c>
      <c r="C4605" s="1">
        <v>45208</v>
      </c>
      <c r="D4605" t="str">
        <f>TEXT(Hospital_Emergency_Room_Data[[#This Row],[Patient Admission Date]],"mmm")</f>
        <v>Oct</v>
      </c>
      <c r="E4605">
        <f>YEAR(Hospital_Emergency_Room_Data[[#This Row],[Patient Admission Date]])</f>
        <v>2023</v>
      </c>
      <c r="F4605" s="2">
        <v>0.35486111111111113</v>
      </c>
      <c r="G4605" s="8" t="str">
        <f>TEXT(Hospital_Emergency_Room_Data[[#This Row],[Patient Admission Date]],"dddd")</f>
        <v>Monday</v>
      </c>
      <c r="H4605" t="s">
        <v>9208</v>
      </c>
      <c r="I4605">
        <v>27</v>
      </c>
      <c r="J4605" s="5" t="s">
        <v>9220</v>
      </c>
      <c r="K4605" t="s">
        <v>8</v>
      </c>
      <c r="L4605" t="s">
        <v>13</v>
      </c>
      <c r="M4605" t="s">
        <v>9209</v>
      </c>
      <c r="O4605">
        <v>14</v>
      </c>
      <c r="P4605" t="s">
        <v>9226</v>
      </c>
      <c r="Q4605">
        <v>9</v>
      </c>
      <c r="R4605">
        <v>8</v>
      </c>
      <c r="S4605" t="s">
        <v>9255</v>
      </c>
      <c r="T4605" t="s">
        <v>9265</v>
      </c>
      <c r="U4605" t="s">
        <v>9282</v>
      </c>
      <c r="V4605" t="str" cm="1">
        <f t="array" ref="V4605">_xlfn.IFS(Hospital_Emergency_Room_Data[[#This Row],[Day]]&lt;=10,"Start(1-10)",Hospital_Emergency_Room_Data[[#This Row],[Day]]&lt;=20,"Middle(11-20)",Hospital_Emergency_Room_Data[[#This Row],[Day]]&gt;20,"End(21-30)")</f>
        <v>Start(1-10)</v>
      </c>
    </row>
    <row r="4606" spans="1:22">
      <c r="A4606">
        <v>728266726</v>
      </c>
      <c r="B4606" t="s">
        <v>4617</v>
      </c>
      <c r="C4606" s="1">
        <v>45457</v>
      </c>
      <c r="D4606" t="str">
        <f>TEXT(Hospital_Emergency_Room_Data[[#This Row],[Patient Admission Date]],"mmm")</f>
        <v>Jun</v>
      </c>
      <c r="E4606">
        <f>YEAR(Hospital_Emergency_Room_Data[[#This Row],[Patient Admission Date]])</f>
        <v>2024</v>
      </c>
      <c r="F4606" s="2">
        <v>0.81319444444444444</v>
      </c>
      <c r="G4606" s="8" t="str">
        <f>TEXT(Hospital_Emergency_Room_Data[[#This Row],[Patient Admission Date]],"dddd")</f>
        <v>Friday</v>
      </c>
      <c r="H4606" t="s">
        <v>9208</v>
      </c>
      <c r="I4606">
        <v>66</v>
      </c>
      <c r="J4606" s="5" t="s">
        <v>9217</v>
      </c>
      <c r="K4606" t="s">
        <v>8</v>
      </c>
      <c r="L4606" t="s">
        <v>13</v>
      </c>
      <c r="M4606" t="s">
        <v>9209</v>
      </c>
      <c r="O4606">
        <v>21</v>
      </c>
      <c r="P4606" t="s">
        <v>9226</v>
      </c>
      <c r="Q4606">
        <v>14</v>
      </c>
      <c r="R4606">
        <v>19</v>
      </c>
      <c r="S4606" t="s">
        <v>9256</v>
      </c>
      <c r="T4606" t="s">
        <v>9265</v>
      </c>
      <c r="U4606" t="s">
        <v>9282</v>
      </c>
      <c r="V4606" t="str" cm="1">
        <f t="array" ref="V4606">_xlfn.IFS(Hospital_Emergency_Room_Data[[#This Row],[Day]]&lt;=10,"Start(1-10)",Hospital_Emergency_Room_Data[[#This Row],[Day]]&lt;=20,"Middle(11-20)",Hospital_Emergency_Room_Data[[#This Row],[Day]]&gt;20,"End(21-30)")</f>
        <v>Middle(11-20)</v>
      </c>
    </row>
    <row r="4607" spans="1:22">
      <c r="A4607">
        <v>530196308</v>
      </c>
      <c r="B4607" t="s">
        <v>4618</v>
      </c>
      <c r="C4607" s="1">
        <v>45073</v>
      </c>
      <c r="D4607" t="str">
        <f>TEXT(Hospital_Emergency_Room_Data[[#This Row],[Patient Admission Date]],"mmm")</f>
        <v>May</v>
      </c>
      <c r="E4607">
        <f>YEAR(Hospital_Emergency_Room_Data[[#This Row],[Patient Admission Date]])</f>
        <v>2023</v>
      </c>
      <c r="F4607" s="2">
        <v>0.46388888888888891</v>
      </c>
      <c r="G4607" s="8" t="str">
        <f>TEXT(Hospital_Emergency_Room_Data[[#This Row],[Patient Admission Date]],"dddd")</f>
        <v>Saturday</v>
      </c>
      <c r="H4607" t="s">
        <v>9208</v>
      </c>
      <c r="I4607">
        <v>24</v>
      </c>
      <c r="J4607" s="5" t="s">
        <v>9220</v>
      </c>
      <c r="K4607" t="s">
        <v>8</v>
      </c>
      <c r="L4607" t="s">
        <v>13</v>
      </c>
      <c r="M4607" t="s">
        <v>9209</v>
      </c>
      <c r="O4607">
        <v>27</v>
      </c>
      <c r="P4607" t="s">
        <v>9226</v>
      </c>
      <c r="Q4607">
        <v>27</v>
      </c>
      <c r="R4607">
        <v>11</v>
      </c>
      <c r="S4607" t="s">
        <v>9255</v>
      </c>
      <c r="T4607" t="s">
        <v>9264</v>
      </c>
      <c r="U4607" t="s">
        <v>9282</v>
      </c>
      <c r="V4607" t="str" cm="1">
        <f t="array" ref="V4607">_xlfn.IFS(Hospital_Emergency_Room_Data[[#This Row],[Day]]&lt;=10,"Start(1-10)",Hospital_Emergency_Room_Data[[#This Row],[Day]]&lt;=20,"Middle(11-20)",Hospital_Emergency_Room_Data[[#This Row],[Day]]&gt;20,"End(21-30)")</f>
        <v>End(21-30)</v>
      </c>
    </row>
    <row r="4608" spans="1:22">
      <c r="A4608">
        <v>624246189</v>
      </c>
      <c r="B4608" t="s">
        <v>4619</v>
      </c>
      <c r="C4608" s="1">
        <v>45548</v>
      </c>
      <c r="D4608" t="str">
        <f>TEXT(Hospital_Emergency_Room_Data[[#This Row],[Patient Admission Date]],"mmm")</f>
        <v>Sep</v>
      </c>
      <c r="E4608">
        <f>YEAR(Hospital_Emergency_Room_Data[[#This Row],[Patient Admission Date]])</f>
        <v>2024</v>
      </c>
      <c r="F4608" s="2">
        <v>0.75486111111111109</v>
      </c>
      <c r="G4608" s="8" t="str">
        <f>TEXT(Hospital_Emergency_Room_Data[[#This Row],[Patient Admission Date]],"dddd")</f>
        <v>Friday</v>
      </c>
      <c r="H4608" t="s">
        <v>9208</v>
      </c>
      <c r="I4608">
        <v>41</v>
      </c>
      <c r="J4608" s="5" t="s">
        <v>9223</v>
      </c>
      <c r="K4608" t="s">
        <v>8</v>
      </c>
      <c r="L4608" t="s">
        <v>13</v>
      </c>
      <c r="M4608" t="s">
        <v>9209</v>
      </c>
      <c r="O4608">
        <v>27</v>
      </c>
      <c r="P4608" t="s">
        <v>9226</v>
      </c>
      <c r="Q4608">
        <v>13</v>
      </c>
      <c r="R4608">
        <v>18</v>
      </c>
      <c r="S4608" t="s">
        <v>9256</v>
      </c>
      <c r="T4608" t="s">
        <v>9265</v>
      </c>
      <c r="U4608" t="s">
        <v>9282</v>
      </c>
      <c r="V4608" t="str" cm="1">
        <f t="array" ref="V4608">_xlfn.IFS(Hospital_Emergency_Room_Data[[#This Row],[Day]]&lt;=10,"Start(1-10)",Hospital_Emergency_Room_Data[[#This Row],[Day]]&lt;=20,"Middle(11-20)",Hospital_Emergency_Room_Data[[#This Row],[Day]]&gt;20,"End(21-30)")</f>
        <v>Middle(11-20)</v>
      </c>
    </row>
    <row r="4609" spans="1:22">
      <c r="A4609">
        <v>141515635</v>
      </c>
      <c r="B4609" t="s">
        <v>4620</v>
      </c>
      <c r="C4609" s="1">
        <v>45124</v>
      </c>
      <c r="D4609" t="str">
        <f>TEXT(Hospital_Emergency_Room_Data[[#This Row],[Patient Admission Date]],"mmm")</f>
        <v>Jul</v>
      </c>
      <c r="E4609">
        <f>YEAR(Hospital_Emergency_Room_Data[[#This Row],[Patient Admission Date]])</f>
        <v>2023</v>
      </c>
      <c r="F4609" s="2">
        <v>0.64097222222222228</v>
      </c>
      <c r="G4609" s="8" t="str">
        <f>TEXT(Hospital_Emergency_Room_Data[[#This Row],[Patient Admission Date]],"dddd")</f>
        <v>Monday</v>
      </c>
      <c r="H4609" t="s">
        <v>9208</v>
      </c>
      <c r="I4609">
        <v>63</v>
      </c>
      <c r="J4609" s="5" t="s">
        <v>9217</v>
      </c>
      <c r="K4609" t="s">
        <v>8</v>
      </c>
      <c r="L4609" t="s">
        <v>13</v>
      </c>
      <c r="M4609" t="s">
        <v>9209</v>
      </c>
      <c r="O4609">
        <v>31</v>
      </c>
      <c r="P4609" t="s">
        <v>9225</v>
      </c>
      <c r="Q4609">
        <v>17</v>
      </c>
      <c r="R4609">
        <v>15</v>
      </c>
      <c r="S4609" t="s">
        <v>9257</v>
      </c>
      <c r="T4609" t="s">
        <v>9262</v>
      </c>
      <c r="U4609" t="s">
        <v>9300</v>
      </c>
      <c r="V4609" t="str" cm="1">
        <f t="array" ref="V4609">_xlfn.IFS(Hospital_Emergency_Room_Data[[#This Row],[Day]]&lt;=10,"Start(1-10)",Hospital_Emergency_Room_Data[[#This Row],[Day]]&lt;=20,"Middle(11-20)",Hospital_Emergency_Room_Data[[#This Row],[Day]]&gt;20,"End(21-30)")</f>
        <v>Middle(11-20)</v>
      </c>
    </row>
    <row r="4610" spans="1:22">
      <c r="A4610">
        <v>505955668</v>
      </c>
      <c r="B4610" t="s">
        <v>4621</v>
      </c>
      <c r="C4610" s="1">
        <v>45038</v>
      </c>
      <c r="D4610" t="str">
        <f>TEXT(Hospital_Emergency_Room_Data[[#This Row],[Patient Admission Date]],"mmm")</f>
        <v>Apr</v>
      </c>
      <c r="E4610">
        <f>YEAR(Hospital_Emergency_Room_Data[[#This Row],[Patient Admission Date]])</f>
        <v>2023</v>
      </c>
      <c r="F4610" s="2">
        <v>0.9458333333333333</v>
      </c>
      <c r="G4610" s="8" t="str">
        <f>TEXT(Hospital_Emergency_Room_Data[[#This Row],[Patient Admission Date]],"dddd")</f>
        <v>Saturday</v>
      </c>
      <c r="H4610" t="s">
        <v>9208</v>
      </c>
      <c r="I4610">
        <v>74</v>
      </c>
      <c r="J4610" s="5" t="s">
        <v>9222</v>
      </c>
      <c r="K4610" t="s">
        <v>8</v>
      </c>
      <c r="L4610" t="s">
        <v>13</v>
      </c>
      <c r="M4610" t="s">
        <v>9209</v>
      </c>
      <c r="O4610">
        <v>58</v>
      </c>
      <c r="P4610" t="s">
        <v>9225</v>
      </c>
      <c r="Q4610">
        <v>22</v>
      </c>
      <c r="R4610">
        <v>22</v>
      </c>
      <c r="S4610" t="s">
        <v>9256</v>
      </c>
      <c r="T4610" t="s">
        <v>9264</v>
      </c>
      <c r="U4610" t="s">
        <v>9283</v>
      </c>
      <c r="V4610" t="str" cm="1">
        <f t="array" ref="V4610">_xlfn.IFS(Hospital_Emergency_Room_Data[[#This Row],[Day]]&lt;=10,"Start(1-10)",Hospital_Emergency_Room_Data[[#This Row],[Day]]&lt;=20,"Middle(11-20)",Hospital_Emergency_Room_Data[[#This Row],[Day]]&gt;20,"End(21-30)")</f>
        <v>End(21-30)</v>
      </c>
    </row>
    <row r="4611" spans="1:22">
      <c r="A4611">
        <v>608499277</v>
      </c>
      <c r="B4611" t="s">
        <v>4622</v>
      </c>
      <c r="C4611" s="1">
        <v>45573</v>
      </c>
      <c r="D4611" t="str">
        <f>TEXT(Hospital_Emergency_Room_Data[[#This Row],[Patient Admission Date]],"mmm")</f>
        <v>Oct</v>
      </c>
      <c r="E4611">
        <f>YEAR(Hospital_Emergency_Room_Data[[#This Row],[Patient Admission Date]])</f>
        <v>2024</v>
      </c>
      <c r="F4611" s="2">
        <v>0.19166666666666668</v>
      </c>
      <c r="G4611" s="8" t="str">
        <f>TEXT(Hospital_Emergency_Room_Data[[#This Row],[Patient Admission Date]],"dddd")</f>
        <v>Tuesday</v>
      </c>
      <c r="H4611" t="s">
        <v>9208</v>
      </c>
      <c r="I4611">
        <v>32</v>
      </c>
      <c r="J4611" s="5" t="s">
        <v>9223</v>
      </c>
      <c r="K4611" t="s">
        <v>8</v>
      </c>
      <c r="L4611" t="s">
        <v>13</v>
      </c>
      <c r="M4611" t="s">
        <v>9209</v>
      </c>
      <c r="O4611">
        <v>20</v>
      </c>
      <c r="P4611" t="s">
        <v>9226</v>
      </c>
      <c r="Q4611">
        <v>8</v>
      </c>
      <c r="R4611">
        <v>4</v>
      </c>
      <c r="S4611" t="s">
        <v>9258</v>
      </c>
      <c r="T4611" t="s">
        <v>9265</v>
      </c>
      <c r="U4611" t="s">
        <v>9282</v>
      </c>
      <c r="V4611" t="str" cm="1">
        <f t="array" ref="V4611">_xlfn.IFS(Hospital_Emergency_Room_Data[[#This Row],[Day]]&lt;=10,"Start(1-10)",Hospital_Emergency_Room_Data[[#This Row],[Day]]&lt;=20,"Middle(11-20)",Hospital_Emergency_Room_Data[[#This Row],[Day]]&gt;20,"End(21-30)")</f>
        <v>Start(1-10)</v>
      </c>
    </row>
    <row r="4612" spans="1:22">
      <c r="A4612">
        <v>573402464</v>
      </c>
      <c r="B4612" t="s">
        <v>4623</v>
      </c>
      <c r="C4612" s="1">
        <v>45223</v>
      </c>
      <c r="D4612" t="str">
        <f>TEXT(Hospital_Emergency_Room_Data[[#This Row],[Patient Admission Date]],"mmm")</f>
        <v>Oct</v>
      </c>
      <c r="E4612">
        <f>YEAR(Hospital_Emergency_Room_Data[[#This Row],[Patient Admission Date]])</f>
        <v>2023</v>
      </c>
      <c r="F4612" s="2">
        <v>0.96944444444444444</v>
      </c>
      <c r="G4612" s="8" t="str">
        <f>TEXT(Hospital_Emergency_Room_Data[[#This Row],[Patient Admission Date]],"dddd")</f>
        <v>Tuesday</v>
      </c>
      <c r="H4612" t="s">
        <v>9208</v>
      </c>
      <c r="I4612">
        <v>77</v>
      </c>
      <c r="J4612" s="5" t="s">
        <v>9222</v>
      </c>
      <c r="K4612" t="s">
        <v>8</v>
      </c>
      <c r="L4612" t="s">
        <v>13</v>
      </c>
      <c r="M4612" t="s">
        <v>9209</v>
      </c>
      <c r="O4612">
        <v>21</v>
      </c>
      <c r="P4612" t="s">
        <v>9226</v>
      </c>
      <c r="Q4612">
        <v>24</v>
      </c>
      <c r="R4612">
        <v>23</v>
      </c>
      <c r="S4612" t="s">
        <v>9256</v>
      </c>
      <c r="T4612" t="s">
        <v>9264</v>
      </c>
      <c r="U4612" t="s">
        <v>9282</v>
      </c>
      <c r="V4612" t="str" cm="1">
        <f t="array" ref="V4612">_xlfn.IFS(Hospital_Emergency_Room_Data[[#This Row],[Day]]&lt;=10,"Start(1-10)",Hospital_Emergency_Room_Data[[#This Row],[Day]]&lt;=20,"Middle(11-20)",Hospital_Emergency_Room_Data[[#This Row],[Day]]&gt;20,"End(21-30)")</f>
        <v>End(21-30)</v>
      </c>
    </row>
    <row r="4613" spans="1:22">
      <c r="A4613">
        <v>411189512</v>
      </c>
      <c r="B4613" t="s">
        <v>4624</v>
      </c>
      <c r="C4613" s="1">
        <v>45283</v>
      </c>
      <c r="D4613" t="str">
        <f>TEXT(Hospital_Emergency_Room_Data[[#This Row],[Patient Admission Date]],"mmm")</f>
        <v>Dec</v>
      </c>
      <c r="E4613">
        <f>YEAR(Hospital_Emergency_Room_Data[[#This Row],[Patient Admission Date]])</f>
        <v>2023</v>
      </c>
      <c r="F4613" s="2">
        <v>0.33541666666666664</v>
      </c>
      <c r="G4613" s="8" t="str">
        <f>TEXT(Hospital_Emergency_Room_Data[[#This Row],[Patient Admission Date]],"dddd")</f>
        <v>Saturday</v>
      </c>
      <c r="H4613" t="s">
        <v>9208</v>
      </c>
      <c r="I4613">
        <v>66</v>
      </c>
      <c r="J4613" s="5" t="s">
        <v>9217</v>
      </c>
      <c r="K4613" t="s">
        <v>8</v>
      </c>
      <c r="L4613" t="s">
        <v>13</v>
      </c>
      <c r="M4613" t="s">
        <v>9209</v>
      </c>
      <c r="O4613">
        <v>23</v>
      </c>
      <c r="P4613" t="s">
        <v>9226</v>
      </c>
      <c r="Q4613">
        <v>23</v>
      </c>
      <c r="R4613">
        <v>8</v>
      </c>
      <c r="S4613" t="s">
        <v>9255</v>
      </c>
      <c r="T4613" t="s">
        <v>9264</v>
      </c>
      <c r="U4613" t="s">
        <v>9282</v>
      </c>
      <c r="V4613" t="str" cm="1">
        <f t="array" ref="V4613">_xlfn.IFS(Hospital_Emergency_Room_Data[[#This Row],[Day]]&lt;=10,"Start(1-10)",Hospital_Emergency_Room_Data[[#This Row],[Day]]&lt;=20,"Middle(11-20)",Hospital_Emergency_Room_Data[[#This Row],[Day]]&gt;20,"End(21-30)")</f>
        <v>End(21-30)</v>
      </c>
    </row>
    <row r="4614" spans="1:22">
      <c r="A4614">
        <v>732120603</v>
      </c>
      <c r="B4614" t="s">
        <v>4625</v>
      </c>
      <c r="C4614" s="1">
        <v>45033</v>
      </c>
      <c r="D4614" t="str">
        <f>TEXT(Hospital_Emergency_Room_Data[[#This Row],[Patient Admission Date]],"mmm")</f>
        <v>Apr</v>
      </c>
      <c r="E4614">
        <f>YEAR(Hospital_Emergency_Room_Data[[#This Row],[Patient Admission Date]])</f>
        <v>2023</v>
      </c>
      <c r="F4614" s="2">
        <v>0.95138888888888884</v>
      </c>
      <c r="G4614" s="8" t="str">
        <f>TEXT(Hospital_Emergency_Room_Data[[#This Row],[Patient Admission Date]],"dddd")</f>
        <v>Monday</v>
      </c>
      <c r="H4614" t="s">
        <v>9208</v>
      </c>
      <c r="I4614">
        <v>18</v>
      </c>
      <c r="J4614" s="5" t="s">
        <v>9220</v>
      </c>
      <c r="K4614" t="s">
        <v>8</v>
      </c>
      <c r="L4614" t="s">
        <v>13</v>
      </c>
      <c r="M4614" t="s">
        <v>9209</v>
      </c>
      <c r="O4614">
        <v>48</v>
      </c>
      <c r="P4614" t="s">
        <v>9225</v>
      </c>
      <c r="Q4614">
        <v>17</v>
      </c>
      <c r="R4614">
        <v>22</v>
      </c>
      <c r="S4614" t="s">
        <v>9256</v>
      </c>
      <c r="T4614" t="s">
        <v>9262</v>
      </c>
      <c r="U4614" t="s">
        <v>9283</v>
      </c>
      <c r="V4614" t="str" cm="1">
        <f t="array" ref="V4614">_xlfn.IFS(Hospital_Emergency_Room_Data[[#This Row],[Day]]&lt;=10,"Start(1-10)",Hospital_Emergency_Room_Data[[#This Row],[Day]]&lt;=20,"Middle(11-20)",Hospital_Emergency_Room_Data[[#This Row],[Day]]&gt;20,"End(21-30)")</f>
        <v>Middle(11-20)</v>
      </c>
    </row>
    <row r="4615" spans="1:22">
      <c r="A4615">
        <v>595867693</v>
      </c>
      <c r="B4615" t="s">
        <v>4626</v>
      </c>
      <c r="C4615" s="1">
        <v>45088</v>
      </c>
      <c r="D4615" t="str">
        <f>TEXT(Hospital_Emergency_Room_Data[[#This Row],[Patient Admission Date]],"mmm")</f>
        <v>Jun</v>
      </c>
      <c r="E4615">
        <f>YEAR(Hospital_Emergency_Room_Data[[#This Row],[Patient Admission Date]])</f>
        <v>2023</v>
      </c>
      <c r="F4615" s="2">
        <v>0.6333333333333333</v>
      </c>
      <c r="G4615" s="8" t="str">
        <f>TEXT(Hospital_Emergency_Room_Data[[#This Row],[Patient Admission Date]],"dddd")</f>
        <v>Sunday</v>
      </c>
      <c r="H4615" t="s">
        <v>9208</v>
      </c>
      <c r="I4615">
        <v>74</v>
      </c>
      <c r="J4615" s="5" t="s">
        <v>9222</v>
      </c>
      <c r="K4615" t="s">
        <v>8</v>
      </c>
      <c r="L4615" t="s">
        <v>13</v>
      </c>
      <c r="M4615" t="s">
        <v>9209</v>
      </c>
      <c r="O4615">
        <v>57</v>
      </c>
      <c r="P4615" t="s">
        <v>9225</v>
      </c>
      <c r="Q4615">
        <v>11</v>
      </c>
      <c r="R4615">
        <v>15</v>
      </c>
      <c r="S4615" t="s">
        <v>9257</v>
      </c>
      <c r="T4615" t="s">
        <v>9265</v>
      </c>
      <c r="U4615" t="s">
        <v>9283</v>
      </c>
      <c r="V4615" t="str" cm="1">
        <f t="array" ref="V4615">_xlfn.IFS(Hospital_Emergency_Room_Data[[#This Row],[Day]]&lt;=10,"Start(1-10)",Hospital_Emergency_Room_Data[[#This Row],[Day]]&lt;=20,"Middle(11-20)",Hospital_Emergency_Room_Data[[#This Row],[Day]]&gt;20,"End(21-30)")</f>
        <v>Middle(11-20)</v>
      </c>
    </row>
    <row r="4616" spans="1:22">
      <c r="A4616">
        <v>588722524</v>
      </c>
      <c r="B4616" t="s">
        <v>4627</v>
      </c>
      <c r="C4616" s="1">
        <v>45489</v>
      </c>
      <c r="D4616" t="str">
        <f>TEXT(Hospital_Emergency_Room_Data[[#This Row],[Patient Admission Date]],"mmm")</f>
        <v>Jul</v>
      </c>
      <c r="E4616">
        <f>YEAR(Hospital_Emergency_Room_Data[[#This Row],[Patient Admission Date]])</f>
        <v>2024</v>
      </c>
      <c r="F4616" s="2">
        <v>0.43472222222222223</v>
      </c>
      <c r="G4616" s="8" t="str">
        <f>TEXT(Hospital_Emergency_Room_Data[[#This Row],[Patient Admission Date]],"dddd")</f>
        <v>Tuesday</v>
      </c>
      <c r="H4616" t="s">
        <v>9208</v>
      </c>
      <c r="I4616">
        <v>1</v>
      </c>
      <c r="J4616" s="5" t="s">
        <v>9218</v>
      </c>
      <c r="K4616" t="s">
        <v>8</v>
      </c>
      <c r="L4616" t="s">
        <v>13</v>
      </c>
      <c r="M4616" t="s">
        <v>9209</v>
      </c>
      <c r="O4616">
        <v>58</v>
      </c>
      <c r="P4616" t="s">
        <v>9225</v>
      </c>
      <c r="Q4616">
        <v>16</v>
      </c>
      <c r="R4616">
        <v>10</v>
      </c>
      <c r="S4616" t="s">
        <v>9255</v>
      </c>
      <c r="T4616" t="s">
        <v>9262</v>
      </c>
      <c r="U4616" t="s">
        <v>9283</v>
      </c>
      <c r="V4616" t="str" cm="1">
        <f t="array" ref="V4616">_xlfn.IFS(Hospital_Emergency_Room_Data[[#This Row],[Day]]&lt;=10,"Start(1-10)",Hospital_Emergency_Room_Data[[#This Row],[Day]]&lt;=20,"Middle(11-20)",Hospital_Emergency_Room_Data[[#This Row],[Day]]&gt;20,"End(21-30)")</f>
        <v>Middle(11-20)</v>
      </c>
    </row>
    <row r="4617" spans="1:22">
      <c r="A4617">
        <v>658716172</v>
      </c>
      <c r="B4617" t="s">
        <v>4628</v>
      </c>
      <c r="C4617" s="1">
        <v>45161</v>
      </c>
      <c r="D4617" t="str">
        <f>TEXT(Hospital_Emergency_Room_Data[[#This Row],[Patient Admission Date]],"mmm")</f>
        <v>Aug</v>
      </c>
      <c r="E4617">
        <f>YEAR(Hospital_Emergency_Room_Data[[#This Row],[Patient Admission Date]])</f>
        <v>2023</v>
      </c>
      <c r="F4617" s="2">
        <v>0.97291666666666665</v>
      </c>
      <c r="G4617" s="8" t="str">
        <f>TEXT(Hospital_Emergency_Room_Data[[#This Row],[Patient Admission Date]],"dddd")</f>
        <v>Wednesday</v>
      </c>
      <c r="H4617" t="s">
        <v>9208</v>
      </c>
      <c r="I4617">
        <v>32</v>
      </c>
      <c r="J4617" s="5" t="s">
        <v>9223</v>
      </c>
      <c r="K4617" t="s">
        <v>8</v>
      </c>
      <c r="L4617" t="s">
        <v>13</v>
      </c>
      <c r="M4617" t="s">
        <v>9209</v>
      </c>
      <c r="N4617">
        <v>0</v>
      </c>
      <c r="O4617">
        <v>33</v>
      </c>
      <c r="P4617" t="s">
        <v>9225</v>
      </c>
      <c r="Q4617">
        <v>23</v>
      </c>
      <c r="R4617">
        <v>23</v>
      </c>
      <c r="S4617" t="s">
        <v>9256</v>
      </c>
      <c r="T4617" t="s">
        <v>9264</v>
      </c>
      <c r="U4617" t="s">
        <v>9300</v>
      </c>
      <c r="V4617" t="str" cm="1">
        <f t="array" ref="V4617">_xlfn.IFS(Hospital_Emergency_Room_Data[[#This Row],[Day]]&lt;=10,"Start(1-10)",Hospital_Emergency_Room_Data[[#This Row],[Day]]&lt;=20,"Middle(11-20)",Hospital_Emergency_Room_Data[[#This Row],[Day]]&gt;20,"End(21-30)")</f>
        <v>End(21-30)</v>
      </c>
    </row>
    <row r="4618" spans="1:22">
      <c r="A4618">
        <v>340711290</v>
      </c>
      <c r="B4618" t="s">
        <v>4629</v>
      </c>
      <c r="C4618" s="1">
        <v>45293</v>
      </c>
      <c r="D4618" t="str">
        <f>TEXT(Hospital_Emergency_Room_Data[[#This Row],[Patient Admission Date]],"mmm")</f>
        <v>Jan</v>
      </c>
      <c r="E4618">
        <f>YEAR(Hospital_Emergency_Room_Data[[#This Row],[Patient Admission Date]])</f>
        <v>2024</v>
      </c>
      <c r="F4618" s="2">
        <v>0.84305555555555556</v>
      </c>
      <c r="G4618" s="8" t="str">
        <f>TEXT(Hospital_Emergency_Room_Data[[#This Row],[Patient Admission Date]],"dddd")</f>
        <v>Tuesday</v>
      </c>
      <c r="H4618" t="s">
        <v>9208</v>
      </c>
      <c r="I4618">
        <v>43</v>
      </c>
      <c r="J4618" s="5" t="s">
        <v>9223</v>
      </c>
      <c r="K4618" t="s">
        <v>8</v>
      </c>
      <c r="L4618" t="s">
        <v>13</v>
      </c>
      <c r="M4618" t="s">
        <v>9209</v>
      </c>
      <c r="N4618">
        <v>0</v>
      </c>
      <c r="O4618">
        <v>41</v>
      </c>
      <c r="P4618" t="s">
        <v>9225</v>
      </c>
      <c r="Q4618">
        <v>2</v>
      </c>
      <c r="R4618">
        <v>20</v>
      </c>
      <c r="S4618" t="s">
        <v>9256</v>
      </c>
      <c r="T4618" t="s">
        <v>9263</v>
      </c>
      <c r="U4618" t="s">
        <v>9300</v>
      </c>
      <c r="V4618" t="str" cm="1">
        <f t="array" ref="V4618">_xlfn.IFS(Hospital_Emergency_Room_Data[[#This Row],[Day]]&lt;=10,"Start(1-10)",Hospital_Emergency_Room_Data[[#This Row],[Day]]&lt;=20,"Middle(11-20)",Hospital_Emergency_Room_Data[[#This Row],[Day]]&gt;20,"End(21-30)")</f>
        <v>Start(1-10)</v>
      </c>
    </row>
    <row r="4619" spans="1:22">
      <c r="A4619">
        <v>170607747</v>
      </c>
      <c r="B4619" t="s">
        <v>4630</v>
      </c>
      <c r="C4619" s="1">
        <v>45017</v>
      </c>
      <c r="D4619" t="str">
        <f>TEXT(Hospital_Emergency_Room_Data[[#This Row],[Patient Admission Date]],"mmm")</f>
        <v>Apr</v>
      </c>
      <c r="E4619">
        <f>YEAR(Hospital_Emergency_Room_Data[[#This Row],[Patient Admission Date]])</f>
        <v>2023</v>
      </c>
      <c r="F4619" s="2">
        <v>0.55902777777777779</v>
      </c>
      <c r="G4619" s="8" t="str">
        <f>TEXT(Hospital_Emergency_Room_Data[[#This Row],[Patient Admission Date]],"dddd")</f>
        <v>Saturday</v>
      </c>
      <c r="H4619" t="s">
        <v>9208</v>
      </c>
      <c r="I4619">
        <v>31</v>
      </c>
      <c r="J4619" s="5" t="s">
        <v>9223</v>
      </c>
      <c r="K4619" t="s">
        <v>8</v>
      </c>
      <c r="L4619" t="s">
        <v>13</v>
      </c>
      <c r="M4619" t="s">
        <v>9209</v>
      </c>
      <c r="N4619">
        <v>0</v>
      </c>
      <c r="O4619">
        <v>56</v>
      </c>
      <c r="P4619" t="s">
        <v>9225</v>
      </c>
      <c r="Q4619">
        <v>1</v>
      </c>
      <c r="R4619">
        <v>13</v>
      </c>
      <c r="S4619" t="s">
        <v>9257</v>
      </c>
      <c r="T4619" t="s">
        <v>9263</v>
      </c>
      <c r="U4619" t="s">
        <v>9283</v>
      </c>
      <c r="V4619" t="str" cm="1">
        <f t="array" ref="V4619">_xlfn.IFS(Hospital_Emergency_Room_Data[[#This Row],[Day]]&lt;=10,"Start(1-10)",Hospital_Emergency_Room_Data[[#This Row],[Day]]&lt;=20,"Middle(11-20)",Hospital_Emergency_Room_Data[[#This Row],[Day]]&gt;20,"End(21-30)")</f>
        <v>Start(1-10)</v>
      </c>
    </row>
    <row r="4620" spans="1:22">
      <c r="A4620">
        <v>146771591</v>
      </c>
      <c r="B4620" t="s">
        <v>4631</v>
      </c>
      <c r="C4620" s="1">
        <v>45337</v>
      </c>
      <c r="D4620" t="str">
        <f>TEXT(Hospital_Emergency_Room_Data[[#This Row],[Patient Admission Date]],"mmm")</f>
        <v>Feb</v>
      </c>
      <c r="E4620">
        <f>YEAR(Hospital_Emergency_Room_Data[[#This Row],[Patient Admission Date]])</f>
        <v>2024</v>
      </c>
      <c r="F4620" s="2">
        <v>0.9194444444444444</v>
      </c>
      <c r="G4620" s="8" t="str">
        <f>TEXT(Hospital_Emergency_Room_Data[[#This Row],[Patient Admission Date]],"dddd")</f>
        <v>Thursday</v>
      </c>
      <c r="H4620" t="s">
        <v>9208</v>
      </c>
      <c r="I4620">
        <v>46</v>
      </c>
      <c r="J4620" s="5" t="s">
        <v>9219</v>
      </c>
      <c r="K4620" t="s">
        <v>8</v>
      </c>
      <c r="L4620" t="s">
        <v>13</v>
      </c>
      <c r="M4620" t="s">
        <v>9209</v>
      </c>
      <c r="N4620">
        <v>1</v>
      </c>
      <c r="O4620">
        <v>31</v>
      </c>
      <c r="P4620" t="s">
        <v>9225</v>
      </c>
      <c r="Q4620">
        <v>15</v>
      </c>
      <c r="R4620">
        <v>22</v>
      </c>
      <c r="S4620" t="s">
        <v>9256</v>
      </c>
      <c r="T4620" t="s">
        <v>9262</v>
      </c>
      <c r="U4620" t="s">
        <v>9300</v>
      </c>
      <c r="V4620" t="str" cm="1">
        <f t="array" ref="V4620">_xlfn.IFS(Hospital_Emergency_Room_Data[[#This Row],[Day]]&lt;=10,"Start(1-10)",Hospital_Emergency_Room_Data[[#This Row],[Day]]&lt;=20,"Middle(11-20)",Hospital_Emergency_Room_Data[[#This Row],[Day]]&gt;20,"End(21-30)")</f>
        <v>Middle(11-20)</v>
      </c>
    </row>
    <row r="4621" spans="1:22">
      <c r="A4621">
        <v>203042783</v>
      </c>
      <c r="B4621" t="s">
        <v>4632</v>
      </c>
      <c r="C4621" s="1">
        <v>45220</v>
      </c>
      <c r="D4621" t="str">
        <f>TEXT(Hospital_Emergency_Room_Data[[#This Row],[Patient Admission Date]],"mmm")</f>
        <v>Oct</v>
      </c>
      <c r="E4621">
        <f>YEAR(Hospital_Emergency_Room_Data[[#This Row],[Patient Admission Date]])</f>
        <v>2023</v>
      </c>
      <c r="F4621" s="2">
        <v>0.91041666666666665</v>
      </c>
      <c r="G4621" s="8" t="str">
        <f>TEXT(Hospital_Emergency_Room_Data[[#This Row],[Patient Admission Date]],"dddd")</f>
        <v>Saturday</v>
      </c>
      <c r="H4621" t="s">
        <v>9208</v>
      </c>
      <c r="I4621">
        <v>50</v>
      </c>
      <c r="J4621" s="5" t="s">
        <v>9219</v>
      </c>
      <c r="K4621" t="s">
        <v>8</v>
      </c>
      <c r="L4621" t="s">
        <v>13</v>
      </c>
      <c r="M4621" t="s">
        <v>9209</v>
      </c>
      <c r="N4621">
        <v>1</v>
      </c>
      <c r="O4621">
        <v>42</v>
      </c>
      <c r="P4621" t="s">
        <v>9225</v>
      </c>
      <c r="Q4621">
        <v>21</v>
      </c>
      <c r="R4621">
        <v>21</v>
      </c>
      <c r="S4621" t="s">
        <v>9256</v>
      </c>
      <c r="T4621" t="s">
        <v>9262</v>
      </c>
      <c r="U4621" t="s">
        <v>9300</v>
      </c>
      <c r="V4621" t="str" cm="1">
        <f t="array" ref="V4621">_xlfn.IFS(Hospital_Emergency_Room_Data[[#This Row],[Day]]&lt;=10,"Start(1-10)",Hospital_Emergency_Room_Data[[#This Row],[Day]]&lt;=20,"Middle(11-20)",Hospital_Emergency_Room_Data[[#This Row],[Day]]&gt;20,"End(21-30)")</f>
        <v>End(21-30)</v>
      </c>
    </row>
    <row r="4622" spans="1:22">
      <c r="A4622">
        <v>883687233</v>
      </c>
      <c r="B4622" t="s">
        <v>4633</v>
      </c>
      <c r="C4622" s="1">
        <v>45414</v>
      </c>
      <c r="D4622" t="str">
        <f>TEXT(Hospital_Emergency_Room_Data[[#This Row],[Patient Admission Date]],"mmm")</f>
        <v>May</v>
      </c>
      <c r="E4622">
        <f>YEAR(Hospital_Emergency_Room_Data[[#This Row],[Patient Admission Date]])</f>
        <v>2024</v>
      </c>
      <c r="F4622" s="2">
        <v>0.54236111111111107</v>
      </c>
      <c r="G4622" s="8" t="str">
        <f>TEXT(Hospital_Emergency_Room_Data[[#This Row],[Patient Admission Date]],"dddd")</f>
        <v>Thursday</v>
      </c>
      <c r="H4622" t="s">
        <v>9208</v>
      </c>
      <c r="I4622">
        <v>55</v>
      </c>
      <c r="J4622" s="5" t="s">
        <v>9219</v>
      </c>
      <c r="K4622" t="s">
        <v>8</v>
      </c>
      <c r="L4622" t="s">
        <v>13</v>
      </c>
      <c r="M4622" t="s">
        <v>9209</v>
      </c>
      <c r="N4622">
        <v>1</v>
      </c>
      <c r="O4622">
        <v>25</v>
      </c>
      <c r="P4622" t="s">
        <v>9226</v>
      </c>
      <c r="Q4622">
        <v>2</v>
      </c>
      <c r="R4622">
        <v>13</v>
      </c>
      <c r="S4622" t="s">
        <v>9257</v>
      </c>
      <c r="T4622" t="s">
        <v>9263</v>
      </c>
      <c r="U4622" t="s">
        <v>9282</v>
      </c>
      <c r="V4622" t="str" cm="1">
        <f t="array" ref="V4622">_xlfn.IFS(Hospital_Emergency_Room_Data[[#This Row],[Day]]&lt;=10,"Start(1-10)",Hospital_Emergency_Room_Data[[#This Row],[Day]]&lt;=20,"Middle(11-20)",Hospital_Emergency_Room_Data[[#This Row],[Day]]&gt;20,"End(21-30)")</f>
        <v>Start(1-10)</v>
      </c>
    </row>
    <row r="4623" spans="1:22">
      <c r="A4623">
        <v>470999429</v>
      </c>
      <c r="B4623" t="s">
        <v>4634</v>
      </c>
      <c r="C4623" s="1">
        <v>45050</v>
      </c>
      <c r="D4623" t="str">
        <f>TEXT(Hospital_Emergency_Room_Data[[#This Row],[Patient Admission Date]],"mmm")</f>
        <v>May</v>
      </c>
      <c r="E4623">
        <f>YEAR(Hospital_Emergency_Room_Data[[#This Row],[Patient Admission Date]])</f>
        <v>2023</v>
      </c>
      <c r="F4623" s="2">
        <v>0.27638888888888891</v>
      </c>
      <c r="G4623" s="8" t="str">
        <f>TEXT(Hospital_Emergency_Room_Data[[#This Row],[Patient Admission Date]],"dddd")</f>
        <v>Thursday</v>
      </c>
      <c r="H4623" t="s">
        <v>9208</v>
      </c>
      <c r="I4623">
        <v>68</v>
      </c>
      <c r="J4623" s="5" t="s">
        <v>9217</v>
      </c>
      <c r="K4623" t="s">
        <v>8</v>
      </c>
      <c r="L4623" t="s">
        <v>13</v>
      </c>
      <c r="M4623" t="s">
        <v>9209</v>
      </c>
      <c r="N4623">
        <v>3</v>
      </c>
      <c r="O4623">
        <v>25</v>
      </c>
      <c r="P4623" t="s">
        <v>9226</v>
      </c>
      <c r="Q4623">
        <v>4</v>
      </c>
      <c r="R4623">
        <v>6</v>
      </c>
      <c r="S4623" t="s">
        <v>9255</v>
      </c>
      <c r="T4623" t="s">
        <v>9263</v>
      </c>
      <c r="U4623" t="s">
        <v>9282</v>
      </c>
      <c r="V4623" t="str" cm="1">
        <f t="array" ref="V4623">_xlfn.IFS(Hospital_Emergency_Room_Data[[#This Row],[Day]]&lt;=10,"Start(1-10)",Hospital_Emergency_Room_Data[[#This Row],[Day]]&lt;=20,"Middle(11-20)",Hospital_Emergency_Room_Data[[#This Row],[Day]]&gt;20,"End(21-30)")</f>
        <v>Start(1-10)</v>
      </c>
    </row>
    <row r="4624" spans="1:22">
      <c r="A4624">
        <v>204420922</v>
      </c>
      <c r="B4624" t="s">
        <v>4635</v>
      </c>
      <c r="C4624" s="1">
        <v>45566</v>
      </c>
      <c r="D4624" t="str">
        <f>TEXT(Hospital_Emergency_Room_Data[[#This Row],[Patient Admission Date]],"mmm")</f>
        <v>Oct</v>
      </c>
      <c r="E4624">
        <f>YEAR(Hospital_Emergency_Room_Data[[#This Row],[Patient Admission Date]])</f>
        <v>2024</v>
      </c>
      <c r="F4624" s="2">
        <v>0.78194444444444444</v>
      </c>
      <c r="G4624" s="8" t="str">
        <f>TEXT(Hospital_Emergency_Room_Data[[#This Row],[Patient Admission Date]],"dddd")</f>
        <v>Tuesday</v>
      </c>
      <c r="H4624" t="s">
        <v>9208</v>
      </c>
      <c r="I4624">
        <v>68</v>
      </c>
      <c r="J4624" s="5" t="s">
        <v>9217</v>
      </c>
      <c r="K4624" t="s">
        <v>8</v>
      </c>
      <c r="L4624" t="s">
        <v>13</v>
      </c>
      <c r="M4624" t="s">
        <v>9209</v>
      </c>
      <c r="N4624">
        <v>3</v>
      </c>
      <c r="O4624">
        <v>56</v>
      </c>
      <c r="P4624" t="s">
        <v>9225</v>
      </c>
      <c r="Q4624">
        <v>1</v>
      </c>
      <c r="R4624">
        <v>18</v>
      </c>
      <c r="S4624" t="s">
        <v>9256</v>
      </c>
      <c r="T4624" t="s">
        <v>9263</v>
      </c>
      <c r="U4624" t="s">
        <v>9283</v>
      </c>
      <c r="V4624" t="str" cm="1">
        <f t="array" ref="V4624">_xlfn.IFS(Hospital_Emergency_Room_Data[[#This Row],[Day]]&lt;=10,"Start(1-10)",Hospital_Emergency_Room_Data[[#This Row],[Day]]&lt;=20,"Middle(11-20)",Hospital_Emergency_Room_Data[[#This Row],[Day]]&gt;20,"End(21-30)")</f>
        <v>Start(1-10)</v>
      </c>
    </row>
    <row r="4625" spans="1:22">
      <c r="A4625">
        <v>702247897</v>
      </c>
      <c r="B4625" t="s">
        <v>4636</v>
      </c>
      <c r="C4625" s="1">
        <v>45320</v>
      </c>
      <c r="D4625" t="str">
        <f>TEXT(Hospital_Emergency_Room_Data[[#This Row],[Patient Admission Date]],"mmm")</f>
        <v>Jan</v>
      </c>
      <c r="E4625">
        <f>YEAR(Hospital_Emergency_Room_Data[[#This Row],[Patient Admission Date]])</f>
        <v>2024</v>
      </c>
      <c r="F4625" s="2">
        <v>0.50763888888888886</v>
      </c>
      <c r="G4625" s="8" t="str">
        <f>TEXT(Hospital_Emergency_Room_Data[[#This Row],[Patient Admission Date]],"dddd")</f>
        <v>Monday</v>
      </c>
      <c r="H4625" t="s">
        <v>9208</v>
      </c>
      <c r="I4625">
        <v>73</v>
      </c>
      <c r="J4625" s="5" t="s">
        <v>9222</v>
      </c>
      <c r="K4625" t="s">
        <v>8</v>
      </c>
      <c r="L4625" t="s">
        <v>13</v>
      </c>
      <c r="M4625" t="s">
        <v>9209</v>
      </c>
      <c r="N4625">
        <v>3</v>
      </c>
      <c r="O4625">
        <v>28</v>
      </c>
      <c r="P4625" t="s">
        <v>9226</v>
      </c>
      <c r="Q4625">
        <v>29</v>
      </c>
      <c r="R4625">
        <v>12</v>
      </c>
      <c r="S4625" t="s">
        <v>9257</v>
      </c>
      <c r="T4625" t="s">
        <v>9264</v>
      </c>
      <c r="U4625" t="s">
        <v>9282</v>
      </c>
      <c r="V4625" t="str" cm="1">
        <f t="array" ref="V4625">_xlfn.IFS(Hospital_Emergency_Room_Data[[#This Row],[Day]]&lt;=10,"Start(1-10)",Hospital_Emergency_Room_Data[[#This Row],[Day]]&lt;=20,"Middle(11-20)",Hospital_Emergency_Room_Data[[#This Row],[Day]]&gt;20,"End(21-30)")</f>
        <v>End(21-30)</v>
      </c>
    </row>
    <row r="4626" spans="1:22">
      <c r="A4626">
        <v>323596278</v>
      </c>
      <c r="B4626" t="s">
        <v>4637</v>
      </c>
      <c r="C4626" s="1">
        <v>45250</v>
      </c>
      <c r="D4626" t="str">
        <f>TEXT(Hospital_Emergency_Room_Data[[#This Row],[Patient Admission Date]],"mmm")</f>
        <v>Nov</v>
      </c>
      <c r="E4626">
        <f>YEAR(Hospital_Emergency_Room_Data[[#This Row],[Patient Admission Date]])</f>
        <v>2023</v>
      </c>
      <c r="F4626" s="2">
        <v>0.83958333333333335</v>
      </c>
      <c r="G4626" s="8" t="str">
        <f>TEXT(Hospital_Emergency_Room_Data[[#This Row],[Patient Admission Date]],"dddd")</f>
        <v>Monday</v>
      </c>
      <c r="H4626" t="s">
        <v>9208</v>
      </c>
      <c r="I4626">
        <v>13</v>
      </c>
      <c r="J4626" s="5" t="s">
        <v>9221</v>
      </c>
      <c r="K4626" t="s">
        <v>8</v>
      </c>
      <c r="L4626" t="s">
        <v>13</v>
      </c>
      <c r="M4626" t="s">
        <v>9209</v>
      </c>
      <c r="N4626">
        <v>5</v>
      </c>
      <c r="O4626">
        <v>53</v>
      </c>
      <c r="P4626" t="s">
        <v>9225</v>
      </c>
      <c r="Q4626">
        <v>20</v>
      </c>
      <c r="R4626">
        <v>20</v>
      </c>
      <c r="S4626" t="s">
        <v>9256</v>
      </c>
      <c r="T4626" t="s">
        <v>9262</v>
      </c>
      <c r="U4626" t="s">
        <v>9283</v>
      </c>
      <c r="V4626" t="str" cm="1">
        <f t="array" ref="V4626">_xlfn.IFS(Hospital_Emergency_Room_Data[[#This Row],[Day]]&lt;=10,"Start(1-10)",Hospital_Emergency_Room_Data[[#This Row],[Day]]&lt;=20,"Middle(11-20)",Hospital_Emergency_Room_Data[[#This Row],[Day]]&gt;20,"End(21-30)")</f>
        <v>Middle(11-20)</v>
      </c>
    </row>
    <row r="4627" spans="1:22">
      <c r="A4627">
        <v>760713160</v>
      </c>
      <c r="B4627" t="s">
        <v>4638</v>
      </c>
      <c r="C4627" s="1">
        <v>45180</v>
      </c>
      <c r="D4627" t="str">
        <f>TEXT(Hospital_Emergency_Room_Data[[#This Row],[Patient Admission Date]],"mmm")</f>
        <v>Sep</v>
      </c>
      <c r="E4627">
        <f>YEAR(Hospital_Emergency_Room_Data[[#This Row],[Patient Admission Date]])</f>
        <v>2023</v>
      </c>
      <c r="F4627" s="2">
        <v>0.41180555555555554</v>
      </c>
      <c r="G4627" s="8" t="str">
        <f>TEXT(Hospital_Emergency_Room_Data[[#This Row],[Patient Admission Date]],"dddd")</f>
        <v>Monday</v>
      </c>
      <c r="H4627" t="s">
        <v>9208</v>
      </c>
      <c r="I4627">
        <v>18</v>
      </c>
      <c r="J4627" s="5" t="s">
        <v>9220</v>
      </c>
      <c r="K4627" t="s">
        <v>8</v>
      </c>
      <c r="L4627" t="s">
        <v>13</v>
      </c>
      <c r="M4627" t="s">
        <v>9209</v>
      </c>
      <c r="N4627">
        <v>5</v>
      </c>
      <c r="O4627">
        <v>20</v>
      </c>
      <c r="P4627" t="s">
        <v>9226</v>
      </c>
      <c r="Q4627">
        <v>11</v>
      </c>
      <c r="R4627">
        <v>9</v>
      </c>
      <c r="S4627" t="s">
        <v>9255</v>
      </c>
      <c r="T4627" t="s">
        <v>9265</v>
      </c>
      <c r="U4627" t="s">
        <v>9282</v>
      </c>
      <c r="V4627" t="str" cm="1">
        <f t="array" ref="V4627">_xlfn.IFS(Hospital_Emergency_Room_Data[[#This Row],[Day]]&lt;=10,"Start(1-10)",Hospital_Emergency_Room_Data[[#This Row],[Day]]&lt;=20,"Middle(11-20)",Hospital_Emergency_Room_Data[[#This Row],[Day]]&gt;20,"End(21-30)")</f>
        <v>Middle(11-20)</v>
      </c>
    </row>
    <row r="4628" spans="1:22">
      <c r="A4628">
        <v>267319051</v>
      </c>
      <c r="B4628" t="s">
        <v>4639</v>
      </c>
      <c r="C4628" s="1">
        <v>45521</v>
      </c>
      <c r="D4628" t="str">
        <f>TEXT(Hospital_Emergency_Room_Data[[#This Row],[Patient Admission Date]],"mmm")</f>
        <v>Aug</v>
      </c>
      <c r="E4628">
        <f>YEAR(Hospital_Emergency_Room_Data[[#This Row],[Patient Admission Date]])</f>
        <v>2024</v>
      </c>
      <c r="F4628" s="2">
        <v>0.53541666666666665</v>
      </c>
      <c r="G4628" s="8" t="str">
        <f>TEXT(Hospital_Emergency_Room_Data[[#This Row],[Patient Admission Date]],"dddd")</f>
        <v>Saturday</v>
      </c>
      <c r="H4628" t="s">
        <v>9208</v>
      </c>
      <c r="I4628">
        <v>73</v>
      </c>
      <c r="J4628" s="5" t="s">
        <v>9222</v>
      </c>
      <c r="K4628" t="s">
        <v>8</v>
      </c>
      <c r="L4628" t="s">
        <v>13</v>
      </c>
      <c r="M4628" t="s">
        <v>9209</v>
      </c>
      <c r="N4628">
        <v>6</v>
      </c>
      <c r="O4628">
        <v>53</v>
      </c>
      <c r="P4628" t="s">
        <v>9225</v>
      </c>
      <c r="Q4628">
        <v>17</v>
      </c>
      <c r="R4628">
        <v>12</v>
      </c>
      <c r="S4628" t="s">
        <v>9257</v>
      </c>
      <c r="T4628" t="s">
        <v>9262</v>
      </c>
      <c r="U4628" t="s">
        <v>9283</v>
      </c>
      <c r="V4628" t="str" cm="1">
        <f t="array" ref="V4628">_xlfn.IFS(Hospital_Emergency_Room_Data[[#This Row],[Day]]&lt;=10,"Start(1-10)",Hospital_Emergency_Room_Data[[#This Row],[Day]]&lt;=20,"Middle(11-20)",Hospital_Emergency_Room_Data[[#This Row],[Day]]&gt;20,"End(21-30)")</f>
        <v>Middle(11-20)</v>
      </c>
    </row>
    <row r="4629" spans="1:22">
      <c r="A4629">
        <v>898963786</v>
      </c>
      <c r="B4629" t="s">
        <v>4640</v>
      </c>
      <c r="C4629" s="1">
        <v>45101</v>
      </c>
      <c r="D4629" t="str">
        <f>TEXT(Hospital_Emergency_Room_Data[[#This Row],[Patient Admission Date]],"mmm")</f>
        <v>Jun</v>
      </c>
      <c r="E4629">
        <f>YEAR(Hospital_Emergency_Room_Data[[#This Row],[Patient Admission Date]])</f>
        <v>2023</v>
      </c>
      <c r="F4629" s="2">
        <v>0.21180555555555555</v>
      </c>
      <c r="G4629" s="8" t="str">
        <f>TEXT(Hospital_Emergency_Room_Data[[#This Row],[Patient Admission Date]],"dddd")</f>
        <v>Saturday</v>
      </c>
      <c r="H4629" t="s">
        <v>9208</v>
      </c>
      <c r="I4629">
        <v>14</v>
      </c>
      <c r="J4629" s="5" t="s">
        <v>9221</v>
      </c>
      <c r="K4629" t="s">
        <v>8</v>
      </c>
      <c r="L4629" t="s">
        <v>13</v>
      </c>
      <c r="M4629" t="s">
        <v>9209</v>
      </c>
      <c r="N4629">
        <v>6</v>
      </c>
      <c r="O4629">
        <v>57</v>
      </c>
      <c r="P4629" t="s">
        <v>9225</v>
      </c>
      <c r="Q4629">
        <v>24</v>
      </c>
      <c r="R4629">
        <v>5</v>
      </c>
      <c r="S4629" t="s">
        <v>9258</v>
      </c>
      <c r="T4629" t="s">
        <v>9264</v>
      </c>
      <c r="U4629" t="s">
        <v>9283</v>
      </c>
      <c r="V4629" t="str" cm="1">
        <f t="array" ref="V4629">_xlfn.IFS(Hospital_Emergency_Room_Data[[#This Row],[Day]]&lt;=10,"Start(1-10)",Hospital_Emergency_Room_Data[[#This Row],[Day]]&lt;=20,"Middle(11-20)",Hospital_Emergency_Room_Data[[#This Row],[Day]]&gt;20,"End(21-30)")</f>
        <v>End(21-30)</v>
      </c>
    </row>
    <row r="4630" spans="1:22">
      <c r="A4630">
        <v>430784586</v>
      </c>
      <c r="B4630" t="s">
        <v>4641</v>
      </c>
      <c r="C4630" s="1">
        <v>45030</v>
      </c>
      <c r="D4630" t="str">
        <f>TEXT(Hospital_Emergency_Room_Data[[#This Row],[Patient Admission Date]],"mmm")</f>
        <v>Apr</v>
      </c>
      <c r="E4630">
        <f>YEAR(Hospital_Emergency_Room_Data[[#This Row],[Patient Admission Date]])</f>
        <v>2023</v>
      </c>
      <c r="F4630" s="2">
        <v>0.54166666666666663</v>
      </c>
      <c r="G4630" s="8" t="str">
        <f>TEXT(Hospital_Emergency_Room_Data[[#This Row],[Patient Admission Date]],"dddd")</f>
        <v>Friday</v>
      </c>
      <c r="H4630" t="s">
        <v>9208</v>
      </c>
      <c r="I4630">
        <v>3</v>
      </c>
      <c r="J4630" s="5" t="s">
        <v>9218</v>
      </c>
      <c r="K4630" t="s">
        <v>8</v>
      </c>
      <c r="L4630" t="s">
        <v>13</v>
      </c>
      <c r="M4630" t="s">
        <v>9209</v>
      </c>
      <c r="N4630">
        <v>6</v>
      </c>
      <c r="O4630">
        <v>54</v>
      </c>
      <c r="P4630" t="s">
        <v>9225</v>
      </c>
      <c r="Q4630">
        <v>14</v>
      </c>
      <c r="R4630">
        <v>13</v>
      </c>
      <c r="S4630" t="s">
        <v>9257</v>
      </c>
      <c r="T4630" t="s">
        <v>9265</v>
      </c>
      <c r="U4630" t="s">
        <v>9283</v>
      </c>
      <c r="V4630" t="str" cm="1">
        <f t="array" ref="V4630">_xlfn.IFS(Hospital_Emergency_Room_Data[[#This Row],[Day]]&lt;=10,"Start(1-10)",Hospital_Emergency_Room_Data[[#This Row],[Day]]&lt;=20,"Middle(11-20)",Hospital_Emergency_Room_Data[[#This Row],[Day]]&gt;20,"End(21-30)")</f>
        <v>Middle(11-20)</v>
      </c>
    </row>
    <row r="4631" spans="1:22">
      <c r="A4631">
        <v>135617666</v>
      </c>
      <c r="B4631" t="s">
        <v>4642</v>
      </c>
      <c r="C4631" s="1">
        <v>45329</v>
      </c>
      <c r="D4631" t="str">
        <f>TEXT(Hospital_Emergency_Room_Data[[#This Row],[Patient Admission Date]],"mmm")</f>
        <v>Feb</v>
      </c>
      <c r="E4631">
        <f>YEAR(Hospital_Emergency_Room_Data[[#This Row],[Patient Admission Date]])</f>
        <v>2024</v>
      </c>
      <c r="F4631" s="2">
        <v>0.93055555555555558</v>
      </c>
      <c r="G4631" s="8" t="str">
        <f>TEXT(Hospital_Emergency_Room_Data[[#This Row],[Patient Admission Date]],"dddd")</f>
        <v>Wednesday</v>
      </c>
      <c r="H4631" t="s">
        <v>9208</v>
      </c>
      <c r="I4631">
        <v>78</v>
      </c>
      <c r="J4631" s="5" t="s">
        <v>9222</v>
      </c>
      <c r="K4631" t="s">
        <v>8</v>
      </c>
      <c r="L4631" t="s">
        <v>13</v>
      </c>
      <c r="M4631" t="s">
        <v>9209</v>
      </c>
      <c r="N4631">
        <v>6</v>
      </c>
      <c r="O4631">
        <v>59</v>
      </c>
      <c r="P4631" t="s">
        <v>9225</v>
      </c>
      <c r="Q4631">
        <v>7</v>
      </c>
      <c r="R4631">
        <v>22</v>
      </c>
      <c r="S4631" t="s">
        <v>9256</v>
      </c>
      <c r="T4631" t="s">
        <v>9263</v>
      </c>
      <c r="U4631" t="s">
        <v>9283</v>
      </c>
      <c r="V4631" t="str" cm="1">
        <f t="array" ref="V4631">_xlfn.IFS(Hospital_Emergency_Room_Data[[#This Row],[Day]]&lt;=10,"Start(1-10)",Hospital_Emergency_Room_Data[[#This Row],[Day]]&lt;=20,"Middle(11-20)",Hospital_Emergency_Room_Data[[#This Row],[Day]]&gt;20,"End(21-30)")</f>
        <v>Start(1-10)</v>
      </c>
    </row>
    <row r="4632" spans="1:22">
      <c r="A4632">
        <v>571527559</v>
      </c>
      <c r="B4632" t="s">
        <v>4643</v>
      </c>
      <c r="C4632" s="1">
        <v>45305</v>
      </c>
      <c r="D4632" t="str">
        <f>TEXT(Hospital_Emergency_Room_Data[[#This Row],[Patient Admission Date]],"mmm")</f>
        <v>Jan</v>
      </c>
      <c r="E4632">
        <f>YEAR(Hospital_Emergency_Room_Data[[#This Row],[Patient Admission Date]])</f>
        <v>2024</v>
      </c>
      <c r="F4632" s="2">
        <v>0.96180555555555558</v>
      </c>
      <c r="G4632" s="8" t="str">
        <f>TEXT(Hospital_Emergency_Room_Data[[#This Row],[Patient Admission Date]],"dddd")</f>
        <v>Sunday</v>
      </c>
      <c r="H4632" t="s">
        <v>9208</v>
      </c>
      <c r="I4632">
        <v>22</v>
      </c>
      <c r="J4632" s="5" t="s">
        <v>9220</v>
      </c>
      <c r="K4632" t="s">
        <v>8</v>
      </c>
      <c r="L4632" t="s">
        <v>13</v>
      </c>
      <c r="M4632" t="s">
        <v>9209</v>
      </c>
      <c r="N4632">
        <v>6</v>
      </c>
      <c r="O4632">
        <v>32</v>
      </c>
      <c r="P4632" t="s">
        <v>9225</v>
      </c>
      <c r="Q4632">
        <v>14</v>
      </c>
      <c r="R4632">
        <v>23</v>
      </c>
      <c r="S4632" t="s">
        <v>9256</v>
      </c>
      <c r="T4632" t="s">
        <v>9265</v>
      </c>
      <c r="U4632" t="s">
        <v>9300</v>
      </c>
      <c r="V4632" t="str" cm="1">
        <f t="array" ref="V4632">_xlfn.IFS(Hospital_Emergency_Room_Data[[#This Row],[Day]]&lt;=10,"Start(1-10)",Hospital_Emergency_Room_Data[[#This Row],[Day]]&lt;=20,"Middle(11-20)",Hospital_Emergency_Room_Data[[#This Row],[Day]]&gt;20,"End(21-30)")</f>
        <v>Middle(11-20)</v>
      </c>
    </row>
    <row r="4633" spans="1:22">
      <c r="A4633">
        <v>203839332</v>
      </c>
      <c r="B4633" t="s">
        <v>4644</v>
      </c>
      <c r="C4633" s="1">
        <v>45172</v>
      </c>
      <c r="D4633" t="str">
        <f>TEXT(Hospital_Emergency_Room_Data[[#This Row],[Patient Admission Date]],"mmm")</f>
        <v>Sep</v>
      </c>
      <c r="E4633">
        <f>YEAR(Hospital_Emergency_Room_Data[[#This Row],[Patient Admission Date]])</f>
        <v>2023</v>
      </c>
      <c r="F4633" s="2">
        <v>0.51458333333333328</v>
      </c>
      <c r="G4633" s="8" t="str">
        <f>TEXT(Hospital_Emergency_Room_Data[[#This Row],[Patient Admission Date]],"dddd")</f>
        <v>Sunday</v>
      </c>
      <c r="H4633" t="s">
        <v>9208</v>
      </c>
      <c r="I4633">
        <v>24</v>
      </c>
      <c r="J4633" s="5" t="s">
        <v>9220</v>
      </c>
      <c r="K4633" t="s">
        <v>8</v>
      </c>
      <c r="L4633" t="s">
        <v>13</v>
      </c>
      <c r="M4633" t="s">
        <v>9209</v>
      </c>
      <c r="N4633">
        <v>7</v>
      </c>
      <c r="O4633">
        <v>57</v>
      </c>
      <c r="P4633" t="s">
        <v>9225</v>
      </c>
      <c r="Q4633">
        <v>3</v>
      </c>
      <c r="R4633">
        <v>12</v>
      </c>
      <c r="S4633" t="s">
        <v>9257</v>
      </c>
      <c r="T4633" t="s">
        <v>9263</v>
      </c>
      <c r="U4633" t="s">
        <v>9283</v>
      </c>
      <c r="V4633" t="str" cm="1">
        <f t="array" ref="V4633">_xlfn.IFS(Hospital_Emergency_Room_Data[[#This Row],[Day]]&lt;=10,"Start(1-10)",Hospital_Emergency_Room_Data[[#This Row],[Day]]&lt;=20,"Middle(11-20)",Hospital_Emergency_Room_Data[[#This Row],[Day]]&gt;20,"End(21-30)")</f>
        <v>Start(1-10)</v>
      </c>
    </row>
    <row r="4634" spans="1:22">
      <c r="A4634">
        <v>276560604</v>
      </c>
      <c r="B4634" t="s">
        <v>4645</v>
      </c>
      <c r="C4634" s="1">
        <v>45332</v>
      </c>
      <c r="D4634" t="str">
        <f>TEXT(Hospital_Emergency_Room_Data[[#This Row],[Patient Admission Date]],"mmm")</f>
        <v>Feb</v>
      </c>
      <c r="E4634">
        <f>YEAR(Hospital_Emergency_Room_Data[[#This Row],[Patient Admission Date]])</f>
        <v>2024</v>
      </c>
      <c r="F4634" s="2">
        <v>0.97777777777777775</v>
      </c>
      <c r="G4634" s="8" t="str">
        <f>TEXT(Hospital_Emergency_Room_Data[[#This Row],[Patient Admission Date]],"dddd")</f>
        <v>Saturday</v>
      </c>
      <c r="H4634" t="s">
        <v>9208</v>
      </c>
      <c r="I4634">
        <v>34</v>
      </c>
      <c r="J4634" s="5" t="s">
        <v>9223</v>
      </c>
      <c r="K4634" t="s">
        <v>8</v>
      </c>
      <c r="L4634" t="s">
        <v>13</v>
      </c>
      <c r="M4634" t="s">
        <v>9209</v>
      </c>
      <c r="N4634">
        <v>7</v>
      </c>
      <c r="O4634">
        <v>55</v>
      </c>
      <c r="P4634" t="s">
        <v>9225</v>
      </c>
      <c r="Q4634">
        <v>10</v>
      </c>
      <c r="R4634">
        <v>23</v>
      </c>
      <c r="S4634" t="s">
        <v>9256</v>
      </c>
      <c r="T4634" t="s">
        <v>9265</v>
      </c>
      <c r="U4634" t="s">
        <v>9283</v>
      </c>
      <c r="V4634" t="str" cm="1">
        <f t="array" ref="V4634">_xlfn.IFS(Hospital_Emergency_Room_Data[[#This Row],[Day]]&lt;=10,"Start(1-10)",Hospital_Emergency_Room_Data[[#This Row],[Day]]&lt;=20,"Middle(11-20)",Hospital_Emergency_Room_Data[[#This Row],[Day]]&gt;20,"End(21-30)")</f>
        <v>Start(1-10)</v>
      </c>
    </row>
    <row r="4635" spans="1:22">
      <c r="A4635">
        <v>570698864</v>
      </c>
      <c r="B4635" t="s">
        <v>4646</v>
      </c>
      <c r="C4635" s="1">
        <v>45150</v>
      </c>
      <c r="D4635" t="str">
        <f>TEXT(Hospital_Emergency_Room_Data[[#This Row],[Patient Admission Date]],"mmm")</f>
        <v>Aug</v>
      </c>
      <c r="E4635">
        <f>YEAR(Hospital_Emergency_Room_Data[[#This Row],[Patient Admission Date]])</f>
        <v>2023</v>
      </c>
      <c r="F4635" s="2">
        <v>0.22847222222222222</v>
      </c>
      <c r="G4635" s="8" t="str">
        <f>TEXT(Hospital_Emergency_Room_Data[[#This Row],[Patient Admission Date]],"dddd")</f>
        <v>Saturday</v>
      </c>
      <c r="H4635" t="s">
        <v>9208</v>
      </c>
      <c r="I4635">
        <v>39</v>
      </c>
      <c r="J4635" s="5" t="s">
        <v>9223</v>
      </c>
      <c r="K4635" t="s">
        <v>8</v>
      </c>
      <c r="L4635" t="s">
        <v>13</v>
      </c>
      <c r="M4635" t="s">
        <v>9209</v>
      </c>
      <c r="N4635">
        <v>8</v>
      </c>
      <c r="O4635">
        <v>29</v>
      </c>
      <c r="P4635" t="s">
        <v>9226</v>
      </c>
      <c r="Q4635">
        <v>12</v>
      </c>
      <c r="R4635">
        <v>5</v>
      </c>
      <c r="S4635" t="s">
        <v>9258</v>
      </c>
      <c r="T4635" t="s">
        <v>9265</v>
      </c>
      <c r="U4635" t="s">
        <v>9282</v>
      </c>
      <c r="V4635" t="str" cm="1">
        <f t="array" ref="V4635">_xlfn.IFS(Hospital_Emergency_Room_Data[[#This Row],[Day]]&lt;=10,"Start(1-10)",Hospital_Emergency_Room_Data[[#This Row],[Day]]&lt;=20,"Middle(11-20)",Hospital_Emergency_Room_Data[[#This Row],[Day]]&gt;20,"End(21-30)")</f>
        <v>Middle(11-20)</v>
      </c>
    </row>
    <row r="4636" spans="1:22">
      <c r="A4636">
        <v>325335772</v>
      </c>
      <c r="B4636" t="s">
        <v>4647</v>
      </c>
      <c r="C4636" s="1">
        <v>45592</v>
      </c>
      <c r="D4636" t="str">
        <f>TEXT(Hospital_Emergency_Room_Data[[#This Row],[Patient Admission Date]],"mmm")</f>
        <v>Oct</v>
      </c>
      <c r="E4636">
        <f>YEAR(Hospital_Emergency_Room_Data[[#This Row],[Patient Admission Date]])</f>
        <v>2024</v>
      </c>
      <c r="F4636" s="2">
        <v>0.9145833333333333</v>
      </c>
      <c r="G4636" s="8" t="str">
        <f>TEXT(Hospital_Emergency_Room_Data[[#This Row],[Patient Admission Date]],"dddd")</f>
        <v>Sunday</v>
      </c>
      <c r="H4636" t="s">
        <v>9208</v>
      </c>
      <c r="I4636">
        <v>45</v>
      </c>
      <c r="J4636" s="5" t="s">
        <v>9219</v>
      </c>
      <c r="K4636" t="s">
        <v>8</v>
      </c>
      <c r="L4636" t="s">
        <v>13</v>
      </c>
      <c r="M4636" t="s">
        <v>9209</v>
      </c>
      <c r="N4636">
        <v>8</v>
      </c>
      <c r="O4636">
        <v>12</v>
      </c>
      <c r="P4636" t="s">
        <v>9226</v>
      </c>
      <c r="Q4636">
        <v>27</v>
      </c>
      <c r="R4636">
        <v>21</v>
      </c>
      <c r="S4636" t="s">
        <v>9256</v>
      </c>
      <c r="T4636" t="s">
        <v>9264</v>
      </c>
      <c r="U4636" t="s">
        <v>9282</v>
      </c>
      <c r="V4636" t="str" cm="1">
        <f t="array" ref="V4636">_xlfn.IFS(Hospital_Emergency_Room_Data[[#This Row],[Day]]&lt;=10,"Start(1-10)",Hospital_Emergency_Room_Data[[#This Row],[Day]]&lt;=20,"Middle(11-20)",Hospital_Emergency_Room_Data[[#This Row],[Day]]&gt;20,"End(21-30)")</f>
        <v>End(21-30)</v>
      </c>
    </row>
    <row r="4637" spans="1:22">
      <c r="A4637">
        <v>679544775</v>
      </c>
      <c r="B4637" t="s">
        <v>4648</v>
      </c>
      <c r="C4637" s="1">
        <v>45481</v>
      </c>
      <c r="D4637" t="str">
        <f>TEXT(Hospital_Emergency_Room_Data[[#This Row],[Patient Admission Date]],"mmm")</f>
        <v>Jul</v>
      </c>
      <c r="E4637">
        <f>YEAR(Hospital_Emergency_Room_Data[[#This Row],[Patient Admission Date]])</f>
        <v>2024</v>
      </c>
      <c r="F4637" s="2">
        <v>0.42083333333333334</v>
      </c>
      <c r="G4637" s="8" t="str">
        <f>TEXT(Hospital_Emergency_Room_Data[[#This Row],[Patient Admission Date]],"dddd")</f>
        <v>Monday</v>
      </c>
      <c r="H4637" t="s">
        <v>9208</v>
      </c>
      <c r="I4637">
        <v>78</v>
      </c>
      <c r="J4637" s="5" t="s">
        <v>9222</v>
      </c>
      <c r="K4637" t="s">
        <v>8</v>
      </c>
      <c r="L4637" t="s">
        <v>13</v>
      </c>
      <c r="M4637" t="s">
        <v>9209</v>
      </c>
      <c r="N4637">
        <v>8</v>
      </c>
      <c r="O4637">
        <v>35</v>
      </c>
      <c r="P4637" t="s">
        <v>9225</v>
      </c>
      <c r="Q4637">
        <v>8</v>
      </c>
      <c r="R4637">
        <v>10</v>
      </c>
      <c r="S4637" t="s">
        <v>9255</v>
      </c>
      <c r="T4637" t="s">
        <v>9265</v>
      </c>
      <c r="U4637" t="s">
        <v>9300</v>
      </c>
      <c r="V4637" t="str" cm="1">
        <f t="array" ref="V4637">_xlfn.IFS(Hospital_Emergency_Room_Data[[#This Row],[Day]]&lt;=10,"Start(1-10)",Hospital_Emergency_Room_Data[[#This Row],[Day]]&lt;=20,"Middle(11-20)",Hospital_Emergency_Room_Data[[#This Row],[Day]]&gt;20,"End(21-30)")</f>
        <v>Start(1-10)</v>
      </c>
    </row>
    <row r="4638" spans="1:22">
      <c r="A4638">
        <v>848127424</v>
      </c>
      <c r="B4638" t="s">
        <v>4649</v>
      </c>
      <c r="C4638" s="1">
        <v>45072</v>
      </c>
      <c r="D4638" t="str">
        <f>TEXT(Hospital_Emergency_Room_Data[[#This Row],[Patient Admission Date]],"mmm")</f>
        <v>May</v>
      </c>
      <c r="E4638">
        <f>YEAR(Hospital_Emergency_Room_Data[[#This Row],[Patient Admission Date]])</f>
        <v>2023</v>
      </c>
      <c r="F4638" s="2">
        <v>0.97430555555555554</v>
      </c>
      <c r="G4638" s="8" t="str">
        <f>TEXT(Hospital_Emergency_Room_Data[[#This Row],[Patient Admission Date]],"dddd")</f>
        <v>Friday</v>
      </c>
      <c r="H4638" t="s">
        <v>9208</v>
      </c>
      <c r="I4638">
        <v>11</v>
      </c>
      <c r="J4638" s="5" t="s">
        <v>9221</v>
      </c>
      <c r="K4638" t="s">
        <v>8</v>
      </c>
      <c r="L4638" t="s">
        <v>13</v>
      </c>
      <c r="M4638" t="s">
        <v>9209</v>
      </c>
      <c r="N4638">
        <v>10</v>
      </c>
      <c r="O4638">
        <v>23</v>
      </c>
      <c r="P4638" t="s">
        <v>9226</v>
      </c>
      <c r="Q4638">
        <v>26</v>
      </c>
      <c r="R4638">
        <v>23</v>
      </c>
      <c r="S4638" t="s">
        <v>9256</v>
      </c>
      <c r="T4638" t="s">
        <v>9264</v>
      </c>
      <c r="U4638" t="s">
        <v>9282</v>
      </c>
      <c r="V4638" t="str" cm="1">
        <f t="array" ref="V4638">_xlfn.IFS(Hospital_Emergency_Room_Data[[#This Row],[Day]]&lt;=10,"Start(1-10)",Hospital_Emergency_Room_Data[[#This Row],[Day]]&lt;=20,"Middle(11-20)",Hospital_Emergency_Room_Data[[#This Row],[Day]]&gt;20,"End(21-30)")</f>
        <v>End(21-30)</v>
      </c>
    </row>
    <row r="4639" spans="1:22">
      <c r="A4639">
        <v>894888079</v>
      </c>
      <c r="B4639" t="s">
        <v>4650</v>
      </c>
      <c r="C4639" s="1">
        <v>45223</v>
      </c>
      <c r="D4639" t="str">
        <f>TEXT(Hospital_Emergency_Room_Data[[#This Row],[Patient Admission Date]],"mmm")</f>
        <v>Oct</v>
      </c>
      <c r="E4639">
        <f>YEAR(Hospital_Emergency_Room_Data[[#This Row],[Patient Admission Date]])</f>
        <v>2023</v>
      </c>
      <c r="F4639" s="2">
        <v>0.42569444444444443</v>
      </c>
      <c r="G4639" s="8" t="str">
        <f>TEXT(Hospital_Emergency_Room_Data[[#This Row],[Patient Admission Date]],"dddd")</f>
        <v>Tuesday</v>
      </c>
      <c r="H4639" t="s">
        <v>9208</v>
      </c>
      <c r="I4639">
        <v>29</v>
      </c>
      <c r="J4639" s="5" t="s">
        <v>9220</v>
      </c>
      <c r="K4639" t="s">
        <v>8</v>
      </c>
      <c r="L4639" t="s">
        <v>13</v>
      </c>
      <c r="M4639" t="s">
        <v>9209</v>
      </c>
      <c r="N4639">
        <v>10</v>
      </c>
      <c r="O4639">
        <v>39</v>
      </c>
      <c r="P4639" t="s">
        <v>9225</v>
      </c>
      <c r="Q4639">
        <v>24</v>
      </c>
      <c r="R4639">
        <v>10</v>
      </c>
      <c r="S4639" t="s">
        <v>9255</v>
      </c>
      <c r="T4639" t="s">
        <v>9264</v>
      </c>
      <c r="U4639" t="s">
        <v>9300</v>
      </c>
      <c r="V4639" t="str" cm="1">
        <f t="array" ref="V4639">_xlfn.IFS(Hospital_Emergency_Room_Data[[#This Row],[Day]]&lt;=10,"Start(1-10)",Hospital_Emergency_Room_Data[[#This Row],[Day]]&lt;=20,"Middle(11-20)",Hospital_Emergency_Room_Data[[#This Row],[Day]]&gt;20,"End(21-30)")</f>
        <v>End(21-30)</v>
      </c>
    </row>
    <row r="4640" spans="1:22">
      <c r="A4640">
        <v>681338999</v>
      </c>
      <c r="B4640" t="s">
        <v>4651</v>
      </c>
      <c r="C4640" s="1">
        <v>45257</v>
      </c>
      <c r="D4640" t="str">
        <f>TEXT(Hospital_Emergency_Room_Data[[#This Row],[Patient Admission Date]],"mmm")</f>
        <v>Nov</v>
      </c>
      <c r="E4640">
        <f>YEAR(Hospital_Emergency_Room_Data[[#This Row],[Patient Admission Date]])</f>
        <v>2023</v>
      </c>
      <c r="F4640" s="2">
        <v>0.89027777777777772</v>
      </c>
      <c r="G4640" s="8" t="str">
        <f>TEXT(Hospital_Emergency_Room_Data[[#This Row],[Patient Admission Date]],"dddd")</f>
        <v>Monday</v>
      </c>
      <c r="H4640" t="s">
        <v>9208</v>
      </c>
      <c r="I4640">
        <v>71</v>
      </c>
      <c r="J4640" s="5" t="s">
        <v>9222</v>
      </c>
      <c r="K4640" t="s">
        <v>8</v>
      </c>
      <c r="L4640" t="s">
        <v>13</v>
      </c>
      <c r="M4640" t="s">
        <v>9209</v>
      </c>
      <c r="N4640">
        <v>10</v>
      </c>
      <c r="O4640">
        <v>51</v>
      </c>
      <c r="P4640" t="s">
        <v>9225</v>
      </c>
      <c r="Q4640">
        <v>27</v>
      </c>
      <c r="R4640">
        <v>21</v>
      </c>
      <c r="S4640" t="s">
        <v>9256</v>
      </c>
      <c r="T4640" t="s">
        <v>9264</v>
      </c>
      <c r="U4640" t="s">
        <v>9283</v>
      </c>
      <c r="V4640" t="str" cm="1">
        <f t="array" ref="V4640">_xlfn.IFS(Hospital_Emergency_Room_Data[[#This Row],[Day]]&lt;=10,"Start(1-10)",Hospital_Emergency_Room_Data[[#This Row],[Day]]&lt;=20,"Middle(11-20)",Hospital_Emergency_Room_Data[[#This Row],[Day]]&gt;20,"End(21-30)")</f>
        <v>End(21-30)</v>
      </c>
    </row>
    <row r="4641" spans="1:22">
      <c r="A4641">
        <v>285786419</v>
      </c>
      <c r="B4641" t="s">
        <v>4652</v>
      </c>
      <c r="C4641" s="1">
        <v>45382</v>
      </c>
      <c r="D4641" t="str">
        <f>TEXT(Hospital_Emergency_Room_Data[[#This Row],[Patient Admission Date]],"mmm")</f>
        <v>Mar</v>
      </c>
      <c r="E4641">
        <f>YEAR(Hospital_Emergency_Room_Data[[#This Row],[Patient Admission Date]])</f>
        <v>2024</v>
      </c>
      <c r="F4641" s="2">
        <v>0.83958333333333335</v>
      </c>
      <c r="G4641" s="8" t="str">
        <f>TEXT(Hospital_Emergency_Room_Data[[#This Row],[Patient Admission Date]],"dddd")</f>
        <v>Sunday</v>
      </c>
      <c r="H4641" t="s">
        <v>9208</v>
      </c>
      <c r="I4641">
        <v>69</v>
      </c>
      <c r="J4641" s="5" t="s">
        <v>9217</v>
      </c>
      <c r="K4641" t="s">
        <v>8</v>
      </c>
      <c r="L4641" t="s">
        <v>13</v>
      </c>
      <c r="M4641" t="s">
        <v>9209</v>
      </c>
      <c r="N4641">
        <v>10</v>
      </c>
      <c r="O4641">
        <v>17</v>
      </c>
      <c r="P4641" t="s">
        <v>9226</v>
      </c>
      <c r="Q4641">
        <v>31</v>
      </c>
      <c r="R4641">
        <v>20</v>
      </c>
      <c r="S4641" t="s">
        <v>9256</v>
      </c>
      <c r="T4641" t="s">
        <v>9264</v>
      </c>
      <c r="U4641" t="s">
        <v>9282</v>
      </c>
      <c r="V4641" t="str" cm="1">
        <f t="array" ref="V4641">_xlfn.IFS(Hospital_Emergency_Room_Data[[#This Row],[Day]]&lt;=10,"Start(1-10)",Hospital_Emergency_Room_Data[[#This Row],[Day]]&lt;=20,"Middle(11-20)",Hospital_Emergency_Room_Data[[#This Row],[Day]]&gt;20,"End(21-30)")</f>
        <v>End(21-30)</v>
      </c>
    </row>
    <row r="4642" spans="1:22">
      <c r="A4642">
        <v>160059410</v>
      </c>
      <c r="B4642" t="s">
        <v>4653</v>
      </c>
      <c r="C4642" s="1">
        <v>45140</v>
      </c>
      <c r="D4642" t="str">
        <f>TEXT(Hospital_Emergency_Room_Data[[#This Row],[Patient Admission Date]],"mmm")</f>
        <v>Aug</v>
      </c>
      <c r="E4642">
        <f>YEAR(Hospital_Emergency_Room_Data[[#This Row],[Patient Admission Date]])</f>
        <v>2023</v>
      </c>
      <c r="F4642" s="2">
        <v>0.27638888888888891</v>
      </c>
      <c r="G4642" s="8" t="str">
        <f>TEXT(Hospital_Emergency_Room_Data[[#This Row],[Patient Admission Date]],"dddd")</f>
        <v>Wednesday</v>
      </c>
      <c r="H4642" t="s">
        <v>9208</v>
      </c>
      <c r="I4642">
        <v>7</v>
      </c>
      <c r="J4642" s="5" t="s">
        <v>9221</v>
      </c>
      <c r="K4642" t="s">
        <v>8</v>
      </c>
      <c r="L4642" t="s">
        <v>50</v>
      </c>
      <c r="M4642" t="s">
        <v>9209</v>
      </c>
      <c r="O4642">
        <v>44</v>
      </c>
      <c r="P4642" t="s">
        <v>9225</v>
      </c>
      <c r="Q4642">
        <v>2</v>
      </c>
      <c r="R4642">
        <v>6</v>
      </c>
      <c r="S4642" t="s">
        <v>9255</v>
      </c>
      <c r="T4642" t="s">
        <v>9263</v>
      </c>
      <c r="U4642" t="s">
        <v>9300</v>
      </c>
      <c r="V4642" t="str" cm="1">
        <f t="array" ref="V4642">_xlfn.IFS(Hospital_Emergency_Room_Data[[#This Row],[Day]]&lt;=10,"Start(1-10)",Hospital_Emergency_Room_Data[[#This Row],[Day]]&lt;=20,"Middle(11-20)",Hospital_Emergency_Room_Data[[#This Row],[Day]]&gt;20,"End(21-30)")</f>
        <v>Start(1-10)</v>
      </c>
    </row>
    <row r="4643" spans="1:22">
      <c r="A4643">
        <v>621277002</v>
      </c>
      <c r="B4643" t="s">
        <v>4654</v>
      </c>
      <c r="C4643" s="1">
        <v>45237</v>
      </c>
      <c r="D4643" t="str">
        <f>TEXT(Hospital_Emergency_Room_Data[[#This Row],[Patient Admission Date]],"mmm")</f>
        <v>Nov</v>
      </c>
      <c r="E4643">
        <f>YEAR(Hospital_Emergency_Room_Data[[#This Row],[Patient Admission Date]])</f>
        <v>2023</v>
      </c>
      <c r="F4643" s="2">
        <v>0.20277777777777778</v>
      </c>
      <c r="G4643" s="8" t="str">
        <f>TEXT(Hospital_Emergency_Room_Data[[#This Row],[Patient Admission Date]],"dddd")</f>
        <v>Tuesday</v>
      </c>
      <c r="H4643" t="s">
        <v>9208</v>
      </c>
      <c r="I4643">
        <v>59</v>
      </c>
      <c r="J4643" s="5" t="s">
        <v>9219</v>
      </c>
      <c r="K4643" t="s">
        <v>8</v>
      </c>
      <c r="L4643" t="s">
        <v>50</v>
      </c>
      <c r="M4643" t="s">
        <v>9209</v>
      </c>
      <c r="O4643">
        <v>31</v>
      </c>
      <c r="P4643" t="s">
        <v>9225</v>
      </c>
      <c r="Q4643">
        <v>7</v>
      </c>
      <c r="R4643">
        <v>4</v>
      </c>
      <c r="S4643" t="s">
        <v>9258</v>
      </c>
      <c r="T4643" t="s">
        <v>9263</v>
      </c>
      <c r="U4643" t="s">
        <v>9300</v>
      </c>
      <c r="V4643" t="str" cm="1">
        <f t="array" ref="V4643">_xlfn.IFS(Hospital_Emergency_Room_Data[[#This Row],[Day]]&lt;=10,"Start(1-10)",Hospital_Emergency_Room_Data[[#This Row],[Day]]&lt;=20,"Middle(11-20)",Hospital_Emergency_Room_Data[[#This Row],[Day]]&gt;20,"End(21-30)")</f>
        <v>Start(1-10)</v>
      </c>
    </row>
    <row r="4644" spans="1:22">
      <c r="A4644">
        <v>350754511</v>
      </c>
      <c r="B4644" t="s">
        <v>4655</v>
      </c>
      <c r="C4644" s="1">
        <v>45117</v>
      </c>
      <c r="D4644" t="str">
        <f>TEXT(Hospital_Emergency_Room_Data[[#This Row],[Patient Admission Date]],"mmm")</f>
        <v>Jul</v>
      </c>
      <c r="E4644">
        <f>YEAR(Hospital_Emergency_Room_Data[[#This Row],[Patient Admission Date]])</f>
        <v>2023</v>
      </c>
      <c r="F4644" s="2">
        <v>0.56111111111111112</v>
      </c>
      <c r="G4644" s="8" t="str">
        <f>TEXT(Hospital_Emergency_Room_Data[[#This Row],[Patient Admission Date]],"dddd")</f>
        <v>Monday</v>
      </c>
      <c r="H4644" t="s">
        <v>9208</v>
      </c>
      <c r="I4644">
        <v>10</v>
      </c>
      <c r="J4644" s="5" t="s">
        <v>9221</v>
      </c>
      <c r="K4644" t="s">
        <v>8</v>
      </c>
      <c r="L4644" t="s">
        <v>50</v>
      </c>
      <c r="M4644" t="s">
        <v>9209</v>
      </c>
      <c r="O4644">
        <v>52</v>
      </c>
      <c r="P4644" t="s">
        <v>9225</v>
      </c>
      <c r="Q4644">
        <v>10</v>
      </c>
      <c r="R4644">
        <v>13</v>
      </c>
      <c r="S4644" t="s">
        <v>9257</v>
      </c>
      <c r="T4644" t="s">
        <v>9265</v>
      </c>
      <c r="U4644" t="s">
        <v>9283</v>
      </c>
      <c r="V4644" t="str" cm="1">
        <f t="array" ref="V4644">_xlfn.IFS(Hospital_Emergency_Room_Data[[#This Row],[Day]]&lt;=10,"Start(1-10)",Hospital_Emergency_Room_Data[[#This Row],[Day]]&lt;=20,"Middle(11-20)",Hospital_Emergency_Room_Data[[#This Row],[Day]]&gt;20,"End(21-30)")</f>
        <v>Start(1-10)</v>
      </c>
    </row>
    <row r="4645" spans="1:22">
      <c r="A4645">
        <v>222856440</v>
      </c>
      <c r="B4645" t="s">
        <v>4656</v>
      </c>
      <c r="C4645" s="1">
        <v>45026</v>
      </c>
      <c r="D4645" t="str">
        <f>TEXT(Hospital_Emergency_Room_Data[[#This Row],[Patient Admission Date]],"mmm")</f>
        <v>Apr</v>
      </c>
      <c r="E4645">
        <f>YEAR(Hospital_Emergency_Room_Data[[#This Row],[Patient Admission Date]])</f>
        <v>2023</v>
      </c>
      <c r="F4645" s="2">
        <v>0.40625</v>
      </c>
      <c r="G4645" s="8" t="str">
        <f>TEXT(Hospital_Emergency_Room_Data[[#This Row],[Patient Admission Date]],"dddd")</f>
        <v>Monday</v>
      </c>
      <c r="H4645" t="s">
        <v>9208</v>
      </c>
      <c r="I4645">
        <v>35</v>
      </c>
      <c r="J4645" s="5" t="s">
        <v>9223</v>
      </c>
      <c r="K4645" t="s">
        <v>8</v>
      </c>
      <c r="L4645" t="s">
        <v>50</v>
      </c>
      <c r="M4645" t="s">
        <v>9209</v>
      </c>
      <c r="O4645">
        <v>34</v>
      </c>
      <c r="P4645" t="s">
        <v>9225</v>
      </c>
      <c r="Q4645">
        <v>10</v>
      </c>
      <c r="R4645">
        <v>9</v>
      </c>
      <c r="S4645" t="s">
        <v>9255</v>
      </c>
      <c r="T4645" t="s">
        <v>9265</v>
      </c>
      <c r="U4645" t="s">
        <v>9300</v>
      </c>
      <c r="V4645" t="str" cm="1">
        <f t="array" ref="V4645">_xlfn.IFS(Hospital_Emergency_Room_Data[[#This Row],[Day]]&lt;=10,"Start(1-10)",Hospital_Emergency_Room_Data[[#This Row],[Day]]&lt;=20,"Middle(11-20)",Hospital_Emergency_Room_Data[[#This Row],[Day]]&gt;20,"End(21-30)")</f>
        <v>Start(1-10)</v>
      </c>
    </row>
    <row r="4646" spans="1:22">
      <c r="A4646">
        <v>367629249</v>
      </c>
      <c r="B4646" t="s">
        <v>4657</v>
      </c>
      <c r="C4646" s="1">
        <v>45541</v>
      </c>
      <c r="D4646" t="str">
        <f>TEXT(Hospital_Emergency_Room_Data[[#This Row],[Patient Admission Date]],"mmm")</f>
        <v>Sep</v>
      </c>
      <c r="E4646">
        <f>YEAR(Hospital_Emergency_Room_Data[[#This Row],[Patient Admission Date]])</f>
        <v>2024</v>
      </c>
      <c r="F4646" s="2">
        <v>0.97361111111111109</v>
      </c>
      <c r="G4646" s="8" t="str">
        <f>TEXT(Hospital_Emergency_Room_Data[[#This Row],[Patient Admission Date]],"dddd")</f>
        <v>Friday</v>
      </c>
      <c r="H4646" t="s">
        <v>9208</v>
      </c>
      <c r="I4646">
        <v>18</v>
      </c>
      <c r="J4646" s="5" t="s">
        <v>9220</v>
      </c>
      <c r="K4646" t="s">
        <v>8</v>
      </c>
      <c r="L4646" t="s">
        <v>50</v>
      </c>
      <c r="M4646" t="s">
        <v>9209</v>
      </c>
      <c r="N4646">
        <v>3</v>
      </c>
      <c r="O4646">
        <v>53</v>
      </c>
      <c r="P4646" t="s">
        <v>9225</v>
      </c>
      <c r="Q4646">
        <v>6</v>
      </c>
      <c r="R4646">
        <v>23</v>
      </c>
      <c r="S4646" t="s">
        <v>9256</v>
      </c>
      <c r="T4646" t="s">
        <v>9263</v>
      </c>
      <c r="U4646" t="s">
        <v>9283</v>
      </c>
      <c r="V4646" t="str" cm="1">
        <f t="array" ref="V4646">_xlfn.IFS(Hospital_Emergency_Room_Data[[#This Row],[Day]]&lt;=10,"Start(1-10)",Hospital_Emergency_Room_Data[[#This Row],[Day]]&lt;=20,"Middle(11-20)",Hospital_Emergency_Room_Data[[#This Row],[Day]]&gt;20,"End(21-30)")</f>
        <v>Start(1-10)</v>
      </c>
    </row>
    <row r="4647" spans="1:22">
      <c r="A4647">
        <v>140558447</v>
      </c>
      <c r="B4647" t="s">
        <v>4658</v>
      </c>
      <c r="C4647" s="1">
        <v>45430</v>
      </c>
      <c r="D4647" t="str">
        <f>TEXT(Hospital_Emergency_Room_Data[[#This Row],[Patient Admission Date]],"mmm")</f>
        <v>May</v>
      </c>
      <c r="E4647">
        <f>YEAR(Hospital_Emergency_Room_Data[[#This Row],[Patient Admission Date]])</f>
        <v>2024</v>
      </c>
      <c r="F4647" s="2">
        <v>0.43194444444444446</v>
      </c>
      <c r="G4647" s="8" t="str">
        <f>TEXT(Hospital_Emergency_Room_Data[[#This Row],[Patient Admission Date]],"dddd")</f>
        <v>Saturday</v>
      </c>
      <c r="H4647" t="s">
        <v>9208</v>
      </c>
      <c r="I4647">
        <v>3</v>
      </c>
      <c r="J4647" s="5" t="s">
        <v>9218</v>
      </c>
      <c r="K4647" t="s">
        <v>8</v>
      </c>
      <c r="L4647" t="s">
        <v>50</v>
      </c>
      <c r="M4647" t="s">
        <v>9209</v>
      </c>
      <c r="N4647">
        <v>4</v>
      </c>
      <c r="O4647">
        <v>53</v>
      </c>
      <c r="P4647" t="s">
        <v>9225</v>
      </c>
      <c r="Q4647">
        <v>18</v>
      </c>
      <c r="R4647">
        <v>10</v>
      </c>
      <c r="S4647" t="s">
        <v>9255</v>
      </c>
      <c r="T4647" t="s">
        <v>9262</v>
      </c>
      <c r="U4647" t="s">
        <v>9283</v>
      </c>
      <c r="V4647" t="str" cm="1">
        <f t="array" ref="V4647">_xlfn.IFS(Hospital_Emergency_Room_Data[[#This Row],[Day]]&lt;=10,"Start(1-10)",Hospital_Emergency_Room_Data[[#This Row],[Day]]&lt;=20,"Middle(11-20)",Hospital_Emergency_Room_Data[[#This Row],[Day]]&gt;20,"End(21-30)")</f>
        <v>Middle(11-20)</v>
      </c>
    </row>
    <row r="4648" spans="1:22">
      <c r="A4648">
        <v>707687512</v>
      </c>
      <c r="B4648" t="s">
        <v>4659</v>
      </c>
      <c r="C4648" s="1">
        <v>45526</v>
      </c>
      <c r="D4648" t="str">
        <f>TEXT(Hospital_Emergency_Room_Data[[#This Row],[Patient Admission Date]],"mmm")</f>
        <v>Aug</v>
      </c>
      <c r="E4648">
        <f>YEAR(Hospital_Emergency_Room_Data[[#This Row],[Patient Admission Date]])</f>
        <v>2024</v>
      </c>
      <c r="F4648" s="2">
        <v>0.64861111111111114</v>
      </c>
      <c r="G4648" s="8" t="str">
        <f>TEXT(Hospital_Emergency_Room_Data[[#This Row],[Patient Admission Date]],"dddd")</f>
        <v>Thursday</v>
      </c>
      <c r="H4648" t="s">
        <v>9208</v>
      </c>
      <c r="I4648">
        <v>33</v>
      </c>
      <c r="J4648" s="5" t="s">
        <v>9223</v>
      </c>
      <c r="K4648" t="s">
        <v>8</v>
      </c>
      <c r="L4648" t="s">
        <v>50</v>
      </c>
      <c r="M4648" t="s">
        <v>9209</v>
      </c>
      <c r="N4648">
        <v>6</v>
      </c>
      <c r="O4648">
        <v>18</v>
      </c>
      <c r="P4648" t="s">
        <v>9226</v>
      </c>
      <c r="Q4648">
        <v>22</v>
      </c>
      <c r="R4648">
        <v>15</v>
      </c>
      <c r="S4648" t="s">
        <v>9257</v>
      </c>
      <c r="T4648" t="s">
        <v>9264</v>
      </c>
      <c r="U4648" t="s">
        <v>9282</v>
      </c>
      <c r="V4648" t="str" cm="1">
        <f t="array" ref="V4648">_xlfn.IFS(Hospital_Emergency_Room_Data[[#This Row],[Day]]&lt;=10,"Start(1-10)",Hospital_Emergency_Room_Data[[#This Row],[Day]]&lt;=20,"Middle(11-20)",Hospital_Emergency_Room_Data[[#This Row],[Day]]&gt;20,"End(21-30)")</f>
        <v>End(21-30)</v>
      </c>
    </row>
    <row r="4649" spans="1:22">
      <c r="A4649">
        <v>393066114</v>
      </c>
      <c r="B4649" t="s">
        <v>4660</v>
      </c>
      <c r="C4649" s="1">
        <v>45455</v>
      </c>
      <c r="D4649" t="str">
        <f>TEXT(Hospital_Emergency_Room_Data[[#This Row],[Patient Admission Date]],"mmm")</f>
        <v>Jun</v>
      </c>
      <c r="E4649">
        <f>YEAR(Hospital_Emergency_Room_Data[[#This Row],[Patient Admission Date]])</f>
        <v>2024</v>
      </c>
      <c r="F4649" s="2">
        <v>0.21458333333333332</v>
      </c>
      <c r="G4649" s="8" t="str">
        <f>TEXT(Hospital_Emergency_Room_Data[[#This Row],[Patient Admission Date]],"dddd")</f>
        <v>Wednesday</v>
      </c>
      <c r="H4649" t="s">
        <v>9208</v>
      </c>
      <c r="I4649">
        <v>40</v>
      </c>
      <c r="J4649" s="5" t="s">
        <v>9223</v>
      </c>
      <c r="K4649" t="s">
        <v>8</v>
      </c>
      <c r="L4649" t="s">
        <v>50</v>
      </c>
      <c r="M4649" t="s">
        <v>9209</v>
      </c>
      <c r="N4649">
        <v>9</v>
      </c>
      <c r="O4649">
        <v>39</v>
      </c>
      <c r="P4649" t="s">
        <v>9225</v>
      </c>
      <c r="Q4649">
        <v>12</v>
      </c>
      <c r="R4649">
        <v>5</v>
      </c>
      <c r="S4649" t="s">
        <v>9258</v>
      </c>
      <c r="T4649" t="s">
        <v>9265</v>
      </c>
      <c r="U4649" t="s">
        <v>9300</v>
      </c>
      <c r="V4649" t="str" cm="1">
        <f t="array" ref="V4649">_xlfn.IFS(Hospital_Emergency_Room_Data[[#This Row],[Day]]&lt;=10,"Start(1-10)",Hospital_Emergency_Room_Data[[#This Row],[Day]]&lt;=20,"Middle(11-20)",Hospital_Emergency_Room_Data[[#This Row],[Day]]&gt;20,"End(21-30)")</f>
        <v>Middle(11-20)</v>
      </c>
    </row>
    <row r="4650" spans="1:22">
      <c r="A4650">
        <v>678192895</v>
      </c>
      <c r="B4650" t="s">
        <v>4661</v>
      </c>
      <c r="C4650" s="1">
        <v>45414</v>
      </c>
      <c r="D4650" t="str">
        <f>TEXT(Hospital_Emergency_Room_Data[[#This Row],[Patient Admission Date]],"mmm")</f>
        <v>May</v>
      </c>
      <c r="E4650">
        <f>YEAR(Hospital_Emergency_Room_Data[[#This Row],[Patient Admission Date]])</f>
        <v>2024</v>
      </c>
      <c r="F4650" s="2">
        <v>0.74375000000000002</v>
      </c>
      <c r="G4650" s="8" t="str">
        <f>TEXT(Hospital_Emergency_Room_Data[[#This Row],[Patient Admission Date]],"dddd")</f>
        <v>Thursday</v>
      </c>
      <c r="H4650" t="s">
        <v>9208</v>
      </c>
      <c r="I4650">
        <v>39</v>
      </c>
      <c r="J4650" s="5" t="s">
        <v>9223</v>
      </c>
      <c r="K4650" t="s">
        <v>8</v>
      </c>
      <c r="L4650" t="s">
        <v>50</v>
      </c>
      <c r="M4650" t="s">
        <v>9209</v>
      </c>
      <c r="N4650">
        <v>9</v>
      </c>
      <c r="O4650">
        <v>15</v>
      </c>
      <c r="P4650" t="s">
        <v>9226</v>
      </c>
      <c r="Q4650">
        <v>2</v>
      </c>
      <c r="R4650">
        <v>17</v>
      </c>
      <c r="S4650" t="s">
        <v>9257</v>
      </c>
      <c r="T4650" t="s">
        <v>9263</v>
      </c>
      <c r="U4650" t="s">
        <v>9282</v>
      </c>
      <c r="V4650" t="str" cm="1">
        <f t="array" ref="V4650">_xlfn.IFS(Hospital_Emergency_Room_Data[[#This Row],[Day]]&lt;=10,"Start(1-10)",Hospital_Emergency_Room_Data[[#This Row],[Day]]&lt;=20,"Middle(11-20)",Hospital_Emergency_Room_Data[[#This Row],[Day]]&gt;20,"End(21-30)")</f>
        <v>Start(1-10)</v>
      </c>
    </row>
    <row r="4651" spans="1:22">
      <c r="A4651">
        <v>550597164</v>
      </c>
      <c r="B4651" t="s">
        <v>4662</v>
      </c>
      <c r="C4651" s="1">
        <v>45437</v>
      </c>
      <c r="D4651" t="str">
        <f>TEXT(Hospital_Emergency_Room_Data[[#This Row],[Patient Admission Date]],"mmm")</f>
        <v>May</v>
      </c>
      <c r="E4651">
        <f>YEAR(Hospital_Emergency_Room_Data[[#This Row],[Patient Admission Date]])</f>
        <v>2024</v>
      </c>
      <c r="F4651" s="2">
        <v>0.91111111111111109</v>
      </c>
      <c r="G4651" s="8" t="str">
        <f>TEXT(Hospital_Emergency_Room_Data[[#This Row],[Patient Admission Date]],"dddd")</f>
        <v>Saturday</v>
      </c>
      <c r="H4651" t="s">
        <v>9208</v>
      </c>
      <c r="I4651">
        <v>69</v>
      </c>
      <c r="J4651" s="5" t="s">
        <v>9217</v>
      </c>
      <c r="K4651" t="s">
        <v>8</v>
      </c>
      <c r="L4651" t="s">
        <v>9281</v>
      </c>
      <c r="M4651" t="s">
        <v>9209</v>
      </c>
      <c r="O4651">
        <v>19</v>
      </c>
      <c r="P4651" t="s">
        <v>9226</v>
      </c>
      <c r="Q4651">
        <v>25</v>
      </c>
      <c r="R4651">
        <v>21</v>
      </c>
      <c r="S4651" t="s">
        <v>9256</v>
      </c>
      <c r="T4651" t="s">
        <v>9264</v>
      </c>
      <c r="U4651" t="s">
        <v>9282</v>
      </c>
      <c r="V4651" t="str" cm="1">
        <f t="array" ref="V4651">_xlfn.IFS(Hospital_Emergency_Room_Data[[#This Row],[Day]]&lt;=10,"Start(1-10)",Hospital_Emergency_Room_Data[[#This Row],[Day]]&lt;=20,"Middle(11-20)",Hospital_Emergency_Room_Data[[#This Row],[Day]]&gt;20,"End(21-30)")</f>
        <v>End(21-30)</v>
      </c>
    </row>
    <row r="4652" spans="1:22">
      <c r="A4652">
        <v>176914008</v>
      </c>
      <c r="B4652" t="s">
        <v>4663</v>
      </c>
      <c r="C4652" s="1">
        <v>45466</v>
      </c>
      <c r="D4652" t="str">
        <f>TEXT(Hospital_Emergency_Room_Data[[#This Row],[Patient Admission Date]],"mmm")</f>
        <v>Jun</v>
      </c>
      <c r="E4652">
        <f>YEAR(Hospital_Emergency_Room_Data[[#This Row],[Patient Admission Date]])</f>
        <v>2024</v>
      </c>
      <c r="F4652" s="2">
        <v>0.2048611111111111</v>
      </c>
      <c r="G4652" s="8" t="str">
        <f>TEXT(Hospital_Emergency_Room_Data[[#This Row],[Patient Admission Date]],"dddd")</f>
        <v>Sunday</v>
      </c>
      <c r="H4652" t="s">
        <v>9208</v>
      </c>
      <c r="I4652">
        <v>15</v>
      </c>
      <c r="J4652" s="5" t="s">
        <v>9220</v>
      </c>
      <c r="K4652" t="s">
        <v>8</v>
      </c>
      <c r="L4652" t="s">
        <v>9281</v>
      </c>
      <c r="M4652" t="s">
        <v>9209</v>
      </c>
      <c r="O4652">
        <v>37</v>
      </c>
      <c r="P4652" t="s">
        <v>9225</v>
      </c>
      <c r="Q4652">
        <v>23</v>
      </c>
      <c r="R4652">
        <v>4</v>
      </c>
      <c r="S4652" t="s">
        <v>9258</v>
      </c>
      <c r="T4652" t="s">
        <v>9264</v>
      </c>
      <c r="U4652" t="s">
        <v>9300</v>
      </c>
      <c r="V4652" t="str" cm="1">
        <f t="array" ref="V4652">_xlfn.IFS(Hospital_Emergency_Room_Data[[#This Row],[Day]]&lt;=10,"Start(1-10)",Hospital_Emergency_Room_Data[[#This Row],[Day]]&lt;=20,"Middle(11-20)",Hospital_Emergency_Room_Data[[#This Row],[Day]]&gt;20,"End(21-30)")</f>
        <v>End(21-30)</v>
      </c>
    </row>
    <row r="4653" spans="1:22">
      <c r="A4653">
        <v>263483682</v>
      </c>
      <c r="B4653" t="s">
        <v>4664</v>
      </c>
      <c r="C4653" s="1">
        <v>45153</v>
      </c>
      <c r="D4653" t="str">
        <f>TEXT(Hospital_Emergency_Room_Data[[#This Row],[Patient Admission Date]],"mmm")</f>
        <v>Aug</v>
      </c>
      <c r="E4653">
        <f>YEAR(Hospital_Emergency_Room_Data[[#This Row],[Patient Admission Date]])</f>
        <v>2023</v>
      </c>
      <c r="F4653" s="2">
        <v>0.86875000000000002</v>
      </c>
      <c r="G4653" s="8" t="str">
        <f>TEXT(Hospital_Emergency_Room_Data[[#This Row],[Patient Admission Date]],"dddd")</f>
        <v>Tuesday</v>
      </c>
      <c r="H4653" t="s">
        <v>9208</v>
      </c>
      <c r="I4653">
        <v>18</v>
      </c>
      <c r="J4653" s="5" t="s">
        <v>9220</v>
      </c>
      <c r="K4653" t="s">
        <v>8</v>
      </c>
      <c r="L4653" t="s">
        <v>9281</v>
      </c>
      <c r="M4653" t="s">
        <v>9209</v>
      </c>
      <c r="O4653">
        <v>37</v>
      </c>
      <c r="P4653" t="s">
        <v>9225</v>
      </c>
      <c r="Q4653">
        <v>15</v>
      </c>
      <c r="R4653">
        <v>20</v>
      </c>
      <c r="S4653" t="s">
        <v>9256</v>
      </c>
      <c r="T4653" t="s">
        <v>9262</v>
      </c>
      <c r="U4653" t="s">
        <v>9300</v>
      </c>
      <c r="V4653" t="str" cm="1">
        <f t="array" ref="V4653">_xlfn.IFS(Hospital_Emergency_Room_Data[[#This Row],[Day]]&lt;=10,"Start(1-10)",Hospital_Emergency_Room_Data[[#This Row],[Day]]&lt;=20,"Middle(11-20)",Hospital_Emergency_Room_Data[[#This Row],[Day]]&gt;20,"End(21-30)")</f>
        <v>Middle(11-20)</v>
      </c>
    </row>
    <row r="4654" spans="1:22">
      <c r="A4654">
        <v>516651011</v>
      </c>
      <c r="B4654" t="s">
        <v>4665</v>
      </c>
      <c r="C4654" s="1">
        <v>45587</v>
      </c>
      <c r="D4654" t="str">
        <f>TEXT(Hospital_Emergency_Room_Data[[#This Row],[Patient Admission Date]],"mmm")</f>
        <v>Oct</v>
      </c>
      <c r="E4654">
        <f>YEAR(Hospital_Emergency_Room_Data[[#This Row],[Patient Admission Date]])</f>
        <v>2024</v>
      </c>
      <c r="F4654" s="2">
        <v>0.94930555555555551</v>
      </c>
      <c r="G4654" s="8" t="str">
        <f>TEXT(Hospital_Emergency_Room_Data[[#This Row],[Patient Admission Date]],"dddd")</f>
        <v>Tuesday</v>
      </c>
      <c r="H4654" t="s">
        <v>9208</v>
      </c>
      <c r="I4654">
        <v>38</v>
      </c>
      <c r="J4654" s="5" t="s">
        <v>9223</v>
      </c>
      <c r="K4654" t="s">
        <v>8</v>
      </c>
      <c r="L4654" t="s">
        <v>9281</v>
      </c>
      <c r="M4654" t="s">
        <v>9209</v>
      </c>
      <c r="O4654">
        <v>40</v>
      </c>
      <c r="P4654" t="s">
        <v>9225</v>
      </c>
      <c r="Q4654">
        <v>22</v>
      </c>
      <c r="R4654">
        <v>22</v>
      </c>
      <c r="S4654" t="s">
        <v>9256</v>
      </c>
      <c r="T4654" t="s">
        <v>9264</v>
      </c>
      <c r="U4654" t="s">
        <v>9300</v>
      </c>
      <c r="V4654" t="str" cm="1">
        <f t="array" ref="V4654">_xlfn.IFS(Hospital_Emergency_Room_Data[[#This Row],[Day]]&lt;=10,"Start(1-10)",Hospital_Emergency_Room_Data[[#This Row],[Day]]&lt;=20,"Middle(11-20)",Hospital_Emergency_Room_Data[[#This Row],[Day]]&gt;20,"End(21-30)")</f>
        <v>End(21-30)</v>
      </c>
    </row>
    <row r="4655" spans="1:22">
      <c r="A4655">
        <v>560897239</v>
      </c>
      <c r="B4655" t="s">
        <v>4666</v>
      </c>
      <c r="C4655" s="1">
        <v>45081</v>
      </c>
      <c r="D4655" t="str">
        <f>TEXT(Hospital_Emergency_Room_Data[[#This Row],[Patient Admission Date]],"mmm")</f>
        <v>Jun</v>
      </c>
      <c r="E4655">
        <f>YEAR(Hospital_Emergency_Room_Data[[#This Row],[Patient Admission Date]])</f>
        <v>2023</v>
      </c>
      <c r="F4655" s="2">
        <v>0.59722222222222221</v>
      </c>
      <c r="G4655" s="8" t="str">
        <f>TEXT(Hospital_Emergency_Room_Data[[#This Row],[Patient Admission Date]],"dddd")</f>
        <v>Sunday</v>
      </c>
      <c r="H4655" t="s">
        <v>9208</v>
      </c>
      <c r="I4655">
        <v>48</v>
      </c>
      <c r="J4655" s="5" t="s">
        <v>9219</v>
      </c>
      <c r="K4655" t="s">
        <v>8</v>
      </c>
      <c r="L4655" t="s">
        <v>9281</v>
      </c>
      <c r="M4655" t="s">
        <v>9209</v>
      </c>
      <c r="O4655">
        <v>44</v>
      </c>
      <c r="P4655" t="s">
        <v>9225</v>
      </c>
      <c r="Q4655">
        <v>4</v>
      </c>
      <c r="R4655">
        <v>14</v>
      </c>
      <c r="S4655" t="s">
        <v>9257</v>
      </c>
      <c r="T4655" t="s">
        <v>9263</v>
      </c>
      <c r="U4655" t="s">
        <v>9300</v>
      </c>
      <c r="V4655" t="str" cm="1">
        <f t="array" ref="V4655">_xlfn.IFS(Hospital_Emergency_Room_Data[[#This Row],[Day]]&lt;=10,"Start(1-10)",Hospital_Emergency_Room_Data[[#This Row],[Day]]&lt;=20,"Middle(11-20)",Hospital_Emergency_Room_Data[[#This Row],[Day]]&gt;20,"End(21-30)")</f>
        <v>Start(1-10)</v>
      </c>
    </row>
    <row r="4656" spans="1:22">
      <c r="A4656">
        <v>299030225</v>
      </c>
      <c r="B4656" t="s">
        <v>4667</v>
      </c>
      <c r="C4656" s="1">
        <v>45409</v>
      </c>
      <c r="D4656" t="str">
        <f>TEXT(Hospital_Emergency_Room_Data[[#This Row],[Patient Admission Date]],"mmm")</f>
        <v>Apr</v>
      </c>
      <c r="E4656">
        <f>YEAR(Hospital_Emergency_Room_Data[[#This Row],[Patient Admission Date]])</f>
        <v>2024</v>
      </c>
      <c r="F4656" s="2">
        <v>0.67222222222222228</v>
      </c>
      <c r="G4656" s="8" t="str">
        <f>TEXT(Hospital_Emergency_Room_Data[[#This Row],[Patient Admission Date]],"dddd")</f>
        <v>Saturday</v>
      </c>
      <c r="H4656" t="s">
        <v>9208</v>
      </c>
      <c r="I4656">
        <v>20</v>
      </c>
      <c r="J4656" s="5" t="s">
        <v>9220</v>
      </c>
      <c r="K4656" t="s">
        <v>8</v>
      </c>
      <c r="L4656" t="s">
        <v>9281</v>
      </c>
      <c r="M4656" t="s">
        <v>9209</v>
      </c>
      <c r="O4656">
        <v>46</v>
      </c>
      <c r="P4656" t="s">
        <v>9225</v>
      </c>
      <c r="Q4656">
        <v>27</v>
      </c>
      <c r="R4656">
        <v>16</v>
      </c>
      <c r="S4656" t="s">
        <v>9257</v>
      </c>
      <c r="T4656" t="s">
        <v>9264</v>
      </c>
      <c r="U4656" t="s">
        <v>9283</v>
      </c>
      <c r="V4656" t="str" cm="1">
        <f t="array" ref="V4656">_xlfn.IFS(Hospital_Emergency_Room_Data[[#This Row],[Day]]&lt;=10,"Start(1-10)",Hospital_Emergency_Room_Data[[#This Row],[Day]]&lt;=20,"Middle(11-20)",Hospital_Emergency_Room_Data[[#This Row],[Day]]&gt;20,"End(21-30)")</f>
        <v>End(21-30)</v>
      </c>
    </row>
    <row r="4657" spans="1:22">
      <c r="A4657">
        <v>136935822</v>
      </c>
      <c r="B4657" t="s">
        <v>4668</v>
      </c>
      <c r="C4657" s="1">
        <v>45198</v>
      </c>
      <c r="D4657" t="str">
        <f>TEXT(Hospital_Emergency_Room_Data[[#This Row],[Patient Admission Date]],"mmm")</f>
        <v>Sep</v>
      </c>
      <c r="E4657">
        <f>YEAR(Hospital_Emergency_Room_Data[[#This Row],[Patient Admission Date]])</f>
        <v>2023</v>
      </c>
      <c r="F4657" s="2">
        <v>0.65972222222222221</v>
      </c>
      <c r="G4657" s="8" t="str">
        <f>TEXT(Hospital_Emergency_Room_Data[[#This Row],[Patient Admission Date]],"dddd")</f>
        <v>Friday</v>
      </c>
      <c r="H4657" t="s">
        <v>9208</v>
      </c>
      <c r="I4657">
        <v>63</v>
      </c>
      <c r="J4657" s="5" t="s">
        <v>9217</v>
      </c>
      <c r="K4657" t="s">
        <v>8</v>
      </c>
      <c r="L4657" t="s">
        <v>9281</v>
      </c>
      <c r="M4657" t="s">
        <v>9209</v>
      </c>
      <c r="O4657">
        <v>55</v>
      </c>
      <c r="P4657" t="s">
        <v>9225</v>
      </c>
      <c r="Q4657">
        <v>29</v>
      </c>
      <c r="R4657">
        <v>15</v>
      </c>
      <c r="S4657" t="s">
        <v>9257</v>
      </c>
      <c r="T4657" t="s">
        <v>9264</v>
      </c>
      <c r="U4657" t="s">
        <v>9283</v>
      </c>
      <c r="V4657" t="str" cm="1">
        <f t="array" ref="V4657">_xlfn.IFS(Hospital_Emergency_Room_Data[[#This Row],[Day]]&lt;=10,"Start(1-10)",Hospital_Emergency_Room_Data[[#This Row],[Day]]&lt;=20,"Middle(11-20)",Hospital_Emergency_Room_Data[[#This Row],[Day]]&gt;20,"End(21-30)")</f>
        <v>End(21-30)</v>
      </c>
    </row>
    <row r="4658" spans="1:22">
      <c r="A4658">
        <v>661862616</v>
      </c>
      <c r="B4658" t="s">
        <v>4669</v>
      </c>
      <c r="C4658" s="1">
        <v>45069</v>
      </c>
      <c r="D4658" t="str">
        <f>TEXT(Hospital_Emergency_Room_Data[[#This Row],[Patient Admission Date]],"mmm")</f>
        <v>May</v>
      </c>
      <c r="E4658">
        <f>YEAR(Hospital_Emergency_Room_Data[[#This Row],[Patient Admission Date]])</f>
        <v>2023</v>
      </c>
      <c r="F4658" s="2">
        <v>0.96944444444444444</v>
      </c>
      <c r="G4658" s="8" t="str">
        <f>TEXT(Hospital_Emergency_Room_Data[[#This Row],[Patient Admission Date]],"dddd")</f>
        <v>Tuesday</v>
      </c>
      <c r="H4658" t="s">
        <v>9208</v>
      </c>
      <c r="I4658">
        <v>12</v>
      </c>
      <c r="J4658" s="5" t="s">
        <v>9221</v>
      </c>
      <c r="K4658" t="s">
        <v>8</v>
      </c>
      <c r="L4658" t="s">
        <v>9281</v>
      </c>
      <c r="M4658" t="s">
        <v>9209</v>
      </c>
      <c r="O4658">
        <v>57</v>
      </c>
      <c r="P4658" t="s">
        <v>9225</v>
      </c>
      <c r="Q4658">
        <v>23</v>
      </c>
      <c r="R4658">
        <v>23</v>
      </c>
      <c r="S4658" t="s">
        <v>9256</v>
      </c>
      <c r="T4658" t="s">
        <v>9264</v>
      </c>
      <c r="U4658" t="s">
        <v>9283</v>
      </c>
      <c r="V4658" t="str" cm="1">
        <f t="array" ref="V4658">_xlfn.IFS(Hospital_Emergency_Room_Data[[#This Row],[Day]]&lt;=10,"Start(1-10)",Hospital_Emergency_Room_Data[[#This Row],[Day]]&lt;=20,"Middle(11-20)",Hospital_Emergency_Room_Data[[#This Row],[Day]]&gt;20,"End(21-30)")</f>
        <v>End(21-30)</v>
      </c>
    </row>
    <row r="4659" spans="1:22">
      <c r="A4659">
        <v>314946078</v>
      </c>
      <c r="B4659" t="s">
        <v>4670</v>
      </c>
      <c r="C4659" s="1">
        <v>45238</v>
      </c>
      <c r="D4659" t="str">
        <f>TEXT(Hospital_Emergency_Room_Data[[#This Row],[Patient Admission Date]],"mmm")</f>
        <v>Nov</v>
      </c>
      <c r="E4659">
        <f>YEAR(Hospital_Emergency_Room_Data[[#This Row],[Patient Admission Date]])</f>
        <v>2023</v>
      </c>
      <c r="F4659" s="2">
        <v>0.13402777777777777</v>
      </c>
      <c r="G4659" s="8" t="str">
        <f>TEXT(Hospital_Emergency_Room_Data[[#This Row],[Patient Admission Date]],"dddd")</f>
        <v>Wednesday</v>
      </c>
      <c r="H4659" t="s">
        <v>9208</v>
      </c>
      <c r="I4659">
        <v>14</v>
      </c>
      <c r="J4659" s="5" t="s">
        <v>9221</v>
      </c>
      <c r="K4659" t="s">
        <v>8</v>
      </c>
      <c r="L4659" t="s">
        <v>9281</v>
      </c>
      <c r="M4659" t="s">
        <v>9209</v>
      </c>
      <c r="O4659">
        <v>57</v>
      </c>
      <c r="P4659" t="s">
        <v>9225</v>
      </c>
      <c r="Q4659">
        <v>8</v>
      </c>
      <c r="R4659">
        <v>3</v>
      </c>
      <c r="S4659" t="s">
        <v>9258</v>
      </c>
      <c r="T4659" t="s">
        <v>9265</v>
      </c>
      <c r="U4659" t="s">
        <v>9283</v>
      </c>
      <c r="V4659" t="str" cm="1">
        <f t="array" ref="V4659">_xlfn.IFS(Hospital_Emergency_Room_Data[[#This Row],[Day]]&lt;=10,"Start(1-10)",Hospital_Emergency_Room_Data[[#This Row],[Day]]&lt;=20,"Middle(11-20)",Hospital_Emergency_Room_Data[[#This Row],[Day]]&gt;20,"End(21-30)")</f>
        <v>Start(1-10)</v>
      </c>
    </row>
    <row r="4660" spans="1:22">
      <c r="A4660">
        <v>353335380</v>
      </c>
      <c r="B4660" t="s">
        <v>4671</v>
      </c>
      <c r="C4660" s="1">
        <v>45277</v>
      </c>
      <c r="D4660" t="str">
        <f>TEXT(Hospital_Emergency_Room_Data[[#This Row],[Patient Admission Date]],"mmm")</f>
        <v>Dec</v>
      </c>
      <c r="E4660">
        <f>YEAR(Hospital_Emergency_Room_Data[[#This Row],[Patient Admission Date]])</f>
        <v>2023</v>
      </c>
      <c r="F4660" s="2">
        <v>0.45416666666666666</v>
      </c>
      <c r="G4660" s="8" t="str">
        <f>TEXT(Hospital_Emergency_Room_Data[[#This Row],[Patient Admission Date]],"dddd")</f>
        <v>Sunday</v>
      </c>
      <c r="H4660" t="s">
        <v>9208</v>
      </c>
      <c r="I4660">
        <v>70</v>
      </c>
      <c r="J4660" s="5" t="s">
        <v>9222</v>
      </c>
      <c r="K4660" t="s">
        <v>8</v>
      </c>
      <c r="L4660" t="s">
        <v>9281</v>
      </c>
      <c r="M4660" t="s">
        <v>9209</v>
      </c>
      <c r="O4660">
        <v>58</v>
      </c>
      <c r="P4660" t="s">
        <v>9225</v>
      </c>
      <c r="Q4660">
        <v>17</v>
      </c>
      <c r="R4660">
        <v>10</v>
      </c>
      <c r="S4660" t="s">
        <v>9255</v>
      </c>
      <c r="T4660" t="s">
        <v>9262</v>
      </c>
      <c r="U4660" t="s">
        <v>9283</v>
      </c>
      <c r="V4660" t="str" cm="1">
        <f t="array" ref="V4660">_xlfn.IFS(Hospital_Emergency_Room_Data[[#This Row],[Day]]&lt;=10,"Start(1-10)",Hospital_Emergency_Room_Data[[#This Row],[Day]]&lt;=20,"Middle(11-20)",Hospital_Emergency_Room_Data[[#This Row],[Day]]&gt;20,"End(21-30)")</f>
        <v>Middle(11-20)</v>
      </c>
    </row>
    <row r="4661" spans="1:22">
      <c r="A4661">
        <v>546529716</v>
      </c>
      <c r="B4661" t="s">
        <v>4672</v>
      </c>
      <c r="C4661" s="1">
        <v>45299</v>
      </c>
      <c r="D4661" t="str">
        <f>TEXT(Hospital_Emergency_Room_Data[[#This Row],[Patient Admission Date]],"mmm")</f>
        <v>Jan</v>
      </c>
      <c r="E4661">
        <f>YEAR(Hospital_Emergency_Room_Data[[#This Row],[Patient Admission Date]])</f>
        <v>2024</v>
      </c>
      <c r="F4661" s="2">
        <v>0.9604166666666667</v>
      </c>
      <c r="G4661" s="8" t="str">
        <f>TEXT(Hospital_Emergency_Room_Data[[#This Row],[Patient Admission Date]],"dddd")</f>
        <v>Monday</v>
      </c>
      <c r="H4661" t="s">
        <v>9208</v>
      </c>
      <c r="I4661">
        <v>55</v>
      </c>
      <c r="J4661" s="5" t="s">
        <v>9219</v>
      </c>
      <c r="K4661" t="s">
        <v>8</v>
      </c>
      <c r="L4661" t="s">
        <v>9281</v>
      </c>
      <c r="M4661" t="s">
        <v>9209</v>
      </c>
      <c r="O4661">
        <v>21</v>
      </c>
      <c r="P4661" t="s">
        <v>9226</v>
      </c>
      <c r="Q4661">
        <v>8</v>
      </c>
      <c r="R4661">
        <v>23</v>
      </c>
      <c r="S4661" t="s">
        <v>9256</v>
      </c>
      <c r="T4661" t="s">
        <v>9265</v>
      </c>
      <c r="U4661" t="s">
        <v>9282</v>
      </c>
      <c r="V4661" t="str" cm="1">
        <f t="array" ref="V4661">_xlfn.IFS(Hospital_Emergency_Room_Data[[#This Row],[Day]]&lt;=10,"Start(1-10)",Hospital_Emergency_Room_Data[[#This Row],[Day]]&lt;=20,"Middle(11-20)",Hospital_Emergency_Room_Data[[#This Row],[Day]]&gt;20,"End(21-30)")</f>
        <v>Start(1-10)</v>
      </c>
    </row>
    <row r="4662" spans="1:22">
      <c r="A4662">
        <v>188849362</v>
      </c>
      <c r="B4662" t="s">
        <v>4673</v>
      </c>
      <c r="C4662" s="1">
        <v>45441</v>
      </c>
      <c r="D4662" t="str">
        <f>TEXT(Hospital_Emergency_Room_Data[[#This Row],[Patient Admission Date]],"mmm")</f>
        <v>May</v>
      </c>
      <c r="E4662">
        <f>YEAR(Hospital_Emergency_Room_Data[[#This Row],[Patient Admission Date]])</f>
        <v>2024</v>
      </c>
      <c r="F4662" s="2">
        <v>0.66527777777777775</v>
      </c>
      <c r="G4662" s="8" t="str">
        <f>TEXT(Hospital_Emergency_Room_Data[[#This Row],[Patient Admission Date]],"dddd")</f>
        <v>Wednesday</v>
      </c>
      <c r="H4662" t="s">
        <v>9208</v>
      </c>
      <c r="I4662">
        <v>16</v>
      </c>
      <c r="J4662" s="5" t="s">
        <v>9220</v>
      </c>
      <c r="K4662" t="s">
        <v>8</v>
      </c>
      <c r="L4662" t="s">
        <v>9281</v>
      </c>
      <c r="M4662" t="s">
        <v>9209</v>
      </c>
      <c r="O4662">
        <v>29</v>
      </c>
      <c r="P4662" t="s">
        <v>9226</v>
      </c>
      <c r="Q4662">
        <v>29</v>
      </c>
      <c r="R4662">
        <v>15</v>
      </c>
      <c r="S4662" t="s">
        <v>9257</v>
      </c>
      <c r="T4662" t="s">
        <v>9264</v>
      </c>
      <c r="U4662" t="s">
        <v>9282</v>
      </c>
      <c r="V4662" t="str" cm="1">
        <f t="array" ref="V4662">_xlfn.IFS(Hospital_Emergency_Room_Data[[#This Row],[Day]]&lt;=10,"Start(1-10)",Hospital_Emergency_Room_Data[[#This Row],[Day]]&lt;=20,"Middle(11-20)",Hospital_Emergency_Room_Data[[#This Row],[Day]]&gt;20,"End(21-30)")</f>
        <v>End(21-30)</v>
      </c>
    </row>
    <row r="4663" spans="1:22">
      <c r="A4663">
        <v>552977824</v>
      </c>
      <c r="B4663" t="s">
        <v>4674</v>
      </c>
      <c r="C4663" s="1">
        <v>45583</v>
      </c>
      <c r="D4663" t="str">
        <f>TEXT(Hospital_Emergency_Room_Data[[#This Row],[Patient Admission Date]],"mmm")</f>
        <v>Oct</v>
      </c>
      <c r="E4663">
        <f>YEAR(Hospital_Emergency_Room_Data[[#This Row],[Patient Admission Date]])</f>
        <v>2024</v>
      </c>
      <c r="F4663" s="2">
        <v>0.99791666666666667</v>
      </c>
      <c r="G4663" s="8" t="str">
        <f>TEXT(Hospital_Emergency_Room_Data[[#This Row],[Patient Admission Date]],"dddd")</f>
        <v>Friday</v>
      </c>
      <c r="H4663" t="s">
        <v>9208</v>
      </c>
      <c r="I4663">
        <v>67</v>
      </c>
      <c r="J4663" s="5" t="s">
        <v>9217</v>
      </c>
      <c r="K4663" t="s">
        <v>8</v>
      </c>
      <c r="L4663" t="s">
        <v>9281</v>
      </c>
      <c r="M4663" t="s">
        <v>9209</v>
      </c>
      <c r="O4663">
        <v>33</v>
      </c>
      <c r="P4663" t="s">
        <v>9225</v>
      </c>
      <c r="Q4663">
        <v>18</v>
      </c>
      <c r="R4663">
        <v>23</v>
      </c>
      <c r="S4663" t="s">
        <v>9256</v>
      </c>
      <c r="T4663" t="s">
        <v>9262</v>
      </c>
      <c r="U4663" t="s">
        <v>9300</v>
      </c>
      <c r="V4663" t="str" cm="1">
        <f t="array" ref="V4663">_xlfn.IFS(Hospital_Emergency_Room_Data[[#This Row],[Day]]&lt;=10,"Start(1-10)",Hospital_Emergency_Room_Data[[#This Row],[Day]]&lt;=20,"Middle(11-20)",Hospital_Emergency_Room_Data[[#This Row],[Day]]&gt;20,"End(21-30)")</f>
        <v>Middle(11-20)</v>
      </c>
    </row>
    <row r="4664" spans="1:22">
      <c r="A4664">
        <v>437404631</v>
      </c>
      <c r="B4664" t="s">
        <v>4675</v>
      </c>
      <c r="C4664" s="1">
        <v>45583</v>
      </c>
      <c r="D4664" t="str">
        <f>TEXT(Hospital_Emergency_Room_Data[[#This Row],[Patient Admission Date]],"mmm")</f>
        <v>Oct</v>
      </c>
      <c r="E4664">
        <f>YEAR(Hospital_Emergency_Room_Data[[#This Row],[Patient Admission Date]])</f>
        <v>2024</v>
      </c>
      <c r="F4664" s="2">
        <v>0.45</v>
      </c>
      <c r="G4664" s="8" t="str">
        <f>TEXT(Hospital_Emergency_Room_Data[[#This Row],[Patient Admission Date]],"dddd")</f>
        <v>Friday</v>
      </c>
      <c r="H4664" t="s">
        <v>9208</v>
      </c>
      <c r="I4664">
        <v>4</v>
      </c>
      <c r="J4664" s="5" t="s">
        <v>9218</v>
      </c>
      <c r="K4664" t="s">
        <v>8</v>
      </c>
      <c r="L4664" t="s">
        <v>9281</v>
      </c>
      <c r="M4664" t="s">
        <v>9209</v>
      </c>
      <c r="O4664">
        <v>38</v>
      </c>
      <c r="P4664" t="s">
        <v>9225</v>
      </c>
      <c r="Q4664">
        <v>18</v>
      </c>
      <c r="R4664">
        <v>10</v>
      </c>
      <c r="S4664" t="s">
        <v>9255</v>
      </c>
      <c r="T4664" t="s">
        <v>9262</v>
      </c>
      <c r="U4664" t="s">
        <v>9300</v>
      </c>
      <c r="V4664" t="str" cm="1">
        <f t="array" ref="V4664">_xlfn.IFS(Hospital_Emergency_Room_Data[[#This Row],[Day]]&lt;=10,"Start(1-10)",Hospital_Emergency_Room_Data[[#This Row],[Day]]&lt;=20,"Middle(11-20)",Hospital_Emergency_Room_Data[[#This Row],[Day]]&gt;20,"End(21-30)")</f>
        <v>Middle(11-20)</v>
      </c>
    </row>
    <row r="4665" spans="1:22">
      <c r="A4665">
        <v>547454774</v>
      </c>
      <c r="B4665" t="s">
        <v>4676</v>
      </c>
      <c r="C4665" s="1">
        <v>45302</v>
      </c>
      <c r="D4665" t="str">
        <f>TEXT(Hospital_Emergency_Room_Data[[#This Row],[Patient Admission Date]],"mmm")</f>
        <v>Jan</v>
      </c>
      <c r="E4665">
        <f>YEAR(Hospital_Emergency_Room_Data[[#This Row],[Patient Admission Date]])</f>
        <v>2024</v>
      </c>
      <c r="F4665" s="2">
        <v>0.33402777777777776</v>
      </c>
      <c r="G4665" s="8" t="str">
        <f>TEXT(Hospital_Emergency_Room_Data[[#This Row],[Patient Admission Date]],"dddd")</f>
        <v>Thursday</v>
      </c>
      <c r="H4665" t="s">
        <v>9208</v>
      </c>
      <c r="I4665">
        <v>25</v>
      </c>
      <c r="J4665" s="5" t="s">
        <v>9220</v>
      </c>
      <c r="K4665" t="s">
        <v>8</v>
      </c>
      <c r="L4665" t="s">
        <v>9281</v>
      </c>
      <c r="M4665" t="s">
        <v>9209</v>
      </c>
      <c r="O4665">
        <v>49</v>
      </c>
      <c r="P4665" t="s">
        <v>9225</v>
      </c>
      <c r="Q4665">
        <v>11</v>
      </c>
      <c r="R4665">
        <v>8</v>
      </c>
      <c r="S4665" t="s">
        <v>9255</v>
      </c>
      <c r="T4665" t="s">
        <v>9265</v>
      </c>
      <c r="U4665" t="s">
        <v>9283</v>
      </c>
      <c r="V4665" t="str" cm="1">
        <f t="array" ref="V4665">_xlfn.IFS(Hospital_Emergency_Room_Data[[#This Row],[Day]]&lt;=10,"Start(1-10)",Hospital_Emergency_Room_Data[[#This Row],[Day]]&lt;=20,"Middle(11-20)",Hospital_Emergency_Room_Data[[#This Row],[Day]]&gt;20,"End(21-30)")</f>
        <v>Middle(11-20)</v>
      </c>
    </row>
    <row r="4666" spans="1:22">
      <c r="A4666">
        <v>105504871</v>
      </c>
      <c r="B4666" t="s">
        <v>4677</v>
      </c>
      <c r="C4666" s="1">
        <v>45239</v>
      </c>
      <c r="D4666" t="str">
        <f>TEXT(Hospital_Emergency_Room_Data[[#This Row],[Patient Admission Date]],"mmm")</f>
        <v>Nov</v>
      </c>
      <c r="E4666">
        <f>YEAR(Hospital_Emergency_Room_Data[[#This Row],[Patient Admission Date]])</f>
        <v>2023</v>
      </c>
      <c r="F4666" s="2">
        <v>0.77500000000000002</v>
      </c>
      <c r="G4666" s="8" t="str">
        <f>TEXT(Hospital_Emergency_Room_Data[[#This Row],[Patient Admission Date]],"dddd")</f>
        <v>Thursday</v>
      </c>
      <c r="H4666" t="s">
        <v>9208</v>
      </c>
      <c r="I4666">
        <v>71</v>
      </c>
      <c r="J4666" s="5" t="s">
        <v>9222</v>
      </c>
      <c r="K4666" t="s">
        <v>8</v>
      </c>
      <c r="L4666" t="s">
        <v>9281</v>
      </c>
      <c r="M4666" t="s">
        <v>9209</v>
      </c>
      <c r="O4666">
        <v>52</v>
      </c>
      <c r="P4666" t="s">
        <v>9225</v>
      </c>
      <c r="Q4666">
        <v>9</v>
      </c>
      <c r="R4666">
        <v>18</v>
      </c>
      <c r="S4666" t="s">
        <v>9256</v>
      </c>
      <c r="T4666" t="s">
        <v>9265</v>
      </c>
      <c r="U4666" t="s">
        <v>9283</v>
      </c>
      <c r="V4666" t="str" cm="1">
        <f t="array" ref="V4666">_xlfn.IFS(Hospital_Emergency_Room_Data[[#This Row],[Day]]&lt;=10,"Start(1-10)",Hospital_Emergency_Room_Data[[#This Row],[Day]]&lt;=20,"Middle(11-20)",Hospital_Emergency_Room_Data[[#This Row],[Day]]&gt;20,"End(21-30)")</f>
        <v>Start(1-10)</v>
      </c>
    </row>
    <row r="4667" spans="1:22">
      <c r="A4667">
        <v>270196893</v>
      </c>
      <c r="B4667" t="s">
        <v>4678</v>
      </c>
      <c r="C4667" s="1">
        <v>45019</v>
      </c>
      <c r="D4667" t="str">
        <f>TEXT(Hospital_Emergency_Room_Data[[#This Row],[Patient Admission Date]],"mmm")</f>
        <v>Apr</v>
      </c>
      <c r="E4667">
        <f>YEAR(Hospital_Emergency_Room_Data[[#This Row],[Patient Admission Date]])</f>
        <v>2023</v>
      </c>
      <c r="F4667" s="2">
        <v>0.77222222222222225</v>
      </c>
      <c r="G4667" s="8" t="str">
        <f>TEXT(Hospital_Emergency_Room_Data[[#This Row],[Patient Admission Date]],"dddd")</f>
        <v>Monday</v>
      </c>
      <c r="H4667" t="s">
        <v>9208</v>
      </c>
      <c r="I4667">
        <v>21</v>
      </c>
      <c r="J4667" s="5" t="s">
        <v>9220</v>
      </c>
      <c r="K4667" t="s">
        <v>8</v>
      </c>
      <c r="L4667" t="s">
        <v>9281</v>
      </c>
      <c r="M4667" t="s">
        <v>9209</v>
      </c>
      <c r="O4667">
        <v>54</v>
      </c>
      <c r="P4667" t="s">
        <v>9225</v>
      </c>
      <c r="Q4667">
        <v>3</v>
      </c>
      <c r="R4667">
        <v>18</v>
      </c>
      <c r="S4667" t="s">
        <v>9256</v>
      </c>
      <c r="T4667" t="s">
        <v>9263</v>
      </c>
      <c r="U4667" t="s">
        <v>9283</v>
      </c>
      <c r="V4667" t="str" cm="1">
        <f t="array" ref="V4667">_xlfn.IFS(Hospital_Emergency_Room_Data[[#This Row],[Day]]&lt;=10,"Start(1-10)",Hospital_Emergency_Room_Data[[#This Row],[Day]]&lt;=20,"Middle(11-20)",Hospital_Emergency_Room_Data[[#This Row],[Day]]&gt;20,"End(21-30)")</f>
        <v>Start(1-10)</v>
      </c>
    </row>
    <row r="4668" spans="1:22">
      <c r="A4668">
        <v>620238298</v>
      </c>
      <c r="B4668" t="s">
        <v>4679</v>
      </c>
      <c r="C4668" s="1">
        <v>45231</v>
      </c>
      <c r="D4668" t="str">
        <f>TEXT(Hospital_Emergency_Room_Data[[#This Row],[Patient Admission Date]],"mmm")</f>
        <v>Nov</v>
      </c>
      <c r="E4668">
        <f>YEAR(Hospital_Emergency_Room_Data[[#This Row],[Patient Admission Date]])</f>
        <v>2023</v>
      </c>
      <c r="F4668" s="2">
        <v>0.41111111111111109</v>
      </c>
      <c r="G4668" s="8" t="str">
        <f>TEXT(Hospital_Emergency_Room_Data[[#This Row],[Patient Admission Date]],"dddd")</f>
        <v>Wednesday</v>
      </c>
      <c r="H4668" t="s">
        <v>9208</v>
      </c>
      <c r="I4668">
        <v>25</v>
      </c>
      <c r="J4668" s="5" t="s">
        <v>9220</v>
      </c>
      <c r="K4668" t="s">
        <v>8</v>
      </c>
      <c r="L4668" t="s">
        <v>9281</v>
      </c>
      <c r="M4668" t="s">
        <v>9209</v>
      </c>
      <c r="O4668">
        <v>58</v>
      </c>
      <c r="P4668" t="s">
        <v>9225</v>
      </c>
      <c r="Q4668">
        <v>1</v>
      </c>
      <c r="R4668">
        <v>9</v>
      </c>
      <c r="S4668" t="s">
        <v>9255</v>
      </c>
      <c r="T4668" t="s">
        <v>9263</v>
      </c>
      <c r="U4668" t="s">
        <v>9283</v>
      </c>
      <c r="V4668" t="str" cm="1">
        <f t="array" ref="V4668">_xlfn.IFS(Hospital_Emergency_Room_Data[[#This Row],[Day]]&lt;=10,"Start(1-10)",Hospital_Emergency_Room_Data[[#This Row],[Day]]&lt;=20,"Middle(11-20)",Hospital_Emergency_Room_Data[[#This Row],[Day]]&gt;20,"End(21-30)")</f>
        <v>Start(1-10)</v>
      </c>
    </row>
    <row r="4669" spans="1:22">
      <c r="A4669">
        <v>735558837</v>
      </c>
      <c r="B4669" t="s">
        <v>4680</v>
      </c>
      <c r="C4669" s="1">
        <v>45078</v>
      </c>
      <c r="D4669" t="str">
        <f>TEXT(Hospital_Emergency_Room_Data[[#This Row],[Patient Admission Date]],"mmm")</f>
        <v>Jun</v>
      </c>
      <c r="E4669">
        <f>YEAR(Hospital_Emergency_Room_Data[[#This Row],[Patient Admission Date]])</f>
        <v>2023</v>
      </c>
      <c r="F4669" s="2">
        <v>0.13333333333333333</v>
      </c>
      <c r="G4669" s="8" t="str">
        <f>TEXT(Hospital_Emergency_Room_Data[[#This Row],[Patient Admission Date]],"dddd")</f>
        <v>Thursday</v>
      </c>
      <c r="H4669" t="s">
        <v>9208</v>
      </c>
      <c r="I4669">
        <v>36</v>
      </c>
      <c r="J4669" s="5" t="s">
        <v>9223</v>
      </c>
      <c r="K4669" t="s">
        <v>8</v>
      </c>
      <c r="L4669" t="s">
        <v>9281</v>
      </c>
      <c r="M4669" t="s">
        <v>9209</v>
      </c>
      <c r="O4669">
        <v>37</v>
      </c>
      <c r="P4669" t="s">
        <v>9225</v>
      </c>
      <c r="Q4669">
        <v>1</v>
      </c>
      <c r="R4669">
        <v>3</v>
      </c>
      <c r="S4669" t="s">
        <v>9258</v>
      </c>
      <c r="T4669" t="s">
        <v>9263</v>
      </c>
      <c r="U4669" t="s">
        <v>9300</v>
      </c>
      <c r="V4669" t="str" cm="1">
        <f t="array" ref="V4669">_xlfn.IFS(Hospital_Emergency_Room_Data[[#This Row],[Day]]&lt;=10,"Start(1-10)",Hospital_Emergency_Room_Data[[#This Row],[Day]]&lt;=20,"Middle(11-20)",Hospital_Emergency_Room_Data[[#This Row],[Day]]&gt;20,"End(21-30)")</f>
        <v>Start(1-10)</v>
      </c>
    </row>
    <row r="4670" spans="1:22">
      <c r="A4670">
        <v>760248347</v>
      </c>
      <c r="B4670" t="s">
        <v>4681</v>
      </c>
      <c r="C4670" s="1">
        <v>45585</v>
      </c>
      <c r="D4670" t="str">
        <f>TEXT(Hospital_Emergency_Room_Data[[#This Row],[Patient Admission Date]],"mmm")</f>
        <v>Oct</v>
      </c>
      <c r="E4670">
        <f>YEAR(Hospital_Emergency_Room_Data[[#This Row],[Patient Admission Date]])</f>
        <v>2024</v>
      </c>
      <c r="F4670" s="2">
        <v>0.49722222222222223</v>
      </c>
      <c r="G4670" s="8" t="str">
        <f>TEXT(Hospital_Emergency_Room_Data[[#This Row],[Patient Admission Date]],"dddd")</f>
        <v>Sunday</v>
      </c>
      <c r="H4670" t="s">
        <v>9208</v>
      </c>
      <c r="I4670">
        <v>17</v>
      </c>
      <c r="J4670" s="5" t="s">
        <v>9220</v>
      </c>
      <c r="K4670" t="s">
        <v>8</v>
      </c>
      <c r="L4670" t="s">
        <v>9281</v>
      </c>
      <c r="M4670" t="s">
        <v>9209</v>
      </c>
      <c r="O4670">
        <v>46</v>
      </c>
      <c r="P4670" t="s">
        <v>9225</v>
      </c>
      <c r="Q4670">
        <v>20</v>
      </c>
      <c r="R4670">
        <v>11</v>
      </c>
      <c r="S4670" t="s">
        <v>9255</v>
      </c>
      <c r="T4670" t="s">
        <v>9262</v>
      </c>
      <c r="U4670" t="s">
        <v>9283</v>
      </c>
      <c r="V4670" t="str" cm="1">
        <f t="array" ref="V4670">_xlfn.IFS(Hospital_Emergency_Room_Data[[#This Row],[Day]]&lt;=10,"Start(1-10)",Hospital_Emergency_Room_Data[[#This Row],[Day]]&lt;=20,"Middle(11-20)",Hospital_Emergency_Room_Data[[#This Row],[Day]]&gt;20,"End(21-30)")</f>
        <v>Middle(11-20)</v>
      </c>
    </row>
    <row r="4671" spans="1:22">
      <c r="A4671">
        <v>146294419</v>
      </c>
      <c r="B4671" t="s">
        <v>4682</v>
      </c>
      <c r="C4671" s="1">
        <v>45436</v>
      </c>
      <c r="D4671" t="str">
        <f>TEXT(Hospital_Emergency_Room_Data[[#This Row],[Patient Admission Date]],"mmm")</f>
        <v>May</v>
      </c>
      <c r="E4671">
        <f>YEAR(Hospital_Emergency_Room_Data[[#This Row],[Patient Admission Date]])</f>
        <v>2024</v>
      </c>
      <c r="F4671" s="2">
        <v>0.60833333333333328</v>
      </c>
      <c r="G4671" s="8" t="str">
        <f>TEXT(Hospital_Emergency_Room_Data[[#This Row],[Patient Admission Date]],"dddd")</f>
        <v>Friday</v>
      </c>
      <c r="H4671" t="s">
        <v>9208</v>
      </c>
      <c r="I4671">
        <v>66</v>
      </c>
      <c r="J4671" s="5" t="s">
        <v>9217</v>
      </c>
      <c r="K4671" t="s">
        <v>8</v>
      </c>
      <c r="L4671" t="s">
        <v>9281</v>
      </c>
      <c r="M4671" t="s">
        <v>9209</v>
      </c>
      <c r="O4671">
        <v>48</v>
      </c>
      <c r="P4671" t="s">
        <v>9225</v>
      </c>
      <c r="Q4671">
        <v>24</v>
      </c>
      <c r="R4671">
        <v>14</v>
      </c>
      <c r="S4671" t="s">
        <v>9257</v>
      </c>
      <c r="T4671" t="s">
        <v>9264</v>
      </c>
      <c r="U4671" t="s">
        <v>9283</v>
      </c>
      <c r="V4671" t="str" cm="1">
        <f t="array" ref="V4671">_xlfn.IFS(Hospital_Emergency_Room_Data[[#This Row],[Day]]&lt;=10,"Start(1-10)",Hospital_Emergency_Room_Data[[#This Row],[Day]]&lt;=20,"Middle(11-20)",Hospital_Emergency_Room_Data[[#This Row],[Day]]&gt;20,"End(21-30)")</f>
        <v>End(21-30)</v>
      </c>
    </row>
    <row r="4672" spans="1:22">
      <c r="A4672">
        <v>276652584</v>
      </c>
      <c r="B4672" t="s">
        <v>4683</v>
      </c>
      <c r="C4672" s="1">
        <v>45572</v>
      </c>
      <c r="D4672" t="str">
        <f>TEXT(Hospital_Emergency_Room_Data[[#This Row],[Patient Admission Date]],"mmm")</f>
        <v>Oct</v>
      </c>
      <c r="E4672">
        <f>YEAR(Hospital_Emergency_Room_Data[[#This Row],[Patient Admission Date]])</f>
        <v>2024</v>
      </c>
      <c r="F4672" s="2">
        <v>0.51249999999999996</v>
      </c>
      <c r="G4672" s="8" t="str">
        <f>TEXT(Hospital_Emergency_Room_Data[[#This Row],[Patient Admission Date]],"dddd")</f>
        <v>Monday</v>
      </c>
      <c r="H4672" t="s">
        <v>9208</v>
      </c>
      <c r="I4672">
        <v>78</v>
      </c>
      <c r="J4672" s="5" t="s">
        <v>9222</v>
      </c>
      <c r="K4672" t="s">
        <v>8</v>
      </c>
      <c r="L4672" t="s">
        <v>9281</v>
      </c>
      <c r="M4672" t="s">
        <v>9209</v>
      </c>
      <c r="O4672">
        <v>56</v>
      </c>
      <c r="P4672" t="s">
        <v>9225</v>
      </c>
      <c r="Q4672">
        <v>7</v>
      </c>
      <c r="R4672">
        <v>12</v>
      </c>
      <c r="S4672" t="s">
        <v>9257</v>
      </c>
      <c r="T4672" t="s">
        <v>9263</v>
      </c>
      <c r="U4672" t="s">
        <v>9283</v>
      </c>
      <c r="V4672" t="str" cm="1">
        <f t="array" ref="V4672">_xlfn.IFS(Hospital_Emergency_Room_Data[[#This Row],[Day]]&lt;=10,"Start(1-10)",Hospital_Emergency_Room_Data[[#This Row],[Day]]&lt;=20,"Middle(11-20)",Hospital_Emergency_Room_Data[[#This Row],[Day]]&gt;20,"End(21-30)")</f>
        <v>Start(1-10)</v>
      </c>
    </row>
    <row r="4673" spans="1:22">
      <c r="A4673">
        <v>860913089</v>
      </c>
      <c r="B4673" t="s">
        <v>4684</v>
      </c>
      <c r="C4673" s="1">
        <v>45305</v>
      </c>
      <c r="D4673" t="str">
        <f>TEXT(Hospital_Emergency_Room_Data[[#This Row],[Patient Admission Date]],"mmm")</f>
        <v>Jan</v>
      </c>
      <c r="E4673">
        <f>YEAR(Hospital_Emergency_Room_Data[[#This Row],[Patient Admission Date]])</f>
        <v>2024</v>
      </c>
      <c r="F4673" s="2">
        <v>4.4444444444444446E-2</v>
      </c>
      <c r="G4673" s="8" t="str">
        <f>TEXT(Hospital_Emergency_Room_Data[[#This Row],[Patient Admission Date]],"dddd")</f>
        <v>Sunday</v>
      </c>
      <c r="H4673" t="s">
        <v>9208</v>
      </c>
      <c r="I4673">
        <v>71</v>
      </c>
      <c r="J4673" s="5" t="s">
        <v>9222</v>
      </c>
      <c r="K4673" t="s">
        <v>8</v>
      </c>
      <c r="L4673" t="s">
        <v>9281</v>
      </c>
      <c r="M4673" t="s">
        <v>9209</v>
      </c>
      <c r="O4673">
        <v>60</v>
      </c>
      <c r="P4673" t="s">
        <v>9225</v>
      </c>
      <c r="Q4673">
        <v>14</v>
      </c>
      <c r="R4673">
        <v>1</v>
      </c>
      <c r="S4673" t="s">
        <v>9258</v>
      </c>
      <c r="T4673" t="s">
        <v>9265</v>
      </c>
      <c r="U4673" t="s">
        <v>9283</v>
      </c>
      <c r="V4673" t="str" cm="1">
        <f t="array" ref="V4673">_xlfn.IFS(Hospital_Emergency_Room_Data[[#This Row],[Day]]&lt;=10,"Start(1-10)",Hospital_Emergency_Room_Data[[#This Row],[Day]]&lt;=20,"Middle(11-20)",Hospital_Emergency_Room_Data[[#This Row],[Day]]&gt;20,"End(21-30)")</f>
        <v>Middle(11-20)</v>
      </c>
    </row>
    <row r="4674" spans="1:22">
      <c r="A4674">
        <v>234167761</v>
      </c>
      <c r="B4674" t="s">
        <v>4685</v>
      </c>
      <c r="C4674" s="1">
        <v>45586</v>
      </c>
      <c r="D4674" t="str">
        <f>TEXT(Hospital_Emergency_Room_Data[[#This Row],[Patient Admission Date]],"mmm")</f>
        <v>Oct</v>
      </c>
      <c r="E4674">
        <f>YEAR(Hospital_Emergency_Room_Data[[#This Row],[Patient Admission Date]])</f>
        <v>2024</v>
      </c>
      <c r="F4674" s="2">
        <v>0.89930555555555558</v>
      </c>
      <c r="G4674" s="8" t="str">
        <f>TEXT(Hospital_Emergency_Room_Data[[#This Row],[Patient Admission Date]],"dddd")</f>
        <v>Monday</v>
      </c>
      <c r="H4674" t="s">
        <v>9208</v>
      </c>
      <c r="I4674">
        <v>52</v>
      </c>
      <c r="J4674" s="5" t="s">
        <v>9219</v>
      </c>
      <c r="K4674" t="s">
        <v>8</v>
      </c>
      <c r="L4674" t="s">
        <v>9281</v>
      </c>
      <c r="M4674" t="s">
        <v>9209</v>
      </c>
      <c r="O4674">
        <v>13</v>
      </c>
      <c r="P4674" t="s">
        <v>9226</v>
      </c>
      <c r="Q4674">
        <v>21</v>
      </c>
      <c r="R4674">
        <v>21</v>
      </c>
      <c r="S4674" t="s">
        <v>9256</v>
      </c>
      <c r="T4674" t="s">
        <v>9262</v>
      </c>
      <c r="U4674" t="s">
        <v>9282</v>
      </c>
      <c r="V4674" t="str" cm="1">
        <f t="array" ref="V4674">_xlfn.IFS(Hospital_Emergency_Room_Data[[#This Row],[Day]]&lt;=10,"Start(1-10)",Hospital_Emergency_Room_Data[[#This Row],[Day]]&lt;=20,"Middle(11-20)",Hospital_Emergency_Room_Data[[#This Row],[Day]]&gt;20,"End(21-30)")</f>
        <v>End(21-30)</v>
      </c>
    </row>
    <row r="4675" spans="1:22">
      <c r="A4675">
        <v>680207790</v>
      </c>
      <c r="B4675" t="s">
        <v>4686</v>
      </c>
      <c r="C4675" s="1">
        <v>45410</v>
      </c>
      <c r="D4675" t="str">
        <f>TEXT(Hospital_Emergency_Room_Data[[#This Row],[Patient Admission Date]],"mmm")</f>
        <v>Apr</v>
      </c>
      <c r="E4675">
        <f>YEAR(Hospital_Emergency_Room_Data[[#This Row],[Patient Admission Date]])</f>
        <v>2024</v>
      </c>
      <c r="F4675" s="2">
        <v>0.99861111111111112</v>
      </c>
      <c r="G4675" s="8" t="str">
        <f>TEXT(Hospital_Emergency_Room_Data[[#This Row],[Patient Admission Date]],"dddd")</f>
        <v>Sunday</v>
      </c>
      <c r="H4675" t="s">
        <v>9208</v>
      </c>
      <c r="I4675">
        <v>74</v>
      </c>
      <c r="J4675" s="5" t="s">
        <v>9222</v>
      </c>
      <c r="K4675" t="s">
        <v>8</v>
      </c>
      <c r="L4675" t="s">
        <v>9281</v>
      </c>
      <c r="M4675" t="s">
        <v>9209</v>
      </c>
      <c r="O4675">
        <v>14</v>
      </c>
      <c r="P4675" t="s">
        <v>9226</v>
      </c>
      <c r="Q4675">
        <v>28</v>
      </c>
      <c r="R4675">
        <v>23</v>
      </c>
      <c r="S4675" t="s">
        <v>9256</v>
      </c>
      <c r="T4675" t="s">
        <v>9264</v>
      </c>
      <c r="U4675" t="s">
        <v>9282</v>
      </c>
      <c r="V4675" t="str" cm="1">
        <f t="array" ref="V4675">_xlfn.IFS(Hospital_Emergency_Room_Data[[#This Row],[Day]]&lt;=10,"Start(1-10)",Hospital_Emergency_Room_Data[[#This Row],[Day]]&lt;=20,"Middle(11-20)",Hospital_Emergency_Room_Data[[#This Row],[Day]]&gt;20,"End(21-30)")</f>
        <v>End(21-30)</v>
      </c>
    </row>
    <row r="4676" spans="1:22">
      <c r="A4676">
        <v>719641635</v>
      </c>
      <c r="B4676" t="s">
        <v>4687</v>
      </c>
      <c r="C4676" s="1">
        <v>45119</v>
      </c>
      <c r="D4676" t="str">
        <f>TEXT(Hospital_Emergency_Room_Data[[#This Row],[Patient Admission Date]],"mmm")</f>
        <v>Jul</v>
      </c>
      <c r="E4676">
        <f>YEAR(Hospital_Emergency_Room_Data[[#This Row],[Patient Admission Date]])</f>
        <v>2023</v>
      </c>
      <c r="F4676" s="2">
        <v>0.51111111111111107</v>
      </c>
      <c r="G4676" s="8" t="str">
        <f>TEXT(Hospital_Emergency_Room_Data[[#This Row],[Patient Admission Date]],"dddd")</f>
        <v>Wednesday</v>
      </c>
      <c r="H4676" t="s">
        <v>9208</v>
      </c>
      <c r="I4676">
        <v>18</v>
      </c>
      <c r="J4676" s="5" t="s">
        <v>9220</v>
      </c>
      <c r="K4676" t="s">
        <v>8</v>
      </c>
      <c r="L4676" t="s">
        <v>9281</v>
      </c>
      <c r="M4676" t="s">
        <v>9209</v>
      </c>
      <c r="O4676">
        <v>15</v>
      </c>
      <c r="P4676" t="s">
        <v>9226</v>
      </c>
      <c r="Q4676">
        <v>12</v>
      </c>
      <c r="R4676">
        <v>12</v>
      </c>
      <c r="S4676" t="s">
        <v>9257</v>
      </c>
      <c r="T4676" t="s">
        <v>9265</v>
      </c>
      <c r="U4676" t="s">
        <v>9282</v>
      </c>
      <c r="V4676" t="str" cm="1">
        <f t="array" ref="V4676">_xlfn.IFS(Hospital_Emergency_Room_Data[[#This Row],[Day]]&lt;=10,"Start(1-10)",Hospital_Emergency_Room_Data[[#This Row],[Day]]&lt;=20,"Middle(11-20)",Hospital_Emergency_Room_Data[[#This Row],[Day]]&gt;20,"End(21-30)")</f>
        <v>Middle(11-20)</v>
      </c>
    </row>
    <row r="4677" spans="1:22">
      <c r="A4677">
        <v>430812099</v>
      </c>
      <c r="B4677" t="s">
        <v>4688</v>
      </c>
      <c r="C4677" s="1">
        <v>45087</v>
      </c>
      <c r="D4677" t="str">
        <f>TEXT(Hospital_Emergency_Room_Data[[#This Row],[Patient Admission Date]],"mmm")</f>
        <v>Jun</v>
      </c>
      <c r="E4677">
        <f>YEAR(Hospital_Emergency_Room_Data[[#This Row],[Patient Admission Date]])</f>
        <v>2023</v>
      </c>
      <c r="F4677" s="2">
        <v>0.84305555555555556</v>
      </c>
      <c r="G4677" s="8" t="str">
        <f>TEXT(Hospital_Emergency_Room_Data[[#This Row],[Patient Admission Date]],"dddd")</f>
        <v>Saturday</v>
      </c>
      <c r="H4677" t="s">
        <v>9208</v>
      </c>
      <c r="I4677">
        <v>43</v>
      </c>
      <c r="J4677" s="5" t="s">
        <v>9223</v>
      </c>
      <c r="K4677" t="s">
        <v>8</v>
      </c>
      <c r="L4677" t="s">
        <v>9281</v>
      </c>
      <c r="M4677" t="s">
        <v>9209</v>
      </c>
      <c r="O4677">
        <v>20</v>
      </c>
      <c r="P4677" t="s">
        <v>9226</v>
      </c>
      <c r="Q4677">
        <v>10</v>
      </c>
      <c r="R4677">
        <v>20</v>
      </c>
      <c r="S4677" t="s">
        <v>9256</v>
      </c>
      <c r="T4677" t="s">
        <v>9265</v>
      </c>
      <c r="U4677" t="s">
        <v>9282</v>
      </c>
      <c r="V4677" t="str" cm="1">
        <f t="array" ref="V4677">_xlfn.IFS(Hospital_Emergency_Room_Data[[#This Row],[Day]]&lt;=10,"Start(1-10)",Hospital_Emergency_Room_Data[[#This Row],[Day]]&lt;=20,"Middle(11-20)",Hospital_Emergency_Room_Data[[#This Row],[Day]]&gt;20,"End(21-30)")</f>
        <v>Start(1-10)</v>
      </c>
    </row>
    <row r="4678" spans="1:22">
      <c r="A4678">
        <v>673153561</v>
      </c>
      <c r="B4678" t="s">
        <v>4689</v>
      </c>
      <c r="C4678" s="1">
        <v>45478</v>
      </c>
      <c r="D4678" t="str">
        <f>TEXT(Hospital_Emergency_Room_Data[[#This Row],[Patient Admission Date]],"mmm")</f>
        <v>Jul</v>
      </c>
      <c r="E4678">
        <f>YEAR(Hospital_Emergency_Room_Data[[#This Row],[Patient Admission Date]])</f>
        <v>2024</v>
      </c>
      <c r="F4678" s="2">
        <v>0.60138888888888886</v>
      </c>
      <c r="G4678" s="8" t="str">
        <f>TEXT(Hospital_Emergency_Room_Data[[#This Row],[Patient Admission Date]],"dddd")</f>
        <v>Friday</v>
      </c>
      <c r="H4678" t="s">
        <v>9208</v>
      </c>
      <c r="I4678">
        <v>15</v>
      </c>
      <c r="J4678" s="5" t="s">
        <v>9220</v>
      </c>
      <c r="K4678" t="s">
        <v>8</v>
      </c>
      <c r="L4678" t="s">
        <v>9281</v>
      </c>
      <c r="M4678" t="s">
        <v>9209</v>
      </c>
      <c r="O4678">
        <v>22</v>
      </c>
      <c r="P4678" t="s">
        <v>9226</v>
      </c>
      <c r="Q4678">
        <v>5</v>
      </c>
      <c r="R4678">
        <v>14</v>
      </c>
      <c r="S4678" t="s">
        <v>9257</v>
      </c>
      <c r="T4678" t="s">
        <v>9263</v>
      </c>
      <c r="U4678" t="s">
        <v>9282</v>
      </c>
      <c r="V4678" t="str" cm="1">
        <f t="array" ref="V4678">_xlfn.IFS(Hospital_Emergency_Room_Data[[#This Row],[Day]]&lt;=10,"Start(1-10)",Hospital_Emergency_Room_Data[[#This Row],[Day]]&lt;=20,"Middle(11-20)",Hospital_Emergency_Room_Data[[#This Row],[Day]]&gt;20,"End(21-30)")</f>
        <v>Start(1-10)</v>
      </c>
    </row>
    <row r="4679" spans="1:22">
      <c r="A4679">
        <v>627250591</v>
      </c>
      <c r="B4679" t="s">
        <v>4690</v>
      </c>
      <c r="C4679" s="1">
        <v>45121</v>
      </c>
      <c r="D4679" t="str">
        <f>TEXT(Hospital_Emergency_Room_Data[[#This Row],[Patient Admission Date]],"mmm")</f>
        <v>Jul</v>
      </c>
      <c r="E4679">
        <f>YEAR(Hospital_Emergency_Room_Data[[#This Row],[Patient Admission Date]])</f>
        <v>2023</v>
      </c>
      <c r="F4679" s="2">
        <v>0.46250000000000002</v>
      </c>
      <c r="G4679" s="8" t="str">
        <f>TEXT(Hospital_Emergency_Room_Data[[#This Row],[Patient Admission Date]],"dddd")</f>
        <v>Friday</v>
      </c>
      <c r="H4679" t="s">
        <v>9208</v>
      </c>
      <c r="I4679">
        <v>54</v>
      </c>
      <c r="J4679" s="5" t="s">
        <v>9219</v>
      </c>
      <c r="K4679" t="s">
        <v>8</v>
      </c>
      <c r="L4679" t="s">
        <v>9281</v>
      </c>
      <c r="M4679" t="s">
        <v>9209</v>
      </c>
      <c r="O4679">
        <v>23</v>
      </c>
      <c r="P4679" t="s">
        <v>9226</v>
      </c>
      <c r="Q4679">
        <v>14</v>
      </c>
      <c r="R4679">
        <v>11</v>
      </c>
      <c r="S4679" t="s">
        <v>9255</v>
      </c>
      <c r="T4679" t="s">
        <v>9265</v>
      </c>
      <c r="U4679" t="s">
        <v>9282</v>
      </c>
      <c r="V4679" t="str" cm="1">
        <f t="array" ref="V4679">_xlfn.IFS(Hospital_Emergency_Room_Data[[#This Row],[Day]]&lt;=10,"Start(1-10)",Hospital_Emergency_Room_Data[[#This Row],[Day]]&lt;=20,"Middle(11-20)",Hospital_Emergency_Room_Data[[#This Row],[Day]]&gt;20,"End(21-30)")</f>
        <v>Middle(11-20)</v>
      </c>
    </row>
    <row r="4680" spans="1:22">
      <c r="A4680">
        <v>322259678</v>
      </c>
      <c r="B4680" t="s">
        <v>4691</v>
      </c>
      <c r="C4680" s="1">
        <v>45346</v>
      </c>
      <c r="D4680" t="str">
        <f>TEXT(Hospital_Emergency_Room_Data[[#This Row],[Patient Admission Date]],"mmm")</f>
        <v>Feb</v>
      </c>
      <c r="E4680">
        <f>YEAR(Hospital_Emergency_Room_Data[[#This Row],[Patient Admission Date]])</f>
        <v>2024</v>
      </c>
      <c r="F4680" s="2">
        <v>0.90972222222222221</v>
      </c>
      <c r="G4680" s="8" t="str">
        <f>TEXT(Hospital_Emergency_Room_Data[[#This Row],[Patient Admission Date]],"dddd")</f>
        <v>Saturday</v>
      </c>
      <c r="H4680" t="s">
        <v>9208</v>
      </c>
      <c r="I4680">
        <v>53</v>
      </c>
      <c r="J4680" s="5" t="s">
        <v>9219</v>
      </c>
      <c r="K4680" t="s">
        <v>8</v>
      </c>
      <c r="L4680" t="s">
        <v>9281</v>
      </c>
      <c r="M4680" t="s">
        <v>9209</v>
      </c>
      <c r="O4680">
        <v>27</v>
      </c>
      <c r="P4680" t="s">
        <v>9226</v>
      </c>
      <c r="Q4680">
        <v>24</v>
      </c>
      <c r="R4680">
        <v>21</v>
      </c>
      <c r="S4680" t="s">
        <v>9256</v>
      </c>
      <c r="T4680" t="s">
        <v>9264</v>
      </c>
      <c r="U4680" t="s">
        <v>9282</v>
      </c>
      <c r="V4680" t="str" cm="1">
        <f t="array" ref="V4680">_xlfn.IFS(Hospital_Emergency_Room_Data[[#This Row],[Day]]&lt;=10,"Start(1-10)",Hospital_Emergency_Room_Data[[#This Row],[Day]]&lt;=20,"Middle(11-20)",Hospital_Emergency_Room_Data[[#This Row],[Day]]&gt;20,"End(21-30)")</f>
        <v>End(21-30)</v>
      </c>
    </row>
    <row r="4681" spans="1:22">
      <c r="A4681">
        <v>300570346</v>
      </c>
      <c r="B4681" t="s">
        <v>4692</v>
      </c>
      <c r="C4681" s="1">
        <v>45150</v>
      </c>
      <c r="D4681" t="str">
        <f>TEXT(Hospital_Emergency_Room_Data[[#This Row],[Patient Admission Date]],"mmm")</f>
        <v>Aug</v>
      </c>
      <c r="E4681">
        <f>YEAR(Hospital_Emergency_Room_Data[[#This Row],[Patient Admission Date]])</f>
        <v>2023</v>
      </c>
      <c r="F4681" s="2">
        <v>0.7055555555555556</v>
      </c>
      <c r="G4681" s="8" t="str">
        <f>TEXT(Hospital_Emergency_Room_Data[[#This Row],[Patient Admission Date]],"dddd")</f>
        <v>Saturday</v>
      </c>
      <c r="H4681" t="s">
        <v>9208</v>
      </c>
      <c r="I4681">
        <v>17</v>
      </c>
      <c r="J4681" s="5" t="s">
        <v>9220</v>
      </c>
      <c r="K4681" t="s">
        <v>8</v>
      </c>
      <c r="L4681" t="s">
        <v>9281</v>
      </c>
      <c r="M4681" t="s">
        <v>9209</v>
      </c>
      <c r="O4681">
        <v>29</v>
      </c>
      <c r="P4681" t="s">
        <v>9226</v>
      </c>
      <c r="Q4681">
        <v>12</v>
      </c>
      <c r="R4681">
        <v>16</v>
      </c>
      <c r="S4681" t="s">
        <v>9257</v>
      </c>
      <c r="T4681" t="s">
        <v>9265</v>
      </c>
      <c r="U4681" t="s">
        <v>9282</v>
      </c>
      <c r="V4681" t="str" cm="1">
        <f t="array" ref="V4681">_xlfn.IFS(Hospital_Emergency_Room_Data[[#This Row],[Day]]&lt;=10,"Start(1-10)",Hospital_Emergency_Room_Data[[#This Row],[Day]]&lt;=20,"Middle(11-20)",Hospital_Emergency_Room_Data[[#This Row],[Day]]&gt;20,"End(21-30)")</f>
        <v>Middle(11-20)</v>
      </c>
    </row>
    <row r="4682" spans="1:22">
      <c r="A4682">
        <v>446570814</v>
      </c>
      <c r="B4682" t="s">
        <v>4693</v>
      </c>
      <c r="C4682" s="1">
        <v>45217</v>
      </c>
      <c r="D4682" t="str">
        <f>TEXT(Hospital_Emergency_Room_Data[[#This Row],[Patient Admission Date]],"mmm")</f>
        <v>Oct</v>
      </c>
      <c r="E4682">
        <f>YEAR(Hospital_Emergency_Room_Data[[#This Row],[Patient Admission Date]])</f>
        <v>2023</v>
      </c>
      <c r="F4682" s="2">
        <v>0.32500000000000001</v>
      </c>
      <c r="G4682" s="8" t="str">
        <f>TEXT(Hospital_Emergency_Room_Data[[#This Row],[Patient Admission Date]],"dddd")</f>
        <v>Wednesday</v>
      </c>
      <c r="H4682" t="s">
        <v>9208</v>
      </c>
      <c r="I4682">
        <v>50</v>
      </c>
      <c r="J4682" s="5" t="s">
        <v>9219</v>
      </c>
      <c r="K4682" t="s">
        <v>8</v>
      </c>
      <c r="L4682" t="s">
        <v>9281</v>
      </c>
      <c r="M4682" t="s">
        <v>9209</v>
      </c>
      <c r="O4682">
        <v>29</v>
      </c>
      <c r="P4682" t="s">
        <v>9226</v>
      </c>
      <c r="Q4682">
        <v>18</v>
      </c>
      <c r="R4682">
        <v>7</v>
      </c>
      <c r="S4682" t="s">
        <v>9255</v>
      </c>
      <c r="T4682" t="s">
        <v>9262</v>
      </c>
      <c r="U4682" t="s">
        <v>9282</v>
      </c>
      <c r="V4682" t="str" cm="1">
        <f t="array" ref="V4682">_xlfn.IFS(Hospital_Emergency_Room_Data[[#This Row],[Day]]&lt;=10,"Start(1-10)",Hospital_Emergency_Room_Data[[#This Row],[Day]]&lt;=20,"Middle(11-20)",Hospital_Emergency_Room_Data[[#This Row],[Day]]&gt;20,"End(21-30)")</f>
        <v>Middle(11-20)</v>
      </c>
    </row>
    <row r="4683" spans="1:22">
      <c r="A4683">
        <v>830038674</v>
      </c>
      <c r="B4683" t="s">
        <v>4694</v>
      </c>
      <c r="C4683" s="1">
        <v>45402</v>
      </c>
      <c r="D4683" t="str">
        <f>TEXT(Hospital_Emergency_Room_Data[[#This Row],[Patient Admission Date]],"mmm")</f>
        <v>Apr</v>
      </c>
      <c r="E4683">
        <f>YEAR(Hospital_Emergency_Room_Data[[#This Row],[Patient Admission Date]])</f>
        <v>2024</v>
      </c>
      <c r="F4683" s="2">
        <v>0.98611111111111116</v>
      </c>
      <c r="G4683" s="8" t="str">
        <f>TEXT(Hospital_Emergency_Room_Data[[#This Row],[Patient Admission Date]],"dddd")</f>
        <v>Saturday</v>
      </c>
      <c r="H4683" t="s">
        <v>9208</v>
      </c>
      <c r="I4683">
        <v>14</v>
      </c>
      <c r="J4683" s="5" t="s">
        <v>9221</v>
      </c>
      <c r="K4683" t="s">
        <v>8</v>
      </c>
      <c r="L4683" t="s">
        <v>9281</v>
      </c>
      <c r="M4683" t="s">
        <v>9209</v>
      </c>
      <c r="O4683">
        <v>41</v>
      </c>
      <c r="P4683" t="s">
        <v>9225</v>
      </c>
      <c r="Q4683">
        <v>20</v>
      </c>
      <c r="R4683">
        <v>23</v>
      </c>
      <c r="S4683" t="s">
        <v>9256</v>
      </c>
      <c r="T4683" t="s">
        <v>9262</v>
      </c>
      <c r="U4683" t="s">
        <v>9300</v>
      </c>
      <c r="V4683" t="str" cm="1">
        <f t="array" ref="V4683">_xlfn.IFS(Hospital_Emergency_Room_Data[[#This Row],[Day]]&lt;=10,"Start(1-10)",Hospital_Emergency_Room_Data[[#This Row],[Day]]&lt;=20,"Middle(11-20)",Hospital_Emergency_Room_Data[[#This Row],[Day]]&gt;20,"End(21-30)")</f>
        <v>Middle(11-20)</v>
      </c>
    </row>
    <row r="4684" spans="1:22">
      <c r="A4684">
        <v>261413006</v>
      </c>
      <c r="B4684" t="s">
        <v>4695</v>
      </c>
      <c r="C4684" s="1">
        <v>45307</v>
      </c>
      <c r="D4684" t="str">
        <f>TEXT(Hospital_Emergency_Room_Data[[#This Row],[Patient Admission Date]],"mmm")</f>
        <v>Jan</v>
      </c>
      <c r="E4684">
        <f>YEAR(Hospital_Emergency_Room_Data[[#This Row],[Patient Admission Date]])</f>
        <v>2024</v>
      </c>
      <c r="F4684" s="2">
        <v>0.63124999999999998</v>
      </c>
      <c r="G4684" s="8" t="str">
        <f>TEXT(Hospital_Emergency_Room_Data[[#This Row],[Patient Admission Date]],"dddd")</f>
        <v>Tuesday</v>
      </c>
      <c r="H4684" t="s">
        <v>9208</v>
      </c>
      <c r="I4684">
        <v>50</v>
      </c>
      <c r="J4684" s="5" t="s">
        <v>9219</v>
      </c>
      <c r="K4684" t="s">
        <v>8</v>
      </c>
      <c r="L4684" t="s">
        <v>9281</v>
      </c>
      <c r="M4684" t="s">
        <v>9209</v>
      </c>
      <c r="O4684">
        <v>47</v>
      </c>
      <c r="P4684" t="s">
        <v>9225</v>
      </c>
      <c r="Q4684">
        <v>16</v>
      </c>
      <c r="R4684">
        <v>15</v>
      </c>
      <c r="S4684" t="s">
        <v>9257</v>
      </c>
      <c r="T4684" t="s">
        <v>9262</v>
      </c>
      <c r="U4684" t="s">
        <v>9283</v>
      </c>
      <c r="V4684" t="str" cm="1">
        <f t="array" ref="V4684">_xlfn.IFS(Hospital_Emergency_Room_Data[[#This Row],[Day]]&lt;=10,"Start(1-10)",Hospital_Emergency_Room_Data[[#This Row],[Day]]&lt;=20,"Middle(11-20)",Hospital_Emergency_Room_Data[[#This Row],[Day]]&gt;20,"End(21-30)")</f>
        <v>Middle(11-20)</v>
      </c>
    </row>
    <row r="4685" spans="1:22">
      <c r="A4685">
        <v>850526715</v>
      </c>
      <c r="B4685" t="s">
        <v>4696</v>
      </c>
      <c r="C4685" s="1">
        <v>45593</v>
      </c>
      <c r="D4685" t="str">
        <f>TEXT(Hospital_Emergency_Room_Data[[#This Row],[Patient Admission Date]],"mmm")</f>
        <v>Oct</v>
      </c>
      <c r="E4685">
        <f>YEAR(Hospital_Emergency_Room_Data[[#This Row],[Patient Admission Date]])</f>
        <v>2024</v>
      </c>
      <c r="F4685" s="2">
        <v>0.13333333333333333</v>
      </c>
      <c r="G4685" s="8" t="str">
        <f>TEXT(Hospital_Emergency_Room_Data[[#This Row],[Patient Admission Date]],"dddd")</f>
        <v>Monday</v>
      </c>
      <c r="H4685" t="s">
        <v>9208</v>
      </c>
      <c r="I4685">
        <v>41</v>
      </c>
      <c r="J4685" s="5" t="s">
        <v>9223</v>
      </c>
      <c r="K4685" t="s">
        <v>8</v>
      </c>
      <c r="L4685" t="s">
        <v>9281</v>
      </c>
      <c r="M4685" t="s">
        <v>9209</v>
      </c>
      <c r="O4685">
        <v>50</v>
      </c>
      <c r="P4685" t="s">
        <v>9225</v>
      </c>
      <c r="Q4685">
        <v>28</v>
      </c>
      <c r="R4685">
        <v>3</v>
      </c>
      <c r="S4685" t="s">
        <v>9258</v>
      </c>
      <c r="T4685" t="s">
        <v>9264</v>
      </c>
      <c r="U4685" t="s">
        <v>9283</v>
      </c>
      <c r="V4685" t="str" cm="1">
        <f t="array" ref="V4685">_xlfn.IFS(Hospital_Emergency_Room_Data[[#This Row],[Day]]&lt;=10,"Start(1-10)",Hospital_Emergency_Room_Data[[#This Row],[Day]]&lt;=20,"Middle(11-20)",Hospital_Emergency_Room_Data[[#This Row],[Day]]&gt;20,"End(21-30)")</f>
        <v>End(21-30)</v>
      </c>
    </row>
    <row r="4686" spans="1:22">
      <c r="A4686">
        <v>331348927</v>
      </c>
      <c r="B4686" t="s">
        <v>4697</v>
      </c>
      <c r="C4686" s="1">
        <v>45468</v>
      </c>
      <c r="D4686" t="str">
        <f>TEXT(Hospital_Emergency_Room_Data[[#This Row],[Patient Admission Date]],"mmm")</f>
        <v>Jun</v>
      </c>
      <c r="E4686">
        <f>YEAR(Hospital_Emergency_Room_Data[[#This Row],[Patient Admission Date]])</f>
        <v>2024</v>
      </c>
      <c r="F4686" s="2">
        <v>0.69861111111111107</v>
      </c>
      <c r="G4686" s="8" t="str">
        <f>TEXT(Hospital_Emergency_Room_Data[[#This Row],[Patient Admission Date]],"dddd")</f>
        <v>Tuesday</v>
      </c>
      <c r="H4686" t="s">
        <v>9208</v>
      </c>
      <c r="I4686">
        <v>27</v>
      </c>
      <c r="J4686" s="5" t="s">
        <v>9220</v>
      </c>
      <c r="K4686" t="s">
        <v>8</v>
      </c>
      <c r="L4686" t="s">
        <v>9281</v>
      </c>
      <c r="M4686" t="s">
        <v>9209</v>
      </c>
      <c r="O4686">
        <v>59</v>
      </c>
      <c r="P4686" t="s">
        <v>9225</v>
      </c>
      <c r="Q4686">
        <v>25</v>
      </c>
      <c r="R4686">
        <v>16</v>
      </c>
      <c r="S4686" t="s">
        <v>9257</v>
      </c>
      <c r="T4686" t="s">
        <v>9264</v>
      </c>
      <c r="U4686" t="s">
        <v>9283</v>
      </c>
      <c r="V4686" t="str" cm="1">
        <f t="array" ref="V4686">_xlfn.IFS(Hospital_Emergency_Room_Data[[#This Row],[Day]]&lt;=10,"Start(1-10)",Hospital_Emergency_Room_Data[[#This Row],[Day]]&lt;=20,"Middle(11-20)",Hospital_Emergency_Room_Data[[#This Row],[Day]]&gt;20,"End(21-30)")</f>
        <v>End(21-30)</v>
      </c>
    </row>
    <row r="4687" spans="1:22">
      <c r="A4687">
        <v>220028548</v>
      </c>
      <c r="B4687" t="s">
        <v>4698</v>
      </c>
      <c r="C4687" s="1">
        <v>45274</v>
      </c>
      <c r="D4687" t="str">
        <f>TEXT(Hospital_Emergency_Room_Data[[#This Row],[Patient Admission Date]],"mmm")</f>
        <v>Dec</v>
      </c>
      <c r="E4687">
        <f>YEAR(Hospital_Emergency_Room_Data[[#This Row],[Patient Admission Date]])</f>
        <v>2023</v>
      </c>
      <c r="F4687" s="2">
        <v>0.71458333333333335</v>
      </c>
      <c r="G4687" s="8" t="str">
        <f>TEXT(Hospital_Emergency_Room_Data[[#This Row],[Patient Admission Date]],"dddd")</f>
        <v>Thursday</v>
      </c>
      <c r="H4687" t="s">
        <v>9208</v>
      </c>
      <c r="I4687">
        <v>50</v>
      </c>
      <c r="J4687" s="5" t="s">
        <v>9219</v>
      </c>
      <c r="K4687" t="s">
        <v>8</v>
      </c>
      <c r="L4687" t="s">
        <v>9281</v>
      </c>
      <c r="M4687" t="s">
        <v>9209</v>
      </c>
      <c r="O4687">
        <v>10</v>
      </c>
      <c r="P4687" t="s">
        <v>9226</v>
      </c>
      <c r="Q4687">
        <v>14</v>
      </c>
      <c r="R4687">
        <v>17</v>
      </c>
      <c r="S4687" t="s">
        <v>9257</v>
      </c>
      <c r="T4687" t="s">
        <v>9265</v>
      </c>
      <c r="U4687" t="s">
        <v>9282</v>
      </c>
      <c r="V4687" t="str" cm="1">
        <f t="array" ref="V4687">_xlfn.IFS(Hospital_Emergency_Room_Data[[#This Row],[Day]]&lt;=10,"Start(1-10)",Hospital_Emergency_Room_Data[[#This Row],[Day]]&lt;=20,"Middle(11-20)",Hospital_Emergency_Room_Data[[#This Row],[Day]]&gt;20,"End(21-30)")</f>
        <v>Middle(11-20)</v>
      </c>
    </row>
    <row r="4688" spans="1:22">
      <c r="A4688">
        <v>329895170</v>
      </c>
      <c r="B4688" t="s">
        <v>4699</v>
      </c>
      <c r="C4688" s="1">
        <v>45556</v>
      </c>
      <c r="D4688" t="str">
        <f>TEXT(Hospital_Emergency_Room_Data[[#This Row],[Patient Admission Date]],"mmm")</f>
        <v>Sep</v>
      </c>
      <c r="E4688">
        <f>YEAR(Hospital_Emergency_Room_Data[[#This Row],[Patient Admission Date]])</f>
        <v>2024</v>
      </c>
      <c r="F4688" s="2">
        <v>0.61736111111111114</v>
      </c>
      <c r="G4688" s="8" t="str">
        <f>TEXT(Hospital_Emergency_Room_Data[[#This Row],[Patient Admission Date]],"dddd")</f>
        <v>Saturday</v>
      </c>
      <c r="H4688" t="s">
        <v>9208</v>
      </c>
      <c r="I4688">
        <v>62</v>
      </c>
      <c r="J4688" s="5" t="s">
        <v>9217</v>
      </c>
      <c r="K4688" t="s">
        <v>8</v>
      </c>
      <c r="L4688" t="s">
        <v>9281</v>
      </c>
      <c r="M4688" t="s">
        <v>9209</v>
      </c>
      <c r="O4688">
        <v>15</v>
      </c>
      <c r="P4688" t="s">
        <v>9226</v>
      </c>
      <c r="Q4688">
        <v>21</v>
      </c>
      <c r="R4688">
        <v>14</v>
      </c>
      <c r="S4688" t="s">
        <v>9257</v>
      </c>
      <c r="T4688" t="s">
        <v>9262</v>
      </c>
      <c r="U4688" t="s">
        <v>9282</v>
      </c>
      <c r="V4688" t="str" cm="1">
        <f t="array" ref="V4688">_xlfn.IFS(Hospital_Emergency_Room_Data[[#This Row],[Day]]&lt;=10,"Start(1-10)",Hospital_Emergency_Room_Data[[#This Row],[Day]]&lt;=20,"Middle(11-20)",Hospital_Emergency_Room_Data[[#This Row],[Day]]&gt;20,"End(21-30)")</f>
        <v>End(21-30)</v>
      </c>
    </row>
    <row r="4689" spans="1:22">
      <c r="A4689">
        <v>607769368</v>
      </c>
      <c r="B4689" t="s">
        <v>4700</v>
      </c>
      <c r="C4689" s="1">
        <v>45415</v>
      </c>
      <c r="D4689" t="str">
        <f>TEXT(Hospital_Emergency_Room_Data[[#This Row],[Patient Admission Date]],"mmm")</f>
        <v>May</v>
      </c>
      <c r="E4689">
        <f>YEAR(Hospital_Emergency_Room_Data[[#This Row],[Patient Admission Date]])</f>
        <v>2024</v>
      </c>
      <c r="F4689" s="2">
        <v>0.76875000000000004</v>
      </c>
      <c r="G4689" s="8" t="str">
        <f>TEXT(Hospital_Emergency_Room_Data[[#This Row],[Patient Admission Date]],"dddd")</f>
        <v>Friday</v>
      </c>
      <c r="H4689" t="s">
        <v>9208</v>
      </c>
      <c r="I4689">
        <v>41</v>
      </c>
      <c r="J4689" s="5" t="s">
        <v>9223</v>
      </c>
      <c r="K4689" t="s">
        <v>8</v>
      </c>
      <c r="L4689" t="s">
        <v>9281</v>
      </c>
      <c r="M4689" t="s">
        <v>9209</v>
      </c>
      <c r="O4689">
        <v>16</v>
      </c>
      <c r="P4689" t="s">
        <v>9226</v>
      </c>
      <c r="Q4689">
        <v>3</v>
      </c>
      <c r="R4689">
        <v>18</v>
      </c>
      <c r="S4689" t="s">
        <v>9256</v>
      </c>
      <c r="T4689" t="s">
        <v>9263</v>
      </c>
      <c r="U4689" t="s">
        <v>9282</v>
      </c>
      <c r="V4689" t="str" cm="1">
        <f t="array" ref="V4689">_xlfn.IFS(Hospital_Emergency_Room_Data[[#This Row],[Day]]&lt;=10,"Start(1-10)",Hospital_Emergency_Room_Data[[#This Row],[Day]]&lt;=20,"Middle(11-20)",Hospital_Emergency_Room_Data[[#This Row],[Day]]&gt;20,"End(21-30)")</f>
        <v>Start(1-10)</v>
      </c>
    </row>
    <row r="4690" spans="1:22">
      <c r="A4690">
        <v>636385841</v>
      </c>
      <c r="B4690" t="s">
        <v>4701</v>
      </c>
      <c r="C4690" s="1">
        <v>45354</v>
      </c>
      <c r="D4690" t="str">
        <f>TEXT(Hospital_Emergency_Room_Data[[#This Row],[Patient Admission Date]],"mmm")</f>
        <v>Mar</v>
      </c>
      <c r="E4690">
        <f>YEAR(Hospital_Emergency_Room_Data[[#This Row],[Patient Admission Date]])</f>
        <v>2024</v>
      </c>
      <c r="F4690" s="2">
        <v>0.21597222222222223</v>
      </c>
      <c r="G4690" s="8" t="str">
        <f>TEXT(Hospital_Emergency_Room_Data[[#This Row],[Patient Admission Date]],"dddd")</f>
        <v>Sunday</v>
      </c>
      <c r="H4690" t="s">
        <v>9208</v>
      </c>
      <c r="I4690">
        <v>46</v>
      </c>
      <c r="J4690" s="5" t="s">
        <v>9219</v>
      </c>
      <c r="K4690" t="s">
        <v>8</v>
      </c>
      <c r="L4690" t="s">
        <v>9281</v>
      </c>
      <c r="M4690" t="s">
        <v>9209</v>
      </c>
      <c r="O4690">
        <v>23</v>
      </c>
      <c r="P4690" t="s">
        <v>9226</v>
      </c>
      <c r="Q4690">
        <v>3</v>
      </c>
      <c r="R4690">
        <v>5</v>
      </c>
      <c r="S4690" t="s">
        <v>9258</v>
      </c>
      <c r="T4690" t="s">
        <v>9263</v>
      </c>
      <c r="U4690" t="s">
        <v>9282</v>
      </c>
      <c r="V4690" t="str" cm="1">
        <f t="array" ref="V4690">_xlfn.IFS(Hospital_Emergency_Room_Data[[#This Row],[Day]]&lt;=10,"Start(1-10)",Hospital_Emergency_Room_Data[[#This Row],[Day]]&lt;=20,"Middle(11-20)",Hospital_Emergency_Room_Data[[#This Row],[Day]]&gt;20,"End(21-30)")</f>
        <v>Start(1-10)</v>
      </c>
    </row>
    <row r="4691" spans="1:22">
      <c r="A4691">
        <v>826051245</v>
      </c>
      <c r="B4691" t="s">
        <v>4702</v>
      </c>
      <c r="C4691" s="1">
        <v>45366</v>
      </c>
      <c r="D4691" t="str">
        <f>TEXT(Hospital_Emergency_Room_Data[[#This Row],[Patient Admission Date]],"mmm")</f>
        <v>Mar</v>
      </c>
      <c r="E4691">
        <f>YEAR(Hospital_Emergency_Room_Data[[#This Row],[Patient Admission Date]])</f>
        <v>2024</v>
      </c>
      <c r="F4691" s="2">
        <v>0.9243055555555556</v>
      </c>
      <c r="G4691" s="8" t="str">
        <f>TEXT(Hospital_Emergency_Room_Data[[#This Row],[Patient Admission Date]],"dddd")</f>
        <v>Friday</v>
      </c>
      <c r="H4691" t="s">
        <v>9208</v>
      </c>
      <c r="I4691">
        <v>67</v>
      </c>
      <c r="J4691" s="5" t="s">
        <v>9217</v>
      </c>
      <c r="K4691" t="s">
        <v>8</v>
      </c>
      <c r="L4691" t="s">
        <v>9281</v>
      </c>
      <c r="M4691" t="s">
        <v>9209</v>
      </c>
      <c r="O4691">
        <v>23</v>
      </c>
      <c r="P4691" t="s">
        <v>9226</v>
      </c>
      <c r="Q4691">
        <v>15</v>
      </c>
      <c r="R4691">
        <v>22</v>
      </c>
      <c r="S4691" t="s">
        <v>9256</v>
      </c>
      <c r="T4691" t="s">
        <v>9262</v>
      </c>
      <c r="U4691" t="s">
        <v>9282</v>
      </c>
      <c r="V4691" t="str" cm="1">
        <f t="array" ref="V4691">_xlfn.IFS(Hospital_Emergency_Room_Data[[#This Row],[Day]]&lt;=10,"Start(1-10)",Hospital_Emergency_Room_Data[[#This Row],[Day]]&lt;=20,"Middle(11-20)",Hospital_Emergency_Room_Data[[#This Row],[Day]]&gt;20,"End(21-30)")</f>
        <v>Middle(11-20)</v>
      </c>
    </row>
    <row r="4692" spans="1:22">
      <c r="A4692">
        <v>260999033</v>
      </c>
      <c r="B4692" t="s">
        <v>4703</v>
      </c>
      <c r="C4692" s="1">
        <v>45432</v>
      </c>
      <c r="D4692" t="str">
        <f>TEXT(Hospital_Emergency_Room_Data[[#This Row],[Patient Admission Date]],"mmm")</f>
        <v>May</v>
      </c>
      <c r="E4692">
        <f>YEAR(Hospital_Emergency_Room_Data[[#This Row],[Patient Admission Date]])</f>
        <v>2024</v>
      </c>
      <c r="F4692" s="2">
        <v>0.43958333333333333</v>
      </c>
      <c r="G4692" s="8" t="str">
        <f>TEXT(Hospital_Emergency_Room_Data[[#This Row],[Patient Admission Date]],"dddd")</f>
        <v>Monday</v>
      </c>
      <c r="H4692" t="s">
        <v>9208</v>
      </c>
      <c r="I4692">
        <v>73</v>
      </c>
      <c r="J4692" s="5" t="s">
        <v>9222</v>
      </c>
      <c r="K4692" t="s">
        <v>8</v>
      </c>
      <c r="L4692" t="s">
        <v>9281</v>
      </c>
      <c r="M4692" t="s">
        <v>9209</v>
      </c>
      <c r="O4692">
        <v>30</v>
      </c>
      <c r="P4692" t="s">
        <v>9225</v>
      </c>
      <c r="Q4692">
        <v>20</v>
      </c>
      <c r="R4692">
        <v>10</v>
      </c>
      <c r="S4692" t="s">
        <v>9255</v>
      </c>
      <c r="T4692" t="s">
        <v>9262</v>
      </c>
      <c r="U4692" t="s">
        <v>9282</v>
      </c>
      <c r="V4692" t="str" cm="1">
        <f t="array" ref="V4692">_xlfn.IFS(Hospital_Emergency_Room_Data[[#This Row],[Day]]&lt;=10,"Start(1-10)",Hospital_Emergency_Room_Data[[#This Row],[Day]]&lt;=20,"Middle(11-20)",Hospital_Emergency_Room_Data[[#This Row],[Day]]&gt;20,"End(21-30)")</f>
        <v>Middle(11-20)</v>
      </c>
    </row>
    <row r="4693" spans="1:22">
      <c r="A4693">
        <v>869828816</v>
      </c>
      <c r="B4693" t="s">
        <v>4704</v>
      </c>
      <c r="C4693" s="1">
        <v>45529</v>
      </c>
      <c r="D4693" t="str">
        <f>TEXT(Hospital_Emergency_Room_Data[[#This Row],[Patient Admission Date]],"mmm")</f>
        <v>Aug</v>
      </c>
      <c r="E4693">
        <f>YEAR(Hospital_Emergency_Room_Data[[#This Row],[Patient Admission Date]])</f>
        <v>2024</v>
      </c>
      <c r="F4693" s="2">
        <v>0.19166666666666668</v>
      </c>
      <c r="G4693" s="8" t="str">
        <f>TEXT(Hospital_Emergency_Room_Data[[#This Row],[Patient Admission Date]],"dddd")</f>
        <v>Sunday</v>
      </c>
      <c r="H4693" t="s">
        <v>9208</v>
      </c>
      <c r="I4693">
        <v>49</v>
      </c>
      <c r="J4693" s="5" t="s">
        <v>9219</v>
      </c>
      <c r="K4693" t="s">
        <v>8</v>
      </c>
      <c r="L4693" t="s">
        <v>9281</v>
      </c>
      <c r="M4693" t="s">
        <v>9209</v>
      </c>
      <c r="O4693">
        <v>33</v>
      </c>
      <c r="P4693" t="s">
        <v>9225</v>
      </c>
      <c r="Q4693">
        <v>25</v>
      </c>
      <c r="R4693">
        <v>4</v>
      </c>
      <c r="S4693" t="s">
        <v>9258</v>
      </c>
      <c r="T4693" t="s">
        <v>9264</v>
      </c>
      <c r="U4693" t="s">
        <v>9300</v>
      </c>
      <c r="V4693" t="str" cm="1">
        <f t="array" ref="V4693">_xlfn.IFS(Hospital_Emergency_Room_Data[[#This Row],[Day]]&lt;=10,"Start(1-10)",Hospital_Emergency_Room_Data[[#This Row],[Day]]&lt;=20,"Middle(11-20)",Hospital_Emergency_Room_Data[[#This Row],[Day]]&gt;20,"End(21-30)")</f>
        <v>End(21-30)</v>
      </c>
    </row>
    <row r="4694" spans="1:22">
      <c r="A4694">
        <v>625113614</v>
      </c>
      <c r="B4694" t="s">
        <v>4705</v>
      </c>
      <c r="C4694" s="1">
        <v>45297</v>
      </c>
      <c r="D4694" t="str">
        <f>TEXT(Hospital_Emergency_Room_Data[[#This Row],[Patient Admission Date]],"mmm")</f>
        <v>Jan</v>
      </c>
      <c r="E4694">
        <f>YEAR(Hospital_Emergency_Room_Data[[#This Row],[Patient Admission Date]])</f>
        <v>2024</v>
      </c>
      <c r="F4694" s="2">
        <v>0.35</v>
      </c>
      <c r="G4694" s="8" t="str">
        <f>TEXT(Hospital_Emergency_Room_Data[[#This Row],[Patient Admission Date]],"dddd")</f>
        <v>Saturday</v>
      </c>
      <c r="H4694" t="s">
        <v>9208</v>
      </c>
      <c r="I4694">
        <v>68</v>
      </c>
      <c r="J4694" s="5" t="s">
        <v>9217</v>
      </c>
      <c r="K4694" t="s">
        <v>8</v>
      </c>
      <c r="L4694" t="s">
        <v>9281</v>
      </c>
      <c r="M4694" t="s">
        <v>9209</v>
      </c>
      <c r="O4694">
        <v>41</v>
      </c>
      <c r="P4694" t="s">
        <v>9225</v>
      </c>
      <c r="Q4694">
        <v>6</v>
      </c>
      <c r="R4694">
        <v>8</v>
      </c>
      <c r="S4694" t="s">
        <v>9255</v>
      </c>
      <c r="T4694" t="s">
        <v>9263</v>
      </c>
      <c r="U4694" t="s">
        <v>9300</v>
      </c>
      <c r="V4694" t="str" cm="1">
        <f t="array" ref="V4694">_xlfn.IFS(Hospital_Emergency_Room_Data[[#This Row],[Day]]&lt;=10,"Start(1-10)",Hospital_Emergency_Room_Data[[#This Row],[Day]]&lt;=20,"Middle(11-20)",Hospital_Emergency_Room_Data[[#This Row],[Day]]&gt;20,"End(21-30)")</f>
        <v>Start(1-10)</v>
      </c>
    </row>
    <row r="4695" spans="1:22">
      <c r="A4695">
        <v>344195332</v>
      </c>
      <c r="B4695" t="s">
        <v>4706</v>
      </c>
      <c r="C4695" s="1">
        <v>45541</v>
      </c>
      <c r="D4695" t="str">
        <f>TEXT(Hospital_Emergency_Room_Data[[#This Row],[Patient Admission Date]],"mmm")</f>
        <v>Sep</v>
      </c>
      <c r="E4695">
        <f>YEAR(Hospital_Emergency_Room_Data[[#This Row],[Patient Admission Date]])</f>
        <v>2024</v>
      </c>
      <c r="F4695" s="2">
        <v>0.47152777777777777</v>
      </c>
      <c r="G4695" s="8" t="str">
        <f>TEXT(Hospital_Emergency_Room_Data[[#This Row],[Patient Admission Date]],"dddd")</f>
        <v>Friday</v>
      </c>
      <c r="H4695" t="s">
        <v>9208</v>
      </c>
      <c r="I4695">
        <v>11</v>
      </c>
      <c r="J4695" s="5" t="s">
        <v>9221</v>
      </c>
      <c r="K4695" t="s">
        <v>8</v>
      </c>
      <c r="L4695" t="s">
        <v>9281</v>
      </c>
      <c r="M4695" t="s">
        <v>9209</v>
      </c>
      <c r="O4695">
        <v>43</v>
      </c>
      <c r="P4695" t="s">
        <v>9225</v>
      </c>
      <c r="Q4695">
        <v>6</v>
      </c>
      <c r="R4695">
        <v>11</v>
      </c>
      <c r="S4695" t="s">
        <v>9255</v>
      </c>
      <c r="T4695" t="s">
        <v>9263</v>
      </c>
      <c r="U4695" t="s">
        <v>9300</v>
      </c>
      <c r="V4695" t="str" cm="1">
        <f t="array" ref="V4695">_xlfn.IFS(Hospital_Emergency_Room_Data[[#This Row],[Day]]&lt;=10,"Start(1-10)",Hospital_Emergency_Room_Data[[#This Row],[Day]]&lt;=20,"Middle(11-20)",Hospital_Emergency_Room_Data[[#This Row],[Day]]&gt;20,"End(21-30)")</f>
        <v>Start(1-10)</v>
      </c>
    </row>
    <row r="4696" spans="1:22">
      <c r="A4696">
        <v>840933146</v>
      </c>
      <c r="B4696" t="s">
        <v>4707</v>
      </c>
      <c r="C4696" s="1">
        <v>45044</v>
      </c>
      <c r="D4696" t="str">
        <f>TEXT(Hospital_Emergency_Room_Data[[#This Row],[Patient Admission Date]],"mmm")</f>
        <v>Apr</v>
      </c>
      <c r="E4696">
        <f>YEAR(Hospital_Emergency_Room_Data[[#This Row],[Patient Admission Date]])</f>
        <v>2023</v>
      </c>
      <c r="F4696" s="2">
        <v>0.81527777777777777</v>
      </c>
      <c r="G4696" s="8" t="str">
        <f>TEXT(Hospital_Emergency_Room_Data[[#This Row],[Patient Admission Date]],"dddd")</f>
        <v>Friday</v>
      </c>
      <c r="H4696" t="s">
        <v>9208</v>
      </c>
      <c r="I4696">
        <v>21</v>
      </c>
      <c r="J4696" s="5" t="s">
        <v>9220</v>
      </c>
      <c r="K4696" t="s">
        <v>8</v>
      </c>
      <c r="L4696" t="s">
        <v>9281</v>
      </c>
      <c r="M4696" t="s">
        <v>9209</v>
      </c>
      <c r="O4696">
        <v>49</v>
      </c>
      <c r="P4696" t="s">
        <v>9225</v>
      </c>
      <c r="Q4696">
        <v>28</v>
      </c>
      <c r="R4696">
        <v>19</v>
      </c>
      <c r="S4696" t="s">
        <v>9256</v>
      </c>
      <c r="T4696" t="s">
        <v>9264</v>
      </c>
      <c r="U4696" t="s">
        <v>9283</v>
      </c>
      <c r="V4696" t="str" cm="1">
        <f t="array" ref="V4696">_xlfn.IFS(Hospital_Emergency_Room_Data[[#This Row],[Day]]&lt;=10,"Start(1-10)",Hospital_Emergency_Room_Data[[#This Row],[Day]]&lt;=20,"Middle(11-20)",Hospital_Emergency_Room_Data[[#This Row],[Day]]&gt;20,"End(21-30)")</f>
        <v>End(21-30)</v>
      </c>
    </row>
    <row r="4697" spans="1:22">
      <c r="A4697">
        <v>192350491</v>
      </c>
      <c r="B4697" t="s">
        <v>4708</v>
      </c>
      <c r="C4697" s="1">
        <v>45105</v>
      </c>
      <c r="D4697" t="str">
        <f>TEXT(Hospital_Emergency_Room_Data[[#This Row],[Patient Admission Date]],"mmm")</f>
        <v>Jun</v>
      </c>
      <c r="E4697">
        <f>YEAR(Hospital_Emergency_Room_Data[[#This Row],[Patient Admission Date]])</f>
        <v>2023</v>
      </c>
      <c r="F4697" s="2">
        <v>0.65208333333333335</v>
      </c>
      <c r="G4697" s="8" t="str">
        <f>TEXT(Hospital_Emergency_Room_Data[[#This Row],[Patient Admission Date]],"dddd")</f>
        <v>Wednesday</v>
      </c>
      <c r="H4697" t="s">
        <v>9208</v>
      </c>
      <c r="I4697">
        <v>43</v>
      </c>
      <c r="J4697" s="5" t="s">
        <v>9223</v>
      </c>
      <c r="K4697" t="s">
        <v>8</v>
      </c>
      <c r="L4697" t="s">
        <v>9281</v>
      </c>
      <c r="M4697" t="s">
        <v>9209</v>
      </c>
      <c r="O4697">
        <v>16</v>
      </c>
      <c r="P4697" t="s">
        <v>9226</v>
      </c>
      <c r="Q4697">
        <v>28</v>
      </c>
      <c r="R4697">
        <v>15</v>
      </c>
      <c r="S4697" t="s">
        <v>9257</v>
      </c>
      <c r="T4697" t="s">
        <v>9264</v>
      </c>
      <c r="U4697" t="s">
        <v>9282</v>
      </c>
      <c r="V4697" t="str" cm="1">
        <f t="array" ref="V4697">_xlfn.IFS(Hospital_Emergency_Room_Data[[#This Row],[Day]]&lt;=10,"Start(1-10)",Hospital_Emergency_Room_Data[[#This Row],[Day]]&lt;=20,"Middle(11-20)",Hospital_Emergency_Room_Data[[#This Row],[Day]]&gt;20,"End(21-30)")</f>
        <v>End(21-30)</v>
      </c>
    </row>
    <row r="4698" spans="1:22">
      <c r="A4698">
        <v>781452775</v>
      </c>
      <c r="B4698" t="s">
        <v>4709</v>
      </c>
      <c r="C4698" s="1">
        <v>45112</v>
      </c>
      <c r="D4698" t="str">
        <f>TEXT(Hospital_Emergency_Room_Data[[#This Row],[Patient Admission Date]],"mmm")</f>
        <v>Jul</v>
      </c>
      <c r="E4698">
        <f>YEAR(Hospital_Emergency_Room_Data[[#This Row],[Patient Admission Date]])</f>
        <v>2023</v>
      </c>
      <c r="F4698" s="2">
        <v>0.83472222222222225</v>
      </c>
      <c r="G4698" s="8" t="str">
        <f>TEXT(Hospital_Emergency_Room_Data[[#This Row],[Patient Admission Date]],"dddd")</f>
        <v>Wednesday</v>
      </c>
      <c r="H4698" t="s">
        <v>9208</v>
      </c>
      <c r="I4698">
        <v>24</v>
      </c>
      <c r="J4698" s="5" t="s">
        <v>9220</v>
      </c>
      <c r="K4698" t="s">
        <v>8</v>
      </c>
      <c r="L4698" t="s">
        <v>9281</v>
      </c>
      <c r="M4698" t="s">
        <v>9209</v>
      </c>
      <c r="O4698">
        <v>20</v>
      </c>
      <c r="P4698" t="s">
        <v>9226</v>
      </c>
      <c r="Q4698">
        <v>5</v>
      </c>
      <c r="R4698">
        <v>20</v>
      </c>
      <c r="S4698" t="s">
        <v>9256</v>
      </c>
      <c r="T4698" t="s">
        <v>9263</v>
      </c>
      <c r="U4698" t="s">
        <v>9282</v>
      </c>
      <c r="V4698" t="str" cm="1">
        <f t="array" ref="V4698">_xlfn.IFS(Hospital_Emergency_Room_Data[[#This Row],[Day]]&lt;=10,"Start(1-10)",Hospital_Emergency_Room_Data[[#This Row],[Day]]&lt;=20,"Middle(11-20)",Hospital_Emergency_Room_Data[[#This Row],[Day]]&gt;20,"End(21-30)")</f>
        <v>Start(1-10)</v>
      </c>
    </row>
    <row r="4699" spans="1:22">
      <c r="A4699">
        <v>274247640</v>
      </c>
      <c r="B4699" t="s">
        <v>4710</v>
      </c>
      <c r="C4699" s="1">
        <v>45403</v>
      </c>
      <c r="D4699" t="str">
        <f>TEXT(Hospital_Emergency_Room_Data[[#This Row],[Patient Admission Date]],"mmm")</f>
        <v>Apr</v>
      </c>
      <c r="E4699">
        <f>YEAR(Hospital_Emergency_Room_Data[[#This Row],[Patient Admission Date]])</f>
        <v>2024</v>
      </c>
      <c r="F4699" s="2">
        <v>1.1111111111111112E-2</v>
      </c>
      <c r="G4699" s="8" t="str">
        <f>TEXT(Hospital_Emergency_Room_Data[[#This Row],[Patient Admission Date]],"dddd")</f>
        <v>Sunday</v>
      </c>
      <c r="H4699" t="s">
        <v>9208</v>
      </c>
      <c r="I4699">
        <v>39</v>
      </c>
      <c r="J4699" s="5" t="s">
        <v>9223</v>
      </c>
      <c r="K4699" t="s">
        <v>8</v>
      </c>
      <c r="L4699" t="s">
        <v>9281</v>
      </c>
      <c r="M4699" t="s">
        <v>9209</v>
      </c>
      <c r="O4699">
        <v>29</v>
      </c>
      <c r="P4699" t="s">
        <v>9226</v>
      </c>
      <c r="Q4699">
        <v>21</v>
      </c>
      <c r="R4699">
        <v>0</v>
      </c>
      <c r="S4699" t="s">
        <v>9258</v>
      </c>
      <c r="T4699" t="s">
        <v>9262</v>
      </c>
      <c r="U4699" t="s">
        <v>9282</v>
      </c>
      <c r="V4699" t="str" cm="1">
        <f t="array" ref="V4699">_xlfn.IFS(Hospital_Emergency_Room_Data[[#This Row],[Day]]&lt;=10,"Start(1-10)",Hospital_Emergency_Room_Data[[#This Row],[Day]]&lt;=20,"Middle(11-20)",Hospital_Emergency_Room_Data[[#This Row],[Day]]&gt;20,"End(21-30)")</f>
        <v>End(21-30)</v>
      </c>
    </row>
    <row r="4700" spans="1:22">
      <c r="A4700">
        <v>428715740</v>
      </c>
      <c r="B4700" t="s">
        <v>4711</v>
      </c>
      <c r="C4700" s="1">
        <v>45108</v>
      </c>
      <c r="D4700" t="str">
        <f>TEXT(Hospital_Emergency_Room_Data[[#This Row],[Patient Admission Date]],"mmm")</f>
        <v>Jul</v>
      </c>
      <c r="E4700">
        <f>YEAR(Hospital_Emergency_Room_Data[[#This Row],[Patient Admission Date]])</f>
        <v>2023</v>
      </c>
      <c r="F4700" s="2">
        <v>0.31180555555555556</v>
      </c>
      <c r="G4700" s="8" t="str">
        <f>TEXT(Hospital_Emergency_Room_Data[[#This Row],[Patient Admission Date]],"dddd")</f>
        <v>Saturday</v>
      </c>
      <c r="H4700" t="s">
        <v>9208</v>
      </c>
      <c r="I4700">
        <v>73</v>
      </c>
      <c r="J4700" s="5" t="s">
        <v>9222</v>
      </c>
      <c r="K4700" t="s">
        <v>8</v>
      </c>
      <c r="L4700" t="s">
        <v>9281</v>
      </c>
      <c r="M4700" t="s">
        <v>9209</v>
      </c>
      <c r="O4700">
        <v>34</v>
      </c>
      <c r="P4700" t="s">
        <v>9225</v>
      </c>
      <c r="Q4700">
        <v>1</v>
      </c>
      <c r="R4700">
        <v>7</v>
      </c>
      <c r="S4700" t="s">
        <v>9255</v>
      </c>
      <c r="T4700" t="s">
        <v>9263</v>
      </c>
      <c r="U4700" t="s">
        <v>9300</v>
      </c>
      <c r="V4700" t="str" cm="1">
        <f t="array" ref="V4700">_xlfn.IFS(Hospital_Emergency_Room_Data[[#This Row],[Day]]&lt;=10,"Start(1-10)",Hospital_Emergency_Room_Data[[#This Row],[Day]]&lt;=20,"Middle(11-20)",Hospital_Emergency_Room_Data[[#This Row],[Day]]&gt;20,"End(21-30)")</f>
        <v>Start(1-10)</v>
      </c>
    </row>
    <row r="4701" spans="1:22">
      <c r="A4701">
        <v>201109557</v>
      </c>
      <c r="B4701" t="s">
        <v>4712</v>
      </c>
      <c r="C4701" s="1">
        <v>45033</v>
      </c>
      <c r="D4701" t="str">
        <f>TEXT(Hospital_Emergency_Room_Data[[#This Row],[Patient Admission Date]],"mmm")</f>
        <v>Apr</v>
      </c>
      <c r="E4701">
        <f>YEAR(Hospital_Emergency_Room_Data[[#This Row],[Patient Admission Date]])</f>
        <v>2023</v>
      </c>
      <c r="F4701" s="2">
        <v>0.91180555555555554</v>
      </c>
      <c r="G4701" s="8" t="str">
        <f>TEXT(Hospital_Emergency_Room_Data[[#This Row],[Patient Admission Date]],"dddd")</f>
        <v>Monday</v>
      </c>
      <c r="H4701" t="s">
        <v>9208</v>
      </c>
      <c r="I4701">
        <v>69</v>
      </c>
      <c r="J4701" s="5" t="s">
        <v>9217</v>
      </c>
      <c r="K4701" t="s">
        <v>8</v>
      </c>
      <c r="L4701" t="s">
        <v>9281</v>
      </c>
      <c r="M4701" t="s">
        <v>9209</v>
      </c>
      <c r="O4701">
        <v>36</v>
      </c>
      <c r="P4701" t="s">
        <v>9225</v>
      </c>
      <c r="Q4701">
        <v>17</v>
      </c>
      <c r="R4701">
        <v>21</v>
      </c>
      <c r="S4701" t="s">
        <v>9256</v>
      </c>
      <c r="T4701" t="s">
        <v>9262</v>
      </c>
      <c r="U4701" t="s">
        <v>9300</v>
      </c>
      <c r="V4701" t="str" cm="1">
        <f t="array" ref="V4701">_xlfn.IFS(Hospital_Emergency_Room_Data[[#This Row],[Day]]&lt;=10,"Start(1-10)",Hospital_Emergency_Room_Data[[#This Row],[Day]]&lt;=20,"Middle(11-20)",Hospital_Emergency_Room_Data[[#This Row],[Day]]&gt;20,"End(21-30)")</f>
        <v>Middle(11-20)</v>
      </c>
    </row>
    <row r="4702" spans="1:22">
      <c r="A4702">
        <v>439520309</v>
      </c>
      <c r="B4702" t="s">
        <v>4713</v>
      </c>
      <c r="C4702" s="1">
        <v>45047</v>
      </c>
      <c r="D4702" t="str">
        <f>TEXT(Hospital_Emergency_Room_Data[[#This Row],[Patient Admission Date]],"mmm")</f>
        <v>May</v>
      </c>
      <c r="E4702">
        <f>YEAR(Hospital_Emergency_Room_Data[[#This Row],[Patient Admission Date]])</f>
        <v>2023</v>
      </c>
      <c r="F4702" s="2">
        <v>2.013888888888889E-2</v>
      </c>
      <c r="G4702" s="8" t="str">
        <f>TEXT(Hospital_Emergency_Room_Data[[#This Row],[Patient Admission Date]],"dddd")</f>
        <v>Monday</v>
      </c>
      <c r="H4702" t="s">
        <v>9208</v>
      </c>
      <c r="I4702">
        <v>30</v>
      </c>
      <c r="J4702" s="5" t="s">
        <v>9223</v>
      </c>
      <c r="K4702" t="s">
        <v>8</v>
      </c>
      <c r="L4702" t="s">
        <v>9281</v>
      </c>
      <c r="M4702" t="s">
        <v>9209</v>
      </c>
      <c r="O4702">
        <v>37</v>
      </c>
      <c r="P4702" t="s">
        <v>9225</v>
      </c>
      <c r="Q4702">
        <v>1</v>
      </c>
      <c r="R4702">
        <v>0</v>
      </c>
      <c r="S4702" t="s">
        <v>9258</v>
      </c>
      <c r="T4702" t="s">
        <v>9263</v>
      </c>
      <c r="U4702" t="s">
        <v>9300</v>
      </c>
      <c r="V4702" t="str" cm="1">
        <f t="array" ref="V4702">_xlfn.IFS(Hospital_Emergency_Room_Data[[#This Row],[Day]]&lt;=10,"Start(1-10)",Hospital_Emergency_Room_Data[[#This Row],[Day]]&lt;=20,"Middle(11-20)",Hospital_Emergency_Room_Data[[#This Row],[Day]]&gt;20,"End(21-30)")</f>
        <v>Start(1-10)</v>
      </c>
    </row>
    <row r="4703" spans="1:22">
      <c r="A4703">
        <v>284761097</v>
      </c>
      <c r="B4703" t="s">
        <v>4714</v>
      </c>
      <c r="C4703" s="1">
        <v>45143</v>
      </c>
      <c r="D4703" t="str">
        <f>TEXT(Hospital_Emergency_Room_Data[[#This Row],[Patient Admission Date]],"mmm")</f>
        <v>Aug</v>
      </c>
      <c r="E4703">
        <f>YEAR(Hospital_Emergency_Room_Data[[#This Row],[Patient Admission Date]])</f>
        <v>2023</v>
      </c>
      <c r="F4703" s="2">
        <v>0.31111111111111112</v>
      </c>
      <c r="G4703" s="8" t="str">
        <f>TEXT(Hospital_Emergency_Room_Data[[#This Row],[Patient Admission Date]],"dddd")</f>
        <v>Saturday</v>
      </c>
      <c r="H4703" t="s">
        <v>9208</v>
      </c>
      <c r="I4703">
        <v>76</v>
      </c>
      <c r="J4703" s="5" t="s">
        <v>9222</v>
      </c>
      <c r="K4703" t="s">
        <v>8</v>
      </c>
      <c r="L4703" t="s">
        <v>9281</v>
      </c>
      <c r="M4703" t="s">
        <v>9209</v>
      </c>
      <c r="O4703">
        <v>39</v>
      </c>
      <c r="P4703" t="s">
        <v>9225</v>
      </c>
      <c r="Q4703">
        <v>5</v>
      </c>
      <c r="R4703">
        <v>7</v>
      </c>
      <c r="S4703" t="s">
        <v>9255</v>
      </c>
      <c r="T4703" t="s">
        <v>9263</v>
      </c>
      <c r="U4703" t="s">
        <v>9300</v>
      </c>
      <c r="V4703" t="str" cm="1">
        <f t="array" ref="V4703">_xlfn.IFS(Hospital_Emergency_Room_Data[[#This Row],[Day]]&lt;=10,"Start(1-10)",Hospital_Emergency_Room_Data[[#This Row],[Day]]&lt;=20,"Middle(11-20)",Hospital_Emergency_Room_Data[[#This Row],[Day]]&gt;20,"End(21-30)")</f>
        <v>Start(1-10)</v>
      </c>
    </row>
    <row r="4704" spans="1:22">
      <c r="A4704">
        <v>642242097</v>
      </c>
      <c r="B4704" t="s">
        <v>1162</v>
      </c>
      <c r="C4704" s="1">
        <v>45432</v>
      </c>
      <c r="D4704" t="str">
        <f>TEXT(Hospital_Emergency_Room_Data[[#This Row],[Patient Admission Date]],"mmm")</f>
        <v>May</v>
      </c>
      <c r="E4704">
        <f>YEAR(Hospital_Emergency_Room_Data[[#This Row],[Patient Admission Date]])</f>
        <v>2024</v>
      </c>
      <c r="F4704" s="2">
        <v>0.13194444444444445</v>
      </c>
      <c r="G4704" s="8" t="str">
        <f>TEXT(Hospital_Emergency_Room_Data[[#This Row],[Patient Admission Date]],"dddd")</f>
        <v>Monday</v>
      </c>
      <c r="H4704" t="s">
        <v>9208</v>
      </c>
      <c r="I4704">
        <v>54</v>
      </c>
      <c r="J4704" s="5" t="s">
        <v>9219</v>
      </c>
      <c r="K4704" t="s">
        <v>8</v>
      </c>
      <c r="L4704" t="s">
        <v>9281</v>
      </c>
      <c r="M4704" t="s">
        <v>9209</v>
      </c>
      <c r="O4704">
        <v>40</v>
      </c>
      <c r="P4704" t="s">
        <v>9225</v>
      </c>
      <c r="Q4704">
        <v>20</v>
      </c>
      <c r="R4704">
        <v>3</v>
      </c>
      <c r="S4704" t="s">
        <v>9258</v>
      </c>
      <c r="T4704" t="s">
        <v>9262</v>
      </c>
      <c r="U4704" t="s">
        <v>9300</v>
      </c>
      <c r="V4704" t="str" cm="1">
        <f t="array" ref="V4704">_xlfn.IFS(Hospital_Emergency_Room_Data[[#This Row],[Day]]&lt;=10,"Start(1-10)",Hospital_Emergency_Room_Data[[#This Row],[Day]]&lt;=20,"Middle(11-20)",Hospital_Emergency_Room_Data[[#This Row],[Day]]&gt;20,"End(21-30)")</f>
        <v>Middle(11-20)</v>
      </c>
    </row>
    <row r="4705" spans="1:22">
      <c r="A4705">
        <v>729091173</v>
      </c>
      <c r="B4705" t="s">
        <v>4715</v>
      </c>
      <c r="C4705" s="1">
        <v>45085</v>
      </c>
      <c r="D4705" t="str">
        <f>TEXT(Hospital_Emergency_Room_Data[[#This Row],[Patient Admission Date]],"mmm")</f>
        <v>Jun</v>
      </c>
      <c r="E4705">
        <f>YEAR(Hospital_Emergency_Room_Data[[#This Row],[Patient Admission Date]])</f>
        <v>2023</v>
      </c>
      <c r="F4705" s="2">
        <v>0.12638888888888888</v>
      </c>
      <c r="G4705" s="8" t="str">
        <f>TEXT(Hospital_Emergency_Room_Data[[#This Row],[Patient Admission Date]],"dddd")</f>
        <v>Thursday</v>
      </c>
      <c r="H4705" t="s">
        <v>9208</v>
      </c>
      <c r="I4705">
        <v>25</v>
      </c>
      <c r="J4705" s="5" t="s">
        <v>9220</v>
      </c>
      <c r="K4705" t="s">
        <v>8</v>
      </c>
      <c r="L4705" t="s">
        <v>9281</v>
      </c>
      <c r="M4705" t="s">
        <v>9209</v>
      </c>
      <c r="O4705">
        <v>45</v>
      </c>
      <c r="P4705" t="s">
        <v>9225</v>
      </c>
      <c r="Q4705">
        <v>8</v>
      </c>
      <c r="R4705">
        <v>3</v>
      </c>
      <c r="S4705" t="s">
        <v>9258</v>
      </c>
      <c r="T4705" t="s">
        <v>9265</v>
      </c>
      <c r="U4705" t="s">
        <v>9300</v>
      </c>
      <c r="V4705" t="str" cm="1">
        <f t="array" ref="V4705">_xlfn.IFS(Hospital_Emergency_Room_Data[[#This Row],[Day]]&lt;=10,"Start(1-10)",Hospital_Emergency_Room_Data[[#This Row],[Day]]&lt;=20,"Middle(11-20)",Hospital_Emergency_Room_Data[[#This Row],[Day]]&gt;20,"End(21-30)")</f>
        <v>Start(1-10)</v>
      </c>
    </row>
    <row r="4706" spans="1:22">
      <c r="A4706">
        <v>229646626</v>
      </c>
      <c r="B4706" t="s">
        <v>4716</v>
      </c>
      <c r="C4706" s="1">
        <v>45505</v>
      </c>
      <c r="D4706" t="str">
        <f>TEXT(Hospital_Emergency_Room_Data[[#This Row],[Patient Admission Date]],"mmm")</f>
        <v>Aug</v>
      </c>
      <c r="E4706">
        <f>YEAR(Hospital_Emergency_Room_Data[[#This Row],[Patient Admission Date]])</f>
        <v>2024</v>
      </c>
      <c r="F4706" s="2">
        <v>0.68402777777777779</v>
      </c>
      <c r="G4706" s="8" t="str">
        <f>TEXT(Hospital_Emergency_Room_Data[[#This Row],[Patient Admission Date]],"dddd")</f>
        <v>Thursday</v>
      </c>
      <c r="H4706" t="s">
        <v>9208</v>
      </c>
      <c r="I4706">
        <v>72</v>
      </c>
      <c r="J4706" s="5" t="s">
        <v>9222</v>
      </c>
      <c r="K4706" t="s">
        <v>8</v>
      </c>
      <c r="L4706" t="s">
        <v>9281</v>
      </c>
      <c r="M4706" t="s">
        <v>9209</v>
      </c>
      <c r="O4706">
        <v>46</v>
      </c>
      <c r="P4706" t="s">
        <v>9225</v>
      </c>
      <c r="Q4706">
        <v>1</v>
      </c>
      <c r="R4706">
        <v>16</v>
      </c>
      <c r="S4706" t="s">
        <v>9257</v>
      </c>
      <c r="T4706" t="s">
        <v>9263</v>
      </c>
      <c r="U4706" t="s">
        <v>9283</v>
      </c>
      <c r="V4706" t="str" cm="1">
        <f t="array" ref="V4706">_xlfn.IFS(Hospital_Emergency_Room_Data[[#This Row],[Day]]&lt;=10,"Start(1-10)",Hospital_Emergency_Room_Data[[#This Row],[Day]]&lt;=20,"Middle(11-20)",Hospital_Emergency_Room_Data[[#This Row],[Day]]&gt;20,"End(21-30)")</f>
        <v>Start(1-10)</v>
      </c>
    </row>
    <row r="4707" spans="1:22">
      <c r="A4707">
        <v>740904651</v>
      </c>
      <c r="B4707" t="s">
        <v>4717</v>
      </c>
      <c r="C4707" s="1">
        <v>45505</v>
      </c>
      <c r="D4707" t="str">
        <f>TEXT(Hospital_Emergency_Room_Data[[#This Row],[Patient Admission Date]],"mmm")</f>
        <v>Aug</v>
      </c>
      <c r="E4707">
        <f>YEAR(Hospital_Emergency_Room_Data[[#This Row],[Patient Admission Date]])</f>
        <v>2024</v>
      </c>
      <c r="F4707" s="2">
        <v>0.68541666666666667</v>
      </c>
      <c r="G4707" s="8" t="str">
        <f>TEXT(Hospital_Emergency_Room_Data[[#This Row],[Patient Admission Date]],"dddd")</f>
        <v>Thursday</v>
      </c>
      <c r="H4707" t="s">
        <v>9208</v>
      </c>
      <c r="I4707">
        <v>56</v>
      </c>
      <c r="J4707" s="5" t="s">
        <v>9219</v>
      </c>
      <c r="K4707" t="s">
        <v>8</v>
      </c>
      <c r="L4707" t="s">
        <v>9281</v>
      </c>
      <c r="M4707" t="s">
        <v>9209</v>
      </c>
      <c r="O4707">
        <v>47</v>
      </c>
      <c r="P4707" t="s">
        <v>9225</v>
      </c>
      <c r="Q4707">
        <v>1</v>
      </c>
      <c r="R4707">
        <v>16</v>
      </c>
      <c r="S4707" t="s">
        <v>9257</v>
      </c>
      <c r="T4707" t="s">
        <v>9263</v>
      </c>
      <c r="U4707" t="s">
        <v>9283</v>
      </c>
      <c r="V4707" t="str" cm="1">
        <f t="array" ref="V4707">_xlfn.IFS(Hospital_Emergency_Room_Data[[#This Row],[Day]]&lt;=10,"Start(1-10)",Hospital_Emergency_Room_Data[[#This Row],[Day]]&lt;=20,"Middle(11-20)",Hospital_Emergency_Room_Data[[#This Row],[Day]]&gt;20,"End(21-30)")</f>
        <v>Start(1-10)</v>
      </c>
    </row>
    <row r="4708" spans="1:22">
      <c r="A4708">
        <v>792144393</v>
      </c>
      <c r="B4708" t="s">
        <v>4718</v>
      </c>
      <c r="C4708" s="1">
        <v>45537</v>
      </c>
      <c r="D4708" t="str">
        <f>TEXT(Hospital_Emergency_Room_Data[[#This Row],[Patient Admission Date]],"mmm")</f>
        <v>Sep</v>
      </c>
      <c r="E4708">
        <f>YEAR(Hospital_Emergency_Room_Data[[#This Row],[Patient Admission Date]])</f>
        <v>2024</v>
      </c>
      <c r="F4708" s="2">
        <v>0.62291666666666667</v>
      </c>
      <c r="G4708" s="8" t="str">
        <f>TEXT(Hospital_Emergency_Room_Data[[#This Row],[Patient Admission Date]],"dddd")</f>
        <v>Monday</v>
      </c>
      <c r="H4708" t="s">
        <v>9208</v>
      </c>
      <c r="I4708">
        <v>36</v>
      </c>
      <c r="J4708" s="5" t="s">
        <v>9223</v>
      </c>
      <c r="K4708" t="s">
        <v>8</v>
      </c>
      <c r="L4708" t="s">
        <v>9281</v>
      </c>
      <c r="M4708" t="s">
        <v>9209</v>
      </c>
      <c r="O4708">
        <v>50</v>
      </c>
      <c r="P4708" t="s">
        <v>9225</v>
      </c>
      <c r="Q4708">
        <v>2</v>
      </c>
      <c r="R4708">
        <v>14</v>
      </c>
      <c r="S4708" t="s">
        <v>9257</v>
      </c>
      <c r="T4708" t="s">
        <v>9263</v>
      </c>
      <c r="U4708" t="s">
        <v>9283</v>
      </c>
      <c r="V4708" t="str" cm="1">
        <f t="array" ref="V4708">_xlfn.IFS(Hospital_Emergency_Room_Data[[#This Row],[Day]]&lt;=10,"Start(1-10)",Hospital_Emergency_Room_Data[[#This Row],[Day]]&lt;=20,"Middle(11-20)",Hospital_Emergency_Room_Data[[#This Row],[Day]]&gt;20,"End(21-30)")</f>
        <v>Start(1-10)</v>
      </c>
    </row>
    <row r="4709" spans="1:22">
      <c r="A4709">
        <v>602086121</v>
      </c>
      <c r="B4709" t="s">
        <v>4719</v>
      </c>
      <c r="C4709" s="1">
        <v>45237</v>
      </c>
      <c r="D4709" t="str">
        <f>TEXT(Hospital_Emergency_Room_Data[[#This Row],[Patient Admission Date]],"mmm")</f>
        <v>Nov</v>
      </c>
      <c r="E4709">
        <f>YEAR(Hospital_Emergency_Room_Data[[#This Row],[Patient Admission Date]])</f>
        <v>2023</v>
      </c>
      <c r="F4709" s="2">
        <v>0.22777777777777777</v>
      </c>
      <c r="G4709" s="8" t="str">
        <f>TEXT(Hospital_Emergency_Room_Data[[#This Row],[Patient Admission Date]],"dddd")</f>
        <v>Tuesday</v>
      </c>
      <c r="H4709" t="s">
        <v>9208</v>
      </c>
      <c r="I4709">
        <v>38</v>
      </c>
      <c r="J4709" s="5" t="s">
        <v>9223</v>
      </c>
      <c r="K4709" t="s">
        <v>8</v>
      </c>
      <c r="L4709" t="s">
        <v>9281</v>
      </c>
      <c r="M4709" t="s">
        <v>9209</v>
      </c>
      <c r="O4709">
        <v>50</v>
      </c>
      <c r="P4709" t="s">
        <v>9225</v>
      </c>
      <c r="Q4709">
        <v>7</v>
      </c>
      <c r="R4709">
        <v>5</v>
      </c>
      <c r="S4709" t="s">
        <v>9258</v>
      </c>
      <c r="T4709" t="s">
        <v>9263</v>
      </c>
      <c r="U4709" t="s">
        <v>9283</v>
      </c>
      <c r="V4709" t="str" cm="1">
        <f t="array" ref="V4709">_xlfn.IFS(Hospital_Emergency_Room_Data[[#This Row],[Day]]&lt;=10,"Start(1-10)",Hospital_Emergency_Room_Data[[#This Row],[Day]]&lt;=20,"Middle(11-20)",Hospital_Emergency_Room_Data[[#This Row],[Day]]&gt;20,"End(21-30)")</f>
        <v>Start(1-10)</v>
      </c>
    </row>
    <row r="4710" spans="1:22">
      <c r="A4710">
        <v>362557521</v>
      </c>
      <c r="B4710" t="s">
        <v>4720</v>
      </c>
      <c r="C4710" s="1">
        <v>45456</v>
      </c>
      <c r="D4710" t="str">
        <f>TEXT(Hospital_Emergency_Room_Data[[#This Row],[Patient Admission Date]],"mmm")</f>
        <v>Jun</v>
      </c>
      <c r="E4710">
        <f>YEAR(Hospital_Emergency_Room_Data[[#This Row],[Patient Admission Date]])</f>
        <v>2024</v>
      </c>
      <c r="F4710" s="2">
        <v>0.76111111111111107</v>
      </c>
      <c r="G4710" s="8" t="str">
        <f>TEXT(Hospital_Emergency_Room_Data[[#This Row],[Patient Admission Date]],"dddd")</f>
        <v>Thursday</v>
      </c>
      <c r="H4710" t="s">
        <v>9208</v>
      </c>
      <c r="I4710">
        <v>77</v>
      </c>
      <c r="J4710" s="5" t="s">
        <v>9222</v>
      </c>
      <c r="K4710" t="s">
        <v>8</v>
      </c>
      <c r="L4710" t="s">
        <v>9281</v>
      </c>
      <c r="M4710" t="s">
        <v>9209</v>
      </c>
      <c r="O4710">
        <v>50</v>
      </c>
      <c r="P4710" t="s">
        <v>9225</v>
      </c>
      <c r="Q4710">
        <v>13</v>
      </c>
      <c r="R4710">
        <v>18</v>
      </c>
      <c r="S4710" t="s">
        <v>9256</v>
      </c>
      <c r="T4710" t="s">
        <v>9265</v>
      </c>
      <c r="U4710" t="s">
        <v>9283</v>
      </c>
      <c r="V4710" t="str" cm="1">
        <f t="array" ref="V4710">_xlfn.IFS(Hospital_Emergency_Room_Data[[#This Row],[Day]]&lt;=10,"Start(1-10)",Hospital_Emergency_Room_Data[[#This Row],[Day]]&lt;=20,"Middle(11-20)",Hospital_Emergency_Room_Data[[#This Row],[Day]]&gt;20,"End(21-30)")</f>
        <v>Middle(11-20)</v>
      </c>
    </row>
    <row r="4711" spans="1:22">
      <c r="A4711">
        <v>519945552</v>
      </c>
      <c r="B4711" t="s">
        <v>4721</v>
      </c>
      <c r="C4711" s="1">
        <v>45345</v>
      </c>
      <c r="D4711" t="str">
        <f>TEXT(Hospital_Emergency_Room_Data[[#This Row],[Patient Admission Date]],"mmm")</f>
        <v>Feb</v>
      </c>
      <c r="E4711">
        <f>YEAR(Hospital_Emergency_Room_Data[[#This Row],[Patient Admission Date]])</f>
        <v>2024</v>
      </c>
      <c r="F4711" s="2">
        <v>0.68680555555555556</v>
      </c>
      <c r="G4711" s="8" t="str">
        <f>TEXT(Hospital_Emergency_Room_Data[[#This Row],[Patient Admission Date]],"dddd")</f>
        <v>Friday</v>
      </c>
      <c r="H4711" t="s">
        <v>9208</v>
      </c>
      <c r="I4711">
        <v>10</v>
      </c>
      <c r="J4711" s="5" t="s">
        <v>9221</v>
      </c>
      <c r="K4711" t="s">
        <v>8</v>
      </c>
      <c r="L4711" t="s">
        <v>9281</v>
      </c>
      <c r="M4711" t="s">
        <v>9209</v>
      </c>
      <c r="O4711">
        <v>55</v>
      </c>
      <c r="P4711" t="s">
        <v>9225</v>
      </c>
      <c r="Q4711">
        <v>23</v>
      </c>
      <c r="R4711">
        <v>16</v>
      </c>
      <c r="S4711" t="s">
        <v>9257</v>
      </c>
      <c r="T4711" t="s">
        <v>9264</v>
      </c>
      <c r="U4711" t="s">
        <v>9283</v>
      </c>
      <c r="V4711" t="str" cm="1">
        <f t="array" ref="V4711">_xlfn.IFS(Hospital_Emergency_Room_Data[[#This Row],[Day]]&lt;=10,"Start(1-10)",Hospital_Emergency_Room_Data[[#This Row],[Day]]&lt;=20,"Middle(11-20)",Hospital_Emergency_Room_Data[[#This Row],[Day]]&gt;20,"End(21-30)")</f>
        <v>End(21-30)</v>
      </c>
    </row>
    <row r="4712" spans="1:22">
      <c r="A4712">
        <v>599013259</v>
      </c>
      <c r="B4712" t="s">
        <v>4722</v>
      </c>
      <c r="C4712" s="1">
        <v>45197</v>
      </c>
      <c r="D4712" t="str">
        <f>TEXT(Hospital_Emergency_Room_Data[[#This Row],[Patient Admission Date]],"mmm")</f>
        <v>Sep</v>
      </c>
      <c r="E4712">
        <f>YEAR(Hospital_Emergency_Room_Data[[#This Row],[Patient Admission Date]])</f>
        <v>2023</v>
      </c>
      <c r="F4712" s="2">
        <v>0.54305555555555551</v>
      </c>
      <c r="G4712" s="8" t="str">
        <f>TEXT(Hospital_Emergency_Room_Data[[#This Row],[Patient Admission Date]],"dddd")</f>
        <v>Thursday</v>
      </c>
      <c r="H4712" t="s">
        <v>9208</v>
      </c>
      <c r="I4712">
        <v>27</v>
      </c>
      <c r="J4712" s="5" t="s">
        <v>9220</v>
      </c>
      <c r="K4712" t="s">
        <v>8</v>
      </c>
      <c r="L4712" t="s">
        <v>9281</v>
      </c>
      <c r="M4712" t="s">
        <v>9209</v>
      </c>
      <c r="O4712">
        <v>55</v>
      </c>
      <c r="P4712" t="s">
        <v>9225</v>
      </c>
      <c r="Q4712">
        <v>28</v>
      </c>
      <c r="R4712">
        <v>13</v>
      </c>
      <c r="S4712" t="s">
        <v>9257</v>
      </c>
      <c r="T4712" t="s">
        <v>9264</v>
      </c>
      <c r="U4712" t="s">
        <v>9283</v>
      </c>
      <c r="V4712" t="str" cm="1">
        <f t="array" ref="V4712">_xlfn.IFS(Hospital_Emergency_Room_Data[[#This Row],[Day]]&lt;=10,"Start(1-10)",Hospital_Emergency_Room_Data[[#This Row],[Day]]&lt;=20,"Middle(11-20)",Hospital_Emergency_Room_Data[[#This Row],[Day]]&gt;20,"End(21-30)")</f>
        <v>End(21-30)</v>
      </c>
    </row>
    <row r="4713" spans="1:22">
      <c r="A4713">
        <v>654567769</v>
      </c>
      <c r="B4713" t="s">
        <v>4723</v>
      </c>
      <c r="C4713" s="1">
        <v>45492</v>
      </c>
      <c r="D4713" t="str">
        <f>TEXT(Hospital_Emergency_Room_Data[[#This Row],[Patient Admission Date]],"mmm")</f>
        <v>Jul</v>
      </c>
      <c r="E4713">
        <f>YEAR(Hospital_Emergency_Room_Data[[#This Row],[Patient Admission Date]])</f>
        <v>2024</v>
      </c>
      <c r="F4713" s="2">
        <v>0.27500000000000002</v>
      </c>
      <c r="G4713" s="8" t="str">
        <f>TEXT(Hospital_Emergency_Room_Data[[#This Row],[Patient Admission Date]],"dddd")</f>
        <v>Friday</v>
      </c>
      <c r="H4713" t="s">
        <v>9208</v>
      </c>
      <c r="I4713">
        <v>29</v>
      </c>
      <c r="J4713" s="5" t="s">
        <v>9220</v>
      </c>
      <c r="K4713" t="s">
        <v>8</v>
      </c>
      <c r="L4713" t="s">
        <v>9281</v>
      </c>
      <c r="M4713" t="s">
        <v>9209</v>
      </c>
      <c r="O4713">
        <v>56</v>
      </c>
      <c r="P4713" t="s">
        <v>9225</v>
      </c>
      <c r="Q4713">
        <v>19</v>
      </c>
      <c r="R4713">
        <v>6</v>
      </c>
      <c r="S4713" t="s">
        <v>9255</v>
      </c>
      <c r="T4713" t="s">
        <v>9262</v>
      </c>
      <c r="U4713" t="s">
        <v>9283</v>
      </c>
      <c r="V4713" t="str" cm="1">
        <f t="array" ref="V4713">_xlfn.IFS(Hospital_Emergency_Room_Data[[#This Row],[Day]]&lt;=10,"Start(1-10)",Hospital_Emergency_Room_Data[[#This Row],[Day]]&lt;=20,"Middle(11-20)",Hospital_Emergency_Room_Data[[#This Row],[Day]]&gt;20,"End(21-30)")</f>
        <v>Middle(11-20)</v>
      </c>
    </row>
    <row r="4714" spans="1:22">
      <c r="A4714">
        <v>295238245</v>
      </c>
      <c r="B4714" t="s">
        <v>4724</v>
      </c>
      <c r="C4714" s="1">
        <v>45291</v>
      </c>
      <c r="D4714" t="str">
        <f>TEXT(Hospital_Emergency_Room_Data[[#This Row],[Patient Admission Date]],"mmm")</f>
        <v>Dec</v>
      </c>
      <c r="E4714">
        <f>YEAR(Hospital_Emergency_Room_Data[[#This Row],[Patient Admission Date]])</f>
        <v>2023</v>
      </c>
      <c r="F4714" s="2">
        <v>0.87569444444444444</v>
      </c>
      <c r="G4714" s="8" t="str">
        <f>TEXT(Hospital_Emergency_Room_Data[[#This Row],[Patient Admission Date]],"dddd")</f>
        <v>Sunday</v>
      </c>
      <c r="H4714" t="s">
        <v>9208</v>
      </c>
      <c r="I4714">
        <v>69</v>
      </c>
      <c r="J4714" s="5" t="s">
        <v>9217</v>
      </c>
      <c r="K4714" t="s">
        <v>8</v>
      </c>
      <c r="L4714" t="s">
        <v>9281</v>
      </c>
      <c r="M4714" t="s">
        <v>9209</v>
      </c>
      <c r="O4714">
        <v>11</v>
      </c>
      <c r="P4714" t="s">
        <v>9226</v>
      </c>
      <c r="Q4714">
        <v>31</v>
      </c>
      <c r="R4714">
        <v>21</v>
      </c>
      <c r="S4714" t="s">
        <v>9256</v>
      </c>
      <c r="T4714" t="s">
        <v>9264</v>
      </c>
      <c r="U4714" t="s">
        <v>9282</v>
      </c>
      <c r="V4714" t="str" cm="1">
        <f t="array" ref="V4714">_xlfn.IFS(Hospital_Emergency_Room_Data[[#This Row],[Day]]&lt;=10,"Start(1-10)",Hospital_Emergency_Room_Data[[#This Row],[Day]]&lt;=20,"Middle(11-20)",Hospital_Emergency_Room_Data[[#This Row],[Day]]&gt;20,"End(21-30)")</f>
        <v>End(21-30)</v>
      </c>
    </row>
    <row r="4715" spans="1:22">
      <c r="A4715">
        <v>507030083</v>
      </c>
      <c r="B4715" t="s">
        <v>4725</v>
      </c>
      <c r="C4715" s="1">
        <v>45215</v>
      </c>
      <c r="D4715" t="str">
        <f>TEXT(Hospital_Emergency_Room_Data[[#This Row],[Patient Admission Date]],"mmm")</f>
        <v>Oct</v>
      </c>
      <c r="E4715">
        <f>YEAR(Hospital_Emergency_Room_Data[[#This Row],[Patient Admission Date]])</f>
        <v>2023</v>
      </c>
      <c r="F4715" s="2">
        <v>0.74791666666666667</v>
      </c>
      <c r="G4715" s="8" t="str">
        <f>TEXT(Hospital_Emergency_Room_Data[[#This Row],[Patient Admission Date]],"dddd")</f>
        <v>Monday</v>
      </c>
      <c r="H4715" t="s">
        <v>9208</v>
      </c>
      <c r="I4715">
        <v>79</v>
      </c>
      <c r="J4715" s="5" t="s">
        <v>9222</v>
      </c>
      <c r="K4715" t="s">
        <v>8</v>
      </c>
      <c r="L4715" t="s">
        <v>9281</v>
      </c>
      <c r="M4715" t="s">
        <v>9209</v>
      </c>
      <c r="O4715">
        <v>22</v>
      </c>
      <c r="P4715" t="s">
        <v>9226</v>
      </c>
      <c r="Q4715">
        <v>16</v>
      </c>
      <c r="R4715">
        <v>17</v>
      </c>
      <c r="S4715" t="s">
        <v>9257</v>
      </c>
      <c r="T4715" t="s">
        <v>9262</v>
      </c>
      <c r="U4715" t="s">
        <v>9282</v>
      </c>
      <c r="V4715" t="str" cm="1">
        <f t="array" ref="V4715">_xlfn.IFS(Hospital_Emergency_Room_Data[[#This Row],[Day]]&lt;=10,"Start(1-10)",Hospital_Emergency_Room_Data[[#This Row],[Day]]&lt;=20,"Middle(11-20)",Hospital_Emergency_Room_Data[[#This Row],[Day]]&gt;20,"End(21-30)")</f>
        <v>Middle(11-20)</v>
      </c>
    </row>
    <row r="4716" spans="1:22">
      <c r="A4716">
        <v>856447824</v>
      </c>
      <c r="B4716" t="s">
        <v>4726</v>
      </c>
      <c r="C4716" s="1">
        <v>45400</v>
      </c>
      <c r="D4716" t="str">
        <f>TEXT(Hospital_Emergency_Room_Data[[#This Row],[Patient Admission Date]],"mmm")</f>
        <v>Apr</v>
      </c>
      <c r="E4716">
        <f>YEAR(Hospital_Emergency_Room_Data[[#This Row],[Patient Admission Date]])</f>
        <v>2024</v>
      </c>
      <c r="F4716" s="2">
        <v>0.19583333333333333</v>
      </c>
      <c r="G4716" s="8" t="str">
        <f>TEXT(Hospital_Emergency_Room_Data[[#This Row],[Patient Admission Date]],"dddd")</f>
        <v>Thursday</v>
      </c>
      <c r="H4716" t="s">
        <v>9208</v>
      </c>
      <c r="I4716">
        <v>63</v>
      </c>
      <c r="J4716" s="5" t="s">
        <v>9217</v>
      </c>
      <c r="K4716" t="s">
        <v>8</v>
      </c>
      <c r="L4716" t="s">
        <v>9281</v>
      </c>
      <c r="M4716" t="s">
        <v>9209</v>
      </c>
      <c r="O4716">
        <v>25</v>
      </c>
      <c r="P4716" t="s">
        <v>9226</v>
      </c>
      <c r="Q4716">
        <v>18</v>
      </c>
      <c r="R4716">
        <v>4</v>
      </c>
      <c r="S4716" t="s">
        <v>9258</v>
      </c>
      <c r="T4716" t="s">
        <v>9262</v>
      </c>
      <c r="U4716" t="s">
        <v>9282</v>
      </c>
      <c r="V4716" t="str" cm="1">
        <f t="array" ref="V4716">_xlfn.IFS(Hospital_Emergency_Room_Data[[#This Row],[Day]]&lt;=10,"Start(1-10)",Hospital_Emergency_Room_Data[[#This Row],[Day]]&lt;=20,"Middle(11-20)",Hospital_Emergency_Room_Data[[#This Row],[Day]]&gt;20,"End(21-30)")</f>
        <v>Middle(11-20)</v>
      </c>
    </row>
    <row r="4717" spans="1:22">
      <c r="A4717">
        <v>819969508</v>
      </c>
      <c r="B4717" t="s">
        <v>4727</v>
      </c>
      <c r="C4717" s="1">
        <v>45275</v>
      </c>
      <c r="D4717" t="str">
        <f>TEXT(Hospital_Emergency_Room_Data[[#This Row],[Patient Admission Date]],"mmm")</f>
        <v>Dec</v>
      </c>
      <c r="E4717">
        <f>YEAR(Hospital_Emergency_Room_Data[[#This Row],[Patient Admission Date]])</f>
        <v>2023</v>
      </c>
      <c r="F4717" s="2">
        <v>0.60277777777777775</v>
      </c>
      <c r="G4717" s="8" t="str">
        <f>TEXT(Hospital_Emergency_Room_Data[[#This Row],[Patient Admission Date]],"dddd")</f>
        <v>Friday</v>
      </c>
      <c r="H4717" t="s">
        <v>9208</v>
      </c>
      <c r="I4717">
        <v>71</v>
      </c>
      <c r="J4717" s="5" t="s">
        <v>9222</v>
      </c>
      <c r="K4717" t="s">
        <v>8</v>
      </c>
      <c r="L4717" t="s">
        <v>9281</v>
      </c>
      <c r="M4717" t="s">
        <v>9209</v>
      </c>
      <c r="O4717">
        <v>40</v>
      </c>
      <c r="P4717" t="s">
        <v>9225</v>
      </c>
      <c r="Q4717">
        <v>15</v>
      </c>
      <c r="R4717">
        <v>14</v>
      </c>
      <c r="S4717" t="s">
        <v>9257</v>
      </c>
      <c r="T4717" t="s">
        <v>9262</v>
      </c>
      <c r="U4717" t="s">
        <v>9300</v>
      </c>
      <c r="V4717" t="str" cm="1">
        <f t="array" ref="V4717">_xlfn.IFS(Hospital_Emergency_Room_Data[[#This Row],[Day]]&lt;=10,"Start(1-10)",Hospital_Emergency_Room_Data[[#This Row],[Day]]&lt;=20,"Middle(11-20)",Hospital_Emergency_Room_Data[[#This Row],[Day]]&gt;20,"End(21-30)")</f>
        <v>Middle(11-20)</v>
      </c>
    </row>
    <row r="4718" spans="1:22">
      <c r="A4718">
        <v>781682465</v>
      </c>
      <c r="B4718" t="s">
        <v>4728</v>
      </c>
      <c r="C4718" s="1">
        <v>45585</v>
      </c>
      <c r="D4718" t="str">
        <f>TEXT(Hospital_Emergency_Room_Data[[#This Row],[Patient Admission Date]],"mmm")</f>
        <v>Oct</v>
      </c>
      <c r="E4718">
        <f>YEAR(Hospital_Emergency_Room_Data[[#This Row],[Patient Admission Date]])</f>
        <v>2024</v>
      </c>
      <c r="F4718" s="2">
        <v>0.11597222222222223</v>
      </c>
      <c r="G4718" s="8" t="str">
        <f>TEXT(Hospital_Emergency_Room_Data[[#This Row],[Patient Admission Date]],"dddd")</f>
        <v>Sunday</v>
      </c>
      <c r="H4718" t="s">
        <v>9208</v>
      </c>
      <c r="I4718">
        <v>26</v>
      </c>
      <c r="J4718" s="5" t="s">
        <v>9220</v>
      </c>
      <c r="K4718" t="s">
        <v>8</v>
      </c>
      <c r="L4718" t="s">
        <v>9281</v>
      </c>
      <c r="M4718" t="s">
        <v>9209</v>
      </c>
      <c r="O4718">
        <v>47</v>
      </c>
      <c r="P4718" t="s">
        <v>9225</v>
      </c>
      <c r="Q4718">
        <v>20</v>
      </c>
      <c r="R4718">
        <v>2</v>
      </c>
      <c r="S4718" t="s">
        <v>9258</v>
      </c>
      <c r="T4718" t="s">
        <v>9262</v>
      </c>
      <c r="U4718" t="s">
        <v>9283</v>
      </c>
      <c r="V4718" t="str" cm="1">
        <f t="array" ref="V4718">_xlfn.IFS(Hospital_Emergency_Room_Data[[#This Row],[Day]]&lt;=10,"Start(1-10)",Hospital_Emergency_Room_Data[[#This Row],[Day]]&lt;=20,"Middle(11-20)",Hospital_Emergency_Room_Data[[#This Row],[Day]]&gt;20,"End(21-30)")</f>
        <v>Middle(11-20)</v>
      </c>
    </row>
    <row r="4719" spans="1:22">
      <c r="A4719">
        <v>274298312</v>
      </c>
      <c r="B4719" t="s">
        <v>4729</v>
      </c>
      <c r="C4719" s="1">
        <v>45028</v>
      </c>
      <c r="D4719" t="str">
        <f>TEXT(Hospital_Emergency_Room_Data[[#This Row],[Patient Admission Date]],"mmm")</f>
        <v>Apr</v>
      </c>
      <c r="E4719">
        <f>YEAR(Hospital_Emergency_Room_Data[[#This Row],[Patient Admission Date]])</f>
        <v>2023</v>
      </c>
      <c r="F4719" s="2">
        <v>0.90625</v>
      </c>
      <c r="G4719" s="8" t="str">
        <f>TEXT(Hospital_Emergency_Room_Data[[#This Row],[Patient Admission Date]],"dddd")</f>
        <v>Wednesday</v>
      </c>
      <c r="H4719" t="s">
        <v>9208</v>
      </c>
      <c r="I4719">
        <v>73</v>
      </c>
      <c r="J4719" s="5" t="s">
        <v>9222</v>
      </c>
      <c r="K4719" t="s">
        <v>8</v>
      </c>
      <c r="L4719" t="s">
        <v>9281</v>
      </c>
      <c r="M4719" t="s">
        <v>9209</v>
      </c>
      <c r="O4719">
        <v>47</v>
      </c>
      <c r="P4719" t="s">
        <v>9225</v>
      </c>
      <c r="Q4719">
        <v>12</v>
      </c>
      <c r="R4719">
        <v>21</v>
      </c>
      <c r="S4719" t="s">
        <v>9256</v>
      </c>
      <c r="T4719" t="s">
        <v>9265</v>
      </c>
      <c r="U4719" t="s">
        <v>9283</v>
      </c>
      <c r="V4719" t="str" cm="1">
        <f t="array" ref="V4719">_xlfn.IFS(Hospital_Emergency_Room_Data[[#This Row],[Day]]&lt;=10,"Start(1-10)",Hospital_Emergency_Room_Data[[#This Row],[Day]]&lt;=20,"Middle(11-20)",Hospital_Emergency_Room_Data[[#This Row],[Day]]&gt;20,"End(21-30)")</f>
        <v>Middle(11-20)</v>
      </c>
    </row>
    <row r="4720" spans="1:22">
      <c r="A4720">
        <v>126718708</v>
      </c>
      <c r="B4720" t="s">
        <v>4730</v>
      </c>
      <c r="C4720" s="1">
        <v>45405</v>
      </c>
      <c r="D4720" t="str">
        <f>TEXT(Hospital_Emergency_Room_Data[[#This Row],[Patient Admission Date]],"mmm")</f>
        <v>Apr</v>
      </c>
      <c r="E4720">
        <f>YEAR(Hospital_Emergency_Room_Data[[#This Row],[Patient Admission Date]])</f>
        <v>2024</v>
      </c>
      <c r="F4720" s="2">
        <v>0.86250000000000004</v>
      </c>
      <c r="G4720" s="8" t="str">
        <f>TEXT(Hospital_Emergency_Room_Data[[#This Row],[Patient Admission Date]],"dddd")</f>
        <v>Tuesday</v>
      </c>
      <c r="H4720" t="s">
        <v>9208</v>
      </c>
      <c r="I4720">
        <v>58</v>
      </c>
      <c r="J4720" s="5" t="s">
        <v>9219</v>
      </c>
      <c r="K4720" t="s">
        <v>8</v>
      </c>
      <c r="L4720" t="s">
        <v>9281</v>
      </c>
      <c r="M4720" t="s">
        <v>9209</v>
      </c>
      <c r="O4720">
        <v>49</v>
      </c>
      <c r="P4720" t="s">
        <v>9225</v>
      </c>
      <c r="Q4720">
        <v>23</v>
      </c>
      <c r="R4720">
        <v>20</v>
      </c>
      <c r="S4720" t="s">
        <v>9256</v>
      </c>
      <c r="T4720" t="s">
        <v>9264</v>
      </c>
      <c r="U4720" t="s">
        <v>9283</v>
      </c>
      <c r="V4720" t="str" cm="1">
        <f t="array" ref="V4720">_xlfn.IFS(Hospital_Emergency_Room_Data[[#This Row],[Day]]&lt;=10,"Start(1-10)",Hospital_Emergency_Room_Data[[#This Row],[Day]]&lt;=20,"Middle(11-20)",Hospital_Emergency_Room_Data[[#This Row],[Day]]&gt;20,"End(21-30)")</f>
        <v>End(21-30)</v>
      </c>
    </row>
    <row r="4721" spans="1:22">
      <c r="A4721">
        <v>557639631</v>
      </c>
      <c r="B4721" t="s">
        <v>4731</v>
      </c>
      <c r="C4721" s="1">
        <v>45456</v>
      </c>
      <c r="D4721" t="str">
        <f>TEXT(Hospital_Emergency_Room_Data[[#This Row],[Patient Admission Date]],"mmm")</f>
        <v>Jun</v>
      </c>
      <c r="E4721">
        <f>YEAR(Hospital_Emergency_Room_Data[[#This Row],[Patient Admission Date]])</f>
        <v>2024</v>
      </c>
      <c r="F4721" s="2">
        <v>0.19027777777777777</v>
      </c>
      <c r="G4721" s="8" t="str">
        <f>TEXT(Hospital_Emergency_Room_Data[[#This Row],[Patient Admission Date]],"dddd")</f>
        <v>Thursday</v>
      </c>
      <c r="H4721" t="s">
        <v>9208</v>
      </c>
      <c r="I4721">
        <v>55</v>
      </c>
      <c r="J4721" s="5" t="s">
        <v>9219</v>
      </c>
      <c r="K4721" t="s">
        <v>8</v>
      </c>
      <c r="L4721" t="s">
        <v>9281</v>
      </c>
      <c r="M4721" t="s">
        <v>9209</v>
      </c>
      <c r="O4721">
        <v>51</v>
      </c>
      <c r="P4721" t="s">
        <v>9225</v>
      </c>
      <c r="Q4721">
        <v>13</v>
      </c>
      <c r="R4721">
        <v>4</v>
      </c>
      <c r="S4721" t="s">
        <v>9258</v>
      </c>
      <c r="T4721" t="s">
        <v>9265</v>
      </c>
      <c r="U4721" t="s">
        <v>9283</v>
      </c>
      <c r="V4721" t="str" cm="1">
        <f t="array" ref="V4721">_xlfn.IFS(Hospital_Emergency_Room_Data[[#This Row],[Day]]&lt;=10,"Start(1-10)",Hospital_Emergency_Room_Data[[#This Row],[Day]]&lt;=20,"Middle(11-20)",Hospital_Emergency_Room_Data[[#This Row],[Day]]&gt;20,"End(21-30)")</f>
        <v>Middle(11-20)</v>
      </c>
    </row>
    <row r="4722" spans="1:22">
      <c r="A4722">
        <v>654952156</v>
      </c>
      <c r="B4722" t="s">
        <v>4732</v>
      </c>
      <c r="C4722" s="1">
        <v>45183</v>
      </c>
      <c r="D4722" t="str">
        <f>TEXT(Hospital_Emergency_Room_Data[[#This Row],[Patient Admission Date]],"mmm")</f>
        <v>Sep</v>
      </c>
      <c r="E4722">
        <f>YEAR(Hospital_Emergency_Room_Data[[#This Row],[Patient Admission Date]])</f>
        <v>2023</v>
      </c>
      <c r="F4722" s="2">
        <v>0.47986111111111113</v>
      </c>
      <c r="G4722" s="8" t="str">
        <f>TEXT(Hospital_Emergency_Room_Data[[#This Row],[Patient Admission Date]],"dddd")</f>
        <v>Thursday</v>
      </c>
      <c r="H4722" t="s">
        <v>9208</v>
      </c>
      <c r="I4722">
        <v>59</v>
      </c>
      <c r="J4722" s="5" t="s">
        <v>9219</v>
      </c>
      <c r="K4722" t="s">
        <v>8</v>
      </c>
      <c r="L4722" t="s">
        <v>9281</v>
      </c>
      <c r="M4722" t="s">
        <v>9209</v>
      </c>
      <c r="O4722">
        <v>57</v>
      </c>
      <c r="P4722" t="s">
        <v>9225</v>
      </c>
      <c r="Q4722">
        <v>14</v>
      </c>
      <c r="R4722">
        <v>11</v>
      </c>
      <c r="S4722" t="s">
        <v>9255</v>
      </c>
      <c r="T4722" t="s">
        <v>9265</v>
      </c>
      <c r="U4722" t="s">
        <v>9283</v>
      </c>
      <c r="V4722" t="str" cm="1">
        <f t="array" ref="V4722">_xlfn.IFS(Hospital_Emergency_Room_Data[[#This Row],[Day]]&lt;=10,"Start(1-10)",Hospital_Emergency_Room_Data[[#This Row],[Day]]&lt;=20,"Middle(11-20)",Hospital_Emergency_Room_Data[[#This Row],[Day]]&gt;20,"End(21-30)")</f>
        <v>Middle(11-20)</v>
      </c>
    </row>
    <row r="4723" spans="1:22">
      <c r="A4723">
        <v>871056285</v>
      </c>
      <c r="B4723" t="s">
        <v>4733</v>
      </c>
      <c r="C4723" s="1">
        <v>45400</v>
      </c>
      <c r="D4723" t="str">
        <f>TEXT(Hospital_Emergency_Room_Data[[#This Row],[Patient Admission Date]],"mmm")</f>
        <v>Apr</v>
      </c>
      <c r="E4723">
        <f>YEAR(Hospital_Emergency_Room_Data[[#This Row],[Patient Admission Date]])</f>
        <v>2024</v>
      </c>
      <c r="F4723" s="2">
        <v>0.2902777777777778</v>
      </c>
      <c r="G4723" s="8" t="str">
        <f>TEXT(Hospital_Emergency_Room_Data[[#This Row],[Patient Admission Date]],"dddd")</f>
        <v>Thursday</v>
      </c>
      <c r="H4723" t="s">
        <v>9208</v>
      </c>
      <c r="I4723">
        <v>64</v>
      </c>
      <c r="J4723" s="5" t="s">
        <v>9217</v>
      </c>
      <c r="K4723" t="s">
        <v>8</v>
      </c>
      <c r="L4723" t="s">
        <v>9281</v>
      </c>
      <c r="M4723" t="s">
        <v>9209</v>
      </c>
      <c r="O4723">
        <v>59</v>
      </c>
      <c r="P4723" t="s">
        <v>9225</v>
      </c>
      <c r="Q4723">
        <v>18</v>
      </c>
      <c r="R4723">
        <v>6</v>
      </c>
      <c r="S4723" t="s">
        <v>9255</v>
      </c>
      <c r="T4723" t="s">
        <v>9262</v>
      </c>
      <c r="U4723" t="s">
        <v>9283</v>
      </c>
      <c r="V4723" t="str" cm="1">
        <f t="array" ref="V4723">_xlfn.IFS(Hospital_Emergency_Room_Data[[#This Row],[Day]]&lt;=10,"Start(1-10)",Hospital_Emergency_Room_Data[[#This Row],[Day]]&lt;=20,"Middle(11-20)",Hospital_Emergency_Room_Data[[#This Row],[Day]]&gt;20,"End(21-30)")</f>
        <v>Middle(11-20)</v>
      </c>
    </row>
    <row r="4724" spans="1:22">
      <c r="A4724">
        <v>593235909</v>
      </c>
      <c r="B4724" t="s">
        <v>4734</v>
      </c>
      <c r="C4724" s="1">
        <v>45134</v>
      </c>
      <c r="D4724" t="str">
        <f>TEXT(Hospital_Emergency_Room_Data[[#This Row],[Patient Admission Date]],"mmm")</f>
        <v>Jul</v>
      </c>
      <c r="E4724">
        <f>YEAR(Hospital_Emergency_Room_Data[[#This Row],[Patient Admission Date]])</f>
        <v>2023</v>
      </c>
      <c r="F4724" s="2">
        <v>0.5625</v>
      </c>
      <c r="G4724" s="8" t="str">
        <f>TEXT(Hospital_Emergency_Room_Data[[#This Row],[Patient Admission Date]],"dddd")</f>
        <v>Thursday</v>
      </c>
      <c r="H4724" t="s">
        <v>9208</v>
      </c>
      <c r="I4724">
        <v>68</v>
      </c>
      <c r="J4724" s="5" t="s">
        <v>9217</v>
      </c>
      <c r="K4724" t="s">
        <v>8</v>
      </c>
      <c r="L4724" t="s">
        <v>9281</v>
      </c>
      <c r="M4724" t="s">
        <v>9209</v>
      </c>
      <c r="O4724">
        <v>59</v>
      </c>
      <c r="P4724" t="s">
        <v>9225</v>
      </c>
      <c r="Q4724">
        <v>27</v>
      </c>
      <c r="R4724">
        <v>13</v>
      </c>
      <c r="S4724" t="s">
        <v>9257</v>
      </c>
      <c r="T4724" t="s">
        <v>9264</v>
      </c>
      <c r="U4724" t="s">
        <v>9283</v>
      </c>
      <c r="V4724" t="str" cm="1">
        <f t="array" ref="V4724">_xlfn.IFS(Hospital_Emergency_Room_Data[[#This Row],[Day]]&lt;=10,"Start(1-10)",Hospital_Emergency_Room_Data[[#This Row],[Day]]&lt;=20,"Middle(11-20)",Hospital_Emergency_Room_Data[[#This Row],[Day]]&gt;20,"End(21-30)")</f>
        <v>End(21-30)</v>
      </c>
    </row>
    <row r="4725" spans="1:22">
      <c r="A4725">
        <v>281139122</v>
      </c>
      <c r="B4725" t="s">
        <v>4735</v>
      </c>
      <c r="C4725" s="1">
        <v>45221</v>
      </c>
      <c r="D4725" t="str">
        <f>TEXT(Hospital_Emergency_Room_Data[[#This Row],[Patient Admission Date]],"mmm")</f>
        <v>Oct</v>
      </c>
      <c r="E4725">
        <f>YEAR(Hospital_Emergency_Room_Data[[#This Row],[Patient Admission Date]])</f>
        <v>2023</v>
      </c>
      <c r="F4725" s="2">
        <v>0.88888888888888884</v>
      </c>
      <c r="G4725" s="8" t="str">
        <f>TEXT(Hospital_Emergency_Room_Data[[#This Row],[Patient Admission Date]],"dddd")</f>
        <v>Sunday</v>
      </c>
      <c r="H4725" t="s">
        <v>9208</v>
      </c>
      <c r="I4725">
        <v>74</v>
      </c>
      <c r="J4725" s="5" t="s">
        <v>9222</v>
      </c>
      <c r="K4725" t="s">
        <v>8</v>
      </c>
      <c r="L4725" t="s">
        <v>9281</v>
      </c>
      <c r="M4725" t="s">
        <v>9209</v>
      </c>
      <c r="O4725">
        <v>59</v>
      </c>
      <c r="P4725" t="s">
        <v>9225</v>
      </c>
      <c r="Q4725">
        <v>22</v>
      </c>
      <c r="R4725">
        <v>21</v>
      </c>
      <c r="S4725" t="s">
        <v>9256</v>
      </c>
      <c r="T4725" t="s">
        <v>9264</v>
      </c>
      <c r="U4725" t="s">
        <v>9283</v>
      </c>
      <c r="V4725" t="str" cm="1">
        <f t="array" ref="V4725">_xlfn.IFS(Hospital_Emergency_Room_Data[[#This Row],[Day]]&lt;=10,"Start(1-10)",Hospital_Emergency_Room_Data[[#This Row],[Day]]&lt;=20,"Middle(11-20)",Hospital_Emergency_Room_Data[[#This Row],[Day]]&gt;20,"End(21-30)")</f>
        <v>End(21-30)</v>
      </c>
    </row>
    <row r="4726" spans="1:22">
      <c r="A4726">
        <v>507627126</v>
      </c>
      <c r="B4726" t="s">
        <v>4736</v>
      </c>
      <c r="C4726" s="1">
        <v>45074</v>
      </c>
      <c r="D4726" t="str">
        <f>TEXT(Hospital_Emergency_Room_Data[[#This Row],[Patient Admission Date]],"mmm")</f>
        <v>May</v>
      </c>
      <c r="E4726">
        <f>YEAR(Hospital_Emergency_Room_Data[[#This Row],[Patient Admission Date]])</f>
        <v>2023</v>
      </c>
      <c r="F4726" s="2">
        <v>0.52569444444444446</v>
      </c>
      <c r="G4726" s="8" t="str">
        <f>TEXT(Hospital_Emergency_Room_Data[[#This Row],[Patient Admission Date]],"dddd")</f>
        <v>Sunday</v>
      </c>
      <c r="H4726" t="s">
        <v>9208</v>
      </c>
      <c r="I4726">
        <v>15</v>
      </c>
      <c r="J4726" s="5" t="s">
        <v>9220</v>
      </c>
      <c r="K4726" t="s">
        <v>8</v>
      </c>
      <c r="L4726" t="s">
        <v>9281</v>
      </c>
      <c r="M4726" t="s">
        <v>9209</v>
      </c>
      <c r="O4726">
        <v>11</v>
      </c>
      <c r="P4726" t="s">
        <v>9226</v>
      </c>
      <c r="Q4726">
        <v>28</v>
      </c>
      <c r="R4726">
        <v>12</v>
      </c>
      <c r="S4726" t="s">
        <v>9257</v>
      </c>
      <c r="T4726" t="s">
        <v>9264</v>
      </c>
      <c r="U4726" t="s">
        <v>9282</v>
      </c>
      <c r="V4726" t="str" cm="1">
        <f t="array" ref="V4726">_xlfn.IFS(Hospital_Emergency_Room_Data[[#This Row],[Day]]&lt;=10,"Start(1-10)",Hospital_Emergency_Room_Data[[#This Row],[Day]]&lt;=20,"Middle(11-20)",Hospital_Emergency_Room_Data[[#This Row],[Day]]&gt;20,"End(21-30)")</f>
        <v>End(21-30)</v>
      </c>
    </row>
    <row r="4727" spans="1:22">
      <c r="A4727">
        <v>575113097</v>
      </c>
      <c r="B4727" t="s">
        <v>4737</v>
      </c>
      <c r="C4727" s="1">
        <v>45166</v>
      </c>
      <c r="D4727" t="str">
        <f>TEXT(Hospital_Emergency_Room_Data[[#This Row],[Patient Admission Date]],"mmm")</f>
        <v>Aug</v>
      </c>
      <c r="E4727">
        <f>YEAR(Hospital_Emergency_Room_Data[[#This Row],[Patient Admission Date]])</f>
        <v>2023</v>
      </c>
      <c r="F4727" s="2">
        <v>0.81458333333333333</v>
      </c>
      <c r="G4727" s="8" t="str">
        <f>TEXT(Hospital_Emergency_Room_Data[[#This Row],[Patient Admission Date]],"dddd")</f>
        <v>Monday</v>
      </c>
      <c r="H4727" t="s">
        <v>9208</v>
      </c>
      <c r="I4727">
        <v>75</v>
      </c>
      <c r="J4727" s="5" t="s">
        <v>9222</v>
      </c>
      <c r="K4727" t="s">
        <v>8</v>
      </c>
      <c r="L4727" t="s">
        <v>9281</v>
      </c>
      <c r="M4727" t="s">
        <v>9209</v>
      </c>
      <c r="O4727">
        <v>11</v>
      </c>
      <c r="P4727" t="s">
        <v>9226</v>
      </c>
      <c r="Q4727">
        <v>28</v>
      </c>
      <c r="R4727">
        <v>19</v>
      </c>
      <c r="S4727" t="s">
        <v>9256</v>
      </c>
      <c r="T4727" t="s">
        <v>9264</v>
      </c>
      <c r="U4727" t="s">
        <v>9282</v>
      </c>
      <c r="V4727" t="str" cm="1">
        <f t="array" ref="V4727">_xlfn.IFS(Hospital_Emergency_Room_Data[[#This Row],[Day]]&lt;=10,"Start(1-10)",Hospital_Emergency_Room_Data[[#This Row],[Day]]&lt;=20,"Middle(11-20)",Hospital_Emergency_Room_Data[[#This Row],[Day]]&gt;20,"End(21-30)")</f>
        <v>End(21-30)</v>
      </c>
    </row>
    <row r="4728" spans="1:22">
      <c r="A4728">
        <v>314074648</v>
      </c>
      <c r="B4728" t="s">
        <v>4738</v>
      </c>
      <c r="C4728" s="1">
        <v>45150</v>
      </c>
      <c r="D4728" t="str">
        <f>TEXT(Hospital_Emergency_Room_Data[[#This Row],[Patient Admission Date]],"mmm")</f>
        <v>Aug</v>
      </c>
      <c r="E4728">
        <f>YEAR(Hospital_Emergency_Room_Data[[#This Row],[Patient Admission Date]])</f>
        <v>2023</v>
      </c>
      <c r="F4728" s="2">
        <v>6.2500000000000003E-3</v>
      </c>
      <c r="G4728" s="8" t="str">
        <f>TEXT(Hospital_Emergency_Room_Data[[#This Row],[Patient Admission Date]],"dddd")</f>
        <v>Saturday</v>
      </c>
      <c r="H4728" t="s">
        <v>9208</v>
      </c>
      <c r="I4728">
        <v>68</v>
      </c>
      <c r="J4728" s="5" t="s">
        <v>9217</v>
      </c>
      <c r="K4728" t="s">
        <v>8</v>
      </c>
      <c r="L4728" t="s">
        <v>9281</v>
      </c>
      <c r="M4728" t="s">
        <v>9209</v>
      </c>
      <c r="O4728">
        <v>18</v>
      </c>
      <c r="P4728" t="s">
        <v>9226</v>
      </c>
      <c r="Q4728">
        <v>12</v>
      </c>
      <c r="R4728">
        <v>0</v>
      </c>
      <c r="S4728" t="s">
        <v>9258</v>
      </c>
      <c r="T4728" t="s">
        <v>9265</v>
      </c>
      <c r="U4728" t="s">
        <v>9282</v>
      </c>
      <c r="V4728" t="str" cm="1">
        <f t="array" ref="V4728">_xlfn.IFS(Hospital_Emergency_Room_Data[[#This Row],[Day]]&lt;=10,"Start(1-10)",Hospital_Emergency_Room_Data[[#This Row],[Day]]&lt;=20,"Middle(11-20)",Hospital_Emergency_Room_Data[[#This Row],[Day]]&gt;20,"End(21-30)")</f>
        <v>Middle(11-20)</v>
      </c>
    </row>
    <row r="4729" spans="1:22">
      <c r="A4729">
        <v>452254626</v>
      </c>
      <c r="B4729" t="s">
        <v>4739</v>
      </c>
      <c r="C4729" s="1">
        <v>45585</v>
      </c>
      <c r="D4729" t="str">
        <f>TEXT(Hospital_Emergency_Room_Data[[#This Row],[Patient Admission Date]],"mmm")</f>
        <v>Oct</v>
      </c>
      <c r="E4729">
        <f>YEAR(Hospital_Emergency_Room_Data[[#This Row],[Patient Admission Date]])</f>
        <v>2024</v>
      </c>
      <c r="F4729" s="2">
        <v>0.41041666666666665</v>
      </c>
      <c r="G4729" s="8" t="str">
        <f>TEXT(Hospital_Emergency_Room_Data[[#This Row],[Patient Admission Date]],"dddd")</f>
        <v>Sunday</v>
      </c>
      <c r="H4729" t="s">
        <v>9208</v>
      </c>
      <c r="I4729">
        <v>53</v>
      </c>
      <c r="J4729" s="5" t="s">
        <v>9219</v>
      </c>
      <c r="K4729" t="s">
        <v>8</v>
      </c>
      <c r="L4729" t="s">
        <v>9281</v>
      </c>
      <c r="M4729" t="s">
        <v>9209</v>
      </c>
      <c r="O4729">
        <v>22</v>
      </c>
      <c r="P4729" t="s">
        <v>9226</v>
      </c>
      <c r="Q4729">
        <v>20</v>
      </c>
      <c r="R4729">
        <v>9</v>
      </c>
      <c r="S4729" t="s">
        <v>9255</v>
      </c>
      <c r="T4729" t="s">
        <v>9262</v>
      </c>
      <c r="U4729" t="s">
        <v>9282</v>
      </c>
      <c r="V4729" t="str" cm="1">
        <f t="array" ref="V4729">_xlfn.IFS(Hospital_Emergency_Room_Data[[#This Row],[Day]]&lt;=10,"Start(1-10)",Hospital_Emergency_Room_Data[[#This Row],[Day]]&lt;=20,"Middle(11-20)",Hospital_Emergency_Room_Data[[#This Row],[Day]]&gt;20,"End(21-30)")</f>
        <v>Middle(11-20)</v>
      </c>
    </row>
    <row r="4730" spans="1:22">
      <c r="A4730">
        <v>640105390</v>
      </c>
      <c r="B4730" t="s">
        <v>4740</v>
      </c>
      <c r="C4730" s="1">
        <v>45432</v>
      </c>
      <c r="D4730" t="str">
        <f>TEXT(Hospital_Emergency_Room_Data[[#This Row],[Patient Admission Date]],"mmm")</f>
        <v>May</v>
      </c>
      <c r="E4730">
        <f>YEAR(Hospital_Emergency_Room_Data[[#This Row],[Patient Admission Date]])</f>
        <v>2024</v>
      </c>
      <c r="F4730" s="2">
        <v>0.25138888888888888</v>
      </c>
      <c r="G4730" s="8" t="str">
        <f>TEXT(Hospital_Emergency_Room_Data[[#This Row],[Patient Admission Date]],"dddd")</f>
        <v>Monday</v>
      </c>
      <c r="H4730" t="s">
        <v>9208</v>
      </c>
      <c r="I4730">
        <v>45</v>
      </c>
      <c r="J4730" s="5" t="s">
        <v>9219</v>
      </c>
      <c r="K4730" t="s">
        <v>8</v>
      </c>
      <c r="L4730" t="s">
        <v>9281</v>
      </c>
      <c r="M4730" t="s">
        <v>9209</v>
      </c>
      <c r="O4730">
        <v>31</v>
      </c>
      <c r="P4730" t="s">
        <v>9225</v>
      </c>
      <c r="Q4730">
        <v>20</v>
      </c>
      <c r="R4730">
        <v>6</v>
      </c>
      <c r="S4730" t="s">
        <v>9255</v>
      </c>
      <c r="T4730" t="s">
        <v>9262</v>
      </c>
      <c r="U4730" t="s">
        <v>9300</v>
      </c>
      <c r="V4730" t="str" cm="1">
        <f t="array" ref="V4730">_xlfn.IFS(Hospital_Emergency_Room_Data[[#This Row],[Day]]&lt;=10,"Start(1-10)",Hospital_Emergency_Room_Data[[#This Row],[Day]]&lt;=20,"Middle(11-20)",Hospital_Emergency_Room_Data[[#This Row],[Day]]&gt;20,"End(21-30)")</f>
        <v>Middle(11-20)</v>
      </c>
    </row>
    <row r="4731" spans="1:22">
      <c r="A4731">
        <v>222745629</v>
      </c>
      <c r="B4731" t="s">
        <v>4741</v>
      </c>
      <c r="C4731" s="1">
        <v>45068</v>
      </c>
      <c r="D4731" t="str">
        <f>TEXT(Hospital_Emergency_Room_Data[[#This Row],[Patient Admission Date]],"mmm")</f>
        <v>May</v>
      </c>
      <c r="E4731">
        <f>YEAR(Hospital_Emergency_Room_Data[[#This Row],[Patient Admission Date]])</f>
        <v>2023</v>
      </c>
      <c r="F4731" s="2">
        <v>0.37777777777777777</v>
      </c>
      <c r="G4731" s="8" t="str">
        <f>TEXT(Hospital_Emergency_Room_Data[[#This Row],[Patient Admission Date]],"dddd")</f>
        <v>Monday</v>
      </c>
      <c r="H4731" t="s">
        <v>9208</v>
      </c>
      <c r="I4731">
        <v>31</v>
      </c>
      <c r="J4731" s="5" t="s">
        <v>9223</v>
      </c>
      <c r="K4731" t="s">
        <v>8</v>
      </c>
      <c r="L4731" t="s">
        <v>9281</v>
      </c>
      <c r="M4731" t="s">
        <v>9209</v>
      </c>
      <c r="O4731">
        <v>42</v>
      </c>
      <c r="P4731" t="s">
        <v>9225</v>
      </c>
      <c r="Q4731">
        <v>22</v>
      </c>
      <c r="R4731">
        <v>9</v>
      </c>
      <c r="S4731" t="s">
        <v>9255</v>
      </c>
      <c r="T4731" t="s">
        <v>9264</v>
      </c>
      <c r="U4731" t="s">
        <v>9300</v>
      </c>
      <c r="V4731" t="str" cm="1">
        <f t="array" ref="V4731">_xlfn.IFS(Hospital_Emergency_Room_Data[[#This Row],[Day]]&lt;=10,"Start(1-10)",Hospital_Emergency_Room_Data[[#This Row],[Day]]&lt;=20,"Middle(11-20)",Hospital_Emergency_Room_Data[[#This Row],[Day]]&gt;20,"End(21-30)")</f>
        <v>End(21-30)</v>
      </c>
    </row>
    <row r="4732" spans="1:22">
      <c r="A4732">
        <v>238980679</v>
      </c>
      <c r="B4732" t="s">
        <v>4742</v>
      </c>
      <c r="C4732" s="1">
        <v>45386</v>
      </c>
      <c r="D4732" t="str">
        <f>TEXT(Hospital_Emergency_Room_Data[[#This Row],[Patient Admission Date]],"mmm")</f>
        <v>Apr</v>
      </c>
      <c r="E4732">
        <f>YEAR(Hospital_Emergency_Room_Data[[#This Row],[Patient Admission Date]])</f>
        <v>2024</v>
      </c>
      <c r="F4732" s="2">
        <v>0.72430555555555554</v>
      </c>
      <c r="G4732" s="8" t="str">
        <f>TEXT(Hospital_Emergency_Room_Data[[#This Row],[Patient Admission Date]],"dddd")</f>
        <v>Thursday</v>
      </c>
      <c r="H4732" t="s">
        <v>9208</v>
      </c>
      <c r="I4732">
        <v>56</v>
      </c>
      <c r="J4732" s="5" t="s">
        <v>9219</v>
      </c>
      <c r="K4732" t="s">
        <v>8</v>
      </c>
      <c r="L4732" t="s">
        <v>9281</v>
      </c>
      <c r="M4732" t="s">
        <v>9209</v>
      </c>
      <c r="O4732">
        <v>46</v>
      </c>
      <c r="P4732" t="s">
        <v>9225</v>
      </c>
      <c r="Q4732">
        <v>4</v>
      </c>
      <c r="R4732">
        <v>17</v>
      </c>
      <c r="S4732" t="s">
        <v>9257</v>
      </c>
      <c r="T4732" t="s">
        <v>9263</v>
      </c>
      <c r="U4732" t="s">
        <v>9283</v>
      </c>
      <c r="V4732" t="str" cm="1">
        <f t="array" ref="V4732">_xlfn.IFS(Hospital_Emergency_Room_Data[[#This Row],[Day]]&lt;=10,"Start(1-10)",Hospital_Emergency_Room_Data[[#This Row],[Day]]&lt;=20,"Middle(11-20)",Hospital_Emergency_Room_Data[[#This Row],[Day]]&gt;20,"End(21-30)")</f>
        <v>Start(1-10)</v>
      </c>
    </row>
    <row r="4733" spans="1:22">
      <c r="A4733">
        <v>103812792</v>
      </c>
      <c r="B4733" t="s">
        <v>4743</v>
      </c>
      <c r="C4733" s="1">
        <v>45595</v>
      </c>
      <c r="D4733" t="str">
        <f>TEXT(Hospital_Emergency_Room_Data[[#This Row],[Patient Admission Date]],"mmm")</f>
        <v>Oct</v>
      </c>
      <c r="E4733">
        <f>YEAR(Hospital_Emergency_Room_Data[[#This Row],[Patient Admission Date]])</f>
        <v>2024</v>
      </c>
      <c r="F4733" s="2">
        <v>0.98888888888888893</v>
      </c>
      <c r="G4733" s="8" t="str">
        <f>TEXT(Hospital_Emergency_Room_Data[[#This Row],[Patient Admission Date]],"dddd")</f>
        <v>Wednesday</v>
      </c>
      <c r="H4733" t="s">
        <v>9208</v>
      </c>
      <c r="I4733">
        <v>73</v>
      </c>
      <c r="J4733" s="5" t="s">
        <v>9222</v>
      </c>
      <c r="K4733" t="s">
        <v>8</v>
      </c>
      <c r="L4733" t="s">
        <v>9281</v>
      </c>
      <c r="M4733" t="s">
        <v>9209</v>
      </c>
      <c r="O4733">
        <v>51</v>
      </c>
      <c r="P4733" t="s">
        <v>9225</v>
      </c>
      <c r="Q4733">
        <v>30</v>
      </c>
      <c r="R4733">
        <v>23</v>
      </c>
      <c r="S4733" t="s">
        <v>9256</v>
      </c>
      <c r="T4733" t="s">
        <v>9264</v>
      </c>
      <c r="U4733" t="s">
        <v>9283</v>
      </c>
      <c r="V4733" t="str" cm="1">
        <f t="array" ref="V4733">_xlfn.IFS(Hospital_Emergency_Room_Data[[#This Row],[Day]]&lt;=10,"Start(1-10)",Hospital_Emergency_Room_Data[[#This Row],[Day]]&lt;=20,"Middle(11-20)",Hospital_Emergency_Room_Data[[#This Row],[Day]]&gt;20,"End(21-30)")</f>
        <v>End(21-30)</v>
      </c>
    </row>
    <row r="4734" spans="1:22">
      <c r="A4734">
        <v>346717552</v>
      </c>
      <c r="B4734" t="s">
        <v>4744</v>
      </c>
      <c r="C4734" s="1">
        <v>45353</v>
      </c>
      <c r="D4734" t="str">
        <f>TEXT(Hospital_Emergency_Room_Data[[#This Row],[Patient Admission Date]],"mmm")</f>
        <v>Mar</v>
      </c>
      <c r="E4734">
        <f>YEAR(Hospital_Emergency_Room_Data[[#This Row],[Patient Admission Date]])</f>
        <v>2024</v>
      </c>
      <c r="F4734" s="2">
        <v>0.32291666666666669</v>
      </c>
      <c r="G4734" s="8" t="str">
        <f>TEXT(Hospital_Emergency_Room_Data[[#This Row],[Patient Admission Date]],"dddd")</f>
        <v>Saturday</v>
      </c>
      <c r="H4734" t="s">
        <v>9208</v>
      </c>
      <c r="I4734">
        <v>56</v>
      </c>
      <c r="J4734" s="5" t="s">
        <v>9219</v>
      </c>
      <c r="K4734" t="s">
        <v>8</v>
      </c>
      <c r="L4734" t="s">
        <v>9281</v>
      </c>
      <c r="M4734" t="s">
        <v>9209</v>
      </c>
      <c r="O4734">
        <v>55</v>
      </c>
      <c r="P4734" t="s">
        <v>9225</v>
      </c>
      <c r="Q4734">
        <v>2</v>
      </c>
      <c r="R4734">
        <v>7</v>
      </c>
      <c r="S4734" t="s">
        <v>9255</v>
      </c>
      <c r="T4734" t="s">
        <v>9263</v>
      </c>
      <c r="U4734" t="s">
        <v>9283</v>
      </c>
      <c r="V4734" t="str" cm="1">
        <f t="array" ref="V4734">_xlfn.IFS(Hospital_Emergency_Room_Data[[#This Row],[Day]]&lt;=10,"Start(1-10)",Hospital_Emergency_Room_Data[[#This Row],[Day]]&lt;=20,"Middle(11-20)",Hospital_Emergency_Room_Data[[#This Row],[Day]]&gt;20,"End(21-30)")</f>
        <v>Start(1-10)</v>
      </c>
    </row>
    <row r="4735" spans="1:22">
      <c r="A4735">
        <v>775055919</v>
      </c>
      <c r="B4735" t="s">
        <v>4745</v>
      </c>
      <c r="C4735" s="1">
        <v>45376</v>
      </c>
      <c r="D4735" t="str">
        <f>TEXT(Hospital_Emergency_Room_Data[[#This Row],[Patient Admission Date]],"mmm")</f>
        <v>Mar</v>
      </c>
      <c r="E4735">
        <f>YEAR(Hospital_Emergency_Room_Data[[#This Row],[Patient Admission Date]])</f>
        <v>2024</v>
      </c>
      <c r="F4735" s="2">
        <v>0.64236111111111116</v>
      </c>
      <c r="G4735" s="8" t="str">
        <f>TEXT(Hospital_Emergency_Room_Data[[#This Row],[Patient Admission Date]],"dddd")</f>
        <v>Monday</v>
      </c>
      <c r="H4735" t="s">
        <v>9208</v>
      </c>
      <c r="I4735">
        <v>17</v>
      </c>
      <c r="J4735" s="5" t="s">
        <v>9220</v>
      </c>
      <c r="K4735" t="s">
        <v>8</v>
      </c>
      <c r="L4735" t="s">
        <v>9281</v>
      </c>
      <c r="M4735" t="s">
        <v>9209</v>
      </c>
      <c r="O4735">
        <v>57</v>
      </c>
      <c r="P4735" t="s">
        <v>9225</v>
      </c>
      <c r="Q4735">
        <v>25</v>
      </c>
      <c r="R4735">
        <v>15</v>
      </c>
      <c r="S4735" t="s">
        <v>9257</v>
      </c>
      <c r="T4735" t="s">
        <v>9264</v>
      </c>
      <c r="U4735" t="s">
        <v>9283</v>
      </c>
      <c r="V4735" t="str" cm="1">
        <f t="array" ref="V4735">_xlfn.IFS(Hospital_Emergency_Room_Data[[#This Row],[Day]]&lt;=10,"Start(1-10)",Hospital_Emergency_Room_Data[[#This Row],[Day]]&lt;=20,"Middle(11-20)",Hospital_Emergency_Room_Data[[#This Row],[Day]]&gt;20,"End(21-30)")</f>
        <v>End(21-30)</v>
      </c>
    </row>
    <row r="4736" spans="1:22">
      <c r="A4736">
        <v>291440132</v>
      </c>
      <c r="B4736" t="s">
        <v>4746</v>
      </c>
      <c r="C4736" s="1">
        <v>45237</v>
      </c>
      <c r="D4736" t="str">
        <f>TEXT(Hospital_Emergency_Room_Data[[#This Row],[Patient Admission Date]],"mmm")</f>
        <v>Nov</v>
      </c>
      <c r="E4736">
        <f>YEAR(Hospital_Emergency_Room_Data[[#This Row],[Patient Admission Date]])</f>
        <v>2023</v>
      </c>
      <c r="F4736" s="2">
        <v>0.23194444444444445</v>
      </c>
      <c r="G4736" s="8" t="str">
        <f>TEXT(Hospital_Emergency_Room_Data[[#This Row],[Patient Admission Date]],"dddd")</f>
        <v>Tuesday</v>
      </c>
      <c r="H4736" t="s">
        <v>9208</v>
      </c>
      <c r="I4736">
        <v>27</v>
      </c>
      <c r="J4736" s="5" t="s">
        <v>9220</v>
      </c>
      <c r="K4736" t="s">
        <v>8</v>
      </c>
      <c r="L4736" t="s">
        <v>9281</v>
      </c>
      <c r="M4736" t="s">
        <v>9209</v>
      </c>
      <c r="O4736">
        <v>12</v>
      </c>
      <c r="P4736" t="s">
        <v>9226</v>
      </c>
      <c r="Q4736">
        <v>7</v>
      </c>
      <c r="R4736">
        <v>5</v>
      </c>
      <c r="S4736" t="s">
        <v>9258</v>
      </c>
      <c r="T4736" t="s">
        <v>9263</v>
      </c>
      <c r="U4736" t="s">
        <v>9282</v>
      </c>
      <c r="V4736" t="str" cm="1">
        <f t="array" ref="V4736">_xlfn.IFS(Hospital_Emergency_Room_Data[[#This Row],[Day]]&lt;=10,"Start(1-10)",Hospital_Emergency_Room_Data[[#This Row],[Day]]&lt;=20,"Middle(11-20)",Hospital_Emergency_Room_Data[[#This Row],[Day]]&gt;20,"End(21-30)")</f>
        <v>Start(1-10)</v>
      </c>
    </row>
    <row r="4737" spans="1:22">
      <c r="A4737">
        <v>737841709</v>
      </c>
      <c r="B4737" t="s">
        <v>4747</v>
      </c>
      <c r="C4737" s="1">
        <v>45047</v>
      </c>
      <c r="D4737" t="str">
        <f>TEXT(Hospital_Emergency_Room_Data[[#This Row],[Patient Admission Date]],"mmm")</f>
        <v>May</v>
      </c>
      <c r="E4737">
        <f>YEAR(Hospital_Emergency_Room_Data[[#This Row],[Patient Admission Date]])</f>
        <v>2023</v>
      </c>
      <c r="F4737" s="2">
        <v>0.51388888888888884</v>
      </c>
      <c r="G4737" s="8" t="str">
        <f>TEXT(Hospital_Emergency_Room_Data[[#This Row],[Patient Admission Date]],"dddd")</f>
        <v>Monday</v>
      </c>
      <c r="H4737" t="s">
        <v>9208</v>
      </c>
      <c r="I4737">
        <v>61</v>
      </c>
      <c r="J4737" s="5" t="s">
        <v>9217</v>
      </c>
      <c r="K4737" t="s">
        <v>8</v>
      </c>
      <c r="L4737" t="s">
        <v>9281</v>
      </c>
      <c r="M4737" t="s">
        <v>9209</v>
      </c>
      <c r="O4737">
        <v>14</v>
      </c>
      <c r="P4737" t="s">
        <v>9226</v>
      </c>
      <c r="Q4737">
        <v>1</v>
      </c>
      <c r="R4737">
        <v>12</v>
      </c>
      <c r="S4737" t="s">
        <v>9257</v>
      </c>
      <c r="T4737" t="s">
        <v>9263</v>
      </c>
      <c r="U4737" t="s">
        <v>9282</v>
      </c>
      <c r="V4737" t="str" cm="1">
        <f t="array" ref="V4737">_xlfn.IFS(Hospital_Emergency_Room_Data[[#This Row],[Day]]&lt;=10,"Start(1-10)",Hospital_Emergency_Room_Data[[#This Row],[Day]]&lt;=20,"Middle(11-20)",Hospital_Emergency_Room_Data[[#This Row],[Day]]&gt;20,"End(21-30)")</f>
        <v>Start(1-10)</v>
      </c>
    </row>
    <row r="4738" spans="1:22">
      <c r="A4738">
        <v>298963551</v>
      </c>
      <c r="B4738" t="s">
        <v>4748</v>
      </c>
      <c r="C4738" s="1">
        <v>45286</v>
      </c>
      <c r="D4738" t="str">
        <f>TEXT(Hospital_Emergency_Room_Data[[#This Row],[Patient Admission Date]],"mmm")</f>
        <v>Dec</v>
      </c>
      <c r="E4738">
        <f>YEAR(Hospital_Emergency_Room_Data[[#This Row],[Patient Admission Date]])</f>
        <v>2023</v>
      </c>
      <c r="F4738" s="2">
        <v>0.56041666666666667</v>
      </c>
      <c r="G4738" s="8" t="str">
        <f>TEXT(Hospital_Emergency_Room_Data[[#This Row],[Patient Admission Date]],"dddd")</f>
        <v>Tuesday</v>
      </c>
      <c r="H4738" t="s">
        <v>9208</v>
      </c>
      <c r="I4738">
        <v>22</v>
      </c>
      <c r="J4738" s="5" t="s">
        <v>9220</v>
      </c>
      <c r="K4738" t="s">
        <v>8</v>
      </c>
      <c r="L4738" t="s">
        <v>9281</v>
      </c>
      <c r="M4738" t="s">
        <v>9209</v>
      </c>
      <c r="O4738">
        <v>16</v>
      </c>
      <c r="P4738" t="s">
        <v>9226</v>
      </c>
      <c r="Q4738">
        <v>26</v>
      </c>
      <c r="R4738">
        <v>13</v>
      </c>
      <c r="S4738" t="s">
        <v>9257</v>
      </c>
      <c r="T4738" t="s">
        <v>9264</v>
      </c>
      <c r="U4738" t="s">
        <v>9282</v>
      </c>
      <c r="V4738" t="str" cm="1">
        <f t="array" ref="V4738">_xlfn.IFS(Hospital_Emergency_Room_Data[[#This Row],[Day]]&lt;=10,"Start(1-10)",Hospital_Emergency_Room_Data[[#This Row],[Day]]&lt;=20,"Middle(11-20)",Hospital_Emergency_Room_Data[[#This Row],[Day]]&gt;20,"End(21-30)")</f>
        <v>End(21-30)</v>
      </c>
    </row>
    <row r="4739" spans="1:22">
      <c r="A4739">
        <v>322652690</v>
      </c>
      <c r="B4739" t="s">
        <v>4749</v>
      </c>
      <c r="C4739" s="1">
        <v>45521</v>
      </c>
      <c r="D4739" t="str">
        <f>TEXT(Hospital_Emergency_Room_Data[[#This Row],[Patient Admission Date]],"mmm")</f>
        <v>Aug</v>
      </c>
      <c r="E4739">
        <f>YEAR(Hospital_Emergency_Room_Data[[#This Row],[Patient Admission Date]])</f>
        <v>2024</v>
      </c>
      <c r="F4739" s="2">
        <v>0.47499999999999998</v>
      </c>
      <c r="G4739" s="8" t="str">
        <f>TEXT(Hospital_Emergency_Room_Data[[#This Row],[Patient Admission Date]],"dddd")</f>
        <v>Saturday</v>
      </c>
      <c r="H4739" t="s">
        <v>9208</v>
      </c>
      <c r="I4739">
        <v>47</v>
      </c>
      <c r="J4739" s="5" t="s">
        <v>9219</v>
      </c>
      <c r="K4739" t="s">
        <v>8</v>
      </c>
      <c r="L4739" t="s">
        <v>9281</v>
      </c>
      <c r="M4739" t="s">
        <v>9209</v>
      </c>
      <c r="O4739">
        <v>23</v>
      </c>
      <c r="P4739" t="s">
        <v>9226</v>
      </c>
      <c r="Q4739">
        <v>17</v>
      </c>
      <c r="R4739">
        <v>11</v>
      </c>
      <c r="S4739" t="s">
        <v>9255</v>
      </c>
      <c r="T4739" t="s">
        <v>9262</v>
      </c>
      <c r="U4739" t="s">
        <v>9282</v>
      </c>
      <c r="V4739" t="str" cm="1">
        <f t="array" ref="V4739">_xlfn.IFS(Hospital_Emergency_Room_Data[[#This Row],[Day]]&lt;=10,"Start(1-10)",Hospital_Emergency_Room_Data[[#This Row],[Day]]&lt;=20,"Middle(11-20)",Hospital_Emergency_Room_Data[[#This Row],[Day]]&gt;20,"End(21-30)")</f>
        <v>Middle(11-20)</v>
      </c>
    </row>
    <row r="4740" spans="1:22">
      <c r="A4740">
        <v>500960933</v>
      </c>
      <c r="B4740" t="s">
        <v>4750</v>
      </c>
      <c r="C4740" s="1">
        <v>45077</v>
      </c>
      <c r="D4740" t="str">
        <f>TEXT(Hospital_Emergency_Room_Data[[#This Row],[Patient Admission Date]],"mmm")</f>
        <v>May</v>
      </c>
      <c r="E4740">
        <f>YEAR(Hospital_Emergency_Room_Data[[#This Row],[Patient Admission Date]])</f>
        <v>2023</v>
      </c>
      <c r="F4740" s="2">
        <v>1.8749999999999999E-2</v>
      </c>
      <c r="G4740" s="8" t="str">
        <f>TEXT(Hospital_Emergency_Room_Data[[#This Row],[Patient Admission Date]],"dddd")</f>
        <v>Wednesday</v>
      </c>
      <c r="H4740" t="s">
        <v>9208</v>
      </c>
      <c r="I4740">
        <v>10</v>
      </c>
      <c r="J4740" s="5" t="s">
        <v>9221</v>
      </c>
      <c r="K4740" t="s">
        <v>8</v>
      </c>
      <c r="L4740" t="s">
        <v>9281</v>
      </c>
      <c r="M4740" t="s">
        <v>9209</v>
      </c>
      <c r="O4740">
        <v>28</v>
      </c>
      <c r="P4740" t="s">
        <v>9226</v>
      </c>
      <c r="Q4740">
        <v>31</v>
      </c>
      <c r="R4740">
        <v>0</v>
      </c>
      <c r="S4740" t="s">
        <v>9258</v>
      </c>
      <c r="T4740" t="s">
        <v>9264</v>
      </c>
      <c r="U4740" t="s">
        <v>9282</v>
      </c>
      <c r="V4740" t="str" cm="1">
        <f t="array" ref="V4740">_xlfn.IFS(Hospital_Emergency_Room_Data[[#This Row],[Day]]&lt;=10,"Start(1-10)",Hospital_Emergency_Room_Data[[#This Row],[Day]]&lt;=20,"Middle(11-20)",Hospital_Emergency_Room_Data[[#This Row],[Day]]&gt;20,"End(21-30)")</f>
        <v>End(21-30)</v>
      </c>
    </row>
    <row r="4741" spans="1:22">
      <c r="A4741">
        <v>358629394</v>
      </c>
      <c r="B4741" t="s">
        <v>4751</v>
      </c>
      <c r="C4741" s="1">
        <v>45140</v>
      </c>
      <c r="D4741" t="str">
        <f>TEXT(Hospital_Emergency_Room_Data[[#This Row],[Patient Admission Date]],"mmm")</f>
        <v>Aug</v>
      </c>
      <c r="E4741">
        <f>YEAR(Hospital_Emergency_Room_Data[[#This Row],[Patient Admission Date]])</f>
        <v>2023</v>
      </c>
      <c r="F4741" s="2">
        <v>0.85624999999999996</v>
      </c>
      <c r="G4741" s="8" t="str">
        <f>TEXT(Hospital_Emergency_Room_Data[[#This Row],[Patient Admission Date]],"dddd")</f>
        <v>Wednesday</v>
      </c>
      <c r="H4741" t="s">
        <v>9208</v>
      </c>
      <c r="I4741">
        <v>11</v>
      </c>
      <c r="J4741" s="5" t="s">
        <v>9221</v>
      </c>
      <c r="K4741" t="s">
        <v>8</v>
      </c>
      <c r="L4741" t="s">
        <v>9281</v>
      </c>
      <c r="M4741" t="s">
        <v>9209</v>
      </c>
      <c r="O4741">
        <v>32</v>
      </c>
      <c r="P4741" t="s">
        <v>9225</v>
      </c>
      <c r="Q4741">
        <v>2</v>
      </c>
      <c r="R4741">
        <v>20</v>
      </c>
      <c r="S4741" t="s">
        <v>9256</v>
      </c>
      <c r="T4741" t="s">
        <v>9263</v>
      </c>
      <c r="U4741" t="s">
        <v>9300</v>
      </c>
      <c r="V4741" t="str" cm="1">
        <f t="array" ref="V4741">_xlfn.IFS(Hospital_Emergency_Room_Data[[#This Row],[Day]]&lt;=10,"Start(1-10)",Hospital_Emergency_Room_Data[[#This Row],[Day]]&lt;=20,"Middle(11-20)",Hospital_Emergency_Room_Data[[#This Row],[Day]]&gt;20,"End(21-30)")</f>
        <v>Start(1-10)</v>
      </c>
    </row>
    <row r="4742" spans="1:22">
      <c r="A4742">
        <v>164498624</v>
      </c>
      <c r="B4742" t="s">
        <v>4752</v>
      </c>
      <c r="C4742" s="1">
        <v>45261</v>
      </c>
      <c r="D4742" t="str">
        <f>TEXT(Hospital_Emergency_Room_Data[[#This Row],[Patient Admission Date]],"mmm")</f>
        <v>Dec</v>
      </c>
      <c r="E4742">
        <f>YEAR(Hospital_Emergency_Room_Data[[#This Row],[Patient Admission Date]])</f>
        <v>2023</v>
      </c>
      <c r="F4742" s="2">
        <v>0.76527777777777772</v>
      </c>
      <c r="G4742" s="8" t="str">
        <f>TEXT(Hospital_Emergency_Room_Data[[#This Row],[Patient Admission Date]],"dddd")</f>
        <v>Friday</v>
      </c>
      <c r="H4742" t="s">
        <v>9208</v>
      </c>
      <c r="I4742">
        <v>25</v>
      </c>
      <c r="J4742" s="5" t="s">
        <v>9220</v>
      </c>
      <c r="K4742" t="s">
        <v>8</v>
      </c>
      <c r="L4742" t="s">
        <v>9281</v>
      </c>
      <c r="M4742" t="s">
        <v>9209</v>
      </c>
      <c r="O4742">
        <v>32</v>
      </c>
      <c r="P4742" t="s">
        <v>9225</v>
      </c>
      <c r="Q4742">
        <v>1</v>
      </c>
      <c r="R4742">
        <v>18</v>
      </c>
      <c r="S4742" t="s">
        <v>9256</v>
      </c>
      <c r="T4742" t="s">
        <v>9263</v>
      </c>
      <c r="U4742" t="s">
        <v>9300</v>
      </c>
      <c r="V4742" t="str" cm="1">
        <f t="array" ref="V4742">_xlfn.IFS(Hospital_Emergency_Room_Data[[#This Row],[Day]]&lt;=10,"Start(1-10)",Hospital_Emergency_Room_Data[[#This Row],[Day]]&lt;=20,"Middle(11-20)",Hospital_Emergency_Room_Data[[#This Row],[Day]]&gt;20,"End(21-30)")</f>
        <v>Start(1-10)</v>
      </c>
    </row>
    <row r="4743" spans="1:22">
      <c r="A4743">
        <v>661129006</v>
      </c>
      <c r="B4743" t="s">
        <v>4753</v>
      </c>
      <c r="C4743" s="1">
        <v>45464</v>
      </c>
      <c r="D4743" t="str">
        <f>TEXT(Hospital_Emergency_Room_Data[[#This Row],[Patient Admission Date]],"mmm")</f>
        <v>Jun</v>
      </c>
      <c r="E4743">
        <f>YEAR(Hospital_Emergency_Room_Data[[#This Row],[Patient Admission Date]])</f>
        <v>2024</v>
      </c>
      <c r="F4743" s="2">
        <v>0.62777777777777777</v>
      </c>
      <c r="G4743" s="8" t="str">
        <f>TEXT(Hospital_Emergency_Room_Data[[#This Row],[Patient Admission Date]],"dddd")</f>
        <v>Friday</v>
      </c>
      <c r="H4743" t="s">
        <v>9208</v>
      </c>
      <c r="I4743">
        <v>73</v>
      </c>
      <c r="J4743" s="5" t="s">
        <v>9222</v>
      </c>
      <c r="K4743" t="s">
        <v>8</v>
      </c>
      <c r="L4743" t="s">
        <v>9281</v>
      </c>
      <c r="M4743" t="s">
        <v>9209</v>
      </c>
      <c r="O4743">
        <v>32</v>
      </c>
      <c r="P4743" t="s">
        <v>9225</v>
      </c>
      <c r="Q4743">
        <v>21</v>
      </c>
      <c r="R4743">
        <v>15</v>
      </c>
      <c r="S4743" t="s">
        <v>9257</v>
      </c>
      <c r="T4743" t="s">
        <v>9262</v>
      </c>
      <c r="U4743" t="s">
        <v>9300</v>
      </c>
      <c r="V4743" t="str" cm="1">
        <f t="array" ref="V4743">_xlfn.IFS(Hospital_Emergency_Room_Data[[#This Row],[Day]]&lt;=10,"Start(1-10)",Hospital_Emergency_Room_Data[[#This Row],[Day]]&lt;=20,"Middle(11-20)",Hospital_Emergency_Room_Data[[#This Row],[Day]]&gt;20,"End(21-30)")</f>
        <v>End(21-30)</v>
      </c>
    </row>
    <row r="4744" spans="1:22">
      <c r="A4744">
        <v>788506371</v>
      </c>
      <c r="B4744" t="s">
        <v>4754</v>
      </c>
      <c r="C4744" s="1">
        <v>45474</v>
      </c>
      <c r="D4744" t="str">
        <f>TEXT(Hospital_Emergency_Room_Data[[#This Row],[Patient Admission Date]],"mmm")</f>
        <v>Jul</v>
      </c>
      <c r="E4744">
        <f>YEAR(Hospital_Emergency_Room_Data[[#This Row],[Patient Admission Date]])</f>
        <v>2024</v>
      </c>
      <c r="F4744" s="2">
        <v>0.34375</v>
      </c>
      <c r="G4744" s="8" t="str">
        <f>TEXT(Hospital_Emergency_Room_Data[[#This Row],[Patient Admission Date]],"dddd")</f>
        <v>Monday</v>
      </c>
      <c r="H4744" t="s">
        <v>9208</v>
      </c>
      <c r="I4744">
        <v>9</v>
      </c>
      <c r="J4744" s="5" t="s">
        <v>9221</v>
      </c>
      <c r="K4744" t="s">
        <v>8</v>
      </c>
      <c r="L4744" t="s">
        <v>9281</v>
      </c>
      <c r="M4744" t="s">
        <v>9209</v>
      </c>
      <c r="O4744">
        <v>34</v>
      </c>
      <c r="P4744" t="s">
        <v>9225</v>
      </c>
      <c r="Q4744">
        <v>1</v>
      </c>
      <c r="R4744">
        <v>8</v>
      </c>
      <c r="S4744" t="s">
        <v>9255</v>
      </c>
      <c r="T4744" t="s">
        <v>9263</v>
      </c>
      <c r="U4744" t="s">
        <v>9300</v>
      </c>
      <c r="V4744" t="str" cm="1">
        <f t="array" ref="V4744">_xlfn.IFS(Hospital_Emergency_Room_Data[[#This Row],[Day]]&lt;=10,"Start(1-10)",Hospital_Emergency_Room_Data[[#This Row],[Day]]&lt;=20,"Middle(11-20)",Hospital_Emergency_Room_Data[[#This Row],[Day]]&gt;20,"End(21-30)")</f>
        <v>Start(1-10)</v>
      </c>
    </row>
    <row r="4745" spans="1:22">
      <c r="A4745">
        <v>714859231</v>
      </c>
      <c r="B4745" t="s">
        <v>4755</v>
      </c>
      <c r="C4745" s="1">
        <v>45404</v>
      </c>
      <c r="D4745" t="str">
        <f>TEXT(Hospital_Emergency_Room_Data[[#This Row],[Patient Admission Date]],"mmm")</f>
        <v>Apr</v>
      </c>
      <c r="E4745">
        <f>YEAR(Hospital_Emergency_Room_Data[[#This Row],[Patient Admission Date]])</f>
        <v>2024</v>
      </c>
      <c r="F4745" s="2">
        <v>0.13680555555555557</v>
      </c>
      <c r="G4745" s="8" t="str">
        <f>TEXT(Hospital_Emergency_Room_Data[[#This Row],[Patient Admission Date]],"dddd")</f>
        <v>Monday</v>
      </c>
      <c r="H4745" t="s">
        <v>9208</v>
      </c>
      <c r="I4745">
        <v>72</v>
      </c>
      <c r="J4745" s="5" t="s">
        <v>9222</v>
      </c>
      <c r="K4745" t="s">
        <v>8</v>
      </c>
      <c r="L4745" t="s">
        <v>9281</v>
      </c>
      <c r="M4745" t="s">
        <v>9209</v>
      </c>
      <c r="O4745">
        <v>34</v>
      </c>
      <c r="P4745" t="s">
        <v>9225</v>
      </c>
      <c r="Q4745">
        <v>22</v>
      </c>
      <c r="R4745">
        <v>3</v>
      </c>
      <c r="S4745" t="s">
        <v>9258</v>
      </c>
      <c r="T4745" t="s">
        <v>9264</v>
      </c>
      <c r="U4745" t="s">
        <v>9300</v>
      </c>
      <c r="V4745" t="str" cm="1">
        <f t="array" ref="V4745">_xlfn.IFS(Hospital_Emergency_Room_Data[[#This Row],[Day]]&lt;=10,"Start(1-10)",Hospital_Emergency_Room_Data[[#This Row],[Day]]&lt;=20,"Middle(11-20)",Hospital_Emergency_Room_Data[[#This Row],[Day]]&gt;20,"End(21-30)")</f>
        <v>End(21-30)</v>
      </c>
    </row>
    <row r="4746" spans="1:22">
      <c r="A4746">
        <v>426391493</v>
      </c>
      <c r="B4746" t="s">
        <v>4756</v>
      </c>
      <c r="C4746" s="1">
        <v>45451</v>
      </c>
      <c r="D4746" t="str">
        <f>TEXT(Hospital_Emergency_Room_Data[[#This Row],[Patient Admission Date]],"mmm")</f>
        <v>Jun</v>
      </c>
      <c r="E4746">
        <f>YEAR(Hospital_Emergency_Room_Data[[#This Row],[Patient Admission Date]])</f>
        <v>2024</v>
      </c>
      <c r="F4746" s="2">
        <v>0.64513888888888893</v>
      </c>
      <c r="G4746" s="8" t="str">
        <f>TEXT(Hospital_Emergency_Room_Data[[#This Row],[Patient Admission Date]],"dddd")</f>
        <v>Saturday</v>
      </c>
      <c r="H4746" t="s">
        <v>9208</v>
      </c>
      <c r="I4746">
        <v>9</v>
      </c>
      <c r="J4746" s="5" t="s">
        <v>9221</v>
      </c>
      <c r="K4746" t="s">
        <v>8</v>
      </c>
      <c r="L4746" t="s">
        <v>9281</v>
      </c>
      <c r="M4746" t="s">
        <v>9209</v>
      </c>
      <c r="O4746">
        <v>36</v>
      </c>
      <c r="P4746" t="s">
        <v>9225</v>
      </c>
      <c r="Q4746">
        <v>8</v>
      </c>
      <c r="R4746">
        <v>15</v>
      </c>
      <c r="S4746" t="s">
        <v>9257</v>
      </c>
      <c r="T4746" t="s">
        <v>9265</v>
      </c>
      <c r="U4746" t="s">
        <v>9300</v>
      </c>
      <c r="V4746" t="str" cm="1">
        <f t="array" ref="V4746">_xlfn.IFS(Hospital_Emergency_Room_Data[[#This Row],[Day]]&lt;=10,"Start(1-10)",Hospital_Emergency_Room_Data[[#This Row],[Day]]&lt;=20,"Middle(11-20)",Hospital_Emergency_Room_Data[[#This Row],[Day]]&gt;20,"End(21-30)")</f>
        <v>Start(1-10)</v>
      </c>
    </row>
    <row r="4747" spans="1:22">
      <c r="A4747">
        <v>699428804</v>
      </c>
      <c r="B4747" t="s">
        <v>4757</v>
      </c>
      <c r="C4747" s="1">
        <v>45458</v>
      </c>
      <c r="D4747" t="str">
        <f>TEXT(Hospital_Emergency_Room_Data[[#This Row],[Patient Admission Date]],"mmm")</f>
        <v>Jun</v>
      </c>
      <c r="E4747">
        <f>YEAR(Hospital_Emergency_Room_Data[[#This Row],[Patient Admission Date]])</f>
        <v>2024</v>
      </c>
      <c r="F4747" s="2">
        <v>0.83611111111111114</v>
      </c>
      <c r="G4747" s="8" t="str">
        <f>TEXT(Hospital_Emergency_Room_Data[[#This Row],[Patient Admission Date]],"dddd")</f>
        <v>Saturday</v>
      </c>
      <c r="H4747" t="s">
        <v>9208</v>
      </c>
      <c r="I4747">
        <v>49</v>
      </c>
      <c r="J4747" s="5" t="s">
        <v>9219</v>
      </c>
      <c r="K4747" t="s">
        <v>8</v>
      </c>
      <c r="L4747" t="s">
        <v>9281</v>
      </c>
      <c r="M4747" t="s">
        <v>9209</v>
      </c>
      <c r="O4747">
        <v>49</v>
      </c>
      <c r="P4747" t="s">
        <v>9225</v>
      </c>
      <c r="Q4747">
        <v>15</v>
      </c>
      <c r="R4747">
        <v>20</v>
      </c>
      <c r="S4747" t="s">
        <v>9256</v>
      </c>
      <c r="T4747" t="s">
        <v>9262</v>
      </c>
      <c r="U4747" t="s">
        <v>9283</v>
      </c>
      <c r="V4747" t="str" cm="1">
        <f t="array" ref="V4747">_xlfn.IFS(Hospital_Emergency_Room_Data[[#This Row],[Day]]&lt;=10,"Start(1-10)",Hospital_Emergency_Room_Data[[#This Row],[Day]]&lt;=20,"Middle(11-20)",Hospital_Emergency_Room_Data[[#This Row],[Day]]&gt;20,"End(21-30)")</f>
        <v>Middle(11-20)</v>
      </c>
    </row>
    <row r="4748" spans="1:22">
      <c r="A4748">
        <v>376815705</v>
      </c>
      <c r="B4748" t="s">
        <v>4758</v>
      </c>
      <c r="C4748" s="1">
        <v>45217</v>
      </c>
      <c r="D4748" t="str">
        <f>TEXT(Hospital_Emergency_Room_Data[[#This Row],[Patient Admission Date]],"mmm")</f>
        <v>Oct</v>
      </c>
      <c r="E4748">
        <f>YEAR(Hospital_Emergency_Room_Data[[#This Row],[Patient Admission Date]])</f>
        <v>2023</v>
      </c>
      <c r="F4748" s="2">
        <v>0.94027777777777777</v>
      </c>
      <c r="G4748" s="8" t="str">
        <f>TEXT(Hospital_Emergency_Room_Data[[#This Row],[Patient Admission Date]],"dddd")</f>
        <v>Wednesday</v>
      </c>
      <c r="H4748" t="s">
        <v>9208</v>
      </c>
      <c r="I4748">
        <v>21</v>
      </c>
      <c r="J4748" s="5" t="s">
        <v>9220</v>
      </c>
      <c r="K4748" t="s">
        <v>8</v>
      </c>
      <c r="L4748" t="s">
        <v>9281</v>
      </c>
      <c r="M4748" t="s">
        <v>9209</v>
      </c>
      <c r="O4748">
        <v>53</v>
      </c>
      <c r="P4748" t="s">
        <v>9225</v>
      </c>
      <c r="Q4748">
        <v>18</v>
      </c>
      <c r="R4748">
        <v>22</v>
      </c>
      <c r="S4748" t="s">
        <v>9256</v>
      </c>
      <c r="T4748" t="s">
        <v>9262</v>
      </c>
      <c r="U4748" t="s">
        <v>9283</v>
      </c>
      <c r="V4748" t="str" cm="1">
        <f t="array" ref="V4748">_xlfn.IFS(Hospital_Emergency_Room_Data[[#This Row],[Day]]&lt;=10,"Start(1-10)",Hospital_Emergency_Room_Data[[#This Row],[Day]]&lt;=20,"Middle(11-20)",Hospital_Emergency_Room_Data[[#This Row],[Day]]&gt;20,"End(21-30)")</f>
        <v>Middle(11-20)</v>
      </c>
    </row>
    <row r="4749" spans="1:22">
      <c r="A4749">
        <v>507815352</v>
      </c>
      <c r="B4749" t="s">
        <v>4759</v>
      </c>
      <c r="C4749" s="1">
        <v>45307</v>
      </c>
      <c r="D4749" t="str">
        <f>TEXT(Hospital_Emergency_Room_Data[[#This Row],[Patient Admission Date]],"mmm")</f>
        <v>Jan</v>
      </c>
      <c r="E4749">
        <f>YEAR(Hospital_Emergency_Room_Data[[#This Row],[Patient Admission Date]])</f>
        <v>2024</v>
      </c>
      <c r="F4749" s="2">
        <v>0.28055555555555556</v>
      </c>
      <c r="G4749" s="8" t="str">
        <f>TEXT(Hospital_Emergency_Room_Data[[#This Row],[Patient Admission Date]],"dddd")</f>
        <v>Tuesday</v>
      </c>
      <c r="H4749" t="s">
        <v>9208</v>
      </c>
      <c r="I4749">
        <v>7</v>
      </c>
      <c r="J4749" s="5" t="s">
        <v>9221</v>
      </c>
      <c r="K4749" t="s">
        <v>8</v>
      </c>
      <c r="L4749" t="s">
        <v>9281</v>
      </c>
      <c r="M4749" t="s">
        <v>9209</v>
      </c>
      <c r="O4749">
        <v>10</v>
      </c>
      <c r="P4749" t="s">
        <v>9226</v>
      </c>
      <c r="Q4749">
        <v>16</v>
      </c>
      <c r="R4749">
        <v>6</v>
      </c>
      <c r="S4749" t="s">
        <v>9255</v>
      </c>
      <c r="T4749" t="s">
        <v>9262</v>
      </c>
      <c r="U4749" t="s">
        <v>9282</v>
      </c>
      <c r="V4749" t="str" cm="1">
        <f t="array" ref="V4749">_xlfn.IFS(Hospital_Emergency_Room_Data[[#This Row],[Day]]&lt;=10,"Start(1-10)",Hospital_Emergency_Room_Data[[#This Row],[Day]]&lt;=20,"Middle(11-20)",Hospital_Emergency_Room_Data[[#This Row],[Day]]&gt;20,"End(21-30)")</f>
        <v>Middle(11-20)</v>
      </c>
    </row>
    <row r="4750" spans="1:22">
      <c r="A4750">
        <v>516571396</v>
      </c>
      <c r="B4750" t="s">
        <v>4760</v>
      </c>
      <c r="C4750" s="1">
        <v>45300</v>
      </c>
      <c r="D4750" t="str">
        <f>TEXT(Hospital_Emergency_Room_Data[[#This Row],[Patient Admission Date]],"mmm")</f>
        <v>Jan</v>
      </c>
      <c r="E4750">
        <f>YEAR(Hospital_Emergency_Room_Data[[#This Row],[Patient Admission Date]])</f>
        <v>2024</v>
      </c>
      <c r="F4750" s="2">
        <v>0.35</v>
      </c>
      <c r="G4750" s="8" t="str">
        <f>TEXT(Hospital_Emergency_Room_Data[[#This Row],[Patient Admission Date]],"dddd")</f>
        <v>Tuesday</v>
      </c>
      <c r="H4750" t="s">
        <v>9208</v>
      </c>
      <c r="I4750">
        <v>48</v>
      </c>
      <c r="J4750" s="5" t="s">
        <v>9219</v>
      </c>
      <c r="K4750" t="s">
        <v>8</v>
      </c>
      <c r="L4750" t="s">
        <v>9281</v>
      </c>
      <c r="M4750" t="s">
        <v>9209</v>
      </c>
      <c r="O4750">
        <v>11</v>
      </c>
      <c r="P4750" t="s">
        <v>9226</v>
      </c>
      <c r="Q4750">
        <v>9</v>
      </c>
      <c r="R4750">
        <v>8</v>
      </c>
      <c r="S4750" t="s">
        <v>9255</v>
      </c>
      <c r="T4750" t="s">
        <v>9265</v>
      </c>
      <c r="U4750" t="s">
        <v>9282</v>
      </c>
      <c r="V4750" t="str" cm="1">
        <f t="array" ref="V4750">_xlfn.IFS(Hospital_Emergency_Room_Data[[#This Row],[Day]]&lt;=10,"Start(1-10)",Hospital_Emergency_Room_Data[[#This Row],[Day]]&lt;=20,"Middle(11-20)",Hospital_Emergency_Room_Data[[#This Row],[Day]]&gt;20,"End(21-30)")</f>
        <v>Start(1-10)</v>
      </c>
    </row>
    <row r="4751" spans="1:22">
      <c r="A4751">
        <v>467762120</v>
      </c>
      <c r="B4751" t="s">
        <v>552</v>
      </c>
      <c r="C4751" s="1">
        <v>45502</v>
      </c>
      <c r="D4751" t="str">
        <f>TEXT(Hospital_Emergency_Room_Data[[#This Row],[Patient Admission Date]],"mmm")</f>
        <v>Jul</v>
      </c>
      <c r="E4751">
        <f>YEAR(Hospital_Emergency_Room_Data[[#This Row],[Patient Admission Date]])</f>
        <v>2024</v>
      </c>
      <c r="F4751" s="2">
        <v>0.50624999999999998</v>
      </c>
      <c r="G4751" s="8" t="str">
        <f>TEXT(Hospital_Emergency_Room_Data[[#This Row],[Patient Admission Date]],"dddd")</f>
        <v>Monday</v>
      </c>
      <c r="H4751" t="s">
        <v>9208</v>
      </c>
      <c r="I4751">
        <v>21</v>
      </c>
      <c r="J4751" s="5" t="s">
        <v>9220</v>
      </c>
      <c r="K4751" t="s">
        <v>8</v>
      </c>
      <c r="L4751" t="s">
        <v>9281</v>
      </c>
      <c r="M4751" t="s">
        <v>9209</v>
      </c>
      <c r="O4751">
        <v>12</v>
      </c>
      <c r="P4751" t="s">
        <v>9226</v>
      </c>
      <c r="Q4751">
        <v>29</v>
      </c>
      <c r="R4751">
        <v>12</v>
      </c>
      <c r="S4751" t="s">
        <v>9257</v>
      </c>
      <c r="T4751" t="s">
        <v>9264</v>
      </c>
      <c r="U4751" t="s">
        <v>9282</v>
      </c>
      <c r="V4751" t="str" cm="1">
        <f t="array" ref="V4751">_xlfn.IFS(Hospital_Emergency_Room_Data[[#This Row],[Day]]&lt;=10,"Start(1-10)",Hospital_Emergency_Room_Data[[#This Row],[Day]]&lt;=20,"Middle(11-20)",Hospital_Emergency_Room_Data[[#This Row],[Day]]&gt;20,"End(21-30)")</f>
        <v>End(21-30)</v>
      </c>
    </row>
    <row r="4752" spans="1:22">
      <c r="A4752">
        <v>464580449</v>
      </c>
      <c r="B4752" t="s">
        <v>4761</v>
      </c>
      <c r="C4752" s="1">
        <v>45266</v>
      </c>
      <c r="D4752" t="str">
        <f>TEXT(Hospital_Emergency_Room_Data[[#This Row],[Patient Admission Date]],"mmm")</f>
        <v>Dec</v>
      </c>
      <c r="E4752">
        <f>YEAR(Hospital_Emergency_Room_Data[[#This Row],[Patient Admission Date]])</f>
        <v>2023</v>
      </c>
      <c r="F4752" s="2">
        <v>0.97569444444444442</v>
      </c>
      <c r="G4752" s="8" t="str">
        <f>TEXT(Hospital_Emergency_Room_Data[[#This Row],[Patient Admission Date]],"dddd")</f>
        <v>Wednesday</v>
      </c>
      <c r="H4752" t="s">
        <v>9208</v>
      </c>
      <c r="I4752">
        <v>3</v>
      </c>
      <c r="J4752" s="5" t="s">
        <v>9218</v>
      </c>
      <c r="K4752" t="s">
        <v>8</v>
      </c>
      <c r="L4752" t="s">
        <v>9281</v>
      </c>
      <c r="M4752" t="s">
        <v>9209</v>
      </c>
      <c r="O4752">
        <v>14</v>
      </c>
      <c r="P4752" t="s">
        <v>9226</v>
      </c>
      <c r="Q4752">
        <v>6</v>
      </c>
      <c r="R4752">
        <v>23</v>
      </c>
      <c r="S4752" t="s">
        <v>9256</v>
      </c>
      <c r="T4752" t="s">
        <v>9263</v>
      </c>
      <c r="U4752" t="s">
        <v>9282</v>
      </c>
      <c r="V4752" t="str" cm="1">
        <f t="array" ref="V4752">_xlfn.IFS(Hospital_Emergency_Room_Data[[#This Row],[Day]]&lt;=10,"Start(1-10)",Hospital_Emergency_Room_Data[[#This Row],[Day]]&lt;=20,"Middle(11-20)",Hospital_Emergency_Room_Data[[#This Row],[Day]]&gt;20,"End(21-30)")</f>
        <v>Start(1-10)</v>
      </c>
    </row>
    <row r="4753" spans="1:22">
      <c r="A4753">
        <v>177548118</v>
      </c>
      <c r="B4753" t="s">
        <v>4762</v>
      </c>
      <c r="C4753" s="1">
        <v>45131</v>
      </c>
      <c r="D4753" t="str">
        <f>TEXT(Hospital_Emergency_Room_Data[[#This Row],[Patient Admission Date]],"mmm")</f>
        <v>Jul</v>
      </c>
      <c r="E4753">
        <f>YEAR(Hospital_Emergency_Room_Data[[#This Row],[Patient Admission Date]])</f>
        <v>2023</v>
      </c>
      <c r="F4753" s="2">
        <v>0.65763888888888888</v>
      </c>
      <c r="G4753" s="8" t="str">
        <f>TEXT(Hospital_Emergency_Room_Data[[#This Row],[Patient Admission Date]],"dddd")</f>
        <v>Monday</v>
      </c>
      <c r="H4753" t="s">
        <v>9208</v>
      </c>
      <c r="I4753">
        <v>73</v>
      </c>
      <c r="J4753" s="5" t="s">
        <v>9222</v>
      </c>
      <c r="K4753" t="s">
        <v>8</v>
      </c>
      <c r="L4753" t="s">
        <v>9281</v>
      </c>
      <c r="M4753" t="s">
        <v>9209</v>
      </c>
      <c r="O4753">
        <v>35</v>
      </c>
      <c r="P4753" t="s">
        <v>9225</v>
      </c>
      <c r="Q4753">
        <v>24</v>
      </c>
      <c r="R4753">
        <v>15</v>
      </c>
      <c r="S4753" t="s">
        <v>9257</v>
      </c>
      <c r="T4753" t="s">
        <v>9264</v>
      </c>
      <c r="U4753" t="s">
        <v>9300</v>
      </c>
      <c r="V4753" t="str" cm="1">
        <f t="array" ref="V4753">_xlfn.IFS(Hospital_Emergency_Room_Data[[#This Row],[Day]]&lt;=10,"Start(1-10)",Hospital_Emergency_Room_Data[[#This Row],[Day]]&lt;=20,"Middle(11-20)",Hospital_Emergency_Room_Data[[#This Row],[Day]]&gt;20,"End(21-30)")</f>
        <v>End(21-30)</v>
      </c>
    </row>
    <row r="4754" spans="1:22">
      <c r="A4754">
        <v>733045324</v>
      </c>
      <c r="B4754" t="s">
        <v>4763</v>
      </c>
      <c r="C4754" s="1">
        <v>45108</v>
      </c>
      <c r="D4754" t="str">
        <f>TEXT(Hospital_Emergency_Room_Data[[#This Row],[Patient Admission Date]],"mmm")</f>
        <v>Jul</v>
      </c>
      <c r="E4754">
        <f>YEAR(Hospital_Emergency_Room_Data[[#This Row],[Patient Admission Date]])</f>
        <v>2023</v>
      </c>
      <c r="F4754" s="2">
        <v>0.51111111111111107</v>
      </c>
      <c r="G4754" s="8" t="str">
        <f>TEXT(Hospital_Emergency_Room_Data[[#This Row],[Patient Admission Date]],"dddd")</f>
        <v>Saturday</v>
      </c>
      <c r="H4754" t="s">
        <v>9208</v>
      </c>
      <c r="I4754">
        <v>25</v>
      </c>
      <c r="J4754" s="5" t="s">
        <v>9220</v>
      </c>
      <c r="K4754" t="s">
        <v>8</v>
      </c>
      <c r="L4754" t="s">
        <v>9281</v>
      </c>
      <c r="M4754" t="s">
        <v>9209</v>
      </c>
      <c r="O4754">
        <v>38</v>
      </c>
      <c r="P4754" t="s">
        <v>9225</v>
      </c>
      <c r="Q4754">
        <v>1</v>
      </c>
      <c r="R4754">
        <v>12</v>
      </c>
      <c r="S4754" t="s">
        <v>9257</v>
      </c>
      <c r="T4754" t="s">
        <v>9263</v>
      </c>
      <c r="U4754" t="s">
        <v>9300</v>
      </c>
      <c r="V4754" t="str" cm="1">
        <f t="array" ref="V4754">_xlfn.IFS(Hospital_Emergency_Room_Data[[#This Row],[Day]]&lt;=10,"Start(1-10)",Hospital_Emergency_Room_Data[[#This Row],[Day]]&lt;=20,"Middle(11-20)",Hospital_Emergency_Room_Data[[#This Row],[Day]]&gt;20,"End(21-30)")</f>
        <v>Start(1-10)</v>
      </c>
    </row>
    <row r="4755" spans="1:22">
      <c r="A4755">
        <v>738985900</v>
      </c>
      <c r="B4755" t="s">
        <v>4764</v>
      </c>
      <c r="C4755" s="1">
        <v>45347</v>
      </c>
      <c r="D4755" t="str">
        <f>TEXT(Hospital_Emergency_Room_Data[[#This Row],[Patient Admission Date]],"mmm")</f>
        <v>Feb</v>
      </c>
      <c r="E4755">
        <f>YEAR(Hospital_Emergency_Room_Data[[#This Row],[Patient Admission Date]])</f>
        <v>2024</v>
      </c>
      <c r="F4755" s="2">
        <v>0.4548611111111111</v>
      </c>
      <c r="G4755" s="8" t="str">
        <f>TEXT(Hospital_Emergency_Room_Data[[#This Row],[Patient Admission Date]],"dddd")</f>
        <v>Sunday</v>
      </c>
      <c r="H4755" t="s">
        <v>9208</v>
      </c>
      <c r="I4755">
        <v>31</v>
      </c>
      <c r="J4755" s="5" t="s">
        <v>9223</v>
      </c>
      <c r="K4755" t="s">
        <v>8</v>
      </c>
      <c r="L4755" t="s">
        <v>9281</v>
      </c>
      <c r="M4755" t="s">
        <v>9209</v>
      </c>
      <c r="O4755">
        <v>38</v>
      </c>
      <c r="P4755" t="s">
        <v>9225</v>
      </c>
      <c r="Q4755">
        <v>25</v>
      </c>
      <c r="R4755">
        <v>10</v>
      </c>
      <c r="S4755" t="s">
        <v>9255</v>
      </c>
      <c r="T4755" t="s">
        <v>9264</v>
      </c>
      <c r="U4755" t="s">
        <v>9300</v>
      </c>
      <c r="V4755" t="str" cm="1">
        <f t="array" ref="V4755">_xlfn.IFS(Hospital_Emergency_Room_Data[[#This Row],[Day]]&lt;=10,"Start(1-10)",Hospital_Emergency_Room_Data[[#This Row],[Day]]&lt;=20,"Middle(11-20)",Hospital_Emergency_Room_Data[[#This Row],[Day]]&gt;20,"End(21-30)")</f>
        <v>End(21-30)</v>
      </c>
    </row>
    <row r="4756" spans="1:22">
      <c r="A4756">
        <v>379307250</v>
      </c>
      <c r="B4756" t="s">
        <v>4765</v>
      </c>
      <c r="C4756" s="1">
        <v>45322</v>
      </c>
      <c r="D4756" t="str">
        <f>TEXT(Hospital_Emergency_Room_Data[[#This Row],[Patient Admission Date]],"mmm")</f>
        <v>Jan</v>
      </c>
      <c r="E4756">
        <f>YEAR(Hospital_Emergency_Room_Data[[#This Row],[Patient Admission Date]])</f>
        <v>2024</v>
      </c>
      <c r="F4756" s="2">
        <v>0.10069444444444445</v>
      </c>
      <c r="G4756" s="8" t="str">
        <f>TEXT(Hospital_Emergency_Room_Data[[#This Row],[Patient Admission Date]],"dddd")</f>
        <v>Wednesday</v>
      </c>
      <c r="H4756" t="s">
        <v>9208</v>
      </c>
      <c r="I4756">
        <v>48</v>
      </c>
      <c r="J4756" s="5" t="s">
        <v>9219</v>
      </c>
      <c r="K4756" t="s">
        <v>8</v>
      </c>
      <c r="L4756" t="s">
        <v>9281</v>
      </c>
      <c r="M4756" t="s">
        <v>9209</v>
      </c>
      <c r="O4756">
        <v>47</v>
      </c>
      <c r="P4756" t="s">
        <v>9225</v>
      </c>
      <c r="Q4756">
        <v>31</v>
      </c>
      <c r="R4756">
        <v>2</v>
      </c>
      <c r="S4756" t="s">
        <v>9258</v>
      </c>
      <c r="T4756" t="s">
        <v>9264</v>
      </c>
      <c r="U4756" t="s">
        <v>9283</v>
      </c>
      <c r="V4756" t="str" cm="1">
        <f t="array" ref="V4756">_xlfn.IFS(Hospital_Emergency_Room_Data[[#This Row],[Day]]&lt;=10,"Start(1-10)",Hospital_Emergency_Room_Data[[#This Row],[Day]]&lt;=20,"Middle(11-20)",Hospital_Emergency_Room_Data[[#This Row],[Day]]&gt;20,"End(21-30)")</f>
        <v>End(21-30)</v>
      </c>
    </row>
    <row r="4757" spans="1:22">
      <c r="A4757">
        <v>727123250</v>
      </c>
      <c r="B4757" t="s">
        <v>4766</v>
      </c>
      <c r="C4757" s="1">
        <v>45280</v>
      </c>
      <c r="D4757" t="str">
        <f>TEXT(Hospital_Emergency_Room_Data[[#This Row],[Patient Admission Date]],"mmm")</f>
        <v>Dec</v>
      </c>
      <c r="E4757">
        <f>YEAR(Hospital_Emergency_Room_Data[[#This Row],[Patient Admission Date]])</f>
        <v>2023</v>
      </c>
      <c r="F4757" s="2">
        <v>0.19930555555555557</v>
      </c>
      <c r="G4757" s="8" t="str">
        <f>TEXT(Hospital_Emergency_Room_Data[[#This Row],[Patient Admission Date]],"dddd")</f>
        <v>Wednesday</v>
      </c>
      <c r="H4757" t="s">
        <v>9208</v>
      </c>
      <c r="I4757">
        <v>14</v>
      </c>
      <c r="J4757" s="5" t="s">
        <v>9221</v>
      </c>
      <c r="K4757" t="s">
        <v>8</v>
      </c>
      <c r="L4757" t="s">
        <v>9281</v>
      </c>
      <c r="M4757" t="s">
        <v>9209</v>
      </c>
      <c r="O4757">
        <v>17</v>
      </c>
      <c r="P4757" t="s">
        <v>9226</v>
      </c>
      <c r="Q4757">
        <v>20</v>
      </c>
      <c r="R4757">
        <v>4</v>
      </c>
      <c r="S4757" t="s">
        <v>9258</v>
      </c>
      <c r="T4757" t="s">
        <v>9262</v>
      </c>
      <c r="U4757" t="s">
        <v>9282</v>
      </c>
      <c r="V4757" t="str" cm="1">
        <f t="array" ref="V4757">_xlfn.IFS(Hospital_Emergency_Room_Data[[#This Row],[Day]]&lt;=10,"Start(1-10)",Hospital_Emergency_Room_Data[[#This Row],[Day]]&lt;=20,"Middle(11-20)",Hospital_Emergency_Room_Data[[#This Row],[Day]]&gt;20,"End(21-30)")</f>
        <v>Middle(11-20)</v>
      </c>
    </row>
    <row r="4758" spans="1:22">
      <c r="A4758">
        <v>201472627</v>
      </c>
      <c r="B4758" t="s">
        <v>4767</v>
      </c>
      <c r="C4758" s="1">
        <v>45382</v>
      </c>
      <c r="D4758" t="str">
        <f>TEXT(Hospital_Emergency_Room_Data[[#This Row],[Patient Admission Date]],"mmm")</f>
        <v>Mar</v>
      </c>
      <c r="E4758">
        <f>YEAR(Hospital_Emergency_Room_Data[[#This Row],[Patient Admission Date]])</f>
        <v>2024</v>
      </c>
      <c r="F4758" s="2">
        <v>0.84236111111111112</v>
      </c>
      <c r="G4758" s="8" t="str">
        <f>TEXT(Hospital_Emergency_Room_Data[[#This Row],[Patient Admission Date]],"dddd")</f>
        <v>Sunday</v>
      </c>
      <c r="H4758" t="s">
        <v>9208</v>
      </c>
      <c r="I4758">
        <v>31</v>
      </c>
      <c r="J4758" s="5" t="s">
        <v>9223</v>
      </c>
      <c r="K4758" t="s">
        <v>8</v>
      </c>
      <c r="L4758" t="s">
        <v>9281</v>
      </c>
      <c r="M4758" t="s">
        <v>9209</v>
      </c>
      <c r="O4758">
        <v>35</v>
      </c>
      <c r="P4758" t="s">
        <v>9225</v>
      </c>
      <c r="Q4758">
        <v>31</v>
      </c>
      <c r="R4758">
        <v>20</v>
      </c>
      <c r="S4758" t="s">
        <v>9256</v>
      </c>
      <c r="T4758" t="s">
        <v>9264</v>
      </c>
      <c r="U4758" t="s">
        <v>9300</v>
      </c>
      <c r="V4758" t="str" cm="1">
        <f t="array" ref="V4758">_xlfn.IFS(Hospital_Emergency_Room_Data[[#This Row],[Day]]&lt;=10,"Start(1-10)",Hospital_Emergency_Room_Data[[#This Row],[Day]]&lt;=20,"Middle(11-20)",Hospital_Emergency_Room_Data[[#This Row],[Day]]&gt;20,"End(21-30)")</f>
        <v>End(21-30)</v>
      </c>
    </row>
    <row r="4759" spans="1:22">
      <c r="A4759">
        <v>181273015</v>
      </c>
      <c r="B4759" t="s">
        <v>4768</v>
      </c>
      <c r="C4759" s="1">
        <v>45314</v>
      </c>
      <c r="D4759" t="str">
        <f>TEXT(Hospital_Emergency_Room_Data[[#This Row],[Patient Admission Date]],"mmm")</f>
        <v>Jan</v>
      </c>
      <c r="E4759">
        <f>YEAR(Hospital_Emergency_Room_Data[[#This Row],[Patient Admission Date]])</f>
        <v>2024</v>
      </c>
      <c r="F4759" s="2">
        <v>0.1361111111111111</v>
      </c>
      <c r="G4759" s="8" t="str">
        <f>TEXT(Hospital_Emergency_Room_Data[[#This Row],[Patient Admission Date]],"dddd")</f>
        <v>Tuesday</v>
      </c>
      <c r="H4759" t="s">
        <v>9208</v>
      </c>
      <c r="I4759">
        <v>75</v>
      </c>
      <c r="J4759" s="5" t="s">
        <v>9222</v>
      </c>
      <c r="K4759" t="s">
        <v>8</v>
      </c>
      <c r="L4759" t="s">
        <v>9281</v>
      </c>
      <c r="M4759" t="s">
        <v>9209</v>
      </c>
      <c r="O4759">
        <v>36</v>
      </c>
      <c r="P4759" t="s">
        <v>9225</v>
      </c>
      <c r="Q4759">
        <v>23</v>
      </c>
      <c r="R4759">
        <v>3</v>
      </c>
      <c r="S4759" t="s">
        <v>9258</v>
      </c>
      <c r="T4759" t="s">
        <v>9264</v>
      </c>
      <c r="U4759" t="s">
        <v>9300</v>
      </c>
      <c r="V4759" t="str" cm="1">
        <f t="array" ref="V4759">_xlfn.IFS(Hospital_Emergency_Room_Data[[#This Row],[Day]]&lt;=10,"Start(1-10)",Hospital_Emergency_Room_Data[[#This Row],[Day]]&lt;=20,"Middle(11-20)",Hospital_Emergency_Room_Data[[#This Row],[Day]]&gt;20,"End(21-30)")</f>
        <v>End(21-30)</v>
      </c>
    </row>
    <row r="4760" spans="1:22">
      <c r="A4760">
        <v>525097165</v>
      </c>
      <c r="B4760" t="s">
        <v>4769</v>
      </c>
      <c r="C4760" s="1">
        <v>45227</v>
      </c>
      <c r="D4760" t="str">
        <f>TEXT(Hospital_Emergency_Room_Data[[#This Row],[Patient Admission Date]],"mmm")</f>
        <v>Oct</v>
      </c>
      <c r="E4760">
        <f>YEAR(Hospital_Emergency_Room_Data[[#This Row],[Patient Admission Date]])</f>
        <v>2023</v>
      </c>
      <c r="F4760" s="2">
        <v>0.24513888888888888</v>
      </c>
      <c r="G4760" s="8" t="str">
        <f>TEXT(Hospital_Emergency_Room_Data[[#This Row],[Patient Admission Date]],"dddd")</f>
        <v>Saturday</v>
      </c>
      <c r="H4760" t="s">
        <v>9208</v>
      </c>
      <c r="I4760">
        <v>65</v>
      </c>
      <c r="J4760" s="5" t="s">
        <v>9217</v>
      </c>
      <c r="K4760" t="s">
        <v>8</v>
      </c>
      <c r="L4760" t="s">
        <v>9281</v>
      </c>
      <c r="M4760" t="s">
        <v>9209</v>
      </c>
      <c r="O4760">
        <v>44</v>
      </c>
      <c r="P4760" t="s">
        <v>9225</v>
      </c>
      <c r="Q4760">
        <v>28</v>
      </c>
      <c r="R4760">
        <v>5</v>
      </c>
      <c r="S4760" t="s">
        <v>9258</v>
      </c>
      <c r="T4760" t="s">
        <v>9264</v>
      </c>
      <c r="U4760" t="s">
        <v>9300</v>
      </c>
      <c r="V4760" t="str" cm="1">
        <f t="array" ref="V4760">_xlfn.IFS(Hospital_Emergency_Room_Data[[#This Row],[Day]]&lt;=10,"Start(1-10)",Hospital_Emergency_Room_Data[[#This Row],[Day]]&lt;=20,"Middle(11-20)",Hospital_Emergency_Room_Data[[#This Row],[Day]]&gt;20,"End(21-30)")</f>
        <v>End(21-30)</v>
      </c>
    </row>
    <row r="4761" spans="1:22">
      <c r="A4761">
        <v>843804343</v>
      </c>
      <c r="B4761" t="s">
        <v>4770</v>
      </c>
      <c r="C4761" s="1">
        <v>45354</v>
      </c>
      <c r="D4761" t="str">
        <f>TEXT(Hospital_Emergency_Room_Data[[#This Row],[Patient Admission Date]],"mmm")</f>
        <v>Mar</v>
      </c>
      <c r="E4761">
        <f>YEAR(Hospital_Emergency_Room_Data[[#This Row],[Patient Admission Date]])</f>
        <v>2024</v>
      </c>
      <c r="F4761" s="2">
        <v>0.66111111111111109</v>
      </c>
      <c r="G4761" s="8" t="str">
        <f>TEXT(Hospital_Emergency_Room_Data[[#This Row],[Patient Admission Date]],"dddd")</f>
        <v>Sunday</v>
      </c>
      <c r="H4761" t="s">
        <v>9208</v>
      </c>
      <c r="I4761">
        <v>28</v>
      </c>
      <c r="J4761" s="5" t="s">
        <v>9220</v>
      </c>
      <c r="K4761" t="s">
        <v>8</v>
      </c>
      <c r="L4761" t="s">
        <v>9281</v>
      </c>
      <c r="M4761" t="s">
        <v>9209</v>
      </c>
      <c r="O4761">
        <v>50</v>
      </c>
      <c r="P4761" t="s">
        <v>9225</v>
      </c>
      <c r="Q4761">
        <v>3</v>
      </c>
      <c r="R4761">
        <v>15</v>
      </c>
      <c r="S4761" t="s">
        <v>9257</v>
      </c>
      <c r="T4761" t="s">
        <v>9263</v>
      </c>
      <c r="U4761" t="s">
        <v>9283</v>
      </c>
      <c r="V4761" t="str" cm="1">
        <f t="array" ref="V4761">_xlfn.IFS(Hospital_Emergency_Room_Data[[#This Row],[Day]]&lt;=10,"Start(1-10)",Hospital_Emergency_Room_Data[[#This Row],[Day]]&lt;=20,"Middle(11-20)",Hospital_Emergency_Room_Data[[#This Row],[Day]]&gt;20,"End(21-30)")</f>
        <v>Start(1-10)</v>
      </c>
    </row>
    <row r="4762" spans="1:22">
      <c r="A4762">
        <v>250745502</v>
      </c>
      <c r="B4762" t="s">
        <v>4771</v>
      </c>
      <c r="C4762" s="1">
        <v>45248</v>
      </c>
      <c r="D4762" t="str">
        <f>TEXT(Hospital_Emergency_Room_Data[[#This Row],[Patient Admission Date]],"mmm")</f>
        <v>Nov</v>
      </c>
      <c r="E4762">
        <f>YEAR(Hospital_Emergency_Room_Data[[#This Row],[Patient Admission Date]])</f>
        <v>2023</v>
      </c>
      <c r="F4762" s="2">
        <v>0.89861111111111114</v>
      </c>
      <c r="G4762" s="8" t="str">
        <f>TEXT(Hospital_Emergency_Room_Data[[#This Row],[Patient Admission Date]],"dddd")</f>
        <v>Saturday</v>
      </c>
      <c r="H4762" t="s">
        <v>9208</v>
      </c>
      <c r="I4762">
        <v>22</v>
      </c>
      <c r="J4762" s="5" t="s">
        <v>9220</v>
      </c>
      <c r="K4762" t="s">
        <v>8</v>
      </c>
      <c r="L4762" t="s">
        <v>9281</v>
      </c>
      <c r="M4762" t="s">
        <v>9209</v>
      </c>
      <c r="O4762">
        <v>59</v>
      </c>
      <c r="P4762" t="s">
        <v>9225</v>
      </c>
      <c r="Q4762">
        <v>18</v>
      </c>
      <c r="R4762">
        <v>21</v>
      </c>
      <c r="S4762" t="s">
        <v>9256</v>
      </c>
      <c r="T4762" t="s">
        <v>9262</v>
      </c>
      <c r="U4762" t="s">
        <v>9283</v>
      </c>
      <c r="V4762" t="str" cm="1">
        <f t="array" ref="V4762">_xlfn.IFS(Hospital_Emergency_Room_Data[[#This Row],[Day]]&lt;=10,"Start(1-10)",Hospital_Emergency_Room_Data[[#This Row],[Day]]&lt;=20,"Middle(11-20)",Hospital_Emergency_Room_Data[[#This Row],[Day]]&gt;20,"End(21-30)")</f>
        <v>Middle(11-20)</v>
      </c>
    </row>
    <row r="4763" spans="1:22">
      <c r="A4763">
        <v>327418014</v>
      </c>
      <c r="B4763" t="s">
        <v>4772</v>
      </c>
      <c r="C4763" s="1">
        <v>45404</v>
      </c>
      <c r="D4763" t="str">
        <f>TEXT(Hospital_Emergency_Room_Data[[#This Row],[Patient Admission Date]],"mmm")</f>
        <v>Apr</v>
      </c>
      <c r="E4763">
        <f>YEAR(Hospital_Emergency_Room_Data[[#This Row],[Patient Admission Date]])</f>
        <v>2024</v>
      </c>
      <c r="F4763" s="2">
        <v>0.4375</v>
      </c>
      <c r="G4763" s="8" t="str">
        <f>TEXT(Hospital_Emergency_Room_Data[[#This Row],[Patient Admission Date]],"dddd")</f>
        <v>Monday</v>
      </c>
      <c r="H4763" t="s">
        <v>9208</v>
      </c>
      <c r="I4763">
        <v>21</v>
      </c>
      <c r="J4763" s="5" t="s">
        <v>9220</v>
      </c>
      <c r="K4763" t="s">
        <v>8</v>
      </c>
      <c r="L4763" t="s">
        <v>9281</v>
      </c>
      <c r="M4763" t="s">
        <v>9209</v>
      </c>
      <c r="O4763">
        <v>15</v>
      </c>
      <c r="P4763" t="s">
        <v>9226</v>
      </c>
      <c r="Q4763">
        <v>22</v>
      </c>
      <c r="R4763">
        <v>10</v>
      </c>
      <c r="S4763" t="s">
        <v>9255</v>
      </c>
      <c r="T4763" t="s">
        <v>9264</v>
      </c>
      <c r="U4763" t="s">
        <v>9282</v>
      </c>
      <c r="V4763" t="str" cm="1">
        <f t="array" ref="V4763">_xlfn.IFS(Hospital_Emergency_Room_Data[[#This Row],[Day]]&lt;=10,"Start(1-10)",Hospital_Emergency_Room_Data[[#This Row],[Day]]&lt;=20,"Middle(11-20)",Hospital_Emergency_Room_Data[[#This Row],[Day]]&gt;20,"End(21-30)")</f>
        <v>End(21-30)</v>
      </c>
    </row>
    <row r="4764" spans="1:22">
      <c r="A4764">
        <v>858035171</v>
      </c>
      <c r="B4764" t="s">
        <v>4773</v>
      </c>
      <c r="C4764" s="1">
        <v>45505</v>
      </c>
      <c r="D4764" t="str">
        <f>TEXT(Hospital_Emergency_Room_Data[[#This Row],[Patient Admission Date]],"mmm")</f>
        <v>Aug</v>
      </c>
      <c r="E4764">
        <f>YEAR(Hospital_Emergency_Room_Data[[#This Row],[Patient Admission Date]])</f>
        <v>2024</v>
      </c>
      <c r="F4764" s="2">
        <v>0.98750000000000004</v>
      </c>
      <c r="G4764" s="8" t="str">
        <f>TEXT(Hospital_Emergency_Room_Data[[#This Row],[Patient Admission Date]],"dddd")</f>
        <v>Thursday</v>
      </c>
      <c r="H4764" t="s">
        <v>9208</v>
      </c>
      <c r="I4764">
        <v>36</v>
      </c>
      <c r="J4764" s="5" t="s">
        <v>9223</v>
      </c>
      <c r="K4764" t="s">
        <v>8</v>
      </c>
      <c r="L4764" t="s">
        <v>9281</v>
      </c>
      <c r="M4764" t="s">
        <v>9209</v>
      </c>
      <c r="O4764">
        <v>26</v>
      </c>
      <c r="P4764" t="s">
        <v>9226</v>
      </c>
      <c r="Q4764">
        <v>1</v>
      </c>
      <c r="R4764">
        <v>23</v>
      </c>
      <c r="S4764" t="s">
        <v>9256</v>
      </c>
      <c r="T4764" t="s">
        <v>9263</v>
      </c>
      <c r="U4764" t="s">
        <v>9282</v>
      </c>
      <c r="V4764" t="str" cm="1">
        <f t="array" ref="V4764">_xlfn.IFS(Hospital_Emergency_Room_Data[[#This Row],[Day]]&lt;=10,"Start(1-10)",Hospital_Emergency_Room_Data[[#This Row],[Day]]&lt;=20,"Middle(11-20)",Hospital_Emergency_Room_Data[[#This Row],[Day]]&gt;20,"End(21-30)")</f>
        <v>Start(1-10)</v>
      </c>
    </row>
    <row r="4765" spans="1:22">
      <c r="A4765">
        <v>677897468</v>
      </c>
      <c r="B4765" t="s">
        <v>4774</v>
      </c>
      <c r="C4765" s="1">
        <v>45164</v>
      </c>
      <c r="D4765" t="str">
        <f>TEXT(Hospital_Emergency_Room_Data[[#This Row],[Patient Admission Date]],"mmm")</f>
        <v>Aug</v>
      </c>
      <c r="E4765">
        <f>YEAR(Hospital_Emergency_Room_Data[[#This Row],[Patient Admission Date]])</f>
        <v>2023</v>
      </c>
      <c r="F4765" s="2">
        <v>0.84166666666666667</v>
      </c>
      <c r="G4765" s="8" t="str">
        <f>TEXT(Hospital_Emergency_Room_Data[[#This Row],[Patient Admission Date]],"dddd")</f>
        <v>Saturday</v>
      </c>
      <c r="H4765" t="s">
        <v>9208</v>
      </c>
      <c r="I4765">
        <v>67</v>
      </c>
      <c r="J4765" s="5" t="s">
        <v>9217</v>
      </c>
      <c r="K4765" t="s">
        <v>8</v>
      </c>
      <c r="L4765" t="s">
        <v>9281</v>
      </c>
      <c r="M4765" t="s">
        <v>9209</v>
      </c>
      <c r="O4765">
        <v>27</v>
      </c>
      <c r="P4765" t="s">
        <v>9226</v>
      </c>
      <c r="Q4765">
        <v>26</v>
      </c>
      <c r="R4765">
        <v>20</v>
      </c>
      <c r="S4765" t="s">
        <v>9256</v>
      </c>
      <c r="T4765" t="s">
        <v>9264</v>
      </c>
      <c r="U4765" t="s">
        <v>9282</v>
      </c>
      <c r="V4765" t="str" cm="1">
        <f t="array" ref="V4765">_xlfn.IFS(Hospital_Emergency_Room_Data[[#This Row],[Day]]&lt;=10,"Start(1-10)",Hospital_Emergency_Room_Data[[#This Row],[Day]]&lt;=20,"Middle(11-20)",Hospital_Emergency_Room_Data[[#This Row],[Day]]&gt;20,"End(21-30)")</f>
        <v>End(21-30)</v>
      </c>
    </row>
    <row r="4766" spans="1:22">
      <c r="A4766">
        <v>829799655</v>
      </c>
      <c r="B4766" t="s">
        <v>4775</v>
      </c>
      <c r="C4766" s="1">
        <v>45355</v>
      </c>
      <c r="D4766" t="str">
        <f>TEXT(Hospital_Emergency_Room_Data[[#This Row],[Patient Admission Date]],"mmm")</f>
        <v>Mar</v>
      </c>
      <c r="E4766">
        <f>YEAR(Hospital_Emergency_Room_Data[[#This Row],[Patient Admission Date]])</f>
        <v>2024</v>
      </c>
      <c r="F4766" s="2">
        <v>0.85833333333333328</v>
      </c>
      <c r="G4766" s="8" t="str">
        <f>TEXT(Hospital_Emergency_Room_Data[[#This Row],[Patient Admission Date]],"dddd")</f>
        <v>Monday</v>
      </c>
      <c r="H4766" t="s">
        <v>9208</v>
      </c>
      <c r="I4766">
        <v>4</v>
      </c>
      <c r="J4766" s="5" t="s">
        <v>9218</v>
      </c>
      <c r="K4766" t="s">
        <v>8</v>
      </c>
      <c r="L4766" t="s">
        <v>9281</v>
      </c>
      <c r="M4766" t="s">
        <v>9209</v>
      </c>
      <c r="O4766">
        <v>32</v>
      </c>
      <c r="P4766" t="s">
        <v>9225</v>
      </c>
      <c r="Q4766">
        <v>4</v>
      </c>
      <c r="R4766">
        <v>20</v>
      </c>
      <c r="S4766" t="s">
        <v>9256</v>
      </c>
      <c r="T4766" t="s">
        <v>9263</v>
      </c>
      <c r="U4766" t="s">
        <v>9300</v>
      </c>
      <c r="V4766" t="str" cm="1">
        <f t="array" ref="V4766">_xlfn.IFS(Hospital_Emergency_Room_Data[[#This Row],[Day]]&lt;=10,"Start(1-10)",Hospital_Emergency_Room_Data[[#This Row],[Day]]&lt;=20,"Middle(11-20)",Hospital_Emergency_Room_Data[[#This Row],[Day]]&gt;20,"End(21-30)")</f>
        <v>Start(1-10)</v>
      </c>
    </row>
    <row r="4767" spans="1:22">
      <c r="A4767">
        <v>621319795</v>
      </c>
      <c r="B4767" t="s">
        <v>4776</v>
      </c>
      <c r="C4767" s="1">
        <v>45182</v>
      </c>
      <c r="D4767" t="str">
        <f>TEXT(Hospital_Emergency_Room_Data[[#This Row],[Patient Admission Date]],"mmm")</f>
        <v>Sep</v>
      </c>
      <c r="E4767">
        <f>YEAR(Hospital_Emergency_Room_Data[[#This Row],[Patient Admission Date]])</f>
        <v>2023</v>
      </c>
      <c r="F4767" s="2">
        <v>0.1673611111111111</v>
      </c>
      <c r="G4767" s="8" t="str">
        <f>TEXT(Hospital_Emergency_Room_Data[[#This Row],[Patient Admission Date]],"dddd")</f>
        <v>Wednesday</v>
      </c>
      <c r="H4767" t="s">
        <v>9208</v>
      </c>
      <c r="I4767">
        <v>75</v>
      </c>
      <c r="J4767" s="5" t="s">
        <v>9222</v>
      </c>
      <c r="K4767" t="s">
        <v>8</v>
      </c>
      <c r="L4767" t="s">
        <v>9281</v>
      </c>
      <c r="M4767" t="s">
        <v>9209</v>
      </c>
      <c r="O4767">
        <v>38</v>
      </c>
      <c r="P4767" t="s">
        <v>9225</v>
      </c>
      <c r="Q4767">
        <v>13</v>
      </c>
      <c r="R4767">
        <v>4</v>
      </c>
      <c r="S4767" t="s">
        <v>9258</v>
      </c>
      <c r="T4767" t="s">
        <v>9265</v>
      </c>
      <c r="U4767" t="s">
        <v>9300</v>
      </c>
      <c r="V4767" t="str" cm="1">
        <f t="array" ref="V4767">_xlfn.IFS(Hospital_Emergency_Room_Data[[#This Row],[Day]]&lt;=10,"Start(1-10)",Hospital_Emergency_Room_Data[[#This Row],[Day]]&lt;=20,"Middle(11-20)",Hospital_Emergency_Room_Data[[#This Row],[Day]]&gt;20,"End(21-30)")</f>
        <v>Middle(11-20)</v>
      </c>
    </row>
    <row r="4768" spans="1:22">
      <c r="A4768">
        <v>758021523</v>
      </c>
      <c r="B4768" t="s">
        <v>4777</v>
      </c>
      <c r="C4768" s="1">
        <v>45496</v>
      </c>
      <c r="D4768" t="str">
        <f>TEXT(Hospital_Emergency_Room_Data[[#This Row],[Patient Admission Date]],"mmm")</f>
        <v>Jul</v>
      </c>
      <c r="E4768">
        <f>YEAR(Hospital_Emergency_Room_Data[[#This Row],[Patient Admission Date]])</f>
        <v>2024</v>
      </c>
      <c r="F4768" s="2">
        <v>0.82222222222222219</v>
      </c>
      <c r="G4768" s="8" t="str">
        <f>TEXT(Hospital_Emergency_Room_Data[[#This Row],[Patient Admission Date]],"dddd")</f>
        <v>Tuesday</v>
      </c>
      <c r="H4768" t="s">
        <v>9208</v>
      </c>
      <c r="I4768">
        <v>9</v>
      </c>
      <c r="J4768" s="5" t="s">
        <v>9221</v>
      </c>
      <c r="K4768" t="s">
        <v>8</v>
      </c>
      <c r="L4768" t="s">
        <v>9281</v>
      </c>
      <c r="M4768" t="s">
        <v>9209</v>
      </c>
      <c r="O4768">
        <v>40</v>
      </c>
      <c r="P4768" t="s">
        <v>9225</v>
      </c>
      <c r="Q4768">
        <v>23</v>
      </c>
      <c r="R4768">
        <v>19</v>
      </c>
      <c r="S4768" t="s">
        <v>9256</v>
      </c>
      <c r="T4768" t="s">
        <v>9264</v>
      </c>
      <c r="U4768" t="s">
        <v>9300</v>
      </c>
      <c r="V4768" t="str" cm="1">
        <f t="array" ref="V4768">_xlfn.IFS(Hospital_Emergency_Room_Data[[#This Row],[Day]]&lt;=10,"Start(1-10)",Hospital_Emergency_Room_Data[[#This Row],[Day]]&lt;=20,"Middle(11-20)",Hospital_Emergency_Room_Data[[#This Row],[Day]]&gt;20,"End(21-30)")</f>
        <v>End(21-30)</v>
      </c>
    </row>
    <row r="4769" spans="1:22">
      <c r="A4769">
        <v>223464550</v>
      </c>
      <c r="B4769" t="s">
        <v>4778</v>
      </c>
      <c r="C4769" s="1">
        <v>45219</v>
      </c>
      <c r="D4769" t="str">
        <f>TEXT(Hospital_Emergency_Room_Data[[#This Row],[Patient Admission Date]],"mmm")</f>
        <v>Oct</v>
      </c>
      <c r="E4769">
        <f>YEAR(Hospital_Emergency_Room_Data[[#This Row],[Patient Admission Date]])</f>
        <v>2023</v>
      </c>
      <c r="F4769" s="2">
        <v>0.40069444444444446</v>
      </c>
      <c r="G4769" s="8" t="str">
        <f>TEXT(Hospital_Emergency_Room_Data[[#This Row],[Patient Admission Date]],"dddd")</f>
        <v>Friday</v>
      </c>
      <c r="H4769" t="s">
        <v>9208</v>
      </c>
      <c r="I4769">
        <v>39</v>
      </c>
      <c r="J4769" s="5" t="s">
        <v>9223</v>
      </c>
      <c r="K4769" t="s">
        <v>8</v>
      </c>
      <c r="L4769" t="s">
        <v>9281</v>
      </c>
      <c r="M4769" t="s">
        <v>9209</v>
      </c>
      <c r="O4769">
        <v>41</v>
      </c>
      <c r="P4769" t="s">
        <v>9225</v>
      </c>
      <c r="Q4769">
        <v>20</v>
      </c>
      <c r="R4769">
        <v>9</v>
      </c>
      <c r="S4769" t="s">
        <v>9255</v>
      </c>
      <c r="T4769" t="s">
        <v>9262</v>
      </c>
      <c r="U4769" t="s">
        <v>9300</v>
      </c>
      <c r="V4769" t="str" cm="1">
        <f t="array" ref="V4769">_xlfn.IFS(Hospital_Emergency_Room_Data[[#This Row],[Day]]&lt;=10,"Start(1-10)",Hospital_Emergency_Room_Data[[#This Row],[Day]]&lt;=20,"Middle(11-20)",Hospital_Emergency_Room_Data[[#This Row],[Day]]&gt;20,"End(21-30)")</f>
        <v>Middle(11-20)</v>
      </c>
    </row>
    <row r="4770" spans="1:22">
      <c r="A4770">
        <v>847725654</v>
      </c>
      <c r="B4770" t="s">
        <v>4779</v>
      </c>
      <c r="C4770" s="1">
        <v>45052</v>
      </c>
      <c r="D4770" t="str">
        <f>TEXT(Hospital_Emergency_Room_Data[[#This Row],[Patient Admission Date]],"mmm")</f>
        <v>May</v>
      </c>
      <c r="E4770">
        <f>YEAR(Hospital_Emergency_Room_Data[[#This Row],[Patient Admission Date]])</f>
        <v>2023</v>
      </c>
      <c r="F4770" s="2">
        <v>0.91736111111111107</v>
      </c>
      <c r="G4770" s="8" t="str">
        <f>TEXT(Hospital_Emergency_Room_Data[[#This Row],[Patient Admission Date]],"dddd")</f>
        <v>Saturday</v>
      </c>
      <c r="H4770" t="s">
        <v>9208</v>
      </c>
      <c r="I4770">
        <v>37</v>
      </c>
      <c r="J4770" s="5" t="s">
        <v>9223</v>
      </c>
      <c r="K4770" t="s">
        <v>8</v>
      </c>
      <c r="L4770" t="s">
        <v>9281</v>
      </c>
      <c r="M4770" t="s">
        <v>9209</v>
      </c>
      <c r="O4770">
        <v>49</v>
      </c>
      <c r="P4770" t="s">
        <v>9225</v>
      </c>
      <c r="Q4770">
        <v>6</v>
      </c>
      <c r="R4770">
        <v>22</v>
      </c>
      <c r="S4770" t="s">
        <v>9256</v>
      </c>
      <c r="T4770" t="s">
        <v>9263</v>
      </c>
      <c r="U4770" t="s">
        <v>9283</v>
      </c>
      <c r="V4770" t="str" cm="1">
        <f t="array" ref="V4770">_xlfn.IFS(Hospital_Emergency_Room_Data[[#This Row],[Day]]&lt;=10,"Start(1-10)",Hospital_Emergency_Room_Data[[#This Row],[Day]]&lt;=20,"Middle(11-20)",Hospital_Emergency_Room_Data[[#This Row],[Day]]&gt;20,"End(21-30)")</f>
        <v>Start(1-10)</v>
      </c>
    </row>
    <row r="4771" spans="1:22">
      <c r="A4771">
        <v>154487665</v>
      </c>
      <c r="B4771" t="s">
        <v>4780</v>
      </c>
      <c r="C4771" s="1">
        <v>45471</v>
      </c>
      <c r="D4771" t="str">
        <f>TEXT(Hospital_Emergency_Room_Data[[#This Row],[Patient Admission Date]],"mmm")</f>
        <v>Jun</v>
      </c>
      <c r="E4771">
        <f>YEAR(Hospital_Emergency_Room_Data[[#This Row],[Patient Admission Date]])</f>
        <v>2024</v>
      </c>
      <c r="F4771" s="2">
        <v>0.37847222222222221</v>
      </c>
      <c r="G4771" s="8" t="str">
        <f>TEXT(Hospital_Emergency_Room_Data[[#This Row],[Patient Admission Date]],"dddd")</f>
        <v>Friday</v>
      </c>
      <c r="H4771" t="s">
        <v>9208</v>
      </c>
      <c r="I4771">
        <v>65</v>
      </c>
      <c r="J4771" s="5" t="s">
        <v>9217</v>
      </c>
      <c r="K4771" t="s">
        <v>8</v>
      </c>
      <c r="L4771" t="s">
        <v>9281</v>
      </c>
      <c r="M4771" t="s">
        <v>9209</v>
      </c>
      <c r="O4771">
        <v>57</v>
      </c>
      <c r="P4771" t="s">
        <v>9225</v>
      </c>
      <c r="Q4771">
        <v>28</v>
      </c>
      <c r="R4771">
        <v>9</v>
      </c>
      <c r="S4771" t="s">
        <v>9255</v>
      </c>
      <c r="T4771" t="s">
        <v>9264</v>
      </c>
      <c r="U4771" t="s">
        <v>9283</v>
      </c>
      <c r="V4771" t="str" cm="1">
        <f t="array" ref="V4771">_xlfn.IFS(Hospital_Emergency_Room_Data[[#This Row],[Day]]&lt;=10,"Start(1-10)",Hospital_Emergency_Room_Data[[#This Row],[Day]]&lt;=20,"Middle(11-20)",Hospital_Emergency_Room_Data[[#This Row],[Day]]&gt;20,"End(21-30)")</f>
        <v>End(21-30)</v>
      </c>
    </row>
    <row r="4772" spans="1:22">
      <c r="A4772">
        <v>337388786</v>
      </c>
      <c r="B4772" t="s">
        <v>4781</v>
      </c>
      <c r="C4772" s="1">
        <v>45123</v>
      </c>
      <c r="D4772" t="str">
        <f>TEXT(Hospital_Emergency_Room_Data[[#This Row],[Patient Admission Date]],"mmm")</f>
        <v>Jul</v>
      </c>
      <c r="E4772">
        <f>YEAR(Hospital_Emergency_Room_Data[[#This Row],[Patient Admission Date]])</f>
        <v>2023</v>
      </c>
      <c r="F4772" s="2">
        <v>0.76875000000000004</v>
      </c>
      <c r="G4772" s="8" t="str">
        <f>TEXT(Hospital_Emergency_Room_Data[[#This Row],[Patient Admission Date]],"dddd")</f>
        <v>Sunday</v>
      </c>
      <c r="H4772" t="s">
        <v>9208</v>
      </c>
      <c r="I4772">
        <v>72</v>
      </c>
      <c r="J4772" s="5" t="s">
        <v>9222</v>
      </c>
      <c r="K4772" t="s">
        <v>8</v>
      </c>
      <c r="L4772" t="s">
        <v>9281</v>
      </c>
      <c r="M4772" t="s">
        <v>9209</v>
      </c>
      <c r="O4772">
        <v>60</v>
      </c>
      <c r="P4772" t="s">
        <v>9225</v>
      </c>
      <c r="Q4772">
        <v>16</v>
      </c>
      <c r="R4772">
        <v>18</v>
      </c>
      <c r="S4772" t="s">
        <v>9256</v>
      </c>
      <c r="T4772" t="s">
        <v>9262</v>
      </c>
      <c r="U4772" t="s">
        <v>9283</v>
      </c>
      <c r="V4772" t="str" cm="1">
        <f t="array" ref="V4772">_xlfn.IFS(Hospital_Emergency_Room_Data[[#This Row],[Day]]&lt;=10,"Start(1-10)",Hospital_Emergency_Room_Data[[#This Row],[Day]]&lt;=20,"Middle(11-20)",Hospital_Emergency_Room_Data[[#This Row],[Day]]&gt;20,"End(21-30)")</f>
        <v>Middle(11-20)</v>
      </c>
    </row>
    <row r="4773" spans="1:22">
      <c r="A4773">
        <v>503099421</v>
      </c>
      <c r="B4773" t="s">
        <v>4782</v>
      </c>
      <c r="C4773" s="1">
        <v>45210</v>
      </c>
      <c r="D4773" t="str">
        <f>TEXT(Hospital_Emergency_Room_Data[[#This Row],[Patient Admission Date]],"mmm")</f>
        <v>Oct</v>
      </c>
      <c r="E4773">
        <f>YEAR(Hospital_Emergency_Room_Data[[#This Row],[Patient Admission Date]])</f>
        <v>2023</v>
      </c>
      <c r="F4773" s="2">
        <v>0.47013888888888888</v>
      </c>
      <c r="G4773" s="8" t="str">
        <f>TEXT(Hospital_Emergency_Room_Data[[#This Row],[Patient Admission Date]],"dddd")</f>
        <v>Wednesday</v>
      </c>
      <c r="H4773" t="s">
        <v>9208</v>
      </c>
      <c r="I4773">
        <v>79</v>
      </c>
      <c r="J4773" s="5" t="s">
        <v>9222</v>
      </c>
      <c r="K4773" t="s">
        <v>8</v>
      </c>
      <c r="L4773" t="s">
        <v>9281</v>
      </c>
      <c r="M4773" t="s">
        <v>9209</v>
      </c>
      <c r="O4773">
        <v>60</v>
      </c>
      <c r="P4773" t="s">
        <v>9225</v>
      </c>
      <c r="Q4773">
        <v>11</v>
      </c>
      <c r="R4773">
        <v>11</v>
      </c>
      <c r="S4773" t="s">
        <v>9255</v>
      </c>
      <c r="T4773" t="s">
        <v>9265</v>
      </c>
      <c r="U4773" t="s">
        <v>9283</v>
      </c>
      <c r="V4773" t="str" cm="1">
        <f t="array" ref="V4773">_xlfn.IFS(Hospital_Emergency_Room_Data[[#This Row],[Day]]&lt;=10,"Start(1-10)",Hospital_Emergency_Room_Data[[#This Row],[Day]]&lt;=20,"Middle(11-20)",Hospital_Emergency_Room_Data[[#This Row],[Day]]&gt;20,"End(21-30)")</f>
        <v>Middle(11-20)</v>
      </c>
    </row>
    <row r="4774" spans="1:22">
      <c r="A4774">
        <v>616525618</v>
      </c>
      <c r="B4774" t="s">
        <v>4783</v>
      </c>
      <c r="C4774" s="1">
        <v>45121</v>
      </c>
      <c r="D4774" t="str">
        <f>TEXT(Hospital_Emergency_Room_Data[[#This Row],[Patient Admission Date]],"mmm")</f>
        <v>Jul</v>
      </c>
      <c r="E4774">
        <f>YEAR(Hospital_Emergency_Room_Data[[#This Row],[Patient Admission Date]])</f>
        <v>2023</v>
      </c>
      <c r="F4774" s="2">
        <v>0.90833333333333333</v>
      </c>
      <c r="G4774" s="8" t="str">
        <f>TEXT(Hospital_Emergency_Room_Data[[#This Row],[Patient Admission Date]],"dddd")</f>
        <v>Friday</v>
      </c>
      <c r="H4774" t="s">
        <v>9208</v>
      </c>
      <c r="I4774">
        <v>72</v>
      </c>
      <c r="J4774" s="5" t="s">
        <v>9222</v>
      </c>
      <c r="K4774" t="s">
        <v>8</v>
      </c>
      <c r="L4774" t="s">
        <v>9281</v>
      </c>
      <c r="M4774" t="s">
        <v>9209</v>
      </c>
      <c r="O4774">
        <v>30</v>
      </c>
      <c r="P4774" t="s">
        <v>9225</v>
      </c>
      <c r="Q4774">
        <v>14</v>
      </c>
      <c r="R4774">
        <v>21</v>
      </c>
      <c r="S4774" t="s">
        <v>9256</v>
      </c>
      <c r="T4774" t="s">
        <v>9265</v>
      </c>
      <c r="U4774" t="s">
        <v>9282</v>
      </c>
      <c r="V4774" t="str" cm="1">
        <f t="array" ref="V4774">_xlfn.IFS(Hospital_Emergency_Room_Data[[#This Row],[Day]]&lt;=10,"Start(1-10)",Hospital_Emergency_Room_Data[[#This Row],[Day]]&lt;=20,"Middle(11-20)",Hospital_Emergency_Room_Data[[#This Row],[Day]]&gt;20,"End(21-30)")</f>
        <v>Middle(11-20)</v>
      </c>
    </row>
    <row r="4775" spans="1:22">
      <c r="A4775">
        <v>522220709</v>
      </c>
      <c r="B4775" t="s">
        <v>4784</v>
      </c>
      <c r="C4775" s="1">
        <v>45378</v>
      </c>
      <c r="D4775" t="str">
        <f>TEXT(Hospital_Emergency_Room_Data[[#This Row],[Patient Admission Date]],"mmm")</f>
        <v>Mar</v>
      </c>
      <c r="E4775">
        <f>YEAR(Hospital_Emergency_Room_Data[[#This Row],[Patient Admission Date]])</f>
        <v>2024</v>
      </c>
      <c r="F4775" s="2">
        <v>0.88749999999999996</v>
      </c>
      <c r="G4775" s="8" t="str">
        <f>TEXT(Hospital_Emergency_Room_Data[[#This Row],[Patient Admission Date]],"dddd")</f>
        <v>Wednesday</v>
      </c>
      <c r="H4775" t="s">
        <v>9208</v>
      </c>
      <c r="I4775">
        <v>41</v>
      </c>
      <c r="J4775" s="5" t="s">
        <v>9223</v>
      </c>
      <c r="K4775" t="s">
        <v>8</v>
      </c>
      <c r="L4775" t="s">
        <v>9281</v>
      </c>
      <c r="M4775" t="s">
        <v>9209</v>
      </c>
      <c r="O4775">
        <v>32</v>
      </c>
      <c r="P4775" t="s">
        <v>9225</v>
      </c>
      <c r="Q4775">
        <v>27</v>
      </c>
      <c r="R4775">
        <v>21</v>
      </c>
      <c r="S4775" t="s">
        <v>9256</v>
      </c>
      <c r="T4775" t="s">
        <v>9264</v>
      </c>
      <c r="U4775" t="s">
        <v>9300</v>
      </c>
      <c r="V4775" t="str" cm="1">
        <f t="array" ref="V4775">_xlfn.IFS(Hospital_Emergency_Room_Data[[#This Row],[Day]]&lt;=10,"Start(1-10)",Hospital_Emergency_Room_Data[[#This Row],[Day]]&lt;=20,"Middle(11-20)",Hospital_Emergency_Room_Data[[#This Row],[Day]]&gt;20,"End(21-30)")</f>
        <v>End(21-30)</v>
      </c>
    </row>
    <row r="4776" spans="1:22">
      <c r="A4776">
        <v>870052895</v>
      </c>
      <c r="B4776" t="s">
        <v>4785</v>
      </c>
      <c r="C4776" s="1">
        <v>45571</v>
      </c>
      <c r="D4776" t="str">
        <f>TEXT(Hospital_Emergency_Room_Data[[#This Row],[Patient Admission Date]],"mmm")</f>
        <v>Oct</v>
      </c>
      <c r="E4776">
        <f>YEAR(Hospital_Emergency_Room_Data[[#This Row],[Patient Admission Date]])</f>
        <v>2024</v>
      </c>
      <c r="F4776" s="2">
        <v>0.44722222222222224</v>
      </c>
      <c r="G4776" s="8" t="str">
        <f>TEXT(Hospital_Emergency_Room_Data[[#This Row],[Patient Admission Date]],"dddd")</f>
        <v>Sunday</v>
      </c>
      <c r="H4776" t="s">
        <v>9208</v>
      </c>
      <c r="I4776">
        <v>16</v>
      </c>
      <c r="J4776" s="5" t="s">
        <v>9220</v>
      </c>
      <c r="K4776" t="s">
        <v>8</v>
      </c>
      <c r="L4776" t="s">
        <v>9281</v>
      </c>
      <c r="M4776" t="s">
        <v>9209</v>
      </c>
      <c r="O4776">
        <v>36</v>
      </c>
      <c r="P4776" t="s">
        <v>9225</v>
      </c>
      <c r="Q4776">
        <v>6</v>
      </c>
      <c r="R4776">
        <v>10</v>
      </c>
      <c r="S4776" t="s">
        <v>9255</v>
      </c>
      <c r="T4776" t="s">
        <v>9263</v>
      </c>
      <c r="U4776" t="s">
        <v>9300</v>
      </c>
      <c r="V4776" t="str" cm="1">
        <f t="array" ref="V4776">_xlfn.IFS(Hospital_Emergency_Room_Data[[#This Row],[Day]]&lt;=10,"Start(1-10)",Hospital_Emergency_Room_Data[[#This Row],[Day]]&lt;=20,"Middle(11-20)",Hospital_Emergency_Room_Data[[#This Row],[Day]]&gt;20,"End(21-30)")</f>
        <v>Start(1-10)</v>
      </c>
    </row>
    <row r="4777" spans="1:22">
      <c r="A4777">
        <v>652952118</v>
      </c>
      <c r="B4777" t="s">
        <v>4786</v>
      </c>
      <c r="C4777" s="1">
        <v>45222</v>
      </c>
      <c r="D4777" t="str">
        <f>TEXT(Hospital_Emergency_Room_Data[[#This Row],[Patient Admission Date]],"mmm")</f>
        <v>Oct</v>
      </c>
      <c r="E4777">
        <f>YEAR(Hospital_Emergency_Room_Data[[#This Row],[Patient Admission Date]])</f>
        <v>2023</v>
      </c>
      <c r="F4777" s="2">
        <v>0.95694444444444449</v>
      </c>
      <c r="G4777" s="8" t="str">
        <f>TEXT(Hospital_Emergency_Room_Data[[#This Row],[Patient Admission Date]],"dddd")</f>
        <v>Monday</v>
      </c>
      <c r="H4777" t="s">
        <v>9208</v>
      </c>
      <c r="I4777">
        <v>15</v>
      </c>
      <c r="J4777" s="5" t="s">
        <v>9220</v>
      </c>
      <c r="K4777" t="s">
        <v>8</v>
      </c>
      <c r="L4777" t="s">
        <v>9281</v>
      </c>
      <c r="M4777" t="s">
        <v>9209</v>
      </c>
      <c r="O4777">
        <v>44</v>
      </c>
      <c r="P4777" t="s">
        <v>9225</v>
      </c>
      <c r="Q4777">
        <v>23</v>
      </c>
      <c r="R4777">
        <v>22</v>
      </c>
      <c r="S4777" t="s">
        <v>9256</v>
      </c>
      <c r="T4777" t="s">
        <v>9264</v>
      </c>
      <c r="U4777" t="s">
        <v>9300</v>
      </c>
      <c r="V4777" t="str" cm="1">
        <f t="array" ref="V4777">_xlfn.IFS(Hospital_Emergency_Room_Data[[#This Row],[Day]]&lt;=10,"Start(1-10)",Hospital_Emergency_Room_Data[[#This Row],[Day]]&lt;=20,"Middle(11-20)",Hospital_Emergency_Room_Data[[#This Row],[Day]]&gt;20,"End(21-30)")</f>
        <v>End(21-30)</v>
      </c>
    </row>
    <row r="4778" spans="1:22">
      <c r="A4778">
        <v>449823256</v>
      </c>
      <c r="B4778" t="s">
        <v>4787</v>
      </c>
      <c r="C4778" s="1">
        <v>45485</v>
      </c>
      <c r="D4778" t="str">
        <f>TEXT(Hospital_Emergency_Room_Data[[#This Row],[Patient Admission Date]],"mmm")</f>
        <v>Jul</v>
      </c>
      <c r="E4778">
        <f>YEAR(Hospital_Emergency_Room_Data[[#This Row],[Patient Admission Date]])</f>
        <v>2024</v>
      </c>
      <c r="F4778" s="2">
        <v>0.76597222222222228</v>
      </c>
      <c r="G4778" s="8" t="str">
        <f>TEXT(Hospital_Emergency_Room_Data[[#This Row],[Patient Admission Date]],"dddd")</f>
        <v>Friday</v>
      </c>
      <c r="H4778" t="s">
        <v>9208</v>
      </c>
      <c r="I4778">
        <v>39</v>
      </c>
      <c r="J4778" s="5" t="s">
        <v>9223</v>
      </c>
      <c r="K4778" t="s">
        <v>8</v>
      </c>
      <c r="L4778" t="s">
        <v>9281</v>
      </c>
      <c r="M4778" t="s">
        <v>9209</v>
      </c>
      <c r="O4778">
        <v>49</v>
      </c>
      <c r="P4778" t="s">
        <v>9225</v>
      </c>
      <c r="Q4778">
        <v>12</v>
      </c>
      <c r="R4778">
        <v>18</v>
      </c>
      <c r="S4778" t="s">
        <v>9256</v>
      </c>
      <c r="T4778" t="s">
        <v>9265</v>
      </c>
      <c r="U4778" t="s">
        <v>9283</v>
      </c>
      <c r="V4778" t="str" cm="1">
        <f t="array" ref="V4778">_xlfn.IFS(Hospital_Emergency_Room_Data[[#This Row],[Day]]&lt;=10,"Start(1-10)",Hospital_Emergency_Room_Data[[#This Row],[Day]]&lt;=20,"Middle(11-20)",Hospital_Emergency_Room_Data[[#This Row],[Day]]&gt;20,"End(21-30)")</f>
        <v>Middle(11-20)</v>
      </c>
    </row>
    <row r="4779" spans="1:22">
      <c r="A4779">
        <v>751607992</v>
      </c>
      <c r="B4779" t="s">
        <v>4788</v>
      </c>
      <c r="C4779" s="1">
        <v>45124</v>
      </c>
      <c r="D4779" t="str">
        <f>TEXT(Hospital_Emergency_Room_Data[[#This Row],[Patient Admission Date]],"mmm")</f>
        <v>Jul</v>
      </c>
      <c r="E4779">
        <f>YEAR(Hospital_Emergency_Room_Data[[#This Row],[Patient Admission Date]])</f>
        <v>2023</v>
      </c>
      <c r="F4779" s="2">
        <v>0.54791666666666672</v>
      </c>
      <c r="G4779" s="8" t="str">
        <f>TEXT(Hospital_Emergency_Room_Data[[#This Row],[Patient Admission Date]],"dddd")</f>
        <v>Monday</v>
      </c>
      <c r="H4779" t="s">
        <v>9208</v>
      </c>
      <c r="I4779">
        <v>48</v>
      </c>
      <c r="J4779" s="5" t="s">
        <v>9219</v>
      </c>
      <c r="K4779" t="s">
        <v>8</v>
      </c>
      <c r="L4779" t="s">
        <v>9281</v>
      </c>
      <c r="M4779" t="s">
        <v>9209</v>
      </c>
      <c r="O4779">
        <v>49</v>
      </c>
      <c r="P4779" t="s">
        <v>9225</v>
      </c>
      <c r="Q4779">
        <v>17</v>
      </c>
      <c r="R4779">
        <v>13</v>
      </c>
      <c r="S4779" t="s">
        <v>9257</v>
      </c>
      <c r="T4779" t="s">
        <v>9262</v>
      </c>
      <c r="U4779" t="s">
        <v>9283</v>
      </c>
      <c r="V4779" t="str" cm="1">
        <f t="array" ref="V4779">_xlfn.IFS(Hospital_Emergency_Room_Data[[#This Row],[Day]]&lt;=10,"Start(1-10)",Hospital_Emergency_Room_Data[[#This Row],[Day]]&lt;=20,"Middle(11-20)",Hospital_Emergency_Room_Data[[#This Row],[Day]]&gt;20,"End(21-30)")</f>
        <v>Middle(11-20)</v>
      </c>
    </row>
    <row r="4780" spans="1:22">
      <c r="A4780">
        <v>452785855</v>
      </c>
      <c r="B4780" t="s">
        <v>4789</v>
      </c>
      <c r="C4780" s="1">
        <v>45112</v>
      </c>
      <c r="D4780" t="str">
        <f>TEXT(Hospital_Emergency_Room_Data[[#This Row],[Patient Admission Date]],"mmm")</f>
        <v>Jul</v>
      </c>
      <c r="E4780">
        <f>YEAR(Hospital_Emergency_Room_Data[[#This Row],[Patient Admission Date]])</f>
        <v>2023</v>
      </c>
      <c r="F4780" s="2">
        <v>7.4999999999999997E-2</v>
      </c>
      <c r="G4780" s="8" t="str">
        <f>TEXT(Hospital_Emergency_Room_Data[[#This Row],[Patient Admission Date]],"dddd")</f>
        <v>Wednesday</v>
      </c>
      <c r="H4780" t="s">
        <v>9208</v>
      </c>
      <c r="I4780">
        <v>74</v>
      </c>
      <c r="J4780" s="5" t="s">
        <v>9222</v>
      </c>
      <c r="K4780" t="s">
        <v>8</v>
      </c>
      <c r="L4780" t="s">
        <v>9281</v>
      </c>
      <c r="M4780" t="s">
        <v>9209</v>
      </c>
      <c r="O4780">
        <v>28</v>
      </c>
      <c r="P4780" t="s">
        <v>9226</v>
      </c>
      <c r="Q4780">
        <v>5</v>
      </c>
      <c r="R4780">
        <v>1</v>
      </c>
      <c r="S4780" t="s">
        <v>9258</v>
      </c>
      <c r="T4780" t="s">
        <v>9263</v>
      </c>
      <c r="U4780" t="s">
        <v>9282</v>
      </c>
      <c r="V4780" t="str" cm="1">
        <f t="array" ref="V4780">_xlfn.IFS(Hospital_Emergency_Room_Data[[#This Row],[Day]]&lt;=10,"Start(1-10)",Hospital_Emergency_Room_Data[[#This Row],[Day]]&lt;=20,"Middle(11-20)",Hospital_Emergency_Room_Data[[#This Row],[Day]]&gt;20,"End(21-30)")</f>
        <v>Start(1-10)</v>
      </c>
    </row>
    <row r="4781" spans="1:22">
      <c r="A4781">
        <v>119470197</v>
      </c>
      <c r="B4781" t="s">
        <v>4790</v>
      </c>
      <c r="C4781" s="1">
        <v>45020</v>
      </c>
      <c r="D4781" t="str">
        <f>TEXT(Hospital_Emergency_Room_Data[[#This Row],[Patient Admission Date]],"mmm")</f>
        <v>Apr</v>
      </c>
      <c r="E4781">
        <f>YEAR(Hospital_Emergency_Room_Data[[#This Row],[Patient Admission Date]])</f>
        <v>2023</v>
      </c>
      <c r="F4781" s="2">
        <v>0.3576388888888889</v>
      </c>
      <c r="G4781" s="8" t="str">
        <f>TEXT(Hospital_Emergency_Room_Data[[#This Row],[Patient Admission Date]],"dddd")</f>
        <v>Tuesday</v>
      </c>
      <c r="H4781" t="s">
        <v>9208</v>
      </c>
      <c r="I4781">
        <v>49</v>
      </c>
      <c r="J4781" s="5" t="s">
        <v>9219</v>
      </c>
      <c r="K4781" t="s">
        <v>8</v>
      </c>
      <c r="L4781" t="s">
        <v>9281</v>
      </c>
      <c r="M4781" t="s">
        <v>9209</v>
      </c>
      <c r="O4781">
        <v>37</v>
      </c>
      <c r="P4781" t="s">
        <v>9225</v>
      </c>
      <c r="Q4781">
        <v>4</v>
      </c>
      <c r="R4781">
        <v>8</v>
      </c>
      <c r="S4781" t="s">
        <v>9255</v>
      </c>
      <c r="T4781" t="s">
        <v>9263</v>
      </c>
      <c r="U4781" t="s">
        <v>9300</v>
      </c>
      <c r="V4781" t="str" cm="1">
        <f t="array" ref="V4781">_xlfn.IFS(Hospital_Emergency_Room_Data[[#This Row],[Day]]&lt;=10,"Start(1-10)",Hospital_Emergency_Room_Data[[#This Row],[Day]]&lt;=20,"Middle(11-20)",Hospital_Emergency_Room_Data[[#This Row],[Day]]&gt;20,"End(21-30)")</f>
        <v>Start(1-10)</v>
      </c>
    </row>
    <row r="4782" spans="1:22">
      <c r="A4782">
        <v>833797494</v>
      </c>
      <c r="B4782" t="s">
        <v>4791</v>
      </c>
      <c r="C4782" s="1">
        <v>45255</v>
      </c>
      <c r="D4782" t="str">
        <f>TEXT(Hospital_Emergency_Room_Data[[#This Row],[Patient Admission Date]],"mmm")</f>
        <v>Nov</v>
      </c>
      <c r="E4782">
        <f>YEAR(Hospital_Emergency_Room_Data[[#This Row],[Patient Admission Date]])</f>
        <v>2023</v>
      </c>
      <c r="F4782" s="2">
        <v>0.52013888888888893</v>
      </c>
      <c r="G4782" s="8" t="str">
        <f>TEXT(Hospital_Emergency_Room_Data[[#This Row],[Patient Admission Date]],"dddd")</f>
        <v>Saturday</v>
      </c>
      <c r="H4782" t="s">
        <v>9208</v>
      </c>
      <c r="I4782">
        <v>72</v>
      </c>
      <c r="J4782" s="5" t="s">
        <v>9222</v>
      </c>
      <c r="K4782" t="s">
        <v>8</v>
      </c>
      <c r="L4782" t="s">
        <v>9281</v>
      </c>
      <c r="M4782" t="s">
        <v>9209</v>
      </c>
      <c r="O4782">
        <v>40</v>
      </c>
      <c r="P4782" t="s">
        <v>9225</v>
      </c>
      <c r="Q4782">
        <v>25</v>
      </c>
      <c r="R4782">
        <v>12</v>
      </c>
      <c r="S4782" t="s">
        <v>9257</v>
      </c>
      <c r="T4782" t="s">
        <v>9264</v>
      </c>
      <c r="U4782" t="s">
        <v>9300</v>
      </c>
      <c r="V4782" t="str" cm="1">
        <f t="array" ref="V4782">_xlfn.IFS(Hospital_Emergency_Room_Data[[#This Row],[Day]]&lt;=10,"Start(1-10)",Hospital_Emergency_Room_Data[[#This Row],[Day]]&lt;=20,"Middle(11-20)",Hospital_Emergency_Room_Data[[#This Row],[Day]]&gt;20,"End(21-30)")</f>
        <v>End(21-30)</v>
      </c>
    </row>
    <row r="4783" spans="1:22">
      <c r="A4783">
        <v>394951221</v>
      </c>
      <c r="B4783" t="s">
        <v>4792</v>
      </c>
      <c r="C4783" s="1">
        <v>45279</v>
      </c>
      <c r="D4783" t="str">
        <f>TEXT(Hospital_Emergency_Room_Data[[#This Row],[Patient Admission Date]],"mmm")</f>
        <v>Dec</v>
      </c>
      <c r="E4783">
        <f>YEAR(Hospital_Emergency_Room_Data[[#This Row],[Patient Admission Date]])</f>
        <v>2023</v>
      </c>
      <c r="F4783" s="2">
        <v>0.5625</v>
      </c>
      <c r="G4783" s="8" t="str">
        <f>TEXT(Hospital_Emergency_Room_Data[[#This Row],[Patient Admission Date]],"dddd")</f>
        <v>Tuesday</v>
      </c>
      <c r="H4783" t="s">
        <v>9208</v>
      </c>
      <c r="I4783">
        <v>67</v>
      </c>
      <c r="J4783" s="5" t="s">
        <v>9217</v>
      </c>
      <c r="K4783" t="s">
        <v>8</v>
      </c>
      <c r="L4783" t="s">
        <v>9281</v>
      </c>
      <c r="M4783" t="s">
        <v>9209</v>
      </c>
      <c r="O4783">
        <v>47</v>
      </c>
      <c r="P4783" t="s">
        <v>9225</v>
      </c>
      <c r="Q4783">
        <v>19</v>
      </c>
      <c r="R4783">
        <v>13</v>
      </c>
      <c r="S4783" t="s">
        <v>9257</v>
      </c>
      <c r="T4783" t="s">
        <v>9262</v>
      </c>
      <c r="U4783" t="s">
        <v>9283</v>
      </c>
      <c r="V4783" t="str" cm="1">
        <f t="array" ref="V4783">_xlfn.IFS(Hospital_Emergency_Room_Data[[#This Row],[Day]]&lt;=10,"Start(1-10)",Hospital_Emergency_Room_Data[[#This Row],[Day]]&lt;=20,"Middle(11-20)",Hospital_Emergency_Room_Data[[#This Row],[Day]]&gt;20,"End(21-30)")</f>
        <v>Middle(11-20)</v>
      </c>
    </row>
    <row r="4784" spans="1:22">
      <c r="A4784">
        <v>290912994</v>
      </c>
      <c r="B4784" t="s">
        <v>4793</v>
      </c>
      <c r="C4784" s="1">
        <v>45315</v>
      </c>
      <c r="D4784" t="str">
        <f>TEXT(Hospital_Emergency_Room_Data[[#This Row],[Patient Admission Date]],"mmm")</f>
        <v>Jan</v>
      </c>
      <c r="E4784">
        <f>YEAR(Hospital_Emergency_Room_Data[[#This Row],[Patient Admission Date]])</f>
        <v>2024</v>
      </c>
      <c r="F4784" s="2">
        <v>0.4909722222222222</v>
      </c>
      <c r="G4784" s="8" t="str">
        <f>TEXT(Hospital_Emergency_Room_Data[[#This Row],[Patient Admission Date]],"dddd")</f>
        <v>Wednesday</v>
      </c>
      <c r="H4784" t="s">
        <v>9208</v>
      </c>
      <c r="I4784">
        <v>13</v>
      </c>
      <c r="J4784" s="5" t="s">
        <v>9221</v>
      </c>
      <c r="K4784" t="s">
        <v>8</v>
      </c>
      <c r="L4784" t="s">
        <v>9281</v>
      </c>
      <c r="M4784" t="s">
        <v>9209</v>
      </c>
      <c r="O4784">
        <v>52</v>
      </c>
      <c r="P4784" t="s">
        <v>9225</v>
      </c>
      <c r="Q4784">
        <v>24</v>
      </c>
      <c r="R4784">
        <v>11</v>
      </c>
      <c r="S4784" t="s">
        <v>9255</v>
      </c>
      <c r="T4784" t="s">
        <v>9264</v>
      </c>
      <c r="U4784" t="s">
        <v>9283</v>
      </c>
      <c r="V4784" t="str" cm="1">
        <f t="array" ref="V4784">_xlfn.IFS(Hospital_Emergency_Room_Data[[#This Row],[Day]]&lt;=10,"Start(1-10)",Hospital_Emergency_Room_Data[[#This Row],[Day]]&lt;=20,"Middle(11-20)",Hospital_Emergency_Room_Data[[#This Row],[Day]]&gt;20,"End(21-30)")</f>
        <v>End(21-30)</v>
      </c>
    </row>
    <row r="4785" spans="1:22">
      <c r="A4785">
        <v>732138882</v>
      </c>
      <c r="B4785" t="s">
        <v>4794</v>
      </c>
      <c r="C4785" s="1">
        <v>45245</v>
      </c>
      <c r="D4785" t="str">
        <f>TEXT(Hospital_Emergency_Room_Data[[#This Row],[Patient Admission Date]],"mmm")</f>
        <v>Nov</v>
      </c>
      <c r="E4785">
        <f>YEAR(Hospital_Emergency_Room_Data[[#This Row],[Patient Admission Date]])</f>
        <v>2023</v>
      </c>
      <c r="F4785" s="2">
        <v>0.22847222222222222</v>
      </c>
      <c r="G4785" s="8" t="str">
        <f>TEXT(Hospital_Emergency_Room_Data[[#This Row],[Patient Admission Date]],"dddd")</f>
        <v>Wednesday</v>
      </c>
      <c r="H4785" t="s">
        <v>9208</v>
      </c>
      <c r="I4785">
        <v>28</v>
      </c>
      <c r="J4785" s="5" t="s">
        <v>9220</v>
      </c>
      <c r="K4785" t="s">
        <v>8</v>
      </c>
      <c r="L4785" t="s">
        <v>9281</v>
      </c>
      <c r="M4785" t="s">
        <v>9209</v>
      </c>
      <c r="O4785">
        <v>58</v>
      </c>
      <c r="P4785" t="s">
        <v>9225</v>
      </c>
      <c r="Q4785">
        <v>15</v>
      </c>
      <c r="R4785">
        <v>5</v>
      </c>
      <c r="S4785" t="s">
        <v>9258</v>
      </c>
      <c r="T4785" t="s">
        <v>9262</v>
      </c>
      <c r="U4785" t="s">
        <v>9283</v>
      </c>
      <c r="V4785" t="str" cm="1">
        <f t="array" ref="V4785">_xlfn.IFS(Hospital_Emergency_Room_Data[[#This Row],[Day]]&lt;=10,"Start(1-10)",Hospital_Emergency_Room_Data[[#This Row],[Day]]&lt;=20,"Middle(11-20)",Hospital_Emergency_Room_Data[[#This Row],[Day]]&gt;20,"End(21-30)")</f>
        <v>Middle(11-20)</v>
      </c>
    </row>
    <row r="4786" spans="1:22">
      <c r="A4786">
        <v>718763741</v>
      </c>
      <c r="B4786" t="s">
        <v>4795</v>
      </c>
      <c r="C4786" s="1">
        <v>45198</v>
      </c>
      <c r="D4786" t="str">
        <f>TEXT(Hospital_Emergency_Room_Data[[#This Row],[Patient Admission Date]],"mmm")</f>
        <v>Sep</v>
      </c>
      <c r="E4786">
        <f>YEAR(Hospital_Emergency_Room_Data[[#This Row],[Patient Admission Date]])</f>
        <v>2023</v>
      </c>
      <c r="F4786" s="2">
        <v>0.85347222222222219</v>
      </c>
      <c r="G4786" s="8" t="str">
        <f>TEXT(Hospital_Emergency_Room_Data[[#This Row],[Patient Admission Date]],"dddd")</f>
        <v>Friday</v>
      </c>
      <c r="H4786" t="s">
        <v>9208</v>
      </c>
      <c r="I4786">
        <v>24</v>
      </c>
      <c r="J4786" s="5" t="s">
        <v>9220</v>
      </c>
      <c r="K4786" t="s">
        <v>8</v>
      </c>
      <c r="L4786" t="s">
        <v>9281</v>
      </c>
      <c r="M4786" t="s">
        <v>9209</v>
      </c>
      <c r="O4786">
        <v>26</v>
      </c>
      <c r="P4786" t="s">
        <v>9226</v>
      </c>
      <c r="Q4786">
        <v>29</v>
      </c>
      <c r="R4786">
        <v>20</v>
      </c>
      <c r="S4786" t="s">
        <v>9256</v>
      </c>
      <c r="T4786" t="s">
        <v>9264</v>
      </c>
      <c r="U4786" t="s">
        <v>9282</v>
      </c>
      <c r="V4786" t="str" cm="1">
        <f t="array" ref="V4786">_xlfn.IFS(Hospital_Emergency_Room_Data[[#This Row],[Day]]&lt;=10,"Start(1-10)",Hospital_Emergency_Room_Data[[#This Row],[Day]]&lt;=20,"Middle(11-20)",Hospital_Emergency_Room_Data[[#This Row],[Day]]&gt;20,"End(21-30)")</f>
        <v>End(21-30)</v>
      </c>
    </row>
    <row r="4787" spans="1:22">
      <c r="A4787">
        <v>284540844</v>
      </c>
      <c r="B4787" t="s">
        <v>4796</v>
      </c>
      <c r="C4787" s="1">
        <v>45594</v>
      </c>
      <c r="D4787" t="str">
        <f>TEXT(Hospital_Emergency_Room_Data[[#This Row],[Patient Admission Date]],"mmm")</f>
        <v>Oct</v>
      </c>
      <c r="E4787">
        <f>YEAR(Hospital_Emergency_Room_Data[[#This Row],[Patient Admission Date]])</f>
        <v>2024</v>
      </c>
      <c r="F4787" s="2">
        <v>0.30416666666666664</v>
      </c>
      <c r="G4787" s="8" t="str">
        <f>TEXT(Hospital_Emergency_Room_Data[[#This Row],[Patient Admission Date]],"dddd")</f>
        <v>Tuesday</v>
      </c>
      <c r="H4787" t="s">
        <v>9208</v>
      </c>
      <c r="I4787">
        <v>6</v>
      </c>
      <c r="J4787" s="5" t="s">
        <v>9221</v>
      </c>
      <c r="K4787" t="s">
        <v>8</v>
      </c>
      <c r="L4787" t="s">
        <v>9281</v>
      </c>
      <c r="M4787" t="s">
        <v>9209</v>
      </c>
      <c r="O4787">
        <v>30</v>
      </c>
      <c r="P4787" t="s">
        <v>9225</v>
      </c>
      <c r="Q4787">
        <v>29</v>
      </c>
      <c r="R4787">
        <v>7</v>
      </c>
      <c r="S4787" t="s">
        <v>9255</v>
      </c>
      <c r="T4787" t="s">
        <v>9264</v>
      </c>
      <c r="U4787" t="s">
        <v>9282</v>
      </c>
      <c r="V4787" t="str" cm="1">
        <f t="array" ref="V4787">_xlfn.IFS(Hospital_Emergency_Room_Data[[#This Row],[Day]]&lt;=10,"Start(1-10)",Hospital_Emergency_Room_Data[[#This Row],[Day]]&lt;=20,"Middle(11-20)",Hospital_Emergency_Room_Data[[#This Row],[Day]]&gt;20,"End(21-30)")</f>
        <v>End(21-30)</v>
      </c>
    </row>
    <row r="4788" spans="1:22">
      <c r="A4788">
        <v>663538750</v>
      </c>
      <c r="B4788" t="s">
        <v>4797</v>
      </c>
      <c r="C4788" s="1">
        <v>45174</v>
      </c>
      <c r="D4788" t="str">
        <f>TEXT(Hospital_Emergency_Room_Data[[#This Row],[Patient Admission Date]],"mmm")</f>
        <v>Sep</v>
      </c>
      <c r="E4788">
        <f>YEAR(Hospital_Emergency_Room_Data[[#This Row],[Patient Admission Date]])</f>
        <v>2023</v>
      </c>
      <c r="F4788" s="2">
        <v>0.18263888888888888</v>
      </c>
      <c r="G4788" s="8" t="str">
        <f>TEXT(Hospital_Emergency_Room_Data[[#This Row],[Patient Admission Date]],"dddd")</f>
        <v>Tuesday</v>
      </c>
      <c r="H4788" t="s">
        <v>9208</v>
      </c>
      <c r="I4788">
        <v>4</v>
      </c>
      <c r="J4788" s="5" t="s">
        <v>9218</v>
      </c>
      <c r="K4788" t="s">
        <v>8</v>
      </c>
      <c r="L4788" t="s">
        <v>9281</v>
      </c>
      <c r="M4788" t="s">
        <v>9209</v>
      </c>
      <c r="O4788">
        <v>32</v>
      </c>
      <c r="P4788" t="s">
        <v>9225</v>
      </c>
      <c r="Q4788">
        <v>5</v>
      </c>
      <c r="R4788">
        <v>4</v>
      </c>
      <c r="S4788" t="s">
        <v>9258</v>
      </c>
      <c r="T4788" t="s">
        <v>9263</v>
      </c>
      <c r="U4788" t="s">
        <v>9300</v>
      </c>
      <c r="V4788" t="str" cm="1">
        <f t="array" ref="V4788">_xlfn.IFS(Hospital_Emergency_Room_Data[[#This Row],[Day]]&lt;=10,"Start(1-10)",Hospital_Emergency_Room_Data[[#This Row],[Day]]&lt;=20,"Middle(11-20)",Hospital_Emergency_Room_Data[[#This Row],[Day]]&gt;20,"End(21-30)")</f>
        <v>Start(1-10)</v>
      </c>
    </row>
    <row r="4789" spans="1:22">
      <c r="A4789">
        <v>709156535</v>
      </c>
      <c r="B4789" t="s">
        <v>4798</v>
      </c>
      <c r="C4789" s="1">
        <v>45363</v>
      </c>
      <c r="D4789" t="str">
        <f>TEXT(Hospital_Emergency_Room_Data[[#This Row],[Patient Admission Date]],"mmm")</f>
        <v>Mar</v>
      </c>
      <c r="E4789">
        <f>YEAR(Hospital_Emergency_Room_Data[[#This Row],[Patient Admission Date]])</f>
        <v>2024</v>
      </c>
      <c r="F4789" s="2">
        <v>0.67986111111111114</v>
      </c>
      <c r="G4789" s="8" t="str">
        <f>TEXT(Hospital_Emergency_Room_Data[[#This Row],[Patient Admission Date]],"dddd")</f>
        <v>Tuesday</v>
      </c>
      <c r="H4789" t="s">
        <v>9208</v>
      </c>
      <c r="I4789">
        <v>68</v>
      </c>
      <c r="J4789" s="5" t="s">
        <v>9217</v>
      </c>
      <c r="K4789" t="s">
        <v>8</v>
      </c>
      <c r="L4789" t="s">
        <v>9281</v>
      </c>
      <c r="M4789" t="s">
        <v>9209</v>
      </c>
      <c r="O4789">
        <v>33</v>
      </c>
      <c r="P4789" t="s">
        <v>9225</v>
      </c>
      <c r="Q4789">
        <v>12</v>
      </c>
      <c r="R4789">
        <v>16</v>
      </c>
      <c r="S4789" t="s">
        <v>9257</v>
      </c>
      <c r="T4789" t="s">
        <v>9265</v>
      </c>
      <c r="U4789" t="s">
        <v>9300</v>
      </c>
      <c r="V4789" t="str" cm="1">
        <f t="array" ref="V4789">_xlfn.IFS(Hospital_Emergency_Room_Data[[#This Row],[Day]]&lt;=10,"Start(1-10)",Hospital_Emergency_Room_Data[[#This Row],[Day]]&lt;=20,"Middle(11-20)",Hospital_Emergency_Room_Data[[#This Row],[Day]]&gt;20,"End(21-30)")</f>
        <v>Middle(11-20)</v>
      </c>
    </row>
    <row r="4790" spans="1:22">
      <c r="A4790">
        <v>795979054</v>
      </c>
      <c r="B4790" t="s">
        <v>4799</v>
      </c>
      <c r="C4790" s="1">
        <v>45064</v>
      </c>
      <c r="D4790" t="str">
        <f>TEXT(Hospital_Emergency_Room_Data[[#This Row],[Patient Admission Date]],"mmm")</f>
        <v>May</v>
      </c>
      <c r="E4790">
        <f>YEAR(Hospital_Emergency_Room_Data[[#This Row],[Patient Admission Date]])</f>
        <v>2023</v>
      </c>
      <c r="F4790" s="2">
        <v>0.1</v>
      </c>
      <c r="G4790" s="8" t="str">
        <f>TEXT(Hospital_Emergency_Room_Data[[#This Row],[Patient Admission Date]],"dddd")</f>
        <v>Thursday</v>
      </c>
      <c r="H4790" t="s">
        <v>9208</v>
      </c>
      <c r="I4790">
        <v>26</v>
      </c>
      <c r="J4790" s="5" t="s">
        <v>9220</v>
      </c>
      <c r="K4790" t="s">
        <v>8</v>
      </c>
      <c r="L4790" t="s">
        <v>9281</v>
      </c>
      <c r="M4790" t="s">
        <v>9209</v>
      </c>
      <c r="O4790">
        <v>34</v>
      </c>
      <c r="P4790" t="s">
        <v>9225</v>
      </c>
      <c r="Q4790">
        <v>18</v>
      </c>
      <c r="R4790">
        <v>2</v>
      </c>
      <c r="S4790" t="s">
        <v>9258</v>
      </c>
      <c r="T4790" t="s">
        <v>9262</v>
      </c>
      <c r="U4790" t="s">
        <v>9300</v>
      </c>
      <c r="V4790" t="str" cm="1">
        <f t="array" ref="V4790">_xlfn.IFS(Hospital_Emergency_Room_Data[[#This Row],[Day]]&lt;=10,"Start(1-10)",Hospital_Emergency_Room_Data[[#This Row],[Day]]&lt;=20,"Middle(11-20)",Hospital_Emergency_Room_Data[[#This Row],[Day]]&gt;20,"End(21-30)")</f>
        <v>Middle(11-20)</v>
      </c>
    </row>
    <row r="4791" spans="1:22">
      <c r="A4791">
        <v>219434614</v>
      </c>
      <c r="B4791" t="s">
        <v>4800</v>
      </c>
      <c r="C4791" s="1">
        <v>45371</v>
      </c>
      <c r="D4791" t="str">
        <f>TEXT(Hospital_Emergency_Room_Data[[#This Row],[Patient Admission Date]],"mmm")</f>
        <v>Mar</v>
      </c>
      <c r="E4791">
        <f>YEAR(Hospital_Emergency_Room_Data[[#This Row],[Patient Admission Date]])</f>
        <v>2024</v>
      </c>
      <c r="F4791" s="2">
        <v>0.62222222222222223</v>
      </c>
      <c r="G4791" s="8" t="str">
        <f>TEXT(Hospital_Emergency_Room_Data[[#This Row],[Patient Admission Date]],"dddd")</f>
        <v>Wednesday</v>
      </c>
      <c r="H4791" t="s">
        <v>9208</v>
      </c>
      <c r="I4791">
        <v>77</v>
      </c>
      <c r="J4791" s="5" t="s">
        <v>9222</v>
      </c>
      <c r="K4791" t="s">
        <v>8</v>
      </c>
      <c r="L4791" t="s">
        <v>9281</v>
      </c>
      <c r="M4791" t="s">
        <v>9209</v>
      </c>
      <c r="O4791">
        <v>42</v>
      </c>
      <c r="P4791" t="s">
        <v>9225</v>
      </c>
      <c r="Q4791">
        <v>20</v>
      </c>
      <c r="R4791">
        <v>14</v>
      </c>
      <c r="S4791" t="s">
        <v>9257</v>
      </c>
      <c r="T4791" t="s">
        <v>9262</v>
      </c>
      <c r="U4791" t="s">
        <v>9300</v>
      </c>
      <c r="V4791" t="str" cm="1">
        <f t="array" ref="V4791">_xlfn.IFS(Hospital_Emergency_Room_Data[[#This Row],[Day]]&lt;=10,"Start(1-10)",Hospital_Emergency_Room_Data[[#This Row],[Day]]&lt;=20,"Middle(11-20)",Hospital_Emergency_Room_Data[[#This Row],[Day]]&gt;20,"End(21-30)")</f>
        <v>Middle(11-20)</v>
      </c>
    </row>
    <row r="4792" spans="1:22">
      <c r="A4792">
        <v>522184466</v>
      </c>
      <c r="B4792" t="s">
        <v>4801</v>
      </c>
      <c r="C4792" s="1">
        <v>45212</v>
      </c>
      <c r="D4792" t="str">
        <f>TEXT(Hospital_Emergency_Room_Data[[#This Row],[Patient Admission Date]],"mmm")</f>
        <v>Oct</v>
      </c>
      <c r="E4792">
        <f>YEAR(Hospital_Emergency_Room_Data[[#This Row],[Patient Admission Date]])</f>
        <v>2023</v>
      </c>
      <c r="F4792" s="2">
        <v>0.4861111111111111</v>
      </c>
      <c r="G4792" s="8" t="str">
        <f>TEXT(Hospital_Emergency_Room_Data[[#This Row],[Patient Admission Date]],"dddd")</f>
        <v>Friday</v>
      </c>
      <c r="H4792" t="s">
        <v>9208</v>
      </c>
      <c r="I4792">
        <v>31</v>
      </c>
      <c r="J4792" s="5" t="s">
        <v>9223</v>
      </c>
      <c r="K4792" t="s">
        <v>8</v>
      </c>
      <c r="L4792" t="s">
        <v>9281</v>
      </c>
      <c r="M4792" t="s">
        <v>9209</v>
      </c>
      <c r="O4792">
        <v>60</v>
      </c>
      <c r="P4792" t="s">
        <v>9225</v>
      </c>
      <c r="Q4792">
        <v>13</v>
      </c>
      <c r="R4792">
        <v>11</v>
      </c>
      <c r="S4792" t="s">
        <v>9255</v>
      </c>
      <c r="T4792" t="s">
        <v>9265</v>
      </c>
      <c r="U4792" t="s">
        <v>9283</v>
      </c>
      <c r="V4792" t="str" cm="1">
        <f t="array" ref="V4792">_xlfn.IFS(Hospital_Emergency_Room_Data[[#This Row],[Day]]&lt;=10,"Start(1-10)",Hospital_Emergency_Room_Data[[#This Row],[Day]]&lt;=20,"Middle(11-20)",Hospital_Emergency_Room_Data[[#This Row],[Day]]&gt;20,"End(21-30)")</f>
        <v>Middle(11-20)</v>
      </c>
    </row>
    <row r="4793" spans="1:22">
      <c r="A4793">
        <v>283388264</v>
      </c>
      <c r="B4793" t="s">
        <v>4802</v>
      </c>
      <c r="C4793" s="1">
        <v>45466</v>
      </c>
      <c r="D4793" t="str">
        <f>TEXT(Hospital_Emergency_Room_Data[[#This Row],[Patient Admission Date]],"mmm")</f>
        <v>Jun</v>
      </c>
      <c r="E4793">
        <f>YEAR(Hospital_Emergency_Room_Data[[#This Row],[Patient Admission Date]])</f>
        <v>2024</v>
      </c>
      <c r="F4793" s="2">
        <v>0.45347222222222222</v>
      </c>
      <c r="G4793" s="8" t="str">
        <f>TEXT(Hospital_Emergency_Room_Data[[#This Row],[Patient Admission Date]],"dddd")</f>
        <v>Sunday</v>
      </c>
      <c r="H4793" t="s">
        <v>9208</v>
      </c>
      <c r="I4793">
        <v>28</v>
      </c>
      <c r="J4793" s="5" t="s">
        <v>9220</v>
      </c>
      <c r="K4793" t="s">
        <v>8</v>
      </c>
      <c r="L4793" t="s">
        <v>9281</v>
      </c>
      <c r="M4793" t="s">
        <v>9209</v>
      </c>
      <c r="O4793">
        <v>18</v>
      </c>
      <c r="P4793" t="s">
        <v>9226</v>
      </c>
      <c r="Q4793">
        <v>23</v>
      </c>
      <c r="R4793">
        <v>10</v>
      </c>
      <c r="S4793" t="s">
        <v>9255</v>
      </c>
      <c r="T4793" t="s">
        <v>9264</v>
      </c>
      <c r="U4793" t="s">
        <v>9282</v>
      </c>
      <c r="V4793" t="str" cm="1">
        <f t="array" ref="V4793">_xlfn.IFS(Hospital_Emergency_Room_Data[[#This Row],[Day]]&lt;=10,"Start(1-10)",Hospital_Emergency_Room_Data[[#This Row],[Day]]&lt;=20,"Middle(11-20)",Hospital_Emergency_Room_Data[[#This Row],[Day]]&gt;20,"End(21-30)")</f>
        <v>End(21-30)</v>
      </c>
    </row>
    <row r="4794" spans="1:22">
      <c r="A4794">
        <v>750192024</v>
      </c>
      <c r="B4794" t="s">
        <v>4803</v>
      </c>
      <c r="C4794" s="1">
        <v>45445</v>
      </c>
      <c r="D4794" t="str">
        <f>TEXT(Hospital_Emergency_Room_Data[[#This Row],[Patient Admission Date]],"mmm")</f>
        <v>Jun</v>
      </c>
      <c r="E4794">
        <f>YEAR(Hospital_Emergency_Room_Data[[#This Row],[Patient Admission Date]])</f>
        <v>2024</v>
      </c>
      <c r="F4794" s="2">
        <v>0.54652777777777772</v>
      </c>
      <c r="G4794" s="8" t="str">
        <f>TEXT(Hospital_Emergency_Room_Data[[#This Row],[Patient Admission Date]],"dddd")</f>
        <v>Sunday</v>
      </c>
      <c r="H4794" t="s">
        <v>9208</v>
      </c>
      <c r="I4794">
        <v>63</v>
      </c>
      <c r="J4794" s="5" t="s">
        <v>9217</v>
      </c>
      <c r="K4794" t="s">
        <v>8</v>
      </c>
      <c r="L4794" t="s">
        <v>9281</v>
      </c>
      <c r="M4794" t="s">
        <v>9209</v>
      </c>
      <c r="O4794">
        <v>20</v>
      </c>
      <c r="P4794" t="s">
        <v>9226</v>
      </c>
      <c r="Q4794">
        <v>2</v>
      </c>
      <c r="R4794">
        <v>13</v>
      </c>
      <c r="S4794" t="s">
        <v>9257</v>
      </c>
      <c r="T4794" t="s">
        <v>9263</v>
      </c>
      <c r="U4794" t="s">
        <v>9282</v>
      </c>
      <c r="V4794" t="str" cm="1">
        <f t="array" ref="V4794">_xlfn.IFS(Hospital_Emergency_Room_Data[[#This Row],[Day]]&lt;=10,"Start(1-10)",Hospital_Emergency_Room_Data[[#This Row],[Day]]&lt;=20,"Middle(11-20)",Hospital_Emergency_Room_Data[[#This Row],[Day]]&gt;20,"End(21-30)")</f>
        <v>Start(1-10)</v>
      </c>
    </row>
    <row r="4795" spans="1:22">
      <c r="A4795">
        <v>111621484</v>
      </c>
      <c r="B4795" t="s">
        <v>4804</v>
      </c>
      <c r="C4795" s="1">
        <v>45367</v>
      </c>
      <c r="D4795" t="str">
        <f>TEXT(Hospital_Emergency_Room_Data[[#This Row],[Patient Admission Date]],"mmm")</f>
        <v>Mar</v>
      </c>
      <c r="E4795">
        <f>YEAR(Hospital_Emergency_Room_Data[[#This Row],[Patient Admission Date]])</f>
        <v>2024</v>
      </c>
      <c r="F4795" s="2">
        <v>0.92291666666666672</v>
      </c>
      <c r="G4795" s="8" t="str">
        <f>TEXT(Hospital_Emergency_Room_Data[[#This Row],[Patient Admission Date]],"dddd")</f>
        <v>Saturday</v>
      </c>
      <c r="H4795" t="s">
        <v>9208</v>
      </c>
      <c r="I4795">
        <v>20</v>
      </c>
      <c r="J4795" s="5" t="s">
        <v>9220</v>
      </c>
      <c r="K4795" t="s">
        <v>8</v>
      </c>
      <c r="L4795" t="s">
        <v>9281</v>
      </c>
      <c r="M4795" t="s">
        <v>9209</v>
      </c>
      <c r="O4795">
        <v>41</v>
      </c>
      <c r="P4795" t="s">
        <v>9225</v>
      </c>
      <c r="Q4795">
        <v>16</v>
      </c>
      <c r="R4795">
        <v>22</v>
      </c>
      <c r="S4795" t="s">
        <v>9256</v>
      </c>
      <c r="T4795" t="s">
        <v>9262</v>
      </c>
      <c r="U4795" t="s">
        <v>9300</v>
      </c>
      <c r="V4795" t="str" cm="1">
        <f t="array" ref="V4795">_xlfn.IFS(Hospital_Emergency_Room_Data[[#This Row],[Day]]&lt;=10,"Start(1-10)",Hospital_Emergency_Room_Data[[#This Row],[Day]]&lt;=20,"Middle(11-20)",Hospital_Emergency_Room_Data[[#This Row],[Day]]&gt;20,"End(21-30)")</f>
        <v>Middle(11-20)</v>
      </c>
    </row>
    <row r="4796" spans="1:22">
      <c r="A4796">
        <v>202363749</v>
      </c>
      <c r="B4796" t="s">
        <v>4805</v>
      </c>
      <c r="C4796" s="1">
        <v>45514</v>
      </c>
      <c r="D4796" t="str">
        <f>TEXT(Hospital_Emergency_Room_Data[[#This Row],[Patient Admission Date]],"mmm")</f>
        <v>Aug</v>
      </c>
      <c r="E4796">
        <f>YEAR(Hospital_Emergency_Room_Data[[#This Row],[Patient Admission Date]])</f>
        <v>2024</v>
      </c>
      <c r="F4796" s="2">
        <v>0.7895833333333333</v>
      </c>
      <c r="G4796" s="8" t="str">
        <f>TEXT(Hospital_Emergency_Room_Data[[#This Row],[Patient Admission Date]],"dddd")</f>
        <v>Saturday</v>
      </c>
      <c r="H4796" t="s">
        <v>9208</v>
      </c>
      <c r="I4796">
        <v>59</v>
      </c>
      <c r="J4796" s="5" t="s">
        <v>9219</v>
      </c>
      <c r="K4796" t="s">
        <v>8</v>
      </c>
      <c r="L4796" t="s">
        <v>9281</v>
      </c>
      <c r="M4796" t="s">
        <v>9209</v>
      </c>
      <c r="O4796">
        <v>42</v>
      </c>
      <c r="P4796" t="s">
        <v>9225</v>
      </c>
      <c r="Q4796">
        <v>10</v>
      </c>
      <c r="R4796">
        <v>18</v>
      </c>
      <c r="S4796" t="s">
        <v>9256</v>
      </c>
      <c r="T4796" t="s">
        <v>9265</v>
      </c>
      <c r="U4796" t="s">
        <v>9300</v>
      </c>
      <c r="V4796" t="str" cm="1">
        <f t="array" ref="V4796">_xlfn.IFS(Hospital_Emergency_Room_Data[[#This Row],[Day]]&lt;=10,"Start(1-10)",Hospital_Emergency_Room_Data[[#This Row],[Day]]&lt;=20,"Middle(11-20)",Hospital_Emergency_Room_Data[[#This Row],[Day]]&gt;20,"End(21-30)")</f>
        <v>Start(1-10)</v>
      </c>
    </row>
    <row r="4797" spans="1:22">
      <c r="A4797">
        <v>468754841</v>
      </c>
      <c r="B4797" t="s">
        <v>4806</v>
      </c>
      <c r="C4797" s="1">
        <v>45389</v>
      </c>
      <c r="D4797" t="str">
        <f>TEXT(Hospital_Emergency_Room_Data[[#This Row],[Patient Admission Date]],"mmm")</f>
        <v>Apr</v>
      </c>
      <c r="E4797">
        <f>YEAR(Hospital_Emergency_Room_Data[[#This Row],[Patient Admission Date]])</f>
        <v>2024</v>
      </c>
      <c r="F4797" s="2">
        <v>0.84305555555555556</v>
      </c>
      <c r="G4797" s="8" t="str">
        <f>TEXT(Hospital_Emergency_Room_Data[[#This Row],[Patient Admission Date]],"dddd")</f>
        <v>Sunday</v>
      </c>
      <c r="H4797" t="s">
        <v>9208</v>
      </c>
      <c r="I4797">
        <v>69</v>
      </c>
      <c r="J4797" s="5" t="s">
        <v>9217</v>
      </c>
      <c r="K4797" t="s">
        <v>8</v>
      </c>
      <c r="L4797" t="s">
        <v>9281</v>
      </c>
      <c r="M4797" t="s">
        <v>9209</v>
      </c>
      <c r="O4797">
        <v>47</v>
      </c>
      <c r="P4797" t="s">
        <v>9225</v>
      </c>
      <c r="Q4797">
        <v>7</v>
      </c>
      <c r="R4797">
        <v>20</v>
      </c>
      <c r="S4797" t="s">
        <v>9256</v>
      </c>
      <c r="T4797" t="s">
        <v>9263</v>
      </c>
      <c r="U4797" t="s">
        <v>9283</v>
      </c>
      <c r="V4797" t="str" cm="1">
        <f t="array" ref="V4797">_xlfn.IFS(Hospital_Emergency_Room_Data[[#This Row],[Day]]&lt;=10,"Start(1-10)",Hospital_Emergency_Room_Data[[#This Row],[Day]]&lt;=20,"Middle(11-20)",Hospital_Emergency_Room_Data[[#This Row],[Day]]&gt;20,"End(21-30)")</f>
        <v>Start(1-10)</v>
      </c>
    </row>
    <row r="4798" spans="1:22">
      <c r="A4798">
        <v>500169899</v>
      </c>
      <c r="B4798" t="s">
        <v>4807</v>
      </c>
      <c r="C4798" s="1">
        <v>45562</v>
      </c>
      <c r="D4798" t="str">
        <f>TEXT(Hospital_Emergency_Room_Data[[#This Row],[Patient Admission Date]],"mmm")</f>
        <v>Sep</v>
      </c>
      <c r="E4798">
        <f>YEAR(Hospital_Emergency_Room_Data[[#This Row],[Patient Admission Date]])</f>
        <v>2024</v>
      </c>
      <c r="F4798" s="2">
        <v>0.88124999999999998</v>
      </c>
      <c r="G4798" s="8" t="str">
        <f>TEXT(Hospital_Emergency_Room_Data[[#This Row],[Patient Admission Date]],"dddd")</f>
        <v>Friday</v>
      </c>
      <c r="H4798" t="s">
        <v>9208</v>
      </c>
      <c r="I4798">
        <v>36</v>
      </c>
      <c r="J4798" s="5" t="s">
        <v>9223</v>
      </c>
      <c r="K4798" t="s">
        <v>8</v>
      </c>
      <c r="L4798" t="s">
        <v>9281</v>
      </c>
      <c r="M4798" t="s">
        <v>9209</v>
      </c>
      <c r="O4798">
        <v>50</v>
      </c>
      <c r="P4798" t="s">
        <v>9225</v>
      </c>
      <c r="Q4798">
        <v>27</v>
      </c>
      <c r="R4798">
        <v>21</v>
      </c>
      <c r="S4798" t="s">
        <v>9256</v>
      </c>
      <c r="T4798" t="s">
        <v>9264</v>
      </c>
      <c r="U4798" t="s">
        <v>9283</v>
      </c>
      <c r="V4798" t="str" cm="1">
        <f t="array" ref="V4798">_xlfn.IFS(Hospital_Emergency_Room_Data[[#This Row],[Day]]&lt;=10,"Start(1-10)",Hospital_Emergency_Room_Data[[#This Row],[Day]]&lt;=20,"Middle(11-20)",Hospital_Emergency_Room_Data[[#This Row],[Day]]&gt;20,"End(21-30)")</f>
        <v>End(21-30)</v>
      </c>
    </row>
    <row r="4799" spans="1:22">
      <c r="A4799">
        <v>773705654</v>
      </c>
      <c r="B4799" t="s">
        <v>4808</v>
      </c>
      <c r="C4799" s="1">
        <v>45131</v>
      </c>
      <c r="D4799" t="str">
        <f>TEXT(Hospital_Emergency_Room_Data[[#This Row],[Patient Admission Date]],"mmm")</f>
        <v>Jul</v>
      </c>
      <c r="E4799">
        <f>YEAR(Hospital_Emergency_Room_Data[[#This Row],[Patient Admission Date]])</f>
        <v>2023</v>
      </c>
      <c r="F4799" s="2">
        <v>0.34513888888888888</v>
      </c>
      <c r="G4799" s="8" t="str">
        <f>TEXT(Hospital_Emergency_Room_Data[[#This Row],[Patient Admission Date]],"dddd")</f>
        <v>Monday</v>
      </c>
      <c r="H4799" t="s">
        <v>9208</v>
      </c>
      <c r="I4799">
        <v>25</v>
      </c>
      <c r="J4799" s="5" t="s">
        <v>9220</v>
      </c>
      <c r="K4799" t="s">
        <v>8</v>
      </c>
      <c r="L4799" t="s">
        <v>9281</v>
      </c>
      <c r="M4799" t="s">
        <v>9209</v>
      </c>
      <c r="O4799">
        <v>56</v>
      </c>
      <c r="P4799" t="s">
        <v>9225</v>
      </c>
      <c r="Q4799">
        <v>24</v>
      </c>
      <c r="R4799">
        <v>8</v>
      </c>
      <c r="S4799" t="s">
        <v>9255</v>
      </c>
      <c r="T4799" t="s">
        <v>9264</v>
      </c>
      <c r="U4799" t="s">
        <v>9283</v>
      </c>
      <c r="V4799" t="str" cm="1">
        <f t="array" ref="V4799">_xlfn.IFS(Hospital_Emergency_Room_Data[[#This Row],[Day]]&lt;=10,"Start(1-10)",Hospital_Emergency_Room_Data[[#This Row],[Day]]&lt;=20,"Middle(11-20)",Hospital_Emergency_Room_Data[[#This Row],[Day]]&gt;20,"End(21-30)")</f>
        <v>End(21-30)</v>
      </c>
    </row>
    <row r="4800" spans="1:22">
      <c r="A4800">
        <v>494387066</v>
      </c>
      <c r="B4800" t="s">
        <v>4809</v>
      </c>
      <c r="C4800" s="1">
        <v>45281</v>
      </c>
      <c r="D4800" t="str">
        <f>TEXT(Hospital_Emergency_Room_Data[[#This Row],[Patient Admission Date]],"mmm")</f>
        <v>Dec</v>
      </c>
      <c r="E4800">
        <f>YEAR(Hospital_Emergency_Room_Data[[#This Row],[Patient Admission Date]])</f>
        <v>2023</v>
      </c>
      <c r="F4800" s="2">
        <v>0.6694444444444444</v>
      </c>
      <c r="G4800" s="8" t="str">
        <f>TEXT(Hospital_Emergency_Room_Data[[#This Row],[Patient Admission Date]],"dddd")</f>
        <v>Thursday</v>
      </c>
      <c r="H4800" t="s">
        <v>9208</v>
      </c>
      <c r="I4800">
        <v>49</v>
      </c>
      <c r="J4800" s="5" t="s">
        <v>9219</v>
      </c>
      <c r="K4800" t="s">
        <v>8</v>
      </c>
      <c r="L4800" t="s">
        <v>9281</v>
      </c>
      <c r="M4800" t="s">
        <v>9209</v>
      </c>
      <c r="O4800">
        <v>56</v>
      </c>
      <c r="P4800" t="s">
        <v>9225</v>
      </c>
      <c r="Q4800">
        <v>21</v>
      </c>
      <c r="R4800">
        <v>16</v>
      </c>
      <c r="S4800" t="s">
        <v>9257</v>
      </c>
      <c r="T4800" t="s">
        <v>9262</v>
      </c>
      <c r="U4800" t="s">
        <v>9283</v>
      </c>
      <c r="V4800" t="str" cm="1">
        <f t="array" ref="V4800">_xlfn.IFS(Hospital_Emergency_Room_Data[[#This Row],[Day]]&lt;=10,"Start(1-10)",Hospital_Emergency_Room_Data[[#This Row],[Day]]&lt;=20,"Middle(11-20)",Hospital_Emergency_Room_Data[[#This Row],[Day]]&gt;20,"End(21-30)")</f>
        <v>End(21-30)</v>
      </c>
    </row>
    <row r="4801" spans="1:22">
      <c r="A4801">
        <v>406500138</v>
      </c>
      <c r="B4801" t="s">
        <v>4810</v>
      </c>
      <c r="C4801" s="1">
        <v>45254</v>
      </c>
      <c r="D4801" t="str">
        <f>TEXT(Hospital_Emergency_Room_Data[[#This Row],[Patient Admission Date]],"mmm")</f>
        <v>Nov</v>
      </c>
      <c r="E4801">
        <f>YEAR(Hospital_Emergency_Room_Data[[#This Row],[Patient Admission Date]])</f>
        <v>2023</v>
      </c>
      <c r="F4801" s="2">
        <v>0.37013888888888891</v>
      </c>
      <c r="G4801" s="8" t="str">
        <f>TEXT(Hospital_Emergency_Room_Data[[#This Row],[Patient Admission Date]],"dddd")</f>
        <v>Friday</v>
      </c>
      <c r="H4801" t="s">
        <v>9208</v>
      </c>
      <c r="I4801">
        <v>37</v>
      </c>
      <c r="J4801" s="5" t="s">
        <v>9223</v>
      </c>
      <c r="K4801" t="s">
        <v>8</v>
      </c>
      <c r="L4801" t="s">
        <v>9281</v>
      </c>
      <c r="M4801" t="s">
        <v>9209</v>
      </c>
      <c r="O4801">
        <v>21</v>
      </c>
      <c r="P4801" t="s">
        <v>9226</v>
      </c>
      <c r="Q4801">
        <v>24</v>
      </c>
      <c r="R4801">
        <v>8</v>
      </c>
      <c r="S4801" t="s">
        <v>9255</v>
      </c>
      <c r="T4801" t="s">
        <v>9264</v>
      </c>
      <c r="U4801" t="s">
        <v>9282</v>
      </c>
      <c r="V4801" t="str" cm="1">
        <f t="array" ref="V4801">_xlfn.IFS(Hospital_Emergency_Room_Data[[#This Row],[Day]]&lt;=10,"Start(1-10)",Hospital_Emergency_Room_Data[[#This Row],[Day]]&lt;=20,"Middle(11-20)",Hospital_Emergency_Room_Data[[#This Row],[Day]]&gt;20,"End(21-30)")</f>
        <v>End(21-30)</v>
      </c>
    </row>
    <row r="4802" spans="1:22">
      <c r="A4802">
        <v>870177578</v>
      </c>
      <c r="B4802" t="s">
        <v>4811</v>
      </c>
      <c r="C4802" s="1">
        <v>45366</v>
      </c>
      <c r="D4802" t="str">
        <f>TEXT(Hospital_Emergency_Room_Data[[#This Row],[Patient Admission Date]],"mmm")</f>
        <v>Mar</v>
      </c>
      <c r="E4802">
        <f>YEAR(Hospital_Emergency_Room_Data[[#This Row],[Patient Admission Date]])</f>
        <v>2024</v>
      </c>
      <c r="F4802" s="2">
        <v>0.80069444444444449</v>
      </c>
      <c r="G4802" s="8" t="str">
        <f>TEXT(Hospital_Emergency_Room_Data[[#This Row],[Patient Admission Date]],"dddd")</f>
        <v>Friday</v>
      </c>
      <c r="H4802" t="s">
        <v>9208</v>
      </c>
      <c r="I4802">
        <v>54</v>
      </c>
      <c r="J4802" s="5" t="s">
        <v>9219</v>
      </c>
      <c r="K4802" t="s">
        <v>8</v>
      </c>
      <c r="L4802" t="s">
        <v>9281</v>
      </c>
      <c r="M4802" t="s">
        <v>9209</v>
      </c>
      <c r="O4802">
        <v>29</v>
      </c>
      <c r="P4802" t="s">
        <v>9226</v>
      </c>
      <c r="Q4802">
        <v>15</v>
      </c>
      <c r="R4802">
        <v>19</v>
      </c>
      <c r="S4802" t="s">
        <v>9256</v>
      </c>
      <c r="T4802" t="s">
        <v>9262</v>
      </c>
      <c r="U4802" t="s">
        <v>9282</v>
      </c>
      <c r="V4802" t="str" cm="1">
        <f t="array" ref="V4802">_xlfn.IFS(Hospital_Emergency_Room_Data[[#This Row],[Day]]&lt;=10,"Start(1-10)",Hospital_Emergency_Room_Data[[#This Row],[Day]]&lt;=20,"Middle(11-20)",Hospital_Emergency_Room_Data[[#This Row],[Day]]&gt;20,"End(21-30)")</f>
        <v>Middle(11-20)</v>
      </c>
    </row>
    <row r="4803" spans="1:22">
      <c r="A4803">
        <v>479604864</v>
      </c>
      <c r="B4803" t="s">
        <v>4812</v>
      </c>
      <c r="C4803" s="1">
        <v>45167</v>
      </c>
      <c r="D4803" t="str">
        <f>TEXT(Hospital_Emergency_Room_Data[[#This Row],[Patient Admission Date]],"mmm")</f>
        <v>Aug</v>
      </c>
      <c r="E4803">
        <f>YEAR(Hospital_Emergency_Room_Data[[#This Row],[Patient Admission Date]])</f>
        <v>2023</v>
      </c>
      <c r="F4803" s="2">
        <v>0.12222222222222222</v>
      </c>
      <c r="G4803" s="8" t="str">
        <f>TEXT(Hospital_Emergency_Room_Data[[#This Row],[Patient Admission Date]],"dddd")</f>
        <v>Tuesday</v>
      </c>
      <c r="H4803" t="s">
        <v>9208</v>
      </c>
      <c r="I4803">
        <v>54</v>
      </c>
      <c r="J4803" s="5" t="s">
        <v>9219</v>
      </c>
      <c r="K4803" t="s">
        <v>8</v>
      </c>
      <c r="L4803" t="s">
        <v>9281</v>
      </c>
      <c r="M4803" t="s">
        <v>9209</v>
      </c>
      <c r="O4803">
        <v>30</v>
      </c>
      <c r="P4803" t="s">
        <v>9225</v>
      </c>
      <c r="Q4803">
        <v>29</v>
      </c>
      <c r="R4803">
        <v>2</v>
      </c>
      <c r="S4803" t="s">
        <v>9258</v>
      </c>
      <c r="T4803" t="s">
        <v>9264</v>
      </c>
      <c r="U4803" t="s">
        <v>9282</v>
      </c>
      <c r="V4803" t="str" cm="1">
        <f t="array" ref="V4803">_xlfn.IFS(Hospital_Emergency_Room_Data[[#This Row],[Day]]&lt;=10,"Start(1-10)",Hospital_Emergency_Room_Data[[#This Row],[Day]]&lt;=20,"Middle(11-20)",Hospital_Emergency_Room_Data[[#This Row],[Day]]&gt;20,"End(21-30)")</f>
        <v>End(21-30)</v>
      </c>
    </row>
    <row r="4804" spans="1:22">
      <c r="A4804">
        <v>346204727</v>
      </c>
      <c r="B4804" t="s">
        <v>4813</v>
      </c>
      <c r="C4804" s="1">
        <v>45521</v>
      </c>
      <c r="D4804" t="str">
        <f>TEXT(Hospital_Emergency_Room_Data[[#This Row],[Patient Admission Date]],"mmm")</f>
        <v>Aug</v>
      </c>
      <c r="E4804">
        <f>YEAR(Hospital_Emergency_Room_Data[[#This Row],[Patient Admission Date]])</f>
        <v>2024</v>
      </c>
      <c r="F4804" s="2">
        <v>1.8055555555555554E-2</v>
      </c>
      <c r="G4804" s="8" t="str">
        <f>TEXT(Hospital_Emergency_Room_Data[[#This Row],[Patient Admission Date]],"dddd")</f>
        <v>Saturday</v>
      </c>
      <c r="H4804" t="s">
        <v>9208</v>
      </c>
      <c r="I4804">
        <v>18</v>
      </c>
      <c r="J4804" s="5" t="s">
        <v>9220</v>
      </c>
      <c r="K4804" t="s">
        <v>8</v>
      </c>
      <c r="L4804" t="s">
        <v>9281</v>
      </c>
      <c r="M4804" t="s">
        <v>9209</v>
      </c>
      <c r="O4804">
        <v>37</v>
      </c>
      <c r="P4804" t="s">
        <v>9225</v>
      </c>
      <c r="Q4804">
        <v>17</v>
      </c>
      <c r="R4804">
        <v>0</v>
      </c>
      <c r="S4804" t="s">
        <v>9258</v>
      </c>
      <c r="T4804" t="s">
        <v>9262</v>
      </c>
      <c r="U4804" t="s">
        <v>9300</v>
      </c>
      <c r="V4804" t="str" cm="1">
        <f t="array" ref="V4804">_xlfn.IFS(Hospital_Emergency_Room_Data[[#This Row],[Day]]&lt;=10,"Start(1-10)",Hospital_Emergency_Room_Data[[#This Row],[Day]]&lt;=20,"Middle(11-20)",Hospital_Emergency_Room_Data[[#This Row],[Day]]&gt;20,"End(21-30)")</f>
        <v>Middle(11-20)</v>
      </c>
    </row>
    <row r="4805" spans="1:22">
      <c r="A4805">
        <v>295958304</v>
      </c>
      <c r="B4805" t="s">
        <v>4814</v>
      </c>
      <c r="C4805" s="1">
        <v>45126</v>
      </c>
      <c r="D4805" t="str">
        <f>TEXT(Hospital_Emergency_Room_Data[[#This Row],[Patient Admission Date]],"mmm")</f>
        <v>Jul</v>
      </c>
      <c r="E4805">
        <f>YEAR(Hospital_Emergency_Room_Data[[#This Row],[Patient Admission Date]])</f>
        <v>2023</v>
      </c>
      <c r="F4805" s="2">
        <v>0.26041666666666669</v>
      </c>
      <c r="G4805" s="8" t="str">
        <f>TEXT(Hospital_Emergency_Room_Data[[#This Row],[Patient Admission Date]],"dddd")</f>
        <v>Wednesday</v>
      </c>
      <c r="H4805" t="s">
        <v>9208</v>
      </c>
      <c r="I4805">
        <v>57</v>
      </c>
      <c r="J4805" s="5" t="s">
        <v>9219</v>
      </c>
      <c r="K4805" t="s">
        <v>8</v>
      </c>
      <c r="L4805" t="s">
        <v>9281</v>
      </c>
      <c r="M4805" t="s">
        <v>9209</v>
      </c>
      <c r="O4805">
        <v>12</v>
      </c>
      <c r="P4805" t="s">
        <v>9226</v>
      </c>
      <c r="Q4805">
        <v>19</v>
      </c>
      <c r="R4805">
        <v>6</v>
      </c>
      <c r="S4805" t="s">
        <v>9255</v>
      </c>
      <c r="T4805" t="s">
        <v>9262</v>
      </c>
      <c r="U4805" t="s">
        <v>9282</v>
      </c>
      <c r="V4805" t="str" cm="1">
        <f t="array" ref="V4805">_xlfn.IFS(Hospital_Emergency_Room_Data[[#This Row],[Day]]&lt;=10,"Start(1-10)",Hospital_Emergency_Room_Data[[#This Row],[Day]]&lt;=20,"Middle(11-20)",Hospital_Emergency_Room_Data[[#This Row],[Day]]&gt;20,"End(21-30)")</f>
        <v>Middle(11-20)</v>
      </c>
    </row>
    <row r="4806" spans="1:22">
      <c r="A4806">
        <v>804999395</v>
      </c>
      <c r="B4806" t="s">
        <v>4815</v>
      </c>
      <c r="C4806" s="1">
        <v>45186</v>
      </c>
      <c r="D4806" t="str">
        <f>TEXT(Hospital_Emergency_Room_Data[[#This Row],[Patient Admission Date]],"mmm")</f>
        <v>Sep</v>
      </c>
      <c r="E4806">
        <f>YEAR(Hospital_Emergency_Room_Data[[#This Row],[Patient Admission Date]])</f>
        <v>2023</v>
      </c>
      <c r="F4806" s="2">
        <v>0.89444444444444449</v>
      </c>
      <c r="G4806" s="8" t="str">
        <f>TEXT(Hospital_Emergency_Room_Data[[#This Row],[Patient Admission Date]],"dddd")</f>
        <v>Sunday</v>
      </c>
      <c r="H4806" t="s">
        <v>9208</v>
      </c>
      <c r="I4806">
        <v>67</v>
      </c>
      <c r="J4806" s="5" t="s">
        <v>9217</v>
      </c>
      <c r="K4806" t="s">
        <v>8</v>
      </c>
      <c r="L4806" t="s">
        <v>9281</v>
      </c>
      <c r="M4806" t="s">
        <v>9209</v>
      </c>
      <c r="O4806">
        <v>16</v>
      </c>
      <c r="P4806" t="s">
        <v>9226</v>
      </c>
      <c r="Q4806">
        <v>17</v>
      </c>
      <c r="R4806">
        <v>21</v>
      </c>
      <c r="S4806" t="s">
        <v>9256</v>
      </c>
      <c r="T4806" t="s">
        <v>9262</v>
      </c>
      <c r="U4806" t="s">
        <v>9282</v>
      </c>
      <c r="V4806" t="str" cm="1">
        <f t="array" ref="V4806">_xlfn.IFS(Hospital_Emergency_Room_Data[[#This Row],[Day]]&lt;=10,"Start(1-10)",Hospital_Emergency_Room_Data[[#This Row],[Day]]&lt;=20,"Middle(11-20)",Hospital_Emergency_Room_Data[[#This Row],[Day]]&gt;20,"End(21-30)")</f>
        <v>Middle(11-20)</v>
      </c>
    </row>
    <row r="4807" spans="1:22">
      <c r="A4807">
        <v>272070356</v>
      </c>
      <c r="B4807" t="s">
        <v>4816</v>
      </c>
      <c r="C4807" s="1">
        <v>45105</v>
      </c>
      <c r="D4807" t="str">
        <f>TEXT(Hospital_Emergency_Room_Data[[#This Row],[Patient Admission Date]],"mmm")</f>
        <v>Jun</v>
      </c>
      <c r="E4807">
        <f>YEAR(Hospital_Emergency_Room_Data[[#This Row],[Patient Admission Date]])</f>
        <v>2023</v>
      </c>
      <c r="F4807" s="2">
        <v>0.48402777777777778</v>
      </c>
      <c r="G4807" s="8" t="str">
        <f>TEXT(Hospital_Emergency_Room_Data[[#This Row],[Patient Admission Date]],"dddd")</f>
        <v>Wednesday</v>
      </c>
      <c r="H4807" t="s">
        <v>9208</v>
      </c>
      <c r="I4807">
        <v>39</v>
      </c>
      <c r="J4807" s="5" t="s">
        <v>9223</v>
      </c>
      <c r="K4807" t="s">
        <v>8</v>
      </c>
      <c r="L4807" t="s">
        <v>9281</v>
      </c>
      <c r="M4807" t="s">
        <v>9209</v>
      </c>
      <c r="O4807">
        <v>17</v>
      </c>
      <c r="P4807" t="s">
        <v>9226</v>
      </c>
      <c r="Q4807">
        <v>28</v>
      </c>
      <c r="R4807">
        <v>11</v>
      </c>
      <c r="S4807" t="s">
        <v>9255</v>
      </c>
      <c r="T4807" t="s">
        <v>9264</v>
      </c>
      <c r="U4807" t="s">
        <v>9282</v>
      </c>
      <c r="V4807" t="str" cm="1">
        <f t="array" ref="V4807">_xlfn.IFS(Hospital_Emergency_Room_Data[[#This Row],[Day]]&lt;=10,"Start(1-10)",Hospital_Emergency_Room_Data[[#This Row],[Day]]&lt;=20,"Middle(11-20)",Hospital_Emergency_Room_Data[[#This Row],[Day]]&gt;20,"End(21-30)")</f>
        <v>End(21-30)</v>
      </c>
    </row>
    <row r="4808" spans="1:22">
      <c r="A4808">
        <v>702871289</v>
      </c>
      <c r="B4808" t="s">
        <v>4817</v>
      </c>
      <c r="C4808" s="1">
        <v>45311</v>
      </c>
      <c r="D4808" t="str">
        <f>TEXT(Hospital_Emergency_Room_Data[[#This Row],[Patient Admission Date]],"mmm")</f>
        <v>Jan</v>
      </c>
      <c r="E4808">
        <f>YEAR(Hospital_Emergency_Room_Data[[#This Row],[Patient Admission Date]])</f>
        <v>2024</v>
      </c>
      <c r="F4808" s="2">
        <v>0.92152777777777772</v>
      </c>
      <c r="G4808" s="8" t="str">
        <f>TEXT(Hospital_Emergency_Room_Data[[#This Row],[Patient Admission Date]],"dddd")</f>
        <v>Saturday</v>
      </c>
      <c r="H4808" t="s">
        <v>9208</v>
      </c>
      <c r="I4808">
        <v>73</v>
      </c>
      <c r="J4808" s="5" t="s">
        <v>9222</v>
      </c>
      <c r="K4808" t="s">
        <v>8</v>
      </c>
      <c r="L4808" t="s">
        <v>9281</v>
      </c>
      <c r="M4808" t="s">
        <v>9209</v>
      </c>
      <c r="O4808">
        <v>29</v>
      </c>
      <c r="P4808" t="s">
        <v>9226</v>
      </c>
      <c r="Q4808">
        <v>20</v>
      </c>
      <c r="R4808">
        <v>22</v>
      </c>
      <c r="S4808" t="s">
        <v>9256</v>
      </c>
      <c r="T4808" t="s">
        <v>9262</v>
      </c>
      <c r="U4808" t="s">
        <v>9282</v>
      </c>
      <c r="V4808" t="str" cm="1">
        <f t="array" ref="V4808">_xlfn.IFS(Hospital_Emergency_Room_Data[[#This Row],[Day]]&lt;=10,"Start(1-10)",Hospital_Emergency_Room_Data[[#This Row],[Day]]&lt;=20,"Middle(11-20)",Hospital_Emergency_Room_Data[[#This Row],[Day]]&gt;20,"End(21-30)")</f>
        <v>Middle(11-20)</v>
      </c>
    </row>
    <row r="4809" spans="1:22">
      <c r="A4809">
        <v>393790957</v>
      </c>
      <c r="B4809" t="s">
        <v>4818</v>
      </c>
      <c r="C4809" s="1">
        <v>45070</v>
      </c>
      <c r="D4809" t="str">
        <f>TEXT(Hospital_Emergency_Room_Data[[#This Row],[Patient Admission Date]],"mmm")</f>
        <v>May</v>
      </c>
      <c r="E4809">
        <f>YEAR(Hospital_Emergency_Room_Data[[#This Row],[Patient Admission Date]])</f>
        <v>2023</v>
      </c>
      <c r="F4809" s="2">
        <v>0.17916666666666667</v>
      </c>
      <c r="G4809" s="8" t="str">
        <f>TEXT(Hospital_Emergency_Room_Data[[#This Row],[Patient Admission Date]],"dddd")</f>
        <v>Wednesday</v>
      </c>
      <c r="H4809" t="s">
        <v>9208</v>
      </c>
      <c r="I4809">
        <v>67</v>
      </c>
      <c r="J4809" s="5" t="s">
        <v>9217</v>
      </c>
      <c r="K4809" t="s">
        <v>8</v>
      </c>
      <c r="L4809" t="s">
        <v>9281</v>
      </c>
      <c r="M4809" t="s">
        <v>9209</v>
      </c>
      <c r="O4809">
        <v>45</v>
      </c>
      <c r="P4809" t="s">
        <v>9225</v>
      </c>
      <c r="Q4809">
        <v>24</v>
      </c>
      <c r="R4809">
        <v>4</v>
      </c>
      <c r="S4809" t="s">
        <v>9258</v>
      </c>
      <c r="T4809" t="s">
        <v>9264</v>
      </c>
      <c r="U4809" t="s">
        <v>9300</v>
      </c>
      <c r="V4809" t="str" cm="1">
        <f t="array" ref="V4809">_xlfn.IFS(Hospital_Emergency_Room_Data[[#This Row],[Day]]&lt;=10,"Start(1-10)",Hospital_Emergency_Room_Data[[#This Row],[Day]]&lt;=20,"Middle(11-20)",Hospital_Emergency_Room_Data[[#This Row],[Day]]&gt;20,"End(21-30)")</f>
        <v>End(21-30)</v>
      </c>
    </row>
    <row r="4810" spans="1:22">
      <c r="A4810">
        <v>780732206</v>
      </c>
      <c r="B4810" t="s">
        <v>4819</v>
      </c>
      <c r="C4810" s="1">
        <v>45111</v>
      </c>
      <c r="D4810" t="str">
        <f>TEXT(Hospital_Emergency_Room_Data[[#This Row],[Patient Admission Date]],"mmm")</f>
        <v>Jul</v>
      </c>
      <c r="E4810">
        <f>YEAR(Hospital_Emergency_Room_Data[[#This Row],[Patient Admission Date]])</f>
        <v>2023</v>
      </c>
      <c r="F4810" s="2">
        <v>0.13125000000000001</v>
      </c>
      <c r="G4810" s="8" t="str">
        <f>TEXT(Hospital_Emergency_Room_Data[[#This Row],[Patient Admission Date]],"dddd")</f>
        <v>Tuesday</v>
      </c>
      <c r="H4810" t="s">
        <v>9208</v>
      </c>
      <c r="I4810">
        <v>67</v>
      </c>
      <c r="J4810" s="5" t="s">
        <v>9217</v>
      </c>
      <c r="K4810" t="s">
        <v>8</v>
      </c>
      <c r="L4810" t="s">
        <v>9281</v>
      </c>
      <c r="M4810" t="s">
        <v>9209</v>
      </c>
      <c r="O4810">
        <v>56</v>
      </c>
      <c r="P4810" t="s">
        <v>9225</v>
      </c>
      <c r="Q4810">
        <v>4</v>
      </c>
      <c r="R4810">
        <v>3</v>
      </c>
      <c r="S4810" t="s">
        <v>9258</v>
      </c>
      <c r="T4810" t="s">
        <v>9263</v>
      </c>
      <c r="U4810" t="s">
        <v>9283</v>
      </c>
      <c r="V4810" t="str" cm="1">
        <f t="array" ref="V4810">_xlfn.IFS(Hospital_Emergency_Room_Data[[#This Row],[Day]]&lt;=10,"Start(1-10)",Hospital_Emergency_Room_Data[[#This Row],[Day]]&lt;=20,"Middle(11-20)",Hospital_Emergency_Room_Data[[#This Row],[Day]]&gt;20,"End(21-30)")</f>
        <v>Start(1-10)</v>
      </c>
    </row>
    <row r="4811" spans="1:22">
      <c r="A4811">
        <v>182785630</v>
      </c>
      <c r="B4811" t="s">
        <v>4820</v>
      </c>
      <c r="C4811" s="1">
        <v>45541</v>
      </c>
      <c r="D4811" t="str">
        <f>TEXT(Hospital_Emergency_Room_Data[[#This Row],[Patient Admission Date]],"mmm")</f>
        <v>Sep</v>
      </c>
      <c r="E4811">
        <f>YEAR(Hospital_Emergency_Room_Data[[#This Row],[Patient Admission Date]])</f>
        <v>2024</v>
      </c>
      <c r="F4811" s="2">
        <v>0.125</v>
      </c>
      <c r="G4811" s="8" t="str">
        <f>TEXT(Hospital_Emergency_Room_Data[[#This Row],[Patient Admission Date]],"dddd")</f>
        <v>Friday</v>
      </c>
      <c r="H4811" t="s">
        <v>9208</v>
      </c>
      <c r="I4811">
        <v>31</v>
      </c>
      <c r="J4811" s="5" t="s">
        <v>9223</v>
      </c>
      <c r="K4811" t="s">
        <v>8</v>
      </c>
      <c r="L4811" t="s">
        <v>9281</v>
      </c>
      <c r="M4811" t="s">
        <v>9209</v>
      </c>
      <c r="O4811">
        <v>60</v>
      </c>
      <c r="P4811" t="s">
        <v>9225</v>
      </c>
      <c r="Q4811">
        <v>6</v>
      </c>
      <c r="R4811">
        <v>3</v>
      </c>
      <c r="S4811" t="s">
        <v>9258</v>
      </c>
      <c r="T4811" t="s">
        <v>9263</v>
      </c>
      <c r="U4811" t="s">
        <v>9283</v>
      </c>
      <c r="V4811" t="str" cm="1">
        <f t="array" ref="V4811">_xlfn.IFS(Hospital_Emergency_Room_Data[[#This Row],[Day]]&lt;=10,"Start(1-10)",Hospital_Emergency_Room_Data[[#This Row],[Day]]&lt;=20,"Middle(11-20)",Hospital_Emergency_Room_Data[[#This Row],[Day]]&gt;20,"End(21-30)")</f>
        <v>Start(1-10)</v>
      </c>
    </row>
    <row r="4812" spans="1:22">
      <c r="A4812">
        <v>405995576</v>
      </c>
      <c r="B4812" t="s">
        <v>4821</v>
      </c>
      <c r="C4812" s="1">
        <v>45387</v>
      </c>
      <c r="D4812" t="str">
        <f>TEXT(Hospital_Emergency_Room_Data[[#This Row],[Patient Admission Date]],"mmm")</f>
        <v>Apr</v>
      </c>
      <c r="E4812">
        <f>YEAR(Hospital_Emergency_Room_Data[[#This Row],[Patient Admission Date]])</f>
        <v>2024</v>
      </c>
      <c r="F4812" s="2">
        <v>0.47847222222222224</v>
      </c>
      <c r="G4812" s="8" t="str">
        <f>TEXT(Hospital_Emergency_Room_Data[[#This Row],[Patient Admission Date]],"dddd")</f>
        <v>Friday</v>
      </c>
      <c r="H4812" t="s">
        <v>9208</v>
      </c>
      <c r="I4812">
        <v>20</v>
      </c>
      <c r="J4812" s="5" t="s">
        <v>9220</v>
      </c>
      <c r="K4812" t="s">
        <v>8</v>
      </c>
      <c r="L4812" t="s">
        <v>9281</v>
      </c>
      <c r="M4812" t="s">
        <v>9209</v>
      </c>
      <c r="O4812">
        <v>17</v>
      </c>
      <c r="P4812" t="s">
        <v>9226</v>
      </c>
      <c r="Q4812">
        <v>5</v>
      </c>
      <c r="R4812">
        <v>11</v>
      </c>
      <c r="S4812" t="s">
        <v>9255</v>
      </c>
      <c r="T4812" t="s">
        <v>9263</v>
      </c>
      <c r="U4812" t="s">
        <v>9282</v>
      </c>
      <c r="V4812" t="str" cm="1">
        <f t="array" ref="V4812">_xlfn.IFS(Hospital_Emergency_Room_Data[[#This Row],[Day]]&lt;=10,"Start(1-10)",Hospital_Emergency_Room_Data[[#This Row],[Day]]&lt;=20,"Middle(11-20)",Hospital_Emergency_Room_Data[[#This Row],[Day]]&gt;20,"End(21-30)")</f>
        <v>Start(1-10)</v>
      </c>
    </row>
    <row r="4813" spans="1:22">
      <c r="A4813">
        <v>237457615</v>
      </c>
      <c r="B4813" t="s">
        <v>4822</v>
      </c>
      <c r="C4813" s="1">
        <v>45545</v>
      </c>
      <c r="D4813" t="str">
        <f>TEXT(Hospital_Emergency_Room_Data[[#This Row],[Patient Admission Date]],"mmm")</f>
        <v>Sep</v>
      </c>
      <c r="E4813">
        <f>YEAR(Hospital_Emergency_Room_Data[[#This Row],[Patient Admission Date]])</f>
        <v>2024</v>
      </c>
      <c r="F4813" s="2">
        <v>0.84513888888888888</v>
      </c>
      <c r="G4813" s="8" t="str">
        <f>TEXT(Hospital_Emergency_Room_Data[[#This Row],[Patient Admission Date]],"dddd")</f>
        <v>Tuesday</v>
      </c>
      <c r="H4813" t="s">
        <v>9208</v>
      </c>
      <c r="I4813">
        <v>58</v>
      </c>
      <c r="J4813" s="5" t="s">
        <v>9219</v>
      </c>
      <c r="K4813" t="s">
        <v>8</v>
      </c>
      <c r="L4813" t="s">
        <v>9281</v>
      </c>
      <c r="M4813" t="s">
        <v>9209</v>
      </c>
      <c r="O4813">
        <v>19</v>
      </c>
      <c r="P4813" t="s">
        <v>9226</v>
      </c>
      <c r="Q4813">
        <v>10</v>
      </c>
      <c r="R4813">
        <v>20</v>
      </c>
      <c r="S4813" t="s">
        <v>9256</v>
      </c>
      <c r="T4813" t="s">
        <v>9265</v>
      </c>
      <c r="U4813" t="s">
        <v>9282</v>
      </c>
      <c r="V4813" t="str" cm="1">
        <f t="array" ref="V4813">_xlfn.IFS(Hospital_Emergency_Room_Data[[#This Row],[Day]]&lt;=10,"Start(1-10)",Hospital_Emergency_Room_Data[[#This Row],[Day]]&lt;=20,"Middle(11-20)",Hospital_Emergency_Room_Data[[#This Row],[Day]]&gt;20,"End(21-30)")</f>
        <v>Start(1-10)</v>
      </c>
    </row>
    <row r="4814" spans="1:22">
      <c r="A4814">
        <v>145568675</v>
      </c>
      <c r="B4814" t="s">
        <v>4823</v>
      </c>
      <c r="C4814" s="1">
        <v>45271</v>
      </c>
      <c r="D4814" t="str">
        <f>TEXT(Hospital_Emergency_Room_Data[[#This Row],[Patient Admission Date]],"mmm")</f>
        <v>Dec</v>
      </c>
      <c r="E4814">
        <f>YEAR(Hospital_Emergency_Room_Data[[#This Row],[Patient Admission Date]])</f>
        <v>2023</v>
      </c>
      <c r="F4814" s="2">
        <v>0.7</v>
      </c>
      <c r="G4814" s="8" t="str">
        <f>TEXT(Hospital_Emergency_Room_Data[[#This Row],[Patient Admission Date]],"dddd")</f>
        <v>Monday</v>
      </c>
      <c r="H4814" t="s">
        <v>9208</v>
      </c>
      <c r="I4814">
        <v>27</v>
      </c>
      <c r="J4814" s="5" t="s">
        <v>9220</v>
      </c>
      <c r="K4814" t="s">
        <v>8</v>
      </c>
      <c r="L4814" t="s">
        <v>9281</v>
      </c>
      <c r="M4814" t="s">
        <v>9209</v>
      </c>
      <c r="O4814">
        <v>27</v>
      </c>
      <c r="P4814" t="s">
        <v>9226</v>
      </c>
      <c r="Q4814">
        <v>11</v>
      </c>
      <c r="R4814">
        <v>16</v>
      </c>
      <c r="S4814" t="s">
        <v>9257</v>
      </c>
      <c r="T4814" t="s">
        <v>9265</v>
      </c>
      <c r="U4814" t="s">
        <v>9282</v>
      </c>
      <c r="V4814" t="str" cm="1">
        <f t="array" ref="V4814">_xlfn.IFS(Hospital_Emergency_Room_Data[[#This Row],[Day]]&lt;=10,"Start(1-10)",Hospital_Emergency_Room_Data[[#This Row],[Day]]&lt;=20,"Middle(11-20)",Hospital_Emergency_Room_Data[[#This Row],[Day]]&gt;20,"End(21-30)")</f>
        <v>Middle(11-20)</v>
      </c>
    </row>
    <row r="4815" spans="1:22">
      <c r="A4815">
        <v>437177171</v>
      </c>
      <c r="B4815" t="s">
        <v>4824</v>
      </c>
      <c r="C4815" s="1">
        <v>45488</v>
      </c>
      <c r="D4815" t="str">
        <f>TEXT(Hospital_Emergency_Room_Data[[#This Row],[Patient Admission Date]],"mmm")</f>
        <v>Jul</v>
      </c>
      <c r="E4815">
        <f>YEAR(Hospital_Emergency_Room_Data[[#This Row],[Patient Admission Date]])</f>
        <v>2024</v>
      </c>
      <c r="F4815" s="2">
        <v>0.95694444444444449</v>
      </c>
      <c r="G4815" s="8" t="str">
        <f>TEXT(Hospital_Emergency_Room_Data[[#This Row],[Patient Admission Date]],"dddd")</f>
        <v>Monday</v>
      </c>
      <c r="H4815" t="s">
        <v>9208</v>
      </c>
      <c r="I4815">
        <v>45</v>
      </c>
      <c r="J4815" s="5" t="s">
        <v>9219</v>
      </c>
      <c r="K4815" t="s">
        <v>8</v>
      </c>
      <c r="L4815" t="s">
        <v>9281</v>
      </c>
      <c r="M4815" t="s">
        <v>9209</v>
      </c>
      <c r="O4815">
        <v>33</v>
      </c>
      <c r="P4815" t="s">
        <v>9225</v>
      </c>
      <c r="Q4815">
        <v>15</v>
      </c>
      <c r="R4815">
        <v>22</v>
      </c>
      <c r="S4815" t="s">
        <v>9256</v>
      </c>
      <c r="T4815" t="s">
        <v>9262</v>
      </c>
      <c r="U4815" t="s">
        <v>9300</v>
      </c>
      <c r="V4815" t="str" cm="1">
        <f t="array" ref="V4815">_xlfn.IFS(Hospital_Emergency_Room_Data[[#This Row],[Day]]&lt;=10,"Start(1-10)",Hospital_Emergency_Room_Data[[#This Row],[Day]]&lt;=20,"Middle(11-20)",Hospital_Emergency_Room_Data[[#This Row],[Day]]&gt;20,"End(21-30)")</f>
        <v>Middle(11-20)</v>
      </c>
    </row>
    <row r="4816" spans="1:22">
      <c r="A4816">
        <v>291841236</v>
      </c>
      <c r="B4816" t="s">
        <v>4825</v>
      </c>
      <c r="C4816" s="1">
        <v>45238</v>
      </c>
      <c r="D4816" t="str">
        <f>TEXT(Hospital_Emergency_Room_Data[[#This Row],[Patient Admission Date]],"mmm")</f>
        <v>Nov</v>
      </c>
      <c r="E4816">
        <f>YEAR(Hospital_Emergency_Room_Data[[#This Row],[Patient Admission Date]])</f>
        <v>2023</v>
      </c>
      <c r="F4816" s="2">
        <v>0.47708333333333336</v>
      </c>
      <c r="G4816" s="8" t="str">
        <f>TEXT(Hospital_Emergency_Room_Data[[#This Row],[Patient Admission Date]],"dddd")</f>
        <v>Wednesday</v>
      </c>
      <c r="H4816" t="s">
        <v>9208</v>
      </c>
      <c r="I4816">
        <v>49</v>
      </c>
      <c r="J4816" s="5" t="s">
        <v>9219</v>
      </c>
      <c r="K4816" t="s">
        <v>8</v>
      </c>
      <c r="L4816" t="s">
        <v>9281</v>
      </c>
      <c r="M4816" t="s">
        <v>9209</v>
      </c>
      <c r="O4816">
        <v>38</v>
      </c>
      <c r="P4816" t="s">
        <v>9225</v>
      </c>
      <c r="Q4816">
        <v>8</v>
      </c>
      <c r="R4816">
        <v>11</v>
      </c>
      <c r="S4816" t="s">
        <v>9255</v>
      </c>
      <c r="T4816" t="s">
        <v>9265</v>
      </c>
      <c r="U4816" t="s">
        <v>9300</v>
      </c>
      <c r="V4816" t="str" cm="1">
        <f t="array" ref="V4816">_xlfn.IFS(Hospital_Emergency_Room_Data[[#This Row],[Day]]&lt;=10,"Start(1-10)",Hospital_Emergency_Room_Data[[#This Row],[Day]]&lt;=20,"Middle(11-20)",Hospital_Emergency_Room_Data[[#This Row],[Day]]&gt;20,"End(21-30)")</f>
        <v>Start(1-10)</v>
      </c>
    </row>
    <row r="4817" spans="1:22">
      <c r="A4817">
        <v>741098624</v>
      </c>
      <c r="B4817" t="s">
        <v>4826</v>
      </c>
      <c r="C4817" s="1">
        <v>45201</v>
      </c>
      <c r="D4817" t="str">
        <f>TEXT(Hospital_Emergency_Room_Data[[#This Row],[Patient Admission Date]],"mmm")</f>
        <v>Oct</v>
      </c>
      <c r="E4817">
        <f>YEAR(Hospital_Emergency_Room_Data[[#This Row],[Patient Admission Date]])</f>
        <v>2023</v>
      </c>
      <c r="F4817" s="2">
        <v>0.17083333333333334</v>
      </c>
      <c r="G4817" s="8" t="str">
        <f>TEXT(Hospital_Emergency_Room_Data[[#This Row],[Patient Admission Date]],"dddd")</f>
        <v>Monday</v>
      </c>
      <c r="H4817" t="s">
        <v>9208</v>
      </c>
      <c r="I4817">
        <v>10</v>
      </c>
      <c r="J4817" s="5" t="s">
        <v>9221</v>
      </c>
      <c r="K4817" t="s">
        <v>8</v>
      </c>
      <c r="L4817" t="s">
        <v>9281</v>
      </c>
      <c r="M4817" t="s">
        <v>9209</v>
      </c>
      <c r="O4817">
        <v>40</v>
      </c>
      <c r="P4817" t="s">
        <v>9225</v>
      </c>
      <c r="Q4817">
        <v>2</v>
      </c>
      <c r="R4817">
        <v>4</v>
      </c>
      <c r="S4817" t="s">
        <v>9258</v>
      </c>
      <c r="T4817" t="s">
        <v>9263</v>
      </c>
      <c r="U4817" t="s">
        <v>9300</v>
      </c>
      <c r="V4817" t="str" cm="1">
        <f t="array" ref="V4817">_xlfn.IFS(Hospital_Emergency_Room_Data[[#This Row],[Day]]&lt;=10,"Start(1-10)",Hospital_Emergency_Room_Data[[#This Row],[Day]]&lt;=20,"Middle(11-20)",Hospital_Emergency_Room_Data[[#This Row],[Day]]&gt;20,"End(21-30)")</f>
        <v>Start(1-10)</v>
      </c>
    </row>
    <row r="4818" spans="1:22">
      <c r="A4818">
        <v>736376932</v>
      </c>
      <c r="B4818" t="s">
        <v>4827</v>
      </c>
      <c r="C4818" s="1">
        <v>45589</v>
      </c>
      <c r="D4818" t="str">
        <f>TEXT(Hospital_Emergency_Room_Data[[#This Row],[Patient Admission Date]],"mmm")</f>
        <v>Oct</v>
      </c>
      <c r="E4818">
        <f>YEAR(Hospital_Emergency_Room_Data[[#This Row],[Patient Admission Date]])</f>
        <v>2024</v>
      </c>
      <c r="F4818" s="2">
        <v>0.94166666666666665</v>
      </c>
      <c r="G4818" s="8" t="str">
        <f>TEXT(Hospital_Emergency_Room_Data[[#This Row],[Patient Admission Date]],"dddd")</f>
        <v>Thursday</v>
      </c>
      <c r="H4818" t="s">
        <v>9208</v>
      </c>
      <c r="I4818">
        <v>66</v>
      </c>
      <c r="J4818" s="5" t="s">
        <v>9217</v>
      </c>
      <c r="K4818" t="s">
        <v>8</v>
      </c>
      <c r="L4818" t="s">
        <v>9281</v>
      </c>
      <c r="M4818" t="s">
        <v>9209</v>
      </c>
      <c r="O4818">
        <v>40</v>
      </c>
      <c r="P4818" t="s">
        <v>9225</v>
      </c>
      <c r="Q4818">
        <v>24</v>
      </c>
      <c r="R4818">
        <v>22</v>
      </c>
      <c r="S4818" t="s">
        <v>9256</v>
      </c>
      <c r="T4818" t="s">
        <v>9264</v>
      </c>
      <c r="U4818" t="s">
        <v>9300</v>
      </c>
      <c r="V4818" t="str" cm="1">
        <f t="array" ref="V4818">_xlfn.IFS(Hospital_Emergency_Room_Data[[#This Row],[Day]]&lt;=10,"Start(1-10)",Hospital_Emergency_Room_Data[[#This Row],[Day]]&lt;=20,"Middle(11-20)",Hospital_Emergency_Room_Data[[#This Row],[Day]]&gt;20,"End(21-30)")</f>
        <v>End(21-30)</v>
      </c>
    </row>
    <row r="4819" spans="1:22">
      <c r="A4819">
        <v>639443444</v>
      </c>
      <c r="B4819" t="s">
        <v>4828</v>
      </c>
      <c r="C4819" s="1">
        <v>45306</v>
      </c>
      <c r="D4819" t="str">
        <f>TEXT(Hospital_Emergency_Room_Data[[#This Row],[Patient Admission Date]],"mmm")</f>
        <v>Jan</v>
      </c>
      <c r="E4819">
        <f>YEAR(Hospital_Emergency_Room_Data[[#This Row],[Patient Admission Date]])</f>
        <v>2024</v>
      </c>
      <c r="F4819" s="2">
        <v>0.95416666666666672</v>
      </c>
      <c r="G4819" s="8" t="str">
        <f>TEXT(Hospital_Emergency_Room_Data[[#This Row],[Patient Admission Date]],"dddd")</f>
        <v>Monday</v>
      </c>
      <c r="H4819" t="s">
        <v>9208</v>
      </c>
      <c r="I4819">
        <v>78</v>
      </c>
      <c r="J4819" s="5" t="s">
        <v>9222</v>
      </c>
      <c r="K4819" t="s">
        <v>8</v>
      </c>
      <c r="L4819" t="s">
        <v>9281</v>
      </c>
      <c r="M4819" t="s">
        <v>9209</v>
      </c>
      <c r="O4819">
        <v>44</v>
      </c>
      <c r="P4819" t="s">
        <v>9225</v>
      </c>
      <c r="Q4819">
        <v>15</v>
      </c>
      <c r="R4819">
        <v>22</v>
      </c>
      <c r="S4819" t="s">
        <v>9256</v>
      </c>
      <c r="T4819" t="s">
        <v>9262</v>
      </c>
      <c r="U4819" t="s">
        <v>9300</v>
      </c>
      <c r="V4819" t="str" cm="1">
        <f t="array" ref="V4819">_xlfn.IFS(Hospital_Emergency_Room_Data[[#This Row],[Day]]&lt;=10,"Start(1-10)",Hospital_Emergency_Room_Data[[#This Row],[Day]]&lt;=20,"Middle(11-20)",Hospital_Emergency_Room_Data[[#This Row],[Day]]&gt;20,"End(21-30)")</f>
        <v>Middle(11-20)</v>
      </c>
    </row>
    <row r="4820" spans="1:22">
      <c r="A4820">
        <v>716923445</v>
      </c>
      <c r="B4820" t="s">
        <v>4829</v>
      </c>
      <c r="C4820" s="1">
        <v>45285</v>
      </c>
      <c r="D4820" t="str">
        <f>TEXT(Hospital_Emergency_Room_Data[[#This Row],[Patient Admission Date]],"mmm")</f>
        <v>Dec</v>
      </c>
      <c r="E4820">
        <f>YEAR(Hospital_Emergency_Room_Data[[#This Row],[Patient Admission Date]])</f>
        <v>2023</v>
      </c>
      <c r="F4820" s="2">
        <v>0.35208333333333336</v>
      </c>
      <c r="G4820" s="8" t="str">
        <f>TEXT(Hospital_Emergency_Room_Data[[#This Row],[Patient Admission Date]],"dddd")</f>
        <v>Monday</v>
      </c>
      <c r="H4820" t="s">
        <v>9208</v>
      </c>
      <c r="I4820">
        <v>66</v>
      </c>
      <c r="J4820" s="5" t="s">
        <v>9217</v>
      </c>
      <c r="K4820" t="s">
        <v>8</v>
      </c>
      <c r="L4820" t="s">
        <v>9281</v>
      </c>
      <c r="M4820" t="s">
        <v>9209</v>
      </c>
      <c r="O4820">
        <v>46</v>
      </c>
      <c r="P4820" t="s">
        <v>9225</v>
      </c>
      <c r="Q4820">
        <v>25</v>
      </c>
      <c r="R4820">
        <v>8</v>
      </c>
      <c r="S4820" t="s">
        <v>9255</v>
      </c>
      <c r="T4820" t="s">
        <v>9264</v>
      </c>
      <c r="U4820" t="s">
        <v>9283</v>
      </c>
      <c r="V4820" t="str" cm="1">
        <f t="array" ref="V4820">_xlfn.IFS(Hospital_Emergency_Room_Data[[#This Row],[Day]]&lt;=10,"Start(1-10)",Hospital_Emergency_Room_Data[[#This Row],[Day]]&lt;=20,"Middle(11-20)",Hospital_Emergency_Room_Data[[#This Row],[Day]]&gt;20,"End(21-30)")</f>
        <v>End(21-30)</v>
      </c>
    </row>
    <row r="4821" spans="1:22">
      <c r="A4821">
        <v>417422318</v>
      </c>
      <c r="B4821" t="s">
        <v>4830</v>
      </c>
      <c r="C4821" s="1">
        <v>45152</v>
      </c>
      <c r="D4821" t="str">
        <f>TEXT(Hospital_Emergency_Room_Data[[#This Row],[Patient Admission Date]],"mmm")</f>
        <v>Aug</v>
      </c>
      <c r="E4821">
        <f>YEAR(Hospital_Emergency_Room_Data[[#This Row],[Patient Admission Date]])</f>
        <v>2023</v>
      </c>
      <c r="F4821" s="2">
        <v>0.65208333333333335</v>
      </c>
      <c r="G4821" s="8" t="str">
        <f>TEXT(Hospital_Emergency_Room_Data[[#This Row],[Patient Admission Date]],"dddd")</f>
        <v>Monday</v>
      </c>
      <c r="H4821" t="s">
        <v>9208</v>
      </c>
      <c r="I4821">
        <v>32</v>
      </c>
      <c r="J4821" s="5" t="s">
        <v>9223</v>
      </c>
      <c r="K4821" t="s">
        <v>8</v>
      </c>
      <c r="L4821" t="s">
        <v>9281</v>
      </c>
      <c r="M4821" t="s">
        <v>9209</v>
      </c>
      <c r="O4821">
        <v>50</v>
      </c>
      <c r="P4821" t="s">
        <v>9225</v>
      </c>
      <c r="Q4821">
        <v>14</v>
      </c>
      <c r="R4821">
        <v>15</v>
      </c>
      <c r="S4821" t="s">
        <v>9257</v>
      </c>
      <c r="T4821" t="s">
        <v>9265</v>
      </c>
      <c r="U4821" t="s">
        <v>9283</v>
      </c>
      <c r="V4821" t="str" cm="1">
        <f t="array" ref="V4821">_xlfn.IFS(Hospital_Emergency_Room_Data[[#This Row],[Day]]&lt;=10,"Start(1-10)",Hospital_Emergency_Room_Data[[#This Row],[Day]]&lt;=20,"Middle(11-20)",Hospital_Emergency_Room_Data[[#This Row],[Day]]&gt;20,"End(21-30)")</f>
        <v>Middle(11-20)</v>
      </c>
    </row>
    <row r="4822" spans="1:22">
      <c r="A4822">
        <v>491438765</v>
      </c>
      <c r="B4822" t="s">
        <v>4831</v>
      </c>
      <c r="C4822" s="1">
        <v>45171</v>
      </c>
      <c r="D4822" t="str">
        <f>TEXT(Hospital_Emergency_Room_Data[[#This Row],[Patient Admission Date]],"mmm")</f>
        <v>Sep</v>
      </c>
      <c r="E4822">
        <f>YEAR(Hospital_Emergency_Room_Data[[#This Row],[Patient Admission Date]])</f>
        <v>2023</v>
      </c>
      <c r="F4822" s="2">
        <v>0.51111111111111107</v>
      </c>
      <c r="G4822" s="8" t="str">
        <f>TEXT(Hospital_Emergency_Room_Data[[#This Row],[Patient Admission Date]],"dddd")</f>
        <v>Saturday</v>
      </c>
      <c r="H4822" t="s">
        <v>9208</v>
      </c>
      <c r="I4822">
        <v>38</v>
      </c>
      <c r="J4822" s="5" t="s">
        <v>9223</v>
      </c>
      <c r="K4822" t="s">
        <v>8</v>
      </c>
      <c r="L4822" t="s">
        <v>9281</v>
      </c>
      <c r="M4822" t="s">
        <v>9209</v>
      </c>
      <c r="O4822">
        <v>52</v>
      </c>
      <c r="P4822" t="s">
        <v>9225</v>
      </c>
      <c r="Q4822">
        <v>2</v>
      </c>
      <c r="R4822">
        <v>12</v>
      </c>
      <c r="S4822" t="s">
        <v>9257</v>
      </c>
      <c r="T4822" t="s">
        <v>9263</v>
      </c>
      <c r="U4822" t="s">
        <v>9283</v>
      </c>
      <c r="V4822" t="str" cm="1">
        <f t="array" ref="V4822">_xlfn.IFS(Hospital_Emergency_Room_Data[[#This Row],[Day]]&lt;=10,"Start(1-10)",Hospital_Emergency_Room_Data[[#This Row],[Day]]&lt;=20,"Middle(11-20)",Hospital_Emergency_Room_Data[[#This Row],[Day]]&gt;20,"End(21-30)")</f>
        <v>Start(1-10)</v>
      </c>
    </row>
    <row r="4823" spans="1:22">
      <c r="A4823">
        <v>813126381</v>
      </c>
      <c r="B4823" t="s">
        <v>4832</v>
      </c>
      <c r="C4823" s="1">
        <v>45457</v>
      </c>
      <c r="D4823" t="str">
        <f>TEXT(Hospital_Emergency_Room_Data[[#This Row],[Patient Admission Date]],"mmm")</f>
        <v>Jun</v>
      </c>
      <c r="E4823">
        <f>YEAR(Hospital_Emergency_Room_Data[[#This Row],[Patient Admission Date]])</f>
        <v>2024</v>
      </c>
      <c r="F4823" s="2">
        <v>0.64861111111111114</v>
      </c>
      <c r="G4823" s="8" t="str">
        <f>TEXT(Hospital_Emergency_Room_Data[[#This Row],[Patient Admission Date]],"dddd")</f>
        <v>Friday</v>
      </c>
      <c r="H4823" t="s">
        <v>9208</v>
      </c>
      <c r="I4823">
        <v>35</v>
      </c>
      <c r="J4823" s="5" t="s">
        <v>9223</v>
      </c>
      <c r="K4823" t="s">
        <v>8</v>
      </c>
      <c r="L4823" t="s">
        <v>9281</v>
      </c>
      <c r="M4823" t="s">
        <v>9209</v>
      </c>
      <c r="O4823">
        <v>11</v>
      </c>
      <c r="P4823" t="s">
        <v>9226</v>
      </c>
      <c r="Q4823">
        <v>14</v>
      </c>
      <c r="R4823">
        <v>15</v>
      </c>
      <c r="S4823" t="s">
        <v>9257</v>
      </c>
      <c r="T4823" t="s">
        <v>9265</v>
      </c>
      <c r="U4823" t="s">
        <v>9282</v>
      </c>
      <c r="V4823" t="str" cm="1">
        <f t="array" ref="V4823">_xlfn.IFS(Hospital_Emergency_Room_Data[[#This Row],[Day]]&lt;=10,"Start(1-10)",Hospital_Emergency_Room_Data[[#This Row],[Day]]&lt;=20,"Middle(11-20)",Hospital_Emergency_Room_Data[[#This Row],[Day]]&gt;20,"End(21-30)")</f>
        <v>Middle(11-20)</v>
      </c>
    </row>
    <row r="4824" spans="1:22">
      <c r="A4824">
        <v>424453174</v>
      </c>
      <c r="B4824" t="s">
        <v>4833</v>
      </c>
      <c r="C4824" s="1">
        <v>45524</v>
      </c>
      <c r="D4824" t="str">
        <f>TEXT(Hospital_Emergency_Room_Data[[#This Row],[Patient Admission Date]],"mmm")</f>
        <v>Aug</v>
      </c>
      <c r="E4824">
        <f>YEAR(Hospital_Emergency_Room_Data[[#This Row],[Patient Admission Date]])</f>
        <v>2024</v>
      </c>
      <c r="F4824" s="2">
        <v>0.85069444444444442</v>
      </c>
      <c r="G4824" s="8" t="str">
        <f>TEXT(Hospital_Emergency_Room_Data[[#This Row],[Patient Admission Date]],"dddd")</f>
        <v>Tuesday</v>
      </c>
      <c r="H4824" t="s">
        <v>9208</v>
      </c>
      <c r="I4824">
        <v>40</v>
      </c>
      <c r="J4824" s="5" t="s">
        <v>9223</v>
      </c>
      <c r="K4824" t="s">
        <v>8</v>
      </c>
      <c r="L4824" t="s">
        <v>9281</v>
      </c>
      <c r="M4824" t="s">
        <v>9209</v>
      </c>
      <c r="O4824">
        <v>21</v>
      </c>
      <c r="P4824" t="s">
        <v>9226</v>
      </c>
      <c r="Q4824">
        <v>20</v>
      </c>
      <c r="R4824">
        <v>20</v>
      </c>
      <c r="S4824" t="s">
        <v>9256</v>
      </c>
      <c r="T4824" t="s">
        <v>9262</v>
      </c>
      <c r="U4824" t="s">
        <v>9282</v>
      </c>
      <c r="V4824" t="str" cm="1">
        <f t="array" ref="V4824">_xlfn.IFS(Hospital_Emergency_Room_Data[[#This Row],[Day]]&lt;=10,"Start(1-10)",Hospital_Emergency_Room_Data[[#This Row],[Day]]&lt;=20,"Middle(11-20)",Hospital_Emergency_Room_Data[[#This Row],[Day]]&gt;20,"End(21-30)")</f>
        <v>Middle(11-20)</v>
      </c>
    </row>
    <row r="4825" spans="1:22">
      <c r="A4825">
        <v>744891379</v>
      </c>
      <c r="B4825" t="s">
        <v>4834</v>
      </c>
      <c r="C4825" s="1">
        <v>45208</v>
      </c>
      <c r="D4825" t="str">
        <f>TEXT(Hospital_Emergency_Room_Data[[#This Row],[Patient Admission Date]],"mmm")</f>
        <v>Oct</v>
      </c>
      <c r="E4825">
        <f>YEAR(Hospital_Emergency_Room_Data[[#This Row],[Patient Admission Date]])</f>
        <v>2023</v>
      </c>
      <c r="F4825" s="2">
        <v>0.12708333333333333</v>
      </c>
      <c r="G4825" s="8" t="str">
        <f>TEXT(Hospital_Emergency_Room_Data[[#This Row],[Patient Admission Date]],"dddd")</f>
        <v>Monday</v>
      </c>
      <c r="H4825" t="s">
        <v>9208</v>
      </c>
      <c r="I4825">
        <v>75</v>
      </c>
      <c r="J4825" s="5" t="s">
        <v>9222</v>
      </c>
      <c r="K4825" t="s">
        <v>8</v>
      </c>
      <c r="L4825" t="s">
        <v>9281</v>
      </c>
      <c r="M4825" t="s">
        <v>9209</v>
      </c>
      <c r="O4825">
        <v>29</v>
      </c>
      <c r="P4825" t="s">
        <v>9226</v>
      </c>
      <c r="Q4825">
        <v>9</v>
      </c>
      <c r="R4825">
        <v>3</v>
      </c>
      <c r="S4825" t="s">
        <v>9258</v>
      </c>
      <c r="T4825" t="s">
        <v>9265</v>
      </c>
      <c r="U4825" t="s">
        <v>9282</v>
      </c>
      <c r="V4825" t="str" cm="1">
        <f t="array" ref="V4825">_xlfn.IFS(Hospital_Emergency_Room_Data[[#This Row],[Day]]&lt;=10,"Start(1-10)",Hospital_Emergency_Room_Data[[#This Row],[Day]]&lt;=20,"Middle(11-20)",Hospital_Emergency_Room_Data[[#This Row],[Day]]&gt;20,"End(21-30)")</f>
        <v>Start(1-10)</v>
      </c>
    </row>
    <row r="4826" spans="1:22">
      <c r="A4826">
        <v>258724657</v>
      </c>
      <c r="B4826" t="s">
        <v>4835</v>
      </c>
      <c r="C4826" s="1">
        <v>45161</v>
      </c>
      <c r="D4826" t="str">
        <f>TEXT(Hospital_Emergency_Room_Data[[#This Row],[Patient Admission Date]],"mmm")</f>
        <v>Aug</v>
      </c>
      <c r="E4826">
        <f>YEAR(Hospital_Emergency_Room_Data[[#This Row],[Patient Admission Date]])</f>
        <v>2023</v>
      </c>
      <c r="F4826" s="2">
        <v>0.21805555555555556</v>
      </c>
      <c r="G4826" s="8" t="str">
        <f>TEXT(Hospital_Emergency_Room_Data[[#This Row],[Patient Admission Date]],"dddd")</f>
        <v>Wednesday</v>
      </c>
      <c r="H4826" t="s">
        <v>9208</v>
      </c>
      <c r="I4826">
        <v>56</v>
      </c>
      <c r="J4826" s="5" t="s">
        <v>9219</v>
      </c>
      <c r="K4826" t="s">
        <v>8</v>
      </c>
      <c r="L4826" t="s">
        <v>9281</v>
      </c>
      <c r="M4826" t="s">
        <v>9209</v>
      </c>
      <c r="O4826">
        <v>32</v>
      </c>
      <c r="P4826" t="s">
        <v>9225</v>
      </c>
      <c r="Q4826">
        <v>23</v>
      </c>
      <c r="R4826">
        <v>5</v>
      </c>
      <c r="S4826" t="s">
        <v>9258</v>
      </c>
      <c r="T4826" t="s">
        <v>9264</v>
      </c>
      <c r="U4826" t="s">
        <v>9300</v>
      </c>
      <c r="V4826" t="str" cm="1">
        <f t="array" ref="V4826">_xlfn.IFS(Hospital_Emergency_Room_Data[[#This Row],[Day]]&lt;=10,"Start(1-10)",Hospital_Emergency_Room_Data[[#This Row],[Day]]&lt;=20,"Middle(11-20)",Hospital_Emergency_Room_Data[[#This Row],[Day]]&gt;20,"End(21-30)")</f>
        <v>End(21-30)</v>
      </c>
    </row>
    <row r="4827" spans="1:22">
      <c r="A4827">
        <v>598318151</v>
      </c>
      <c r="B4827" t="s">
        <v>4836</v>
      </c>
      <c r="C4827" s="1">
        <v>45055</v>
      </c>
      <c r="D4827" t="str">
        <f>TEXT(Hospital_Emergency_Room_Data[[#This Row],[Patient Admission Date]],"mmm")</f>
        <v>May</v>
      </c>
      <c r="E4827">
        <f>YEAR(Hospital_Emergency_Room_Data[[#This Row],[Patient Admission Date]])</f>
        <v>2023</v>
      </c>
      <c r="F4827" s="2">
        <v>0.29930555555555555</v>
      </c>
      <c r="G4827" s="8" t="str">
        <f>TEXT(Hospital_Emergency_Room_Data[[#This Row],[Patient Admission Date]],"dddd")</f>
        <v>Tuesday</v>
      </c>
      <c r="H4827" t="s">
        <v>9208</v>
      </c>
      <c r="I4827">
        <v>55</v>
      </c>
      <c r="J4827" s="5" t="s">
        <v>9219</v>
      </c>
      <c r="K4827" t="s">
        <v>8</v>
      </c>
      <c r="L4827" t="s">
        <v>9281</v>
      </c>
      <c r="M4827" t="s">
        <v>9209</v>
      </c>
      <c r="O4827">
        <v>41</v>
      </c>
      <c r="P4827" t="s">
        <v>9225</v>
      </c>
      <c r="Q4827">
        <v>9</v>
      </c>
      <c r="R4827">
        <v>7</v>
      </c>
      <c r="S4827" t="s">
        <v>9255</v>
      </c>
      <c r="T4827" t="s">
        <v>9265</v>
      </c>
      <c r="U4827" t="s">
        <v>9300</v>
      </c>
      <c r="V4827" t="str" cm="1">
        <f t="array" ref="V4827">_xlfn.IFS(Hospital_Emergency_Room_Data[[#This Row],[Day]]&lt;=10,"Start(1-10)",Hospital_Emergency_Room_Data[[#This Row],[Day]]&lt;=20,"Middle(11-20)",Hospital_Emergency_Room_Data[[#This Row],[Day]]&gt;20,"End(21-30)")</f>
        <v>Start(1-10)</v>
      </c>
    </row>
    <row r="4828" spans="1:22">
      <c r="A4828">
        <v>485420792</v>
      </c>
      <c r="B4828" t="s">
        <v>4837</v>
      </c>
      <c r="C4828" s="1">
        <v>45283</v>
      </c>
      <c r="D4828" t="str">
        <f>TEXT(Hospital_Emergency_Room_Data[[#This Row],[Patient Admission Date]],"mmm")</f>
        <v>Dec</v>
      </c>
      <c r="E4828">
        <f>YEAR(Hospital_Emergency_Room_Data[[#This Row],[Patient Admission Date]])</f>
        <v>2023</v>
      </c>
      <c r="F4828" s="2">
        <v>0.90833333333333333</v>
      </c>
      <c r="G4828" s="8" t="str">
        <f>TEXT(Hospital_Emergency_Room_Data[[#This Row],[Patient Admission Date]],"dddd")</f>
        <v>Saturday</v>
      </c>
      <c r="H4828" t="s">
        <v>9208</v>
      </c>
      <c r="I4828">
        <v>8</v>
      </c>
      <c r="J4828" s="5" t="s">
        <v>9221</v>
      </c>
      <c r="K4828" t="s">
        <v>8</v>
      </c>
      <c r="L4828" t="s">
        <v>9281</v>
      </c>
      <c r="M4828" t="s">
        <v>9209</v>
      </c>
      <c r="O4828">
        <v>46</v>
      </c>
      <c r="P4828" t="s">
        <v>9225</v>
      </c>
      <c r="Q4828">
        <v>23</v>
      </c>
      <c r="R4828">
        <v>21</v>
      </c>
      <c r="S4828" t="s">
        <v>9256</v>
      </c>
      <c r="T4828" t="s">
        <v>9264</v>
      </c>
      <c r="U4828" t="s">
        <v>9283</v>
      </c>
      <c r="V4828" t="str" cm="1">
        <f t="array" ref="V4828">_xlfn.IFS(Hospital_Emergency_Room_Data[[#This Row],[Day]]&lt;=10,"Start(1-10)",Hospital_Emergency_Room_Data[[#This Row],[Day]]&lt;=20,"Middle(11-20)",Hospital_Emergency_Room_Data[[#This Row],[Day]]&gt;20,"End(21-30)")</f>
        <v>End(21-30)</v>
      </c>
    </row>
    <row r="4829" spans="1:22">
      <c r="A4829">
        <v>738420395</v>
      </c>
      <c r="B4829" t="s">
        <v>4838</v>
      </c>
      <c r="C4829" s="1">
        <v>45430</v>
      </c>
      <c r="D4829" t="str">
        <f>TEXT(Hospital_Emergency_Room_Data[[#This Row],[Patient Admission Date]],"mmm")</f>
        <v>May</v>
      </c>
      <c r="E4829">
        <f>YEAR(Hospital_Emergency_Room_Data[[#This Row],[Patient Admission Date]])</f>
        <v>2024</v>
      </c>
      <c r="F4829" s="2">
        <v>0.9604166666666667</v>
      </c>
      <c r="G4829" s="8" t="str">
        <f>TEXT(Hospital_Emergency_Room_Data[[#This Row],[Patient Admission Date]],"dddd")</f>
        <v>Saturday</v>
      </c>
      <c r="H4829" t="s">
        <v>9208</v>
      </c>
      <c r="I4829">
        <v>11</v>
      </c>
      <c r="J4829" s="5" t="s">
        <v>9221</v>
      </c>
      <c r="K4829" t="s">
        <v>8</v>
      </c>
      <c r="L4829" t="s">
        <v>9281</v>
      </c>
      <c r="M4829" t="s">
        <v>9209</v>
      </c>
      <c r="O4829">
        <v>49</v>
      </c>
      <c r="P4829" t="s">
        <v>9225</v>
      </c>
      <c r="Q4829">
        <v>18</v>
      </c>
      <c r="R4829">
        <v>23</v>
      </c>
      <c r="S4829" t="s">
        <v>9256</v>
      </c>
      <c r="T4829" t="s">
        <v>9262</v>
      </c>
      <c r="U4829" t="s">
        <v>9283</v>
      </c>
      <c r="V4829" t="str" cm="1">
        <f t="array" ref="V4829">_xlfn.IFS(Hospital_Emergency_Room_Data[[#This Row],[Day]]&lt;=10,"Start(1-10)",Hospital_Emergency_Room_Data[[#This Row],[Day]]&lt;=20,"Middle(11-20)",Hospital_Emergency_Room_Data[[#This Row],[Day]]&gt;20,"End(21-30)")</f>
        <v>Middle(11-20)</v>
      </c>
    </row>
    <row r="4830" spans="1:22">
      <c r="A4830">
        <v>848303365</v>
      </c>
      <c r="B4830" t="s">
        <v>4839</v>
      </c>
      <c r="C4830" s="1">
        <v>45460</v>
      </c>
      <c r="D4830" t="str">
        <f>TEXT(Hospital_Emergency_Room_Data[[#This Row],[Patient Admission Date]],"mmm")</f>
        <v>Jun</v>
      </c>
      <c r="E4830">
        <f>YEAR(Hospital_Emergency_Room_Data[[#This Row],[Patient Admission Date]])</f>
        <v>2024</v>
      </c>
      <c r="F4830" s="2">
        <v>0.17777777777777778</v>
      </c>
      <c r="G4830" s="8" t="str">
        <f>TEXT(Hospital_Emergency_Room_Data[[#This Row],[Patient Admission Date]],"dddd")</f>
        <v>Monday</v>
      </c>
      <c r="H4830" t="s">
        <v>9208</v>
      </c>
      <c r="I4830">
        <v>3</v>
      </c>
      <c r="J4830" s="5" t="s">
        <v>9218</v>
      </c>
      <c r="K4830" t="s">
        <v>8</v>
      </c>
      <c r="L4830" t="s">
        <v>9281</v>
      </c>
      <c r="M4830" t="s">
        <v>9209</v>
      </c>
      <c r="O4830">
        <v>50</v>
      </c>
      <c r="P4830" t="s">
        <v>9225</v>
      </c>
      <c r="Q4830">
        <v>17</v>
      </c>
      <c r="R4830">
        <v>4</v>
      </c>
      <c r="S4830" t="s">
        <v>9258</v>
      </c>
      <c r="T4830" t="s">
        <v>9262</v>
      </c>
      <c r="U4830" t="s">
        <v>9283</v>
      </c>
      <c r="V4830" t="str" cm="1">
        <f t="array" ref="V4830">_xlfn.IFS(Hospital_Emergency_Room_Data[[#This Row],[Day]]&lt;=10,"Start(1-10)",Hospital_Emergency_Room_Data[[#This Row],[Day]]&lt;=20,"Middle(11-20)",Hospital_Emergency_Room_Data[[#This Row],[Day]]&gt;20,"End(21-30)")</f>
        <v>Middle(11-20)</v>
      </c>
    </row>
    <row r="4831" spans="1:22">
      <c r="A4831">
        <v>357937216</v>
      </c>
      <c r="B4831" t="s">
        <v>4840</v>
      </c>
      <c r="C4831" s="1">
        <v>45403</v>
      </c>
      <c r="D4831" t="str">
        <f>TEXT(Hospital_Emergency_Room_Data[[#This Row],[Patient Admission Date]],"mmm")</f>
        <v>Apr</v>
      </c>
      <c r="E4831">
        <f>YEAR(Hospital_Emergency_Room_Data[[#This Row],[Patient Admission Date]])</f>
        <v>2024</v>
      </c>
      <c r="F4831" s="2">
        <v>0.88958333333333328</v>
      </c>
      <c r="G4831" s="8" t="str">
        <f>TEXT(Hospital_Emergency_Room_Data[[#This Row],[Patient Admission Date]],"dddd")</f>
        <v>Sunday</v>
      </c>
      <c r="H4831" t="s">
        <v>9208</v>
      </c>
      <c r="I4831">
        <v>1</v>
      </c>
      <c r="J4831" s="5" t="s">
        <v>9218</v>
      </c>
      <c r="K4831" t="s">
        <v>8</v>
      </c>
      <c r="L4831" t="s">
        <v>9281</v>
      </c>
      <c r="M4831" t="s">
        <v>9209</v>
      </c>
      <c r="O4831">
        <v>58</v>
      </c>
      <c r="P4831" t="s">
        <v>9225</v>
      </c>
      <c r="Q4831">
        <v>21</v>
      </c>
      <c r="R4831">
        <v>21</v>
      </c>
      <c r="S4831" t="s">
        <v>9256</v>
      </c>
      <c r="T4831" t="s">
        <v>9262</v>
      </c>
      <c r="U4831" t="s">
        <v>9283</v>
      </c>
      <c r="V4831" t="str" cm="1">
        <f t="array" ref="V4831">_xlfn.IFS(Hospital_Emergency_Room_Data[[#This Row],[Day]]&lt;=10,"Start(1-10)",Hospital_Emergency_Room_Data[[#This Row],[Day]]&lt;=20,"Middle(11-20)",Hospital_Emergency_Room_Data[[#This Row],[Day]]&gt;20,"End(21-30)")</f>
        <v>End(21-30)</v>
      </c>
    </row>
    <row r="4832" spans="1:22">
      <c r="A4832">
        <v>226350871</v>
      </c>
      <c r="B4832" t="s">
        <v>4841</v>
      </c>
      <c r="C4832" s="1">
        <v>45588</v>
      </c>
      <c r="D4832" t="str">
        <f>TEXT(Hospital_Emergency_Room_Data[[#This Row],[Patient Admission Date]],"mmm")</f>
        <v>Oct</v>
      </c>
      <c r="E4832">
        <f>YEAR(Hospital_Emergency_Room_Data[[#This Row],[Patient Admission Date]])</f>
        <v>2024</v>
      </c>
      <c r="F4832" s="2">
        <v>0.46736111111111112</v>
      </c>
      <c r="G4832" s="8" t="str">
        <f>TEXT(Hospital_Emergency_Room_Data[[#This Row],[Patient Admission Date]],"dddd")</f>
        <v>Wednesday</v>
      </c>
      <c r="H4832" t="s">
        <v>9208</v>
      </c>
      <c r="I4832">
        <v>32</v>
      </c>
      <c r="J4832" s="5" t="s">
        <v>9223</v>
      </c>
      <c r="K4832" t="s">
        <v>8</v>
      </c>
      <c r="L4832" t="s">
        <v>9281</v>
      </c>
      <c r="M4832" t="s">
        <v>9209</v>
      </c>
      <c r="O4832">
        <v>59</v>
      </c>
      <c r="P4832" t="s">
        <v>9225</v>
      </c>
      <c r="Q4832">
        <v>23</v>
      </c>
      <c r="R4832">
        <v>11</v>
      </c>
      <c r="S4832" t="s">
        <v>9255</v>
      </c>
      <c r="T4832" t="s">
        <v>9264</v>
      </c>
      <c r="U4832" t="s">
        <v>9283</v>
      </c>
      <c r="V4832" t="str" cm="1">
        <f t="array" ref="V4832">_xlfn.IFS(Hospital_Emergency_Room_Data[[#This Row],[Day]]&lt;=10,"Start(1-10)",Hospital_Emergency_Room_Data[[#This Row],[Day]]&lt;=20,"Middle(11-20)",Hospital_Emergency_Room_Data[[#This Row],[Day]]&gt;20,"End(21-30)")</f>
        <v>End(21-30)</v>
      </c>
    </row>
    <row r="4833" spans="1:22">
      <c r="A4833">
        <v>437589705</v>
      </c>
      <c r="B4833" t="s">
        <v>4842</v>
      </c>
      <c r="C4833" s="1">
        <v>45111</v>
      </c>
      <c r="D4833" t="str">
        <f>TEXT(Hospital_Emergency_Room_Data[[#This Row],[Patient Admission Date]],"mmm")</f>
        <v>Jul</v>
      </c>
      <c r="E4833">
        <f>YEAR(Hospital_Emergency_Room_Data[[#This Row],[Patient Admission Date]])</f>
        <v>2023</v>
      </c>
      <c r="F4833" s="2">
        <v>0.56666666666666665</v>
      </c>
      <c r="G4833" s="8" t="str">
        <f>TEXT(Hospital_Emergency_Room_Data[[#This Row],[Patient Admission Date]],"dddd")</f>
        <v>Tuesday</v>
      </c>
      <c r="H4833" t="s">
        <v>9208</v>
      </c>
      <c r="I4833">
        <v>25</v>
      </c>
      <c r="J4833" s="5" t="s">
        <v>9220</v>
      </c>
      <c r="K4833" t="s">
        <v>8</v>
      </c>
      <c r="L4833" t="s">
        <v>9281</v>
      </c>
      <c r="M4833" t="s">
        <v>9209</v>
      </c>
      <c r="O4833">
        <v>11</v>
      </c>
      <c r="P4833" t="s">
        <v>9226</v>
      </c>
      <c r="Q4833">
        <v>4</v>
      </c>
      <c r="R4833">
        <v>13</v>
      </c>
      <c r="S4833" t="s">
        <v>9257</v>
      </c>
      <c r="T4833" t="s">
        <v>9263</v>
      </c>
      <c r="U4833" t="s">
        <v>9282</v>
      </c>
      <c r="V4833" t="str" cm="1">
        <f t="array" ref="V4833">_xlfn.IFS(Hospital_Emergency_Room_Data[[#This Row],[Day]]&lt;=10,"Start(1-10)",Hospital_Emergency_Room_Data[[#This Row],[Day]]&lt;=20,"Middle(11-20)",Hospital_Emergency_Room_Data[[#This Row],[Day]]&gt;20,"End(21-30)")</f>
        <v>Start(1-10)</v>
      </c>
    </row>
    <row r="4834" spans="1:22">
      <c r="A4834">
        <v>517529662</v>
      </c>
      <c r="B4834" t="s">
        <v>4843</v>
      </c>
      <c r="C4834" s="1">
        <v>45149</v>
      </c>
      <c r="D4834" t="str">
        <f>TEXT(Hospital_Emergency_Room_Data[[#This Row],[Patient Admission Date]],"mmm")</f>
        <v>Aug</v>
      </c>
      <c r="E4834">
        <f>YEAR(Hospital_Emergency_Room_Data[[#This Row],[Patient Admission Date]])</f>
        <v>2023</v>
      </c>
      <c r="F4834" s="2">
        <v>0.98124999999999996</v>
      </c>
      <c r="G4834" s="8" t="str">
        <f>TEXT(Hospital_Emergency_Room_Data[[#This Row],[Patient Admission Date]],"dddd")</f>
        <v>Friday</v>
      </c>
      <c r="H4834" t="s">
        <v>9208</v>
      </c>
      <c r="I4834">
        <v>59</v>
      </c>
      <c r="J4834" s="5" t="s">
        <v>9219</v>
      </c>
      <c r="K4834" t="s">
        <v>8</v>
      </c>
      <c r="L4834" t="s">
        <v>9281</v>
      </c>
      <c r="M4834" t="s">
        <v>9209</v>
      </c>
      <c r="O4834">
        <v>18</v>
      </c>
      <c r="P4834" t="s">
        <v>9226</v>
      </c>
      <c r="Q4834">
        <v>11</v>
      </c>
      <c r="R4834">
        <v>23</v>
      </c>
      <c r="S4834" t="s">
        <v>9256</v>
      </c>
      <c r="T4834" t="s">
        <v>9265</v>
      </c>
      <c r="U4834" t="s">
        <v>9282</v>
      </c>
      <c r="V4834" t="str" cm="1">
        <f t="array" ref="V4834">_xlfn.IFS(Hospital_Emergency_Room_Data[[#This Row],[Day]]&lt;=10,"Start(1-10)",Hospital_Emergency_Room_Data[[#This Row],[Day]]&lt;=20,"Middle(11-20)",Hospital_Emergency_Room_Data[[#This Row],[Day]]&gt;20,"End(21-30)")</f>
        <v>Middle(11-20)</v>
      </c>
    </row>
    <row r="4835" spans="1:22">
      <c r="A4835">
        <v>640157763</v>
      </c>
      <c r="B4835" t="s">
        <v>4844</v>
      </c>
      <c r="C4835" s="1">
        <v>45191</v>
      </c>
      <c r="D4835" t="str">
        <f>TEXT(Hospital_Emergency_Room_Data[[#This Row],[Patient Admission Date]],"mmm")</f>
        <v>Sep</v>
      </c>
      <c r="E4835">
        <f>YEAR(Hospital_Emergency_Room_Data[[#This Row],[Patient Admission Date]])</f>
        <v>2023</v>
      </c>
      <c r="F4835" s="2">
        <v>0.15347222222222223</v>
      </c>
      <c r="G4835" s="8" t="str">
        <f>TEXT(Hospital_Emergency_Room_Data[[#This Row],[Patient Admission Date]],"dddd")</f>
        <v>Friday</v>
      </c>
      <c r="H4835" t="s">
        <v>9208</v>
      </c>
      <c r="I4835">
        <v>43</v>
      </c>
      <c r="J4835" s="5" t="s">
        <v>9223</v>
      </c>
      <c r="K4835" t="s">
        <v>8</v>
      </c>
      <c r="L4835" t="s">
        <v>9281</v>
      </c>
      <c r="M4835" t="s">
        <v>9209</v>
      </c>
      <c r="O4835">
        <v>19</v>
      </c>
      <c r="P4835" t="s">
        <v>9226</v>
      </c>
      <c r="Q4835">
        <v>22</v>
      </c>
      <c r="R4835">
        <v>3</v>
      </c>
      <c r="S4835" t="s">
        <v>9258</v>
      </c>
      <c r="T4835" t="s">
        <v>9264</v>
      </c>
      <c r="U4835" t="s">
        <v>9282</v>
      </c>
      <c r="V4835" t="str" cm="1">
        <f t="array" ref="V4835">_xlfn.IFS(Hospital_Emergency_Room_Data[[#This Row],[Day]]&lt;=10,"Start(1-10)",Hospital_Emergency_Room_Data[[#This Row],[Day]]&lt;=20,"Middle(11-20)",Hospital_Emergency_Room_Data[[#This Row],[Day]]&gt;20,"End(21-30)")</f>
        <v>End(21-30)</v>
      </c>
    </row>
    <row r="4836" spans="1:22">
      <c r="A4836">
        <v>853591381</v>
      </c>
      <c r="B4836" t="s">
        <v>4845</v>
      </c>
      <c r="C4836" s="1">
        <v>45452</v>
      </c>
      <c r="D4836" t="str">
        <f>TEXT(Hospital_Emergency_Room_Data[[#This Row],[Patient Admission Date]],"mmm")</f>
        <v>Jun</v>
      </c>
      <c r="E4836">
        <f>YEAR(Hospital_Emergency_Room_Data[[#This Row],[Patient Admission Date]])</f>
        <v>2024</v>
      </c>
      <c r="F4836" s="2">
        <v>0.98472222222222228</v>
      </c>
      <c r="G4836" s="8" t="str">
        <f>TEXT(Hospital_Emergency_Room_Data[[#This Row],[Patient Admission Date]],"dddd")</f>
        <v>Sunday</v>
      </c>
      <c r="H4836" t="s">
        <v>9208</v>
      </c>
      <c r="I4836">
        <v>45</v>
      </c>
      <c r="J4836" s="5" t="s">
        <v>9219</v>
      </c>
      <c r="K4836" t="s">
        <v>8</v>
      </c>
      <c r="L4836" t="s">
        <v>9281</v>
      </c>
      <c r="M4836" t="s">
        <v>9209</v>
      </c>
      <c r="O4836">
        <v>20</v>
      </c>
      <c r="P4836" t="s">
        <v>9226</v>
      </c>
      <c r="Q4836">
        <v>9</v>
      </c>
      <c r="R4836">
        <v>23</v>
      </c>
      <c r="S4836" t="s">
        <v>9256</v>
      </c>
      <c r="T4836" t="s">
        <v>9265</v>
      </c>
      <c r="U4836" t="s">
        <v>9282</v>
      </c>
      <c r="V4836" t="str" cm="1">
        <f t="array" ref="V4836">_xlfn.IFS(Hospital_Emergency_Room_Data[[#This Row],[Day]]&lt;=10,"Start(1-10)",Hospital_Emergency_Room_Data[[#This Row],[Day]]&lt;=20,"Middle(11-20)",Hospital_Emergency_Room_Data[[#This Row],[Day]]&gt;20,"End(21-30)")</f>
        <v>Start(1-10)</v>
      </c>
    </row>
    <row r="4837" spans="1:22">
      <c r="A4837">
        <v>164590295</v>
      </c>
      <c r="B4837" t="s">
        <v>4846</v>
      </c>
      <c r="C4837" s="1">
        <v>45579</v>
      </c>
      <c r="D4837" t="str">
        <f>TEXT(Hospital_Emergency_Room_Data[[#This Row],[Patient Admission Date]],"mmm")</f>
        <v>Oct</v>
      </c>
      <c r="E4837">
        <f>YEAR(Hospital_Emergency_Room_Data[[#This Row],[Patient Admission Date]])</f>
        <v>2024</v>
      </c>
      <c r="F4837" s="2">
        <v>8.611111111111111E-2</v>
      </c>
      <c r="G4837" s="8" t="str">
        <f>TEXT(Hospital_Emergency_Room_Data[[#This Row],[Patient Admission Date]],"dddd")</f>
        <v>Monday</v>
      </c>
      <c r="H4837" t="s">
        <v>9208</v>
      </c>
      <c r="I4837">
        <v>30</v>
      </c>
      <c r="J4837" s="5" t="s">
        <v>9223</v>
      </c>
      <c r="K4837" t="s">
        <v>8</v>
      </c>
      <c r="L4837" t="s">
        <v>9281</v>
      </c>
      <c r="M4837" t="s">
        <v>9209</v>
      </c>
      <c r="O4837">
        <v>23</v>
      </c>
      <c r="P4837" t="s">
        <v>9226</v>
      </c>
      <c r="Q4837">
        <v>14</v>
      </c>
      <c r="R4837">
        <v>2</v>
      </c>
      <c r="S4837" t="s">
        <v>9258</v>
      </c>
      <c r="T4837" t="s">
        <v>9265</v>
      </c>
      <c r="U4837" t="s">
        <v>9282</v>
      </c>
      <c r="V4837" t="str" cm="1">
        <f t="array" ref="V4837">_xlfn.IFS(Hospital_Emergency_Room_Data[[#This Row],[Day]]&lt;=10,"Start(1-10)",Hospital_Emergency_Room_Data[[#This Row],[Day]]&lt;=20,"Middle(11-20)",Hospital_Emergency_Room_Data[[#This Row],[Day]]&gt;20,"End(21-30)")</f>
        <v>Middle(11-20)</v>
      </c>
    </row>
    <row r="4838" spans="1:22">
      <c r="A4838">
        <v>400435549</v>
      </c>
      <c r="B4838" t="s">
        <v>4847</v>
      </c>
      <c r="C4838" s="1">
        <v>45066</v>
      </c>
      <c r="D4838" t="str">
        <f>TEXT(Hospital_Emergency_Room_Data[[#This Row],[Patient Admission Date]],"mmm")</f>
        <v>May</v>
      </c>
      <c r="E4838">
        <f>YEAR(Hospital_Emergency_Room_Data[[#This Row],[Patient Admission Date]])</f>
        <v>2023</v>
      </c>
      <c r="F4838" s="2">
        <v>0.48472222222222222</v>
      </c>
      <c r="G4838" s="8" t="str">
        <f>TEXT(Hospital_Emergency_Room_Data[[#This Row],[Patient Admission Date]],"dddd")</f>
        <v>Saturday</v>
      </c>
      <c r="H4838" t="s">
        <v>9208</v>
      </c>
      <c r="I4838">
        <v>58</v>
      </c>
      <c r="J4838" s="5" t="s">
        <v>9219</v>
      </c>
      <c r="K4838" t="s">
        <v>8</v>
      </c>
      <c r="L4838" t="s">
        <v>9281</v>
      </c>
      <c r="M4838" t="s">
        <v>9209</v>
      </c>
      <c r="O4838">
        <v>31</v>
      </c>
      <c r="P4838" t="s">
        <v>9225</v>
      </c>
      <c r="Q4838">
        <v>20</v>
      </c>
      <c r="R4838">
        <v>11</v>
      </c>
      <c r="S4838" t="s">
        <v>9255</v>
      </c>
      <c r="T4838" t="s">
        <v>9262</v>
      </c>
      <c r="U4838" t="s">
        <v>9300</v>
      </c>
      <c r="V4838" t="str" cm="1">
        <f t="array" ref="V4838">_xlfn.IFS(Hospital_Emergency_Room_Data[[#This Row],[Day]]&lt;=10,"Start(1-10)",Hospital_Emergency_Room_Data[[#This Row],[Day]]&lt;=20,"Middle(11-20)",Hospital_Emergency_Room_Data[[#This Row],[Day]]&gt;20,"End(21-30)")</f>
        <v>Middle(11-20)</v>
      </c>
    </row>
    <row r="4839" spans="1:22">
      <c r="A4839">
        <v>879648222</v>
      </c>
      <c r="B4839" t="s">
        <v>4848</v>
      </c>
      <c r="C4839" s="1">
        <v>45083</v>
      </c>
      <c r="D4839" t="str">
        <f>TEXT(Hospital_Emergency_Room_Data[[#This Row],[Patient Admission Date]],"mmm")</f>
        <v>Jun</v>
      </c>
      <c r="E4839">
        <f>YEAR(Hospital_Emergency_Room_Data[[#This Row],[Patient Admission Date]])</f>
        <v>2023</v>
      </c>
      <c r="F4839" s="2">
        <v>0.2722222222222222</v>
      </c>
      <c r="G4839" s="8" t="str">
        <f>TEXT(Hospital_Emergency_Room_Data[[#This Row],[Patient Admission Date]],"dddd")</f>
        <v>Tuesday</v>
      </c>
      <c r="H4839" t="s">
        <v>9208</v>
      </c>
      <c r="I4839">
        <v>28</v>
      </c>
      <c r="J4839" s="5" t="s">
        <v>9220</v>
      </c>
      <c r="K4839" t="s">
        <v>8</v>
      </c>
      <c r="L4839" t="s">
        <v>9281</v>
      </c>
      <c r="M4839" t="s">
        <v>9209</v>
      </c>
      <c r="O4839">
        <v>37</v>
      </c>
      <c r="P4839" t="s">
        <v>9225</v>
      </c>
      <c r="Q4839">
        <v>6</v>
      </c>
      <c r="R4839">
        <v>6</v>
      </c>
      <c r="S4839" t="s">
        <v>9255</v>
      </c>
      <c r="T4839" t="s">
        <v>9263</v>
      </c>
      <c r="U4839" t="s">
        <v>9300</v>
      </c>
      <c r="V4839" t="str" cm="1">
        <f t="array" ref="V4839">_xlfn.IFS(Hospital_Emergency_Room_Data[[#This Row],[Day]]&lt;=10,"Start(1-10)",Hospital_Emergency_Room_Data[[#This Row],[Day]]&lt;=20,"Middle(11-20)",Hospital_Emergency_Room_Data[[#This Row],[Day]]&gt;20,"End(21-30)")</f>
        <v>Start(1-10)</v>
      </c>
    </row>
    <row r="4840" spans="1:22">
      <c r="A4840">
        <v>615911397</v>
      </c>
      <c r="B4840" t="s">
        <v>4849</v>
      </c>
      <c r="C4840" s="1">
        <v>45443</v>
      </c>
      <c r="D4840" t="str">
        <f>TEXT(Hospital_Emergency_Room_Data[[#This Row],[Patient Admission Date]],"mmm")</f>
        <v>May</v>
      </c>
      <c r="E4840">
        <f>YEAR(Hospital_Emergency_Room_Data[[#This Row],[Patient Admission Date]])</f>
        <v>2024</v>
      </c>
      <c r="F4840" s="2">
        <v>0.62152777777777779</v>
      </c>
      <c r="G4840" s="8" t="str">
        <f>TEXT(Hospital_Emergency_Room_Data[[#This Row],[Patient Admission Date]],"dddd")</f>
        <v>Friday</v>
      </c>
      <c r="H4840" t="s">
        <v>9208</v>
      </c>
      <c r="I4840">
        <v>63</v>
      </c>
      <c r="J4840" s="5" t="s">
        <v>9217</v>
      </c>
      <c r="K4840" t="s">
        <v>8</v>
      </c>
      <c r="L4840" t="s">
        <v>9281</v>
      </c>
      <c r="M4840" t="s">
        <v>9209</v>
      </c>
      <c r="O4840">
        <v>38</v>
      </c>
      <c r="P4840" t="s">
        <v>9225</v>
      </c>
      <c r="Q4840">
        <v>31</v>
      </c>
      <c r="R4840">
        <v>14</v>
      </c>
      <c r="S4840" t="s">
        <v>9257</v>
      </c>
      <c r="T4840" t="s">
        <v>9264</v>
      </c>
      <c r="U4840" t="s">
        <v>9300</v>
      </c>
      <c r="V4840" t="str" cm="1">
        <f t="array" ref="V4840">_xlfn.IFS(Hospital_Emergency_Room_Data[[#This Row],[Day]]&lt;=10,"Start(1-10)",Hospital_Emergency_Room_Data[[#This Row],[Day]]&lt;=20,"Middle(11-20)",Hospital_Emergency_Room_Data[[#This Row],[Day]]&gt;20,"End(21-30)")</f>
        <v>End(21-30)</v>
      </c>
    </row>
    <row r="4841" spans="1:22">
      <c r="A4841">
        <v>859627867</v>
      </c>
      <c r="B4841" t="s">
        <v>4850</v>
      </c>
      <c r="C4841" s="1">
        <v>45394</v>
      </c>
      <c r="D4841" t="str">
        <f>TEXT(Hospital_Emergency_Room_Data[[#This Row],[Patient Admission Date]],"mmm")</f>
        <v>Apr</v>
      </c>
      <c r="E4841">
        <f>YEAR(Hospital_Emergency_Room_Data[[#This Row],[Patient Admission Date]])</f>
        <v>2024</v>
      </c>
      <c r="F4841" s="2">
        <v>0.57847222222222228</v>
      </c>
      <c r="G4841" s="8" t="str">
        <f>TEXT(Hospital_Emergency_Room_Data[[#This Row],[Patient Admission Date]],"dddd")</f>
        <v>Friday</v>
      </c>
      <c r="H4841" t="s">
        <v>9208</v>
      </c>
      <c r="I4841">
        <v>76</v>
      </c>
      <c r="J4841" s="5" t="s">
        <v>9222</v>
      </c>
      <c r="K4841" t="s">
        <v>8</v>
      </c>
      <c r="L4841" t="s">
        <v>9281</v>
      </c>
      <c r="M4841" t="s">
        <v>9209</v>
      </c>
      <c r="O4841">
        <v>38</v>
      </c>
      <c r="P4841" t="s">
        <v>9225</v>
      </c>
      <c r="Q4841">
        <v>12</v>
      </c>
      <c r="R4841">
        <v>13</v>
      </c>
      <c r="S4841" t="s">
        <v>9257</v>
      </c>
      <c r="T4841" t="s">
        <v>9265</v>
      </c>
      <c r="U4841" t="s">
        <v>9300</v>
      </c>
      <c r="V4841" t="str" cm="1">
        <f t="array" ref="V4841">_xlfn.IFS(Hospital_Emergency_Room_Data[[#This Row],[Day]]&lt;=10,"Start(1-10)",Hospital_Emergency_Room_Data[[#This Row],[Day]]&lt;=20,"Middle(11-20)",Hospital_Emergency_Room_Data[[#This Row],[Day]]&gt;20,"End(21-30)")</f>
        <v>Middle(11-20)</v>
      </c>
    </row>
    <row r="4842" spans="1:22">
      <c r="A4842">
        <v>353632964</v>
      </c>
      <c r="B4842" t="s">
        <v>4851</v>
      </c>
      <c r="C4842" s="1">
        <v>45134</v>
      </c>
      <c r="D4842" t="str">
        <f>TEXT(Hospital_Emergency_Room_Data[[#This Row],[Patient Admission Date]],"mmm")</f>
        <v>Jul</v>
      </c>
      <c r="E4842">
        <f>YEAR(Hospital_Emergency_Room_Data[[#This Row],[Patient Admission Date]])</f>
        <v>2023</v>
      </c>
      <c r="F4842" s="2">
        <v>0.95416666666666672</v>
      </c>
      <c r="G4842" s="8" t="str">
        <f>TEXT(Hospital_Emergency_Room_Data[[#This Row],[Patient Admission Date]],"dddd")</f>
        <v>Thursday</v>
      </c>
      <c r="H4842" t="s">
        <v>9208</v>
      </c>
      <c r="I4842">
        <v>6</v>
      </c>
      <c r="J4842" s="5" t="s">
        <v>9221</v>
      </c>
      <c r="K4842" t="s">
        <v>8</v>
      </c>
      <c r="L4842" t="s">
        <v>9281</v>
      </c>
      <c r="M4842" t="s">
        <v>9209</v>
      </c>
      <c r="O4842">
        <v>42</v>
      </c>
      <c r="P4842" t="s">
        <v>9225</v>
      </c>
      <c r="Q4842">
        <v>27</v>
      </c>
      <c r="R4842">
        <v>22</v>
      </c>
      <c r="S4842" t="s">
        <v>9256</v>
      </c>
      <c r="T4842" t="s">
        <v>9264</v>
      </c>
      <c r="U4842" t="s">
        <v>9300</v>
      </c>
      <c r="V4842" t="str" cm="1">
        <f t="array" ref="V4842">_xlfn.IFS(Hospital_Emergency_Room_Data[[#This Row],[Day]]&lt;=10,"Start(1-10)",Hospital_Emergency_Room_Data[[#This Row],[Day]]&lt;=20,"Middle(11-20)",Hospital_Emergency_Room_Data[[#This Row],[Day]]&gt;20,"End(21-30)")</f>
        <v>End(21-30)</v>
      </c>
    </row>
    <row r="4843" spans="1:22">
      <c r="A4843">
        <v>374888638</v>
      </c>
      <c r="B4843" t="s">
        <v>4852</v>
      </c>
      <c r="C4843" s="1">
        <v>45091</v>
      </c>
      <c r="D4843" t="str">
        <f>TEXT(Hospital_Emergency_Room_Data[[#This Row],[Patient Admission Date]],"mmm")</f>
        <v>Jun</v>
      </c>
      <c r="E4843">
        <f>YEAR(Hospital_Emergency_Room_Data[[#This Row],[Patient Admission Date]])</f>
        <v>2023</v>
      </c>
      <c r="F4843" s="2">
        <v>0.35902777777777778</v>
      </c>
      <c r="G4843" s="8" t="str">
        <f>TEXT(Hospital_Emergency_Room_Data[[#This Row],[Patient Admission Date]],"dddd")</f>
        <v>Wednesday</v>
      </c>
      <c r="H4843" t="s">
        <v>9208</v>
      </c>
      <c r="I4843">
        <v>61</v>
      </c>
      <c r="J4843" s="5" t="s">
        <v>9217</v>
      </c>
      <c r="K4843" t="s">
        <v>8</v>
      </c>
      <c r="L4843" t="s">
        <v>9281</v>
      </c>
      <c r="M4843" t="s">
        <v>9209</v>
      </c>
      <c r="O4843">
        <v>56</v>
      </c>
      <c r="P4843" t="s">
        <v>9225</v>
      </c>
      <c r="Q4843">
        <v>14</v>
      </c>
      <c r="R4843">
        <v>8</v>
      </c>
      <c r="S4843" t="s">
        <v>9255</v>
      </c>
      <c r="T4843" t="s">
        <v>9265</v>
      </c>
      <c r="U4843" t="s">
        <v>9283</v>
      </c>
      <c r="V4843" t="str" cm="1">
        <f t="array" ref="V4843">_xlfn.IFS(Hospital_Emergency_Room_Data[[#This Row],[Day]]&lt;=10,"Start(1-10)",Hospital_Emergency_Room_Data[[#This Row],[Day]]&lt;=20,"Middle(11-20)",Hospital_Emergency_Room_Data[[#This Row],[Day]]&gt;20,"End(21-30)")</f>
        <v>Middle(11-20)</v>
      </c>
    </row>
    <row r="4844" spans="1:22">
      <c r="A4844">
        <v>467429708</v>
      </c>
      <c r="B4844" t="s">
        <v>4853</v>
      </c>
      <c r="C4844" s="1">
        <v>45184</v>
      </c>
      <c r="D4844" t="str">
        <f>TEXT(Hospital_Emergency_Room_Data[[#This Row],[Patient Admission Date]],"mmm")</f>
        <v>Sep</v>
      </c>
      <c r="E4844">
        <f>YEAR(Hospital_Emergency_Room_Data[[#This Row],[Patient Admission Date]])</f>
        <v>2023</v>
      </c>
      <c r="F4844" s="2">
        <v>0.19583333333333333</v>
      </c>
      <c r="G4844" s="8" t="str">
        <f>TEXT(Hospital_Emergency_Room_Data[[#This Row],[Patient Admission Date]],"dddd")</f>
        <v>Friday</v>
      </c>
      <c r="H4844" t="s">
        <v>9208</v>
      </c>
      <c r="I4844">
        <v>24</v>
      </c>
      <c r="J4844" s="5" t="s">
        <v>9220</v>
      </c>
      <c r="K4844" t="s">
        <v>8</v>
      </c>
      <c r="L4844" t="s">
        <v>9281</v>
      </c>
      <c r="M4844" t="s">
        <v>9209</v>
      </c>
      <c r="O4844">
        <v>57</v>
      </c>
      <c r="P4844" t="s">
        <v>9225</v>
      </c>
      <c r="Q4844">
        <v>15</v>
      </c>
      <c r="R4844">
        <v>4</v>
      </c>
      <c r="S4844" t="s">
        <v>9258</v>
      </c>
      <c r="T4844" t="s">
        <v>9262</v>
      </c>
      <c r="U4844" t="s">
        <v>9283</v>
      </c>
      <c r="V4844" t="str" cm="1">
        <f t="array" ref="V4844">_xlfn.IFS(Hospital_Emergency_Room_Data[[#This Row],[Day]]&lt;=10,"Start(1-10)",Hospital_Emergency_Room_Data[[#This Row],[Day]]&lt;=20,"Middle(11-20)",Hospital_Emergency_Room_Data[[#This Row],[Day]]&gt;20,"End(21-30)")</f>
        <v>Middle(11-20)</v>
      </c>
    </row>
    <row r="4845" spans="1:22">
      <c r="A4845">
        <v>746546477</v>
      </c>
      <c r="B4845" t="s">
        <v>4854</v>
      </c>
      <c r="C4845" s="1">
        <v>45254</v>
      </c>
      <c r="D4845" t="str">
        <f>TEXT(Hospital_Emergency_Room_Data[[#This Row],[Patient Admission Date]],"mmm")</f>
        <v>Nov</v>
      </c>
      <c r="E4845">
        <f>YEAR(Hospital_Emergency_Room_Data[[#This Row],[Patient Admission Date]])</f>
        <v>2023</v>
      </c>
      <c r="F4845" s="2">
        <v>0.34305555555555556</v>
      </c>
      <c r="G4845" s="8" t="str">
        <f>TEXT(Hospital_Emergency_Room_Data[[#This Row],[Patient Admission Date]],"dddd")</f>
        <v>Friday</v>
      </c>
      <c r="H4845" t="s">
        <v>9208</v>
      </c>
      <c r="I4845">
        <v>12</v>
      </c>
      <c r="J4845" s="5" t="s">
        <v>9221</v>
      </c>
      <c r="K4845" t="s">
        <v>8</v>
      </c>
      <c r="L4845" t="s">
        <v>9281</v>
      </c>
      <c r="M4845" t="s">
        <v>9209</v>
      </c>
      <c r="O4845">
        <v>16</v>
      </c>
      <c r="P4845" t="s">
        <v>9226</v>
      </c>
      <c r="Q4845">
        <v>24</v>
      </c>
      <c r="R4845">
        <v>8</v>
      </c>
      <c r="S4845" t="s">
        <v>9255</v>
      </c>
      <c r="T4845" t="s">
        <v>9264</v>
      </c>
      <c r="U4845" t="s">
        <v>9282</v>
      </c>
      <c r="V4845" t="str" cm="1">
        <f t="array" ref="V4845">_xlfn.IFS(Hospital_Emergency_Room_Data[[#This Row],[Day]]&lt;=10,"Start(1-10)",Hospital_Emergency_Room_Data[[#This Row],[Day]]&lt;=20,"Middle(11-20)",Hospital_Emergency_Room_Data[[#This Row],[Day]]&gt;20,"End(21-30)")</f>
        <v>End(21-30)</v>
      </c>
    </row>
    <row r="4846" spans="1:22">
      <c r="A4846">
        <v>311918434</v>
      </c>
      <c r="B4846" t="s">
        <v>4855</v>
      </c>
      <c r="C4846" s="1">
        <v>45204</v>
      </c>
      <c r="D4846" t="str">
        <f>TEXT(Hospital_Emergency_Room_Data[[#This Row],[Patient Admission Date]],"mmm")</f>
        <v>Oct</v>
      </c>
      <c r="E4846">
        <f>YEAR(Hospital_Emergency_Room_Data[[#This Row],[Patient Admission Date]])</f>
        <v>2023</v>
      </c>
      <c r="F4846" s="2">
        <v>0.39652777777777776</v>
      </c>
      <c r="G4846" s="8" t="str">
        <f>TEXT(Hospital_Emergency_Room_Data[[#This Row],[Patient Admission Date]],"dddd")</f>
        <v>Thursday</v>
      </c>
      <c r="H4846" t="s">
        <v>9208</v>
      </c>
      <c r="I4846">
        <v>39</v>
      </c>
      <c r="J4846" s="5" t="s">
        <v>9223</v>
      </c>
      <c r="K4846" t="s">
        <v>8</v>
      </c>
      <c r="L4846" t="s">
        <v>9281</v>
      </c>
      <c r="M4846" t="s">
        <v>9209</v>
      </c>
      <c r="O4846">
        <v>20</v>
      </c>
      <c r="P4846" t="s">
        <v>9226</v>
      </c>
      <c r="Q4846">
        <v>5</v>
      </c>
      <c r="R4846">
        <v>9</v>
      </c>
      <c r="S4846" t="s">
        <v>9255</v>
      </c>
      <c r="T4846" t="s">
        <v>9263</v>
      </c>
      <c r="U4846" t="s">
        <v>9282</v>
      </c>
      <c r="V4846" t="str" cm="1">
        <f t="array" ref="V4846">_xlfn.IFS(Hospital_Emergency_Room_Data[[#This Row],[Day]]&lt;=10,"Start(1-10)",Hospital_Emergency_Room_Data[[#This Row],[Day]]&lt;=20,"Middle(11-20)",Hospital_Emergency_Room_Data[[#This Row],[Day]]&gt;20,"End(21-30)")</f>
        <v>Start(1-10)</v>
      </c>
    </row>
    <row r="4847" spans="1:22">
      <c r="A4847">
        <v>242219349</v>
      </c>
      <c r="B4847" t="s">
        <v>4856</v>
      </c>
      <c r="C4847" s="1">
        <v>45521</v>
      </c>
      <c r="D4847" t="str">
        <f>TEXT(Hospital_Emergency_Room_Data[[#This Row],[Patient Admission Date]],"mmm")</f>
        <v>Aug</v>
      </c>
      <c r="E4847">
        <f>YEAR(Hospital_Emergency_Room_Data[[#This Row],[Patient Admission Date]])</f>
        <v>2024</v>
      </c>
      <c r="F4847" s="2">
        <v>0.89375000000000004</v>
      </c>
      <c r="G4847" s="8" t="str">
        <f>TEXT(Hospital_Emergency_Room_Data[[#This Row],[Patient Admission Date]],"dddd")</f>
        <v>Saturday</v>
      </c>
      <c r="H4847" t="s">
        <v>9208</v>
      </c>
      <c r="I4847">
        <v>28</v>
      </c>
      <c r="J4847" s="5" t="s">
        <v>9220</v>
      </c>
      <c r="K4847" t="s">
        <v>8</v>
      </c>
      <c r="L4847" t="s">
        <v>9281</v>
      </c>
      <c r="M4847" t="s">
        <v>9209</v>
      </c>
      <c r="O4847">
        <v>34</v>
      </c>
      <c r="P4847" t="s">
        <v>9225</v>
      </c>
      <c r="Q4847">
        <v>17</v>
      </c>
      <c r="R4847">
        <v>21</v>
      </c>
      <c r="S4847" t="s">
        <v>9256</v>
      </c>
      <c r="T4847" t="s">
        <v>9262</v>
      </c>
      <c r="U4847" t="s">
        <v>9300</v>
      </c>
      <c r="V4847" t="str" cm="1">
        <f t="array" ref="V4847">_xlfn.IFS(Hospital_Emergency_Room_Data[[#This Row],[Day]]&lt;=10,"Start(1-10)",Hospital_Emergency_Room_Data[[#This Row],[Day]]&lt;=20,"Middle(11-20)",Hospital_Emergency_Room_Data[[#This Row],[Day]]&gt;20,"End(21-30)")</f>
        <v>Middle(11-20)</v>
      </c>
    </row>
    <row r="4848" spans="1:22">
      <c r="A4848">
        <v>603741266</v>
      </c>
      <c r="B4848" t="s">
        <v>4857</v>
      </c>
      <c r="C4848" s="1">
        <v>45512</v>
      </c>
      <c r="D4848" t="str">
        <f>TEXT(Hospital_Emergency_Room_Data[[#This Row],[Patient Admission Date]],"mmm")</f>
        <v>Aug</v>
      </c>
      <c r="E4848">
        <f>YEAR(Hospital_Emergency_Room_Data[[#This Row],[Patient Admission Date]])</f>
        <v>2024</v>
      </c>
      <c r="F4848" s="2">
        <v>0.25347222222222221</v>
      </c>
      <c r="G4848" s="8" t="str">
        <f>TEXT(Hospital_Emergency_Room_Data[[#This Row],[Patient Admission Date]],"dddd")</f>
        <v>Thursday</v>
      </c>
      <c r="H4848" t="s">
        <v>9208</v>
      </c>
      <c r="I4848">
        <v>16</v>
      </c>
      <c r="J4848" s="5" t="s">
        <v>9220</v>
      </c>
      <c r="K4848" t="s">
        <v>8</v>
      </c>
      <c r="L4848" t="s">
        <v>9281</v>
      </c>
      <c r="M4848" t="s">
        <v>9209</v>
      </c>
      <c r="O4848">
        <v>35</v>
      </c>
      <c r="P4848" t="s">
        <v>9225</v>
      </c>
      <c r="Q4848">
        <v>8</v>
      </c>
      <c r="R4848">
        <v>6</v>
      </c>
      <c r="S4848" t="s">
        <v>9255</v>
      </c>
      <c r="T4848" t="s">
        <v>9265</v>
      </c>
      <c r="U4848" t="s">
        <v>9300</v>
      </c>
      <c r="V4848" t="str" cm="1">
        <f t="array" ref="V4848">_xlfn.IFS(Hospital_Emergency_Room_Data[[#This Row],[Day]]&lt;=10,"Start(1-10)",Hospital_Emergency_Room_Data[[#This Row],[Day]]&lt;=20,"Middle(11-20)",Hospital_Emergency_Room_Data[[#This Row],[Day]]&gt;20,"End(21-30)")</f>
        <v>Start(1-10)</v>
      </c>
    </row>
    <row r="4849" spans="1:22">
      <c r="A4849">
        <v>133183896</v>
      </c>
      <c r="B4849" t="s">
        <v>4858</v>
      </c>
      <c r="C4849" s="1">
        <v>45268</v>
      </c>
      <c r="D4849" t="str">
        <f>TEXT(Hospital_Emergency_Room_Data[[#This Row],[Patient Admission Date]],"mmm")</f>
        <v>Dec</v>
      </c>
      <c r="E4849">
        <f>YEAR(Hospital_Emergency_Room_Data[[#This Row],[Patient Admission Date]])</f>
        <v>2023</v>
      </c>
      <c r="F4849" s="2">
        <v>0.74444444444444446</v>
      </c>
      <c r="G4849" s="8" t="str">
        <f>TEXT(Hospital_Emergency_Room_Data[[#This Row],[Patient Admission Date]],"dddd")</f>
        <v>Friday</v>
      </c>
      <c r="H4849" t="s">
        <v>9208</v>
      </c>
      <c r="I4849">
        <v>35</v>
      </c>
      <c r="J4849" s="5" t="s">
        <v>9223</v>
      </c>
      <c r="K4849" t="s">
        <v>8</v>
      </c>
      <c r="L4849" t="s">
        <v>9281</v>
      </c>
      <c r="M4849" t="s">
        <v>9209</v>
      </c>
      <c r="O4849">
        <v>39</v>
      </c>
      <c r="P4849" t="s">
        <v>9225</v>
      </c>
      <c r="Q4849">
        <v>8</v>
      </c>
      <c r="R4849">
        <v>17</v>
      </c>
      <c r="S4849" t="s">
        <v>9257</v>
      </c>
      <c r="T4849" t="s">
        <v>9265</v>
      </c>
      <c r="U4849" t="s">
        <v>9300</v>
      </c>
      <c r="V4849" t="str" cm="1">
        <f t="array" ref="V4849">_xlfn.IFS(Hospital_Emergency_Room_Data[[#This Row],[Day]]&lt;=10,"Start(1-10)",Hospital_Emergency_Room_Data[[#This Row],[Day]]&lt;=20,"Middle(11-20)",Hospital_Emergency_Room_Data[[#This Row],[Day]]&gt;20,"End(21-30)")</f>
        <v>Start(1-10)</v>
      </c>
    </row>
    <row r="4850" spans="1:22">
      <c r="A4850">
        <v>874578352</v>
      </c>
      <c r="B4850" t="s">
        <v>4859</v>
      </c>
      <c r="C4850" s="1">
        <v>45017</v>
      </c>
      <c r="D4850" t="str">
        <f>TEXT(Hospital_Emergency_Room_Data[[#This Row],[Patient Admission Date]],"mmm")</f>
        <v>Apr</v>
      </c>
      <c r="E4850">
        <f>YEAR(Hospital_Emergency_Room_Data[[#This Row],[Patient Admission Date]])</f>
        <v>2023</v>
      </c>
      <c r="F4850" s="2">
        <v>0.40902777777777777</v>
      </c>
      <c r="G4850" s="8" t="str">
        <f>TEXT(Hospital_Emergency_Room_Data[[#This Row],[Patient Admission Date]],"dddd")</f>
        <v>Saturday</v>
      </c>
      <c r="H4850" t="s">
        <v>9208</v>
      </c>
      <c r="I4850">
        <v>38</v>
      </c>
      <c r="J4850" s="5" t="s">
        <v>9223</v>
      </c>
      <c r="K4850" t="s">
        <v>8</v>
      </c>
      <c r="L4850" t="s">
        <v>9281</v>
      </c>
      <c r="M4850" t="s">
        <v>9209</v>
      </c>
      <c r="O4850">
        <v>50</v>
      </c>
      <c r="P4850" t="s">
        <v>9225</v>
      </c>
      <c r="Q4850">
        <v>1</v>
      </c>
      <c r="R4850">
        <v>9</v>
      </c>
      <c r="S4850" t="s">
        <v>9255</v>
      </c>
      <c r="T4850" t="s">
        <v>9263</v>
      </c>
      <c r="U4850" t="s">
        <v>9283</v>
      </c>
      <c r="V4850" t="str" cm="1">
        <f t="array" ref="V4850">_xlfn.IFS(Hospital_Emergency_Room_Data[[#This Row],[Day]]&lt;=10,"Start(1-10)",Hospital_Emergency_Room_Data[[#This Row],[Day]]&lt;=20,"Middle(11-20)",Hospital_Emergency_Room_Data[[#This Row],[Day]]&gt;20,"End(21-30)")</f>
        <v>Start(1-10)</v>
      </c>
    </row>
    <row r="4851" spans="1:22">
      <c r="A4851">
        <v>672359516</v>
      </c>
      <c r="B4851" t="s">
        <v>4860</v>
      </c>
      <c r="C4851" s="1">
        <v>45174</v>
      </c>
      <c r="D4851" t="str">
        <f>TEXT(Hospital_Emergency_Room_Data[[#This Row],[Patient Admission Date]],"mmm")</f>
        <v>Sep</v>
      </c>
      <c r="E4851">
        <f>YEAR(Hospital_Emergency_Room_Data[[#This Row],[Patient Admission Date]])</f>
        <v>2023</v>
      </c>
      <c r="F4851" s="2">
        <v>0.49166666666666664</v>
      </c>
      <c r="G4851" s="8" t="str">
        <f>TEXT(Hospital_Emergency_Room_Data[[#This Row],[Patient Admission Date]],"dddd")</f>
        <v>Tuesday</v>
      </c>
      <c r="H4851" t="s">
        <v>9208</v>
      </c>
      <c r="I4851">
        <v>6</v>
      </c>
      <c r="J4851" s="5" t="s">
        <v>9221</v>
      </c>
      <c r="K4851" t="s">
        <v>8</v>
      </c>
      <c r="L4851" t="s">
        <v>9281</v>
      </c>
      <c r="M4851" t="s">
        <v>9209</v>
      </c>
      <c r="O4851">
        <v>55</v>
      </c>
      <c r="P4851" t="s">
        <v>9225</v>
      </c>
      <c r="Q4851">
        <v>5</v>
      </c>
      <c r="R4851">
        <v>11</v>
      </c>
      <c r="S4851" t="s">
        <v>9255</v>
      </c>
      <c r="T4851" t="s">
        <v>9263</v>
      </c>
      <c r="U4851" t="s">
        <v>9283</v>
      </c>
      <c r="V4851" t="str" cm="1">
        <f t="array" ref="V4851">_xlfn.IFS(Hospital_Emergency_Room_Data[[#This Row],[Day]]&lt;=10,"Start(1-10)",Hospital_Emergency_Room_Data[[#This Row],[Day]]&lt;=20,"Middle(11-20)",Hospital_Emergency_Room_Data[[#This Row],[Day]]&gt;20,"End(21-30)")</f>
        <v>Start(1-10)</v>
      </c>
    </row>
    <row r="4852" spans="1:22">
      <c r="A4852">
        <v>122166072</v>
      </c>
      <c r="B4852" t="s">
        <v>4861</v>
      </c>
      <c r="C4852" s="1">
        <v>45057</v>
      </c>
      <c r="D4852" t="str">
        <f>TEXT(Hospital_Emergency_Room_Data[[#This Row],[Patient Admission Date]],"mmm")</f>
        <v>May</v>
      </c>
      <c r="E4852">
        <f>YEAR(Hospital_Emergency_Room_Data[[#This Row],[Patient Admission Date]])</f>
        <v>2023</v>
      </c>
      <c r="F4852" s="2">
        <v>0.10208333333333333</v>
      </c>
      <c r="G4852" s="8" t="str">
        <f>TEXT(Hospital_Emergency_Room_Data[[#This Row],[Patient Admission Date]],"dddd")</f>
        <v>Thursday</v>
      </c>
      <c r="H4852" t="s">
        <v>9208</v>
      </c>
      <c r="I4852">
        <v>54</v>
      </c>
      <c r="J4852" s="5" t="s">
        <v>9219</v>
      </c>
      <c r="K4852" t="s">
        <v>8</v>
      </c>
      <c r="L4852" t="s">
        <v>9281</v>
      </c>
      <c r="M4852" t="s">
        <v>9209</v>
      </c>
      <c r="O4852">
        <v>60</v>
      </c>
      <c r="P4852" t="s">
        <v>9225</v>
      </c>
      <c r="Q4852">
        <v>11</v>
      </c>
      <c r="R4852">
        <v>2</v>
      </c>
      <c r="S4852" t="s">
        <v>9258</v>
      </c>
      <c r="T4852" t="s">
        <v>9265</v>
      </c>
      <c r="U4852" t="s">
        <v>9283</v>
      </c>
      <c r="V4852" t="str" cm="1">
        <f t="array" ref="V4852">_xlfn.IFS(Hospital_Emergency_Room_Data[[#This Row],[Day]]&lt;=10,"Start(1-10)",Hospital_Emergency_Room_Data[[#This Row],[Day]]&lt;=20,"Middle(11-20)",Hospital_Emergency_Room_Data[[#This Row],[Day]]&gt;20,"End(21-30)")</f>
        <v>Middle(11-20)</v>
      </c>
    </row>
    <row r="4853" spans="1:22">
      <c r="A4853">
        <v>330897694</v>
      </c>
      <c r="B4853" t="s">
        <v>4862</v>
      </c>
      <c r="C4853" s="1">
        <v>45374</v>
      </c>
      <c r="D4853" t="str">
        <f>TEXT(Hospital_Emergency_Room_Data[[#This Row],[Patient Admission Date]],"mmm")</f>
        <v>Mar</v>
      </c>
      <c r="E4853">
        <f>YEAR(Hospital_Emergency_Room_Data[[#This Row],[Patient Admission Date]])</f>
        <v>2024</v>
      </c>
      <c r="F4853" s="2">
        <v>0.11527777777777778</v>
      </c>
      <c r="G4853" s="8" t="str">
        <f>TEXT(Hospital_Emergency_Room_Data[[#This Row],[Patient Admission Date]],"dddd")</f>
        <v>Saturday</v>
      </c>
      <c r="H4853" t="s">
        <v>9208</v>
      </c>
      <c r="I4853">
        <v>40</v>
      </c>
      <c r="J4853" s="5" t="s">
        <v>9223</v>
      </c>
      <c r="K4853" t="s">
        <v>8</v>
      </c>
      <c r="L4853" t="s">
        <v>9281</v>
      </c>
      <c r="M4853" t="s">
        <v>9209</v>
      </c>
      <c r="O4853">
        <v>10</v>
      </c>
      <c r="P4853" t="s">
        <v>9226</v>
      </c>
      <c r="Q4853">
        <v>23</v>
      </c>
      <c r="R4853">
        <v>2</v>
      </c>
      <c r="S4853" t="s">
        <v>9258</v>
      </c>
      <c r="T4853" t="s">
        <v>9264</v>
      </c>
      <c r="U4853" t="s">
        <v>9282</v>
      </c>
      <c r="V4853" t="str" cm="1">
        <f t="array" ref="V4853">_xlfn.IFS(Hospital_Emergency_Room_Data[[#This Row],[Day]]&lt;=10,"Start(1-10)",Hospital_Emergency_Room_Data[[#This Row],[Day]]&lt;=20,"Middle(11-20)",Hospital_Emergency_Room_Data[[#This Row],[Day]]&gt;20,"End(21-30)")</f>
        <v>End(21-30)</v>
      </c>
    </row>
    <row r="4854" spans="1:22">
      <c r="A4854">
        <v>662444990</v>
      </c>
      <c r="B4854" t="s">
        <v>4863</v>
      </c>
      <c r="C4854" s="1">
        <v>45336</v>
      </c>
      <c r="D4854" t="str">
        <f>TEXT(Hospital_Emergency_Room_Data[[#This Row],[Patient Admission Date]],"mmm")</f>
        <v>Feb</v>
      </c>
      <c r="E4854">
        <f>YEAR(Hospital_Emergency_Room_Data[[#This Row],[Patient Admission Date]])</f>
        <v>2024</v>
      </c>
      <c r="F4854" s="2">
        <v>6.9444444444444448E-2</v>
      </c>
      <c r="G4854" s="8" t="str">
        <f>TEXT(Hospital_Emergency_Room_Data[[#This Row],[Patient Admission Date]],"dddd")</f>
        <v>Wednesday</v>
      </c>
      <c r="H4854" t="s">
        <v>9208</v>
      </c>
      <c r="I4854">
        <v>42</v>
      </c>
      <c r="J4854" s="5" t="s">
        <v>9223</v>
      </c>
      <c r="K4854" t="s">
        <v>8</v>
      </c>
      <c r="L4854" t="s">
        <v>9281</v>
      </c>
      <c r="M4854" t="s">
        <v>9209</v>
      </c>
      <c r="O4854">
        <v>27</v>
      </c>
      <c r="P4854" t="s">
        <v>9226</v>
      </c>
      <c r="Q4854">
        <v>14</v>
      </c>
      <c r="R4854">
        <v>1</v>
      </c>
      <c r="S4854" t="s">
        <v>9258</v>
      </c>
      <c r="T4854" t="s">
        <v>9265</v>
      </c>
      <c r="U4854" t="s">
        <v>9282</v>
      </c>
      <c r="V4854" t="str" cm="1">
        <f t="array" ref="V4854">_xlfn.IFS(Hospital_Emergency_Room_Data[[#This Row],[Day]]&lt;=10,"Start(1-10)",Hospital_Emergency_Room_Data[[#This Row],[Day]]&lt;=20,"Middle(11-20)",Hospital_Emergency_Room_Data[[#This Row],[Day]]&gt;20,"End(21-30)")</f>
        <v>Middle(11-20)</v>
      </c>
    </row>
    <row r="4855" spans="1:22">
      <c r="A4855">
        <v>254255430</v>
      </c>
      <c r="B4855" t="s">
        <v>4864</v>
      </c>
      <c r="C4855" s="1">
        <v>45471</v>
      </c>
      <c r="D4855" t="str">
        <f>TEXT(Hospital_Emergency_Room_Data[[#This Row],[Patient Admission Date]],"mmm")</f>
        <v>Jun</v>
      </c>
      <c r="E4855">
        <f>YEAR(Hospital_Emergency_Room_Data[[#This Row],[Patient Admission Date]])</f>
        <v>2024</v>
      </c>
      <c r="F4855" s="2">
        <v>0.83680555555555558</v>
      </c>
      <c r="G4855" s="8" t="str">
        <f>TEXT(Hospital_Emergency_Room_Data[[#This Row],[Patient Admission Date]],"dddd")</f>
        <v>Friday</v>
      </c>
      <c r="H4855" t="s">
        <v>9208</v>
      </c>
      <c r="I4855">
        <v>1</v>
      </c>
      <c r="J4855" s="5" t="s">
        <v>9218</v>
      </c>
      <c r="K4855" t="s">
        <v>8</v>
      </c>
      <c r="L4855" t="s">
        <v>9281</v>
      </c>
      <c r="M4855" t="s">
        <v>9209</v>
      </c>
      <c r="O4855">
        <v>35</v>
      </c>
      <c r="P4855" t="s">
        <v>9225</v>
      </c>
      <c r="Q4855">
        <v>28</v>
      </c>
      <c r="R4855">
        <v>20</v>
      </c>
      <c r="S4855" t="s">
        <v>9256</v>
      </c>
      <c r="T4855" t="s">
        <v>9264</v>
      </c>
      <c r="U4855" t="s">
        <v>9300</v>
      </c>
      <c r="V4855" t="str" cm="1">
        <f t="array" ref="V4855">_xlfn.IFS(Hospital_Emergency_Room_Data[[#This Row],[Day]]&lt;=10,"Start(1-10)",Hospital_Emergency_Room_Data[[#This Row],[Day]]&lt;=20,"Middle(11-20)",Hospital_Emergency_Room_Data[[#This Row],[Day]]&gt;20,"End(21-30)")</f>
        <v>End(21-30)</v>
      </c>
    </row>
    <row r="4856" spans="1:22">
      <c r="A4856">
        <v>447611044</v>
      </c>
      <c r="B4856" t="s">
        <v>4865</v>
      </c>
      <c r="C4856" s="1">
        <v>45552</v>
      </c>
      <c r="D4856" t="str">
        <f>TEXT(Hospital_Emergency_Room_Data[[#This Row],[Patient Admission Date]],"mmm")</f>
        <v>Sep</v>
      </c>
      <c r="E4856">
        <f>YEAR(Hospital_Emergency_Room_Data[[#This Row],[Patient Admission Date]])</f>
        <v>2024</v>
      </c>
      <c r="F4856" s="2">
        <v>7.2916666666666671E-2</v>
      </c>
      <c r="G4856" s="8" t="str">
        <f>TEXT(Hospital_Emergency_Room_Data[[#This Row],[Patient Admission Date]],"dddd")</f>
        <v>Tuesday</v>
      </c>
      <c r="H4856" t="s">
        <v>9208</v>
      </c>
      <c r="I4856">
        <v>49</v>
      </c>
      <c r="J4856" s="5" t="s">
        <v>9219</v>
      </c>
      <c r="K4856" t="s">
        <v>8</v>
      </c>
      <c r="L4856" t="s">
        <v>9281</v>
      </c>
      <c r="M4856" t="s">
        <v>9209</v>
      </c>
      <c r="O4856">
        <v>35</v>
      </c>
      <c r="P4856" t="s">
        <v>9225</v>
      </c>
      <c r="Q4856">
        <v>17</v>
      </c>
      <c r="R4856">
        <v>1</v>
      </c>
      <c r="S4856" t="s">
        <v>9258</v>
      </c>
      <c r="T4856" t="s">
        <v>9262</v>
      </c>
      <c r="U4856" t="s">
        <v>9300</v>
      </c>
      <c r="V4856" t="str" cm="1">
        <f t="array" ref="V4856">_xlfn.IFS(Hospital_Emergency_Room_Data[[#This Row],[Day]]&lt;=10,"Start(1-10)",Hospital_Emergency_Room_Data[[#This Row],[Day]]&lt;=20,"Middle(11-20)",Hospital_Emergency_Room_Data[[#This Row],[Day]]&gt;20,"End(21-30)")</f>
        <v>Middle(11-20)</v>
      </c>
    </row>
    <row r="4857" spans="1:22">
      <c r="A4857">
        <v>661234741</v>
      </c>
      <c r="B4857" t="s">
        <v>4866</v>
      </c>
      <c r="C4857" s="1">
        <v>45159</v>
      </c>
      <c r="D4857" t="str">
        <f>TEXT(Hospital_Emergency_Room_Data[[#This Row],[Patient Admission Date]],"mmm")</f>
        <v>Aug</v>
      </c>
      <c r="E4857">
        <f>YEAR(Hospital_Emergency_Room_Data[[#This Row],[Patient Admission Date]])</f>
        <v>2023</v>
      </c>
      <c r="F4857" s="2">
        <v>0.72361111111111109</v>
      </c>
      <c r="G4857" s="8" t="str">
        <f>TEXT(Hospital_Emergency_Room_Data[[#This Row],[Patient Admission Date]],"dddd")</f>
        <v>Monday</v>
      </c>
      <c r="H4857" t="s">
        <v>9208</v>
      </c>
      <c r="I4857">
        <v>44</v>
      </c>
      <c r="J4857" s="5" t="s">
        <v>9223</v>
      </c>
      <c r="K4857" t="s">
        <v>8</v>
      </c>
      <c r="L4857" t="s">
        <v>9281</v>
      </c>
      <c r="M4857" t="s">
        <v>9209</v>
      </c>
      <c r="O4857">
        <v>42</v>
      </c>
      <c r="P4857" t="s">
        <v>9225</v>
      </c>
      <c r="Q4857">
        <v>21</v>
      </c>
      <c r="R4857">
        <v>17</v>
      </c>
      <c r="S4857" t="s">
        <v>9257</v>
      </c>
      <c r="T4857" t="s">
        <v>9262</v>
      </c>
      <c r="U4857" t="s">
        <v>9300</v>
      </c>
      <c r="V4857" t="str" cm="1">
        <f t="array" ref="V4857">_xlfn.IFS(Hospital_Emergency_Room_Data[[#This Row],[Day]]&lt;=10,"Start(1-10)",Hospital_Emergency_Room_Data[[#This Row],[Day]]&lt;=20,"Middle(11-20)",Hospital_Emergency_Room_Data[[#This Row],[Day]]&gt;20,"End(21-30)")</f>
        <v>End(21-30)</v>
      </c>
    </row>
    <row r="4858" spans="1:22">
      <c r="A4858">
        <v>773587793</v>
      </c>
      <c r="B4858" t="s">
        <v>4867</v>
      </c>
      <c r="C4858" s="1">
        <v>45097</v>
      </c>
      <c r="D4858" t="str">
        <f>TEXT(Hospital_Emergency_Room_Data[[#This Row],[Patient Admission Date]],"mmm")</f>
        <v>Jun</v>
      </c>
      <c r="E4858">
        <f>YEAR(Hospital_Emergency_Room_Data[[#This Row],[Patient Admission Date]])</f>
        <v>2023</v>
      </c>
      <c r="F4858" s="2">
        <v>0.93333333333333335</v>
      </c>
      <c r="G4858" s="8" t="str">
        <f>TEXT(Hospital_Emergency_Room_Data[[#This Row],[Patient Admission Date]],"dddd")</f>
        <v>Tuesday</v>
      </c>
      <c r="H4858" t="s">
        <v>9208</v>
      </c>
      <c r="I4858">
        <v>40</v>
      </c>
      <c r="J4858" s="5" t="s">
        <v>9223</v>
      </c>
      <c r="K4858" t="s">
        <v>8</v>
      </c>
      <c r="L4858" t="s">
        <v>9281</v>
      </c>
      <c r="M4858" t="s">
        <v>9209</v>
      </c>
      <c r="O4858">
        <v>59</v>
      </c>
      <c r="P4858" t="s">
        <v>9225</v>
      </c>
      <c r="Q4858">
        <v>20</v>
      </c>
      <c r="R4858">
        <v>22</v>
      </c>
      <c r="S4858" t="s">
        <v>9256</v>
      </c>
      <c r="T4858" t="s">
        <v>9262</v>
      </c>
      <c r="U4858" t="s">
        <v>9283</v>
      </c>
      <c r="V4858" t="str" cm="1">
        <f t="array" ref="V4858">_xlfn.IFS(Hospital_Emergency_Room_Data[[#This Row],[Day]]&lt;=10,"Start(1-10)",Hospital_Emergency_Room_Data[[#This Row],[Day]]&lt;=20,"Middle(11-20)",Hospital_Emergency_Room_Data[[#This Row],[Day]]&gt;20,"End(21-30)")</f>
        <v>Middle(11-20)</v>
      </c>
    </row>
    <row r="4859" spans="1:22">
      <c r="A4859">
        <v>848672081</v>
      </c>
      <c r="B4859" t="s">
        <v>4868</v>
      </c>
      <c r="C4859" s="1">
        <v>45077</v>
      </c>
      <c r="D4859" t="str">
        <f>TEXT(Hospital_Emergency_Room_Data[[#This Row],[Patient Admission Date]],"mmm")</f>
        <v>May</v>
      </c>
      <c r="E4859">
        <f>YEAR(Hospital_Emergency_Room_Data[[#This Row],[Patient Admission Date]])</f>
        <v>2023</v>
      </c>
      <c r="F4859" s="2">
        <v>0.61597222222222225</v>
      </c>
      <c r="G4859" s="8" t="str">
        <f>TEXT(Hospital_Emergency_Room_Data[[#This Row],[Patient Admission Date]],"dddd")</f>
        <v>Wednesday</v>
      </c>
      <c r="H4859" t="s">
        <v>9208</v>
      </c>
      <c r="I4859">
        <v>9</v>
      </c>
      <c r="J4859" s="5" t="s">
        <v>9221</v>
      </c>
      <c r="K4859" t="s">
        <v>8</v>
      </c>
      <c r="L4859" t="s">
        <v>9281</v>
      </c>
      <c r="M4859" t="s">
        <v>9209</v>
      </c>
      <c r="O4859">
        <v>12</v>
      </c>
      <c r="P4859" t="s">
        <v>9226</v>
      </c>
      <c r="Q4859">
        <v>31</v>
      </c>
      <c r="R4859">
        <v>14</v>
      </c>
      <c r="S4859" t="s">
        <v>9257</v>
      </c>
      <c r="T4859" t="s">
        <v>9264</v>
      </c>
      <c r="U4859" t="s">
        <v>9282</v>
      </c>
      <c r="V4859" t="str" cm="1">
        <f t="array" ref="V4859">_xlfn.IFS(Hospital_Emergency_Room_Data[[#This Row],[Day]]&lt;=10,"Start(1-10)",Hospital_Emergency_Room_Data[[#This Row],[Day]]&lt;=20,"Middle(11-20)",Hospital_Emergency_Room_Data[[#This Row],[Day]]&gt;20,"End(21-30)")</f>
        <v>End(21-30)</v>
      </c>
    </row>
    <row r="4860" spans="1:22">
      <c r="A4860">
        <v>373063637</v>
      </c>
      <c r="B4860" t="s">
        <v>4869</v>
      </c>
      <c r="C4860" s="1">
        <v>45233</v>
      </c>
      <c r="D4860" t="str">
        <f>TEXT(Hospital_Emergency_Room_Data[[#This Row],[Patient Admission Date]],"mmm")</f>
        <v>Nov</v>
      </c>
      <c r="E4860">
        <f>YEAR(Hospital_Emergency_Room_Data[[#This Row],[Patient Admission Date]])</f>
        <v>2023</v>
      </c>
      <c r="F4860" s="2">
        <v>0.63958333333333328</v>
      </c>
      <c r="G4860" s="8" t="str">
        <f>TEXT(Hospital_Emergency_Room_Data[[#This Row],[Patient Admission Date]],"dddd")</f>
        <v>Friday</v>
      </c>
      <c r="H4860" t="s">
        <v>9208</v>
      </c>
      <c r="I4860">
        <v>15</v>
      </c>
      <c r="J4860" s="5" t="s">
        <v>9220</v>
      </c>
      <c r="K4860" t="s">
        <v>8</v>
      </c>
      <c r="L4860" t="s">
        <v>9281</v>
      </c>
      <c r="M4860" t="s">
        <v>9209</v>
      </c>
      <c r="O4860">
        <v>12</v>
      </c>
      <c r="P4860" t="s">
        <v>9226</v>
      </c>
      <c r="Q4860">
        <v>3</v>
      </c>
      <c r="R4860">
        <v>15</v>
      </c>
      <c r="S4860" t="s">
        <v>9257</v>
      </c>
      <c r="T4860" t="s">
        <v>9263</v>
      </c>
      <c r="U4860" t="s">
        <v>9282</v>
      </c>
      <c r="V4860" t="str" cm="1">
        <f t="array" ref="V4860">_xlfn.IFS(Hospital_Emergency_Room_Data[[#This Row],[Day]]&lt;=10,"Start(1-10)",Hospital_Emergency_Room_Data[[#This Row],[Day]]&lt;=20,"Middle(11-20)",Hospital_Emergency_Room_Data[[#This Row],[Day]]&gt;20,"End(21-30)")</f>
        <v>Start(1-10)</v>
      </c>
    </row>
    <row r="4861" spans="1:22">
      <c r="A4861">
        <v>457195880</v>
      </c>
      <c r="B4861" t="s">
        <v>4870</v>
      </c>
      <c r="C4861" s="1">
        <v>45538</v>
      </c>
      <c r="D4861" t="str">
        <f>TEXT(Hospital_Emergency_Room_Data[[#This Row],[Patient Admission Date]],"mmm")</f>
        <v>Sep</v>
      </c>
      <c r="E4861">
        <f>YEAR(Hospital_Emergency_Room_Data[[#This Row],[Patient Admission Date]])</f>
        <v>2024</v>
      </c>
      <c r="F4861" s="2">
        <v>0.70763888888888893</v>
      </c>
      <c r="G4861" s="8" t="str">
        <f>TEXT(Hospital_Emergency_Room_Data[[#This Row],[Patient Admission Date]],"dddd")</f>
        <v>Tuesday</v>
      </c>
      <c r="H4861" t="s">
        <v>9208</v>
      </c>
      <c r="I4861">
        <v>45</v>
      </c>
      <c r="J4861" s="5" t="s">
        <v>9219</v>
      </c>
      <c r="K4861" t="s">
        <v>8</v>
      </c>
      <c r="L4861" t="s">
        <v>9281</v>
      </c>
      <c r="M4861" t="s">
        <v>9209</v>
      </c>
      <c r="O4861">
        <v>16</v>
      </c>
      <c r="P4861" t="s">
        <v>9226</v>
      </c>
      <c r="Q4861">
        <v>3</v>
      </c>
      <c r="R4861">
        <v>16</v>
      </c>
      <c r="S4861" t="s">
        <v>9257</v>
      </c>
      <c r="T4861" t="s">
        <v>9263</v>
      </c>
      <c r="U4861" t="s">
        <v>9282</v>
      </c>
      <c r="V4861" t="str" cm="1">
        <f t="array" ref="V4861">_xlfn.IFS(Hospital_Emergency_Room_Data[[#This Row],[Day]]&lt;=10,"Start(1-10)",Hospital_Emergency_Room_Data[[#This Row],[Day]]&lt;=20,"Middle(11-20)",Hospital_Emergency_Room_Data[[#This Row],[Day]]&gt;20,"End(21-30)")</f>
        <v>Start(1-10)</v>
      </c>
    </row>
    <row r="4862" spans="1:22">
      <c r="A4862">
        <v>668078528</v>
      </c>
      <c r="B4862" t="s">
        <v>4871</v>
      </c>
      <c r="C4862" s="1">
        <v>45574</v>
      </c>
      <c r="D4862" t="str">
        <f>TEXT(Hospital_Emergency_Room_Data[[#This Row],[Patient Admission Date]],"mmm")</f>
        <v>Oct</v>
      </c>
      <c r="E4862">
        <f>YEAR(Hospital_Emergency_Room_Data[[#This Row],[Patient Admission Date]])</f>
        <v>2024</v>
      </c>
      <c r="F4862" s="2">
        <v>0.7270833333333333</v>
      </c>
      <c r="G4862" s="8" t="str">
        <f>TEXT(Hospital_Emergency_Room_Data[[#This Row],[Patient Admission Date]],"dddd")</f>
        <v>Wednesday</v>
      </c>
      <c r="H4862" t="s">
        <v>9208</v>
      </c>
      <c r="I4862">
        <v>34</v>
      </c>
      <c r="J4862" s="5" t="s">
        <v>9223</v>
      </c>
      <c r="K4862" t="s">
        <v>8</v>
      </c>
      <c r="L4862" t="s">
        <v>9281</v>
      </c>
      <c r="M4862" t="s">
        <v>9209</v>
      </c>
      <c r="O4862">
        <v>27</v>
      </c>
      <c r="P4862" t="s">
        <v>9226</v>
      </c>
      <c r="Q4862">
        <v>9</v>
      </c>
      <c r="R4862">
        <v>17</v>
      </c>
      <c r="S4862" t="s">
        <v>9257</v>
      </c>
      <c r="T4862" t="s">
        <v>9265</v>
      </c>
      <c r="U4862" t="s">
        <v>9282</v>
      </c>
      <c r="V4862" t="str" cm="1">
        <f t="array" ref="V4862">_xlfn.IFS(Hospital_Emergency_Room_Data[[#This Row],[Day]]&lt;=10,"Start(1-10)",Hospital_Emergency_Room_Data[[#This Row],[Day]]&lt;=20,"Middle(11-20)",Hospital_Emergency_Room_Data[[#This Row],[Day]]&gt;20,"End(21-30)")</f>
        <v>Start(1-10)</v>
      </c>
    </row>
    <row r="4863" spans="1:22">
      <c r="A4863">
        <v>435938724</v>
      </c>
      <c r="B4863" t="s">
        <v>4872</v>
      </c>
      <c r="C4863" s="1">
        <v>45269</v>
      </c>
      <c r="D4863" t="str">
        <f>TEXT(Hospital_Emergency_Room_Data[[#This Row],[Patient Admission Date]],"mmm")</f>
        <v>Dec</v>
      </c>
      <c r="E4863">
        <f>YEAR(Hospital_Emergency_Room_Data[[#This Row],[Patient Admission Date]])</f>
        <v>2023</v>
      </c>
      <c r="F4863" s="2">
        <v>9.7916666666666666E-2</v>
      </c>
      <c r="G4863" s="8" t="str">
        <f>TEXT(Hospital_Emergency_Room_Data[[#This Row],[Patient Admission Date]],"dddd")</f>
        <v>Saturday</v>
      </c>
      <c r="H4863" t="s">
        <v>9208</v>
      </c>
      <c r="I4863">
        <v>36</v>
      </c>
      <c r="J4863" s="5" t="s">
        <v>9223</v>
      </c>
      <c r="K4863" t="s">
        <v>8</v>
      </c>
      <c r="L4863" t="s">
        <v>9281</v>
      </c>
      <c r="M4863" t="s">
        <v>9209</v>
      </c>
      <c r="O4863">
        <v>30</v>
      </c>
      <c r="P4863" t="s">
        <v>9225</v>
      </c>
      <c r="Q4863">
        <v>9</v>
      </c>
      <c r="R4863">
        <v>2</v>
      </c>
      <c r="S4863" t="s">
        <v>9258</v>
      </c>
      <c r="T4863" t="s">
        <v>9265</v>
      </c>
      <c r="U4863" t="s">
        <v>9282</v>
      </c>
      <c r="V4863" t="str" cm="1">
        <f t="array" ref="V4863">_xlfn.IFS(Hospital_Emergency_Room_Data[[#This Row],[Day]]&lt;=10,"Start(1-10)",Hospital_Emergency_Room_Data[[#This Row],[Day]]&lt;=20,"Middle(11-20)",Hospital_Emergency_Room_Data[[#This Row],[Day]]&gt;20,"End(21-30)")</f>
        <v>Start(1-10)</v>
      </c>
    </row>
    <row r="4864" spans="1:22">
      <c r="A4864">
        <v>790052176</v>
      </c>
      <c r="B4864" t="s">
        <v>4873</v>
      </c>
      <c r="C4864" s="1">
        <v>45172</v>
      </c>
      <c r="D4864" t="str">
        <f>TEXT(Hospital_Emergency_Room_Data[[#This Row],[Patient Admission Date]],"mmm")</f>
        <v>Sep</v>
      </c>
      <c r="E4864">
        <f>YEAR(Hospital_Emergency_Room_Data[[#This Row],[Patient Admission Date]])</f>
        <v>2023</v>
      </c>
      <c r="F4864" s="2">
        <v>0.49513888888888891</v>
      </c>
      <c r="G4864" s="8" t="str">
        <f>TEXT(Hospital_Emergency_Room_Data[[#This Row],[Patient Admission Date]],"dddd")</f>
        <v>Sunday</v>
      </c>
      <c r="H4864" t="s">
        <v>9208</v>
      </c>
      <c r="I4864">
        <v>74</v>
      </c>
      <c r="J4864" s="5" t="s">
        <v>9222</v>
      </c>
      <c r="K4864" t="s">
        <v>8</v>
      </c>
      <c r="L4864" t="s">
        <v>9281</v>
      </c>
      <c r="M4864" t="s">
        <v>9209</v>
      </c>
      <c r="O4864">
        <v>36</v>
      </c>
      <c r="P4864" t="s">
        <v>9225</v>
      </c>
      <c r="Q4864">
        <v>3</v>
      </c>
      <c r="R4864">
        <v>11</v>
      </c>
      <c r="S4864" t="s">
        <v>9255</v>
      </c>
      <c r="T4864" t="s">
        <v>9263</v>
      </c>
      <c r="U4864" t="s">
        <v>9300</v>
      </c>
      <c r="V4864" t="str" cm="1">
        <f t="array" ref="V4864">_xlfn.IFS(Hospital_Emergency_Room_Data[[#This Row],[Day]]&lt;=10,"Start(1-10)",Hospital_Emergency_Room_Data[[#This Row],[Day]]&lt;=20,"Middle(11-20)",Hospital_Emergency_Room_Data[[#This Row],[Day]]&gt;20,"End(21-30)")</f>
        <v>Start(1-10)</v>
      </c>
    </row>
    <row r="4865" spans="1:22">
      <c r="A4865">
        <v>136099416</v>
      </c>
      <c r="B4865" t="s">
        <v>4874</v>
      </c>
      <c r="C4865" s="1">
        <v>45265</v>
      </c>
      <c r="D4865" t="str">
        <f>TEXT(Hospital_Emergency_Room_Data[[#This Row],[Patient Admission Date]],"mmm")</f>
        <v>Dec</v>
      </c>
      <c r="E4865">
        <f>YEAR(Hospital_Emergency_Room_Data[[#This Row],[Patient Admission Date]])</f>
        <v>2023</v>
      </c>
      <c r="F4865" s="2">
        <v>0.13055555555555556</v>
      </c>
      <c r="G4865" s="8" t="str">
        <f>TEXT(Hospital_Emergency_Room_Data[[#This Row],[Patient Admission Date]],"dddd")</f>
        <v>Tuesday</v>
      </c>
      <c r="H4865" t="s">
        <v>9208</v>
      </c>
      <c r="I4865">
        <v>29</v>
      </c>
      <c r="J4865" s="5" t="s">
        <v>9220</v>
      </c>
      <c r="K4865" t="s">
        <v>8</v>
      </c>
      <c r="L4865" t="s">
        <v>9281</v>
      </c>
      <c r="M4865" t="s">
        <v>9209</v>
      </c>
      <c r="O4865">
        <v>38</v>
      </c>
      <c r="P4865" t="s">
        <v>9225</v>
      </c>
      <c r="Q4865">
        <v>5</v>
      </c>
      <c r="R4865">
        <v>3</v>
      </c>
      <c r="S4865" t="s">
        <v>9258</v>
      </c>
      <c r="T4865" t="s">
        <v>9263</v>
      </c>
      <c r="U4865" t="s">
        <v>9300</v>
      </c>
      <c r="V4865" t="str" cm="1">
        <f t="array" ref="V4865">_xlfn.IFS(Hospital_Emergency_Room_Data[[#This Row],[Day]]&lt;=10,"Start(1-10)",Hospital_Emergency_Room_Data[[#This Row],[Day]]&lt;=20,"Middle(11-20)",Hospital_Emergency_Room_Data[[#This Row],[Day]]&gt;20,"End(21-30)")</f>
        <v>Start(1-10)</v>
      </c>
    </row>
    <row r="4866" spans="1:22">
      <c r="A4866">
        <v>757471680</v>
      </c>
      <c r="B4866" t="s">
        <v>4875</v>
      </c>
      <c r="C4866" s="1">
        <v>45521</v>
      </c>
      <c r="D4866" t="str">
        <f>TEXT(Hospital_Emergency_Room_Data[[#This Row],[Patient Admission Date]],"mmm")</f>
        <v>Aug</v>
      </c>
      <c r="E4866">
        <f>YEAR(Hospital_Emergency_Room_Data[[#This Row],[Patient Admission Date]])</f>
        <v>2024</v>
      </c>
      <c r="F4866" s="2">
        <v>0.78611111111111109</v>
      </c>
      <c r="G4866" s="8" t="str">
        <f>TEXT(Hospital_Emergency_Room_Data[[#This Row],[Patient Admission Date]],"dddd")</f>
        <v>Saturday</v>
      </c>
      <c r="H4866" t="s">
        <v>9208</v>
      </c>
      <c r="I4866">
        <v>54</v>
      </c>
      <c r="J4866" s="5" t="s">
        <v>9219</v>
      </c>
      <c r="K4866" t="s">
        <v>8</v>
      </c>
      <c r="L4866" t="s">
        <v>9281</v>
      </c>
      <c r="M4866" t="s">
        <v>9209</v>
      </c>
      <c r="O4866">
        <v>40</v>
      </c>
      <c r="P4866" t="s">
        <v>9225</v>
      </c>
      <c r="Q4866">
        <v>17</v>
      </c>
      <c r="R4866">
        <v>18</v>
      </c>
      <c r="S4866" t="s">
        <v>9256</v>
      </c>
      <c r="T4866" t="s">
        <v>9262</v>
      </c>
      <c r="U4866" t="s">
        <v>9300</v>
      </c>
      <c r="V4866" t="str" cm="1">
        <f t="array" ref="V4866">_xlfn.IFS(Hospital_Emergency_Room_Data[[#This Row],[Day]]&lt;=10,"Start(1-10)",Hospital_Emergency_Room_Data[[#This Row],[Day]]&lt;=20,"Middle(11-20)",Hospital_Emergency_Room_Data[[#This Row],[Day]]&gt;20,"End(21-30)")</f>
        <v>Middle(11-20)</v>
      </c>
    </row>
    <row r="4867" spans="1:22">
      <c r="A4867">
        <v>223815903</v>
      </c>
      <c r="B4867" t="s">
        <v>4876</v>
      </c>
      <c r="C4867" s="1">
        <v>45567</v>
      </c>
      <c r="D4867" t="str">
        <f>TEXT(Hospital_Emergency_Room_Data[[#This Row],[Patient Admission Date]],"mmm")</f>
        <v>Oct</v>
      </c>
      <c r="E4867">
        <f>YEAR(Hospital_Emergency_Room_Data[[#This Row],[Patient Admission Date]])</f>
        <v>2024</v>
      </c>
      <c r="F4867" s="2">
        <v>1.1111111111111112E-2</v>
      </c>
      <c r="G4867" s="8" t="str">
        <f>TEXT(Hospital_Emergency_Room_Data[[#This Row],[Patient Admission Date]],"dddd")</f>
        <v>Wednesday</v>
      </c>
      <c r="H4867" t="s">
        <v>9208</v>
      </c>
      <c r="I4867">
        <v>50</v>
      </c>
      <c r="J4867" s="5" t="s">
        <v>9219</v>
      </c>
      <c r="K4867" t="s">
        <v>8</v>
      </c>
      <c r="L4867" t="s">
        <v>9281</v>
      </c>
      <c r="M4867" t="s">
        <v>9209</v>
      </c>
      <c r="O4867">
        <v>45</v>
      </c>
      <c r="P4867" t="s">
        <v>9225</v>
      </c>
      <c r="Q4867">
        <v>2</v>
      </c>
      <c r="R4867">
        <v>0</v>
      </c>
      <c r="S4867" t="s">
        <v>9258</v>
      </c>
      <c r="T4867" t="s">
        <v>9263</v>
      </c>
      <c r="U4867" t="s">
        <v>9300</v>
      </c>
      <c r="V4867" t="str" cm="1">
        <f t="array" ref="V4867">_xlfn.IFS(Hospital_Emergency_Room_Data[[#This Row],[Day]]&lt;=10,"Start(1-10)",Hospital_Emergency_Room_Data[[#This Row],[Day]]&lt;=20,"Middle(11-20)",Hospital_Emergency_Room_Data[[#This Row],[Day]]&gt;20,"End(21-30)")</f>
        <v>Start(1-10)</v>
      </c>
    </row>
    <row r="4868" spans="1:22">
      <c r="A4868">
        <v>506433890</v>
      </c>
      <c r="B4868" t="s">
        <v>4877</v>
      </c>
      <c r="C4868" s="1">
        <v>45097</v>
      </c>
      <c r="D4868" t="str">
        <f>TEXT(Hospital_Emergency_Room_Data[[#This Row],[Patient Admission Date]],"mmm")</f>
        <v>Jun</v>
      </c>
      <c r="E4868">
        <f>YEAR(Hospital_Emergency_Room_Data[[#This Row],[Patient Admission Date]])</f>
        <v>2023</v>
      </c>
      <c r="F4868" s="2">
        <v>0.47638888888888886</v>
      </c>
      <c r="G4868" s="8" t="str">
        <f>TEXT(Hospital_Emergency_Room_Data[[#This Row],[Patient Admission Date]],"dddd")</f>
        <v>Tuesday</v>
      </c>
      <c r="H4868" t="s">
        <v>9208</v>
      </c>
      <c r="I4868">
        <v>9</v>
      </c>
      <c r="J4868" s="5" t="s">
        <v>9221</v>
      </c>
      <c r="K4868" t="s">
        <v>8</v>
      </c>
      <c r="L4868" t="s">
        <v>9281</v>
      </c>
      <c r="M4868" t="s">
        <v>9209</v>
      </c>
      <c r="O4868">
        <v>48</v>
      </c>
      <c r="P4868" t="s">
        <v>9225</v>
      </c>
      <c r="Q4868">
        <v>20</v>
      </c>
      <c r="R4868">
        <v>11</v>
      </c>
      <c r="S4868" t="s">
        <v>9255</v>
      </c>
      <c r="T4868" t="s">
        <v>9262</v>
      </c>
      <c r="U4868" t="s">
        <v>9283</v>
      </c>
      <c r="V4868" t="str" cm="1">
        <f t="array" ref="V4868">_xlfn.IFS(Hospital_Emergency_Room_Data[[#This Row],[Day]]&lt;=10,"Start(1-10)",Hospital_Emergency_Room_Data[[#This Row],[Day]]&lt;=20,"Middle(11-20)",Hospital_Emergency_Room_Data[[#This Row],[Day]]&gt;20,"End(21-30)")</f>
        <v>Middle(11-20)</v>
      </c>
    </row>
    <row r="4869" spans="1:22">
      <c r="A4869">
        <v>531967985</v>
      </c>
      <c r="B4869" t="s">
        <v>4878</v>
      </c>
      <c r="C4869" s="1">
        <v>45521</v>
      </c>
      <c r="D4869" t="str">
        <f>TEXT(Hospital_Emergency_Room_Data[[#This Row],[Patient Admission Date]],"mmm")</f>
        <v>Aug</v>
      </c>
      <c r="E4869">
        <f>YEAR(Hospital_Emergency_Room_Data[[#This Row],[Patient Admission Date]])</f>
        <v>2024</v>
      </c>
      <c r="F4869" s="2">
        <v>0.2722222222222222</v>
      </c>
      <c r="G4869" s="8" t="str">
        <f>TEXT(Hospital_Emergency_Room_Data[[#This Row],[Patient Admission Date]],"dddd")</f>
        <v>Saturday</v>
      </c>
      <c r="H4869" t="s">
        <v>9208</v>
      </c>
      <c r="I4869">
        <v>13</v>
      </c>
      <c r="J4869" s="5" t="s">
        <v>9221</v>
      </c>
      <c r="K4869" t="s">
        <v>8</v>
      </c>
      <c r="L4869" t="s">
        <v>9281</v>
      </c>
      <c r="M4869" t="s">
        <v>9209</v>
      </c>
      <c r="O4869">
        <v>13</v>
      </c>
      <c r="P4869" t="s">
        <v>9226</v>
      </c>
      <c r="Q4869">
        <v>17</v>
      </c>
      <c r="R4869">
        <v>6</v>
      </c>
      <c r="S4869" t="s">
        <v>9255</v>
      </c>
      <c r="T4869" t="s">
        <v>9262</v>
      </c>
      <c r="U4869" t="s">
        <v>9282</v>
      </c>
      <c r="V4869" t="str" cm="1">
        <f t="array" ref="V4869">_xlfn.IFS(Hospital_Emergency_Room_Data[[#This Row],[Day]]&lt;=10,"Start(1-10)",Hospital_Emergency_Room_Data[[#This Row],[Day]]&lt;=20,"Middle(11-20)",Hospital_Emergency_Room_Data[[#This Row],[Day]]&gt;20,"End(21-30)")</f>
        <v>Middle(11-20)</v>
      </c>
    </row>
    <row r="4870" spans="1:22">
      <c r="A4870">
        <v>430808880</v>
      </c>
      <c r="B4870" t="s">
        <v>4879</v>
      </c>
      <c r="C4870" s="1">
        <v>45083</v>
      </c>
      <c r="D4870" t="str">
        <f>TEXT(Hospital_Emergency_Room_Data[[#This Row],[Patient Admission Date]],"mmm")</f>
        <v>Jun</v>
      </c>
      <c r="E4870">
        <f>YEAR(Hospital_Emergency_Room_Data[[#This Row],[Patient Admission Date]])</f>
        <v>2023</v>
      </c>
      <c r="F4870" s="2">
        <v>0.3576388888888889</v>
      </c>
      <c r="G4870" s="8" t="str">
        <f>TEXT(Hospital_Emergency_Room_Data[[#This Row],[Patient Admission Date]],"dddd")</f>
        <v>Tuesday</v>
      </c>
      <c r="H4870" t="s">
        <v>9208</v>
      </c>
      <c r="I4870">
        <v>37</v>
      </c>
      <c r="J4870" s="5" t="s">
        <v>9223</v>
      </c>
      <c r="K4870" t="s">
        <v>8</v>
      </c>
      <c r="L4870" t="s">
        <v>9281</v>
      </c>
      <c r="M4870" t="s">
        <v>9209</v>
      </c>
      <c r="O4870">
        <v>22</v>
      </c>
      <c r="P4870" t="s">
        <v>9226</v>
      </c>
      <c r="Q4870">
        <v>6</v>
      </c>
      <c r="R4870">
        <v>8</v>
      </c>
      <c r="S4870" t="s">
        <v>9255</v>
      </c>
      <c r="T4870" t="s">
        <v>9263</v>
      </c>
      <c r="U4870" t="s">
        <v>9282</v>
      </c>
      <c r="V4870" t="str" cm="1">
        <f t="array" ref="V4870">_xlfn.IFS(Hospital_Emergency_Room_Data[[#This Row],[Day]]&lt;=10,"Start(1-10)",Hospital_Emergency_Room_Data[[#This Row],[Day]]&lt;=20,"Middle(11-20)",Hospital_Emergency_Room_Data[[#This Row],[Day]]&gt;20,"End(21-30)")</f>
        <v>Start(1-10)</v>
      </c>
    </row>
    <row r="4871" spans="1:22">
      <c r="A4871">
        <v>752359712</v>
      </c>
      <c r="B4871" t="s">
        <v>4880</v>
      </c>
      <c r="C4871" s="1">
        <v>45022</v>
      </c>
      <c r="D4871" t="str">
        <f>TEXT(Hospital_Emergency_Room_Data[[#This Row],[Patient Admission Date]],"mmm")</f>
        <v>Apr</v>
      </c>
      <c r="E4871">
        <f>YEAR(Hospital_Emergency_Room_Data[[#This Row],[Patient Admission Date]])</f>
        <v>2023</v>
      </c>
      <c r="F4871" s="2">
        <v>0.3888888888888889</v>
      </c>
      <c r="G4871" s="8" t="str">
        <f>TEXT(Hospital_Emergency_Room_Data[[#This Row],[Patient Admission Date]],"dddd")</f>
        <v>Thursday</v>
      </c>
      <c r="H4871" t="s">
        <v>9208</v>
      </c>
      <c r="I4871">
        <v>66</v>
      </c>
      <c r="J4871" s="5" t="s">
        <v>9217</v>
      </c>
      <c r="K4871" t="s">
        <v>8</v>
      </c>
      <c r="L4871" t="s">
        <v>9281</v>
      </c>
      <c r="M4871" t="s">
        <v>9209</v>
      </c>
      <c r="O4871">
        <v>32</v>
      </c>
      <c r="P4871" t="s">
        <v>9225</v>
      </c>
      <c r="Q4871">
        <v>6</v>
      </c>
      <c r="R4871">
        <v>9</v>
      </c>
      <c r="S4871" t="s">
        <v>9255</v>
      </c>
      <c r="T4871" t="s">
        <v>9263</v>
      </c>
      <c r="U4871" t="s">
        <v>9300</v>
      </c>
      <c r="V4871" t="str" cm="1">
        <f t="array" ref="V4871">_xlfn.IFS(Hospital_Emergency_Room_Data[[#This Row],[Day]]&lt;=10,"Start(1-10)",Hospital_Emergency_Room_Data[[#This Row],[Day]]&lt;=20,"Middle(11-20)",Hospital_Emergency_Room_Data[[#This Row],[Day]]&gt;20,"End(21-30)")</f>
        <v>Start(1-10)</v>
      </c>
    </row>
    <row r="4872" spans="1:22">
      <c r="A4872">
        <v>607907919</v>
      </c>
      <c r="B4872" t="s">
        <v>4881</v>
      </c>
      <c r="C4872" s="1">
        <v>45554</v>
      </c>
      <c r="D4872" t="str">
        <f>TEXT(Hospital_Emergency_Room_Data[[#This Row],[Patient Admission Date]],"mmm")</f>
        <v>Sep</v>
      </c>
      <c r="E4872">
        <f>YEAR(Hospital_Emergency_Room_Data[[#This Row],[Patient Admission Date]])</f>
        <v>2024</v>
      </c>
      <c r="F4872" s="2">
        <v>0.21875</v>
      </c>
      <c r="G4872" s="8" t="str">
        <f>TEXT(Hospital_Emergency_Room_Data[[#This Row],[Patient Admission Date]],"dddd")</f>
        <v>Thursday</v>
      </c>
      <c r="H4872" t="s">
        <v>9208</v>
      </c>
      <c r="I4872">
        <v>1</v>
      </c>
      <c r="J4872" s="5" t="s">
        <v>9218</v>
      </c>
      <c r="K4872" t="s">
        <v>8</v>
      </c>
      <c r="L4872" t="s">
        <v>9281</v>
      </c>
      <c r="M4872" t="s">
        <v>9209</v>
      </c>
      <c r="O4872">
        <v>34</v>
      </c>
      <c r="P4872" t="s">
        <v>9225</v>
      </c>
      <c r="Q4872">
        <v>19</v>
      </c>
      <c r="R4872">
        <v>5</v>
      </c>
      <c r="S4872" t="s">
        <v>9258</v>
      </c>
      <c r="T4872" t="s">
        <v>9262</v>
      </c>
      <c r="U4872" t="s">
        <v>9300</v>
      </c>
      <c r="V4872" t="str" cm="1">
        <f t="array" ref="V4872">_xlfn.IFS(Hospital_Emergency_Room_Data[[#This Row],[Day]]&lt;=10,"Start(1-10)",Hospital_Emergency_Room_Data[[#This Row],[Day]]&lt;=20,"Middle(11-20)",Hospital_Emergency_Room_Data[[#This Row],[Day]]&gt;20,"End(21-30)")</f>
        <v>Middle(11-20)</v>
      </c>
    </row>
    <row r="4873" spans="1:22">
      <c r="A4873">
        <v>440848198</v>
      </c>
      <c r="B4873" t="s">
        <v>4882</v>
      </c>
      <c r="C4873" s="1">
        <v>45380</v>
      </c>
      <c r="D4873" t="str">
        <f>TEXT(Hospital_Emergency_Room_Data[[#This Row],[Patient Admission Date]],"mmm")</f>
        <v>Mar</v>
      </c>
      <c r="E4873">
        <f>YEAR(Hospital_Emergency_Room_Data[[#This Row],[Patient Admission Date]])</f>
        <v>2024</v>
      </c>
      <c r="F4873" s="2">
        <v>0.8208333333333333</v>
      </c>
      <c r="G4873" s="8" t="str">
        <f>TEXT(Hospital_Emergency_Room_Data[[#This Row],[Patient Admission Date]],"dddd")</f>
        <v>Friday</v>
      </c>
      <c r="H4873" t="s">
        <v>9208</v>
      </c>
      <c r="I4873">
        <v>38</v>
      </c>
      <c r="J4873" s="5" t="s">
        <v>9223</v>
      </c>
      <c r="K4873" t="s">
        <v>8</v>
      </c>
      <c r="L4873" t="s">
        <v>9281</v>
      </c>
      <c r="M4873" t="s">
        <v>9209</v>
      </c>
      <c r="O4873">
        <v>38</v>
      </c>
      <c r="P4873" t="s">
        <v>9225</v>
      </c>
      <c r="Q4873">
        <v>29</v>
      </c>
      <c r="R4873">
        <v>19</v>
      </c>
      <c r="S4873" t="s">
        <v>9256</v>
      </c>
      <c r="T4873" t="s">
        <v>9264</v>
      </c>
      <c r="U4873" t="s">
        <v>9300</v>
      </c>
      <c r="V4873" t="str" cm="1">
        <f t="array" ref="V4873">_xlfn.IFS(Hospital_Emergency_Room_Data[[#This Row],[Day]]&lt;=10,"Start(1-10)",Hospital_Emergency_Room_Data[[#This Row],[Day]]&lt;=20,"Middle(11-20)",Hospital_Emergency_Room_Data[[#This Row],[Day]]&gt;20,"End(21-30)")</f>
        <v>End(21-30)</v>
      </c>
    </row>
    <row r="4874" spans="1:22">
      <c r="A4874">
        <v>307116508</v>
      </c>
      <c r="B4874" t="s">
        <v>4883</v>
      </c>
      <c r="C4874" s="1">
        <v>45368</v>
      </c>
      <c r="D4874" t="str">
        <f>TEXT(Hospital_Emergency_Room_Data[[#This Row],[Patient Admission Date]],"mmm")</f>
        <v>Mar</v>
      </c>
      <c r="E4874">
        <f>YEAR(Hospital_Emergency_Room_Data[[#This Row],[Patient Admission Date]])</f>
        <v>2024</v>
      </c>
      <c r="F4874" s="2">
        <v>0.37986111111111109</v>
      </c>
      <c r="G4874" s="8" t="str">
        <f>TEXT(Hospital_Emergency_Room_Data[[#This Row],[Patient Admission Date]],"dddd")</f>
        <v>Sunday</v>
      </c>
      <c r="H4874" t="s">
        <v>9208</v>
      </c>
      <c r="I4874">
        <v>25</v>
      </c>
      <c r="J4874" s="5" t="s">
        <v>9220</v>
      </c>
      <c r="K4874" t="s">
        <v>8</v>
      </c>
      <c r="L4874" t="s">
        <v>9281</v>
      </c>
      <c r="M4874" t="s">
        <v>9209</v>
      </c>
      <c r="O4874">
        <v>49</v>
      </c>
      <c r="P4874" t="s">
        <v>9225</v>
      </c>
      <c r="Q4874">
        <v>17</v>
      </c>
      <c r="R4874">
        <v>9</v>
      </c>
      <c r="S4874" t="s">
        <v>9255</v>
      </c>
      <c r="T4874" t="s">
        <v>9262</v>
      </c>
      <c r="U4874" t="s">
        <v>9283</v>
      </c>
      <c r="V4874" t="str" cm="1">
        <f t="array" ref="V4874">_xlfn.IFS(Hospital_Emergency_Room_Data[[#This Row],[Day]]&lt;=10,"Start(1-10)",Hospital_Emergency_Room_Data[[#This Row],[Day]]&lt;=20,"Middle(11-20)",Hospital_Emergency_Room_Data[[#This Row],[Day]]&gt;20,"End(21-30)")</f>
        <v>Middle(11-20)</v>
      </c>
    </row>
    <row r="4875" spans="1:22">
      <c r="A4875">
        <v>204671880</v>
      </c>
      <c r="B4875" t="s">
        <v>4884</v>
      </c>
      <c r="C4875" s="1">
        <v>45176</v>
      </c>
      <c r="D4875" t="str">
        <f>TEXT(Hospital_Emergency_Room_Data[[#This Row],[Patient Admission Date]],"mmm")</f>
        <v>Sep</v>
      </c>
      <c r="E4875">
        <f>YEAR(Hospital_Emergency_Room_Data[[#This Row],[Patient Admission Date]])</f>
        <v>2023</v>
      </c>
      <c r="F4875" s="2">
        <v>0.46111111111111114</v>
      </c>
      <c r="G4875" s="8" t="str">
        <f>TEXT(Hospital_Emergency_Room_Data[[#This Row],[Patient Admission Date]],"dddd")</f>
        <v>Thursday</v>
      </c>
      <c r="H4875" t="s">
        <v>9208</v>
      </c>
      <c r="I4875">
        <v>63</v>
      </c>
      <c r="J4875" s="5" t="s">
        <v>9217</v>
      </c>
      <c r="K4875" t="s">
        <v>8</v>
      </c>
      <c r="L4875" t="s">
        <v>9281</v>
      </c>
      <c r="M4875" t="s">
        <v>9209</v>
      </c>
      <c r="O4875">
        <v>55</v>
      </c>
      <c r="P4875" t="s">
        <v>9225</v>
      </c>
      <c r="Q4875">
        <v>7</v>
      </c>
      <c r="R4875">
        <v>11</v>
      </c>
      <c r="S4875" t="s">
        <v>9255</v>
      </c>
      <c r="T4875" t="s">
        <v>9263</v>
      </c>
      <c r="U4875" t="s">
        <v>9283</v>
      </c>
      <c r="V4875" t="str" cm="1">
        <f t="array" ref="V4875">_xlfn.IFS(Hospital_Emergency_Room_Data[[#This Row],[Day]]&lt;=10,"Start(1-10)",Hospital_Emergency_Room_Data[[#This Row],[Day]]&lt;=20,"Middle(11-20)",Hospital_Emergency_Room_Data[[#This Row],[Day]]&gt;20,"End(21-30)")</f>
        <v>Start(1-10)</v>
      </c>
    </row>
    <row r="4876" spans="1:22">
      <c r="A4876">
        <v>158968777</v>
      </c>
      <c r="B4876" t="s">
        <v>4885</v>
      </c>
      <c r="C4876" s="1">
        <v>45104</v>
      </c>
      <c r="D4876" t="str">
        <f>TEXT(Hospital_Emergency_Room_Data[[#This Row],[Patient Admission Date]],"mmm")</f>
        <v>Jun</v>
      </c>
      <c r="E4876">
        <f>YEAR(Hospital_Emergency_Room_Data[[#This Row],[Patient Admission Date]])</f>
        <v>2023</v>
      </c>
      <c r="F4876" s="2">
        <v>0.32916666666666666</v>
      </c>
      <c r="G4876" s="8" t="str">
        <f>TEXT(Hospital_Emergency_Room_Data[[#This Row],[Patient Admission Date]],"dddd")</f>
        <v>Tuesday</v>
      </c>
      <c r="H4876" t="s">
        <v>9208</v>
      </c>
      <c r="I4876">
        <v>21</v>
      </c>
      <c r="J4876" s="5" t="s">
        <v>9220</v>
      </c>
      <c r="K4876" t="s">
        <v>8</v>
      </c>
      <c r="L4876" t="s">
        <v>9281</v>
      </c>
      <c r="M4876" t="s">
        <v>9209</v>
      </c>
      <c r="O4876">
        <v>10</v>
      </c>
      <c r="P4876" t="s">
        <v>9226</v>
      </c>
      <c r="Q4876">
        <v>27</v>
      </c>
      <c r="R4876">
        <v>7</v>
      </c>
      <c r="S4876" t="s">
        <v>9255</v>
      </c>
      <c r="T4876" t="s">
        <v>9264</v>
      </c>
      <c r="U4876" t="s">
        <v>9282</v>
      </c>
      <c r="V4876" t="str" cm="1">
        <f t="array" ref="V4876">_xlfn.IFS(Hospital_Emergency_Room_Data[[#This Row],[Day]]&lt;=10,"Start(1-10)",Hospital_Emergency_Room_Data[[#This Row],[Day]]&lt;=20,"Middle(11-20)",Hospital_Emergency_Room_Data[[#This Row],[Day]]&gt;20,"End(21-30)")</f>
        <v>End(21-30)</v>
      </c>
    </row>
    <row r="4877" spans="1:22">
      <c r="A4877">
        <v>269270398</v>
      </c>
      <c r="B4877" t="s">
        <v>4886</v>
      </c>
      <c r="C4877" s="1">
        <v>45020</v>
      </c>
      <c r="D4877" t="str">
        <f>TEXT(Hospital_Emergency_Room_Data[[#This Row],[Patient Admission Date]],"mmm")</f>
        <v>Apr</v>
      </c>
      <c r="E4877">
        <f>YEAR(Hospital_Emergency_Room_Data[[#This Row],[Patient Admission Date]])</f>
        <v>2023</v>
      </c>
      <c r="F4877" s="2">
        <v>9.0972222222222218E-2</v>
      </c>
      <c r="G4877" s="8" t="str">
        <f>TEXT(Hospital_Emergency_Room_Data[[#This Row],[Patient Admission Date]],"dddd")</f>
        <v>Tuesday</v>
      </c>
      <c r="H4877" t="s">
        <v>9208</v>
      </c>
      <c r="I4877">
        <v>7</v>
      </c>
      <c r="J4877" s="5" t="s">
        <v>9221</v>
      </c>
      <c r="K4877" t="s">
        <v>8</v>
      </c>
      <c r="L4877" t="s">
        <v>9281</v>
      </c>
      <c r="M4877" t="s">
        <v>9209</v>
      </c>
      <c r="O4877">
        <v>17</v>
      </c>
      <c r="P4877" t="s">
        <v>9226</v>
      </c>
      <c r="Q4877">
        <v>4</v>
      </c>
      <c r="R4877">
        <v>2</v>
      </c>
      <c r="S4877" t="s">
        <v>9258</v>
      </c>
      <c r="T4877" t="s">
        <v>9263</v>
      </c>
      <c r="U4877" t="s">
        <v>9282</v>
      </c>
      <c r="V4877" t="str" cm="1">
        <f t="array" ref="V4877">_xlfn.IFS(Hospital_Emergency_Room_Data[[#This Row],[Day]]&lt;=10,"Start(1-10)",Hospital_Emergency_Room_Data[[#This Row],[Day]]&lt;=20,"Middle(11-20)",Hospital_Emergency_Room_Data[[#This Row],[Day]]&gt;20,"End(21-30)")</f>
        <v>Start(1-10)</v>
      </c>
    </row>
    <row r="4878" spans="1:22">
      <c r="A4878">
        <v>744147520</v>
      </c>
      <c r="B4878" t="s">
        <v>4887</v>
      </c>
      <c r="C4878" s="1">
        <v>45379</v>
      </c>
      <c r="D4878" t="str">
        <f>TEXT(Hospital_Emergency_Room_Data[[#This Row],[Patient Admission Date]],"mmm")</f>
        <v>Mar</v>
      </c>
      <c r="E4878">
        <f>YEAR(Hospital_Emergency_Room_Data[[#This Row],[Patient Admission Date]])</f>
        <v>2024</v>
      </c>
      <c r="F4878" s="2">
        <v>0.44583333333333336</v>
      </c>
      <c r="G4878" s="8" t="str">
        <f>TEXT(Hospital_Emergency_Room_Data[[#This Row],[Patient Admission Date]],"dddd")</f>
        <v>Thursday</v>
      </c>
      <c r="H4878" t="s">
        <v>9208</v>
      </c>
      <c r="I4878">
        <v>19</v>
      </c>
      <c r="J4878" s="5" t="s">
        <v>9220</v>
      </c>
      <c r="K4878" t="s">
        <v>8</v>
      </c>
      <c r="L4878" t="s">
        <v>9281</v>
      </c>
      <c r="M4878" t="s">
        <v>9209</v>
      </c>
      <c r="O4878">
        <v>33</v>
      </c>
      <c r="P4878" t="s">
        <v>9225</v>
      </c>
      <c r="Q4878">
        <v>28</v>
      </c>
      <c r="R4878">
        <v>10</v>
      </c>
      <c r="S4878" t="s">
        <v>9255</v>
      </c>
      <c r="T4878" t="s">
        <v>9264</v>
      </c>
      <c r="U4878" t="s">
        <v>9300</v>
      </c>
      <c r="V4878" t="str" cm="1">
        <f t="array" ref="V4878">_xlfn.IFS(Hospital_Emergency_Room_Data[[#This Row],[Day]]&lt;=10,"Start(1-10)",Hospital_Emergency_Room_Data[[#This Row],[Day]]&lt;=20,"Middle(11-20)",Hospital_Emergency_Room_Data[[#This Row],[Day]]&gt;20,"End(21-30)")</f>
        <v>End(21-30)</v>
      </c>
    </row>
    <row r="4879" spans="1:22">
      <c r="A4879">
        <v>369271391</v>
      </c>
      <c r="B4879" t="s">
        <v>4888</v>
      </c>
      <c r="C4879" s="1">
        <v>45422</v>
      </c>
      <c r="D4879" t="str">
        <f>TEXT(Hospital_Emergency_Room_Data[[#This Row],[Patient Admission Date]],"mmm")</f>
        <v>May</v>
      </c>
      <c r="E4879">
        <f>YEAR(Hospital_Emergency_Room_Data[[#This Row],[Patient Admission Date]])</f>
        <v>2024</v>
      </c>
      <c r="F4879" s="2">
        <v>0.31458333333333333</v>
      </c>
      <c r="G4879" s="8" t="str">
        <f>TEXT(Hospital_Emergency_Room_Data[[#This Row],[Patient Admission Date]],"dddd")</f>
        <v>Friday</v>
      </c>
      <c r="H4879" t="s">
        <v>9208</v>
      </c>
      <c r="I4879">
        <v>7</v>
      </c>
      <c r="J4879" s="5" t="s">
        <v>9221</v>
      </c>
      <c r="K4879" t="s">
        <v>8</v>
      </c>
      <c r="L4879" t="s">
        <v>9281</v>
      </c>
      <c r="M4879" t="s">
        <v>9209</v>
      </c>
      <c r="O4879">
        <v>47</v>
      </c>
      <c r="P4879" t="s">
        <v>9225</v>
      </c>
      <c r="Q4879">
        <v>10</v>
      </c>
      <c r="R4879">
        <v>7</v>
      </c>
      <c r="S4879" t="s">
        <v>9255</v>
      </c>
      <c r="T4879" t="s">
        <v>9265</v>
      </c>
      <c r="U4879" t="s">
        <v>9283</v>
      </c>
      <c r="V4879" t="str" cm="1">
        <f t="array" ref="V4879">_xlfn.IFS(Hospital_Emergency_Room_Data[[#This Row],[Day]]&lt;=10,"Start(1-10)",Hospital_Emergency_Room_Data[[#This Row],[Day]]&lt;=20,"Middle(11-20)",Hospital_Emergency_Room_Data[[#This Row],[Day]]&gt;20,"End(21-30)")</f>
        <v>Start(1-10)</v>
      </c>
    </row>
    <row r="4880" spans="1:22">
      <c r="A4880">
        <v>161122015</v>
      </c>
      <c r="B4880" t="s">
        <v>4889</v>
      </c>
      <c r="C4880" s="1">
        <v>45398</v>
      </c>
      <c r="D4880" t="str">
        <f>TEXT(Hospital_Emergency_Room_Data[[#This Row],[Patient Admission Date]],"mmm")</f>
        <v>Apr</v>
      </c>
      <c r="E4880">
        <f>YEAR(Hospital_Emergency_Room_Data[[#This Row],[Patient Admission Date]])</f>
        <v>2024</v>
      </c>
      <c r="F4880" s="2">
        <v>0.43819444444444444</v>
      </c>
      <c r="G4880" s="8" t="str">
        <f>TEXT(Hospital_Emergency_Room_Data[[#This Row],[Patient Admission Date]],"dddd")</f>
        <v>Tuesday</v>
      </c>
      <c r="H4880" t="s">
        <v>9208</v>
      </c>
      <c r="I4880">
        <v>28</v>
      </c>
      <c r="J4880" s="5" t="s">
        <v>9220</v>
      </c>
      <c r="K4880" t="s">
        <v>8</v>
      </c>
      <c r="L4880" t="s">
        <v>9281</v>
      </c>
      <c r="M4880" t="s">
        <v>9209</v>
      </c>
      <c r="O4880">
        <v>51</v>
      </c>
      <c r="P4880" t="s">
        <v>9225</v>
      </c>
      <c r="Q4880">
        <v>16</v>
      </c>
      <c r="R4880">
        <v>10</v>
      </c>
      <c r="S4880" t="s">
        <v>9255</v>
      </c>
      <c r="T4880" t="s">
        <v>9262</v>
      </c>
      <c r="U4880" t="s">
        <v>9283</v>
      </c>
      <c r="V4880" t="str" cm="1">
        <f t="array" ref="V4880">_xlfn.IFS(Hospital_Emergency_Room_Data[[#This Row],[Day]]&lt;=10,"Start(1-10)",Hospital_Emergency_Room_Data[[#This Row],[Day]]&lt;=20,"Middle(11-20)",Hospital_Emergency_Room_Data[[#This Row],[Day]]&gt;20,"End(21-30)")</f>
        <v>Middle(11-20)</v>
      </c>
    </row>
    <row r="4881" spans="1:22">
      <c r="A4881">
        <v>428044880</v>
      </c>
      <c r="B4881" t="s">
        <v>4890</v>
      </c>
      <c r="C4881" s="1">
        <v>45323</v>
      </c>
      <c r="D4881" t="str">
        <f>TEXT(Hospital_Emergency_Room_Data[[#This Row],[Patient Admission Date]],"mmm")</f>
        <v>Feb</v>
      </c>
      <c r="E4881">
        <f>YEAR(Hospital_Emergency_Room_Data[[#This Row],[Patient Admission Date]])</f>
        <v>2024</v>
      </c>
      <c r="F4881" s="2">
        <v>0.2638888888888889</v>
      </c>
      <c r="G4881" s="8" t="str">
        <f>TEXT(Hospital_Emergency_Room_Data[[#This Row],[Patient Admission Date]],"dddd")</f>
        <v>Thursday</v>
      </c>
      <c r="H4881" t="s">
        <v>9208</v>
      </c>
      <c r="I4881">
        <v>78</v>
      </c>
      <c r="J4881" s="5" t="s">
        <v>9222</v>
      </c>
      <c r="K4881" t="s">
        <v>8</v>
      </c>
      <c r="L4881" t="s">
        <v>9281</v>
      </c>
      <c r="M4881" t="s">
        <v>9209</v>
      </c>
      <c r="N4881">
        <v>0</v>
      </c>
      <c r="O4881">
        <v>13</v>
      </c>
      <c r="P4881" t="s">
        <v>9226</v>
      </c>
      <c r="Q4881">
        <v>1</v>
      </c>
      <c r="R4881">
        <v>6</v>
      </c>
      <c r="S4881" t="s">
        <v>9255</v>
      </c>
      <c r="T4881" t="s">
        <v>9263</v>
      </c>
      <c r="U4881" t="s">
        <v>9282</v>
      </c>
      <c r="V4881" t="str" cm="1">
        <f t="array" ref="V4881">_xlfn.IFS(Hospital_Emergency_Room_Data[[#This Row],[Day]]&lt;=10,"Start(1-10)",Hospital_Emergency_Room_Data[[#This Row],[Day]]&lt;=20,"Middle(11-20)",Hospital_Emergency_Room_Data[[#This Row],[Day]]&gt;20,"End(21-30)")</f>
        <v>Start(1-10)</v>
      </c>
    </row>
    <row r="4882" spans="1:22">
      <c r="A4882">
        <v>336216476</v>
      </c>
      <c r="B4882" t="s">
        <v>4891</v>
      </c>
      <c r="C4882" s="1">
        <v>45448</v>
      </c>
      <c r="D4882" t="str">
        <f>TEXT(Hospital_Emergency_Room_Data[[#This Row],[Patient Admission Date]],"mmm")</f>
        <v>Jun</v>
      </c>
      <c r="E4882">
        <f>YEAR(Hospital_Emergency_Room_Data[[#This Row],[Patient Admission Date]])</f>
        <v>2024</v>
      </c>
      <c r="F4882" s="2">
        <v>0.89166666666666672</v>
      </c>
      <c r="G4882" s="8" t="str">
        <f>TEXT(Hospital_Emergency_Room_Data[[#This Row],[Patient Admission Date]],"dddd")</f>
        <v>Wednesday</v>
      </c>
      <c r="H4882" t="s">
        <v>9208</v>
      </c>
      <c r="I4882">
        <v>8</v>
      </c>
      <c r="J4882" s="5" t="s">
        <v>9221</v>
      </c>
      <c r="K4882" t="s">
        <v>8</v>
      </c>
      <c r="L4882" t="s">
        <v>9281</v>
      </c>
      <c r="M4882" t="s">
        <v>9209</v>
      </c>
      <c r="N4882">
        <v>0</v>
      </c>
      <c r="O4882">
        <v>35</v>
      </c>
      <c r="P4882" t="s">
        <v>9225</v>
      </c>
      <c r="Q4882">
        <v>5</v>
      </c>
      <c r="R4882">
        <v>21</v>
      </c>
      <c r="S4882" t="s">
        <v>9256</v>
      </c>
      <c r="T4882" t="s">
        <v>9263</v>
      </c>
      <c r="U4882" t="s">
        <v>9300</v>
      </c>
      <c r="V4882" t="str" cm="1">
        <f t="array" ref="V4882">_xlfn.IFS(Hospital_Emergency_Room_Data[[#This Row],[Day]]&lt;=10,"Start(1-10)",Hospital_Emergency_Room_Data[[#This Row],[Day]]&lt;=20,"Middle(11-20)",Hospital_Emergency_Room_Data[[#This Row],[Day]]&gt;20,"End(21-30)")</f>
        <v>Start(1-10)</v>
      </c>
    </row>
    <row r="4883" spans="1:22">
      <c r="A4883">
        <v>686807797</v>
      </c>
      <c r="B4883" t="s">
        <v>4892</v>
      </c>
      <c r="C4883" s="1">
        <v>45036</v>
      </c>
      <c r="D4883" t="str">
        <f>TEXT(Hospital_Emergency_Room_Data[[#This Row],[Patient Admission Date]],"mmm")</f>
        <v>Apr</v>
      </c>
      <c r="E4883">
        <f>YEAR(Hospital_Emergency_Room_Data[[#This Row],[Patient Admission Date]])</f>
        <v>2023</v>
      </c>
      <c r="F4883" s="2">
        <v>0.72083333333333333</v>
      </c>
      <c r="G4883" s="8" t="str">
        <f>TEXT(Hospital_Emergency_Room_Data[[#This Row],[Patient Admission Date]],"dddd")</f>
        <v>Thursday</v>
      </c>
      <c r="H4883" t="s">
        <v>9208</v>
      </c>
      <c r="I4883">
        <v>49</v>
      </c>
      <c r="J4883" s="5" t="s">
        <v>9219</v>
      </c>
      <c r="K4883" t="s">
        <v>8</v>
      </c>
      <c r="L4883" t="s">
        <v>9281</v>
      </c>
      <c r="M4883" t="s">
        <v>9209</v>
      </c>
      <c r="N4883">
        <v>0</v>
      </c>
      <c r="O4883">
        <v>38</v>
      </c>
      <c r="P4883" t="s">
        <v>9225</v>
      </c>
      <c r="Q4883">
        <v>20</v>
      </c>
      <c r="R4883">
        <v>17</v>
      </c>
      <c r="S4883" t="s">
        <v>9257</v>
      </c>
      <c r="T4883" t="s">
        <v>9262</v>
      </c>
      <c r="U4883" t="s">
        <v>9300</v>
      </c>
      <c r="V4883" t="str" cm="1">
        <f t="array" ref="V4883">_xlfn.IFS(Hospital_Emergency_Room_Data[[#This Row],[Day]]&lt;=10,"Start(1-10)",Hospital_Emergency_Room_Data[[#This Row],[Day]]&lt;=20,"Middle(11-20)",Hospital_Emergency_Room_Data[[#This Row],[Day]]&gt;20,"End(21-30)")</f>
        <v>Middle(11-20)</v>
      </c>
    </row>
    <row r="4884" spans="1:22">
      <c r="A4884">
        <v>871943138</v>
      </c>
      <c r="B4884" t="s">
        <v>4893</v>
      </c>
      <c r="C4884" s="1">
        <v>45458</v>
      </c>
      <c r="D4884" t="str">
        <f>TEXT(Hospital_Emergency_Room_Data[[#This Row],[Patient Admission Date]],"mmm")</f>
        <v>Jun</v>
      </c>
      <c r="E4884">
        <f>YEAR(Hospital_Emergency_Room_Data[[#This Row],[Patient Admission Date]])</f>
        <v>2024</v>
      </c>
      <c r="F4884" s="2">
        <v>0.81944444444444442</v>
      </c>
      <c r="G4884" s="8" t="str">
        <f>TEXT(Hospital_Emergency_Room_Data[[#This Row],[Patient Admission Date]],"dddd")</f>
        <v>Saturday</v>
      </c>
      <c r="H4884" t="s">
        <v>9208</v>
      </c>
      <c r="I4884">
        <v>48</v>
      </c>
      <c r="J4884" s="5" t="s">
        <v>9219</v>
      </c>
      <c r="K4884" t="s">
        <v>8</v>
      </c>
      <c r="L4884" t="s">
        <v>9281</v>
      </c>
      <c r="M4884" t="s">
        <v>9209</v>
      </c>
      <c r="N4884">
        <v>0</v>
      </c>
      <c r="O4884">
        <v>37</v>
      </c>
      <c r="P4884" t="s">
        <v>9225</v>
      </c>
      <c r="Q4884">
        <v>15</v>
      </c>
      <c r="R4884">
        <v>19</v>
      </c>
      <c r="S4884" t="s">
        <v>9256</v>
      </c>
      <c r="T4884" t="s">
        <v>9262</v>
      </c>
      <c r="U4884" t="s">
        <v>9300</v>
      </c>
      <c r="V4884" t="str" cm="1">
        <f t="array" ref="V4884">_xlfn.IFS(Hospital_Emergency_Room_Data[[#This Row],[Day]]&lt;=10,"Start(1-10)",Hospital_Emergency_Room_Data[[#This Row],[Day]]&lt;=20,"Middle(11-20)",Hospital_Emergency_Room_Data[[#This Row],[Day]]&gt;20,"End(21-30)")</f>
        <v>Middle(11-20)</v>
      </c>
    </row>
    <row r="4885" spans="1:22">
      <c r="A4885">
        <v>754358800</v>
      </c>
      <c r="B4885" t="s">
        <v>4894</v>
      </c>
      <c r="C4885" s="1">
        <v>45345</v>
      </c>
      <c r="D4885" t="str">
        <f>TEXT(Hospital_Emergency_Room_Data[[#This Row],[Patient Admission Date]],"mmm")</f>
        <v>Feb</v>
      </c>
      <c r="E4885">
        <f>YEAR(Hospital_Emergency_Room_Data[[#This Row],[Patient Admission Date]])</f>
        <v>2024</v>
      </c>
      <c r="F4885" s="2">
        <v>0.82708333333333328</v>
      </c>
      <c r="G4885" s="8" t="str">
        <f>TEXT(Hospital_Emergency_Room_Data[[#This Row],[Patient Admission Date]],"dddd")</f>
        <v>Friday</v>
      </c>
      <c r="H4885" t="s">
        <v>9208</v>
      </c>
      <c r="I4885">
        <v>72</v>
      </c>
      <c r="J4885" s="5" t="s">
        <v>9222</v>
      </c>
      <c r="K4885" t="s">
        <v>8</v>
      </c>
      <c r="L4885" t="s">
        <v>9281</v>
      </c>
      <c r="M4885" t="s">
        <v>9209</v>
      </c>
      <c r="N4885">
        <v>0</v>
      </c>
      <c r="O4885">
        <v>10</v>
      </c>
      <c r="P4885" t="s">
        <v>9226</v>
      </c>
      <c r="Q4885">
        <v>23</v>
      </c>
      <c r="R4885">
        <v>19</v>
      </c>
      <c r="S4885" t="s">
        <v>9256</v>
      </c>
      <c r="T4885" t="s">
        <v>9264</v>
      </c>
      <c r="U4885" t="s">
        <v>9282</v>
      </c>
      <c r="V4885" t="str" cm="1">
        <f t="array" ref="V4885">_xlfn.IFS(Hospital_Emergency_Room_Data[[#This Row],[Day]]&lt;=10,"Start(1-10)",Hospital_Emergency_Room_Data[[#This Row],[Day]]&lt;=20,"Middle(11-20)",Hospital_Emergency_Room_Data[[#This Row],[Day]]&gt;20,"End(21-30)")</f>
        <v>End(21-30)</v>
      </c>
    </row>
    <row r="4886" spans="1:22">
      <c r="A4886">
        <v>249351997</v>
      </c>
      <c r="B4886" t="s">
        <v>4895</v>
      </c>
      <c r="C4886" s="1">
        <v>45200</v>
      </c>
      <c r="D4886" t="str">
        <f>TEXT(Hospital_Emergency_Room_Data[[#This Row],[Patient Admission Date]],"mmm")</f>
        <v>Oct</v>
      </c>
      <c r="E4886">
        <f>YEAR(Hospital_Emergency_Room_Data[[#This Row],[Patient Admission Date]])</f>
        <v>2023</v>
      </c>
      <c r="F4886" s="2">
        <v>0.29375000000000001</v>
      </c>
      <c r="G4886" s="8" t="str">
        <f>TEXT(Hospital_Emergency_Room_Data[[#This Row],[Patient Admission Date]],"dddd")</f>
        <v>Sunday</v>
      </c>
      <c r="H4886" t="s">
        <v>9208</v>
      </c>
      <c r="I4886">
        <v>78</v>
      </c>
      <c r="J4886" s="5" t="s">
        <v>9222</v>
      </c>
      <c r="K4886" t="s">
        <v>8</v>
      </c>
      <c r="L4886" t="s">
        <v>9281</v>
      </c>
      <c r="M4886" t="s">
        <v>9209</v>
      </c>
      <c r="N4886">
        <v>0</v>
      </c>
      <c r="O4886">
        <v>42</v>
      </c>
      <c r="P4886" t="s">
        <v>9225</v>
      </c>
      <c r="Q4886">
        <v>1</v>
      </c>
      <c r="R4886">
        <v>7</v>
      </c>
      <c r="S4886" t="s">
        <v>9255</v>
      </c>
      <c r="T4886" t="s">
        <v>9263</v>
      </c>
      <c r="U4886" t="s">
        <v>9300</v>
      </c>
      <c r="V4886" t="str" cm="1">
        <f t="array" ref="V4886">_xlfn.IFS(Hospital_Emergency_Room_Data[[#This Row],[Day]]&lt;=10,"Start(1-10)",Hospital_Emergency_Room_Data[[#This Row],[Day]]&lt;=20,"Middle(11-20)",Hospital_Emergency_Room_Data[[#This Row],[Day]]&gt;20,"End(21-30)")</f>
        <v>Start(1-10)</v>
      </c>
    </row>
    <row r="4887" spans="1:22">
      <c r="A4887">
        <v>503410754</v>
      </c>
      <c r="B4887" t="s">
        <v>4896</v>
      </c>
      <c r="C4887" s="1">
        <v>45245</v>
      </c>
      <c r="D4887" t="str">
        <f>TEXT(Hospital_Emergency_Room_Data[[#This Row],[Patient Admission Date]],"mmm")</f>
        <v>Nov</v>
      </c>
      <c r="E4887">
        <f>YEAR(Hospital_Emergency_Room_Data[[#This Row],[Patient Admission Date]])</f>
        <v>2023</v>
      </c>
      <c r="F4887" s="2">
        <v>8.4722222222222227E-2</v>
      </c>
      <c r="G4887" s="8" t="str">
        <f>TEXT(Hospital_Emergency_Room_Data[[#This Row],[Patient Admission Date]],"dddd")</f>
        <v>Wednesday</v>
      </c>
      <c r="H4887" t="s">
        <v>9208</v>
      </c>
      <c r="I4887">
        <v>15</v>
      </c>
      <c r="J4887" s="5" t="s">
        <v>9220</v>
      </c>
      <c r="K4887" t="s">
        <v>8</v>
      </c>
      <c r="L4887" t="s">
        <v>9281</v>
      </c>
      <c r="M4887" t="s">
        <v>9209</v>
      </c>
      <c r="N4887">
        <v>0</v>
      </c>
      <c r="O4887">
        <v>51</v>
      </c>
      <c r="P4887" t="s">
        <v>9225</v>
      </c>
      <c r="Q4887">
        <v>15</v>
      </c>
      <c r="R4887">
        <v>2</v>
      </c>
      <c r="S4887" t="s">
        <v>9258</v>
      </c>
      <c r="T4887" t="s">
        <v>9262</v>
      </c>
      <c r="U4887" t="s">
        <v>9283</v>
      </c>
      <c r="V4887" t="str" cm="1">
        <f t="array" ref="V4887">_xlfn.IFS(Hospital_Emergency_Room_Data[[#This Row],[Day]]&lt;=10,"Start(1-10)",Hospital_Emergency_Room_Data[[#This Row],[Day]]&lt;=20,"Middle(11-20)",Hospital_Emergency_Room_Data[[#This Row],[Day]]&gt;20,"End(21-30)")</f>
        <v>Middle(11-20)</v>
      </c>
    </row>
    <row r="4888" spans="1:22">
      <c r="A4888">
        <v>825418889</v>
      </c>
      <c r="B4888" t="s">
        <v>4897</v>
      </c>
      <c r="C4888" s="1">
        <v>45440</v>
      </c>
      <c r="D4888" t="str">
        <f>TEXT(Hospital_Emergency_Room_Data[[#This Row],[Patient Admission Date]],"mmm")</f>
        <v>May</v>
      </c>
      <c r="E4888">
        <f>YEAR(Hospital_Emergency_Room_Data[[#This Row],[Patient Admission Date]])</f>
        <v>2024</v>
      </c>
      <c r="F4888" s="2">
        <v>0.95208333333333328</v>
      </c>
      <c r="G4888" s="8" t="str">
        <f>TEXT(Hospital_Emergency_Room_Data[[#This Row],[Patient Admission Date]],"dddd")</f>
        <v>Tuesday</v>
      </c>
      <c r="H4888" t="s">
        <v>9208</v>
      </c>
      <c r="I4888">
        <v>32</v>
      </c>
      <c r="J4888" s="5" t="s">
        <v>9223</v>
      </c>
      <c r="K4888" t="s">
        <v>8</v>
      </c>
      <c r="L4888" t="s">
        <v>9281</v>
      </c>
      <c r="M4888" t="s">
        <v>9209</v>
      </c>
      <c r="N4888">
        <v>0</v>
      </c>
      <c r="O4888">
        <v>30</v>
      </c>
      <c r="P4888" t="s">
        <v>9225</v>
      </c>
      <c r="Q4888">
        <v>28</v>
      </c>
      <c r="R4888">
        <v>22</v>
      </c>
      <c r="S4888" t="s">
        <v>9256</v>
      </c>
      <c r="T4888" t="s">
        <v>9264</v>
      </c>
      <c r="U4888" t="s">
        <v>9282</v>
      </c>
      <c r="V4888" t="str" cm="1">
        <f t="array" ref="V4888">_xlfn.IFS(Hospital_Emergency_Room_Data[[#This Row],[Day]]&lt;=10,"Start(1-10)",Hospital_Emergency_Room_Data[[#This Row],[Day]]&lt;=20,"Middle(11-20)",Hospital_Emergency_Room_Data[[#This Row],[Day]]&gt;20,"End(21-30)")</f>
        <v>End(21-30)</v>
      </c>
    </row>
    <row r="4889" spans="1:22">
      <c r="A4889">
        <v>814974775</v>
      </c>
      <c r="B4889" t="s">
        <v>4898</v>
      </c>
      <c r="C4889" s="1">
        <v>45380</v>
      </c>
      <c r="D4889" t="str">
        <f>TEXT(Hospital_Emergency_Room_Data[[#This Row],[Patient Admission Date]],"mmm")</f>
        <v>Mar</v>
      </c>
      <c r="E4889">
        <f>YEAR(Hospital_Emergency_Room_Data[[#This Row],[Patient Admission Date]])</f>
        <v>2024</v>
      </c>
      <c r="F4889" s="2">
        <v>0.44513888888888886</v>
      </c>
      <c r="G4889" s="8" t="str">
        <f>TEXT(Hospital_Emergency_Room_Data[[#This Row],[Patient Admission Date]],"dddd")</f>
        <v>Friday</v>
      </c>
      <c r="H4889" t="s">
        <v>9208</v>
      </c>
      <c r="I4889">
        <v>53</v>
      </c>
      <c r="J4889" s="5" t="s">
        <v>9219</v>
      </c>
      <c r="K4889" t="s">
        <v>8</v>
      </c>
      <c r="L4889" t="s">
        <v>9281</v>
      </c>
      <c r="M4889" t="s">
        <v>9209</v>
      </c>
      <c r="N4889">
        <v>0</v>
      </c>
      <c r="O4889">
        <v>43</v>
      </c>
      <c r="P4889" t="s">
        <v>9225</v>
      </c>
      <c r="Q4889">
        <v>29</v>
      </c>
      <c r="R4889">
        <v>10</v>
      </c>
      <c r="S4889" t="s">
        <v>9255</v>
      </c>
      <c r="T4889" t="s">
        <v>9264</v>
      </c>
      <c r="U4889" t="s">
        <v>9300</v>
      </c>
      <c r="V4889" t="str" cm="1">
        <f t="array" ref="V4889">_xlfn.IFS(Hospital_Emergency_Room_Data[[#This Row],[Day]]&lt;=10,"Start(1-10)",Hospital_Emergency_Room_Data[[#This Row],[Day]]&lt;=20,"Middle(11-20)",Hospital_Emergency_Room_Data[[#This Row],[Day]]&gt;20,"End(21-30)")</f>
        <v>End(21-30)</v>
      </c>
    </row>
    <row r="4890" spans="1:22">
      <c r="A4890">
        <v>532394090</v>
      </c>
      <c r="B4890" t="s">
        <v>4899</v>
      </c>
      <c r="C4890" s="1">
        <v>45530</v>
      </c>
      <c r="D4890" t="str">
        <f>TEXT(Hospital_Emergency_Room_Data[[#This Row],[Patient Admission Date]],"mmm")</f>
        <v>Aug</v>
      </c>
      <c r="E4890">
        <f>YEAR(Hospital_Emergency_Room_Data[[#This Row],[Patient Admission Date]])</f>
        <v>2024</v>
      </c>
      <c r="F4890" s="2">
        <v>0.65902777777777777</v>
      </c>
      <c r="G4890" s="8" t="str">
        <f>TEXT(Hospital_Emergency_Room_Data[[#This Row],[Patient Admission Date]],"dddd")</f>
        <v>Monday</v>
      </c>
      <c r="H4890" t="s">
        <v>9208</v>
      </c>
      <c r="I4890">
        <v>54</v>
      </c>
      <c r="J4890" s="5" t="s">
        <v>9219</v>
      </c>
      <c r="K4890" t="s">
        <v>8</v>
      </c>
      <c r="L4890" t="s">
        <v>9281</v>
      </c>
      <c r="M4890" t="s">
        <v>9209</v>
      </c>
      <c r="N4890">
        <v>1</v>
      </c>
      <c r="O4890">
        <v>17</v>
      </c>
      <c r="P4890" t="s">
        <v>9226</v>
      </c>
      <c r="Q4890">
        <v>26</v>
      </c>
      <c r="R4890">
        <v>15</v>
      </c>
      <c r="S4890" t="s">
        <v>9257</v>
      </c>
      <c r="T4890" t="s">
        <v>9264</v>
      </c>
      <c r="U4890" t="s">
        <v>9282</v>
      </c>
      <c r="V4890" t="str" cm="1">
        <f t="array" ref="V4890">_xlfn.IFS(Hospital_Emergency_Room_Data[[#This Row],[Day]]&lt;=10,"Start(1-10)",Hospital_Emergency_Room_Data[[#This Row],[Day]]&lt;=20,"Middle(11-20)",Hospital_Emergency_Room_Data[[#This Row],[Day]]&gt;20,"End(21-30)")</f>
        <v>End(21-30)</v>
      </c>
    </row>
    <row r="4891" spans="1:22">
      <c r="A4891">
        <v>583559151</v>
      </c>
      <c r="B4891" t="s">
        <v>4900</v>
      </c>
      <c r="C4891" s="1">
        <v>45235</v>
      </c>
      <c r="D4891" t="str">
        <f>TEXT(Hospital_Emergency_Room_Data[[#This Row],[Patient Admission Date]],"mmm")</f>
        <v>Nov</v>
      </c>
      <c r="E4891">
        <f>YEAR(Hospital_Emergency_Room_Data[[#This Row],[Patient Admission Date]])</f>
        <v>2023</v>
      </c>
      <c r="F4891" s="2">
        <v>0.47222222222222221</v>
      </c>
      <c r="G4891" s="8" t="str">
        <f>TEXT(Hospital_Emergency_Room_Data[[#This Row],[Patient Admission Date]],"dddd")</f>
        <v>Sunday</v>
      </c>
      <c r="H4891" t="s">
        <v>9208</v>
      </c>
      <c r="I4891">
        <v>27</v>
      </c>
      <c r="J4891" s="5" t="s">
        <v>9220</v>
      </c>
      <c r="K4891" t="s">
        <v>8</v>
      </c>
      <c r="L4891" t="s">
        <v>9281</v>
      </c>
      <c r="M4891" t="s">
        <v>9209</v>
      </c>
      <c r="N4891">
        <v>1</v>
      </c>
      <c r="O4891">
        <v>38</v>
      </c>
      <c r="P4891" t="s">
        <v>9225</v>
      </c>
      <c r="Q4891">
        <v>5</v>
      </c>
      <c r="R4891">
        <v>11</v>
      </c>
      <c r="S4891" t="s">
        <v>9255</v>
      </c>
      <c r="T4891" t="s">
        <v>9263</v>
      </c>
      <c r="U4891" t="s">
        <v>9300</v>
      </c>
      <c r="V4891" t="str" cm="1">
        <f t="array" ref="V4891">_xlfn.IFS(Hospital_Emergency_Room_Data[[#This Row],[Day]]&lt;=10,"Start(1-10)",Hospital_Emergency_Room_Data[[#This Row],[Day]]&lt;=20,"Middle(11-20)",Hospital_Emergency_Room_Data[[#This Row],[Day]]&gt;20,"End(21-30)")</f>
        <v>Start(1-10)</v>
      </c>
    </row>
    <row r="4892" spans="1:22">
      <c r="A4892">
        <v>290549915</v>
      </c>
      <c r="B4892" t="s">
        <v>4901</v>
      </c>
      <c r="C4892" s="1">
        <v>45141</v>
      </c>
      <c r="D4892" t="str">
        <f>TEXT(Hospital_Emergency_Room_Data[[#This Row],[Patient Admission Date]],"mmm")</f>
        <v>Aug</v>
      </c>
      <c r="E4892">
        <f>YEAR(Hospital_Emergency_Room_Data[[#This Row],[Patient Admission Date]])</f>
        <v>2023</v>
      </c>
      <c r="F4892" s="2">
        <v>0.44930555555555557</v>
      </c>
      <c r="G4892" s="8" t="str">
        <f>TEXT(Hospital_Emergency_Room_Data[[#This Row],[Patient Admission Date]],"dddd")</f>
        <v>Thursday</v>
      </c>
      <c r="H4892" t="s">
        <v>9208</v>
      </c>
      <c r="I4892">
        <v>30</v>
      </c>
      <c r="J4892" s="5" t="s">
        <v>9223</v>
      </c>
      <c r="K4892" t="s">
        <v>8</v>
      </c>
      <c r="L4892" t="s">
        <v>9281</v>
      </c>
      <c r="M4892" t="s">
        <v>9209</v>
      </c>
      <c r="N4892">
        <v>1</v>
      </c>
      <c r="O4892">
        <v>42</v>
      </c>
      <c r="P4892" t="s">
        <v>9225</v>
      </c>
      <c r="Q4892">
        <v>3</v>
      </c>
      <c r="R4892">
        <v>10</v>
      </c>
      <c r="S4892" t="s">
        <v>9255</v>
      </c>
      <c r="T4892" t="s">
        <v>9263</v>
      </c>
      <c r="U4892" t="s">
        <v>9300</v>
      </c>
      <c r="V4892" t="str" cm="1">
        <f t="array" ref="V4892">_xlfn.IFS(Hospital_Emergency_Room_Data[[#This Row],[Day]]&lt;=10,"Start(1-10)",Hospital_Emergency_Room_Data[[#This Row],[Day]]&lt;=20,"Middle(11-20)",Hospital_Emergency_Room_Data[[#This Row],[Day]]&gt;20,"End(21-30)")</f>
        <v>Start(1-10)</v>
      </c>
    </row>
    <row r="4893" spans="1:22">
      <c r="A4893">
        <v>695947928</v>
      </c>
      <c r="B4893" t="s">
        <v>4902</v>
      </c>
      <c r="C4893" s="1">
        <v>45337</v>
      </c>
      <c r="D4893" t="str">
        <f>TEXT(Hospital_Emergency_Room_Data[[#This Row],[Patient Admission Date]],"mmm")</f>
        <v>Feb</v>
      </c>
      <c r="E4893">
        <f>YEAR(Hospital_Emergency_Room_Data[[#This Row],[Patient Admission Date]])</f>
        <v>2024</v>
      </c>
      <c r="F4893" s="2">
        <v>0.62708333333333333</v>
      </c>
      <c r="G4893" s="8" t="str">
        <f>TEXT(Hospital_Emergency_Room_Data[[#This Row],[Patient Admission Date]],"dddd")</f>
        <v>Thursday</v>
      </c>
      <c r="H4893" t="s">
        <v>9208</v>
      </c>
      <c r="I4893">
        <v>28</v>
      </c>
      <c r="J4893" s="5" t="s">
        <v>9220</v>
      </c>
      <c r="K4893" t="s">
        <v>8</v>
      </c>
      <c r="L4893" t="s">
        <v>9281</v>
      </c>
      <c r="M4893" t="s">
        <v>9209</v>
      </c>
      <c r="N4893">
        <v>1</v>
      </c>
      <c r="O4893">
        <v>35</v>
      </c>
      <c r="P4893" t="s">
        <v>9225</v>
      </c>
      <c r="Q4893">
        <v>15</v>
      </c>
      <c r="R4893">
        <v>15</v>
      </c>
      <c r="S4893" t="s">
        <v>9257</v>
      </c>
      <c r="T4893" t="s">
        <v>9262</v>
      </c>
      <c r="U4893" t="s">
        <v>9300</v>
      </c>
      <c r="V4893" t="str" cm="1">
        <f t="array" ref="V4893">_xlfn.IFS(Hospital_Emergency_Room_Data[[#This Row],[Day]]&lt;=10,"Start(1-10)",Hospital_Emergency_Room_Data[[#This Row],[Day]]&lt;=20,"Middle(11-20)",Hospital_Emergency_Room_Data[[#This Row],[Day]]&gt;20,"End(21-30)")</f>
        <v>Middle(11-20)</v>
      </c>
    </row>
    <row r="4894" spans="1:22">
      <c r="A4894">
        <v>427879237</v>
      </c>
      <c r="B4894" t="s">
        <v>4903</v>
      </c>
      <c r="C4894" s="1">
        <v>45159</v>
      </c>
      <c r="D4894" t="str">
        <f>TEXT(Hospital_Emergency_Room_Data[[#This Row],[Patient Admission Date]],"mmm")</f>
        <v>Aug</v>
      </c>
      <c r="E4894">
        <f>YEAR(Hospital_Emergency_Room_Data[[#This Row],[Patient Admission Date]])</f>
        <v>2023</v>
      </c>
      <c r="F4894" s="2">
        <v>0.22916666666666666</v>
      </c>
      <c r="G4894" s="8" t="str">
        <f>TEXT(Hospital_Emergency_Room_Data[[#This Row],[Patient Admission Date]],"dddd")</f>
        <v>Monday</v>
      </c>
      <c r="H4894" t="s">
        <v>9208</v>
      </c>
      <c r="I4894">
        <v>19</v>
      </c>
      <c r="J4894" s="5" t="s">
        <v>9220</v>
      </c>
      <c r="K4894" t="s">
        <v>8</v>
      </c>
      <c r="L4894" t="s">
        <v>9281</v>
      </c>
      <c r="M4894" t="s">
        <v>9209</v>
      </c>
      <c r="N4894">
        <v>1</v>
      </c>
      <c r="O4894">
        <v>20</v>
      </c>
      <c r="P4894" t="s">
        <v>9226</v>
      </c>
      <c r="Q4894">
        <v>21</v>
      </c>
      <c r="R4894">
        <v>5</v>
      </c>
      <c r="S4894" t="s">
        <v>9258</v>
      </c>
      <c r="T4894" t="s">
        <v>9262</v>
      </c>
      <c r="U4894" t="s">
        <v>9282</v>
      </c>
      <c r="V4894" t="str" cm="1">
        <f t="array" ref="V4894">_xlfn.IFS(Hospital_Emergency_Room_Data[[#This Row],[Day]]&lt;=10,"Start(1-10)",Hospital_Emergency_Room_Data[[#This Row],[Day]]&lt;=20,"Middle(11-20)",Hospital_Emergency_Room_Data[[#This Row],[Day]]&gt;20,"End(21-30)")</f>
        <v>End(21-30)</v>
      </c>
    </row>
    <row r="4895" spans="1:22">
      <c r="A4895">
        <v>593143392</v>
      </c>
      <c r="B4895" t="s">
        <v>4904</v>
      </c>
      <c r="C4895" s="1">
        <v>45390</v>
      </c>
      <c r="D4895" t="str">
        <f>TEXT(Hospital_Emergency_Room_Data[[#This Row],[Patient Admission Date]],"mmm")</f>
        <v>Apr</v>
      </c>
      <c r="E4895">
        <f>YEAR(Hospital_Emergency_Room_Data[[#This Row],[Patient Admission Date]])</f>
        <v>2024</v>
      </c>
      <c r="F4895" s="2">
        <v>0.17777777777777778</v>
      </c>
      <c r="G4895" s="8" t="str">
        <f>TEXT(Hospital_Emergency_Room_Data[[#This Row],[Patient Admission Date]],"dddd")</f>
        <v>Monday</v>
      </c>
      <c r="H4895" t="s">
        <v>9208</v>
      </c>
      <c r="I4895">
        <v>66</v>
      </c>
      <c r="J4895" s="5" t="s">
        <v>9217</v>
      </c>
      <c r="K4895" t="s">
        <v>8</v>
      </c>
      <c r="L4895" t="s">
        <v>9281</v>
      </c>
      <c r="M4895" t="s">
        <v>9209</v>
      </c>
      <c r="N4895">
        <v>1</v>
      </c>
      <c r="O4895">
        <v>28</v>
      </c>
      <c r="P4895" t="s">
        <v>9226</v>
      </c>
      <c r="Q4895">
        <v>8</v>
      </c>
      <c r="R4895">
        <v>4</v>
      </c>
      <c r="S4895" t="s">
        <v>9258</v>
      </c>
      <c r="T4895" t="s">
        <v>9265</v>
      </c>
      <c r="U4895" t="s">
        <v>9282</v>
      </c>
      <c r="V4895" t="str" cm="1">
        <f t="array" ref="V4895">_xlfn.IFS(Hospital_Emergency_Room_Data[[#This Row],[Day]]&lt;=10,"Start(1-10)",Hospital_Emergency_Room_Data[[#This Row],[Day]]&lt;=20,"Middle(11-20)",Hospital_Emergency_Room_Data[[#This Row],[Day]]&gt;20,"End(21-30)")</f>
        <v>Start(1-10)</v>
      </c>
    </row>
    <row r="4896" spans="1:22">
      <c r="A4896">
        <v>884991419</v>
      </c>
      <c r="B4896" t="s">
        <v>4905</v>
      </c>
      <c r="C4896" s="1">
        <v>45498</v>
      </c>
      <c r="D4896" t="str">
        <f>TEXT(Hospital_Emergency_Room_Data[[#This Row],[Patient Admission Date]],"mmm")</f>
        <v>Jul</v>
      </c>
      <c r="E4896">
        <f>YEAR(Hospital_Emergency_Room_Data[[#This Row],[Patient Admission Date]])</f>
        <v>2024</v>
      </c>
      <c r="F4896" s="2">
        <v>0.96875</v>
      </c>
      <c r="G4896" s="8" t="str">
        <f>TEXT(Hospital_Emergency_Room_Data[[#This Row],[Patient Admission Date]],"dddd")</f>
        <v>Thursday</v>
      </c>
      <c r="H4896" t="s">
        <v>9208</v>
      </c>
      <c r="I4896">
        <v>77</v>
      </c>
      <c r="J4896" s="5" t="s">
        <v>9222</v>
      </c>
      <c r="K4896" t="s">
        <v>8</v>
      </c>
      <c r="L4896" t="s">
        <v>9281</v>
      </c>
      <c r="M4896" t="s">
        <v>9209</v>
      </c>
      <c r="N4896">
        <v>1</v>
      </c>
      <c r="O4896">
        <v>39</v>
      </c>
      <c r="P4896" t="s">
        <v>9225</v>
      </c>
      <c r="Q4896">
        <v>25</v>
      </c>
      <c r="R4896">
        <v>23</v>
      </c>
      <c r="S4896" t="s">
        <v>9256</v>
      </c>
      <c r="T4896" t="s">
        <v>9264</v>
      </c>
      <c r="U4896" t="s">
        <v>9300</v>
      </c>
      <c r="V4896" t="str" cm="1">
        <f t="array" ref="V4896">_xlfn.IFS(Hospital_Emergency_Room_Data[[#This Row],[Day]]&lt;=10,"Start(1-10)",Hospital_Emergency_Room_Data[[#This Row],[Day]]&lt;=20,"Middle(11-20)",Hospital_Emergency_Room_Data[[#This Row],[Day]]&gt;20,"End(21-30)")</f>
        <v>End(21-30)</v>
      </c>
    </row>
    <row r="4897" spans="1:22">
      <c r="A4897">
        <v>115633012</v>
      </c>
      <c r="B4897" t="s">
        <v>4906</v>
      </c>
      <c r="C4897" s="1">
        <v>45404</v>
      </c>
      <c r="D4897" t="str">
        <f>TEXT(Hospital_Emergency_Room_Data[[#This Row],[Patient Admission Date]],"mmm")</f>
        <v>Apr</v>
      </c>
      <c r="E4897">
        <f>YEAR(Hospital_Emergency_Room_Data[[#This Row],[Patient Admission Date]])</f>
        <v>2024</v>
      </c>
      <c r="F4897" s="2">
        <v>0.1701388888888889</v>
      </c>
      <c r="G4897" s="8" t="str">
        <f>TEXT(Hospital_Emergency_Room_Data[[#This Row],[Patient Admission Date]],"dddd")</f>
        <v>Monday</v>
      </c>
      <c r="H4897" t="s">
        <v>9208</v>
      </c>
      <c r="I4897">
        <v>52</v>
      </c>
      <c r="J4897" s="5" t="s">
        <v>9219</v>
      </c>
      <c r="K4897" t="s">
        <v>8</v>
      </c>
      <c r="L4897" t="s">
        <v>9281</v>
      </c>
      <c r="M4897" t="s">
        <v>9209</v>
      </c>
      <c r="N4897">
        <v>1</v>
      </c>
      <c r="O4897">
        <v>57</v>
      </c>
      <c r="P4897" t="s">
        <v>9225</v>
      </c>
      <c r="Q4897">
        <v>22</v>
      </c>
      <c r="R4897">
        <v>4</v>
      </c>
      <c r="S4897" t="s">
        <v>9258</v>
      </c>
      <c r="T4897" t="s">
        <v>9264</v>
      </c>
      <c r="U4897" t="s">
        <v>9283</v>
      </c>
      <c r="V4897" t="str" cm="1">
        <f t="array" ref="V4897">_xlfn.IFS(Hospital_Emergency_Room_Data[[#This Row],[Day]]&lt;=10,"Start(1-10)",Hospital_Emergency_Room_Data[[#This Row],[Day]]&lt;=20,"Middle(11-20)",Hospital_Emergency_Room_Data[[#This Row],[Day]]&gt;20,"End(21-30)")</f>
        <v>End(21-30)</v>
      </c>
    </row>
    <row r="4898" spans="1:22">
      <c r="A4898">
        <v>682371367</v>
      </c>
      <c r="B4898" t="s">
        <v>4907</v>
      </c>
      <c r="C4898" s="1">
        <v>45476</v>
      </c>
      <c r="D4898" t="str">
        <f>TEXT(Hospital_Emergency_Room_Data[[#This Row],[Patient Admission Date]],"mmm")</f>
        <v>Jul</v>
      </c>
      <c r="E4898">
        <f>YEAR(Hospital_Emergency_Room_Data[[#This Row],[Patient Admission Date]])</f>
        <v>2024</v>
      </c>
      <c r="F4898" s="2">
        <v>0.89097222222222228</v>
      </c>
      <c r="G4898" s="8" t="str">
        <f>TEXT(Hospital_Emergency_Room_Data[[#This Row],[Patient Admission Date]],"dddd")</f>
        <v>Wednesday</v>
      </c>
      <c r="H4898" t="s">
        <v>9208</v>
      </c>
      <c r="I4898">
        <v>24</v>
      </c>
      <c r="J4898" s="5" t="s">
        <v>9220</v>
      </c>
      <c r="K4898" t="s">
        <v>8</v>
      </c>
      <c r="L4898" t="s">
        <v>9281</v>
      </c>
      <c r="M4898" t="s">
        <v>9209</v>
      </c>
      <c r="N4898">
        <v>1</v>
      </c>
      <c r="O4898">
        <v>30</v>
      </c>
      <c r="P4898" t="s">
        <v>9225</v>
      </c>
      <c r="Q4898">
        <v>3</v>
      </c>
      <c r="R4898">
        <v>21</v>
      </c>
      <c r="S4898" t="s">
        <v>9256</v>
      </c>
      <c r="T4898" t="s">
        <v>9263</v>
      </c>
      <c r="U4898" t="s">
        <v>9282</v>
      </c>
      <c r="V4898" t="str" cm="1">
        <f t="array" ref="V4898">_xlfn.IFS(Hospital_Emergency_Room_Data[[#This Row],[Day]]&lt;=10,"Start(1-10)",Hospital_Emergency_Room_Data[[#This Row],[Day]]&lt;=20,"Middle(11-20)",Hospital_Emergency_Room_Data[[#This Row],[Day]]&gt;20,"End(21-30)")</f>
        <v>Start(1-10)</v>
      </c>
    </row>
    <row r="4899" spans="1:22">
      <c r="A4899">
        <v>727996666</v>
      </c>
      <c r="B4899" t="s">
        <v>4908</v>
      </c>
      <c r="C4899" s="1">
        <v>45385</v>
      </c>
      <c r="D4899" t="str">
        <f>TEXT(Hospital_Emergency_Room_Data[[#This Row],[Patient Admission Date]],"mmm")</f>
        <v>Apr</v>
      </c>
      <c r="E4899">
        <f>YEAR(Hospital_Emergency_Room_Data[[#This Row],[Patient Admission Date]])</f>
        <v>2024</v>
      </c>
      <c r="F4899" s="2">
        <v>0.52916666666666667</v>
      </c>
      <c r="G4899" s="8" t="str">
        <f>TEXT(Hospital_Emergency_Room_Data[[#This Row],[Patient Admission Date]],"dddd")</f>
        <v>Wednesday</v>
      </c>
      <c r="H4899" t="s">
        <v>9208</v>
      </c>
      <c r="I4899">
        <v>54</v>
      </c>
      <c r="J4899" s="5" t="s">
        <v>9219</v>
      </c>
      <c r="K4899" t="s">
        <v>8</v>
      </c>
      <c r="L4899" t="s">
        <v>9281</v>
      </c>
      <c r="M4899" t="s">
        <v>9209</v>
      </c>
      <c r="N4899">
        <v>1</v>
      </c>
      <c r="O4899">
        <v>45</v>
      </c>
      <c r="P4899" t="s">
        <v>9225</v>
      </c>
      <c r="Q4899">
        <v>3</v>
      </c>
      <c r="R4899">
        <v>12</v>
      </c>
      <c r="S4899" t="s">
        <v>9257</v>
      </c>
      <c r="T4899" t="s">
        <v>9263</v>
      </c>
      <c r="U4899" t="s">
        <v>9300</v>
      </c>
      <c r="V4899" t="str" cm="1">
        <f t="array" ref="V4899">_xlfn.IFS(Hospital_Emergency_Room_Data[[#This Row],[Day]]&lt;=10,"Start(1-10)",Hospital_Emergency_Room_Data[[#This Row],[Day]]&lt;=20,"Middle(11-20)",Hospital_Emergency_Room_Data[[#This Row],[Day]]&gt;20,"End(21-30)")</f>
        <v>Start(1-10)</v>
      </c>
    </row>
    <row r="4900" spans="1:22">
      <c r="A4900">
        <v>867511001</v>
      </c>
      <c r="B4900" t="s">
        <v>4909</v>
      </c>
      <c r="C4900" s="1">
        <v>45459</v>
      </c>
      <c r="D4900" t="str">
        <f>TEXT(Hospital_Emergency_Room_Data[[#This Row],[Patient Admission Date]],"mmm")</f>
        <v>Jun</v>
      </c>
      <c r="E4900">
        <f>YEAR(Hospital_Emergency_Room_Data[[#This Row],[Patient Admission Date]])</f>
        <v>2024</v>
      </c>
      <c r="F4900" s="2">
        <v>2.2222222222222223E-2</v>
      </c>
      <c r="G4900" s="8" t="str">
        <f>TEXT(Hospital_Emergency_Room_Data[[#This Row],[Patient Admission Date]],"dddd")</f>
        <v>Sunday</v>
      </c>
      <c r="H4900" t="s">
        <v>9208</v>
      </c>
      <c r="I4900">
        <v>74</v>
      </c>
      <c r="J4900" s="5" t="s">
        <v>9222</v>
      </c>
      <c r="K4900" t="s">
        <v>8</v>
      </c>
      <c r="L4900" t="s">
        <v>9281</v>
      </c>
      <c r="M4900" t="s">
        <v>9209</v>
      </c>
      <c r="N4900">
        <v>1</v>
      </c>
      <c r="O4900">
        <v>14</v>
      </c>
      <c r="P4900" t="s">
        <v>9226</v>
      </c>
      <c r="Q4900">
        <v>16</v>
      </c>
      <c r="R4900">
        <v>0</v>
      </c>
      <c r="S4900" t="s">
        <v>9258</v>
      </c>
      <c r="T4900" t="s">
        <v>9262</v>
      </c>
      <c r="U4900" t="s">
        <v>9282</v>
      </c>
      <c r="V4900" t="str" cm="1">
        <f t="array" ref="V4900">_xlfn.IFS(Hospital_Emergency_Room_Data[[#This Row],[Day]]&lt;=10,"Start(1-10)",Hospital_Emergency_Room_Data[[#This Row],[Day]]&lt;=20,"Middle(11-20)",Hospital_Emergency_Room_Data[[#This Row],[Day]]&gt;20,"End(21-30)")</f>
        <v>Middle(11-20)</v>
      </c>
    </row>
    <row r="4901" spans="1:22">
      <c r="A4901">
        <v>639666888</v>
      </c>
      <c r="B4901" t="s">
        <v>4910</v>
      </c>
      <c r="C4901" s="1">
        <v>45055</v>
      </c>
      <c r="D4901" t="str">
        <f>TEXT(Hospital_Emergency_Room_Data[[#This Row],[Patient Admission Date]],"mmm")</f>
        <v>May</v>
      </c>
      <c r="E4901">
        <f>YEAR(Hospital_Emergency_Room_Data[[#This Row],[Patient Admission Date]])</f>
        <v>2023</v>
      </c>
      <c r="F4901" s="2">
        <v>0.62152777777777779</v>
      </c>
      <c r="G4901" s="8" t="str">
        <f>TEXT(Hospital_Emergency_Room_Data[[#This Row],[Patient Admission Date]],"dddd")</f>
        <v>Tuesday</v>
      </c>
      <c r="H4901" t="s">
        <v>9208</v>
      </c>
      <c r="I4901">
        <v>75</v>
      </c>
      <c r="J4901" s="5" t="s">
        <v>9222</v>
      </c>
      <c r="K4901" t="s">
        <v>8</v>
      </c>
      <c r="L4901" t="s">
        <v>9281</v>
      </c>
      <c r="M4901" t="s">
        <v>9209</v>
      </c>
      <c r="N4901">
        <v>2</v>
      </c>
      <c r="O4901">
        <v>55</v>
      </c>
      <c r="P4901" t="s">
        <v>9225</v>
      </c>
      <c r="Q4901">
        <v>9</v>
      </c>
      <c r="R4901">
        <v>14</v>
      </c>
      <c r="S4901" t="s">
        <v>9257</v>
      </c>
      <c r="T4901" t="s">
        <v>9265</v>
      </c>
      <c r="U4901" t="s">
        <v>9283</v>
      </c>
      <c r="V4901" t="str" cm="1">
        <f t="array" ref="V4901">_xlfn.IFS(Hospital_Emergency_Room_Data[[#This Row],[Day]]&lt;=10,"Start(1-10)",Hospital_Emergency_Room_Data[[#This Row],[Day]]&lt;=20,"Middle(11-20)",Hospital_Emergency_Room_Data[[#This Row],[Day]]&gt;20,"End(21-30)")</f>
        <v>Start(1-10)</v>
      </c>
    </row>
    <row r="4902" spans="1:22">
      <c r="A4902">
        <v>577208465</v>
      </c>
      <c r="B4902" t="s">
        <v>4911</v>
      </c>
      <c r="C4902" s="1">
        <v>45196</v>
      </c>
      <c r="D4902" t="str">
        <f>TEXT(Hospital_Emergency_Room_Data[[#This Row],[Patient Admission Date]],"mmm")</f>
        <v>Sep</v>
      </c>
      <c r="E4902">
        <f>YEAR(Hospital_Emergency_Room_Data[[#This Row],[Patient Admission Date]])</f>
        <v>2023</v>
      </c>
      <c r="F4902" s="2">
        <v>0.48194444444444445</v>
      </c>
      <c r="G4902" s="8" t="str">
        <f>TEXT(Hospital_Emergency_Room_Data[[#This Row],[Patient Admission Date]],"dddd")</f>
        <v>Wednesday</v>
      </c>
      <c r="H4902" t="s">
        <v>9208</v>
      </c>
      <c r="I4902">
        <v>35</v>
      </c>
      <c r="J4902" s="5" t="s">
        <v>9223</v>
      </c>
      <c r="K4902" t="s">
        <v>8</v>
      </c>
      <c r="L4902" t="s">
        <v>9281</v>
      </c>
      <c r="M4902" t="s">
        <v>9209</v>
      </c>
      <c r="N4902">
        <v>2</v>
      </c>
      <c r="O4902">
        <v>58</v>
      </c>
      <c r="P4902" t="s">
        <v>9225</v>
      </c>
      <c r="Q4902">
        <v>27</v>
      </c>
      <c r="R4902">
        <v>11</v>
      </c>
      <c r="S4902" t="s">
        <v>9255</v>
      </c>
      <c r="T4902" t="s">
        <v>9264</v>
      </c>
      <c r="U4902" t="s">
        <v>9283</v>
      </c>
      <c r="V4902" t="str" cm="1">
        <f t="array" ref="V4902">_xlfn.IFS(Hospital_Emergency_Room_Data[[#This Row],[Day]]&lt;=10,"Start(1-10)",Hospital_Emergency_Room_Data[[#This Row],[Day]]&lt;=20,"Middle(11-20)",Hospital_Emergency_Room_Data[[#This Row],[Day]]&gt;20,"End(21-30)")</f>
        <v>End(21-30)</v>
      </c>
    </row>
    <row r="4903" spans="1:22">
      <c r="A4903">
        <v>446342838</v>
      </c>
      <c r="B4903" t="s">
        <v>4912</v>
      </c>
      <c r="C4903" s="1">
        <v>45079</v>
      </c>
      <c r="D4903" t="str">
        <f>TEXT(Hospital_Emergency_Room_Data[[#This Row],[Patient Admission Date]],"mmm")</f>
        <v>Jun</v>
      </c>
      <c r="E4903">
        <f>YEAR(Hospital_Emergency_Room_Data[[#This Row],[Patient Admission Date]])</f>
        <v>2023</v>
      </c>
      <c r="F4903" s="2">
        <v>0.67152777777777772</v>
      </c>
      <c r="G4903" s="8" t="str">
        <f>TEXT(Hospital_Emergency_Room_Data[[#This Row],[Patient Admission Date]],"dddd")</f>
        <v>Friday</v>
      </c>
      <c r="H4903" t="s">
        <v>9208</v>
      </c>
      <c r="I4903">
        <v>71</v>
      </c>
      <c r="J4903" s="5" t="s">
        <v>9222</v>
      </c>
      <c r="K4903" t="s">
        <v>8</v>
      </c>
      <c r="L4903" t="s">
        <v>9281</v>
      </c>
      <c r="M4903" t="s">
        <v>9209</v>
      </c>
      <c r="N4903">
        <v>2</v>
      </c>
      <c r="O4903">
        <v>42</v>
      </c>
      <c r="P4903" t="s">
        <v>9225</v>
      </c>
      <c r="Q4903">
        <v>2</v>
      </c>
      <c r="R4903">
        <v>16</v>
      </c>
      <c r="S4903" t="s">
        <v>9257</v>
      </c>
      <c r="T4903" t="s">
        <v>9263</v>
      </c>
      <c r="U4903" t="s">
        <v>9300</v>
      </c>
      <c r="V4903" t="str" cm="1">
        <f t="array" ref="V4903">_xlfn.IFS(Hospital_Emergency_Room_Data[[#This Row],[Day]]&lt;=10,"Start(1-10)",Hospital_Emergency_Room_Data[[#This Row],[Day]]&lt;=20,"Middle(11-20)",Hospital_Emergency_Room_Data[[#This Row],[Day]]&gt;20,"End(21-30)")</f>
        <v>Start(1-10)</v>
      </c>
    </row>
    <row r="4904" spans="1:22">
      <c r="A4904">
        <v>823910073</v>
      </c>
      <c r="B4904" t="s">
        <v>4913</v>
      </c>
      <c r="C4904" s="1">
        <v>45119</v>
      </c>
      <c r="D4904" t="str">
        <f>TEXT(Hospital_Emergency_Room_Data[[#This Row],[Patient Admission Date]],"mmm")</f>
        <v>Jul</v>
      </c>
      <c r="E4904">
        <f>YEAR(Hospital_Emergency_Room_Data[[#This Row],[Patient Admission Date]])</f>
        <v>2023</v>
      </c>
      <c r="F4904" s="2">
        <v>0.56527777777777777</v>
      </c>
      <c r="G4904" s="8" t="str">
        <f>TEXT(Hospital_Emergency_Room_Data[[#This Row],[Patient Admission Date]],"dddd")</f>
        <v>Wednesday</v>
      </c>
      <c r="H4904" t="s">
        <v>9208</v>
      </c>
      <c r="I4904">
        <v>23</v>
      </c>
      <c r="J4904" s="5" t="s">
        <v>9220</v>
      </c>
      <c r="K4904" t="s">
        <v>8</v>
      </c>
      <c r="L4904" t="s">
        <v>9281</v>
      </c>
      <c r="M4904" t="s">
        <v>9209</v>
      </c>
      <c r="N4904">
        <v>2</v>
      </c>
      <c r="O4904">
        <v>54</v>
      </c>
      <c r="P4904" t="s">
        <v>9225</v>
      </c>
      <c r="Q4904">
        <v>12</v>
      </c>
      <c r="R4904">
        <v>13</v>
      </c>
      <c r="S4904" t="s">
        <v>9257</v>
      </c>
      <c r="T4904" t="s">
        <v>9265</v>
      </c>
      <c r="U4904" t="s">
        <v>9283</v>
      </c>
      <c r="V4904" t="str" cm="1">
        <f t="array" ref="V4904">_xlfn.IFS(Hospital_Emergency_Room_Data[[#This Row],[Day]]&lt;=10,"Start(1-10)",Hospital_Emergency_Room_Data[[#This Row],[Day]]&lt;=20,"Middle(11-20)",Hospital_Emergency_Room_Data[[#This Row],[Day]]&gt;20,"End(21-30)")</f>
        <v>Middle(11-20)</v>
      </c>
    </row>
    <row r="4905" spans="1:22">
      <c r="A4905">
        <v>535531709</v>
      </c>
      <c r="B4905" t="s">
        <v>4914</v>
      </c>
      <c r="C4905" s="1">
        <v>45366</v>
      </c>
      <c r="D4905" t="str">
        <f>TEXT(Hospital_Emergency_Room_Data[[#This Row],[Patient Admission Date]],"mmm")</f>
        <v>Mar</v>
      </c>
      <c r="E4905">
        <f>YEAR(Hospital_Emergency_Room_Data[[#This Row],[Patient Admission Date]])</f>
        <v>2024</v>
      </c>
      <c r="F4905" s="2">
        <v>0.82916666666666672</v>
      </c>
      <c r="G4905" s="8" t="str">
        <f>TEXT(Hospital_Emergency_Room_Data[[#This Row],[Patient Admission Date]],"dddd")</f>
        <v>Friday</v>
      </c>
      <c r="H4905" t="s">
        <v>9208</v>
      </c>
      <c r="I4905">
        <v>26</v>
      </c>
      <c r="J4905" s="5" t="s">
        <v>9220</v>
      </c>
      <c r="K4905" t="s">
        <v>8</v>
      </c>
      <c r="L4905" t="s">
        <v>9281</v>
      </c>
      <c r="M4905" t="s">
        <v>9209</v>
      </c>
      <c r="N4905">
        <v>2</v>
      </c>
      <c r="O4905">
        <v>27</v>
      </c>
      <c r="P4905" t="s">
        <v>9226</v>
      </c>
      <c r="Q4905">
        <v>15</v>
      </c>
      <c r="R4905">
        <v>19</v>
      </c>
      <c r="S4905" t="s">
        <v>9256</v>
      </c>
      <c r="T4905" t="s">
        <v>9262</v>
      </c>
      <c r="U4905" t="s">
        <v>9282</v>
      </c>
      <c r="V4905" t="str" cm="1">
        <f t="array" ref="V4905">_xlfn.IFS(Hospital_Emergency_Room_Data[[#This Row],[Day]]&lt;=10,"Start(1-10)",Hospital_Emergency_Room_Data[[#This Row],[Day]]&lt;=20,"Middle(11-20)",Hospital_Emergency_Room_Data[[#This Row],[Day]]&gt;20,"End(21-30)")</f>
        <v>Middle(11-20)</v>
      </c>
    </row>
    <row r="4906" spans="1:22">
      <c r="A4906">
        <v>170535117</v>
      </c>
      <c r="B4906" t="s">
        <v>4915</v>
      </c>
      <c r="C4906" s="1">
        <v>45387</v>
      </c>
      <c r="D4906" t="str">
        <f>TEXT(Hospital_Emergency_Room_Data[[#This Row],[Patient Admission Date]],"mmm")</f>
        <v>Apr</v>
      </c>
      <c r="E4906">
        <f>YEAR(Hospital_Emergency_Room_Data[[#This Row],[Patient Admission Date]])</f>
        <v>2024</v>
      </c>
      <c r="F4906" s="2">
        <v>0.60138888888888886</v>
      </c>
      <c r="G4906" s="8" t="str">
        <f>TEXT(Hospital_Emergency_Room_Data[[#This Row],[Patient Admission Date]],"dddd")</f>
        <v>Friday</v>
      </c>
      <c r="H4906" t="s">
        <v>9208</v>
      </c>
      <c r="I4906">
        <v>2</v>
      </c>
      <c r="J4906" s="5" t="s">
        <v>9218</v>
      </c>
      <c r="K4906" t="s">
        <v>8</v>
      </c>
      <c r="L4906" t="s">
        <v>9281</v>
      </c>
      <c r="M4906" t="s">
        <v>9209</v>
      </c>
      <c r="N4906">
        <v>2</v>
      </c>
      <c r="O4906">
        <v>34</v>
      </c>
      <c r="P4906" t="s">
        <v>9225</v>
      </c>
      <c r="Q4906">
        <v>5</v>
      </c>
      <c r="R4906">
        <v>14</v>
      </c>
      <c r="S4906" t="s">
        <v>9257</v>
      </c>
      <c r="T4906" t="s">
        <v>9263</v>
      </c>
      <c r="U4906" t="s">
        <v>9300</v>
      </c>
      <c r="V4906" t="str" cm="1">
        <f t="array" ref="V4906">_xlfn.IFS(Hospital_Emergency_Room_Data[[#This Row],[Day]]&lt;=10,"Start(1-10)",Hospital_Emergency_Room_Data[[#This Row],[Day]]&lt;=20,"Middle(11-20)",Hospital_Emergency_Room_Data[[#This Row],[Day]]&gt;20,"End(21-30)")</f>
        <v>Start(1-10)</v>
      </c>
    </row>
    <row r="4907" spans="1:22">
      <c r="A4907">
        <v>694527798</v>
      </c>
      <c r="B4907" t="s">
        <v>4916</v>
      </c>
      <c r="C4907" s="1">
        <v>45330</v>
      </c>
      <c r="D4907" t="str">
        <f>TEXT(Hospital_Emergency_Room_Data[[#This Row],[Patient Admission Date]],"mmm")</f>
        <v>Feb</v>
      </c>
      <c r="E4907">
        <f>YEAR(Hospital_Emergency_Room_Data[[#This Row],[Patient Admission Date]])</f>
        <v>2024</v>
      </c>
      <c r="F4907" s="2">
        <v>0.79722222222222228</v>
      </c>
      <c r="G4907" s="8" t="str">
        <f>TEXT(Hospital_Emergency_Room_Data[[#This Row],[Patient Admission Date]],"dddd")</f>
        <v>Thursday</v>
      </c>
      <c r="H4907" t="s">
        <v>9208</v>
      </c>
      <c r="I4907">
        <v>27</v>
      </c>
      <c r="J4907" s="5" t="s">
        <v>9220</v>
      </c>
      <c r="K4907" t="s">
        <v>8</v>
      </c>
      <c r="L4907" t="s">
        <v>9281</v>
      </c>
      <c r="M4907" t="s">
        <v>9209</v>
      </c>
      <c r="N4907">
        <v>2</v>
      </c>
      <c r="O4907">
        <v>44</v>
      </c>
      <c r="P4907" t="s">
        <v>9225</v>
      </c>
      <c r="Q4907">
        <v>8</v>
      </c>
      <c r="R4907">
        <v>19</v>
      </c>
      <c r="S4907" t="s">
        <v>9256</v>
      </c>
      <c r="T4907" t="s">
        <v>9265</v>
      </c>
      <c r="U4907" t="s">
        <v>9300</v>
      </c>
      <c r="V4907" t="str" cm="1">
        <f t="array" ref="V4907">_xlfn.IFS(Hospital_Emergency_Room_Data[[#This Row],[Day]]&lt;=10,"Start(1-10)",Hospital_Emergency_Room_Data[[#This Row],[Day]]&lt;=20,"Middle(11-20)",Hospital_Emergency_Room_Data[[#This Row],[Day]]&gt;20,"End(21-30)")</f>
        <v>Start(1-10)</v>
      </c>
    </row>
    <row r="4908" spans="1:22">
      <c r="A4908">
        <v>261829019</v>
      </c>
      <c r="B4908" t="s">
        <v>4917</v>
      </c>
      <c r="C4908" s="1">
        <v>45034</v>
      </c>
      <c r="D4908" t="str">
        <f>TEXT(Hospital_Emergency_Room_Data[[#This Row],[Patient Admission Date]],"mmm")</f>
        <v>Apr</v>
      </c>
      <c r="E4908">
        <f>YEAR(Hospital_Emergency_Room_Data[[#This Row],[Patient Admission Date]])</f>
        <v>2023</v>
      </c>
      <c r="F4908" s="2">
        <v>0.7319444444444444</v>
      </c>
      <c r="G4908" s="8" t="str">
        <f>TEXT(Hospital_Emergency_Room_Data[[#This Row],[Patient Admission Date]],"dddd")</f>
        <v>Tuesday</v>
      </c>
      <c r="H4908" t="s">
        <v>9208</v>
      </c>
      <c r="I4908">
        <v>40</v>
      </c>
      <c r="J4908" s="5" t="s">
        <v>9223</v>
      </c>
      <c r="K4908" t="s">
        <v>8</v>
      </c>
      <c r="L4908" t="s">
        <v>9281</v>
      </c>
      <c r="M4908" t="s">
        <v>9209</v>
      </c>
      <c r="N4908">
        <v>2</v>
      </c>
      <c r="O4908">
        <v>51</v>
      </c>
      <c r="P4908" t="s">
        <v>9225</v>
      </c>
      <c r="Q4908">
        <v>18</v>
      </c>
      <c r="R4908">
        <v>17</v>
      </c>
      <c r="S4908" t="s">
        <v>9257</v>
      </c>
      <c r="T4908" t="s">
        <v>9262</v>
      </c>
      <c r="U4908" t="s">
        <v>9283</v>
      </c>
      <c r="V4908" t="str" cm="1">
        <f t="array" ref="V4908">_xlfn.IFS(Hospital_Emergency_Room_Data[[#This Row],[Day]]&lt;=10,"Start(1-10)",Hospital_Emergency_Room_Data[[#This Row],[Day]]&lt;=20,"Middle(11-20)",Hospital_Emergency_Room_Data[[#This Row],[Day]]&gt;20,"End(21-30)")</f>
        <v>Middle(11-20)</v>
      </c>
    </row>
    <row r="4909" spans="1:22">
      <c r="A4909">
        <v>782541080</v>
      </c>
      <c r="B4909" t="s">
        <v>4918</v>
      </c>
      <c r="C4909" s="1">
        <v>45397</v>
      </c>
      <c r="D4909" t="str">
        <f>TEXT(Hospital_Emergency_Room_Data[[#This Row],[Patient Admission Date]],"mmm")</f>
        <v>Apr</v>
      </c>
      <c r="E4909">
        <f>YEAR(Hospital_Emergency_Room_Data[[#This Row],[Patient Admission Date]])</f>
        <v>2024</v>
      </c>
      <c r="F4909" s="2">
        <v>0.63958333333333328</v>
      </c>
      <c r="G4909" s="8" t="str">
        <f>TEXT(Hospital_Emergency_Room_Data[[#This Row],[Patient Admission Date]],"dddd")</f>
        <v>Monday</v>
      </c>
      <c r="H4909" t="s">
        <v>9208</v>
      </c>
      <c r="I4909">
        <v>56</v>
      </c>
      <c r="J4909" s="5" t="s">
        <v>9219</v>
      </c>
      <c r="K4909" t="s">
        <v>8</v>
      </c>
      <c r="L4909" t="s">
        <v>9281</v>
      </c>
      <c r="M4909" t="s">
        <v>9209</v>
      </c>
      <c r="N4909">
        <v>2</v>
      </c>
      <c r="O4909">
        <v>38</v>
      </c>
      <c r="P4909" t="s">
        <v>9225</v>
      </c>
      <c r="Q4909">
        <v>15</v>
      </c>
      <c r="R4909">
        <v>15</v>
      </c>
      <c r="S4909" t="s">
        <v>9257</v>
      </c>
      <c r="T4909" t="s">
        <v>9262</v>
      </c>
      <c r="U4909" t="s">
        <v>9300</v>
      </c>
      <c r="V4909" t="str" cm="1">
        <f t="array" ref="V4909">_xlfn.IFS(Hospital_Emergency_Room_Data[[#This Row],[Day]]&lt;=10,"Start(1-10)",Hospital_Emergency_Room_Data[[#This Row],[Day]]&lt;=20,"Middle(11-20)",Hospital_Emergency_Room_Data[[#This Row],[Day]]&gt;20,"End(21-30)")</f>
        <v>Middle(11-20)</v>
      </c>
    </row>
    <row r="4910" spans="1:22">
      <c r="A4910">
        <v>222349656</v>
      </c>
      <c r="B4910" t="s">
        <v>4919</v>
      </c>
      <c r="C4910" s="1">
        <v>45130</v>
      </c>
      <c r="D4910" t="str">
        <f>TEXT(Hospital_Emergency_Room_Data[[#This Row],[Patient Admission Date]],"mmm")</f>
        <v>Jul</v>
      </c>
      <c r="E4910">
        <f>YEAR(Hospital_Emergency_Room_Data[[#This Row],[Patient Admission Date]])</f>
        <v>2023</v>
      </c>
      <c r="F4910" s="2">
        <v>5.0694444444444445E-2</v>
      </c>
      <c r="G4910" s="8" t="str">
        <f>TEXT(Hospital_Emergency_Room_Data[[#This Row],[Patient Admission Date]],"dddd")</f>
        <v>Sunday</v>
      </c>
      <c r="H4910" t="s">
        <v>9208</v>
      </c>
      <c r="I4910">
        <v>16</v>
      </c>
      <c r="J4910" s="5" t="s">
        <v>9220</v>
      </c>
      <c r="K4910" t="s">
        <v>8</v>
      </c>
      <c r="L4910" t="s">
        <v>9281</v>
      </c>
      <c r="M4910" t="s">
        <v>9209</v>
      </c>
      <c r="N4910">
        <v>2</v>
      </c>
      <c r="O4910">
        <v>54</v>
      </c>
      <c r="P4910" t="s">
        <v>9225</v>
      </c>
      <c r="Q4910">
        <v>23</v>
      </c>
      <c r="R4910">
        <v>1</v>
      </c>
      <c r="S4910" t="s">
        <v>9258</v>
      </c>
      <c r="T4910" t="s">
        <v>9264</v>
      </c>
      <c r="U4910" t="s">
        <v>9283</v>
      </c>
      <c r="V4910" t="str" cm="1">
        <f t="array" ref="V4910">_xlfn.IFS(Hospital_Emergency_Room_Data[[#This Row],[Day]]&lt;=10,"Start(1-10)",Hospital_Emergency_Room_Data[[#This Row],[Day]]&lt;=20,"Middle(11-20)",Hospital_Emergency_Room_Data[[#This Row],[Day]]&gt;20,"End(21-30)")</f>
        <v>End(21-30)</v>
      </c>
    </row>
    <row r="4911" spans="1:22">
      <c r="A4911">
        <v>194997484</v>
      </c>
      <c r="B4911" t="s">
        <v>4920</v>
      </c>
      <c r="C4911" s="1">
        <v>45367</v>
      </c>
      <c r="D4911" t="str">
        <f>TEXT(Hospital_Emergency_Room_Data[[#This Row],[Patient Admission Date]],"mmm")</f>
        <v>Mar</v>
      </c>
      <c r="E4911">
        <f>YEAR(Hospital_Emergency_Room_Data[[#This Row],[Patient Admission Date]])</f>
        <v>2024</v>
      </c>
      <c r="F4911" s="2">
        <v>0.14861111111111111</v>
      </c>
      <c r="G4911" s="8" t="str">
        <f>TEXT(Hospital_Emergency_Room_Data[[#This Row],[Patient Admission Date]],"dddd")</f>
        <v>Saturday</v>
      </c>
      <c r="H4911" t="s">
        <v>9208</v>
      </c>
      <c r="I4911">
        <v>42</v>
      </c>
      <c r="J4911" s="5" t="s">
        <v>9223</v>
      </c>
      <c r="K4911" t="s">
        <v>8</v>
      </c>
      <c r="L4911" t="s">
        <v>9281</v>
      </c>
      <c r="M4911" t="s">
        <v>9209</v>
      </c>
      <c r="N4911">
        <v>3</v>
      </c>
      <c r="O4911">
        <v>36</v>
      </c>
      <c r="P4911" t="s">
        <v>9225</v>
      </c>
      <c r="Q4911">
        <v>16</v>
      </c>
      <c r="R4911">
        <v>3</v>
      </c>
      <c r="S4911" t="s">
        <v>9258</v>
      </c>
      <c r="T4911" t="s">
        <v>9262</v>
      </c>
      <c r="U4911" t="s">
        <v>9300</v>
      </c>
      <c r="V4911" t="str" cm="1">
        <f t="array" ref="V4911">_xlfn.IFS(Hospital_Emergency_Room_Data[[#This Row],[Day]]&lt;=10,"Start(1-10)",Hospital_Emergency_Room_Data[[#This Row],[Day]]&lt;=20,"Middle(11-20)",Hospital_Emergency_Room_Data[[#This Row],[Day]]&gt;20,"End(21-30)")</f>
        <v>Middle(11-20)</v>
      </c>
    </row>
    <row r="4912" spans="1:22">
      <c r="A4912">
        <v>334777420</v>
      </c>
      <c r="B4912" t="s">
        <v>4921</v>
      </c>
      <c r="C4912" s="1">
        <v>45199</v>
      </c>
      <c r="D4912" t="str">
        <f>TEXT(Hospital_Emergency_Room_Data[[#This Row],[Patient Admission Date]],"mmm")</f>
        <v>Sep</v>
      </c>
      <c r="E4912">
        <f>YEAR(Hospital_Emergency_Room_Data[[#This Row],[Patient Admission Date]])</f>
        <v>2023</v>
      </c>
      <c r="F4912" s="2">
        <v>0.12569444444444444</v>
      </c>
      <c r="G4912" s="8" t="str">
        <f>TEXT(Hospital_Emergency_Room_Data[[#This Row],[Patient Admission Date]],"dddd")</f>
        <v>Saturday</v>
      </c>
      <c r="H4912" t="s">
        <v>9208</v>
      </c>
      <c r="I4912">
        <v>1</v>
      </c>
      <c r="J4912" s="5" t="s">
        <v>9218</v>
      </c>
      <c r="K4912" t="s">
        <v>8</v>
      </c>
      <c r="L4912" t="s">
        <v>9281</v>
      </c>
      <c r="M4912" t="s">
        <v>9209</v>
      </c>
      <c r="N4912">
        <v>3</v>
      </c>
      <c r="O4912">
        <v>14</v>
      </c>
      <c r="P4912" t="s">
        <v>9226</v>
      </c>
      <c r="Q4912">
        <v>30</v>
      </c>
      <c r="R4912">
        <v>3</v>
      </c>
      <c r="S4912" t="s">
        <v>9258</v>
      </c>
      <c r="T4912" t="s">
        <v>9264</v>
      </c>
      <c r="U4912" t="s">
        <v>9282</v>
      </c>
      <c r="V4912" t="str" cm="1">
        <f t="array" ref="V4912">_xlfn.IFS(Hospital_Emergency_Room_Data[[#This Row],[Day]]&lt;=10,"Start(1-10)",Hospital_Emergency_Room_Data[[#This Row],[Day]]&lt;=20,"Middle(11-20)",Hospital_Emergency_Room_Data[[#This Row],[Day]]&gt;20,"End(21-30)")</f>
        <v>End(21-30)</v>
      </c>
    </row>
    <row r="4913" spans="1:22">
      <c r="A4913">
        <v>498090568</v>
      </c>
      <c r="B4913" t="s">
        <v>4922</v>
      </c>
      <c r="C4913" s="1">
        <v>45431</v>
      </c>
      <c r="D4913" t="str">
        <f>TEXT(Hospital_Emergency_Room_Data[[#This Row],[Patient Admission Date]],"mmm")</f>
        <v>May</v>
      </c>
      <c r="E4913">
        <f>YEAR(Hospital_Emergency_Room_Data[[#This Row],[Patient Admission Date]])</f>
        <v>2024</v>
      </c>
      <c r="F4913" s="2">
        <v>0.41111111111111109</v>
      </c>
      <c r="G4913" s="8" t="str">
        <f>TEXT(Hospital_Emergency_Room_Data[[#This Row],[Patient Admission Date]],"dddd")</f>
        <v>Sunday</v>
      </c>
      <c r="H4913" t="s">
        <v>9208</v>
      </c>
      <c r="I4913">
        <v>6</v>
      </c>
      <c r="J4913" s="5" t="s">
        <v>9221</v>
      </c>
      <c r="K4913" t="s">
        <v>8</v>
      </c>
      <c r="L4913" t="s">
        <v>9281</v>
      </c>
      <c r="M4913" t="s">
        <v>9209</v>
      </c>
      <c r="N4913">
        <v>3</v>
      </c>
      <c r="O4913">
        <v>45</v>
      </c>
      <c r="P4913" t="s">
        <v>9225</v>
      </c>
      <c r="Q4913">
        <v>19</v>
      </c>
      <c r="R4913">
        <v>9</v>
      </c>
      <c r="S4913" t="s">
        <v>9255</v>
      </c>
      <c r="T4913" t="s">
        <v>9262</v>
      </c>
      <c r="U4913" t="s">
        <v>9300</v>
      </c>
      <c r="V4913" t="str" cm="1">
        <f t="array" ref="V4913">_xlfn.IFS(Hospital_Emergency_Room_Data[[#This Row],[Day]]&lt;=10,"Start(1-10)",Hospital_Emergency_Room_Data[[#This Row],[Day]]&lt;=20,"Middle(11-20)",Hospital_Emergency_Room_Data[[#This Row],[Day]]&gt;20,"End(21-30)")</f>
        <v>Middle(11-20)</v>
      </c>
    </row>
    <row r="4914" spans="1:22">
      <c r="A4914">
        <v>410445767</v>
      </c>
      <c r="B4914" t="s">
        <v>4923</v>
      </c>
      <c r="C4914" s="1">
        <v>45505</v>
      </c>
      <c r="D4914" t="str">
        <f>TEXT(Hospital_Emergency_Room_Data[[#This Row],[Patient Admission Date]],"mmm")</f>
        <v>Aug</v>
      </c>
      <c r="E4914">
        <f>YEAR(Hospital_Emergency_Room_Data[[#This Row],[Patient Admission Date]])</f>
        <v>2024</v>
      </c>
      <c r="F4914" s="2">
        <v>0.5</v>
      </c>
      <c r="G4914" s="8" t="str">
        <f>TEXT(Hospital_Emergency_Room_Data[[#This Row],[Patient Admission Date]],"dddd")</f>
        <v>Thursday</v>
      </c>
      <c r="H4914" t="s">
        <v>9208</v>
      </c>
      <c r="I4914">
        <v>60</v>
      </c>
      <c r="J4914" s="5" t="s">
        <v>9217</v>
      </c>
      <c r="K4914" t="s">
        <v>8</v>
      </c>
      <c r="L4914" t="s">
        <v>9281</v>
      </c>
      <c r="M4914" t="s">
        <v>9209</v>
      </c>
      <c r="N4914">
        <v>3</v>
      </c>
      <c r="O4914">
        <v>23</v>
      </c>
      <c r="P4914" t="s">
        <v>9226</v>
      </c>
      <c r="Q4914">
        <v>1</v>
      </c>
      <c r="R4914">
        <v>12</v>
      </c>
      <c r="S4914" t="s">
        <v>9257</v>
      </c>
      <c r="T4914" t="s">
        <v>9263</v>
      </c>
      <c r="U4914" t="s">
        <v>9282</v>
      </c>
      <c r="V4914" t="str" cm="1">
        <f t="array" ref="V4914">_xlfn.IFS(Hospital_Emergency_Room_Data[[#This Row],[Day]]&lt;=10,"Start(1-10)",Hospital_Emergency_Room_Data[[#This Row],[Day]]&lt;=20,"Middle(11-20)",Hospital_Emergency_Room_Data[[#This Row],[Day]]&gt;20,"End(21-30)")</f>
        <v>Start(1-10)</v>
      </c>
    </row>
    <row r="4915" spans="1:22">
      <c r="A4915">
        <v>157828955</v>
      </c>
      <c r="B4915" t="s">
        <v>4924</v>
      </c>
      <c r="C4915" s="1">
        <v>45573</v>
      </c>
      <c r="D4915" t="str">
        <f>TEXT(Hospital_Emergency_Room_Data[[#This Row],[Patient Admission Date]],"mmm")</f>
        <v>Oct</v>
      </c>
      <c r="E4915">
        <f>YEAR(Hospital_Emergency_Room_Data[[#This Row],[Patient Admission Date]])</f>
        <v>2024</v>
      </c>
      <c r="F4915" s="2">
        <v>0.66111111111111109</v>
      </c>
      <c r="G4915" s="8" t="str">
        <f>TEXT(Hospital_Emergency_Room_Data[[#This Row],[Patient Admission Date]],"dddd")</f>
        <v>Tuesday</v>
      </c>
      <c r="H4915" t="s">
        <v>9208</v>
      </c>
      <c r="I4915">
        <v>63</v>
      </c>
      <c r="J4915" s="5" t="s">
        <v>9217</v>
      </c>
      <c r="K4915" t="s">
        <v>8</v>
      </c>
      <c r="L4915" t="s">
        <v>9281</v>
      </c>
      <c r="M4915" t="s">
        <v>9209</v>
      </c>
      <c r="N4915">
        <v>3</v>
      </c>
      <c r="O4915">
        <v>23</v>
      </c>
      <c r="P4915" t="s">
        <v>9226</v>
      </c>
      <c r="Q4915">
        <v>8</v>
      </c>
      <c r="R4915">
        <v>15</v>
      </c>
      <c r="S4915" t="s">
        <v>9257</v>
      </c>
      <c r="T4915" t="s">
        <v>9265</v>
      </c>
      <c r="U4915" t="s">
        <v>9282</v>
      </c>
      <c r="V4915" t="str" cm="1">
        <f t="array" ref="V4915">_xlfn.IFS(Hospital_Emergency_Room_Data[[#This Row],[Day]]&lt;=10,"Start(1-10)",Hospital_Emergency_Room_Data[[#This Row],[Day]]&lt;=20,"Middle(11-20)",Hospital_Emergency_Room_Data[[#This Row],[Day]]&gt;20,"End(21-30)")</f>
        <v>Start(1-10)</v>
      </c>
    </row>
    <row r="4916" spans="1:22">
      <c r="A4916">
        <v>227871629</v>
      </c>
      <c r="B4916" t="s">
        <v>4925</v>
      </c>
      <c r="C4916" s="1">
        <v>45334</v>
      </c>
      <c r="D4916" t="str">
        <f>TEXT(Hospital_Emergency_Room_Data[[#This Row],[Patient Admission Date]],"mmm")</f>
        <v>Feb</v>
      </c>
      <c r="E4916">
        <f>YEAR(Hospital_Emergency_Room_Data[[#This Row],[Patient Admission Date]])</f>
        <v>2024</v>
      </c>
      <c r="F4916" s="2">
        <v>0.63055555555555554</v>
      </c>
      <c r="G4916" s="8" t="str">
        <f>TEXT(Hospital_Emergency_Room_Data[[#This Row],[Patient Admission Date]],"dddd")</f>
        <v>Monday</v>
      </c>
      <c r="H4916" t="s">
        <v>9208</v>
      </c>
      <c r="I4916">
        <v>8</v>
      </c>
      <c r="J4916" s="5" t="s">
        <v>9221</v>
      </c>
      <c r="K4916" t="s">
        <v>8</v>
      </c>
      <c r="L4916" t="s">
        <v>9281</v>
      </c>
      <c r="M4916" t="s">
        <v>9209</v>
      </c>
      <c r="N4916">
        <v>3</v>
      </c>
      <c r="O4916">
        <v>37</v>
      </c>
      <c r="P4916" t="s">
        <v>9225</v>
      </c>
      <c r="Q4916">
        <v>12</v>
      </c>
      <c r="R4916">
        <v>15</v>
      </c>
      <c r="S4916" t="s">
        <v>9257</v>
      </c>
      <c r="T4916" t="s">
        <v>9265</v>
      </c>
      <c r="U4916" t="s">
        <v>9300</v>
      </c>
      <c r="V4916" t="str" cm="1">
        <f t="array" ref="V4916">_xlfn.IFS(Hospital_Emergency_Room_Data[[#This Row],[Day]]&lt;=10,"Start(1-10)",Hospital_Emergency_Room_Data[[#This Row],[Day]]&lt;=20,"Middle(11-20)",Hospital_Emergency_Room_Data[[#This Row],[Day]]&gt;20,"End(21-30)")</f>
        <v>Middle(11-20)</v>
      </c>
    </row>
    <row r="4917" spans="1:22">
      <c r="A4917">
        <v>838561331</v>
      </c>
      <c r="B4917" t="s">
        <v>4926</v>
      </c>
      <c r="C4917" s="1">
        <v>45451</v>
      </c>
      <c r="D4917" t="str">
        <f>TEXT(Hospital_Emergency_Room_Data[[#This Row],[Patient Admission Date]],"mmm")</f>
        <v>Jun</v>
      </c>
      <c r="E4917">
        <f>YEAR(Hospital_Emergency_Room_Data[[#This Row],[Patient Admission Date]])</f>
        <v>2024</v>
      </c>
      <c r="F4917" s="2">
        <v>0.37916666666666665</v>
      </c>
      <c r="G4917" s="8" t="str">
        <f>TEXT(Hospital_Emergency_Room_Data[[#This Row],[Patient Admission Date]],"dddd")</f>
        <v>Saturday</v>
      </c>
      <c r="H4917" t="s">
        <v>9208</v>
      </c>
      <c r="I4917">
        <v>32</v>
      </c>
      <c r="J4917" s="5" t="s">
        <v>9223</v>
      </c>
      <c r="K4917" t="s">
        <v>8</v>
      </c>
      <c r="L4917" t="s">
        <v>9281</v>
      </c>
      <c r="M4917" t="s">
        <v>9209</v>
      </c>
      <c r="N4917">
        <v>3</v>
      </c>
      <c r="O4917">
        <v>30</v>
      </c>
      <c r="P4917" t="s">
        <v>9225</v>
      </c>
      <c r="Q4917">
        <v>8</v>
      </c>
      <c r="R4917">
        <v>9</v>
      </c>
      <c r="S4917" t="s">
        <v>9255</v>
      </c>
      <c r="T4917" t="s">
        <v>9265</v>
      </c>
      <c r="U4917" t="s">
        <v>9282</v>
      </c>
      <c r="V4917" t="str" cm="1">
        <f t="array" ref="V4917">_xlfn.IFS(Hospital_Emergency_Room_Data[[#This Row],[Day]]&lt;=10,"Start(1-10)",Hospital_Emergency_Room_Data[[#This Row],[Day]]&lt;=20,"Middle(11-20)",Hospital_Emergency_Room_Data[[#This Row],[Day]]&gt;20,"End(21-30)")</f>
        <v>Start(1-10)</v>
      </c>
    </row>
    <row r="4918" spans="1:22">
      <c r="A4918">
        <v>511676488</v>
      </c>
      <c r="B4918" t="s">
        <v>4927</v>
      </c>
      <c r="C4918" s="1">
        <v>45441</v>
      </c>
      <c r="D4918" t="str">
        <f>TEXT(Hospital_Emergency_Room_Data[[#This Row],[Patient Admission Date]],"mmm")</f>
        <v>May</v>
      </c>
      <c r="E4918">
        <f>YEAR(Hospital_Emergency_Room_Data[[#This Row],[Patient Admission Date]])</f>
        <v>2024</v>
      </c>
      <c r="F4918" s="2">
        <v>0.29305555555555557</v>
      </c>
      <c r="G4918" s="8" t="str">
        <f>TEXT(Hospital_Emergency_Room_Data[[#This Row],[Patient Admission Date]],"dddd")</f>
        <v>Wednesday</v>
      </c>
      <c r="H4918" t="s">
        <v>9208</v>
      </c>
      <c r="I4918">
        <v>63</v>
      </c>
      <c r="J4918" s="5" t="s">
        <v>9217</v>
      </c>
      <c r="K4918" t="s">
        <v>8</v>
      </c>
      <c r="L4918" t="s">
        <v>9281</v>
      </c>
      <c r="M4918" t="s">
        <v>9209</v>
      </c>
      <c r="N4918">
        <v>3</v>
      </c>
      <c r="O4918">
        <v>30</v>
      </c>
      <c r="P4918" t="s">
        <v>9225</v>
      </c>
      <c r="Q4918">
        <v>29</v>
      </c>
      <c r="R4918">
        <v>7</v>
      </c>
      <c r="S4918" t="s">
        <v>9255</v>
      </c>
      <c r="T4918" t="s">
        <v>9264</v>
      </c>
      <c r="U4918" t="s">
        <v>9282</v>
      </c>
      <c r="V4918" t="str" cm="1">
        <f t="array" ref="V4918">_xlfn.IFS(Hospital_Emergency_Room_Data[[#This Row],[Day]]&lt;=10,"Start(1-10)",Hospital_Emergency_Room_Data[[#This Row],[Day]]&lt;=20,"Middle(11-20)",Hospital_Emergency_Room_Data[[#This Row],[Day]]&gt;20,"End(21-30)")</f>
        <v>End(21-30)</v>
      </c>
    </row>
    <row r="4919" spans="1:22">
      <c r="A4919">
        <v>281254387</v>
      </c>
      <c r="B4919" t="s">
        <v>4928</v>
      </c>
      <c r="C4919" s="1">
        <v>45440</v>
      </c>
      <c r="D4919" t="str">
        <f>TEXT(Hospital_Emergency_Room_Data[[#This Row],[Patient Admission Date]],"mmm")</f>
        <v>May</v>
      </c>
      <c r="E4919">
        <f>YEAR(Hospital_Emergency_Room_Data[[#This Row],[Patient Admission Date]])</f>
        <v>2024</v>
      </c>
      <c r="F4919" s="2">
        <v>0.32013888888888886</v>
      </c>
      <c r="G4919" s="8" t="str">
        <f>TEXT(Hospital_Emergency_Room_Data[[#This Row],[Patient Admission Date]],"dddd")</f>
        <v>Tuesday</v>
      </c>
      <c r="H4919" t="s">
        <v>9208</v>
      </c>
      <c r="I4919">
        <v>2</v>
      </c>
      <c r="J4919" s="5" t="s">
        <v>9218</v>
      </c>
      <c r="K4919" t="s">
        <v>8</v>
      </c>
      <c r="L4919" t="s">
        <v>9281</v>
      </c>
      <c r="M4919" t="s">
        <v>9209</v>
      </c>
      <c r="N4919">
        <v>3</v>
      </c>
      <c r="O4919">
        <v>23</v>
      </c>
      <c r="P4919" t="s">
        <v>9226</v>
      </c>
      <c r="Q4919">
        <v>28</v>
      </c>
      <c r="R4919">
        <v>7</v>
      </c>
      <c r="S4919" t="s">
        <v>9255</v>
      </c>
      <c r="T4919" t="s">
        <v>9264</v>
      </c>
      <c r="U4919" t="s">
        <v>9282</v>
      </c>
      <c r="V4919" t="str" cm="1">
        <f t="array" ref="V4919">_xlfn.IFS(Hospital_Emergency_Room_Data[[#This Row],[Day]]&lt;=10,"Start(1-10)",Hospital_Emergency_Room_Data[[#This Row],[Day]]&lt;=20,"Middle(11-20)",Hospital_Emergency_Room_Data[[#This Row],[Day]]&gt;20,"End(21-30)")</f>
        <v>End(21-30)</v>
      </c>
    </row>
    <row r="4920" spans="1:22">
      <c r="A4920">
        <v>799902475</v>
      </c>
      <c r="B4920" t="s">
        <v>4929</v>
      </c>
      <c r="C4920" s="1">
        <v>45114</v>
      </c>
      <c r="D4920" t="str">
        <f>TEXT(Hospital_Emergency_Room_Data[[#This Row],[Patient Admission Date]],"mmm")</f>
        <v>Jul</v>
      </c>
      <c r="E4920">
        <f>YEAR(Hospital_Emergency_Room_Data[[#This Row],[Patient Admission Date]])</f>
        <v>2023</v>
      </c>
      <c r="F4920" s="2">
        <v>2.9861111111111113E-2</v>
      </c>
      <c r="G4920" s="8" t="str">
        <f>TEXT(Hospital_Emergency_Room_Data[[#This Row],[Patient Admission Date]],"dddd")</f>
        <v>Friday</v>
      </c>
      <c r="H4920" t="s">
        <v>9208</v>
      </c>
      <c r="I4920">
        <v>58</v>
      </c>
      <c r="J4920" s="5" t="s">
        <v>9219</v>
      </c>
      <c r="K4920" t="s">
        <v>8</v>
      </c>
      <c r="L4920" t="s">
        <v>9281</v>
      </c>
      <c r="M4920" t="s">
        <v>9209</v>
      </c>
      <c r="N4920">
        <v>4</v>
      </c>
      <c r="O4920">
        <v>18</v>
      </c>
      <c r="P4920" t="s">
        <v>9226</v>
      </c>
      <c r="Q4920">
        <v>7</v>
      </c>
      <c r="R4920">
        <v>0</v>
      </c>
      <c r="S4920" t="s">
        <v>9258</v>
      </c>
      <c r="T4920" t="s">
        <v>9263</v>
      </c>
      <c r="U4920" t="s">
        <v>9282</v>
      </c>
      <c r="V4920" t="str" cm="1">
        <f t="array" ref="V4920">_xlfn.IFS(Hospital_Emergency_Room_Data[[#This Row],[Day]]&lt;=10,"Start(1-10)",Hospital_Emergency_Room_Data[[#This Row],[Day]]&lt;=20,"Middle(11-20)",Hospital_Emergency_Room_Data[[#This Row],[Day]]&gt;20,"End(21-30)")</f>
        <v>Start(1-10)</v>
      </c>
    </row>
    <row r="4921" spans="1:22">
      <c r="A4921">
        <v>478056128</v>
      </c>
      <c r="B4921" t="s">
        <v>4930</v>
      </c>
      <c r="C4921" s="1">
        <v>45045</v>
      </c>
      <c r="D4921" t="str">
        <f>TEXT(Hospital_Emergency_Room_Data[[#This Row],[Patient Admission Date]],"mmm")</f>
        <v>Apr</v>
      </c>
      <c r="E4921">
        <f>YEAR(Hospital_Emergency_Room_Data[[#This Row],[Patient Admission Date]])</f>
        <v>2023</v>
      </c>
      <c r="F4921" s="2">
        <v>0.53055555555555556</v>
      </c>
      <c r="G4921" s="8" t="str">
        <f>TEXT(Hospital_Emergency_Room_Data[[#This Row],[Patient Admission Date]],"dddd")</f>
        <v>Saturday</v>
      </c>
      <c r="H4921" t="s">
        <v>9208</v>
      </c>
      <c r="I4921">
        <v>33</v>
      </c>
      <c r="J4921" s="5" t="s">
        <v>9223</v>
      </c>
      <c r="K4921" t="s">
        <v>8</v>
      </c>
      <c r="L4921" t="s">
        <v>9281</v>
      </c>
      <c r="M4921" t="s">
        <v>9209</v>
      </c>
      <c r="N4921">
        <v>4</v>
      </c>
      <c r="O4921">
        <v>48</v>
      </c>
      <c r="P4921" t="s">
        <v>9225</v>
      </c>
      <c r="Q4921">
        <v>29</v>
      </c>
      <c r="R4921">
        <v>12</v>
      </c>
      <c r="S4921" t="s">
        <v>9257</v>
      </c>
      <c r="T4921" t="s">
        <v>9264</v>
      </c>
      <c r="U4921" t="s">
        <v>9283</v>
      </c>
      <c r="V4921" t="str" cm="1">
        <f t="array" ref="V4921">_xlfn.IFS(Hospital_Emergency_Room_Data[[#This Row],[Day]]&lt;=10,"Start(1-10)",Hospital_Emergency_Room_Data[[#This Row],[Day]]&lt;=20,"Middle(11-20)",Hospital_Emergency_Room_Data[[#This Row],[Day]]&gt;20,"End(21-30)")</f>
        <v>End(21-30)</v>
      </c>
    </row>
    <row r="4922" spans="1:22">
      <c r="A4922">
        <v>569390856</v>
      </c>
      <c r="B4922" t="s">
        <v>4931</v>
      </c>
      <c r="C4922" s="1">
        <v>45153</v>
      </c>
      <c r="D4922" t="str">
        <f>TEXT(Hospital_Emergency_Room_Data[[#This Row],[Patient Admission Date]],"mmm")</f>
        <v>Aug</v>
      </c>
      <c r="E4922">
        <f>YEAR(Hospital_Emergency_Room_Data[[#This Row],[Patient Admission Date]])</f>
        <v>2023</v>
      </c>
      <c r="F4922" s="2">
        <v>0.1451388888888889</v>
      </c>
      <c r="G4922" s="8" t="str">
        <f>TEXT(Hospital_Emergency_Room_Data[[#This Row],[Patient Admission Date]],"dddd")</f>
        <v>Tuesday</v>
      </c>
      <c r="H4922" t="s">
        <v>9208</v>
      </c>
      <c r="I4922">
        <v>63</v>
      </c>
      <c r="J4922" s="5" t="s">
        <v>9217</v>
      </c>
      <c r="K4922" t="s">
        <v>8</v>
      </c>
      <c r="L4922" t="s">
        <v>9281</v>
      </c>
      <c r="M4922" t="s">
        <v>9209</v>
      </c>
      <c r="N4922">
        <v>4</v>
      </c>
      <c r="O4922">
        <v>26</v>
      </c>
      <c r="P4922" t="s">
        <v>9226</v>
      </c>
      <c r="Q4922">
        <v>15</v>
      </c>
      <c r="R4922">
        <v>3</v>
      </c>
      <c r="S4922" t="s">
        <v>9258</v>
      </c>
      <c r="T4922" t="s">
        <v>9262</v>
      </c>
      <c r="U4922" t="s">
        <v>9282</v>
      </c>
      <c r="V4922" t="str" cm="1">
        <f t="array" ref="V4922">_xlfn.IFS(Hospital_Emergency_Room_Data[[#This Row],[Day]]&lt;=10,"Start(1-10)",Hospital_Emergency_Room_Data[[#This Row],[Day]]&lt;=20,"Middle(11-20)",Hospital_Emergency_Room_Data[[#This Row],[Day]]&gt;20,"End(21-30)")</f>
        <v>Middle(11-20)</v>
      </c>
    </row>
    <row r="4923" spans="1:22">
      <c r="A4923">
        <v>546841188</v>
      </c>
      <c r="B4923" t="s">
        <v>4932</v>
      </c>
      <c r="C4923" s="1">
        <v>45322</v>
      </c>
      <c r="D4923" t="str">
        <f>TEXT(Hospital_Emergency_Room_Data[[#This Row],[Patient Admission Date]],"mmm")</f>
        <v>Jan</v>
      </c>
      <c r="E4923">
        <f>YEAR(Hospital_Emergency_Room_Data[[#This Row],[Patient Admission Date]])</f>
        <v>2024</v>
      </c>
      <c r="F4923" s="2">
        <v>0.39861111111111114</v>
      </c>
      <c r="G4923" s="8" t="str">
        <f>TEXT(Hospital_Emergency_Room_Data[[#This Row],[Patient Admission Date]],"dddd")</f>
        <v>Wednesday</v>
      </c>
      <c r="H4923" t="s">
        <v>9208</v>
      </c>
      <c r="I4923">
        <v>2</v>
      </c>
      <c r="J4923" s="5" t="s">
        <v>9218</v>
      </c>
      <c r="K4923" t="s">
        <v>8</v>
      </c>
      <c r="L4923" t="s">
        <v>9281</v>
      </c>
      <c r="M4923" t="s">
        <v>9209</v>
      </c>
      <c r="N4923">
        <v>4</v>
      </c>
      <c r="O4923">
        <v>41</v>
      </c>
      <c r="P4923" t="s">
        <v>9225</v>
      </c>
      <c r="Q4923">
        <v>31</v>
      </c>
      <c r="R4923">
        <v>9</v>
      </c>
      <c r="S4923" t="s">
        <v>9255</v>
      </c>
      <c r="T4923" t="s">
        <v>9264</v>
      </c>
      <c r="U4923" t="s">
        <v>9300</v>
      </c>
      <c r="V4923" t="str" cm="1">
        <f t="array" ref="V4923">_xlfn.IFS(Hospital_Emergency_Room_Data[[#This Row],[Day]]&lt;=10,"Start(1-10)",Hospital_Emergency_Room_Data[[#This Row],[Day]]&lt;=20,"Middle(11-20)",Hospital_Emergency_Room_Data[[#This Row],[Day]]&gt;20,"End(21-30)")</f>
        <v>End(21-30)</v>
      </c>
    </row>
    <row r="4924" spans="1:22">
      <c r="A4924">
        <v>771071890</v>
      </c>
      <c r="B4924" t="s">
        <v>4933</v>
      </c>
      <c r="C4924" s="1">
        <v>45253</v>
      </c>
      <c r="D4924" t="str">
        <f>TEXT(Hospital_Emergency_Room_Data[[#This Row],[Patient Admission Date]],"mmm")</f>
        <v>Nov</v>
      </c>
      <c r="E4924">
        <f>YEAR(Hospital_Emergency_Room_Data[[#This Row],[Patient Admission Date]])</f>
        <v>2023</v>
      </c>
      <c r="F4924" s="2">
        <v>1.3888888888888888E-2</v>
      </c>
      <c r="G4924" s="8" t="str">
        <f>TEXT(Hospital_Emergency_Room_Data[[#This Row],[Patient Admission Date]],"dddd")</f>
        <v>Thursday</v>
      </c>
      <c r="H4924" t="s">
        <v>9208</v>
      </c>
      <c r="I4924">
        <v>72</v>
      </c>
      <c r="J4924" s="5" t="s">
        <v>9222</v>
      </c>
      <c r="K4924" t="s">
        <v>8</v>
      </c>
      <c r="L4924" t="s">
        <v>9281</v>
      </c>
      <c r="M4924" t="s">
        <v>9209</v>
      </c>
      <c r="N4924">
        <v>4</v>
      </c>
      <c r="O4924">
        <v>48</v>
      </c>
      <c r="P4924" t="s">
        <v>9225</v>
      </c>
      <c r="Q4924">
        <v>23</v>
      </c>
      <c r="R4924">
        <v>0</v>
      </c>
      <c r="S4924" t="s">
        <v>9258</v>
      </c>
      <c r="T4924" t="s">
        <v>9264</v>
      </c>
      <c r="U4924" t="s">
        <v>9283</v>
      </c>
      <c r="V4924" t="str" cm="1">
        <f t="array" ref="V4924">_xlfn.IFS(Hospital_Emergency_Room_Data[[#This Row],[Day]]&lt;=10,"Start(1-10)",Hospital_Emergency_Room_Data[[#This Row],[Day]]&lt;=20,"Middle(11-20)",Hospital_Emergency_Room_Data[[#This Row],[Day]]&gt;20,"End(21-30)")</f>
        <v>End(21-30)</v>
      </c>
    </row>
    <row r="4925" spans="1:22">
      <c r="A4925">
        <v>171692921</v>
      </c>
      <c r="B4925" t="s">
        <v>4934</v>
      </c>
      <c r="C4925" s="1">
        <v>45351</v>
      </c>
      <c r="D4925" t="str">
        <f>TEXT(Hospital_Emergency_Room_Data[[#This Row],[Patient Admission Date]],"mmm")</f>
        <v>Feb</v>
      </c>
      <c r="E4925">
        <f>YEAR(Hospital_Emergency_Room_Data[[#This Row],[Patient Admission Date]])</f>
        <v>2024</v>
      </c>
      <c r="F4925" s="2">
        <v>0.12708333333333333</v>
      </c>
      <c r="G4925" s="8" t="str">
        <f>TEXT(Hospital_Emergency_Room_Data[[#This Row],[Patient Admission Date]],"dddd")</f>
        <v>Thursday</v>
      </c>
      <c r="H4925" t="s">
        <v>9208</v>
      </c>
      <c r="I4925">
        <v>32</v>
      </c>
      <c r="J4925" s="5" t="s">
        <v>9223</v>
      </c>
      <c r="K4925" t="s">
        <v>8</v>
      </c>
      <c r="L4925" t="s">
        <v>9281</v>
      </c>
      <c r="M4925" t="s">
        <v>9209</v>
      </c>
      <c r="N4925">
        <v>4</v>
      </c>
      <c r="O4925">
        <v>36</v>
      </c>
      <c r="P4925" t="s">
        <v>9225</v>
      </c>
      <c r="Q4925">
        <v>29</v>
      </c>
      <c r="R4925">
        <v>3</v>
      </c>
      <c r="S4925" t="s">
        <v>9258</v>
      </c>
      <c r="T4925" t="s">
        <v>9264</v>
      </c>
      <c r="U4925" t="s">
        <v>9300</v>
      </c>
      <c r="V4925" t="str" cm="1">
        <f t="array" ref="V4925">_xlfn.IFS(Hospital_Emergency_Room_Data[[#This Row],[Day]]&lt;=10,"Start(1-10)",Hospital_Emergency_Room_Data[[#This Row],[Day]]&lt;=20,"Middle(11-20)",Hospital_Emergency_Room_Data[[#This Row],[Day]]&gt;20,"End(21-30)")</f>
        <v>End(21-30)</v>
      </c>
    </row>
    <row r="4926" spans="1:22">
      <c r="A4926">
        <v>110754741</v>
      </c>
      <c r="B4926" t="s">
        <v>4935</v>
      </c>
      <c r="C4926" s="1">
        <v>45587</v>
      </c>
      <c r="D4926" t="str">
        <f>TEXT(Hospital_Emergency_Room_Data[[#This Row],[Patient Admission Date]],"mmm")</f>
        <v>Oct</v>
      </c>
      <c r="E4926">
        <f>YEAR(Hospital_Emergency_Room_Data[[#This Row],[Patient Admission Date]])</f>
        <v>2024</v>
      </c>
      <c r="F4926" s="2">
        <v>0.30694444444444446</v>
      </c>
      <c r="G4926" s="8" t="str">
        <f>TEXT(Hospital_Emergency_Room_Data[[#This Row],[Patient Admission Date]],"dddd")</f>
        <v>Tuesday</v>
      </c>
      <c r="H4926" t="s">
        <v>9208</v>
      </c>
      <c r="I4926">
        <v>45</v>
      </c>
      <c r="J4926" s="5" t="s">
        <v>9219</v>
      </c>
      <c r="K4926" t="s">
        <v>8</v>
      </c>
      <c r="L4926" t="s">
        <v>9281</v>
      </c>
      <c r="M4926" t="s">
        <v>9209</v>
      </c>
      <c r="N4926">
        <v>4</v>
      </c>
      <c r="O4926">
        <v>37</v>
      </c>
      <c r="P4926" t="s">
        <v>9225</v>
      </c>
      <c r="Q4926">
        <v>22</v>
      </c>
      <c r="R4926">
        <v>7</v>
      </c>
      <c r="S4926" t="s">
        <v>9255</v>
      </c>
      <c r="T4926" t="s">
        <v>9264</v>
      </c>
      <c r="U4926" t="s">
        <v>9300</v>
      </c>
      <c r="V4926" t="str" cm="1">
        <f t="array" ref="V4926">_xlfn.IFS(Hospital_Emergency_Room_Data[[#This Row],[Day]]&lt;=10,"Start(1-10)",Hospital_Emergency_Room_Data[[#This Row],[Day]]&lt;=20,"Middle(11-20)",Hospital_Emergency_Room_Data[[#This Row],[Day]]&gt;20,"End(21-30)")</f>
        <v>End(21-30)</v>
      </c>
    </row>
    <row r="4927" spans="1:22">
      <c r="A4927">
        <v>339228496</v>
      </c>
      <c r="B4927" t="s">
        <v>4936</v>
      </c>
      <c r="C4927" s="1">
        <v>45321</v>
      </c>
      <c r="D4927" t="str">
        <f>TEXT(Hospital_Emergency_Room_Data[[#This Row],[Patient Admission Date]],"mmm")</f>
        <v>Jan</v>
      </c>
      <c r="E4927">
        <f>YEAR(Hospital_Emergency_Room_Data[[#This Row],[Patient Admission Date]])</f>
        <v>2024</v>
      </c>
      <c r="F4927" s="2">
        <v>0.17499999999999999</v>
      </c>
      <c r="G4927" s="8" t="str">
        <f>TEXT(Hospital_Emergency_Room_Data[[#This Row],[Patient Admission Date]],"dddd")</f>
        <v>Tuesday</v>
      </c>
      <c r="H4927" t="s">
        <v>9208</v>
      </c>
      <c r="I4927">
        <v>22</v>
      </c>
      <c r="J4927" s="5" t="s">
        <v>9220</v>
      </c>
      <c r="K4927" t="s">
        <v>8</v>
      </c>
      <c r="L4927" t="s">
        <v>9281</v>
      </c>
      <c r="M4927" t="s">
        <v>9209</v>
      </c>
      <c r="N4927">
        <v>4</v>
      </c>
      <c r="O4927">
        <v>49</v>
      </c>
      <c r="P4927" t="s">
        <v>9225</v>
      </c>
      <c r="Q4927">
        <v>30</v>
      </c>
      <c r="R4927">
        <v>4</v>
      </c>
      <c r="S4927" t="s">
        <v>9258</v>
      </c>
      <c r="T4927" t="s">
        <v>9264</v>
      </c>
      <c r="U4927" t="s">
        <v>9283</v>
      </c>
      <c r="V4927" t="str" cm="1">
        <f t="array" ref="V4927">_xlfn.IFS(Hospital_Emergency_Room_Data[[#This Row],[Day]]&lt;=10,"Start(1-10)",Hospital_Emergency_Room_Data[[#This Row],[Day]]&lt;=20,"Middle(11-20)",Hospital_Emergency_Room_Data[[#This Row],[Day]]&gt;20,"End(21-30)")</f>
        <v>End(21-30)</v>
      </c>
    </row>
    <row r="4928" spans="1:22">
      <c r="A4928">
        <v>689979515</v>
      </c>
      <c r="B4928" t="s">
        <v>4937</v>
      </c>
      <c r="C4928" s="1">
        <v>45050</v>
      </c>
      <c r="D4928" t="str">
        <f>TEXT(Hospital_Emergency_Room_Data[[#This Row],[Patient Admission Date]],"mmm")</f>
        <v>May</v>
      </c>
      <c r="E4928">
        <f>YEAR(Hospital_Emergency_Room_Data[[#This Row],[Patient Admission Date]])</f>
        <v>2023</v>
      </c>
      <c r="F4928" s="2">
        <v>0.66597222222222219</v>
      </c>
      <c r="G4928" s="8" t="str">
        <f>TEXT(Hospital_Emergency_Room_Data[[#This Row],[Patient Admission Date]],"dddd")</f>
        <v>Thursday</v>
      </c>
      <c r="H4928" t="s">
        <v>9208</v>
      </c>
      <c r="I4928">
        <v>13</v>
      </c>
      <c r="J4928" s="5" t="s">
        <v>9221</v>
      </c>
      <c r="K4928" t="s">
        <v>8</v>
      </c>
      <c r="L4928" t="s">
        <v>9281</v>
      </c>
      <c r="M4928" t="s">
        <v>9209</v>
      </c>
      <c r="N4928">
        <v>4</v>
      </c>
      <c r="O4928">
        <v>32</v>
      </c>
      <c r="P4928" t="s">
        <v>9225</v>
      </c>
      <c r="Q4928">
        <v>4</v>
      </c>
      <c r="R4928">
        <v>15</v>
      </c>
      <c r="S4928" t="s">
        <v>9257</v>
      </c>
      <c r="T4928" t="s">
        <v>9263</v>
      </c>
      <c r="U4928" t="s">
        <v>9300</v>
      </c>
      <c r="V4928" t="str" cm="1">
        <f t="array" ref="V4928">_xlfn.IFS(Hospital_Emergency_Room_Data[[#This Row],[Day]]&lt;=10,"Start(1-10)",Hospital_Emergency_Room_Data[[#This Row],[Day]]&lt;=20,"Middle(11-20)",Hospital_Emergency_Room_Data[[#This Row],[Day]]&gt;20,"End(21-30)")</f>
        <v>Start(1-10)</v>
      </c>
    </row>
    <row r="4929" spans="1:22">
      <c r="A4929">
        <v>278409371</v>
      </c>
      <c r="B4929" t="s">
        <v>4938</v>
      </c>
      <c r="C4929" s="1">
        <v>45368</v>
      </c>
      <c r="D4929" t="str">
        <f>TEXT(Hospital_Emergency_Room_Data[[#This Row],[Patient Admission Date]],"mmm")</f>
        <v>Mar</v>
      </c>
      <c r="E4929">
        <f>YEAR(Hospital_Emergency_Room_Data[[#This Row],[Patient Admission Date]])</f>
        <v>2024</v>
      </c>
      <c r="F4929" s="2">
        <v>0.11597222222222223</v>
      </c>
      <c r="G4929" s="8" t="str">
        <f>TEXT(Hospital_Emergency_Room_Data[[#This Row],[Patient Admission Date]],"dddd")</f>
        <v>Sunday</v>
      </c>
      <c r="H4929" t="s">
        <v>9208</v>
      </c>
      <c r="I4929">
        <v>8</v>
      </c>
      <c r="J4929" s="5" t="s">
        <v>9221</v>
      </c>
      <c r="K4929" t="s">
        <v>8</v>
      </c>
      <c r="L4929" t="s">
        <v>9281</v>
      </c>
      <c r="M4929" t="s">
        <v>9209</v>
      </c>
      <c r="N4929">
        <v>4</v>
      </c>
      <c r="O4929">
        <v>27</v>
      </c>
      <c r="P4929" t="s">
        <v>9226</v>
      </c>
      <c r="Q4929">
        <v>17</v>
      </c>
      <c r="R4929">
        <v>2</v>
      </c>
      <c r="S4929" t="s">
        <v>9258</v>
      </c>
      <c r="T4929" t="s">
        <v>9262</v>
      </c>
      <c r="U4929" t="s">
        <v>9282</v>
      </c>
      <c r="V4929" t="str" cm="1">
        <f t="array" ref="V4929">_xlfn.IFS(Hospital_Emergency_Room_Data[[#This Row],[Day]]&lt;=10,"Start(1-10)",Hospital_Emergency_Room_Data[[#This Row],[Day]]&lt;=20,"Middle(11-20)",Hospital_Emergency_Room_Data[[#This Row],[Day]]&gt;20,"End(21-30)")</f>
        <v>Middle(11-20)</v>
      </c>
    </row>
    <row r="4930" spans="1:22">
      <c r="A4930">
        <v>217575300</v>
      </c>
      <c r="B4930" t="s">
        <v>4939</v>
      </c>
      <c r="C4930" s="1">
        <v>45473</v>
      </c>
      <c r="D4930" t="str">
        <f>TEXT(Hospital_Emergency_Room_Data[[#This Row],[Patient Admission Date]],"mmm")</f>
        <v>Jun</v>
      </c>
      <c r="E4930">
        <f>YEAR(Hospital_Emergency_Room_Data[[#This Row],[Patient Admission Date]])</f>
        <v>2024</v>
      </c>
      <c r="F4930" s="2">
        <v>0.97777777777777775</v>
      </c>
      <c r="G4930" s="8" t="str">
        <f>TEXT(Hospital_Emergency_Room_Data[[#This Row],[Patient Admission Date]],"dddd")</f>
        <v>Sunday</v>
      </c>
      <c r="H4930" t="s">
        <v>9208</v>
      </c>
      <c r="I4930">
        <v>43</v>
      </c>
      <c r="J4930" s="5" t="s">
        <v>9223</v>
      </c>
      <c r="K4930" t="s">
        <v>8</v>
      </c>
      <c r="L4930" t="s">
        <v>9281</v>
      </c>
      <c r="M4930" t="s">
        <v>9209</v>
      </c>
      <c r="N4930">
        <v>5</v>
      </c>
      <c r="O4930">
        <v>54</v>
      </c>
      <c r="P4930" t="s">
        <v>9225</v>
      </c>
      <c r="Q4930">
        <v>30</v>
      </c>
      <c r="R4930">
        <v>23</v>
      </c>
      <c r="S4930" t="s">
        <v>9256</v>
      </c>
      <c r="T4930" t="s">
        <v>9264</v>
      </c>
      <c r="U4930" t="s">
        <v>9283</v>
      </c>
      <c r="V4930" t="str" cm="1">
        <f t="array" ref="V4930">_xlfn.IFS(Hospital_Emergency_Room_Data[[#This Row],[Day]]&lt;=10,"Start(1-10)",Hospital_Emergency_Room_Data[[#This Row],[Day]]&lt;=20,"Middle(11-20)",Hospital_Emergency_Room_Data[[#This Row],[Day]]&gt;20,"End(21-30)")</f>
        <v>End(21-30)</v>
      </c>
    </row>
    <row r="4931" spans="1:22">
      <c r="A4931">
        <v>791529087</v>
      </c>
      <c r="B4931" t="s">
        <v>4940</v>
      </c>
      <c r="C4931" s="1">
        <v>45166</v>
      </c>
      <c r="D4931" t="str">
        <f>TEXT(Hospital_Emergency_Room_Data[[#This Row],[Patient Admission Date]],"mmm")</f>
        <v>Aug</v>
      </c>
      <c r="E4931">
        <f>YEAR(Hospital_Emergency_Room_Data[[#This Row],[Patient Admission Date]])</f>
        <v>2023</v>
      </c>
      <c r="F4931" s="2">
        <v>0.52847222222222223</v>
      </c>
      <c r="G4931" s="8" t="str">
        <f>TEXT(Hospital_Emergency_Room_Data[[#This Row],[Patient Admission Date]],"dddd")</f>
        <v>Monday</v>
      </c>
      <c r="H4931" t="s">
        <v>9208</v>
      </c>
      <c r="I4931">
        <v>34</v>
      </c>
      <c r="J4931" s="5" t="s">
        <v>9223</v>
      </c>
      <c r="K4931" t="s">
        <v>8</v>
      </c>
      <c r="L4931" t="s">
        <v>9281</v>
      </c>
      <c r="M4931" t="s">
        <v>9209</v>
      </c>
      <c r="N4931">
        <v>5</v>
      </c>
      <c r="O4931">
        <v>17</v>
      </c>
      <c r="P4931" t="s">
        <v>9226</v>
      </c>
      <c r="Q4931">
        <v>28</v>
      </c>
      <c r="R4931">
        <v>12</v>
      </c>
      <c r="S4931" t="s">
        <v>9257</v>
      </c>
      <c r="T4931" t="s">
        <v>9264</v>
      </c>
      <c r="U4931" t="s">
        <v>9282</v>
      </c>
      <c r="V4931" t="str" cm="1">
        <f t="array" ref="V4931">_xlfn.IFS(Hospital_Emergency_Room_Data[[#This Row],[Day]]&lt;=10,"Start(1-10)",Hospital_Emergency_Room_Data[[#This Row],[Day]]&lt;=20,"Middle(11-20)",Hospital_Emergency_Room_Data[[#This Row],[Day]]&gt;20,"End(21-30)")</f>
        <v>End(21-30)</v>
      </c>
    </row>
    <row r="4932" spans="1:22">
      <c r="A4932">
        <v>737628031</v>
      </c>
      <c r="B4932" t="s">
        <v>4941</v>
      </c>
      <c r="C4932" s="1">
        <v>45452</v>
      </c>
      <c r="D4932" t="str">
        <f>TEXT(Hospital_Emergency_Room_Data[[#This Row],[Patient Admission Date]],"mmm")</f>
        <v>Jun</v>
      </c>
      <c r="E4932">
        <f>YEAR(Hospital_Emergency_Room_Data[[#This Row],[Patient Admission Date]])</f>
        <v>2024</v>
      </c>
      <c r="F4932" s="2">
        <v>0.13472222222222222</v>
      </c>
      <c r="G4932" s="8" t="str">
        <f>TEXT(Hospital_Emergency_Room_Data[[#This Row],[Patient Admission Date]],"dddd")</f>
        <v>Sunday</v>
      </c>
      <c r="H4932" t="s">
        <v>9208</v>
      </c>
      <c r="I4932">
        <v>4</v>
      </c>
      <c r="J4932" s="5" t="s">
        <v>9218</v>
      </c>
      <c r="K4932" t="s">
        <v>8</v>
      </c>
      <c r="L4932" t="s">
        <v>9281</v>
      </c>
      <c r="M4932" t="s">
        <v>9209</v>
      </c>
      <c r="N4932">
        <v>5</v>
      </c>
      <c r="O4932">
        <v>49</v>
      </c>
      <c r="P4932" t="s">
        <v>9225</v>
      </c>
      <c r="Q4932">
        <v>9</v>
      </c>
      <c r="R4932">
        <v>3</v>
      </c>
      <c r="S4932" t="s">
        <v>9258</v>
      </c>
      <c r="T4932" t="s">
        <v>9265</v>
      </c>
      <c r="U4932" t="s">
        <v>9283</v>
      </c>
      <c r="V4932" t="str" cm="1">
        <f t="array" ref="V4932">_xlfn.IFS(Hospital_Emergency_Room_Data[[#This Row],[Day]]&lt;=10,"Start(1-10)",Hospital_Emergency_Room_Data[[#This Row],[Day]]&lt;=20,"Middle(11-20)",Hospital_Emergency_Room_Data[[#This Row],[Day]]&gt;20,"End(21-30)")</f>
        <v>Start(1-10)</v>
      </c>
    </row>
    <row r="4933" spans="1:22">
      <c r="A4933">
        <v>615732112</v>
      </c>
      <c r="B4933" t="s">
        <v>4942</v>
      </c>
      <c r="C4933" s="1">
        <v>45095</v>
      </c>
      <c r="D4933" t="str">
        <f>TEXT(Hospital_Emergency_Room_Data[[#This Row],[Patient Admission Date]],"mmm")</f>
        <v>Jun</v>
      </c>
      <c r="E4933">
        <f>YEAR(Hospital_Emergency_Room_Data[[#This Row],[Patient Admission Date]])</f>
        <v>2023</v>
      </c>
      <c r="F4933" s="2">
        <v>0.90555555555555556</v>
      </c>
      <c r="G4933" s="8" t="str">
        <f>TEXT(Hospital_Emergency_Room_Data[[#This Row],[Patient Admission Date]],"dddd")</f>
        <v>Sunday</v>
      </c>
      <c r="H4933" t="s">
        <v>9208</v>
      </c>
      <c r="I4933">
        <v>77</v>
      </c>
      <c r="J4933" s="5" t="s">
        <v>9222</v>
      </c>
      <c r="K4933" t="s">
        <v>8</v>
      </c>
      <c r="L4933" t="s">
        <v>9281</v>
      </c>
      <c r="M4933" t="s">
        <v>9209</v>
      </c>
      <c r="N4933">
        <v>6</v>
      </c>
      <c r="O4933">
        <v>24</v>
      </c>
      <c r="P4933" t="s">
        <v>9226</v>
      </c>
      <c r="Q4933">
        <v>18</v>
      </c>
      <c r="R4933">
        <v>21</v>
      </c>
      <c r="S4933" t="s">
        <v>9256</v>
      </c>
      <c r="T4933" t="s">
        <v>9262</v>
      </c>
      <c r="U4933" t="s">
        <v>9282</v>
      </c>
      <c r="V4933" t="str" cm="1">
        <f t="array" ref="V4933">_xlfn.IFS(Hospital_Emergency_Room_Data[[#This Row],[Day]]&lt;=10,"Start(1-10)",Hospital_Emergency_Room_Data[[#This Row],[Day]]&lt;=20,"Middle(11-20)",Hospital_Emergency_Room_Data[[#This Row],[Day]]&gt;20,"End(21-30)")</f>
        <v>Middle(11-20)</v>
      </c>
    </row>
    <row r="4934" spans="1:22">
      <c r="A4934">
        <v>686153149</v>
      </c>
      <c r="B4934" t="s">
        <v>4943</v>
      </c>
      <c r="C4934" s="1">
        <v>45165</v>
      </c>
      <c r="D4934" t="str">
        <f>TEXT(Hospital_Emergency_Room_Data[[#This Row],[Patient Admission Date]],"mmm")</f>
        <v>Aug</v>
      </c>
      <c r="E4934">
        <f>YEAR(Hospital_Emergency_Room_Data[[#This Row],[Patient Admission Date]])</f>
        <v>2023</v>
      </c>
      <c r="F4934" s="2">
        <v>0.90972222222222221</v>
      </c>
      <c r="G4934" s="8" t="str">
        <f>TEXT(Hospital_Emergency_Room_Data[[#This Row],[Patient Admission Date]],"dddd")</f>
        <v>Sunday</v>
      </c>
      <c r="H4934" t="s">
        <v>9208</v>
      </c>
      <c r="I4934">
        <v>57</v>
      </c>
      <c r="J4934" s="5" t="s">
        <v>9219</v>
      </c>
      <c r="K4934" t="s">
        <v>8</v>
      </c>
      <c r="L4934" t="s">
        <v>9281</v>
      </c>
      <c r="M4934" t="s">
        <v>9209</v>
      </c>
      <c r="N4934">
        <v>6</v>
      </c>
      <c r="O4934">
        <v>56</v>
      </c>
      <c r="P4934" t="s">
        <v>9225</v>
      </c>
      <c r="Q4934">
        <v>27</v>
      </c>
      <c r="R4934">
        <v>21</v>
      </c>
      <c r="S4934" t="s">
        <v>9256</v>
      </c>
      <c r="T4934" t="s">
        <v>9264</v>
      </c>
      <c r="U4934" t="s">
        <v>9283</v>
      </c>
      <c r="V4934" t="str" cm="1">
        <f t="array" ref="V4934">_xlfn.IFS(Hospital_Emergency_Room_Data[[#This Row],[Day]]&lt;=10,"Start(1-10)",Hospital_Emergency_Room_Data[[#This Row],[Day]]&lt;=20,"Middle(11-20)",Hospital_Emergency_Room_Data[[#This Row],[Day]]&gt;20,"End(21-30)")</f>
        <v>End(21-30)</v>
      </c>
    </row>
    <row r="4935" spans="1:22">
      <c r="A4935">
        <v>543722686</v>
      </c>
      <c r="B4935" t="s">
        <v>4944</v>
      </c>
      <c r="C4935" s="1">
        <v>45413</v>
      </c>
      <c r="D4935" t="str">
        <f>TEXT(Hospital_Emergency_Room_Data[[#This Row],[Patient Admission Date]],"mmm")</f>
        <v>May</v>
      </c>
      <c r="E4935">
        <f>YEAR(Hospital_Emergency_Room_Data[[#This Row],[Patient Admission Date]])</f>
        <v>2024</v>
      </c>
      <c r="F4935" s="2">
        <v>0.12638888888888888</v>
      </c>
      <c r="G4935" s="8" t="str">
        <f>TEXT(Hospital_Emergency_Room_Data[[#This Row],[Patient Admission Date]],"dddd")</f>
        <v>Wednesday</v>
      </c>
      <c r="H4935" t="s">
        <v>9208</v>
      </c>
      <c r="I4935">
        <v>56</v>
      </c>
      <c r="J4935" s="5" t="s">
        <v>9219</v>
      </c>
      <c r="K4935" t="s">
        <v>8</v>
      </c>
      <c r="L4935" t="s">
        <v>9281</v>
      </c>
      <c r="M4935" t="s">
        <v>9209</v>
      </c>
      <c r="N4935">
        <v>6</v>
      </c>
      <c r="O4935">
        <v>38</v>
      </c>
      <c r="P4935" t="s">
        <v>9225</v>
      </c>
      <c r="Q4935">
        <v>1</v>
      </c>
      <c r="R4935">
        <v>3</v>
      </c>
      <c r="S4935" t="s">
        <v>9258</v>
      </c>
      <c r="T4935" t="s">
        <v>9263</v>
      </c>
      <c r="U4935" t="s">
        <v>9300</v>
      </c>
      <c r="V4935" t="str" cm="1">
        <f t="array" ref="V4935">_xlfn.IFS(Hospital_Emergency_Room_Data[[#This Row],[Day]]&lt;=10,"Start(1-10)",Hospital_Emergency_Room_Data[[#This Row],[Day]]&lt;=20,"Middle(11-20)",Hospital_Emergency_Room_Data[[#This Row],[Day]]&gt;20,"End(21-30)")</f>
        <v>Start(1-10)</v>
      </c>
    </row>
    <row r="4936" spans="1:22">
      <c r="A4936">
        <v>164096339</v>
      </c>
      <c r="B4936" t="s">
        <v>4945</v>
      </c>
      <c r="C4936" s="1">
        <v>45406</v>
      </c>
      <c r="D4936" t="str">
        <f>TEXT(Hospital_Emergency_Room_Data[[#This Row],[Patient Admission Date]],"mmm")</f>
        <v>Apr</v>
      </c>
      <c r="E4936">
        <f>YEAR(Hospital_Emergency_Room_Data[[#This Row],[Patient Admission Date]])</f>
        <v>2024</v>
      </c>
      <c r="F4936" s="2">
        <v>6.9444444444444441E-3</v>
      </c>
      <c r="G4936" s="8" t="str">
        <f>TEXT(Hospital_Emergency_Room_Data[[#This Row],[Patient Admission Date]],"dddd")</f>
        <v>Wednesday</v>
      </c>
      <c r="H4936" t="s">
        <v>9208</v>
      </c>
      <c r="I4936">
        <v>49</v>
      </c>
      <c r="J4936" s="5" t="s">
        <v>9219</v>
      </c>
      <c r="K4936" t="s">
        <v>8</v>
      </c>
      <c r="L4936" t="s">
        <v>9281</v>
      </c>
      <c r="M4936" t="s">
        <v>9209</v>
      </c>
      <c r="N4936">
        <v>6</v>
      </c>
      <c r="O4936">
        <v>29</v>
      </c>
      <c r="P4936" t="s">
        <v>9226</v>
      </c>
      <c r="Q4936">
        <v>24</v>
      </c>
      <c r="R4936">
        <v>0</v>
      </c>
      <c r="S4936" t="s">
        <v>9258</v>
      </c>
      <c r="T4936" t="s">
        <v>9264</v>
      </c>
      <c r="U4936" t="s">
        <v>9282</v>
      </c>
      <c r="V4936" t="str" cm="1">
        <f t="array" ref="V4936">_xlfn.IFS(Hospital_Emergency_Room_Data[[#This Row],[Day]]&lt;=10,"Start(1-10)",Hospital_Emergency_Room_Data[[#This Row],[Day]]&lt;=20,"Middle(11-20)",Hospital_Emergency_Room_Data[[#This Row],[Day]]&gt;20,"End(21-30)")</f>
        <v>End(21-30)</v>
      </c>
    </row>
    <row r="4937" spans="1:22">
      <c r="A4937">
        <v>632273299</v>
      </c>
      <c r="B4937" t="s">
        <v>4946</v>
      </c>
      <c r="C4937" s="1">
        <v>45581</v>
      </c>
      <c r="D4937" t="str">
        <f>TEXT(Hospital_Emergency_Room_Data[[#This Row],[Patient Admission Date]],"mmm")</f>
        <v>Oct</v>
      </c>
      <c r="E4937">
        <f>YEAR(Hospital_Emergency_Room_Data[[#This Row],[Patient Admission Date]])</f>
        <v>2024</v>
      </c>
      <c r="F4937" s="2">
        <v>0.99027777777777781</v>
      </c>
      <c r="G4937" s="8" t="str">
        <f>TEXT(Hospital_Emergency_Room_Data[[#This Row],[Patient Admission Date]],"dddd")</f>
        <v>Wednesday</v>
      </c>
      <c r="H4937" t="s">
        <v>9208</v>
      </c>
      <c r="I4937">
        <v>56</v>
      </c>
      <c r="J4937" s="5" t="s">
        <v>9219</v>
      </c>
      <c r="K4937" t="s">
        <v>8</v>
      </c>
      <c r="L4937" t="s">
        <v>9281</v>
      </c>
      <c r="M4937" t="s">
        <v>9209</v>
      </c>
      <c r="N4937">
        <v>6</v>
      </c>
      <c r="O4937">
        <v>27</v>
      </c>
      <c r="P4937" t="s">
        <v>9226</v>
      </c>
      <c r="Q4937">
        <v>16</v>
      </c>
      <c r="R4937">
        <v>23</v>
      </c>
      <c r="S4937" t="s">
        <v>9256</v>
      </c>
      <c r="T4937" t="s">
        <v>9262</v>
      </c>
      <c r="U4937" t="s">
        <v>9282</v>
      </c>
      <c r="V4937" t="str" cm="1">
        <f t="array" ref="V4937">_xlfn.IFS(Hospital_Emergency_Room_Data[[#This Row],[Day]]&lt;=10,"Start(1-10)",Hospital_Emergency_Room_Data[[#This Row],[Day]]&lt;=20,"Middle(11-20)",Hospital_Emergency_Room_Data[[#This Row],[Day]]&gt;20,"End(21-30)")</f>
        <v>Middle(11-20)</v>
      </c>
    </row>
    <row r="4938" spans="1:22">
      <c r="A4938">
        <v>363137370</v>
      </c>
      <c r="B4938" t="s">
        <v>4947</v>
      </c>
      <c r="C4938" s="1">
        <v>45410</v>
      </c>
      <c r="D4938" t="str">
        <f>TEXT(Hospital_Emergency_Room_Data[[#This Row],[Patient Admission Date]],"mmm")</f>
        <v>Apr</v>
      </c>
      <c r="E4938">
        <f>YEAR(Hospital_Emergency_Room_Data[[#This Row],[Patient Admission Date]])</f>
        <v>2024</v>
      </c>
      <c r="F4938" s="2">
        <v>0.9291666666666667</v>
      </c>
      <c r="G4938" s="8" t="str">
        <f>TEXT(Hospital_Emergency_Room_Data[[#This Row],[Patient Admission Date]],"dddd")</f>
        <v>Sunday</v>
      </c>
      <c r="H4938" t="s">
        <v>9208</v>
      </c>
      <c r="I4938">
        <v>23</v>
      </c>
      <c r="J4938" s="5" t="s">
        <v>9220</v>
      </c>
      <c r="K4938" t="s">
        <v>8</v>
      </c>
      <c r="L4938" t="s">
        <v>9281</v>
      </c>
      <c r="M4938" t="s">
        <v>9209</v>
      </c>
      <c r="N4938">
        <v>6</v>
      </c>
      <c r="O4938">
        <v>19</v>
      </c>
      <c r="P4938" t="s">
        <v>9226</v>
      </c>
      <c r="Q4938">
        <v>28</v>
      </c>
      <c r="R4938">
        <v>22</v>
      </c>
      <c r="S4938" t="s">
        <v>9256</v>
      </c>
      <c r="T4938" t="s">
        <v>9264</v>
      </c>
      <c r="U4938" t="s">
        <v>9282</v>
      </c>
      <c r="V4938" t="str" cm="1">
        <f t="array" ref="V4938">_xlfn.IFS(Hospital_Emergency_Room_Data[[#This Row],[Day]]&lt;=10,"Start(1-10)",Hospital_Emergency_Room_Data[[#This Row],[Day]]&lt;=20,"Middle(11-20)",Hospital_Emergency_Room_Data[[#This Row],[Day]]&gt;20,"End(21-30)")</f>
        <v>End(21-30)</v>
      </c>
    </row>
    <row r="4939" spans="1:22">
      <c r="A4939">
        <v>627660665</v>
      </c>
      <c r="B4939" t="s">
        <v>4948</v>
      </c>
      <c r="C4939" s="1">
        <v>45068</v>
      </c>
      <c r="D4939" t="str">
        <f>TEXT(Hospital_Emergency_Room_Data[[#This Row],[Patient Admission Date]],"mmm")</f>
        <v>May</v>
      </c>
      <c r="E4939">
        <f>YEAR(Hospital_Emergency_Room_Data[[#This Row],[Patient Admission Date]])</f>
        <v>2023</v>
      </c>
      <c r="F4939" s="2">
        <v>0.68263888888888891</v>
      </c>
      <c r="G4939" s="8" t="str">
        <f>TEXT(Hospital_Emergency_Room_Data[[#This Row],[Patient Admission Date]],"dddd")</f>
        <v>Monday</v>
      </c>
      <c r="H4939" t="s">
        <v>9208</v>
      </c>
      <c r="I4939">
        <v>56</v>
      </c>
      <c r="J4939" s="5" t="s">
        <v>9219</v>
      </c>
      <c r="K4939" t="s">
        <v>8</v>
      </c>
      <c r="L4939" t="s">
        <v>9281</v>
      </c>
      <c r="M4939" t="s">
        <v>9209</v>
      </c>
      <c r="N4939">
        <v>6</v>
      </c>
      <c r="O4939">
        <v>24</v>
      </c>
      <c r="P4939" t="s">
        <v>9226</v>
      </c>
      <c r="Q4939">
        <v>22</v>
      </c>
      <c r="R4939">
        <v>16</v>
      </c>
      <c r="S4939" t="s">
        <v>9257</v>
      </c>
      <c r="T4939" t="s">
        <v>9264</v>
      </c>
      <c r="U4939" t="s">
        <v>9282</v>
      </c>
      <c r="V4939" t="str" cm="1">
        <f t="array" ref="V4939">_xlfn.IFS(Hospital_Emergency_Room_Data[[#This Row],[Day]]&lt;=10,"Start(1-10)",Hospital_Emergency_Room_Data[[#This Row],[Day]]&lt;=20,"Middle(11-20)",Hospital_Emergency_Room_Data[[#This Row],[Day]]&gt;20,"End(21-30)")</f>
        <v>End(21-30)</v>
      </c>
    </row>
    <row r="4940" spans="1:22">
      <c r="A4940">
        <v>549636821</v>
      </c>
      <c r="B4940" t="s">
        <v>4949</v>
      </c>
      <c r="C4940" s="1">
        <v>45414</v>
      </c>
      <c r="D4940" t="str">
        <f>TEXT(Hospital_Emergency_Room_Data[[#This Row],[Patient Admission Date]],"mmm")</f>
        <v>May</v>
      </c>
      <c r="E4940">
        <f>YEAR(Hospital_Emergency_Room_Data[[#This Row],[Patient Admission Date]])</f>
        <v>2024</v>
      </c>
      <c r="F4940" s="2">
        <v>0.13472222222222222</v>
      </c>
      <c r="G4940" s="8" t="str">
        <f>TEXT(Hospital_Emergency_Room_Data[[#This Row],[Patient Admission Date]],"dddd")</f>
        <v>Thursday</v>
      </c>
      <c r="H4940" t="s">
        <v>9208</v>
      </c>
      <c r="I4940">
        <v>50</v>
      </c>
      <c r="J4940" s="5" t="s">
        <v>9219</v>
      </c>
      <c r="K4940" t="s">
        <v>8</v>
      </c>
      <c r="L4940" t="s">
        <v>9281</v>
      </c>
      <c r="M4940" t="s">
        <v>9209</v>
      </c>
      <c r="N4940">
        <v>6</v>
      </c>
      <c r="O4940">
        <v>40</v>
      </c>
      <c r="P4940" t="s">
        <v>9225</v>
      </c>
      <c r="Q4940">
        <v>2</v>
      </c>
      <c r="R4940">
        <v>3</v>
      </c>
      <c r="S4940" t="s">
        <v>9258</v>
      </c>
      <c r="T4940" t="s">
        <v>9263</v>
      </c>
      <c r="U4940" t="s">
        <v>9300</v>
      </c>
      <c r="V4940" t="str" cm="1">
        <f t="array" ref="V4940">_xlfn.IFS(Hospital_Emergency_Room_Data[[#This Row],[Day]]&lt;=10,"Start(1-10)",Hospital_Emergency_Room_Data[[#This Row],[Day]]&lt;=20,"Middle(11-20)",Hospital_Emergency_Room_Data[[#This Row],[Day]]&gt;20,"End(21-30)")</f>
        <v>Start(1-10)</v>
      </c>
    </row>
    <row r="4941" spans="1:22">
      <c r="A4941">
        <v>527015968</v>
      </c>
      <c r="B4941" t="s">
        <v>4950</v>
      </c>
      <c r="C4941" s="1">
        <v>45043</v>
      </c>
      <c r="D4941" t="str">
        <f>TEXT(Hospital_Emergency_Room_Data[[#This Row],[Patient Admission Date]],"mmm")</f>
        <v>Apr</v>
      </c>
      <c r="E4941">
        <f>YEAR(Hospital_Emergency_Room_Data[[#This Row],[Patient Admission Date]])</f>
        <v>2023</v>
      </c>
      <c r="F4941" s="2">
        <v>0.59722222222222221</v>
      </c>
      <c r="G4941" s="8" t="str">
        <f>TEXT(Hospital_Emergency_Room_Data[[#This Row],[Patient Admission Date]],"dddd")</f>
        <v>Thursday</v>
      </c>
      <c r="H4941" t="s">
        <v>9208</v>
      </c>
      <c r="I4941">
        <v>9</v>
      </c>
      <c r="J4941" s="5" t="s">
        <v>9221</v>
      </c>
      <c r="K4941" t="s">
        <v>8</v>
      </c>
      <c r="L4941" t="s">
        <v>9281</v>
      </c>
      <c r="M4941" t="s">
        <v>9209</v>
      </c>
      <c r="N4941">
        <v>6</v>
      </c>
      <c r="O4941">
        <v>45</v>
      </c>
      <c r="P4941" t="s">
        <v>9225</v>
      </c>
      <c r="Q4941">
        <v>27</v>
      </c>
      <c r="R4941">
        <v>14</v>
      </c>
      <c r="S4941" t="s">
        <v>9257</v>
      </c>
      <c r="T4941" t="s">
        <v>9264</v>
      </c>
      <c r="U4941" t="s">
        <v>9300</v>
      </c>
      <c r="V4941" t="str" cm="1">
        <f t="array" ref="V4941">_xlfn.IFS(Hospital_Emergency_Room_Data[[#This Row],[Day]]&lt;=10,"Start(1-10)",Hospital_Emergency_Room_Data[[#This Row],[Day]]&lt;=20,"Middle(11-20)",Hospital_Emergency_Room_Data[[#This Row],[Day]]&gt;20,"End(21-30)")</f>
        <v>End(21-30)</v>
      </c>
    </row>
    <row r="4942" spans="1:22">
      <c r="A4942">
        <v>621385039</v>
      </c>
      <c r="B4942" t="s">
        <v>4951</v>
      </c>
      <c r="C4942" s="1">
        <v>45248</v>
      </c>
      <c r="D4942" t="str">
        <f>TEXT(Hospital_Emergency_Room_Data[[#This Row],[Patient Admission Date]],"mmm")</f>
        <v>Nov</v>
      </c>
      <c r="E4942">
        <f>YEAR(Hospital_Emergency_Room_Data[[#This Row],[Patient Admission Date]])</f>
        <v>2023</v>
      </c>
      <c r="F4942" s="2">
        <v>0.86250000000000004</v>
      </c>
      <c r="G4942" s="8" t="str">
        <f>TEXT(Hospital_Emergency_Room_Data[[#This Row],[Patient Admission Date]],"dddd")</f>
        <v>Saturday</v>
      </c>
      <c r="H4942" t="s">
        <v>9208</v>
      </c>
      <c r="I4942">
        <v>28</v>
      </c>
      <c r="J4942" s="5" t="s">
        <v>9220</v>
      </c>
      <c r="K4942" t="s">
        <v>8</v>
      </c>
      <c r="L4942" t="s">
        <v>9281</v>
      </c>
      <c r="M4942" t="s">
        <v>9209</v>
      </c>
      <c r="N4942">
        <v>6</v>
      </c>
      <c r="O4942">
        <v>47</v>
      </c>
      <c r="P4942" t="s">
        <v>9225</v>
      </c>
      <c r="Q4942">
        <v>18</v>
      </c>
      <c r="R4942">
        <v>20</v>
      </c>
      <c r="S4942" t="s">
        <v>9256</v>
      </c>
      <c r="T4942" t="s">
        <v>9262</v>
      </c>
      <c r="U4942" t="s">
        <v>9283</v>
      </c>
      <c r="V4942" t="str" cm="1">
        <f t="array" ref="V4942">_xlfn.IFS(Hospital_Emergency_Room_Data[[#This Row],[Day]]&lt;=10,"Start(1-10)",Hospital_Emergency_Room_Data[[#This Row],[Day]]&lt;=20,"Middle(11-20)",Hospital_Emergency_Room_Data[[#This Row],[Day]]&gt;20,"End(21-30)")</f>
        <v>Middle(11-20)</v>
      </c>
    </row>
    <row r="4943" spans="1:22">
      <c r="A4943">
        <v>735882026</v>
      </c>
      <c r="B4943" t="s">
        <v>4952</v>
      </c>
      <c r="C4943" s="1">
        <v>45584</v>
      </c>
      <c r="D4943" t="str">
        <f>TEXT(Hospital_Emergency_Room_Data[[#This Row],[Patient Admission Date]],"mmm")</f>
        <v>Oct</v>
      </c>
      <c r="E4943">
        <f>YEAR(Hospital_Emergency_Room_Data[[#This Row],[Patient Admission Date]])</f>
        <v>2024</v>
      </c>
      <c r="F4943" s="2">
        <v>0.43819444444444444</v>
      </c>
      <c r="G4943" s="8" t="str">
        <f>TEXT(Hospital_Emergency_Room_Data[[#This Row],[Patient Admission Date]],"dddd")</f>
        <v>Saturday</v>
      </c>
      <c r="H4943" t="s">
        <v>9208</v>
      </c>
      <c r="I4943">
        <v>45</v>
      </c>
      <c r="J4943" s="5" t="s">
        <v>9219</v>
      </c>
      <c r="K4943" t="s">
        <v>8</v>
      </c>
      <c r="L4943" t="s">
        <v>9281</v>
      </c>
      <c r="M4943" t="s">
        <v>9209</v>
      </c>
      <c r="N4943">
        <v>6</v>
      </c>
      <c r="O4943">
        <v>34</v>
      </c>
      <c r="P4943" t="s">
        <v>9225</v>
      </c>
      <c r="Q4943">
        <v>19</v>
      </c>
      <c r="R4943">
        <v>10</v>
      </c>
      <c r="S4943" t="s">
        <v>9255</v>
      </c>
      <c r="T4943" t="s">
        <v>9262</v>
      </c>
      <c r="U4943" t="s">
        <v>9300</v>
      </c>
      <c r="V4943" t="str" cm="1">
        <f t="array" ref="V4943">_xlfn.IFS(Hospital_Emergency_Room_Data[[#This Row],[Day]]&lt;=10,"Start(1-10)",Hospital_Emergency_Room_Data[[#This Row],[Day]]&lt;=20,"Middle(11-20)",Hospital_Emergency_Room_Data[[#This Row],[Day]]&gt;20,"End(21-30)")</f>
        <v>Middle(11-20)</v>
      </c>
    </row>
    <row r="4944" spans="1:22">
      <c r="A4944">
        <v>366775942</v>
      </c>
      <c r="B4944" t="s">
        <v>4953</v>
      </c>
      <c r="C4944" s="1">
        <v>45158</v>
      </c>
      <c r="D4944" t="str">
        <f>TEXT(Hospital_Emergency_Room_Data[[#This Row],[Patient Admission Date]],"mmm")</f>
        <v>Aug</v>
      </c>
      <c r="E4944">
        <f>YEAR(Hospital_Emergency_Room_Data[[#This Row],[Patient Admission Date]])</f>
        <v>2023</v>
      </c>
      <c r="F4944" s="2">
        <v>0.58194444444444449</v>
      </c>
      <c r="G4944" s="8" t="str">
        <f>TEXT(Hospital_Emergency_Room_Data[[#This Row],[Patient Admission Date]],"dddd")</f>
        <v>Sunday</v>
      </c>
      <c r="H4944" t="s">
        <v>9208</v>
      </c>
      <c r="I4944">
        <v>75</v>
      </c>
      <c r="J4944" s="5" t="s">
        <v>9222</v>
      </c>
      <c r="K4944" t="s">
        <v>8</v>
      </c>
      <c r="L4944" t="s">
        <v>9281</v>
      </c>
      <c r="M4944" t="s">
        <v>9209</v>
      </c>
      <c r="N4944">
        <v>6</v>
      </c>
      <c r="O4944">
        <v>39</v>
      </c>
      <c r="P4944" t="s">
        <v>9225</v>
      </c>
      <c r="Q4944">
        <v>20</v>
      </c>
      <c r="R4944">
        <v>13</v>
      </c>
      <c r="S4944" t="s">
        <v>9257</v>
      </c>
      <c r="T4944" t="s">
        <v>9262</v>
      </c>
      <c r="U4944" t="s">
        <v>9300</v>
      </c>
      <c r="V4944" t="str" cm="1">
        <f t="array" ref="V4944">_xlfn.IFS(Hospital_Emergency_Room_Data[[#This Row],[Day]]&lt;=10,"Start(1-10)",Hospital_Emergency_Room_Data[[#This Row],[Day]]&lt;=20,"Middle(11-20)",Hospital_Emergency_Room_Data[[#This Row],[Day]]&gt;20,"End(21-30)")</f>
        <v>Middle(11-20)</v>
      </c>
    </row>
    <row r="4945" spans="1:22">
      <c r="A4945">
        <v>352850161</v>
      </c>
      <c r="B4945" t="s">
        <v>4954</v>
      </c>
      <c r="C4945" s="1">
        <v>45036</v>
      </c>
      <c r="D4945" t="str">
        <f>TEXT(Hospital_Emergency_Room_Data[[#This Row],[Patient Admission Date]],"mmm")</f>
        <v>Apr</v>
      </c>
      <c r="E4945">
        <f>YEAR(Hospital_Emergency_Room_Data[[#This Row],[Patient Admission Date]])</f>
        <v>2023</v>
      </c>
      <c r="F4945" s="2">
        <v>0.35972222222222222</v>
      </c>
      <c r="G4945" s="8" t="str">
        <f>TEXT(Hospital_Emergency_Room_Data[[#This Row],[Patient Admission Date]],"dddd")</f>
        <v>Thursday</v>
      </c>
      <c r="H4945" t="s">
        <v>9208</v>
      </c>
      <c r="I4945">
        <v>65</v>
      </c>
      <c r="J4945" s="5" t="s">
        <v>9217</v>
      </c>
      <c r="K4945" t="s">
        <v>8</v>
      </c>
      <c r="L4945" t="s">
        <v>9281</v>
      </c>
      <c r="M4945" t="s">
        <v>9209</v>
      </c>
      <c r="N4945">
        <v>6</v>
      </c>
      <c r="O4945">
        <v>50</v>
      </c>
      <c r="P4945" t="s">
        <v>9225</v>
      </c>
      <c r="Q4945">
        <v>20</v>
      </c>
      <c r="R4945">
        <v>8</v>
      </c>
      <c r="S4945" t="s">
        <v>9255</v>
      </c>
      <c r="T4945" t="s">
        <v>9262</v>
      </c>
      <c r="U4945" t="s">
        <v>9283</v>
      </c>
      <c r="V4945" t="str" cm="1">
        <f t="array" ref="V4945">_xlfn.IFS(Hospital_Emergency_Room_Data[[#This Row],[Day]]&lt;=10,"Start(1-10)",Hospital_Emergency_Room_Data[[#This Row],[Day]]&lt;=20,"Middle(11-20)",Hospital_Emergency_Room_Data[[#This Row],[Day]]&gt;20,"End(21-30)")</f>
        <v>Middle(11-20)</v>
      </c>
    </row>
    <row r="4946" spans="1:22">
      <c r="A4946">
        <v>135283714</v>
      </c>
      <c r="B4946" t="s">
        <v>4955</v>
      </c>
      <c r="C4946" s="1">
        <v>45079</v>
      </c>
      <c r="D4946" t="str">
        <f>TEXT(Hospital_Emergency_Room_Data[[#This Row],[Patient Admission Date]],"mmm")</f>
        <v>Jun</v>
      </c>
      <c r="E4946">
        <f>YEAR(Hospital_Emergency_Room_Data[[#This Row],[Patient Admission Date]])</f>
        <v>2023</v>
      </c>
      <c r="F4946" s="2">
        <v>0.33819444444444446</v>
      </c>
      <c r="G4946" s="8" t="str">
        <f>TEXT(Hospital_Emergency_Room_Data[[#This Row],[Patient Admission Date]],"dddd")</f>
        <v>Friday</v>
      </c>
      <c r="H4946" t="s">
        <v>9208</v>
      </c>
      <c r="I4946">
        <v>15</v>
      </c>
      <c r="J4946" s="5" t="s">
        <v>9220</v>
      </c>
      <c r="K4946" t="s">
        <v>8</v>
      </c>
      <c r="L4946" t="s">
        <v>9281</v>
      </c>
      <c r="M4946" t="s">
        <v>9209</v>
      </c>
      <c r="N4946">
        <v>7</v>
      </c>
      <c r="O4946">
        <v>53</v>
      </c>
      <c r="P4946" t="s">
        <v>9225</v>
      </c>
      <c r="Q4946">
        <v>2</v>
      </c>
      <c r="R4946">
        <v>8</v>
      </c>
      <c r="S4946" t="s">
        <v>9255</v>
      </c>
      <c r="T4946" t="s">
        <v>9263</v>
      </c>
      <c r="U4946" t="s">
        <v>9283</v>
      </c>
      <c r="V4946" t="str" cm="1">
        <f t="array" ref="V4946">_xlfn.IFS(Hospital_Emergency_Room_Data[[#This Row],[Day]]&lt;=10,"Start(1-10)",Hospital_Emergency_Room_Data[[#This Row],[Day]]&lt;=20,"Middle(11-20)",Hospital_Emergency_Room_Data[[#This Row],[Day]]&gt;20,"End(21-30)")</f>
        <v>Start(1-10)</v>
      </c>
    </row>
    <row r="4947" spans="1:22">
      <c r="A4947">
        <v>227464395</v>
      </c>
      <c r="B4947" t="s">
        <v>4956</v>
      </c>
      <c r="C4947" s="1">
        <v>45583</v>
      </c>
      <c r="D4947" t="str">
        <f>TEXT(Hospital_Emergency_Room_Data[[#This Row],[Patient Admission Date]],"mmm")</f>
        <v>Oct</v>
      </c>
      <c r="E4947">
        <f>YEAR(Hospital_Emergency_Room_Data[[#This Row],[Patient Admission Date]])</f>
        <v>2024</v>
      </c>
      <c r="F4947" s="2">
        <v>0.16458333333333333</v>
      </c>
      <c r="G4947" s="8" t="str">
        <f>TEXT(Hospital_Emergency_Room_Data[[#This Row],[Patient Admission Date]],"dddd")</f>
        <v>Friday</v>
      </c>
      <c r="H4947" t="s">
        <v>9208</v>
      </c>
      <c r="I4947">
        <v>37</v>
      </c>
      <c r="J4947" s="5" t="s">
        <v>9223</v>
      </c>
      <c r="K4947" t="s">
        <v>8</v>
      </c>
      <c r="L4947" t="s">
        <v>9281</v>
      </c>
      <c r="M4947" t="s">
        <v>9209</v>
      </c>
      <c r="N4947">
        <v>7</v>
      </c>
      <c r="O4947">
        <v>52</v>
      </c>
      <c r="P4947" t="s">
        <v>9225</v>
      </c>
      <c r="Q4947">
        <v>18</v>
      </c>
      <c r="R4947">
        <v>3</v>
      </c>
      <c r="S4947" t="s">
        <v>9258</v>
      </c>
      <c r="T4947" t="s">
        <v>9262</v>
      </c>
      <c r="U4947" t="s">
        <v>9283</v>
      </c>
      <c r="V4947" t="str" cm="1">
        <f t="array" ref="V4947">_xlfn.IFS(Hospital_Emergency_Room_Data[[#This Row],[Day]]&lt;=10,"Start(1-10)",Hospital_Emergency_Room_Data[[#This Row],[Day]]&lt;=20,"Middle(11-20)",Hospital_Emergency_Room_Data[[#This Row],[Day]]&gt;20,"End(21-30)")</f>
        <v>Middle(11-20)</v>
      </c>
    </row>
    <row r="4948" spans="1:22">
      <c r="A4948">
        <v>779166027</v>
      </c>
      <c r="B4948" t="s">
        <v>4957</v>
      </c>
      <c r="C4948" s="1">
        <v>45195</v>
      </c>
      <c r="D4948" t="str">
        <f>TEXT(Hospital_Emergency_Room_Data[[#This Row],[Patient Admission Date]],"mmm")</f>
        <v>Sep</v>
      </c>
      <c r="E4948">
        <f>YEAR(Hospital_Emergency_Room_Data[[#This Row],[Patient Admission Date]])</f>
        <v>2023</v>
      </c>
      <c r="F4948" s="2">
        <v>0.30763888888888891</v>
      </c>
      <c r="G4948" s="8" t="str">
        <f>TEXT(Hospital_Emergency_Room_Data[[#This Row],[Patient Admission Date]],"dddd")</f>
        <v>Tuesday</v>
      </c>
      <c r="H4948" t="s">
        <v>9208</v>
      </c>
      <c r="I4948">
        <v>10</v>
      </c>
      <c r="J4948" s="5" t="s">
        <v>9221</v>
      </c>
      <c r="K4948" t="s">
        <v>8</v>
      </c>
      <c r="L4948" t="s">
        <v>9281</v>
      </c>
      <c r="M4948" t="s">
        <v>9209</v>
      </c>
      <c r="N4948">
        <v>7</v>
      </c>
      <c r="O4948">
        <v>26</v>
      </c>
      <c r="P4948" t="s">
        <v>9226</v>
      </c>
      <c r="Q4948">
        <v>26</v>
      </c>
      <c r="R4948">
        <v>7</v>
      </c>
      <c r="S4948" t="s">
        <v>9255</v>
      </c>
      <c r="T4948" t="s">
        <v>9264</v>
      </c>
      <c r="U4948" t="s">
        <v>9282</v>
      </c>
      <c r="V4948" t="str" cm="1">
        <f t="array" ref="V4948">_xlfn.IFS(Hospital_Emergency_Room_Data[[#This Row],[Day]]&lt;=10,"Start(1-10)",Hospital_Emergency_Room_Data[[#This Row],[Day]]&lt;=20,"Middle(11-20)",Hospital_Emergency_Room_Data[[#This Row],[Day]]&gt;20,"End(21-30)")</f>
        <v>End(21-30)</v>
      </c>
    </row>
    <row r="4949" spans="1:22">
      <c r="A4949">
        <v>716810777</v>
      </c>
      <c r="B4949" t="s">
        <v>4958</v>
      </c>
      <c r="C4949" s="1">
        <v>45415</v>
      </c>
      <c r="D4949" t="str">
        <f>TEXT(Hospital_Emergency_Room_Data[[#This Row],[Patient Admission Date]],"mmm")</f>
        <v>May</v>
      </c>
      <c r="E4949">
        <f>YEAR(Hospital_Emergency_Room_Data[[#This Row],[Patient Admission Date]])</f>
        <v>2024</v>
      </c>
      <c r="F4949" s="2">
        <v>0.67083333333333328</v>
      </c>
      <c r="G4949" s="8" t="str">
        <f>TEXT(Hospital_Emergency_Room_Data[[#This Row],[Patient Admission Date]],"dddd")</f>
        <v>Friday</v>
      </c>
      <c r="H4949" t="s">
        <v>9208</v>
      </c>
      <c r="I4949">
        <v>38</v>
      </c>
      <c r="J4949" s="5" t="s">
        <v>9223</v>
      </c>
      <c r="K4949" t="s">
        <v>8</v>
      </c>
      <c r="L4949" t="s">
        <v>9281</v>
      </c>
      <c r="M4949" t="s">
        <v>9209</v>
      </c>
      <c r="N4949">
        <v>7</v>
      </c>
      <c r="O4949">
        <v>43</v>
      </c>
      <c r="P4949" t="s">
        <v>9225</v>
      </c>
      <c r="Q4949">
        <v>3</v>
      </c>
      <c r="R4949">
        <v>16</v>
      </c>
      <c r="S4949" t="s">
        <v>9257</v>
      </c>
      <c r="T4949" t="s">
        <v>9263</v>
      </c>
      <c r="U4949" t="s">
        <v>9300</v>
      </c>
      <c r="V4949" t="str" cm="1">
        <f t="array" ref="V4949">_xlfn.IFS(Hospital_Emergency_Room_Data[[#This Row],[Day]]&lt;=10,"Start(1-10)",Hospital_Emergency_Room_Data[[#This Row],[Day]]&lt;=20,"Middle(11-20)",Hospital_Emergency_Room_Data[[#This Row],[Day]]&gt;20,"End(21-30)")</f>
        <v>Start(1-10)</v>
      </c>
    </row>
    <row r="4950" spans="1:22">
      <c r="A4950">
        <v>133434724</v>
      </c>
      <c r="B4950" t="s">
        <v>4959</v>
      </c>
      <c r="C4950" s="1">
        <v>45472</v>
      </c>
      <c r="D4950" t="str">
        <f>TEXT(Hospital_Emergency_Room_Data[[#This Row],[Patient Admission Date]],"mmm")</f>
        <v>Jun</v>
      </c>
      <c r="E4950">
        <f>YEAR(Hospital_Emergency_Room_Data[[#This Row],[Patient Admission Date]])</f>
        <v>2024</v>
      </c>
      <c r="F4950" s="2">
        <v>0.24861111111111112</v>
      </c>
      <c r="G4950" s="8" t="str">
        <f>TEXT(Hospital_Emergency_Room_Data[[#This Row],[Patient Admission Date]],"dddd")</f>
        <v>Saturday</v>
      </c>
      <c r="H4950" t="s">
        <v>9208</v>
      </c>
      <c r="I4950">
        <v>62</v>
      </c>
      <c r="J4950" s="5" t="s">
        <v>9217</v>
      </c>
      <c r="K4950" t="s">
        <v>8</v>
      </c>
      <c r="L4950" t="s">
        <v>9281</v>
      </c>
      <c r="M4950" t="s">
        <v>9209</v>
      </c>
      <c r="N4950">
        <v>7</v>
      </c>
      <c r="O4950">
        <v>53</v>
      </c>
      <c r="P4950" t="s">
        <v>9225</v>
      </c>
      <c r="Q4950">
        <v>29</v>
      </c>
      <c r="R4950">
        <v>5</v>
      </c>
      <c r="S4950" t="s">
        <v>9258</v>
      </c>
      <c r="T4950" t="s">
        <v>9264</v>
      </c>
      <c r="U4950" t="s">
        <v>9283</v>
      </c>
      <c r="V4950" t="str" cm="1">
        <f t="array" ref="V4950">_xlfn.IFS(Hospital_Emergency_Room_Data[[#This Row],[Day]]&lt;=10,"Start(1-10)",Hospital_Emergency_Room_Data[[#This Row],[Day]]&lt;=20,"Middle(11-20)",Hospital_Emergency_Room_Data[[#This Row],[Day]]&gt;20,"End(21-30)")</f>
        <v>End(21-30)</v>
      </c>
    </row>
    <row r="4951" spans="1:22">
      <c r="A4951">
        <v>338325533</v>
      </c>
      <c r="B4951" t="s">
        <v>4960</v>
      </c>
      <c r="C4951" s="1">
        <v>45074</v>
      </c>
      <c r="D4951" t="str">
        <f>TEXT(Hospital_Emergency_Room_Data[[#This Row],[Patient Admission Date]],"mmm")</f>
        <v>May</v>
      </c>
      <c r="E4951">
        <f>YEAR(Hospital_Emergency_Room_Data[[#This Row],[Patient Admission Date]])</f>
        <v>2023</v>
      </c>
      <c r="F4951" s="2">
        <v>8.3333333333333329E-2</v>
      </c>
      <c r="G4951" s="8" t="str">
        <f>TEXT(Hospital_Emergency_Room_Data[[#This Row],[Patient Admission Date]],"dddd")</f>
        <v>Sunday</v>
      </c>
      <c r="H4951" t="s">
        <v>9208</v>
      </c>
      <c r="I4951">
        <v>48</v>
      </c>
      <c r="J4951" s="5" t="s">
        <v>9219</v>
      </c>
      <c r="K4951" t="s">
        <v>8</v>
      </c>
      <c r="L4951" t="s">
        <v>9281</v>
      </c>
      <c r="M4951" t="s">
        <v>9209</v>
      </c>
      <c r="N4951">
        <v>7</v>
      </c>
      <c r="O4951">
        <v>51</v>
      </c>
      <c r="P4951" t="s">
        <v>9225</v>
      </c>
      <c r="Q4951">
        <v>28</v>
      </c>
      <c r="R4951">
        <v>2</v>
      </c>
      <c r="S4951" t="s">
        <v>9258</v>
      </c>
      <c r="T4951" t="s">
        <v>9264</v>
      </c>
      <c r="U4951" t="s">
        <v>9283</v>
      </c>
      <c r="V4951" t="str" cm="1">
        <f t="array" ref="V4951">_xlfn.IFS(Hospital_Emergency_Room_Data[[#This Row],[Day]]&lt;=10,"Start(1-10)",Hospital_Emergency_Room_Data[[#This Row],[Day]]&lt;=20,"Middle(11-20)",Hospital_Emergency_Room_Data[[#This Row],[Day]]&gt;20,"End(21-30)")</f>
        <v>End(21-30)</v>
      </c>
    </row>
    <row r="4952" spans="1:22">
      <c r="A4952">
        <v>771562704</v>
      </c>
      <c r="B4952" t="s">
        <v>4961</v>
      </c>
      <c r="C4952" s="1">
        <v>45552</v>
      </c>
      <c r="D4952" t="str">
        <f>TEXT(Hospital_Emergency_Room_Data[[#This Row],[Patient Admission Date]],"mmm")</f>
        <v>Sep</v>
      </c>
      <c r="E4952">
        <f>YEAR(Hospital_Emergency_Room_Data[[#This Row],[Patient Admission Date]])</f>
        <v>2024</v>
      </c>
      <c r="F4952" s="2">
        <v>0.50624999999999998</v>
      </c>
      <c r="G4952" s="8" t="str">
        <f>TEXT(Hospital_Emergency_Room_Data[[#This Row],[Patient Admission Date]],"dddd")</f>
        <v>Tuesday</v>
      </c>
      <c r="H4952" t="s">
        <v>9208</v>
      </c>
      <c r="I4952">
        <v>3</v>
      </c>
      <c r="J4952" s="5" t="s">
        <v>9218</v>
      </c>
      <c r="K4952" t="s">
        <v>8</v>
      </c>
      <c r="L4952" t="s">
        <v>9281</v>
      </c>
      <c r="M4952" t="s">
        <v>9209</v>
      </c>
      <c r="N4952">
        <v>7</v>
      </c>
      <c r="O4952">
        <v>20</v>
      </c>
      <c r="P4952" t="s">
        <v>9226</v>
      </c>
      <c r="Q4952">
        <v>17</v>
      </c>
      <c r="R4952">
        <v>12</v>
      </c>
      <c r="S4952" t="s">
        <v>9257</v>
      </c>
      <c r="T4952" t="s">
        <v>9262</v>
      </c>
      <c r="U4952" t="s">
        <v>9282</v>
      </c>
      <c r="V4952" t="str" cm="1">
        <f t="array" ref="V4952">_xlfn.IFS(Hospital_Emergency_Room_Data[[#This Row],[Day]]&lt;=10,"Start(1-10)",Hospital_Emergency_Room_Data[[#This Row],[Day]]&lt;=20,"Middle(11-20)",Hospital_Emergency_Room_Data[[#This Row],[Day]]&gt;20,"End(21-30)")</f>
        <v>Middle(11-20)</v>
      </c>
    </row>
    <row r="4953" spans="1:22">
      <c r="A4953">
        <v>169765874</v>
      </c>
      <c r="B4953" t="s">
        <v>4962</v>
      </c>
      <c r="C4953" s="1">
        <v>45343</v>
      </c>
      <c r="D4953" t="str">
        <f>TEXT(Hospital_Emergency_Room_Data[[#This Row],[Patient Admission Date]],"mmm")</f>
        <v>Feb</v>
      </c>
      <c r="E4953">
        <f>YEAR(Hospital_Emergency_Room_Data[[#This Row],[Patient Admission Date]])</f>
        <v>2024</v>
      </c>
      <c r="F4953" s="2">
        <v>0.87222222222222223</v>
      </c>
      <c r="G4953" s="8" t="str">
        <f>TEXT(Hospital_Emergency_Room_Data[[#This Row],[Patient Admission Date]],"dddd")</f>
        <v>Wednesday</v>
      </c>
      <c r="H4953" t="s">
        <v>9208</v>
      </c>
      <c r="I4953">
        <v>7</v>
      </c>
      <c r="J4953" s="5" t="s">
        <v>9221</v>
      </c>
      <c r="K4953" t="s">
        <v>8</v>
      </c>
      <c r="L4953" t="s">
        <v>9281</v>
      </c>
      <c r="M4953" t="s">
        <v>9209</v>
      </c>
      <c r="N4953">
        <v>7</v>
      </c>
      <c r="O4953">
        <v>22</v>
      </c>
      <c r="P4953" t="s">
        <v>9226</v>
      </c>
      <c r="Q4953">
        <v>21</v>
      </c>
      <c r="R4953">
        <v>20</v>
      </c>
      <c r="S4953" t="s">
        <v>9256</v>
      </c>
      <c r="T4953" t="s">
        <v>9262</v>
      </c>
      <c r="U4953" t="s">
        <v>9282</v>
      </c>
      <c r="V4953" t="str" cm="1">
        <f t="array" ref="V4953">_xlfn.IFS(Hospital_Emergency_Room_Data[[#This Row],[Day]]&lt;=10,"Start(1-10)",Hospital_Emergency_Room_Data[[#This Row],[Day]]&lt;=20,"Middle(11-20)",Hospital_Emergency_Room_Data[[#This Row],[Day]]&gt;20,"End(21-30)")</f>
        <v>End(21-30)</v>
      </c>
    </row>
    <row r="4954" spans="1:22">
      <c r="A4954">
        <v>152473239</v>
      </c>
      <c r="B4954" t="s">
        <v>4963</v>
      </c>
      <c r="C4954" s="1">
        <v>45118</v>
      </c>
      <c r="D4954" t="str">
        <f>TEXT(Hospital_Emergency_Room_Data[[#This Row],[Patient Admission Date]],"mmm")</f>
        <v>Jul</v>
      </c>
      <c r="E4954">
        <f>YEAR(Hospital_Emergency_Room_Data[[#This Row],[Patient Admission Date]])</f>
        <v>2023</v>
      </c>
      <c r="F4954" s="2">
        <v>0.12291666666666666</v>
      </c>
      <c r="G4954" s="8" t="str">
        <f>TEXT(Hospital_Emergency_Room_Data[[#This Row],[Patient Admission Date]],"dddd")</f>
        <v>Tuesday</v>
      </c>
      <c r="H4954" t="s">
        <v>9208</v>
      </c>
      <c r="I4954">
        <v>50</v>
      </c>
      <c r="J4954" s="5" t="s">
        <v>9219</v>
      </c>
      <c r="K4954" t="s">
        <v>8</v>
      </c>
      <c r="L4954" t="s">
        <v>9281</v>
      </c>
      <c r="M4954" t="s">
        <v>9209</v>
      </c>
      <c r="N4954">
        <v>7</v>
      </c>
      <c r="O4954">
        <v>14</v>
      </c>
      <c r="P4954" t="s">
        <v>9226</v>
      </c>
      <c r="Q4954">
        <v>11</v>
      </c>
      <c r="R4954">
        <v>2</v>
      </c>
      <c r="S4954" t="s">
        <v>9258</v>
      </c>
      <c r="T4954" t="s">
        <v>9265</v>
      </c>
      <c r="U4954" t="s">
        <v>9282</v>
      </c>
      <c r="V4954" t="str" cm="1">
        <f t="array" ref="V4954">_xlfn.IFS(Hospital_Emergency_Room_Data[[#This Row],[Day]]&lt;=10,"Start(1-10)",Hospital_Emergency_Room_Data[[#This Row],[Day]]&lt;=20,"Middle(11-20)",Hospital_Emergency_Room_Data[[#This Row],[Day]]&gt;20,"End(21-30)")</f>
        <v>Middle(11-20)</v>
      </c>
    </row>
    <row r="4955" spans="1:22">
      <c r="A4955">
        <v>745531981</v>
      </c>
      <c r="B4955" t="s">
        <v>4964</v>
      </c>
      <c r="C4955" s="1">
        <v>45421</v>
      </c>
      <c r="D4955" t="str">
        <f>TEXT(Hospital_Emergency_Room_Data[[#This Row],[Patient Admission Date]],"mmm")</f>
        <v>May</v>
      </c>
      <c r="E4955">
        <f>YEAR(Hospital_Emergency_Room_Data[[#This Row],[Patient Admission Date]])</f>
        <v>2024</v>
      </c>
      <c r="F4955" s="2">
        <v>0.11041666666666666</v>
      </c>
      <c r="G4955" s="8" t="str">
        <f>TEXT(Hospital_Emergency_Room_Data[[#This Row],[Patient Admission Date]],"dddd")</f>
        <v>Thursday</v>
      </c>
      <c r="H4955" t="s">
        <v>9208</v>
      </c>
      <c r="I4955">
        <v>62</v>
      </c>
      <c r="J4955" s="5" t="s">
        <v>9217</v>
      </c>
      <c r="K4955" t="s">
        <v>8</v>
      </c>
      <c r="L4955" t="s">
        <v>9281</v>
      </c>
      <c r="M4955" t="s">
        <v>9209</v>
      </c>
      <c r="N4955">
        <v>7</v>
      </c>
      <c r="O4955">
        <v>36</v>
      </c>
      <c r="P4955" t="s">
        <v>9225</v>
      </c>
      <c r="Q4955">
        <v>9</v>
      </c>
      <c r="R4955">
        <v>2</v>
      </c>
      <c r="S4955" t="s">
        <v>9258</v>
      </c>
      <c r="T4955" t="s">
        <v>9265</v>
      </c>
      <c r="U4955" t="s">
        <v>9300</v>
      </c>
      <c r="V4955" t="str" cm="1">
        <f t="array" ref="V4955">_xlfn.IFS(Hospital_Emergency_Room_Data[[#This Row],[Day]]&lt;=10,"Start(1-10)",Hospital_Emergency_Room_Data[[#This Row],[Day]]&lt;=20,"Middle(11-20)",Hospital_Emergency_Room_Data[[#This Row],[Day]]&gt;20,"End(21-30)")</f>
        <v>Start(1-10)</v>
      </c>
    </row>
    <row r="4956" spans="1:22">
      <c r="A4956">
        <v>203584811</v>
      </c>
      <c r="B4956" t="s">
        <v>4965</v>
      </c>
      <c r="C4956" s="1">
        <v>45319</v>
      </c>
      <c r="D4956" t="str">
        <f>TEXT(Hospital_Emergency_Room_Data[[#This Row],[Patient Admission Date]],"mmm")</f>
        <v>Jan</v>
      </c>
      <c r="E4956">
        <f>YEAR(Hospital_Emergency_Room_Data[[#This Row],[Patient Admission Date]])</f>
        <v>2024</v>
      </c>
      <c r="F4956" s="2">
        <v>0.2298611111111111</v>
      </c>
      <c r="G4956" s="8" t="str">
        <f>TEXT(Hospital_Emergency_Room_Data[[#This Row],[Patient Admission Date]],"dddd")</f>
        <v>Sunday</v>
      </c>
      <c r="H4956" t="s">
        <v>9208</v>
      </c>
      <c r="I4956">
        <v>29</v>
      </c>
      <c r="J4956" s="5" t="s">
        <v>9220</v>
      </c>
      <c r="K4956" t="s">
        <v>8</v>
      </c>
      <c r="L4956" t="s">
        <v>9281</v>
      </c>
      <c r="M4956" t="s">
        <v>9209</v>
      </c>
      <c r="N4956">
        <v>7</v>
      </c>
      <c r="O4956">
        <v>48</v>
      </c>
      <c r="P4956" t="s">
        <v>9225</v>
      </c>
      <c r="Q4956">
        <v>28</v>
      </c>
      <c r="R4956">
        <v>5</v>
      </c>
      <c r="S4956" t="s">
        <v>9258</v>
      </c>
      <c r="T4956" t="s">
        <v>9264</v>
      </c>
      <c r="U4956" t="s">
        <v>9283</v>
      </c>
      <c r="V4956" t="str" cm="1">
        <f t="array" ref="V4956">_xlfn.IFS(Hospital_Emergency_Room_Data[[#This Row],[Day]]&lt;=10,"Start(1-10)",Hospital_Emergency_Room_Data[[#This Row],[Day]]&lt;=20,"Middle(11-20)",Hospital_Emergency_Room_Data[[#This Row],[Day]]&gt;20,"End(21-30)")</f>
        <v>End(21-30)</v>
      </c>
    </row>
    <row r="4957" spans="1:22">
      <c r="A4957">
        <v>274322971</v>
      </c>
      <c r="B4957" t="s">
        <v>4966</v>
      </c>
      <c r="C4957" s="1">
        <v>45062</v>
      </c>
      <c r="D4957" t="str">
        <f>TEXT(Hospital_Emergency_Room_Data[[#This Row],[Patient Admission Date]],"mmm")</f>
        <v>May</v>
      </c>
      <c r="E4957">
        <f>YEAR(Hospital_Emergency_Room_Data[[#This Row],[Patient Admission Date]])</f>
        <v>2023</v>
      </c>
      <c r="F4957" s="2">
        <v>0.34375</v>
      </c>
      <c r="G4957" s="8" t="str">
        <f>TEXT(Hospital_Emergency_Room_Data[[#This Row],[Patient Admission Date]],"dddd")</f>
        <v>Tuesday</v>
      </c>
      <c r="H4957" t="s">
        <v>9208</v>
      </c>
      <c r="I4957">
        <v>74</v>
      </c>
      <c r="J4957" s="5" t="s">
        <v>9222</v>
      </c>
      <c r="K4957" t="s">
        <v>8</v>
      </c>
      <c r="L4957" t="s">
        <v>9281</v>
      </c>
      <c r="M4957" t="s">
        <v>9209</v>
      </c>
      <c r="N4957">
        <v>8</v>
      </c>
      <c r="O4957">
        <v>45</v>
      </c>
      <c r="P4957" t="s">
        <v>9225</v>
      </c>
      <c r="Q4957">
        <v>16</v>
      </c>
      <c r="R4957">
        <v>8</v>
      </c>
      <c r="S4957" t="s">
        <v>9255</v>
      </c>
      <c r="T4957" t="s">
        <v>9262</v>
      </c>
      <c r="U4957" t="s">
        <v>9300</v>
      </c>
      <c r="V4957" t="str" cm="1">
        <f t="array" ref="V4957">_xlfn.IFS(Hospital_Emergency_Room_Data[[#This Row],[Day]]&lt;=10,"Start(1-10)",Hospital_Emergency_Room_Data[[#This Row],[Day]]&lt;=20,"Middle(11-20)",Hospital_Emergency_Room_Data[[#This Row],[Day]]&gt;20,"End(21-30)")</f>
        <v>Middle(11-20)</v>
      </c>
    </row>
    <row r="4958" spans="1:22">
      <c r="A4958">
        <v>330721327</v>
      </c>
      <c r="B4958" t="s">
        <v>4967</v>
      </c>
      <c r="C4958" s="1">
        <v>45382</v>
      </c>
      <c r="D4958" t="str">
        <f>TEXT(Hospital_Emergency_Room_Data[[#This Row],[Patient Admission Date]],"mmm")</f>
        <v>Mar</v>
      </c>
      <c r="E4958">
        <f>YEAR(Hospital_Emergency_Room_Data[[#This Row],[Patient Admission Date]])</f>
        <v>2024</v>
      </c>
      <c r="F4958" s="2">
        <v>0.58819444444444446</v>
      </c>
      <c r="G4958" s="8" t="str">
        <f>TEXT(Hospital_Emergency_Room_Data[[#This Row],[Patient Admission Date]],"dddd")</f>
        <v>Sunday</v>
      </c>
      <c r="H4958" t="s">
        <v>9208</v>
      </c>
      <c r="I4958">
        <v>34</v>
      </c>
      <c r="J4958" s="5" t="s">
        <v>9223</v>
      </c>
      <c r="K4958" t="s">
        <v>8</v>
      </c>
      <c r="L4958" t="s">
        <v>9281</v>
      </c>
      <c r="M4958" t="s">
        <v>9209</v>
      </c>
      <c r="N4958">
        <v>8</v>
      </c>
      <c r="O4958">
        <v>59</v>
      </c>
      <c r="P4958" t="s">
        <v>9225</v>
      </c>
      <c r="Q4958">
        <v>31</v>
      </c>
      <c r="R4958">
        <v>14</v>
      </c>
      <c r="S4958" t="s">
        <v>9257</v>
      </c>
      <c r="T4958" t="s">
        <v>9264</v>
      </c>
      <c r="U4958" t="s">
        <v>9283</v>
      </c>
      <c r="V4958" t="str" cm="1">
        <f t="array" ref="V4958">_xlfn.IFS(Hospital_Emergency_Room_Data[[#This Row],[Day]]&lt;=10,"Start(1-10)",Hospital_Emergency_Room_Data[[#This Row],[Day]]&lt;=20,"Middle(11-20)",Hospital_Emergency_Room_Data[[#This Row],[Day]]&gt;20,"End(21-30)")</f>
        <v>End(21-30)</v>
      </c>
    </row>
    <row r="4959" spans="1:22">
      <c r="A4959">
        <v>691396392</v>
      </c>
      <c r="B4959" t="s">
        <v>4968</v>
      </c>
      <c r="C4959" s="1">
        <v>45270</v>
      </c>
      <c r="D4959" t="str">
        <f>TEXT(Hospital_Emergency_Room_Data[[#This Row],[Patient Admission Date]],"mmm")</f>
        <v>Dec</v>
      </c>
      <c r="E4959">
        <f>YEAR(Hospital_Emergency_Room_Data[[#This Row],[Patient Admission Date]])</f>
        <v>2023</v>
      </c>
      <c r="F4959" s="2">
        <v>0.50763888888888886</v>
      </c>
      <c r="G4959" s="8" t="str">
        <f>TEXT(Hospital_Emergency_Room_Data[[#This Row],[Patient Admission Date]],"dddd")</f>
        <v>Sunday</v>
      </c>
      <c r="H4959" t="s">
        <v>9208</v>
      </c>
      <c r="I4959">
        <v>2</v>
      </c>
      <c r="J4959" s="5" t="s">
        <v>9218</v>
      </c>
      <c r="K4959" t="s">
        <v>8</v>
      </c>
      <c r="L4959" t="s">
        <v>9281</v>
      </c>
      <c r="M4959" t="s">
        <v>9209</v>
      </c>
      <c r="N4959">
        <v>8</v>
      </c>
      <c r="O4959">
        <v>34</v>
      </c>
      <c r="P4959" t="s">
        <v>9225</v>
      </c>
      <c r="Q4959">
        <v>10</v>
      </c>
      <c r="R4959">
        <v>12</v>
      </c>
      <c r="S4959" t="s">
        <v>9257</v>
      </c>
      <c r="T4959" t="s">
        <v>9265</v>
      </c>
      <c r="U4959" t="s">
        <v>9300</v>
      </c>
      <c r="V4959" t="str" cm="1">
        <f t="array" ref="V4959">_xlfn.IFS(Hospital_Emergency_Room_Data[[#This Row],[Day]]&lt;=10,"Start(1-10)",Hospital_Emergency_Room_Data[[#This Row],[Day]]&lt;=20,"Middle(11-20)",Hospital_Emergency_Room_Data[[#This Row],[Day]]&gt;20,"End(21-30)")</f>
        <v>Start(1-10)</v>
      </c>
    </row>
    <row r="4960" spans="1:22">
      <c r="A4960">
        <v>489193938</v>
      </c>
      <c r="B4960" t="s">
        <v>4969</v>
      </c>
      <c r="C4960" s="1">
        <v>45493</v>
      </c>
      <c r="D4960" t="str">
        <f>TEXT(Hospital_Emergency_Room_Data[[#This Row],[Patient Admission Date]],"mmm")</f>
        <v>Jul</v>
      </c>
      <c r="E4960">
        <f>YEAR(Hospital_Emergency_Room_Data[[#This Row],[Patient Admission Date]])</f>
        <v>2024</v>
      </c>
      <c r="F4960" s="2">
        <v>0.38611111111111113</v>
      </c>
      <c r="G4960" s="8" t="str">
        <f>TEXT(Hospital_Emergency_Room_Data[[#This Row],[Patient Admission Date]],"dddd")</f>
        <v>Saturday</v>
      </c>
      <c r="H4960" t="s">
        <v>9208</v>
      </c>
      <c r="I4960">
        <v>32</v>
      </c>
      <c r="J4960" s="5" t="s">
        <v>9223</v>
      </c>
      <c r="K4960" t="s">
        <v>8</v>
      </c>
      <c r="L4960" t="s">
        <v>9281</v>
      </c>
      <c r="M4960" t="s">
        <v>9209</v>
      </c>
      <c r="N4960">
        <v>8</v>
      </c>
      <c r="O4960">
        <v>44</v>
      </c>
      <c r="P4960" t="s">
        <v>9225</v>
      </c>
      <c r="Q4960">
        <v>20</v>
      </c>
      <c r="R4960">
        <v>9</v>
      </c>
      <c r="S4960" t="s">
        <v>9255</v>
      </c>
      <c r="T4960" t="s">
        <v>9262</v>
      </c>
      <c r="U4960" t="s">
        <v>9300</v>
      </c>
      <c r="V4960" t="str" cm="1">
        <f t="array" ref="V4960">_xlfn.IFS(Hospital_Emergency_Room_Data[[#This Row],[Day]]&lt;=10,"Start(1-10)",Hospital_Emergency_Room_Data[[#This Row],[Day]]&lt;=20,"Middle(11-20)",Hospital_Emergency_Room_Data[[#This Row],[Day]]&gt;20,"End(21-30)")</f>
        <v>Middle(11-20)</v>
      </c>
    </row>
    <row r="4961" spans="1:22">
      <c r="A4961">
        <v>388620454</v>
      </c>
      <c r="B4961" t="s">
        <v>4970</v>
      </c>
      <c r="C4961" s="1">
        <v>45416</v>
      </c>
      <c r="D4961" t="str">
        <f>TEXT(Hospital_Emergency_Room_Data[[#This Row],[Patient Admission Date]],"mmm")</f>
        <v>May</v>
      </c>
      <c r="E4961">
        <f>YEAR(Hospital_Emergency_Room_Data[[#This Row],[Patient Admission Date]])</f>
        <v>2024</v>
      </c>
      <c r="F4961" s="2">
        <v>0.18124999999999999</v>
      </c>
      <c r="G4961" s="8" t="str">
        <f>TEXT(Hospital_Emergency_Room_Data[[#This Row],[Patient Admission Date]],"dddd")</f>
        <v>Saturday</v>
      </c>
      <c r="H4961" t="s">
        <v>9208</v>
      </c>
      <c r="I4961">
        <v>14</v>
      </c>
      <c r="J4961" s="5" t="s">
        <v>9221</v>
      </c>
      <c r="K4961" t="s">
        <v>8</v>
      </c>
      <c r="L4961" t="s">
        <v>9281</v>
      </c>
      <c r="M4961" t="s">
        <v>9209</v>
      </c>
      <c r="N4961">
        <v>8</v>
      </c>
      <c r="O4961">
        <v>37</v>
      </c>
      <c r="P4961" t="s">
        <v>9225</v>
      </c>
      <c r="Q4961">
        <v>4</v>
      </c>
      <c r="R4961">
        <v>4</v>
      </c>
      <c r="S4961" t="s">
        <v>9258</v>
      </c>
      <c r="T4961" t="s">
        <v>9263</v>
      </c>
      <c r="U4961" t="s">
        <v>9300</v>
      </c>
      <c r="V4961" t="str" cm="1">
        <f t="array" ref="V4961">_xlfn.IFS(Hospital_Emergency_Room_Data[[#This Row],[Day]]&lt;=10,"Start(1-10)",Hospital_Emergency_Room_Data[[#This Row],[Day]]&lt;=20,"Middle(11-20)",Hospital_Emergency_Room_Data[[#This Row],[Day]]&gt;20,"End(21-30)")</f>
        <v>Start(1-10)</v>
      </c>
    </row>
    <row r="4962" spans="1:22">
      <c r="A4962">
        <v>221141687</v>
      </c>
      <c r="B4962" t="s">
        <v>4971</v>
      </c>
      <c r="C4962" s="1">
        <v>45569</v>
      </c>
      <c r="D4962" t="str">
        <f>TEXT(Hospital_Emergency_Room_Data[[#This Row],[Patient Admission Date]],"mmm")</f>
        <v>Oct</v>
      </c>
      <c r="E4962">
        <f>YEAR(Hospital_Emergency_Room_Data[[#This Row],[Patient Admission Date]])</f>
        <v>2024</v>
      </c>
      <c r="F4962" s="2">
        <v>0.60833333333333328</v>
      </c>
      <c r="G4962" s="8" t="str">
        <f>TEXT(Hospital_Emergency_Room_Data[[#This Row],[Patient Admission Date]],"dddd")</f>
        <v>Friday</v>
      </c>
      <c r="H4962" t="s">
        <v>9208</v>
      </c>
      <c r="I4962">
        <v>30</v>
      </c>
      <c r="J4962" s="5" t="s">
        <v>9223</v>
      </c>
      <c r="K4962" t="s">
        <v>8</v>
      </c>
      <c r="L4962" t="s">
        <v>9281</v>
      </c>
      <c r="M4962" t="s">
        <v>9209</v>
      </c>
      <c r="N4962">
        <v>8</v>
      </c>
      <c r="O4962">
        <v>54</v>
      </c>
      <c r="P4962" t="s">
        <v>9225</v>
      </c>
      <c r="Q4962">
        <v>4</v>
      </c>
      <c r="R4962">
        <v>14</v>
      </c>
      <c r="S4962" t="s">
        <v>9257</v>
      </c>
      <c r="T4962" t="s">
        <v>9263</v>
      </c>
      <c r="U4962" t="s">
        <v>9283</v>
      </c>
      <c r="V4962" t="str" cm="1">
        <f t="array" ref="V4962">_xlfn.IFS(Hospital_Emergency_Room_Data[[#This Row],[Day]]&lt;=10,"Start(1-10)",Hospital_Emergency_Room_Data[[#This Row],[Day]]&lt;=20,"Middle(11-20)",Hospital_Emergency_Room_Data[[#This Row],[Day]]&gt;20,"End(21-30)")</f>
        <v>Start(1-10)</v>
      </c>
    </row>
    <row r="4963" spans="1:22">
      <c r="A4963">
        <v>357520985</v>
      </c>
      <c r="B4963" t="s">
        <v>4972</v>
      </c>
      <c r="C4963" s="1">
        <v>45063</v>
      </c>
      <c r="D4963" t="str">
        <f>TEXT(Hospital_Emergency_Room_Data[[#This Row],[Patient Admission Date]],"mmm")</f>
        <v>May</v>
      </c>
      <c r="E4963">
        <f>YEAR(Hospital_Emergency_Room_Data[[#This Row],[Patient Admission Date]])</f>
        <v>2023</v>
      </c>
      <c r="F4963" s="2">
        <v>0.72152777777777777</v>
      </c>
      <c r="G4963" s="8" t="str">
        <f>TEXT(Hospital_Emergency_Room_Data[[#This Row],[Patient Admission Date]],"dddd")</f>
        <v>Wednesday</v>
      </c>
      <c r="H4963" t="s">
        <v>9208</v>
      </c>
      <c r="I4963">
        <v>6</v>
      </c>
      <c r="J4963" s="5" t="s">
        <v>9221</v>
      </c>
      <c r="K4963" t="s">
        <v>8</v>
      </c>
      <c r="L4963" t="s">
        <v>9281</v>
      </c>
      <c r="M4963" t="s">
        <v>9209</v>
      </c>
      <c r="N4963">
        <v>8</v>
      </c>
      <c r="O4963">
        <v>29</v>
      </c>
      <c r="P4963" t="s">
        <v>9226</v>
      </c>
      <c r="Q4963">
        <v>17</v>
      </c>
      <c r="R4963">
        <v>17</v>
      </c>
      <c r="S4963" t="s">
        <v>9257</v>
      </c>
      <c r="T4963" t="s">
        <v>9262</v>
      </c>
      <c r="U4963" t="s">
        <v>9282</v>
      </c>
      <c r="V4963" t="str" cm="1">
        <f t="array" ref="V4963">_xlfn.IFS(Hospital_Emergency_Room_Data[[#This Row],[Day]]&lt;=10,"Start(1-10)",Hospital_Emergency_Room_Data[[#This Row],[Day]]&lt;=20,"Middle(11-20)",Hospital_Emergency_Room_Data[[#This Row],[Day]]&gt;20,"End(21-30)")</f>
        <v>Middle(11-20)</v>
      </c>
    </row>
    <row r="4964" spans="1:22">
      <c r="A4964">
        <v>444752039</v>
      </c>
      <c r="B4964" t="s">
        <v>4973</v>
      </c>
      <c r="C4964" s="1">
        <v>45549</v>
      </c>
      <c r="D4964" t="str">
        <f>TEXT(Hospital_Emergency_Room_Data[[#This Row],[Patient Admission Date]],"mmm")</f>
        <v>Sep</v>
      </c>
      <c r="E4964">
        <f>YEAR(Hospital_Emergency_Room_Data[[#This Row],[Patient Admission Date]])</f>
        <v>2024</v>
      </c>
      <c r="F4964" s="2">
        <v>0.55902777777777779</v>
      </c>
      <c r="G4964" s="8" t="str">
        <f>TEXT(Hospital_Emergency_Room_Data[[#This Row],[Patient Admission Date]],"dddd")</f>
        <v>Saturday</v>
      </c>
      <c r="H4964" t="s">
        <v>9208</v>
      </c>
      <c r="I4964">
        <v>44</v>
      </c>
      <c r="J4964" s="5" t="s">
        <v>9223</v>
      </c>
      <c r="K4964" t="s">
        <v>8</v>
      </c>
      <c r="L4964" t="s">
        <v>9281</v>
      </c>
      <c r="M4964" t="s">
        <v>9209</v>
      </c>
      <c r="N4964">
        <v>9</v>
      </c>
      <c r="O4964">
        <v>39</v>
      </c>
      <c r="P4964" t="s">
        <v>9225</v>
      </c>
      <c r="Q4964">
        <v>14</v>
      </c>
      <c r="R4964">
        <v>13</v>
      </c>
      <c r="S4964" t="s">
        <v>9257</v>
      </c>
      <c r="T4964" t="s">
        <v>9265</v>
      </c>
      <c r="U4964" t="s">
        <v>9300</v>
      </c>
      <c r="V4964" t="str" cm="1">
        <f t="array" ref="V4964">_xlfn.IFS(Hospital_Emergency_Room_Data[[#This Row],[Day]]&lt;=10,"Start(1-10)",Hospital_Emergency_Room_Data[[#This Row],[Day]]&lt;=20,"Middle(11-20)",Hospital_Emergency_Room_Data[[#This Row],[Day]]&gt;20,"End(21-30)")</f>
        <v>Middle(11-20)</v>
      </c>
    </row>
    <row r="4965" spans="1:22">
      <c r="A4965">
        <v>703878026</v>
      </c>
      <c r="B4965" t="s">
        <v>4974</v>
      </c>
      <c r="C4965" s="1">
        <v>45269</v>
      </c>
      <c r="D4965" t="str">
        <f>TEXT(Hospital_Emergency_Room_Data[[#This Row],[Patient Admission Date]],"mmm")</f>
        <v>Dec</v>
      </c>
      <c r="E4965">
        <f>YEAR(Hospital_Emergency_Room_Data[[#This Row],[Patient Admission Date]])</f>
        <v>2023</v>
      </c>
      <c r="F4965" s="2">
        <v>0.1673611111111111</v>
      </c>
      <c r="G4965" s="8" t="str">
        <f>TEXT(Hospital_Emergency_Room_Data[[#This Row],[Patient Admission Date]],"dddd")</f>
        <v>Saturday</v>
      </c>
      <c r="H4965" t="s">
        <v>9208</v>
      </c>
      <c r="I4965">
        <v>33</v>
      </c>
      <c r="J4965" s="5" t="s">
        <v>9223</v>
      </c>
      <c r="K4965" t="s">
        <v>8</v>
      </c>
      <c r="L4965" t="s">
        <v>9281</v>
      </c>
      <c r="M4965" t="s">
        <v>9209</v>
      </c>
      <c r="N4965">
        <v>9</v>
      </c>
      <c r="O4965">
        <v>35</v>
      </c>
      <c r="P4965" t="s">
        <v>9225</v>
      </c>
      <c r="Q4965">
        <v>9</v>
      </c>
      <c r="R4965">
        <v>4</v>
      </c>
      <c r="S4965" t="s">
        <v>9258</v>
      </c>
      <c r="T4965" t="s">
        <v>9265</v>
      </c>
      <c r="U4965" t="s">
        <v>9300</v>
      </c>
      <c r="V4965" t="str" cm="1">
        <f t="array" ref="V4965">_xlfn.IFS(Hospital_Emergency_Room_Data[[#This Row],[Day]]&lt;=10,"Start(1-10)",Hospital_Emergency_Room_Data[[#This Row],[Day]]&lt;=20,"Middle(11-20)",Hospital_Emergency_Room_Data[[#This Row],[Day]]&gt;20,"End(21-30)")</f>
        <v>Start(1-10)</v>
      </c>
    </row>
    <row r="4966" spans="1:22">
      <c r="A4966">
        <v>126479260</v>
      </c>
      <c r="B4966" t="s">
        <v>4975</v>
      </c>
      <c r="C4966" s="1">
        <v>45176</v>
      </c>
      <c r="D4966" t="str">
        <f>TEXT(Hospital_Emergency_Room_Data[[#This Row],[Patient Admission Date]],"mmm")</f>
        <v>Sep</v>
      </c>
      <c r="E4966">
        <f>YEAR(Hospital_Emergency_Room_Data[[#This Row],[Patient Admission Date]])</f>
        <v>2023</v>
      </c>
      <c r="F4966" s="2">
        <v>0.62083333333333335</v>
      </c>
      <c r="G4966" s="8" t="str">
        <f>TEXT(Hospital_Emergency_Room_Data[[#This Row],[Patient Admission Date]],"dddd")</f>
        <v>Thursday</v>
      </c>
      <c r="H4966" t="s">
        <v>9208</v>
      </c>
      <c r="I4966">
        <v>64</v>
      </c>
      <c r="J4966" s="5" t="s">
        <v>9217</v>
      </c>
      <c r="K4966" t="s">
        <v>8</v>
      </c>
      <c r="L4966" t="s">
        <v>9281</v>
      </c>
      <c r="M4966" t="s">
        <v>9209</v>
      </c>
      <c r="N4966">
        <v>9</v>
      </c>
      <c r="O4966">
        <v>12</v>
      </c>
      <c r="P4966" t="s">
        <v>9226</v>
      </c>
      <c r="Q4966">
        <v>7</v>
      </c>
      <c r="R4966">
        <v>14</v>
      </c>
      <c r="S4966" t="s">
        <v>9257</v>
      </c>
      <c r="T4966" t="s">
        <v>9263</v>
      </c>
      <c r="U4966" t="s">
        <v>9282</v>
      </c>
      <c r="V4966" t="str" cm="1">
        <f t="array" ref="V4966">_xlfn.IFS(Hospital_Emergency_Room_Data[[#This Row],[Day]]&lt;=10,"Start(1-10)",Hospital_Emergency_Room_Data[[#This Row],[Day]]&lt;=20,"Middle(11-20)",Hospital_Emergency_Room_Data[[#This Row],[Day]]&gt;20,"End(21-30)")</f>
        <v>Start(1-10)</v>
      </c>
    </row>
    <row r="4967" spans="1:22">
      <c r="A4967">
        <v>108996116</v>
      </c>
      <c r="B4967" t="s">
        <v>4976</v>
      </c>
      <c r="C4967" s="1">
        <v>45414</v>
      </c>
      <c r="D4967" t="str">
        <f>TEXT(Hospital_Emergency_Room_Data[[#This Row],[Patient Admission Date]],"mmm")</f>
        <v>May</v>
      </c>
      <c r="E4967">
        <f>YEAR(Hospital_Emergency_Room_Data[[#This Row],[Patient Admission Date]])</f>
        <v>2024</v>
      </c>
      <c r="F4967" s="2">
        <v>0.58750000000000002</v>
      </c>
      <c r="G4967" s="8" t="str">
        <f>TEXT(Hospital_Emergency_Room_Data[[#This Row],[Patient Admission Date]],"dddd")</f>
        <v>Thursday</v>
      </c>
      <c r="H4967" t="s">
        <v>9208</v>
      </c>
      <c r="I4967">
        <v>44</v>
      </c>
      <c r="J4967" s="5" t="s">
        <v>9223</v>
      </c>
      <c r="K4967" t="s">
        <v>8</v>
      </c>
      <c r="L4967" t="s">
        <v>9281</v>
      </c>
      <c r="M4967" t="s">
        <v>9209</v>
      </c>
      <c r="N4967">
        <v>9</v>
      </c>
      <c r="O4967">
        <v>13</v>
      </c>
      <c r="P4967" t="s">
        <v>9226</v>
      </c>
      <c r="Q4967">
        <v>2</v>
      </c>
      <c r="R4967">
        <v>14</v>
      </c>
      <c r="S4967" t="s">
        <v>9257</v>
      </c>
      <c r="T4967" t="s">
        <v>9263</v>
      </c>
      <c r="U4967" t="s">
        <v>9282</v>
      </c>
      <c r="V4967" t="str" cm="1">
        <f t="array" ref="V4967">_xlfn.IFS(Hospital_Emergency_Room_Data[[#This Row],[Day]]&lt;=10,"Start(1-10)",Hospital_Emergency_Room_Data[[#This Row],[Day]]&lt;=20,"Middle(11-20)",Hospital_Emergency_Room_Data[[#This Row],[Day]]&gt;20,"End(21-30)")</f>
        <v>Start(1-10)</v>
      </c>
    </row>
    <row r="4968" spans="1:22">
      <c r="A4968">
        <v>559574367</v>
      </c>
      <c r="B4968" t="s">
        <v>4977</v>
      </c>
      <c r="C4968" s="1">
        <v>45105</v>
      </c>
      <c r="D4968" t="str">
        <f>TEXT(Hospital_Emergency_Room_Data[[#This Row],[Patient Admission Date]],"mmm")</f>
        <v>Jun</v>
      </c>
      <c r="E4968">
        <f>YEAR(Hospital_Emergency_Room_Data[[#This Row],[Patient Admission Date]])</f>
        <v>2023</v>
      </c>
      <c r="F4968" s="2">
        <v>0.95277777777777772</v>
      </c>
      <c r="G4968" s="8" t="str">
        <f>TEXT(Hospital_Emergency_Room_Data[[#This Row],[Patient Admission Date]],"dddd")</f>
        <v>Wednesday</v>
      </c>
      <c r="H4968" t="s">
        <v>9208</v>
      </c>
      <c r="I4968">
        <v>57</v>
      </c>
      <c r="J4968" s="5" t="s">
        <v>9219</v>
      </c>
      <c r="K4968" t="s">
        <v>8</v>
      </c>
      <c r="L4968" t="s">
        <v>9281</v>
      </c>
      <c r="M4968" t="s">
        <v>9209</v>
      </c>
      <c r="N4968">
        <v>9</v>
      </c>
      <c r="O4968">
        <v>28</v>
      </c>
      <c r="P4968" t="s">
        <v>9226</v>
      </c>
      <c r="Q4968">
        <v>28</v>
      </c>
      <c r="R4968">
        <v>22</v>
      </c>
      <c r="S4968" t="s">
        <v>9256</v>
      </c>
      <c r="T4968" t="s">
        <v>9264</v>
      </c>
      <c r="U4968" t="s">
        <v>9282</v>
      </c>
      <c r="V4968" t="str" cm="1">
        <f t="array" ref="V4968">_xlfn.IFS(Hospital_Emergency_Room_Data[[#This Row],[Day]]&lt;=10,"Start(1-10)",Hospital_Emergency_Room_Data[[#This Row],[Day]]&lt;=20,"Middle(11-20)",Hospital_Emergency_Room_Data[[#This Row],[Day]]&gt;20,"End(21-30)")</f>
        <v>End(21-30)</v>
      </c>
    </row>
    <row r="4969" spans="1:22">
      <c r="A4969">
        <v>361788393</v>
      </c>
      <c r="B4969" t="s">
        <v>4978</v>
      </c>
      <c r="C4969" s="1">
        <v>45400</v>
      </c>
      <c r="D4969" t="str">
        <f>TEXT(Hospital_Emergency_Room_Data[[#This Row],[Patient Admission Date]],"mmm")</f>
        <v>Apr</v>
      </c>
      <c r="E4969">
        <f>YEAR(Hospital_Emergency_Room_Data[[#This Row],[Patient Admission Date]])</f>
        <v>2024</v>
      </c>
      <c r="F4969" s="2">
        <v>0.65972222222222221</v>
      </c>
      <c r="G4969" s="8" t="str">
        <f>TEXT(Hospital_Emergency_Room_Data[[#This Row],[Patient Admission Date]],"dddd")</f>
        <v>Thursday</v>
      </c>
      <c r="H4969" t="s">
        <v>9208</v>
      </c>
      <c r="I4969">
        <v>26</v>
      </c>
      <c r="J4969" s="5" t="s">
        <v>9220</v>
      </c>
      <c r="K4969" t="s">
        <v>8</v>
      </c>
      <c r="L4969" t="s">
        <v>9281</v>
      </c>
      <c r="M4969" t="s">
        <v>9209</v>
      </c>
      <c r="N4969">
        <v>9</v>
      </c>
      <c r="O4969">
        <v>33</v>
      </c>
      <c r="P4969" t="s">
        <v>9225</v>
      </c>
      <c r="Q4969">
        <v>18</v>
      </c>
      <c r="R4969">
        <v>15</v>
      </c>
      <c r="S4969" t="s">
        <v>9257</v>
      </c>
      <c r="T4969" t="s">
        <v>9262</v>
      </c>
      <c r="U4969" t="s">
        <v>9300</v>
      </c>
      <c r="V4969" t="str" cm="1">
        <f t="array" ref="V4969">_xlfn.IFS(Hospital_Emergency_Room_Data[[#This Row],[Day]]&lt;=10,"Start(1-10)",Hospital_Emergency_Room_Data[[#This Row],[Day]]&lt;=20,"Middle(11-20)",Hospital_Emergency_Room_Data[[#This Row],[Day]]&gt;20,"End(21-30)")</f>
        <v>Middle(11-20)</v>
      </c>
    </row>
    <row r="4970" spans="1:22">
      <c r="A4970">
        <v>752786839</v>
      </c>
      <c r="B4970" t="s">
        <v>4979</v>
      </c>
      <c r="C4970" s="1">
        <v>45196</v>
      </c>
      <c r="D4970" t="str">
        <f>TEXT(Hospital_Emergency_Room_Data[[#This Row],[Patient Admission Date]],"mmm")</f>
        <v>Sep</v>
      </c>
      <c r="E4970">
        <f>YEAR(Hospital_Emergency_Room_Data[[#This Row],[Patient Admission Date]])</f>
        <v>2023</v>
      </c>
      <c r="F4970" s="2">
        <v>0.56388888888888888</v>
      </c>
      <c r="G4970" s="8" t="str">
        <f>TEXT(Hospital_Emergency_Room_Data[[#This Row],[Patient Admission Date]],"dddd")</f>
        <v>Wednesday</v>
      </c>
      <c r="H4970" t="s">
        <v>9208</v>
      </c>
      <c r="I4970">
        <v>19</v>
      </c>
      <c r="J4970" s="5" t="s">
        <v>9220</v>
      </c>
      <c r="K4970" t="s">
        <v>8</v>
      </c>
      <c r="L4970" t="s">
        <v>9281</v>
      </c>
      <c r="M4970" t="s">
        <v>9209</v>
      </c>
      <c r="N4970">
        <v>9</v>
      </c>
      <c r="O4970">
        <v>45</v>
      </c>
      <c r="P4970" t="s">
        <v>9225</v>
      </c>
      <c r="Q4970">
        <v>27</v>
      </c>
      <c r="R4970">
        <v>13</v>
      </c>
      <c r="S4970" t="s">
        <v>9257</v>
      </c>
      <c r="T4970" t="s">
        <v>9264</v>
      </c>
      <c r="U4970" t="s">
        <v>9300</v>
      </c>
      <c r="V4970" t="str" cm="1">
        <f t="array" ref="V4970">_xlfn.IFS(Hospital_Emergency_Room_Data[[#This Row],[Day]]&lt;=10,"Start(1-10)",Hospital_Emergency_Room_Data[[#This Row],[Day]]&lt;=20,"Middle(11-20)",Hospital_Emergency_Room_Data[[#This Row],[Day]]&gt;20,"End(21-30)")</f>
        <v>End(21-30)</v>
      </c>
    </row>
    <row r="4971" spans="1:22">
      <c r="A4971">
        <v>278964501</v>
      </c>
      <c r="B4971" t="s">
        <v>4980</v>
      </c>
      <c r="C4971" s="1">
        <v>45327</v>
      </c>
      <c r="D4971" t="str">
        <f>TEXT(Hospital_Emergency_Room_Data[[#This Row],[Patient Admission Date]],"mmm")</f>
        <v>Feb</v>
      </c>
      <c r="E4971">
        <f>YEAR(Hospital_Emergency_Room_Data[[#This Row],[Patient Admission Date]])</f>
        <v>2024</v>
      </c>
      <c r="F4971" s="2">
        <v>0.91597222222222219</v>
      </c>
      <c r="G4971" s="8" t="str">
        <f>TEXT(Hospital_Emergency_Room_Data[[#This Row],[Patient Admission Date]],"dddd")</f>
        <v>Monday</v>
      </c>
      <c r="H4971" t="s">
        <v>9208</v>
      </c>
      <c r="I4971">
        <v>33</v>
      </c>
      <c r="J4971" s="5" t="s">
        <v>9223</v>
      </c>
      <c r="K4971" t="s">
        <v>8</v>
      </c>
      <c r="L4971" t="s">
        <v>9281</v>
      </c>
      <c r="M4971" t="s">
        <v>9209</v>
      </c>
      <c r="N4971">
        <v>9</v>
      </c>
      <c r="O4971">
        <v>39</v>
      </c>
      <c r="P4971" t="s">
        <v>9225</v>
      </c>
      <c r="Q4971">
        <v>5</v>
      </c>
      <c r="R4971">
        <v>21</v>
      </c>
      <c r="S4971" t="s">
        <v>9256</v>
      </c>
      <c r="T4971" t="s">
        <v>9263</v>
      </c>
      <c r="U4971" t="s">
        <v>9300</v>
      </c>
      <c r="V4971" t="str" cm="1">
        <f t="array" ref="V4971">_xlfn.IFS(Hospital_Emergency_Room_Data[[#This Row],[Day]]&lt;=10,"Start(1-10)",Hospital_Emergency_Room_Data[[#This Row],[Day]]&lt;=20,"Middle(11-20)",Hospital_Emergency_Room_Data[[#This Row],[Day]]&gt;20,"End(21-30)")</f>
        <v>Start(1-10)</v>
      </c>
    </row>
    <row r="4972" spans="1:22">
      <c r="A4972">
        <v>322580100</v>
      </c>
      <c r="B4972" t="s">
        <v>4981</v>
      </c>
      <c r="C4972" s="1">
        <v>45394</v>
      </c>
      <c r="D4972" t="str">
        <f>TEXT(Hospital_Emergency_Room_Data[[#This Row],[Patient Admission Date]],"mmm")</f>
        <v>Apr</v>
      </c>
      <c r="E4972">
        <f>YEAR(Hospital_Emergency_Room_Data[[#This Row],[Patient Admission Date]])</f>
        <v>2024</v>
      </c>
      <c r="F4972" s="2">
        <v>0.54513888888888884</v>
      </c>
      <c r="G4972" s="8" t="str">
        <f>TEXT(Hospital_Emergency_Room_Data[[#This Row],[Patient Admission Date]],"dddd")</f>
        <v>Friday</v>
      </c>
      <c r="H4972" t="s">
        <v>9208</v>
      </c>
      <c r="I4972">
        <v>39</v>
      </c>
      <c r="J4972" s="5" t="s">
        <v>9223</v>
      </c>
      <c r="K4972" t="s">
        <v>8</v>
      </c>
      <c r="L4972" t="s">
        <v>9281</v>
      </c>
      <c r="M4972" t="s">
        <v>9209</v>
      </c>
      <c r="N4972">
        <v>9</v>
      </c>
      <c r="O4972">
        <v>55</v>
      </c>
      <c r="P4972" t="s">
        <v>9225</v>
      </c>
      <c r="Q4972">
        <v>12</v>
      </c>
      <c r="R4972">
        <v>13</v>
      </c>
      <c r="S4972" t="s">
        <v>9257</v>
      </c>
      <c r="T4972" t="s">
        <v>9265</v>
      </c>
      <c r="U4972" t="s">
        <v>9283</v>
      </c>
      <c r="V4972" t="str" cm="1">
        <f t="array" ref="V4972">_xlfn.IFS(Hospital_Emergency_Room_Data[[#This Row],[Day]]&lt;=10,"Start(1-10)",Hospital_Emergency_Room_Data[[#This Row],[Day]]&lt;=20,"Middle(11-20)",Hospital_Emergency_Room_Data[[#This Row],[Day]]&gt;20,"End(21-30)")</f>
        <v>Middle(11-20)</v>
      </c>
    </row>
    <row r="4973" spans="1:22">
      <c r="A4973">
        <v>840122681</v>
      </c>
      <c r="B4973" t="s">
        <v>4982</v>
      </c>
      <c r="C4973" s="1">
        <v>45238</v>
      </c>
      <c r="D4973" t="str">
        <f>TEXT(Hospital_Emergency_Room_Data[[#This Row],[Patient Admission Date]],"mmm")</f>
        <v>Nov</v>
      </c>
      <c r="E4973">
        <f>YEAR(Hospital_Emergency_Room_Data[[#This Row],[Patient Admission Date]])</f>
        <v>2023</v>
      </c>
      <c r="F4973" s="2">
        <v>0.74722222222222223</v>
      </c>
      <c r="G4973" s="8" t="str">
        <f>TEXT(Hospital_Emergency_Room_Data[[#This Row],[Patient Admission Date]],"dddd")</f>
        <v>Wednesday</v>
      </c>
      <c r="H4973" t="s">
        <v>9208</v>
      </c>
      <c r="I4973">
        <v>22</v>
      </c>
      <c r="J4973" s="5" t="s">
        <v>9220</v>
      </c>
      <c r="K4973" t="s">
        <v>8</v>
      </c>
      <c r="L4973" t="s">
        <v>9281</v>
      </c>
      <c r="M4973" t="s">
        <v>9209</v>
      </c>
      <c r="N4973">
        <v>9</v>
      </c>
      <c r="O4973">
        <v>10</v>
      </c>
      <c r="P4973" t="s">
        <v>9226</v>
      </c>
      <c r="Q4973">
        <v>8</v>
      </c>
      <c r="R4973">
        <v>17</v>
      </c>
      <c r="S4973" t="s">
        <v>9257</v>
      </c>
      <c r="T4973" t="s">
        <v>9265</v>
      </c>
      <c r="U4973" t="s">
        <v>9282</v>
      </c>
      <c r="V4973" t="str" cm="1">
        <f t="array" ref="V4973">_xlfn.IFS(Hospital_Emergency_Room_Data[[#This Row],[Day]]&lt;=10,"Start(1-10)",Hospital_Emergency_Room_Data[[#This Row],[Day]]&lt;=20,"Middle(11-20)",Hospital_Emergency_Room_Data[[#This Row],[Day]]&gt;20,"End(21-30)")</f>
        <v>Start(1-10)</v>
      </c>
    </row>
    <row r="4974" spans="1:22">
      <c r="A4974">
        <v>210670041</v>
      </c>
      <c r="B4974" t="s">
        <v>4983</v>
      </c>
      <c r="C4974" s="1">
        <v>45303</v>
      </c>
      <c r="D4974" t="str">
        <f>TEXT(Hospital_Emergency_Room_Data[[#This Row],[Patient Admission Date]],"mmm")</f>
        <v>Jan</v>
      </c>
      <c r="E4974">
        <f>YEAR(Hospital_Emergency_Room_Data[[#This Row],[Patient Admission Date]])</f>
        <v>2024</v>
      </c>
      <c r="F4974" s="2">
        <v>0.7631944444444444</v>
      </c>
      <c r="G4974" s="8" t="str">
        <f>TEXT(Hospital_Emergency_Room_Data[[#This Row],[Patient Admission Date]],"dddd")</f>
        <v>Friday</v>
      </c>
      <c r="H4974" t="s">
        <v>9208</v>
      </c>
      <c r="I4974">
        <v>8</v>
      </c>
      <c r="J4974" s="5" t="s">
        <v>9221</v>
      </c>
      <c r="K4974" t="s">
        <v>8</v>
      </c>
      <c r="L4974" t="s">
        <v>9281</v>
      </c>
      <c r="M4974" t="s">
        <v>9209</v>
      </c>
      <c r="N4974">
        <v>10</v>
      </c>
      <c r="O4974">
        <v>49</v>
      </c>
      <c r="P4974" t="s">
        <v>9225</v>
      </c>
      <c r="Q4974">
        <v>12</v>
      </c>
      <c r="R4974">
        <v>18</v>
      </c>
      <c r="S4974" t="s">
        <v>9256</v>
      </c>
      <c r="T4974" t="s">
        <v>9265</v>
      </c>
      <c r="U4974" t="s">
        <v>9283</v>
      </c>
      <c r="V4974" t="str" cm="1">
        <f t="array" ref="V4974">_xlfn.IFS(Hospital_Emergency_Room_Data[[#This Row],[Day]]&lt;=10,"Start(1-10)",Hospital_Emergency_Room_Data[[#This Row],[Day]]&lt;=20,"Middle(11-20)",Hospital_Emergency_Room_Data[[#This Row],[Day]]&gt;20,"End(21-30)")</f>
        <v>Middle(11-20)</v>
      </c>
    </row>
    <row r="4975" spans="1:22">
      <c r="A4975">
        <v>538181640</v>
      </c>
      <c r="B4975" t="s">
        <v>4984</v>
      </c>
      <c r="C4975" s="1">
        <v>45435</v>
      </c>
      <c r="D4975" t="str">
        <f>TEXT(Hospital_Emergency_Room_Data[[#This Row],[Patient Admission Date]],"mmm")</f>
        <v>May</v>
      </c>
      <c r="E4975">
        <f>YEAR(Hospital_Emergency_Room_Data[[#This Row],[Patient Admission Date]])</f>
        <v>2024</v>
      </c>
      <c r="F4975" s="2">
        <v>0.59930555555555554</v>
      </c>
      <c r="G4975" s="8" t="str">
        <f>TEXT(Hospital_Emergency_Room_Data[[#This Row],[Patient Admission Date]],"dddd")</f>
        <v>Thursday</v>
      </c>
      <c r="H4975" t="s">
        <v>9208</v>
      </c>
      <c r="I4975">
        <v>72</v>
      </c>
      <c r="J4975" s="5" t="s">
        <v>9222</v>
      </c>
      <c r="K4975" t="s">
        <v>8</v>
      </c>
      <c r="L4975" t="s">
        <v>9281</v>
      </c>
      <c r="M4975" t="s">
        <v>9209</v>
      </c>
      <c r="N4975">
        <v>10</v>
      </c>
      <c r="O4975">
        <v>10</v>
      </c>
      <c r="P4975" t="s">
        <v>9226</v>
      </c>
      <c r="Q4975">
        <v>23</v>
      </c>
      <c r="R4975">
        <v>14</v>
      </c>
      <c r="S4975" t="s">
        <v>9257</v>
      </c>
      <c r="T4975" t="s">
        <v>9264</v>
      </c>
      <c r="U4975" t="s">
        <v>9282</v>
      </c>
      <c r="V4975" t="str" cm="1">
        <f t="array" ref="V4975">_xlfn.IFS(Hospital_Emergency_Room_Data[[#This Row],[Day]]&lt;=10,"Start(1-10)",Hospital_Emergency_Room_Data[[#This Row],[Day]]&lt;=20,"Middle(11-20)",Hospital_Emergency_Room_Data[[#This Row],[Day]]&gt;20,"End(21-30)")</f>
        <v>End(21-30)</v>
      </c>
    </row>
    <row r="4976" spans="1:22">
      <c r="A4976">
        <v>256382449</v>
      </c>
      <c r="B4976" t="s">
        <v>4985</v>
      </c>
      <c r="C4976" s="1">
        <v>45336</v>
      </c>
      <c r="D4976" t="str">
        <f>TEXT(Hospital_Emergency_Room_Data[[#This Row],[Patient Admission Date]],"mmm")</f>
        <v>Feb</v>
      </c>
      <c r="E4976">
        <f>YEAR(Hospital_Emergency_Room_Data[[#This Row],[Patient Admission Date]])</f>
        <v>2024</v>
      </c>
      <c r="F4976" s="2">
        <v>0.54652777777777772</v>
      </c>
      <c r="G4976" s="8" t="str">
        <f>TEXT(Hospital_Emergency_Room_Data[[#This Row],[Patient Admission Date]],"dddd")</f>
        <v>Wednesday</v>
      </c>
      <c r="H4976" t="s">
        <v>9208</v>
      </c>
      <c r="I4976">
        <v>23</v>
      </c>
      <c r="J4976" s="5" t="s">
        <v>9220</v>
      </c>
      <c r="K4976" t="s">
        <v>8</v>
      </c>
      <c r="L4976" t="s">
        <v>9281</v>
      </c>
      <c r="M4976" t="s">
        <v>9209</v>
      </c>
      <c r="N4976">
        <v>10</v>
      </c>
      <c r="O4976">
        <v>21</v>
      </c>
      <c r="P4976" t="s">
        <v>9226</v>
      </c>
      <c r="Q4976">
        <v>14</v>
      </c>
      <c r="R4976">
        <v>13</v>
      </c>
      <c r="S4976" t="s">
        <v>9257</v>
      </c>
      <c r="T4976" t="s">
        <v>9265</v>
      </c>
      <c r="U4976" t="s">
        <v>9282</v>
      </c>
      <c r="V4976" t="str" cm="1">
        <f t="array" ref="V4976">_xlfn.IFS(Hospital_Emergency_Room_Data[[#This Row],[Day]]&lt;=10,"Start(1-10)",Hospital_Emergency_Room_Data[[#This Row],[Day]]&lt;=20,"Middle(11-20)",Hospital_Emergency_Room_Data[[#This Row],[Day]]&gt;20,"End(21-30)")</f>
        <v>Middle(11-20)</v>
      </c>
    </row>
    <row r="4977" spans="1:22">
      <c r="A4977">
        <v>747204937</v>
      </c>
      <c r="B4977" t="s">
        <v>4986</v>
      </c>
      <c r="C4977" s="1">
        <v>45019</v>
      </c>
      <c r="D4977" t="str">
        <f>TEXT(Hospital_Emergency_Room_Data[[#This Row],[Patient Admission Date]],"mmm")</f>
        <v>Apr</v>
      </c>
      <c r="E4977">
        <f>YEAR(Hospital_Emergency_Room_Data[[#This Row],[Patient Admission Date]])</f>
        <v>2023</v>
      </c>
      <c r="F4977" s="2">
        <v>0.84444444444444444</v>
      </c>
      <c r="G4977" s="8" t="str">
        <f>TEXT(Hospital_Emergency_Room_Data[[#This Row],[Patient Admission Date]],"dddd")</f>
        <v>Monday</v>
      </c>
      <c r="H4977" t="s">
        <v>9208</v>
      </c>
      <c r="I4977">
        <v>65</v>
      </c>
      <c r="J4977" s="5" t="s">
        <v>9217</v>
      </c>
      <c r="K4977" t="s">
        <v>8</v>
      </c>
      <c r="L4977" t="s">
        <v>9281</v>
      </c>
      <c r="M4977" t="s">
        <v>9209</v>
      </c>
      <c r="N4977">
        <v>10</v>
      </c>
      <c r="O4977">
        <v>38</v>
      </c>
      <c r="P4977" t="s">
        <v>9225</v>
      </c>
      <c r="Q4977">
        <v>3</v>
      </c>
      <c r="R4977">
        <v>20</v>
      </c>
      <c r="S4977" t="s">
        <v>9256</v>
      </c>
      <c r="T4977" t="s">
        <v>9263</v>
      </c>
      <c r="U4977" t="s">
        <v>9300</v>
      </c>
      <c r="V4977" t="str" cm="1">
        <f t="array" ref="V4977">_xlfn.IFS(Hospital_Emergency_Room_Data[[#This Row],[Day]]&lt;=10,"Start(1-10)",Hospital_Emergency_Room_Data[[#This Row],[Day]]&lt;=20,"Middle(11-20)",Hospital_Emergency_Room_Data[[#This Row],[Day]]&gt;20,"End(21-30)")</f>
        <v>Start(1-10)</v>
      </c>
    </row>
    <row r="4978" spans="1:22">
      <c r="A4978">
        <v>395807937</v>
      </c>
      <c r="B4978" t="s">
        <v>4987</v>
      </c>
      <c r="C4978" s="1">
        <v>45516</v>
      </c>
      <c r="D4978" t="str">
        <f>TEXT(Hospital_Emergency_Room_Data[[#This Row],[Patient Admission Date]],"mmm")</f>
        <v>Aug</v>
      </c>
      <c r="E4978">
        <f>YEAR(Hospital_Emergency_Room_Data[[#This Row],[Patient Admission Date]])</f>
        <v>2024</v>
      </c>
      <c r="F4978" s="2">
        <v>0.33124999999999999</v>
      </c>
      <c r="G4978" s="8" t="str">
        <f>TEXT(Hospital_Emergency_Room_Data[[#This Row],[Patient Admission Date]],"dddd")</f>
        <v>Monday</v>
      </c>
      <c r="H4978" t="s">
        <v>9208</v>
      </c>
      <c r="I4978">
        <v>24</v>
      </c>
      <c r="J4978" s="5" t="s">
        <v>9220</v>
      </c>
      <c r="K4978" t="s">
        <v>8</v>
      </c>
      <c r="L4978" t="s">
        <v>16</v>
      </c>
      <c r="M4978" t="s">
        <v>9209</v>
      </c>
      <c r="O4978">
        <v>46</v>
      </c>
      <c r="P4978" t="s">
        <v>9225</v>
      </c>
      <c r="Q4978">
        <v>12</v>
      </c>
      <c r="R4978">
        <v>7</v>
      </c>
      <c r="S4978" t="s">
        <v>9255</v>
      </c>
      <c r="T4978" t="s">
        <v>9265</v>
      </c>
      <c r="U4978" t="s">
        <v>9283</v>
      </c>
      <c r="V4978" t="str" cm="1">
        <f t="array" ref="V4978">_xlfn.IFS(Hospital_Emergency_Room_Data[[#This Row],[Day]]&lt;=10,"Start(1-10)",Hospital_Emergency_Room_Data[[#This Row],[Day]]&lt;=20,"Middle(11-20)",Hospital_Emergency_Room_Data[[#This Row],[Day]]&gt;20,"End(21-30)")</f>
        <v>Middle(11-20)</v>
      </c>
    </row>
    <row r="4979" spans="1:22">
      <c r="A4979">
        <v>522116573</v>
      </c>
      <c r="B4979" t="s">
        <v>4988</v>
      </c>
      <c r="C4979" s="1">
        <v>45553</v>
      </c>
      <c r="D4979" t="str">
        <f>TEXT(Hospital_Emergency_Room_Data[[#This Row],[Patient Admission Date]],"mmm")</f>
        <v>Sep</v>
      </c>
      <c r="E4979">
        <f>YEAR(Hospital_Emergency_Room_Data[[#This Row],[Patient Admission Date]])</f>
        <v>2024</v>
      </c>
      <c r="F4979" s="2">
        <v>0.6430555555555556</v>
      </c>
      <c r="G4979" s="8" t="str">
        <f>TEXT(Hospital_Emergency_Room_Data[[#This Row],[Patient Admission Date]],"dddd")</f>
        <v>Wednesday</v>
      </c>
      <c r="H4979" t="s">
        <v>9208</v>
      </c>
      <c r="I4979">
        <v>48</v>
      </c>
      <c r="J4979" s="5" t="s">
        <v>9219</v>
      </c>
      <c r="K4979" t="s">
        <v>8</v>
      </c>
      <c r="L4979" t="s">
        <v>16</v>
      </c>
      <c r="M4979" t="s">
        <v>9209</v>
      </c>
      <c r="O4979">
        <v>29</v>
      </c>
      <c r="P4979" t="s">
        <v>9226</v>
      </c>
      <c r="Q4979">
        <v>18</v>
      </c>
      <c r="R4979">
        <v>15</v>
      </c>
      <c r="S4979" t="s">
        <v>9257</v>
      </c>
      <c r="T4979" t="s">
        <v>9262</v>
      </c>
      <c r="U4979" t="s">
        <v>9282</v>
      </c>
      <c r="V4979" t="str" cm="1">
        <f t="array" ref="V4979">_xlfn.IFS(Hospital_Emergency_Room_Data[[#This Row],[Day]]&lt;=10,"Start(1-10)",Hospital_Emergency_Room_Data[[#This Row],[Day]]&lt;=20,"Middle(11-20)",Hospital_Emergency_Room_Data[[#This Row],[Day]]&gt;20,"End(21-30)")</f>
        <v>Middle(11-20)</v>
      </c>
    </row>
    <row r="4980" spans="1:22">
      <c r="A4980">
        <v>691300132</v>
      </c>
      <c r="B4980" t="s">
        <v>4989</v>
      </c>
      <c r="C4980" s="1">
        <v>45110</v>
      </c>
      <c r="D4980" t="str">
        <f>TEXT(Hospital_Emergency_Room_Data[[#This Row],[Patient Admission Date]],"mmm")</f>
        <v>Jul</v>
      </c>
      <c r="E4980">
        <f>YEAR(Hospital_Emergency_Room_Data[[#This Row],[Patient Admission Date]])</f>
        <v>2023</v>
      </c>
      <c r="F4980" s="2">
        <v>0.11944444444444445</v>
      </c>
      <c r="G4980" s="8" t="str">
        <f>TEXT(Hospital_Emergency_Room_Data[[#This Row],[Patient Admission Date]],"dddd")</f>
        <v>Monday</v>
      </c>
      <c r="H4980" t="s">
        <v>9208</v>
      </c>
      <c r="I4980">
        <v>13</v>
      </c>
      <c r="J4980" s="5" t="s">
        <v>9221</v>
      </c>
      <c r="K4980" t="s">
        <v>8</v>
      </c>
      <c r="L4980" t="s">
        <v>16</v>
      </c>
      <c r="M4980" t="s">
        <v>9209</v>
      </c>
      <c r="O4980">
        <v>57</v>
      </c>
      <c r="P4980" t="s">
        <v>9225</v>
      </c>
      <c r="Q4980">
        <v>3</v>
      </c>
      <c r="R4980">
        <v>2</v>
      </c>
      <c r="S4980" t="s">
        <v>9258</v>
      </c>
      <c r="T4980" t="s">
        <v>9263</v>
      </c>
      <c r="U4980" t="s">
        <v>9283</v>
      </c>
      <c r="V4980" t="str" cm="1">
        <f t="array" ref="V4980">_xlfn.IFS(Hospital_Emergency_Room_Data[[#This Row],[Day]]&lt;=10,"Start(1-10)",Hospital_Emergency_Room_Data[[#This Row],[Day]]&lt;=20,"Middle(11-20)",Hospital_Emergency_Room_Data[[#This Row],[Day]]&gt;20,"End(21-30)")</f>
        <v>Start(1-10)</v>
      </c>
    </row>
    <row r="4981" spans="1:22">
      <c r="A4981">
        <v>765955555</v>
      </c>
      <c r="B4981" t="s">
        <v>4990</v>
      </c>
      <c r="C4981" s="1">
        <v>45376</v>
      </c>
      <c r="D4981" t="str">
        <f>TEXT(Hospital_Emergency_Room_Data[[#This Row],[Patient Admission Date]],"mmm")</f>
        <v>Mar</v>
      </c>
      <c r="E4981">
        <f>YEAR(Hospital_Emergency_Room_Data[[#This Row],[Patient Admission Date]])</f>
        <v>2024</v>
      </c>
      <c r="F4981" s="2">
        <v>0.58333333333333337</v>
      </c>
      <c r="G4981" s="8" t="str">
        <f>TEXT(Hospital_Emergency_Room_Data[[#This Row],[Patient Admission Date]],"dddd")</f>
        <v>Monday</v>
      </c>
      <c r="H4981" t="s">
        <v>9208</v>
      </c>
      <c r="I4981">
        <v>15</v>
      </c>
      <c r="J4981" s="5" t="s">
        <v>9220</v>
      </c>
      <c r="K4981" t="s">
        <v>8</v>
      </c>
      <c r="L4981" t="s">
        <v>16</v>
      </c>
      <c r="M4981" t="s">
        <v>9209</v>
      </c>
      <c r="O4981">
        <v>59</v>
      </c>
      <c r="P4981" t="s">
        <v>9225</v>
      </c>
      <c r="Q4981">
        <v>25</v>
      </c>
      <c r="R4981">
        <v>14</v>
      </c>
      <c r="S4981" t="s">
        <v>9257</v>
      </c>
      <c r="T4981" t="s">
        <v>9264</v>
      </c>
      <c r="U4981" t="s">
        <v>9283</v>
      </c>
      <c r="V4981" t="str" cm="1">
        <f t="array" ref="V4981">_xlfn.IFS(Hospital_Emergency_Room_Data[[#This Row],[Day]]&lt;=10,"Start(1-10)",Hospital_Emergency_Room_Data[[#This Row],[Day]]&lt;=20,"Middle(11-20)",Hospital_Emergency_Room_Data[[#This Row],[Day]]&gt;20,"End(21-30)")</f>
        <v>End(21-30)</v>
      </c>
    </row>
    <row r="4982" spans="1:22">
      <c r="A4982">
        <v>159849480</v>
      </c>
      <c r="B4982" t="s">
        <v>4991</v>
      </c>
      <c r="C4982" s="1">
        <v>45034</v>
      </c>
      <c r="D4982" t="str">
        <f>TEXT(Hospital_Emergency_Room_Data[[#This Row],[Patient Admission Date]],"mmm")</f>
        <v>Apr</v>
      </c>
      <c r="E4982">
        <f>YEAR(Hospital_Emergency_Room_Data[[#This Row],[Patient Admission Date]])</f>
        <v>2023</v>
      </c>
      <c r="F4982" s="2">
        <v>0.23194444444444445</v>
      </c>
      <c r="G4982" s="8" t="str">
        <f>TEXT(Hospital_Emergency_Room_Data[[#This Row],[Patient Admission Date]],"dddd")</f>
        <v>Tuesday</v>
      </c>
      <c r="H4982" t="s">
        <v>9208</v>
      </c>
      <c r="I4982">
        <v>38</v>
      </c>
      <c r="J4982" s="5" t="s">
        <v>9223</v>
      </c>
      <c r="K4982" t="s">
        <v>8</v>
      </c>
      <c r="L4982" t="s">
        <v>16</v>
      </c>
      <c r="M4982" t="s">
        <v>9209</v>
      </c>
      <c r="O4982">
        <v>12</v>
      </c>
      <c r="P4982" t="s">
        <v>9226</v>
      </c>
      <c r="Q4982">
        <v>18</v>
      </c>
      <c r="R4982">
        <v>5</v>
      </c>
      <c r="S4982" t="s">
        <v>9258</v>
      </c>
      <c r="T4982" t="s">
        <v>9262</v>
      </c>
      <c r="U4982" t="s">
        <v>9282</v>
      </c>
      <c r="V4982" t="str" cm="1">
        <f t="array" ref="V4982">_xlfn.IFS(Hospital_Emergency_Room_Data[[#This Row],[Day]]&lt;=10,"Start(1-10)",Hospital_Emergency_Room_Data[[#This Row],[Day]]&lt;=20,"Middle(11-20)",Hospital_Emergency_Room_Data[[#This Row],[Day]]&gt;20,"End(21-30)")</f>
        <v>Middle(11-20)</v>
      </c>
    </row>
    <row r="4983" spans="1:22">
      <c r="A4983">
        <v>774503865</v>
      </c>
      <c r="B4983" t="s">
        <v>4992</v>
      </c>
      <c r="C4983" s="1">
        <v>45459</v>
      </c>
      <c r="D4983" t="str">
        <f>TEXT(Hospital_Emergency_Room_Data[[#This Row],[Patient Admission Date]],"mmm")</f>
        <v>Jun</v>
      </c>
      <c r="E4983">
        <f>YEAR(Hospital_Emergency_Room_Data[[#This Row],[Patient Admission Date]])</f>
        <v>2024</v>
      </c>
      <c r="F4983" s="2">
        <v>0.75763888888888886</v>
      </c>
      <c r="G4983" s="8" t="str">
        <f>TEXT(Hospital_Emergency_Room_Data[[#This Row],[Patient Admission Date]],"dddd")</f>
        <v>Sunday</v>
      </c>
      <c r="H4983" t="s">
        <v>9208</v>
      </c>
      <c r="I4983">
        <v>7</v>
      </c>
      <c r="J4983" s="5" t="s">
        <v>9221</v>
      </c>
      <c r="K4983" t="s">
        <v>8</v>
      </c>
      <c r="L4983" t="s">
        <v>16</v>
      </c>
      <c r="M4983" t="s">
        <v>9209</v>
      </c>
      <c r="O4983">
        <v>22</v>
      </c>
      <c r="P4983" t="s">
        <v>9226</v>
      </c>
      <c r="Q4983">
        <v>16</v>
      </c>
      <c r="R4983">
        <v>18</v>
      </c>
      <c r="S4983" t="s">
        <v>9256</v>
      </c>
      <c r="T4983" t="s">
        <v>9262</v>
      </c>
      <c r="U4983" t="s">
        <v>9282</v>
      </c>
      <c r="V4983" t="str" cm="1">
        <f t="array" ref="V4983">_xlfn.IFS(Hospital_Emergency_Room_Data[[#This Row],[Day]]&lt;=10,"Start(1-10)",Hospital_Emergency_Room_Data[[#This Row],[Day]]&lt;=20,"Middle(11-20)",Hospital_Emergency_Room_Data[[#This Row],[Day]]&gt;20,"End(21-30)")</f>
        <v>Middle(11-20)</v>
      </c>
    </row>
    <row r="4984" spans="1:22">
      <c r="A4984">
        <v>743916945</v>
      </c>
      <c r="B4984" t="s">
        <v>4993</v>
      </c>
      <c r="C4984" s="1">
        <v>45185</v>
      </c>
      <c r="D4984" t="str">
        <f>TEXT(Hospital_Emergency_Room_Data[[#This Row],[Patient Admission Date]],"mmm")</f>
        <v>Sep</v>
      </c>
      <c r="E4984">
        <f>YEAR(Hospital_Emergency_Room_Data[[#This Row],[Patient Admission Date]])</f>
        <v>2023</v>
      </c>
      <c r="F4984" s="2">
        <v>0.90277777777777779</v>
      </c>
      <c r="G4984" s="8" t="str">
        <f>TEXT(Hospital_Emergency_Room_Data[[#This Row],[Patient Admission Date]],"dddd")</f>
        <v>Saturday</v>
      </c>
      <c r="H4984" t="s">
        <v>9208</v>
      </c>
      <c r="I4984">
        <v>71</v>
      </c>
      <c r="J4984" s="5" t="s">
        <v>9222</v>
      </c>
      <c r="K4984" t="s">
        <v>8</v>
      </c>
      <c r="L4984" t="s">
        <v>16</v>
      </c>
      <c r="M4984" t="s">
        <v>9209</v>
      </c>
      <c r="O4984">
        <v>28</v>
      </c>
      <c r="P4984" t="s">
        <v>9226</v>
      </c>
      <c r="Q4984">
        <v>16</v>
      </c>
      <c r="R4984">
        <v>21</v>
      </c>
      <c r="S4984" t="s">
        <v>9256</v>
      </c>
      <c r="T4984" t="s">
        <v>9262</v>
      </c>
      <c r="U4984" t="s">
        <v>9282</v>
      </c>
      <c r="V4984" t="str" cm="1">
        <f t="array" ref="V4984">_xlfn.IFS(Hospital_Emergency_Room_Data[[#This Row],[Day]]&lt;=10,"Start(1-10)",Hospital_Emergency_Room_Data[[#This Row],[Day]]&lt;=20,"Middle(11-20)",Hospital_Emergency_Room_Data[[#This Row],[Day]]&gt;20,"End(21-30)")</f>
        <v>Middle(11-20)</v>
      </c>
    </row>
    <row r="4985" spans="1:22">
      <c r="A4985">
        <v>445832204</v>
      </c>
      <c r="B4985" t="s">
        <v>4994</v>
      </c>
      <c r="C4985" s="1">
        <v>45154</v>
      </c>
      <c r="D4985" t="str">
        <f>TEXT(Hospital_Emergency_Room_Data[[#This Row],[Patient Admission Date]],"mmm")</f>
        <v>Aug</v>
      </c>
      <c r="E4985">
        <f>YEAR(Hospital_Emergency_Room_Data[[#This Row],[Patient Admission Date]])</f>
        <v>2023</v>
      </c>
      <c r="F4985" s="2">
        <v>0.14583333333333334</v>
      </c>
      <c r="G4985" s="8" t="str">
        <f>TEXT(Hospital_Emergency_Room_Data[[#This Row],[Patient Admission Date]],"dddd")</f>
        <v>Wednesday</v>
      </c>
      <c r="H4985" t="s">
        <v>9208</v>
      </c>
      <c r="I4985">
        <v>71</v>
      </c>
      <c r="J4985" s="5" t="s">
        <v>9222</v>
      </c>
      <c r="K4985" t="s">
        <v>8</v>
      </c>
      <c r="L4985" t="s">
        <v>16</v>
      </c>
      <c r="M4985" t="s">
        <v>9209</v>
      </c>
      <c r="O4985">
        <v>51</v>
      </c>
      <c r="P4985" t="s">
        <v>9225</v>
      </c>
      <c r="Q4985">
        <v>16</v>
      </c>
      <c r="R4985">
        <v>3</v>
      </c>
      <c r="S4985" t="s">
        <v>9258</v>
      </c>
      <c r="T4985" t="s">
        <v>9262</v>
      </c>
      <c r="U4985" t="s">
        <v>9283</v>
      </c>
      <c r="V4985" t="str" cm="1">
        <f t="array" ref="V4985">_xlfn.IFS(Hospital_Emergency_Room_Data[[#This Row],[Day]]&lt;=10,"Start(1-10)",Hospital_Emergency_Room_Data[[#This Row],[Day]]&lt;=20,"Middle(11-20)",Hospital_Emergency_Room_Data[[#This Row],[Day]]&gt;20,"End(21-30)")</f>
        <v>Middle(11-20)</v>
      </c>
    </row>
    <row r="4986" spans="1:22">
      <c r="A4986">
        <v>225492583</v>
      </c>
      <c r="B4986" t="s">
        <v>4995</v>
      </c>
      <c r="C4986" s="1">
        <v>45511</v>
      </c>
      <c r="D4986" t="str">
        <f>TEXT(Hospital_Emergency_Room_Data[[#This Row],[Patient Admission Date]],"mmm")</f>
        <v>Aug</v>
      </c>
      <c r="E4986">
        <f>YEAR(Hospital_Emergency_Room_Data[[#This Row],[Patient Admission Date]])</f>
        <v>2024</v>
      </c>
      <c r="F4986" s="2">
        <v>0.65069444444444446</v>
      </c>
      <c r="G4986" s="8" t="str">
        <f>TEXT(Hospital_Emergency_Room_Data[[#This Row],[Patient Admission Date]],"dddd")</f>
        <v>Wednesday</v>
      </c>
      <c r="H4986" t="s">
        <v>9208</v>
      </c>
      <c r="I4986">
        <v>4</v>
      </c>
      <c r="J4986" s="5" t="s">
        <v>9218</v>
      </c>
      <c r="K4986" t="s">
        <v>8</v>
      </c>
      <c r="L4986" t="s">
        <v>16</v>
      </c>
      <c r="M4986" t="s">
        <v>9209</v>
      </c>
      <c r="O4986">
        <v>40</v>
      </c>
      <c r="P4986" t="s">
        <v>9225</v>
      </c>
      <c r="Q4986">
        <v>7</v>
      </c>
      <c r="R4986">
        <v>15</v>
      </c>
      <c r="S4986" t="s">
        <v>9257</v>
      </c>
      <c r="T4986" t="s">
        <v>9263</v>
      </c>
      <c r="U4986" t="s">
        <v>9300</v>
      </c>
      <c r="V4986" t="str" cm="1">
        <f t="array" ref="V4986">_xlfn.IFS(Hospital_Emergency_Room_Data[[#This Row],[Day]]&lt;=10,"Start(1-10)",Hospital_Emergency_Room_Data[[#This Row],[Day]]&lt;=20,"Middle(11-20)",Hospital_Emergency_Room_Data[[#This Row],[Day]]&gt;20,"End(21-30)")</f>
        <v>Start(1-10)</v>
      </c>
    </row>
    <row r="4987" spans="1:22">
      <c r="A4987">
        <v>437301210</v>
      </c>
      <c r="B4987" t="s">
        <v>4996</v>
      </c>
      <c r="C4987" s="1">
        <v>45577</v>
      </c>
      <c r="D4987" t="str">
        <f>TEXT(Hospital_Emergency_Room_Data[[#This Row],[Patient Admission Date]],"mmm")</f>
        <v>Oct</v>
      </c>
      <c r="E4987">
        <f>YEAR(Hospital_Emergency_Room_Data[[#This Row],[Patient Admission Date]])</f>
        <v>2024</v>
      </c>
      <c r="F4987" s="2">
        <v>0.44374999999999998</v>
      </c>
      <c r="G4987" s="8" t="str">
        <f>TEXT(Hospital_Emergency_Room_Data[[#This Row],[Patient Admission Date]],"dddd")</f>
        <v>Saturday</v>
      </c>
      <c r="H4987" t="s">
        <v>9208</v>
      </c>
      <c r="I4987">
        <v>60</v>
      </c>
      <c r="J4987" s="5" t="s">
        <v>9217</v>
      </c>
      <c r="K4987" t="s">
        <v>8</v>
      </c>
      <c r="L4987" t="s">
        <v>16</v>
      </c>
      <c r="M4987" t="s">
        <v>9209</v>
      </c>
      <c r="O4987">
        <v>12</v>
      </c>
      <c r="P4987" t="s">
        <v>9226</v>
      </c>
      <c r="Q4987">
        <v>12</v>
      </c>
      <c r="R4987">
        <v>10</v>
      </c>
      <c r="S4987" t="s">
        <v>9255</v>
      </c>
      <c r="T4987" t="s">
        <v>9265</v>
      </c>
      <c r="U4987" t="s">
        <v>9282</v>
      </c>
      <c r="V4987" t="str" cm="1">
        <f t="array" ref="V4987">_xlfn.IFS(Hospital_Emergency_Room_Data[[#This Row],[Day]]&lt;=10,"Start(1-10)",Hospital_Emergency_Room_Data[[#This Row],[Day]]&lt;=20,"Middle(11-20)",Hospital_Emergency_Room_Data[[#This Row],[Day]]&gt;20,"End(21-30)")</f>
        <v>Middle(11-20)</v>
      </c>
    </row>
    <row r="4988" spans="1:22">
      <c r="A4988">
        <v>639978705</v>
      </c>
      <c r="B4988" t="s">
        <v>4997</v>
      </c>
      <c r="C4988" s="1">
        <v>45083</v>
      </c>
      <c r="D4988" t="str">
        <f>TEXT(Hospital_Emergency_Room_Data[[#This Row],[Patient Admission Date]],"mmm")</f>
        <v>Jun</v>
      </c>
      <c r="E4988">
        <f>YEAR(Hospital_Emergency_Room_Data[[#This Row],[Patient Admission Date]])</f>
        <v>2023</v>
      </c>
      <c r="F4988" s="2">
        <v>0.23541666666666666</v>
      </c>
      <c r="G4988" s="8" t="str">
        <f>TEXT(Hospital_Emergency_Room_Data[[#This Row],[Patient Admission Date]],"dddd")</f>
        <v>Tuesday</v>
      </c>
      <c r="H4988" t="s">
        <v>9208</v>
      </c>
      <c r="I4988">
        <v>56</v>
      </c>
      <c r="J4988" s="5" t="s">
        <v>9219</v>
      </c>
      <c r="K4988" t="s">
        <v>8</v>
      </c>
      <c r="L4988" t="s">
        <v>16</v>
      </c>
      <c r="M4988" t="s">
        <v>9209</v>
      </c>
      <c r="O4988">
        <v>54</v>
      </c>
      <c r="P4988" t="s">
        <v>9225</v>
      </c>
      <c r="Q4988">
        <v>6</v>
      </c>
      <c r="R4988">
        <v>5</v>
      </c>
      <c r="S4988" t="s">
        <v>9258</v>
      </c>
      <c r="T4988" t="s">
        <v>9263</v>
      </c>
      <c r="U4988" t="s">
        <v>9283</v>
      </c>
      <c r="V4988" t="str" cm="1">
        <f t="array" ref="V4988">_xlfn.IFS(Hospital_Emergency_Room_Data[[#This Row],[Day]]&lt;=10,"Start(1-10)",Hospital_Emergency_Room_Data[[#This Row],[Day]]&lt;=20,"Middle(11-20)",Hospital_Emergency_Room_Data[[#This Row],[Day]]&gt;20,"End(21-30)")</f>
        <v>Start(1-10)</v>
      </c>
    </row>
    <row r="4989" spans="1:22">
      <c r="A4989">
        <v>523167292</v>
      </c>
      <c r="B4989" t="s">
        <v>4998</v>
      </c>
      <c r="C4989" s="1">
        <v>45167</v>
      </c>
      <c r="D4989" t="str">
        <f>TEXT(Hospital_Emergency_Room_Data[[#This Row],[Patient Admission Date]],"mmm")</f>
        <v>Aug</v>
      </c>
      <c r="E4989">
        <f>YEAR(Hospital_Emergency_Room_Data[[#This Row],[Patient Admission Date]])</f>
        <v>2023</v>
      </c>
      <c r="F4989" s="2">
        <v>0.39374999999999999</v>
      </c>
      <c r="G4989" s="8" t="str">
        <f>TEXT(Hospital_Emergency_Room_Data[[#This Row],[Patient Admission Date]],"dddd")</f>
        <v>Tuesday</v>
      </c>
      <c r="H4989" t="s">
        <v>9208</v>
      </c>
      <c r="I4989">
        <v>53</v>
      </c>
      <c r="J4989" s="5" t="s">
        <v>9219</v>
      </c>
      <c r="K4989" t="s">
        <v>8</v>
      </c>
      <c r="L4989" t="s">
        <v>16</v>
      </c>
      <c r="M4989" t="s">
        <v>9209</v>
      </c>
      <c r="O4989">
        <v>21</v>
      </c>
      <c r="P4989" t="s">
        <v>9226</v>
      </c>
      <c r="Q4989">
        <v>29</v>
      </c>
      <c r="R4989">
        <v>9</v>
      </c>
      <c r="S4989" t="s">
        <v>9255</v>
      </c>
      <c r="T4989" t="s">
        <v>9264</v>
      </c>
      <c r="U4989" t="s">
        <v>9282</v>
      </c>
      <c r="V4989" t="str" cm="1">
        <f t="array" ref="V4989">_xlfn.IFS(Hospital_Emergency_Room_Data[[#This Row],[Day]]&lt;=10,"Start(1-10)",Hospital_Emergency_Room_Data[[#This Row],[Day]]&lt;=20,"Middle(11-20)",Hospital_Emergency_Room_Data[[#This Row],[Day]]&gt;20,"End(21-30)")</f>
        <v>End(21-30)</v>
      </c>
    </row>
    <row r="4990" spans="1:22">
      <c r="A4990">
        <v>407405782</v>
      </c>
      <c r="B4990" t="s">
        <v>4999</v>
      </c>
      <c r="C4990" s="1">
        <v>45129</v>
      </c>
      <c r="D4990" t="str">
        <f>TEXT(Hospital_Emergency_Room_Data[[#This Row],[Patient Admission Date]],"mmm")</f>
        <v>Jul</v>
      </c>
      <c r="E4990">
        <f>YEAR(Hospital_Emergency_Room_Data[[#This Row],[Patient Admission Date]])</f>
        <v>2023</v>
      </c>
      <c r="F4990" s="2">
        <v>0.92986111111111114</v>
      </c>
      <c r="G4990" s="8" t="str">
        <f>TEXT(Hospital_Emergency_Room_Data[[#This Row],[Patient Admission Date]],"dddd")</f>
        <v>Saturday</v>
      </c>
      <c r="H4990" t="s">
        <v>9208</v>
      </c>
      <c r="I4990">
        <v>26</v>
      </c>
      <c r="J4990" s="5" t="s">
        <v>9220</v>
      </c>
      <c r="K4990" t="s">
        <v>8</v>
      </c>
      <c r="L4990" t="s">
        <v>16</v>
      </c>
      <c r="M4990" t="s">
        <v>9209</v>
      </c>
      <c r="O4990">
        <v>23</v>
      </c>
      <c r="P4990" t="s">
        <v>9226</v>
      </c>
      <c r="Q4990">
        <v>22</v>
      </c>
      <c r="R4990">
        <v>22</v>
      </c>
      <c r="S4990" t="s">
        <v>9256</v>
      </c>
      <c r="T4990" t="s">
        <v>9264</v>
      </c>
      <c r="U4990" t="s">
        <v>9282</v>
      </c>
      <c r="V4990" t="str" cm="1">
        <f t="array" ref="V4990">_xlfn.IFS(Hospital_Emergency_Room_Data[[#This Row],[Day]]&lt;=10,"Start(1-10)",Hospital_Emergency_Room_Data[[#This Row],[Day]]&lt;=20,"Middle(11-20)",Hospital_Emergency_Room_Data[[#This Row],[Day]]&gt;20,"End(21-30)")</f>
        <v>End(21-30)</v>
      </c>
    </row>
    <row r="4991" spans="1:22">
      <c r="A4991">
        <v>555464291</v>
      </c>
      <c r="B4991" t="s">
        <v>5000</v>
      </c>
      <c r="C4991" s="1">
        <v>45188</v>
      </c>
      <c r="D4991" t="str">
        <f>TEXT(Hospital_Emergency_Room_Data[[#This Row],[Patient Admission Date]],"mmm")</f>
        <v>Sep</v>
      </c>
      <c r="E4991">
        <f>YEAR(Hospital_Emergency_Room_Data[[#This Row],[Patient Admission Date]])</f>
        <v>2023</v>
      </c>
      <c r="F4991" s="2">
        <v>0.57222222222222219</v>
      </c>
      <c r="G4991" s="8" t="str">
        <f>TEXT(Hospital_Emergency_Room_Data[[#This Row],[Patient Admission Date]],"dddd")</f>
        <v>Tuesday</v>
      </c>
      <c r="H4991" t="s">
        <v>9208</v>
      </c>
      <c r="I4991">
        <v>5</v>
      </c>
      <c r="J4991" s="5" t="s">
        <v>9221</v>
      </c>
      <c r="K4991" t="s">
        <v>8</v>
      </c>
      <c r="L4991" t="s">
        <v>16</v>
      </c>
      <c r="M4991" t="s">
        <v>9209</v>
      </c>
      <c r="O4991">
        <v>21</v>
      </c>
      <c r="P4991" t="s">
        <v>9226</v>
      </c>
      <c r="Q4991">
        <v>19</v>
      </c>
      <c r="R4991">
        <v>13</v>
      </c>
      <c r="S4991" t="s">
        <v>9257</v>
      </c>
      <c r="T4991" t="s">
        <v>9262</v>
      </c>
      <c r="U4991" t="s">
        <v>9282</v>
      </c>
      <c r="V4991" t="str" cm="1">
        <f t="array" ref="V4991">_xlfn.IFS(Hospital_Emergency_Room_Data[[#This Row],[Day]]&lt;=10,"Start(1-10)",Hospital_Emergency_Room_Data[[#This Row],[Day]]&lt;=20,"Middle(11-20)",Hospital_Emergency_Room_Data[[#This Row],[Day]]&gt;20,"End(21-30)")</f>
        <v>Middle(11-20)</v>
      </c>
    </row>
    <row r="4992" spans="1:22">
      <c r="A4992">
        <v>682868226</v>
      </c>
      <c r="B4992" t="s">
        <v>5001</v>
      </c>
      <c r="C4992" s="1">
        <v>45101</v>
      </c>
      <c r="D4992" t="str">
        <f>TEXT(Hospital_Emergency_Room_Data[[#This Row],[Patient Admission Date]],"mmm")</f>
        <v>Jun</v>
      </c>
      <c r="E4992">
        <f>YEAR(Hospital_Emergency_Room_Data[[#This Row],[Patient Admission Date]])</f>
        <v>2023</v>
      </c>
      <c r="F4992" s="2">
        <v>0.72152777777777777</v>
      </c>
      <c r="G4992" s="8" t="str">
        <f>TEXT(Hospital_Emergency_Room_Data[[#This Row],[Patient Admission Date]],"dddd")</f>
        <v>Saturday</v>
      </c>
      <c r="H4992" t="s">
        <v>9208</v>
      </c>
      <c r="I4992">
        <v>12</v>
      </c>
      <c r="J4992" s="5" t="s">
        <v>9221</v>
      </c>
      <c r="K4992" t="s">
        <v>8</v>
      </c>
      <c r="L4992" t="s">
        <v>16</v>
      </c>
      <c r="M4992" t="s">
        <v>9209</v>
      </c>
      <c r="O4992">
        <v>36</v>
      </c>
      <c r="P4992" t="s">
        <v>9225</v>
      </c>
      <c r="Q4992">
        <v>24</v>
      </c>
      <c r="R4992">
        <v>17</v>
      </c>
      <c r="S4992" t="s">
        <v>9257</v>
      </c>
      <c r="T4992" t="s">
        <v>9264</v>
      </c>
      <c r="U4992" t="s">
        <v>9300</v>
      </c>
      <c r="V4992" t="str" cm="1">
        <f t="array" ref="V4992">_xlfn.IFS(Hospital_Emergency_Room_Data[[#This Row],[Day]]&lt;=10,"Start(1-10)",Hospital_Emergency_Room_Data[[#This Row],[Day]]&lt;=20,"Middle(11-20)",Hospital_Emergency_Room_Data[[#This Row],[Day]]&gt;20,"End(21-30)")</f>
        <v>End(21-30)</v>
      </c>
    </row>
    <row r="4993" spans="1:22">
      <c r="A4993">
        <v>227345910</v>
      </c>
      <c r="B4993" t="s">
        <v>5002</v>
      </c>
      <c r="C4993" s="1">
        <v>45138</v>
      </c>
      <c r="D4993" t="str">
        <f>TEXT(Hospital_Emergency_Room_Data[[#This Row],[Patient Admission Date]],"mmm")</f>
        <v>Jul</v>
      </c>
      <c r="E4993">
        <f>YEAR(Hospital_Emergency_Room_Data[[#This Row],[Patient Admission Date]])</f>
        <v>2023</v>
      </c>
      <c r="F4993" s="2">
        <v>0.98402777777777772</v>
      </c>
      <c r="G4993" s="8" t="str">
        <f>TEXT(Hospital_Emergency_Room_Data[[#This Row],[Patient Admission Date]],"dddd")</f>
        <v>Monday</v>
      </c>
      <c r="H4993" t="s">
        <v>9208</v>
      </c>
      <c r="I4993">
        <v>47</v>
      </c>
      <c r="J4993" s="5" t="s">
        <v>9219</v>
      </c>
      <c r="K4993" t="s">
        <v>8</v>
      </c>
      <c r="L4993" t="s">
        <v>16</v>
      </c>
      <c r="M4993" t="s">
        <v>9209</v>
      </c>
      <c r="O4993">
        <v>21</v>
      </c>
      <c r="P4993" t="s">
        <v>9226</v>
      </c>
      <c r="Q4993">
        <v>31</v>
      </c>
      <c r="R4993">
        <v>23</v>
      </c>
      <c r="S4993" t="s">
        <v>9256</v>
      </c>
      <c r="T4993" t="s">
        <v>9264</v>
      </c>
      <c r="U4993" t="s">
        <v>9282</v>
      </c>
      <c r="V4993" t="str" cm="1">
        <f t="array" ref="V4993">_xlfn.IFS(Hospital_Emergency_Room_Data[[#This Row],[Day]]&lt;=10,"Start(1-10)",Hospital_Emergency_Room_Data[[#This Row],[Day]]&lt;=20,"Middle(11-20)",Hospital_Emergency_Room_Data[[#This Row],[Day]]&gt;20,"End(21-30)")</f>
        <v>End(21-30)</v>
      </c>
    </row>
    <row r="4994" spans="1:22">
      <c r="A4994">
        <v>663144225</v>
      </c>
      <c r="B4994" t="s">
        <v>5003</v>
      </c>
      <c r="C4994" s="1">
        <v>45284</v>
      </c>
      <c r="D4994" t="str">
        <f>TEXT(Hospital_Emergency_Room_Data[[#This Row],[Patient Admission Date]],"mmm")</f>
        <v>Dec</v>
      </c>
      <c r="E4994">
        <f>YEAR(Hospital_Emergency_Room_Data[[#This Row],[Patient Admission Date]])</f>
        <v>2023</v>
      </c>
      <c r="F4994" s="2">
        <v>0.53819444444444442</v>
      </c>
      <c r="G4994" s="8" t="str">
        <f>TEXT(Hospital_Emergency_Room_Data[[#This Row],[Patient Admission Date]],"dddd")</f>
        <v>Sunday</v>
      </c>
      <c r="H4994" t="s">
        <v>9208</v>
      </c>
      <c r="I4994">
        <v>23</v>
      </c>
      <c r="J4994" s="5" t="s">
        <v>9220</v>
      </c>
      <c r="K4994" t="s">
        <v>8</v>
      </c>
      <c r="L4994" t="s">
        <v>16</v>
      </c>
      <c r="M4994" t="s">
        <v>9209</v>
      </c>
      <c r="O4994">
        <v>41</v>
      </c>
      <c r="P4994" t="s">
        <v>9225</v>
      </c>
      <c r="Q4994">
        <v>24</v>
      </c>
      <c r="R4994">
        <v>12</v>
      </c>
      <c r="S4994" t="s">
        <v>9257</v>
      </c>
      <c r="T4994" t="s">
        <v>9264</v>
      </c>
      <c r="U4994" t="s">
        <v>9300</v>
      </c>
      <c r="V4994" t="str" cm="1">
        <f t="array" ref="V4994">_xlfn.IFS(Hospital_Emergency_Room_Data[[#This Row],[Day]]&lt;=10,"Start(1-10)",Hospital_Emergency_Room_Data[[#This Row],[Day]]&lt;=20,"Middle(11-20)",Hospital_Emergency_Room_Data[[#This Row],[Day]]&gt;20,"End(21-30)")</f>
        <v>End(21-30)</v>
      </c>
    </row>
    <row r="4995" spans="1:22">
      <c r="A4995">
        <v>535666021</v>
      </c>
      <c r="B4995" t="s">
        <v>5004</v>
      </c>
      <c r="C4995" s="1">
        <v>45348</v>
      </c>
      <c r="D4995" t="str">
        <f>TEXT(Hospital_Emergency_Room_Data[[#This Row],[Patient Admission Date]],"mmm")</f>
        <v>Feb</v>
      </c>
      <c r="E4995">
        <f>YEAR(Hospital_Emergency_Room_Data[[#This Row],[Patient Admission Date]])</f>
        <v>2024</v>
      </c>
      <c r="F4995" s="2">
        <v>0.78472222222222221</v>
      </c>
      <c r="G4995" s="8" t="str">
        <f>TEXT(Hospital_Emergency_Room_Data[[#This Row],[Patient Admission Date]],"dddd")</f>
        <v>Monday</v>
      </c>
      <c r="H4995" t="s">
        <v>9208</v>
      </c>
      <c r="I4995">
        <v>43</v>
      </c>
      <c r="J4995" s="5" t="s">
        <v>9223</v>
      </c>
      <c r="K4995" t="s">
        <v>8</v>
      </c>
      <c r="L4995" t="s">
        <v>16</v>
      </c>
      <c r="M4995" t="s">
        <v>9209</v>
      </c>
      <c r="O4995">
        <v>11</v>
      </c>
      <c r="P4995" t="s">
        <v>9226</v>
      </c>
      <c r="Q4995">
        <v>26</v>
      </c>
      <c r="R4995">
        <v>18</v>
      </c>
      <c r="S4995" t="s">
        <v>9256</v>
      </c>
      <c r="T4995" t="s">
        <v>9264</v>
      </c>
      <c r="U4995" t="s">
        <v>9282</v>
      </c>
      <c r="V4995" t="str" cm="1">
        <f t="array" ref="V4995">_xlfn.IFS(Hospital_Emergency_Room_Data[[#This Row],[Day]]&lt;=10,"Start(1-10)",Hospital_Emergency_Room_Data[[#This Row],[Day]]&lt;=20,"Middle(11-20)",Hospital_Emergency_Room_Data[[#This Row],[Day]]&gt;20,"End(21-30)")</f>
        <v>End(21-30)</v>
      </c>
    </row>
    <row r="4996" spans="1:22">
      <c r="A4996">
        <v>142787156</v>
      </c>
      <c r="B4996" t="s">
        <v>5005</v>
      </c>
      <c r="C4996" s="1">
        <v>45572</v>
      </c>
      <c r="D4996" t="str">
        <f>TEXT(Hospital_Emergency_Room_Data[[#This Row],[Patient Admission Date]],"mmm")</f>
        <v>Oct</v>
      </c>
      <c r="E4996">
        <f>YEAR(Hospital_Emergency_Room_Data[[#This Row],[Patient Admission Date]])</f>
        <v>2024</v>
      </c>
      <c r="F4996" s="2">
        <v>0.33750000000000002</v>
      </c>
      <c r="G4996" s="8" t="str">
        <f>TEXT(Hospital_Emergency_Room_Data[[#This Row],[Patient Admission Date]],"dddd")</f>
        <v>Monday</v>
      </c>
      <c r="H4996" t="s">
        <v>9208</v>
      </c>
      <c r="I4996">
        <v>15</v>
      </c>
      <c r="J4996" s="5" t="s">
        <v>9220</v>
      </c>
      <c r="K4996" t="s">
        <v>8</v>
      </c>
      <c r="L4996" t="s">
        <v>16</v>
      </c>
      <c r="M4996" t="s">
        <v>9209</v>
      </c>
      <c r="O4996">
        <v>36</v>
      </c>
      <c r="P4996" t="s">
        <v>9225</v>
      </c>
      <c r="Q4996">
        <v>7</v>
      </c>
      <c r="R4996">
        <v>8</v>
      </c>
      <c r="S4996" t="s">
        <v>9255</v>
      </c>
      <c r="T4996" t="s">
        <v>9263</v>
      </c>
      <c r="U4996" t="s">
        <v>9300</v>
      </c>
      <c r="V4996" t="str" cm="1">
        <f t="array" ref="V4996">_xlfn.IFS(Hospital_Emergency_Room_Data[[#This Row],[Day]]&lt;=10,"Start(1-10)",Hospital_Emergency_Room_Data[[#This Row],[Day]]&lt;=20,"Middle(11-20)",Hospital_Emergency_Room_Data[[#This Row],[Day]]&gt;20,"End(21-30)")</f>
        <v>Start(1-10)</v>
      </c>
    </row>
    <row r="4997" spans="1:22">
      <c r="A4997">
        <v>330518943</v>
      </c>
      <c r="B4997" t="s">
        <v>5006</v>
      </c>
      <c r="C4997" s="1">
        <v>45186</v>
      </c>
      <c r="D4997" t="str">
        <f>TEXT(Hospital_Emergency_Room_Data[[#This Row],[Patient Admission Date]],"mmm")</f>
        <v>Sep</v>
      </c>
      <c r="E4997">
        <f>YEAR(Hospital_Emergency_Room_Data[[#This Row],[Patient Admission Date]])</f>
        <v>2023</v>
      </c>
      <c r="F4997" s="2">
        <v>0.17152777777777778</v>
      </c>
      <c r="G4997" s="8" t="str">
        <f>TEXT(Hospital_Emergency_Room_Data[[#This Row],[Patient Admission Date]],"dddd")</f>
        <v>Sunday</v>
      </c>
      <c r="H4997" t="s">
        <v>9208</v>
      </c>
      <c r="I4997">
        <v>58</v>
      </c>
      <c r="J4997" s="5" t="s">
        <v>9219</v>
      </c>
      <c r="K4997" t="s">
        <v>8</v>
      </c>
      <c r="L4997" t="s">
        <v>16</v>
      </c>
      <c r="M4997" t="s">
        <v>9209</v>
      </c>
      <c r="O4997">
        <v>13</v>
      </c>
      <c r="P4997" t="s">
        <v>9226</v>
      </c>
      <c r="Q4997">
        <v>17</v>
      </c>
      <c r="R4997">
        <v>4</v>
      </c>
      <c r="S4997" t="s">
        <v>9258</v>
      </c>
      <c r="T4997" t="s">
        <v>9262</v>
      </c>
      <c r="U4997" t="s">
        <v>9282</v>
      </c>
      <c r="V4997" t="str" cm="1">
        <f t="array" ref="V4997">_xlfn.IFS(Hospital_Emergency_Room_Data[[#This Row],[Day]]&lt;=10,"Start(1-10)",Hospital_Emergency_Room_Data[[#This Row],[Day]]&lt;=20,"Middle(11-20)",Hospital_Emergency_Room_Data[[#This Row],[Day]]&gt;20,"End(21-30)")</f>
        <v>Middle(11-20)</v>
      </c>
    </row>
    <row r="4998" spans="1:22">
      <c r="A4998">
        <v>472697533</v>
      </c>
      <c r="B4998" t="s">
        <v>5007</v>
      </c>
      <c r="C4998" s="1">
        <v>45247</v>
      </c>
      <c r="D4998" t="str">
        <f>TEXT(Hospital_Emergency_Room_Data[[#This Row],[Patient Admission Date]],"mmm")</f>
        <v>Nov</v>
      </c>
      <c r="E4998">
        <f>YEAR(Hospital_Emergency_Room_Data[[#This Row],[Patient Admission Date]])</f>
        <v>2023</v>
      </c>
      <c r="F4998" s="2">
        <v>0.65625</v>
      </c>
      <c r="G4998" s="8" t="str">
        <f>TEXT(Hospital_Emergency_Room_Data[[#This Row],[Patient Admission Date]],"dddd")</f>
        <v>Friday</v>
      </c>
      <c r="H4998" t="s">
        <v>9208</v>
      </c>
      <c r="I4998">
        <v>40</v>
      </c>
      <c r="J4998" s="5" t="s">
        <v>9223</v>
      </c>
      <c r="K4998" t="s">
        <v>8</v>
      </c>
      <c r="L4998" t="s">
        <v>16</v>
      </c>
      <c r="M4998" t="s">
        <v>9209</v>
      </c>
      <c r="O4998">
        <v>54</v>
      </c>
      <c r="P4998" t="s">
        <v>9225</v>
      </c>
      <c r="Q4998">
        <v>17</v>
      </c>
      <c r="R4998">
        <v>15</v>
      </c>
      <c r="S4998" t="s">
        <v>9257</v>
      </c>
      <c r="T4998" t="s">
        <v>9262</v>
      </c>
      <c r="U4998" t="s">
        <v>9283</v>
      </c>
      <c r="V4998" t="str" cm="1">
        <f t="array" ref="V4998">_xlfn.IFS(Hospital_Emergency_Room_Data[[#This Row],[Day]]&lt;=10,"Start(1-10)",Hospital_Emergency_Room_Data[[#This Row],[Day]]&lt;=20,"Middle(11-20)",Hospital_Emergency_Room_Data[[#This Row],[Day]]&gt;20,"End(21-30)")</f>
        <v>Middle(11-20)</v>
      </c>
    </row>
    <row r="4999" spans="1:22">
      <c r="A4999">
        <v>293335200</v>
      </c>
      <c r="B4999" t="s">
        <v>5008</v>
      </c>
      <c r="C4999" s="1">
        <v>45283</v>
      </c>
      <c r="D4999" t="str">
        <f>TEXT(Hospital_Emergency_Room_Data[[#This Row],[Patient Admission Date]],"mmm")</f>
        <v>Dec</v>
      </c>
      <c r="E4999">
        <f>YEAR(Hospital_Emergency_Room_Data[[#This Row],[Patient Admission Date]])</f>
        <v>2023</v>
      </c>
      <c r="F4999" s="2">
        <v>0.9604166666666667</v>
      </c>
      <c r="G4999" s="8" t="str">
        <f>TEXT(Hospital_Emergency_Room_Data[[#This Row],[Patient Admission Date]],"dddd")</f>
        <v>Saturday</v>
      </c>
      <c r="H4999" t="s">
        <v>9208</v>
      </c>
      <c r="I4999">
        <v>66</v>
      </c>
      <c r="J4999" s="5" t="s">
        <v>9217</v>
      </c>
      <c r="K4999" t="s">
        <v>8</v>
      </c>
      <c r="L4999" t="s">
        <v>16</v>
      </c>
      <c r="M4999" t="s">
        <v>9209</v>
      </c>
      <c r="O4999">
        <v>45</v>
      </c>
      <c r="P4999" t="s">
        <v>9225</v>
      </c>
      <c r="Q4999">
        <v>23</v>
      </c>
      <c r="R4999">
        <v>23</v>
      </c>
      <c r="S4999" t="s">
        <v>9256</v>
      </c>
      <c r="T4999" t="s">
        <v>9264</v>
      </c>
      <c r="U4999" t="s">
        <v>9300</v>
      </c>
      <c r="V4999" t="str" cm="1">
        <f t="array" ref="V4999">_xlfn.IFS(Hospital_Emergency_Room_Data[[#This Row],[Day]]&lt;=10,"Start(1-10)",Hospital_Emergency_Room_Data[[#This Row],[Day]]&lt;=20,"Middle(11-20)",Hospital_Emergency_Room_Data[[#This Row],[Day]]&gt;20,"End(21-30)")</f>
        <v>End(21-30)</v>
      </c>
    </row>
    <row r="5000" spans="1:22">
      <c r="A5000">
        <v>524536024</v>
      </c>
      <c r="B5000" t="s">
        <v>5009</v>
      </c>
      <c r="C5000" s="1">
        <v>45085</v>
      </c>
      <c r="D5000" t="str">
        <f>TEXT(Hospital_Emergency_Room_Data[[#This Row],[Patient Admission Date]],"mmm")</f>
        <v>Jun</v>
      </c>
      <c r="E5000">
        <f>YEAR(Hospital_Emergency_Room_Data[[#This Row],[Patient Admission Date]])</f>
        <v>2023</v>
      </c>
      <c r="F5000" s="2">
        <v>0.40694444444444444</v>
      </c>
      <c r="G5000" s="8" t="str">
        <f>TEXT(Hospital_Emergency_Room_Data[[#This Row],[Patient Admission Date]],"dddd")</f>
        <v>Thursday</v>
      </c>
      <c r="H5000" t="s">
        <v>9208</v>
      </c>
      <c r="I5000">
        <v>8</v>
      </c>
      <c r="J5000" s="5" t="s">
        <v>9221</v>
      </c>
      <c r="K5000" t="s">
        <v>8</v>
      </c>
      <c r="L5000" t="s">
        <v>16</v>
      </c>
      <c r="M5000" t="s">
        <v>9209</v>
      </c>
      <c r="O5000">
        <v>15</v>
      </c>
      <c r="P5000" t="s">
        <v>9226</v>
      </c>
      <c r="Q5000">
        <v>8</v>
      </c>
      <c r="R5000">
        <v>9</v>
      </c>
      <c r="S5000" t="s">
        <v>9255</v>
      </c>
      <c r="T5000" t="s">
        <v>9265</v>
      </c>
      <c r="U5000" t="s">
        <v>9282</v>
      </c>
      <c r="V5000" t="str" cm="1">
        <f t="array" ref="V5000">_xlfn.IFS(Hospital_Emergency_Room_Data[[#This Row],[Day]]&lt;=10,"Start(1-10)",Hospital_Emergency_Room_Data[[#This Row],[Day]]&lt;=20,"Middle(11-20)",Hospital_Emergency_Room_Data[[#This Row],[Day]]&gt;20,"End(21-30)")</f>
        <v>Start(1-10)</v>
      </c>
    </row>
    <row r="5001" spans="1:22">
      <c r="A5001">
        <v>497902670</v>
      </c>
      <c r="B5001" t="s">
        <v>5010</v>
      </c>
      <c r="C5001" s="1">
        <v>45155</v>
      </c>
      <c r="D5001" t="str">
        <f>TEXT(Hospital_Emergency_Room_Data[[#This Row],[Patient Admission Date]],"mmm")</f>
        <v>Aug</v>
      </c>
      <c r="E5001">
        <f>YEAR(Hospital_Emergency_Room_Data[[#This Row],[Patient Admission Date]])</f>
        <v>2023</v>
      </c>
      <c r="F5001" s="2">
        <v>0.18541666666666667</v>
      </c>
      <c r="G5001" s="8" t="str">
        <f>TEXT(Hospital_Emergency_Room_Data[[#This Row],[Patient Admission Date]],"dddd")</f>
        <v>Thursday</v>
      </c>
      <c r="H5001" t="s">
        <v>9208</v>
      </c>
      <c r="I5001">
        <v>17</v>
      </c>
      <c r="J5001" s="5" t="s">
        <v>9220</v>
      </c>
      <c r="K5001" t="s">
        <v>8</v>
      </c>
      <c r="L5001" t="s">
        <v>16</v>
      </c>
      <c r="M5001" t="s">
        <v>9209</v>
      </c>
      <c r="O5001">
        <v>30</v>
      </c>
      <c r="P5001" t="s">
        <v>9225</v>
      </c>
      <c r="Q5001">
        <v>17</v>
      </c>
      <c r="R5001">
        <v>4</v>
      </c>
      <c r="S5001" t="s">
        <v>9258</v>
      </c>
      <c r="T5001" t="s">
        <v>9262</v>
      </c>
      <c r="U5001" t="s">
        <v>9282</v>
      </c>
      <c r="V5001" t="str" cm="1">
        <f t="array" ref="V5001">_xlfn.IFS(Hospital_Emergency_Room_Data[[#This Row],[Day]]&lt;=10,"Start(1-10)",Hospital_Emergency_Room_Data[[#This Row],[Day]]&lt;=20,"Middle(11-20)",Hospital_Emergency_Room_Data[[#This Row],[Day]]&gt;20,"End(21-30)")</f>
        <v>Middle(11-20)</v>
      </c>
    </row>
    <row r="5002" spans="1:22">
      <c r="A5002">
        <v>562951851</v>
      </c>
      <c r="B5002" t="s">
        <v>5011</v>
      </c>
      <c r="C5002" s="1">
        <v>45333</v>
      </c>
      <c r="D5002" t="str">
        <f>TEXT(Hospital_Emergency_Room_Data[[#This Row],[Patient Admission Date]],"mmm")</f>
        <v>Feb</v>
      </c>
      <c r="E5002">
        <f>YEAR(Hospital_Emergency_Room_Data[[#This Row],[Patient Admission Date]])</f>
        <v>2024</v>
      </c>
      <c r="F5002" s="2">
        <v>5.6944444444444443E-2</v>
      </c>
      <c r="G5002" s="8" t="str">
        <f>TEXT(Hospital_Emergency_Room_Data[[#This Row],[Patient Admission Date]],"dddd")</f>
        <v>Sunday</v>
      </c>
      <c r="H5002" t="s">
        <v>9208</v>
      </c>
      <c r="I5002">
        <v>74</v>
      </c>
      <c r="J5002" s="5" t="s">
        <v>9222</v>
      </c>
      <c r="K5002" t="s">
        <v>8</v>
      </c>
      <c r="L5002" t="s">
        <v>16</v>
      </c>
      <c r="M5002" t="s">
        <v>9209</v>
      </c>
      <c r="O5002">
        <v>53</v>
      </c>
      <c r="P5002" t="s">
        <v>9225</v>
      </c>
      <c r="Q5002">
        <v>11</v>
      </c>
      <c r="R5002">
        <v>1</v>
      </c>
      <c r="S5002" t="s">
        <v>9258</v>
      </c>
      <c r="T5002" t="s">
        <v>9265</v>
      </c>
      <c r="U5002" t="s">
        <v>9283</v>
      </c>
      <c r="V5002" t="str" cm="1">
        <f t="array" ref="V5002">_xlfn.IFS(Hospital_Emergency_Room_Data[[#This Row],[Day]]&lt;=10,"Start(1-10)",Hospital_Emergency_Room_Data[[#This Row],[Day]]&lt;=20,"Middle(11-20)",Hospital_Emergency_Room_Data[[#This Row],[Day]]&gt;20,"End(21-30)")</f>
        <v>Middle(11-20)</v>
      </c>
    </row>
    <row r="5003" spans="1:22">
      <c r="A5003">
        <v>233087548</v>
      </c>
      <c r="B5003" t="s">
        <v>5012</v>
      </c>
      <c r="C5003" s="1">
        <v>45123</v>
      </c>
      <c r="D5003" t="str">
        <f>TEXT(Hospital_Emergency_Room_Data[[#This Row],[Patient Admission Date]],"mmm")</f>
        <v>Jul</v>
      </c>
      <c r="E5003">
        <f>YEAR(Hospital_Emergency_Room_Data[[#This Row],[Patient Admission Date]])</f>
        <v>2023</v>
      </c>
      <c r="F5003" s="2">
        <v>0.84166666666666667</v>
      </c>
      <c r="G5003" s="8" t="str">
        <f>TEXT(Hospital_Emergency_Room_Data[[#This Row],[Patient Admission Date]],"dddd")</f>
        <v>Sunday</v>
      </c>
      <c r="H5003" t="s">
        <v>9208</v>
      </c>
      <c r="I5003">
        <v>20</v>
      </c>
      <c r="J5003" s="5" t="s">
        <v>9220</v>
      </c>
      <c r="K5003" t="s">
        <v>8</v>
      </c>
      <c r="L5003" t="s">
        <v>16</v>
      </c>
      <c r="M5003" t="s">
        <v>9209</v>
      </c>
      <c r="O5003">
        <v>30</v>
      </c>
      <c r="P5003" t="s">
        <v>9225</v>
      </c>
      <c r="Q5003">
        <v>16</v>
      </c>
      <c r="R5003">
        <v>20</v>
      </c>
      <c r="S5003" t="s">
        <v>9256</v>
      </c>
      <c r="T5003" t="s">
        <v>9262</v>
      </c>
      <c r="U5003" t="s">
        <v>9282</v>
      </c>
      <c r="V5003" t="str" cm="1">
        <f t="array" ref="V5003">_xlfn.IFS(Hospital_Emergency_Room_Data[[#This Row],[Day]]&lt;=10,"Start(1-10)",Hospital_Emergency_Room_Data[[#This Row],[Day]]&lt;=20,"Middle(11-20)",Hospital_Emergency_Room_Data[[#This Row],[Day]]&gt;20,"End(21-30)")</f>
        <v>Middle(11-20)</v>
      </c>
    </row>
    <row r="5004" spans="1:22">
      <c r="A5004">
        <v>153261570</v>
      </c>
      <c r="B5004" t="s">
        <v>5013</v>
      </c>
      <c r="C5004" s="1">
        <v>45151</v>
      </c>
      <c r="D5004" t="str">
        <f>TEXT(Hospital_Emergency_Room_Data[[#This Row],[Patient Admission Date]],"mmm")</f>
        <v>Aug</v>
      </c>
      <c r="E5004">
        <f>YEAR(Hospital_Emergency_Room_Data[[#This Row],[Patient Admission Date]])</f>
        <v>2023</v>
      </c>
      <c r="F5004" s="2">
        <v>0.61944444444444446</v>
      </c>
      <c r="G5004" s="8" t="str">
        <f>TEXT(Hospital_Emergency_Room_Data[[#This Row],[Patient Admission Date]],"dddd")</f>
        <v>Sunday</v>
      </c>
      <c r="H5004" t="s">
        <v>9208</v>
      </c>
      <c r="I5004">
        <v>62</v>
      </c>
      <c r="J5004" s="5" t="s">
        <v>9217</v>
      </c>
      <c r="K5004" t="s">
        <v>8</v>
      </c>
      <c r="L5004" t="s">
        <v>16</v>
      </c>
      <c r="M5004" t="s">
        <v>9209</v>
      </c>
      <c r="O5004">
        <v>16</v>
      </c>
      <c r="P5004" t="s">
        <v>9226</v>
      </c>
      <c r="Q5004">
        <v>13</v>
      </c>
      <c r="R5004">
        <v>14</v>
      </c>
      <c r="S5004" t="s">
        <v>9257</v>
      </c>
      <c r="T5004" t="s">
        <v>9265</v>
      </c>
      <c r="U5004" t="s">
        <v>9282</v>
      </c>
      <c r="V5004" t="str" cm="1">
        <f t="array" ref="V5004">_xlfn.IFS(Hospital_Emergency_Room_Data[[#This Row],[Day]]&lt;=10,"Start(1-10)",Hospital_Emergency_Room_Data[[#This Row],[Day]]&lt;=20,"Middle(11-20)",Hospital_Emergency_Room_Data[[#This Row],[Day]]&gt;20,"End(21-30)")</f>
        <v>Middle(11-20)</v>
      </c>
    </row>
    <row r="5005" spans="1:22">
      <c r="A5005">
        <v>124285022</v>
      </c>
      <c r="B5005" t="s">
        <v>5014</v>
      </c>
      <c r="C5005" s="1">
        <v>45541</v>
      </c>
      <c r="D5005" t="str">
        <f>TEXT(Hospital_Emergency_Room_Data[[#This Row],[Patient Admission Date]],"mmm")</f>
        <v>Sep</v>
      </c>
      <c r="E5005">
        <f>YEAR(Hospital_Emergency_Room_Data[[#This Row],[Patient Admission Date]])</f>
        <v>2024</v>
      </c>
      <c r="F5005" s="2">
        <v>0.13402777777777777</v>
      </c>
      <c r="G5005" s="8" t="str">
        <f>TEXT(Hospital_Emergency_Room_Data[[#This Row],[Patient Admission Date]],"dddd")</f>
        <v>Friday</v>
      </c>
      <c r="H5005" t="s">
        <v>9208</v>
      </c>
      <c r="I5005">
        <v>8</v>
      </c>
      <c r="J5005" s="5" t="s">
        <v>9221</v>
      </c>
      <c r="K5005" t="s">
        <v>8</v>
      </c>
      <c r="L5005" t="s">
        <v>16</v>
      </c>
      <c r="M5005" t="s">
        <v>9209</v>
      </c>
      <c r="O5005">
        <v>56</v>
      </c>
      <c r="P5005" t="s">
        <v>9225</v>
      </c>
      <c r="Q5005">
        <v>6</v>
      </c>
      <c r="R5005">
        <v>3</v>
      </c>
      <c r="S5005" t="s">
        <v>9258</v>
      </c>
      <c r="T5005" t="s">
        <v>9263</v>
      </c>
      <c r="U5005" t="s">
        <v>9283</v>
      </c>
      <c r="V5005" t="str" cm="1">
        <f t="array" ref="V5005">_xlfn.IFS(Hospital_Emergency_Room_Data[[#This Row],[Day]]&lt;=10,"Start(1-10)",Hospital_Emergency_Room_Data[[#This Row],[Day]]&lt;=20,"Middle(11-20)",Hospital_Emergency_Room_Data[[#This Row],[Day]]&gt;20,"End(21-30)")</f>
        <v>Start(1-10)</v>
      </c>
    </row>
    <row r="5006" spans="1:22">
      <c r="A5006">
        <v>232897136</v>
      </c>
      <c r="B5006" t="s">
        <v>5015</v>
      </c>
      <c r="C5006" s="1">
        <v>45334</v>
      </c>
      <c r="D5006" t="str">
        <f>TEXT(Hospital_Emergency_Room_Data[[#This Row],[Patient Admission Date]],"mmm")</f>
        <v>Feb</v>
      </c>
      <c r="E5006">
        <f>YEAR(Hospital_Emergency_Room_Data[[#This Row],[Patient Admission Date]])</f>
        <v>2024</v>
      </c>
      <c r="F5006" s="2">
        <v>0.83611111111111114</v>
      </c>
      <c r="G5006" s="8" t="str">
        <f>TEXT(Hospital_Emergency_Room_Data[[#This Row],[Patient Admission Date]],"dddd")</f>
        <v>Monday</v>
      </c>
      <c r="H5006" t="s">
        <v>9208</v>
      </c>
      <c r="I5006">
        <v>65</v>
      </c>
      <c r="J5006" s="5" t="s">
        <v>9217</v>
      </c>
      <c r="K5006" t="s">
        <v>8</v>
      </c>
      <c r="L5006" t="s">
        <v>16</v>
      </c>
      <c r="M5006" t="s">
        <v>9209</v>
      </c>
      <c r="O5006">
        <v>14</v>
      </c>
      <c r="P5006" t="s">
        <v>9226</v>
      </c>
      <c r="Q5006">
        <v>12</v>
      </c>
      <c r="R5006">
        <v>20</v>
      </c>
      <c r="S5006" t="s">
        <v>9256</v>
      </c>
      <c r="T5006" t="s">
        <v>9265</v>
      </c>
      <c r="U5006" t="s">
        <v>9282</v>
      </c>
      <c r="V5006" t="str" cm="1">
        <f t="array" ref="V5006">_xlfn.IFS(Hospital_Emergency_Room_Data[[#This Row],[Day]]&lt;=10,"Start(1-10)",Hospital_Emergency_Room_Data[[#This Row],[Day]]&lt;=20,"Middle(11-20)",Hospital_Emergency_Room_Data[[#This Row],[Day]]&gt;20,"End(21-30)")</f>
        <v>Middle(11-20)</v>
      </c>
    </row>
    <row r="5007" spans="1:22">
      <c r="A5007">
        <v>364078056</v>
      </c>
      <c r="B5007" t="s">
        <v>5016</v>
      </c>
      <c r="C5007" s="1">
        <v>45368</v>
      </c>
      <c r="D5007" t="str">
        <f>TEXT(Hospital_Emergency_Room_Data[[#This Row],[Patient Admission Date]],"mmm")</f>
        <v>Mar</v>
      </c>
      <c r="E5007">
        <f>YEAR(Hospital_Emergency_Room_Data[[#This Row],[Patient Admission Date]])</f>
        <v>2024</v>
      </c>
      <c r="F5007" s="2">
        <v>0.67013888888888884</v>
      </c>
      <c r="G5007" s="8" t="str">
        <f>TEXT(Hospital_Emergency_Room_Data[[#This Row],[Patient Admission Date]],"dddd")</f>
        <v>Sunday</v>
      </c>
      <c r="H5007" t="s">
        <v>9208</v>
      </c>
      <c r="I5007">
        <v>69</v>
      </c>
      <c r="J5007" s="5" t="s">
        <v>9217</v>
      </c>
      <c r="K5007" t="s">
        <v>8</v>
      </c>
      <c r="L5007" t="s">
        <v>16</v>
      </c>
      <c r="M5007" t="s">
        <v>9209</v>
      </c>
      <c r="O5007">
        <v>43</v>
      </c>
      <c r="P5007" t="s">
        <v>9225</v>
      </c>
      <c r="Q5007">
        <v>17</v>
      </c>
      <c r="R5007">
        <v>16</v>
      </c>
      <c r="S5007" t="s">
        <v>9257</v>
      </c>
      <c r="T5007" t="s">
        <v>9262</v>
      </c>
      <c r="U5007" t="s">
        <v>9300</v>
      </c>
      <c r="V5007" t="str" cm="1">
        <f t="array" ref="V5007">_xlfn.IFS(Hospital_Emergency_Room_Data[[#This Row],[Day]]&lt;=10,"Start(1-10)",Hospital_Emergency_Room_Data[[#This Row],[Day]]&lt;=20,"Middle(11-20)",Hospital_Emergency_Room_Data[[#This Row],[Day]]&gt;20,"End(21-30)")</f>
        <v>Middle(11-20)</v>
      </c>
    </row>
    <row r="5008" spans="1:22">
      <c r="A5008">
        <v>213376807</v>
      </c>
      <c r="B5008" t="s">
        <v>5017</v>
      </c>
      <c r="C5008" s="1">
        <v>45154</v>
      </c>
      <c r="D5008" t="str">
        <f>TEXT(Hospital_Emergency_Room_Data[[#This Row],[Patient Admission Date]],"mmm")</f>
        <v>Aug</v>
      </c>
      <c r="E5008">
        <f>YEAR(Hospital_Emergency_Room_Data[[#This Row],[Patient Admission Date]])</f>
        <v>2023</v>
      </c>
      <c r="F5008" s="2">
        <v>0.24583333333333332</v>
      </c>
      <c r="G5008" s="8" t="str">
        <f>TEXT(Hospital_Emergency_Room_Data[[#This Row],[Patient Admission Date]],"dddd")</f>
        <v>Wednesday</v>
      </c>
      <c r="H5008" t="s">
        <v>9208</v>
      </c>
      <c r="I5008">
        <v>79</v>
      </c>
      <c r="J5008" s="5" t="s">
        <v>9222</v>
      </c>
      <c r="K5008" t="s">
        <v>8</v>
      </c>
      <c r="L5008" t="s">
        <v>16</v>
      </c>
      <c r="M5008" t="s">
        <v>9209</v>
      </c>
      <c r="O5008">
        <v>48</v>
      </c>
      <c r="P5008" t="s">
        <v>9225</v>
      </c>
      <c r="Q5008">
        <v>16</v>
      </c>
      <c r="R5008">
        <v>5</v>
      </c>
      <c r="S5008" t="s">
        <v>9258</v>
      </c>
      <c r="T5008" t="s">
        <v>9262</v>
      </c>
      <c r="U5008" t="s">
        <v>9283</v>
      </c>
      <c r="V5008" t="str" cm="1">
        <f t="array" ref="V5008">_xlfn.IFS(Hospital_Emergency_Room_Data[[#This Row],[Day]]&lt;=10,"Start(1-10)",Hospital_Emergency_Room_Data[[#This Row],[Day]]&lt;=20,"Middle(11-20)",Hospital_Emergency_Room_Data[[#This Row],[Day]]&gt;20,"End(21-30)")</f>
        <v>Middle(11-20)</v>
      </c>
    </row>
    <row r="5009" spans="1:22">
      <c r="A5009">
        <v>780832349</v>
      </c>
      <c r="B5009" t="s">
        <v>5018</v>
      </c>
      <c r="C5009" s="1">
        <v>45049</v>
      </c>
      <c r="D5009" t="str">
        <f>TEXT(Hospital_Emergency_Room_Data[[#This Row],[Patient Admission Date]],"mmm")</f>
        <v>May</v>
      </c>
      <c r="E5009">
        <f>YEAR(Hospital_Emergency_Room_Data[[#This Row],[Patient Admission Date]])</f>
        <v>2023</v>
      </c>
      <c r="F5009" s="2">
        <v>0.89583333333333337</v>
      </c>
      <c r="G5009" s="8" t="str">
        <f>TEXT(Hospital_Emergency_Room_Data[[#This Row],[Patient Admission Date]],"dddd")</f>
        <v>Wednesday</v>
      </c>
      <c r="H5009" t="s">
        <v>9208</v>
      </c>
      <c r="I5009">
        <v>32</v>
      </c>
      <c r="J5009" s="5" t="s">
        <v>9223</v>
      </c>
      <c r="K5009" t="s">
        <v>8</v>
      </c>
      <c r="L5009" t="s">
        <v>16</v>
      </c>
      <c r="M5009" t="s">
        <v>9209</v>
      </c>
      <c r="O5009">
        <v>55</v>
      </c>
      <c r="P5009" t="s">
        <v>9225</v>
      </c>
      <c r="Q5009">
        <v>3</v>
      </c>
      <c r="R5009">
        <v>21</v>
      </c>
      <c r="S5009" t="s">
        <v>9256</v>
      </c>
      <c r="T5009" t="s">
        <v>9263</v>
      </c>
      <c r="U5009" t="s">
        <v>9283</v>
      </c>
      <c r="V5009" t="str" cm="1">
        <f t="array" ref="V5009">_xlfn.IFS(Hospital_Emergency_Room_Data[[#This Row],[Day]]&lt;=10,"Start(1-10)",Hospital_Emergency_Room_Data[[#This Row],[Day]]&lt;=20,"Middle(11-20)",Hospital_Emergency_Room_Data[[#This Row],[Day]]&gt;20,"End(21-30)")</f>
        <v>Start(1-10)</v>
      </c>
    </row>
    <row r="5010" spans="1:22">
      <c r="A5010">
        <v>168643036</v>
      </c>
      <c r="B5010" t="s">
        <v>5019</v>
      </c>
      <c r="C5010" s="1">
        <v>45404</v>
      </c>
      <c r="D5010" t="str">
        <f>TEXT(Hospital_Emergency_Room_Data[[#This Row],[Patient Admission Date]],"mmm")</f>
        <v>Apr</v>
      </c>
      <c r="E5010">
        <f>YEAR(Hospital_Emergency_Room_Data[[#This Row],[Patient Admission Date]])</f>
        <v>2024</v>
      </c>
      <c r="F5010" s="2">
        <v>0.97291666666666665</v>
      </c>
      <c r="G5010" s="8" t="str">
        <f>TEXT(Hospital_Emergency_Room_Data[[#This Row],[Patient Admission Date]],"dddd")</f>
        <v>Monday</v>
      </c>
      <c r="H5010" t="s">
        <v>9208</v>
      </c>
      <c r="I5010">
        <v>78</v>
      </c>
      <c r="J5010" s="5" t="s">
        <v>9222</v>
      </c>
      <c r="K5010" t="s">
        <v>8</v>
      </c>
      <c r="L5010" t="s">
        <v>16</v>
      </c>
      <c r="M5010" t="s">
        <v>9209</v>
      </c>
      <c r="O5010">
        <v>49</v>
      </c>
      <c r="P5010" t="s">
        <v>9225</v>
      </c>
      <c r="Q5010">
        <v>22</v>
      </c>
      <c r="R5010">
        <v>23</v>
      </c>
      <c r="S5010" t="s">
        <v>9256</v>
      </c>
      <c r="T5010" t="s">
        <v>9264</v>
      </c>
      <c r="U5010" t="s">
        <v>9283</v>
      </c>
      <c r="V5010" t="str" cm="1">
        <f t="array" ref="V5010">_xlfn.IFS(Hospital_Emergency_Room_Data[[#This Row],[Day]]&lt;=10,"Start(1-10)",Hospital_Emergency_Room_Data[[#This Row],[Day]]&lt;=20,"Middle(11-20)",Hospital_Emergency_Room_Data[[#This Row],[Day]]&gt;20,"End(21-30)")</f>
        <v>End(21-30)</v>
      </c>
    </row>
    <row r="5011" spans="1:22">
      <c r="A5011">
        <v>152638112</v>
      </c>
      <c r="B5011" t="s">
        <v>5020</v>
      </c>
      <c r="C5011" s="1">
        <v>45288</v>
      </c>
      <c r="D5011" t="str">
        <f>TEXT(Hospital_Emergency_Room_Data[[#This Row],[Patient Admission Date]],"mmm")</f>
        <v>Dec</v>
      </c>
      <c r="E5011">
        <f>YEAR(Hospital_Emergency_Room_Data[[#This Row],[Patient Admission Date]])</f>
        <v>2023</v>
      </c>
      <c r="F5011" s="2">
        <v>0.30902777777777779</v>
      </c>
      <c r="G5011" s="8" t="str">
        <f>TEXT(Hospital_Emergency_Room_Data[[#This Row],[Patient Admission Date]],"dddd")</f>
        <v>Thursday</v>
      </c>
      <c r="H5011" t="s">
        <v>9208</v>
      </c>
      <c r="I5011">
        <v>71</v>
      </c>
      <c r="J5011" s="5" t="s">
        <v>9222</v>
      </c>
      <c r="K5011" t="s">
        <v>8</v>
      </c>
      <c r="L5011" t="s">
        <v>16</v>
      </c>
      <c r="M5011" t="s">
        <v>9209</v>
      </c>
      <c r="O5011">
        <v>15</v>
      </c>
      <c r="P5011" t="s">
        <v>9226</v>
      </c>
      <c r="Q5011">
        <v>28</v>
      </c>
      <c r="R5011">
        <v>7</v>
      </c>
      <c r="S5011" t="s">
        <v>9255</v>
      </c>
      <c r="T5011" t="s">
        <v>9264</v>
      </c>
      <c r="U5011" t="s">
        <v>9282</v>
      </c>
      <c r="V5011" t="str" cm="1">
        <f t="array" ref="V5011">_xlfn.IFS(Hospital_Emergency_Room_Data[[#This Row],[Day]]&lt;=10,"Start(1-10)",Hospital_Emergency_Room_Data[[#This Row],[Day]]&lt;=20,"Middle(11-20)",Hospital_Emergency_Room_Data[[#This Row],[Day]]&gt;20,"End(21-30)")</f>
        <v>End(21-30)</v>
      </c>
    </row>
    <row r="5012" spans="1:22">
      <c r="A5012">
        <v>644566799</v>
      </c>
      <c r="B5012" t="s">
        <v>5021</v>
      </c>
      <c r="C5012" s="1">
        <v>45382</v>
      </c>
      <c r="D5012" t="str">
        <f>TEXT(Hospital_Emergency_Room_Data[[#This Row],[Patient Admission Date]],"mmm")</f>
        <v>Mar</v>
      </c>
      <c r="E5012">
        <f>YEAR(Hospital_Emergency_Room_Data[[#This Row],[Patient Admission Date]])</f>
        <v>2024</v>
      </c>
      <c r="F5012" s="2">
        <v>7.5694444444444439E-2</v>
      </c>
      <c r="G5012" s="8" t="str">
        <f>TEXT(Hospital_Emergency_Room_Data[[#This Row],[Patient Admission Date]],"dddd")</f>
        <v>Sunday</v>
      </c>
      <c r="H5012" t="s">
        <v>9208</v>
      </c>
      <c r="I5012">
        <v>43</v>
      </c>
      <c r="J5012" s="5" t="s">
        <v>9223</v>
      </c>
      <c r="K5012" t="s">
        <v>8</v>
      </c>
      <c r="L5012" t="s">
        <v>16</v>
      </c>
      <c r="M5012" t="s">
        <v>9209</v>
      </c>
      <c r="O5012">
        <v>13</v>
      </c>
      <c r="P5012" t="s">
        <v>9226</v>
      </c>
      <c r="Q5012">
        <v>31</v>
      </c>
      <c r="R5012">
        <v>1</v>
      </c>
      <c r="S5012" t="s">
        <v>9258</v>
      </c>
      <c r="T5012" t="s">
        <v>9264</v>
      </c>
      <c r="U5012" t="s">
        <v>9282</v>
      </c>
      <c r="V5012" t="str" cm="1">
        <f t="array" ref="V5012">_xlfn.IFS(Hospital_Emergency_Room_Data[[#This Row],[Day]]&lt;=10,"Start(1-10)",Hospital_Emergency_Room_Data[[#This Row],[Day]]&lt;=20,"Middle(11-20)",Hospital_Emergency_Room_Data[[#This Row],[Day]]&gt;20,"End(21-30)")</f>
        <v>End(21-30)</v>
      </c>
    </row>
    <row r="5013" spans="1:22">
      <c r="A5013">
        <v>353417612</v>
      </c>
      <c r="B5013" t="s">
        <v>5022</v>
      </c>
      <c r="C5013" s="1">
        <v>45257</v>
      </c>
      <c r="D5013" t="str">
        <f>TEXT(Hospital_Emergency_Room_Data[[#This Row],[Patient Admission Date]],"mmm")</f>
        <v>Nov</v>
      </c>
      <c r="E5013">
        <f>YEAR(Hospital_Emergency_Room_Data[[#This Row],[Patient Admission Date]])</f>
        <v>2023</v>
      </c>
      <c r="F5013" s="2">
        <v>0.51041666666666663</v>
      </c>
      <c r="G5013" s="8" t="str">
        <f>TEXT(Hospital_Emergency_Room_Data[[#This Row],[Patient Admission Date]],"dddd")</f>
        <v>Monday</v>
      </c>
      <c r="H5013" t="s">
        <v>9208</v>
      </c>
      <c r="I5013">
        <v>58</v>
      </c>
      <c r="J5013" s="5" t="s">
        <v>9219</v>
      </c>
      <c r="K5013" t="s">
        <v>8</v>
      </c>
      <c r="L5013" t="s">
        <v>16</v>
      </c>
      <c r="M5013" t="s">
        <v>9209</v>
      </c>
      <c r="O5013">
        <v>37</v>
      </c>
      <c r="P5013" t="s">
        <v>9225</v>
      </c>
      <c r="Q5013">
        <v>27</v>
      </c>
      <c r="R5013">
        <v>12</v>
      </c>
      <c r="S5013" t="s">
        <v>9257</v>
      </c>
      <c r="T5013" t="s">
        <v>9264</v>
      </c>
      <c r="U5013" t="s">
        <v>9300</v>
      </c>
      <c r="V5013" t="str" cm="1">
        <f t="array" ref="V5013">_xlfn.IFS(Hospital_Emergency_Room_Data[[#This Row],[Day]]&lt;=10,"Start(1-10)",Hospital_Emergency_Room_Data[[#This Row],[Day]]&lt;=20,"Middle(11-20)",Hospital_Emergency_Room_Data[[#This Row],[Day]]&gt;20,"End(21-30)")</f>
        <v>End(21-30)</v>
      </c>
    </row>
    <row r="5014" spans="1:22">
      <c r="A5014">
        <v>483565234</v>
      </c>
      <c r="B5014" t="s">
        <v>5023</v>
      </c>
      <c r="C5014" s="1">
        <v>45529</v>
      </c>
      <c r="D5014" t="str">
        <f>TEXT(Hospital_Emergency_Room_Data[[#This Row],[Patient Admission Date]],"mmm")</f>
        <v>Aug</v>
      </c>
      <c r="E5014">
        <f>YEAR(Hospital_Emergency_Room_Data[[#This Row],[Patient Admission Date]])</f>
        <v>2024</v>
      </c>
      <c r="F5014" s="2">
        <v>0.75277777777777777</v>
      </c>
      <c r="G5014" s="8" t="str">
        <f>TEXT(Hospital_Emergency_Room_Data[[#This Row],[Patient Admission Date]],"dddd")</f>
        <v>Sunday</v>
      </c>
      <c r="H5014" t="s">
        <v>9208</v>
      </c>
      <c r="I5014">
        <v>7</v>
      </c>
      <c r="J5014" s="5" t="s">
        <v>9221</v>
      </c>
      <c r="K5014" t="s">
        <v>8</v>
      </c>
      <c r="L5014" t="s">
        <v>16</v>
      </c>
      <c r="M5014" t="s">
        <v>9209</v>
      </c>
      <c r="O5014">
        <v>34</v>
      </c>
      <c r="P5014" t="s">
        <v>9225</v>
      </c>
      <c r="Q5014">
        <v>25</v>
      </c>
      <c r="R5014">
        <v>18</v>
      </c>
      <c r="S5014" t="s">
        <v>9256</v>
      </c>
      <c r="T5014" t="s">
        <v>9264</v>
      </c>
      <c r="U5014" t="s">
        <v>9300</v>
      </c>
      <c r="V5014" t="str" cm="1">
        <f t="array" ref="V5014">_xlfn.IFS(Hospital_Emergency_Room_Data[[#This Row],[Day]]&lt;=10,"Start(1-10)",Hospital_Emergency_Room_Data[[#This Row],[Day]]&lt;=20,"Middle(11-20)",Hospital_Emergency_Room_Data[[#This Row],[Day]]&gt;20,"End(21-30)")</f>
        <v>End(21-30)</v>
      </c>
    </row>
    <row r="5015" spans="1:22">
      <c r="A5015">
        <v>858856744</v>
      </c>
      <c r="B5015" t="s">
        <v>5024</v>
      </c>
      <c r="C5015" s="1">
        <v>45039</v>
      </c>
      <c r="D5015" t="str">
        <f>TEXT(Hospital_Emergency_Room_Data[[#This Row],[Patient Admission Date]],"mmm")</f>
        <v>Apr</v>
      </c>
      <c r="E5015">
        <f>YEAR(Hospital_Emergency_Room_Data[[#This Row],[Patient Admission Date]])</f>
        <v>2023</v>
      </c>
      <c r="F5015" s="2">
        <v>2.9861111111111113E-2</v>
      </c>
      <c r="G5015" s="8" t="str">
        <f>TEXT(Hospital_Emergency_Room_Data[[#This Row],[Patient Admission Date]],"dddd")</f>
        <v>Sunday</v>
      </c>
      <c r="H5015" t="s">
        <v>9208</v>
      </c>
      <c r="I5015">
        <v>34</v>
      </c>
      <c r="J5015" s="5" t="s">
        <v>9223</v>
      </c>
      <c r="K5015" t="s">
        <v>8</v>
      </c>
      <c r="L5015" t="s">
        <v>16</v>
      </c>
      <c r="M5015" t="s">
        <v>9209</v>
      </c>
      <c r="O5015">
        <v>48</v>
      </c>
      <c r="P5015" t="s">
        <v>9225</v>
      </c>
      <c r="Q5015">
        <v>23</v>
      </c>
      <c r="R5015">
        <v>0</v>
      </c>
      <c r="S5015" t="s">
        <v>9258</v>
      </c>
      <c r="T5015" t="s">
        <v>9264</v>
      </c>
      <c r="U5015" t="s">
        <v>9283</v>
      </c>
      <c r="V5015" t="str" cm="1">
        <f t="array" ref="V5015">_xlfn.IFS(Hospital_Emergency_Room_Data[[#This Row],[Day]]&lt;=10,"Start(1-10)",Hospital_Emergency_Room_Data[[#This Row],[Day]]&lt;=20,"Middle(11-20)",Hospital_Emergency_Room_Data[[#This Row],[Day]]&gt;20,"End(21-30)")</f>
        <v>End(21-30)</v>
      </c>
    </row>
    <row r="5016" spans="1:22">
      <c r="A5016">
        <v>619817587</v>
      </c>
      <c r="B5016" t="s">
        <v>5025</v>
      </c>
      <c r="C5016" s="1">
        <v>45272</v>
      </c>
      <c r="D5016" t="str">
        <f>TEXT(Hospital_Emergency_Room_Data[[#This Row],[Patient Admission Date]],"mmm")</f>
        <v>Dec</v>
      </c>
      <c r="E5016">
        <f>YEAR(Hospital_Emergency_Room_Data[[#This Row],[Patient Admission Date]])</f>
        <v>2023</v>
      </c>
      <c r="F5016" s="2">
        <v>0.98124999999999996</v>
      </c>
      <c r="G5016" s="8" t="str">
        <f>TEXT(Hospital_Emergency_Room_Data[[#This Row],[Patient Admission Date]],"dddd")</f>
        <v>Tuesday</v>
      </c>
      <c r="H5016" t="s">
        <v>9208</v>
      </c>
      <c r="I5016">
        <v>9</v>
      </c>
      <c r="J5016" s="5" t="s">
        <v>9221</v>
      </c>
      <c r="K5016" t="s">
        <v>8</v>
      </c>
      <c r="L5016" t="s">
        <v>16</v>
      </c>
      <c r="M5016" t="s">
        <v>9209</v>
      </c>
      <c r="O5016">
        <v>15</v>
      </c>
      <c r="P5016" t="s">
        <v>9226</v>
      </c>
      <c r="Q5016">
        <v>12</v>
      </c>
      <c r="R5016">
        <v>23</v>
      </c>
      <c r="S5016" t="s">
        <v>9256</v>
      </c>
      <c r="T5016" t="s">
        <v>9265</v>
      </c>
      <c r="U5016" t="s">
        <v>9282</v>
      </c>
      <c r="V5016" t="str" cm="1">
        <f t="array" ref="V5016">_xlfn.IFS(Hospital_Emergency_Room_Data[[#This Row],[Day]]&lt;=10,"Start(1-10)",Hospital_Emergency_Room_Data[[#This Row],[Day]]&lt;=20,"Middle(11-20)",Hospital_Emergency_Room_Data[[#This Row],[Day]]&gt;20,"End(21-30)")</f>
        <v>Middle(11-20)</v>
      </c>
    </row>
    <row r="5017" spans="1:22">
      <c r="A5017">
        <v>374495410</v>
      </c>
      <c r="B5017" t="s">
        <v>5026</v>
      </c>
      <c r="C5017" s="1">
        <v>45399</v>
      </c>
      <c r="D5017" t="str">
        <f>TEXT(Hospital_Emergency_Room_Data[[#This Row],[Patient Admission Date]],"mmm")</f>
        <v>Apr</v>
      </c>
      <c r="E5017">
        <f>YEAR(Hospital_Emergency_Room_Data[[#This Row],[Patient Admission Date]])</f>
        <v>2024</v>
      </c>
      <c r="F5017" s="2">
        <v>0.91805555555555551</v>
      </c>
      <c r="G5017" s="8" t="str">
        <f>TEXT(Hospital_Emergency_Room_Data[[#This Row],[Patient Admission Date]],"dddd")</f>
        <v>Wednesday</v>
      </c>
      <c r="H5017" t="s">
        <v>9208</v>
      </c>
      <c r="I5017">
        <v>49</v>
      </c>
      <c r="J5017" s="5" t="s">
        <v>9219</v>
      </c>
      <c r="K5017" t="s">
        <v>8</v>
      </c>
      <c r="L5017" t="s">
        <v>16</v>
      </c>
      <c r="M5017" t="s">
        <v>9209</v>
      </c>
      <c r="O5017">
        <v>21</v>
      </c>
      <c r="P5017" t="s">
        <v>9226</v>
      </c>
      <c r="Q5017">
        <v>17</v>
      </c>
      <c r="R5017">
        <v>22</v>
      </c>
      <c r="S5017" t="s">
        <v>9256</v>
      </c>
      <c r="T5017" t="s">
        <v>9262</v>
      </c>
      <c r="U5017" t="s">
        <v>9282</v>
      </c>
      <c r="V5017" t="str" cm="1">
        <f t="array" ref="V5017">_xlfn.IFS(Hospital_Emergency_Room_Data[[#This Row],[Day]]&lt;=10,"Start(1-10)",Hospital_Emergency_Room_Data[[#This Row],[Day]]&lt;=20,"Middle(11-20)",Hospital_Emergency_Room_Data[[#This Row],[Day]]&gt;20,"End(21-30)")</f>
        <v>Middle(11-20)</v>
      </c>
    </row>
    <row r="5018" spans="1:22">
      <c r="A5018">
        <v>413185206</v>
      </c>
      <c r="B5018" t="s">
        <v>5027</v>
      </c>
      <c r="C5018" s="1">
        <v>45207</v>
      </c>
      <c r="D5018" t="str">
        <f>TEXT(Hospital_Emergency_Room_Data[[#This Row],[Patient Admission Date]],"mmm")</f>
        <v>Oct</v>
      </c>
      <c r="E5018">
        <f>YEAR(Hospital_Emergency_Room_Data[[#This Row],[Patient Admission Date]])</f>
        <v>2023</v>
      </c>
      <c r="F5018" s="2">
        <v>0.82013888888888886</v>
      </c>
      <c r="G5018" s="8" t="str">
        <f>TEXT(Hospital_Emergency_Room_Data[[#This Row],[Patient Admission Date]],"dddd")</f>
        <v>Sunday</v>
      </c>
      <c r="H5018" t="s">
        <v>9208</v>
      </c>
      <c r="I5018">
        <v>57</v>
      </c>
      <c r="J5018" s="5" t="s">
        <v>9219</v>
      </c>
      <c r="K5018" t="s">
        <v>8</v>
      </c>
      <c r="L5018" t="s">
        <v>16</v>
      </c>
      <c r="M5018" t="s">
        <v>9209</v>
      </c>
      <c r="O5018">
        <v>30</v>
      </c>
      <c r="P5018" t="s">
        <v>9225</v>
      </c>
      <c r="Q5018">
        <v>8</v>
      </c>
      <c r="R5018">
        <v>19</v>
      </c>
      <c r="S5018" t="s">
        <v>9256</v>
      </c>
      <c r="T5018" t="s">
        <v>9265</v>
      </c>
      <c r="U5018" t="s">
        <v>9282</v>
      </c>
      <c r="V5018" t="str" cm="1">
        <f t="array" ref="V5018">_xlfn.IFS(Hospital_Emergency_Room_Data[[#This Row],[Day]]&lt;=10,"Start(1-10)",Hospital_Emergency_Room_Data[[#This Row],[Day]]&lt;=20,"Middle(11-20)",Hospital_Emergency_Room_Data[[#This Row],[Day]]&gt;20,"End(21-30)")</f>
        <v>Start(1-10)</v>
      </c>
    </row>
    <row r="5019" spans="1:22">
      <c r="A5019">
        <v>318186578</v>
      </c>
      <c r="B5019" t="s">
        <v>5028</v>
      </c>
      <c r="C5019" s="1">
        <v>45133</v>
      </c>
      <c r="D5019" t="str">
        <f>TEXT(Hospital_Emergency_Room_Data[[#This Row],[Patient Admission Date]],"mmm")</f>
        <v>Jul</v>
      </c>
      <c r="E5019">
        <f>YEAR(Hospital_Emergency_Room_Data[[#This Row],[Patient Admission Date]])</f>
        <v>2023</v>
      </c>
      <c r="F5019" s="2">
        <v>0.41597222222222224</v>
      </c>
      <c r="G5019" s="8" t="str">
        <f>TEXT(Hospital_Emergency_Room_Data[[#This Row],[Patient Admission Date]],"dddd")</f>
        <v>Wednesday</v>
      </c>
      <c r="H5019" t="s">
        <v>9208</v>
      </c>
      <c r="I5019">
        <v>41</v>
      </c>
      <c r="J5019" s="5" t="s">
        <v>9223</v>
      </c>
      <c r="K5019" t="s">
        <v>8</v>
      </c>
      <c r="L5019" t="s">
        <v>16</v>
      </c>
      <c r="M5019" t="s">
        <v>9209</v>
      </c>
      <c r="O5019">
        <v>58</v>
      </c>
      <c r="P5019" t="s">
        <v>9225</v>
      </c>
      <c r="Q5019">
        <v>26</v>
      </c>
      <c r="R5019">
        <v>9</v>
      </c>
      <c r="S5019" t="s">
        <v>9255</v>
      </c>
      <c r="T5019" t="s">
        <v>9264</v>
      </c>
      <c r="U5019" t="s">
        <v>9283</v>
      </c>
      <c r="V5019" t="str" cm="1">
        <f t="array" ref="V5019">_xlfn.IFS(Hospital_Emergency_Room_Data[[#This Row],[Day]]&lt;=10,"Start(1-10)",Hospital_Emergency_Room_Data[[#This Row],[Day]]&lt;=20,"Middle(11-20)",Hospital_Emergency_Room_Data[[#This Row],[Day]]&gt;20,"End(21-30)")</f>
        <v>End(21-30)</v>
      </c>
    </row>
    <row r="5020" spans="1:22">
      <c r="A5020">
        <v>287341507</v>
      </c>
      <c r="B5020" t="s">
        <v>5029</v>
      </c>
      <c r="C5020" s="1">
        <v>45138</v>
      </c>
      <c r="D5020" t="str">
        <f>TEXT(Hospital_Emergency_Room_Data[[#This Row],[Patient Admission Date]],"mmm")</f>
        <v>Jul</v>
      </c>
      <c r="E5020">
        <f>YEAR(Hospital_Emergency_Room_Data[[#This Row],[Patient Admission Date]])</f>
        <v>2023</v>
      </c>
      <c r="F5020" s="2">
        <v>0.57152777777777775</v>
      </c>
      <c r="G5020" s="8" t="str">
        <f>TEXT(Hospital_Emergency_Room_Data[[#This Row],[Patient Admission Date]],"dddd")</f>
        <v>Monday</v>
      </c>
      <c r="H5020" t="s">
        <v>9208</v>
      </c>
      <c r="I5020">
        <v>19</v>
      </c>
      <c r="J5020" s="5" t="s">
        <v>9220</v>
      </c>
      <c r="K5020" t="s">
        <v>8</v>
      </c>
      <c r="L5020" t="s">
        <v>16</v>
      </c>
      <c r="M5020" t="s">
        <v>9209</v>
      </c>
      <c r="O5020">
        <v>15</v>
      </c>
      <c r="P5020" t="s">
        <v>9226</v>
      </c>
      <c r="Q5020">
        <v>31</v>
      </c>
      <c r="R5020">
        <v>13</v>
      </c>
      <c r="S5020" t="s">
        <v>9257</v>
      </c>
      <c r="T5020" t="s">
        <v>9264</v>
      </c>
      <c r="U5020" t="s">
        <v>9282</v>
      </c>
      <c r="V5020" t="str" cm="1">
        <f t="array" ref="V5020">_xlfn.IFS(Hospital_Emergency_Room_Data[[#This Row],[Day]]&lt;=10,"Start(1-10)",Hospital_Emergency_Room_Data[[#This Row],[Day]]&lt;=20,"Middle(11-20)",Hospital_Emergency_Room_Data[[#This Row],[Day]]&gt;20,"End(21-30)")</f>
        <v>End(21-30)</v>
      </c>
    </row>
    <row r="5021" spans="1:22">
      <c r="A5021">
        <v>835455469</v>
      </c>
      <c r="B5021" t="s">
        <v>5030</v>
      </c>
      <c r="C5021" s="1">
        <v>45444</v>
      </c>
      <c r="D5021" t="str">
        <f>TEXT(Hospital_Emergency_Room_Data[[#This Row],[Patient Admission Date]],"mmm")</f>
        <v>Jun</v>
      </c>
      <c r="E5021">
        <f>YEAR(Hospital_Emergency_Room_Data[[#This Row],[Patient Admission Date]])</f>
        <v>2024</v>
      </c>
      <c r="F5021" s="2">
        <v>2.7777777777777776E-2</v>
      </c>
      <c r="G5021" s="8" t="str">
        <f>TEXT(Hospital_Emergency_Room_Data[[#This Row],[Patient Admission Date]],"dddd")</f>
        <v>Saturday</v>
      </c>
      <c r="H5021" t="s">
        <v>9208</v>
      </c>
      <c r="I5021">
        <v>71</v>
      </c>
      <c r="J5021" s="5" t="s">
        <v>9222</v>
      </c>
      <c r="K5021" t="s">
        <v>8</v>
      </c>
      <c r="L5021" t="s">
        <v>16</v>
      </c>
      <c r="M5021" t="s">
        <v>9209</v>
      </c>
      <c r="N5021">
        <v>0</v>
      </c>
      <c r="O5021">
        <v>53</v>
      </c>
      <c r="P5021" t="s">
        <v>9225</v>
      </c>
      <c r="Q5021">
        <v>1</v>
      </c>
      <c r="R5021">
        <v>0</v>
      </c>
      <c r="S5021" t="s">
        <v>9258</v>
      </c>
      <c r="T5021" t="s">
        <v>9263</v>
      </c>
      <c r="U5021" t="s">
        <v>9283</v>
      </c>
      <c r="V5021" t="str" cm="1">
        <f t="array" ref="V5021">_xlfn.IFS(Hospital_Emergency_Room_Data[[#This Row],[Day]]&lt;=10,"Start(1-10)",Hospital_Emergency_Room_Data[[#This Row],[Day]]&lt;=20,"Middle(11-20)",Hospital_Emergency_Room_Data[[#This Row],[Day]]&gt;20,"End(21-30)")</f>
        <v>Start(1-10)</v>
      </c>
    </row>
    <row r="5022" spans="1:22">
      <c r="A5022">
        <v>318500134</v>
      </c>
      <c r="B5022" t="s">
        <v>5031</v>
      </c>
      <c r="C5022" s="1">
        <v>45494</v>
      </c>
      <c r="D5022" t="str">
        <f>TEXT(Hospital_Emergency_Room_Data[[#This Row],[Patient Admission Date]],"mmm")</f>
        <v>Jul</v>
      </c>
      <c r="E5022">
        <f>YEAR(Hospital_Emergency_Room_Data[[#This Row],[Patient Admission Date]])</f>
        <v>2024</v>
      </c>
      <c r="F5022" s="2">
        <v>0.58958333333333335</v>
      </c>
      <c r="G5022" s="8" t="str">
        <f>TEXT(Hospital_Emergency_Room_Data[[#This Row],[Patient Admission Date]],"dddd")</f>
        <v>Sunday</v>
      </c>
      <c r="H5022" t="s">
        <v>9208</v>
      </c>
      <c r="I5022">
        <v>48</v>
      </c>
      <c r="J5022" s="5" t="s">
        <v>9219</v>
      </c>
      <c r="K5022" t="s">
        <v>8</v>
      </c>
      <c r="L5022" t="s">
        <v>16</v>
      </c>
      <c r="M5022" t="s">
        <v>9209</v>
      </c>
      <c r="N5022">
        <v>0</v>
      </c>
      <c r="O5022">
        <v>44</v>
      </c>
      <c r="P5022" t="s">
        <v>9225</v>
      </c>
      <c r="Q5022">
        <v>21</v>
      </c>
      <c r="R5022">
        <v>14</v>
      </c>
      <c r="S5022" t="s">
        <v>9257</v>
      </c>
      <c r="T5022" t="s">
        <v>9262</v>
      </c>
      <c r="U5022" t="s">
        <v>9300</v>
      </c>
      <c r="V5022" t="str" cm="1">
        <f t="array" ref="V5022">_xlfn.IFS(Hospital_Emergency_Room_Data[[#This Row],[Day]]&lt;=10,"Start(1-10)",Hospital_Emergency_Room_Data[[#This Row],[Day]]&lt;=20,"Middle(11-20)",Hospital_Emergency_Room_Data[[#This Row],[Day]]&gt;20,"End(21-30)")</f>
        <v>End(21-30)</v>
      </c>
    </row>
    <row r="5023" spans="1:22">
      <c r="A5023">
        <v>588328125</v>
      </c>
      <c r="B5023" t="s">
        <v>5032</v>
      </c>
      <c r="C5023" s="1">
        <v>45278</v>
      </c>
      <c r="D5023" t="str">
        <f>TEXT(Hospital_Emergency_Room_Data[[#This Row],[Patient Admission Date]],"mmm")</f>
        <v>Dec</v>
      </c>
      <c r="E5023">
        <f>YEAR(Hospital_Emergency_Room_Data[[#This Row],[Patient Admission Date]])</f>
        <v>2023</v>
      </c>
      <c r="F5023" s="2">
        <v>0.28749999999999998</v>
      </c>
      <c r="G5023" s="8" t="str">
        <f>TEXT(Hospital_Emergency_Room_Data[[#This Row],[Patient Admission Date]],"dddd")</f>
        <v>Monday</v>
      </c>
      <c r="H5023" t="s">
        <v>9208</v>
      </c>
      <c r="I5023">
        <v>26</v>
      </c>
      <c r="J5023" s="5" t="s">
        <v>9220</v>
      </c>
      <c r="K5023" t="s">
        <v>8</v>
      </c>
      <c r="L5023" t="s">
        <v>16</v>
      </c>
      <c r="M5023" t="s">
        <v>9209</v>
      </c>
      <c r="N5023">
        <v>0</v>
      </c>
      <c r="O5023">
        <v>11</v>
      </c>
      <c r="P5023" t="s">
        <v>9226</v>
      </c>
      <c r="Q5023">
        <v>18</v>
      </c>
      <c r="R5023">
        <v>6</v>
      </c>
      <c r="S5023" t="s">
        <v>9255</v>
      </c>
      <c r="T5023" t="s">
        <v>9262</v>
      </c>
      <c r="U5023" t="s">
        <v>9282</v>
      </c>
      <c r="V5023" t="str" cm="1">
        <f t="array" ref="V5023">_xlfn.IFS(Hospital_Emergency_Room_Data[[#This Row],[Day]]&lt;=10,"Start(1-10)",Hospital_Emergency_Room_Data[[#This Row],[Day]]&lt;=20,"Middle(11-20)",Hospital_Emergency_Room_Data[[#This Row],[Day]]&gt;20,"End(21-30)")</f>
        <v>Middle(11-20)</v>
      </c>
    </row>
    <row r="5024" spans="1:22">
      <c r="A5024">
        <v>330702830</v>
      </c>
      <c r="B5024" t="s">
        <v>5033</v>
      </c>
      <c r="C5024" s="1">
        <v>45281</v>
      </c>
      <c r="D5024" t="str">
        <f>TEXT(Hospital_Emergency_Room_Data[[#This Row],[Patient Admission Date]],"mmm")</f>
        <v>Dec</v>
      </c>
      <c r="E5024">
        <f>YEAR(Hospital_Emergency_Room_Data[[#This Row],[Patient Admission Date]])</f>
        <v>2023</v>
      </c>
      <c r="F5024" s="2">
        <v>0.83194444444444449</v>
      </c>
      <c r="G5024" s="8" t="str">
        <f>TEXT(Hospital_Emergency_Room_Data[[#This Row],[Patient Admission Date]],"dddd")</f>
        <v>Thursday</v>
      </c>
      <c r="H5024" t="s">
        <v>9208</v>
      </c>
      <c r="I5024">
        <v>44</v>
      </c>
      <c r="J5024" s="5" t="s">
        <v>9223</v>
      </c>
      <c r="K5024" t="s">
        <v>8</v>
      </c>
      <c r="L5024" t="s">
        <v>16</v>
      </c>
      <c r="M5024" t="s">
        <v>9209</v>
      </c>
      <c r="N5024">
        <v>0</v>
      </c>
      <c r="O5024">
        <v>26</v>
      </c>
      <c r="P5024" t="s">
        <v>9226</v>
      </c>
      <c r="Q5024">
        <v>21</v>
      </c>
      <c r="R5024">
        <v>19</v>
      </c>
      <c r="S5024" t="s">
        <v>9256</v>
      </c>
      <c r="T5024" t="s">
        <v>9262</v>
      </c>
      <c r="U5024" t="s">
        <v>9282</v>
      </c>
      <c r="V5024" t="str" cm="1">
        <f t="array" ref="V5024">_xlfn.IFS(Hospital_Emergency_Room_Data[[#This Row],[Day]]&lt;=10,"Start(1-10)",Hospital_Emergency_Room_Data[[#This Row],[Day]]&lt;=20,"Middle(11-20)",Hospital_Emergency_Room_Data[[#This Row],[Day]]&gt;20,"End(21-30)")</f>
        <v>End(21-30)</v>
      </c>
    </row>
    <row r="5025" spans="1:22">
      <c r="A5025">
        <v>427614630</v>
      </c>
      <c r="B5025" t="s">
        <v>5034</v>
      </c>
      <c r="C5025" s="1">
        <v>45506</v>
      </c>
      <c r="D5025" t="str">
        <f>TEXT(Hospital_Emergency_Room_Data[[#This Row],[Patient Admission Date]],"mmm")</f>
        <v>Aug</v>
      </c>
      <c r="E5025">
        <f>YEAR(Hospital_Emergency_Room_Data[[#This Row],[Patient Admission Date]])</f>
        <v>2024</v>
      </c>
      <c r="F5025" s="2">
        <v>0.67638888888888893</v>
      </c>
      <c r="G5025" s="8" t="str">
        <f>TEXT(Hospital_Emergency_Room_Data[[#This Row],[Patient Admission Date]],"dddd")</f>
        <v>Friday</v>
      </c>
      <c r="H5025" t="s">
        <v>9208</v>
      </c>
      <c r="I5025">
        <v>27</v>
      </c>
      <c r="J5025" s="5" t="s">
        <v>9220</v>
      </c>
      <c r="K5025" t="s">
        <v>8</v>
      </c>
      <c r="L5025" t="s">
        <v>16</v>
      </c>
      <c r="M5025" t="s">
        <v>9209</v>
      </c>
      <c r="N5025">
        <v>0</v>
      </c>
      <c r="O5025">
        <v>37</v>
      </c>
      <c r="P5025" t="s">
        <v>9225</v>
      </c>
      <c r="Q5025">
        <v>2</v>
      </c>
      <c r="R5025">
        <v>16</v>
      </c>
      <c r="S5025" t="s">
        <v>9257</v>
      </c>
      <c r="T5025" t="s">
        <v>9263</v>
      </c>
      <c r="U5025" t="s">
        <v>9300</v>
      </c>
      <c r="V5025" t="str" cm="1">
        <f t="array" ref="V5025">_xlfn.IFS(Hospital_Emergency_Room_Data[[#This Row],[Day]]&lt;=10,"Start(1-10)",Hospital_Emergency_Room_Data[[#This Row],[Day]]&lt;=20,"Middle(11-20)",Hospital_Emergency_Room_Data[[#This Row],[Day]]&gt;20,"End(21-30)")</f>
        <v>Start(1-10)</v>
      </c>
    </row>
    <row r="5026" spans="1:22">
      <c r="A5026">
        <v>688214474</v>
      </c>
      <c r="B5026" t="s">
        <v>5035</v>
      </c>
      <c r="C5026" s="1">
        <v>45086</v>
      </c>
      <c r="D5026" t="str">
        <f>TEXT(Hospital_Emergency_Room_Data[[#This Row],[Patient Admission Date]],"mmm")</f>
        <v>Jun</v>
      </c>
      <c r="E5026">
        <f>YEAR(Hospital_Emergency_Room_Data[[#This Row],[Patient Admission Date]])</f>
        <v>2023</v>
      </c>
      <c r="F5026" s="2">
        <v>0.66597222222222219</v>
      </c>
      <c r="G5026" s="8" t="str">
        <f>TEXT(Hospital_Emergency_Room_Data[[#This Row],[Patient Admission Date]],"dddd")</f>
        <v>Friday</v>
      </c>
      <c r="H5026" t="s">
        <v>9208</v>
      </c>
      <c r="I5026">
        <v>64</v>
      </c>
      <c r="J5026" s="5" t="s">
        <v>9217</v>
      </c>
      <c r="K5026" t="s">
        <v>8</v>
      </c>
      <c r="L5026" t="s">
        <v>16</v>
      </c>
      <c r="M5026" t="s">
        <v>9209</v>
      </c>
      <c r="N5026">
        <v>0</v>
      </c>
      <c r="O5026">
        <v>19</v>
      </c>
      <c r="P5026" t="s">
        <v>9226</v>
      </c>
      <c r="Q5026">
        <v>9</v>
      </c>
      <c r="R5026">
        <v>15</v>
      </c>
      <c r="S5026" t="s">
        <v>9257</v>
      </c>
      <c r="T5026" t="s">
        <v>9265</v>
      </c>
      <c r="U5026" t="s">
        <v>9282</v>
      </c>
      <c r="V5026" t="str" cm="1">
        <f t="array" ref="V5026">_xlfn.IFS(Hospital_Emergency_Room_Data[[#This Row],[Day]]&lt;=10,"Start(1-10)",Hospital_Emergency_Room_Data[[#This Row],[Day]]&lt;=20,"Middle(11-20)",Hospital_Emergency_Room_Data[[#This Row],[Day]]&gt;20,"End(21-30)")</f>
        <v>Start(1-10)</v>
      </c>
    </row>
    <row r="5027" spans="1:22">
      <c r="A5027">
        <v>386997261</v>
      </c>
      <c r="B5027" t="s">
        <v>5036</v>
      </c>
      <c r="C5027" s="1">
        <v>45275</v>
      </c>
      <c r="D5027" t="str">
        <f>TEXT(Hospital_Emergency_Room_Data[[#This Row],[Patient Admission Date]],"mmm")</f>
        <v>Dec</v>
      </c>
      <c r="E5027">
        <f>YEAR(Hospital_Emergency_Room_Data[[#This Row],[Patient Admission Date]])</f>
        <v>2023</v>
      </c>
      <c r="F5027" s="2">
        <v>0.50138888888888888</v>
      </c>
      <c r="G5027" s="8" t="str">
        <f>TEXT(Hospital_Emergency_Room_Data[[#This Row],[Patient Admission Date]],"dddd")</f>
        <v>Friday</v>
      </c>
      <c r="H5027" t="s">
        <v>9208</v>
      </c>
      <c r="I5027">
        <v>60</v>
      </c>
      <c r="J5027" s="5" t="s">
        <v>9217</v>
      </c>
      <c r="K5027" t="s">
        <v>8</v>
      </c>
      <c r="L5027" t="s">
        <v>16</v>
      </c>
      <c r="M5027" t="s">
        <v>9209</v>
      </c>
      <c r="N5027">
        <v>1</v>
      </c>
      <c r="O5027">
        <v>31</v>
      </c>
      <c r="P5027" t="s">
        <v>9225</v>
      </c>
      <c r="Q5027">
        <v>15</v>
      </c>
      <c r="R5027">
        <v>12</v>
      </c>
      <c r="S5027" t="s">
        <v>9257</v>
      </c>
      <c r="T5027" t="s">
        <v>9262</v>
      </c>
      <c r="U5027" t="s">
        <v>9300</v>
      </c>
      <c r="V5027" t="str" cm="1">
        <f t="array" ref="V5027">_xlfn.IFS(Hospital_Emergency_Room_Data[[#This Row],[Day]]&lt;=10,"Start(1-10)",Hospital_Emergency_Room_Data[[#This Row],[Day]]&lt;=20,"Middle(11-20)",Hospital_Emergency_Room_Data[[#This Row],[Day]]&gt;20,"End(21-30)")</f>
        <v>Middle(11-20)</v>
      </c>
    </row>
    <row r="5028" spans="1:22">
      <c r="A5028">
        <v>710286576</v>
      </c>
      <c r="B5028" t="s">
        <v>5037</v>
      </c>
      <c r="C5028" s="1">
        <v>45232</v>
      </c>
      <c r="D5028" t="str">
        <f>TEXT(Hospital_Emergency_Room_Data[[#This Row],[Patient Admission Date]],"mmm")</f>
        <v>Nov</v>
      </c>
      <c r="E5028">
        <f>YEAR(Hospital_Emergency_Room_Data[[#This Row],[Patient Admission Date]])</f>
        <v>2023</v>
      </c>
      <c r="F5028" s="2">
        <v>0.58125000000000004</v>
      </c>
      <c r="G5028" s="8" t="str">
        <f>TEXT(Hospital_Emergency_Room_Data[[#This Row],[Patient Admission Date]],"dddd")</f>
        <v>Thursday</v>
      </c>
      <c r="H5028" t="s">
        <v>9208</v>
      </c>
      <c r="I5028">
        <v>36</v>
      </c>
      <c r="J5028" s="5" t="s">
        <v>9223</v>
      </c>
      <c r="K5028" t="s">
        <v>8</v>
      </c>
      <c r="L5028" t="s">
        <v>16</v>
      </c>
      <c r="M5028" t="s">
        <v>9209</v>
      </c>
      <c r="N5028">
        <v>2</v>
      </c>
      <c r="O5028">
        <v>19</v>
      </c>
      <c r="P5028" t="s">
        <v>9226</v>
      </c>
      <c r="Q5028">
        <v>2</v>
      </c>
      <c r="R5028">
        <v>13</v>
      </c>
      <c r="S5028" t="s">
        <v>9257</v>
      </c>
      <c r="T5028" t="s">
        <v>9263</v>
      </c>
      <c r="U5028" t="s">
        <v>9282</v>
      </c>
      <c r="V5028" t="str" cm="1">
        <f t="array" ref="V5028">_xlfn.IFS(Hospital_Emergency_Room_Data[[#This Row],[Day]]&lt;=10,"Start(1-10)",Hospital_Emergency_Room_Data[[#This Row],[Day]]&lt;=20,"Middle(11-20)",Hospital_Emergency_Room_Data[[#This Row],[Day]]&gt;20,"End(21-30)")</f>
        <v>Start(1-10)</v>
      </c>
    </row>
    <row r="5029" spans="1:22">
      <c r="A5029">
        <v>764698400</v>
      </c>
      <c r="B5029" t="s">
        <v>5038</v>
      </c>
      <c r="C5029" s="1">
        <v>45565</v>
      </c>
      <c r="D5029" t="str">
        <f>TEXT(Hospital_Emergency_Room_Data[[#This Row],[Patient Admission Date]],"mmm")</f>
        <v>Sep</v>
      </c>
      <c r="E5029">
        <f>YEAR(Hospital_Emergency_Room_Data[[#This Row],[Patient Admission Date]])</f>
        <v>2024</v>
      </c>
      <c r="F5029" s="2">
        <v>0.14652777777777778</v>
      </c>
      <c r="G5029" s="8" t="str">
        <f>TEXT(Hospital_Emergency_Room_Data[[#This Row],[Patient Admission Date]],"dddd")</f>
        <v>Monday</v>
      </c>
      <c r="H5029" t="s">
        <v>9208</v>
      </c>
      <c r="I5029">
        <v>79</v>
      </c>
      <c r="J5029" s="5" t="s">
        <v>9222</v>
      </c>
      <c r="K5029" t="s">
        <v>8</v>
      </c>
      <c r="L5029" t="s">
        <v>16</v>
      </c>
      <c r="M5029" t="s">
        <v>9209</v>
      </c>
      <c r="N5029">
        <v>2</v>
      </c>
      <c r="O5029">
        <v>21</v>
      </c>
      <c r="P5029" t="s">
        <v>9226</v>
      </c>
      <c r="Q5029">
        <v>30</v>
      </c>
      <c r="R5029">
        <v>3</v>
      </c>
      <c r="S5029" t="s">
        <v>9258</v>
      </c>
      <c r="T5029" t="s">
        <v>9264</v>
      </c>
      <c r="U5029" t="s">
        <v>9282</v>
      </c>
      <c r="V5029" t="str" cm="1">
        <f t="array" ref="V5029">_xlfn.IFS(Hospital_Emergency_Room_Data[[#This Row],[Day]]&lt;=10,"Start(1-10)",Hospital_Emergency_Room_Data[[#This Row],[Day]]&lt;=20,"Middle(11-20)",Hospital_Emergency_Room_Data[[#This Row],[Day]]&gt;20,"End(21-30)")</f>
        <v>End(21-30)</v>
      </c>
    </row>
    <row r="5030" spans="1:22">
      <c r="A5030">
        <v>225769368</v>
      </c>
      <c r="B5030" t="s">
        <v>5039</v>
      </c>
      <c r="C5030" s="1">
        <v>45081</v>
      </c>
      <c r="D5030" t="str">
        <f>TEXT(Hospital_Emergency_Room_Data[[#This Row],[Patient Admission Date]],"mmm")</f>
        <v>Jun</v>
      </c>
      <c r="E5030">
        <f>YEAR(Hospital_Emergency_Room_Data[[#This Row],[Patient Admission Date]])</f>
        <v>2023</v>
      </c>
      <c r="F5030" s="2">
        <v>0.37986111111111109</v>
      </c>
      <c r="G5030" s="8" t="str">
        <f>TEXT(Hospital_Emergency_Room_Data[[#This Row],[Patient Admission Date]],"dddd")</f>
        <v>Sunday</v>
      </c>
      <c r="H5030" t="s">
        <v>9208</v>
      </c>
      <c r="I5030">
        <v>56</v>
      </c>
      <c r="J5030" s="5" t="s">
        <v>9219</v>
      </c>
      <c r="K5030" t="s">
        <v>8</v>
      </c>
      <c r="L5030" t="s">
        <v>16</v>
      </c>
      <c r="M5030" t="s">
        <v>9209</v>
      </c>
      <c r="N5030">
        <v>2</v>
      </c>
      <c r="O5030">
        <v>21</v>
      </c>
      <c r="P5030" t="s">
        <v>9226</v>
      </c>
      <c r="Q5030">
        <v>4</v>
      </c>
      <c r="R5030">
        <v>9</v>
      </c>
      <c r="S5030" t="s">
        <v>9255</v>
      </c>
      <c r="T5030" t="s">
        <v>9263</v>
      </c>
      <c r="U5030" t="s">
        <v>9282</v>
      </c>
      <c r="V5030" t="str" cm="1">
        <f t="array" ref="V5030">_xlfn.IFS(Hospital_Emergency_Room_Data[[#This Row],[Day]]&lt;=10,"Start(1-10)",Hospital_Emergency_Room_Data[[#This Row],[Day]]&lt;=20,"Middle(11-20)",Hospital_Emergency_Room_Data[[#This Row],[Day]]&gt;20,"End(21-30)")</f>
        <v>Start(1-10)</v>
      </c>
    </row>
    <row r="5031" spans="1:22">
      <c r="A5031">
        <v>414435287</v>
      </c>
      <c r="B5031" t="s">
        <v>5040</v>
      </c>
      <c r="C5031" s="1">
        <v>45163</v>
      </c>
      <c r="D5031" t="str">
        <f>TEXT(Hospital_Emergency_Room_Data[[#This Row],[Patient Admission Date]],"mmm")</f>
        <v>Aug</v>
      </c>
      <c r="E5031">
        <f>YEAR(Hospital_Emergency_Room_Data[[#This Row],[Patient Admission Date]])</f>
        <v>2023</v>
      </c>
      <c r="F5031" s="2">
        <v>0.68402777777777779</v>
      </c>
      <c r="G5031" s="8" t="str">
        <f>TEXT(Hospital_Emergency_Room_Data[[#This Row],[Patient Admission Date]],"dddd")</f>
        <v>Friday</v>
      </c>
      <c r="H5031" t="s">
        <v>9208</v>
      </c>
      <c r="I5031">
        <v>48</v>
      </c>
      <c r="J5031" s="5" t="s">
        <v>9219</v>
      </c>
      <c r="K5031" t="s">
        <v>8</v>
      </c>
      <c r="L5031" t="s">
        <v>16</v>
      </c>
      <c r="M5031" t="s">
        <v>9209</v>
      </c>
      <c r="N5031">
        <v>3</v>
      </c>
      <c r="O5031">
        <v>24</v>
      </c>
      <c r="P5031" t="s">
        <v>9226</v>
      </c>
      <c r="Q5031">
        <v>25</v>
      </c>
      <c r="R5031">
        <v>16</v>
      </c>
      <c r="S5031" t="s">
        <v>9257</v>
      </c>
      <c r="T5031" t="s">
        <v>9264</v>
      </c>
      <c r="U5031" t="s">
        <v>9282</v>
      </c>
      <c r="V5031" t="str" cm="1">
        <f t="array" ref="V5031">_xlfn.IFS(Hospital_Emergency_Room_Data[[#This Row],[Day]]&lt;=10,"Start(1-10)",Hospital_Emergency_Room_Data[[#This Row],[Day]]&lt;=20,"Middle(11-20)",Hospital_Emergency_Room_Data[[#This Row],[Day]]&gt;20,"End(21-30)")</f>
        <v>End(21-30)</v>
      </c>
    </row>
    <row r="5032" spans="1:22">
      <c r="A5032">
        <v>531119597</v>
      </c>
      <c r="B5032" t="s">
        <v>5041</v>
      </c>
      <c r="C5032" s="1">
        <v>45128</v>
      </c>
      <c r="D5032" t="str">
        <f>TEXT(Hospital_Emergency_Room_Data[[#This Row],[Patient Admission Date]],"mmm")</f>
        <v>Jul</v>
      </c>
      <c r="E5032">
        <f>YEAR(Hospital_Emergency_Room_Data[[#This Row],[Patient Admission Date]])</f>
        <v>2023</v>
      </c>
      <c r="F5032" s="2">
        <v>6.25E-2</v>
      </c>
      <c r="G5032" s="8" t="str">
        <f>TEXT(Hospital_Emergency_Room_Data[[#This Row],[Patient Admission Date]],"dddd")</f>
        <v>Friday</v>
      </c>
      <c r="H5032" t="s">
        <v>9208</v>
      </c>
      <c r="I5032">
        <v>39</v>
      </c>
      <c r="J5032" s="5" t="s">
        <v>9223</v>
      </c>
      <c r="K5032" t="s">
        <v>8</v>
      </c>
      <c r="L5032" t="s">
        <v>16</v>
      </c>
      <c r="M5032" t="s">
        <v>9209</v>
      </c>
      <c r="N5032">
        <v>3</v>
      </c>
      <c r="O5032">
        <v>50</v>
      </c>
      <c r="P5032" t="s">
        <v>9225</v>
      </c>
      <c r="Q5032">
        <v>21</v>
      </c>
      <c r="R5032">
        <v>1</v>
      </c>
      <c r="S5032" t="s">
        <v>9258</v>
      </c>
      <c r="T5032" t="s">
        <v>9262</v>
      </c>
      <c r="U5032" t="s">
        <v>9283</v>
      </c>
      <c r="V5032" t="str" cm="1">
        <f t="array" ref="V5032">_xlfn.IFS(Hospital_Emergency_Room_Data[[#This Row],[Day]]&lt;=10,"Start(1-10)",Hospital_Emergency_Room_Data[[#This Row],[Day]]&lt;=20,"Middle(11-20)",Hospital_Emergency_Room_Data[[#This Row],[Day]]&gt;20,"End(21-30)")</f>
        <v>End(21-30)</v>
      </c>
    </row>
    <row r="5033" spans="1:22">
      <c r="A5033">
        <v>715626956</v>
      </c>
      <c r="B5033" t="s">
        <v>5042</v>
      </c>
      <c r="C5033" s="1">
        <v>45491</v>
      </c>
      <c r="D5033" t="str">
        <f>TEXT(Hospital_Emergency_Room_Data[[#This Row],[Patient Admission Date]],"mmm")</f>
        <v>Jul</v>
      </c>
      <c r="E5033">
        <f>YEAR(Hospital_Emergency_Room_Data[[#This Row],[Patient Admission Date]])</f>
        <v>2024</v>
      </c>
      <c r="F5033" s="2">
        <v>0.29930555555555555</v>
      </c>
      <c r="G5033" s="8" t="str">
        <f>TEXT(Hospital_Emergency_Room_Data[[#This Row],[Patient Admission Date]],"dddd")</f>
        <v>Thursday</v>
      </c>
      <c r="H5033" t="s">
        <v>9208</v>
      </c>
      <c r="I5033">
        <v>9</v>
      </c>
      <c r="J5033" s="5" t="s">
        <v>9221</v>
      </c>
      <c r="K5033" t="s">
        <v>8</v>
      </c>
      <c r="L5033" t="s">
        <v>16</v>
      </c>
      <c r="M5033" t="s">
        <v>9209</v>
      </c>
      <c r="N5033">
        <v>3</v>
      </c>
      <c r="O5033">
        <v>58</v>
      </c>
      <c r="P5033" t="s">
        <v>9225</v>
      </c>
      <c r="Q5033">
        <v>18</v>
      </c>
      <c r="R5033">
        <v>7</v>
      </c>
      <c r="S5033" t="s">
        <v>9255</v>
      </c>
      <c r="T5033" t="s">
        <v>9262</v>
      </c>
      <c r="U5033" t="s">
        <v>9283</v>
      </c>
      <c r="V5033" t="str" cm="1">
        <f t="array" ref="V5033">_xlfn.IFS(Hospital_Emergency_Room_Data[[#This Row],[Day]]&lt;=10,"Start(1-10)",Hospital_Emergency_Room_Data[[#This Row],[Day]]&lt;=20,"Middle(11-20)",Hospital_Emergency_Room_Data[[#This Row],[Day]]&gt;20,"End(21-30)")</f>
        <v>Middle(11-20)</v>
      </c>
    </row>
    <row r="5034" spans="1:22">
      <c r="A5034">
        <v>873330832</v>
      </c>
      <c r="B5034" t="s">
        <v>5043</v>
      </c>
      <c r="C5034" s="1">
        <v>45263</v>
      </c>
      <c r="D5034" t="str">
        <f>TEXT(Hospital_Emergency_Room_Data[[#This Row],[Patient Admission Date]],"mmm")</f>
        <v>Dec</v>
      </c>
      <c r="E5034">
        <f>YEAR(Hospital_Emergency_Room_Data[[#This Row],[Patient Admission Date]])</f>
        <v>2023</v>
      </c>
      <c r="F5034" s="2">
        <v>0.84444444444444444</v>
      </c>
      <c r="G5034" s="8" t="str">
        <f>TEXT(Hospital_Emergency_Room_Data[[#This Row],[Patient Admission Date]],"dddd")</f>
        <v>Sunday</v>
      </c>
      <c r="H5034" t="s">
        <v>9208</v>
      </c>
      <c r="I5034">
        <v>29</v>
      </c>
      <c r="J5034" s="5" t="s">
        <v>9220</v>
      </c>
      <c r="K5034" t="s">
        <v>8</v>
      </c>
      <c r="L5034" t="s">
        <v>16</v>
      </c>
      <c r="M5034" t="s">
        <v>9209</v>
      </c>
      <c r="N5034">
        <v>3</v>
      </c>
      <c r="O5034">
        <v>39</v>
      </c>
      <c r="P5034" t="s">
        <v>9225</v>
      </c>
      <c r="Q5034">
        <v>3</v>
      </c>
      <c r="R5034">
        <v>20</v>
      </c>
      <c r="S5034" t="s">
        <v>9256</v>
      </c>
      <c r="T5034" t="s">
        <v>9263</v>
      </c>
      <c r="U5034" t="s">
        <v>9300</v>
      </c>
      <c r="V5034" t="str" cm="1">
        <f t="array" ref="V5034">_xlfn.IFS(Hospital_Emergency_Room_Data[[#This Row],[Day]]&lt;=10,"Start(1-10)",Hospital_Emergency_Room_Data[[#This Row],[Day]]&lt;=20,"Middle(11-20)",Hospital_Emergency_Room_Data[[#This Row],[Day]]&gt;20,"End(21-30)")</f>
        <v>Start(1-10)</v>
      </c>
    </row>
    <row r="5035" spans="1:22">
      <c r="A5035">
        <v>647527688</v>
      </c>
      <c r="B5035" t="s">
        <v>5044</v>
      </c>
      <c r="C5035" s="1">
        <v>45486</v>
      </c>
      <c r="D5035" t="str">
        <f>TEXT(Hospital_Emergency_Room_Data[[#This Row],[Patient Admission Date]],"mmm")</f>
        <v>Jul</v>
      </c>
      <c r="E5035">
        <f>YEAR(Hospital_Emergency_Room_Data[[#This Row],[Patient Admission Date]])</f>
        <v>2024</v>
      </c>
      <c r="F5035" s="2">
        <v>0.40902777777777777</v>
      </c>
      <c r="G5035" s="8" t="str">
        <f>TEXT(Hospital_Emergency_Room_Data[[#This Row],[Patient Admission Date]],"dddd")</f>
        <v>Saturday</v>
      </c>
      <c r="H5035" t="s">
        <v>9208</v>
      </c>
      <c r="I5035">
        <v>32</v>
      </c>
      <c r="J5035" s="5" t="s">
        <v>9223</v>
      </c>
      <c r="K5035" t="s">
        <v>8</v>
      </c>
      <c r="L5035" t="s">
        <v>16</v>
      </c>
      <c r="M5035" t="s">
        <v>9209</v>
      </c>
      <c r="N5035">
        <v>4</v>
      </c>
      <c r="O5035">
        <v>51</v>
      </c>
      <c r="P5035" t="s">
        <v>9225</v>
      </c>
      <c r="Q5035">
        <v>13</v>
      </c>
      <c r="R5035">
        <v>9</v>
      </c>
      <c r="S5035" t="s">
        <v>9255</v>
      </c>
      <c r="T5035" t="s">
        <v>9265</v>
      </c>
      <c r="U5035" t="s">
        <v>9283</v>
      </c>
      <c r="V5035" t="str" cm="1">
        <f t="array" ref="V5035">_xlfn.IFS(Hospital_Emergency_Room_Data[[#This Row],[Day]]&lt;=10,"Start(1-10)",Hospital_Emergency_Room_Data[[#This Row],[Day]]&lt;=20,"Middle(11-20)",Hospital_Emergency_Room_Data[[#This Row],[Day]]&gt;20,"End(21-30)")</f>
        <v>Middle(11-20)</v>
      </c>
    </row>
    <row r="5036" spans="1:22">
      <c r="A5036">
        <v>283076389</v>
      </c>
      <c r="B5036" t="s">
        <v>5045</v>
      </c>
      <c r="C5036" s="1">
        <v>45505</v>
      </c>
      <c r="D5036" t="str">
        <f>TEXT(Hospital_Emergency_Room_Data[[#This Row],[Patient Admission Date]],"mmm")</f>
        <v>Aug</v>
      </c>
      <c r="E5036">
        <f>YEAR(Hospital_Emergency_Room_Data[[#This Row],[Patient Admission Date]])</f>
        <v>2024</v>
      </c>
      <c r="F5036" s="2">
        <v>0.72083333333333333</v>
      </c>
      <c r="G5036" s="8" t="str">
        <f>TEXT(Hospital_Emergency_Room_Data[[#This Row],[Patient Admission Date]],"dddd")</f>
        <v>Thursday</v>
      </c>
      <c r="H5036" t="s">
        <v>9208</v>
      </c>
      <c r="I5036">
        <v>46</v>
      </c>
      <c r="J5036" s="5" t="s">
        <v>9219</v>
      </c>
      <c r="K5036" t="s">
        <v>8</v>
      </c>
      <c r="L5036" t="s">
        <v>16</v>
      </c>
      <c r="M5036" t="s">
        <v>9209</v>
      </c>
      <c r="N5036">
        <v>5</v>
      </c>
      <c r="O5036">
        <v>51</v>
      </c>
      <c r="P5036" t="s">
        <v>9225</v>
      </c>
      <c r="Q5036">
        <v>1</v>
      </c>
      <c r="R5036">
        <v>17</v>
      </c>
      <c r="S5036" t="s">
        <v>9257</v>
      </c>
      <c r="T5036" t="s">
        <v>9263</v>
      </c>
      <c r="U5036" t="s">
        <v>9283</v>
      </c>
      <c r="V5036" t="str" cm="1">
        <f t="array" ref="V5036">_xlfn.IFS(Hospital_Emergency_Room_Data[[#This Row],[Day]]&lt;=10,"Start(1-10)",Hospital_Emergency_Room_Data[[#This Row],[Day]]&lt;=20,"Middle(11-20)",Hospital_Emergency_Room_Data[[#This Row],[Day]]&gt;20,"End(21-30)")</f>
        <v>Start(1-10)</v>
      </c>
    </row>
    <row r="5037" spans="1:22">
      <c r="A5037">
        <v>423155984</v>
      </c>
      <c r="B5037" t="s">
        <v>5046</v>
      </c>
      <c r="C5037" s="1">
        <v>45132</v>
      </c>
      <c r="D5037" t="str">
        <f>TEXT(Hospital_Emergency_Room_Data[[#This Row],[Patient Admission Date]],"mmm")</f>
        <v>Jul</v>
      </c>
      <c r="E5037">
        <f>YEAR(Hospital_Emergency_Room_Data[[#This Row],[Patient Admission Date]])</f>
        <v>2023</v>
      </c>
      <c r="F5037" s="2">
        <v>0.49930555555555556</v>
      </c>
      <c r="G5037" s="8" t="str">
        <f>TEXT(Hospital_Emergency_Room_Data[[#This Row],[Patient Admission Date]],"dddd")</f>
        <v>Tuesday</v>
      </c>
      <c r="H5037" t="s">
        <v>9208</v>
      </c>
      <c r="I5037">
        <v>31</v>
      </c>
      <c r="J5037" s="5" t="s">
        <v>9223</v>
      </c>
      <c r="K5037" t="s">
        <v>8</v>
      </c>
      <c r="L5037" t="s">
        <v>16</v>
      </c>
      <c r="M5037" t="s">
        <v>9209</v>
      </c>
      <c r="N5037">
        <v>5</v>
      </c>
      <c r="O5037">
        <v>53</v>
      </c>
      <c r="P5037" t="s">
        <v>9225</v>
      </c>
      <c r="Q5037">
        <v>25</v>
      </c>
      <c r="R5037">
        <v>11</v>
      </c>
      <c r="S5037" t="s">
        <v>9255</v>
      </c>
      <c r="T5037" t="s">
        <v>9264</v>
      </c>
      <c r="U5037" t="s">
        <v>9283</v>
      </c>
      <c r="V5037" t="str" cm="1">
        <f t="array" ref="V5037">_xlfn.IFS(Hospital_Emergency_Room_Data[[#This Row],[Day]]&lt;=10,"Start(1-10)",Hospital_Emergency_Room_Data[[#This Row],[Day]]&lt;=20,"Middle(11-20)",Hospital_Emergency_Room_Data[[#This Row],[Day]]&gt;20,"End(21-30)")</f>
        <v>End(21-30)</v>
      </c>
    </row>
    <row r="5038" spans="1:22">
      <c r="A5038">
        <v>845273580</v>
      </c>
      <c r="B5038" t="s">
        <v>5047</v>
      </c>
      <c r="C5038" s="1">
        <v>45195</v>
      </c>
      <c r="D5038" t="str">
        <f>TEXT(Hospital_Emergency_Room_Data[[#This Row],[Patient Admission Date]],"mmm")</f>
        <v>Sep</v>
      </c>
      <c r="E5038">
        <f>YEAR(Hospital_Emergency_Room_Data[[#This Row],[Patient Admission Date]])</f>
        <v>2023</v>
      </c>
      <c r="F5038" s="2">
        <v>7.7083333333333337E-2</v>
      </c>
      <c r="G5038" s="8" t="str">
        <f>TEXT(Hospital_Emergency_Room_Data[[#This Row],[Patient Admission Date]],"dddd")</f>
        <v>Tuesday</v>
      </c>
      <c r="H5038" t="s">
        <v>9208</v>
      </c>
      <c r="I5038">
        <v>39</v>
      </c>
      <c r="J5038" s="5" t="s">
        <v>9223</v>
      </c>
      <c r="K5038" t="s">
        <v>8</v>
      </c>
      <c r="L5038" t="s">
        <v>16</v>
      </c>
      <c r="M5038" t="s">
        <v>9209</v>
      </c>
      <c r="N5038">
        <v>5</v>
      </c>
      <c r="O5038">
        <v>22</v>
      </c>
      <c r="P5038" t="s">
        <v>9226</v>
      </c>
      <c r="Q5038">
        <v>26</v>
      </c>
      <c r="R5038">
        <v>1</v>
      </c>
      <c r="S5038" t="s">
        <v>9258</v>
      </c>
      <c r="T5038" t="s">
        <v>9264</v>
      </c>
      <c r="U5038" t="s">
        <v>9282</v>
      </c>
      <c r="V5038" t="str" cm="1">
        <f t="array" ref="V5038">_xlfn.IFS(Hospital_Emergency_Room_Data[[#This Row],[Day]]&lt;=10,"Start(1-10)",Hospital_Emergency_Room_Data[[#This Row],[Day]]&lt;=20,"Middle(11-20)",Hospital_Emergency_Room_Data[[#This Row],[Day]]&gt;20,"End(21-30)")</f>
        <v>End(21-30)</v>
      </c>
    </row>
    <row r="5039" spans="1:22">
      <c r="A5039">
        <v>800662051</v>
      </c>
      <c r="B5039" t="s">
        <v>5048</v>
      </c>
      <c r="C5039" s="1">
        <v>45500</v>
      </c>
      <c r="D5039" t="str">
        <f>TEXT(Hospital_Emergency_Room_Data[[#This Row],[Patient Admission Date]],"mmm")</f>
        <v>Jul</v>
      </c>
      <c r="E5039">
        <f>YEAR(Hospital_Emergency_Room_Data[[#This Row],[Patient Admission Date]])</f>
        <v>2024</v>
      </c>
      <c r="F5039" s="2">
        <v>0.54513888888888884</v>
      </c>
      <c r="G5039" s="8" t="str">
        <f>TEXT(Hospital_Emergency_Room_Data[[#This Row],[Patient Admission Date]],"dddd")</f>
        <v>Saturday</v>
      </c>
      <c r="H5039" t="s">
        <v>9208</v>
      </c>
      <c r="I5039">
        <v>28</v>
      </c>
      <c r="J5039" s="5" t="s">
        <v>9220</v>
      </c>
      <c r="K5039" t="s">
        <v>8</v>
      </c>
      <c r="L5039" t="s">
        <v>16</v>
      </c>
      <c r="M5039" t="s">
        <v>9209</v>
      </c>
      <c r="N5039">
        <v>5</v>
      </c>
      <c r="O5039">
        <v>60</v>
      </c>
      <c r="P5039" t="s">
        <v>9225</v>
      </c>
      <c r="Q5039">
        <v>27</v>
      </c>
      <c r="R5039">
        <v>13</v>
      </c>
      <c r="S5039" t="s">
        <v>9257</v>
      </c>
      <c r="T5039" t="s">
        <v>9264</v>
      </c>
      <c r="U5039" t="s">
        <v>9283</v>
      </c>
      <c r="V5039" t="str" cm="1">
        <f t="array" ref="V5039">_xlfn.IFS(Hospital_Emergency_Room_Data[[#This Row],[Day]]&lt;=10,"Start(1-10)",Hospital_Emergency_Room_Data[[#This Row],[Day]]&lt;=20,"Middle(11-20)",Hospital_Emergency_Room_Data[[#This Row],[Day]]&gt;20,"End(21-30)")</f>
        <v>End(21-30)</v>
      </c>
    </row>
    <row r="5040" spans="1:22">
      <c r="A5040">
        <v>612963788</v>
      </c>
      <c r="B5040" t="s">
        <v>5049</v>
      </c>
      <c r="C5040" s="1">
        <v>45325</v>
      </c>
      <c r="D5040" t="str">
        <f>TEXT(Hospital_Emergency_Room_Data[[#This Row],[Patient Admission Date]],"mmm")</f>
        <v>Feb</v>
      </c>
      <c r="E5040">
        <f>YEAR(Hospital_Emergency_Room_Data[[#This Row],[Patient Admission Date]])</f>
        <v>2024</v>
      </c>
      <c r="F5040" s="2">
        <v>0.28888888888888886</v>
      </c>
      <c r="G5040" s="8" t="str">
        <f>TEXT(Hospital_Emergency_Room_Data[[#This Row],[Patient Admission Date]],"dddd")</f>
        <v>Saturday</v>
      </c>
      <c r="H5040" t="s">
        <v>9208</v>
      </c>
      <c r="I5040">
        <v>46</v>
      </c>
      <c r="J5040" s="5" t="s">
        <v>9219</v>
      </c>
      <c r="K5040" t="s">
        <v>8</v>
      </c>
      <c r="L5040" t="s">
        <v>16</v>
      </c>
      <c r="M5040" t="s">
        <v>9209</v>
      </c>
      <c r="N5040">
        <v>5</v>
      </c>
      <c r="O5040">
        <v>32</v>
      </c>
      <c r="P5040" t="s">
        <v>9225</v>
      </c>
      <c r="Q5040">
        <v>3</v>
      </c>
      <c r="R5040">
        <v>6</v>
      </c>
      <c r="S5040" t="s">
        <v>9255</v>
      </c>
      <c r="T5040" t="s">
        <v>9263</v>
      </c>
      <c r="U5040" t="s">
        <v>9300</v>
      </c>
      <c r="V5040" t="str" cm="1">
        <f t="array" ref="V5040">_xlfn.IFS(Hospital_Emergency_Room_Data[[#This Row],[Day]]&lt;=10,"Start(1-10)",Hospital_Emergency_Room_Data[[#This Row],[Day]]&lt;=20,"Middle(11-20)",Hospital_Emergency_Room_Data[[#This Row],[Day]]&gt;20,"End(21-30)")</f>
        <v>Start(1-10)</v>
      </c>
    </row>
    <row r="5041" spans="1:22">
      <c r="A5041">
        <v>670456492</v>
      </c>
      <c r="B5041" t="s">
        <v>5050</v>
      </c>
      <c r="C5041" s="1">
        <v>45282</v>
      </c>
      <c r="D5041" t="str">
        <f>TEXT(Hospital_Emergency_Room_Data[[#This Row],[Patient Admission Date]],"mmm")</f>
        <v>Dec</v>
      </c>
      <c r="E5041">
        <f>YEAR(Hospital_Emergency_Room_Data[[#This Row],[Patient Admission Date]])</f>
        <v>2023</v>
      </c>
      <c r="F5041" s="2">
        <v>0.78541666666666665</v>
      </c>
      <c r="G5041" s="8" t="str">
        <f>TEXT(Hospital_Emergency_Room_Data[[#This Row],[Patient Admission Date]],"dddd")</f>
        <v>Friday</v>
      </c>
      <c r="H5041" t="s">
        <v>9208</v>
      </c>
      <c r="I5041">
        <v>64</v>
      </c>
      <c r="J5041" s="5" t="s">
        <v>9217</v>
      </c>
      <c r="K5041" t="s">
        <v>8</v>
      </c>
      <c r="L5041" t="s">
        <v>16</v>
      </c>
      <c r="M5041" t="s">
        <v>9209</v>
      </c>
      <c r="N5041">
        <v>6</v>
      </c>
      <c r="O5041">
        <v>40</v>
      </c>
      <c r="P5041" t="s">
        <v>9225</v>
      </c>
      <c r="Q5041">
        <v>22</v>
      </c>
      <c r="R5041">
        <v>18</v>
      </c>
      <c r="S5041" t="s">
        <v>9256</v>
      </c>
      <c r="T5041" t="s">
        <v>9264</v>
      </c>
      <c r="U5041" t="s">
        <v>9300</v>
      </c>
      <c r="V5041" t="str" cm="1">
        <f t="array" ref="V5041">_xlfn.IFS(Hospital_Emergency_Room_Data[[#This Row],[Day]]&lt;=10,"Start(1-10)",Hospital_Emergency_Room_Data[[#This Row],[Day]]&lt;=20,"Middle(11-20)",Hospital_Emergency_Room_Data[[#This Row],[Day]]&gt;20,"End(21-30)")</f>
        <v>End(21-30)</v>
      </c>
    </row>
    <row r="5042" spans="1:22">
      <c r="A5042">
        <v>354505854</v>
      </c>
      <c r="B5042" t="s">
        <v>5051</v>
      </c>
      <c r="C5042" s="1">
        <v>45117</v>
      </c>
      <c r="D5042" t="str">
        <f>TEXT(Hospital_Emergency_Room_Data[[#This Row],[Patient Admission Date]],"mmm")</f>
        <v>Jul</v>
      </c>
      <c r="E5042">
        <f>YEAR(Hospital_Emergency_Room_Data[[#This Row],[Patient Admission Date]])</f>
        <v>2023</v>
      </c>
      <c r="F5042" s="2">
        <v>0.70833333333333337</v>
      </c>
      <c r="G5042" s="8" t="str">
        <f>TEXT(Hospital_Emergency_Room_Data[[#This Row],[Patient Admission Date]],"dddd")</f>
        <v>Monday</v>
      </c>
      <c r="H5042" t="s">
        <v>9208</v>
      </c>
      <c r="I5042">
        <v>31</v>
      </c>
      <c r="J5042" s="5" t="s">
        <v>9223</v>
      </c>
      <c r="K5042" t="s">
        <v>8</v>
      </c>
      <c r="L5042" t="s">
        <v>16</v>
      </c>
      <c r="M5042" t="s">
        <v>9209</v>
      </c>
      <c r="N5042">
        <v>6</v>
      </c>
      <c r="O5042">
        <v>18</v>
      </c>
      <c r="P5042" t="s">
        <v>9226</v>
      </c>
      <c r="Q5042">
        <v>10</v>
      </c>
      <c r="R5042">
        <v>17</v>
      </c>
      <c r="S5042" t="s">
        <v>9257</v>
      </c>
      <c r="T5042" t="s">
        <v>9265</v>
      </c>
      <c r="U5042" t="s">
        <v>9282</v>
      </c>
      <c r="V5042" t="str" cm="1">
        <f t="array" ref="V5042">_xlfn.IFS(Hospital_Emergency_Room_Data[[#This Row],[Day]]&lt;=10,"Start(1-10)",Hospital_Emergency_Room_Data[[#This Row],[Day]]&lt;=20,"Middle(11-20)",Hospital_Emergency_Room_Data[[#This Row],[Day]]&gt;20,"End(21-30)")</f>
        <v>Start(1-10)</v>
      </c>
    </row>
    <row r="5043" spans="1:22">
      <c r="A5043">
        <v>483704436</v>
      </c>
      <c r="B5043" t="s">
        <v>5052</v>
      </c>
      <c r="C5043" s="1">
        <v>45433</v>
      </c>
      <c r="D5043" t="str">
        <f>TEXT(Hospital_Emergency_Room_Data[[#This Row],[Patient Admission Date]],"mmm")</f>
        <v>May</v>
      </c>
      <c r="E5043">
        <f>YEAR(Hospital_Emergency_Room_Data[[#This Row],[Patient Admission Date]])</f>
        <v>2024</v>
      </c>
      <c r="F5043" s="2">
        <v>8.1250000000000003E-2</v>
      </c>
      <c r="G5043" s="8" t="str">
        <f>TEXT(Hospital_Emergency_Room_Data[[#This Row],[Patient Admission Date]],"dddd")</f>
        <v>Tuesday</v>
      </c>
      <c r="H5043" t="s">
        <v>9208</v>
      </c>
      <c r="I5043">
        <v>4</v>
      </c>
      <c r="J5043" s="5" t="s">
        <v>9218</v>
      </c>
      <c r="K5043" t="s">
        <v>8</v>
      </c>
      <c r="L5043" t="s">
        <v>16</v>
      </c>
      <c r="M5043" t="s">
        <v>9209</v>
      </c>
      <c r="N5043">
        <v>6</v>
      </c>
      <c r="O5043">
        <v>13</v>
      </c>
      <c r="P5043" t="s">
        <v>9226</v>
      </c>
      <c r="Q5043">
        <v>21</v>
      </c>
      <c r="R5043">
        <v>1</v>
      </c>
      <c r="S5043" t="s">
        <v>9258</v>
      </c>
      <c r="T5043" t="s">
        <v>9262</v>
      </c>
      <c r="U5043" t="s">
        <v>9282</v>
      </c>
      <c r="V5043" t="str" cm="1">
        <f t="array" ref="V5043">_xlfn.IFS(Hospital_Emergency_Room_Data[[#This Row],[Day]]&lt;=10,"Start(1-10)",Hospital_Emergency_Room_Data[[#This Row],[Day]]&lt;=20,"Middle(11-20)",Hospital_Emergency_Room_Data[[#This Row],[Day]]&gt;20,"End(21-30)")</f>
        <v>End(21-30)</v>
      </c>
    </row>
    <row r="5044" spans="1:22">
      <c r="A5044">
        <v>425905163</v>
      </c>
      <c r="B5044" t="s">
        <v>5053</v>
      </c>
      <c r="C5044" s="1">
        <v>45587</v>
      </c>
      <c r="D5044" t="str">
        <f>TEXT(Hospital_Emergency_Room_Data[[#This Row],[Patient Admission Date]],"mmm")</f>
        <v>Oct</v>
      </c>
      <c r="E5044">
        <f>YEAR(Hospital_Emergency_Room_Data[[#This Row],[Patient Admission Date]])</f>
        <v>2024</v>
      </c>
      <c r="F5044" s="2">
        <v>0.41597222222222224</v>
      </c>
      <c r="G5044" s="8" t="str">
        <f>TEXT(Hospital_Emergency_Room_Data[[#This Row],[Patient Admission Date]],"dddd")</f>
        <v>Tuesday</v>
      </c>
      <c r="H5044" t="s">
        <v>9208</v>
      </c>
      <c r="I5044">
        <v>63</v>
      </c>
      <c r="J5044" s="5" t="s">
        <v>9217</v>
      </c>
      <c r="K5044" t="s">
        <v>8</v>
      </c>
      <c r="L5044" t="s">
        <v>16</v>
      </c>
      <c r="M5044" t="s">
        <v>9209</v>
      </c>
      <c r="N5044">
        <v>7</v>
      </c>
      <c r="O5044">
        <v>37</v>
      </c>
      <c r="P5044" t="s">
        <v>9225</v>
      </c>
      <c r="Q5044">
        <v>22</v>
      </c>
      <c r="R5044">
        <v>9</v>
      </c>
      <c r="S5044" t="s">
        <v>9255</v>
      </c>
      <c r="T5044" t="s">
        <v>9264</v>
      </c>
      <c r="U5044" t="s">
        <v>9300</v>
      </c>
      <c r="V5044" t="str" cm="1">
        <f t="array" ref="V5044">_xlfn.IFS(Hospital_Emergency_Room_Data[[#This Row],[Day]]&lt;=10,"Start(1-10)",Hospital_Emergency_Room_Data[[#This Row],[Day]]&lt;=20,"Middle(11-20)",Hospital_Emergency_Room_Data[[#This Row],[Day]]&gt;20,"End(21-30)")</f>
        <v>End(21-30)</v>
      </c>
    </row>
    <row r="5045" spans="1:22">
      <c r="A5045">
        <v>180560276</v>
      </c>
      <c r="B5045" t="s">
        <v>5054</v>
      </c>
      <c r="C5045" s="1">
        <v>45044</v>
      </c>
      <c r="D5045" t="str">
        <f>TEXT(Hospital_Emergency_Room_Data[[#This Row],[Patient Admission Date]],"mmm")</f>
        <v>Apr</v>
      </c>
      <c r="E5045">
        <f>YEAR(Hospital_Emergency_Room_Data[[#This Row],[Patient Admission Date]])</f>
        <v>2023</v>
      </c>
      <c r="F5045" s="2">
        <v>0.97430555555555554</v>
      </c>
      <c r="G5045" s="8" t="str">
        <f>TEXT(Hospital_Emergency_Room_Data[[#This Row],[Patient Admission Date]],"dddd")</f>
        <v>Friday</v>
      </c>
      <c r="H5045" t="s">
        <v>9208</v>
      </c>
      <c r="I5045">
        <v>42</v>
      </c>
      <c r="J5045" s="5" t="s">
        <v>9223</v>
      </c>
      <c r="K5045" t="s">
        <v>8</v>
      </c>
      <c r="L5045" t="s">
        <v>16</v>
      </c>
      <c r="M5045" t="s">
        <v>9209</v>
      </c>
      <c r="N5045">
        <v>8</v>
      </c>
      <c r="O5045">
        <v>22</v>
      </c>
      <c r="P5045" t="s">
        <v>9226</v>
      </c>
      <c r="Q5045">
        <v>28</v>
      </c>
      <c r="R5045">
        <v>23</v>
      </c>
      <c r="S5045" t="s">
        <v>9256</v>
      </c>
      <c r="T5045" t="s">
        <v>9264</v>
      </c>
      <c r="U5045" t="s">
        <v>9282</v>
      </c>
      <c r="V5045" t="str" cm="1">
        <f t="array" ref="V5045">_xlfn.IFS(Hospital_Emergency_Room_Data[[#This Row],[Day]]&lt;=10,"Start(1-10)",Hospital_Emergency_Room_Data[[#This Row],[Day]]&lt;=20,"Middle(11-20)",Hospital_Emergency_Room_Data[[#This Row],[Day]]&gt;20,"End(21-30)")</f>
        <v>End(21-30)</v>
      </c>
    </row>
    <row r="5046" spans="1:22">
      <c r="A5046">
        <v>516304919</v>
      </c>
      <c r="B5046" t="s">
        <v>5055</v>
      </c>
      <c r="C5046" s="1">
        <v>45018</v>
      </c>
      <c r="D5046" t="str">
        <f>TEXT(Hospital_Emergency_Room_Data[[#This Row],[Patient Admission Date]],"mmm")</f>
        <v>Apr</v>
      </c>
      <c r="E5046">
        <f>YEAR(Hospital_Emergency_Room_Data[[#This Row],[Patient Admission Date]])</f>
        <v>2023</v>
      </c>
      <c r="F5046" s="2">
        <v>0.91597222222222219</v>
      </c>
      <c r="G5046" s="8" t="str">
        <f>TEXT(Hospital_Emergency_Room_Data[[#This Row],[Patient Admission Date]],"dddd")</f>
        <v>Sunday</v>
      </c>
      <c r="H5046" t="s">
        <v>9208</v>
      </c>
      <c r="I5046">
        <v>16</v>
      </c>
      <c r="J5046" s="5" t="s">
        <v>9220</v>
      </c>
      <c r="K5046" t="s">
        <v>8</v>
      </c>
      <c r="L5046" t="s">
        <v>16</v>
      </c>
      <c r="M5046" t="s">
        <v>9209</v>
      </c>
      <c r="N5046">
        <v>9</v>
      </c>
      <c r="O5046">
        <v>21</v>
      </c>
      <c r="P5046" t="s">
        <v>9226</v>
      </c>
      <c r="Q5046">
        <v>2</v>
      </c>
      <c r="R5046">
        <v>21</v>
      </c>
      <c r="S5046" t="s">
        <v>9256</v>
      </c>
      <c r="T5046" t="s">
        <v>9263</v>
      </c>
      <c r="U5046" t="s">
        <v>9282</v>
      </c>
      <c r="V5046" t="str" cm="1">
        <f t="array" ref="V5046">_xlfn.IFS(Hospital_Emergency_Room_Data[[#This Row],[Day]]&lt;=10,"Start(1-10)",Hospital_Emergency_Room_Data[[#This Row],[Day]]&lt;=20,"Middle(11-20)",Hospital_Emergency_Room_Data[[#This Row],[Day]]&gt;20,"End(21-30)")</f>
        <v>Start(1-10)</v>
      </c>
    </row>
    <row r="5047" spans="1:22">
      <c r="A5047">
        <v>102438026</v>
      </c>
      <c r="B5047" t="s">
        <v>5056</v>
      </c>
      <c r="C5047" s="1">
        <v>45145</v>
      </c>
      <c r="D5047" t="str">
        <f>TEXT(Hospital_Emergency_Room_Data[[#This Row],[Patient Admission Date]],"mmm")</f>
        <v>Aug</v>
      </c>
      <c r="E5047">
        <f>YEAR(Hospital_Emergency_Room_Data[[#This Row],[Patient Admission Date]])</f>
        <v>2023</v>
      </c>
      <c r="F5047" s="2">
        <v>0.33402777777777776</v>
      </c>
      <c r="G5047" s="8" t="str">
        <f>TEXT(Hospital_Emergency_Room_Data[[#This Row],[Patient Admission Date]],"dddd")</f>
        <v>Monday</v>
      </c>
      <c r="H5047" t="s">
        <v>9208</v>
      </c>
      <c r="I5047">
        <v>27</v>
      </c>
      <c r="J5047" s="5" t="s">
        <v>9220</v>
      </c>
      <c r="K5047" t="s">
        <v>8</v>
      </c>
      <c r="L5047" t="s">
        <v>16</v>
      </c>
      <c r="M5047" t="s">
        <v>9209</v>
      </c>
      <c r="N5047">
        <v>9</v>
      </c>
      <c r="O5047">
        <v>13</v>
      </c>
      <c r="P5047" t="s">
        <v>9226</v>
      </c>
      <c r="Q5047">
        <v>7</v>
      </c>
      <c r="R5047">
        <v>8</v>
      </c>
      <c r="S5047" t="s">
        <v>9255</v>
      </c>
      <c r="T5047" t="s">
        <v>9263</v>
      </c>
      <c r="U5047" t="s">
        <v>9282</v>
      </c>
      <c r="V5047" t="str" cm="1">
        <f t="array" ref="V5047">_xlfn.IFS(Hospital_Emergency_Room_Data[[#This Row],[Day]]&lt;=10,"Start(1-10)",Hospital_Emergency_Room_Data[[#This Row],[Day]]&lt;=20,"Middle(11-20)",Hospital_Emergency_Room_Data[[#This Row],[Day]]&gt;20,"End(21-30)")</f>
        <v>Start(1-10)</v>
      </c>
    </row>
    <row r="5048" spans="1:22">
      <c r="A5048">
        <v>345463519</v>
      </c>
      <c r="B5048" t="s">
        <v>5057</v>
      </c>
      <c r="C5048" s="1">
        <v>45091</v>
      </c>
      <c r="D5048" t="str">
        <f>TEXT(Hospital_Emergency_Room_Data[[#This Row],[Patient Admission Date]],"mmm")</f>
        <v>Jun</v>
      </c>
      <c r="E5048">
        <f>YEAR(Hospital_Emergency_Room_Data[[#This Row],[Patient Admission Date]])</f>
        <v>2023</v>
      </c>
      <c r="F5048" s="2">
        <v>0.60763888888888884</v>
      </c>
      <c r="G5048" s="8" t="str">
        <f>TEXT(Hospital_Emergency_Room_Data[[#This Row],[Patient Admission Date]],"dddd")</f>
        <v>Wednesday</v>
      </c>
      <c r="H5048" t="s">
        <v>9208</v>
      </c>
      <c r="I5048">
        <v>37</v>
      </c>
      <c r="J5048" s="5" t="s">
        <v>9223</v>
      </c>
      <c r="K5048" t="s">
        <v>8</v>
      </c>
      <c r="L5048" t="s">
        <v>16</v>
      </c>
      <c r="M5048" t="s">
        <v>9209</v>
      </c>
      <c r="N5048">
        <v>9</v>
      </c>
      <c r="O5048">
        <v>27</v>
      </c>
      <c r="P5048" t="s">
        <v>9226</v>
      </c>
      <c r="Q5048">
        <v>14</v>
      </c>
      <c r="R5048">
        <v>14</v>
      </c>
      <c r="S5048" t="s">
        <v>9257</v>
      </c>
      <c r="T5048" t="s">
        <v>9265</v>
      </c>
      <c r="U5048" t="s">
        <v>9282</v>
      </c>
      <c r="V5048" t="str" cm="1">
        <f t="array" ref="V5048">_xlfn.IFS(Hospital_Emergency_Room_Data[[#This Row],[Day]]&lt;=10,"Start(1-10)",Hospital_Emergency_Room_Data[[#This Row],[Day]]&lt;=20,"Middle(11-20)",Hospital_Emergency_Room_Data[[#This Row],[Day]]&gt;20,"End(21-30)")</f>
        <v>Middle(11-20)</v>
      </c>
    </row>
    <row r="5049" spans="1:22">
      <c r="A5049">
        <v>203706564</v>
      </c>
      <c r="B5049" t="s">
        <v>5058</v>
      </c>
      <c r="C5049" s="1">
        <v>45442</v>
      </c>
      <c r="D5049" t="str">
        <f>TEXT(Hospital_Emergency_Room_Data[[#This Row],[Patient Admission Date]],"mmm")</f>
        <v>May</v>
      </c>
      <c r="E5049">
        <f>YEAR(Hospital_Emergency_Room_Data[[#This Row],[Patient Admission Date]])</f>
        <v>2024</v>
      </c>
      <c r="F5049" s="2">
        <v>0.12986111111111112</v>
      </c>
      <c r="G5049" s="8" t="str">
        <f>TEXT(Hospital_Emergency_Room_Data[[#This Row],[Patient Admission Date]],"dddd")</f>
        <v>Thursday</v>
      </c>
      <c r="H5049" t="s">
        <v>9208</v>
      </c>
      <c r="I5049">
        <v>16</v>
      </c>
      <c r="J5049" s="5" t="s">
        <v>9220</v>
      </c>
      <c r="K5049" t="s">
        <v>8</v>
      </c>
      <c r="L5049" t="s">
        <v>16</v>
      </c>
      <c r="M5049" t="s">
        <v>9209</v>
      </c>
      <c r="N5049">
        <v>9</v>
      </c>
      <c r="O5049">
        <v>60</v>
      </c>
      <c r="P5049" t="s">
        <v>9225</v>
      </c>
      <c r="Q5049">
        <v>30</v>
      </c>
      <c r="R5049">
        <v>3</v>
      </c>
      <c r="S5049" t="s">
        <v>9258</v>
      </c>
      <c r="T5049" t="s">
        <v>9264</v>
      </c>
      <c r="U5049" t="s">
        <v>9283</v>
      </c>
      <c r="V5049" t="str" cm="1">
        <f t="array" ref="V5049">_xlfn.IFS(Hospital_Emergency_Room_Data[[#This Row],[Day]]&lt;=10,"Start(1-10)",Hospital_Emergency_Room_Data[[#This Row],[Day]]&lt;=20,"Middle(11-20)",Hospital_Emergency_Room_Data[[#This Row],[Day]]&gt;20,"End(21-30)")</f>
        <v>End(21-30)</v>
      </c>
    </row>
    <row r="5050" spans="1:22">
      <c r="A5050">
        <v>385792506</v>
      </c>
      <c r="B5050" t="s">
        <v>5059</v>
      </c>
      <c r="C5050" s="1">
        <v>45576</v>
      </c>
      <c r="D5050" t="str">
        <f>TEXT(Hospital_Emergency_Room_Data[[#This Row],[Patient Admission Date]],"mmm")</f>
        <v>Oct</v>
      </c>
      <c r="E5050">
        <f>YEAR(Hospital_Emergency_Room_Data[[#This Row],[Patient Admission Date]])</f>
        <v>2024</v>
      </c>
      <c r="F5050" s="2">
        <v>0.34930555555555554</v>
      </c>
      <c r="G5050" s="8" t="str">
        <f>TEXT(Hospital_Emergency_Room_Data[[#This Row],[Patient Admission Date]],"dddd")</f>
        <v>Friday</v>
      </c>
      <c r="H5050" t="s">
        <v>9208</v>
      </c>
      <c r="I5050">
        <v>57</v>
      </c>
      <c r="J5050" s="5" t="s">
        <v>9219</v>
      </c>
      <c r="K5050" t="s">
        <v>8</v>
      </c>
      <c r="L5050" t="s">
        <v>16</v>
      </c>
      <c r="M5050" t="s">
        <v>9209</v>
      </c>
      <c r="N5050">
        <v>10</v>
      </c>
      <c r="O5050">
        <v>15</v>
      </c>
      <c r="P5050" t="s">
        <v>9226</v>
      </c>
      <c r="Q5050">
        <v>11</v>
      </c>
      <c r="R5050">
        <v>8</v>
      </c>
      <c r="S5050" t="s">
        <v>9255</v>
      </c>
      <c r="T5050" t="s">
        <v>9265</v>
      </c>
      <c r="U5050" t="s">
        <v>9282</v>
      </c>
      <c r="V5050" t="str" cm="1">
        <f t="array" ref="V5050">_xlfn.IFS(Hospital_Emergency_Room_Data[[#This Row],[Day]]&lt;=10,"Start(1-10)",Hospital_Emergency_Room_Data[[#This Row],[Day]]&lt;=20,"Middle(11-20)",Hospital_Emergency_Room_Data[[#This Row],[Day]]&gt;20,"End(21-30)")</f>
        <v>Middle(11-20)</v>
      </c>
    </row>
    <row r="5051" spans="1:22">
      <c r="A5051">
        <v>547489466</v>
      </c>
      <c r="B5051" t="s">
        <v>5060</v>
      </c>
      <c r="C5051" s="1">
        <v>45282</v>
      </c>
      <c r="D5051" t="str">
        <f>TEXT(Hospital_Emergency_Room_Data[[#This Row],[Patient Admission Date]],"mmm")</f>
        <v>Dec</v>
      </c>
      <c r="E5051">
        <f>YEAR(Hospital_Emergency_Room_Data[[#This Row],[Patient Admission Date]])</f>
        <v>2023</v>
      </c>
      <c r="F5051" s="2">
        <v>0.98611111111111116</v>
      </c>
      <c r="G5051" s="8" t="str">
        <f>TEXT(Hospital_Emergency_Room_Data[[#This Row],[Patient Admission Date]],"dddd")</f>
        <v>Friday</v>
      </c>
      <c r="H5051" t="s">
        <v>9208</v>
      </c>
      <c r="I5051">
        <v>56</v>
      </c>
      <c r="J5051" s="5" t="s">
        <v>9219</v>
      </c>
      <c r="K5051" t="s">
        <v>8</v>
      </c>
      <c r="L5051" t="s">
        <v>16</v>
      </c>
      <c r="M5051" t="s">
        <v>9209</v>
      </c>
      <c r="N5051">
        <v>10</v>
      </c>
      <c r="O5051">
        <v>45</v>
      </c>
      <c r="P5051" t="s">
        <v>9225</v>
      </c>
      <c r="Q5051">
        <v>22</v>
      </c>
      <c r="R5051">
        <v>23</v>
      </c>
      <c r="S5051" t="s">
        <v>9256</v>
      </c>
      <c r="T5051" t="s">
        <v>9264</v>
      </c>
      <c r="U5051" t="s">
        <v>9300</v>
      </c>
      <c r="V5051" t="str" cm="1">
        <f t="array" ref="V5051">_xlfn.IFS(Hospital_Emergency_Room_Data[[#This Row],[Day]]&lt;=10,"Start(1-10)",Hospital_Emergency_Room_Data[[#This Row],[Day]]&lt;=20,"Middle(11-20)",Hospital_Emergency_Room_Data[[#This Row],[Day]]&gt;20,"End(21-30)")</f>
        <v>End(21-30)</v>
      </c>
    </row>
    <row r="5052" spans="1:22">
      <c r="A5052">
        <v>633301877</v>
      </c>
      <c r="B5052" t="s">
        <v>5061</v>
      </c>
      <c r="C5052" s="1">
        <v>45286</v>
      </c>
      <c r="D5052" t="str">
        <f>TEXT(Hospital_Emergency_Room_Data[[#This Row],[Patient Admission Date]],"mmm")</f>
        <v>Dec</v>
      </c>
      <c r="E5052">
        <f>YEAR(Hospital_Emergency_Room_Data[[#This Row],[Patient Admission Date]])</f>
        <v>2023</v>
      </c>
      <c r="F5052" s="2">
        <v>0.6958333333333333</v>
      </c>
      <c r="G5052" s="8" t="str">
        <f>TEXT(Hospital_Emergency_Room_Data[[#This Row],[Patient Admission Date]],"dddd")</f>
        <v>Tuesday</v>
      </c>
      <c r="H5052" t="s">
        <v>9208</v>
      </c>
      <c r="I5052">
        <v>72</v>
      </c>
      <c r="J5052" s="5" t="s">
        <v>9222</v>
      </c>
      <c r="K5052" t="s">
        <v>8</v>
      </c>
      <c r="L5052" t="s">
        <v>36</v>
      </c>
      <c r="M5052" t="s">
        <v>9209</v>
      </c>
      <c r="O5052">
        <v>57</v>
      </c>
      <c r="P5052" t="s">
        <v>9225</v>
      </c>
      <c r="Q5052">
        <v>26</v>
      </c>
      <c r="R5052">
        <v>16</v>
      </c>
      <c r="S5052" t="s">
        <v>9257</v>
      </c>
      <c r="T5052" t="s">
        <v>9264</v>
      </c>
      <c r="U5052" t="s">
        <v>9283</v>
      </c>
      <c r="V5052" t="str" cm="1">
        <f t="array" ref="V5052">_xlfn.IFS(Hospital_Emergency_Room_Data[[#This Row],[Day]]&lt;=10,"Start(1-10)",Hospital_Emergency_Room_Data[[#This Row],[Day]]&lt;=20,"Middle(11-20)",Hospital_Emergency_Room_Data[[#This Row],[Day]]&gt;20,"End(21-30)")</f>
        <v>End(21-30)</v>
      </c>
    </row>
    <row r="5053" spans="1:22">
      <c r="A5053">
        <v>810653273</v>
      </c>
      <c r="B5053" t="s">
        <v>5062</v>
      </c>
      <c r="C5053" s="1">
        <v>45068</v>
      </c>
      <c r="D5053" t="str">
        <f>TEXT(Hospital_Emergency_Room_Data[[#This Row],[Patient Admission Date]],"mmm")</f>
        <v>May</v>
      </c>
      <c r="E5053">
        <f>YEAR(Hospital_Emergency_Room_Data[[#This Row],[Patient Admission Date]])</f>
        <v>2023</v>
      </c>
      <c r="F5053" s="2">
        <v>0.35555555555555557</v>
      </c>
      <c r="G5053" s="8" t="str">
        <f>TEXT(Hospital_Emergency_Room_Data[[#This Row],[Patient Admission Date]],"dddd")</f>
        <v>Monday</v>
      </c>
      <c r="H5053" t="s">
        <v>9208</v>
      </c>
      <c r="I5053">
        <v>79</v>
      </c>
      <c r="J5053" s="5" t="s">
        <v>9222</v>
      </c>
      <c r="K5053" t="s">
        <v>8</v>
      </c>
      <c r="L5053" t="s">
        <v>36</v>
      </c>
      <c r="M5053" t="s">
        <v>9209</v>
      </c>
      <c r="O5053">
        <v>57</v>
      </c>
      <c r="P5053" t="s">
        <v>9225</v>
      </c>
      <c r="Q5053">
        <v>22</v>
      </c>
      <c r="R5053">
        <v>8</v>
      </c>
      <c r="S5053" t="s">
        <v>9255</v>
      </c>
      <c r="T5053" t="s">
        <v>9264</v>
      </c>
      <c r="U5053" t="s">
        <v>9283</v>
      </c>
      <c r="V5053" t="str" cm="1">
        <f t="array" ref="V5053">_xlfn.IFS(Hospital_Emergency_Room_Data[[#This Row],[Day]]&lt;=10,"Start(1-10)",Hospital_Emergency_Room_Data[[#This Row],[Day]]&lt;=20,"Middle(11-20)",Hospital_Emergency_Room_Data[[#This Row],[Day]]&gt;20,"End(21-30)")</f>
        <v>End(21-30)</v>
      </c>
    </row>
    <row r="5054" spans="1:22">
      <c r="A5054">
        <v>835508973</v>
      </c>
      <c r="B5054" t="s">
        <v>5063</v>
      </c>
      <c r="C5054" s="1">
        <v>45584</v>
      </c>
      <c r="D5054" t="str">
        <f>TEXT(Hospital_Emergency_Room_Data[[#This Row],[Patient Admission Date]],"mmm")</f>
        <v>Oct</v>
      </c>
      <c r="E5054">
        <f>YEAR(Hospital_Emergency_Room_Data[[#This Row],[Patient Admission Date]])</f>
        <v>2024</v>
      </c>
      <c r="F5054" s="2">
        <v>0.72638888888888886</v>
      </c>
      <c r="G5054" s="8" t="str">
        <f>TEXT(Hospital_Emergency_Room_Data[[#This Row],[Patient Admission Date]],"dddd")</f>
        <v>Saturday</v>
      </c>
      <c r="H5054" t="s">
        <v>9208</v>
      </c>
      <c r="I5054">
        <v>18</v>
      </c>
      <c r="J5054" s="5" t="s">
        <v>9220</v>
      </c>
      <c r="K5054" t="s">
        <v>8</v>
      </c>
      <c r="L5054" t="s">
        <v>36</v>
      </c>
      <c r="M5054" t="s">
        <v>9209</v>
      </c>
      <c r="O5054">
        <v>11</v>
      </c>
      <c r="P5054" t="s">
        <v>9226</v>
      </c>
      <c r="Q5054">
        <v>19</v>
      </c>
      <c r="R5054">
        <v>17</v>
      </c>
      <c r="S5054" t="s">
        <v>9257</v>
      </c>
      <c r="T5054" t="s">
        <v>9262</v>
      </c>
      <c r="U5054" t="s">
        <v>9282</v>
      </c>
      <c r="V5054" t="str" cm="1">
        <f t="array" ref="V5054">_xlfn.IFS(Hospital_Emergency_Room_Data[[#This Row],[Day]]&lt;=10,"Start(1-10)",Hospital_Emergency_Room_Data[[#This Row],[Day]]&lt;=20,"Middle(11-20)",Hospital_Emergency_Room_Data[[#This Row],[Day]]&gt;20,"End(21-30)")</f>
        <v>Middle(11-20)</v>
      </c>
    </row>
    <row r="5055" spans="1:22">
      <c r="A5055">
        <v>340519084</v>
      </c>
      <c r="B5055" t="s">
        <v>5064</v>
      </c>
      <c r="C5055" s="1">
        <v>45279</v>
      </c>
      <c r="D5055" t="str">
        <f>TEXT(Hospital_Emergency_Room_Data[[#This Row],[Patient Admission Date]],"mmm")</f>
        <v>Dec</v>
      </c>
      <c r="E5055">
        <f>YEAR(Hospital_Emergency_Room_Data[[#This Row],[Patient Admission Date]])</f>
        <v>2023</v>
      </c>
      <c r="F5055" s="2">
        <v>0.64722222222222225</v>
      </c>
      <c r="G5055" s="8" t="str">
        <f>TEXT(Hospital_Emergency_Room_Data[[#This Row],[Patient Admission Date]],"dddd")</f>
        <v>Tuesday</v>
      </c>
      <c r="H5055" t="s">
        <v>9208</v>
      </c>
      <c r="I5055">
        <v>79</v>
      </c>
      <c r="J5055" s="5" t="s">
        <v>9222</v>
      </c>
      <c r="K5055" t="s">
        <v>8</v>
      </c>
      <c r="L5055" t="s">
        <v>36</v>
      </c>
      <c r="M5055" t="s">
        <v>9209</v>
      </c>
      <c r="O5055">
        <v>39</v>
      </c>
      <c r="P5055" t="s">
        <v>9225</v>
      </c>
      <c r="Q5055">
        <v>19</v>
      </c>
      <c r="R5055">
        <v>15</v>
      </c>
      <c r="S5055" t="s">
        <v>9257</v>
      </c>
      <c r="T5055" t="s">
        <v>9262</v>
      </c>
      <c r="U5055" t="s">
        <v>9300</v>
      </c>
      <c r="V5055" t="str" cm="1">
        <f t="array" ref="V5055">_xlfn.IFS(Hospital_Emergency_Room_Data[[#This Row],[Day]]&lt;=10,"Start(1-10)",Hospital_Emergency_Room_Data[[#This Row],[Day]]&lt;=20,"Middle(11-20)",Hospital_Emergency_Room_Data[[#This Row],[Day]]&gt;20,"End(21-30)")</f>
        <v>Middle(11-20)</v>
      </c>
    </row>
    <row r="5056" spans="1:22">
      <c r="A5056">
        <v>653561789</v>
      </c>
      <c r="B5056" t="s">
        <v>5065</v>
      </c>
      <c r="C5056" s="1">
        <v>45207</v>
      </c>
      <c r="D5056" t="str">
        <f>TEXT(Hospital_Emergency_Room_Data[[#This Row],[Patient Admission Date]],"mmm")</f>
        <v>Oct</v>
      </c>
      <c r="E5056">
        <f>YEAR(Hospital_Emergency_Room_Data[[#This Row],[Patient Admission Date]])</f>
        <v>2023</v>
      </c>
      <c r="F5056" s="2">
        <v>0.42569444444444443</v>
      </c>
      <c r="G5056" s="8" t="str">
        <f>TEXT(Hospital_Emergency_Room_Data[[#This Row],[Patient Admission Date]],"dddd")</f>
        <v>Sunday</v>
      </c>
      <c r="H5056" t="s">
        <v>9208</v>
      </c>
      <c r="I5056">
        <v>43</v>
      </c>
      <c r="J5056" s="5" t="s">
        <v>9223</v>
      </c>
      <c r="K5056" t="s">
        <v>8</v>
      </c>
      <c r="L5056" t="s">
        <v>36</v>
      </c>
      <c r="M5056" t="s">
        <v>9209</v>
      </c>
      <c r="O5056">
        <v>43</v>
      </c>
      <c r="P5056" t="s">
        <v>9225</v>
      </c>
      <c r="Q5056">
        <v>8</v>
      </c>
      <c r="R5056">
        <v>10</v>
      </c>
      <c r="S5056" t="s">
        <v>9255</v>
      </c>
      <c r="T5056" t="s">
        <v>9265</v>
      </c>
      <c r="U5056" t="s">
        <v>9300</v>
      </c>
      <c r="V5056" t="str" cm="1">
        <f t="array" ref="V5056">_xlfn.IFS(Hospital_Emergency_Room_Data[[#This Row],[Day]]&lt;=10,"Start(1-10)",Hospital_Emergency_Room_Data[[#This Row],[Day]]&lt;=20,"Middle(11-20)",Hospital_Emergency_Room_Data[[#This Row],[Day]]&gt;20,"End(21-30)")</f>
        <v>Start(1-10)</v>
      </c>
    </row>
    <row r="5057" spans="1:22">
      <c r="A5057">
        <v>670791251</v>
      </c>
      <c r="B5057" t="s">
        <v>5066</v>
      </c>
      <c r="C5057" s="1">
        <v>45235</v>
      </c>
      <c r="D5057" t="str">
        <f>TEXT(Hospital_Emergency_Room_Data[[#This Row],[Patient Admission Date]],"mmm")</f>
        <v>Nov</v>
      </c>
      <c r="E5057">
        <f>YEAR(Hospital_Emergency_Room_Data[[#This Row],[Patient Admission Date]])</f>
        <v>2023</v>
      </c>
      <c r="F5057" s="2">
        <v>2.9861111111111113E-2</v>
      </c>
      <c r="G5057" s="8" t="str">
        <f>TEXT(Hospital_Emergency_Room_Data[[#This Row],[Patient Admission Date]],"dddd")</f>
        <v>Sunday</v>
      </c>
      <c r="H5057" t="s">
        <v>9208</v>
      </c>
      <c r="I5057">
        <v>60</v>
      </c>
      <c r="J5057" s="5" t="s">
        <v>9217</v>
      </c>
      <c r="K5057" t="s">
        <v>8</v>
      </c>
      <c r="L5057" t="s">
        <v>36</v>
      </c>
      <c r="M5057" t="s">
        <v>9209</v>
      </c>
      <c r="O5057">
        <v>14</v>
      </c>
      <c r="P5057" t="s">
        <v>9226</v>
      </c>
      <c r="Q5057">
        <v>5</v>
      </c>
      <c r="R5057">
        <v>0</v>
      </c>
      <c r="S5057" t="s">
        <v>9258</v>
      </c>
      <c r="T5057" t="s">
        <v>9263</v>
      </c>
      <c r="U5057" t="s">
        <v>9282</v>
      </c>
      <c r="V5057" t="str" cm="1">
        <f t="array" ref="V5057">_xlfn.IFS(Hospital_Emergency_Room_Data[[#This Row],[Day]]&lt;=10,"Start(1-10)",Hospital_Emergency_Room_Data[[#This Row],[Day]]&lt;=20,"Middle(11-20)",Hospital_Emergency_Room_Data[[#This Row],[Day]]&gt;20,"End(21-30)")</f>
        <v>Start(1-10)</v>
      </c>
    </row>
    <row r="5058" spans="1:22">
      <c r="A5058">
        <v>467839328</v>
      </c>
      <c r="B5058" t="s">
        <v>5067</v>
      </c>
      <c r="C5058" s="1">
        <v>45191</v>
      </c>
      <c r="D5058" t="str">
        <f>TEXT(Hospital_Emergency_Room_Data[[#This Row],[Patient Admission Date]],"mmm")</f>
        <v>Sep</v>
      </c>
      <c r="E5058">
        <f>YEAR(Hospital_Emergency_Room_Data[[#This Row],[Patient Admission Date]])</f>
        <v>2023</v>
      </c>
      <c r="F5058" s="2">
        <v>8.9583333333333334E-2</v>
      </c>
      <c r="G5058" s="8" t="str">
        <f>TEXT(Hospital_Emergency_Room_Data[[#This Row],[Patient Admission Date]],"dddd")</f>
        <v>Friday</v>
      </c>
      <c r="H5058" t="s">
        <v>9208</v>
      </c>
      <c r="I5058">
        <v>43</v>
      </c>
      <c r="J5058" s="5" t="s">
        <v>9223</v>
      </c>
      <c r="K5058" t="s">
        <v>8</v>
      </c>
      <c r="L5058" t="s">
        <v>36</v>
      </c>
      <c r="M5058" t="s">
        <v>9209</v>
      </c>
      <c r="O5058">
        <v>20</v>
      </c>
      <c r="P5058" t="s">
        <v>9226</v>
      </c>
      <c r="Q5058">
        <v>22</v>
      </c>
      <c r="R5058">
        <v>2</v>
      </c>
      <c r="S5058" t="s">
        <v>9258</v>
      </c>
      <c r="T5058" t="s">
        <v>9264</v>
      </c>
      <c r="U5058" t="s">
        <v>9282</v>
      </c>
      <c r="V5058" t="str" cm="1">
        <f t="array" ref="V5058">_xlfn.IFS(Hospital_Emergency_Room_Data[[#This Row],[Day]]&lt;=10,"Start(1-10)",Hospital_Emergency_Room_Data[[#This Row],[Day]]&lt;=20,"Middle(11-20)",Hospital_Emergency_Room_Data[[#This Row],[Day]]&gt;20,"End(21-30)")</f>
        <v>End(21-30)</v>
      </c>
    </row>
    <row r="5059" spans="1:22">
      <c r="A5059">
        <v>352376251</v>
      </c>
      <c r="B5059" t="s">
        <v>5068</v>
      </c>
      <c r="C5059" s="1">
        <v>45279</v>
      </c>
      <c r="D5059" t="str">
        <f>TEXT(Hospital_Emergency_Room_Data[[#This Row],[Patient Admission Date]],"mmm")</f>
        <v>Dec</v>
      </c>
      <c r="E5059">
        <f>YEAR(Hospital_Emergency_Room_Data[[#This Row],[Patient Admission Date]])</f>
        <v>2023</v>
      </c>
      <c r="F5059" s="2">
        <v>0.92569444444444449</v>
      </c>
      <c r="G5059" s="8" t="str">
        <f>TEXT(Hospital_Emergency_Room_Data[[#This Row],[Patient Admission Date]],"dddd")</f>
        <v>Tuesday</v>
      </c>
      <c r="H5059" t="s">
        <v>9208</v>
      </c>
      <c r="I5059">
        <v>17</v>
      </c>
      <c r="J5059" s="5" t="s">
        <v>9220</v>
      </c>
      <c r="K5059" t="s">
        <v>8</v>
      </c>
      <c r="L5059" t="s">
        <v>36</v>
      </c>
      <c r="M5059" t="s">
        <v>9209</v>
      </c>
      <c r="O5059">
        <v>52</v>
      </c>
      <c r="P5059" t="s">
        <v>9225</v>
      </c>
      <c r="Q5059">
        <v>19</v>
      </c>
      <c r="R5059">
        <v>22</v>
      </c>
      <c r="S5059" t="s">
        <v>9256</v>
      </c>
      <c r="T5059" t="s">
        <v>9262</v>
      </c>
      <c r="U5059" t="s">
        <v>9283</v>
      </c>
      <c r="V5059" t="str" cm="1">
        <f t="array" ref="V5059">_xlfn.IFS(Hospital_Emergency_Room_Data[[#This Row],[Day]]&lt;=10,"Start(1-10)",Hospital_Emergency_Room_Data[[#This Row],[Day]]&lt;=20,"Middle(11-20)",Hospital_Emergency_Room_Data[[#This Row],[Day]]&gt;20,"End(21-30)")</f>
        <v>Middle(11-20)</v>
      </c>
    </row>
    <row r="5060" spans="1:22">
      <c r="A5060">
        <v>190027429</v>
      </c>
      <c r="B5060" t="s">
        <v>5069</v>
      </c>
      <c r="C5060" s="1">
        <v>45417</v>
      </c>
      <c r="D5060" t="str">
        <f>TEXT(Hospital_Emergency_Room_Data[[#This Row],[Patient Admission Date]],"mmm")</f>
        <v>May</v>
      </c>
      <c r="E5060">
        <f>YEAR(Hospital_Emergency_Room_Data[[#This Row],[Patient Admission Date]])</f>
        <v>2024</v>
      </c>
      <c r="F5060" s="2">
        <v>0.87152777777777779</v>
      </c>
      <c r="G5060" s="8" t="str">
        <f>TEXT(Hospital_Emergency_Room_Data[[#This Row],[Patient Admission Date]],"dddd")</f>
        <v>Sunday</v>
      </c>
      <c r="H5060" t="s">
        <v>9208</v>
      </c>
      <c r="I5060">
        <v>30</v>
      </c>
      <c r="J5060" s="5" t="s">
        <v>9223</v>
      </c>
      <c r="K5060" t="s">
        <v>8</v>
      </c>
      <c r="L5060" t="s">
        <v>36</v>
      </c>
      <c r="M5060" t="s">
        <v>9209</v>
      </c>
      <c r="O5060">
        <v>27</v>
      </c>
      <c r="P5060" t="s">
        <v>9226</v>
      </c>
      <c r="Q5060">
        <v>5</v>
      </c>
      <c r="R5060">
        <v>20</v>
      </c>
      <c r="S5060" t="s">
        <v>9256</v>
      </c>
      <c r="T5060" t="s">
        <v>9263</v>
      </c>
      <c r="U5060" t="s">
        <v>9282</v>
      </c>
      <c r="V5060" t="str" cm="1">
        <f t="array" ref="V5060">_xlfn.IFS(Hospital_Emergency_Room_Data[[#This Row],[Day]]&lt;=10,"Start(1-10)",Hospital_Emergency_Room_Data[[#This Row],[Day]]&lt;=20,"Middle(11-20)",Hospital_Emergency_Room_Data[[#This Row],[Day]]&gt;20,"End(21-30)")</f>
        <v>Start(1-10)</v>
      </c>
    </row>
    <row r="5061" spans="1:22">
      <c r="A5061">
        <v>538397442</v>
      </c>
      <c r="B5061" t="s">
        <v>5070</v>
      </c>
      <c r="C5061" s="1">
        <v>45469</v>
      </c>
      <c r="D5061" t="str">
        <f>TEXT(Hospital_Emergency_Room_Data[[#This Row],[Patient Admission Date]],"mmm")</f>
        <v>Jun</v>
      </c>
      <c r="E5061">
        <f>YEAR(Hospital_Emergency_Room_Data[[#This Row],[Patient Admission Date]])</f>
        <v>2024</v>
      </c>
      <c r="F5061" s="2">
        <v>0.16805555555555557</v>
      </c>
      <c r="G5061" s="8" t="str">
        <f>TEXT(Hospital_Emergency_Room_Data[[#This Row],[Patient Admission Date]],"dddd")</f>
        <v>Wednesday</v>
      </c>
      <c r="H5061" t="s">
        <v>9208</v>
      </c>
      <c r="I5061">
        <v>9</v>
      </c>
      <c r="J5061" s="5" t="s">
        <v>9221</v>
      </c>
      <c r="K5061" t="s">
        <v>8</v>
      </c>
      <c r="L5061" t="s">
        <v>36</v>
      </c>
      <c r="M5061" t="s">
        <v>9209</v>
      </c>
      <c r="N5061">
        <v>0</v>
      </c>
      <c r="O5061">
        <v>45</v>
      </c>
      <c r="P5061" t="s">
        <v>9225</v>
      </c>
      <c r="Q5061">
        <v>26</v>
      </c>
      <c r="R5061">
        <v>4</v>
      </c>
      <c r="S5061" t="s">
        <v>9258</v>
      </c>
      <c r="T5061" t="s">
        <v>9264</v>
      </c>
      <c r="U5061" t="s">
        <v>9300</v>
      </c>
      <c r="V5061" t="str" cm="1">
        <f t="array" ref="V5061">_xlfn.IFS(Hospital_Emergency_Room_Data[[#This Row],[Day]]&lt;=10,"Start(1-10)",Hospital_Emergency_Room_Data[[#This Row],[Day]]&lt;=20,"Middle(11-20)",Hospital_Emergency_Room_Data[[#This Row],[Day]]&gt;20,"End(21-30)")</f>
        <v>End(21-30)</v>
      </c>
    </row>
    <row r="5062" spans="1:22">
      <c r="A5062">
        <v>581717643</v>
      </c>
      <c r="B5062" t="s">
        <v>5071</v>
      </c>
      <c r="C5062" s="1">
        <v>45535</v>
      </c>
      <c r="D5062" t="str">
        <f>TEXT(Hospital_Emergency_Room_Data[[#This Row],[Patient Admission Date]],"mmm")</f>
        <v>Aug</v>
      </c>
      <c r="E5062">
        <f>YEAR(Hospital_Emergency_Room_Data[[#This Row],[Patient Admission Date]])</f>
        <v>2024</v>
      </c>
      <c r="F5062" s="2">
        <v>0.39861111111111114</v>
      </c>
      <c r="G5062" s="8" t="str">
        <f>TEXT(Hospital_Emergency_Room_Data[[#This Row],[Patient Admission Date]],"dddd")</f>
        <v>Saturday</v>
      </c>
      <c r="H5062" t="s">
        <v>9208</v>
      </c>
      <c r="I5062">
        <v>67</v>
      </c>
      <c r="J5062" s="5" t="s">
        <v>9217</v>
      </c>
      <c r="K5062" t="s">
        <v>8</v>
      </c>
      <c r="L5062" t="s">
        <v>36</v>
      </c>
      <c r="M5062" t="s">
        <v>9209</v>
      </c>
      <c r="N5062">
        <v>2</v>
      </c>
      <c r="O5062">
        <v>47</v>
      </c>
      <c r="P5062" t="s">
        <v>9225</v>
      </c>
      <c r="Q5062">
        <v>31</v>
      </c>
      <c r="R5062">
        <v>9</v>
      </c>
      <c r="S5062" t="s">
        <v>9255</v>
      </c>
      <c r="T5062" t="s">
        <v>9264</v>
      </c>
      <c r="U5062" t="s">
        <v>9283</v>
      </c>
      <c r="V5062" t="str" cm="1">
        <f t="array" ref="V5062">_xlfn.IFS(Hospital_Emergency_Room_Data[[#This Row],[Day]]&lt;=10,"Start(1-10)",Hospital_Emergency_Room_Data[[#This Row],[Day]]&lt;=20,"Middle(11-20)",Hospital_Emergency_Room_Data[[#This Row],[Day]]&gt;20,"End(21-30)")</f>
        <v>End(21-30)</v>
      </c>
    </row>
    <row r="5063" spans="1:22">
      <c r="A5063">
        <v>439588420</v>
      </c>
      <c r="B5063" t="s">
        <v>5072</v>
      </c>
      <c r="C5063" s="1">
        <v>45515</v>
      </c>
      <c r="D5063" t="str">
        <f>TEXT(Hospital_Emergency_Room_Data[[#This Row],[Patient Admission Date]],"mmm")</f>
        <v>Aug</v>
      </c>
      <c r="E5063">
        <f>YEAR(Hospital_Emergency_Room_Data[[#This Row],[Patient Admission Date]])</f>
        <v>2024</v>
      </c>
      <c r="F5063" s="2">
        <v>7.2222222222222215E-2</v>
      </c>
      <c r="G5063" s="8" t="str">
        <f>TEXT(Hospital_Emergency_Room_Data[[#This Row],[Patient Admission Date]],"dddd")</f>
        <v>Sunday</v>
      </c>
      <c r="H5063" t="s">
        <v>9208</v>
      </c>
      <c r="I5063">
        <v>73</v>
      </c>
      <c r="J5063" s="5" t="s">
        <v>9222</v>
      </c>
      <c r="K5063" t="s">
        <v>8</v>
      </c>
      <c r="L5063" t="s">
        <v>36</v>
      </c>
      <c r="M5063" t="s">
        <v>9209</v>
      </c>
      <c r="N5063">
        <v>3</v>
      </c>
      <c r="O5063">
        <v>34</v>
      </c>
      <c r="P5063" t="s">
        <v>9225</v>
      </c>
      <c r="Q5063">
        <v>11</v>
      </c>
      <c r="R5063">
        <v>1</v>
      </c>
      <c r="S5063" t="s">
        <v>9258</v>
      </c>
      <c r="T5063" t="s">
        <v>9265</v>
      </c>
      <c r="U5063" t="s">
        <v>9300</v>
      </c>
      <c r="V5063" t="str" cm="1">
        <f t="array" ref="V5063">_xlfn.IFS(Hospital_Emergency_Room_Data[[#This Row],[Day]]&lt;=10,"Start(1-10)",Hospital_Emergency_Room_Data[[#This Row],[Day]]&lt;=20,"Middle(11-20)",Hospital_Emergency_Room_Data[[#This Row],[Day]]&gt;20,"End(21-30)")</f>
        <v>Middle(11-20)</v>
      </c>
    </row>
    <row r="5064" spans="1:22">
      <c r="A5064">
        <v>334964072</v>
      </c>
      <c r="B5064" t="s">
        <v>5073</v>
      </c>
      <c r="C5064" s="1">
        <v>45074</v>
      </c>
      <c r="D5064" t="str">
        <f>TEXT(Hospital_Emergency_Room_Data[[#This Row],[Patient Admission Date]],"mmm")</f>
        <v>May</v>
      </c>
      <c r="E5064">
        <f>YEAR(Hospital_Emergency_Room_Data[[#This Row],[Patient Admission Date]])</f>
        <v>2023</v>
      </c>
      <c r="F5064" s="2">
        <v>0.29166666666666669</v>
      </c>
      <c r="G5064" s="8" t="str">
        <f>TEXT(Hospital_Emergency_Room_Data[[#This Row],[Patient Admission Date]],"dddd")</f>
        <v>Sunday</v>
      </c>
      <c r="H5064" t="s">
        <v>9208</v>
      </c>
      <c r="I5064">
        <v>63</v>
      </c>
      <c r="J5064" s="5" t="s">
        <v>9217</v>
      </c>
      <c r="K5064" t="s">
        <v>8</v>
      </c>
      <c r="L5064" t="s">
        <v>36</v>
      </c>
      <c r="M5064" t="s">
        <v>9209</v>
      </c>
      <c r="N5064">
        <v>4</v>
      </c>
      <c r="O5064">
        <v>50</v>
      </c>
      <c r="P5064" t="s">
        <v>9225</v>
      </c>
      <c r="Q5064">
        <v>28</v>
      </c>
      <c r="R5064">
        <v>7</v>
      </c>
      <c r="S5064" t="s">
        <v>9255</v>
      </c>
      <c r="T5064" t="s">
        <v>9264</v>
      </c>
      <c r="U5064" t="s">
        <v>9283</v>
      </c>
      <c r="V5064" t="str" cm="1">
        <f t="array" ref="V5064">_xlfn.IFS(Hospital_Emergency_Room_Data[[#This Row],[Day]]&lt;=10,"Start(1-10)",Hospital_Emergency_Room_Data[[#This Row],[Day]]&lt;=20,"Middle(11-20)",Hospital_Emergency_Room_Data[[#This Row],[Day]]&gt;20,"End(21-30)")</f>
        <v>End(21-30)</v>
      </c>
    </row>
    <row r="5065" spans="1:22">
      <c r="A5065">
        <v>466974081</v>
      </c>
      <c r="B5065" t="s">
        <v>5074</v>
      </c>
      <c r="C5065" s="1">
        <v>45500</v>
      </c>
      <c r="D5065" t="str">
        <f>TEXT(Hospital_Emergency_Room_Data[[#This Row],[Patient Admission Date]],"mmm")</f>
        <v>Jul</v>
      </c>
      <c r="E5065">
        <f>YEAR(Hospital_Emergency_Room_Data[[#This Row],[Patient Admission Date]])</f>
        <v>2024</v>
      </c>
      <c r="F5065" s="2">
        <v>0.27083333333333331</v>
      </c>
      <c r="G5065" s="8" t="str">
        <f>TEXT(Hospital_Emergency_Room_Data[[#This Row],[Patient Admission Date]],"dddd")</f>
        <v>Saturday</v>
      </c>
      <c r="H5065" t="s">
        <v>9208</v>
      </c>
      <c r="I5065">
        <v>43</v>
      </c>
      <c r="J5065" s="5" t="s">
        <v>9223</v>
      </c>
      <c r="K5065" t="s">
        <v>8</v>
      </c>
      <c r="L5065" t="s">
        <v>36</v>
      </c>
      <c r="M5065" t="s">
        <v>9209</v>
      </c>
      <c r="N5065">
        <v>9</v>
      </c>
      <c r="O5065">
        <v>41</v>
      </c>
      <c r="P5065" t="s">
        <v>9225</v>
      </c>
      <c r="Q5065">
        <v>27</v>
      </c>
      <c r="R5065">
        <v>6</v>
      </c>
      <c r="S5065" t="s">
        <v>9255</v>
      </c>
      <c r="T5065" t="s">
        <v>9264</v>
      </c>
      <c r="U5065" t="s">
        <v>9300</v>
      </c>
      <c r="V5065" t="str" cm="1">
        <f t="array" ref="V5065">_xlfn.IFS(Hospital_Emergency_Room_Data[[#This Row],[Day]]&lt;=10,"Start(1-10)",Hospital_Emergency_Room_Data[[#This Row],[Day]]&lt;=20,"Middle(11-20)",Hospital_Emergency_Room_Data[[#This Row],[Day]]&gt;20,"End(21-30)")</f>
        <v>End(21-30)</v>
      </c>
    </row>
    <row r="5066" spans="1:22">
      <c r="A5066">
        <v>398191977</v>
      </c>
      <c r="B5066" t="s">
        <v>5075</v>
      </c>
      <c r="C5066" s="1">
        <v>45558</v>
      </c>
      <c r="D5066" t="str">
        <f>TEXT(Hospital_Emergency_Room_Data[[#This Row],[Patient Admission Date]],"mmm")</f>
        <v>Sep</v>
      </c>
      <c r="E5066">
        <f>YEAR(Hospital_Emergency_Room_Data[[#This Row],[Patient Admission Date]])</f>
        <v>2024</v>
      </c>
      <c r="F5066" s="2">
        <v>2.0833333333333333E-3</v>
      </c>
      <c r="G5066" s="8" t="str">
        <f>TEXT(Hospital_Emergency_Room_Data[[#This Row],[Patient Admission Date]],"dddd")</f>
        <v>Monday</v>
      </c>
      <c r="H5066" t="s">
        <v>9208</v>
      </c>
      <c r="I5066">
        <v>63</v>
      </c>
      <c r="J5066" s="5" t="s">
        <v>9217</v>
      </c>
      <c r="K5066" t="s">
        <v>8</v>
      </c>
      <c r="L5066" t="s">
        <v>140</v>
      </c>
      <c r="M5066" t="s">
        <v>9209</v>
      </c>
      <c r="O5066">
        <v>15</v>
      </c>
      <c r="P5066" t="s">
        <v>9226</v>
      </c>
      <c r="Q5066">
        <v>23</v>
      </c>
      <c r="R5066">
        <v>0</v>
      </c>
      <c r="S5066" t="s">
        <v>9258</v>
      </c>
      <c r="T5066" t="s">
        <v>9264</v>
      </c>
      <c r="U5066" t="s">
        <v>9282</v>
      </c>
      <c r="V5066" t="str" cm="1">
        <f t="array" ref="V5066">_xlfn.IFS(Hospital_Emergency_Room_Data[[#This Row],[Day]]&lt;=10,"Start(1-10)",Hospital_Emergency_Room_Data[[#This Row],[Day]]&lt;=20,"Middle(11-20)",Hospital_Emergency_Room_Data[[#This Row],[Day]]&gt;20,"End(21-30)")</f>
        <v>End(21-30)</v>
      </c>
    </row>
    <row r="5067" spans="1:22">
      <c r="A5067">
        <v>670569740</v>
      </c>
      <c r="B5067" t="s">
        <v>5076</v>
      </c>
      <c r="C5067" s="1">
        <v>45175</v>
      </c>
      <c r="D5067" t="str">
        <f>TEXT(Hospital_Emergency_Room_Data[[#This Row],[Patient Admission Date]],"mmm")</f>
        <v>Sep</v>
      </c>
      <c r="E5067">
        <f>YEAR(Hospital_Emergency_Room_Data[[#This Row],[Patient Admission Date]])</f>
        <v>2023</v>
      </c>
      <c r="F5067" s="2">
        <v>0.71666666666666667</v>
      </c>
      <c r="G5067" s="8" t="str">
        <f>TEXT(Hospital_Emergency_Room_Data[[#This Row],[Patient Admission Date]],"dddd")</f>
        <v>Wednesday</v>
      </c>
      <c r="H5067" t="s">
        <v>9208</v>
      </c>
      <c r="I5067">
        <v>38</v>
      </c>
      <c r="J5067" s="5" t="s">
        <v>9223</v>
      </c>
      <c r="K5067" t="s">
        <v>8</v>
      </c>
      <c r="L5067" t="s">
        <v>140</v>
      </c>
      <c r="M5067" t="s">
        <v>9209</v>
      </c>
      <c r="O5067">
        <v>53</v>
      </c>
      <c r="P5067" t="s">
        <v>9225</v>
      </c>
      <c r="Q5067">
        <v>6</v>
      </c>
      <c r="R5067">
        <v>17</v>
      </c>
      <c r="S5067" t="s">
        <v>9257</v>
      </c>
      <c r="T5067" t="s">
        <v>9263</v>
      </c>
      <c r="U5067" t="s">
        <v>9283</v>
      </c>
      <c r="V5067" t="str" cm="1">
        <f t="array" ref="V5067">_xlfn.IFS(Hospital_Emergency_Room_Data[[#This Row],[Day]]&lt;=10,"Start(1-10)",Hospital_Emergency_Room_Data[[#This Row],[Day]]&lt;=20,"Middle(11-20)",Hospital_Emergency_Room_Data[[#This Row],[Day]]&gt;20,"End(21-30)")</f>
        <v>Start(1-10)</v>
      </c>
    </row>
    <row r="5068" spans="1:22">
      <c r="A5068">
        <v>196411005</v>
      </c>
      <c r="B5068" t="s">
        <v>5077</v>
      </c>
      <c r="C5068" s="1">
        <v>45035</v>
      </c>
      <c r="D5068" t="str">
        <f>TEXT(Hospital_Emergency_Room_Data[[#This Row],[Patient Admission Date]],"mmm")</f>
        <v>Apr</v>
      </c>
      <c r="E5068">
        <f>YEAR(Hospital_Emergency_Room_Data[[#This Row],[Patient Admission Date]])</f>
        <v>2023</v>
      </c>
      <c r="F5068" s="2">
        <v>0.13472222222222222</v>
      </c>
      <c r="G5068" s="8" t="str">
        <f>TEXT(Hospital_Emergency_Room_Data[[#This Row],[Patient Admission Date]],"dddd")</f>
        <v>Wednesday</v>
      </c>
      <c r="H5068" t="s">
        <v>9208</v>
      </c>
      <c r="I5068">
        <v>2</v>
      </c>
      <c r="J5068" s="5" t="s">
        <v>9218</v>
      </c>
      <c r="K5068" t="s">
        <v>8</v>
      </c>
      <c r="L5068" t="s">
        <v>140</v>
      </c>
      <c r="M5068" t="s">
        <v>9209</v>
      </c>
      <c r="N5068">
        <v>4</v>
      </c>
      <c r="O5068">
        <v>52</v>
      </c>
      <c r="P5068" t="s">
        <v>9225</v>
      </c>
      <c r="Q5068">
        <v>19</v>
      </c>
      <c r="R5068">
        <v>3</v>
      </c>
      <c r="S5068" t="s">
        <v>9258</v>
      </c>
      <c r="T5068" t="s">
        <v>9262</v>
      </c>
      <c r="U5068" t="s">
        <v>9283</v>
      </c>
      <c r="V5068" t="str" cm="1">
        <f t="array" ref="V5068">_xlfn.IFS(Hospital_Emergency_Room_Data[[#This Row],[Day]]&lt;=10,"Start(1-10)",Hospital_Emergency_Room_Data[[#This Row],[Day]]&lt;=20,"Middle(11-20)",Hospital_Emergency_Room_Data[[#This Row],[Day]]&gt;20,"End(21-30)")</f>
        <v>Middle(11-20)</v>
      </c>
    </row>
    <row r="5069" spans="1:22">
      <c r="A5069">
        <v>335250106</v>
      </c>
      <c r="B5069" t="s">
        <v>5078</v>
      </c>
      <c r="C5069" s="1">
        <v>45085</v>
      </c>
      <c r="D5069" t="str">
        <f>TEXT(Hospital_Emergency_Room_Data[[#This Row],[Patient Admission Date]],"mmm")</f>
        <v>Jun</v>
      </c>
      <c r="E5069">
        <f>YEAR(Hospital_Emergency_Room_Data[[#This Row],[Patient Admission Date]])</f>
        <v>2023</v>
      </c>
      <c r="F5069" s="2">
        <v>0.43055555555555558</v>
      </c>
      <c r="G5069" s="8" t="str">
        <f>TEXT(Hospital_Emergency_Room_Data[[#This Row],[Patient Admission Date]],"dddd")</f>
        <v>Thursday</v>
      </c>
      <c r="H5069" t="s">
        <v>9208</v>
      </c>
      <c r="I5069">
        <v>61</v>
      </c>
      <c r="J5069" s="5" t="s">
        <v>9217</v>
      </c>
      <c r="K5069" t="s">
        <v>12</v>
      </c>
      <c r="L5069" t="s">
        <v>9281</v>
      </c>
      <c r="M5069" t="s">
        <v>9209</v>
      </c>
      <c r="O5069">
        <v>55</v>
      </c>
      <c r="P5069" t="s">
        <v>9225</v>
      </c>
      <c r="Q5069">
        <v>8</v>
      </c>
      <c r="R5069">
        <v>10</v>
      </c>
      <c r="S5069" t="s">
        <v>9255</v>
      </c>
      <c r="T5069" t="s">
        <v>9265</v>
      </c>
      <c r="U5069" t="s">
        <v>9283</v>
      </c>
      <c r="V5069" t="str" cm="1">
        <f t="array" ref="V5069">_xlfn.IFS(Hospital_Emergency_Room_Data[[#This Row],[Day]]&lt;=10,"Start(1-10)",Hospital_Emergency_Room_Data[[#This Row],[Day]]&lt;=20,"Middle(11-20)",Hospital_Emergency_Room_Data[[#This Row],[Day]]&gt;20,"End(21-30)")</f>
        <v>Start(1-10)</v>
      </c>
    </row>
    <row r="5070" spans="1:22">
      <c r="A5070">
        <v>746944167</v>
      </c>
      <c r="B5070" t="s">
        <v>5079</v>
      </c>
      <c r="C5070" s="1">
        <v>45393</v>
      </c>
      <c r="D5070" t="str">
        <f>TEXT(Hospital_Emergency_Room_Data[[#This Row],[Patient Admission Date]],"mmm")</f>
        <v>Apr</v>
      </c>
      <c r="E5070">
        <f>YEAR(Hospital_Emergency_Room_Data[[#This Row],[Patient Admission Date]])</f>
        <v>2024</v>
      </c>
      <c r="F5070" s="2">
        <v>8.6805555555555552E-2</v>
      </c>
      <c r="G5070" s="8" t="str">
        <f>TEXT(Hospital_Emergency_Room_Data[[#This Row],[Patient Admission Date]],"dddd")</f>
        <v>Thursday</v>
      </c>
      <c r="H5070" t="s">
        <v>9208</v>
      </c>
      <c r="I5070">
        <v>55</v>
      </c>
      <c r="J5070" s="5" t="s">
        <v>9219</v>
      </c>
      <c r="K5070" t="s">
        <v>12</v>
      </c>
      <c r="L5070" t="s">
        <v>9281</v>
      </c>
      <c r="M5070" t="s">
        <v>9209</v>
      </c>
      <c r="O5070">
        <v>55</v>
      </c>
      <c r="P5070" t="s">
        <v>9225</v>
      </c>
      <c r="Q5070">
        <v>11</v>
      </c>
      <c r="R5070">
        <v>2</v>
      </c>
      <c r="S5070" t="s">
        <v>9258</v>
      </c>
      <c r="T5070" t="s">
        <v>9265</v>
      </c>
      <c r="U5070" t="s">
        <v>9283</v>
      </c>
      <c r="V5070" t="str" cm="1">
        <f t="array" ref="V5070">_xlfn.IFS(Hospital_Emergency_Room_Data[[#This Row],[Day]]&lt;=10,"Start(1-10)",Hospital_Emergency_Room_Data[[#This Row],[Day]]&lt;=20,"Middle(11-20)",Hospital_Emergency_Room_Data[[#This Row],[Day]]&gt;20,"End(21-30)")</f>
        <v>Middle(11-20)</v>
      </c>
    </row>
    <row r="5071" spans="1:22">
      <c r="A5071">
        <v>401482727</v>
      </c>
      <c r="B5071" t="s">
        <v>5080</v>
      </c>
      <c r="C5071" s="1">
        <v>45384</v>
      </c>
      <c r="D5071" t="str">
        <f>TEXT(Hospital_Emergency_Room_Data[[#This Row],[Patient Admission Date]],"mmm")</f>
        <v>Apr</v>
      </c>
      <c r="E5071">
        <f>YEAR(Hospital_Emergency_Room_Data[[#This Row],[Patient Admission Date]])</f>
        <v>2024</v>
      </c>
      <c r="F5071" s="2">
        <v>0.81319444444444444</v>
      </c>
      <c r="G5071" s="8" t="str">
        <f>TEXT(Hospital_Emergency_Room_Data[[#This Row],[Patient Admission Date]],"dddd")</f>
        <v>Tuesday</v>
      </c>
      <c r="H5071" t="s">
        <v>9208</v>
      </c>
      <c r="I5071">
        <v>17</v>
      </c>
      <c r="J5071" s="5" t="s">
        <v>9220</v>
      </c>
      <c r="K5071" t="s">
        <v>12</v>
      </c>
      <c r="L5071" t="s">
        <v>9281</v>
      </c>
      <c r="M5071" t="s">
        <v>9209</v>
      </c>
      <c r="O5071">
        <v>52</v>
      </c>
      <c r="P5071" t="s">
        <v>9225</v>
      </c>
      <c r="Q5071">
        <v>2</v>
      </c>
      <c r="R5071">
        <v>19</v>
      </c>
      <c r="S5071" t="s">
        <v>9256</v>
      </c>
      <c r="T5071" t="s">
        <v>9263</v>
      </c>
      <c r="U5071" t="s">
        <v>9283</v>
      </c>
      <c r="V5071" t="str" cm="1">
        <f t="array" ref="V5071">_xlfn.IFS(Hospital_Emergency_Room_Data[[#This Row],[Day]]&lt;=10,"Start(1-10)",Hospital_Emergency_Room_Data[[#This Row],[Day]]&lt;=20,"Middle(11-20)",Hospital_Emergency_Room_Data[[#This Row],[Day]]&gt;20,"End(21-30)")</f>
        <v>Start(1-10)</v>
      </c>
    </row>
    <row r="5072" spans="1:22">
      <c r="A5072">
        <v>110341005</v>
      </c>
      <c r="B5072" t="s">
        <v>5081</v>
      </c>
      <c r="C5072" s="1">
        <v>45288</v>
      </c>
      <c r="D5072" t="str">
        <f>TEXT(Hospital_Emergency_Room_Data[[#This Row],[Patient Admission Date]],"mmm")</f>
        <v>Dec</v>
      </c>
      <c r="E5072">
        <f>YEAR(Hospital_Emergency_Room_Data[[#This Row],[Patient Admission Date]])</f>
        <v>2023</v>
      </c>
      <c r="F5072" s="2">
        <v>9.6527777777777782E-2</v>
      </c>
      <c r="G5072" s="8" t="str">
        <f>TEXT(Hospital_Emergency_Room_Data[[#This Row],[Patient Admission Date]],"dddd")</f>
        <v>Thursday</v>
      </c>
      <c r="H5072" t="s">
        <v>9208</v>
      </c>
      <c r="I5072">
        <v>5</v>
      </c>
      <c r="J5072" s="5" t="s">
        <v>9221</v>
      </c>
      <c r="K5072" t="s">
        <v>12</v>
      </c>
      <c r="L5072" t="s">
        <v>16</v>
      </c>
      <c r="M5072" t="s">
        <v>9209</v>
      </c>
      <c r="O5072">
        <v>31</v>
      </c>
      <c r="P5072" t="s">
        <v>9225</v>
      </c>
      <c r="Q5072">
        <v>28</v>
      </c>
      <c r="R5072">
        <v>2</v>
      </c>
      <c r="S5072" t="s">
        <v>9258</v>
      </c>
      <c r="T5072" t="s">
        <v>9264</v>
      </c>
      <c r="U5072" t="s">
        <v>9300</v>
      </c>
      <c r="V5072" t="str" cm="1">
        <f t="array" ref="V5072">_xlfn.IFS(Hospital_Emergency_Room_Data[[#This Row],[Day]]&lt;=10,"Start(1-10)",Hospital_Emergency_Room_Data[[#This Row],[Day]]&lt;=20,"Middle(11-20)",Hospital_Emergency_Room_Data[[#This Row],[Day]]&gt;20,"End(21-30)")</f>
        <v>End(21-30)</v>
      </c>
    </row>
    <row r="5073" spans="1:22">
      <c r="A5073">
        <v>695906476</v>
      </c>
      <c r="B5073" t="s">
        <v>5082</v>
      </c>
      <c r="C5073" s="1">
        <v>45042</v>
      </c>
      <c r="D5073" t="str">
        <f>TEXT(Hospital_Emergency_Room_Data[[#This Row],[Patient Admission Date]],"mmm")</f>
        <v>Apr</v>
      </c>
      <c r="E5073">
        <f>YEAR(Hospital_Emergency_Room_Data[[#This Row],[Patient Admission Date]])</f>
        <v>2023</v>
      </c>
      <c r="F5073" s="2">
        <v>0.90902777777777777</v>
      </c>
      <c r="G5073" s="8" t="str">
        <f>TEXT(Hospital_Emergency_Room_Data[[#This Row],[Patient Admission Date]],"dddd")</f>
        <v>Wednesday</v>
      </c>
      <c r="H5073" t="s">
        <v>9208</v>
      </c>
      <c r="I5073">
        <v>58</v>
      </c>
      <c r="J5073" s="5" t="s">
        <v>9219</v>
      </c>
      <c r="K5073" t="s">
        <v>12</v>
      </c>
      <c r="L5073" t="s">
        <v>16</v>
      </c>
      <c r="M5073" t="s">
        <v>9209</v>
      </c>
      <c r="N5073">
        <v>4</v>
      </c>
      <c r="O5073">
        <v>41</v>
      </c>
      <c r="P5073" t="s">
        <v>9225</v>
      </c>
      <c r="Q5073">
        <v>26</v>
      </c>
      <c r="R5073">
        <v>21</v>
      </c>
      <c r="S5073" t="s">
        <v>9256</v>
      </c>
      <c r="T5073" t="s">
        <v>9264</v>
      </c>
      <c r="U5073" t="s">
        <v>9300</v>
      </c>
      <c r="V5073" t="str" cm="1">
        <f t="array" ref="V5073">_xlfn.IFS(Hospital_Emergency_Room_Data[[#This Row],[Day]]&lt;=10,"Start(1-10)",Hospital_Emergency_Room_Data[[#This Row],[Day]]&lt;=20,"Middle(11-20)",Hospital_Emergency_Room_Data[[#This Row],[Day]]&gt;20,"End(21-30)")</f>
        <v>End(21-30)</v>
      </c>
    </row>
    <row r="5074" spans="1:22">
      <c r="A5074">
        <v>481555602</v>
      </c>
      <c r="B5074" t="s">
        <v>5083</v>
      </c>
      <c r="C5074" s="1">
        <v>45061</v>
      </c>
      <c r="D5074" t="str">
        <f>TEXT(Hospital_Emergency_Room_Data[[#This Row],[Patient Admission Date]],"mmm")</f>
        <v>May</v>
      </c>
      <c r="E5074">
        <f>YEAR(Hospital_Emergency_Room_Data[[#This Row],[Patient Admission Date]])</f>
        <v>2023</v>
      </c>
      <c r="F5074" s="2">
        <v>0.17430555555555555</v>
      </c>
      <c r="G5074" s="8" t="str">
        <f>TEXT(Hospital_Emergency_Room_Data[[#This Row],[Patient Admission Date]],"dddd")</f>
        <v>Monday</v>
      </c>
      <c r="H5074" t="s">
        <v>9208</v>
      </c>
      <c r="I5074">
        <v>53</v>
      </c>
      <c r="J5074" s="5" t="s">
        <v>9219</v>
      </c>
      <c r="K5074" t="s">
        <v>32</v>
      </c>
      <c r="L5074" t="s">
        <v>13</v>
      </c>
      <c r="M5074" t="s">
        <v>9209</v>
      </c>
      <c r="O5074">
        <v>39</v>
      </c>
      <c r="P5074" t="s">
        <v>9225</v>
      </c>
      <c r="Q5074">
        <v>15</v>
      </c>
      <c r="R5074">
        <v>4</v>
      </c>
      <c r="S5074" t="s">
        <v>9258</v>
      </c>
      <c r="T5074" t="s">
        <v>9262</v>
      </c>
      <c r="U5074" t="s">
        <v>9300</v>
      </c>
      <c r="V5074" t="str" cm="1">
        <f t="array" ref="V5074">_xlfn.IFS(Hospital_Emergency_Room_Data[[#This Row],[Day]]&lt;=10,"Start(1-10)",Hospital_Emergency_Room_Data[[#This Row],[Day]]&lt;=20,"Middle(11-20)",Hospital_Emergency_Room_Data[[#This Row],[Day]]&gt;20,"End(21-30)")</f>
        <v>Middle(11-20)</v>
      </c>
    </row>
    <row r="5075" spans="1:22">
      <c r="A5075">
        <v>730964311</v>
      </c>
      <c r="B5075" t="s">
        <v>5084</v>
      </c>
      <c r="C5075" s="1">
        <v>45274</v>
      </c>
      <c r="D5075" t="str">
        <f>TEXT(Hospital_Emergency_Room_Data[[#This Row],[Patient Admission Date]],"mmm")</f>
        <v>Dec</v>
      </c>
      <c r="E5075">
        <f>YEAR(Hospital_Emergency_Room_Data[[#This Row],[Patient Admission Date]])</f>
        <v>2023</v>
      </c>
      <c r="F5075" s="2">
        <v>0.7583333333333333</v>
      </c>
      <c r="G5075" s="8" t="str">
        <f>TEXT(Hospital_Emergency_Room_Data[[#This Row],[Patient Admission Date]],"dddd")</f>
        <v>Thursday</v>
      </c>
      <c r="H5075" t="s">
        <v>9208</v>
      </c>
      <c r="I5075">
        <v>78</v>
      </c>
      <c r="J5075" s="5" t="s">
        <v>9222</v>
      </c>
      <c r="K5075" t="s">
        <v>32</v>
      </c>
      <c r="L5075" t="s">
        <v>9281</v>
      </c>
      <c r="M5075" t="s">
        <v>9209</v>
      </c>
      <c r="O5075">
        <v>31</v>
      </c>
      <c r="P5075" t="s">
        <v>9225</v>
      </c>
      <c r="Q5075">
        <v>14</v>
      </c>
      <c r="R5075">
        <v>18</v>
      </c>
      <c r="S5075" t="s">
        <v>9256</v>
      </c>
      <c r="T5075" t="s">
        <v>9265</v>
      </c>
      <c r="U5075" t="s">
        <v>9300</v>
      </c>
      <c r="V5075" t="str" cm="1">
        <f t="array" ref="V5075">_xlfn.IFS(Hospital_Emergency_Room_Data[[#This Row],[Day]]&lt;=10,"Start(1-10)",Hospital_Emergency_Room_Data[[#This Row],[Day]]&lt;=20,"Middle(11-20)",Hospital_Emergency_Room_Data[[#This Row],[Day]]&gt;20,"End(21-30)")</f>
        <v>Middle(11-20)</v>
      </c>
    </row>
    <row r="5076" spans="1:22">
      <c r="A5076">
        <v>708208149</v>
      </c>
      <c r="B5076" t="s">
        <v>5085</v>
      </c>
      <c r="C5076" s="1">
        <v>45119</v>
      </c>
      <c r="D5076" t="str">
        <f>TEXT(Hospital_Emergency_Room_Data[[#This Row],[Patient Admission Date]],"mmm")</f>
        <v>Jul</v>
      </c>
      <c r="E5076">
        <f>YEAR(Hospital_Emergency_Room_Data[[#This Row],[Patient Admission Date]])</f>
        <v>2023</v>
      </c>
      <c r="F5076" s="2">
        <v>0.96319444444444446</v>
      </c>
      <c r="G5076" s="8" t="str">
        <f>TEXT(Hospital_Emergency_Room_Data[[#This Row],[Patient Admission Date]],"dddd")</f>
        <v>Wednesday</v>
      </c>
      <c r="H5076" t="s">
        <v>9208</v>
      </c>
      <c r="I5076">
        <v>43</v>
      </c>
      <c r="J5076" s="5" t="s">
        <v>9223</v>
      </c>
      <c r="K5076" t="s">
        <v>32</v>
      </c>
      <c r="L5076" t="s">
        <v>9281</v>
      </c>
      <c r="M5076" t="s">
        <v>9209</v>
      </c>
      <c r="O5076">
        <v>32</v>
      </c>
      <c r="P5076" t="s">
        <v>9225</v>
      </c>
      <c r="Q5076">
        <v>12</v>
      </c>
      <c r="R5076">
        <v>23</v>
      </c>
      <c r="S5076" t="s">
        <v>9256</v>
      </c>
      <c r="T5076" t="s">
        <v>9265</v>
      </c>
      <c r="U5076" t="s">
        <v>9300</v>
      </c>
      <c r="V5076" t="str" cm="1">
        <f t="array" ref="V5076">_xlfn.IFS(Hospital_Emergency_Room_Data[[#This Row],[Day]]&lt;=10,"Start(1-10)",Hospital_Emergency_Room_Data[[#This Row],[Day]]&lt;=20,"Middle(11-20)",Hospital_Emergency_Room_Data[[#This Row],[Day]]&gt;20,"End(21-30)")</f>
        <v>Middle(11-20)</v>
      </c>
    </row>
    <row r="5077" spans="1:22">
      <c r="A5077">
        <v>525155126</v>
      </c>
      <c r="B5077" t="s">
        <v>5086</v>
      </c>
      <c r="C5077" s="1">
        <v>45102</v>
      </c>
      <c r="D5077" t="str">
        <f>TEXT(Hospital_Emergency_Room_Data[[#This Row],[Patient Admission Date]],"mmm")</f>
        <v>Jun</v>
      </c>
      <c r="E5077">
        <f>YEAR(Hospital_Emergency_Room_Data[[#This Row],[Patient Admission Date]])</f>
        <v>2023</v>
      </c>
      <c r="F5077" s="2">
        <v>0.30416666666666664</v>
      </c>
      <c r="G5077" s="8" t="str">
        <f>TEXT(Hospital_Emergency_Room_Data[[#This Row],[Patient Admission Date]],"dddd")</f>
        <v>Sunday</v>
      </c>
      <c r="H5077" t="s">
        <v>9208</v>
      </c>
      <c r="I5077">
        <v>51</v>
      </c>
      <c r="J5077" s="5" t="s">
        <v>9219</v>
      </c>
      <c r="K5077" t="s">
        <v>32</v>
      </c>
      <c r="L5077" t="s">
        <v>9281</v>
      </c>
      <c r="M5077" t="s">
        <v>9209</v>
      </c>
      <c r="O5077">
        <v>32</v>
      </c>
      <c r="P5077" t="s">
        <v>9225</v>
      </c>
      <c r="Q5077">
        <v>25</v>
      </c>
      <c r="R5077">
        <v>7</v>
      </c>
      <c r="S5077" t="s">
        <v>9255</v>
      </c>
      <c r="T5077" t="s">
        <v>9264</v>
      </c>
      <c r="U5077" t="s">
        <v>9300</v>
      </c>
      <c r="V5077" t="str" cm="1">
        <f t="array" ref="V5077">_xlfn.IFS(Hospital_Emergency_Room_Data[[#This Row],[Day]]&lt;=10,"Start(1-10)",Hospital_Emergency_Room_Data[[#This Row],[Day]]&lt;=20,"Middle(11-20)",Hospital_Emergency_Room_Data[[#This Row],[Day]]&gt;20,"End(21-30)")</f>
        <v>End(21-30)</v>
      </c>
    </row>
    <row r="5078" spans="1:22">
      <c r="A5078">
        <v>254550234</v>
      </c>
      <c r="B5078" t="s">
        <v>5087</v>
      </c>
      <c r="C5078" s="1">
        <v>45345</v>
      </c>
      <c r="D5078" t="str">
        <f>TEXT(Hospital_Emergency_Room_Data[[#This Row],[Patient Admission Date]],"mmm")</f>
        <v>Feb</v>
      </c>
      <c r="E5078">
        <f>YEAR(Hospital_Emergency_Room_Data[[#This Row],[Patient Admission Date]])</f>
        <v>2024</v>
      </c>
      <c r="F5078" s="2">
        <v>0.1388888888888889</v>
      </c>
      <c r="G5078" s="8" t="str">
        <f>TEXT(Hospital_Emergency_Room_Data[[#This Row],[Patient Admission Date]],"dddd")</f>
        <v>Friday</v>
      </c>
      <c r="H5078" t="s">
        <v>9208</v>
      </c>
      <c r="I5078">
        <v>43</v>
      </c>
      <c r="J5078" s="5" t="s">
        <v>9223</v>
      </c>
      <c r="K5078" t="s">
        <v>29</v>
      </c>
      <c r="L5078" t="s">
        <v>9281</v>
      </c>
      <c r="M5078" t="s">
        <v>9209</v>
      </c>
      <c r="O5078">
        <v>37</v>
      </c>
      <c r="P5078" t="s">
        <v>9225</v>
      </c>
      <c r="Q5078">
        <v>23</v>
      </c>
      <c r="R5078">
        <v>3</v>
      </c>
      <c r="S5078" t="s">
        <v>9258</v>
      </c>
      <c r="T5078" t="s">
        <v>9264</v>
      </c>
      <c r="U5078" t="s">
        <v>9300</v>
      </c>
      <c r="V5078" t="str" cm="1">
        <f t="array" ref="V5078">_xlfn.IFS(Hospital_Emergency_Room_Data[[#This Row],[Day]]&lt;=10,"Start(1-10)",Hospital_Emergency_Room_Data[[#This Row],[Day]]&lt;=20,"Middle(11-20)",Hospital_Emergency_Room_Data[[#This Row],[Day]]&gt;20,"End(21-30)")</f>
        <v>End(21-30)</v>
      </c>
    </row>
    <row r="5079" spans="1:22">
      <c r="A5079">
        <v>384245300</v>
      </c>
      <c r="B5079" t="s">
        <v>5088</v>
      </c>
      <c r="C5079" s="1">
        <v>45455</v>
      </c>
      <c r="D5079" t="str">
        <f>TEXT(Hospital_Emergency_Room_Data[[#This Row],[Patient Admission Date]],"mmm")</f>
        <v>Jun</v>
      </c>
      <c r="E5079">
        <f>YEAR(Hospital_Emergency_Room_Data[[#This Row],[Patient Admission Date]])</f>
        <v>2024</v>
      </c>
      <c r="F5079" s="2">
        <v>0.97777777777777775</v>
      </c>
      <c r="G5079" s="8" t="str">
        <f>TEXT(Hospital_Emergency_Room_Data[[#This Row],[Patient Admission Date]],"dddd")</f>
        <v>Wednesday</v>
      </c>
      <c r="H5079" t="s">
        <v>9208</v>
      </c>
      <c r="I5079">
        <v>46</v>
      </c>
      <c r="J5079" s="5" t="s">
        <v>9219</v>
      </c>
      <c r="K5079" t="s">
        <v>21</v>
      </c>
      <c r="L5079" t="s">
        <v>13</v>
      </c>
      <c r="M5079" t="s">
        <v>9209</v>
      </c>
      <c r="O5079">
        <v>26</v>
      </c>
      <c r="P5079" t="s">
        <v>9226</v>
      </c>
      <c r="Q5079">
        <v>12</v>
      </c>
      <c r="R5079">
        <v>23</v>
      </c>
      <c r="S5079" t="s">
        <v>9256</v>
      </c>
      <c r="T5079" t="s">
        <v>9265</v>
      </c>
      <c r="U5079" t="s">
        <v>9282</v>
      </c>
      <c r="V5079" t="str" cm="1">
        <f t="array" ref="V5079">_xlfn.IFS(Hospital_Emergency_Room_Data[[#This Row],[Day]]&lt;=10,"Start(1-10)",Hospital_Emergency_Room_Data[[#This Row],[Day]]&lt;=20,"Middle(11-20)",Hospital_Emergency_Room_Data[[#This Row],[Day]]&gt;20,"End(21-30)")</f>
        <v>Middle(11-20)</v>
      </c>
    </row>
    <row r="5080" spans="1:22">
      <c r="A5080">
        <v>200987030</v>
      </c>
      <c r="B5080" t="s">
        <v>5089</v>
      </c>
      <c r="C5080" s="1">
        <v>45470</v>
      </c>
      <c r="D5080" t="str">
        <f>TEXT(Hospital_Emergency_Room_Data[[#This Row],[Patient Admission Date]],"mmm")</f>
        <v>Jun</v>
      </c>
      <c r="E5080">
        <f>YEAR(Hospital_Emergency_Room_Data[[#This Row],[Patient Admission Date]])</f>
        <v>2024</v>
      </c>
      <c r="F5080" s="2">
        <v>0.32361111111111113</v>
      </c>
      <c r="G5080" s="8" t="str">
        <f>TEXT(Hospital_Emergency_Room_Data[[#This Row],[Patient Admission Date]],"dddd")</f>
        <v>Thursday</v>
      </c>
      <c r="H5080" t="s">
        <v>9208</v>
      </c>
      <c r="I5080">
        <v>65</v>
      </c>
      <c r="J5080" s="5" t="s">
        <v>9217</v>
      </c>
      <c r="K5080" t="s">
        <v>8</v>
      </c>
      <c r="L5080" t="s">
        <v>25</v>
      </c>
      <c r="M5080" t="s">
        <v>9209</v>
      </c>
      <c r="O5080">
        <v>10</v>
      </c>
      <c r="P5080" t="s">
        <v>9226</v>
      </c>
      <c r="Q5080">
        <v>27</v>
      </c>
      <c r="R5080">
        <v>7</v>
      </c>
      <c r="S5080" t="s">
        <v>9255</v>
      </c>
      <c r="T5080" t="s">
        <v>9264</v>
      </c>
      <c r="U5080" t="s">
        <v>9282</v>
      </c>
      <c r="V5080" t="str" cm="1">
        <f t="array" ref="V5080">_xlfn.IFS(Hospital_Emergency_Room_Data[[#This Row],[Day]]&lt;=10,"Start(1-10)",Hospital_Emergency_Room_Data[[#This Row],[Day]]&lt;=20,"Middle(11-20)",Hospital_Emergency_Room_Data[[#This Row],[Day]]&gt;20,"End(21-30)")</f>
        <v>End(21-30)</v>
      </c>
    </row>
    <row r="5081" spans="1:22">
      <c r="A5081">
        <v>542124124</v>
      </c>
      <c r="B5081" t="s">
        <v>5090</v>
      </c>
      <c r="C5081" s="1">
        <v>45422</v>
      </c>
      <c r="D5081" t="str">
        <f>TEXT(Hospital_Emergency_Room_Data[[#This Row],[Patient Admission Date]],"mmm")</f>
        <v>May</v>
      </c>
      <c r="E5081">
        <f>YEAR(Hospital_Emergency_Room_Data[[#This Row],[Patient Admission Date]])</f>
        <v>2024</v>
      </c>
      <c r="F5081" s="2">
        <v>0.4777777777777778</v>
      </c>
      <c r="G5081" s="8" t="str">
        <f>TEXT(Hospital_Emergency_Room_Data[[#This Row],[Patient Admission Date]],"dddd")</f>
        <v>Friday</v>
      </c>
      <c r="H5081" t="s">
        <v>9208</v>
      </c>
      <c r="I5081">
        <v>2</v>
      </c>
      <c r="J5081" s="5" t="s">
        <v>9218</v>
      </c>
      <c r="K5081" t="s">
        <v>8</v>
      </c>
      <c r="L5081" t="s">
        <v>9281</v>
      </c>
      <c r="M5081" t="s">
        <v>9209</v>
      </c>
      <c r="N5081">
        <v>0</v>
      </c>
      <c r="O5081">
        <v>38</v>
      </c>
      <c r="P5081" t="s">
        <v>9225</v>
      </c>
      <c r="Q5081">
        <v>10</v>
      </c>
      <c r="R5081">
        <v>11</v>
      </c>
      <c r="S5081" t="s">
        <v>9255</v>
      </c>
      <c r="T5081" t="s">
        <v>9265</v>
      </c>
      <c r="U5081" t="s">
        <v>9300</v>
      </c>
      <c r="V5081" t="str" cm="1">
        <f t="array" ref="V5081">_xlfn.IFS(Hospital_Emergency_Room_Data[[#This Row],[Day]]&lt;=10,"Start(1-10)",Hospital_Emergency_Room_Data[[#This Row],[Day]]&lt;=20,"Middle(11-20)",Hospital_Emergency_Room_Data[[#This Row],[Day]]&gt;20,"End(21-30)")</f>
        <v>Start(1-10)</v>
      </c>
    </row>
    <row r="5082" spans="1:22">
      <c r="A5082">
        <v>549887719</v>
      </c>
      <c r="B5082" t="s">
        <v>5091</v>
      </c>
      <c r="C5082" s="1">
        <v>45524</v>
      </c>
      <c r="D5082" t="str">
        <f>TEXT(Hospital_Emergency_Room_Data[[#This Row],[Patient Admission Date]],"mmm")</f>
        <v>Aug</v>
      </c>
      <c r="E5082">
        <f>YEAR(Hospital_Emergency_Room_Data[[#This Row],[Patient Admission Date]])</f>
        <v>2024</v>
      </c>
      <c r="F5082" s="2">
        <v>0.33750000000000002</v>
      </c>
      <c r="G5082" s="8" t="str">
        <f>TEXT(Hospital_Emergency_Room_Data[[#This Row],[Patient Admission Date]],"dddd")</f>
        <v>Tuesday</v>
      </c>
      <c r="H5082" t="s">
        <v>9208</v>
      </c>
      <c r="I5082">
        <v>11</v>
      </c>
      <c r="J5082" s="5" t="s">
        <v>9221</v>
      </c>
      <c r="K5082" t="s">
        <v>8</v>
      </c>
      <c r="L5082" t="s">
        <v>9281</v>
      </c>
      <c r="M5082" t="s">
        <v>9209</v>
      </c>
      <c r="N5082">
        <v>7</v>
      </c>
      <c r="O5082">
        <v>34</v>
      </c>
      <c r="P5082" t="s">
        <v>9225</v>
      </c>
      <c r="Q5082">
        <v>20</v>
      </c>
      <c r="R5082">
        <v>8</v>
      </c>
      <c r="S5082" t="s">
        <v>9255</v>
      </c>
      <c r="T5082" t="s">
        <v>9262</v>
      </c>
      <c r="U5082" t="s">
        <v>9300</v>
      </c>
      <c r="V5082" t="str" cm="1">
        <f t="array" ref="V5082">_xlfn.IFS(Hospital_Emergency_Room_Data[[#This Row],[Day]]&lt;=10,"Start(1-10)",Hospital_Emergency_Room_Data[[#This Row],[Day]]&lt;=20,"Middle(11-20)",Hospital_Emergency_Room_Data[[#This Row],[Day]]&gt;20,"End(21-30)")</f>
        <v>Middle(11-20)</v>
      </c>
    </row>
    <row r="5083" spans="1:22">
      <c r="A5083">
        <v>888319974</v>
      </c>
      <c r="B5083" t="s">
        <v>5092</v>
      </c>
      <c r="C5083" s="1">
        <v>45374</v>
      </c>
      <c r="D5083" t="str">
        <f>TEXT(Hospital_Emergency_Room_Data[[#This Row],[Patient Admission Date]],"mmm")</f>
        <v>Mar</v>
      </c>
      <c r="E5083">
        <f>YEAR(Hospital_Emergency_Room_Data[[#This Row],[Patient Admission Date]])</f>
        <v>2024</v>
      </c>
      <c r="F5083" s="2">
        <v>0.32291666666666669</v>
      </c>
      <c r="G5083" s="8" t="str">
        <f>TEXT(Hospital_Emergency_Room_Data[[#This Row],[Patient Admission Date]],"dddd")</f>
        <v>Saturday</v>
      </c>
      <c r="H5083" t="s">
        <v>9208</v>
      </c>
      <c r="I5083">
        <v>67</v>
      </c>
      <c r="J5083" s="5" t="s">
        <v>9217</v>
      </c>
      <c r="K5083" t="s">
        <v>8</v>
      </c>
      <c r="L5083" t="s">
        <v>16</v>
      </c>
      <c r="M5083" t="s">
        <v>9209</v>
      </c>
      <c r="O5083">
        <v>18</v>
      </c>
      <c r="P5083" t="s">
        <v>9226</v>
      </c>
      <c r="Q5083">
        <v>23</v>
      </c>
      <c r="R5083">
        <v>7</v>
      </c>
      <c r="S5083" t="s">
        <v>9255</v>
      </c>
      <c r="T5083" t="s">
        <v>9264</v>
      </c>
      <c r="U5083" t="s">
        <v>9282</v>
      </c>
      <c r="V5083" t="str" cm="1">
        <f t="array" ref="V5083">_xlfn.IFS(Hospital_Emergency_Room_Data[[#This Row],[Day]]&lt;=10,"Start(1-10)",Hospital_Emergency_Room_Data[[#This Row],[Day]]&lt;=20,"Middle(11-20)",Hospital_Emergency_Room_Data[[#This Row],[Day]]&gt;20,"End(21-30)")</f>
        <v>End(21-30)</v>
      </c>
    </row>
    <row r="5084" spans="1:22">
      <c r="A5084">
        <v>375777547</v>
      </c>
      <c r="B5084" t="s">
        <v>5093</v>
      </c>
      <c r="C5084" s="1">
        <v>45584</v>
      </c>
      <c r="D5084" t="str">
        <f>TEXT(Hospital_Emergency_Room_Data[[#This Row],[Patient Admission Date]],"mmm")</f>
        <v>Oct</v>
      </c>
      <c r="E5084">
        <f>YEAR(Hospital_Emergency_Room_Data[[#This Row],[Patient Admission Date]])</f>
        <v>2024</v>
      </c>
      <c r="F5084" s="2">
        <v>0.88958333333333328</v>
      </c>
      <c r="G5084" s="8" t="str">
        <f>TEXT(Hospital_Emergency_Room_Data[[#This Row],[Patient Admission Date]],"dddd")</f>
        <v>Saturday</v>
      </c>
      <c r="H5084" t="s">
        <v>41</v>
      </c>
      <c r="I5084">
        <v>48</v>
      </c>
      <c r="J5084" s="5" t="s">
        <v>9219</v>
      </c>
      <c r="K5084" t="s">
        <v>12</v>
      </c>
      <c r="L5084" t="s">
        <v>96</v>
      </c>
      <c r="M5084" t="s">
        <v>9210</v>
      </c>
      <c r="O5084">
        <v>55</v>
      </c>
      <c r="P5084" t="s">
        <v>9225</v>
      </c>
      <c r="Q5084">
        <v>19</v>
      </c>
      <c r="R5084">
        <v>21</v>
      </c>
      <c r="S5084" t="s">
        <v>9256</v>
      </c>
      <c r="T5084" t="s">
        <v>9262</v>
      </c>
      <c r="U5084" t="s">
        <v>9283</v>
      </c>
      <c r="V5084" t="str" cm="1">
        <f t="array" ref="V5084">_xlfn.IFS(Hospital_Emergency_Room_Data[[#This Row],[Day]]&lt;=10,"Start(1-10)",Hospital_Emergency_Room_Data[[#This Row],[Day]]&lt;=20,"Middle(11-20)",Hospital_Emergency_Room_Data[[#This Row],[Day]]&gt;20,"End(21-30)")</f>
        <v>Middle(11-20)</v>
      </c>
    </row>
    <row r="5085" spans="1:22">
      <c r="A5085">
        <v>401545114</v>
      </c>
      <c r="B5085" t="s">
        <v>5094</v>
      </c>
      <c r="C5085" s="1">
        <v>45520</v>
      </c>
      <c r="D5085" t="str">
        <f>TEXT(Hospital_Emergency_Room_Data[[#This Row],[Patient Admission Date]],"mmm")</f>
        <v>Aug</v>
      </c>
      <c r="E5085">
        <f>YEAR(Hospital_Emergency_Room_Data[[#This Row],[Patient Admission Date]])</f>
        <v>2024</v>
      </c>
      <c r="F5085" s="2">
        <v>0.51597222222222228</v>
      </c>
      <c r="G5085" s="8" t="str">
        <f>TEXT(Hospital_Emergency_Room_Data[[#This Row],[Patient Admission Date]],"dddd")</f>
        <v>Friday</v>
      </c>
      <c r="H5085" t="s">
        <v>41</v>
      </c>
      <c r="I5085">
        <v>52</v>
      </c>
      <c r="J5085" s="5" t="s">
        <v>9219</v>
      </c>
      <c r="K5085" t="s">
        <v>12</v>
      </c>
      <c r="L5085" t="s">
        <v>96</v>
      </c>
      <c r="M5085" t="s">
        <v>9210</v>
      </c>
      <c r="O5085">
        <v>44</v>
      </c>
      <c r="P5085" t="s">
        <v>9225</v>
      </c>
      <c r="Q5085">
        <v>16</v>
      </c>
      <c r="R5085">
        <v>12</v>
      </c>
      <c r="S5085" t="s">
        <v>9257</v>
      </c>
      <c r="T5085" t="s">
        <v>9262</v>
      </c>
      <c r="U5085" t="s">
        <v>9300</v>
      </c>
      <c r="V5085" t="str" cm="1">
        <f t="array" ref="V5085">_xlfn.IFS(Hospital_Emergency_Room_Data[[#This Row],[Day]]&lt;=10,"Start(1-10)",Hospital_Emergency_Room_Data[[#This Row],[Day]]&lt;=20,"Middle(11-20)",Hospital_Emergency_Room_Data[[#This Row],[Day]]&gt;20,"End(21-30)")</f>
        <v>Middle(11-20)</v>
      </c>
    </row>
    <row r="5086" spans="1:22">
      <c r="A5086">
        <v>152639780</v>
      </c>
      <c r="B5086" t="s">
        <v>5095</v>
      </c>
      <c r="C5086" s="1">
        <v>45574</v>
      </c>
      <c r="D5086" t="str">
        <f>TEXT(Hospital_Emergency_Room_Data[[#This Row],[Patient Admission Date]],"mmm")</f>
        <v>Oct</v>
      </c>
      <c r="E5086">
        <f>YEAR(Hospital_Emergency_Room_Data[[#This Row],[Patient Admission Date]])</f>
        <v>2024</v>
      </c>
      <c r="F5086" s="2">
        <v>0.39374999999999999</v>
      </c>
      <c r="G5086" s="8" t="str">
        <f>TEXT(Hospital_Emergency_Room_Data[[#This Row],[Patient Admission Date]],"dddd")</f>
        <v>Wednesday</v>
      </c>
      <c r="H5086" t="s">
        <v>41</v>
      </c>
      <c r="I5086">
        <v>54</v>
      </c>
      <c r="J5086" s="5" t="s">
        <v>9219</v>
      </c>
      <c r="K5086" t="s">
        <v>12</v>
      </c>
      <c r="L5086" t="s">
        <v>96</v>
      </c>
      <c r="M5086" t="s">
        <v>9210</v>
      </c>
      <c r="O5086">
        <v>13</v>
      </c>
      <c r="P5086" t="s">
        <v>9226</v>
      </c>
      <c r="Q5086">
        <v>9</v>
      </c>
      <c r="R5086">
        <v>9</v>
      </c>
      <c r="S5086" t="s">
        <v>9255</v>
      </c>
      <c r="T5086" t="s">
        <v>9265</v>
      </c>
      <c r="U5086" t="s">
        <v>9282</v>
      </c>
      <c r="V5086" t="str" cm="1">
        <f t="array" ref="V5086">_xlfn.IFS(Hospital_Emergency_Room_Data[[#This Row],[Day]]&lt;=10,"Start(1-10)",Hospital_Emergency_Room_Data[[#This Row],[Day]]&lt;=20,"Middle(11-20)",Hospital_Emergency_Room_Data[[#This Row],[Day]]&gt;20,"End(21-30)")</f>
        <v>Start(1-10)</v>
      </c>
    </row>
    <row r="5087" spans="1:22">
      <c r="A5087">
        <v>441468707</v>
      </c>
      <c r="B5087" t="s">
        <v>5096</v>
      </c>
      <c r="C5087" s="1">
        <v>45107</v>
      </c>
      <c r="D5087" t="str">
        <f>TEXT(Hospital_Emergency_Room_Data[[#This Row],[Patient Admission Date]],"mmm")</f>
        <v>Jun</v>
      </c>
      <c r="E5087">
        <f>YEAR(Hospital_Emergency_Room_Data[[#This Row],[Patient Admission Date]])</f>
        <v>2023</v>
      </c>
      <c r="F5087" s="2">
        <v>0.11458333333333333</v>
      </c>
      <c r="G5087" s="8" t="str">
        <f>TEXT(Hospital_Emergency_Room_Data[[#This Row],[Patient Admission Date]],"dddd")</f>
        <v>Friday</v>
      </c>
      <c r="H5087" t="s">
        <v>41</v>
      </c>
      <c r="I5087">
        <v>7</v>
      </c>
      <c r="J5087" s="5" t="s">
        <v>9221</v>
      </c>
      <c r="K5087" t="s">
        <v>12</v>
      </c>
      <c r="L5087" t="s">
        <v>96</v>
      </c>
      <c r="M5087" t="s">
        <v>9210</v>
      </c>
      <c r="O5087">
        <v>37</v>
      </c>
      <c r="P5087" t="s">
        <v>9225</v>
      </c>
      <c r="Q5087">
        <v>30</v>
      </c>
      <c r="R5087">
        <v>2</v>
      </c>
      <c r="S5087" t="s">
        <v>9258</v>
      </c>
      <c r="T5087" t="s">
        <v>9264</v>
      </c>
      <c r="U5087" t="s">
        <v>9300</v>
      </c>
      <c r="V5087" t="str" cm="1">
        <f t="array" ref="V5087">_xlfn.IFS(Hospital_Emergency_Room_Data[[#This Row],[Day]]&lt;=10,"Start(1-10)",Hospital_Emergency_Room_Data[[#This Row],[Day]]&lt;=20,"Middle(11-20)",Hospital_Emergency_Room_Data[[#This Row],[Day]]&gt;20,"End(21-30)")</f>
        <v>End(21-30)</v>
      </c>
    </row>
    <row r="5088" spans="1:22">
      <c r="A5088">
        <v>774963514</v>
      </c>
      <c r="B5088" t="s">
        <v>5097</v>
      </c>
      <c r="C5088" s="1">
        <v>45121</v>
      </c>
      <c r="D5088" t="str">
        <f>TEXT(Hospital_Emergency_Room_Data[[#This Row],[Patient Admission Date]],"mmm")</f>
        <v>Jul</v>
      </c>
      <c r="E5088">
        <f>YEAR(Hospital_Emergency_Room_Data[[#This Row],[Patient Admission Date]])</f>
        <v>2023</v>
      </c>
      <c r="F5088" s="2">
        <v>0.77916666666666667</v>
      </c>
      <c r="G5088" s="8" t="str">
        <f>TEXT(Hospital_Emergency_Room_Data[[#This Row],[Patient Admission Date]],"dddd")</f>
        <v>Friday</v>
      </c>
      <c r="H5088" t="s">
        <v>41</v>
      </c>
      <c r="I5088">
        <v>53</v>
      </c>
      <c r="J5088" s="5" t="s">
        <v>9219</v>
      </c>
      <c r="K5088" t="s">
        <v>12</v>
      </c>
      <c r="L5088" t="s">
        <v>96</v>
      </c>
      <c r="M5088" t="s">
        <v>9210</v>
      </c>
      <c r="O5088">
        <v>44</v>
      </c>
      <c r="P5088" t="s">
        <v>9225</v>
      </c>
      <c r="Q5088">
        <v>14</v>
      </c>
      <c r="R5088">
        <v>18</v>
      </c>
      <c r="S5088" t="s">
        <v>9256</v>
      </c>
      <c r="T5088" t="s">
        <v>9265</v>
      </c>
      <c r="U5088" t="s">
        <v>9300</v>
      </c>
      <c r="V5088" t="str" cm="1">
        <f t="array" ref="V5088">_xlfn.IFS(Hospital_Emergency_Room_Data[[#This Row],[Day]]&lt;=10,"Start(1-10)",Hospital_Emergency_Room_Data[[#This Row],[Day]]&lt;=20,"Middle(11-20)",Hospital_Emergency_Room_Data[[#This Row],[Day]]&gt;20,"End(21-30)")</f>
        <v>Middle(11-20)</v>
      </c>
    </row>
    <row r="5089" spans="1:22">
      <c r="A5089">
        <v>125712639</v>
      </c>
      <c r="B5089" t="s">
        <v>5098</v>
      </c>
      <c r="C5089" s="1">
        <v>45220</v>
      </c>
      <c r="D5089" t="str">
        <f>TEXT(Hospital_Emergency_Room_Data[[#This Row],[Patient Admission Date]],"mmm")</f>
        <v>Oct</v>
      </c>
      <c r="E5089">
        <f>YEAR(Hospital_Emergency_Room_Data[[#This Row],[Patient Admission Date]])</f>
        <v>2023</v>
      </c>
      <c r="F5089" s="2">
        <v>0.42986111111111114</v>
      </c>
      <c r="G5089" s="8" t="str">
        <f>TEXT(Hospital_Emergency_Room_Data[[#This Row],[Patient Admission Date]],"dddd")</f>
        <v>Saturday</v>
      </c>
      <c r="H5089" t="s">
        <v>41</v>
      </c>
      <c r="I5089">
        <v>51</v>
      </c>
      <c r="J5089" s="5" t="s">
        <v>9219</v>
      </c>
      <c r="K5089" t="s">
        <v>12</v>
      </c>
      <c r="L5089" t="s">
        <v>96</v>
      </c>
      <c r="M5089" t="s">
        <v>9210</v>
      </c>
      <c r="O5089">
        <v>33</v>
      </c>
      <c r="P5089" t="s">
        <v>9225</v>
      </c>
      <c r="Q5089">
        <v>21</v>
      </c>
      <c r="R5089">
        <v>10</v>
      </c>
      <c r="S5089" t="s">
        <v>9255</v>
      </c>
      <c r="T5089" t="s">
        <v>9262</v>
      </c>
      <c r="U5089" t="s">
        <v>9300</v>
      </c>
      <c r="V5089" t="str" cm="1">
        <f t="array" ref="V5089">_xlfn.IFS(Hospital_Emergency_Room_Data[[#This Row],[Day]]&lt;=10,"Start(1-10)",Hospital_Emergency_Room_Data[[#This Row],[Day]]&lt;=20,"Middle(11-20)",Hospital_Emergency_Room_Data[[#This Row],[Day]]&gt;20,"End(21-30)")</f>
        <v>End(21-30)</v>
      </c>
    </row>
    <row r="5090" spans="1:22">
      <c r="A5090">
        <v>885627905</v>
      </c>
      <c r="B5090" t="s">
        <v>5099</v>
      </c>
      <c r="C5090" s="1">
        <v>45379</v>
      </c>
      <c r="D5090" t="str">
        <f>TEXT(Hospital_Emergency_Room_Data[[#This Row],[Patient Admission Date]],"mmm")</f>
        <v>Mar</v>
      </c>
      <c r="E5090">
        <f>YEAR(Hospital_Emergency_Room_Data[[#This Row],[Patient Admission Date]])</f>
        <v>2024</v>
      </c>
      <c r="F5090" s="2">
        <v>0.72638888888888886</v>
      </c>
      <c r="G5090" s="8" t="str">
        <f>TEXT(Hospital_Emergency_Room_Data[[#This Row],[Patient Admission Date]],"dddd")</f>
        <v>Thursday</v>
      </c>
      <c r="H5090" t="s">
        <v>41</v>
      </c>
      <c r="I5090">
        <v>21</v>
      </c>
      <c r="J5090" s="5" t="s">
        <v>9220</v>
      </c>
      <c r="K5090" t="s">
        <v>12</v>
      </c>
      <c r="L5090" t="s">
        <v>96</v>
      </c>
      <c r="M5090" t="s">
        <v>9210</v>
      </c>
      <c r="O5090">
        <v>32</v>
      </c>
      <c r="P5090" t="s">
        <v>9225</v>
      </c>
      <c r="Q5090">
        <v>28</v>
      </c>
      <c r="R5090">
        <v>17</v>
      </c>
      <c r="S5090" t="s">
        <v>9257</v>
      </c>
      <c r="T5090" t="s">
        <v>9264</v>
      </c>
      <c r="U5090" t="s">
        <v>9300</v>
      </c>
      <c r="V5090" t="str" cm="1">
        <f t="array" ref="V5090">_xlfn.IFS(Hospital_Emergency_Room_Data[[#This Row],[Day]]&lt;=10,"Start(1-10)",Hospital_Emergency_Room_Data[[#This Row],[Day]]&lt;=20,"Middle(11-20)",Hospital_Emergency_Room_Data[[#This Row],[Day]]&gt;20,"End(21-30)")</f>
        <v>End(21-30)</v>
      </c>
    </row>
    <row r="5091" spans="1:22">
      <c r="A5091">
        <v>690603044</v>
      </c>
      <c r="B5091" t="s">
        <v>5100</v>
      </c>
      <c r="C5091" s="1">
        <v>45160</v>
      </c>
      <c r="D5091" t="str">
        <f>TEXT(Hospital_Emergency_Room_Data[[#This Row],[Patient Admission Date]],"mmm")</f>
        <v>Aug</v>
      </c>
      <c r="E5091">
        <f>YEAR(Hospital_Emergency_Room_Data[[#This Row],[Patient Admission Date]])</f>
        <v>2023</v>
      </c>
      <c r="F5091" s="2">
        <v>0.93402777777777779</v>
      </c>
      <c r="G5091" s="8" t="str">
        <f>TEXT(Hospital_Emergency_Room_Data[[#This Row],[Patient Admission Date]],"dddd")</f>
        <v>Tuesday</v>
      </c>
      <c r="H5091" t="s">
        <v>41</v>
      </c>
      <c r="I5091">
        <v>2</v>
      </c>
      <c r="J5091" s="5" t="s">
        <v>9218</v>
      </c>
      <c r="K5091" t="s">
        <v>12</v>
      </c>
      <c r="L5091" t="s">
        <v>96</v>
      </c>
      <c r="M5091" t="s">
        <v>9210</v>
      </c>
      <c r="O5091">
        <v>55</v>
      </c>
      <c r="P5091" t="s">
        <v>9225</v>
      </c>
      <c r="Q5091">
        <v>22</v>
      </c>
      <c r="R5091">
        <v>22</v>
      </c>
      <c r="S5091" t="s">
        <v>9256</v>
      </c>
      <c r="T5091" t="s">
        <v>9264</v>
      </c>
      <c r="U5091" t="s">
        <v>9283</v>
      </c>
      <c r="V5091" t="str" cm="1">
        <f t="array" ref="V5091">_xlfn.IFS(Hospital_Emergency_Room_Data[[#This Row],[Day]]&lt;=10,"Start(1-10)",Hospital_Emergency_Room_Data[[#This Row],[Day]]&lt;=20,"Middle(11-20)",Hospital_Emergency_Room_Data[[#This Row],[Day]]&gt;20,"End(21-30)")</f>
        <v>End(21-30)</v>
      </c>
    </row>
    <row r="5092" spans="1:22">
      <c r="A5092">
        <v>145401045</v>
      </c>
      <c r="B5092" t="s">
        <v>5101</v>
      </c>
      <c r="C5092" s="1">
        <v>45082</v>
      </c>
      <c r="D5092" t="str">
        <f>TEXT(Hospital_Emergency_Room_Data[[#This Row],[Patient Admission Date]],"mmm")</f>
        <v>Jun</v>
      </c>
      <c r="E5092">
        <f>YEAR(Hospital_Emergency_Room_Data[[#This Row],[Patient Admission Date]])</f>
        <v>2023</v>
      </c>
      <c r="F5092" s="2">
        <v>0.55486111111111114</v>
      </c>
      <c r="G5092" s="8" t="str">
        <f>TEXT(Hospital_Emergency_Room_Data[[#This Row],[Patient Admission Date]],"dddd")</f>
        <v>Monday</v>
      </c>
      <c r="H5092" t="s">
        <v>41</v>
      </c>
      <c r="I5092">
        <v>12</v>
      </c>
      <c r="J5092" s="5" t="s">
        <v>9221</v>
      </c>
      <c r="K5092" t="s">
        <v>12</v>
      </c>
      <c r="L5092" t="s">
        <v>96</v>
      </c>
      <c r="M5092" t="s">
        <v>9210</v>
      </c>
      <c r="O5092">
        <v>44</v>
      </c>
      <c r="P5092" t="s">
        <v>9225</v>
      </c>
      <c r="Q5092">
        <v>5</v>
      </c>
      <c r="R5092">
        <v>13</v>
      </c>
      <c r="S5092" t="s">
        <v>9257</v>
      </c>
      <c r="T5092" t="s">
        <v>9263</v>
      </c>
      <c r="U5092" t="s">
        <v>9300</v>
      </c>
      <c r="V5092" t="str" cm="1">
        <f t="array" ref="V5092">_xlfn.IFS(Hospital_Emergency_Room_Data[[#This Row],[Day]]&lt;=10,"Start(1-10)",Hospital_Emergency_Room_Data[[#This Row],[Day]]&lt;=20,"Middle(11-20)",Hospital_Emergency_Room_Data[[#This Row],[Day]]&gt;20,"End(21-30)")</f>
        <v>Start(1-10)</v>
      </c>
    </row>
    <row r="5093" spans="1:22">
      <c r="A5093">
        <v>857033289</v>
      </c>
      <c r="B5093" t="s">
        <v>5102</v>
      </c>
      <c r="C5093" s="1">
        <v>45055</v>
      </c>
      <c r="D5093" t="str">
        <f>TEXT(Hospital_Emergency_Room_Data[[#This Row],[Patient Admission Date]],"mmm")</f>
        <v>May</v>
      </c>
      <c r="E5093">
        <f>YEAR(Hospital_Emergency_Room_Data[[#This Row],[Patient Admission Date]])</f>
        <v>2023</v>
      </c>
      <c r="F5093" s="2">
        <v>0.52222222222222225</v>
      </c>
      <c r="G5093" s="8" t="str">
        <f>TEXT(Hospital_Emergency_Room_Data[[#This Row],[Patient Admission Date]],"dddd")</f>
        <v>Tuesday</v>
      </c>
      <c r="H5093" t="s">
        <v>41</v>
      </c>
      <c r="I5093">
        <v>59</v>
      </c>
      <c r="J5093" s="5" t="s">
        <v>9219</v>
      </c>
      <c r="K5093" t="s">
        <v>12</v>
      </c>
      <c r="L5093" t="s">
        <v>96</v>
      </c>
      <c r="M5093" t="s">
        <v>9210</v>
      </c>
      <c r="O5093">
        <v>10</v>
      </c>
      <c r="P5093" t="s">
        <v>9226</v>
      </c>
      <c r="Q5093">
        <v>9</v>
      </c>
      <c r="R5093">
        <v>12</v>
      </c>
      <c r="S5093" t="s">
        <v>9257</v>
      </c>
      <c r="T5093" t="s">
        <v>9265</v>
      </c>
      <c r="U5093" t="s">
        <v>9282</v>
      </c>
      <c r="V5093" t="str" cm="1">
        <f t="array" ref="V5093">_xlfn.IFS(Hospital_Emergency_Room_Data[[#This Row],[Day]]&lt;=10,"Start(1-10)",Hospital_Emergency_Room_Data[[#This Row],[Day]]&lt;=20,"Middle(11-20)",Hospital_Emergency_Room_Data[[#This Row],[Day]]&gt;20,"End(21-30)")</f>
        <v>Start(1-10)</v>
      </c>
    </row>
    <row r="5094" spans="1:22">
      <c r="A5094">
        <v>578181747</v>
      </c>
      <c r="B5094" t="s">
        <v>5103</v>
      </c>
      <c r="C5094" s="1">
        <v>45303</v>
      </c>
      <c r="D5094" t="str">
        <f>TEXT(Hospital_Emergency_Room_Data[[#This Row],[Patient Admission Date]],"mmm")</f>
        <v>Jan</v>
      </c>
      <c r="E5094">
        <f>YEAR(Hospital_Emergency_Room_Data[[#This Row],[Patient Admission Date]])</f>
        <v>2024</v>
      </c>
      <c r="F5094" s="2">
        <v>0.95972222222222225</v>
      </c>
      <c r="G5094" s="8" t="str">
        <f>TEXT(Hospital_Emergency_Room_Data[[#This Row],[Patient Admission Date]],"dddd")</f>
        <v>Friday</v>
      </c>
      <c r="H5094" t="s">
        <v>41</v>
      </c>
      <c r="I5094">
        <v>63</v>
      </c>
      <c r="J5094" s="5" t="s">
        <v>9217</v>
      </c>
      <c r="K5094" t="s">
        <v>12</v>
      </c>
      <c r="L5094" t="s">
        <v>96</v>
      </c>
      <c r="M5094" t="s">
        <v>9210</v>
      </c>
      <c r="N5094">
        <v>1</v>
      </c>
      <c r="O5094">
        <v>45</v>
      </c>
      <c r="P5094" t="s">
        <v>9225</v>
      </c>
      <c r="Q5094">
        <v>12</v>
      </c>
      <c r="R5094">
        <v>23</v>
      </c>
      <c r="S5094" t="s">
        <v>9256</v>
      </c>
      <c r="T5094" t="s">
        <v>9265</v>
      </c>
      <c r="U5094" t="s">
        <v>9300</v>
      </c>
      <c r="V5094" t="str" cm="1">
        <f t="array" ref="V5094">_xlfn.IFS(Hospital_Emergency_Room_Data[[#This Row],[Day]]&lt;=10,"Start(1-10)",Hospital_Emergency_Room_Data[[#This Row],[Day]]&lt;=20,"Middle(11-20)",Hospital_Emergency_Room_Data[[#This Row],[Day]]&gt;20,"End(21-30)")</f>
        <v>Middle(11-20)</v>
      </c>
    </row>
    <row r="5095" spans="1:22">
      <c r="A5095">
        <v>865911513</v>
      </c>
      <c r="B5095" t="s">
        <v>5104</v>
      </c>
      <c r="C5095" s="1">
        <v>45268</v>
      </c>
      <c r="D5095" t="str">
        <f>TEXT(Hospital_Emergency_Room_Data[[#This Row],[Patient Admission Date]],"mmm")</f>
        <v>Dec</v>
      </c>
      <c r="E5095">
        <f>YEAR(Hospital_Emergency_Room_Data[[#This Row],[Patient Admission Date]])</f>
        <v>2023</v>
      </c>
      <c r="F5095" s="2">
        <v>0.25069444444444444</v>
      </c>
      <c r="G5095" s="8" t="str">
        <f>TEXT(Hospital_Emergency_Room_Data[[#This Row],[Patient Admission Date]],"dddd")</f>
        <v>Friday</v>
      </c>
      <c r="H5095" t="s">
        <v>41</v>
      </c>
      <c r="I5095">
        <v>7</v>
      </c>
      <c r="J5095" s="5" t="s">
        <v>9221</v>
      </c>
      <c r="K5095" t="s">
        <v>12</v>
      </c>
      <c r="L5095" t="s">
        <v>96</v>
      </c>
      <c r="M5095" t="s">
        <v>9210</v>
      </c>
      <c r="N5095">
        <v>4</v>
      </c>
      <c r="O5095">
        <v>57</v>
      </c>
      <c r="P5095" t="s">
        <v>9225</v>
      </c>
      <c r="Q5095">
        <v>8</v>
      </c>
      <c r="R5095">
        <v>6</v>
      </c>
      <c r="S5095" t="s">
        <v>9255</v>
      </c>
      <c r="T5095" t="s">
        <v>9265</v>
      </c>
      <c r="U5095" t="s">
        <v>9283</v>
      </c>
      <c r="V5095" t="str" cm="1">
        <f t="array" ref="V5095">_xlfn.IFS(Hospital_Emergency_Room_Data[[#This Row],[Day]]&lt;=10,"Start(1-10)",Hospital_Emergency_Room_Data[[#This Row],[Day]]&lt;=20,"Middle(11-20)",Hospital_Emergency_Room_Data[[#This Row],[Day]]&gt;20,"End(21-30)")</f>
        <v>Start(1-10)</v>
      </c>
    </row>
    <row r="5096" spans="1:22">
      <c r="A5096">
        <v>159551671</v>
      </c>
      <c r="B5096" t="s">
        <v>5105</v>
      </c>
      <c r="C5096" s="1">
        <v>45408</v>
      </c>
      <c r="D5096" t="str">
        <f>TEXT(Hospital_Emergency_Room_Data[[#This Row],[Patient Admission Date]],"mmm")</f>
        <v>Apr</v>
      </c>
      <c r="E5096">
        <f>YEAR(Hospital_Emergency_Room_Data[[#This Row],[Patient Admission Date]])</f>
        <v>2024</v>
      </c>
      <c r="F5096" s="2">
        <v>0.83125000000000004</v>
      </c>
      <c r="G5096" s="8" t="str">
        <f>TEXT(Hospital_Emergency_Room_Data[[#This Row],[Patient Admission Date]],"dddd")</f>
        <v>Friday</v>
      </c>
      <c r="H5096" t="s">
        <v>41</v>
      </c>
      <c r="I5096">
        <v>50</v>
      </c>
      <c r="J5096" s="5" t="s">
        <v>9219</v>
      </c>
      <c r="K5096" t="s">
        <v>12</v>
      </c>
      <c r="L5096" t="s">
        <v>96</v>
      </c>
      <c r="M5096" t="s">
        <v>9210</v>
      </c>
      <c r="N5096">
        <v>6</v>
      </c>
      <c r="O5096">
        <v>26</v>
      </c>
      <c r="P5096" t="s">
        <v>9226</v>
      </c>
      <c r="Q5096">
        <v>26</v>
      </c>
      <c r="R5096">
        <v>19</v>
      </c>
      <c r="S5096" t="s">
        <v>9256</v>
      </c>
      <c r="T5096" t="s">
        <v>9264</v>
      </c>
      <c r="U5096" t="s">
        <v>9282</v>
      </c>
      <c r="V5096" t="str" cm="1">
        <f t="array" ref="V5096">_xlfn.IFS(Hospital_Emergency_Room_Data[[#This Row],[Day]]&lt;=10,"Start(1-10)",Hospital_Emergency_Room_Data[[#This Row],[Day]]&lt;=20,"Middle(11-20)",Hospital_Emergency_Room_Data[[#This Row],[Day]]&gt;20,"End(21-30)")</f>
        <v>End(21-30)</v>
      </c>
    </row>
    <row r="5097" spans="1:22">
      <c r="A5097">
        <v>476453645</v>
      </c>
      <c r="B5097" t="s">
        <v>5106</v>
      </c>
      <c r="C5097" s="1">
        <v>45248</v>
      </c>
      <c r="D5097" t="str">
        <f>TEXT(Hospital_Emergency_Room_Data[[#This Row],[Patient Admission Date]],"mmm")</f>
        <v>Nov</v>
      </c>
      <c r="E5097">
        <f>YEAR(Hospital_Emergency_Room_Data[[#This Row],[Patient Admission Date]])</f>
        <v>2023</v>
      </c>
      <c r="F5097" s="2">
        <v>0.19027777777777777</v>
      </c>
      <c r="G5097" s="8" t="str">
        <f>TEXT(Hospital_Emergency_Room_Data[[#This Row],[Patient Admission Date]],"dddd")</f>
        <v>Saturday</v>
      </c>
      <c r="H5097" t="s">
        <v>41</v>
      </c>
      <c r="I5097">
        <v>60</v>
      </c>
      <c r="J5097" s="5" t="s">
        <v>9217</v>
      </c>
      <c r="K5097" t="s">
        <v>12</v>
      </c>
      <c r="L5097" t="s">
        <v>25</v>
      </c>
      <c r="M5097" t="s">
        <v>9210</v>
      </c>
      <c r="O5097">
        <v>13</v>
      </c>
      <c r="P5097" t="s">
        <v>9226</v>
      </c>
      <c r="Q5097">
        <v>18</v>
      </c>
      <c r="R5097">
        <v>4</v>
      </c>
      <c r="S5097" t="s">
        <v>9258</v>
      </c>
      <c r="T5097" t="s">
        <v>9262</v>
      </c>
      <c r="U5097" t="s">
        <v>9282</v>
      </c>
      <c r="V5097" t="str" cm="1">
        <f t="array" ref="V5097">_xlfn.IFS(Hospital_Emergency_Room_Data[[#This Row],[Day]]&lt;=10,"Start(1-10)",Hospital_Emergency_Room_Data[[#This Row],[Day]]&lt;=20,"Middle(11-20)",Hospital_Emergency_Room_Data[[#This Row],[Day]]&gt;20,"End(21-30)")</f>
        <v>Middle(11-20)</v>
      </c>
    </row>
    <row r="5098" spans="1:22">
      <c r="A5098">
        <v>489739085</v>
      </c>
      <c r="B5098" t="s">
        <v>5107</v>
      </c>
      <c r="C5098" s="1">
        <v>45042</v>
      </c>
      <c r="D5098" t="str">
        <f>TEXT(Hospital_Emergency_Room_Data[[#This Row],[Patient Admission Date]],"mmm")</f>
        <v>Apr</v>
      </c>
      <c r="E5098">
        <f>YEAR(Hospital_Emergency_Room_Data[[#This Row],[Patient Admission Date]])</f>
        <v>2023</v>
      </c>
      <c r="F5098" s="2">
        <v>0.85763888888888884</v>
      </c>
      <c r="G5098" s="8" t="str">
        <f>TEXT(Hospital_Emergency_Room_Data[[#This Row],[Patient Admission Date]],"dddd")</f>
        <v>Wednesday</v>
      </c>
      <c r="H5098" t="s">
        <v>41</v>
      </c>
      <c r="I5098">
        <v>9</v>
      </c>
      <c r="J5098" s="5" t="s">
        <v>9221</v>
      </c>
      <c r="K5098" t="s">
        <v>12</v>
      </c>
      <c r="L5098" t="s">
        <v>25</v>
      </c>
      <c r="M5098" t="s">
        <v>9210</v>
      </c>
      <c r="O5098">
        <v>56</v>
      </c>
      <c r="P5098" t="s">
        <v>9225</v>
      </c>
      <c r="Q5098">
        <v>26</v>
      </c>
      <c r="R5098">
        <v>20</v>
      </c>
      <c r="S5098" t="s">
        <v>9256</v>
      </c>
      <c r="T5098" t="s">
        <v>9264</v>
      </c>
      <c r="U5098" t="s">
        <v>9283</v>
      </c>
      <c r="V5098" t="str" cm="1">
        <f t="array" ref="V5098">_xlfn.IFS(Hospital_Emergency_Room_Data[[#This Row],[Day]]&lt;=10,"Start(1-10)",Hospital_Emergency_Room_Data[[#This Row],[Day]]&lt;=20,"Middle(11-20)",Hospital_Emergency_Room_Data[[#This Row],[Day]]&gt;20,"End(21-30)")</f>
        <v>End(21-30)</v>
      </c>
    </row>
    <row r="5099" spans="1:22">
      <c r="A5099">
        <v>753592860</v>
      </c>
      <c r="B5099" t="s">
        <v>5108</v>
      </c>
      <c r="C5099" s="1">
        <v>45217</v>
      </c>
      <c r="D5099" t="str">
        <f>TEXT(Hospital_Emergency_Room_Data[[#This Row],[Patient Admission Date]],"mmm")</f>
        <v>Oct</v>
      </c>
      <c r="E5099">
        <f>YEAR(Hospital_Emergency_Room_Data[[#This Row],[Patient Admission Date]])</f>
        <v>2023</v>
      </c>
      <c r="F5099" s="2">
        <v>0.76180555555555551</v>
      </c>
      <c r="G5099" s="8" t="str">
        <f>TEXT(Hospital_Emergency_Room_Data[[#This Row],[Patient Admission Date]],"dddd")</f>
        <v>Wednesday</v>
      </c>
      <c r="H5099" t="s">
        <v>41</v>
      </c>
      <c r="I5099">
        <v>25</v>
      </c>
      <c r="J5099" s="5" t="s">
        <v>9220</v>
      </c>
      <c r="K5099" t="s">
        <v>12</v>
      </c>
      <c r="L5099" t="s">
        <v>25</v>
      </c>
      <c r="M5099" t="s">
        <v>9210</v>
      </c>
      <c r="O5099">
        <v>48</v>
      </c>
      <c r="P5099" t="s">
        <v>9225</v>
      </c>
      <c r="Q5099">
        <v>18</v>
      </c>
      <c r="R5099">
        <v>18</v>
      </c>
      <c r="S5099" t="s">
        <v>9256</v>
      </c>
      <c r="T5099" t="s">
        <v>9262</v>
      </c>
      <c r="U5099" t="s">
        <v>9283</v>
      </c>
      <c r="V5099" t="str" cm="1">
        <f t="array" ref="V5099">_xlfn.IFS(Hospital_Emergency_Room_Data[[#This Row],[Day]]&lt;=10,"Start(1-10)",Hospital_Emergency_Room_Data[[#This Row],[Day]]&lt;=20,"Middle(11-20)",Hospital_Emergency_Room_Data[[#This Row],[Day]]&gt;20,"End(21-30)")</f>
        <v>Middle(11-20)</v>
      </c>
    </row>
    <row r="5100" spans="1:22">
      <c r="A5100">
        <v>676764936</v>
      </c>
      <c r="B5100" t="s">
        <v>5109</v>
      </c>
      <c r="C5100" s="1">
        <v>45051</v>
      </c>
      <c r="D5100" t="str">
        <f>TEXT(Hospital_Emergency_Room_Data[[#This Row],[Patient Admission Date]],"mmm")</f>
        <v>May</v>
      </c>
      <c r="E5100">
        <f>YEAR(Hospital_Emergency_Room_Data[[#This Row],[Patient Admission Date]])</f>
        <v>2023</v>
      </c>
      <c r="F5100" s="2">
        <v>0.37847222222222221</v>
      </c>
      <c r="G5100" s="8" t="str">
        <f>TEXT(Hospital_Emergency_Room_Data[[#This Row],[Patient Admission Date]],"dddd")</f>
        <v>Friday</v>
      </c>
      <c r="H5100" t="s">
        <v>41</v>
      </c>
      <c r="I5100">
        <v>3</v>
      </c>
      <c r="J5100" s="5" t="s">
        <v>9218</v>
      </c>
      <c r="K5100" t="s">
        <v>12</v>
      </c>
      <c r="L5100" t="s">
        <v>25</v>
      </c>
      <c r="M5100" t="s">
        <v>9210</v>
      </c>
      <c r="O5100">
        <v>43</v>
      </c>
      <c r="P5100" t="s">
        <v>9225</v>
      </c>
      <c r="Q5100">
        <v>5</v>
      </c>
      <c r="R5100">
        <v>9</v>
      </c>
      <c r="S5100" t="s">
        <v>9255</v>
      </c>
      <c r="T5100" t="s">
        <v>9263</v>
      </c>
      <c r="U5100" t="s">
        <v>9300</v>
      </c>
      <c r="V5100" t="str" cm="1">
        <f t="array" ref="V5100">_xlfn.IFS(Hospital_Emergency_Room_Data[[#This Row],[Day]]&lt;=10,"Start(1-10)",Hospital_Emergency_Room_Data[[#This Row],[Day]]&lt;=20,"Middle(11-20)",Hospital_Emergency_Room_Data[[#This Row],[Day]]&gt;20,"End(21-30)")</f>
        <v>Start(1-10)</v>
      </c>
    </row>
    <row r="5101" spans="1:22">
      <c r="A5101">
        <v>393405807</v>
      </c>
      <c r="B5101" t="s">
        <v>5110</v>
      </c>
      <c r="C5101" s="1">
        <v>45187</v>
      </c>
      <c r="D5101" t="str">
        <f>TEXT(Hospital_Emergency_Room_Data[[#This Row],[Patient Admission Date]],"mmm")</f>
        <v>Sep</v>
      </c>
      <c r="E5101">
        <f>YEAR(Hospital_Emergency_Room_Data[[#This Row],[Patient Admission Date]])</f>
        <v>2023</v>
      </c>
      <c r="F5101" s="2">
        <v>0.67222222222222228</v>
      </c>
      <c r="G5101" s="8" t="str">
        <f>TEXT(Hospital_Emergency_Room_Data[[#This Row],[Patient Admission Date]],"dddd")</f>
        <v>Monday</v>
      </c>
      <c r="H5101" t="s">
        <v>41</v>
      </c>
      <c r="I5101">
        <v>7</v>
      </c>
      <c r="J5101" s="5" t="s">
        <v>9221</v>
      </c>
      <c r="K5101" t="s">
        <v>12</v>
      </c>
      <c r="L5101" t="s">
        <v>25</v>
      </c>
      <c r="M5101" t="s">
        <v>9210</v>
      </c>
      <c r="O5101">
        <v>32</v>
      </c>
      <c r="P5101" t="s">
        <v>9225</v>
      </c>
      <c r="Q5101">
        <v>18</v>
      </c>
      <c r="R5101">
        <v>16</v>
      </c>
      <c r="S5101" t="s">
        <v>9257</v>
      </c>
      <c r="T5101" t="s">
        <v>9262</v>
      </c>
      <c r="U5101" t="s">
        <v>9300</v>
      </c>
      <c r="V5101" t="str" cm="1">
        <f t="array" ref="V5101">_xlfn.IFS(Hospital_Emergency_Room_Data[[#This Row],[Day]]&lt;=10,"Start(1-10)",Hospital_Emergency_Room_Data[[#This Row],[Day]]&lt;=20,"Middle(11-20)",Hospital_Emergency_Room_Data[[#This Row],[Day]]&gt;20,"End(21-30)")</f>
        <v>Middle(11-20)</v>
      </c>
    </row>
    <row r="5102" spans="1:22">
      <c r="A5102">
        <v>540887623</v>
      </c>
      <c r="B5102" t="s">
        <v>5111</v>
      </c>
      <c r="C5102" s="1">
        <v>45143</v>
      </c>
      <c r="D5102" t="str">
        <f>TEXT(Hospital_Emergency_Room_Data[[#This Row],[Patient Admission Date]],"mmm")</f>
        <v>Aug</v>
      </c>
      <c r="E5102">
        <f>YEAR(Hospital_Emergency_Room_Data[[#This Row],[Patient Admission Date]])</f>
        <v>2023</v>
      </c>
      <c r="F5102" s="2">
        <v>0.66874999999999996</v>
      </c>
      <c r="G5102" s="8" t="str">
        <f>TEXT(Hospital_Emergency_Room_Data[[#This Row],[Patient Admission Date]],"dddd")</f>
        <v>Saturday</v>
      </c>
      <c r="H5102" t="s">
        <v>41</v>
      </c>
      <c r="I5102">
        <v>5</v>
      </c>
      <c r="J5102" s="5" t="s">
        <v>9221</v>
      </c>
      <c r="K5102" t="s">
        <v>12</v>
      </c>
      <c r="L5102" t="s">
        <v>25</v>
      </c>
      <c r="M5102" t="s">
        <v>9210</v>
      </c>
      <c r="O5102">
        <v>34</v>
      </c>
      <c r="P5102" t="s">
        <v>9225</v>
      </c>
      <c r="Q5102">
        <v>5</v>
      </c>
      <c r="R5102">
        <v>16</v>
      </c>
      <c r="S5102" t="s">
        <v>9257</v>
      </c>
      <c r="T5102" t="s">
        <v>9263</v>
      </c>
      <c r="U5102" t="s">
        <v>9300</v>
      </c>
      <c r="V5102" t="str" cm="1">
        <f t="array" ref="V5102">_xlfn.IFS(Hospital_Emergency_Room_Data[[#This Row],[Day]]&lt;=10,"Start(1-10)",Hospital_Emergency_Room_Data[[#This Row],[Day]]&lt;=20,"Middle(11-20)",Hospital_Emergency_Room_Data[[#This Row],[Day]]&gt;20,"End(21-30)")</f>
        <v>Start(1-10)</v>
      </c>
    </row>
    <row r="5103" spans="1:22">
      <c r="A5103">
        <v>724357305</v>
      </c>
      <c r="B5103" t="s">
        <v>5112</v>
      </c>
      <c r="C5103" s="1">
        <v>45353</v>
      </c>
      <c r="D5103" t="str">
        <f>TEXT(Hospital_Emergency_Room_Data[[#This Row],[Patient Admission Date]],"mmm")</f>
        <v>Mar</v>
      </c>
      <c r="E5103">
        <f>YEAR(Hospital_Emergency_Room_Data[[#This Row],[Patient Admission Date]])</f>
        <v>2024</v>
      </c>
      <c r="F5103" s="2">
        <v>0.22638888888888889</v>
      </c>
      <c r="G5103" s="8" t="str">
        <f>TEXT(Hospital_Emergency_Room_Data[[#This Row],[Patient Admission Date]],"dddd")</f>
        <v>Saturday</v>
      </c>
      <c r="H5103" t="s">
        <v>41</v>
      </c>
      <c r="I5103">
        <v>67</v>
      </c>
      <c r="J5103" s="5" t="s">
        <v>9217</v>
      </c>
      <c r="K5103" t="s">
        <v>12</v>
      </c>
      <c r="L5103" t="s">
        <v>25</v>
      </c>
      <c r="M5103" t="s">
        <v>9210</v>
      </c>
      <c r="O5103">
        <v>34</v>
      </c>
      <c r="P5103" t="s">
        <v>9225</v>
      </c>
      <c r="Q5103">
        <v>2</v>
      </c>
      <c r="R5103">
        <v>5</v>
      </c>
      <c r="S5103" t="s">
        <v>9258</v>
      </c>
      <c r="T5103" t="s">
        <v>9263</v>
      </c>
      <c r="U5103" t="s">
        <v>9300</v>
      </c>
      <c r="V5103" t="str" cm="1">
        <f t="array" ref="V5103">_xlfn.IFS(Hospital_Emergency_Room_Data[[#This Row],[Day]]&lt;=10,"Start(1-10)",Hospital_Emergency_Room_Data[[#This Row],[Day]]&lt;=20,"Middle(11-20)",Hospital_Emergency_Room_Data[[#This Row],[Day]]&gt;20,"End(21-30)")</f>
        <v>Start(1-10)</v>
      </c>
    </row>
    <row r="5104" spans="1:22">
      <c r="A5104">
        <v>548857423</v>
      </c>
      <c r="B5104" t="s">
        <v>5113</v>
      </c>
      <c r="C5104" s="1">
        <v>45049</v>
      </c>
      <c r="D5104" t="str">
        <f>TEXT(Hospital_Emergency_Room_Data[[#This Row],[Patient Admission Date]],"mmm")</f>
        <v>May</v>
      </c>
      <c r="E5104">
        <f>YEAR(Hospital_Emergency_Room_Data[[#This Row],[Patient Admission Date]])</f>
        <v>2023</v>
      </c>
      <c r="F5104" s="2">
        <v>0.61875000000000002</v>
      </c>
      <c r="G5104" s="8" t="str">
        <f>TEXT(Hospital_Emergency_Room_Data[[#This Row],[Patient Admission Date]],"dddd")</f>
        <v>Wednesday</v>
      </c>
      <c r="H5104" t="s">
        <v>41</v>
      </c>
      <c r="I5104">
        <v>59</v>
      </c>
      <c r="J5104" s="5" t="s">
        <v>9219</v>
      </c>
      <c r="K5104" t="s">
        <v>12</v>
      </c>
      <c r="L5104" t="s">
        <v>25</v>
      </c>
      <c r="M5104" t="s">
        <v>9210</v>
      </c>
      <c r="O5104">
        <v>45</v>
      </c>
      <c r="P5104" t="s">
        <v>9225</v>
      </c>
      <c r="Q5104">
        <v>3</v>
      </c>
      <c r="R5104">
        <v>14</v>
      </c>
      <c r="S5104" t="s">
        <v>9257</v>
      </c>
      <c r="T5104" t="s">
        <v>9263</v>
      </c>
      <c r="U5104" t="s">
        <v>9300</v>
      </c>
      <c r="V5104" t="str" cm="1">
        <f t="array" ref="V5104">_xlfn.IFS(Hospital_Emergency_Room_Data[[#This Row],[Day]]&lt;=10,"Start(1-10)",Hospital_Emergency_Room_Data[[#This Row],[Day]]&lt;=20,"Middle(11-20)",Hospital_Emergency_Room_Data[[#This Row],[Day]]&gt;20,"End(21-30)")</f>
        <v>Start(1-10)</v>
      </c>
    </row>
    <row r="5105" spans="1:22">
      <c r="A5105">
        <v>366285083</v>
      </c>
      <c r="B5105" t="s">
        <v>5114</v>
      </c>
      <c r="C5105" s="1">
        <v>45193</v>
      </c>
      <c r="D5105" t="str">
        <f>TEXT(Hospital_Emergency_Room_Data[[#This Row],[Patient Admission Date]],"mmm")</f>
        <v>Sep</v>
      </c>
      <c r="E5105">
        <f>YEAR(Hospital_Emergency_Room_Data[[#This Row],[Patient Admission Date]])</f>
        <v>2023</v>
      </c>
      <c r="F5105" s="2">
        <v>0.65902777777777777</v>
      </c>
      <c r="G5105" s="8" t="str">
        <f>TEXT(Hospital_Emergency_Room_Data[[#This Row],[Patient Admission Date]],"dddd")</f>
        <v>Sunday</v>
      </c>
      <c r="H5105" t="s">
        <v>41</v>
      </c>
      <c r="I5105">
        <v>67</v>
      </c>
      <c r="J5105" s="5" t="s">
        <v>9217</v>
      </c>
      <c r="K5105" t="s">
        <v>12</v>
      </c>
      <c r="L5105" t="s">
        <v>25</v>
      </c>
      <c r="M5105" t="s">
        <v>9210</v>
      </c>
      <c r="O5105">
        <v>14</v>
      </c>
      <c r="P5105" t="s">
        <v>9226</v>
      </c>
      <c r="Q5105">
        <v>24</v>
      </c>
      <c r="R5105">
        <v>15</v>
      </c>
      <c r="S5105" t="s">
        <v>9257</v>
      </c>
      <c r="T5105" t="s">
        <v>9264</v>
      </c>
      <c r="U5105" t="s">
        <v>9282</v>
      </c>
      <c r="V5105" t="str" cm="1">
        <f t="array" ref="V5105">_xlfn.IFS(Hospital_Emergency_Room_Data[[#This Row],[Day]]&lt;=10,"Start(1-10)",Hospital_Emergency_Room_Data[[#This Row],[Day]]&lt;=20,"Middle(11-20)",Hospital_Emergency_Room_Data[[#This Row],[Day]]&gt;20,"End(21-30)")</f>
        <v>End(21-30)</v>
      </c>
    </row>
    <row r="5106" spans="1:22">
      <c r="A5106">
        <v>407252841</v>
      </c>
      <c r="B5106" t="s">
        <v>5115</v>
      </c>
      <c r="C5106" s="1">
        <v>45574</v>
      </c>
      <c r="D5106" t="str">
        <f>TEXT(Hospital_Emergency_Room_Data[[#This Row],[Patient Admission Date]],"mmm")</f>
        <v>Oct</v>
      </c>
      <c r="E5106">
        <f>YEAR(Hospital_Emergency_Room_Data[[#This Row],[Patient Admission Date]])</f>
        <v>2024</v>
      </c>
      <c r="F5106" s="2">
        <v>0.93680555555555556</v>
      </c>
      <c r="G5106" s="8" t="str">
        <f>TEXT(Hospital_Emergency_Room_Data[[#This Row],[Patient Admission Date]],"dddd")</f>
        <v>Wednesday</v>
      </c>
      <c r="H5106" t="s">
        <v>41</v>
      </c>
      <c r="I5106">
        <v>73</v>
      </c>
      <c r="J5106" s="5" t="s">
        <v>9222</v>
      </c>
      <c r="K5106" t="s">
        <v>12</v>
      </c>
      <c r="L5106" t="s">
        <v>25</v>
      </c>
      <c r="M5106" t="s">
        <v>9210</v>
      </c>
      <c r="N5106">
        <v>3</v>
      </c>
      <c r="O5106">
        <v>16</v>
      </c>
      <c r="P5106" t="s">
        <v>9226</v>
      </c>
      <c r="Q5106">
        <v>9</v>
      </c>
      <c r="R5106">
        <v>22</v>
      </c>
      <c r="S5106" t="s">
        <v>9256</v>
      </c>
      <c r="T5106" t="s">
        <v>9265</v>
      </c>
      <c r="U5106" t="s">
        <v>9282</v>
      </c>
      <c r="V5106" t="str" cm="1">
        <f t="array" ref="V5106">_xlfn.IFS(Hospital_Emergency_Room_Data[[#This Row],[Day]]&lt;=10,"Start(1-10)",Hospital_Emergency_Room_Data[[#This Row],[Day]]&lt;=20,"Middle(11-20)",Hospital_Emergency_Room_Data[[#This Row],[Day]]&gt;20,"End(21-30)")</f>
        <v>Start(1-10)</v>
      </c>
    </row>
    <row r="5107" spans="1:22">
      <c r="A5107">
        <v>548380350</v>
      </c>
      <c r="B5107" t="s">
        <v>5116</v>
      </c>
      <c r="C5107" s="1">
        <v>45211</v>
      </c>
      <c r="D5107" t="str">
        <f>TEXT(Hospital_Emergency_Room_Data[[#This Row],[Patient Admission Date]],"mmm")</f>
        <v>Oct</v>
      </c>
      <c r="E5107">
        <f>YEAR(Hospital_Emergency_Room_Data[[#This Row],[Patient Admission Date]])</f>
        <v>2023</v>
      </c>
      <c r="F5107" s="2">
        <v>0.71180555555555558</v>
      </c>
      <c r="G5107" s="8" t="str">
        <f>TEXT(Hospital_Emergency_Room_Data[[#This Row],[Patient Admission Date]],"dddd")</f>
        <v>Thursday</v>
      </c>
      <c r="H5107" t="s">
        <v>41</v>
      </c>
      <c r="I5107">
        <v>48</v>
      </c>
      <c r="J5107" s="5" t="s">
        <v>9219</v>
      </c>
      <c r="K5107" t="s">
        <v>12</v>
      </c>
      <c r="L5107" t="s">
        <v>25</v>
      </c>
      <c r="M5107" t="s">
        <v>9210</v>
      </c>
      <c r="N5107">
        <v>4</v>
      </c>
      <c r="O5107">
        <v>35</v>
      </c>
      <c r="P5107" t="s">
        <v>9225</v>
      </c>
      <c r="Q5107">
        <v>12</v>
      </c>
      <c r="R5107">
        <v>17</v>
      </c>
      <c r="S5107" t="s">
        <v>9257</v>
      </c>
      <c r="T5107" t="s">
        <v>9265</v>
      </c>
      <c r="U5107" t="s">
        <v>9300</v>
      </c>
      <c r="V5107" t="str" cm="1">
        <f t="array" ref="V5107">_xlfn.IFS(Hospital_Emergency_Room_Data[[#This Row],[Day]]&lt;=10,"Start(1-10)",Hospital_Emergency_Room_Data[[#This Row],[Day]]&lt;=20,"Middle(11-20)",Hospital_Emergency_Room_Data[[#This Row],[Day]]&gt;20,"End(21-30)")</f>
        <v>Middle(11-20)</v>
      </c>
    </row>
    <row r="5108" spans="1:22">
      <c r="A5108">
        <v>250282501</v>
      </c>
      <c r="B5108" t="s">
        <v>5117</v>
      </c>
      <c r="C5108" s="1">
        <v>45205</v>
      </c>
      <c r="D5108" t="str">
        <f>TEXT(Hospital_Emergency_Room_Data[[#This Row],[Patient Admission Date]],"mmm")</f>
        <v>Oct</v>
      </c>
      <c r="E5108">
        <f>YEAR(Hospital_Emergency_Room_Data[[#This Row],[Patient Admission Date]])</f>
        <v>2023</v>
      </c>
      <c r="F5108" s="2">
        <v>0.88749999999999996</v>
      </c>
      <c r="G5108" s="8" t="str">
        <f>TEXT(Hospital_Emergency_Room_Data[[#This Row],[Patient Admission Date]],"dddd")</f>
        <v>Friday</v>
      </c>
      <c r="H5108" t="s">
        <v>41</v>
      </c>
      <c r="I5108">
        <v>70</v>
      </c>
      <c r="J5108" s="5" t="s">
        <v>9222</v>
      </c>
      <c r="K5108" t="s">
        <v>12</v>
      </c>
      <c r="L5108" t="s">
        <v>25</v>
      </c>
      <c r="M5108" t="s">
        <v>9210</v>
      </c>
      <c r="N5108">
        <v>5</v>
      </c>
      <c r="O5108">
        <v>19</v>
      </c>
      <c r="P5108" t="s">
        <v>9226</v>
      </c>
      <c r="Q5108">
        <v>6</v>
      </c>
      <c r="R5108">
        <v>21</v>
      </c>
      <c r="S5108" t="s">
        <v>9256</v>
      </c>
      <c r="T5108" t="s">
        <v>9263</v>
      </c>
      <c r="U5108" t="s">
        <v>9282</v>
      </c>
      <c r="V5108" t="str" cm="1">
        <f t="array" ref="V5108">_xlfn.IFS(Hospital_Emergency_Room_Data[[#This Row],[Day]]&lt;=10,"Start(1-10)",Hospital_Emergency_Room_Data[[#This Row],[Day]]&lt;=20,"Middle(11-20)",Hospital_Emergency_Room_Data[[#This Row],[Day]]&gt;20,"End(21-30)")</f>
        <v>Start(1-10)</v>
      </c>
    </row>
    <row r="5109" spans="1:22">
      <c r="A5109">
        <v>711468034</v>
      </c>
      <c r="B5109" t="s">
        <v>5118</v>
      </c>
      <c r="C5109" s="1">
        <v>45066</v>
      </c>
      <c r="D5109" t="str">
        <f>TEXT(Hospital_Emergency_Room_Data[[#This Row],[Patient Admission Date]],"mmm")</f>
        <v>May</v>
      </c>
      <c r="E5109">
        <f>YEAR(Hospital_Emergency_Room_Data[[#This Row],[Patient Admission Date]])</f>
        <v>2023</v>
      </c>
      <c r="F5109" s="2">
        <v>0.54374999999999996</v>
      </c>
      <c r="G5109" s="8" t="str">
        <f>TEXT(Hospital_Emergency_Room_Data[[#This Row],[Patient Admission Date]],"dddd")</f>
        <v>Saturday</v>
      </c>
      <c r="H5109" t="s">
        <v>41</v>
      </c>
      <c r="I5109">
        <v>41</v>
      </c>
      <c r="J5109" s="5" t="s">
        <v>9223</v>
      </c>
      <c r="K5109" t="s">
        <v>12</v>
      </c>
      <c r="L5109" t="s">
        <v>25</v>
      </c>
      <c r="M5109" t="s">
        <v>9210</v>
      </c>
      <c r="N5109">
        <v>10</v>
      </c>
      <c r="O5109">
        <v>53</v>
      </c>
      <c r="P5109" t="s">
        <v>9225</v>
      </c>
      <c r="Q5109">
        <v>20</v>
      </c>
      <c r="R5109">
        <v>13</v>
      </c>
      <c r="S5109" t="s">
        <v>9257</v>
      </c>
      <c r="T5109" t="s">
        <v>9262</v>
      </c>
      <c r="U5109" t="s">
        <v>9283</v>
      </c>
      <c r="V5109" t="str" cm="1">
        <f t="array" ref="V5109">_xlfn.IFS(Hospital_Emergency_Room_Data[[#This Row],[Day]]&lt;=10,"Start(1-10)",Hospital_Emergency_Room_Data[[#This Row],[Day]]&lt;=20,"Middle(11-20)",Hospital_Emergency_Room_Data[[#This Row],[Day]]&gt;20,"End(21-30)")</f>
        <v>Middle(11-20)</v>
      </c>
    </row>
    <row r="5110" spans="1:22">
      <c r="A5110">
        <v>660570260</v>
      </c>
      <c r="B5110" t="s">
        <v>5119</v>
      </c>
      <c r="C5110" s="1">
        <v>45389</v>
      </c>
      <c r="D5110" t="str">
        <f>TEXT(Hospital_Emergency_Room_Data[[#This Row],[Patient Admission Date]],"mmm")</f>
        <v>Apr</v>
      </c>
      <c r="E5110">
        <f>YEAR(Hospital_Emergency_Room_Data[[#This Row],[Patient Admission Date]])</f>
        <v>2024</v>
      </c>
      <c r="F5110" s="2">
        <v>0.7319444444444444</v>
      </c>
      <c r="G5110" s="8" t="str">
        <f>TEXT(Hospital_Emergency_Room_Data[[#This Row],[Patient Admission Date]],"dddd")</f>
        <v>Sunday</v>
      </c>
      <c r="H5110" t="s">
        <v>41</v>
      </c>
      <c r="I5110">
        <v>8</v>
      </c>
      <c r="J5110" s="5" t="s">
        <v>9221</v>
      </c>
      <c r="K5110" t="s">
        <v>12</v>
      </c>
      <c r="L5110" t="s">
        <v>13</v>
      </c>
      <c r="M5110" t="s">
        <v>9210</v>
      </c>
      <c r="O5110">
        <v>11</v>
      </c>
      <c r="P5110" t="s">
        <v>9226</v>
      </c>
      <c r="Q5110">
        <v>7</v>
      </c>
      <c r="R5110">
        <v>17</v>
      </c>
      <c r="S5110" t="s">
        <v>9257</v>
      </c>
      <c r="T5110" t="s">
        <v>9263</v>
      </c>
      <c r="U5110" t="s">
        <v>9282</v>
      </c>
      <c r="V5110" t="str" cm="1">
        <f t="array" ref="V5110">_xlfn.IFS(Hospital_Emergency_Room_Data[[#This Row],[Day]]&lt;=10,"Start(1-10)",Hospital_Emergency_Room_Data[[#This Row],[Day]]&lt;=20,"Middle(11-20)",Hospital_Emergency_Room_Data[[#This Row],[Day]]&gt;20,"End(21-30)")</f>
        <v>Start(1-10)</v>
      </c>
    </row>
    <row r="5111" spans="1:22">
      <c r="A5111">
        <v>302701794</v>
      </c>
      <c r="B5111" t="s">
        <v>5120</v>
      </c>
      <c r="C5111" s="1">
        <v>45467</v>
      </c>
      <c r="D5111" t="str">
        <f>TEXT(Hospital_Emergency_Room_Data[[#This Row],[Patient Admission Date]],"mmm")</f>
        <v>Jun</v>
      </c>
      <c r="E5111">
        <f>YEAR(Hospital_Emergency_Room_Data[[#This Row],[Patient Admission Date]])</f>
        <v>2024</v>
      </c>
      <c r="F5111" s="2">
        <v>0.70902777777777781</v>
      </c>
      <c r="G5111" s="8" t="str">
        <f>TEXT(Hospital_Emergency_Room_Data[[#This Row],[Patient Admission Date]],"dddd")</f>
        <v>Monday</v>
      </c>
      <c r="H5111" t="s">
        <v>41</v>
      </c>
      <c r="I5111">
        <v>73</v>
      </c>
      <c r="J5111" s="5" t="s">
        <v>9222</v>
      </c>
      <c r="K5111" t="s">
        <v>12</v>
      </c>
      <c r="L5111" t="s">
        <v>13</v>
      </c>
      <c r="M5111" t="s">
        <v>9210</v>
      </c>
      <c r="O5111">
        <v>19</v>
      </c>
      <c r="P5111" t="s">
        <v>9226</v>
      </c>
      <c r="Q5111">
        <v>24</v>
      </c>
      <c r="R5111">
        <v>17</v>
      </c>
      <c r="S5111" t="s">
        <v>9257</v>
      </c>
      <c r="T5111" t="s">
        <v>9264</v>
      </c>
      <c r="U5111" t="s">
        <v>9282</v>
      </c>
      <c r="V5111" t="str" cm="1">
        <f t="array" ref="V5111">_xlfn.IFS(Hospital_Emergency_Room_Data[[#This Row],[Day]]&lt;=10,"Start(1-10)",Hospital_Emergency_Room_Data[[#This Row],[Day]]&lt;=20,"Middle(11-20)",Hospital_Emergency_Room_Data[[#This Row],[Day]]&gt;20,"End(21-30)")</f>
        <v>End(21-30)</v>
      </c>
    </row>
    <row r="5112" spans="1:22">
      <c r="A5112">
        <v>324665621</v>
      </c>
      <c r="B5112" t="s">
        <v>5121</v>
      </c>
      <c r="C5112" s="1">
        <v>45289</v>
      </c>
      <c r="D5112" t="str">
        <f>TEXT(Hospital_Emergency_Room_Data[[#This Row],[Patient Admission Date]],"mmm")</f>
        <v>Dec</v>
      </c>
      <c r="E5112">
        <f>YEAR(Hospital_Emergency_Room_Data[[#This Row],[Patient Admission Date]])</f>
        <v>2023</v>
      </c>
      <c r="F5112" s="2">
        <v>0.62638888888888888</v>
      </c>
      <c r="G5112" s="8" t="str">
        <f>TEXT(Hospital_Emergency_Room_Data[[#This Row],[Patient Admission Date]],"dddd")</f>
        <v>Friday</v>
      </c>
      <c r="H5112" t="s">
        <v>41</v>
      </c>
      <c r="I5112">
        <v>39</v>
      </c>
      <c r="J5112" s="5" t="s">
        <v>9223</v>
      </c>
      <c r="K5112" t="s">
        <v>12</v>
      </c>
      <c r="L5112" t="s">
        <v>13</v>
      </c>
      <c r="M5112" t="s">
        <v>9210</v>
      </c>
      <c r="O5112">
        <v>37</v>
      </c>
      <c r="P5112" t="s">
        <v>9225</v>
      </c>
      <c r="Q5112">
        <v>29</v>
      </c>
      <c r="R5112">
        <v>15</v>
      </c>
      <c r="S5112" t="s">
        <v>9257</v>
      </c>
      <c r="T5112" t="s">
        <v>9264</v>
      </c>
      <c r="U5112" t="s">
        <v>9300</v>
      </c>
      <c r="V5112" t="str" cm="1">
        <f t="array" ref="V5112">_xlfn.IFS(Hospital_Emergency_Room_Data[[#This Row],[Day]]&lt;=10,"Start(1-10)",Hospital_Emergency_Room_Data[[#This Row],[Day]]&lt;=20,"Middle(11-20)",Hospital_Emergency_Room_Data[[#This Row],[Day]]&gt;20,"End(21-30)")</f>
        <v>End(21-30)</v>
      </c>
    </row>
    <row r="5113" spans="1:22">
      <c r="A5113">
        <v>661261636</v>
      </c>
      <c r="B5113" t="s">
        <v>5122</v>
      </c>
      <c r="C5113" s="1">
        <v>45588</v>
      </c>
      <c r="D5113" t="str">
        <f>TEXT(Hospital_Emergency_Room_Data[[#This Row],[Patient Admission Date]],"mmm")</f>
        <v>Oct</v>
      </c>
      <c r="E5113">
        <f>YEAR(Hospital_Emergency_Room_Data[[#This Row],[Patient Admission Date]])</f>
        <v>2024</v>
      </c>
      <c r="F5113" s="2">
        <v>0.23125000000000001</v>
      </c>
      <c r="G5113" s="8" t="str">
        <f>TEXT(Hospital_Emergency_Room_Data[[#This Row],[Patient Admission Date]],"dddd")</f>
        <v>Wednesday</v>
      </c>
      <c r="H5113" t="s">
        <v>41</v>
      </c>
      <c r="I5113">
        <v>27</v>
      </c>
      <c r="J5113" s="5" t="s">
        <v>9220</v>
      </c>
      <c r="K5113" t="s">
        <v>12</v>
      </c>
      <c r="L5113" t="s">
        <v>13</v>
      </c>
      <c r="M5113" t="s">
        <v>9210</v>
      </c>
      <c r="O5113">
        <v>47</v>
      </c>
      <c r="P5113" t="s">
        <v>9225</v>
      </c>
      <c r="Q5113">
        <v>23</v>
      </c>
      <c r="R5113">
        <v>5</v>
      </c>
      <c r="S5113" t="s">
        <v>9258</v>
      </c>
      <c r="T5113" t="s">
        <v>9264</v>
      </c>
      <c r="U5113" t="s">
        <v>9283</v>
      </c>
      <c r="V5113" t="str" cm="1">
        <f t="array" ref="V5113">_xlfn.IFS(Hospital_Emergency_Room_Data[[#This Row],[Day]]&lt;=10,"Start(1-10)",Hospital_Emergency_Room_Data[[#This Row],[Day]]&lt;=20,"Middle(11-20)",Hospital_Emergency_Room_Data[[#This Row],[Day]]&gt;20,"End(21-30)")</f>
        <v>End(21-30)</v>
      </c>
    </row>
    <row r="5114" spans="1:22">
      <c r="A5114">
        <v>786887335</v>
      </c>
      <c r="B5114" t="s">
        <v>5123</v>
      </c>
      <c r="C5114" s="1">
        <v>45047</v>
      </c>
      <c r="D5114" t="str">
        <f>TEXT(Hospital_Emergency_Room_Data[[#This Row],[Patient Admission Date]],"mmm")</f>
        <v>May</v>
      </c>
      <c r="E5114">
        <f>YEAR(Hospital_Emergency_Room_Data[[#This Row],[Patient Admission Date]])</f>
        <v>2023</v>
      </c>
      <c r="F5114" s="2">
        <v>0.70902777777777781</v>
      </c>
      <c r="G5114" s="8" t="str">
        <f>TEXT(Hospital_Emergency_Room_Data[[#This Row],[Patient Admission Date]],"dddd")</f>
        <v>Monday</v>
      </c>
      <c r="H5114" t="s">
        <v>41</v>
      </c>
      <c r="I5114">
        <v>7</v>
      </c>
      <c r="J5114" s="5" t="s">
        <v>9221</v>
      </c>
      <c r="K5114" t="s">
        <v>12</v>
      </c>
      <c r="L5114" t="s">
        <v>13</v>
      </c>
      <c r="M5114" t="s">
        <v>9210</v>
      </c>
      <c r="O5114">
        <v>19</v>
      </c>
      <c r="P5114" t="s">
        <v>9226</v>
      </c>
      <c r="Q5114">
        <v>1</v>
      </c>
      <c r="R5114">
        <v>17</v>
      </c>
      <c r="S5114" t="s">
        <v>9257</v>
      </c>
      <c r="T5114" t="s">
        <v>9263</v>
      </c>
      <c r="U5114" t="s">
        <v>9282</v>
      </c>
      <c r="V5114" t="str" cm="1">
        <f t="array" ref="V5114">_xlfn.IFS(Hospital_Emergency_Room_Data[[#This Row],[Day]]&lt;=10,"Start(1-10)",Hospital_Emergency_Room_Data[[#This Row],[Day]]&lt;=20,"Middle(11-20)",Hospital_Emergency_Room_Data[[#This Row],[Day]]&gt;20,"End(21-30)")</f>
        <v>Start(1-10)</v>
      </c>
    </row>
    <row r="5115" spans="1:22">
      <c r="A5115">
        <v>803387077</v>
      </c>
      <c r="B5115" t="s">
        <v>5124</v>
      </c>
      <c r="C5115" s="1">
        <v>45487</v>
      </c>
      <c r="D5115" t="str">
        <f>TEXT(Hospital_Emergency_Room_Data[[#This Row],[Patient Admission Date]],"mmm")</f>
        <v>Jul</v>
      </c>
      <c r="E5115">
        <f>YEAR(Hospital_Emergency_Room_Data[[#This Row],[Patient Admission Date]])</f>
        <v>2024</v>
      </c>
      <c r="F5115" s="2">
        <v>0.38958333333333334</v>
      </c>
      <c r="G5115" s="8" t="str">
        <f>TEXT(Hospital_Emergency_Room_Data[[#This Row],[Patient Admission Date]],"dddd")</f>
        <v>Sunday</v>
      </c>
      <c r="H5115" t="s">
        <v>41</v>
      </c>
      <c r="I5115">
        <v>18</v>
      </c>
      <c r="J5115" s="5" t="s">
        <v>9220</v>
      </c>
      <c r="K5115" t="s">
        <v>12</v>
      </c>
      <c r="L5115" t="s">
        <v>13</v>
      </c>
      <c r="M5115" t="s">
        <v>9210</v>
      </c>
      <c r="O5115">
        <v>24</v>
      </c>
      <c r="P5115" t="s">
        <v>9226</v>
      </c>
      <c r="Q5115">
        <v>14</v>
      </c>
      <c r="R5115">
        <v>9</v>
      </c>
      <c r="S5115" t="s">
        <v>9255</v>
      </c>
      <c r="T5115" t="s">
        <v>9265</v>
      </c>
      <c r="U5115" t="s">
        <v>9282</v>
      </c>
      <c r="V5115" t="str" cm="1">
        <f t="array" ref="V5115">_xlfn.IFS(Hospital_Emergency_Room_Data[[#This Row],[Day]]&lt;=10,"Start(1-10)",Hospital_Emergency_Room_Data[[#This Row],[Day]]&lt;=20,"Middle(11-20)",Hospital_Emergency_Room_Data[[#This Row],[Day]]&gt;20,"End(21-30)")</f>
        <v>Middle(11-20)</v>
      </c>
    </row>
    <row r="5116" spans="1:22">
      <c r="A5116">
        <v>623890066</v>
      </c>
      <c r="B5116" t="s">
        <v>5125</v>
      </c>
      <c r="C5116" s="1">
        <v>45512</v>
      </c>
      <c r="D5116" t="str">
        <f>TEXT(Hospital_Emergency_Room_Data[[#This Row],[Patient Admission Date]],"mmm")</f>
        <v>Aug</v>
      </c>
      <c r="E5116">
        <f>YEAR(Hospital_Emergency_Room_Data[[#This Row],[Patient Admission Date]])</f>
        <v>2024</v>
      </c>
      <c r="F5116" s="2">
        <v>0.33124999999999999</v>
      </c>
      <c r="G5116" s="8" t="str">
        <f>TEXT(Hospital_Emergency_Room_Data[[#This Row],[Patient Admission Date]],"dddd")</f>
        <v>Thursday</v>
      </c>
      <c r="H5116" t="s">
        <v>41</v>
      </c>
      <c r="I5116">
        <v>3</v>
      </c>
      <c r="J5116" s="5" t="s">
        <v>9218</v>
      </c>
      <c r="K5116" t="s">
        <v>12</v>
      </c>
      <c r="L5116" t="s">
        <v>13</v>
      </c>
      <c r="M5116" t="s">
        <v>9210</v>
      </c>
      <c r="O5116">
        <v>34</v>
      </c>
      <c r="P5116" t="s">
        <v>9225</v>
      </c>
      <c r="Q5116">
        <v>8</v>
      </c>
      <c r="R5116">
        <v>7</v>
      </c>
      <c r="S5116" t="s">
        <v>9255</v>
      </c>
      <c r="T5116" t="s">
        <v>9265</v>
      </c>
      <c r="U5116" t="s">
        <v>9300</v>
      </c>
      <c r="V5116" t="str" cm="1">
        <f t="array" ref="V5116">_xlfn.IFS(Hospital_Emergency_Room_Data[[#This Row],[Day]]&lt;=10,"Start(1-10)",Hospital_Emergency_Room_Data[[#This Row],[Day]]&lt;=20,"Middle(11-20)",Hospital_Emergency_Room_Data[[#This Row],[Day]]&gt;20,"End(21-30)")</f>
        <v>Start(1-10)</v>
      </c>
    </row>
    <row r="5117" spans="1:22">
      <c r="A5117">
        <v>325833354</v>
      </c>
      <c r="B5117" t="s">
        <v>5126</v>
      </c>
      <c r="C5117" s="1">
        <v>45194</v>
      </c>
      <c r="D5117" t="str">
        <f>TEXT(Hospital_Emergency_Room_Data[[#This Row],[Patient Admission Date]],"mmm")</f>
        <v>Sep</v>
      </c>
      <c r="E5117">
        <f>YEAR(Hospital_Emergency_Room_Data[[#This Row],[Patient Admission Date]])</f>
        <v>2023</v>
      </c>
      <c r="F5117" s="2">
        <v>0.23680555555555555</v>
      </c>
      <c r="G5117" s="8" t="str">
        <f>TEXT(Hospital_Emergency_Room_Data[[#This Row],[Patient Admission Date]],"dddd")</f>
        <v>Monday</v>
      </c>
      <c r="H5117" t="s">
        <v>41</v>
      </c>
      <c r="I5117">
        <v>24</v>
      </c>
      <c r="J5117" s="5" t="s">
        <v>9220</v>
      </c>
      <c r="K5117" t="s">
        <v>12</v>
      </c>
      <c r="L5117" t="s">
        <v>13</v>
      </c>
      <c r="M5117" t="s">
        <v>9210</v>
      </c>
      <c r="O5117">
        <v>28</v>
      </c>
      <c r="P5117" t="s">
        <v>9226</v>
      </c>
      <c r="Q5117">
        <v>25</v>
      </c>
      <c r="R5117">
        <v>5</v>
      </c>
      <c r="S5117" t="s">
        <v>9258</v>
      </c>
      <c r="T5117" t="s">
        <v>9264</v>
      </c>
      <c r="U5117" t="s">
        <v>9282</v>
      </c>
      <c r="V5117" t="str" cm="1">
        <f t="array" ref="V5117">_xlfn.IFS(Hospital_Emergency_Room_Data[[#This Row],[Day]]&lt;=10,"Start(1-10)",Hospital_Emergency_Room_Data[[#This Row],[Day]]&lt;=20,"Middle(11-20)",Hospital_Emergency_Room_Data[[#This Row],[Day]]&gt;20,"End(21-30)")</f>
        <v>End(21-30)</v>
      </c>
    </row>
    <row r="5118" spans="1:22">
      <c r="A5118">
        <v>158993168</v>
      </c>
      <c r="B5118" t="s">
        <v>5127</v>
      </c>
      <c r="C5118" s="1">
        <v>45243</v>
      </c>
      <c r="D5118" t="str">
        <f>TEXT(Hospital_Emergency_Room_Data[[#This Row],[Patient Admission Date]],"mmm")</f>
        <v>Nov</v>
      </c>
      <c r="E5118">
        <f>YEAR(Hospital_Emergency_Room_Data[[#This Row],[Patient Admission Date]])</f>
        <v>2023</v>
      </c>
      <c r="F5118" s="2">
        <v>0.18124999999999999</v>
      </c>
      <c r="G5118" s="8" t="str">
        <f>TEXT(Hospital_Emergency_Room_Data[[#This Row],[Patient Admission Date]],"dddd")</f>
        <v>Monday</v>
      </c>
      <c r="H5118" t="s">
        <v>41</v>
      </c>
      <c r="I5118">
        <v>73</v>
      </c>
      <c r="J5118" s="5" t="s">
        <v>9222</v>
      </c>
      <c r="K5118" t="s">
        <v>12</v>
      </c>
      <c r="L5118" t="s">
        <v>13</v>
      </c>
      <c r="M5118" t="s">
        <v>9210</v>
      </c>
      <c r="O5118">
        <v>36</v>
      </c>
      <c r="P5118" t="s">
        <v>9225</v>
      </c>
      <c r="Q5118">
        <v>13</v>
      </c>
      <c r="R5118">
        <v>4</v>
      </c>
      <c r="S5118" t="s">
        <v>9258</v>
      </c>
      <c r="T5118" t="s">
        <v>9265</v>
      </c>
      <c r="U5118" t="s">
        <v>9300</v>
      </c>
      <c r="V5118" t="str" cm="1">
        <f t="array" ref="V5118">_xlfn.IFS(Hospital_Emergency_Room_Data[[#This Row],[Day]]&lt;=10,"Start(1-10)",Hospital_Emergency_Room_Data[[#This Row],[Day]]&lt;=20,"Middle(11-20)",Hospital_Emergency_Room_Data[[#This Row],[Day]]&gt;20,"End(21-30)")</f>
        <v>Middle(11-20)</v>
      </c>
    </row>
    <row r="5119" spans="1:22">
      <c r="A5119">
        <v>791955994</v>
      </c>
      <c r="B5119" t="s">
        <v>5128</v>
      </c>
      <c r="C5119" s="1">
        <v>45529</v>
      </c>
      <c r="D5119" t="str">
        <f>TEXT(Hospital_Emergency_Room_Data[[#This Row],[Patient Admission Date]],"mmm")</f>
        <v>Aug</v>
      </c>
      <c r="E5119">
        <f>YEAR(Hospital_Emergency_Room_Data[[#This Row],[Patient Admission Date]])</f>
        <v>2024</v>
      </c>
      <c r="F5119" s="2">
        <v>0.66319444444444442</v>
      </c>
      <c r="G5119" s="8" t="str">
        <f>TEXT(Hospital_Emergency_Room_Data[[#This Row],[Patient Admission Date]],"dddd")</f>
        <v>Sunday</v>
      </c>
      <c r="H5119" t="s">
        <v>41</v>
      </c>
      <c r="I5119">
        <v>33</v>
      </c>
      <c r="J5119" s="5" t="s">
        <v>9223</v>
      </c>
      <c r="K5119" t="s">
        <v>12</v>
      </c>
      <c r="L5119" t="s">
        <v>13</v>
      </c>
      <c r="M5119" t="s">
        <v>9210</v>
      </c>
      <c r="O5119">
        <v>40</v>
      </c>
      <c r="P5119" t="s">
        <v>9225</v>
      </c>
      <c r="Q5119">
        <v>25</v>
      </c>
      <c r="R5119">
        <v>15</v>
      </c>
      <c r="S5119" t="s">
        <v>9257</v>
      </c>
      <c r="T5119" t="s">
        <v>9264</v>
      </c>
      <c r="U5119" t="s">
        <v>9300</v>
      </c>
      <c r="V5119" t="str" cm="1">
        <f t="array" ref="V5119">_xlfn.IFS(Hospital_Emergency_Room_Data[[#This Row],[Day]]&lt;=10,"Start(1-10)",Hospital_Emergency_Room_Data[[#This Row],[Day]]&lt;=20,"Middle(11-20)",Hospital_Emergency_Room_Data[[#This Row],[Day]]&gt;20,"End(21-30)")</f>
        <v>End(21-30)</v>
      </c>
    </row>
    <row r="5120" spans="1:22">
      <c r="A5120">
        <v>382235205</v>
      </c>
      <c r="B5120" t="s">
        <v>5129</v>
      </c>
      <c r="C5120" s="1">
        <v>45170</v>
      </c>
      <c r="D5120" t="str">
        <f>TEXT(Hospital_Emergency_Room_Data[[#This Row],[Patient Admission Date]],"mmm")</f>
        <v>Sep</v>
      </c>
      <c r="E5120">
        <f>YEAR(Hospital_Emergency_Room_Data[[#This Row],[Patient Admission Date]])</f>
        <v>2023</v>
      </c>
      <c r="F5120" s="2">
        <v>0.8618055555555556</v>
      </c>
      <c r="G5120" s="8" t="str">
        <f>TEXT(Hospital_Emergency_Room_Data[[#This Row],[Patient Admission Date]],"dddd")</f>
        <v>Friday</v>
      </c>
      <c r="H5120" t="s">
        <v>41</v>
      </c>
      <c r="I5120">
        <v>25</v>
      </c>
      <c r="J5120" s="5" t="s">
        <v>9220</v>
      </c>
      <c r="K5120" t="s">
        <v>12</v>
      </c>
      <c r="L5120" t="s">
        <v>13</v>
      </c>
      <c r="M5120" t="s">
        <v>9210</v>
      </c>
      <c r="O5120">
        <v>11</v>
      </c>
      <c r="P5120" t="s">
        <v>9226</v>
      </c>
      <c r="Q5120">
        <v>1</v>
      </c>
      <c r="R5120">
        <v>20</v>
      </c>
      <c r="S5120" t="s">
        <v>9256</v>
      </c>
      <c r="T5120" t="s">
        <v>9263</v>
      </c>
      <c r="U5120" t="s">
        <v>9282</v>
      </c>
      <c r="V5120" t="str" cm="1">
        <f t="array" ref="V5120">_xlfn.IFS(Hospital_Emergency_Room_Data[[#This Row],[Day]]&lt;=10,"Start(1-10)",Hospital_Emergency_Room_Data[[#This Row],[Day]]&lt;=20,"Middle(11-20)",Hospital_Emergency_Room_Data[[#This Row],[Day]]&gt;20,"End(21-30)")</f>
        <v>Start(1-10)</v>
      </c>
    </row>
    <row r="5121" spans="1:22">
      <c r="A5121">
        <v>642293297</v>
      </c>
      <c r="B5121" t="s">
        <v>5130</v>
      </c>
      <c r="C5121" s="1">
        <v>45264</v>
      </c>
      <c r="D5121" t="str">
        <f>TEXT(Hospital_Emergency_Room_Data[[#This Row],[Patient Admission Date]],"mmm")</f>
        <v>Dec</v>
      </c>
      <c r="E5121">
        <f>YEAR(Hospital_Emergency_Room_Data[[#This Row],[Patient Admission Date]])</f>
        <v>2023</v>
      </c>
      <c r="F5121" s="2">
        <v>0.94236111111111109</v>
      </c>
      <c r="G5121" s="8" t="str">
        <f>TEXT(Hospital_Emergency_Room_Data[[#This Row],[Patient Admission Date]],"dddd")</f>
        <v>Monday</v>
      </c>
      <c r="H5121" t="s">
        <v>41</v>
      </c>
      <c r="I5121">
        <v>4</v>
      </c>
      <c r="J5121" s="5" t="s">
        <v>9218</v>
      </c>
      <c r="K5121" t="s">
        <v>12</v>
      </c>
      <c r="L5121" t="s">
        <v>13</v>
      </c>
      <c r="M5121" t="s">
        <v>9210</v>
      </c>
      <c r="O5121">
        <v>35</v>
      </c>
      <c r="P5121" t="s">
        <v>9225</v>
      </c>
      <c r="Q5121">
        <v>4</v>
      </c>
      <c r="R5121">
        <v>22</v>
      </c>
      <c r="S5121" t="s">
        <v>9256</v>
      </c>
      <c r="T5121" t="s">
        <v>9263</v>
      </c>
      <c r="U5121" t="s">
        <v>9300</v>
      </c>
      <c r="V5121" t="str" cm="1">
        <f t="array" ref="V5121">_xlfn.IFS(Hospital_Emergency_Room_Data[[#This Row],[Day]]&lt;=10,"Start(1-10)",Hospital_Emergency_Room_Data[[#This Row],[Day]]&lt;=20,"Middle(11-20)",Hospital_Emergency_Room_Data[[#This Row],[Day]]&gt;20,"End(21-30)")</f>
        <v>Start(1-10)</v>
      </c>
    </row>
    <row r="5122" spans="1:22">
      <c r="A5122">
        <v>889123929</v>
      </c>
      <c r="B5122" t="s">
        <v>5131</v>
      </c>
      <c r="C5122" s="1">
        <v>45071</v>
      </c>
      <c r="D5122" t="str">
        <f>TEXT(Hospital_Emergency_Room_Data[[#This Row],[Patient Admission Date]],"mmm")</f>
        <v>May</v>
      </c>
      <c r="E5122">
        <f>YEAR(Hospital_Emergency_Room_Data[[#This Row],[Patient Admission Date]])</f>
        <v>2023</v>
      </c>
      <c r="F5122" s="2">
        <v>0.16875000000000001</v>
      </c>
      <c r="G5122" s="8" t="str">
        <f>TEXT(Hospital_Emergency_Room_Data[[#This Row],[Patient Admission Date]],"dddd")</f>
        <v>Thursday</v>
      </c>
      <c r="H5122" t="s">
        <v>41</v>
      </c>
      <c r="I5122">
        <v>8</v>
      </c>
      <c r="J5122" s="5" t="s">
        <v>9221</v>
      </c>
      <c r="K5122" t="s">
        <v>12</v>
      </c>
      <c r="L5122" t="s">
        <v>13</v>
      </c>
      <c r="M5122" t="s">
        <v>9210</v>
      </c>
      <c r="O5122">
        <v>35</v>
      </c>
      <c r="P5122" t="s">
        <v>9225</v>
      </c>
      <c r="Q5122">
        <v>25</v>
      </c>
      <c r="R5122">
        <v>4</v>
      </c>
      <c r="S5122" t="s">
        <v>9258</v>
      </c>
      <c r="T5122" t="s">
        <v>9264</v>
      </c>
      <c r="U5122" t="s">
        <v>9300</v>
      </c>
      <c r="V5122" t="str" cm="1">
        <f t="array" ref="V5122">_xlfn.IFS(Hospital_Emergency_Room_Data[[#This Row],[Day]]&lt;=10,"Start(1-10)",Hospital_Emergency_Room_Data[[#This Row],[Day]]&lt;=20,"Middle(11-20)",Hospital_Emergency_Room_Data[[#This Row],[Day]]&gt;20,"End(21-30)")</f>
        <v>End(21-30)</v>
      </c>
    </row>
    <row r="5123" spans="1:22">
      <c r="A5123">
        <v>852895200</v>
      </c>
      <c r="B5123" t="s">
        <v>5132</v>
      </c>
      <c r="C5123" s="1">
        <v>45550</v>
      </c>
      <c r="D5123" t="str">
        <f>TEXT(Hospital_Emergency_Room_Data[[#This Row],[Patient Admission Date]],"mmm")</f>
        <v>Sep</v>
      </c>
      <c r="E5123">
        <f>YEAR(Hospital_Emergency_Room_Data[[#This Row],[Patient Admission Date]])</f>
        <v>2024</v>
      </c>
      <c r="F5123" s="2">
        <v>0.15069444444444444</v>
      </c>
      <c r="G5123" s="8" t="str">
        <f>TEXT(Hospital_Emergency_Room_Data[[#This Row],[Patient Admission Date]],"dddd")</f>
        <v>Sunday</v>
      </c>
      <c r="H5123" t="s">
        <v>41</v>
      </c>
      <c r="I5123">
        <v>7</v>
      </c>
      <c r="J5123" s="5" t="s">
        <v>9221</v>
      </c>
      <c r="K5123" t="s">
        <v>12</v>
      </c>
      <c r="L5123" t="s">
        <v>13</v>
      </c>
      <c r="M5123" t="s">
        <v>9210</v>
      </c>
      <c r="O5123">
        <v>43</v>
      </c>
      <c r="P5123" t="s">
        <v>9225</v>
      </c>
      <c r="Q5123">
        <v>15</v>
      </c>
      <c r="R5123">
        <v>3</v>
      </c>
      <c r="S5123" t="s">
        <v>9258</v>
      </c>
      <c r="T5123" t="s">
        <v>9262</v>
      </c>
      <c r="U5123" t="s">
        <v>9300</v>
      </c>
      <c r="V5123" t="str" cm="1">
        <f t="array" ref="V5123">_xlfn.IFS(Hospital_Emergency_Room_Data[[#This Row],[Day]]&lt;=10,"Start(1-10)",Hospital_Emergency_Room_Data[[#This Row],[Day]]&lt;=20,"Middle(11-20)",Hospital_Emergency_Room_Data[[#This Row],[Day]]&gt;20,"End(21-30)")</f>
        <v>Middle(11-20)</v>
      </c>
    </row>
    <row r="5124" spans="1:22">
      <c r="A5124">
        <v>531974128</v>
      </c>
      <c r="B5124" t="s">
        <v>5133</v>
      </c>
      <c r="C5124" s="1">
        <v>45474</v>
      </c>
      <c r="D5124" t="str">
        <f>TEXT(Hospital_Emergency_Room_Data[[#This Row],[Patient Admission Date]],"mmm")</f>
        <v>Jul</v>
      </c>
      <c r="E5124">
        <f>YEAR(Hospital_Emergency_Room_Data[[#This Row],[Patient Admission Date]])</f>
        <v>2024</v>
      </c>
      <c r="F5124" s="2">
        <v>2.5000000000000001E-2</v>
      </c>
      <c r="G5124" s="8" t="str">
        <f>TEXT(Hospital_Emergency_Room_Data[[#This Row],[Patient Admission Date]],"dddd")</f>
        <v>Monday</v>
      </c>
      <c r="H5124" t="s">
        <v>41</v>
      </c>
      <c r="I5124">
        <v>49</v>
      </c>
      <c r="J5124" s="5" t="s">
        <v>9219</v>
      </c>
      <c r="K5124" t="s">
        <v>12</v>
      </c>
      <c r="L5124" t="s">
        <v>13</v>
      </c>
      <c r="M5124" t="s">
        <v>9210</v>
      </c>
      <c r="O5124">
        <v>21</v>
      </c>
      <c r="P5124" t="s">
        <v>9226</v>
      </c>
      <c r="Q5124">
        <v>1</v>
      </c>
      <c r="R5124">
        <v>0</v>
      </c>
      <c r="S5124" t="s">
        <v>9258</v>
      </c>
      <c r="T5124" t="s">
        <v>9263</v>
      </c>
      <c r="U5124" t="s">
        <v>9282</v>
      </c>
      <c r="V5124" t="str" cm="1">
        <f t="array" ref="V5124">_xlfn.IFS(Hospital_Emergency_Room_Data[[#This Row],[Day]]&lt;=10,"Start(1-10)",Hospital_Emergency_Room_Data[[#This Row],[Day]]&lt;=20,"Middle(11-20)",Hospital_Emergency_Room_Data[[#This Row],[Day]]&gt;20,"End(21-30)")</f>
        <v>Start(1-10)</v>
      </c>
    </row>
    <row r="5125" spans="1:22">
      <c r="A5125">
        <v>463217365</v>
      </c>
      <c r="B5125" t="s">
        <v>5134</v>
      </c>
      <c r="C5125" s="1">
        <v>45246</v>
      </c>
      <c r="D5125" t="str">
        <f>TEXT(Hospital_Emergency_Room_Data[[#This Row],[Patient Admission Date]],"mmm")</f>
        <v>Nov</v>
      </c>
      <c r="E5125">
        <f>YEAR(Hospital_Emergency_Room_Data[[#This Row],[Patient Admission Date]])</f>
        <v>2023</v>
      </c>
      <c r="F5125" s="2">
        <v>0.20277777777777778</v>
      </c>
      <c r="G5125" s="8" t="str">
        <f>TEXT(Hospital_Emergency_Room_Data[[#This Row],[Patient Admission Date]],"dddd")</f>
        <v>Thursday</v>
      </c>
      <c r="H5125" t="s">
        <v>41</v>
      </c>
      <c r="I5125">
        <v>17</v>
      </c>
      <c r="J5125" s="5" t="s">
        <v>9220</v>
      </c>
      <c r="K5125" t="s">
        <v>12</v>
      </c>
      <c r="L5125" t="s">
        <v>13</v>
      </c>
      <c r="M5125" t="s">
        <v>9210</v>
      </c>
      <c r="O5125">
        <v>45</v>
      </c>
      <c r="P5125" t="s">
        <v>9225</v>
      </c>
      <c r="Q5125">
        <v>16</v>
      </c>
      <c r="R5125">
        <v>4</v>
      </c>
      <c r="S5125" t="s">
        <v>9258</v>
      </c>
      <c r="T5125" t="s">
        <v>9262</v>
      </c>
      <c r="U5125" t="s">
        <v>9300</v>
      </c>
      <c r="V5125" t="str" cm="1">
        <f t="array" ref="V5125">_xlfn.IFS(Hospital_Emergency_Room_Data[[#This Row],[Day]]&lt;=10,"Start(1-10)",Hospital_Emergency_Room_Data[[#This Row],[Day]]&lt;=20,"Middle(11-20)",Hospital_Emergency_Room_Data[[#This Row],[Day]]&gt;20,"End(21-30)")</f>
        <v>Middle(11-20)</v>
      </c>
    </row>
    <row r="5126" spans="1:22">
      <c r="A5126">
        <v>367010029</v>
      </c>
      <c r="B5126" t="s">
        <v>5135</v>
      </c>
      <c r="C5126" s="1">
        <v>45580</v>
      </c>
      <c r="D5126" t="str">
        <f>TEXT(Hospital_Emergency_Room_Data[[#This Row],[Patient Admission Date]],"mmm")</f>
        <v>Oct</v>
      </c>
      <c r="E5126">
        <f>YEAR(Hospital_Emergency_Room_Data[[#This Row],[Patient Admission Date]])</f>
        <v>2024</v>
      </c>
      <c r="F5126" s="2">
        <v>0.72986111111111107</v>
      </c>
      <c r="G5126" s="8" t="str">
        <f>TEXT(Hospital_Emergency_Room_Data[[#This Row],[Patient Admission Date]],"dddd")</f>
        <v>Tuesday</v>
      </c>
      <c r="H5126" t="s">
        <v>41</v>
      </c>
      <c r="I5126">
        <v>10</v>
      </c>
      <c r="J5126" s="5" t="s">
        <v>9221</v>
      </c>
      <c r="K5126" t="s">
        <v>12</v>
      </c>
      <c r="L5126" t="s">
        <v>13</v>
      </c>
      <c r="M5126" t="s">
        <v>9210</v>
      </c>
      <c r="O5126">
        <v>40</v>
      </c>
      <c r="P5126" t="s">
        <v>9225</v>
      </c>
      <c r="Q5126">
        <v>15</v>
      </c>
      <c r="R5126">
        <v>17</v>
      </c>
      <c r="S5126" t="s">
        <v>9257</v>
      </c>
      <c r="T5126" t="s">
        <v>9262</v>
      </c>
      <c r="U5126" t="s">
        <v>9300</v>
      </c>
      <c r="V5126" t="str" cm="1">
        <f t="array" ref="V5126">_xlfn.IFS(Hospital_Emergency_Room_Data[[#This Row],[Day]]&lt;=10,"Start(1-10)",Hospital_Emergency_Room_Data[[#This Row],[Day]]&lt;=20,"Middle(11-20)",Hospital_Emergency_Room_Data[[#This Row],[Day]]&gt;20,"End(21-30)")</f>
        <v>Middle(11-20)</v>
      </c>
    </row>
    <row r="5127" spans="1:22">
      <c r="A5127">
        <v>397284915</v>
      </c>
      <c r="B5127" t="s">
        <v>5136</v>
      </c>
      <c r="C5127" s="1">
        <v>45188</v>
      </c>
      <c r="D5127" t="str">
        <f>TEXT(Hospital_Emergency_Room_Data[[#This Row],[Patient Admission Date]],"mmm")</f>
        <v>Sep</v>
      </c>
      <c r="E5127">
        <f>YEAR(Hospital_Emergency_Room_Data[[#This Row],[Patient Admission Date]])</f>
        <v>2023</v>
      </c>
      <c r="F5127" s="2">
        <v>0.53888888888888886</v>
      </c>
      <c r="G5127" s="8" t="str">
        <f>TEXT(Hospital_Emergency_Room_Data[[#This Row],[Patient Admission Date]],"dddd")</f>
        <v>Tuesday</v>
      </c>
      <c r="H5127" t="s">
        <v>41</v>
      </c>
      <c r="I5127">
        <v>2</v>
      </c>
      <c r="J5127" s="5" t="s">
        <v>9218</v>
      </c>
      <c r="K5127" t="s">
        <v>12</v>
      </c>
      <c r="L5127" t="s">
        <v>13</v>
      </c>
      <c r="M5127" t="s">
        <v>9210</v>
      </c>
      <c r="O5127">
        <v>56</v>
      </c>
      <c r="P5127" t="s">
        <v>9225</v>
      </c>
      <c r="Q5127">
        <v>19</v>
      </c>
      <c r="R5127">
        <v>12</v>
      </c>
      <c r="S5127" t="s">
        <v>9257</v>
      </c>
      <c r="T5127" t="s">
        <v>9262</v>
      </c>
      <c r="U5127" t="s">
        <v>9283</v>
      </c>
      <c r="V5127" t="str" cm="1">
        <f t="array" ref="V5127">_xlfn.IFS(Hospital_Emergency_Room_Data[[#This Row],[Day]]&lt;=10,"Start(1-10)",Hospital_Emergency_Room_Data[[#This Row],[Day]]&lt;=20,"Middle(11-20)",Hospital_Emergency_Room_Data[[#This Row],[Day]]&gt;20,"End(21-30)")</f>
        <v>Middle(11-20)</v>
      </c>
    </row>
    <row r="5128" spans="1:22">
      <c r="A5128">
        <v>763606360</v>
      </c>
      <c r="B5128" t="s">
        <v>5137</v>
      </c>
      <c r="C5128" s="1">
        <v>45485</v>
      </c>
      <c r="D5128" t="str">
        <f>TEXT(Hospital_Emergency_Room_Data[[#This Row],[Patient Admission Date]],"mmm")</f>
        <v>Jul</v>
      </c>
      <c r="E5128">
        <f>YEAR(Hospital_Emergency_Room_Data[[#This Row],[Patient Admission Date]])</f>
        <v>2024</v>
      </c>
      <c r="F5128" s="2">
        <v>0.20347222222222222</v>
      </c>
      <c r="G5128" s="8" t="str">
        <f>TEXT(Hospital_Emergency_Room_Data[[#This Row],[Patient Admission Date]],"dddd")</f>
        <v>Friday</v>
      </c>
      <c r="H5128" t="s">
        <v>41</v>
      </c>
      <c r="I5128">
        <v>70</v>
      </c>
      <c r="J5128" s="5" t="s">
        <v>9222</v>
      </c>
      <c r="K5128" t="s">
        <v>12</v>
      </c>
      <c r="L5128" t="s">
        <v>13</v>
      </c>
      <c r="M5128" t="s">
        <v>9210</v>
      </c>
      <c r="O5128">
        <v>18</v>
      </c>
      <c r="P5128" t="s">
        <v>9226</v>
      </c>
      <c r="Q5128">
        <v>12</v>
      </c>
      <c r="R5128">
        <v>4</v>
      </c>
      <c r="S5128" t="s">
        <v>9258</v>
      </c>
      <c r="T5128" t="s">
        <v>9265</v>
      </c>
      <c r="U5128" t="s">
        <v>9282</v>
      </c>
      <c r="V5128" t="str" cm="1">
        <f t="array" ref="V5128">_xlfn.IFS(Hospital_Emergency_Room_Data[[#This Row],[Day]]&lt;=10,"Start(1-10)",Hospital_Emergency_Room_Data[[#This Row],[Day]]&lt;=20,"Middle(11-20)",Hospital_Emergency_Room_Data[[#This Row],[Day]]&gt;20,"End(21-30)")</f>
        <v>Middle(11-20)</v>
      </c>
    </row>
    <row r="5129" spans="1:22">
      <c r="A5129">
        <v>396783849</v>
      </c>
      <c r="B5129" t="s">
        <v>5138</v>
      </c>
      <c r="C5129" s="1">
        <v>45135</v>
      </c>
      <c r="D5129" t="str">
        <f>TEXT(Hospital_Emergency_Room_Data[[#This Row],[Patient Admission Date]],"mmm")</f>
        <v>Jul</v>
      </c>
      <c r="E5129">
        <f>YEAR(Hospital_Emergency_Room_Data[[#This Row],[Patient Admission Date]])</f>
        <v>2023</v>
      </c>
      <c r="F5129" s="2">
        <v>0.80972222222222223</v>
      </c>
      <c r="G5129" s="8" t="str">
        <f>TEXT(Hospital_Emergency_Room_Data[[#This Row],[Patient Admission Date]],"dddd")</f>
        <v>Friday</v>
      </c>
      <c r="H5129" t="s">
        <v>41</v>
      </c>
      <c r="I5129">
        <v>29</v>
      </c>
      <c r="J5129" s="5" t="s">
        <v>9220</v>
      </c>
      <c r="K5129" t="s">
        <v>12</v>
      </c>
      <c r="L5129" t="s">
        <v>13</v>
      </c>
      <c r="M5129" t="s">
        <v>9210</v>
      </c>
      <c r="O5129">
        <v>38</v>
      </c>
      <c r="P5129" t="s">
        <v>9225</v>
      </c>
      <c r="Q5129">
        <v>28</v>
      </c>
      <c r="R5129">
        <v>19</v>
      </c>
      <c r="S5129" t="s">
        <v>9256</v>
      </c>
      <c r="T5129" t="s">
        <v>9264</v>
      </c>
      <c r="U5129" t="s">
        <v>9300</v>
      </c>
      <c r="V5129" t="str" cm="1">
        <f t="array" ref="V5129">_xlfn.IFS(Hospital_Emergency_Room_Data[[#This Row],[Day]]&lt;=10,"Start(1-10)",Hospital_Emergency_Room_Data[[#This Row],[Day]]&lt;=20,"Middle(11-20)",Hospital_Emergency_Room_Data[[#This Row],[Day]]&gt;20,"End(21-30)")</f>
        <v>End(21-30)</v>
      </c>
    </row>
    <row r="5130" spans="1:22">
      <c r="A5130">
        <v>284111573</v>
      </c>
      <c r="B5130" t="s">
        <v>5139</v>
      </c>
      <c r="C5130" s="1">
        <v>45458</v>
      </c>
      <c r="D5130" t="str">
        <f>TEXT(Hospital_Emergency_Room_Data[[#This Row],[Patient Admission Date]],"mmm")</f>
        <v>Jun</v>
      </c>
      <c r="E5130">
        <f>YEAR(Hospital_Emergency_Room_Data[[#This Row],[Patient Admission Date]])</f>
        <v>2024</v>
      </c>
      <c r="F5130" s="2">
        <v>0.81388888888888888</v>
      </c>
      <c r="G5130" s="8" t="str">
        <f>TEXT(Hospital_Emergency_Room_Data[[#This Row],[Patient Admission Date]],"dddd")</f>
        <v>Saturday</v>
      </c>
      <c r="H5130" t="s">
        <v>41</v>
      </c>
      <c r="I5130">
        <v>28</v>
      </c>
      <c r="J5130" s="5" t="s">
        <v>9220</v>
      </c>
      <c r="K5130" t="s">
        <v>12</v>
      </c>
      <c r="L5130" t="s">
        <v>13</v>
      </c>
      <c r="M5130" t="s">
        <v>9210</v>
      </c>
      <c r="O5130">
        <v>50</v>
      </c>
      <c r="P5130" t="s">
        <v>9225</v>
      </c>
      <c r="Q5130">
        <v>15</v>
      </c>
      <c r="R5130">
        <v>19</v>
      </c>
      <c r="S5130" t="s">
        <v>9256</v>
      </c>
      <c r="T5130" t="s">
        <v>9262</v>
      </c>
      <c r="U5130" t="s">
        <v>9283</v>
      </c>
      <c r="V5130" t="str" cm="1">
        <f t="array" ref="V5130">_xlfn.IFS(Hospital_Emergency_Room_Data[[#This Row],[Day]]&lt;=10,"Start(1-10)",Hospital_Emergency_Room_Data[[#This Row],[Day]]&lt;=20,"Middle(11-20)",Hospital_Emergency_Room_Data[[#This Row],[Day]]&gt;20,"End(21-30)")</f>
        <v>Middle(11-20)</v>
      </c>
    </row>
    <row r="5131" spans="1:22">
      <c r="A5131">
        <v>791295321</v>
      </c>
      <c r="B5131" t="s">
        <v>5140</v>
      </c>
      <c r="C5131" s="1">
        <v>45295</v>
      </c>
      <c r="D5131" t="str">
        <f>TEXT(Hospital_Emergency_Room_Data[[#This Row],[Patient Admission Date]],"mmm")</f>
        <v>Jan</v>
      </c>
      <c r="E5131">
        <f>YEAR(Hospital_Emergency_Room_Data[[#This Row],[Patient Admission Date]])</f>
        <v>2024</v>
      </c>
      <c r="F5131" s="2">
        <v>0.7631944444444444</v>
      </c>
      <c r="G5131" s="8" t="str">
        <f>TEXT(Hospital_Emergency_Room_Data[[#This Row],[Patient Admission Date]],"dddd")</f>
        <v>Thursday</v>
      </c>
      <c r="H5131" t="s">
        <v>41</v>
      </c>
      <c r="I5131">
        <v>64</v>
      </c>
      <c r="J5131" s="5" t="s">
        <v>9217</v>
      </c>
      <c r="K5131" t="s">
        <v>12</v>
      </c>
      <c r="L5131" t="s">
        <v>13</v>
      </c>
      <c r="M5131" t="s">
        <v>9210</v>
      </c>
      <c r="O5131">
        <v>55</v>
      </c>
      <c r="P5131" t="s">
        <v>9225</v>
      </c>
      <c r="Q5131">
        <v>4</v>
      </c>
      <c r="R5131">
        <v>18</v>
      </c>
      <c r="S5131" t="s">
        <v>9256</v>
      </c>
      <c r="T5131" t="s">
        <v>9263</v>
      </c>
      <c r="U5131" t="s">
        <v>9283</v>
      </c>
      <c r="V5131" t="str" cm="1">
        <f t="array" ref="V5131">_xlfn.IFS(Hospital_Emergency_Room_Data[[#This Row],[Day]]&lt;=10,"Start(1-10)",Hospital_Emergency_Room_Data[[#This Row],[Day]]&lt;=20,"Middle(11-20)",Hospital_Emergency_Room_Data[[#This Row],[Day]]&gt;20,"End(21-30)")</f>
        <v>Start(1-10)</v>
      </c>
    </row>
    <row r="5132" spans="1:22">
      <c r="A5132">
        <v>202969613</v>
      </c>
      <c r="B5132" t="s">
        <v>5141</v>
      </c>
      <c r="C5132" s="1">
        <v>45127</v>
      </c>
      <c r="D5132" t="str">
        <f>TEXT(Hospital_Emergency_Room_Data[[#This Row],[Patient Admission Date]],"mmm")</f>
        <v>Jul</v>
      </c>
      <c r="E5132">
        <f>YEAR(Hospital_Emergency_Room_Data[[#This Row],[Patient Admission Date]])</f>
        <v>2023</v>
      </c>
      <c r="F5132" s="2">
        <v>0.34236111111111112</v>
      </c>
      <c r="G5132" s="8" t="str">
        <f>TEXT(Hospital_Emergency_Room_Data[[#This Row],[Patient Admission Date]],"dddd")</f>
        <v>Thursday</v>
      </c>
      <c r="H5132" t="s">
        <v>41</v>
      </c>
      <c r="I5132">
        <v>5</v>
      </c>
      <c r="J5132" s="5" t="s">
        <v>9221</v>
      </c>
      <c r="K5132" t="s">
        <v>12</v>
      </c>
      <c r="L5132" t="s">
        <v>13</v>
      </c>
      <c r="M5132" t="s">
        <v>9210</v>
      </c>
      <c r="O5132">
        <v>21</v>
      </c>
      <c r="P5132" t="s">
        <v>9226</v>
      </c>
      <c r="Q5132">
        <v>20</v>
      </c>
      <c r="R5132">
        <v>8</v>
      </c>
      <c r="S5132" t="s">
        <v>9255</v>
      </c>
      <c r="T5132" t="s">
        <v>9262</v>
      </c>
      <c r="U5132" t="s">
        <v>9282</v>
      </c>
      <c r="V5132" t="str" cm="1">
        <f t="array" ref="V5132">_xlfn.IFS(Hospital_Emergency_Room_Data[[#This Row],[Day]]&lt;=10,"Start(1-10)",Hospital_Emergency_Room_Data[[#This Row],[Day]]&lt;=20,"Middle(11-20)",Hospital_Emergency_Room_Data[[#This Row],[Day]]&gt;20,"End(21-30)")</f>
        <v>Middle(11-20)</v>
      </c>
    </row>
    <row r="5133" spans="1:22">
      <c r="A5133">
        <v>186265228</v>
      </c>
      <c r="B5133" t="s">
        <v>5142</v>
      </c>
      <c r="C5133" s="1">
        <v>45532</v>
      </c>
      <c r="D5133" t="str">
        <f>TEXT(Hospital_Emergency_Room_Data[[#This Row],[Patient Admission Date]],"mmm")</f>
        <v>Aug</v>
      </c>
      <c r="E5133">
        <f>YEAR(Hospital_Emergency_Room_Data[[#This Row],[Patient Admission Date]])</f>
        <v>2024</v>
      </c>
      <c r="F5133" s="2">
        <v>0.24652777777777779</v>
      </c>
      <c r="G5133" s="8" t="str">
        <f>TEXT(Hospital_Emergency_Room_Data[[#This Row],[Patient Admission Date]],"dddd")</f>
        <v>Wednesday</v>
      </c>
      <c r="H5133" t="s">
        <v>41</v>
      </c>
      <c r="I5133">
        <v>29</v>
      </c>
      <c r="J5133" s="5" t="s">
        <v>9220</v>
      </c>
      <c r="K5133" t="s">
        <v>12</v>
      </c>
      <c r="L5133" t="s">
        <v>13</v>
      </c>
      <c r="M5133" t="s">
        <v>9210</v>
      </c>
      <c r="O5133">
        <v>26</v>
      </c>
      <c r="P5133" t="s">
        <v>9226</v>
      </c>
      <c r="Q5133">
        <v>28</v>
      </c>
      <c r="R5133">
        <v>5</v>
      </c>
      <c r="S5133" t="s">
        <v>9258</v>
      </c>
      <c r="T5133" t="s">
        <v>9264</v>
      </c>
      <c r="U5133" t="s">
        <v>9282</v>
      </c>
      <c r="V5133" t="str" cm="1">
        <f t="array" ref="V5133">_xlfn.IFS(Hospital_Emergency_Room_Data[[#This Row],[Day]]&lt;=10,"Start(1-10)",Hospital_Emergency_Room_Data[[#This Row],[Day]]&lt;=20,"Middle(11-20)",Hospital_Emergency_Room_Data[[#This Row],[Day]]&gt;20,"End(21-30)")</f>
        <v>End(21-30)</v>
      </c>
    </row>
    <row r="5134" spans="1:22">
      <c r="A5134">
        <v>852912788</v>
      </c>
      <c r="B5134" t="s">
        <v>5143</v>
      </c>
      <c r="C5134" s="1">
        <v>45275</v>
      </c>
      <c r="D5134" t="str">
        <f>TEXT(Hospital_Emergency_Room_Data[[#This Row],[Patient Admission Date]],"mmm")</f>
        <v>Dec</v>
      </c>
      <c r="E5134">
        <f>YEAR(Hospital_Emergency_Room_Data[[#This Row],[Patient Admission Date]])</f>
        <v>2023</v>
      </c>
      <c r="F5134" s="2">
        <v>1.1805555555555555E-2</v>
      </c>
      <c r="G5134" s="8" t="str">
        <f>TEXT(Hospital_Emergency_Room_Data[[#This Row],[Patient Admission Date]],"dddd")</f>
        <v>Friday</v>
      </c>
      <c r="H5134" t="s">
        <v>41</v>
      </c>
      <c r="I5134">
        <v>66</v>
      </c>
      <c r="J5134" s="5" t="s">
        <v>9217</v>
      </c>
      <c r="K5134" t="s">
        <v>12</v>
      </c>
      <c r="L5134" t="s">
        <v>13</v>
      </c>
      <c r="M5134" t="s">
        <v>9210</v>
      </c>
      <c r="O5134">
        <v>60</v>
      </c>
      <c r="P5134" t="s">
        <v>9225</v>
      </c>
      <c r="Q5134">
        <v>15</v>
      </c>
      <c r="R5134">
        <v>0</v>
      </c>
      <c r="S5134" t="s">
        <v>9258</v>
      </c>
      <c r="T5134" t="s">
        <v>9262</v>
      </c>
      <c r="U5134" t="s">
        <v>9283</v>
      </c>
      <c r="V5134" t="str" cm="1">
        <f t="array" ref="V5134">_xlfn.IFS(Hospital_Emergency_Room_Data[[#This Row],[Day]]&lt;=10,"Start(1-10)",Hospital_Emergency_Room_Data[[#This Row],[Day]]&lt;=20,"Middle(11-20)",Hospital_Emergency_Room_Data[[#This Row],[Day]]&gt;20,"End(21-30)")</f>
        <v>Middle(11-20)</v>
      </c>
    </row>
    <row r="5135" spans="1:22">
      <c r="A5135">
        <v>706760191</v>
      </c>
      <c r="B5135" t="s">
        <v>5144</v>
      </c>
      <c r="C5135" s="1">
        <v>45498</v>
      </c>
      <c r="D5135" t="str">
        <f>TEXT(Hospital_Emergency_Room_Data[[#This Row],[Patient Admission Date]],"mmm")</f>
        <v>Jul</v>
      </c>
      <c r="E5135">
        <f>YEAR(Hospital_Emergency_Room_Data[[#This Row],[Patient Admission Date]])</f>
        <v>2024</v>
      </c>
      <c r="F5135" s="2">
        <v>0.63055555555555554</v>
      </c>
      <c r="G5135" s="8" t="str">
        <f>TEXT(Hospital_Emergency_Room_Data[[#This Row],[Patient Admission Date]],"dddd")</f>
        <v>Thursday</v>
      </c>
      <c r="H5135" t="s">
        <v>41</v>
      </c>
      <c r="I5135">
        <v>29</v>
      </c>
      <c r="J5135" s="5" t="s">
        <v>9220</v>
      </c>
      <c r="K5135" t="s">
        <v>12</v>
      </c>
      <c r="L5135" t="s">
        <v>13</v>
      </c>
      <c r="M5135" t="s">
        <v>9210</v>
      </c>
      <c r="O5135">
        <v>53</v>
      </c>
      <c r="P5135" t="s">
        <v>9225</v>
      </c>
      <c r="Q5135">
        <v>25</v>
      </c>
      <c r="R5135">
        <v>15</v>
      </c>
      <c r="S5135" t="s">
        <v>9257</v>
      </c>
      <c r="T5135" t="s">
        <v>9264</v>
      </c>
      <c r="U5135" t="s">
        <v>9283</v>
      </c>
      <c r="V5135" t="str" cm="1">
        <f t="array" ref="V5135">_xlfn.IFS(Hospital_Emergency_Room_Data[[#This Row],[Day]]&lt;=10,"Start(1-10)",Hospital_Emergency_Room_Data[[#This Row],[Day]]&lt;=20,"Middle(11-20)",Hospital_Emergency_Room_Data[[#This Row],[Day]]&gt;20,"End(21-30)")</f>
        <v>End(21-30)</v>
      </c>
    </row>
    <row r="5136" spans="1:22">
      <c r="A5136">
        <v>464292369</v>
      </c>
      <c r="B5136" t="s">
        <v>5145</v>
      </c>
      <c r="C5136" s="1">
        <v>45112</v>
      </c>
      <c r="D5136" t="str">
        <f>TEXT(Hospital_Emergency_Room_Data[[#This Row],[Patient Admission Date]],"mmm")</f>
        <v>Jul</v>
      </c>
      <c r="E5136">
        <f>YEAR(Hospital_Emergency_Room_Data[[#This Row],[Patient Admission Date]])</f>
        <v>2023</v>
      </c>
      <c r="F5136" s="2">
        <v>0.27986111111111112</v>
      </c>
      <c r="G5136" s="8" t="str">
        <f>TEXT(Hospital_Emergency_Room_Data[[#This Row],[Patient Admission Date]],"dddd")</f>
        <v>Wednesday</v>
      </c>
      <c r="H5136" t="s">
        <v>41</v>
      </c>
      <c r="I5136">
        <v>29</v>
      </c>
      <c r="J5136" s="5" t="s">
        <v>9220</v>
      </c>
      <c r="K5136" t="s">
        <v>12</v>
      </c>
      <c r="L5136" t="s">
        <v>13</v>
      </c>
      <c r="M5136" t="s">
        <v>9210</v>
      </c>
      <c r="O5136">
        <v>56</v>
      </c>
      <c r="P5136" t="s">
        <v>9225</v>
      </c>
      <c r="Q5136">
        <v>5</v>
      </c>
      <c r="R5136">
        <v>6</v>
      </c>
      <c r="S5136" t="s">
        <v>9255</v>
      </c>
      <c r="T5136" t="s">
        <v>9263</v>
      </c>
      <c r="U5136" t="s">
        <v>9283</v>
      </c>
      <c r="V5136" t="str" cm="1">
        <f t="array" ref="V5136">_xlfn.IFS(Hospital_Emergency_Room_Data[[#This Row],[Day]]&lt;=10,"Start(1-10)",Hospital_Emergency_Room_Data[[#This Row],[Day]]&lt;=20,"Middle(11-20)",Hospital_Emergency_Room_Data[[#This Row],[Day]]&gt;20,"End(21-30)")</f>
        <v>Start(1-10)</v>
      </c>
    </row>
    <row r="5137" spans="1:22">
      <c r="A5137">
        <v>384904175</v>
      </c>
      <c r="B5137" t="s">
        <v>5146</v>
      </c>
      <c r="C5137" s="1">
        <v>45432</v>
      </c>
      <c r="D5137" t="str">
        <f>TEXT(Hospital_Emergency_Room_Data[[#This Row],[Patient Admission Date]],"mmm")</f>
        <v>May</v>
      </c>
      <c r="E5137">
        <f>YEAR(Hospital_Emergency_Room_Data[[#This Row],[Patient Admission Date]])</f>
        <v>2024</v>
      </c>
      <c r="F5137" s="2">
        <v>0.78611111111111109</v>
      </c>
      <c r="G5137" s="8" t="str">
        <f>TEXT(Hospital_Emergency_Room_Data[[#This Row],[Patient Admission Date]],"dddd")</f>
        <v>Monday</v>
      </c>
      <c r="H5137" t="s">
        <v>41</v>
      </c>
      <c r="I5137">
        <v>37</v>
      </c>
      <c r="J5137" s="5" t="s">
        <v>9223</v>
      </c>
      <c r="K5137" t="s">
        <v>12</v>
      </c>
      <c r="L5137" t="s">
        <v>13</v>
      </c>
      <c r="M5137" t="s">
        <v>9210</v>
      </c>
      <c r="O5137">
        <v>15</v>
      </c>
      <c r="P5137" t="s">
        <v>9226</v>
      </c>
      <c r="Q5137">
        <v>20</v>
      </c>
      <c r="R5137">
        <v>18</v>
      </c>
      <c r="S5137" t="s">
        <v>9256</v>
      </c>
      <c r="T5137" t="s">
        <v>9262</v>
      </c>
      <c r="U5137" t="s">
        <v>9282</v>
      </c>
      <c r="V5137" t="str" cm="1">
        <f t="array" ref="V5137">_xlfn.IFS(Hospital_Emergency_Room_Data[[#This Row],[Day]]&lt;=10,"Start(1-10)",Hospital_Emergency_Room_Data[[#This Row],[Day]]&lt;=20,"Middle(11-20)",Hospital_Emergency_Room_Data[[#This Row],[Day]]&gt;20,"End(21-30)")</f>
        <v>Middle(11-20)</v>
      </c>
    </row>
    <row r="5138" spans="1:22">
      <c r="A5138">
        <v>263727906</v>
      </c>
      <c r="B5138" t="s">
        <v>5147</v>
      </c>
      <c r="C5138" s="1">
        <v>45495</v>
      </c>
      <c r="D5138" t="str">
        <f>TEXT(Hospital_Emergency_Room_Data[[#This Row],[Patient Admission Date]],"mmm")</f>
        <v>Jul</v>
      </c>
      <c r="E5138">
        <f>YEAR(Hospital_Emergency_Room_Data[[#This Row],[Patient Admission Date]])</f>
        <v>2024</v>
      </c>
      <c r="F5138" s="2">
        <v>0.78472222222222221</v>
      </c>
      <c r="G5138" s="8" t="str">
        <f>TEXT(Hospital_Emergency_Room_Data[[#This Row],[Patient Admission Date]],"dddd")</f>
        <v>Monday</v>
      </c>
      <c r="H5138" t="s">
        <v>41</v>
      </c>
      <c r="I5138">
        <v>58</v>
      </c>
      <c r="J5138" s="5" t="s">
        <v>9219</v>
      </c>
      <c r="K5138" t="s">
        <v>12</v>
      </c>
      <c r="L5138" t="s">
        <v>13</v>
      </c>
      <c r="M5138" t="s">
        <v>9210</v>
      </c>
      <c r="O5138">
        <v>26</v>
      </c>
      <c r="P5138" t="s">
        <v>9226</v>
      </c>
      <c r="Q5138">
        <v>22</v>
      </c>
      <c r="R5138">
        <v>18</v>
      </c>
      <c r="S5138" t="s">
        <v>9256</v>
      </c>
      <c r="T5138" t="s">
        <v>9264</v>
      </c>
      <c r="U5138" t="s">
        <v>9282</v>
      </c>
      <c r="V5138" t="str" cm="1">
        <f t="array" ref="V5138">_xlfn.IFS(Hospital_Emergency_Room_Data[[#This Row],[Day]]&lt;=10,"Start(1-10)",Hospital_Emergency_Room_Data[[#This Row],[Day]]&lt;=20,"Middle(11-20)",Hospital_Emergency_Room_Data[[#This Row],[Day]]&gt;20,"End(21-30)")</f>
        <v>End(21-30)</v>
      </c>
    </row>
    <row r="5139" spans="1:22">
      <c r="A5139">
        <v>399260442</v>
      </c>
      <c r="B5139" t="s">
        <v>5148</v>
      </c>
      <c r="C5139" s="1">
        <v>45282</v>
      </c>
      <c r="D5139" t="str">
        <f>TEXT(Hospital_Emergency_Room_Data[[#This Row],[Patient Admission Date]],"mmm")</f>
        <v>Dec</v>
      </c>
      <c r="E5139">
        <f>YEAR(Hospital_Emergency_Room_Data[[#This Row],[Patient Admission Date]])</f>
        <v>2023</v>
      </c>
      <c r="F5139" s="2">
        <v>0.74027777777777781</v>
      </c>
      <c r="G5139" s="8" t="str">
        <f>TEXT(Hospital_Emergency_Room_Data[[#This Row],[Patient Admission Date]],"dddd")</f>
        <v>Friday</v>
      </c>
      <c r="H5139" t="s">
        <v>41</v>
      </c>
      <c r="I5139">
        <v>49</v>
      </c>
      <c r="J5139" s="5" t="s">
        <v>9219</v>
      </c>
      <c r="K5139" t="s">
        <v>12</v>
      </c>
      <c r="L5139" t="s">
        <v>13</v>
      </c>
      <c r="M5139" t="s">
        <v>9210</v>
      </c>
      <c r="O5139">
        <v>27</v>
      </c>
      <c r="P5139" t="s">
        <v>9226</v>
      </c>
      <c r="Q5139">
        <v>22</v>
      </c>
      <c r="R5139">
        <v>17</v>
      </c>
      <c r="S5139" t="s">
        <v>9257</v>
      </c>
      <c r="T5139" t="s">
        <v>9264</v>
      </c>
      <c r="U5139" t="s">
        <v>9282</v>
      </c>
      <c r="V5139" t="str" cm="1">
        <f t="array" ref="V5139">_xlfn.IFS(Hospital_Emergency_Room_Data[[#This Row],[Day]]&lt;=10,"Start(1-10)",Hospital_Emergency_Room_Data[[#This Row],[Day]]&lt;=20,"Middle(11-20)",Hospital_Emergency_Room_Data[[#This Row],[Day]]&gt;20,"End(21-30)")</f>
        <v>End(21-30)</v>
      </c>
    </row>
    <row r="5140" spans="1:22">
      <c r="A5140">
        <v>164115953</v>
      </c>
      <c r="B5140" t="s">
        <v>5149</v>
      </c>
      <c r="C5140" s="1">
        <v>45545</v>
      </c>
      <c r="D5140" t="str">
        <f>TEXT(Hospital_Emergency_Room_Data[[#This Row],[Patient Admission Date]],"mmm")</f>
        <v>Sep</v>
      </c>
      <c r="E5140">
        <f>YEAR(Hospital_Emergency_Room_Data[[#This Row],[Patient Admission Date]])</f>
        <v>2024</v>
      </c>
      <c r="F5140" s="2">
        <v>0.89513888888888893</v>
      </c>
      <c r="G5140" s="8" t="str">
        <f>TEXT(Hospital_Emergency_Room_Data[[#This Row],[Patient Admission Date]],"dddd")</f>
        <v>Tuesday</v>
      </c>
      <c r="H5140" t="s">
        <v>41</v>
      </c>
      <c r="I5140">
        <v>41</v>
      </c>
      <c r="J5140" s="5" t="s">
        <v>9223</v>
      </c>
      <c r="K5140" t="s">
        <v>12</v>
      </c>
      <c r="L5140" t="s">
        <v>13</v>
      </c>
      <c r="M5140" t="s">
        <v>9210</v>
      </c>
      <c r="O5140">
        <v>51</v>
      </c>
      <c r="P5140" t="s">
        <v>9225</v>
      </c>
      <c r="Q5140">
        <v>10</v>
      </c>
      <c r="R5140">
        <v>21</v>
      </c>
      <c r="S5140" t="s">
        <v>9256</v>
      </c>
      <c r="T5140" t="s">
        <v>9265</v>
      </c>
      <c r="U5140" t="s">
        <v>9283</v>
      </c>
      <c r="V5140" t="str" cm="1">
        <f t="array" ref="V5140">_xlfn.IFS(Hospital_Emergency_Room_Data[[#This Row],[Day]]&lt;=10,"Start(1-10)",Hospital_Emergency_Room_Data[[#This Row],[Day]]&lt;=20,"Middle(11-20)",Hospital_Emergency_Room_Data[[#This Row],[Day]]&gt;20,"End(21-30)")</f>
        <v>Start(1-10)</v>
      </c>
    </row>
    <row r="5141" spans="1:22">
      <c r="A5141">
        <v>430996185</v>
      </c>
      <c r="B5141" t="s">
        <v>5150</v>
      </c>
      <c r="C5141" s="1">
        <v>45052</v>
      </c>
      <c r="D5141" t="str">
        <f>TEXT(Hospital_Emergency_Room_Data[[#This Row],[Patient Admission Date]],"mmm")</f>
        <v>May</v>
      </c>
      <c r="E5141">
        <f>YEAR(Hospital_Emergency_Room_Data[[#This Row],[Patient Admission Date]])</f>
        <v>2023</v>
      </c>
      <c r="F5141" s="2">
        <v>0.51458333333333328</v>
      </c>
      <c r="G5141" s="8" t="str">
        <f>TEXT(Hospital_Emergency_Room_Data[[#This Row],[Patient Admission Date]],"dddd")</f>
        <v>Saturday</v>
      </c>
      <c r="H5141" t="s">
        <v>41</v>
      </c>
      <c r="I5141">
        <v>12</v>
      </c>
      <c r="J5141" s="5" t="s">
        <v>9221</v>
      </c>
      <c r="K5141" t="s">
        <v>12</v>
      </c>
      <c r="L5141" t="s">
        <v>13</v>
      </c>
      <c r="M5141" t="s">
        <v>9210</v>
      </c>
      <c r="O5141">
        <v>12</v>
      </c>
      <c r="P5141" t="s">
        <v>9226</v>
      </c>
      <c r="Q5141">
        <v>6</v>
      </c>
      <c r="R5141">
        <v>12</v>
      </c>
      <c r="S5141" t="s">
        <v>9257</v>
      </c>
      <c r="T5141" t="s">
        <v>9263</v>
      </c>
      <c r="U5141" t="s">
        <v>9282</v>
      </c>
      <c r="V5141" t="str" cm="1">
        <f t="array" ref="V5141">_xlfn.IFS(Hospital_Emergency_Room_Data[[#This Row],[Day]]&lt;=10,"Start(1-10)",Hospital_Emergency_Room_Data[[#This Row],[Day]]&lt;=20,"Middle(11-20)",Hospital_Emergency_Room_Data[[#This Row],[Day]]&gt;20,"End(21-30)")</f>
        <v>Start(1-10)</v>
      </c>
    </row>
    <row r="5142" spans="1:22">
      <c r="A5142">
        <v>550617079</v>
      </c>
      <c r="B5142" t="s">
        <v>5151</v>
      </c>
      <c r="C5142" s="1">
        <v>45548</v>
      </c>
      <c r="D5142" t="str">
        <f>TEXT(Hospital_Emergency_Room_Data[[#This Row],[Patient Admission Date]],"mmm")</f>
        <v>Sep</v>
      </c>
      <c r="E5142">
        <f>YEAR(Hospital_Emergency_Room_Data[[#This Row],[Patient Admission Date]])</f>
        <v>2024</v>
      </c>
      <c r="F5142" s="2">
        <v>0.78749999999999998</v>
      </c>
      <c r="G5142" s="8" t="str">
        <f>TEXT(Hospital_Emergency_Room_Data[[#This Row],[Patient Admission Date]],"dddd")</f>
        <v>Friday</v>
      </c>
      <c r="H5142" t="s">
        <v>41</v>
      </c>
      <c r="I5142">
        <v>4</v>
      </c>
      <c r="J5142" s="5" t="s">
        <v>9218</v>
      </c>
      <c r="K5142" t="s">
        <v>12</v>
      </c>
      <c r="L5142" t="s">
        <v>13</v>
      </c>
      <c r="M5142" t="s">
        <v>9210</v>
      </c>
      <c r="O5142">
        <v>14</v>
      </c>
      <c r="P5142" t="s">
        <v>9226</v>
      </c>
      <c r="Q5142">
        <v>13</v>
      </c>
      <c r="R5142">
        <v>18</v>
      </c>
      <c r="S5142" t="s">
        <v>9256</v>
      </c>
      <c r="T5142" t="s">
        <v>9265</v>
      </c>
      <c r="U5142" t="s">
        <v>9282</v>
      </c>
      <c r="V5142" t="str" cm="1">
        <f t="array" ref="V5142">_xlfn.IFS(Hospital_Emergency_Room_Data[[#This Row],[Day]]&lt;=10,"Start(1-10)",Hospital_Emergency_Room_Data[[#This Row],[Day]]&lt;=20,"Middle(11-20)",Hospital_Emergency_Room_Data[[#This Row],[Day]]&gt;20,"End(21-30)")</f>
        <v>Middle(11-20)</v>
      </c>
    </row>
    <row r="5143" spans="1:22">
      <c r="A5143">
        <v>899162971</v>
      </c>
      <c r="B5143" t="s">
        <v>5152</v>
      </c>
      <c r="C5143" s="1">
        <v>45266</v>
      </c>
      <c r="D5143" t="str">
        <f>TEXT(Hospital_Emergency_Room_Data[[#This Row],[Patient Admission Date]],"mmm")</f>
        <v>Dec</v>
      </c>
      <c r="E5143">
        <f>YEAR(Hospital_Emergency_Room_Data[[#This Row],[Patient Admission Date]])</f>
        <v>2023</v>
      </c>
      <c r="F5143" s="2">
        <v>0.13055555555555556</v>
      </c>
      <c r="G5143" s="8" t="str">
        <f>TEXT(Hospital_Emergency_Room_Data[[#This Row],[Patient Admission Date]],"dddd")</f>
        <v>Wednesday</v>
      </c>
      <c r="H5143" t="s">
        <v>41</v>
      </c>
      <c r="I5143">
        <v>17</v>
      </c>
      <c r="J5143" s="5" t="s">
        <v>9220</v>
      </c>
      <c r="K5143" t="s">
        <v>12</v>
      </c>
      <c r="L5143" t="s">
        <v>13</v>
      </c>
      <c r="M5143" t="s">
        <v>9210</v>
      </c>
      <c r="O5143">
        <v>48</v>
      </c>
      <c r="P5143" t="s">
        <v>9225</v>
      </c>
      <c r="Q5143">
        <v>6</v>
      </c>
      <c r="R5143">
        <v>3</v>
      </c>
      <c r="S5143" t="s">
        <v>9258</v>
      </c>
      <c r="T5143" t="s">
        <v>9263</v>
      </c>
      <c r="U5143" t="s">
        <v>9283</v>
      </c>
      <c r="V5143" t="str" cm="1">
        <f t="array" ref="V5143">_xlfn.IFS(Hospital_Emergency_Room_Data[[#This Row],[Day]]&lt;=10,"Start(1-10)",Hospital_Emergency_Room_Data[[#This Row],[Day]]&lt;=20,"Middle(11-20)",Hospital_Emergency_Room_Data[[#This Row],[Day]]&gt;20,"End(21-30)")</f>
        <v>Start(1-10)</v>
      </c>
    </row>
    <row r="5144" spans="1:22">
      <c r="A5144">
        <v>877319427</v>
      </c>
      <c r="B5144" t="s">
        <v>5153</v>
      </c>
      <c r="C5144" s="1">
        <v>45174</v>
      </c>
      <c r="D5144" t="str">
        <f>TEXT(Hospital_Emergency_Room_Data[[#This Row],[Patient Admission Date]],"mmm")</f>
        <v>Sep</v>
      </c>
      <c r="E5144">
        <f>YEAR(Hospital_Emergency_Room_Data[[#This Row],[Patient Admission Date]])</f>
        <v>2023</v>
      </c>
      <c r="F5144" s="2">
        <v>0.93055555555555558</v>
      </c>
      <c r="G5144" s="8" t="str">
        <f>TEXT(Hospital_Emergency_Room_Data[[#This Row],[Patient Admission Date]],"dddd")</f>
        <v>Tuesday</v>
      </c>
      <c r="H5144" t="s">
        <v>41</v>
      </c>
      <c r="I5144">
        <v>63</v>
      </c>
      <c r="J5144" s="5" t="s">
        <v>9217</v>
      </c>
      <c r="K5144" t="s">
        <v>12</v>
      </c>
      <c r="L5144" t="s">
        <v>13</v>
      </c>
      <c r="M5144" t="s">
        <v>9210</v>
      </c>
      <c r="O5144">
        <v>51</v>
      </c>
      <c r="P5144" t="s">
        <v>9225</v>
      </c>
      <c r="Q5144">
        <v>5</v>
      </c>
      <c r="R5144">
        <v>22</v>
      </c>
      <c r="S5144" t="s">
        <v>9256</v>
      </c>
      <c r="T5144" t="s">
        <v>9263</v>
      </c>
      <c r="U5144" t="s">
        <v>9283</v>
      </c>
      <c r="V5144" t="str" cm="1">
        <f t="array" ref="V5144">_xlfn.IFS(Hospital_Emergency_Room_Data[[#This Row],[Day]]&lt;=10,"Start(1-10)",Hospital_Emergency_Room_Data[[#This Row],[Day]]&lt;=20,"Middle(11-20)",Hospital_Emergency_Room_Data[[#This Row],[Day]]&gt;20,"End(21-30)")</f>
        <v>Start(1-10)</v>
      </c>
    </row>
    <row r="5145" spans="1:22">
      <c r="A5145">
        <v>178164162</v>
      </c>
      <c r="B5145" t="s">
        <v>5154</v>
      </c>
      <c r="C5145" s="1">
        <v>45230</v>
      </c>
      <c r="D5145" t="str">
        <f>TEXT(Hospital_Emergency_Room_Data[[#This Row],[Patient Admission Date]],"mmm")</f>
        <v>Oct</v>
      </c>
      <c r="E5145">
        <f>YEAR(Hospital_Emergency_Room_Data[[#This Row],[Patient Admission Date]])</f>
        <v>2023</v>
      </c>
      <c r="F5145" s="2">
        <v>6.7361111111111108E-2</v>
      </c>
      <c r="G5145" s="8" t="str">
        <f>TEXT(Hospital_Emergency_Room_Data[[#This Row],[Patient Admission Date]],"dddd")</f>
        <v>Tuesday</v>
      </c>
      <c r="H5145" t="s">
        <v>41</v>
      </c>
      <c r="I5145">
        <v>56</v>
      </c>
      <c r="J5145" s="5" t="s">
        <v>9219</v>
      </c>
      <c r="K5145" t="s">
        <v>12</v>
      </c>
      <c r="L5145" t="s">
        <v>13</v>
      </c>
      <c r="M5145" t="s">
        <v>9210</v>
      </c>
      <c r="O5145">
        <v>22</v>
      </c>
      <c r="P5145" t="s">
        <v>9226</v>
      </c>
      <c r="Q5145">
        <v>31</v>
      </c>
      <c r="R5145">
        <v>1</v>
      </c>
      <c r="S5145" t="s">
        <v>9258</v>
      </c>
      <c r="T5145" t="s">
        <v>9264</v>
      </c>
      <c r="U5145" t="s">
        <v>9282</v>
      </c>
      <c r="V5145" t="str" cm="1">
        <f t="array" ref="V5145">_xlfn.IFS(Hospital_Emergency_Room_Data[[#This Row],[Day]]&lt;=10,"Start(1-10)",Hospital_Emergency_Room_Data[[#This Row],[Day]]&lt;=20,"Middle(11-20)",Hospital_Emergency_Room_Data[[#This Row],[Day]]&gt;20,"End(21-30)")</f>
        <v>End(21-30)</v>
      </c>
    </row>
    <row r="5146" spans="1:22">
      <c r="A5146">
        <v>283029366</v>
      </c>
      <c r="B5146" t="s">
        <v>5155</v>
      </c>
      <c r="C5146" s="1">
        <v>45537</v>
      </c>
      <c r="D5146" t="str">
        <f>TEXT(Hospital_Emergency_Room_Data[[#This Row],[Patient Admission Date]],"mmm")</f>
        <v>Sep</v>
      </c>
      <c r="E5146">
        <f>YEAR(Hospital_Emergency_Room_Data[[#This Row],[Patient Admission Date]])</f>
        <v>2024</v>
      </c>
      <c r="F5146" s="2">
        <v>0.79305555555555551</v>
      </c>
      <c r="G5146" s="8" t="str">
        <f>TEXT(Hospital_Emergency_Room_Data[[#This Row],[Patient Admission Date]],"dddd")</f>
        <v>Monday</v>
      </c>
      <c r="H5146" t="s">
        <v>41</v>
      </c>
      <c r="I5146">
        <v>70</v>
      </c>
      <c r="J5146" s="5" t="s">
        <v>9222</v>
      </c>
      <c r="K5146" t="s">
        <v>12</v>
      </c>
      <c r="L5146" t="s">
        <v>13</v>
      </c>
      <c r="M5146" t="s">
        <v>9210</v>
      </c>
      <c r="O5146">
        <v>13</v>
      </c>
      <c r="P5146" t="s">
        <v>9226</v>
      </c>
      <c r="Q5146">
        <v>2</v>
      </c>
      <c r="R5146">
        <v>19</v>
      </c>
      <c r="S5146" t="s">
        <v>9256</v>
      </c>
      <c r="T5146" t="s">
        <v>9263</v>
      </c>
      <c r="U5146" t="s">
        <v>9282</v>
      </c>
      <c r="V5146" t="str" cm="1">
        <f t="array" ref="V5146">_xlfn.IFS(Hospital_Emergency_Room_Data[[#This Row],[Day]]&lt;=10,"Start(1-10)",Hospital_Emergency_Room_Data[[#This Row],[Day]]&lt;=20,"Middle(11-20)",Hospital_Emergency_Room_Data[[#This Row],[Day]]&gt;20,"End(21-30)")</f>
        <v>Start(1-10)</v>
      </c>
    </row>
    <row r="5147" spans="1:22">
      <c r="A5147">
        <v>152234004</v>
      </c>
      <c r="B5147" t="s">
        <v>5156</v>
      </c>
      <c r="C5147" s="1">
        <v>45506</v>
      </c>
      <c r="D5147" t="str">
        <f>TEXT(Hospital_Emergency_Room_Data[[#This Row],[Patient Admission Date]],"mmm")</f>
        <v>Aug</v>
      </c>
      <c r="E5147">
        <f>YEAR(Hospital_Emergency_Room_Data[[#This Row],[Patient Admission Date]])</f>
        <v>2024</v>
      </c>
      <c r="F5147" s="2">
        <v>0.10972222222222222</v>
      </c>
      <c r="G5147" s="8" t="str">
        <f>TEXT(Hospital_Emergency_Room_Data[[#This Row],[Patient Admission Date]],"dddd")</f>
        <v>Friday</v>
      </c>
      <c r="H5147" t="s">
        <v>41</v>
      </c>
      <c r="I5147">
        <v>62</v>
      </c>
      <c r="J5147" s="5" t="s">
        <v>9217</v>
      </c>
      <c r="K5147" t="s">
        <v>12</v>
      </c>
      <c r="L5147" t="s">
        <v>13</v>
      </c>
      <c r="M5147" t="s">
        <v>9210</v>
      </c>
      <c r="O5147">
        <v>31</v>
      </c>
      <c r="P5147" t="s">
        <v>9225</v>
      </c>
      <c r="Q5147">
        <v>2</v>
      </c>
      <c r="R5147">
        <v>2</v>
      </c>
      <c r="S5147" t="s">
        <v>9258</v>
      </c>
      <c r="T5147" t="s">
        <v>9263</v>
      </c>
      <c r="U5147" t="s">
        <v>9300</v>
      </c>
      <c r="V5147" t="str" cm="1">
        <f t="array" ref="V5147">_xlfn.IFS(Hospital_Emergency_Room_Data[[#This Row],[Day]]&lt;=10,"Start(1-10)",Hospital_Emergency_Room_Data[[#This Row],[Day]]&lt;=20,"Middle(11-20)",Hospital_Emergency_Room_Data[[#This Row],[Day]]&gt;20,"End(21-30)")</f>
        <v>Start(1-10)</v>
      </c>
    </row>
    <row r="5148" spans="1:22">
      <c r="A5148">
        <v>174150807</v>
      </c>
      <c r="B5148" t="s">
        <v>5157</v>
      </c>
      <c r="C5148" s="1">
        <v>45211</v>
      </c>
      <c r="D5148" t="str">
        <f>TEXT(Hospital_Emergency_Room_Data[[#This Row],[Patient Admission Date]],"mmm")</f>
        <v>Oct</v>
      </c>
      <c r="E5148">
        <f>YEAR(Hospital_Emergency_Room_Data[[#This Row],[Patient Admission Date]])</f>
        <v>2023</v>
      </c>
      <c r="F5148" s="2">
        <v>9.375E-2</v>
      </c>
      <c r="G5148" s="8" t="str">
        <f>TEXT(Hospital_Emergency_Room_Data[[#This Row],[Patient Admission Date]],"dddd")</f>
        <v>Thursday</v>
      </c>
      <c r="H5148" t="s">
        <v>41</v>
      </c>
      <c r="I5148">
        <v>43</v>
      </c>
      <c r="J5148" s="5" t="s">
        <v>9223</v>
      </c>
      <c r="K5148" t="s">
        <v>12</v>
      </c>
      <c r="L5148" t="s">
        <v>13</v>
      </c>
      <c r="M5148" t="s">
        <v>9210</v>
      </c>
      <c r="O5148">
        <v>52</v>
      </c>
      <c r="P5148" t="s">
        <v>9225</v>
      </c>
      <c r="Q5148">
        <v>12</v>
      </c>
      <c r="R5148">
        <v>2</v>
      </c>
      <c r="S5148" t="s">
        <v>9258</v>
      </c>
      <c r="T5148" t="s">
        <v>9265</v>
      </c>
      <c r="U5148" t="s">
        <v>9283</v>
      </c>
      <c r="V5148" t="str" cm="1">
        <f t="array" ref="V5148">_xlfn.IFS(Hospital_Emergency_Room_Data[[#This Row],[Day]]&lt;=10,"Start(1-10)",Hospital_Emergency_Room_Data[[#This Row],[Day]]&lt;=20,"Middle(11-20)",Hospital_Emergency_Room_Data[[#This Row],[Day]]&gt;20,"End(21-30)")</f>
        <v>Middle(11-20)</v>
      </c>
    </row>
    <row r="5149" spans="1:22">
      <c r="A5149">
        <v>180985818</v>
      </c>
      <c r="B5149" t="s">
        <v>5158</v>
      </c>
      <c r="C5149" s="1">
        <v>45576</v>
      </c>
      <c r="D5149" t="str">
        <f>TEXT(Hospital_Emergency_Room_Data[[#This Row],[Patient Admission Date]],"mmm")</f>
        <v>Oct</v>
      </c>
      <c r="E5149">
        <f>YEAR(Hospital_Emergency_Room_Data[[#This Row],[Patient Admission Date]])</f>
        <v>2024</v>
      </c>
      <c r="F5149" s="2">
        <v>0.23055555555555557</v>
      </c>
      <c r="G5149" s="8" t="str">
        <f>TEXT(Hospital_Emergency_Room_Data[[#This Row],[Patient Admission Date]],"dddd")</f>
        <v>Friday</v>
      </c>
      <c r="H5149" t="s">
        <v>41</v>
      </c>
      <c r="I5149">
        <v>18</v>
      </c>
      <c r="J5149" s="5" t="s">
        <v>9220</v>
      </c>
      <c r="K5149" t="s">
        <v>12</v>
      </c>
      <c r="L5149" t="s">
        <v>13</v>
      </c>
      <c r="M5149" t="s">
        <v>9210</v>
      </c>
      <c r="O5149">
        <v>59</v>
      </c>
      <c r="P5149" t="s">
        <v>9225</v>
      </c>
      <c r="Q5149">
        <v>11</v>
      </c>
      <c r="R5149">
        <v>5</v>
      </c>
      <c r="S5149" t="s">
        <v>9258</v>
      </c>
      <c r="T5149" t="s">
        <v>9265</v>
      </c>
      <c r="U5149" t="s">
        <v>9283</v>
      </c>
      <c r="V5149" t="str" cm="1">
        <f t="array" ref="V5149">_xlfn.IFS(Hospital_Emergency_Room_Data[[#This Row],[Day]]&lt;=10,"Start(1-10)",Hospital_Emergency_Room_Data[[#This Row],[Day]]&lt;=20,"Middle(11-20)",Hospital_Emergency_Room_Data[[#This Row],[Day]]&gt;20,"End(21-30)")</f>
        <v>Middle(11-20)</v>
      </c>
    </row>
    <row r="5150" spans="1:22">
      <c r="A5150">
        <v>273018560</v>
      </c>
      <c r="B5150" t="s">
        <v>5159</v>
      </c>
      <c r="C5150" s="1">
        <v>45460</v>
      </c>
      <c r="D5150" t="str">
        <f>TEXT(Hospital_Emergency_Room_Data[[#This Row],[Patient Admission Date]],"mmm")</f>
        <v>Jun</v>
      </c>
      <c r="E5150">
        <f>YEAR(Hospital_Emergency_Room_Data[[#This Row],[Patient Admission Date]])</f>
        <v>2024</v>
      </c>
      <c r="F5150" s="2">
        <v>0.68055555555555558</v>
      </c>
      <c r="G5150" s="8" t="str">
        <f>TEXT(Hospital_Emergency_Room_Data[[#This Row],[Patient Admission Date]],"dddd")</f>
        <v>Monday</v>
      </c>
      <c r="H5150" t="s">
        <v>41</v>
      </c>
      <c r="I5150">
        <v>17</v>
      </c>
      <c r="J5150" s="5" t="s">
        <v>9220</v>
      </c>
      <c r="K5150" t="s">
        <v>12</v>
      </c>
      <c r="L5150" t="s">
        <v>13</v>
      </c>
      <c r="M5150" t="s">
        <v>9210</v>
      </c>
      <c r="O5150">
        <v>43</v>
      </c>
      <c r="P5150" t="s">
        <v>9225</v>
      </c>
      <c r="Q5150">
        <v>17</v>
      </c>
      <c r="R5150">
        <v>16</v>
      </c>
      <c r="S5150" t="s">
        <v>9257</v>
      </c>
      <c r="T5150" t="s">
        <v>9262</v>
      </c>
      <c r="U5150" t="s">
        <v>9300</v>
      </c>
      <c r="V5150" t="str" cm="1">
        <f t="array" ref="V5150">_xlfn.IFS(Hospital_Emergency_Room_Data[[#This Row],[Day]]&lt;=10,"Start(1-10)",Hospital_Emergency_Room_Data[[#This Row],[Day]]&lt;=20,"Middle(11-20)",Hospital_Emergency_Room_Data[[#This Row],[Day]]&gt;20,"End(21-30)")</f>
        <v>Middle(11-20)</v>
      </c>
    </row>
    <row r="5151" spans="1:22">
      <c r="A5151">
        <v>730642077</v>
      </c>
      <c r="B5151" t="s">
        <v>5160</v>
      </c>
      <c r="C5151" s="1">
        <v>45193</v>
      </c>
      <c r="D5151" t="str">
        <f>TEXT(Hospital_Emergency_Room_Data[[#This Row],[Patient Admission Date]],"mmm")</f>
        <v>Sep</v>
      </c>
      <c r="E5151">
        <f>YEAR(Hospital_Emergency_Room_Data[[#This Row],[Patient Admission Date]])</f>
        <v>2023</v>
      </c>
      <c r="F5151" s="2">
        <v>0.58333333333333337</v>
      </c>
      <c r="G5151" s="8" t="str">
        <f>TEXT(Hospital_Emergency_Room_Data[[#This Row],[Patient Admission Date]],"dddd")</f>
        <v>Sunday</v>
      </c>
      <c r="H5151" t="s">
        <v>41</v>
      </c>
      <c r="I5151">
        <v>8</v>
      </c>
      <c r="J5151" s="5" t="s">
        <v>9221</v>
      </c>
      <c r="K5151" t="s">
        <v>12</v>
      </c>
      <c r="L5151" t="s">
        <v>13</v>
      </c>
      <c r="M5151" t="s">
        <v>9210</v>
      </c>
      <c r="O5151">
        <v>24</v>
      </c>
      <c r="P5151" t="s">
        <v>9226</v>
      </c>
      <c r="Q5151">
        <v>24</v>
      </c>
      <c r="R5151">
        <v>14</v>
      </c>
      <c r="S5151" t="s">
        <v>9257</v>
      </c>
      <c r="T5151" t="s">
        <v>9264</v>
      </c>
      <c r="U5151" t="s">
        <v>9282</v>
      </c>
      <c r="V5151" t="str" cm="1">
        <f t="array" ref="V5151">_xlfn.IFS(Hospital_Emergency_Room_Data[[#This Row],[Day]]&lt;=10,"Start(1-10)",Hospital_Emergency_Room_Data[[#This Row],[Day]]&lt;=20,"Middle(11-20)",Hospital_Emergency_Room_Data[[#This Row],[Day]]&gt;20,"End(21-30)")</f>
        <v>End(21-30)</v>
      </c>
    </row>
    <row r="5152" spans="1:22">
      <c r="A5152">
        <v>624826885</v>
      </c>
      <c r="B5152" t="s">
        <v>5161</v>
      </c>
      <c r="C5152" s="1">
        <v>45095</v>
      </c>
      <c r="D5152" t="str">
        <f>TEXT(Hospital_Emergency_Room_Data[[#This Row],[Patient Admission Date]],"mmm")</f>
        <v>Jun</v>
      </c>
      <c r="E5152">
        <f>YEAR(Hospital_Emergency_Room_Data[[#This Row],[Patient Admission Date]])</f>
        <v>2023</v>
      </c>
      <c r="F5152" s="2">
        <v>0.26180555555555557</v>
      </c>
      <c r="G5152" s="8" t="str">
        <f>TEXT(Hospital_Emergency_Room_Data[[#This Row],[Patient Admission Date]],"dddd")</f>
        <v>Sunday</v>
      </c>
      <c r="H5152" t="s">
        <v>41</v>
      </c>
      <c r="I5152">
        <v>47</v>
      </c>
      <c r="J5152" s="5" t="s">
        <v>9219</v>
      </c>
      <c r="K5152" t="s">
        <v>12</v>
      </c>
      <c r="L5152" t="s">
        <v>13</v>
      </c>
      <c r="M5152" t="s">
        <v>9210</v>
      </c>
      <c r="O5152">
        <v>50</v>
      </c>
      <c r="P5152" t="s">
        <v>9225</v>
      </c>
      <c r="Q5152">
        <v>18</v>
      </c>
      <c r="R5152">
        <v>6</v>
      </c>
      <c r="S5152" t="s">
        <v>9255</v>
      </c>
      <c r="T5152" t="s">
        <v>9262</v>
      </c>
      <c r="U5152" t="s">
        <v>9283</v>
      </c>
      <c r="V5152" t="str" cm="1">
        <f t="array" ref="V5152">_xlfn.IFS(Hospital_Emergency_Room_Data[[#This Row],[Day]]&lt;=10,"Start(1-10)",Hospital_Emergency_Room_Data[[#This Row],[Day]]&lt;=20,"Middle(11-20)",Hospital_Emergency_Room_Data[[#This Row],[Day]]&gt;20,"End(21-30)")</f>
        <v>Middle(11-20)</v>
      </c>
    </row>
    <row r="5153" spans="1:22">
      <c r="A5153">
        <v>477353889</v>
      </c>
      <c r="B5153" t="s">
        <v>5162</v>
      </c>
      <c r="C5153" s="1">
        <v>45508</v>
      </c>
      <c r="D5153" t="str">
        <f>TEXT(Hospital_Emergency_Room_Data[[#This Row],[Patient Admission Date]],"mmm")</f>
        <v>Aug</v>
      </c>
      <c r="E5153">
        <f>YEAR(Hospital_Emergency_Room_Data[[#This Row],[Patient Admission Date]])</f>
        <v>2024</v>
      </c>
      <c r="F5153" s="2">
        <v>0.84027777777777779</v>
      </c>
      <c r="G5153" s="8" t="str">
        <f>TEXT(Hospital_Emergency_Room_Data[[#This Row],[Patient Admission Date]],"dddd")</f>
        <v>Sunday</v>
      </c>
      <c r="H5153" t="s">
        <v>41</v>
      </c>
      <c r="I5153">
        <v>15</v>
      </c>
      <c r="J5153" s="5" t="s">
        <v>9220</v>
      </c>
      <c r="K5153" t="s">
        <v>12</v>
      </c>
      <c r="L5153" t="s">
        <v>13</v>
      </c>
      <c r="M5153" t="s">
        <v>9210</v>
      </c>
      <c r="O5153">
        <v>31</v>
      </c>
      <c r="P5153" t="s">
        <v>9225</v>
      </c>
      <c r="Q5153">
        <v>4</v>
      </c>
      <c r="R5153">
        <v>20</v>
      </c>
      <c r="S5153" t="s">
        <v>9256</v>
      </c>
      <c r="T5153" t="s">
        <v>9263</v>
      </c>
      <c r="U5153" t="s">
        <v>9300</v>
      </c>
      <c r="V5153" t="str" cm="1">
        <f t="array" ref="V5153">_xlfn.IFS(Hospital_Emergency_Room_Data[[#This Row],[Day]]&lt;=10,"Start(1-10)",Hospital_Emergency_Room_Data[[#This Row],[Day]]&lt;=20,"Middle(11-20)",Hospital_Emergency_Room_Data[[#This Row],[Day]]&gt;20,"End(21-30)")</f>
        <v>Start(1-10)</v>
      </c>
    </row>
    <row r="5154" spans="1:22">
      <c r="A5154">
        <v>899481776</v>
      </c>
      <c r="B5154" t="s">
        <v>5163</v>
      </c>
      <c r="C5154" s="1">
        <v>45076</v>
      </c>
      <c r="D5154" t="str">
        <f>TEXT(Hospital_Emergency_Room_Data[[#This Row],[Patient Admission Date]],"mmm")</f>
        <v>May</v>
      </c>
      <c r="E5154">
        <f>YEAR(Hospital_Emergency_Room_Data[[#This Row],[Patient Admission Date]])</f>
        <v>2023</v>
      </c>
      <c r="F5154" s="2">
        <v>0.76597222222222228</v>
      </c>
      <c r="G5154" s="8" t="str">
        <f>TEXT(Hospital_Emergency_Room_Data[[#This Row],[Patient Admission Date]],"dddd")</f>
        <v>Tuesday</v>
      </c>
      <c r="H5154" t="s">
        <v>41</v>
      </c>
      <c r="I5154">
        <v>23</v>
      </c>
      <c r="J5154" s="5" t="s">
        <v>9220</v>
      </c>
      <c r="K5154" t="s">
        <v>12</v>
      </c>
      <c r="L5154" t="s">
        <v>13</v>
      </c>
      <c r="M5154" t="s">
        <v>9210</v>
      </c>
      <c r="O5154">
        <v>31</v>
      </c>
      <c r="P5154" t="s">
        <v>9225</v>
      </c>
      <c r="Q5154">
        <v>30</v>
      </c>
      <c r="R5154">
        <v>18</v>
      </c>
      <c r="S5154" t="s">
        <v>9256</v>
      </c>
      <c r="T5154" t="s">
        <v>9264</v>
      </c>
      <c r="U5154" t="s">
        <v>9300</v>
      </c>
      <c r="V5154" t="str" cm="1">
        <f t="array" ref="V5154">_xlfn.IFS(Hospital_Emergency_Room_Data[[#This Row],[Day]]&lt;=10,"Start(1-10)",Hospital_Emergency_Room_Data[[#This Row],[Day]]&lt;=20,"Middle(11-20)",Hospital_Emergency_Room_Data[[#This Row],[Day]]&gt;20,"End(21-30)")</f>
        <v>End(21-30)</v>
      </c>
    </row>
    <row r="5155" spans="1:22">
      <c r="A5155">
        <v>552089390</v>
      </c>
      <c r="B5155" t="s">
        <v>5164</v>
      </c>
      <c r="C5155" s="1">
        <v>45030</v>
      </c>
      <c r="D5155" t="str">
        <f>TEXT(Hospital_Emergency_Room_Data[[#This Row],[Patient Admission Date]],"mmm")</f>
        <v>Apr</v>
      </c>
      <c r="E5155">
        <f>YEAR(Hospital_Emergency_Room_Data[[#This Row],[Patient Admission Date]])</f>
        <v>2023</v>
      </c>
      <c r="F5155" s="2">
        <v>0.15486111111111112</v>
      </c>
      <c r="G5155" s="8" t="str">
        <f>TEXT(Hospital_Emergency_Room_Data[[#This Row],[Patient Admission Date]],"dddd")</f>
        <v>Friday</v>
      </c>
      <c r="H5155" t="s">
        <v>41</v>
      </c>
      <c r="I5155">
        <v>66</v>
      </c>
      <c r="J5155" s="5" t="s">
        <v>9217</v>
      </c>
      <c r="K5155" t="s">
        <v>12</v>
      </c>
      <c r="L5155" t="s">
        <v>13</v>
      </c>
      <c r="M5155" t="s">
        <v>9210</v>
      </c>
      <c r="O5155">
        <v>41</v>
      </c>
      <c r="P5155" t="s">
        <v>9225</v>
      </c>
      <c r="Q5155">
        <v>14</v>
      </c>
      <c r="R5155">
        <v>3</v>
      </c>
      <c r="S5155" t="s">
        <v>9258</v>
      </c>
      <c r="T5155" t="s">
        <v>9265</v>
      </c>
      <c r="U5155" t="s">
        <v>9300</v>
      </c>
      <c r="V5155" t="str" cm="1">
        <f t="array" ref="V5155">_xlfn.IFS(Hospital_Emergency_Room_Data[[#This Row],[Day]]&lt;=10,"Start(1-10)",Hospital_Emergency_Room_Data[[#This Row],[Day]]&lt;=20,"Middle(11-20)",Hospital_Emergency_Room_Data[[#This Row],[Day]]&gt;20,"End(21-30)")</f>
        <v>Middle(11-20)</v>
      </c>
    </row>
    <row r="5156" spans="1:22">
      <c r="A5156">
        <v>551865733</v>
      </c>
      <c r="B5156" t="s">
        <v>5165</v>
      </c>
      <c r="C5156" s="1">
        <v>45429</v>
      </c>
      <c r="D5156" t="str">
        <f>TEXT(Hospital_Emergency_Room_Data[[#This Row],[Patient Admission Date]],"mmm")</f>
        <v>May</v>
      </c>
      <c r="E5156">
        <f>YEAR(Hospital_Emergency_Room_Data[[#This Row],[Patient Admission Date]])</f>
        <v>2024</v>
      </c>
      <c r="F5156" s="2">
        <v>0.30486111111111114</v>
      </c>
      <c r="G5156" s="8" t="str">
        <f>TEXT(Hospital_Emergency_Room_Data[[#This Row],[Patient Admission Date]],"dddd")</f>
        <v>Friday</v>
      </c>
      <c r="H5156" t="s">
        <v>41</v>
      </c>
      <c r="I5156">
        <v>40</v>
      </c>
      <c r="J5156" s="5" t="s">
        <v>9223</v>
      </c>
      <c r="K5156" t="s">
        <v>12</v>
      </c>
      <c r="L5156" t="s">
        <v>13</v>
      </c>
      <c r="M5156" t="s">
        <v>9210</v>
      </c>
      <c r="O5156">
        <v>44</v>
      </c>
      <c r="P5156" t="s">
        <v>9225</v>
      </c>
      <c r="Q5156">
        <v>17</v>
      </c>
      <c r="R5156">
        <v>7</v>
      </c>
      <c r="S5156" t="s">
        <v>9255</v>
      </c>
      <c r="T5156" t="s">
        <v>9262</v>
      </c>
      <c r="U5156" t="s">
        <v>9300</v>
      </c>
      <c r="V5156" t="str" cm="1">
        <f t="array" ref="V5156">_xlfn.IFS(Hospital_Emergency_Room_Data[[#This Row],[Day]]&lt;=10,"Start(1-10)",Hospital_Emergency_Room_Data[[#This Row],[Day]]&lt;=20,"Middle(11-20)",Hospital_Emergency_Room_Data[[#This Row],[Day]]&gt;20,"End(21-30)")</f>
        <v>Middle(11-20)</v>
      </c>
    </row>
    <row r="5157" spans="1:22">
      <c r="A5157">
        <v>842590940</v>
      </c>
      <c r="B5157" t="s">
        <v>5166</v>
      </c>
      <c r="C5157" s="1">
        <v>45553</v>
      </c>
      <c r="D5157" t="str">
        <f>TEXT(Hospital_Emergency_Room_Data[[#This Row],[Patient Admission Date]],"mmm")</f>
        <v>Sep</v>
      </c>
      <c r="E5157">
        <f>YEAR(Hospital_Emergency_Room_Data[[#This Row],[Patient Admission Date]])</f>
        <v>2024</v>
      </c>
      <c r="F5157" s="2">
        <v>0.40069444444444446</v>
      </c>
      <c r="G5157" s="8" t="str">
        <f>TEXT(Hospital_Emergency_Room_Data[[#This Row],[Patient Admission Date]],"dddd")</f>
        <v>Wednesday</v>
      </c>
      <c r="H5157" t="s">
        <v>41</v>
      </c>
      <c r="I5157">
        <v>30</v>
      </c>
      <c r="J5157" s="5" t="s">
        <v>9223</v>
      </c>
      <c r="K5157" t="s">
        <v>12</v>
      </c>
      <c r="L5157" t="s">
        <v>13</v>
      </c>
      <c r="M5157" t="s">
        <v>9210</v>
      </c>
      <c r="O5157">
        <v>41</v>
      </c>
      <c r="P5157" t="s">
        <v>9225</v>
      </c>
      <c r="Q5157">
        <v>18</v>
      </c>
      <c r="R5157">
        <v>9</v>
      </c>
      <c r="S5157" t="s">
        <v>9255</v>
      </c>
      <c r="T5157" t="s">
        <v>9262</v>
      </c>
      <c r="U5157" t="s">
        <v>9300</v>
      </c>
      <c r="V5157" t="str" cm="1">
        <f t="array" ref="V5157">_xlfn.IFS(Hospital_Emergency_Room_Data[[#This Row],[Day]]&lt;=10,"Start(1-10)",Hospital_Emergency_Room_Data[[#This Row],[Day]]&lt;=20,"Middle(11-20)",Hospital_Emergency_Room_Data[[#This Row],[Day]]&gt;20,"End(21-30)")</f>
        <v>Middle(11-20)</v>
      </c>
    </row>
    <row r="5158" spans="1:22">
      <c r="A5158">
        <v>468440145</v>
      </c>
      <c r="B5158" t="s">
        <v>5167</v>
      </c>
      <c r="C5158" s="1">
        <v>45115</v>
      </c>
      <c r="D5158" t="str">
        <f>TEXT(Hospital_Emergency_Room_Data[[#This Row],[Patient Admission Date]],"mmm")</f>
        <v>Jul</v>
      </c>
      <c r="E5158">
        <f>YEAR(Hospital_Emergency_Room_Data[[#This Row],[Patient Admission Date]])</f>
        <v>2023</v>
      </c>
      <c r="F5158" s="2">
        <v>4.3055555555555555E-2</v>
      </c>
      <c r="G5158" s="8" t="str">
        <f>TEXT(Hospital_Emergency_Room_Data[[#This Row],[Patient Admission Date]],"dddd")</f>
        <v>Saturday</v>
      </c>
      <c r="H5158" t="s">
        <v>41</v>
      </c>
      <c r="I5158">
        <v>37</v>
      </c>
      <c r="J5158" s="5" t="s">
        <v>9223</v>
      </c>
      <c r="K5158" t="s">
        <v>12</v>
      </c>
      <c r="L5158" t="s">
        <v>13</v>
      </c>
      <c r="M5158" t="s">
        <v>9210</v>
      </c>
      <c r="N5158">
        <v>1</v>
      </c>
      <c r="O5158">
        <v>58</v>
      </c>
      <c r="P5158" t="s">
        <v>9225</v>
      </c>
      <c r="Q5158">
        <v>8</v>
      </c>
      <c r="R5158">
        <v>1</v>
      </c>
      <c r="S5158" t="s">
        <v>9258</v>
      </c>
      <c r="T5158" t="s">
        <v>9265</v>
      </c>
      <c r="U5158" t="s">
        <v>9283</v>
      </c>
      <c r="V5158" t="str" cm="1">
        <f t="array" ref="V5158">_xlfn.IFS(Hospital_Emergency_Room_Data[[#This Row],[Day]]&lt;=10,"Start(1-10)",Hospital_Emergency_Room_Data[[#This Row],[Day]]&lt;=20,"Middle(11-20)",Hospital_Emergency_Room_Data[[#This Row],[Day]]&gt;20,"End(21-30)")</f>
        <v>Start(1-10)</v>
      </c>
    </row>
    <row r="5159" spans="1:22">
      <c r="A5159">
        <v>519493038</v>
      </c>
      <c r="B5159" t="s">
        <v>5168</v>
      </c>
      <c r="C5159" s="1">
        <v>45121</v>
      </c>
      <c r="D5159" t="str">
        <f>TEXT(Hospital_Emergency_Room_Data[[#This Row],[Patient Admission Date]],"mmm")</f>
        <v>Jul</v>
      </c>
      <c r="E5159">
        <f>YEAR(Hospital_Emergency_Room_Data[[#This Row],[Patient Admission Date]])</f>
        <v>2023</v>
      </c>
      <c r="F5159" s="2">
        <v>0.32083333333333336</v>
      </c>
      <c r="G5159" s="8" t="str">
        <f>TEXT(Hospital_Emergency_Room_Data[[#This Row],[Patient Admission Date]],"dddd")</f>
        <v>Friday</v>
      </c>
      <c r="H5159" t="s">
        <v>41</v>
      </c>
      <c r="I5159">
        <v>50</v>
      </c>
      <c r="J5159" s="5" t="s">
        <v>9219</v>
      </c>
      <c r="K5159" t="s">
        <v>12</v>
      </c>
      <c r="L5159" t="s">
        <v>13</v>
      </c>
      <c r="M5159" t="s">
        <v>9210</v>
      </c>
      <c r="N5159">
        <v>3</v>
      </c>
      <c r="O5159">
        <v>13</v>
      </c>
      <c r="P5159" t="s">
        <v>9226</v>
      </c>
      <c r="Q5159">
        <v>14</v>
      </c>
      <c r="R5159">
        <v>7</v>
      </c>
      <c r="S5159" t="s">
        <v>9255</v>
      </c>
      <c r="T5159" t="s">
        <v>9265</v>
      </c>
      <c r="U5159" t="s">
        <v>9282</v>
      </c>
      <c r="V5159" t="str" cm="1">
        <f t="array" ref="V5159">_xlfn.IFS(Hospital_Emergency_Room_Data[[#This Row],[Day]]&lt;=10,"Start(1-10)",Hospital_Emergency_Room_Data[[#This Row],[Day]]&lt;=20,"Middle(11-20)",Hospital_Emergency_Room_Data[[#This Row],[Day]]&gt;20,"End(21-30)")</f>
        <v>Middle(11-20)</v>
      </c>
    </row>
    <row r="5160" spans="1:22">
      <c r="A5160">
        <v>377646766</v>
      </c>
      <c r="B5160" t="s">
        <v>5169</v>
      </c>
      <c r="C5160" s="1">
        <v>45320</v>
      </c>
      <c r="D5160" t="str">
        <f>TEXT(Hospital_Emergency_Room_Data[[#This Row],[Patient Admission Date]],"mmm")</f>
        <v>Jan</v>
      </c>
      <c r="E5160">
        <f>YEAR(Hospital_Emergency_Room_Data[[#This Row],[Patient Admission Date]])</f>
        <v>2024</v>
      </c>
      <c r="F5160" s="2">
        <v>0.2</v>
      </c>
      <c r="G5160" s="8" t="str">
        <f>TEXT(Hospital_Emergency_Room_Data[[#This Row],[Patient Admission Date]],"dddd")</f>
        <v>Monday</v>
      </c>
      <c r="H5160" t="s">
        <v>41</v>
      </c>
      <c r="I5160">
        <v>67</v>
      </c>
      <c r="J5160" s="5" t="s">
        <v>9217</v>
      </c>
      <c r="K5160" t="s">
        <v>12</v>
      </c>
      <c r="L5160" t="s">
        <v>13</v>
      </c>
      <c r="M5160" t="s">
        <v>9210</v>
      </c>
      <c r="N5160">
        <v>4</v>
      </c>
      <c r="O5160">
        <v>17</v>
      </c>
      <c r="P5160" t="s">
        <v>9226</v>
      </c>
      <c r="Q5160">
        <v>29</v>
      </c>
      <c r="R5160">
        <v>4</v>
      </c>
      <c r="S5160" t="s">
        <v>9258</v>
      </c>
      <c r="T5160" t="s">
        <v>9264</v>
      </c>
      <c r="U5160" t="s">
        <v>9282</v>
      </c>
      <c r="V5160" t="str" cm="1">
        <f t="array" ref="V5160">_xlfn.IFS(Hospital_Emergency_Room_Data[[#This Row],[Day]]&lt;=10,"Start(1-10)",Hospital_Emergency_Room_Data[[#This Row],[Day]]&lt;=20,"Middle(11-20)",Hospital_Emergency_Room_Data[[#This Row],[Day]]&gt;20,"End(21-30)")</f>
        <v>End(21-30)</v>
      </c>
    </row>
    <row r="5161" spans="1:22">
      <c r="A5161">
        <v>816121573</v>
      </c>
      <c r="B5161" t="s">
        <v>5170</v>
      </c>
      <c r="C5161" s="1">
        <v>45509</v>
      </c>
      <c r="D5161" t="str">
        <f>TEXT(Hospital_Emergency_Room_Data[[#This Row],[Patient Admission Date]],"mmm")</f>
        <v>Aug</v>
      </c>
      <c r="E5161">
        <f>YEAR(Hospital_Emergency_Room_Data[[#This Row],[Patient Admission Date]])</f>
        <v>2024</v>
      </c>
      <c r="F5161" s="2">
        <v>0.79236111111111107</v>
      </c>
      <c r="G5161" s="8" t="str">
        <f>TEXT(Hospital_Emergency_Room_Data[[#This Row],[Patient Admission Date]],"dddd")</f>
        <v>Monday</v>
      </c>
      <c r="H5161" t="s">
        <v>41</v>
      </c>
      <c r="I5161">
        <v>77</v>
      </c>
      <c r="J5161" s="5" t="s">
        <v>9222</v>
      </c>
      <c r="K5161" t="s">
        <v>12</v>
      </c>
      <c r="L5161" t="s">
        <v>13</v>
      </c>
      <c r="M5161" t="s">
        <v>9210</v>
      </c>
      <c r="N5161">
        <v>4</v>
      </c>
      <c r="O5161">
        <v>22</v>
      </c>
      <c r="P5161" t="s">
        <v>9226</v>
      </c>
      <c r="Q5161">
        <v>5</v>
      </c>
      <c r="R5161">
        <v>19</v>
      </c>
      <c r="S5161" t="s">
        <v>9256</v>
      </c>
      <c r="T5161" t="s">
        <v>9263</v>
      </c>
      <c r="U5161" t="s">
        <v>9282</v>
      </c>
      <c r="V5161" t="str" cm="1">
        <f t="array" ref="V5161">_xlfn.IFS(Hospital_Emergency_Room_Data[[#This Row],[Day]]&lt;=10,"Start(1-10)",Hospital_Emergency_Room_Data[[#This Row],[Day]]&lt;=20,"Middle(11-20)",Hospital_Emergency_Room_Data[[#This Row],[Day]]&gt;20,"End(21-30)")</f>
        <v>Start(1-10)</v>
      </c>
    </row>
    <row r="5162" spans="1:22">
      <c r="A5162">
        <v>251989445</v>
      </c>
      <c r="B5162" t="s">
        <v>5171</v>
      </c>
      <c r="C5162" s="1">
        <v>45424</v>
      </c>
      <c r="D5162" t="str">
        <f>TEXT(Hospital_Emergency_Room_Data[[#This Row],[Patient Admission Date]],"mmm")</f>
        <v>May</v>
      </c>
      <c r="E5162">
        <f>YEAR(Hospital_Emergency_Room_Data[[#This Row],[Patient Admission Date]])</f>
        <v>2024</v>
      </c>
      <c r="F5162" s="2">
        <v>0.74652777777777779</v>
      </c>
      <c r="G5162" s="8" t="str">
        <f>TEXT(Hospital_Emergency_Room_Data[[#This Row],[Patient Admission Date]],"dddd")</f>
        <v>Sunday</v>
      </c>
      <c r="H5162" t="s">
        <v>41</v>
      </c>
      <c r="I5162">
        <v>71</v>
      </c>
      <c r="J5162" s="5" t="s">
        <v>9222</v>
      </c>
      <c r="K5162" t="s">
        <v>12</v>
      </c>
      <c r="L5162" t="s">
        <v>13</v>
      </c>
      <c r="M5162" t="s">
        <v>9210</v>
      </c>
      <c r="N5162">
        <v>5</v>
      </c>
      <c r="O5162">
        <v>54</v>
      </c>
      <c r="P5162" t="s">
        <v>9225</v>
      </c>
      <c r="Q5162">
        <v>12</v>
      </c>
      <c r="R5162">
        <v>17</v>
      </c>
      <c r="S5162" t="s">
        <v>9257</v>
      </c>
      <c r="T5162" t="s">
        <v>9265</v>
      </c>
      <c r="U5162" t="s">
        <v>9283</v>
      </c>
      <c r="V5162" t="str" cm="1">
        <f t="array" ref="V5162">_xlfn.IFS(Hospital_Emergency_Room_Data[[#This Row],[Day]]&lt;=10,"Start(1-10)",Hospital_Emergency_Room_Data[[#This Row],[Day]]&lt;=20,"Middle(11-20)",Hospital_Emergency_Room_Data[[#This Row],[Day]]&gt;20,"End(21-30)")</f>
        <v>Middle(11-20)</v>
      </c>
    </row>
    <row r="5163" spans="1:22">
      <c r="A5163">
        <v>442888033</v>
      </c>
      <c r="B5163" t="s">
        <v>5172</v>
      </c>
      <c r="C5163" s="1">
        <v>45231</v>
      </c>
      <c r="D5163" t="str">
        <f>TEXT(Hospital_Emergency_Room_Data[[#This Row],[Patient Admission Date]],"mmm")</f>
        <v>Nov</v>
      </c>
      <c r="E5163">
        <f>YEAR(Hospital_Emergency_Room_Data[[#This Row],[Patient Admission Date]])</f>
        <v>2023</v>
      </c>
      <c r="F5163" s="2">
        <v>0.65347222222222223</v>
      </c>
      <c r="G5163" s="8" t="str">
        <f>TEXT(Hospital_Emergency_Room_Data[[#This Row],[Patient Admission Date]],"dddd")</f>
        <v>Wednesday</v>
      </c>
      <c r="H5163" t="s">
        <v>41</v>
      </c>
      <c r="I5163">
        <v>68</v>
      </c>
      <c r="J5163" s="5" t="s">
        <v>9217</v>
      </c>
      <c r="K5163" t="s">
        <v>12</v>
      </c>
      <c r="L5163" t="s">
        <v>13</v>
      </c>
      <c r="M5163" t="s">
        <v>9210</v>
      </c>
      <c r="N5163">
        <v>5</v>
      </c>
      <c r="O5163">
        <v>19</v>
      </c>
      <c r="P5163" t="s">
        <v>9226</v>
      </c>
      <c r="Q5163">
        <v>1</v>
      </c>
      <c r="R5163">
        <v>15</v>
      </c>
      <c r="S5163" t="s">
        <v>9257</v>
      </c>
      <c r="T5163" t="s">
        <v>9263</v>
      </c>
      <c r="U5163" t="s">
        <v>9282</v>
      </c>
      <c r="V5163" t="str" cm="1">
        <f t="array" ref="V5163">_xlfn.IFS(Hospital_Emergency_Room_Data[[#This Row],[Day]]&lt;=10,"Start(1-10)",Hospital_Emergency_Room_Data[[#This Row],[Day]]&lt;=20,"Middle(11-20)",Hospital_Emergency_Room_Data[[#This Row],[Day]]&gt;20,"End(21-30)")</f>
        <v>Start(1-10)</v>
      </c>
    </row>
    <row r="5164" spans="1:22">
      <c r="A5164">
        <v>884075896</v>
      </c>
      <c r="B5164" t="s">
        <v>5173</v>
      </c>
      <c r="C5164" s="1">
        <v>45246</v>
      </c>
      <c r="D5164" t="str">
        <f>TEXT(Hospital_Emergency_Room_Data[[#This Row],[Patient Admission Date]],"mmm")</f>
        <v>Nov</v>
      </c>
      <c r="E5164">
        <f>YEAR(Hospital_Emergency_Room_Data[[#This Row],[Patient Admission Date]])</f>
        <v>2023</v>
      </c>
      <c r="F5164" s="2">
        <v>0.75902777777777775</v>
      </c>
      <c r="G5164" s="8" t="str">
        <f>TEXT(Hospital_Emergency_Room_Data[[#This Row],[Patient Admission Date]],"dddd")</f>
        <v>Thursday</v>
      </c>
      <c r="H5164" t="s">
        <v>41</v>
      </c>
      <c r="I5164">
        <v>43</v>
      </c>
      <c r="J5164" s="5" t="s">
        <v>9223</v>
      </c>
      <c r="K5164" t="s">
        <v>12</v>
      </c>
      <c r="L5164" t="s">
        <v>13</v>
      </c>
      <c r="M5164" t="s">
        <v>9210</v>
      </c>
      <c r="N5164">
        <v>5</v>
      </c>
      <c r="O5164">
        <v>46</v>
      </c>
      <c r="P5164" t="s">
        <v>9225</v>
      </c>
      <c r="Q5164">
        <v>16</v>
      </c>
      <c r="R5164">
        <v>18</v>
      </c>
      <c r="S5164" t="s">
        <v>9256</v>
      </c>
      <c r="T5164" t="s">
        <v>9262</v>
      </c>
      <c r="U5164" t="s">
        <v>9283</v>
      </c>
      <c r="V5164" t="str" cm="1">
        <f t="array" ref="V5164">_xlfn.IFS(Hospital_Emergency_Room_Data[[#This Row],[Day]]&lt;=10,"Start(1-10)",Hospital_Emergency_Room_Data[[#This Row],[Day]]&lt;=20,"Middle(11-20)",Hospital_Emergency_Room_Data[[#This Row],[Day]]&gt;20,"End(21-30)")</f>
        <v>Middle(11-20)</v>
      </c>
    </row>
    <row r="5165" spans="1:22">
      <c r="A5165">
        <v>750236816</v>
      </c>
      <c r="B5165" t="s">
        <v>5174</v>
      </c>
      <c r="C5165" s="1">
        <v>45265</v>
      </c>
      <c r="D5165" t="str">
        <f>TEXT(Hospital_Emergency_Room_Data[[#This Row],[Patient Admission Date]],"mmm")</f>
        <v>Dec</v>
      </c>
      <c r="E5165">
        <f>YEAR(Hospital_Emergency_Room_Data[[#This Row],[Patient Admission Date]])</f>
        <v>2023</v>
      </c>
      <c r="F5165" s="2">
        <v>0.66736111111111107</v>
      </c>
      <c r="G5165" s="8" t="str">
        <f>TEXT(Hospital_Emergency_Room_Data[[#This Row],[Patient Admission Date]],"dddd")</f>
        <v>Tuesday</v>
      </c>
      <c r="H5165" t="s">
        <v>41</v>
      </c>
      <c r="I5165">
        <v>11</v>
      </c>
      <c r="J5165" s="5" t="s">
        <v>9221</v>
      </c>
      <c r="K5165" t="s">
        <v>12</v>
      </c>
      <c r="L5165" t="s">
        <v>13</v>
      </c>
      <c r="M5165" t="s">
        <v>9210</v>
      </c>
      <c r="N5165">
        <v>5</v>
      </c>
      <c r="O5165">
        <v>54</v>
      </c>
      <c r="P5165" t="s">
        <v>9225</v>
      </c>
      <c r="Q5165">
        <v>5</v>
      </c>
      <c r="R5165">
        <v>16</v>
      </c>
      <c r="S5165" t="s">
        <v>9257</v>
      </c>
      <c r="T5165" t="s">
        <v>9263</v>
      </c>
      <c r="U5165" t="s">
        <v>9283</v>
      </c>
      <c r="V5165" t="str" cm="1">
        <f t="array" ref="V5165">_xlfn.IFS(Hospital_Emergency_Room_Data[[#This Row],[Day]]&lt;=10,"Start(1-10)",Hospital_Emergency_Room_Data[[#This Row],[Day]]&lt;=20,"Middle(11-20)",Hospital_Emergency_Room_Data[[#This Row],[Day]]&gt;20,"End(21-30)")</f>
        <v>Start(1-10)</v>
      </c>
    </row>
    <row r="5166" spans="1:22">
      <c r="A5166">
        <v>238617262</v>
      </c>
      <c r="B5166" t="s">
        <v>5175</v>
      </c>
      <c r="C5166" s="1">
        <v>45478</v>
      </c>
      <c r="D5166" t="str">
        <f>TEXT(Hospital_Emergency_Room_Data[[#This Row],[Patient Admission Date]],"mmm")</f>
        <v>Jul</v>
      </c>
      <c r="E5166">
        <f>YEAR(Hospital_Emergency_Room_Data[[#This Row],[Patient Admission Date]])</f>
        <v>2024</v>
      </c>
      <c r="F5166" s="2">
        <v>0.8125</v>
      </c>
      <c r="G5166" s="8" t="str">
        <f>TEXT(Hospital_Emergency_Room_Data[[#This Row],[Patient Admission Date]],"dddd")</f>
        <v>Friday</v>
      </c>
      <c r="H5166" t="s">
        <v>41</v>
      </c>
      <c r="I5166">
        <v>6</v>
      </c>
      <c r="J5166" s="5" t="s">
        <v>9221</v>
      </c>
      <c r="K5166" t="s">
        <v>12</v>
      </c>
      <c r="L5166" t="s">
        <v>13</v>
      </c>
      <c r="M5166" t="s">
        <v>9210</v>
      </c>
      <c r="N5166">
        <v>6</v>
      </c>
      <c r="O5166">
        <v>17</v>
      </c>
      <c r="P5166" t="s">
        <v>9226</v>
      </c>
      <c r="Q5166">
        <v>5</v>
      </c>
      <c r="R5166">
        <v>19</v>
      </c>
      <c r="S5166" t="s">
        <v>9256</v>
      </c>
      <c r="T5166" t="s">
        <v>9263</v>
      </c>
      <c r="U5166" t="s">
        <v>9282</v>
      </c>
      <c r="V5166" t="str" cm="1">
        <f t="array" ref="V5166">_xlfn.IFS(Hospital_Emergency_Room_Data[[#This Row],[Day]]&lt;=10,"Start(1-10)",Hospital_Emergency_Room_Data[[#This Row],[Day]]&lt;=20,"Middle(11-20)",Hospital_Emergency_Room_Data[[#This Row],[Day]]&gt;20,"End(21-30)")</f>
        <v>Start(1-10)</v>
      </c>
    </row>
    <row r="5167" spans="1:22">
      <c r="A5167">
        <v>536680475</v>
      </c>
      <c r="B5167" t="s">
        <v>5176</v>
      </c>
      <c r="C5167" s="1">
        <v>45544</v>
      </c>
      <c r="D5167" t="str">
        <f>TEXT(Hospital_Emergency_Room_Data[[#This Row],[Patient Admission Date]],"mmm")</f>
        <v>Sep</v>
      </c>
      <c r="E5167">
        <f>YEAR(Hospital_Emergency_Room_Data[[#This Row],[Patient Admission Date]])</f>
        <v>2024</v>
      </c>
      <c r="F5167" s="2">
        <v>0.55138888888888893</v>
      </c>
      <c r="G5167" s="8" t="str">
        <f>TEXT(Hospital_Emergency_Room_Data[[#This Row],[Patient Admission Date]],"dddd")</f>
        <v>Monday</v>
      </c>
      <c r="H5167" t="s">
        <v>41</v>
      </c>
      <c r="I5167">
        <v>25</v>
      </c>
      <c r="J5167" s="5" t="s">
        <v>9220</v>
      </c>
      <c r="K5167" t="s">
        <v>12</v>
      </c>
      <c r="L5167" t="s">
        <v>13</v>
      </c>
      <c r="M5167" t="s">
        <v>9210</v>
      </c>
      <c r="N5167">
        <v>6</v>
      </c>
      <c r="O5167">
        <v>14</v>
      </c>
      <c r="P5167" t="s">
        <v>9226</v>
      </c>
      <c r="Q5167">
        <v>9</v>
      </c>
      <c r="R5167">
        <v>13</v>
      </c>
      <c r="S5167" t="s">
        <v>9257</v>
      </c>
      <c r="T5167" t="s">
        <v>9265</v>
      </c>
      <c r="U5167" t="s">
        <v>9282</v>
      </c>
      <c r="V5167" t="str" cm="1">
        <f t="array" ref="V5167">_xlfn.IFS(Hospital_Emergency_Room_Data[[#This Row],[Day]]&lt;=10,"Start(1-10)",Hospital_Emergency_Room_Data[[#This Row],[Day]]&lt;=20,"Middle(11-20)",Hospital_Emergency_Room_Data[[#This Row],[Day]]&gt;20,"End(21-30)")</f>
        <v>Start(1-10)</v>
      </c>
    </row>
    <row r="5168" spans="1:22">
      <c r="A5168">
        <v>818184773</v>
      </c>
      <c r="B5168" t="s">
        <v>5177</v>
      </c>
      <c r="C5168" s="1">
        <v>45405</v>
      </c>
      <c r="D5168" t="str">
        <f>TEXT(Hospital_Emergency_Room_Data[[#This Row],[Patient Admission Date]],"mmm")</f>
        <v>Apr</v>
      </c>
      <c r="E5168">
        <f>YEAR(Hospital_Emergency_Room_Data[[#This Row],[Patient Admission Date]])</f>
        <v>2024</v>
      </c>
      <c r="F5168" s="2">
        <v>0.41666666666666669</v>
      </c>
      <c r="G5168" s="8" t="str">
        <f>TEXT(Hospital_Emergency_Room_Data[[#This Row],[Patient Admission Date]],"dddd")</f>
        <v>Tuesday</v>
      </c>
      <c r="H5168" t="s">
        <v>41</v>
      </c>
      <c r="I5168">
        <v>64</v>
      </c>
      <c r="J5168" s="5" t="s">
        <v>9217</v>
      </c>
      <c r="K5168" t="s">
        <v>12</v>
      </c>
      <c r="L5168" t="s">
        <v>13</v>
      </c>
      <c r="M5168" t="s">
        <v>9210</v>
      </c>
      <c r="N5168">
        <v>7</v>
      </c>
      <c r="O5168">
        <v>41</v>
      </c>
      <c r="P5168" t="s">
        <v>9225</v>
      </c>
      <c r="Q5168">
        <v>23</v>
      </c>
      <c r="R5168">
        <v>10</v>
      </c>
      <c r="S5168" t="s">
        <v>9255</v>
      </c>
      <c r="T5168" t="s">
        <v>9264</v>
      </c>
      <c r="U5168" t="s">
        <v>9300</v>
      </c>
      <c r="V5168" t="str" cm="1">
        <f t="array" ref="V5168">_xlfn.IFS(Hospital_Emergency_Room_Data[[#This Row],[Day]]&lt;=10,"Start(1-10)",Hospital_Emergency_Room_Data[[#This Row],[Day]]&lt;=20,"Middle(11-20)",Hospital_Emergency_Room_Data[[#This Row],[Day]]&gt;20,"End(21-30)")</f>
        <v>End(21-30)</v>
      </c>
    </row>
    <row r="5169" spans="1:22">
      <c r="A5169">
        <v>549915573</v>
      </c>
      <c r="B5169" t="s">
        <v>5178</v>
      </c>
      <c r="C5169" s="1">
        <v>45397</v>
      </c>
      <c r="D5169" t="str">
        <f>TEXT(Hospital_Emergency_Room_Data[[#This Row],[Patient Admission Date]],"mmm")</f>
        <v>Apr</v>
      </c>
      <c r="E5169">
        <f>YEAR(Hospital_Emergency_Room_Data[[#This Row],[Patient Admission Date]])</f>
        <v>2024</v>
      </c>
      <c r="F5169" s="2">
        <v>9.930555555555555E-2</v>
      </c>
      <c r="G5169" s="8" t="str">
        <f>TEXT(Hospital_Emergency_Room_Data[[#This Row],[Patient Admission Date]],"dddd")</f>
        <v>Monday</v>
      </c>
      <c r="H5169" t="s">
        <v>41</v>
      </c>
      <c r="I5169">
        <v>47</v>
      </c>
      <c r="J5169" s="5" t="s">
        <v>9219</v>
      </c>
      <c r="K5169" t="s">
        <v>12</v>
      </c>
      <c r="L5169" t="s">
        <v>13</v>
      </c>
      <c r="M5169" t="s">
        <v>9210</v>
      </c>
      <c r="N5169">
        <v>8</v>
      </c>
      <c r="O5169">
        <v>30</v>
      </c>
      <c r="P5169" t="s">
        <v>9225</v>
      </c>
      <c r="Q5169">
        <v>15</v>
      </c>
      <c r="R5169">
        <v>2</v>
      </c>
      <c r="S5169" t="s">
        <v>9258</v>
      </c>
      <c r="T5169" t="s">
        <v>9262</v>
      </c>
      <c r="U5169" t="s">
        <v>9282</v>
      </c>
      <c r="V5169" t="str" cm="1">
        <f t="array" ref="V5169">_xlfn.IFS(Hospital_Emergency_Room_Data[[#This Row],[Day]]&lt;=10,"Start(1-10)",Hospital_Emergency_Room_Data[[#This Row],[Day]]&lt;=20,"Middle(11-20)",Hospital_Emergency_Room_Data[[#This Row],[Day]]&gt;20,"End(21-30)")</f>
        <v>Middle(11-20)</v>
      </c>
    </row>
    <row r="5170" spans="1:22">
      <c r="A5170">
        <v>624520442</v>
      </c>
      <c r="B5170" t="s">
        <v>5179</v>
      </c>
      <c r="C5170" s="1">
        <v>45031</v>
      </c>
      <c r="D5170" t="str">
        <f>TEXT(Hospital_Emergency_Room_Data[[#This Row],[Patient Admission Date]],"mmm")</f>
        <v>Apr</v>
      </c>
      <c r="E5170">
        <f>YEAR(Hospital_Emergency_Room_Data[[#This Row],[Patient Admission Date]])</f>
        <v>2023</v>
      </c>
      <c r="F5170" s="2">
        <v>0.76527777777777772</v>
      </c>
      <c r="G5170" s="8" t="str">
        <f>TEXT(Hospital_Emergency_Room_Data[[#This Row],[Patient Admission Date]],"dddd")</f>
        <v>Saturday</v>
      </c>
      <c r="H5170" t="s">
        <v>41</v>
      </c>
      <c r="I5170">
        <v>52</v>
      </c>
      <c r="J5170" s="5" t="s">
        <v>9219</v>
      </c>
      <c r="K5170" t="s">
        <v>12</v>
      </c>
      <c r="L5170" t="s">
        <v>13</v>
      </c>
      <c r="M5170" t="s">
        <v>9210</v>
      </c>
      <c r="N5170">
        <v>8</v>
      </c>
      <c r="O5170">
        <v>58</v>
      </c>
      <c r="P5170" t="s">
        <v>9225</v>
      </c>
      <c r="Q5170">
        <v>15</v>
      </c>
      <c r="R5170">
        <v>18</v>
      </c>
      <c r="S5170" t="s">
        <v>9256</v>
      </c>
      <c r="T5170" t="s">
        <v>9262</v>
      </c>
      <c r="U5170" t="s">
        <v>9283</v>
      </c>
      <c r="V5170" t="str" cm="1">
        <f t="array" ref="V5170">_xlfn.IFS(Hospital_Emergency_Room_Data[[#This Row],[Day]]&lt;=10,"Start(1-10)",Hospital_Emergency_Room_Data[[#This Row],[Day]]&lt;=20,"Middle(11-20)",Hospital_Emergency_Room_Data[[#This Row],[Day]]&gt;20,"End(21-30)")</f>
        <v>Middle(11-20)</v>
      </c>
    </row>
    <row r="5171" spans="1:22">
      <c r="A5171">
        <v>199427548</v>
      </c>
      <c r="B5171" t="s">
        <v>5180</v>
      </c>
      <c r="C5171" s="1">
        <v>45037</v>
      </c>
      <c r="D5171" t="str">
        <f>TEXT(Hospital_Emergency_Room_Data[[#This Row],[Patient Admission Date]],"mmm")</f>
        <v>Apr</v>
      </c>
      <c r="E5171">
        <f>YEAR(Hospital_Emergency_Room_Data[[#This Row],[Patient Admission Date]])</f>
        <v>2023</v>
      </c>
      <c r="F5171" s="2">
        <v>0.53749999999999998</v>
      </c>
      <c r="G5171" s="8" t="str">
        <f>TEXT(Hospital_Emergency_Room_Data[[#This Row],[Patient Admission Date]],"dddd")</f>
        <v>Friday</v>
      </c>
      <c r="H5171" t="s">
        <v>41</v>
      </c>
      <c r="I5171">
        <v>47</v>
      </c>
      <c r="J5171" s="5" t="s">
        <v>9219</v>
      </c>
      <c r="K5171" t="s">
        <v>12</v>
      </c>
      <c r="L5171" t="s">
        <v>13</v>
      </c>
      <c r="M5171" t="s">
        <v>9210</v>
      </c>
      <c r="N5171">
        <v>9</v>
      </c>
      <c r="O5171">
        <v>50</v>
      </c>
      <c r="P5171" t="s">
        <v>9225</v>
      </c>
      <c r="Q5171">
        <v>21</v>
      </c>
      <c r="R5171">
        <v>12</v>
      </c>
      <c r="S5171" t="s">
        <v>9257</v>
      </c>
      <c r="T5171" t="s">
        <v>9262</v>
      </c>
      <c r="U5171" t="s">
        <v>9283</v>
      </c>
      <c r="V5171" t="str" cm="1">
        <f t="array" ref="V5171">_xlfn.IFS(Hospital_Emergency_Room_Data[[#This Row],[Day]]&lt;=10,"Start(1-10)",Hospital_Emergency_Room_Data[[#This Row],[Day]]&lt;=20,"Middle(11-20)",Hospital_Emergency_Room_Data[[#This Row],[Day]]&gt;20,"End(21-30)")</f>
        <v>End(21-30)</v>
      </c>
    </row>
    <row r="5172" spans="1:22">
      <c r="A5172">
        <v>815675217</v>
      </c>
      <c r="B5172" t="s">
        <v>5181</v>
      </c>
      <c r="C5172" s="1">
        <v>45501</v>
      </c>
      <c r="D5172" t="str">
        <f>TEXT(Hospital_Emergency_Room_Data[[#This Row],[Patient Admission Date]],"mmm")</f>
        <v>Jul</v>
      </c>
      <c r="E5172">
        <f>YEAR(Hospital_Emergency_Room_Data[[#This Row],[Patient Admission Date]])</f>
        <v>2024</v>
      </c>
      <c r="F5172" s="2">
        <v>0.9145833333333333</v>
      </c>
      <c r="G5172" s="8" t="str">
        <f>TEXT(Hospital_Emergency_Room_Data[[#This Row],[Patient Admission Date]],"dddd")</f>
        <v>Sunday</v>
      </c>
      <c r="H5172" t="s">
        <v>41</v>
      </c>
      <c r="I5172">
        <v>59</v>
      </c>
      <c r="J5172" s="5" t="s">
        <v>9219</v>
      </c>
      <c r="K5172" t="s">
        <v>12</v>
      </c>
      <c r="L5172" t="s">
        <v>13</v>
      </c>
      <c r="M5172" t="s">
        <v>9210</v>
      </c>
      <c r="N5172">
        <v>9</v>
      </c>
      <c r="O5172">
        <v>41</v>
      </c>
      <c r="P5172" t="s">
        <v>9225</v>
      </c>
      <c r="Q5172">
        <v>28</v>
      </c>
      <c r="R5172">
        <v>21</v>
      </c>
      <c r="S5172" t="s">
        <v>9256</v>
      </c>
      <c r="T5172" t="s">
        <v>9264</v>
      </c>
      <c r="U5172" t="s">
        <v>9300</v>
      </c>
      <c r="V5172" t="str" cm="1">
        <f t="array" ref="V5172">_xlfn.IFS(Hospital_Emergency_Room_Data[[#This Row],[Day]]&lt;=10,"Start(1-10)",Hospital_Emergency_Room_Data[[#This Row],[Day]]&lt;=20,"Middle(11-20)",Hospital_Emergency_Room_Data[[#This Row],[Day]]&gt;20,"End(21-30)")</f>
        <v>End(21-30)</v>
      </c>
    </row>
    <row r="5173" spans="1:22">
      <c r="A5173">
        <v>297211996</v>
      </c>
      <c r="B5173" t="s">
        <v>5182</v>
      </c>
      <c r="C5173" s="1">
        <v>45415</v>
      </c>
      <c r="D5173" t="str">
        <f>TEXT(Hospital_Emergency_Room_Data[[#This Row],[Patient Admission Date]],"mmm")</f>
        <v>May</v>
      </c>
      <c r="E5173">
        <f>YEAR(Hospital_Emergency_Room_Data[[#This Row],[Patient Admission Date]])</f>
        <v>2024</v>
      </c>
      <c r="F5173" s="2">
        <v>0.65972222222222221</v>
      </c>
      <c r="G5173" s="8" t="str">
        <f>TEXT(Hospital_Emergency_Room_Data[[#This Row],[Patient Admission Date]],"dddd")</f>
        <v>Friday</v>
      </c>
      <c r="H5173" t="s">
        <v>41</v>
      </c>
      <c r="I5173">
        <v>11</v>
      </c>
      <c r="J5173" s="5" t="s">
        <v>9221</v>
      </c>
      <c r="K5173" t="s">
        <v>12</v>
      </c>
      <c r="L5173" t="s">
        <v>13</v>
      </c>
      <c r="M5173" t="s">
        <v>9210</v>
      </c>
      <c r="N5173">
        <v>9</v>
      </c>
      <c r="O5173">
        <v>53</v>
      </c>
      <c r="P5173" t="s">
        <v>9225</v>
      </c>
      <c r="Q5173">
        <v>3</v>
      </c>
      <c r="R5173">
        <v>15</v>
      </c>
      <c r="S5173" t="s">
        <v>9257</v>
      </c>
      <c r="T5173" t="s">
        <v>9263</v>
      </c>
      <c r="U5173" t="s">
        <v>9283</v>
      </c>
      <c r="V5173" t="str" cm="1">
        <f t="array" ref="V5173">_xlfn.IFS(Hospital_Emergency_Room_Data[[#This Row],[Day]]&lt;=10,"Start(1-10)",Hospital_Emergency_Room_Data[[#This Row],[Day]]&lt;=20,"Middle(11-20)",Hospital_Emergency_Room_Data[[#This Row],[Day]]&gt;20,"End(21-30)")</f>
        <v>Start(1-10)</v>
      </c>
    </row>
    <row r="5174" spans="1:22">
      <c r="A5174">
        <v>321090448</v>
      </c>
      <c r="B5174" t="s">
        <v>5183</v>
      </c>
      <c r="C5174" s="1">
        <v>45237</v>
      </c>
      <c r="D5174" t="str">
        <f>TEXT(Hospital_Emergency_Room_Data[[#This Row],[Patient Admission Date]],"mmm")</f>
        <v>Nov</v>
      </c>
      <c r="E5174">
        <f>YEAR(Hospital_Emergency_Room_Data[[#This Row],[Patient Admission Date]])</f>
        <v>2023</v>
      </c>
      <c r="F5174" s="2">
        <v>0.13055555555555556</v>
      </c>
      <c r="G5174" s="8" t="str">
        <f>TEXT(Hospital_Emergency_Room_Data[[#This Row],[Patient Admission Date]],"dddd")</f>
        <v>Tuesday</v>
      </c>
      <c r="H5174" t="s">
        <v>41</v>
      </c>
      <c r="I5174">
        <v>2</v>
      </c>
      <c r="J5174" s="5" t="s">
        <v>9218</v>
      </c>
      <c r="K5174" t="s">
        <v>12</v>
      </c>
      <c r="L5174" t="s">
        <v>13</v>
      </c>
      <c r="M5174" t="s">
        <v>9210</v>
      </c>
      <c r="N5174">
        <v>10</v>
      </c>
      <c r="O5174">
        <v>13</v>
      </c>
      <c r="P5174" t="s">
        <v>9226</v>
      </c>
      <c r="Q5174">
        <v>7</v>
      </c>
      <c r="R5174">
        <v>3</v>
      </c>
      <c r="S5174" t="s">
        <v>9258</v>
      </c>
      <c r="T5174" t="s">
        <v>9263</v>
      </c>
      <c r="U5174" t="s">
        <v>9282</v>
      </c>
      <c r="V5174" t="str" cm="1">
        <f t="array" ref="V5174">_xlfn.IFS(Hospital_Emergency_Room_Data[[#This Row],[Day]]&lt;=10,"Start(1-10)",Hospital_Emergency_Room_Data[[#This Row],[Day]]&lt;=20,"Middle(11-20)",Hospital_Emergency_Room_Data[[#This Row],[Day]]&gt;20,"End(21-30)")</f>
        <v>Start(1-10)</v>
      </c>
    </row>
    <row r="5175" spans="1:22">
      <c r="A5175">
        <v>310870319</v>
      </c>
      <c r="B5175" t="s">
        <v>5184</v>
      </c>
      <c r="C5175" s="1">
        <v>45144</v>
      </c>
      <c r="D5175" t="str">
        <f>TEXT(Hospital_Emergency_Room_Data[[#This Row],[Patient Admission Date]],"mmm")</f>
        <v>Aug</v>
      </c>
      <c r="E5175">
        <f>YEAR(Hospital_Emergency_Room_Data[[#This Row],[Patient Admission Date]])</f>
        <v>2023</v>
      </c>
      <c r="F5175" s="2">
        <v>0.16111111111111112</v>
      </c>
      <c r="G5175" s="8" t="str">
        <f>TEXT(Hospital_Emergency_Room_Data[[#This Row],[Patient Admission Date]],"dddd")</f>
        <v>Sunday</v>
      </c>
      <c r="H5175" t="s">
        <v>41</v>
      </c>
      <c r="I5175">
        <v>65</v>
      </c>
      <c r="J5175" s="5" t="s">
        <v>9217</v>
      </c>
      <c r="K5175" t="s">
        <v>12</v>
      </c>
      <c r="L5175" t="s">
        <v>13</v>
      </c>
      <c r="M5175" t="s">
        <v>9210</v>
      </c>
      <c r="N5175">
        <v>10</v>
      </c>
      <c r="O5175">
        <v>19</v>
      </c>
      <c r="P5175" t="s">
        <v>9226</v>
      </c>
      <c r="Q5175">
        <v>6</v>
      </c>
      <c r="R5175">
        <v>3</v>
      </c>
      <c r="S5175" t="s">
        <v>9258</v>
      </c>
      <c r="T5175" t="s">
        <v>9263</v>
      </c>
      <c r="U5175" t="s">
        <v>9282</v>
      </c>
      <c r="V5175" t="str" cm="1">
        <f t="array" ref="V5175">_xlfn.IFS(Hospital_Emergency_Room_Data[[#This Row],[Day]]&lt;=10,"Start(1-10)",Hospital_Emergency_Room_Data[[#This Row],[Day]]&lt;=20,"Middle(11-20)",Hospital_Emergency_Room_Data[[#This Row],[Day]]&gt;20,"End(21-30)")</f>
        <v>Start(1-10)</v>
      </c>
    </row>
    <row r="5176" spans="1:22">
      <c r="A5176">
        <v>737163422</v>
      </c>
      <c r="B5176" t="s">
        <v>5185</v>
      </c>
      <c r="C5176" s="1">
        <v>45067</v>
      </c>
      <c r="D5176" t="str">
        <f>TEXT(Hospital_Emergency_Room_Data[[#This Row],[Patient Admission Date]],"mmm")</f>
        <v>May</v>
      </c>
      <c r="E5176">
        <f>YEAR(Hospital_Emergency_Room_Data[[#This Row],[Patient Admission Date]])</f>
        <v>2023</v>
      </c>
      <c r="F5176" s="2">
        <v>0.3576388888888889</v>
      </c>
      <c r="G5176" s="8" t="str">
        <f>TEXT(Hospital_Emergency_Room_Data[[#This Row],[Patient Admission Date]],"dddd")</f>
        <v>Sunday</v>
      </c>
      <c r="H5176" t="s">
        <v>41</v>
      </c>
      <c r="I5176">
        <v>45</v>
      </c>
      <c r="J5176" s="5" t="s">
        <v>9219</v>
      </c>
      <c r="K5176" t="s">
        <v>12</v>
      </c>
      <c r="L5176" t="s">
        <v>13</v>
      </c>
      <c r="M5176" t="s">
        <v>9210</v>
      </c>
      <c r="N5176">
        <v>10</v>
      </c>
      <c r="O5176">
        <v>23</v>
      </c>
      <c r="P5176" t="s">
        <v>9226</v>
      </c>
      <c r="Q5176">
        <v>21</v>
      </c>
      <c r="R5176">
        <v>8</v>
      </c>
      <c r="S5176" t="s">
        <v>9255</v>
      </c>
      <c r="T5176" t="s">
        <v>9262</v>
      </c>
      <c r="U5176" t="s">
        <v>9282</v>
      </c>
      <c r="V5176" t="str" cm="1">
        <f t="array" ref="V5176">_xlfn.IFS(Hospital_Emergency_Room_Data[[#This Row],[Day]]&lt;=10,"Start(1-10)",Hospital_Emergency_Room_Data[[#This Row],[Day]]&lt;=20,"Middle(11-20)",Hospital_Emergency_Room_Data[[#This Row],[Day]]&gt;20,"End(21-30)")</f>
        <v>End(21-30)</v>
      </c>
    </row>
    <row r="5177" spans="1:22">
      <c r="A5177">
        <v>206298584</v>
      </c>
      <c r="B5177" t="s">
        <v>5186</v>
      </c>
      <c r="C5177" s="1">
        <v>45299</v>
      </c>
      <c r="D5177" t="str">
        <f>TEXT(Hospital_Emergency_Room_Data[[#This Row],[Patient Admission Date]],"mmm")</f>
        <v>Jan</v>
      </c>
      <c r="E5177">
        <f>YEAR(Hospital_Emergency_Room_Data[[#This Row],[Patient Admission Date]])</f>
        <v>2024</v>
      </c>
      <c r="F5177" s="2">
        <v>0.89166666666666672</v>
      </c>
      <c r="G5177" s="8" t="str">
        <f>TEXT(Hospital_Emergency_Room_Data[[#This Row],[Patient Admission Date]],"dddd")</f>
        <v>Monday</v>
      </c>
      <c r="H5177" t="s">
        <v>41</v>
      </c>
      <c r="I5177">
        <v>17</v>
      </c>
      <c r="J5177" s="5" t="s">
        <v>9220</v>
      </c>
      <c r="K5177" t="s">
        <v>12</v>
      </c>
      <c r="L5177" t="s">
        <v>13</v>
      </c>
      <c r="M5177" t="s">
        <v>9210</v>
      </c>
      <c r="N5177">
        <v>10</v>
      </c>
      <c r="O5177">
        <v>58</v>
      </c>
      <c r="P5177" t="s">
        <v>9225</v>
      </c>
      <c r="Q5177">
        <v>8</v>
      </c>
      <c r="R5177">
        <v>21</v>
      </c>
      <c r="S5177" t="s">
        <v>9256</v>
      </c>
      <c r="T5177" t="s">
        <v>9265</v>
      </c>
      <c r="U5177" t="s">
        <v>9283</v>
      </c>
      <c r="V5177" t="str" cm="1">
        <f t="array" ref="V5177">_xlfn.IFS(Hospital_Emergency_Room_Data[[#This Row],[Day]]&lt;=10,"Start(1-10)",Hospital_Emergency_Room_Data[[#This Row],[Day]]&lt;=20,"Middle(11-20)",Hospital_Emergency_Room_Data[[#This Row],[Day]]&gt;20,"End(21-30)")</f>
        <v>Start(1-10)</v>
      </c>
    </row>
    <row r="5178" spans="1:22">
      <c r="A5178">
        <v>359091937</v>
      </c>
      <c r="B5178" t="s">
        <v>5187</v>
      </c>
      <c r="C5178" s="1">
        <v>45551</v>
      </c>
      <c r="D5178" t="str">
        <f>TEXT(Hospital_Emergency_Room_Data[[#This Row],[Patient Admission Date]],"mmm")</f>
        <v>Sep</v>
      </c>
      <c r="E5178">
        <f>YEAR(Hospital_Emergency_Room_Data[[#This Row],[Patient Admission Date]])</f>
        <v>2024</v>
      </c>
      <c r="F5178" s="2">
        <v>0.69166666666666665</v>
      </c>
      <c r="G5178" s="8" t="str">
        <f>TEXT(Hospital_Emergency_Room_Data[[#This Row],[Patient Admission Date]],"dddd")</f>
        <v>Monday</v>
      </c>
      <c r="H5178" t="s">
        <v>41</v>
      </c>
      <c r="I5178">
        <v>60</v>
      </c>
      <c r="J5178" s="5" t="s">
        <v>9217</v>
      </c>
      <c r="K5178" t="s">
        <v>12</v>
      </c>
      <c r="L5178" t="s">
        <v>50</v>
      </c>
      <c r="M5178" t="s">
        <v>9210</v>
      </c>
      <c r="O5178">
        <v>18</v>
      </c>
      <c r="P5178" t="s">
        <v>9226</v>
      </c>
      <c r="Q5178">
        <v>16</v>
      </c>
      <c r="R5178">
        <v>16</v>
      </c>
      <c r="S5178" t="s">
        <v>9257</v>
      </c>
      <c r="T5178" t="s">
        <v>9262</v>
      </c>
      <c r="U5178" t="s">
        <v>9282</v>
      </c>
      <c r="V5178" t="str" cm="1">
        <f t="array" ref="V5178">_xlfn.IFS(Hospital_Emergency_Room_Data[[#This Row],[Day]]&lt;=10,"Start(1-10)",Hospital_Emergency_Room_Data[[#This Row],[Day]]&lt;=20,"Middle(11-20)",Hospital_Emergency_Room_Data[[#This Row],[Day]]&gt;20,"End(21-30)")</f>
        <v>Middle(11-20)</v>
      </c>
    </row>
    <row r="5179" spans="1:22">
      <c r="A5179">
        <v>783395247</v>
      </c>
      <c r="B5179" t="s">
        <v>5188</v>
      </c>
      <c r="C5179" s="1">
        <v>45275</v>
      </c>
      <c r="D5179" t="str">
        <f>TEXT(Hospital_Emergency_Room_Data[[#This Row],[Patient Admission Date]],"mmm")</f>
        <v>Dec</v>
      </c>
      <c r="E5179">
        <f>YEAR(Hospital_Emergency_Room_Data[[#This Row],[Patient Admission Date]])</f>
        <v>2023</v>
      </c>
      <c r="F5179" s="2">
        <v>0.54374999999999996</v>
      </c>
      <c r="G5179" s="8" t="str">
        <f>TEXT(Hospital_Emergency_Room_Data[[#This Row],[Patient Admission Date]],"dddd")</f>
        <v>Friday</v>
      </c>
      <c r="H5179" t="s">
        <v>41</v>
      </c>
      <c r="I5179">
        <v>60</v>
      </c>
      <c r="J5179" s="5" t="s">
        <v>9217</v>
      </c>
      <c r="K5179" t="s">
        <v>12</v>
      </c>
      <c r="L5179" t="s">
        <v>50</v>
      </c>
      <c r="M5179" t="s">
        <v>9210</v>
      </c>
      <c r="O5179">
        <v>17</v>
      </c>
      <c r="P5179" t="s">
        <v>9226</v>
      </c>
      <c r="Q5179">
        <v>15</v>
      </c>
      <c r="R5179">
        <v>13</v>
      </c>
      <c r="S5179" t="s">
        <v>9257</v>
      </c>
      <c r="T5179" t="s">
        <v>9262</v>
      </c>
      <c r="U5179" t="s">
        <v>9282</v>
      </c>
      <c r="V5179" t="str" cm="1">
        <f t="array" ref="V5179">_xlfn.IFS(Hospital_Emergency_Room_Data[[#This Row],[Day]]&lt;=10,"Start(1-10)",Hospital_Emergency_Room_Data[[#This Row],[Day]]&lt;=20,"Middle(11-20)",Hospital_Emergency_Room_Data[[#This Row],[Day]]&gt;20,"End(21-30)")</f>
        <v>Middle(11-20)</v>
      </c>
    </row>
    <row r="5180" spans="1:22">
      <c r="A5180">
        <v>879938813</v>
      </c>
      <c r="B5180" t="s">
        <v>5189</v>
      </c>
      <c r="C5180" s="1">
        <v>45222</v>
      </c>
      <c r="D5180" t="str">
        <f>TEXT(Hospital_Emergency_Room_Data[[#This Row],[Patient Admission Date]],"mmm")</f>
        <v>Oct</v>
      </c>
      <c r="E5180">
        <f>YEAR(Hospital_Emergency_Room_Data[[#This Row],[Patient Admission Date]])</f>
        <v>2023</v>
      </c>
      <c r="F5180" s="2">
        <v>0.80208333333333337</v>
      </c>
      <c r="G5180" s="8" t="str">
        <f>TEXT(Hospital_Emergency_Room_Data[[#This Row],[Patient Admission Date]],"dddd")</f>
        <v>Monday</v>
      </c>
      <c r="H5180" t="s">
        <v>41</v>
      </c>
      <c r="I5180">
        <v>12</v>
      </c>
      <c r="J5180" s="5" t="s">
        <v>9221</v>
      </c>
      <c r="K5180" t="s">
        <v>12</v>
      </c>
      <c r="L5180" t="s">
        <v>50</v>
      </c>
      <c r="M5180" t="s">
        <v>9210</v>
      </c>
      <c r="O5180">
        <v>55</v>
      </c>
      <c r="P5180" t="s">
        <v>9225</v>
      </c>
      <c r="Q5180">
        <v>23</v>
      </c>
      <c r="R5180">
        <v>19</v>
      </c>
      <c r="S5180" t="s">
        <v>9256</v>
      </c>
      <c r="T5180" t="s">
        <v>9264</v>
      </c>
      <c r="U5180" t="s">
        <v>9283</v>
      </c>
      <c r="V5180" t="str" cm="1">
        <f t="array" ref="V5180">_xlfn.IFS(Hospital_Emergency_Room_Data[[#This Row],[Day]]&lt;=10,"Start(1-10)",Hospital_Emergency_Room_Data[[#This Row],[Day]]&lt;=20,"Middle(11-20)",Hospital_Emergency_Room_Data[[#This Row],[Day]]&gt;20,"End(21-30)")</f>
        <v>End(21-30)</v>
      </c>
    </row>
    <row r="5181" spans="1:22">
      <c r="A5181">
        <v>547849622</v>
      </c>
      <c r="B5181" t="s">
        <v>5190</v>
      </c>
      <c r="C5181" s="1">
        <v>45487</v>
      </c>
      <c r="D5181" t="str">
        <f>TEXT(Hospital_Emergency_Room_Data[[#This Row],[Patient Admission Date]],"mmm")</f>
        <v>Jul</v>
      </c>
      <c r="E5181">
        <f>YEAR(Hospital_Emergency_Room_Data[[#This Row],[Patient Admission Date]])</f>
        <v>2024</v>
      </c>
      <c r="F5181" s="2">
        <v>0.45694444444444443</v>
      </c>
      <c r="G5181" s="8" t="str">
        <f>TEXT(Hospital_Emergency_Room_Data[[#This Row],[Patient Admission Date]],"dddd")</f>
        <v>Sunday</v>
      </c>
      <c r="H5181" t="s">
        <v>41</v>
      </c>
      <c r="I5181">
        <v>10</v>
      </c>
      <c r="J5181" s="5" t="s">
        <v>9221</v>
      </c>
      <c r="K5181" t="s">
        <v>12</v>
      </c>
      <c r="L5181" t="s">
        <v>50</v>
      </c>
      <c r="M5181" t="s">
        <v>9210</v>
      </c>
      <c r="O5181">
        <v>15</v>
      </c>
      <c r="P5181" t="s">
        <v>9226</v>
      </c>
      <c r="Q5181">
        <v>14</v>
      </c>
      <c r="R5181">
        <v>10</v>
      </c>
      <c r="S5181" t="s">
        <v>9255</v>
      </c>
      <c r="T5181" t="s">
        <v>9265</v>
      </c>
      <c r="U5181" t="s">
        <v>9282</v>
      </c>
      <c r="V5181" t="str" cm="1">
        <f t="array" ref="V5181">_xlfn.IFS(Hospital_Emergency_Room_Data[[#This Row],[Day]]&lt;=10,"Start(1-10)",Hospital_Emergency_Room_Data[[#This Row],[Day]]&lt;=20,"Middle(11-20)",Hospital_Emergency_Room_Data[[#This Row],[Day]]&gt;20,"End(21-30)")</f>
        <v>Middle(11-20)</v>
      </c>
    </row>
    <row r="5182" spans="1:22">
      <c r="A5182">
        <v>188230231</v>
      </c>
      <c r="B5182" t="s">
        <v>5191</v>
      </c>
      <c r="C5182" s="1">
        <v>45264</v>
      </c>
      <c r="D5182" t="str">
        <f>TEXT(Hospital_Emergency_Room_Data[[#This Row],[Patient Admission Date]],"mmm")</f>
        <v>Dec</v>
      </c>
      <c r="E5182">
        <f>YEAR(Hospital_Emergency_Room_Data[[#This Row],[Patient Admission Date]])</f>
        <v>2023</v>
      </c>
      <c r="F5182" s="2">
        <v>0.7729166666666667</v>
      </c>
      <c r="G5182" s="8" t="str">
        <f>TEXT(Hospital_Emergency_Room_Data[[#This Row],[Patient Admission Date]],"dddd")</f>
        <v>Monday</v>
      </c>
      <c r="H5182" t="s">
        <v>41</v>
      </c>
      <c r="I5182">
        <v>58</v>
      </c>
      <c r="J5182" s="5" t="s">
        <v>9219</v>
      </c>
      <c r="K5182" t="s">
        <v>12</v>
      </c>
      <c r="L5182" t="s">
        <v>50</v>
      </c>
      <c r="M5182" t="s">
        <v>9210</v>
      </c>
      <c r="O5182">
        <v>55</v>
      </c>
      <c r="P5182" t="s">
        <v>9225</v>
      </c>
      <c r="Q5182">
        <v>4</v>
      </c>
      <c r="R5182">
        <v>18</v>
      </c>
      <c r="S5182" t="s">
        <v>9256</v>
      </c>
      <c r="T5182" t="s">
        <v>9263</v>
      </c>
      <c r="U5182" t="s">
        <v>9283</v>
      </c>
      <c r="V5182" t="str" cm="1">
        <f t="array" ref="V5182">_xlfn.IFS(Hospital_Emergency_Room_Data[[#This Row],[Day]]&lt;=10,"Start(1-10)",Hospital_Emergency_Room_Data[[#This Row],[Day]]&lt;=20,"Middle(11-20)",Hospital_Emergency_Room_Data[[#This Row],[Day]]&gt;20,"End(21-30)")</f>
        <v>Start(1-10)</v>
      </c>
    </row>
    <row r="5183" spans="1:22">
      <c r="A5183">
        <v>433825158</v>
      </c>
      <c r="B5183" t="s">
        <v>5192</v>
      </c>
      <c r="C5183" s="1">
        <v>45321</v>
      </c>
      <c r="D5183" t="str">
        <f>TEXT(Hospital_Emergency_Room_Data[[#This Row],[Patient Admission Date]],"mmm")</f>
        <v>Jan</v>
      </c>
      <c r="E5183">
        <f>YEAR(Hospital_Emergency_Room_Data[[#This Row],[Patient Admission Date]])</f>
        <v>2024</v>
      </c>
      <c r="F5183" s="2">
        <v>0.66666666666666663</v>
      </c>
      <c r="G5183" s="8" t="str">
        <f>TEXT(Hospital_Emergency_Room_Data[[#This Row],[Patient Admission Date]],"dddd")</f>
        <v>Tuesday</v>
      </c>
      <c r="H5183" t="s">
        <v>41</v>
      </c>
      <c r="I5183">
        <v>35</v>
      </c>
      <c r="J5183" s="5" t="s">
        <v>9223</v>
      </c>
      <c r="K5183" t="s">
        <v>12</v>
      </c>
      <c r="L5183" t="s">
        <v>50</v>
      </c>
      <c r="M5183" t="s">
        <v>9210</v>
      </c>
      <c r="O5183">
        <v>16</v>
      </c>
      <c r="P5183" t="s">
        <v>9226</v>
      </c>
      <c r="Q5183">
        <v>30</v>
      </c>
      <c r="R5183">
        <v>16</v>
      </c>
      <c r="S5183" t="s">
        <v>9257</v>
      </c>
      <c r="T5183" t="s">
        <v>9264</v>
      </c>
      <c r="U5183" t="s">
        <v>9282</v>
      </c>
      <c r="V5183" t="str" cm="1">
        <f t="array" ref="V5183">_xlfn.IFS(Hospital_Emergency_Room_Data[[#This Row],[Day]]&lt;=10,"Start(1-10)",Hospital_Emergency_Room_Data[[#This Row],[Day]]&lt;=20,"Middle(11-20)",Hospital_Emergency_Room_Data[[#This Row],[Day]]&gt;20,"End(21-30)")</f>
        <v>End(21-30)</v>
      </c>
    </row>
    <row r="5184" spans="1:22">
      <c r="A5184">
        <v>154315563</v>
      </c>
      <c r="B5184" t="s">
        <v>5193</v>
      </c>
      <c r="C5184" s="1">
        <v>45230</v>
      </c>
      <c r="D5184" t="str">
        <f>TEXT(Hospital_Emergency_Room_Data[[#This Row],[Patient Admission Date]],"mmm")</f>
        <v>Oct</v>
      </c>
      <c r="E5184">
        <f>YEAR(Hospital_Emergency_Room_Data[[#This Row],[Patient Admission Date]])</f>
        <v>2023</v>
      </c>
      <c r="F5184" s="2">
        <v>3.6111111111111108E-2</v>
      </c>
      <c r="G5184" s="8" t="str">
        <f>TEXT(Hospital_Emergency_Room_Data[[#This Row],[Patient Admission Date]],"dddd")</f>
        <v>Tuesday</v>
      </c>
      <c r="H5184" t="s">
        <v>41</v>
      </c>
      <c r="I5184">
        <v>55</v>
      </c>
      <c r="J5184" s="5" t="s">
        <v>9219</v>
      </c>
      <c r="K5184" t="s">
        <v>12</v>
      </c>
      <c r="L5184" t="s">
        <v>50</v>
      </c>
      <c r="M5184" t="s">
        <v>9210</v>
      </c>
      <c r="O5184">
        <v>34</v>
      </c>
      <c r="P5184" t="s">
        <v>9225</v>
      </c>
      <c r="Q5184">
        <v>31</v>
      </c>
      <c r="R5184">
        <v>0</v>
      </c>
      <c r="S5184" t="s">
        <v>9258</v>
      </c>
      <c r="T5184" t="s">
        <v>9264</v>
      </c>
      <c r="U5184" t="s">
        <v>9300</v>
      </c>
      <c r="V5184" t="str" cm="1">
        <f t="array" ref="V5184">_xlfn.IFS(Hospital_Emergency_Room_Data[[#This Row],[Day]]&lt;=10,"Start(1-10)",Hospital_Emergency_Room_Data[[#This Row],[Day]]&lt;=20,"Middle(11-20)",Hospital_Emergency_Room_Data[[#This Row],[Day]]&gt;20,"End(21-30)")</f>
        <v>End(21-30)</v>
      </c>
    </row>
    <row r="5185" spans="1:22">
      <c r="A5185">
        <v>613576485</v>
      </c>
      <c r="B5185" t="s">
        <v>5194</v>
      </c>
      <c r="C5185" s="1">
        <v>45041</v>
      </c>
      <c r="D5185" t="str">
        <f>TEXT(Hospital_Emergency_Room_Data[[#This Row],[Patient Admission Date]],"mmm")</f>
        <v>Apr</v>
      </c>
      <c r="E5185">
        <f>YEAR(Hospital_Emergency_Room_Data[[#This Row],[Patient Admission Date]])</f>
        <v>2023</v>
      </c>
      <c r="F5185" s="2">
        <v>0.32708333333333334</v>
      </c>
      <c r="G5185" s="8" t="str">
        <f>TEXT(Hospital_Emergency_Room_Data[[#This Row],[Patient Admission Date]],"dddd")</f>
        <v>Tuesday</v>
      </c>
      <c r="H5185" t="s">
        <v>41</v>
      </c>
      <c r="I5185">
        <v>10</v>
      </c>
      <c r="J5185" s="5" t="s">
        <v>9221</v>
      </c>
      <c r="K5185" t="s">
        <v>12</v>
      </c>
      <c r="L5185" t="s">
        <v>50</v>
      </c>
      <c r="M5185" t="s">
        <v>9210</v>
      </c>
      <c r="O5185">
        <v>41</v>
      </c>
      <c r="P5185" t="s">
        <v>9225</v>
      </c>
      <c r="Q5185">
        <v>25</v>
      </c>
      <c r="R5185">
        <v>7</v>
      </c>
      <c r="S5185" t="s">
        <v>9255</v>
      </c>
      <c r="T5185" t="s">
        <v>9264</v>
      </c>
      <c r="U5185" t="s">
        <v>9300</v>
      </c>
      <c r="V5185" t="str" cm="1">
        <f t="array" ref="V5185">_xlfn.IFS(Hospital_Emergency_Room_Data[[#This Row],[Day]]&lt;=10,"Start(1-10)",Hospital_Emergency_Room_Data[[#This Row],[Day]]&lt;=20,"Middle(11-20)",Hospital_Emergency_Room_Data[[#This Row],[Day]]&gt;20,"End(21-30)")</f>
        <v>End(21-30)</v>
      </c>
    </row>
    <row r="5186" spans="1:22">
      <c r="A5186">
        <v>422802579</v>
      </c>
      <c r="B5186" t="s">
        <v>5195</v>
      </c>
      <c r="C5186" s="1">
        <v>45453</v>
      </c>
      <c r="D5186" t="str">
        <f>TEXT(Hospital_Emergency_Room_Data[[#This Row],[Patient Admission Date]],"mmm")</f>
        <v>Jun</v>
      </c>
      <c r="E5186">
        <f>YEAR(Hospital_Emergency_Room_Data[[#This Row],[Patient Admission Date]])</f>
        <v>2024</v>
      </c>
      <c r="F5186" s="2">
        <v>0.97916666666666663</v>
      </c>
      <c r="G5186" s="8" t="str">
        <f>TEXT(Hospital_Emergency_Room_Data[[#This Row],[Patient Admission Date]],"dddd")</f>
        <v>Monday</v>
      </c>
      <c r="H5186" t="s">
        <v>41</v>
      </c>
      <c r="I5186">
        <v>31</v>
      </c>
      <c r="J5186" s="5" t="s">
        <v>9223</v>
      </c>
      <c r="K5186" t="s">
        <v>12</v>
      </c>
      <c r="L5186" t="s">
        <v>50</v>
      </c>
      <c r="M5186" t="s">
        <v>9210</v>
      </c>
      <c r="O5186">
        <v>36</v>
      </c>
      <c r="P5186" t="s">
        <v>9225</v>
      </c>
      <c r="Q5186">
        <v>10</v>
      </c>
      <c r="R5186">
        <v>23</v>
      </c>
      <c r="S5186" t="s">
        <v>9256</v>
      </c>
      <c r="T5186" t="s">
        <v>9265</v>
      </c>
      <c r="U5186" t="s">
        <v>9300</v>
      </c>
      <c r="V5186" t="str" cm="1">
        <f t="array" ref="V5186">_xlfn.IFS(Hospital_Emergency_Room_Data[[#This Row],[Day]]&lt;=10,"Start(1-10)",Hospital_Emergency_Room_Data[[#This Row],[Day]]&lt;=20,"Middle(11-20)",Hospital_Emergency_Room_Data[[#This Row],[Day]]&gt;20,"End(21-30)")</f>
        <v>Start(1-10)</v>
      </c>
    </row>
    <row r="5187" spans="1:22">
      <c r="A5187">
        <v>250664495</v>
      </c>
      <c r="B5187" t="s">
        <v>5196</v>
      </c>
      <c r="C5187" s="1">
        <v>45327</v>
      </c>
      <c r="D5187" t="str">
        <f>TEXT(Hospital_Emergency_Room_Data[[#This Row],[Patient Admission Date]],"mmm")</f>
        <v>Feb</v>
      </c>
      <c r="E5187">
        <f>YEAR(Hospital_Emergency_Room_Data[[#This Row],[Patient Admission Date]])</f>
        <v>2024</v>
      </c>
      <c r="F5187" s="2">
        <v>0.7319444444444444</v>
      </c>
      <c r="G5187" s="8" t="str">
        <f>TEXT(Hospital_Emergency_Room_Data[[#This Row],[Patient Admission Date]],"dddd")</f>
        <v>Monday</v>
      </c>
      <c r="H5187" t="s">
        <v>41</v>
      </c>
      <c r="I5187">
        <v>38</v>
      </c>
      <c r="J5187" s="5" t="s">
        <v>9223</v>
      </c>
      <c r="K5187" t="s">
        <v>12</v>
      </c>
      <c r="L5187" t="s">
        <v>50</v>
      </c>
      <c r="M5187" t="s">
        <v>9210</v>
      </c>
      <c r="N5187">
        <v>2</v>
      </c>
      <c r="O5187">
        <v>38</v>
      </c>
      <c r="P5187" t="s">
        <v>9225</v>
      </c>
      <c r="Q5187">
        <v>5</v>
      </c>
      <c r="R5187">
        <v>17</v>
      </c>
      <c r="S5187" t="s">
        <v>9257</v>
      </c>
      <c r="T5187" t="s">
        <v>9263</v>
      </c>
      <c r="U5187" t="s">
        <v>9300</v>
      </c>
      <c r="V5187" t="str" cm="1">
        <f t="array" ref="V5187">_xlfn.IFS(Hospital_Emergency_Room_Data[[#This Row],[Day]]&lt;=10,"Start(1-10)",Hospital_Emergency_Room_Data[[#This Row],[Day]]&lt;=20,"Middle(11-20)",Hospital_Emergency_Room_Data[[#This Row],[Day]]&gt;20,"End(21-30)")</f>
        <v>Start(1-10)</v>
      </c>
    </row>
    <row r="5188" spans="1:22">
      <c r="A5188">
        <v>431707977</v>
      </c>
      <c r="B5188" t="s">
        <v>5197</v>
      </c>
      <c r="C5188" s="1">
        <v>45104</v>
      </c>
      <c r="D5188" t="str">
        <f>TEXT(Hospital_Emergency_Room_Data[[#This Row],[Patient Admission Date]],"mmm")</f>
        <v>Jun</v>
      </c>
      <c r="E5188">
        <f>YEAR(Hospital_Emergency_Room_Data[[#This Row],[Patient Admission Date]])</f>
        <v>2023</v>
      </c>
      <c r="F5188" s="2">
        <v>2.0833333333333332E-2</v>
      </c>
      <c r="G5188" s="8" t="str">
        <f>TEXT(Hospital_Emergency_Room_Data[[#This Row],[Patient Admission Date]],"dddd")</f>
        <v>Tuesday</v>
      </c>
      <c r="H5188" t="s">
        <v>41</v>
      </c>
      <c r="I5188">
        <v>15</v>
      </c>
      <c r="J5188" s="5" t="s">
        <v>9220</v>
      </c>
      <c r="K5188" t="s">
        <v>12</v>
      </c>
      <c r="L5188" t="s">
        <v>50</v>
      </c>
      <c r="M5188" t="s">
        <v>9210</v>
      </c>
      <c r="N5188">
        <v>5</v>
      </c>
      <c r="O5188">
        <v>27</v>
      </c>
      <c r="P5188" t="s">
        <v>9226</v>
      </c>
      <c r="Q5188">
        <v>27</v>
      </c>
      <c r="R5188">
        <v>0</v>
      </c>
      <c r="S5188" t="s">
        <v>9258</v>
      </c>
      <c r="T5188" t="s">
        <v>9264</v>
      </c>
      <c r="U5188" t="s">
        <v>9282</v>
      </c>
      <c r="V5188" t="str" cm="1">
        <f t="array" ref="V5188">_xlfn.IFS(Hospital_Emergency_Room_Data[[#This Row],[Day]]&lt;=10,"Start(1-10)",Hospital_Emergency_Room_Data[[#This Row],[Day]]&lt;=20,"Middle(11-20)",Hospital_Emergency_Room_Data[[#This Row],[Day]]&gt;20,"End(21-30)")</f>
        <v>End(21-30)</v>
      </c>
    </row>
    <row r="5189" spans="1:22">
      <c r="A5189">
        <v>657567706</v>
      </c>
      <c r="B5189" t="s">
        <v>5198</v>
      </c>
      <c r="C5189" s="1">
        <v>45135</v>
      </c>
      <c r="D5189" t="str">
        <f>TEXT(Hospital_Emergency_Room_Data[[#This Row],[Patient Admission Date]],"mmm")</f>
        <v>Jul</v>
      </c>
      <c r="E5189">
        <f>YEAR(Hospital_Emergency_Room_Data[[#This Row],[Patient Admission Date]])</f>
        <v>2023</v>
      </c>
      <c r="F5189" s="2">
        <v>0.73402777777777772</v>
      </c>
      <c r="G5189" s="8" t="str">
        <f>TEXT(Hospital_Emergency_Room_Data[[#This Row],[Patient Admission Date]],"dddd")</f>
        <v>Friday</v>
      </c>
      <c r="H5189" t="s">
        <v>41</v>
      </c>
      <c r="I5189">
        <v>75</v>
      </c>
      <c r="J5189" s="5" t="s">
        <v>9222</v>
      </c>
      <c r="K5189" t="s">
        <v>12</v>
      </c>
      <c r="L5189" t="s">
        <v>50</v>
      </c>
      <c r="M5189" t="s">
        <v>9210</v>
      </c>
      <c r="N5189">
        <v>5</v>
      </c>
      <c r="O5189">
        <v>59</v>
      </c>
      <c r="P5189" t="s">
        <v>9225</v>
      </c>
      <c r="Q5189">
        <v>28</v>
      </c>
      <c r="R5189">
        <v>17</v>
      </c>
      <c r="S5189" t="s">
        <v>9257</v>
      </c>
      <c r="T5189" t="s">
        <v>9264</v>
      </c>
      <c r="U5189" t="s">
        <v>9283</v>
      </c>
      <c r="V5189" t="str" cm="1">
        <f t="array" ref="V5189">_xlfn.IFS(Hospital_Emergency_Room_Data[[#This Row],[Day]]&lt;=10,"Start(1-10)",Hospital_Emergency_Room_Data[[#This Row],[Day]]&lt;=20,"Middle(11-20)",Hospital_Emergency_Room_Data[[#This Row],[Day]]&gt;20,"End(21-30)")</f>
        <v>End(21-30)</v>
      </c>
    </row>
    <row r="5190" spans="1:22">
      <c r="A5190">
        <v>668870275</v>
      </c>
      <c r="B5190" t="s">
        <v>5199</v>
      </c>
      <c r="C5190" s="1">
        <v>45589</v>
      </c>
      <c r="D5190" t="str">
        <f>TEXT(Hospital_Emergency_Room_Data[[#This Row],[Patient Admission Date]],"mmm")</f>
        <v>Oct</v>
      </c>
      <c r="E5190">
        <f>YEAR(Hospital_Emergency_Room_Data[[#This Row],[Patient Admission Date]])</f>
        <v>2024</v>
      </c>
      <c r="F5190" s="2">
        <v>0.9458333333333333</v>
      </c>
      <c r="G5190" s="8" t="str">
        <f>TEXT(Hospital_Emergency_Room_Data[[#This Row],[Patient Admission Date]],"dddd")</f>
        <v>Thursday</v>
      </c>
      <c r="H5190" t="s">
        <v>41</v>
      </c>
      <c r="I5190">
        <v>15</v>
      </c>
      <c r="J5190" s="5" t="s">
        <v>9220</v>
      </c>
      <c r="K5190" t="s">
        <v>12</v>
      </c>
      <c r="L5190" t="s">
        <v>50</v>
      </c>
      <c r="M5190" t="s">
        <v>9210</v>
      </c>
      <c r="N5190">
        <v>9</v>
      </c>
      <c r="O5190">
        <v>58</v>
      </c>
      <c r="P5190" t="s">
        <v>9225</v>
      </c>
      <c r="Q5190">
        <v>24</v>
      </c>
      <c r="R5190">
        <v>22</v>
      </c>
      <c r="S5190" t="s">
        <v>9256</v>
      </c>
      <c r="T5190" t="s">
        <v>9264</v>
      </c>
      <c r="U5190" t="s">
        <v>9283</v>
      </c>
      <c r="V5190" t="str" cm="1">
        <f t="array" ref="V5190">_xlfn.IFS(Hospital_Emergency_Room_Data[[#This Row],[Day]]&lt;=10,"Start(1-10)",Hospital_Emergency_Room_Data[[#This Row],[Day]]&lt;=20,"Middle(11-20)",Hospital_Emergency_Room_Data[[#This Row],[Day]]&gt;20,"End(21-30)")</f>
        <v>End(21-30)</v>
      </c>
    </row>
    <row r="5191" spans="1:22">
      <c r="A5191">
        <v>119262201</v>
      </c>
      <c r="B5191" t="s">
        <v>5200</v>
      </c>
      <c r="C5191" s="1">
        <v>45421</v>
      </c>
      <c r="D5191" t="str">
        <f>TEXT(Hospital_Emergency_Room_Data[[#This Row],[Patient Admission Date]],"mmm")</f>
        <v>May</v>
      </c>
      <c r="E5191">
        <f>YEAR(Hospital_Emergency_Room_Data[[#This Row],[Patient Admission Date]])</f>
        <v>2024</v>
      </c>
      <c r="F5191" s="2">
        <v>0.69374999999999998</v>
      </c>
      <c r="G5191" s="8" t="str">
        <f>TEXT(Hospital_Emergency_Room_Data[[#This Row],[Patient Admission Date]],"dddd")</f>
        <v>Thursday</v>
      </c>
      <c r="H5191" t="s">
        <v>41</v>
      </c>
      <c r="I5191">
        <v>42</v>
      </c>
      <c r="J5191" s="5" t="s">
        <v>9223</v>
      </c>
      <c r="K5191" t="s">
        <v>12</v>
      </c>
      <c r="L5191" t="s">
        <v>9281</v>
      </c>
      <c r="M5191" t="s">
        <v>9210</v>
      </c>
      <c r="O5191">
        <v>27</v>
      </c>
      <c r="P5191" t="s">
        <v>9226</v>
      </c>
      <c r="Q5191">
        <v>9</v>
      </c>
      <c r="R5191">
        <v>16</v>
      </c>
      <c r="S5191" t="s">
        <v>9257</v>
      </c>
      <c r="T5191" t="s">
        <v>9265</v>
      </c>
      <c r="U5191" t="s">
        <v>9282</v>
      </c>
      <c r="V5191" t="str" cm="1">
        <f t="array" ref="V5191">_xlfn.IFS(Hospital_Emergency_Room_Data[[#This Row],[Day]]&lt;=10,"Start(1-10)",Hospital_Emergency_Room_Data[[#This Row],[Day]]&lt;=20,"Middle(11-20)",Hospital_Emergency_Room_Data[[#This Row],[Day]]&gt;20,"End(21-30)")</f>
        <v>Start(1-10)</v>
      </c>
    </row>
    <row r="5192" spans="1:22">
      <c r="A5192">
        <v>700684912</v>
      </c>
      <c r="B5192" t="s">
        <v>5201</v>
      </c>
      <c r="C5192" s="1">
        <v>45412</v>
      </c>
      <c r="D5192" t="str">
        <f>TEXT(Hospital_Emergency_Room_Data[[#This Row],[Patient Admission Date]],"mmm")</f>
        <v>Apr</v>
      </c>
      <c r="E5192">
        <f>YEAR(Hospital_Emergency_Room_Data[[#This Row],[Patient Admission Date]])</f>
        <v>2024</v>
      </c>
      <c r="F5192" s="2">
        <v>0.89861111111111114</v>
      </c>
      <c r="G5192" s="8" t="str">
        <f>TEXT(Hospital_Emergency_Room_Data[[#This Row],[Patient Admission Date]],"dddd")</f>
        <v>Tuesday</v>
      </c>
      <c r="H5192" t="s">
        <v>41</v>
      </c>
      <c r="I5192">
        <v>22</v>
      </c>
      <c r="J5192" s="5" t="s">
        <v>9220</v>
      </c>
      <c r="K5192" t="s">
        <v>12</v>
      </c>
      <c r="L5192" t="s">
        <v>9281</v>
      </c>
      <c r="M5192" t="s">
        <v>9210</v>
      </c>
      <c r="O5192">
        <v>38</v>
      </c>
      <c r="P5192" t="s">
        <v>9225</v>
      </c>
      <c r="Q5192">
        <v>30</v>
      </c>
      <c r="R5192">
        <v>21</v>
      </c>
      <c r="S5192" t="s">
        <v>9256</v>
      </c>
      <c r="T5192" t="s">
        <v>9264</v>
      </c>
      <c r="U5192" t="s">
        <v>9300</v>
      </c>
      <c r="V5192" t="str" cm="1">
        <f t="array" ref="V5192">_xlfn.IFS(Hospital_Emergency_Room_Data[[#This Row],[Day]]&lt;=10,"Start(1-10)",Hospital_Emergency_Room_Data[[#This Row],[Day]]&lt;=20,"Middle(11-20)",Hospital_Emergency_Room_Data[[#This Row],[Day]]&gt;20,"End(21-30)")</f>
        <v>End(21-30)</v>
      </c>
    </row>
    <row r="5193" spans="1:22">
      <c r="A5193">
        <v>106767225</v>
      </c>
      <c r="B5193" t="s">
        <v>5202</v>
      </c>
      <c r="C5193" s="1">
        <v>45183</v>
      </c>
      <c r="D5193" t="str">
        <f>TEXT(Hospital_Emergency_Room_Data[[#This Row],[Patient Admission Date]],"mmm")</f>
        <v>Sep</v>
      </c>
      <c r="E5193">
        <f>YEAR(Hospital_Emergency_Room_Data[[#This Row],[Patient Admission Date]])</f>
        <v>2023</v>
      </c>
      <c r="F5193" s="2">
        <v>8.1944444444444445E-2</v>
      </c>
      <c r="G5193" s="8" t="str">
        <f>TEXT(Hospital_Emergency_Room_Data[[#This Row],[Patient Admission Date]],"dddd")</f>
        <v>Thursday</v>
      </c>
      <c r="H5193" t="s">
        <v>41</v>
      </c>
      <c r="I5193">
        <v>17</v>
      </c>
      <c r="J5193" s="5" t="s">
        <v>9220</v>
      </c>
      <c r="K5193" t="s">
        <v>12</v>
      </c>
      <c r="L5193" t="s">
        <v>9281</v>
      </c>
      <c r="M5193" t="s">
        <v>9210</v>
      </c>
      <c r="O5193">
        <v>44</v>
      </c>
      <c r="P5193" t="s">
        <v>9225</v>
      </c>
      <c r="Q5193">
        <v>14</v>
      </c>
      <c r="R5193">
        <v>1</v>
      </c>
      <c r="S5193" t="s">
        <v>9258</v>
      </c>
      <c r="T5193" t="s">
        <v>9265</v>
      </c>
      <c r="U5193" t="s">
        <v>9300</v>
      </c>
      <c r="V5193" t="str" cm="1">
        <f t="array" ref="V5193">_xlfn.IFS(Hospital_Emergency_Room_Data[[#This Row],[Day]]&lt;=10,"Start(1-10)",Hospital_Emergency_Room_Data[[#This Row],[Day]]&lt;=20,"Middle(11-20)",Hospital_Emergency_Room_Data[[#This Row],[Day]]&gt;20,"End(21-30)")</f>
        <v>Middle(11-20)</v>
      </c>
    </row>
    <row r="5194" spans="1:22">
      <c r="A5194">
        <v>347413905</v>
      </c>
      <c r="B5194" t="s">
        <v>5203</v>
      </c>
      <c r="C5194" s="1">
        <v>45053</v>
      </c>
      <c r="D5194" t="str">
        <f>TEXT(Hospital_Emergency_Room_Data[[#This Row],[Patient Admission Date]],"mmm")</f>
        <v>May</v>
      </c>
      <c r="E5194">
        <f>YEAR(Hospital_Emergency_Room_Data[[#This Row],[Patient Admission Date]])</f>
        <v>2023</v>
      </c>
      <c r="F5194" s="2">
        <v>0.16666666666666666</v>
      </c>
      <c r="G5194" s="8" t="str">
        <f>TEXT(Hospital_Emergency_Room_Data[[#This Row],[Patient Admission Date]],"dddd")</f>
        <v>Sunday</v>
      </c>
      <c r="H5194" t="s">
        <v>41</v>
      </c>
      <c r="I5194">
        <v>30</v>
      </c>
      <c r="J5194" s="5" t="s">
        <v>9223</v>
      </c>
      <c r="K5194" t="s">
        <v>12</v>
      </c>
      <c r="L5194" t="s">
        <v>9281</v>
      </c>
      <c r="M5194" t="s">
        <v>9210</v>
      </c>
      <c r="O5194">
        <v>55</v>
      </c>
      <c r="P5194" t="s">
        <v>9225</v>
      </c>
      <c r="Q5194">
        <v>7</v>
      </c>
      <c r="R5194">
        <v>4</v>
      </c>
      <c r="S5194" t="s">
        <v>9258</v>
      </c>
      <c r="T5194" t="s">
        <v>9263</v>
      </c>
      <c r="U5194" t="s">
        <v>9283</v>
      </c>
      <c r="V5194" t="str" cm="1">
        <f t="array" ref="V5194">_xlfn.IFS(Hospital_Emergency_Room_Data[[#This Row],[Day]]&lt;=10,"Start(1-10)",Hospital_Emergency_Room_Data[[#This Row],[Day]]&lt;=20,"Middle(11-20)",Hospital_Emergency_Room_Data[[#This Row],[Day]]&gt;20,"End(21-30)")</f>
        <v>Start(1-10)</v>
      </c>
    </row>
    <row r="5195" spans="1:22">
      <c r="A5195">
        <v>798703323</v>
      </c>
      <c r="B5195" t="s">
        <v>5204</v>
      </c>
      <c r="C5195" s="1">
        <v>45552</v>
      </c>
      <c r="D5195" t="str">
        <f>TEXT(Hospital_Emergency_Room_Data[[#This Row],[Patient Admission Date]],"mmm")</f>
        <v>Sep</v>
      </c>
      <c r="E5195">
        <f>YEAR(Hospital_Emergency_Room_Data[[#This Row],[Patient Admission Date]])</f>
        <v>2024</v>
      </c>
      <c r="F5195" s="2">
        <v>0.73819444444444449</v>
      </c>
      <c r="G5195" s="8" t="str">
        <f>TEXT(Hospital_Emergency_Room_Data[[#This Row],[Patient Admission Date]],"dddd")</f>
        <v>Tuesday</v>
      </c>
      <c r="H5195" t="s">
        <v>41</v>
      </c>
      <c r="I5195">
        <v>9</v>
      </c>
      <c r="J5195" s="5" t="s">
        <v>9221</v>
      </c>
      <c r="K5195" t="s">
        <v>12</v>
      </c>
      <c r="L5195" t="s">
        <v>9281</v>
      </c>
      <c r="M5195" t="s">
        <v>9210</v>
      </c>
      <c r="O5195">
        <v>60</v>
      </c>
      <c r="P5195" t="s">
        <v>9225</v>
      </c>
      <c r="Q5195">
        <v>17</v>
      </c>
      <c r="R5195">
        <v>17</v>
      </c>
      <c r="S5195" t="s">
        <v>9257</v>
      </c>
      <c r="T5195" t="s">
        <v>9262</v>
      </c>
      <c r="U5195" t="s">
        <v>9283</v>
      </c>
      <c r="V5195" t="str" cm="1">
        <f t="array" ref="V5195">_xlfn.IFS(Hospital_Emergency_Room_Data[[#This Row],[Day]]&lt;=10,"Start(1-10)",Hospital_Emergency_Room_Data[[#This Row],[Day]]&lt;=20,"Middle(11-20)",Hospital_Emergency_Room_Data[[#This Row],[Day]]&gt;20,"End(21-30)")</f>
        <v>Middle(11-20)</v>
      </c>
    </row>
    <row r="5196" spans="1:22">
      <c r="A5196">
        <v>207746194</v>
      </c>
      <c r="B5196" t="s">
        <v>5205</v>
      </c>
      <c r="C5196" s="1">
        <v>45400</v>
      </c>
      <c r="D5196" t="str">
        <f>TEXT(Hospital_Emergency_Room_Data[[#This Row],[Patient Admission Date]],"mmm")</f>
        <v>Apr</v>
      </c>
      <c r="E5196">
        <f>YEAR(Hospital_Emergency_Room_Data[[#This Row],[Patient Admission Date]])</f>
        <v>2024</v>
      </c>
      <c r="F5196" s="2">
        <v>0.97569444444444442</v>
      </c>
      <c r="G5196" s="8" t="str">
        <f>TEXT(Hospital_Emergency_Room_Data[[#This Row],[Patient Admission Date]],"dddd")</f>
        <v>Thursday</v>
      </c>
      <c r="H5196" t="s">
        <v>41</v>
      </c>
      <c r="I5196">
        <v>3</v>
      </c>
      <c r="J5196" s="5" t="s">
        <v>9218</v>
      </c>
      <c r="K5196" t="s">
        <v>12</v>
      </c>
      <c r="L5196" t="s">
        <v>9281</v>
      </c>
      <c r="M5196" t="s">
        <v>9210</v>
      </c>
      <c r="O5196">
        <v>16</v>
      </c>
      <c r="P5196" t="s">
        <v>9226</v>
      </c>
      <c r="Q5196">
        <v>18</v>
      </c>
      <c r="R5196">
        <v>23</v>
      </c>
      <c r="S5196" t="s">
        <v>9256</v>
      </c>
      <c r="T5196" t="s">
        <v>9262</v>
      </c>
      <c r="U5196" t="s">
        <v>9282</v>
      </c>
      <c r="V5196" t="str" cm="1">
        <f t="array" ref="V5196">_xlfn.IFS(Hospital_Emergency_Room_Data[[#This Row],[Day]]&lt;=10,"Start(1-10)",Hospital_Emergency_Room_Data[[#This Row],[Day]]&lt;=20,"Middle(11-20)",Hospital_Emergency_Room_Data[[#This Row],[Day]]&gt;20,"End(21-30)")</f>
        <v>Middle(11-20)</v>
      </c>
    </row>
    <row r="5197" spans="1:22">
      <c r="A5197">
        <v>472534784</v>
      </c>
      <c r="B5197" t="s">
        <v>5206</v>
      </c>
      <c r="C5197" s="1">
        <v>45131</v>
      </c>
      <c r="D5197" t="str">
        <f>TEXT(Hospital_Emergency_Room_Data[[#This Row],[Patient Admission Date]],"mmm")</f>
        <v>Jul</v>
      </c>
      <c r="E5197">
        <f>YEAR(Hospital_Emergency_Room_Data[[#This Row],[Patient Admission Date]])</f>
        <v>2023</v>
      </c>
      <c r="F5197" s="2">
        <v>0.90972222222222221</v>
      </c>
      <c r="G5197" s="8" t="str">
        <f>TEXT(Hospital_Emergency_Room_Data[[#This Row],[Patient Admission Date]],"dddd")</f>
        <v>Monday</v>
      </c>
      <c r="H5197" t="s">
        <v>41</v>
      </c>
      <c r="I5197">
        <v>43</v>
      </c>
      <c r="J5197" s="5" t="s">
        <v>9223</v>
      </c>
      <c r="K5197" t="s">
        <v>12</v>
      </c>
      <c r="L5197" t="s">
        <v>9281</v>
      </c>
      <c r="M5197" t="s">
        <v>9210</v>
      </c>
      <c r="O5197">
        <v>25</v>
      </c>
      <c r="P5197" t="s">
        <v>9226</v>
      </c>
      <c r="Q5197">
        <v>24</v>
      </c>
      <c r="R5197">
        <v>21</v>
      </c>
      <c r="S5197" t="s">
        <v>9256</v>
      </c>
      <c r="T5197" t="s">
        <v>9264</v>
      </c>
      <c r="U5197" t="s">
        <v>9282</v>
      </c>
      <c r="V5197" t="str" cm="1">
        <f t="array" ref="V5197">_xlfn.IFS(Hospital_Emergency_Room_Data[[#This Row],[Day]]&lt;=10,"Start(1-10)",Hospital_Emergency_Room_Data[[#This Row],[Day]]&lt;=20,"Middle(11-20)",Hospital_Emergency_Room_Data[[#This Row],[Day]]&gt;20,"End(21-30)")</f>
        <v>End(21-30)</v>
      </c>
    </row>
    <row r="5198" spans="1:22">
      <c r="A5198">
        <v>438979487</v>
      </c>
      <c r="B5198" t="s">
        <v>5207</v>
      </c>
      <c r="C5198" s="1">
        <v>45360</v>
      </c>
      <c r="D5198" t="str">
        <f>TEXT(Hospital_Emergency_Room_Data[[#This Row],[Patient Admission Date]],"mmm")</f>
        <v>Mar</v>
      </c>
      <c r="E5198">
        <f>YEAR(Hospital_Emergency_Room_Data[[#This Row],[Patient Admission Date]])</f>
        <v>2024</v>
      </c>
      <c r="F5198" s="2">
        <v>0.53680555555555554</v>
      </c>
      <c r="G5198" s="8" t="str">
        <f>TEXT(Hospital_Emergency_Room_Data[[#This Row],[Patient Admission Date]],"dddd")</f>
        <v>Saturday</v>
      </c>
      <c r="H5198" t="s">
        <v>41</v>
      </c>
      <c r="I5198">
        <v>32</v>
      </c>
      <c r="J5198" s="5" t="s">
        <v>9223</v>
      </c>
      <c r="K5198" t="s">
        <v>12</v>
      </c>
      <c r="L5198" t="s">
        <v>9281</v>
      </c>
      <c r="M5198" t="s">
        <v>9210</v>
      </c>
      <c r="O5198">
        <v>28</v>
      </c>
      <c r="P5198" t="s">
        <v>9226</v>
      </c>
      <c r="Q5198">
        <v>9</v>
      </c>
      <c r="R5198">
        <v>12</v>
      </c>
      <c r="S5198" t="s">
        <v>9257</v>
      </c>
      <c r="T5198" t="s">
        <v>9265</v>
      </c>
      <c r="U5198" t="s">
        <v>9282</v>
      </c>
      <c r="V5198" t="str" cm="1">
        <f t="array" ref="V5198">_xlfn.IFS(Hospital_Emergency_Room_Data[[#This Row],[Day]]&lt;=10,"Start(1-10)",Hospital_Emergency_Room_Data[[#This Row],[Day]]&lt;=20,"Middle(11-20)",Hospital_Emergency_Room_Data[[#This Row],[Day]]&gt;20,"End(21-30)")</f>
        <v>Start(1-10)</v>
      </c>
    </row>
    <row r="5199" spans="1:22">
      <c r="A5199">
        <v>418230083</v>
      </c>
      <c r="B5199" t="s">
        <v>5208</v>
      </c>
      <c r="C5199" s="1">
        <v>45268</v>
      </c>
      <c r="D5199" t="str">
        <f>TEXT(Hospital_Emergency_Room_Data[[#This Row],[Patient Admission Date]],"mmm")</f>
        <v>Dec</v>
      </c>
      <c r="E5199">
        <f>YEAR(Hospital_Emergency_Room_Data[[#This Row],[Patient Admission Date]])</f>
        <v>2023</v>
      </c>
      <c r="F5199" s="2">
        <v>0.74375000000000002</v>
      </c>
      <c r="G5199" s="8" t="str">
        <f>TEXT(Hospital_Emergency_Room_Data[[#This Row],[Patient Admission Date]],"dddd")</f>
        <v>Friday</v>
      </c>
      <c r="H5199" t="s">
        <v>41</v>
      </c>
      <c r="I5199">
        <v>33</v>
      </c>
      <c r="J5199" s="5" t="s">
        <v>9223</v>
      </c>
      <c r="K5199" t="s">
        <v>12</v>
      </c>
      <c r="L5199" t="s">
        <v>9281</v>
      </c>
      <c r="M5199" t="s">
        <v>9210</v>
      </c>
      <c r="O5199">
        <v>36</v>
      </c>
      <c r="P5199" t="s">
        <v>9225</v>
      </c>
      <c r="Q5199">
        <v>8</v>
      </c>
      <c r="R5199">
        <v>17</v>
      </c>
      <c r="S5199" t="s">
        <v>9257</v>
      </c>
      <c r="T5199" t="s">
        <v>9265</v>
      </c>
      <c r="U5199" t="s">
        <v>9300</v>
      </c>
      <c r="V5199" t="str" cm="1">
        <f t="array" ref="V5199">_xlfn.IFS(Hospital_Emergency_Room_Data[[#This Row],[Day]]&lt;=10,"Start(1-10)",Hospital_Emergency_Room_Data[[#This Row],[Day]]&lt;=20,"Middle(11-20)",Hospital_Emergency_Room_Data[[#This Row],[Day]]&gt;20,"End(21-30)")</f>
        <v>Start(1-10)</v>
      </c>
    </row>
    <row r="5200" spans="1:22">
      <c r="A5200">
        <v>808836561</v>
      </c>
      <c r="B5200" t="s">
        <v>5209</v>
      </c>
      <c r="C5200" s="1">
        <v>45347</v>
      </c>
      <c r="D5200" t="str">
        <f>TEXT(Hospital_Emergency_Room_Data[[#This Row],[Patient Admission Date]],"mmm")</f>
        <v>Feb</v>
      </c>
      <c r="E5200">
        <f>YEAR(Hospital_Emergency_Room_Data[[#This Row],[Patient Admission Date]])</f>
        <v>2024</v>
      </c>
      <c r="F5200" s="2">
        <v>0.31111111111111112</v>
      </c>
      <c r="G5200" s="8" t="str">
        <f>TEXT(Hospital_Emergency_Room_Data[[#This Row],[Patient Admission Date]],"dddd")</f>
        <v>Sunday</v>
      </c>
      <c r="H5200" t="s">
        <v>41</v>
      </c>
      <c r="I5200">
        <v>45</v>
      </c>
      <c r="J5200" s="5" t="s">
        <v>9219</v>
      </c>
      <c r="K5200" t="s">
        <v>12</v>
      </c>
      <c r="L5200" t="s">
        <v>9281</v>
      </c>
      <c r="M5200" t="s">
        <v>9210</v>
      </c>
      <c r="O5200">
        <v>37</v>
      </c>
      <c r="P5200" t="s">
        <v>9225</v>
      </c>
      <c r="Q5200">
        <v>25</v>
      </c>
      <c r="R5200">
        <v>7</v>
      </c>
      <c r="S5200" t="s">
        <v>9255</v>
      </c>
      <c r="T5200" t="s">
        <v>9264</v>
      </c>
      <c r="U5200" t="s">
        <v>9300</v>
      </c>
      <c r="V5200" t="str" cm="1">
        <f t="array" ref="V5200">_xlfn.IFS(Hospital_Emergency_Room_Data[[#This Row],[Day]]&lt;=10,"Start(1-10)",Hospital_Emergency_Room_Data[[#This Row],[Day]]&lt;=20,"Middle(11-20)",Hospital_Emergency_Room_Data[[#This Row],[Day]]&gt;20,"End(21-30)")</f>
        <v>End(21-30)</v>
      </c>
    </row>
    <row r="5201" spans="1:22">
      <c r="A5201">
        <v>384244481</v>
      </c>
      <c r="B5201" t="s">
        <v>5210</v>
      </c>
      <c r="C5201" s="1">
        <v>45277</v>
      </c>
      <c r="D5201" t="str">
        <f>TEXT(Hospital_Emergency_Room_Data[[#This Row],[Patient Admission Date]],"mmm")</f>
        <v>Dec</v>
      </c>
      <c r="E5201">
        <f>YEAR(Hospital_Emergency_Room_Data[[#This Row],[Patient Admission Date]])</f>
        <v>2023</v>
      </c>
      <c r="F5201" s="2">
        <v>8.9583333333333334E-2</v>
      </c>
      <c r="G5201" s="8" t="str">
        <f>TEXT(Hospital_Emergency_Room_Data[[#This Row],[Patient Admission Date]],"dddd")</f>
        <v>Sunday</v>
      </c>
      <c r="H5201" t="s">
        <v>41</v>
      </c>
      <c r="I5201">
        <v>39</v>
      </c>
      <c r="J5201" s="5" t="s">
        <v>9223</v>
      </c>
      <c r="K5201" t="s">
        <v>12</v>
      </c>
      <c r="L5201" t="s">
        <v>9281</v>
      </c>
      <c r="M5201" t="s">
        <v>9210</v>
      </c>
      <c r="O5201">
        <v>47</v>
      </c>
      <c r="P5201" t="s">
        <v>9225</v>
      </c>
      <c r="Q5201">
        <v>17</v>
      </c>
      <c r="R5201">
        <v>2</v>
      </c>
      <c r="S5201" t="s">
        <v>9258</v>
      </c>
      <c r="T5201" t="s">
        <v>9262</v>
      </c>
      <c r="U5201" t="s">
        <v>9283</v>
      </c>
      <c r="V5201" t="str" cm="1">
        <f t="array" ref="V5201">_xlfn.IFS(Hospital_Emergency_Room_Data[[#This Row],[Day]]&lt;=10,"Start(1-10)",Hospital_Emergency_Room_Data[[#This Row],[Day]]&lt;=20,"Middle(11-20)",Hospital_Emergency_Room_Data[[#This Row],[Day]]&gt;20,"End(21-30)")</f>
        <v>Middle(11-20)</v>
      </c>
    </row>
    <row r="5202" spans="1:22">
      <c r="A5202">
        <v>587011932</v>
      </c>
      <c r="B5202" t="s">
        <v>5211</v>
      </c>
      <c r="C5202" s="1">
        <v>45240</v>
      </c>
      <c r="D5202" t="str">
        <f>TEXT(Hospital_Emergency_Room_Data[[#This Row],[Patient Admission Date]],"mmm")</f>
        <v>Nov</v>
      </c>
      <c r="E5202">
        <f>YEAR(Hospital_Emergency_Room_Data[[#This Row],[Patient Admission Date]])</f>
        <v>2023</v>
      </c>
      <c r="F5202" s="2">
        <v>0.97847222222222219</v>
      </c>
      <c r="G5202" s="8" t="str">
        <f>TEXT(Hospital_Emergency_Room_Data[[#This Row],[Patient Admission Date]],"dddd")</f>
        <v>Friday</v>
      </c>
      <c r="H5202" t="s">
        <v>41</v>
      </c>
      <c r="I5202">
        <v>8</v>
      </c>
      <c r="J5202" s="5" t="s">
        <v>9221</v>
      </c>
      <c r="K5202" t="s">
        <v>12</v>
      </c>
      <c r="L5202" t="s">
        <v>9281</v>
      </c>
      <c r="M5202" t="s">
        <v>9210</v>
      </c>
      <c r="O5202">
        <v>50</v>
      </c>
      <c r="P5202" t="s">
        <v>9225</v>
      </c>
      <c r="Q5202">
        <v>10</v>
      </c>
      <c r="R5202">
        <v>23</v>
      </c>
      <c r="S5202" t="s">
        <v>9256</v>
      </c>
      <c r="T5202" t="s">
        <v>9265</v>
      </c>
      <c r="U5202" t="s">
        <v>9283</v>
      </c>
      <c r="V5202" t="str" cm="1">
        <f t="array" ref="V5202">_xlfn.IFS(Hospital_Emergency_Room_Data[[#This Row],[Day]]&lt;=10,"Start(1-10)",Hospital_Emergency_Room_Data[[#This Row],[Day]]&lt;=20,"Middle(11-20)",Hospital_Emergency_Room_Data[[#This Row],[Day]]&gt;20,"End(21-30)")</f>
        <v>Start(1-10)</v>
      </c>
    </row>
    <row r="5203" spans="1:22">
      <c r="A5203">
        <v>846125816</v>
      </c>
      <c r="B5203" t="s">
        <v>5212</v>
      </c>
      <c r="C5203" s="1">
        <v>45425</v>
      </c>
      <c r="D5203" t="str">
        <f>TEXT(Hospital_Emergency_Room_Data[[#This Row],[Patient Admission Date]],"mmm")</f>
        <v>May</v>
      </c>
      <c r="E5203">
        <f>YEAR(Hospital_Emergency_Room_Data[[#This Row],[Patient Admission Date]])</f>
        <v>2024</v>
      </c>
      <c r="F5203" s="2">
        <v>0.51736111111111116</v>
      </c>
      <c r="G5203" s="8" t="str">
        <f>TEXT(Hospital_Emergency_Room_Data[[#This Row],[Patient Admission Date]],"dddd")</f>
        <v>Monday</v>
      </c>
      <c r="H5203" t="s">
        <v>41</v>
      </c>
      <c r="I5203">
        <v>47</v>
      </c>
      <c r="J5203" s="5" t="s">
        <v>9219</v>
      </c>
      <c r="K5203" t="s">
        <v>12</v>
      </c>
      <c r="L5203" t="s">
        <v>9281</v>
      </c>
      <c r="M5203" t="s">
        <v>9210</v>
      </c>
      <c r="O5203">
        <v>51</v>
      </c>
      <c r="P5203" t="s">
        <v>9225</v>
      </c>
      <c r="Q5203">
        <v>13</v>
      </c>
      <c r="R5203">
        <v>12</v>
      </c>
      <c r="S5203" t="s">
        <v>9257</v>
      </c>
      <c r="T5203" t="s">
        <v>9265</v>
      </c>
      <c r="U5203" t="s">
        <v>9283</v>
      </c>
      <c r="V5203" t="str" cm="1">
        <f t="array" ref="V5203">_xlfn.IFS(Hospital_Emergency_Room_Data[[#This Row],[Day]]&lt;=10,"Start(1-10)",Hospital_Emergency_Room_Data[[#This Row],[Day]]&lt;=20,"Middle(11-20)",Hospital_Emergency_Room_Data[[#This Row],[Day]]&gt;20,"End(21-30)")</f>
        <v>Middle(11-20)</v>
      </c>
    </row>
    <row r="5204" spans="1:22">
      <c r="A5204">
        <v>371225842</v>
      </c>
      <c r="B5204" t="s">
        <v>5213</v>
      </c>
      <c r="C5204" s="1">
        <v>45149</v>
      </c>
      <c r="D5204" t="str">
        <f>TEXT(Hospital_Emergency_Room_Data[[#This Row],[Patient Admission Date]],"mmm")</f>
        <v>Aug</v>
      </c>
      <c r="E5204">
        <f>YEAR(Hospital_Emergency_Room_Data[[#This Row],[Patient Admission Date]])</f>
        <v>2023</v>
      </c>
      <c r="F5204" s="2">
        <v>0.28125</v>
      </c>
      <c r="G5204" s="8" t="str">
        <f>TEXT(Hospital_Emergency_Room_Data[[#This Row],[Patient Admission Date]],"dddd")</f>
        <v>Friday</v>
      </c>
      <c r="H5204" t="s">
        <v>41</v>
      </c>
      <c r="I5204">
        <v>75</v>
      </c>
      <c r="J5204" s="5" t="s">
        <v>9222</v>
      </c>
      <c r="K5204" t="s">
        <v>12</v>
      </c>
      <c r="L5204" t="s">
        <v>9281</v>
      </c>
      <c r="M5204" t="s">
        <v>9210</v>
      </c>
      <c r="O5204">
        <v>51</v>
      </c>
      <c r="P5204" t="s">
        <v>9225</v>
      </c>
      <c r="Q5204">
        <v>11</v>
      </c>
      <c r="R5204">
        <v>6</v>
      </c>
      <c r="S5204" t="s">
        <v>9255</v>
      </c>
      <c r="T5204" t="s">
        <v>9265</v>
      </c>
      <c r="U5204" t="s">
        <v>9283</v>
      </c>
      <c r="V5204" t="str" cm="1">
        <f t="array" ref="V5204">_xlfn.IFS(Hospital_Emergency_Room_Data[[#This Row],[Day]]&lt;=10,"Start(1-10)",Hospital_Emergency_Room_Data[[#This Row],[Day]]&lt;=20,"Middle(11-20)",Hospital_Emergency_Room_Data[[#This Row],[Day]]&gt;20,"End(21-30)")</f>
        <v>Middle(11-20)</v>
      </c>
    </row>
    <row r="5205" spans="1:22">
      <c r="A5205">
        <v>215292936</v>
      </c>
      <c r="B5205" t="s">
        <v>5214</v>
      </c>
      <c r="C5205" s="1">
        <v>45178</v>
      </c>
      <c r="D5205" t="str">
        <f>TEXT(Hospital_Emergency_Room_Data[[#This Row],[Patient Admission Date]],"mmm")</f>
        <v>Sep</v>
      </c>
      <c r="E5205">
        <f>YEAR(Hospital_Emergency_Room_Data[[#This Row],[Patient Admission Date]])</f>
        <v>2023</v>
      </c>
      <c r="F5205" s="2">
        <v>0.55486111111111114</v>
      </c>
      <c r="G5205" s="8" t="str">
        <f>TEXT(Hospital_Emergency_Room_Data[[#This Row],[Patient Admission Date]],"dddd")</f>
        <v>Saturday</v>
      </c>
      <c r="H5205" t="s">
        <v>41</v>
      </c>
      <c r="I5205">
        <v>44</v>
      </c>
      <c r="J5205" s="5" t="s">
        <v>9223</v>
      </c>
      <c r="K5205" t="s">
        <v>12</v>
      </c>
      <c r="L5205" t="s">
        <v>9281</v>
      </c>
      <c r="M5205" t="s">
        <v>9210</v>
      </c>
      <c r="O5205">
        <v>53</v>
      </c>
      <c r="P5205" t="s">
        <v>9225</v>
      </c>
      <c r="Q5205">
        <v>9</v>
      </c>
      <c r="R5205">
        <v>13</v>
      </c>
      <c r="S5205" t="s">
        <v>9257</v>
      </c>
      <c r="T5205" t="s">
        <v>9265</v>
      </c>
      <c r="U5205" t="s">
        <v>9283</v>
      </c>
      <c r="V5205" t="str" cm="1">
        <f t="array" ref="V5205">_xlfn.IFS(Hospital_Emergency_Room_Data[[#This Row],[Day]]&lt;=10,"Start(1-10)",Hospital_Emergency_Room_Data[[#This Row],[Day]]&lt;=20,"Middle(11-20)",Hospital_Emergency_Room_Data[[#This Row],[Day]]&gt;20,"End(21-30)")</f>
        <v>Start(1-10)</v>
      </c>
    </row>
    <row r="5206" spans="1:22">
      <c r="A5206">
        <v>338117529</v>
      </c>
      <c r="B5206" t="s">
        <v>5215</v>
      </c>
      <c r="C5206" s="1">
        <v>45017</v>
      </c>
      <c r="D5206" t="str">
        <f>TEXT(Hospital_Emergency_Room_Data[[#This Row],[Patient Admission Date]],"mmm")</f>
        <v>Apr</v>
      </c>
      <c r="E5206">
        <f>YEAR(Hospital_Emergency_Room_Data[[#This Row],[Patient Admission Date]])</f>
        <v>2023</v>
      </c>
      <c r="F5206" s="2">
        <v>0.7368055555555556</v>
      </c>
      <c r="G5206" s="8" t="str">
        <f>TEXT(Hospital_Emergency_Room_Data[[#This Row],[Patient Admission Date]],"dddd")</f>
        <v>Saturday</v>
      </c>
      <c r="H5206" t="s">
        <v>41</v>
      </c>
      <c r="I5206">
        <v>38</v>
      </c>
      <c r="J5206" s="5" t="s">
        <v>9223</v>
      </c>
      <c r="K5206" t="s">
        <v>12</v>
      </c>
      <c r="L5206" t="s">
        <v>9281</v>
      </c>
      <c r="M5206" t="s">
        <v>9210</v>
      </c>
      <c r="O5206">
        <v>54</v>
      </c>
      <c r="P5206" t="s">
        <v>9225</v>
      </c>
      <c r="Q5206">
        <v>1</v>
      </c>
      <c r="R5206">
        <v>17</v>
      </c>
      <c r="S5206" t="s">
        <v>9257</v>
      </c>
      <c r="T5206" t="s">
        <v>9263</v>
      </c>
      <c r="U5206" t="s">
        <v>9283</v>
      </c>
      <c r="V5206" t="str" cm="1">
        <f t="array" ref="V5206">_xlfn.IFS(Hospital_Emergency_Room_Data[[#This Row],[Day]]&lt;=10,"Start(1-10)",Hospital_Emergency_Room_Data[[#This Row],[Day]]&lt;=20,"Middle(11-20)",Hospital_Emergency_Room_Data[[#This Row],[Day]]&gt;20,"End(21-30)")</f>
        <v>Start(1-10)</v>
      </c>
    </row>
    <row r="5207" spans="1:22">
      <c r="A5207">
        <v>478589136</v>
      </c>
      <c r="B5207" t="s">
        <v>5216</v>
      </c>
      <c r="C5207" s="1">
        <v>45049</v>
      </c>
      <c r="D5207" t="str">
        <f>TEXT(Hospital_Emergency_Room_Data[[#This Row],[Patient Admission Date]],"mmm")</f>
        <v>May</v>
      </c>
      <c r="E5207">
        <f>YEAR(Hospital_Emergency_Room_Data[[#This Row],[Patient Admission Date]])</f>
        <v>2023</v>
      </c>
      <c r="F5207" s="2">
        <v>0.47708333333333336</v>
      </c>
      <c r="G5207" s="8" t="str">
        <f>TEXT(Hospital_Emergency_Room_Data[[#This Row],[Patient Admission Date]],"dddd")</f>
        <v>Wednesday</v>
      </c>
      <c r="H5207" t="s">
        <v>41</v>
      </c>
      <c r="I5207">
        <v>65</v>
      </c>
      <c r="J5207" s="5" t="s">
        <v>9217</v>
      </c>
      <c r="K5207" t="s">
        <v>12</v>
      </c>
      <c r="L5207" t="s">
        <v>9281</v>
      </c>
      <c r="M5207" t="s">
        <v>9210</v>
      </c>
      <c r="O5207">
        <v>54</v>
      </c>
      <c r="P5207" t="s">
        <v>9225</v>
      </c>
      <c r="Q5207">
        <v>3</v>
      </c>
      <c r="R5207">
        <v>11</v>
      </c>
      <c r="S5207" t="s">
        <v>9255</v>
      </c>
      <c r="T5207" t="s">
        <v>9263</v>
      </c>
      <c r="U5207" t="s">
        <v>9283</v>
      </c>
      <c r="V5207" t="str" cm="1">
        <f t="array" ref="V5207">_xlfn.IFS(Hospital_Emergency_Room_Data[[#This Row],[Day]]&lt;=10,"Start(1-10)",Hospital_Emergency_Room_Data[[#This Row],[Day]]&lt;=20,"Middle(11-20)",Hospital_Emergency_Room_Data[[#This Row],[Day]]&gt;20,"End(21-30)")</f>
        <v>Start(1-10)</v>
      </c>
    </row>
    <row r="5208" spans="1:22">
      <c r="A5208">
        <v>625794633</v>
      </c>
      <c r="B5208" t="s">
        <v>5217</v>
      </c>
      <c r="C5208" s="1">
        <v>45414</v>
      </c>
      <c r="D5208" t="str">
        <f>TEXT(Hospital_Emergency_Room_Data[[#This Row],[Patient Admission Date]],"mmm")</f>
        <v>May</v>
      </c>
      <c r="E5208">
        <f>YEAR(Hospital_Emergency_Room_Data[[#This Row],[Patient Admission Date]])</f>
        <v>2024</v>
      </c>
      <c r="F5208" s="2">
        <v>0.99513888888888891</v>
      </c>
      <c r="G5208" s="8" t="str">
        <f>TEXT(Hospital_Emergency_Room_Data[[#This Row],[Patient Admission Date]],"dddd")</f>
        <v>Thursday</v>
      </c>
      <c r="H5208" t="s">
        <v>41</v>
      </c>
      <c r="I5208">
        <v>20</v>
      </c>
      <c r="J5208" s="5" t="s">
        <v>9220</v>
      </c>
      <c r="K5208" t="s">
        <v>12</v>
      </c>
      <c r="L5208" t="s">
        <v>9281</v>
      </c>
      <c r="M5208" t="s">
        <v>9210</v>
      </c>
      <c r="O5208">
        <v>13</v>
      </c>
      <c r="P5208" t="s">
        <v>9226</v>
      </c>
      <c r="Q5208">
        <v>2</v>
      </c>
      <c r="R5208">
        <v>23</v>
      </c>
      <c r="S5208" t="s">
        <v>9256</v>
      </c>
      <c r="T5208" t="s">
        <v>9263</v>
      </c>
      <c r="U5208" t="s">
        <v>9282</v>
      </c>
      <c r="V5208" t="str" cm="1">
        <f t="array" ref="V5208">_xlfn.IFS(Hospital_Emergency_Room_Data[[#This Row],[Day]]&lt;=10,"Start(1-10)",Hospital_Emergency_Room_Data[[#This Row],[Day]]&lt;=20,"Middle(11-20)",Hospital_Emergency_Room_Data[[#This Row],[Day]]&gt;20,"End(21-30)")</f>
        <v>Start(1-10)</v>
      </c>
    </row>
    <row r="5209" spans="1:22">
      <c r="A5209">
        <v>797209107</v>
      </c>
      <c r="B5209" t="s">
        <v>5218</v>
      </c>
      <c r="C5209" s="1">
        <v>45568</v>
      </c>
      <c r="D5209" t="str">
        <f>TEXT(Hospital_Emergency_Room_Data[[#This Row],[Patient Admission Date]],"mmm")</f>
        <v>Oct</v>
      </c>
      <c r="E5209">
        <f>YEAR(Hospital_Emergency_Room_Data[[#This Row],[Patient Admission Date]])</f>
        <v>2024</v>
      </c>
      <c r="F5209" s="2">
        <v>0.81458333333333333</v>
      </c>
      <c r="G5209" s="8" t="str">
        <f>TEXT(Hospital_Emergency_Room_Data[[#This Row],[Patient Admission Date]],"dddd")</f>
        <v>Thursday</v>
      </c>
      <c r="H5209" t="s">
        <v>41</v>
      </c>
      <c r="I5209">
        <v>59</v>
      </c>
      <c r="J5209" s="5" t="s">
        <v>9219</v>
      </c>
      <c r="K5209" t="s">
        <v>12</v>
      </c>
      <c r="L5209" t="s">
        <v>9281</v>
      </c>
      <c r="M5209" t="s">
        <v>9210</v>
      </c>
      <c r="O5209">
        <v>18</v>
      </c>
      <c r="P5209" t="s">
        <v>9226</v>
      </c>
      <c r="Q5209">
        <v>3</v>
      </c>
      <c r="R5209">
        <v>19</v>
      </c>
      <c r="S5209" t="s">
        <v>9256</v>
      </c>
      <c r="T5209" t="s">
        <v>9263</v>
      </c>
      <c r="U5209" t="s">
        <v>9282</v>
      </c>
      <c r="V5209" t="str" cm="1">
        <f t="array" ref="V5209">_xlfn.IFS(Hospital_Emergency_Room_Data[[#This Row],[Day]]&lt;=10,"Start(1-10)",Hospital_Emergency_Room_Data[[#This Row],[Day]]&lt;=20,"Middle(11-20)",Hospital_Emergency_Room_Data[[#This Row],[Day]]&gt;20,"End(21-30)")</f>
        <v>Start(1-10)</v>
      </c>
    </row>
    <row r="5210" spans="1:22">
      <c r="A5210">
        <v>851787667</v>
      </c>
      <c r="B5210" t="s">
        <v>5219</v>
      </c>
      <c r="C5210" s="1">
        <v>45131</v>
      </c>
      <c r="D5210" t="str">
        <f>TEXT(Hospital_Emergency_Room_Data[[#This Row],[Patient Admission Date]],"mmm")</f>
        <v>Jul</v>
      </c>
      <c r="E5210">
        <f>YEAR(Hospital_Emergency_Room_Data[[#This Row],[Patient Admission Date]])</f>
        <v>2023</v>
      </c>
      <c r="F5210" s="2">
        <v>0.33333333333333331</v>
      </c>
      <c r="G5210" s="8" t="str">
        <f>TEXT(Hospital_Emergency_Room_Data[[#This Row],[Patient Admission Date]],"dddd")</f>
        <v>Monday</v>
      </c>
      <c r="H5210" t="s">
        <v>41</v>
      </c>
      <c r="I5210">
        <v>37</v>
      </c>
      <c r="J5210" s="5" t="s">
        <v>9223</v>
      </c>
      <c r="K5210" t="s">
        <v>12</v>
      </c>
      <c r="L5210" t="s">
        <v>9281</v>
      </c>
      <c r="M5210" t="s">
        <v>9210</v>
      </c>
      <c r="O5210">
        <v>30</v>
      </c>
      <c r="P5210" t="s">
        <v>9225</v>
      </c>
      <c r="Q5210">
        <v>24</v>
      </c>
      <c r="R5210">
        <v>8</v>
      </c>
      <c r="S5210" t="s">
        <v>9255</v>
      </c>
      <c r="T5210" t="s">
        <v>9264</v>
      </c>
      <c r="U5210" t="s">
        <v>9282</v>
      </c>
      <c r="V5210" t="str" cm="1">
        <f t="array" ref="V5210">_xlfn.IFS(Hospital_Emergency_Room_Data[[#This Row],[Day]]&lt;=10,"Start(1-10)",Hospital_Emergency_Room_Data[[#This Row],[Day]]&lt;=20,"Middle(11-20)",Hospital_Emergency_Room_Data[[#This Row],[Day]]&gt;20,"End(21-30)")</f>
        <v>End(21-30)</v>
      </c>
    </row>
    <row r="5211" spans="1:22">
      <c r="A5211">
        <v>626427918</v>
      </c>
      <c r="B5211" t="s">
        <v>5220</v>
      </c>
      <c r="C5211" s="1">
        <v>45438</v>
      </c>
      <c r="D5211" t="str">
        <f>TEXT(Hospital_Emergency_Room_Data[[#This Row],[Patient Admission Date]],"mmm")</f>
        <v>May</v>
      </c>
      <c r="E5211">
        <f>YEAR(Hospital_Emergency_Room_Data[[#This Row],[Patient Admission Date]])</f>
        <v>2024</v>
      </c>
      <c r="F5211" s="2">
        <v>0.22152777777777777</v>
      </c>
      <c r="G5211" s="8" t="str">
        <f>TEXT(Hospital_Emergency_Room_Data[[#This Row],[Patient Admission Date]],"dddd")</f>
        <v>Sunday</v>
      </c>
      <c r="H5211" t="s">
        <v>41</v>
      </c>
      <c r="I5211">
        <v>27</v>
      </c>
      <c r="J5211" s="5" t="s">
        <v>9220</v>
      </c>
      <c r="K5211" t="s">
        <v>12</v>
      </c>
      <c r="L5211" t="s">
        <v>9281</v>
      </c>
      <c r="M5211" t="s">
        <v>9210</v>
      </c>
      <c r="O5211">
        <v>36</v>
      </c>
      <c r="P5211" t="s">
        <v>9225</v>
      </c>
      <c r="Q5211">
        <v>26</v>
      </c>
      <c r="R5211">
        <v>5</v>
      </c>
      <c r="S5211" t="s">
        <v>9258</v>
      </c>
      <c r="T5211" t="s">
        <v>9264</v>
      </c>
      <c r="U5211" t="s">
        <v>9300</v>
      </c>
      <c r="V5211" t="str" cm="1">
        <f t="array" ref="V5211">_xlfn.IFS(Hospital_Emergency_Room_Data[[#This Row],[Day]]&lt;=10,"Start(1-10)",Hospital_Emergency_Room_Data[[#This Row],[Day]]&lt;=20,"Middle(11-20)",Hospital_Emergency_Room_Data[[#This Row],[Day]]&gt;20,"End(21-30)")</f>
        <v>End(21-30)</v>
      </c>
    </row>
    <row r="5212" spans="1:22">
      <c r="A5212">
        <v>314484183</v>
      </c>
      <c r="B5212" t="s">
        <v>5221</v>
      </c>
      <c r="C5212" s="1">
        <v>45439</v>
      </c>
      <c r="D5212" t="str">
        <f>TEXT(Hospital_Emergency_Room_Data[[#This Row],[Patient Admission Date]],"mmm")</f>
        <v>May</v>
      </c>
      <c r="E5212">
        <f>YEAR(Hospital_Emergency_Room_Data[[#This Row],[Patient Admission Date]])</f>
        <v>2024</v>
      </c>
      <c r="F5212" s="2">
        <v>4.9305555555555554E-2</v>
      </c>
      <c r="G5212" s="8" t="str">
        <f>TEXT(Hospital_Emergency_Room_Data[[#This Row],[Patient Admission Date]],"dddd")</f>
        <v>Monday</v>
      </c>
      <c r="H5212" t="s">
        <v>41</v>
      </c>
      <c r="I5212">
        <v>54</v>
      </c>
      <c r="J5212" s="5" t="s">
        <v>9219</v>
      </c>
      <c r="K5212" t="s">
        <v>12</v>
      </c>
      <c r="L5212" t="s">
        <v>9281</v>
      </c>
      <c r="M5212" t="s">
        <v>9210</v>
      </c>
      <c r="O5212">
        <v>39</v>
      </c>
      <c r="P5212" t="s">
        <v>9225</v>
      </c>
      <c r="Q5212">
        <v>27</v>
      </c>
      <c r="R5212">
        <v>1</v>
      </c>
      <c r="S5212" t="s">
        <v>9258</v>
      </c>
      <c r="T5212" t="s">
        <v>9264</v>
      </c>
      <c r="U5212" t="s">
        <v>9300</v>
      </c>
      <c r="V5212" t="str" cm="1">
        <f t="array" ref="V5212">_xlfn.IFS(Hospital_Emergency_Room_Data[[#This Row],[Day]]&lt;=10,"Start(1-10)",Hospital_Emergency_Room_Data[[#This Row],[Day]]&lt;=20,"Middle(11-20)",Hospital_Emergency_Room_Data[[#This Row],[Day]]&gt;20,"End(21-30)")</f>
        <v>End(21-30)</v>
      </c>
    </row>
    <row r="5213" spans="1:22">
      <c r="A5213">
        <v>559999805</v>
      </c>
      <c r="B5213" t="s">
        <v>5222</v>
      </c>
      <c r="C5213" s="1">
        <v>45231</v>
      </c>
      <c r="D5213" t="str">
        <f>TEXT(Hospital_Emergency_Room_Data[[#This Row],[Patient Admission Date]],"mmm")</f>
        <v>Nov</v>
      </c>
      <c r="E5213">
        <f>YEAR(Hospital_Emergency_Room_Data[[#This Row],[Patient Admission Date]])</f>
        <v>2023</v>
      </c>
      <c r="F5213" s="2">
        <v>5.2083333333333336E-2</v>
      </c>
      <c r="G5213" s="8" t="str">
        <f>TEXT(Hospital_Emergency_Room_Data[[#This Row],[Patient Admission Date]],"dddd")</f>
        <v>Wednesday</v>
      </c>
      <c r="H5213" t="s">
        <v>41</v>
      </c>
      <c r="I5213">
        <v>66</v>
      </c>
      <c r="J5213" s="5" t="s">
        <v>9217</v>
      </c>
      <c r="K5213" t="s">
        <v>12</v>
      </c>
      <c r="L5213" t="s">
        <v>9281</v>
      </c>
      <c r="M5213" t="s">
        <v>9210</v>
      </c>
      <c r="O5213">
        <v>39</v>
      </c>
      <c r="P5213" t="s">
        <v>9225</v>
      </c>
      <c r="Q5213">
        <v>1</v>
      </c>
      <c r="R5213">
        <v>1</v>
      </c>
      <c r="S5213" t="s">
        <v>9258</v>
      </c>
      <c r="T5213" t="s">
        <v>9263</v>
      </c>
      <c r="U5213" t="s">
        <v>9300</v>
      </c>
      <c r="V5213" t="str" cm="1">
        <f t="array" ref="V5213">_xlfn.IFS(Hospital_Emergency_Room_Data[[#This Row],[Day]]&lt;=10,"Start(1-10)",Hospital_Emergency_Room_Data[[#This Row],[Day]]&lt;=20,"Middle(11-20)",Hospital_Emergency_Room_Data[[#This Row],[Day]]&gt;20,"End(21-30)")</f>
        <v>Start(1-10)</v>
      </c>
    </row>
    <row r="5214" spans="1:22">
      <c r="A5214">
        <v>785142082</v>
      </c>
      <c r="B5214" t="s">
        <v>5223</v>
      </c>
      <c r="C5214" s="1">
        <v>45374</v>
      </c>
      <c r="D5214" t="str">
        <f>TEXT(Hospital_Emergency_Room_Data[[#This Row],[Patient Admission Date]],"mmm")</f>
        <v>Mar</v>
      </c>
      <c r="E5214">
        <f>YEAR(Hospital_Emergency_Room_Data[[#This Row],[Patient Admission Date]])</f>
        <v>2024</v>
      </c>
      <c r="F5214" s="2">
        <v>0.6166666666666667</v>
      </c>
      <c r="G5214" s="8" t="str">
        <f>TEXT(Hospital_Emergency_Room_Data[[#This Row],[Patient Admission Date]],"dddd")</f>
        <v>Saturday</v>
      </c>
      <c r="H5214" t="s">
        <v>41</v>
      </c>
      <c r="I5214">
        <v>61</v>
      </c>
      <c r="J5214" s="5" t="s">
        <v>9217</v>
      </c>
      <c r="K5214" t="s">
        <v>12</v>
      </c>
      <c r="L5214" t="s">
        <v>9281</v>
      </c>
      <c r="M5214" t="s">
        <v>9210</v>
      </c>
      <c r="O5214">
        <v>14</v>
      </c>
      <c r="P5214" t="s">
        <v>9226</v>
      </c>
      <c r="Q5214">
        <v>23</v>
      </c>
      <c r="R5214">
        <v>14</v>
      </c>
      <c r="S5214" t="s">
        <v>9257</v>
      </c>
      <c r="T5214" t="s">
        <v>9264</v>
      </c>
      <c r="U5214" t="s">
        <v>9282</v>
      </c>
      <c r="V5214" t="str" cm="1">
        <f t="array" ref="V5214">_xlfn.IFS(Hospital_Emergency_Room_Data[[#This Row],[Day]]&lt;=10,"Start(1-10)",Hospital_Emergency_Room_Data[[#This Row],[Day]]&lt;=20,"Middle(11-20)",Hospital_Emergency_Room_Data[[#This Row],[Day]]&gt;20,"End(21-30)")</f>
        <v>End(21-30)</v>
      </c>
    </row>
    <row r="5215" spans="1:22">
      <c r="A5215">
        <v>563609618</v>
      </c>
      <c r="B5215" t="s">
        <v>5224</v>
      </c>
      <c r="C5215" s="1">
        <v>45567</v>
      </c>
      <c r="D5215" t="str">
        <f>TEXT(Hospital_Emergency_Room_Data[[#This Row],[Patient Admission Date]],"mmm")</f>
        <v>Oct</v>
      </c>
      <c r="E5215">
        <f>YEAR(Hospital_Emergency_Room_Data[[#This Row],[Patient Admission Date]])</f>
        <v>2024</v>
      </c>
      <c r="F5215" s="2">
        <v>0.51388888888888884</v>
      </c>
      <c r="G5215" s="8" t="str">
        <f>TEXT(Hospital_Emergency_Room_Data[[#This Row],[Patient Admission Date]],"dddd")</f>
        <v>Wednesday</v>
      </c>
      <c r="H5215" t="s">
        <v>41</v>
      </c>
      <c r="I5215">
        <v>71</v>
      </c>
      <c r="J5215" s="5" t="s">
        <v>9222</v>
      </c>
      <c r="K5215" t="s">
        <v>12</v>
      </c>
      <c r="L5215" t="s">
        <v>9281</v>
      </c>
      <c r="M5215" t="s">
        <v>9210</v>
      </c>
      <c r="O5215">
        <v>30</v>
      </c>
      <c r="P5215" t="s">
        <v>9225</v>
      </c>
      <c r="Q5215">
        <v>2</v>
      </c>
      <c r="R5215">
        <v>12</v>
      </c>
      <c r="S5215" t="s">
        <v>9257</v>
      </c>
      <c r="T5215" t="s">
        <v>9263</v>
      </c>
      <c r="U5215" t="s">
        <v>9282</v>
      </c>
      <c r="V5215" t="str" cm="1">
        <f t="array" ref="V5215">_xlfn.IFS(Hospital_Emergency_Room_Data[[#This Row],[Day]]&lt;=10,"Start(1-10)",Hospital_Emergency_Room_Data[[#This Row],[Day]]&lt;=20,"Middle(11-20)",Hospital_Emergency_Room_Data[[#This Row],[Day]]&gt;20,"End(21-30)")</f>
        <v>Start(1-10)</v>
      </c>
    </row>
    <row r="5216" spans="1:22">
      <c r="A5216">
        <v>136563814</v>
      </c>
      <c r="B5216" t="s">
        <v>5225</v>
      </c>
      <c r="C5216" s="1">
        <v>45219</v>
      </c>
      <c r="D5216" t="str">
        <f>TEXT(Hospital_Emergency_Room_Data[[#This Row],[Patient Admission Date]],"mmm")</f>
        <v>Oct</v>
      </c>
      <c r="E5216">
        <f>YEAR(Hospital_Emergency_Room_Data[[#This Row],[Patient Admission Date]])</f>
        <v>2023</v>
      </c>
      <c r="F5216" s="2">
        <v>0.27569444444444446</v>
      </c>
      <c r="G5216" s="8" t="str">
        <f>TEXT(Hospital_Emergency_Room_Data[[#This Row],[Patient Admission Date]],"dddd")</f>
        <v>Friday</v>
      </c>
      <c r="H5216" t="s">
        <v>41</v>
      </c>
      <c r="I5216">
        <v>62</v>
      </c>
      <c r="J5216" s="5" t="s">
        <v>9217</v>
      </c>
      <c r="K5216" t="s">
        <v>12</v>
      </c>
      <c r="L5216" t="s">
        <v>9281</v>
      </c>
      <c r="M5216" t="s">
        <v>9210</v>
      </c>
      <c r="O5216">
        <v>31</v>
      </c>
      <c r="P5216" t="s">
        <v>9225</v>
      </c>
      <c r="Q5216">
        <v>20</v>
      </c>
      <c r="R5216">
        <v>6</v>
      </c>
      <c r="S5216" t="s">
        <v>9255</v>
      </c>
      <c r="T5216" t="s">
        <v>9262</v>
      </c>
      <c r="U5216" t="s">
        <v>9300</v>
      </c>
      <c r="V5216" t="str" cm="1">
        <f t="array" ref="V5216">_xlfn.IFS(Hospital_Emergency_Room_Data[[#This Row],[Day]]&lt;=10,"Start(1-10)",Hospital_Emergency_Room_Data[[#This Row],[Day]]&lt;=20,"Middle(11-20)",Hospital_Emergency_Room_Data[[#This Row],[Day]]&gt;20,"End(21-30)")</f>
        <v>Middle(11-20)</v>
      </c>
    </row>
    <row r="5217" spans="1:22">
      <c r="A5217">
        <v>890095805</v>
      </c>
      <c r="B5217" t="s">
        <v>5226</v>
      </c>
      <c r="C5217" s="1">
        <v>45327</v>
      </c>
      <c r="D5217" t="str">
        <f>TEXT(Hospital_Emergency_Room_Data[[#This Row],[Patient Admission Date]],"mmm")</f>
        <v>Feb</v>
      </c>
      <c r="E5217">
        <f>YEAR(Hospital_Emergency_Room_Data[[#This Row],[Patient Admission Date]])</f>
        <v>2024</v>
      </c>
      <c r="F5217" s="2">
        <v>0.80694444444444446</v>
      </c>
      <c r="G5217" s="8" t="str">
        <f>TEXT(Hospital_Emergency_Room_Data[[#This Row],[Patient Admission Date]],"dddd")</f>
        <v>Monday</v>
      </c>
      <c r="H5217" t="s">
        <v>41</v>
      </c>
      <c r="I5217">
        <v>8</v>
      </c>
      <c r="J5217" s="5" t="s">
        <v>9221</v>
      </c>
      <c r="K5217" t="s">
        <v>12</v>
      </c>
      <c r="L5217" t="s">
        <v>9281</v>
      </c>
      <c r="M5217" t="s">
        <v>9210</v>
      </c>
      <c r="O5217">
        <v>32</v>
      </c>
      <c r="P5217" t="s">
        <v>9225</v>
      </c>
      <c r="Q5217">
        <v>5</v>
      </c>
      <c r="R5217">
        <v>19</v>
      </c>
      <c r="S5217" t="s">
        <v>9256</v>
      </c>
      <c r="T5217" t="s">
        <v>9263</v>
      </c>
      <c r="U5217" t="s">
        <v>9300</v>
      </c>
      <c r="V5217" t="str" cm="1">
        <f t="array" ref="V5217">_xlfn.IFS(Hospital_Emergency_Room_Data[[#This Row],[Day]]&lt;=10,"Start(1-10)",Hospital_Emergency_Room_Data[[#This Row],[Day]]&lt;=20,"Middle(11-20)",Hospital_Emergency_Room_Data[[#This Row],[Day]]&gt;20,"End(21-30)")</f>
        <v>Start(1-10)</v>
      </c>
    </row>
    <row r="5218" spans="1:22">
      <c r="A5218">
        <v>208892644</v>
      </c>
      <c r="B5218" t="s">
        <v>5227</v>
      </c>
      <c r="C5218" s="1">
        <v>45370</v>
      </c>
      <c r="D5218" t="str">
        <f>TEXT(Hospital_Emergency_Room_Data[[#This Row],[Patient Admission Date]],"mmm")</f>
        <v>Mar</v>
      </c>
      <c r="E5218">
        <f>YEAR(Hospital_Emergency_Room_Data[[#This Row],[Patient Admission Date]])</f>
        <v>2024</v>
      </c>
      <c r="F5218" s="2">
        <v>0.29236111111111113</v>
      </c>
      <c r="G5218" s="8" t="str">
        <f>TEXT(Hospital_Emergency_Room_Data[[#This Row],[Patient Admission Date]],"dddd")</f>
        <v>Tuesday</v>
      </c>
      <c r="H5218" t="s">
        <v>41</v>
      </c>
      <c r="I5218">
        <v>62</v>
      </c>
      <c r="J5218" s="5" t="s">
        <v>9217</v>
      </c>
      <c r="K5218" t="s">
        <v>12</v>
      </c>
      <c r="L5218" t="s">
        <v>9281</v>
      </c>
      <c r="M5218" t="s">
        <v>9210</v>
      </c>
      <c r="O5218">
        <v>36</v>
      </c>
      <c r="P5218" t="s">
        <v>9225</v>
      </c>
      <c r="Q5218">
        <v>19</v>
      </c>
      <c r="R5218">
        <v>7</v>
      </c>
      <c r="S5218" t="s">
        <v>9255</v>
      </c>
      <c r="T5218" t="s">
        <v>9262</v>
      </c>
      <c r="U5218" t="s">
        <v>9300</v>
      </c>
      <c r="V5218" t="str" cm="1">
        <f t="array" ref="V5218">_xlfn.IFS(Hospital_Emergency_Room_Data[[#This Row],[Day]]&lt;=10,"Start(1-10)",Hospital_Emergency_Room_Data[[#This Row],[Day]]&lt;=20,"Middle(11-20)",Hospital_Emergency_Room_Data[[#This Row],[Day]]&gt;20,"End(21-30)")</f>
        <v>Middle(11-20)</v>
      </c>
    </row>
    <row r="5219" spans="1:22">
      <c r="A5219">
        <v>854184574</v>
      </c>
      <c r="B5219" t="s">
        <v>5228</v>
      </c>
      <c r="C5219" s="1">
        <v>45452</v>
      </c>
      <c r="D5219" t="str">
        <f>TEXT(Hospital_Emergency_Room_Data[[#This Row],[Patient Admission Date]],"mmm")</f>
        <v>Jun</v>
      </c>
      <c r="E5219">
        <f>YEAR(Hospital_Emergency_Room_Data[[#This Row],[Patient Admission Date]])</f>
        <v>2024</v>
      </c>
      <c r="F5219" s="2">
        <v>0.49375000000000002</v>
      </c>
      <c r="G5219" s="8" t="str">
        <f>TEXT(Hospital_Emergency_Room_Data[[#This Row],[Patient Admission Date]],"dddd")</f>
        <v>Sunday</v>
      </c>
      <c r="H5219" t="s">
        <v>41</v>
      </c>
      <c r="I5219">
        <v>59</v>
      </c>
      <c r="J5219" s="5" t="s">
        <v>9219</v>
      </c>
      <c r="K5219" t="s">
        <v>12</v>
      </c>
      <c r="L5219" t="s">
        <v>9281</v>
      </c>
      <c r="M5219" t="s">
        <v>9210</v>
      </c>
      <c r="O5219">
        <v>39</v>
      </c>
      <c r="P5219" t="s">
        <v>9225</v>
      </c>
      <c r="Q5219">
        <v>9</v>
      </c>
      <c r="R5219">
        <v>11</v>
      </c>
      <c r="S5219" t="s">
        <v>9255</v>
      </c>
      <c r="T5219" t="s">
        <v>9265</v>
      </c>
      <c r="U5219" t="s">
        <v>9300</v>
      </c>
      <c r="V5219" t="str" cm="1">
        <f t="array" ref="V5219">_xlfn.IFS(Hospital_Emergency_Room_Data[[#This Row],[Day]]&lt;=10,"Start(1-10)",Hospital_Emergency_Room_Data[[#This Row],[Day]]&lt;=20,"Middle(11-20)",Hospital_Emergency_Room_Data[[#This Row],[Day]]&gt;20,"End(21-30)")</f>
        <v>Start(1-10)</v>
      </c>
    </row>
    <row r="5220" spans="1:22">
      <c r="A5220">
        <v>149735025</v>
      </c>
      <c r="B5220" t="s">
        <v>5229</v>
      </c>
      <c r="C5220" s="1">
        <v>45338</v>
      </c>
      <c r="D5220" t="str">
        <f>TEXT(Hospital_Emergency_Room_Data[[#This Row],[Patient Admission Date]],"mmm")</f>
        <v>Feb</v>
      </c>
      <c r="E5220">
        <f>YEAR(Hospital_Emergency_Room_Data[[#This Row],[Patient Admission Date]])</f>
        <v>2024</v>
      </c>
      <c r="F5220" s="2">
        <v>0.55486111111111114</v>
      </c>
      <c r="G5220" s="8" t="str">
        <f>TEXT(Hospital_Emergency_Room_Data[[#This Row],[Patient Admission Date]],"dddd")</f>
        <v>Friday</v>
      </c>
      <c r="H5220" t="s">
        <v>41</v>
      </c>
      <c r="I5220">
        <v>72</v>
      </c>
      <c r="J5220" s="5" t="s">
        <v>9222</v>
      </c>
      <c r="K5220" t="s">
        <v>12</v>
      </c>
      <c r="L5220" t="s">
        <v>9281</v>
      </c>
      <c r="M5220" t="s">
        <v>9210</v>
      </c>
      <c r="O5220">
        <v>46</v>
      </c>
      <c r="P5220" t="s">
        <v>9225</v>
      </c>
      <c r="Q5220">
        <v>16</v>
      </c>
      <c r="R5220">
        <v>13</v>
      </c>
      <c r="S5220" t="s">
        <v>9257</v>
      </c>
      <c r="T5220" t="s">
        <v>9262</v>
      </c>
      <c r="U5220" t="s">
        <v>9283</v>
      </c>
      <c r="V5220" t="str" cm="1">
        <f t="array" ref="V5220">_xlfn.IFS(Hospital_Emergency_Room_Data[[#This Row],[Day]]&lt;=10,"Start(1-10)",Hospital_Emergency_Room_Data[[#This Row],[Day]]&lt;=20,"Middle(11-20)",Hospital_Emergency_Room_Data[[#This Row],[Day]]&gt;20,"End(21-30)")</f>
        <v>Middle(11-20)</v>
      </c>
    </row>
    <row r="5221" spans="1:22">
      <c r="A5221">
        <v>771659241</v>
      </c>
      <c r="B5221" t="s">
        <v>5230</v>
      </c>
      <c r="C5221" s="1">
        <v>45249</v>
      </c>
      <c r="D5221" t="str">
        <f>TEXT(Hospital_Emergency_Room_Data[[#This Row],[Patient Admission Date]],"mmm")</f>
        <v>Nov</v>
      </c>
      <c r="E5221">
        <f>YEAR(Hospital_Emergency_Room_Data[[#This Row],[Patient Admission Date]])</f>
        <v>2023</v>
      </c>
      <c r="F5221" s="2">
        <v>0.11527777777777778</v>
      </c>
      <c r="G5221" s="8" t="str">
        <f>TEXT(Hospital_Emergency_Room_Data[[#This Row],[Patient Admission Date]],"dddd")</f>
        <v>Sunday</v>
      </c>
      <c r="H5221" t="s">
        <v>41</v>
      </c>
      <c r="I5221">
        <v>45</v>
      </c>
      <c r="J5221" s="5" t="s">
        <v>9219</v>
      </c>
      <c r="K5221" t="s">
        <v>12</v>
      </c>
      <c r="L5221" t="s">
        <v>9281</v>
      </c>
      <c r="M5221" t="s">
        <v>9210</v>
      </c>
      <c r="O5221">
        <v>51</v>
      </c>
      <c r="P5221" t="s">
        <v>9225</v>
      </c>
      <c r="Q5221">
        <v>19</v>
      </c>
      <c r="R5221">
        <v>2</v>
      </c>
      <c r="S5221" t="s">
        <v>9258</v>
      </c>
      <c r="T5221" t="s">
        <v>9262</v>
      </c>
      <c r="U5221" t="s">
        <v>9283</v>
      </c>
      <c r="V5221" t="str" cm="1">
        <f t="array" ref="V5221">_xlfn.IFS(Hospital_Emergency_Room_Data[[#This Row],[Day]]&lt;=10,"Start(1-10)",Hospital_Emergency_Room_Data[[#This Row],[Day]]&lt;=20,"Middle(11-20)",Hospital_Emergency_Room_Data[[#This Row],[Day]]&gt;20,"End(21-30)")</f>
        <v>Middle(11-20)</v>
      </c>
    </row>
    <row r="5222" spans="1:22">
      <c r="A5222">
        <v>648840803</v>
      </c>
      <c r="B5222" t="s">
        <v>5231</v>
      </c>
      <c r="C5222" s="1">
        <v>45212</v>
      </c>
      <c r="D5222" t="str">
        <f>TEXT(Hospital_Emergency_Room_Data[[#This Row],[Patient Admission Date]],"mmm")</f>
        <v>Oct</v>
      </c>
      <c r="E5222">
        <f>YEAR(Hospital_Emergency_Room_Data[[#This Row],[Patient Admission Date]])</f>
        <v>2023</v>
      </c>
      <c r="F5222" s="2">
        <v>0.18263888888888888</v>
      </c>
      <c r="G5222" s="8" t="str">
        <f>TEXT(Hospital_Emergency_Room_Data[[#This Row],[Patient Admission Date]],"dddd")</f>
        <v>Friday</v>
      </c>
      <c r="H5222" t="s">
        <v>41</v>
      </c>
      <c r="I5222">
        <v>34</v>
      </c>
      <c r="J5222" s="5" t="s">
        <v>9223</v>
      </c>
      <c r="K5222" t="s">
        <v>12</v>
      </c>
      <c r="L5222" t="s">
        <v>9281</v>
      </c>
      <c r="M5222" t="s">
        <v>9210</v>
      </c>
      <c r="O5222">
        <v>16</v>
      </c>
      <c r="P5222" t="s">
        <v>9226</v>
      </c>
      <c r="Q5222">
        <v>13</v>
      </c>
      <c r="R5222">
        <v>4</v>
      </c>
      <c r="S5222" t="s">
        <v>9258</v>
      </c>
      <c r="T5222" t="s">
        <v>9265</v>
      </c>
      <c r="U5222" t="s">
        <v>9282</v>
      </c>
      <c r="V5222" t="str" cm="1">
        <f t="array" ref="V5222">_xlfn.IFS(Hospital_Emergency_Room_Data[[#This Row],[Day]]&lt;=10,"Start(1-10)",Hospital_Emergency_Room_Data[[#This Row],[Day]]&lt;=20,"Middle(11-20)",Hospital_Emergency_Room_Data[[#This Row],[Day]]&gt;20,"End(21-30)")</f>
        <v>Middle(11-20)</v>
      </c>
    </row>
    <row r="5223" spans="1:22">
      <c r="A5223">
        <v>654473643</v>
      </c>
      <c r="B5223" t="s">
        <v>5232</v>
      </c>
      <c r="C5223" s="1">
        <v>45550</v>
      </c>
      <c r="D5223" t="str">
        <f>TEXT(Hospital_Emergency_Room_Data[[#This Row],[Patient Admission Date]],"mmm")</f>
        <v>Sep</v>
      </c>
      <c r="E5223">
        <f>YEAR(Hospital_Emergency_Room_Data[[#This Row],[Patient Admission Date]])</f>
        <v>2024</v>
      </c>
      <c r="F5223" s="2">
        <v>0.25486111111111109</v>
      </c>
      <c r="G5223" s="8" t="str">
        <f>TEXT(Hospital_Emergency_Room_Data[[#This Row],[Patient Admission Date]],"dddd")</f>
        <v>Sunday</v>
      </c>
      <c r="H5223" t="s">
        <v>41</v>
      </c>
      <c r="I5223">
        <v>54</v>
      </c>
      <c r="J5223" s="5" t="s">
        <v>9219</v>
      </c>
      <c r="K5223" t="s">
        <v>12</v>
      </c>
      <c r="L5223" t="s">
        <v>9281</v>
      </c>
      <c r="M5223" t="s">
        <v>9210</v>
      </c>
      <c r="O5223">
        <v>18</v>
      </c>
      <c r="P5223" t="s">
        <v>9226</v>
      </c>
      <c r="Q5223">
        <v>15</v>
      </c>
      <c r="R5223">
        <v>6</v>
      </c>
      <c r="S5223" t="s">
        <v>9255</v>
      </c>
      <c r="T5223" t="s">
        <v>9262</v>
      </c>
      <c r="U5223" t="s">
        <v>9282</v>
      </c>
      <c r="V5223" t="str" cm="1">
        <f t="array" ref="V5223">_xlfn.IFS(Hospital_Emergency_Room_Data[[#This Row],[Day]]&lt;=10,"Start(1-10)",Hospital_Emergency_Room_Data[[#This Row],[Day]]&lt;=20,"Middle(11-20)",Hospital_Emergency_Room_Data[[#This Row],[Day]]&gt;20,"End(21-30)")</f>
        <v>Middle(11-20)</v>
      </c>
    </row>
    <row r="5224" spans="1:22">
      <c r="A5224">
        <v>696655769</v>
      </c>
      <c r="B5224" t="s">
        <v>5233</v>
      </c>
      <c r="C5224" s="1">
        <v>45489</v>
      </c>
      <c r="D5224" t="str">
        <f>TEXT(Hospital_Emergency_Room_Data[[#This Row],[Patient Admission Date]],"mmm")</f>
        <v>Jul</v>
      </c>
      <c r="E5224">
        <f>YEAR(Hospital_Emergency_Room_Data[[#This Row],[Patient Admission Date]])</f>
        <v>2024</v>
      </c>
      <c r="F5224" s="2">
        <v>4.027777777777778E-2</v>
      </c>
      <c r="G5224" s="8" t="str">
        <f>TEXT(Hospital_Emergency_Room_Data[[#This Row],[Patient Admission Date]],"dddd")</f>
        <v>Tuesday</v>
      </c>
      <c r="H5224" t="s">
        <v>41</v>
      </c>
      <c r="I5224">
        <v>41</v>
      </c>
      <c r="J5224" s="5" t="s">
        <v>9223</v>
      </c>
      <c r="K5224" t="s">
        <v>12</v>
      </c>
      <c r="L5224" t="s">
        <v>9281</v>
      </c>
      <c r="M5224" t="s">
        <v>9210</v>
      </c>
      <c r="O5224">
        <v>20</v>
      </c>
      <c r="P5224" t="s">
        <v>9226</v>
      </c>
      <c r="Q5224">
        <v>16</v>
      </c>
      <c r="R5224">
        <v>0</v>
      </c>
      <c r="S5224" t="s">
        <v>9258</v>
      </c>
      <c r="T5224" t="s">
        <v>9262</v>
      </c>
      <c r="U5224" t="s">
        <v>9282</v>
      </c>
      <c r="V5224" t="str" cm="1">
        <f t="array" ref="V5224">_xlfn.IFS(Hospital_Emergency_Room_Data[[#This Row],[Day]]&lt;=10,"Start(1-10)",Hospital_Emergency_Room_Data[[#This Row],[Day]]&lt;=20,"Middle(11-20)",Hospital_Emergency_Room_Data[[#This Row],[Day]]&gt;20,"End(21-30)")</f>
        <v>Middle(11-20)</v>
      </c>
    </row>
    <row r="5225" spans="1:22">
      <c r="A5225">
        <v>540853196</v>
      </c>
      <c r="B5225" t="s">
        <v>5234</v>
      </c>
      <c r="C5225" s="1">
        <v>45381</v>
      </c>
      <c r="D5225" t="str">
        <f>TEXT(Hospital_Emergency_Room_Data[[#This Row],[Patient Admission Date]],"mmm")</f>
        <v>Mar</v>
      </c>
      <c r="E5225">
        <f>YEAR(Hospital_Emergency_Room_Data[[#This Row],[Patient Admission Date]])</f>
        <v>2024</v>
      </c>
      <c r="F5225" s="2">
        <v>0.25694444444444442</v>
      </c>
      <c r="G5225" s="8" t="str">
        <f>TEXT(Hospital_Emergency_Room_Data[[#This Row],[Patient Admission Date]],"dddd")</f>
        <v>Saturday</v>
      </c>
      <c r="H5225" t="s">
        <v>41</v>
      </c>
      <c r="I5225">
        <v>33</v>
      </c>
      <c r="J5225" s="5" t="s">
        <v>9223</v>
      </c>
      <c r="K5225" t="s">
        <v>12</v>
      </c>
      <c r="L5225" t="s">
        <v>9281</v>
      </c>
      <c r="M5225" t="s">
        <v>9210</v>
      </c>
      <c r="O5225">
        <v>21</v>
      </c>
      <c r="P5225" t="s">
        <v>9226</v>
      </c>
      <c r="Q5225">
        <v>30</v>
      </c>
      <c r="R5225">
        <v>6</v>
      </c>
      <c r="S5225" t="s">
        <v>9255</v>
      </c>
      <c r="T5225" t="s">
        <v>9264</v>
      </c>
      <c r="U5225" t="s">
        <v>9282</v>
      </c>
      <c r="V5225" t="str" cm="1">
        <f t="array" ref="V5225">_xlfn.IFS(Hospital_Emergency_Room_Data[[#This Row],[Day]]&lt;=10,"Start(1-10)",Hospital_Emergency_Room_Data[[#This Row],[Day]]&lt;=20,"Middle(11-20)",Hospital_Emergency_Room_Data[[#This Row],[Day]]&gt;20,"End(21-30)")</f>
        <v>End(21-30)</v>
      </c>
    </row>
    <row r="5226" spans="1:22">
      <c r="A5226">
        <v>435335469</v>
      </c>
      <c r="B5226" t="s">
        <v>5235</v>
      </c>
      <c r="C5226" s="1">
        <v>45047</v>
      </c>
      <c r="D5226" t="str">
        <f>TEXT(Hospital_Emergency_Room_Data[[#This Row],[Patient Admission Date]],"mmm")</f>
        <v>May</v>
      </c>
      <c r="E5226">
        <f>YEAR(Hospital_Emergency_Room_Data[[#This Row],[Patient Admission Date]])</f>
        <v>2023</v>
      </c>
      <c r="F5226" s="2">
        <v>0.12777777777777777</v>
      </c>
      <c r="G5226" s="8" t="str">
        <f>TEXT(Hospital_Emergency_Room_Data[[#This Row],[Patient Admission Date]],"dddd")</f>
        <v>Monday</v>
      </c>
      <c r="H5226" t="s">
        <v>41</v>
      </c>
      <c r="I5226">
        <v>28</v>
      </c>
      <c r="J5226" s="5" t="s">
        <v>9220</v>
      </c>
      <c r="K5226" t="s">
        <v>12</v>
      </c>
      <c r="L5226" t="s">
        <v>9281</v>
      </c>
      <c r="M5226" t="s">
        <v>9210</v>
      </c>
      <c r="O5226">
        <v>23</v>
      </c>
      <c r="P5226" t="s">
        <v>9226</v>
      </c>
      <c r="Q5226">
        <v>1</v>
      </c>
      <c r="R5226">
        <v>3</v>
      </c>
      <c r="S5226" t="s">
        <v>9258</v>
      </c>
      <c r="T5226" t="s">
        <v>9263</v>
      </c>
      <c r="U5226" t="s">
        <v>9282</v>
      </c>
      <c r="V5226" t="str" cm="1">
        <f t="array" ref="V5226">_xlfn.IFS(Hospital_Emergency_Room_Data[[#This Row],[Day]]&lt;=10,"Start(1-10)",Hospital_Emergency_Room_Data[[#This Row],[Day]]&lt;=20,"Middle(11-20)",Hospital_Emergency_Room_Data[[#This Row],[Day]]&gt;20,"End(21-30)")</f>
        <v>Start(1-10)</v>
      </c>
    </row>
    <row r="5227" spans="1:22">
      <c r="A5227">
        <v>581110547</v>
      </c>
      <c r="B5227" t="s">
        <v>5236</v>
      </c>
      <c r="C5227" s="1">
        <v>45147</v>
      </c>
      <c r="D5227" t="str">
        <f>TEXT(Hospital_Emergency_Room_Data[[#This Row],[Patient Admission Date]],"mmm")</f>
        <v>Aug</v>
      </c>
      <c r="E5227">
        <f>YEAR(Hospital_Emergency_Room_Data[[#This Row],[Patient Admission Date]])</f>
        <v>2023</v>
      </c>
      <c r="F5227" s="2">
        <v>0.44583333333333336</v>
      </c>
      <c r="G5227" s="8" t="str">
        <f>TEXT(Hospital_Emergency_Room_Data[[#This Row],[Patient Admission Date]],"dddd")</f>
        <v>Wednesday</v>
      </c>
      <c r="H5227" t="s">
        <v>41</v>
      </c>
      <c r="I5227">
        <v>67</v>
      </c>
      <c r="J5227" s="5" t="s">
        <v>9217</v>
      </c>
      <c r="K5227" t="s">
        <v>12</v>
      </c>
      <c r="L5227" t="s">
        <v>9281</v>
      </c>
      <c r="M5227" t="s">
        <v>9210</v>
      </c>
      <c r="O5227">
        <v>25</v>
      </c>
      <c r="P5227" t="s">
        <v>9226</v>
      </c>
      <c r="Q5227">
        <v>9</v>
      </c>
      <c r="R5227">
        <v>10</v>
      </c>
      <c r="S5227" t="s">
        <v>9255</v>
      </c>
      <c r="T5227" t="s">
        <v>9265</v>
      </c>
      <c r="U5227" t="s">
        <v>9282</v>
      </c>
      <c r="V5227" t="str" cm="1">
        <f t="array" ref="V5227">_xlfn.IFS(Hospital_Emergency_Room_Data[[#This Row],[Day]]&lt;=10,"Start(1-10)",Hospital_Emergency_Room_Data[[#This Row],[Day]]&lt;=20,"Middle(11-20)",Hospital_Emergency_Room_Data[[#This Row],[Day]]&gt;20,"End(21-30)")</f>
        <v>Start(1-10)</v>
      </c>
    </row>
    <row r="5228" spans="1:22">
      <c r="A5228">
        <v>726732510</v>
      </c>
      <c r="B5228" t="s">
        <v>5237</v>
      </c>
      <c r="C5228" s="1">
        <v>45237</v>
      </c>
      <c r="D5228" t="str">
        <f>TEXT(Hospital_Emergency_Room_Data[[#This Row],[Patient Admission Date]],"mmm")</f>
        <v>Nov</v>
      </c>
      <c r="E5228">
        <f>YEAR(Hospital_Emergency_Room_Data[[#This Row],[Patient Admission Date]])</f>
        <v>2023</v>
      </c>
      <c r="F5228" s="2">
        <v>0.9145833333333333</v>
      </c>
      <c r="G5228" s="8" t="str">
        <f>TEXT(Hospital_Emergency_Room_Data[[#This Row],[Patient Admission Date]],"dddd")</f>
        <v>Tuesday</v>
      </c>
      <c r="H5228" t="s">
        <v>41</v>
      </c>
      <c r="I5228">
        <v>34</v>
      </c>
      <c r="J5228" s="5" t="s">
        <v>9223</v>
      </c>
      <c r="K5228" t="s">
        <v>12</v>
      </c>
      <c r="L5228" t="s">
        <v>9281</v>
      </c>
      <c r="M5228" t="s">
        <v>9210</v>
      </c>
      <c r="O5228">
        <v>26</v>
      </c>
      <c r="P5228" t="s">
        <v>9226</v>
      </c>
      <c r="Q5228">
        <v>7</v>
      </c>
      <c r="R5228">
        <v>21</v>
      </c>
      <c r="S5228" t="s">
        <v>9256</v>
      </c>
      <c r="T5228" t="s">
        <v>9263</v>
      </c>
      <c r="U5228" t="s">
        <v>9282</v>
      </c>
      <c r="V5228" t="str" cm="1">
        <f t="array" ref="V5228">_xlfn.IFS(Hospital_Emergency_Room_Data[[#This Row],[Day]]&lt;=10,"Start(1-10)",Hospital_Emergency_Room_Data[[#This Row],[Day]]&lt;=20,"Middle(11-20)",Hospital_Emergency_Room_Data[[#This Row],[Day]]&gt;20,"End(21-30)")</f>
        <v>Start(1-10)</v>
      </c>
    </row>
    <row r="5229" spans="1:22">
      <c r="A5229">
        <v>522309330</v>
      </c>
      <c r="B5229" t="s">
        <v>5238</v>
      </c>
      <c r="C5229" s="1">
        <v>45320</v>
      </c>
      <c r="D5229" t="str">
        <f>TEXT(Hospital_Emergency_Room_Data[[#This Row],[Patient Admission Date]],"mmm")</f>
        <v>Jan</v>
      </c>
      <c r="E5229">
        <f>YEAR(Hospital_Emergency_Room_Data[[#This Row],[Patient Admission Date]])</f>
        <v>2024</v>
      </c>
      <c r="F5229" s="2">
        <v>0.11388888888888889</v>
      </c>
      <c r="G5229" s="8" t="str">
        <f>TEXT(Hospital_Emergency_Room_Data[[#This Row],[Patient Admission Date]],"dddd")</f>
        <v>Monday</v>
      </c>
      <c r="H5229" t="s">
        <v>41</v>
      </c>
      <c r="I5229">
        <v>45</v>
      </c>
      <c r="J5229" s="5" t="s">
        <v>9219</v>
      </c>
      <c r="K5229" t="s">
        <v>12</v>
      </c>
      <c r="L5229" t="s">
        <v>9281</v>
      </c>
      <c r="M5229" t="s">
        <v>9210</v>
      </c>
      <c r="O5229">
        <v>31</v>
      </c>
      <c r="P5229" t="s">
        <v>9225</v>
      </c>
      <c r="Q5229">
        <v>29</v>
      </c>
      <c r="R5229">
        <v>2</v>
      </c>
      <c r="S5229" t="s">
        <v>9258</v>
      </c>
      <c r="T5229" t="s">
        <v>9264</v>
      </c>
      <c r="U5229" t="s">
        <v>9300</v>
      </c>
      <c r="V5229" t="str" cm="1">
        <f t="array" ref="V5229">_xlfn.IFS(Hospital_Emergency_Room_Data[[#This Row],[Day]]&lt;=10,"Start(1-10)",Hospital_Emergency_Room_Data[[#This Row],[Day]]&lt;=20,"Middle(11-20)",Hospital_Emergency_Room_Data[[#This Row],[Day]]&gt;20,"End(21-30)")</f>
        <v>End(21-30)</v>
      </c>
    </row>
    <row r="5230" spans="1:22">
      <c r="A5230">
        <v>648235753</v>
      </c>
      <c r="B5230" t="s">
        <v>5239</v>
      </c>
      <c r="C5230" s="1">
        <v>45033</v>
      </c>
      <c r="D5230" t="str">
        <f>TEXT(Hospital_Emergency_Room_Data[[#This Row],[Patient Admission Date]],"mmm")</f>
        <v>Apr</v>
      </c>
      <c r="E5230">
        <f>YEAR(Hospital_Emergency_Room_Data[[#This Row],[Patient Admission Date]])</f>
        <v>2023</v>
      </c>
      <c r="F5230" s="2">
        <v>7.3611111111111113E-2</v>
      </c>
      <c r="G5230" s="8" t="str">
        <f>TEXT(Hospital_Emergency_Room_Data[[#This Row],[Patient Admission Date]],"dddd")</f>
        <v>Monday</v>
      </c>
      <c r="H5230" t="s">
        <v>41</v>
      </c>
      <c r="I5230">
        <v>14</v>
      </c>
      <c r="J5230" s="5" t="s">
        <v>9221</v>
      </c>
      <c r="K5230" t="s">
        <v>12</v>
      </c>
      <c r="L5230" t="s">
        <v>9281</v>
      </c>
      <c r="M5230" t="s">
        <v>9210</v>
      </c>
      <c r="O5230">
        <v>47</v>
      </c>
      <c r="P5230" t="s">
        <v>9225</v>
      </c>
      <c r="Q5230">
        <v>17</v>
      </c>
      <c r="R5230">
        <v>1</v>
      </c>
      <c r="S5230" t="s">
        <v>9258</v>
      </c>
      <c r="T5230" t="s">
        <v>9262</v>
      </c>
      <c r="U5230" t="s">
        <v>9283</v>
      </c>
      <c r="V5230" t="str" cm="1">
        <f t="array" ref="V5230">_xlfn.IFS(Hospital_Emergency_Room_Data[[#This Row],[Day]]&lt;=10,"Start(1-10)",Hospital_Emergency_Room_Data[[#This Row],[Day]]&lt;=20,"Middle(11-20)",Hospital_Emergency_Room_Data[[#This Row],[Day]]&gt;20,"End(21-30)")</f>
        <v>Middle(11-20)</v>
      </c>
    </row>
    <row r="5231" spans="1:22">
      <c r="A5231">
        <v>736089674</v>
      </c>
      <c r="B5231" t="s">
        <v>5240</v>
      </c>
      <c r="C5231" s="1">
        <v>45241</v>
      </c>
      <c r="D5231" t="str">
        <f>TEXT(Hospital_Emergency_Room_Data[[#This Row],[Patient Admission Date]],"mmm")</f>
        <v>Nov</v>
      </c>
      <c r="E5231">
        <f>YEAR(Hospital_Emergency_Room_Data[[#This Row],[Patient Admission Date]])</f>
        <v>2023</v>
      </c>
      <c r="F5231" s="2">
        <v>0.55833333333333335</v>
      </c>
      <c r="G5231" s="8" t="str">
        <f>TEXT(Hospital_Emergency_Room_Data[[#This Row],[Patient Admission Date]],"dddd")</f>
        <v>Saturday</v>
      </c>
      <c r="H5231" t="s">
        <v>41</v>
      </c>
      <c r="I5231">
        <v>1</v>
      </c>
      <c r="J5231" s="5" t="s">
        <v>9218</v>
      </c>
      <c r="K5231" t="s">
        <v>12</v>
      </c>
      <c r="L5231" t="s">
        <v>9281</v>
      </c>
      <c r="M5231" t="s">
        <v>9210</v>
      </c>
      <c r="O5231">
        <v>48</v>
      </c>
      <c r="P5231" t="s">
        <v>9225</v>
      </c>
      <c r="Q5231">
        <v>11</v>
      </c>
      <c r="R5231">
        <v>13</v>
      </c>
      <c r="S5231" t="s">
        <v>9257</v>
      </c>
      <c r="T5231" t="s">
        <v>9265</v>
      </c>
      <c r="U5231" t="s">
        <v>9283</v>
      </c>
      <c r="V5231" t="str" cm="1">
        <f t="array" ref="V5231">_xlfn.IFS(Hospital_Emergency_Room_Data[[#This Row],[Day]]&lt;=10,"Start(1-10)",Hospital_Emergency_Room_Data[[#This Row],[Day]]&lt;=20,"Middle(11-20)",Hospital_Emergency_Room_Data[[#This Row],[Day]]&gt;20,"End(21-30)")</f>
        <v>Middle(11-20)</v>
      </c>
    </row>
    <row r="5232" spans="1:22">
      <c r="A5232">
        <v>471580942</v>
      </c>
      <c r="B5232" t="s">
        <v>5241</v>
      </c>
      <c r="C5232" s="1">
        <v>45283</v>
      </c>
      <c r="D5232" t="str">
        <f>TEXT(Hospital_Emergency_Room_Data[[#This Row],[Patient Admission Date]],"mmm")</f>
        <v>Dec</v>
      </c>
      <c r="E5232">
        <f>YEAR(Hospital_Emergency_Room_Data[[#This Row],[Patient Admission Date]])</f>
        <v>2023</v>
      </c>
      <c r="F5232" s="2">
        <v>0.12708333333333333</v>
      </c>
      <c r="G5232" s="8" t="str">
        <f>TEXT(Hospital_Emergency_Room_Data[[#This Row],[Patient Admission Date]],"dddd")</f>
        <v>Saturday</v>
      </c>
      <c r="H5232" t="s">
        <v>41</v>
      </c>
      <c r="I5232">
        <v>35</v>
      </c>
      <c r="J5232" s="5" t="s">
        <v>9223</v>
      </c>
      <c r="K5232" t="s">
        <v>12</v>
      </c>
      <c r="L5232" t="s">
        <v>9281</v>
      </c>
      <c r="M5232" t="s">
        <v>9210</v>
      </c>
      <c r="O5232">
        <v>26</v>
      </c>
      <c r="P5232" t="s">
        <v>9226</v>
      </c>
      <c r="Q5232">
        <v>23</v>
      </c>
      <c r="R5232">
        <v>3</v>
      </c>
      <c r="S5232" t="s">
        <v>9258</v>
      </c>
      <c r="T5232" t="s">
        <v>9264</v>
      </c>
      <c r="U5232" t="s">
        <v>9282</v>
      </c>
      <c r="V5232" t="str" cm="1">
        <f t="array" ref="V5232">_xlfn.IFS(Hospital_Emergency_Room_Data[[#This Row],[Day]]&lt;=10,"Start(1-10)",Hospital_Emergency_Room_Data[[#This Row],[Day]]&lt;=20,"Middle(11-20)",Hospital_Emergency_Room_Data[[#This Row],[Day]]&gt;20,"End(21-30)")</f>
        <v>End(21-30)</v>
      </c>
    </row>
    <row r="5233" spans="1:22">
      <c r="A5233">
        <v>401253976</v>
      </c>
      <c r="B5233" t="s">
        <v>5242</v>
      </c>
      <c r="C5233" s="1">
        <v>45038</v>
      </c>
      <c r="D5233" t="str">
        <f>TEXT(Hospital_Emergency_Room_Data[[#This Row],[Patient Admission Date]],"mmm")</f>
        <v>Apr</v>
      </c>
      <c r="E5233">
        <f>YEAR(Hospital_Emergency_Room_Data[[#This Row],[Patient Admission Date]])</f>
        <v>2023</v>
      </c>
      <c r="F5233" s="2">
        <v>0.74791666666666667</v>
      </c>
      <c r="G5233" s="8" t="str">
        <f>TEXT(Hospital_Emergency_Room_Data[[#This Row],[Patient Admission Date]],"dddd")</f>
        <v>Saturday</v>
      </c>
      <c r="H5233" t="s">
        <v>41</v>
      </c>
      <c r="I5233">
        <v>50</v>
      </c>
      <c r="J5233" s="5" t="s">
        <v>9219</v>
      </c>
      <c r="K5233" t="s">
        <v>12</v>
      </c>
      <c r="L5233" t="s">
        <v>9281</v>
      </c>
      <c r="M5233" t="s">
        <v>9210</v>
      </c>
      <c r="O5233">
        <v>26</v>
      </c>
      <c r="P5233" t="s">
        <v>9226</v>
      </c>
      <c r="Q5233">
        <v>22</v>
      </c>
      <c r="R5233">
        <v>17</v>
      </c>
      <c r="S5233" t="s">
        <v>9257</v>
      </c>
      <c r="T5233" t="s">
        <v>9264</v>
      </c>
      <c r="U5233" t="s">
        <v>9282</v>
      </c>
      <c r="V5233" t="str" cm="1">
        <f t="array" ref="V5233">_xlfn.IFS(Hospital_Emergency_Room_Data[[#This Row],[Day]]&lt;=10,"Start(1-10)",Hospital_Emergency_Room_Data[[#This Row],[Day]]&lt;=20,"Middle(11-20)",Hospital_Emergency_Room_Data[[#This Row],[Day]]&gt;20,"End(21-30)")</f>
        <v>End(21-30)</v>
      </c>
    </row>
    <row r="5234" spans="1:22">
      <c r="A5234">
        <v>605975273</v>
      </c>
      <c r="B5234" t="s">
        <v>5243</v>
      </c>
      <c r="C5234" s="1">
        <v>45285</v>
      </c>
      <c r="D5234" t="str">
        <f>TEXT(Hospital_Emergency_Room_Data[[#This Row],[Patient Admission Date]],"mmm")</f>
        <v>Dec</v>
      </c>
      <c r="E5234">
        <f>YEAR(Hospital_Emergency_Room_Data[[#This Row],[Patient Admission Date]])</f>
        <v>2023</v>
      </c>
      <c r="F5234" s="2">
        <v>0.36458333333333331</v>
      </c>
      <c r="G5234" s="8" t="str">
        <f>TEXT(Hospital_Emergency_Room_Data[[#This Row],[Patient Admission Date]],"dddd")</f>
        <v>Monday</v>
      </c>
      <c r="H5234" t="s">
        <v>41</v>
      </c>
      <c r="I5234">
        <v>27</v>
      </c>
      <c r="J5234" s="5" t="s">
        <v>9220</v>
      </c>
      <c r="K5234" t="s">
        <v>12</v>
      </c>
      <c r="L5234" t="s">
        <v>9281</v>
      </c>
      <c r="M5234" t="s">
        <v>9210</v>
      </c>
      <c r="O5234">
        <v>34</v>
      </c>
      <c r="P5234" t="s">
        <v>9225</v>
      </c>
      <c r="Q5234">
        <v>25</v>
      </c>
      <c r="R5234">
        <v>8</v>
      </c>
      <c r="S5234" t="s">
        <v>9255</v>
      </c>
      <c r="T5234" t="s">
        <v>9264</v>
      </c>
      <c r="U5234" t="s">
        <v>9300</v>
      </c>
      <c r="V5234" t="str" cm="1">
        <f t="array" ref="V5234">_xlfn.IFS(Hospital_Emergency_Room_Data[[#This Row],[Day]]&lt;=10,"Start(1-10)",Hospital_Emergency_Room_Data[[#This Row],[Day]]&lt;=20,"Middle(11-20)",Hospital_Emergency_Room_Data[[#This Row],[Day]]&gt;20,"End(21-30)")</f>
        <v>End(21-30)</v>
      </c>
    </row>
    <row r="5235" spans="1:22">
      <c r="A5235">
        <v>552515855</v>
      </c>
      <c r="B5235" t="s">
        <v>5244</v>
      </c>
      <c r="C5235" s="1">
        <v>45544</v>
      </c>
      <c r="D5235" t="str">
        <f>TEXT(Hospital_Emergency_Room_Data[[#This Row],[Patient Admission Date]],"mmm")</f>
        <v>Sep</v>
      </c>
      <c r="E5235">
        <f>YEAR(Hospital_Emergency_Room_Data[[#This Row],[Patient Admission Date]])</f>
        <v>2024</v>
      </c>
      <c r="F5235" s="2">
        <v>0.80902777777777779</v>
      </c>
      <c r="G5235" s="8" t="str">
        <f>TEXT(Hospital_Emergency_Room_Data[[#This Row],[Patient Admission Date]],"dddd")</f>
        <v>Monday</v>
      </c>
      <c r="H5235" t="s">
        <v>41</v>
      </c>
      <c r="I5235">
        <v>24</v>
      </c>
      <c r="J5235" s="5" t="s">
        <v>9220</v>
      </c>
      <c r="K5235" t="s">
        <v>12</v>
      </c>
      <c r="L5235" t="s">
        <v>9281</v>
      </c>
      <c r="M5235" t="s">
        <v>9210</v>
      </c>
      <c r="O5235">
        <v>36</v>
      </c>
      <c r="P5235" t="s">
        <v>9225</v>
      </c>
      <c r="Q5235">
        <v>9</v>
      </c>
      <c r="R5235">
        <v>19</v>
      </c>
      <c r="S5235" t="s">
        <v>9256</v>
      </c>
      <c r="T5235" t="s">
        <v>9265</v>
      </c>
      <c r="U5235" t="s">
        <v>9300</v>
      </c>
      <c r="V5235" t="str" cm="1">
        <f t="array" ref="V5235">_xlfn.IFS(Hospital_Emergency_Room_Data[[#This Row],[Day]]&lt;=10,"Start(1-10)",Hospital_Emergency_Room_Data[[#This Row],[Day]]&lt;=20,"Middle(11-20)",Hospital_Emergency_Room_Data[[#This Row],[Day]]&gt;20,"End(21-30)")</f>
        <v>Start(1-10)</v>
      </c>
    </row>
    <row r="5236" spans="1:22">
      <c r="A5236">
        <v>371602571</v>
      </c>
      <c r="B5236" t="s">
        <v>5245</v>
      </c>
      <c r="C5236" s="1">
        <v>45491</v>
      </c>
      <c r="D5236" t="str">
        <f>TEXT(Hospital_Emergency_Room_Data[[#This Row],[Patient Admission Date]],"mmm")</f>
        <v>Jul</v>
      </c>
      <c r="E5236">
        <f>YEAR(Hospital_Emergency_Room_Data[[#This Row],[Patient Admission Date]])</f>
        <v>2024</v>
      </c>
      <c r="F5236" s="2">
        <v>0.16527777777777777</v>
      </c>
      <c r="G5236" s="8" t="str">
        <f>TEXT(Hospital_Emergency_Room_Data[[#This Row],[Patient Admission Date]],"dddd")</f>
        <v>Thursday</v>
      </c>
      <c r="H5236" t="s">
        <v>41</v>
      </c>
      <c r="I5236">
        <v>55</v>
      </c>
      <c r="J5236" s="5" t="s">
        <v>9219</v>
      </c>
      <c r="K5236" t="s">
        <v>12</v>
      </c>
      <c r="L5236" t="s">
        <v>9281</v>
      </c>
      <c r="M5236" t="s">
        <v>9210</v>
      </c>
      <c r="O5236">
        <v>38</v>
      </c>
      <c r="P5236" t="s">
        <v>9225</v>
      </c>
      <c r="Q5236">
        <v>18</v>
      </c>
      <c r="R5236">
        <v>3</v>
      </c>
      <c r="S5236" t="s">
        <v>9258</v>
      </c>
      <c r="T5236" t="s">
        <v>9262</v>
      </c>
      <c r="U5236" t="s">
        <v>9300</v>
      </c>
      <c r="V5236" t="str" cm="1">
        <f t="array" ref="V5236">_xlfn.IFS(Hospital_Emergency_Room_Data[[#This Row],[Day]]&lt;=10,"Start(1-10)",Hospital_Emergency_Room_Data[[#This Row],[Day]]&lt;=20,"Middle(11-20)",Hospital_Emergency_Room_Data[[#This Row],[Day]]&gt;20,"End(21-30)")</f>
        <v>Middle(11-20)</v>
      </c>
    </row>
    <row r="5237" spans="1:22">
      <c r="A5237">
        <v>834938607</v>
      </c>
      <c r="B5237" t="s">
        <v>5246</v>
      </c>
      <c r="C5237" s="1">
        <v>45237</v>
      </c>
      <c r="D5237" t="str">
        <f>TEXT(Hospital_Emergency_Room_Data[[#This Row],[Patient Admission Date]],"mmm")</f>
        <v>Nov</v>
      </c>
      <c r="E5237">
        <f>YEAR(Hospital_Emergency_Room_Data[[#This Row],[Patient Admission Date]])</f>
        <v>2023</v>
      </c>
      <c r="F5237" s="2">
        <v>0.20277777777777778</v>
      </c>
      <c r="G5237" s="8" t="str">
        <f>TEXT(Hospital_Emergency_Room_Data[[#This Row],[Patient Admission Date]],"dddd")</f>
        <v>Tuesday</v>
      </c>
      <c r="H5237" t="s">
        <v>41</v>
      </c>
      <c r="I5237">
        <v>3</v>
      </c>
      <c r="J5237" s="5" t="s">
        <v>9218</v>
      </c>
      <c r="K5237" t="s">
        <v>12</v>
      </c>
      <c r="L5237" t="s">
        <v>9281</v>
      </c>
      <c r="M5237" t="s">
        <v>9210</v>
      </c>
      <c r="O5237">
        <v>55</v>
      </c>
      <c r="P5237" t="s">
        <v>9225</v>
      </c>
      <c r="Q5237">
        <v>7</v>
      </c>
      <c r="R5237">
        <v>4</v>
      </c>
      <c r="S5237" t="s">
        <v>9258</v>
      </c>
      <c r="T5237" t="s">
        <v>9263</v>
      </c>
      <c r="U5237" t="s">
        <v>9283</v>
      </c>
      <c r="V5237" t="str" cm="1">
        <f t="array" ref="V5237">_xlfn.IFS(Hospital_Emergency_Room_Data[[#This Row],[Day]]&lt;=10,"Start(1-10)",Hospital_Emergency_Room_Data[[#This Row],[Day]]&lt;=20,"Middle(11-20)",Hospital_Emergency_Room_Data[[#This Row],[Day]]&gt;20,"End(21-30)")</f>
        <v>Start(1-10)</v>
      </c>
    </row>
    <row r="5238" spans="1:22">
      <c r="A5238">
        <v>233870588</v>
      </c>
      <c r="B5238" t="s">
        <v>5247</v>
      </c>
      <c r="C5238" s="1">
        <v>45301</v>
      </c>
      <c r="D5238" t="str">
        <f>TEXT(Hospital_Emergency_Room_Data[[#This Row],[Patient Admission Date]],"mmm")</f>
        <v>Jan</v>
      </c>
      <c r="E5238">
        <f>YEAR(Hospital_Emergency_Room_Data[[#This Row],[Patient Admission Date]])</f>
        <v>2024</v>
      </c>
      <c r="F5238" s="2">
        <v>0.25069444444444444</v>
      </c>
      <c r="G5238" s="8" t="str">
        <f>TEXT(Hospital_Emergency_Room_Data[[#This Row],[Patient Admission Date]],"dddd")</f>
        <v>Wednesday</v>
      </c>
      <c r="H5238" t="s">
        <v>41</v>
      </c>
      <c r="I5238">
        <v>68</v>
      </c>
      <c r="J5238" s="5" t="s">
        <v>9217</v>
      </c>
      <c r="K5238" t="s">
        <v>12</v>
      </c>
      <c r="L5238" t="s">
        <v>9281</v>
      </c>
      <c r="M5238" t="s">
        <v>9210</v>
      </c>
      <c r="O5238">
        <v>55</v>
      </c>
      <c r="P5238" t="s">
        <v>9225</v>
      </c>
      <c r="Q5238">
        <v>10</v>
      </c>
      <c r="R5238">
        <v>6</v>
      </c>
      <c r="S5238" t="s">
        <v>9255</v>
      </c>
      <c r="T5238" t="s">
        <v>9265</v>
      </c>
      <c r="U5238" t="s">
        <v>9283</v>
      </c>
      <c r="V5238" t="str" cm="1">
        <f t="array" ref="V5238">_xlfn.IFS(Hospital_Emergency_Room_Data[[#This Row],[Day]]&lt;=10,"Start(1-10)",Hospital_Emergency_Room_Data[[#This Row],[Day]]&lt;=20,"Middle(11-20)",Hospital_Emergency_Room_Data[[#This Row],[Day]]&gt;20,"End(21-30)")</f>
        <v>Start(1-10)</v>
      </c>
    </row>
    <row r="5239" spans="1:22">
      <c r="A5239">
        <v>694429885</v>
      </c>
      <c r="B5239" t="s">
        <v>5248</v>
      </c>
      <c r="C5239" s="1">
        <v>45185</v>
      </c>
      <c r="D5239" t="str">
        <f>TEXT(Hospital_Emergency_Room_Data[[#This Row],[Patient Admission Date]],"mmm")</f>
        <v>Sep</v>
      </c>
      <c r="E5239">
        <f>YEAR(Hospital_Emergency_Room_Data[[#This Row],[Patient Admission Date]])</f>
        <v>2023</v>
      </c>
      <c r="F5239" s="2">
        <v>0.56111111111111112</v>
      </c>
      <c r="G5239" s="8" t="str">
        <f>TEXT(Hospital_Emergency_Room_Data[[#This Row],[Patient Admission Date]],"dddd")</f>
        <v>Saturday</v>
      </c>
      <c r="H5239" t="s">
        <v>41</v>
      </c>
      <c r="I5239">
        <v>42</v>
      </c>
      <c r="J5239" s="5" t="s">
        <v>9223</v>
      </c>
      <c r="K5239" t="s">
        <v>12</v>
      </c>
      <c r="L5239" t="s">
        <v>9281</v>
      </c>
      <c r="M5239" t="s">
        <v>9210</v>
      </c>
      <c r="O5239">
        <v>12</v>
      </c>
      <c r="P5239" t="s">
        <v>9226</v>
      </c>
      <c r="Q5239">
        <v>16</v>
      </c>
      <c r="R5239">
        <v>13</v>
      </c>
      <c r="S5239" t="s">
        <v>9257</v>
      </c>
      <c r="T5239" t="s">
        <v>9262</v>
      </c>
      <c r="U5239" t="s">
        <v>9282</v>
      </c>
      <c r="V5239" t="str" cm="1">
        <f t="array" ref="V5239">_xlfn.IFS(Hospital_Emergency_Room_Data[[#This Row],[Day]]&lt;=10,"Start(1-10)",Hospital_Emergency_Room_Data[[#This Row],[Day]]&lt;=20,"Middle(11-20)",Hospital_Emergency_Room_Data[[#This Row],[Day]]&gt;20,"End(21-30)")</f>
        <v>Middle(11-20)</v>
      </c>
    </row>
    <row r="5240" spans="1:22">
      <c r="A5240">
        <v>680363688</v>
      </c>
      <c r="B5240" t="s">
        <v>5249</v>
      </c>
      <c r="C5240" s="1">
        <v>45096</v>
      </c>
      <c r="D5240" t="str">
        <f>TEXT(Hospital_Emergency_Room_Data[[#This Row],[Patient Admission Date]],"mmm")</f>
        <v>Jun</v>
      </c>
      <c r="E5240">
        <f>YEAR(Hospital_Emergency_Room_Data[[#This Row],[Patient Admission Date]])</f>
        <v>2023</v>
      </c>
      <c r="F5240" s="2">
        <v>0.19027777777777777</v>
      </c>
      <c r="G5240" s="8" t="str">
        <f>TEXT(Hospital_Emergency_Room_Data[[#This Row],[Patient Admission Date]],"dddd")</f>
        <v>Monday</v>
      </c>
      <c r="H5240" t="s">
        <v>41</v>
      </c>
      <c r="I5240">
        <v>79</v>
      </c>
      <c r="J5240" s="5" t="s">
        <v>9222</v>
      </c>
      <c r="K5240" t="s">
        <v>12</v>
      </c>
      <c r="L5240" t="s">
        <v>9281</v>
      </c>
      <c r="M5240" t="s">
        <v>9210</v>
      </c>
      <c r="O5240">
        <v>12</v>
      </c>
      <c r="P5240" t="s">
        <v>9226</v>
      </c>
      <c r="Q5240">
        <v>19</v>
      </c>
      <c r="R5240">
        <v>4</v>
      </c>
      <c r="S5240" t="s">
        <v>9258</v>
      </c>
      <c r="T5240" t="s">
        <v>9262</v>
      </c>
      <c r="U5240" t="s">
        <v>9282</v>
      </c>
      <c r="V5240" t="str" cm="1">
        <f t="array" ref="V5240">_xlfn.IFS(Hospital_Emergency_Room_Data[[#This Row],[Day]]&lt;=10,"Start(1-10)",Hospital_Emergency_Room_Data[[#This Row],[Day]]&lt;=20,"Middle(11-20)",Hospital_Emergency_Room_Data[[#This Row],[Day]]&gt;20,"End(21-30)")</f>
        <v>Middle(11-20)</v>
      </c>
    </row>
    <row r="5241" spans="1:22">
      <c r="A5241">
        <v>722317591</v>
      </c>
      <c r="B5241" t="s">
        <v>5250</v>
      </c>
      <c r="C5241" s="1">
        <v>45169</v>
      </c>
      <c r="D5241" t="str">
        <f>TEXT(Hospital_Emergency_Room_Data[[#This Row],[Patient Admission Date]],"mmm")</f>
        <v>Aug</v>
      </c>
      <c r="E5241">
        <f>YEAR(Hospital_Emergency_Room_Data[[#This Row],[Patient Admission Date]])</f>
        <v>2023</v>
      </c>
      <c r="F5241" s="2">
        <v>0.81527777777777777</v>
      </c>
      <c r="G5241" s="8" t="str">
        <f>TEXT(Hospital_Emergency_Room_Data[[#This Row],[Patient Admission Date]],"dddd")</f>
        <v>Thursday</v>
      </c>
      <c r="H5241" t="s">
        <v>41</v>
      </c>
      <c r="I5241">
        <v>21</v>
      </c>
      <c r="J5241" s="5" t="s">
        <v>9220</v>
      </c>
      <c r="K5241" t="s">
        <v>12</v>
      </c>
      <c r="L5241" t="s">
        <v>9281</v>
      </c>
      <c r="M5241" t="s">
        <v>9210</v>
      </c>
      <c r="O5241">
        <v>21</v>
      </c>
      <c r="P5241" t="s">
        <v>9226</v>
      </c>
      <c r="Q5241">
        <v>31</v>
      </c>
      <c r="R5241">
        <v>19</v>
      </c>
      <c r="S5241" t="s">
        <v>9256</v>
      </c>
      <c r="T5241" t="s">
        <v>9264</v>
      </c>
      <c r="U5241" t="s">
        <v>9282</v>
      </c>
      <c r="V5241" t="str" cm="1">
        <f t="array" ref="V5241">_xlfn.IFS(Hospital_Emergency_Room_Data[[#This Row],[Day]]&lt;=10,"Start(1-10)",Hospital_Emergency_Room_Data[[#This Row],[Day]]&lt;=20,"Middle(11-20)",Hospital_Emergency_Room_Data[[#This Row],[Day]]&gt;20,"End(21-30)")</f>
        <v>End(21-30)</v>
      </c>
    </row>
    <row r="5242" spans="1:22">
      <c r="A5242">
        <v>645296383</v>
      </c>
      <c r="B5242" t="s">
        <v>5251</v>
      </c>
      <c r="C5242" s="1">
        <v>45391</v>
      </c>
      <c r="D5242" t="str">
        <f>TEXT(Hospital_Emergency_Room_Data[[#This Row],[Patient Admission Date]],"mmm")</f>
        <v>Apr</v>
      </c>
      <c r="E5242">
        <f>YEAR(Hospital_Emergency_Room_Data[[#This Row],[Patient Admission Date]])</f>
        <v>2024</v>
      </c>
      <c r="F5242" s="2">
        <v>0.37638888888888888</v>
      </c>
      <c r="G5242" s="8" t="str">
        <f>TEXT(Hospital_Emergency_Room_Data[[#This Row],[Patient Admission Date]],"dddd")</f>
        <v>Tuesday</v>
      </c>
      <c r="H5242" t="s">
        <v>41</v>
      </c>
      <c r="I5242">
        <v>58</v>
      </c>
      <c r="J5242" s="5" t="s">
        <v>9219</v>
      </c>
      <c r="K5242" t="s">
        <v>12</v>
      </c>
      <c r="L5242" t="s">
        <v>9281</v>
      </c>
      <c r="M5242" t="s">
        <v>9210</v>
      </c>
      <c r="O5242">
        <v>31</v>
      </c>
      <c r="P5242" t="s">
        <v>9225</v>
      </c>
      <c r="Q5242">
        <v>9</v>
      </c>
      <c r="R5242">
        <v>9</v>
      </c>
      <c r="S5242" t="s">
        <v>9255</v>
      </c>
      <c r="T5242" t="s">
        <v>9265</v>
      </c>
      <c r="U5242" t="s">
        <v>9300</v>
      </c>
      <c r="V5242" t="str" cm="1">
        <f t="array" ref="V5242">_xlfn.IFS(Hospital_Emergency_Room_Data[[#This Row],[Day]]&lt;=10,"Start(1-10)",Hospital_Emergency_Room_Data[[#This Row],[Day]]&lt;=20,"Middle(11-20)",Hospital_Emergency_Room_Data[[#This Row],[Day]]&gt;20,"End(21-30)")</f>
        <v>Start(1-10)</v>
      </c>
    </row>
    <row r="5243" spans="1:22">
      <c r="A5243">
        <v>818956696</v>
      </c>
      <c r="B5243" t="s">
        <v>5252</v>
      </c>
      <c r="C5243" s="1">
        <v>45260</v>
      </c>
      <c r="D5243" t="str">
        <f>TEXT(Hospital_Emergency_Room_Data[[#This Row],[Patient Admission Date]],"mmm")</f>
        <v>Nov</v>
      </c>
      <c r="E5243">
        <f>YEAR(Hospital_Emergency_Room_Data[[#This Row],[Patient Admission Date]])</f>
        <v>2023</v>
      </c>
      <c r="F5243" s="2">
        <v>0.46180555555555558</v>
      </c>
      <c r="G5243" s="8" t="str">
        <f>TEXT(Hospital_Emergency_Room_Data[[#This Row],[Patient Admission Date]],"dddd")</f>
        <v>Thursday</v>
      </c>
      <c r="H5243" t="s">
        <v>41</v>
      </c>
      <c r="I5243">
        <v>10</v>
      </c>
      <c r="J5243" s="5" t="s">
        <v>9221</v>
      </c>
      <c r="K5243" t="s">
        <v>12</v>
      </c>
      <c r="L5243" t="s">
        <v>9281</v>
      </c>
      <c r="M5243" t="s">
        <v>9210</v>
      </c>
      <c r="O5243">
        <v>36</v>
      </c>
      <c r="P5243" t="s">
        <v>9225</v>
      </c>
      <c r="Q5243">
        <v>30</v>
      </c>
      <c r="R5243">
        <v>11</v>
      </c>
      <c r="S5243" t="s">
        <v>9255</v>
      </c>
      <c r="T5243" t="s">
        <v>9264</v>
      </c>
      <c r="U5243" t="s">
        <v>9300</v>
      </c>
      <c r="V5243" t="str" cm="1">
        <f t="array" ref="V5243">_xlfn.IFS(Hospital_Emergency_Room_Data[[#This Row],[Day]]&lt;=10,"Start(1-10)",Hospital_Emergency_Room_Data[[#This Row],[Day]]&lt;=20,"Middle(11-20)",Hospital_Emergency_Room_Data[[#This Row],[Day]]&gt;20,"End(21-30)")</f>
        <v>End(21-30)</v>
      </c>
    </row>
    <row r="5244" spans="1:22">
      <c r="A5244">
        <v>734735251</v>
      </c>
      <c r="B5244" t="s">
        <v>5253</v>
      </c>
      <c r="C5244" s="1">
        <v>45249</v>
      </c>
      <c r="D5244" t="str">
        <f>TEXT(Hospital_Emergency_Room_Data[[#This Row],[Patient Admission Date]],"mmm")</f>
        <v>Nov</v>
      </c>
      <c r="E5244">
        <f>YEAR(Hospital_Emergency_Room_Data[[#This Row],[Patient Admission Date]])</f>
        <v>2023</v>
      </c>
      <c r="F5244" s="2">
        <v>4.7222222222222221E-2</v>
      </c>
      <c r="G5244" s="8" t="str">
        <f>TEXT(Hospital_Emergency_Room_Data[[#This Row],[Patient Admission Date]],"dddd")</f>
        <v>Sunday</v>
      </c>
      <c r="H5244" t="s">
        <v>41</v>
      </c>
      <c r="I5244">
        <v>63</v>
      </c>
      <c r="J5244" s="5" t="s">
        <v>9217</v>
      </c>
      <c r="K5244" t="s">
        <v>12</v>
      </c>
      <c r="L5244" t="s">
        <v>9281</v>
      </c>
      <c r="M5244" t="s">
        <v>9210</v>
      </c>
      <c r="O5244">
        <v>53</v>
      </c>
      <c r="P5244" t="s">
        <v>9225</v>
      </c>
      <c r="Q5244">
        <v>19</v>
      </c>
      <c r="R5244">
        <v>1</v>
      </c>
      <c r="S5244" t="s">
        <v>9258</v>
      </c>
      <c r="T5244" t="s">
        <v>9262</v>
      </c>
      <c r="U5244" t="s">
        <v>9283</v>
      </c>
      <c r="V5244" t="str" cm="1">
        <f t="array" ref="V5244">_xlfn.IFS(Hospital_Emergency_Room_Data[[#This Row],[Day]]&lt;=10,"Start(1-10)",Hospital_Emergency_Room_Data[[#This Row],[Day]]&lt;=20,"Middle(11-20)",Hospital_Emergency_Room_Data[[#This Row],[Day]]&gt;20,"End(21-30)")</f>
        <v>Middle(11-20)</v>
      </c>
    </row>
    <row r="5245" spans="1:22">
      <c r="A5245">
        <v>228136406</v>
      </c>
      <c r="B5245" t="s">
        <v>5254</v>
      </c>
      <c r="C5245" s="1">
        <v>45219</v>
      </c>
      <c r="D5245" t="str">
        <f>TEXT(Hospital_Emergency_Room_Data[[#This Row],[Patient Admission Date]],"mmm")</f>
        <v>Oct</v>
      </c>
      <c r="E5245">
        <f>YEAR(Hospital_Emergency_Room_Data[[#This Row],[Patient Admission Date]])</f>
        <v>2023</v>
      </c>
      <c r="F5245" s="2">
        <v>0.67638888888888893</v>
      </c>
      <c r="G5245" s="8" t="str">
        <f>TEXT(Hospital_Emergency_Room_Data[[#This Row],[Patient Admission Date]],"dddd")</f>
        <v>Friday</v>
      </c>
      <c r="H5245" t="s">
        <v>41</v>
      </c>
      <c r="I5245">
        <v>69</v>
      </c>
      <c r="J5245" s="5" t="s">
        <v>9217</v>
      </c>
      <c r="K5245" t="s">
        <v>12</v>
      </c>
      <c r="L5245" t="s">
        <v>9281</v>
      </c>
      <c r="M5245" t="s">
        <v>9210</v>
      </c>
      <c r="O5245">
        <v>14</v>
      </c>
      <c r="P5245" t="s">
        <v>9226</v>
      </c>
      <c r="Q5245">
        <v>20</v>
      </c>
      <c r="R5245">
        <v>16</v>
      </c>
      <c r="S5245" t="s">
        <v>9257</v>
      </c>
      <c r="T5245" t="s">
        <v>9262</v>
      </c>
      <c r="U5245" t="s">
        <v>9282</v>
      </c>
      <c r="V5245" t="str" cm="1">
        <f t="array" ref="V5245">_xlfn.IFS(Hospital_Emergency_Room_Data[[#This Row],[Day]]&lt;=10,"Start(1-10)",Hospital_Emergency_Room_Data[[#This Row],[Day]]&lt;=20,"Middle(11-20)",Hospital_Emergency_Room_Data[[#This Row],[Day]]&gt;20,"End(21-30)")</f>
        <v>Middle(11-20)</v>
      </c>
    </row>
    <row r="5246" spans="1:22">
      <c r="A5246">
        <v>606122990</v>
      </c>
      <c r="B5246" t="s">
        <v>5255</v>
      </c>
      <c r="C5246" s="1">
        <v>45429</v>
      </c>
      <c r="D5246" t="str">
        <f>TEXT(Hospital_Emergency_Room_Data[[#This Row],[Patient Admission Date]],"mmm")</f>
        <v>May</v>
      </c>
      <c r="E5246">
        <f>YEAR(Hospital_Emergency_Room_Data[[#This Row],[Patient Admission Date]])</f>
        <v>2024</v>
      </c>
      <c r="F5246" s="2">
        <v>0.54861111111111116</v>
      </c>
      <c r="G5246" s="8" t="str">
        <f>TEXT(Hospital_Emergency_Room_Data[[#This Row],[Patient Admission Date]],"dddd")</f>
        <v>Friday</v>
      </c>
      <c r="H5246" t="s">
        <v>41</v>
      </c>
      <c r="I5246">
        <v>70</v>
      </c>
      <c r="J5246" s="5" t="s">
        <v>9222</v>
      </c>
      <c r="K5246" t="s">
        <v>12</v>
      </c>
      <c r="L5246" t="s">
        <v>9281</v>
      </c>
      <c r="M5246" t="s">
        <v>9210</v>
      </c>
      <c r="O5246">
        <v>30</v>
      </c>
      <c r="P5246" t="s">
        <v>9225</v>
      </c>
      <c r="Q5246">
        <v>17</v>
      </c>
      <c r="R5246">
        <v>13</v>
      </c>
      <c r="S5246" t="s">
        <v>9257</v>
      </c>
      <c r="T5246" t="s">
        <v>9262</v>
      </c>
      <c r="U5246" t="s">
        <v>9282</v>
      </c>
      <c r="V5246" t="str" cm="1">
        <f t="array" ref="V5246">_xlfn.IFS(Hospital_Emergency_Room_Data[[#This Row],[Day]]&lt;=10,"Start(1-10)",Hospital_Emergency_Room_Data[[#This Row],[Day]]&lt;=20,"Middle(11-20)",Hospital_Emergency_Room_Data[[#This Row],[Day]]&gt;20,"End(21-30)")</f>
        <v>Middle(11-20)</v>
      </c>
    </row>
    <row r="5247" spans="1:22">
      <c r="A5247">
        <v>368511649</v>
      </c>
      <c r="B5247" t="s">
        <v>5256</v>
      </c>
      <c r="C5247" s="1">
        <v>45259</v>
      </c>
      <c r="D5247" t="str">
        <f>TEXT(Hospital_Emergency_Room_Data[[#This Row],[Patient Admission Date]],"mmm")</f>
        <v>Nov</v>
      </c>
      <c r="E5247">
        <f>YEAR(Hospital_Emergency_Room_Data[[#This Row],[Patient Admission Date]])</f>
        <v>2023</v>
      </c>
      <c r="F5247" s="2">
        <v>0.29930555555555555</v>
      </c>
      <c r="G5247" s="8" t="str">
        <f>TEXT(Hospital_Emergency_Room_Data[[#This Row],[Patient Admission Date]],"dddd")</f>
        <v>Wednesday</v>
      </c>
      <c r="H5247" t="s">
        <v>41</v>
      </c>
      <c r="I5247">
        <v>19</v>
      </c>
      <c r="J5247" s="5" t="s">
        <v>9220</v>
      </c>
      <c r="K5247" t="s">
        <v>12</v>
      </c>
      <c r="L5247" t="s">
        <v>9281</v>
      </c>
      <c r="M5247" t="s">
        <v>9210</v>
      </c>
      <c r="O5247">
        <v>31</v>
      </c>
      <c r="P5247" t="s">
        <v>9225</v>
      </c>
      <c r="Q5247">
        <v>29</v>
      </c>
      <c r="R5247">
        <v>7</v>
      </c>
      <c r="S5247" t="s">
        <v>9255</v>
      </c>
      <c r="T5247" t="s">
        <v>9264</v>
      </c>
      <c r="U5247" t="s">
        <v>9300</v>
      </c>
      <c r="V5247" t="str" cm="1">
        <f t="array" ref="V5247">_xlfn.IFS(Hospital_Emergency_Room_Data[[#This Row],[Day]]&lt;=10,"Start(1-10)",Hospital_Emergency_Room_Data[[#This Row],[Day]]&lt;=20,"Middle(11-20)",Hospital_Emergency_Room_Data[[#This Row],[Day]]&gt;20,"End(21-30)")</f>
        <v>End(21-30)</v>
      </c>
    </row>
    <row r="5248" spans="1:22">
      <c r="A5248">
        <v>728966611</v>
      </c>
      <c r="B5248" t="s">
        <v>5257</v>
      </c>
      <c r="C5248" s="1">
        <v>45536</v>
      </c>
      <c r="D5248" t="str">
        <f>TEXT(Hospital_Emergency_Room_Data[[#This Row],[Patient Admission Date]],"mmm")</f>
        <v>Sep</v>
      </c>
      <c r="E5248">
        <f>YEAR(Hospital_Emergency_Room_Data[[#This Row],[Patient Admission Date]])</f>
        <v>2024</v>
      </c>
      <c r="F5248" s="2">
        <v>0.1388888888888889</v>
      </c>
      <c r="G5248" s="8" t="str">
        <f>TEXT(Hospital_Emergency_Room_Data[[#This Row],[Patient Admission Date]],"dddd")</f>
        <v>Sunday</v>
      </c>
      <c r="H5248" t="s">
        <v>41</v>
      </c>
      <c r="I5248">
        <v>61</v>
      </c>
      <c r="J5248" s="5" t="s">
        <v>9217</v>
      </c>
      <c r="K5248" t="s">
        <v>12</v>
      </c>
      <c r="L5248" t="s">
        <v>9281</v>
      </c>
      <c r="M5248" t="s">
        <v>9210</v>
      </c>
      <c r="O5248">
        <v>32</v>
      </c>
      <c r="P5248" t="s">
        <v>9225</v>
      </c>
      <c r="Q5248">
        <v>1</v>
      </c>
      <c r="R5248">
        <v>3</v>
      </c>
      <c r="S5248" t="s">
        <v>9258</v>
      </c>
      <c r="T5248" t="s">
        <v>9263</v>
      </c>
      <c r="U5248" t="s">
        <v>9300</v>
      </c>
      <c r="V5248" t="str" cm="1">
        <f t="array" ref="V5248">_xlfn.IFS(Hospital_Emergency_Room_Data[[#This Row],[Day]]&lt;=10,"Start(1-10)",Hospital_Emergency_Room_Data[[#This Row],[Day]]&lt;=20,"Middle(11-20)",Hospital_Emergency_Room_Data[[#This Row],[Day]]&gt;20,"End(21-30)")</f>
        <v>Start(1-10)</v>
      </c>
    </row>
    <row r="5249" spans="1:22">
      <c r="A5249">
        <v>694524320</v>
      </c>
      <c r="B5249" t="s">
        <v>5258</v>
      </c>
      <c r="C5249" s="1">
        <v>45266</v>
      </c>
      <c r="D5249" t="str">
        <f>TEXT(Hospital_Emergency_Room_Data[[#This Row],[Patient Admission Date]],"mmm")</f>
        <v>Dec</v>
      </c>
      <c r="E5249">
        <f>YEAR(Hospital_Emergency_Room_Data[[#This Row],[Patient Admission Date]])</f>
        <v>2023</v>
      </c>
      <c r="F5249" s="2">
        <v>0.88888888888888884</v>
      </c>
      <c r="G5249" s="8" t="str">
        <f>TEXT(Hospital_Emergency_Room_Data[[#This Row],[Patient Admission Date]],"dddd")</f>
        <v>Wednesday</v>
      </c>
      <c r="H5249" t="s">
        <v>41</v>
      </c>
      <c r="I5249">
        <v>14</v>
      </c>
      <c r="J5249" s="5" t="s">
        <v>9221</v>
      </c>
      <c r="K5249" t="s">
        <v>12</v>
      </c>
      <c r="L5249" t="s">
        <v>9281</v>
      </c>
      <c r="M5249" t="s">
        <v>9210</v>
      </c>
      <c r="O5249">
        <v>40</v>
      </c>
      <c r="P5249" t="s">
        <v>9225</v>
      </c>
      <c r="Q5249">
        <v>6</v>
      </c>
      <c r="R5249">
        <v>21</v>
      </c>
      <c r="S5249" t="s">
        <v>9256</v>
      </c>
      <c r="T5249" t="s">
        <v>9263</v>
      </c>
      <c r="U5249" t="s">
        <v>9300</v>
      </c>
      <c r="V5249" t="str" cm="1">
        <f t="array" ref="V5249">_xlfn.IFS(Hospital_Emergency_Room_Data[[#This Row],[Day]]&lt;=10,"Start(1-10)",Hospital_Emergency_Room_Data[[#This Row],[Day]]&lt;=20,"Middle(11-20)",Hospital_Emergency_Room_Data[[#This Row],[Day]]&gt;20,"End(21-30)")</f>
        <v>Start(1-10)</v>
      </c>
    </row>
    <row r="5250" spans="1:22">
      <c r="A5250">
        <v>383432338</v>
      </c>
      <c r="B5250" t="s">
        <v>5259</v>
      </c>
      <c r="C5250" s="1">
        <v>45444</v>
      </c>
      <c r="D5250" t="str">
        <f>TEXT(Hospital_Emergency_Room_Data[[#This Row],[Patient Admission Date]],"mmm")</f>
        <v>Jun</v>
      </c>
      <c r="E5250">
        <f>YEAR(Hospital_Emergency_Room_Data[[#This Row],[Patient Admission Date]])</f>
        <v>2024</v>
      </c>
      <c r="F5250" s="2">
        <v>0.15763888888888888</v>
      </c>
      <c r="G5250" s="8" t="str">
        <f>TEXT(Hospital_Emergency_Room_Data[[#This Row],[Patient Admission Date]],"dddd")</f>
        <v>Saturday</v>
      </c>
      <c r="H5250" t="s">
        <v>41</v>
      </c>
      <c r="I5250">
        <v>22</v>
      </c>
      <c r="J5250" s="5" t="s">
        <v>9220</v>
      </c>
      <c r="K5250" t="s">
        <v>12</v>
      </c>
      <c r="L5250" t="s">
        <v>9281</v>
      </c>
      <c r="M5250" t="s">
        <v>9210</v>
      </c>
      <c r="O5250">
        <v>41</v>
      </c>
      <c r="P5250" t="s">
        <v>9225</v>
      </c>
      <c r="Q5250">
        <v>1</v>
      </c>
      <c r="R5250">
        <v>3</v>
      </c>
      <c r="S5250" t="s">
        <v>9258</v>
      </c>
      <c r="T5250" t="s">
        <v>9263</v>
      </c>
      <c r="U5250" t="s">
        <v>9300</v>
      </c>
      <c r="V5250" t="str" cm="1">
        <f t="array" ref="V5250">_xlfn.IFS(Hospital_Emergency_Room_Data[[#This Row],[Day]]&lt;=10,"Start(1-10)",Hospital_Emergency_Room_Data[[#This Row],[Day]]&lt;=20,"Middle(11-20)",Hospital_Emergency_Room_Data[[#This Row],[Day]]&gt;20,"End(21-30)")</f>
        <v>Start(1-10)</v>
      </c>
    </row>
    <row r="5251" spans="1:22">
      <c r="A5251">
        <v>442760043</v>
      </c>
      <c r="B5251" t="s">
        <v>5260</v>
      </c>
      <c r="C5251" s="1">
        <v>45114</v>
      </c>
      <c r="D5251" t="str">
        <f>TEXT(Hospital_Emergency_Room_Data[[#This Row],[Patient Admission Date]],"mmm")</f>
        <v>Jul</v>
      </c>
      <c r="E5251">
        <f>YEAR(Hospital_Emergency_Room_Data[[#This Row],[Patient Admission Date]])</f>
        <v>2023</v>
      </c>
      <c r="F5251" s="2">
        <v>0.8569444444444444</v>
      </c>
      <c r="G5251" s="8" t="str">
        <f>TEXT(Hospital_Emergency_Room_Data[[#This Row],[Patient Admission Date]],"dddd")</f>
        <v>Friday</v>
      </c>
      <c r="H5251" t="s">
        <v>41</v>
      </c>
      <c r="I5251">
        <v>4</v>
      </c>
      <c r="J5251" s="5" t="s">
        <v>9218</v>
      </c>
      <c r="K5251" t="s">
        <v>12</v>
      </c>
      <c r="L5251" t="s">
        <v>9281</v>
      </c>
      <c r="M5251" t="s">
        <v>9210</v>
      </c>
      <c r="O5251">
        <v>44</v>
      </c>
      <c r="P5251" t="s">
        <v>9225</v>
      </c>
      <c r="Q5251">
        <v>7</v>
      </c>
      <c r="R5251">
        <v>20</v>
      </c>
      <c r="S5251" t="s">
        <v>9256</v>
      </c>
      <c r="T5251" t="s">
        <v>9263</v>
      </c>
      <c r="U5251" t="s">
        <v>9300</v>
      </c>
      <c r="V5251" t="str" cm="1">
        <f t="array" ref="V5251">_xlfn.IFS(Hospital_Emergency_Room_Data[[#This Row],[Day]]&lt;=10,"Start(1-10)",Hospital_Emergency_Room_Data[[#This Row],[Day]]&lt;=20,"Middle(11-20)",Hospital_Emergency_Room_Data[[#This Row],[Day]]&gt;20,"End(21-30)")</f>
        <v>Start(1-10)</v>
      </c>
    </row>
    <row r="5252" spans="1:22">
      <c r="A5252">
        <v>804542708</v>
      </c>
      <c r="B5252" t="s">
        <v>5261</v>
      </c>
      <c r="C5252" s="1">
        <v>45559</v>
      </c>
      <c r="D5252" t="str">
        <f>TEXT(Hospital_Emergency_Room_Data[[#This Row],[Patient Admission Date]],"mmm")</f>
        <v>Sep</v>
      </c>
      <c r="E5252">
        <f>YEAR(Hospital_Emergency_Room_Data[[#This Row],[Patient Admission Date]])</f>
        <v>2024</v>
      </c>
      <c r="F5252" s="2">
        <v>0.65555555555555556</v>
      </c>
      <c r="G5252" s="8" t="str">
        <f>TEXT(Hospital_Emergency_Room_Data[[#This Row],[Patient Admission Date]],"dddd")</f>
        <v>Tuesday</v>
      </c>
      <c r="H5252" t="s">
        <v>41</v>
      </c>
      <c r="I5252">
        <v>23</v>
      </c>
      <c r="J5252" s="5" t="s">
        <v>9220</v>
      </c>
      <c r="K5252" t="s">
        <v>12</v>
      </c>
      <c r="L5252" t="s">
        <v>9281</v>
      </c>
      <c r="M5252" t="s">
        <v>9210</v>
      </c>
      <c r="O5252">
        <v>59</v>
      </c>
      <c r="P5252" t="s">
        <v>9225</v>
      </c>
      <c r="Q5252">
        <v>24</v>
      </c>
      <c r="R5252">
        <v>15</v>
      </c>
      <c r="S5252" t="s">
        <v>9257</v>
      </c>
      <c r="T5252" t="s">
        <v>9264</v>
      </c>
      <c r="U5252" t="s">
        <v>9283</v>
      </c>
      <c r="V5252" t="str" cm="1">
        <f t="array" ref="V5252">_xlfn.IFS(Hospital_Emergency_Room_Data[[#This Row],[Day]]&lt;=10,"Start(1-10)",Hospital_Emergency_Room_Data[[#This Row],[Day]]&lt;=20,"Middle(11-20)",Hospital_Emergency_Room_Data[[#This Row],[Day]]&gt;20,"End(21-30)")</f>
        <v>End(21-30)</v>
      </c>
    </row>
    <row r="5253" spans="1:22">
      <c r="A5253">
        <v>858176292</v>
      </c>
      <c r="B5253" t="s">
        <v>5262</v>
      </c>
      <c r="C5253" s="1">
        <v>45030</v>
      </c>
      <c r="D5253" t="str">
        <f>TEXT(Hospital_Emergency_Room_Data[[#This Row],[Patient Admission Date]],"mmm")</f>
        <v>Apr</v>
      </c>
      <c r="E5253">
        <f>YEAR(Hospital_Emergency_Room_Data[[#This Row],[Patient Admission Date]])</f>
        <v>2023</v>
      </c>
      <c r="F5253" s="2">
        <v>0.53819444444444442</v>
      </c>
      <c r="G5253" s="8" t="str">
        <f>TEXT(Hospital_Emergency_Room_Data[[#This Row],[Patient Admission Date]],"dddd")</f>
        <v>Friday</v>
      </c>
      <c r="H5253" t="s">
        <v>41</v>
      </c>
      <c r="I5253">
        <v>71</v>
      </c>
      <c r="J5253" s="5" t="s">
        <v>9222</v>
      </c>
      <c r="K5253" t="s">
        <v>12</v>
      </c>
      <c r="L5253" t="s">
        <v>9281</v>
      </c>
      <c r="M5253" t="s">
        <v>9210</v>
      </c>
      <c r="O5253">
        <v>14</v>
      </c>
      <c r="P5253" t="s">
        <v>9226</v>
      </c>
      <c r="Q5253">
        <v>14</v>
      </c>
      <c r="R5253">
        <v>12</v>
      </c>
      <c r="S5253" t="s">
        <v>9257</v>
      </c>
      <c r="T5253" t="s">
        <v>9265</v>
      </c>
      <c r="U5253" t="s">
        <v>9282</v>
      </c>
      <c r="V5253" t="str" cm="1">
        <f t="array" ref="V5253">_xlfn.IFS(Hospital_Emergency_Room_Data[[#This Row],[Day]]&lt;=10,"Start(1-10)",Hospital_Emergency_Room_Data[[#This Row],[Day]]&lt;=20,"Middle(11-20)",Hospital_Emergency_Room_Data[[#This Row],[Day]]&gt;20,"End(21-30)")</f>
        <v>Middle(11-20)</v>
      </c>
    </row>
    <row r="5254" spans="1:22">
      <c r="A5254">
        <v>655898382</v>
      </c>
      <c r="B5254" t="s">
        <v>5263</v>
      </c>
      <c r="C5254" s="1">
        <v>45515</v>
      </c>
      <c r="D5254" t="str">
        <f>TEXT(Hospital_Emergency_Room_Data[[#This Row],[Patient Admission Date]],"mmm")</f>
        <v>Aug</v>
      </c>
      <c r="E5254">
        <f>YEAR(Hospital_Emergency_Room_Data[[#This Row],[Patient Admission Date]])</f>
        <v>2024</v>
      </c>
      <c r="F5254" s="2">
        <v>0.41597222222222224</v>
      </c>
      <c r="G5254" s="8" t="str">
        <f>TEXT(Hospital_Emergency_Room_Data[[#This Row],[Patient Admission Date]],"dddd")</f>
        <v>Sunday</v>
      </c>
      <c r="H5254" t="s">
        <v>41</v>
      </c>
      <c r="I5254">
        <v>69</v>
      </c>
      <c r="J5254" s="5" t="s">
        <v>9217</v>
      </c>
      <c r="K5254" t="s">
        <v>12</v>
      </c>
      <c r="L5254" t="s">
        <v>9281</v>
      </c>
      <c r="M5254" t="s">
        <v>9210</v>
      </c>
      <c r="O5254">
        <v>18</v>
      </c>
      <c r="P5254" t="s">
        <v>9226</v>
      </c>
      <c r="Q5254">
        <v>11</v>
      </c>
      <c r="R5254">
        <v>9</v>
      </c>
      <c r="S5254" t="s">
        <v>9255</v>
      </c>
      <c r="T5254" t="s">
        <v>9265</v>
      </c>
      <c r="U5254" t="s">
        <v>9282</v>
      </c>
      <c r="V5254" t="str" cm="1">
        <f t="array" ref="V5254">_xlfn.IFS(Hospital_Emergency_Room_Data[[#This Row],[Day]]&lt;=10,"Start(1-10)",Hospital_Emergency_Room_Data[[#This Row],[Day]]&lt;=20,"Middle(11-20)",Hospital_Emergency_Room_Data[[#This Row],[Day]]&gt;20,"End(21-30)")</f>
        <v>Middle(11-20)</v>
      </c>
    </row>
    <row r="5255" spans="1:22">
      <c r="A5255">
        <v>155292929</v>
      </c>
      <c r="B5255" t="s">
        <v>5264</v>
      </c>
      <c r="C5255" s="1">
        <v>45092</v>
      </c>
      <c r="D5255" t="str">
        <f>TEXT(Hospital_Emergency_Room_Data[[#This Row],[Patient Admission Date]],"mmm")</f>
        <v>Jun</v>
      </c>
      <c r="E5255">
        <f>YEAR(Hospital_Emergency_Room_Data[[#This Row],[Patient Admission Date]])</f>
        <v>2023</v>
      </c>
      <c r="F5255" s="2">
        <v>0.73958333333333337</v>
      </c>
      <c r="G5255" s="8" t="str">
        <f>TEXT(Hospital_Emergency_Room_Data[[#This Row],[Patient Admission Date]],"dddd")</f>
        <v>Thursday</v>
      </c>
      <c r="H5255" t="s">
        <v>41</v>
      </c>
      <c r="I5255">
        <v>55</v>
      </c>
      <c r="J5255" s="5" t="s">
        <v>9219</v>
      </c>
      <c r="K5255" t="s">
        <v>12</v>
      </c>
      <c r="L5255" t="s">
        <v>9281</v>
      </c>
      <c r="M5255" t="s">
        <v>9210</v>
      </c>
      <c r="O5255">
        <v>19</v>
      </c>
      <c r="P5255" t="s">
        <v>9226</v>
      </c>
      <c r="Q5255">
        <v>15</v>
      </c>
      <c r="R5255">
        <v>17</v>
      </c>
      <c r="S5255" t="s">
        <v>9257</v>
      </c>
      <c r="T5255" t="s">
        <v>9262</v>
      </c>
      <c r="U5255" t="s">
        <v>9282</v>
      </c>
      <c r="V5255" t="str" cm="1">
        <f t="array" ref="V5255">_xlfn.IFS(Hospital_Emergency_Room_Data[[#This Row],[Day]]&lt;=10,"Start(1-10)",Hospital_Emergency_Room_Data[[#This Row],[Day]]&lt;=20,"Middle(11-20)",Hospital_Emergency_Room_Data[[#This Row],[Day]]&gt;20,"End(21-30)")</f>
        <v>Middle(11-20)</v>
      </c>
    </row>
    <row r="5256" spans="1:22">
      <c r="A5256">
        <v>328214469</v>
      </c>
      <c r="B5256" t="s">
        <v>5265</v>
      </c>
      <c r="C5256" s="1">
        <v>45191</v>
      </c>
      <c r="D5256" t="str">
        <f>TEXT(Hospital_Emergency_Room_Data[[#This Row],[Patient Admission Date]],"mmm")</f>
        <v>Sep</v>
      </c>
      <c r="E5256">
        <f>YEAR(Hospital_Emergency_Room_Data[[#This Row],[Patient Admission Date]])</f>
        <v>2023</v>
      </c>
      <c r="F5256" s="2">
        <v>0.2048611111111111</v>
      </c>
      <c r="G5256" s="8" t="str">
        <f>TEXT(Hospital_Emergency_Room_Data[[#This Row],[Patient Admission Date]],"dddd")</f>
        <v>Friday</v>
      </c>
      <c r="H5256" t="s">
        <v>41</v>
      </c>
      <c r="I5256">
        <v>73</v>
      </c>
      <c r="J5256" s="5" t="s">
        <v>9222</v>
      </c>
      <c r="K5256" t="s">
        <v>12</v>
      </c>
      <c r="L5256" t="s">
        <v>9281</v>
      </c>
      <c r="M5256" t="s">
        <v>9210</v>
      </c>
      <c r="O5256">
        <v>19</v>
      </c>
      <c r="P5256" t="s">
        <v>9226</v>
      </c>
      <c r="Q5256">
        <v>22</v>
      </c>
      <c r="R5256">
        <v>4</v>
      </c>
      <c r="S5256" t="s">
        <v>9258</v>
      </c>
      <c r="T5256" t="s">
        <v>9264</v>
      </c>
      <c r="U5256" t="s">
        <v>9282</v>
      </c>
      <c r="V5256" t="str" cm="1">
        <f t="array" ref="V5256">_xlfn.IFS(Hospital_Emergency_Room_Data[[#This Row],[Day]]&lt;=10,"Start(1-10)",Hospital_Emergency_Room_Data[[#This Row],[Day]]&lt;=20,"Middle(11-20)",Hospital_Emergency_Room_Data[[#This Row],[Day]]&gt;20,"End(21-30)")</f>
        <v>End(21-30)</v>
      </c>
    </row>
    <row r="5257" spans="1:22">
      <c r="A5257">
        <v>207269995</v>
      </c>
      <c r="B5257" t="s">
        <v>5266</v>
      </c>
      <c r="C5257" s="1">
        <v>45573</v>
      </c>
      <c r="D5257" t="str">
        <f>TEXT(Hospital_Emergency_Room_Data[[#This Row],[Patient Admission Date]],"mmm")</f>
        <v>Oct</v>
      </c>
      <c r="E5257">
        <f>YEAR(Hospital_Emergency_Room_Data[[#This Row],[Patient Admission Date]])</f>
        <v>2024</v>
      </c>
      <c r="F5257" s="2">
        <v>0.54722222222222228</v>
      </c>
      <c r="G5257" s="8" t="str">
        <f>TEXT(Hospital_Emergency_Room_Data[[#This Row],[Patient Admission Date]],"dddd")</f>
        <v>Tuesday</v>
      </c>
      <c r="H5257" t="s">
        <v>41</v>
      </c>
      <c r="I5257">
        <v>16</v>
      </c>
      <c r="J5257" s="5" t="s">
        <v>9220</v>
      </c>
      <c r="K5257" t="s">
        <v>12</v>
      </c>
      <c r="L5257" t="s">
        <v>9281</v>
      </c>
      <c r="M5257" t="s">
        <v>9210</v>
      </c>
      <c r="O5257">
        <v>32</v>
      </c>
      <c r="P5257" t="s">
        <v>9225</v>
      </c>
      <c r="Q5257">
        <v>8</v>
      </c>
      <c r="R5257">
        <v>13</v>
      </c>
      <c r="S5257" t="s">
        <v>9257</v>
      </c>
      <c r="T5257" t="s">
        <v>9265</v>
      </c>
      <c r="U5257" t="s">
        <v>9300</v>
      </c>
      <c r="V5257" t="str" cm="1">
        <f t="array" ref="V5257">_xlfn.IFS(Hospital_Emergency_Room_Data[[#This Row],[Day]]&lt;=10,"Start(1-10)",Hospital_Emergency_Room_Data[[#This Row],[Day]]&lt;=20,"Middle(11-20)",Hospital_Emergency_Room_Data[[#This Row],[Day]]&gt;20,"End(21-30)")</f>
        <v>Start(1-10)</v>
      </c>
    </row>
    <row r="5258" spans="1:22">
      <c r="A5258">
        <v>600887516</v>
      </c>
      <c r="B5258" t="s">
        <v>5267</v>
      </c>
      <c r="C5258" s="1">
        <v>45466</v>
      </c>
      <c r="D5258" t="str">
        <f>TEXT(Hospital_Emergency_Room_Data[[#This Row],[Patient Admission Date]],"mmm")</f>
        <v>Jun</v>
      </c>
      <c r="E5258">
        <f>YEAR(Hospital_Emergency_Room_Data[[#This Row],[Patient Admission Date]])</f>
        <v>2024</v>
      </c>
      <c r="F5258" s="2">
        <v>0.93402777777777779</v>
      </c>
      <c r="G5258" s="8" t="str">
        <f>TEXT(Hospital_Emergency_Room_Data[[#This Row],[Patient Admission Date]],"dddd")</f>
        <v>Sunday</v>
      </c>
      <c r="H5258" t="s">
        <v>41</v>
      </c>
      <c r="I5258">
        <v>68</v>
      </c>
      <c r="J5258" s="5" t="s">
        <v>9217</v>
      </c>
      <c r="K5258" t="s">
        <v>12</v>
      </c>
      <c r="L5258" t="s">
        <v>9281</v>
      </c>
      <c r="M5258" t="s">
        <v>9210</v>
      </c>
      <c r="O5258">
        <v>39</v>
      </c>
      <c r="P5258" t="s">
        <v>9225</v>
      </c>
      <c r="Q5258">
        <v>23</v>
      </c>
      <c r="R5258">
        <v>22</v>
      </c>
      <c r="S5258" t="s">
        <v>9256</v>
      </c>
      <c r="T5258" t="s">
        <v>9264</v>
      </c>
      <c r="U5258" t="s">
        <v>9300</v>
      </c>
      <c r="V5258" t="str" cm="1">
        <f t="array" ref="V5258">_xlfn.IFS(Hospital_Emergency_Room_Data[[#This Row],[Day]]&lt;=10,"Start(1-10)",Hospital_Emergency_Room_Data[[#This Row],[Day]]&lt;=20,"Middle(11-20)",Hospital_Emergency_Room_Data[[#This Row],[Day]]&gt;20,"End(21-30)")</f>
        <v>End(21-30)</v>
      </c>
    </row>
    <row r="5259" spans="1:22">
      <c r="A5259">
        <v>399946873</v>
      </c>
      <c r="B5259" t="s">
        <v>5268</v>
      </c>
      <c r="C5259" s="1">
        <v>45348</v>
      </c>
      <c r="D5259" t="str">
        <f>TEXT(Hospital_Emergency_Room_Data[[#This Row],[Patient Admission Date]],"mmm")</f>
        <v>Feb</v>
      </c>
      <c r="E5259">
        <f>YEAR(Hospital_Emergency_Room_Data[[#This Row],[Patient Admission Date]])</f>
        <v>2024</v>
      </c>
      <c r="F5259" s="2">
        <v>0.39861111111111114</v>
      </c>
      <c r="G5259" s="8" t="str">
        <f>TEXT(Hospital_Emergency_Room_Data[[#This Row],[Patient Admission Date]],"dddd")</f>
        <v>Monday</v>
      </c>
      <c r="H5259" t="s">
        <v>41</v>
      </c>
      <c r="I5259">
        <v>65</v>
      </c>
      <c r="J5259" s="5" t="s">
        <v>9217</v>
      </c>
      <c r="K5259" t="s">
        <v>12</v>
      </c>
      <c r="L5259" t="s">
        <v>9281</v>
      </c>
      <c r="M5259" t="s">
        <v>9210</v>
      </c>
      <c r="O5259">
        <v>40</v>
      </c>
      <c r="P5259" t="s">
        <v>9225</v>
      </c>
      <c r="Q5259">
        <v>26</v>
      </c>
      <c r="R5259">
        <v>9</v>
      </c>
      <c r="S5259" t="s">
        <v>9255</v>
      </c>
      <c r="T5259" t="s">
        <v>9264</v>
      </c>
      <c r="U5259" t="s">
        <v>9300</v>
      </c>
      <c r="V5259" t="str" cm="1">
        <f t="array" ref="V5259">_xlfn.IFS(Hospital_Emergency_Room_Data[[#This Row],[Day]]&lt;=10,"Start(1-10)",Hospital_Emergency_Room_Data[[#This Row],[Day]]&lt;=20,"Middle(11-20)",Hospital_Emergency_Room_Data[[#This Row],[Day]]&gt;20,"End(21-30)")</f>
        <v>End(21-30)</v>
      </c>
    </row>
    <row r="5260" spans="1:22">
      <c r="A5260">
        <v>598427920</v>
      </c>
      <c r="B5260" t="s">
        <v>5269</v>
      </c>
      <c r="C5260" s="1">
        <v>45237</v>
      </c>
      <c r="D5260" t="str">
        <f>TEXT(Hospital_Emergency_Room_Data[[#This Row],[Patient Admission Date]],"mmm")</f>
        <v>Nov</v>
      </c>
      <c r="E5260">
        <f>YEAR(Hospital_Emergency_Room_Data[[#This Row],[Patient Admission Date]])</f>
        <v>2023</v>
      </c>
      <c r="F5260" s="2">
        <v>0.5229166666666667</v>
      </c>
      <c r="G5260" s="8" t="str">
        <f>TEXT(Hospital_Emergency_Room_Data[[#This Row],[Patient Admission Date]],"dddd")</f>
        <v>Tuesday</v>
      </c>
      <c r="H5260" t="s">
        <v>41</v>
      </c>
      <c r="I5260">
        <v>36</v>
      </c>
      <c r="J5260" s="5" t="s">
        <v>9223</v>
      </c>
      <c r="K5260" t="s">
        <v>12</v>
      </c>
      <c r="L5260" t="s">
        <v>9281</v>
      </c>
      <c r="M5260" t="s">
        <v>9210</v>
      </c>
      <c r="O5260">
        <v>60</v>
      </c>
      <c r="P5260" t="s">
        <v>9225</v>
      </c>
      <c r="Q5260">
        <v>7</v>
      </c>
      <c r="R5260">
        <v>12</v>
      </c>
      <c r="S5260" t="s">
        <v>9257</v>
      </c>
      <c r="T5260" t="s">
        <v>9263</v>
      </c>
      <c r="U5260" t="s">
        <v>9283</v>
      </c>
      <c r="V5260" t="str" cm="1">
        <f t="array" ref="V5260">_xlfn.IFS(Hospital_Emergency_Room_Data[[#This Row],[Day]]&lt;=10,"Start(1-10)",Hospital_Emergency_Room_Data[[#This Row],[Day]]&lt;=20,"Middle(11-20)",Hospital_Emergency_Room_Data[[#This Row],[Day]]&gt;20,"End(21-30)")</f>
        <v>Start(1-10)</v>
      </c>
    </row>
    <row r="5261" spans="1:22">
      <c r="A5261">
        <v>241309186</v>
      </c>
      <c r="B5261" t="s">
        <v>5270</v>
      </c>
      <c r="C5261" s="1">
        <v>45554</v>
      </c>
      <c r="D5261" t="str">
        <f>TEXT(Hospital_Emergency_Room_Data[[#This Row],[Patient Admission Date]],"mmm")</f>
        <v>Sep</v>
      </c>
      <c r="E5261">
        <f>YEAR(Hospital_Emergency_Room_Data[[#This Row],[Patient Admission Date]])</f>
        <v>2024</v>
      </c>
      <c r="F5261" s="2">
        <v>0.96250000000000002</v>
      </c>
      <c r="G5261" s="8" t="str">
        <f>TEXT(Hospital_Emergency_Room_Data[[#This Row],[Patient Admission Date]],"dddd")</f>
        <v>Thursday</v>
      </c>
      <c r="H5261" t="s">
        <v>41</v>
      </c>
      <c r="I5261">
        <v>60</v>
      </c>
      <c r="J5261" s="5" t="s">
        <v>9217</v>
      </c>
      <c r="K5261" t="s">
        <v>12</v>
      </c>
      <c r="L5261" t="s">
        <v>9281</v>
      </c>
      <c r="M5261" t="s">
        <v>9210</v>
      </c>
      <c r="O5261">
        <v>20</v>
      </c>
      <c r="P5261" t="s">
        <v>9226</v>
      </c>
      <c r="Q5261">
        <v>19</v>
      </c>
      <c r="R5261">
        <v>23</v>
      </c>
      <c r="S5261" t="s">
        <v>9256</v>
      </c>
      <c r="T5261" t="s">
        <v>9262</v>
      </c>
      <c r="U5261" t="s">
        <v>9282</v>
      </c>
      <c r="V5261" t="str" cm="1">
        <f t="array" ref="V5261">_xlfn.IFS(Hospital_Emergency_Room_Data[[#This Row],[Day]]&lt;=10,"Start(1-10)",Hospital_Emergency_Room_Data[[#This Row],[Day]]&lt;=20,"Middle(11-20)",Hospital_Emergency_Room_Data[[#This Row],[Day]]&gt;20,"End(21-30)")</f>
        <v>Middle(11-20)</v>
      </c>
    </row>
    <row r="5262" spans="1:22">
      <c r="A5262">
        <v>234070725</v>
      </c>
      <c r="B5262" t="s">
        <v>5271</v>
      </c>
      <c r="C5262" s="1">
        <v>45058</v>
      </c>
      <c r="D5262" t="str">
        <f>TEXT(Hospital_Emergency_Room_Data[[#This Row],[Patient Admission Date]],"mmm")</f>
        <v>May</v>
      </c>
      <c r="E5262">
        <f>YEAR(Hospital_Emergency_Room_Data[[#This Row],[Patient Admission Date]])</f>
        <v>2023</v>
      </c>
      <c r="F5262" s="2">
        <v>0.89513888888888893</v>
      </c>
      <c r="G5262" s="8" t="str">
        <f>TEXT(Hospital_Emergency_Room_Data[[#This Row],[Patient Admission Date]],"dddd")</f>
        <v>Friday</v>
      </c>
      <c r="H5262" t="s">
        <v>41</v>
      </c>
      <c r="I5262">
        <v>36</v>
      </c>
      <c r="J5262" s="5" t="s">
        <v>9223</v>
      </c>
      <c r="K5262" t="s">
        <v>12</v>
      </c>
      <c r="L5262" t="s">
        <v>9281</v>
      </c>
      <c r="M5262" t="s">
        <v>9210</v>
      </c>
      <c r="O5262">
        <v>31</v>
      </c>
      <c r="P5262" t="s">
        <v>9225</v>
      </c>
      <c r="Q5262">
        <v>12</v>
      </c>
      <c r="R5262">
        <v>21</v>
      </c>
      <c r="S5262" t="s">
        <v>9256</v>
      </c>
      <c r="T5262" t="s">
        <v>9265</v>
      </c>
      <c r="U5262" t="s">
        <v>9300</v>
      </c>
      <c r="V5262" t="str" cm="1">
        <f t="array" ref="V5262">_xlfn.IFS(Hospital_Emergency_Room_Data[[#This Row],[Day]]&lt;=10,"Start(1-10)",Hospital_Emergency_Room_Data[[#This Row],[Day]]&lt;=20,"Middle(11-20)",Hospital_Emergency_Room_Data[[#This Row],[Day]]&gt;20,"End(21-30)")</f>
        <v>Middle(11-20)</v>
      </c>
    </row>
    <row r="5263" spans="1:22">
      <c r="A5263">
        <v>428404491</v>
      </c>
      <c r="B5263" t="s">
        <v>5272</v>
      </c>
      <c r="C5263" s="1">
        <v>45017</v>
      </c>
      <c r="D5263" t="str">
        <f>TEXT(Hospital_Emergency_Room_Data[[#This Row],[Patient Admission Date]],"mmm")</f>
        <v>Apr</v>
      </c>
      <c r="E5263">
        <f>YEAR(Hospital_Emergency_Room_Data[[#This Row],[Patient Admission Date]])</f>
        <v>2023</v>
      </c>
      <c r="F5263" s="2">
        <v>0.58819444444444446</v>
      </c>
      <c r="G5263" s="8" t="str">
        <f>TEXT(Hospital_Emergency_Room_Data[[#This Row],[Patient Admission Date]],"dddd")</f>
        <v>Saturday</v>
      </c>
      <c r="H5263" t="s">
        <v>41</v>
      </c>
      <c r="I5263">
        <v>46</v>
      </c>
      <c r="J5263" s="5" t="s">
        <v>9219</v>
      </c>
      <c r="K5263" t="s">
        <v>12</v>
      </c>
      <c r="L5263" t="s">
        <v>9281</v>
      </c>
      <c r="M5263" t="s">
        <v>9210</v>
      </c>
      <c r="O5263">
        <v>45</v>
      </c>
      <c r="P5263" t="s">
        <v>9225</v>
      </c>
      <c r="Q5263">
        <v>1</v>
      </c>
      <c r="R5263">
        <v>14</v>
      </c>
      <c r="S5263" t="s">
        <v>9257</v>
      </c>
      <c r="T5263" t="s">
        <v>9263</v>
      </c>
      <c r="U5263" t="s">
        <v>9300</v>
      </c>
      <c r="V5263" t="str" cm="1">
        <f t="array" ref="V5263">_xlfn.IFS(Hospital_Emergency_Room_Data[[#This Row],[Day]]&lt;=10,"Start(1-10)",Hospital_Emergency_Room_Data[[#This Row],[Day]]&lt;=20,"Middle(11-20)",Hospital_Emergency_Room_Data[[#This Row],[Day]]&gt;20,"End(21-30)")</f>
        <v>Start(1-10)</v>
      </c>
    </row>
    <row r="5264" spans="1:22">
      <c r="A5264">
        <v>787199146</v>
      </c>
      <c r="B5264" t="s">
        <v>5273</v>
      </c>
      <c r="C5264" s="1">
        <v>45542</v>
      </c>
      <c r="D5264" t="str">
        <f>TEXT(Hospital_Emergency_Room_Data[[#This Row],[Patient Admission Date]],"mmm")</f>
        <v>Sep</v>
      </c>
      <c r="E5264">
        <f>YEAR(Hospital_Emergency_Room_Data[[#This Row],[Patient Admission Date]])</f>
        <v>2024</v>
      </c>
      <c r="F5264" s="2">
        <v>0.19375000000000001</v>
      </c>
      <c r="G5264" s="8" t="str">
        <f>TEXT(Hospital_Emergency_Room_Data[[#This Row],[Patient Admission Date]],"dddd")</f>
        <v>Saturday</v>
      </c>
      <c r="H5264" t="s">
        <v>41</v>
      </c>
      <c r="I5264">
        <v>16</v>
      </c>
      <c r="J5264" s="5" t="s">
        <v>9220</v>
      </c>
      <c r="K5264" t="s">
        <v>12</v>
      </c>
      <c r="L5264" t="s">
        <v>9281</v>
      </c>
      <c r="M5264" t="s">
        <v>9210</v>
      </c>
      <c r="O5264">
        <v>47</v>
      </c>
      <c r="P5264" t="s">
        <v>9225</v>
      </c>
      <c r="Q5264">
        <v>7</v>
      </c>
      <c r="R5264">
        <v>4</v>
      </c>
      <c r="S5264" t="s">
        <v>9258</v>
      </c>
      <c r="T5264" t="s">
        <v>9263</v>
      </c>
      <c r="U5264" t="s">
        <v>9283</v>
      </c>
      <c r="V5264" t="str" cm="1">
        <f t="array" ref="V5264">_xlfn.IFS(Hospital_Emergency_Room_Data[[#This Row],[Day]]&lt;=10,"Start(1-10)",Hospital_Emergency_Room_Data[[#This Row],[Day]]&lt;=20,"Middle(11-20)",Hospital_Emergency_Room_Data[[#This Row],[Day]]&gt;20,"End(21-30)")</f>
        <v>Start(1-10)</v>
      </c>
    </row>
    <row r="5265" spans="1:22">
      <c r="A5265">
        <v>226806851</v>
      </c>
      <c r="B5265" t="s">
        <v>5274</v>
      </c>
      <c r="C5265" s="1">
        <v>45202</v>
      </c>
      <c r="D5265" t="str">
        <f>TEXT(Hospital_Emergency_Room_Data[[#This Row],[Patient Admission Date]],"mmm")</f>
        <v>Oct</v>
      </c>
      <c r="E5265">
        <f>YEAR(Hospital_Emergency_Room_Data[[#This Row],[Patient Admission Date]])</f>
        <v>2023</v>
      </c>
      <c r="F5265" s="2">
        <v>0.99722222222222223</v>
      </c>
      <c r="G5265" s="8" t="str">
        <f>TEXT(Hospital_Emergency_Room_Data[[#This Row],[Patient Admission Date]],"dddd")</f>
        <v>Tuesday</v>
      </c>
      <c r="H5265" t="s">
        <v>41</v>
      </c>
      <c r="I5265">
        <v>11</v>
      </c>
      <c r="J5265" s="5" t="s">
        <v>9221</v>
      </c>
      <c r="K5265" t="s">
        <v>12</v>
      </c>
      <c r="L5265" t="s">
        <v>9281</v>
      </c>
      <c r="M5265" t="s">
        <v>9210</v>
      </c>
      <c r="O5265">
        <v>59</v>
      </c>
      <c r="P5265" t="s">
        <v>9225</v>
      </c>
      <c r="Q5265">
        <v>3</v>
      </c>
      <c r="R5265">
        <v>23</v>
      </c>
      <c r="S5265" t="s">
        <v>9256</v>
      </c>
      <c r="T5265" t="s">
        <v>9263</v>
      </c>
      <c r="U5265" t="s">
        <v>9283</v>
      </c>
      <c r="V5265" t="str" cm="1">
        <f t="array" ref="V5265">_xlfn.IFS(Hospital_Emergency_Room_Data[[#This Row],[Day]]&lt;=10,"Start(1-10)",Hospital_Emergency_Room_Data[[#This Row],[Day]]&lt;=20,"Middle(11-20)",Hospital_Emergency_Room_Data[[#This Row],[Day]]&gt;20,"End(21-30)")</f>
        <v>Start(1-10)</v>
      </c>
    </row>
    <row r="5266" spans="1:22">
      <c r="A5266">
        <v>680943403</v>
      </c>
      <c r="B5266" t="s">
        <v>5275</v>
      </c>
      <c r="C5266" s="1">
        <v>45326</v>
      </c>
      <c r="D5266" t="str">
        <f>TEXT(Hospital_Emergency_Room_Data[[#This Row],[Patient Admission Date]],"mmm")</f>
        <v>Feb</v>
      </c>
      <c r="E5266">
        <f>YEAR(Hospital_Emergency_Room_Data[[#This Row],[Patient Admission Date]])</f>
        <v>2024</v>
      </c>
      <c r="F5266" s="2">
        <v>0.37708333333333333</v>
      </c>
      <c r="G5266" s="8" t="str">
        <f>TEXT(Hospital_Emergency_Room_Data[[#This Row],[Patient Admission Date]],"dddd")</f>
        <v>Sunday</v>
      </c>
      <c r="H5266" t="s">
        <v>41</v>
      </c>
      <c r="I5266">
        <v>68</v>
      </c>
      <c r="J5266" s="5" t="s">
        <v>9217</v>
      </c>
      <c r="K5266" t="s">
        <v>12</v>
      </c>
      <c r="L5266" t="s">
        <v>9281</v>
      </c>
      <c r="M5266" t="s">
        <v>9210</v>
      </c>
      <c r="O5266">
        <v>21</v>
      </c>
      <c r="P5266" t="s">
        <v>9226</v>
      </c>
      <c r="Q5266">
        <v>4</v>
      </c>
      <c r="R5266">
        <v>9</v>
      </c>
      <c r="S5266" t="s">
        <v>9255</v>
      </c>
      <c r="T5266" t="s">
        <v>9263</v>
      </c>
      <c r="U5266" t="s">
        <v>9282</v>
      </c>
      <c r="V5266" t="str" cm="1">
        <f t="array" ref="V5266">_xlfn.IFS(Hospital_Emergency_Room_Data[[#This Row],[Day]]&lt;=10,"Start(1-10)",Hospital_Emergency_Room_Data[[#This Row],[Day]]&lt;=20,"Middle(11-20)",Hospital_Emergency_Room_Data[[#This Row],[Day]]&gt;20,"End(21-30)")</f>
        <v>Start(1-10)</v>
      </c>
    </row>
    <row r="5267" spans="1:22">
      <c r="A5267">
        <v>592078966</v>
      </c>
      <c r="B5267" t="s">
        <v>5276</v>
      </c>
      <c r="C5267" s="1">
        <v>45021</v>
      </c>
      <c r="D5267" t="str">
        <f>TEXT(Hospital_Emergency_Room_Data[[#This Row],[Patient Admission Date]],"mmm")</f>
        <v>Apr</v>
      </c>
      <c r="E5267">
        <f>YEAR(Hospital_Emergency_Room_Data[[#This Row],[Patient Admission Date]])</f>
        <v>2023</v>
      </c>
      <c r="F5267" s="2">
        <v>0.13263888888888889</v>
      </c>
      <c r="G5267" s="8" t="str">
        <f>TEXT(Hospital_Emergency_Room_Data[[#This Row],[Patient Admission Date]],"dddd")</f>
        <v>Wednesday</v>
      </c>
      <c r="H5267" t="s">
        <v>41</v>
      </c>
      <c r="I5267">
        <v>7</v>
      </c>
      <c r="J5267" s="5" t="s">
        <v>9221</v>
      </c>
      <c r="K5267" t="s">
        <v>12</v>
      </c>
      <c r="L5267" t="s">
        <v>9281</v>
      </c>
      <c r="M5267" t="s">
        <v>9210</v>
      </c>
      <c r="O5267">
        <v>39</v>
      </c>
      <c r="P5267" t="s">
        <v>9225</v>
      </c>
      <c r="Q5267">
        <v>5</v>
      </c>
      <c r="R5267">
        <v>3</v>
      </c>
      <c r="S5267" t="s">
        <v>9258</v>
      </c>
      <c r="T5267" t="s">
        <v>9263</v>
      </c>
      <c r="U5267" t="s">
        <v>9300</v>
      </c>
      <c r="V5267" t="str" cm="1">
        <f t="array" ref="V5267">_xlfn.IFS(Hospital_Emergency_Room_Data[[#This Row],[Day]]&lt;=10,"Start(1-10)",Hospital_Emergency_Room_Data[[#This Row],[Day]]&lt;=20,"Middle(11-20)",Hospital_Emergency_Room_Data[[#This Row],[Day]]&gt;20,"End(21-30)")</f>
        <v>Start(1-10)</v>
      </c>
    </row>
    <row r="5268" spans="1:22">
      <c r="A5268">
        <v>293255155</v>
      </c>
      <c r="B5268" t="s">
        <v>5277</v>
      </c>
      <c r="C5268" s="1">
        <v>45367</v>
      </c>
      <c r="D5268" t="str">
        <f>TEXT(Hospital_Emergency_Room_Data[[#This Row],[Patient Admission Date]],"mmm")</f>
        <v>Mar</v>
      </c>
      <c r="E5268">
        <f>YEAR(Hospital_Emergency_Room_Data[[#This Row],[Patient Admission Date]])</f>
        <v>2024</v>
      </c>
      <c r="F5268" s="2">
        <v>0.20972222222222223</v>
      </c>
      <c r="G5268" s="8" t="str">
        <f>TEXT(Hospital_Emergency_Room_Data[[#This Row],[Patient Admission Date]],"dddd")</f>
        <v>Saturday</v>
      </c>
      <c r="H5268" t="s">
        <v>41</v>
      </c>
      <c r="I5268">
        <v>72</v>
      </c>
      <c r="J5268" s="5" t="s">
        <v>9222</v>
      </c>
      <c r="K5268" t="s">
        <v>12</v>
      </c>
      <c r="L5268" t="s">
        <v>9281</v>
      </c>
      <c r="M5268" t="s">
        <v>9210</v>
      </c>
      <c r="O5268">
        <v>41</v>
      </c>
      <c r="P5268" t="s">
        <v>9225</v>
      </c>
      <c r="Q5268">
        <v>16</v>
      </c>
      <c r="R5268">
        <v>5</v>
      </c>
      <c r="S5268" t="s">
        <v>9258</v>
      </c>
      <c r="T5268" t="s">
        <v>9262</v>
      </c>
      <c r="U5268" t="s">
        <v>9300</v>
      </c>
      <c r="V5268" t="str" cm="1">
        <f t="array" ref="V5268">_xlfn.IFS(Hospital_Emergency_Room_Data[[#This Row],[Day]]&lt;=10,"Start(1-10)",Hospital_Emergency_Room_Data[[#This Row],[Day]]&lt;=20,"Middle(11-20)",Hospital_Emergency_Room_Data[[#This Row],[Day]]&gt;20,"End(21-30)")</f>
        <v>Middle(11-20)</v>
      </c>
    </row>
    <row r="5269" spans="1:22">
      <c r="A5269">
        <v>345176820</v>
      </c>
      <c r="B5269" t="s">
        <v>5278</v>
      </c>
      <c r="C5269" s="1">
        <v>45400</v>
      </c>
      <c r="D5269" t="str">
        <f>TEXT(Hospital_Emergency_Room_Data[[#This Row],[Patient Admission Date]],"mmm")</f>
        <v>Apr</v>
      </c>
      <c r="E5269">
        <f>YEAR(Hospital_Emergency_Room_Data[[#This Row],[Patient Admission Date]])</f>
        <v>2024</v>
      </c>
      <c r="F5269" s="2">
        <v>0.20277777777777778</v>
      </c>
      <c r="G5269" s="8" t="str">
        <f>TEXT(Hospital_Emergency_Room_Data[[#This Row],[Patient Admission Date]],"dddd")</f>
        <v>Thursday</v>
      </c>
      <c r="H5269" t="s">
        <v>41</v>
      </c>
      <c r="I5269">
        <v>71</v>
      </c>
      <c r="J5269" s="5" t="s">
        <v>9222</v>
      </c>
      <c r="K5269" t="s">
        <v>12</v>
      </c>
      <c r="L5269" t="s">
        <v>9281</v>
      </c>
      <c r="M5269" t="s">
        <v>9210</v>
      </c>
      <c r="O5269">
        <v>43</v>
      </c>
      <c r="P5269" t="s">
        <v>9225</v>
      </c>
      <c r="Q5269">
        <v>18</v>
      </c>
      <c r="R5269">
        <v>4</v>
      </c>
      <c r="S5269" t="s">
        <v>9258</v>
      </c>
      <c r="T5269" t="s">
        <v>9262</v>
      </c>
      <c r="U5269" t="s">
        <v>9300</v>
      </c>
      <c r="V5269" t="str" cm="1">
        <f t="array" ref="V5269">_xlfn.IFS(Hospital_Emergency_Room_Data[[#This Row],[Day]]&lt;=10,"Start(1-10)",Hospital_Emergency_Room_Data[[#This Row],[Day]]&lt;=20,"Middle(11-20)",Hospital_Emergency_Room_Data[[#This Row],[Day]]&gt;20,"End(21-30)")</f>
        <v>Middle(11-20)</v>
      </c>
    </row>
    <row r="5270" spans="1:22">
      <c r="A5270">
        <v>655102008</v>
      </c>
      <c r="B5270" t="s">
        <v>5279</v>
      </c>
      <c r="C5270" s="1">
        <v>45109</v>
      </c>
      <c r="D5270" t="str">
        <f>TEXT(Hospital_Emergency_Room_Data[[#This Row],[Patient Admission Date]],"mmm")</f>
        <v>Jul</v>
      </c>
      <c r="E5270">
        <f>YEAR(Hospital_Emergency_Room_Data[[#This Row],[Patient Admission Date]])</f>
        <v>2023</v>
      </c>
      <c r="F5270" s="2">
        <v>0.5493055555555556</v>
      </c>
      <c r="G5270" s="8" t="str">
        <f>TEXT(Hospital_Emergency_Room_Data[[#This Row],[Patient Admission Date]],"dddd")</f>
        <v>Sunday</v>
      </c>
      <c r="H5270" t="s">
        <v>41</v>
      </c>
      <c r="I5270">
        <v>63</v>
      </c>
      <c r="J5270" s="5" t="s">
        <v>9217</v>
      </c>
      <c r="K5270" t="s">
        <v>12</v>
      </c>
      <c r="L5270" t="s">
        <v>9281</v>
      </c>
      <c r="M5270" t="s">
        <v>9210</v>
      </c>
      <c r="O5270">
        <v>53</v>
      </c>
      <c r="P5270" t="s">
        <v>9225</v>
      </c>
      <c r="Q5270">
        <v>2</v>
      </c>
      <c r="R5270">
        <v>13</v>
      </c>
      <c r="S5270" t="s">
        <v>9257</v>
      </c>
      <c r="T5270" t="s">
        <v>9263</v>
      </c>
      <c r="U5270" t="s">
        <v>9283</v>
      </c>
      <c r="V5270" t="str" cm="1">
        <f t="array" ref="V5270">_xlfn.IFS(Hospital_Emergency_Room_Data[[#This Row],[Day]]&lt;=10,"Start(1-10)",Hospital_Emergency_Room_Data[[#This Row],[Day]]&lt;=20,"Middle(11-20)",Hospital_Emergency_Room_Data[[#This Row],[Day]]&gt;20,"End(21-30)")</f>
        <v>Start(1-10)</v>
      </c>
    </row>
    <row r="5271" spans="1:22">
      <c r="A5271">
        <v>233633129</v>
      </c>
      <c r="B5271" t="s">
        <v>5280</v>
      </c>
      <c r="C5271" s="1">
        <v>45533</v>
      </c>
      <c r="D5271" t="str">
        <f>TEXT(Hospital_Emergency_Room_Data[[#This Row],[Patient Admission Date]],"mmm")</f>
        <v>Aug</v>
      </c>
      <c r="E5271">
        <f>YEAR(Hospital_Emergency_Room_Data[[#This Row],[Patient Admission Date]])</f>
        <v>2024</v>
      </c>
      <c r="F5271" s="2">
        <v>0.26805555555555555</v>
      </c>
      <c r="G5271" s="8" t="str">
        <f>TEXT(Hospital_Emergency_Room_Data[[#This Row],[Patient Admission Date]],"dddd")</f>
        <v>Thursday</v>
      </c>
      <c r="H5271" t="s">
        <v>41</v>
      </c>
      <c r="I5271">
        <v>4</v>
      </c>
      <c r="J5271" s="5" t="s">
        <v>9218</v>
      </c>
      <c r="K5271" t="s">
        <v>12</v>
      </c>
      <c r="L5271" t="s">
        <v>9281</v>
      </c>
      <c r="M5271" t="s">
        <v>9210</v>
      </c>
      <c r="O5271">
        <v>54</v>
      </c>
      <c r="P5271" t="s">
        <v>9225</v>
      </c>
      <c r="Q5271">
        <v>29</v>
      </c>
      <c r="R5271">
        <v>6</v>
      </c>
      <c r="S5271" t="s">
        <v>9255</v>
      </c>
      <c r="T5271" t="s">
        <v>9264</v>
      </c>
      <c r="U5271" t="s">
        <v>9283</v>
      </c>
      <c r="V5271" t="str" cm="1">
        <f t="array" ref="V5271">_xlfn.IFS(Hospital_Emergency_Room_Data[[#This Row],[Day]]&lt;=10,"Start(1-10)",Hospital_Emergency_Room_Data[[#This Row],[Day]]&lt;=20,"Middle(11-20)",Hospital_Emergency_Room_Data[[#This Row],[Day]]&gt;20,"End(21-30)")</f>
        <v>End(21-30)</v>
      </c>
    </row>
    <row r="5272" spans="1:22">
      <c r="A5272">
        <v>822825684</v>
      </c>
      <c r="B5272" t="s">
        <v>5281</v>
      </c>
      <c r="C5272" s="1">
        <v>45239</v>
      </c>
      <c r="D5272" t="str">
        <f>TEXT(Hospital_Emergency_Room_Data[[#This Row],[Patient Admission Date]],"mmm")</f>
        <v>Nov</v>
      </c>
      <c r="E5272">
        <f>YEAR(Hospital_Emergency_Room_Data[[#This Row],[Patient Admission Date]])</f>
        <v>2023</v>
      </c>
      <c r="F5272" s="2">
        <v>0.88888888888888884</v>
      </c>
      <c r="G5272" s="8" t="str">
        <f>TEXT(Hospital_Emergency_Room_Data[[#This Row],[Patient Admission Date]],"dddd")</f>
        <v>Thursday</v>
      </c>
      <c r="H5272" t="s">
        <v>41</v>
      </c>
      <c r="I5272">
        <v>73</v>
      </c>
      <c r="J5272" s="5" t="s">
        <v>9222</v>
      </c>
      <c r="K5272" t="s">
        <v>12</v>
      </c>
      <c r="L5272" t="s">
        <v>9281</v>
      </c>
      <c r="M5272" t="s">
        <v>9210</v>
      </c>
      <c r="O5272">
        <v>10</v>
      </c>
      <c r="P5272" t="s">
        <v>9226</v>
      </c>
      <c r="Q5272">
        <v>9</v>
      </c>
      <c r="R5272">
        <v>21</v>
      </c>
      <c r="S5272" t="s">
        <v>9256</v>
      </c>
      <c r="T5272" t="s">
        <v>9265</v>
      </c>
      <c r="U5272" t="s">
        <v>9282</v>
      </c>
      <c r="V5272" t="str" cm="1">
        <f t="array" ref="V5272">_xlfn.IFS(Hospital_Emergency_Room_Data[[#This Row],[Day]]&lt;=10,"Start(1-10)",Hospital_Emergency_Room_Data[[#This Row],[Day]]&lt;=20,"Middle(11-20)",Hospital_Emergency_Room_Data[[#This Row],[Day]]&gt;20,"End(21-30)")</f>
        <v>Start(1-10)</v>
      </c>
    </row>
    <row r="5273" spans="1:22">
      <c r="A5273">
        <v>826421468</v>
      </c>
      <c r="B5273" t="s">
        <v>5282</v>
      </c>
      <c r="C5273" s="1">
        <v>45454</v>
      </c>
      <c r="D5273" t="str">
        <f>TEXT(Hospital_Emergency_Room_Data[[#This Row],[Patient Admission Date]],"mmm")</f>
        <v>Jun</v>
      </c>
      <c r="E5273">
        <f>YEAR(Hospital_Emergency_Room_Data[[#This Row],[Patient Admission Date]])</f>
        <v>2024</v>
      </c>
      <c r="F5273" s="2">
        <v>0.69791666666666663</v>
      </c>
      <c r="G5273" s="8" t="str">
        <f>TEXT(Hospital_Emergency_Room_Data[[#This Row],[Patient Admission Date]],"dddd")</f>
        <v>Tuesday</v>
      </c>
      <c r="H5273" t="s">
        <v>41</v>
      </c>
      <c r="I5273">
        <v>71</v>
      </c>
      <c r="J5273" s="5" t="s">
        <v>9222</v>
      </c>
      <c r="K5273" t="s">
        <v>12</v>
      </c>
      <c r="L5273" t="s">
        <v>9281</v>
      </c>
      <c r="M5273" t="s">
        <v>9210</v>
      </c>
      <c r="O5273">
        <v>19</v>
      </c>
      <c r="P5273" t="s">
        <v>9226</v>
      </c>
      <c r="Q5273">
        <v>11</v>
      </c>
      <c r="R5273">
        <v>16</v>
      </c>
      <c r="S5273" t="s">
        <v>9257</v>
      </c>
      <c r="T5273" t="s">
        <v>9265</v>
      </c>
      <c r="U5273" t="s">
        <v>9282</v>
      </c>
      <c r="V5273" t="str" cm="1">
        <f t="array" ref="V5273">_xlfn.IFS(Hospital_Emergency_Room_Data[[#This Row],[Day]]&lt;=10,"Start(1-10)",Hospital_Emergency_Room_Data[[#This Row],[Day]]&lt;=20,"Middle(11-20)",Hospital_Emergency_Room_Data[[#This Row],[Day]]&gt;20,"End(21-30)")</f>
        <v>Middle(11-20)</v>
      </c>
    </row>
    <row r="5274" spans="1:22">
      <c r="A5274">
        <v>649929455</v>
      </c>
      <c r="B5274" t="s">
        <v>5283</v>
      </c>
      <c r="C5274" s="1">
        <v>45522</v>
      </c>
      <c r="D5274" t="str">
        <f>TEXT(Hospital_Emergency_Room_Data[[#This Row],[Patient Admission Date]],"mmm")</f>
        <v>Aug</v>
      </c>
      <c r="E5274">
        <f>YEAR(Hospital_Emergency_Room_Data[[#This Row],[Patient Admission Date]])</f>
        <v>2024</v>
      </c>
      <c r="F5274" s="2">
        <v>0.68819444444444444</v>
      </c>
      <c r="G5274" s="8" t="str">
        <f>TEXT(Hospital_Emergency_Room_Data[[#This Row],[Patient Admission Date]],"dddd")</f>
        <v>Sunday</v>
      </c>
      <c r="H5274" t="s">
        <v>41</v>
      </c>
      <c r="I5274">
        <v>74</v>
      </c>
      <c r="J5274" s="5" t="s">
        <v>9222</v>
      </c>
      <c r="K5274" t="s">
        <v>12</v>
      </c>
      <c r="L5274" t="s">
        <v>9281</v>
      </c>
      <c r="M5274" t="s">
        <v>9210</v>
      </c>
      <c r="O5274">
        <v>19</v>
      </c>
      <c r="P5274" t="s">
        <v>9226</v>
      </c>
      <c r="Q5274">
        <v>18</v>
      </c>
      <c r="R5274">
        <v>16</v>
      </c>
      <c r="S5274" t="s">
        <v>9257</v>
      </c>
      <c r="T5274" t="s">
        <v>9262</v>
      </c>
      <c r="U5274" t="s">
        <v>9282</v>
      </c>
      <c r="V5274" t="str" cm="1">
        <f t="array" ref="V5274">_xlfn.IFS(Hospital_Emergency_Room_Data[[#This Row],[Day]]&lt;=10,"Start(1-10)",Hospital_Emergency_Room_Data[[#This Row],[Day]]&lt;=20,"Middle(11-20)",Hospital_Emergency_Room_Data[[#This Row],[Day]]&gt;20,"End(21-30)")</f>
        <v>Middle(11-20)</v>
      </c>
    </row>
    <row r="5275" spans="1:22">
      <c r="A5275">
        <v>858609117</v>
      </c>
      <c r="B5275" t="s">
        <v>5284</v>
      </c>
      <c r="C5275" s="1">
        <v>45020</v>
      </c>
      <c r="D5275" t="str">
        <f>TEXT(Hospital_Emergency_Room_Data[[#This Row],[Patient Admission Date]],"mmm")</f>
        <v>Apr</v>
      </c>
      <c r="E5275">
        <f>YEAR(Hospital_Emergency_Room_Data[[#This Row],[Patient Admission Date]])</f>
        <v>2023</v>
      </c>
      <c r="F5275" s="2">
        <v>0.75694444444444442</v>
      </c>
      <c r="G5275" s="8" t="str">
        <f>TEXT(Hospital_Emergency_Room_Data[[#This Row],[Patient Admission Date]],"dddd")</f>
        <v>Tuesday</v>
      </c>
      <c r="H5275" t="s">
        <v>41</v>
      </c>
      <c r="I5275">
        <v>39</v>
      </c>
      <c r="J5275" s="5" t="s">
        <v>9223</v>
      </c>
      <c r="K5275" t="s">
        <v>12</v>
      </c>
      <c r="L5275" t="s">
        <v>9281</v>
      </c>
      <c r="M5275" t="s">
        <v>9210</v>
      </c>
      <c r="O5275">
        <v>32</v>
      </c>
      <c r="P5275" t="s">
        <v>9225</v>
      </c>
      <c r="Q5275">
        <v>4</v>
      </c>
      <c r="R5275">
        <v>18</v>
      </c>
      <c r="S5275" t="s">
        <v>9256</v>
      </c>
      <c r="T5275" t="s">
        <v>9263</v>
      </c>
      <c r="U5275" t="s">
        <v>9300</v>
      </c>
      <c r="V5275" t="str" cm="1">
        <f t="array" ref="V5275">_xlfn.IFS(Hospital_Emergency_Room_Data[[#This Row],[Day]]&lt;=10,"Start(1-10)",Hospital_Emergency_Room_Data[[#This Row],[Day]]&lt;=20,"Middle(11-20)",Hospital_Emergency_Room_Data[[#This Row],[Day]]&gt;20,"End(21-30)")</f>
        <v>Start(1-10)</v>
      </c>
    </row>
    <row r="5276" spans="1:22">
      <c r="A5276">
        <v>488067985</v>
      </c>
      <c r="B5276" t="s">
        <v>5285</v>
      </c>
      <c r="C5276" s="1">
        <v>45159</v>
      </c>
      <c r="D5276" t="str">
        <f>TEXT(Hospital_Emergency_Room_Data[[#This Row],[Patient Admission Date]],"mmm")</f>
        <v>Aug</v>
      </c>
      <c r="E5276">
        <f>YEAR(Hospital_Emergency_Room_Data[[#This Row],[Patient Admission Date]])</f>
        <v>2023</v>
      </c>
      <c r="F5276" s="2">
        <v>0.49166666666666664</v>
      </c>
      <c r="G5276" s="8" t="str">
        <f>TEXT(Hospital_Emergency_Room_Data[[#This Row],[Patient Admission Date]],"dddd")</f>
        <v>Monday</v>
      </c>
      <c r="H5276" t="s">
        <v>41</v>
      </c>
      <c r="I5276">
        <v>40</v>
      </c>
      <c r="J5276" s="5" t="s">
        <v>9223</v>
      </c>
      <c r="K5276" t="s">
        <v>12</v>
      </c>
      <c r="L5276" t="s">
        <v>9281</v>
      </c>
      <c r="M5276" t="s">
        <v>9210</v>
      </c>
      <c r="O5276">
        <v>33</v>
      </c>
      <c r="P5276" t="s">
        <v>9225</v>
      </c>
      <c r="Q5276">
        <v>21</v>
      </c>
      <c r="R5276">
        <v>11</v>
      </c>
      <c r="S5276" t="s">
        <v>9255</v>
      </c>
      <c r="T5276" t="s">
        <v>9262</v>
      </c>
      <c r="U5276" t="s">
        <v>9300</v>
      </c>
      <c r="V5276" t="str" cm="1">
        <f t="array" ref="V5276">_xlfn.IFS(Hospital_Emergency_Room_Data[[#This Row],[Day]]&lt;=10,"Start(1-10)",Hospital_Emergency_Room_Data[[#This Row],[Day]]&lt;=20,"Middle(11-20)",Hospital_Emergency_Room_Data[[#This Row],[Day]]&gt;20,"End(21-30)")</f>
        <v>End(21-30)</v>
      </c>
    </row>
    <row r="5277" spans="1:22">
      <c r="A5277">
        <v>645323397</v>
      </c>
      <c r="B5277" t="s">
        <v>5286</v>
      </c>
      <c r="C5277" s="1">
        <v>45545</v>
      </c>
      <c r="D5277" t="str">
        <f>TEXT(Hospital_Emergency_Room_Data[[#This Row],[Patient Admission Date]],"mmm")</f>
        <v>Sep</v>
      </c>
      <c r="E5277">
        <f>YEAR(Hospital_Emergency_Room_Data[[#This Row],[Patient Admission Date]])</f>
        <v>2024</v>
      </c>
      <c r="F5277" s="2">
        <v>0.21736111111111112</v>
      </c>
      <c r="G5277" s="8" t="str">
        <f>TEXT(Hospital_Emergency_Room_Data[[#This Row],[Patient Admission Date]],"dddd")</f>
        <v>Tuesday</v>
      </c>
      <c r="H5277" t="s">
        <v>41</v>
      </c>
      <c r="I5277">
        <v>3</v>
      </c>
      <c r="J5277" s="5" t="s">
        <v>9218</v>
      </c>
      <c r="K5277" t="s">
        <v>12</v>
      </c>
      <c r="L5277" t="s">
        <v>9281</v>
      </c>
      <c r="M5277" t="s">
        <v>9210</v>
      </c>
      <c r="O5277">
        <v>42</v>
      </c>
      <c r="P5277" t="s">
        <v>9225</v>
      </c>
      <c r="Q5277">
        <v>10</v>
      </c>
      <c r="R5277">
        <v>5</v>
      </c>
      <c r="S5277" t="s">
        <v>9258</v>
      </c>
      <c r="T5277" t="s">
        <v>9265</v>
      </c>
      <c r="U5277" t="s">
        <v>9300</v>
      </c>
      <c r="V5277" t="str" cm="1">
        <f t="array" ref="V5277">_xlfn.IFS(Hospital_Emergency_Room_Data[[#This Row],[Day]]&lt;=10,"Start(1-10)",Hospital_Emergency_Room_Data[[#This Row],[Day]]&lt;=20,"Middle(11-20)",Hospital_Emergency_Room_Data[[#This Row],[Day]]&gt;20,"End(21-30)")</f>
        <v>Start(1-10)</v>
      </c>
    </row>
    <row r="5278" spans="1:22">
      <c r="A5278">
        <v>553166005</v>
      </c>
      <c r="B5278" t="s">
        <v>5287</v>
      </c>
      <c r="C5278" s="1">
        <v>45364</v>
      </c>
      <c r="D5278" t="str">
        <f>TEXT(Hospital_Emergency_Room_Data[[#This Row],[Patient Admission Date]],"mmm")</f>
        <v>Mar</v>
      </c>
      <c r="E5278">
        <f>YEAR(Hospital_Emergency_Room_Data[[#This Row],[Patient Admission Date]])</f>
        <v>2024</v>
      </c>
      <c r="F5278" s="2">
        <v>3.6111111111111108E-2</v>
      </c>
      <c r="G5278" s="8" t="str">
        <f>TEXT(Hospital_Emergency_Room_Data[[#This Row],[Patient Admission Date]],"dddd")</f>
        <v>Wednesday</v>
      </c>
      <c r="H5278" t="s">
        <v>41</v>
      </c>
      <c r="I5278">
        <v>76</v>
      </c>
      <c r="J5278" s="5" t="s">
        <v>9222</v>
      </c>
      <c r="K5278" t="s">
        <v>12</v>
      </c>
      <c r="L5278" t="s">
        <v>9281</v>
      </c>
      <c r="M5278" t="s">
        <v>9210</v>
      </c>
      <c r="O5278">
        <v>47</v>
      </c>
      <c r="P5278" t="s">
        <v>9225</v>
      </c>
      <c r="Q5278">
        <v>13</v>
      </c>
      <c r="R5278">
        <v>0</v>
      </c>
      <c r="S5278" t="s">
        <v>9258</v>
      </c>
      <c r="T5278" t="s">
        <v>9265</v>
      </c>
      <c r="U5278" t="s">
        <v>9283</v>
      </c>
      <c r="V5278" t="str" cm="1">
        <f t="array" ref="V5278">_xlfn.IFS(Hospital_Emergency_Room_Data[[#This Row],[Day]]&lt;=10,"Start(1-10)",Hospital_Emergency_Room_Data[[#This Row],[Day]]&lt;=20,"Middle(11-20)",Hospital_Emergency_Room_Data[[#This Row],[Day]]&gt;20,"End(21-30)")</f>
        <v>Middle(11-20)</v>
      </c>
    </row>
    <row r="5279" spans="1:22">
      <c r="A5279">
        <v>226632239</v>
      </c>
      <c r="B5279" t="s">
        <v>5288</v>
      </c>
      <c r="C5279" s="1">
        <v>45294</v>
      </c>
      <c r="D5279" t="str">
        <f>TEXT(Hospital_Emergency_Room_Data[[#This Row],[Patient Admission Date]],"mmm")</f>
        <v>Jan</v>
      </c>
      <c r="E5279">
        <f>YEAR(Hospital_Emergency_Room_Data[[#This Row],[Patient Admission Date]])</f>
        <v>2024</v>
      </c>
      <c r="F5279" s="2">
        <v>0.45902777777777776</v>
      </c>
      <c r="G5279" s="8" t="str">
        <f>TEXT(Hospital_Emergency_Room_Data[[#This Row],[Patient Admission Date]],"dddd")</f>
        <v>Wednesday</v>
      </c>
      <c r="H5279" t="s">
        <v>41</v>
      </c>
      <c r="I5279">
        <v>45</v>
      </c>
      <c r="J5279" s="5" t="s">
        <v>9219</v>
      </c>
      <c r="K5279" t="s">
        <v>12</v>
      </c>
      <c r="L5279" t="s">
        <v>9281</v>
      </c>
      <c r="M5279" t="s">
        <v>9210</v>
      </c>
      <c r="O5279">
        <v>57</v>
      </c>
      <c r="P5279" t="s">
        <v>9225</v>
      </c>
      <c r="Q5279">
        <v>3</v>
      </c>
      <c r="R5279">
        <v>11</v>
      </c>
      <c r="S5279" t="s">
        <v>9255</v>
      </c>
      <c r="T5279" t="s">
        <v>9263</v>
      </c>
      <c r="U5279" t="s">
        <v>9283</v>
      </c>
      <c r="V5279" t="str" cm="1">
        <f t="array" ref="V5279">_xlfn.IFS(Hospital_Emergency_Room_Data[[#This Row],[Day]]&lt;=10,"Start(1-10)",Hospital_Emergency_Room_Data[[#This Row],[Day]]&lt;=20,"Middle(11-20)",Hospital_Emergency_Room_Data[[#This Row],[Day]]&gt;20,"End(21-30)")</f>
        <v>Start(1-10)</v>
      </c>
    </row>
    <row r="5280" spans="1:22">
      <c r="A5280">
        <v>813695454</v>
      </c>
      <c r="B5280" t="s">
        <v>5289</v>
      </c>
      <c r="C5280" s="1">
        <v>45244</v>
      </c>
      <c r="D5280" t="str">
        <f>TEXT(Hospital_Emergency_Room_Data[[#This Row],[Patient Admission Date]],"mmm")</f>
        <v>Nov</v>
      </c>
      <c r="E5280">
        <f>YEAR(Hospital_Emergency_Room_Data[[#This Row],[Patient Admission Date]])</f>
        <v>2023</v>
      </c>
      <c r="F5280" s="2">
        <v>1.1805555555555555E-2</v>
      </c>
      <c r="G5280" s="8" t="str">
        <f>TEXT(Hospital_Emergency_Room_Data[[#This Row],[Patient Admission Date]],"dddd")</f>
        <v>Tuesday</v>
      </c>
      <c r="H5280" t="s">
        <v>41</v>
      </c>
      <c r="I5280">
        <v>47</v>
      </c>
      <c r="J5280" s="5" t="s">
        <v>9219</v>
      </c>
      <c r="K5280" t="s">
        <v>12</v>
      </c>
      <c r="L5280" t="s">
        <v>9281</v>
      </c>
      <c r="M5280" t="s">
        <v>9210</v>
      </c>
      <c r="O5280">
        <v>11</v>
      </c>
      <c r="P5280" t="s">
        <v>9226</v>
      </c>
      <c r="Q5280">
        <v>14</v>
      </c>
      <c r="R5280">
        <v>0</v>
      </c>
      <c r="S5280" t="s">
        <v>9258</v>
      </c>
      <c r="T5280" t="s">
        <v>9265</v>
      </c>
      <c r="U5280" t="s">
        <v>9282</v>
      </c>
      <c r="V5280" t="str" cm="1">
        <f t="array" ref="V5280">_xlfn.IFS(Hospital_Emergency_Room_Data[[#This Row],[Day]]&lt;=10,"Start(1-10)",Hospital_Emergency_Room_Data[[#This Row],[Day]]&lt;=20,"Middle(11-20)",Hospital_Emergency_Room_Data[[#This Row],[Day]]&gt;20,"End(21-30)")</f>
        <v>Middle(11-20)</v>
      </c>
    </row>
    <row r="5281" spans="1:22">
      <c r="A5281">
        <v>300701777</v>
      </c>
      <c r="B5281" t="s">
        <v>5290</v>
      </c>
      <c r="C5281" s="1">
        <v>45433</v>
      </c>
      <c r="D5281" t="str">
        <f>TEXT(Hospital_Emergency_Room_Data[[#This Row],[Patient Admission Date]],"mmm")</f>
        <v>May</v>
      </c>
      <c r="E5281">
        <f>YEAR(Hospital_Emergency_Room_Data[[#This Row],[Patient Admission Date]])</f>
        <v>2024</v>
      </c>
      <c r="F5281" s="2">
        <v>0.15347222222222223</v>
      </c>
      <c r="G5281" s="8" t="str">
        <f>TEXT(Hospital_Emergency_Room_Data[[#This Row],[Patient Admission Date]],"dddd")</f>
        <v>Tuesday</v>
      </c>
      <c r="H5281" t="s">
        <v>41</v>
      </c>
      <c r="I5281">
        <v>33</v>
      </c>
      <c r="J5281" s="5" t="s">
        <v>9223</v>
      </c>
      <c r="K5281" t="s">
        <v>12</v>
      </c>
      <c r="L5281" t="s">
        <v>9281</v>
      </c>
      <c r="M5281" t="s">
        <v>9210</v>
      </c>
      <c r="O5281">
        <v>16</v>
      </c>
      <c r="P5281" t="s">
        <v>9226</v>
      </c>
      <c r="Q5281">
        <v>21</v>
      </c>
      <c r="R5281">
        <v>3</v>
      </c>
      <c r="S5281" t="s">
        <v>9258</v>
      </c>
      <c r="T5281" t="s">
        <v>9262</v>
      </c>
      <c r="U5281" t="s">
        <v>9282</v>
      </c>
      <c r="V5281" t="str" cm="1">
        <f t="array" ref="V5281">_xlfn.IFS(Hospital_Emergency_Room_Data[[#This Row],[Day]]&lt;=10,"Start(1-10)",Hospital_Emergency_Room_Data[[#This Row],[Day]]&lt;=20,"Middle(11-20)",Hospital_Emergency_Room_Data[[#This Row],[Day]]&gt;20,"End(21-30)")</f>
        <v>End(21-30)</v>
      </c>
    </row>
    <row r="5282" spans="1:22">
      <c r="A5282">
        <v>853294524</v>
      </c>
      <c r="B5282" t="s">
        <v>5291</v>
      </c>
      <c r="C5282" s="1">
        <v>45296</v>
      </c>
      <c r="D5282" t="str">
        <f>TEXT(Hospital_Emergency_Room_Data[[#This Row],[Patient Admission Date]],"mmm")</f>
        <v>Jan</v>
      </c>
      <c r="E5282">
        <f>YEAR(Hospital_Emergency_Room_Data[[#This Row],[Patient Admission Date]])</f>
        <v>2024</v>
      </c>
      <c r="F5282" s="2">
        <v>7.3611111111111113E-2</v>
      </c>
      <c r="G5282" s="8" t="str">
        <f>TEXT(Hospital_Emergency_Room_Data[[#This Row],[Patient Admission Date]],"dddd")</f>
        <v>Friday</v>
      </c>
      <c r="H5282" t="s">
        <v>41</v>
      </c>
      <c r="I5282">
        <v>76</v>
      </c>
      <c r="J5282" s="5" t="s">
        <v>9222</v>
      </c>
      <c r="K5282" t="s">
        <v>12</v>
      </c>
      <c r="L5282" t="s">
        <v>9281</v>
      </c>
      <c r="M5282" t="s">
        <v>9210</v>
      </c>
      <c r="O5282">
        <v>21</v>
      </c>
      <c r="P5282" t="s">
        <v>9226</v>
      </c>
      <c r="Q5282">
        <v>5</v>
      </c>
      <c r="R5282">
        <v>1</v>
      </c>
      <c r="S5282" t="s">
        <v>9258</v>
      </c>
      <c r="T5282" t="s">
        <v>9263</v>
      </c>
      <c r="U5282" t="s">
        <v>9282</v>
      </c>
      <c r="V5282" t="str" cm="1">
        <f t="array" ref="V5282">_xlfn.IFS(Hospital_Emergency_Room_Data[[#This Row],[Day]]&lt;=10,"Start(1-10)",Hospital_Emergency_Room_Data[[#This Row],[Day]]&lt;=20,"Middle(11-20)",Hospital_Emergency_Room_Data[[#This Row],[Day]]&gt;20,"End(21-30)")</f>
        <v>Start(1-10)</v>
      </c>
    </row>
    <row r="5283" spans="1:22">
      <c r="A5283">
        <v>492427103</v>
      </c>
      <c r="B5283" t="s">
        <v>5292</v>
      </c>
      <c r="C5283" s="1">
        <v>45508</v>
      </c>
      <c r="D5283" t="str">
        <f>TEXT(Hospital_Emergency_Room_Data[[#This Row],[Patient Admission Date]],"mmm")</f>
        <v>Aug</v>
      </c>
      <c r="E5283">
        <f>YEAR(Hospital_Emergency_Room_Data[[#This Row],[Patient Admission Date]])</f>
        <v>2024</v>
      </c>
      <c r="F5283" s="2">
        <v>0.98958333333333337</v>
      </c>
      <c r="G5283" s="8" t="str">
        <f>TEXT(Hospital_Emergency_Room_Data[[#This Row],[Patient Admission Date]],"dddd")</f>
        <v>Sunday</v>
      </c>
      <c r="H5283" t="s">
        <v>41</v>
      </c>
      <c r="I5283">
        <v>52</v>
      </c>
      <c r="J5283" s="5" t="s">
        <v>9219</v>
      </c>
      <c r="K5283" t="s">
        <v>12</v>
      </c>
      <c r="L5283" t="s">
        <v>9281</v>
      </c>
      <c r="M5283" t="s">
        <v>9210</v>
      </c>
      <c r="O5283">
        <v>46</v>
      </c>
      <c r="P5283" t="s">
        <v>9225</v>
      </c>
      <c r="Q5283">
        <v>4</v>
      </c>
      <c r="R5283">
        <v>23</v>
      </c>
      <c r="S5283" t="s">
        <v>9256</v>
      </c>
      <c r="T5283" t="s">
        <v>9263</v>
      </c>
      <c r="U5283" t="s">
        <v>9283</v>
      </c>
      <c r="V5283" t="str" cm="1">
        <f t="array" ref="V5283">_xlfn.IFS(Hospital_Emergency_Room_Data[[#This Row],[Day]]&lt;=10,"Start(1-10)",Hospital_Emergency_Room_Data[[#This Row],[Day]]&lt;=20,"Middle(11-20)",Hospital_Emergency_Room_Data[[#This Row],[Day]]&gt;20,"End(21-30)")</f>
        <v>Start(1-10)</v>
      </c>
    </row>
    <row r="5284" spans="1:22">
      <c r="A5284">
        <v>800406304</v>
      </c>
      <c r="B5284" t="s">
        <v>5293</v>
      </c>
      <c r="C5284" s="1">
        <v>45563</v>
      </c>
      <c r="D5284" t="str">
        <f>TEXT(Hospital_Emergency_Room_Data[[#This Row],[Patient Admission Date]],"mmm")</f>
        <v>Sep</v>
      </c>
      <c r="E5284">
        <f>YEAR(Hospital_Emergency_Room_Data[[#This Row],[Patient Admission Date]])</f>
        <v>2024</v>
      </c>
      <c r="F5284" s="2">
        <v>0.70694444444444449</v>
      </c>
      <c r="G5284" s="8" t="str">
        <f>TEXT(Hospital_Emergency_Room_Data[[#This Row],[Patient Admission Date]],"dddd")</f>
        <v>Saturday</v>
      </c>
      <c r="H5284" t="s">
        <v>41</v>
      </c>
      <c r="I5284">
        <v>33</v>
      </c>
      <c r="J5284" s="5" t="s">
        <v>9223</v>
      </c>
      <c r="K5284" t="s">
        <v>12</v>
      </c>
      <c r="L5284" t="s">
        <v>9281</v>
      </c>
      <c r="M5284" t="s">
        <v>9210</v>
      </c>
      <c r="O5284">
        <v>47</v>
      </c>
      <c r="P5284" t="s">
        <v>9225</v>
      </c>
      <c r="Q5284">
        <v>28</v>
      </c>
      <c r="R5284">
        <v>16</v>
      </c>
      <c r="S5284" t="s">
        <v>9257</v>
      </c>
      <c r="T5284" t="s">
        <v>9264</v>
      </c>
      <c r="U5284" t="s">
        <v>9283</v>
      </c>
      <c r="V5284" t="str" cm="1">
        <f t="array" ref="V5284">_xlfn.IFS(Hospital_Emergency_Room_Data[[#This Row],[Day]]&lt;=10,"Start(1-10)",Hospital_Emergency_Room_Data[[#This Row],[Day]]&lt;=20,"Middle(11-20)",Hospital_Emergency_Room_Data[[#This Row],[Day]]&gt;20,"End(21-30)")</f>
        <v>End(21-30)</v>
      </c>
    </row>
    <row r="5285" spans="1:22">
      <c r="A5285">
        <v>811040657</v>
      </c>
      <c r="B5285" t="s">
        <v>5294</v>
      </c>
      <c r="C5285" s="1">
        <v>45459</v>
      </c>
      <c r="D5285" t="str">
        <f>TEXT(Hospital_Emergency_Room_Data[[#This Row],[Patient Admission Date]],"mmm")</f>
        <v>Jun</v>
      </c>
      <c r="E5285">
        <f>YEAR(Hospital_Emergency_Room_Data[[#This Row],[Patient Admission Date]])</f>
        <v>2024</v>
      </c>
      <c r="F5285" s="2">
        <v>0.49236111111111114</v>
      </c>
      <c r="G5285" s="8" t="str">
        <f>TEXT(Hospital_Emergency_Room_Data[[#This Row],[Patient Admission Date]],"dddd")</f>
        <v>Sunday</v>
      </c>
      <c r="H5285" t="s">
        <v>41</v>
      </c>
      <c r="I5285">
        <v>9</v>
      </c>
      <c r="J5285" s="5" t="s">
        <v>9221</v>
      </c>
      <c r="K5285" t="s">
        <v>12</v>
      </c>
      <c r="L5285" t="s">
        <v>9281</v>
      </c>
      <c r="M5285" t="s">
        <v>9210</v>
      </c>
      <c r="O5285">
        <v>52</v>
      </c>
      <c r="P5285" t="s">
        <v>9225</v>
      </c>
      <c r="Q5285">
        <v>16</v>
      </c>
      <c r="R5285">
        <v>11</v>
      </c>
      <c r="S5285" t="s">
        <v>9255</v>
      </c>
      <c r="T5285" t="s">
        <v>9262</v>
      </c>
      <c r="U5285" t="s">
        <v>9283</v>
      </c>
      <c r="V5285" t="str" cm="1">
        <f t="array" ref="V5285">_xlfn.IFS(Hospital_Emergency_Room_Data[[#This Row],[Day]]&lt;=10,"Start(1-10)",Hospital_Emergency_Room_Data[[#This Row],[Day]]&lt;=20,"Middle(11-20)",Hospital_Emergency_Room_Data[[#This Row],[Day]]&gt;20,"End(21-30)")</f>
        <v>Middle(11-20)</v>
      </c>
    </row>
    <row r="5286" spans="1:22">
      <c r="A5286">
        <v>410705588</v>
      </c>
      <c r="B5286" t="s">
        <v>5295</v>
      </c>
      <c r="C5286" s="1">
        <v>45414</v>
      </c>
      <c r="D5286" t="str">
        <f>TEXT(Hospital_Emergency_Room_Data[[#This Row],[Patient Admission Date]],"mmm")</f>
        <v>May</v>
      </c>
      <c r="E5286">
        <f>YEAR(Hospital_Emergency_Room_Data[[#This Row],[Patient Admission Date]])</f>
        <v>2024</v>
      </c>
      <c r="F5286" s="2">
        <v>0.59652777777777777</v>
      </c>
      <c r="G5286" s="8" t="str">
        <f>TEXT(Hospital_Emergency_Room_Data[[#This Row],[Patient Admission Date]],"dddd")</f>
        <v>Thursday</v>
      </c>
      <c r="H5286" t="s">
        <v>41</v>
      </c>
      <c r="I5286">
        <v>28</v>
      </c>
      <c r="J5286" s="5" t="s">
        <v>9220</v>
      </c>
      <c r="K5286" t="s">
        <v>12</v>
      </c>
      <c r="L5286" t="s">
        <v>9281</v>
      </c>
      <c r="M5286" t="s">
        <v>9210</v>
      </c>
      <c r="O5286">
        <v>12</v>
      </c>
      <c r="P5286" t="s">
        <v>9226</v>
      </c>
      <c r="Q5286">
        <v>2</v>
      </c>
      <c r="R5286">
        <v>14</v>
      </c>
      <c r="S5286" t="s">
        <v>9257</v>
      </c>
      <c r="T5286" t="s">
        <v>9263</v>
      </c>
      <c r="U5286" t="s">
        <v>9282</v>
      </c>
      <c r="V5286" t="str" cm="1">
        <f t="array" ref="V5286">_xlfn.IFS(Hospital_Emergency_Room_Data[[#This Row],[Day]]&lt;=10,"Start(1-10)",Hospital_Emergency_Room_Data[[#This Row],[Day]]&lt;=20,"Middle(11-20)",Hospital_Emergency_Room_Data[[#This Row],[Day]]&gt;20,"End(21-30)")</f>
        <v>Start(1-10)</v>
      </c>
    </row>
    <row r="5287" spans="1:22">
      <c r="A5287">
        <v>702353828</v>
      </c>
      <c r="B5287" t="s">
        <v>5296</v>
      </c>
      <c r="C5287" s="1">
        <v>45296</v>
      </c>
      <c r="D5287" t="str">
        <f>TEXT(Hospital_Emergency_Room_Data[[#This Row],[Patient Admission Date]],"mmm")</f>
        <v>Jan</v>
      </c>
      <c r="E5287">
        <f>YEAR(Hospital_Emergency_Room_Data[[#This Row],[Patient Admission Date]])</f>
        <v>2024</v>
      </c>
      <c r="F5287" s="2">
        <v>0.37361111111111112</v>
      </c>
      <c r="G5287" s="8" t="str">
        <f>TEXT(Hospital_Emergency_Room_Data[[#This Row],[Patient Admission Date]],"dddd")</f>
        <v>Friday</v>
      </c>
      <c r="H5287" t="s">
        <v>41</v>
      </c>
      <c r="I5287">
        <v>79</v>
      </c>
      <c r="J5287" s="5" t="s">
        <v>9222</v>
      </c>
      <c r="K5287" t="s">
        <v>12</v>
      </c>
      <c r="L5287" t="s">
        <v>9281</v>
      </c>
      <c r="M5287" t="s">
        <v>9210</v>
      </c>
      <c r="O5287">
        <v>17</v>
      </c>
      <c r="P5287" t="s">
        <v>9226</v>
      </c>
      <c r="Q5287">
        <v>5</v>
      </c>
      <c r="R5287">
        <v>8</v>
      </c>
      <c r="S5287" t="s">
        <v>9255</v>
      </c>
      <c r="T5287" t="s">
        <v>9263</v>
      </c>
      <c r="U5287" t="s">
        <v>9282</v>
      </c>
      <c r="V5287" t="str" cm="1">
        <f t="array" ref="V5287">_xlfn.IFS(Hospital_Emergency_Room_Data[[#This Row],[Day]]&lt;=10,"Start(1-10)",Hospital_Emergency_Room_Data[[#This Row],[Day]]&lt;=20,"Middle(11-20)",Hospital_Emergency_Room_Data[[#This Row],[Day]]&gt;20,"End(21-30)")</f>
        <v>Start(1-10)</v>
      </c>
    </row>
    <row r="5288" spans="1:22">
      <c r="A5288">
        <v>851870017</v>
      </c>
      <c r="B5288" t="s">
        <v>5297</v>
      </c>
      <c r="C5288" s="1">
        <v>45275</v>
      </c>
      <c r="D5288" t="str">
        <f>TEXT(Hospital_Emergency_Room_Data[[#This Row],[Patient Admission Date]],"mmm")</f>
        <v>Dec</v>
      </c>
      <c r="E5288">
        <f>YEAR(Hospital_Emergency_Room_Data[[#This Row],[Patient Admission Date]])</f>
        <v>2023</v>
      </c>
      <c r="F5288" s="2">
        <v>1.1111111111111112E-2</v>
      </c>
      <c r="G5288" s="8" t="str">
        <f>TEXT(Hospital_Emergency_Room_Data[[#This Row],[Patient Admission Date]],"dddd")</f>
        <v>Friday</v>
      </c>
      <c r="H5288" t="s">
        <v>41</v>
      </c>
      <c r="I5288">
        <v>75</v>
      </c>
      <c r="J5288" s="5" t="s">
        <v>9222</v>
      </c>
      <c r="K5288" t="s">
        <v>12</v>
      </c>
      <c r="L5288" t="s">
        <v>9281</v>
      </c>
      <c r="M5288" t="s">
        <v>9210</v>
      </c>
      <c r="O5288">
        <v>24</v>
      </c>
      <c r="P5288" t="s">
        <v>9226</v>
      </c>
      <c r="Q5288">
        <v>15</v>
      </c>
      <c r="R5288">
        <v>0</v>
      </c>
      <c r="S5288" t="s">
        <v>9258</v>
      </c>
      <c r="T5288" t="s">
        <v>9262</v>
      </c>
      <c r="U5288" t="s">
        <v>9282</v>
      </c>
      <c r="V5288" t="str" cm="1">
        <f t="array" ref="V5288">_xlfn.IFS(Hospital_Emergency_Room_Data[[#This Row],[Day]]&lt;=10,"Start(1-10)",Hospital_Emergency_Room_Data[[#This Row],[Day]]&lt;=20,"Middle(11-20)",Hospital_Emergency_Room_Data[[#This Row],[Day]]&gt;20,"End(21-30)")</f>
        <v>Middle(11-20)</v>
      </c>
    </row>
    <row r="5289" spans="1:22">
      <c r="A5289">
        <v>232018969</v>
      </c>
      <c r="B5289" t="s">
        <v>5298</v>
      </c>
      <c r="C5289" s="1">
        <v>45382</v>
      </c>
      <c r="D5289" t="str">
        <f>TEXT(Hospital_Emergency_Room_Data[[#This Row],[Patient Admission Date]],"mmm")</f>
        <v>Mar</v>
      </c>
      <c r="E5289">
        <f>YEAR(Hospital_Emergency_Room_Data[[#This Row],[Patient Admission Date]])</f>
        <v>2024</v>
      </c>
      <c r="F5289" s="2">
        <v>0.2986111111111111</v>
      </c>
      <c r="G5289" s="8" t="str">
        <f>TEXT(Hospital_Emergency_Room_Data[[#This Row],[Patient Admission Date]],"dddd")</f>
        <v>Sunday</v>
      </c>
      <c r="H5289" t="s">
        <v>41</v>
      </c>
      <c r="I5289">
        <v>29</v>
      </c>
      <c r="J5289" s="5" t="s">
        <v>9220</v>
      </c>
      <c r="K5289" t="s">
        <v>12</v>
      </c>
      <c r="L5289" t="s">
        <v>9281</v>
      </c>
      <c r="M5289" t="s">
        <v>9210</v>
      </c>
      <c r="O5289">
        <v>26</v>
      </c>
      <c r="P5289" t="s">
        <v>9226</v>
      </c>
      <c r="Q5289">
        <v>31</v>
      </c>
      <c r="R5289">
        <v>7</v>
      </c>
      <c r="S5289" t="s">
        <v>9255</v>
      </c>
      <c r="T5289" t="s">
        <v>9264</v>
      </c>
      <c r="U5289" t="s">
        <v>9282</v>
      </c>
      <c r="V5289" t="str" cm="1">
        <f t="array" ref="V5289">_xlfn.IFS(Hospital_Emergency_Room_Data[[#This Row],[Day]]&lt;=10,"Start(1-10)",Hospital_Emergency_Room_Data[[#This Row],[Day]]&lt;=20,"Middle(11-20)",Hospital_Emergency_Room_Data[[#This Row],[Day]]&gt;20,"End(21-30)")</f>
        <v>End(21-30)</v>
      </c>
    </row>
    <row r="5290" spans="1:22">
      <c r="A5290">
        <v>119698577</v>
      </c>
      <c r="B5290" t="s">
        <v>5299</v>
      </c>
      <c r="C5290" s="1">
        <v>45149</v>
      </c>
      <c r="D5290" t="str">
        <f>TEXT(Hospital_Emergency_Room_Data[[#This Row],[Patient Admission Date]],"mmm")</f>
        <v>Aug</v>
      </c>
      <c r="E5290">
        <f>YEAR(Hospital_Emergency_Room_Data[[#This Row],[Patient Admission Date]])</f>
        <v>2023</v>
      </c>
      <c r="F5290" s="2">
        <v>0.55208333333333337</v>
      </c>
      <c r="G5290" s="8" t="str">
        <f>TEXT(Hospital_Emergency_Room_Data[[#This Row],[Patient Admission Date]],"dddd")</f>
        <v>Friday</v>
      </c>
      <c r="H5290" t="s">
        <v>41</v>
      </c>
      <c r="I5290">
        <v>36</v>
      </c>
      <c r="J5290" s="5" t="s">
        <v>9223</v>
      </c>
      <c r="K5290" t="s">
        <v>12</v>
      </c>
      <c r="L5290" t="s">
        <v>9281</v>
      </c>
      <c r="M5290" t="s">
        <v>9210</v>
      </c>
      <c r="O5290">
        <v>26</v>
      </c>
      <c r="P5290" t="s">
        <v>9226</v>
      </c>
      <c r="Q5290">
        <v>11</v>
      </c>
      <c r="R5290">
        <v>13</v>
      </c>
      <c r="S5290" t="s">
        <v>9257</v>
      </c>
      <c r="T5290" t="s">
        <v>9265</v>
      </c>
      <c r="U5290" t="s">
        <v>9282</v>
      </c>
      <c r="V5290" t="str" cm="1">
        <f t="array" ref="V5290">_xlfn.IFS(Hospital_Emergency_Room_Data[[#This Row],[Day]]&lt;=10,"Start(1-10)",Hospital_Emergency_Room_Data[[#This Row],[Day]]&lt;=20,"Middle(11-20)",Hospital_Emergency_Room_Data[[#This Row],[Day]]&gt;20,"End(21-30)")</f>
        <v>Middle(11-20)</v>
      </c>
    </row>
    <row r="5291" spans="1:22">
      <c r="A5291">
        <v>348608619</v>
      </c>
      <c r="B5291" t="s">
        <v>5300</v>
      </c>
      <c r="C5291" s="1">
        <v>45126</v>
      </c>
      <c r="D5291" t="str">
        <f>TEXT(Hospital_Emergency_Room_Data[[#This Row],[Patient Admission Date]],"mmm")</f>
        <v>Jul</v>
      </c>
      <c r="E5291">
        <f>YEAR(Hospital_Emergency_Room_Data[[#This Row],[Patient Admission Date]])</f>
        <v>2023</v>
      </c>
      <c r="F5291" s="2">
        <v>0.65833333333333333</v>
      </c>
      <c r="G5291" s="8" t="str">
        <f>TEXT(Hospital_Emergency_Room_Data[[#This Row],[Patient Admission Date]],"dddd")</f>
        <v>Wednesday</v>
      </c>
      <c r="H5291" t="s">
        <v>41</v>
      </c>
      <c r="I5291">
        <v>22</v>
      </c>
      <c r="J5291" s="5" t="s">
        <v>9220</v>
      </c>
      <c r="K5291" t="s">
        <v>12</v>
      </c>
      <c r="L5291" t="s">
        <v>9281</v>
      </c>
      <c r="M5291" t="s">
        <v>9210</v>
      </c>
      <c r="O5291">
        <v>36</v>
      </c>
      <c r="P5291" t="s">
        <v>9225</v>
      </c>
      <c r="Q5291">
        <v>19</v>
      </c>
      <c r="R5291">
        <v>15</v>
      </c>
      <c r="S5291" t="s">
        <v>9257</v>
      </c>
      <c r="T5291" t="s">
        <v>9262</v>
      </c>
      <c r="U5291" t="s">
        <v>9300</v>
      </c>
      <c r="V5291" t="str" cm="1">
        <f t="array" ref="V5291">_xlfn.IFS(Hospital_Emergency_Room_Data[[#This Row],[Day]]&lt;=10,"Start(1-10)",Hospital_Emergency_Room_Data[[#This Row],[Day]]&lt;=20,"Middle(11-20)",Hospital_Emergency_Room_Data[[#This Row],[Day]]&gt;20,"End(21-30)")</f>
        <v>Middle(11-20)</v>
      </c>
    </row>
    <row r="5292" spans="1:22">
      <c r="A5292">
        <v>413083063</v>
      </c>
      <c r="B5292" t="s">
        <v>5301</v>
      </c>
      <c r="C5292" s="1">
        <v>45194</v>
      </c>
      <c r="D5292" t="str">
        <f>TEXT(Hospital_Emergency_Room_Data[[#This Row],[Patient Admission Date]],"mmm")</f>
        <v>Sep</v>
      </c>
      <c r="E5292">
        <f>YEAR(Hospital_Emergency_Room_Data[[#This Row],[Patient Admission Date]])</f>
        <v>2023</v>
      </c>
      <c r="F5292" s="2">
        <v>0.93958333333333333</v>
      </c>
      <c r="G5292" s="8" t="str">
        <f>TEXT(Hospital_Emergency_Room_Data[[#This Row],[Patient Admission Date]],"dddd")</f>
        <v>Monday</v>
      </c>
      <c r="H5292" t="s">
        <v>41</v>
      </c>
      <c r="I5292">
        <v>21</v>
      </c>
      <c r="J5292" s="5" t="s">
        <v>9220</v>
      </c>
      <c r="K5292" t="s">
        <v>12</v>
      </c>
      <c r="L5292" t="s">
        <v>9281</v>
      </c>
      <c r="M5292" t="s">
        <v>9210</v>
      </c>
      <c r="O5292">
        <v>38</v>
      </c>
      <c r="P5292" t="s">
        <v>9225</v>
      </c>
      <c r="Q5292">
        <v>25</v>
      </c>
      <c r="R5292">
        <v>22</v>
      </c>
      <c r="S5292" t="s">
        <v>9256</v>
      </c>
      <c r="T5292" t="s">
        <v>9264</v>
      </c>
      <c r="U5292" t="s">
        <v>9300</v>
      </c>
      <c r="V5292" t="str" cm="1">
        <f t="array" ref="V5292">_xlfn.IFS(Hospital_Emergency_Room_Data[[#This Row],[Day]]&lt;=10,"Start(1-10)",Hospital_Emergency_Room_Data[[#This Row],[Day]]&lt;=20,"Middle(11-20)",Hospital_Emergency_Room_Data[[#This Row],[Day]]&gt;20,"End(21-30)")</f>
        <v>End(21-30)</v>
      </c>
    </row>
    <row r="5293" spans="1:22">
      <c r="A5293">
        <v>100725705</v>
      </c>
      <c r="B5293" t="s">
        <v>5302</v>
      </c>
      <c r="C5293" s="1">
        <v>45462</v>
      </c>
      <c r="D5293" t="str">
        <f>TEXT(Hospital_Emergency_Room_Data[[#This Row],[Patient Admission Date]],"mmm")</f>
        <v>Jun</v>
      </c>
      <c r="E5293">
        <f>YEAR(Hospital_Emergency_Room_Data[[#This Row],[Patient Admission Date]])</f>
        <v>2024</v>
      </c>
      <c r="F5293" s="2">
        <v>0.92777777777777781</v>
      </c>
      <c r="G5293" s="8" t="str">
        <f>TEXT(Hospital_Emergency_Room_Data[[#This Row],[Patient Admission Date]],"dddd")</f>
        <v>Wednesday</v>
      </c>
      <c r="H5293" t="s">
        <v>41</v>
      </c>
      <c r="I5293">
        <v>60</v>
      </c>
      <c r="J5293" s="5" t="s">
        <v>9217</v>
      </c>
      <c r="K5293" t="s">
        <v>12</v>
      </c>
      <c r="L5293" t="s">
        <v>9281</v>
      </c>
      <c r="M5293" t="s">
        <v>9210</v>
      </c>
      <c r="O5293">
        <v>45</v>
      </c>
      <c r="P5293" t="s">
        <v>9225</v>
      </c>
      <c r="Q5293">
        <v>19</v>
      </c>
      <c r="R5293">
        <v>22</v>
      </c>
      <c r="S5293" t="s">
        <v>9256</v>
      </c>
      <c r="T5293" t="s">
        <v>9262</v>
      </c>
      <c r="U5293" t="s">
        <v>9300</v>
      </c>
      <c r="V5293" t="str" cm="1">
        <f t="array" ref="V5293">_xlfn.IFS(Hospital_Emergency_Room_Data[[#This Row],[Day]]&lt;=10,"Start(1-10)",Hospital_Emergency_Room_Data[[#This Row],[Day]]&lt;=20,"Middle(11-20)",Hospital_Emergency_Room_Data[[#This Row],[Day]]&gt;20,"End(21-30)")</f>
        <v>Middle(11-20)</v>
      </c>
    </row>
    <row r="5294" spans="1:22">
      <c r="A5294">
        <v>260989898</v>
      </c>
      <c r="B5294" t="s">
        <v>5303</v>
      </c>
      <c r="C5294" s="1">
        <v>45164</v>
      </c>
      <c r="D5294" t="str">
        <f>TEXT(Hospital_Emergency_Room_Data[[#This Row],[Patient Admission Date]],"mmm")</f>
        <v>Aug</v>
      </c>
      <c r="E5294">
        <f>YEAR(Hospital_Emergency_Room_Data[[#This Row],[Patient Admission Date]])</f>
        <v>2023</v>
      </c>
      <c r="F5294" s="2">
        <v>0.35416666666666669</v>
      </c>
      <c r="G5294" s="8" t="str">
        <f>TEXT(Hospital_Emergency_Room_Data[[#This Row],[Patient Admission Date]],"dddd")</f>
        <v>Saturday</v>
      </c>
      <c r="H5294" t="s">
        <v>41</v>
      </c>
      <c r="I5294">
        <v>21</v>
      </c>
      <c r="J5294" s="5" t="s">
        <v>9220</v>
      </c>
      <c r="K5294" t="s">
        <v>12</v>
      </c>
      <c r="L5294" t="s">
        <v>9281</v>
      </c>
      <c r="M5294" t="s">
        <v>9210</v>
      </c>
      <c r="O5294">
        <v>10</v>
      </c>
      <c r="P5294" t="s">
        <v>9226</v>
      </c>
      <c r="Q5294">
        <v>26</v>
      </c>
      <c r="R5294">
        <v>8</v>
      </c>
      <c r="S5294" t="s">
        <v>9255</v>
      </c>
      <c r="T5294" t="s">
        <v>9264</v>
      </c>
      <c r="U5294" t="s">
        <v>9282</v>
      </c>
      <c r="V5294" t="str" cm="1">
        <f t="array" ref="V5294">_xlfn.IFS(Hospital_Emergency_Room_Data[[#This Row],[Day]]&lt;=10,"Start(1-10)",Hospital_Emergency_Room_Data[[#This Row],[Day]]&lt;=20,"Middle(11-20)",Hospital_Emergency_Room_Data[[#This Row],[Day]]&gt;20,"End(21-30)")</f>
        <v>End(21-30)</v>
      </c>
    </row>
    <row r="5295" spans="1:22">
      <c r="A5295">
        <v>536606147</v>
      </c>
      <c r="B5295" t="s">
        <v>5304</v>
      </c>
      <c r="C5295" s="1">
        <v>45210</v>
      </c>
      <c r="D5295" t="str">
        <f>TEXT(Hospital_Emergency_Room_Data[[#This Row],[Patient Admission Date]],"mmm")</f>
        <v>Oct</v>
      </c>
      <c r="E5295">
        <f>YEAR(Hospital_Emergency_Room_Data[[#This Row],[Patient Admission Date]])</f>
        <v>2023</v>
      </c>
      <c r="F5295" s="2">
        <v>0.31666666666666665</v>
      </c>
      <c r="G5295" s="8" t="str">
        <f>TEXT(Hospital_Emergency_Room_Data[[#This Row],[Patient Admission Date]],"dddd")</f>
        <v>Wednesday</v>
      </c>
      <c r="H5295" t="s">
        <v>41</v>
      </c>
      <c r="I5295">
        <v>76</v>
      </c>
      <c r="J5295" s="5" t="s">
        <v>9222</v>
      </c>
      <c r="K5295" t="s">
        <v>12</v>
      </c>
      <c r="L5295" t="s">
        <v>9281</v>
      </c>
      <c r="M5295" t="s">
        <v>9210</v>
      </c>
      <c r="O5295">
        <v>23</v>
      </c>
      <c r="P5295" t="s">
        <v>9226</v>
      </c>
      <c r="Q5295">
        <v>11</v>
      </c>
      <c r="R5295">
        <v>7</v>
      </c>
      <c r="S5295" t="s">
        <v>9255</v>
      </c>
      <c r="T5295" t="s">
        <v>9265</v>
      </c>
      <c r="U5295" t="s">
        <v>9282</v>
      </c>
      <c r="V5295" t="str" cm="1">
        <f t="array" ref="V5295">_xlfn.IFS(Hospital_Emergency_Room_Data[[#This Row],[Day]]&lt;=10,"Start(1-10)",Hospital_Emergency_Room_Data[[#This Row],[Day]]&lt;=20,"Middle(11-20)",Hospital_Emergency_Room_Data[[#This Row],[Day]]&gt;20,"End(21-30)")</f>
        <v>Middle(11-20)</v>
      </c>
    </row>
    <row r="5296" spans="1:22">
      <c r="A5296">
        <v>389698333</v>
      </c>
      <c r="B5296" t="s">
        <v>5305</v>
      </c>
      <c r="C5296" s="1">
        <v>45388</v>
      </c>
      <c r="D5296" t="str">
        <f>TEXT(Hospital_Emergency_Room_Data[[#This Row],[Patient Admission Date]],"mmm")</f>
        <v>Apr</v>
      </c>
      <c r="E5296">
        <f>YEAR(Hospital_Emergency_Room_Data[[#This Row],[Patient Admission Date]])</f>
        <v>2024</v>
      </c>
      <c r="F5296" s="2">
        <v>0.41388888888888886</v>
      </c>
      <c r="G5296" s="8" t="str">
        <f>TEXT(Hospital_Emergency_Room_Data[[#This Row],[Patient Admission Date]],"dddd")</f>
        <v>Saturday</v>
      </c>
      <c r="H5296" t="s">
        <v>41</v>
      </c>
      <c r="I5296">
        <v>67</v>
      </c>
      <c r="J5296" s="5" t="s">
        <v>9217</v>
      </c>
      <c r="K5296" t="s">
        <v>12</v>
      </c>
      <c r="L5296" t="s">
        <v>9281</v>
      </c>
      <c r="M5296" t="s">
        <v>9210</v>
      </c>
      <c r="O5296">
        <v>29</v>
      </c>
      <c r="P5296" t="s">
        <v>9226</v>
      </c>
      <c r="Q5296">
        <v>6</v>
      </c>
      <c r="R5296">
        <v>9</v>
      </c>
      <c r="S5296" t="s">
        <v>9255</v>
      </c>
      <c r="T5296" t="s">
        <v>9263</v>
      </c>
      <c r="U5296" t="s">
        <v>9282</v>
      </c>
      <c r="V5296" t="str" cm="1">
        <f t="array" ref="V5296">_xlfn.IFS(Hospital_Emergency_Room_Data[[#This Row],[Day]]&lt;=10,"Start(1-10)",Hospital_Emergency_Room_Data[[#This Row],[Day]]&lt;=20,"Middle(11-20)",Hospital_Emergency_Room_Data[[#This Row],[Day]]&gt;20,"End(21-30)")</f>
        <v>Start(1-10)</v>
      </c>
    </row>
    <row r="5297" spans="1:22">
      <c r="A5297">
        <v>217727623</v>
      </c>
      <c r="B5297" t="s">
        <v>5306</v>
      </c>
      <c r="C5297" s="1">
        <v>45409</v>
      </c>
      <c r="D5297" t="str">
        <f>TEXT(Hospital_Emergency_Room_Data[[#This Row],[Patient Admission Date]],"mmm")</f>
        <v>Apr</v>
      </c>
      <c r="E5297">
        <f>YEAR(Hospital_Emergency_Room_Data[[#This Row],[Patient Admission Date]])</f>
        <v>2024</v>
      </c>
      <c r="F5297" s="2">
        <v>0.82847222222222228</v>
      </c>
      <c r="G5297" s="8" t="str">
        <f>TEXT(Hospital_Emergency_Room_Data[[#This Row],[Patient Admission Date]],"dddd")</f>
        <v>Saturday</v>
      </c>
      <c r="H5297" t="s">
        <v>41</v>
      </c>
      <c r="I5297">
        <v>50</v>
      </c>
      <c r="J5297" s="5" t="s">
        <v>9219</v>
      </c>
      <c r="K5297" t="s">
        <v>12</v>
      </c>
      <c r="L5297" t="s">
        <v>9281</v>
      </c>
      <c r="M5297" t="s">
        <v>9210</v>
      </c>
      <c r="O5297">
        <v>31</v>
      </c>
      <c r="P5297" t="s">
        <v>9225</v>
      </c>
      <c r="Q5297">
        <v>27</v>
      </c>
      <c r="R5297">
        <v>19</v>
      </c>
      <c r="S5297" t="s">
        <v>9256</v>
      </c>
      <c r="T5297" t="s">
        <v>9264</v>
      </c>
      <c r="U5297" t="s">
        <v>9300</v>
      </c>
      <c r="V5297" t="str" cm="1">
        <f t="array" ref="V5297">_xlfn.IFS(Hospital_Emergency_Room_Data[[#This Row],[Day]]&lt;=10,"Start(1-10)",Hospital_Emergency_Room_Data[[#This Row],[Day]]&lt;=20,"Middle(11-20)",Hospital_Emergency_Room_Data[[#This Row],[Day]]&gt;20,"End(21-30)")</f>
        <v>End(21-30)</v>
      </c>
    </row>
    <row r="5298" spans="1:22">
      <c r="A5298">
        <v>385061474</v>
      </c>
      <c r="B5298" t="s">
        <v>5307</v>
      </c>
      <c r="C5298" s="1">
        <v>45454</v>
      </c>
      <c r="D5298" t="str">
        <f>TEXT(Hospital_Emergency_Room_Data[[#This Row],[Patient Admission Date]],"mmm")</f>
        <v>Jun</v>
      </c>
      <c r="E5298">
        <f>YEAR(Hospital_Emergency_Room_Data[[#This Row],[Patient Admission Date]])</f>
        <v>2024</v>
      </c>
      <c r="F5298" s="2">
        <v>0.47430555555555554</v>
      </c>
      <c r="G5298" s="8" t="str">
        <f>TEXT(Hospital_Emergency_Room_Data[[#This Row],[Patient Admission Date]],"dddd")</f>
        <v>Tuesday</v>
      </c>
      <c r="H5298" t="s">
        <v>41</v>
      </c>
      <c r="I5298">
        <v>36</v>
      </c>
      <c r="J5298" s="5" t="s">
        <v>9223</v>
      </c>
      <c r="K5298" t="s">
        <v>12</v>
      </c>
      <c r="L5298" t="s">
        <v>9281</v>
      </c>
      <c r="M5298" t="s">
        <v>9210</v>
      </c>
      <c r="O5298">
        <v>44</v>
      </c>
      <c r="P5298" t="s">
        <v>9225</v>
      </c>
      <c r="Q5298">
        <v>11</v>
      </c>
      <c r="R5298">
        <v>11</v>
      </c>
      <c r="S5298" t="s">
        <v>9255</v>
      </c>
      <c r="T5298" t="s">
        <v>9265</v>
      </c>
      <c r="U5298" t="s">
        <v>9300</v>
      </c>
      <c r="V5298" t="str" cm="1">
        <f t="array" ref="V5298">_xlfn.IFS(Hospital_Emergency_Room_Data[[#This Row],[Day]]&lt;=10,"Start(1-10)",Hospital_Emergency_Room_Data[[#This Row],[Day]]&lt;=20,"Middle(11-20)",Hospital_Emergency_Room_Data[[#This Row],[Day]]&gt;20,"End(21-30)")</f>
        <v>Middle(11-20)</v>
      </c>
    </row>
    <row r="5299" spans="1:22">
      <c r="A5299">
        <v>795558908</v>
      </c>
      <c r="B5299" t="s">
        <v>5308</v>
      </c>
      <c r="C5299" s="1">
        <v>45504</v>
      </c>
      <c r="D5299" t="str">
        <f>TEXT(Hospital_Emergency_Room_Data[[#This Row],[Patient Admission Date]],"mmm")</f>
        <v>Jul</v>
      </c>
      <c r="E5299">
        <f>YEAR(Hospital_Emergency_Room_Data[[#This Row],[Patient Admission Date]])</f>
        <v>2024</v>
      </c>
      <c r="F5299" s="2">
        <v>0.26180555555555557</v>
      </c>
      <c r="G5299" s="8" t="str">
        <f>TEXT(Hospital_Emergency_Room_Data[[#This Row],[Patient Admission Date]],"dddd")</f>
        <v>Wednesday</v>
      </c>
      <c r="H5299" t="s">
        <v>41</v>
      </c>
      <c r="I5299">
        <v>45</v>
      </c>
      <c r="J5299" s="5" t="s">
        <v>9219</v>
      </c>
      <c r="K5299" t="s">
        <v>12</v>
      </c>
      <c r="L5299" t="s">
        <v>9281</v>
      </c>
      <c r="M5299" t="s">
        <v>9210</v>
      </c>
      <c r="O5299">
        <v>58</v>
      </c>
      <c r="P5299" t="s">
        <v>9225</v>
      </c>
      <c r="Q5299">
        <v>31</v>
      </c>
      <c r="R5299">
        <v>6</v>
      </c>
      <c r="S5299" t="s">
        <v>9255</v>
      </c>
      <c r="T5299" t="s">
        <v>9264</v>
      </c>
      <c r="U5299" t="s">
        <v>9283</v>
      </c>
      <c r="V5299" t="str" cm="1">
        <f t="array" ref="V5299">_xlfn.IFS(Hospital_Emergency_Room_Data[[#This Row],[Day]]&lt;=10,"Start(1-10)",Hospital_Emergency_Room_Data[[#This Row],[Day]]&lt;=20,"Middle(11-20)",Hospital_Emergency_Room_Data[[#This Row],[Day]]&gt;20,"End(21-30)")</f>
        <v>End(21-30)</v>
      </c>
    </row>
    <row r="5300" spans="1:22">
      <c r="A5300">
        <v>306885651</v>
      </c>
      <c r="B5300" t="s">
        <v>5309</v>
      </c>
      <c r="C5300" s="1">
        <v>45514</v>
      </c>
      <c r="D5300" t="str">
        <f>TEXT(Hospital_Emergency_Room_Data[[#This Row],[Patient Admission Date]],"mmm")</f>
        <v>Aug</v>
      </c>
      <c r="E5300">
        <f>YEAR(Hospital_Emergency_Room_Data[[#This Row],[Patient Admission Date]])</f>
        <v>2024</v>
      </c>
      <c r="F5300" s="2">
        <v>0.53611111111111109</v>
      </c>
      <c r="G5300" s="8" t="str">
        <f>TEXT(Hospital_Emergency_Room_Data[[#This Row],[Patient Admission Date]],"dddd")</f>
        <v>Saturday</v>
      </c>
      <c r="H5300" t="s">
        <v>41</v>
      </c>
      <c r="I5300">
        <v>51</v>
      </c>
      <c r="J5300" s="5" t="s">
        <v>9219</v>
      </c>
      <c r="K5300" t="s">
        <v>12</v>
      </c>
      <c r="L5300" t="s">
        <v>9281</v>
      </c>
      <c r="M5300" t="s">
        <v>9210</v>
      </c>
      <c r="O5300">
        <v>16</v>
      </c>
      <c r="P5300" t="s">
        <v>9226</v>
      </c>
      <c r="Q5300">
        <v>10</v>
      </c>
      <c r="R5300">
        <v>12</v>
      </c>
      <c r="S5300" t="s">
        <v>9257</v>
      </c>
      <c r="T5300" t="s">
        <v>9265</v>
      </c>
      <c r="U5300" t="s">
        <v>9282</v>
      </c>
      <c r="V5300" t="str" cm="1">
        <f t="array" ref="V5300">_xlfn.IFS(Hospital_Emergency_Room_Data[[#This Row],[Day]]&lt;=10,"Start(1-10)",Hospital_Emergency_Room_Data[[#This Row],[Day]]&lt;=20,"Middle(11-20)",Hospital_Emergency_Room_Data[[#This Row],[Day]]&gt;20,"End(21-30)")</f>
        <v>Start(1-10)</v>
      </c>
    </row>
    <row r="5301" spans="1:22">
      <c r="A5301">
        <v>458488079</v>
      </c>
      <c r="B5301" t="s">
        <v>5310</v>
      </c>
      <c r="C5301" s="1">
        <v>45108</v>
      </c>
      <c r="D5301" t="str">
        <f>TEXT(Hospital_Emergency_Room_Data[[#This Row],[Patient Admission Date]],"mmm")</f>
        <v>Jul</v>
      </c>
      <c r="E5301">
        <f>YEAR(Hospital_Emergency_Room_Data[[#This Row],[Patient Admission Date]])</f>
        <v>2023</v>
      </c>
      <c r="F5301" s="2">
        <v>4.027777777777778E-2</v>
      </c>
      <c r="G5301" s="8" t="str">
        <f>TEXT(Hospital_Emergency_Room_Data[[#This Row],[Patient Admission Date]],"dddd")</f>
        <v>Saturday</v>
      </c>
      <c r="H5301" t="s">
        <v>41</v>
      </c>
      <c r="I5301">
        <v>51</v>
      </c>
      <c r="J5301" s="5" t="s">
        <v>9219</v>
      </c>
      <c r="K5301" t="s">
        <v>12</v>
      </c>
      <c r="L5301" t="s">
        <v>9281</v>
      </c>
      <c r="M5301" t="s">
        <v>9210</v>
      </c>
      <c r="O5301">
        <v>32</v>
      </c>
      <c r="P5301" t="s">
        <v>9225</v>
      </c>
      <c r="Q5301">
        <v>1</v>
      </c>
      <c r="R5301">
        <v>0</v>
      </c>
      <c r="S5301" t="s">
        <v>9258</v>
      </c>
      <c r="T5301" t="s">
        <v>9263</v>
      </c>
      <c r="U5301" t="s">
        <v>9300</v>
      </c>
      <c r="V5301" t="str" cm="1">
        <f t="array" ref="V5301">_xlfn.IFS(Hospital_Emergency_Room_Data[[#This Row],[Day]]&lt;=10,"Start(1-10)",Hospital_Emergency_Room_Data[[#This Row],[Day]]&lt;=20,"Middle(11-20)",Hospital_Emergency_Room_Data[[#This Row],[Day]]&gt;20,"End(21-30)")</f>
        <v>Start(1-10)</v>
      </c>
    </row>
    <row r="5302" spans="1:22">
      <c r="A5302">
        <v>879298821</v>
      </c>
      <c r="B5302" t="s">
        <v>5311</v>
      </c>
      <c r="C5302" s="1">
        <v>45345</v>
      </c>
      <c r="D5302" t="str">
        <f>TEXT(Hospital_Emergency_Room_Data[[#This Row],[Patient Admission Date]],"mmm")</f>
        <v>Feb</v>
      </c>
      <c r="E5302">
        <f>YEAR(Hospital_Emergency_Room_Data[[#This Row],[Patient Admission Date]])</f>
        <v>2024</v>
      </c>
      <c r="F5302" s="2">
        <v>0.67152777777777772</v>
      </c>
      <c r="G5302" s="8" t="str">
        <f>TEXT(Hospital_Emergency_Room_Data[[#This Row],[Patient Admission Date]],"dddd")</f>
        <v>Friday</v>
      </c>
      <c r="H5302" t="s">
        <v>41</v>
      </c>
      <c r="I5302">
        <v>9</v>
      </c>
      <c r="J5302" s="5" t="s">
        <v>9221</v>
      </c>
      <c r="K5302" t="s">
        <v>12</v>
      </c>
      <c r="L5302" t="s">
        <v>9281</v>
      </c>
      <c r="M5302" t="s">
        <v>9210</v>
      </c>
      <c r="O5302">
        <v>48</v>
      </c>
      <c r="P5302" t="s">
        <v>9225</v>
      </c>
      <c r="Q5302">
        <v>23</v>
      </c>
      <c r="R5302">
        <v>16</v>
      </c>
      <c r="S5302" t="s">
        <v>9257</v>
      </c>
      <c r="T5302" t="s">
        <v>9264</v>
      </c>
      <c r="U5302" t="s">
        <v>9283</v>
      </c>
      <c r="V5302" t="str" cm="1">
        <f t="array" ref="V5302">_xlfn.IFS(Hospital_Emergency_Room_Data[[#This Row],[Day]]&lt;=10,"Start(1-10)",Hospital_Emergency_Room_Data[[#This Row],[Day]]&lt;=20,"Middle(11-20)",Hospital_Emergency_Room_Data[[#This Row],[Day]]&gt;20,"End(21-30)")</f>
        <v>End(21-30)</v>
      </c>
    </row>
    <row r="5303" spans="1:22">
      <c r="A5303">
        <v>868614528</v>
      </c>
      <c r="B5303" t="s">
        <v>5312</v>
      </c>
      <c r="C5303" s="1">
        <v>45362</v>
      </c>
      <c r="D5303" t="str">
        <f>TEXT(Hospital_Emergency_Room_Data[[#This Row],[Patient Admission Date]],"mmm")</f>
        <v>Mar</v>
      </c>
      <c r="E5303">
        <f>YEAR(Hospital_Emergency_Room_Data[[#This Row],[Patient Admission Date]])</f>
        <v>2024</v>
      </c>
      <c r="F5303" s="2">
        <v>0.47083333333333333</v>
      </c>
      <c r="G5303" s="8" t="str">
        <f>TEXT(Hospital_Emergency_Room_Data[[#This Row],[Patient Admission Date]],"dddd")</f>
        <v>Monday</v>
      </c>
      <c r="H5303" t="s">
        <v>41</v>
      </c>
      <c r="I5303">
        <v>6</v>
      </c>
      <c r="J5303" s="5" t="s">
        <v>9221</v>
      </c>
      <c r="K5303" t="s">
        <v>12</v>
      </c>
      <c r="L5303" t="s">
        <v>9281</v>
      </c>
      <c r="M5303" t="s">
        <v>9210</v>
      </c>
      <c r="O5303">
        <v>51</v>
      </c>
      <c r="P5303" t="s">
        <v>9225</v>
      </c>
      <c r="Q5303">
        <v>11</v>
      </c>
      <c r="R5303">
        <v>11</v>
      </c>
      <c r="S5303" t="s">
        <v>9255</v>
      </c>
      <c r="T5303" t="s">
        <v>9265</v>
      </c>
      <c r="U5303" t="s">
        <v>9283</v>
      </c>
      <c r="V5303" t="str" cm="1">
        <f t="array" ref="V5303">_xlfn.IFS(Hospital_Emergency_Room_Data[[#This Row],[Day]]&lt;=10,"Start(1-10)",Hospital_Emergency_Room_Data[[#This Row],[Day]]&lt;=20,"Middle(11-20)",Hospital_Emergency_Room_Data[[#This Row],[Day]]&gt;20,"End(21-30)")</f>
        <v>Middle(11-20)</v>
      </c>
    </row>
    <row r="5304" spans="1:22">
      <c r="A5304">
        <v>610911866</v>
      </c>
      <c r="B5304" t="s">
        <v>5313</v>
      </c>
      <c r="C5304" s="1">
        <v>45157</v>
      </c>
      <c r="D5304" t="str">
        <f>TEXT(Hospital_Emergency_Room_Data[[#This Row],[Patient Admission Date]],"mmm")</f>
        <v>Aug</v>
      </c>
      <c r="E5304">
        <f>YEAR(Hospital_Emergency_Room_Data[[#This Row],[Patient Admission Date]])</f>
        <v>2023</v>
      </c>
      <c r="F5304" s="2">
        <v>0.40486111111111112</v>
      </c>
      <c r="G5304" s="8" t="str">
        <f>TEXT(Hospital_Emergency_Room_Data[[#This Row],[Patient Admission Date]],"dddd")</f>
        <v>Saturday</v>
      </c>
      <c r="H5304" t="s">
        <v>41</v>
      </c>
      <c r="I5304">
        <v>38</v>
      </c>
      <c r="J5304" s="5" t="s">
        <v>9223</v>
      </c>
      <c r="K5304" t="s">
        <v>12</v>
      </c>
      <c r="L5304" t="s">
        <v>9281</v>
      </c>
      <c r="M5304" t="s">
        <v>9210</v>
      </c>
      <c r="O5304">
        <v>54</v>
      </c>
      <c r="P5304" t="s">
        <v>9225</v>
      </c>
      <c r="Q5304">
        <v>19</v>
      </c>
      <c r="R5304">
        <v>9</v>
      </c>
      <c r="S5304" t="s">
        <v>9255</v>
      </c>
      <c r="T5304" t="s">
        <v>9262</v>
      </c>
      <c r="U5304" t="s">
        <v>9283</v>
      </c>
      <c r="V5304" t="str" cm="1">
        <f t="array" ref="V5304">_xlfn.IFS(Hospital_Emergency_Room_Data[[#This Row],[Day]]&lt;=10,"Start(1-10)",Hospital_Emergency_Room_Data[[#This Row],[Day]]&lt;=20,"Middle(11-20)",Hospital_Emergency_Room_Data[[#This Row],[Day]]&gt;20,"End(21-30)")</f>
        <v>Middle(11-20)</v>
      </c>
    </row>
    <row r="5305" spans="1:22">
      <c r="A5305">
        <v>764553939</v>
      </c>
      <c r="B5305" t="s">
        <v>5314</v>
      </c>
      <c r="C5305" s="1">
        <v>45176</v>
      </c>
      <c r="D5305" t="str">
        <f>TEXT(Hospital_Emergency_Room_Data[[#This Row],[Patient Admission Date]],"mmm")</f>
        <v>Sep</v>
      </c>
      <c r="E5305">
        <f>YEAR(Hospital_Emergency_Room_Data[[#This Row],[Patient Admission Date]])</f>
        <v>2023</v>
      </c>
      <c r="F5305" s="2">
        <v>0.92847222222222225</v>
      </c>
      <c r="G5305" s="8" t="str">
        <f>TEXT(Hospital_Emergency_Room_Data[[#This Row],[Patient Admission Date]],"dddd")</f>
        <v>Thursday</v>
      </c>
      <c r="H5305" t="s">
        <v>41</v>
      </c>
      <c r="I5305">
        <v>55</v>
      </c>
      <c r="J5305" s="5" t="s">
        <v>9219</v>
      </c>
      <c r="K5305" t="s">
        <v>12</v>
      </c>
      <c r="L5305" t="s">
        <v>9281</v>
      </c>
      <c r="M5305" t="s">
        <v>9210</v>
      </c>
      <c r="O5305">
        <v>54</v>
      </c>
      <c r="P5305" t="s">
        <v>9225</v>
      </c>
      <c r="Q5305">
        <v>7</v>
      </c>
      <c r="R5305">
        <v>22</v>
      </c>
      <c r="S5305" t="s">
        <v>9256</v>
      </c>
      <c r="T5305" t="s">
        <v>9263</v>
      </c>
      <c r="U5305" t="s">
        <v>9283</v>
      </c>
      <c r="V5305" t="str" cm="1">
        <f t="array" ref="V5305">_xlfn.IFS(Hospital_Emergency_Room_Data[[#This Row],[Day]]&lt;=10,"Start(1-10)",Hospital_Emergency_Room_Data[[#This Row],[Day]]&lt;=20,"Middle(11-20)",Hospital_Emergency_Room_Data[[#This Row],[Day]]&gt;20,"End(21-30)")</f>
        <v>Start(1-10)</v>
      </c>
    </row>
    <row r="5306" spans="1:22">
      <c r="A5306">
        <v>842535450</v>
      </c>
      <c r="B5306" t="s">
        <v>5315</v>
      </c>
      <c r="C5306" s="1">
        <v>45210</v>
      </c>
      <c r="D5306" t="str">
        <f>TEXT(Hospital_Emergency_Room_Data[[#This Row],[Patient Admission Date]],"mmm")</f>
        <v>Oct</v>
      </c>
      <c r="E5306">
        <f>YEAR(Hospital_Emergency_Room_Data[[#This Row],[Patient Admission Date]])</f>
        <v>2023</v>
      </c>
      <c r="F5306" s="2">
        <v>0.72638888888888886</v>
      </c>
      <c r="G5306" s="8" t="str">
        <f>TEXT(Hospital_Emergency_Room_Data[[#This Row],[Patient Admission Date]],"dddd")</f>
        <v>Wednesday</v>
      </c>
      <c r="H5306" t="s">
        <v>41</v>
      </c>
      <c r="I5306">
        <v>68</v>
      </c>
      <c r="J5306" s="5" t="s">
        <v>9217</v>
      </c>
      <c r="K5306" t="s">
        <v>12</v>
      </c>
      <c r="L5306" t="s">
        <v>9281</v>
      </c>
      <c r="M5306" t="s">
        <v>9210</v>
      </c>
      <c r="O5306">
        <v>54</v>
      </c>
      <c r="P5306" t="s">
        <v>9225</v>
      </c>
      <c r="Q5306">
        <v>11</v>
      </c>
      <c r="R5306">
        <v>17</v>
      </c>
      <c r="S5306" t="s">
        <v>9257</v>
      </c>
      <c r="T5306" t="s">
        <v>9265</v>
      </c>
      <c r="U5306" t="s">
        <v>9283</v>
      </c>
      <c r="V5306" t="str" cm="1">
        <f t="array" ref="V5306">_xlfn.IFS(Hospital_Emergency_Room_Data[[#This Row],[Day]]&lt;=10,"Start(1-10)",Hospital_Emergency_Room_Data[[#This Row],[Day]]&lt;=20,"Middle(11-20)",Hospital_Emergency_Room_Data[[#This Row],[Day]]&gt;20,"End(21-30)")</f>
        <v>Middle(11-20)</v>
      </c>
    </row>
    <row r="5307" spans="1:22">
      <c r="A5307">
        <v>871025581</v>
      </c>
      <c r="B5307" t="s">
        <v>5316</v>
      </c>
      <c r="C5307" s="1">
        <v>45578</v>
      </c>
      <c r="D5307" t="str">
        <f>TEXT(Hospital_Emergency_Room_Data[[#This Row],[Patient Admission Date]],"mmm")</f>
        <v>Oct</v>
      </c>
      <c r="E5307">
        <f>YEAR(Hospital_Emergency_Room_Data[[#This Row],[Patient Admission Date]])</f>
        <v>2024</v>
      </c>
      <c r="F5307" s="2">
        <v>0.3263888888888889</v>
      </c>
      <c r="G5307" s="8" t="str">
        <f>TEXT(Hospital_Emergency_Room_Data[[#This Row],[Patient Admission Date]],"dddd")</f>
        <v>Sunday</v>
      </c>
      <c r="H5307" t="s">
        <v>41</v>
      </c>
      <c r="I5307">
        <v>11</v>
      </c>
      <c r="J5307" s="5" t="s">
        <v>9221</v>
      </c>
      <c r="K5307" t="s">
        <v>12</v>
      </c>
      <c r="L5307" t="s">
        <v>9281</v>
      </c>
      <c r="M5307" t="s">
        <v>9210</v>
      </c>
      <c r="O5307">
        <v>20</v>
      </c>
      <c r="P5307" t="s">
        <v>9226</v>
      </c>
      <c r="Q5307">
        <v>13</v>
      </c>
      <c r="R5307">
        <v>7</v>
      </c>
      <c r="S5307" t="s">
        <v>9255</v>
      </c>
      <c r="T5307" t="s">
        <v>9265</v>
      </c>
      <c r="U5307" t="s">
        <v>9282</v>
      </c>
      <c r="V5307" t="str" cm="1">
        <f t="array" ref="V5307">_xlfn.IFS(Hospital_Emergency_Room_Data[[#This Row],[Day]]&lt;=10,"Start(1-10)",Hospital_Emergency_Room_Data[[#This Row],[Day]]&lt;=20,"Middle(11-20)",Hospital_Emergency_Room_Data[[#This Row],[Day]]&gt;20,"End(21-30)")</f>
        <v>Middle(11-20)</v>
      </c>
    </row>
    <row r="5308" spans="1:22">
      <c r="A5308">
        <v>748854467</v>
      </c>
      <c r="B5308" t="s">
        <v>5317</v>
      </c>
      <c r="C5308" s="1">
        <v>45124</v>
      </c>
      <c r="D5308" t="str">
        <f>TEXT(Hospital_Emergency_Room_Data[[#This Row],[Patient Admission Date]],"mmm")</f>
        <v>Jul</v>
      </c>
      <c r="E5308">
        <f>YEAR(Hospital_Emergency_Room_Data[[#This Row],[Patient Admission Date]])</f>
        <v>2023</v>
      </c>
      <c r="F5308" s="2">
        <v>7.6388888888888886E-3</v>
      </c>
      <c r="G5308" s="8" t="str">
        <f>TEXT(Hospital_Emergency_Room_Data[[#This Row],[Patient Admission Date]],"dddd")</f>
        <v>Monday</v>
      </c>
      <c r="H5308" t="s">
        <v>41</v>
      </c>
      <c r="I5308">
        <v>12</v>
      </c>
      <c r="J5308" s="5" t="s">
        <v>9221</v>
      </c>
      <c r="K5308" t="s">
        <v>12</v>
      </c>
      <c r="L5308" t="s">
        <v>9281</v>
      </c>
      <c r="M5308" t="s">
        <v>9210</v>
      </c>
      <c r="O5308">
        <v>20</v>
      </c>
      <c r="P5308" t="s">
        <v>9226</v>
      </c>
      <c r="Q5308">
        <v>17</v>
      </c>
      <c r="R5308">
        <v>0</v>
      </c>
      <c r="S5308" t="s">
        <v>9258</v>
      </c>
      <c r="T5308" t="s">
        <v>9262</v>
      </c>
      <c r="U5308" t="s">
        <v>9282</v>
      </c>
      <c r="V5308" t="str" cm="1">
        <f t="array" ref="V5308">_xlfn.IFS(Hospital_Emergency_Room_Data[[#This Row],[Day]]&lt;=10,"Start(1-10)",Hospital_Emergency_Room_Data[[#This Row],[Day]]&lt;=20,"Middle(11-20)",Hospital_Emergency_Room_Data[[#This Row],[Day]]&gt;20,"End(21-30)")</f>
        <v>Middle(11-20)</v>
      </c>
    </row>
    <row r="5309" spans="1:22">
      <c r="A5309">
        <v>214906360</v>
      </c>
      <c r="B5309" t="s">
        <v>5318</v>
      </c>
      <c r="C5309" s="1">
        <v>45173</v>
      </c>
      <c r="D5309" t="str">
        <f>TEXT(Hospital_Emergency_Room_Data[[#This Row],[Patient Admission Date]],"mmm")</f>
        <v>Sep</v>
      </c>
      <c r="E5309">
        <f>YEAR(Hospital_Emergency_Room_Data[[#This Row],[Patient Admission Date]])</f>
        <v>2023</v>
      </c>
      <c r="F5309" s="2">
        <v>0.55000000000000004</v>
      </c>
      <c r="G5309" s="8" t="str">
        <f>TEXT(Hospital_Emergency_Room_Data[[#This Row],[Patient Admission Date]],"dddd")</f>
        <v>Monday</v>
      </c>
      <c r="H5309" t="s">
        <v>41</v>
      </c>
      <c r="I5309">
        <v>71</v>
      </c>
      <c r="J5309" s="5" t="s">
        <v>9222</v>
      </c>
      <c r="K5309" t="s">
        <v>12</v>
      </c>
      <c r="L5309" t="s">
        <v>9281</v>
      </c>
      <c r="M5309" t="s">
        <v>9210</v>
      </c>
      <c r="O5309">
        <v>27</v>
      </c>
      <c r="P5309" t="s">
        <v>9226</v>
      </c>
      <c r="Q5309">
        <v>4</v>
      </c>
      <c r="R5309">
        <v>13</v>
      </c>
      <c r="S5309" t="s">
        <v>9257</v>
      </c>
      <c r="T5309" t="s">
        <v>9263</v>
      </c>
      <c r="U5309" t="s">
        <v>9282</v>
      </c>
      <c r="V5309" t="str" cm="1">
        <f t="array" ref="V5309">_xlfn.IFS(Hospital_Emergency_Room_Data[[#This Row],[Day]]&lt;=10,"Start(1-10)",Hospital_Emergency_Room_Data[[#This Row],[Day]]&lt;=20,"Middle(11-20)",Hospital_Emergency_Room_Data[[#This Row],[Day]]&gt;20,"End(21-30)")</f>
        <v>Start(1-10)</v>
      </c>
    </row>
    <row r="5310" spans="1:22">
      <c r="A5310">
        <v>240620770</v>
      </c>
      <c r="B5310" t="s">
        <v>5319</v>
      </c>
      <c r="C5310" s="1">
        <v>45443</v>
      </c>
      <c r="D5310" t="str">
        <f>TEXT(Hospital_Emergency_Room_Data[[#This Row],[Patient Admission Date]],"mmm")</f>
        <v>May</v>
      </c>
      <c r="E5310">
        <f>YEAR(Hospital_Emergency_Room_Data[[#This Row],[Patient Admission Date]])</f>
        <v>2024</v>
      </c>
      <c r="F5310" s="2">
        <v>0.33958333333333335</v>
      </c>
      <c r="G5310" s="8" t="str">
        <f>TEXT(Hospital_Emergency_Room_Data[[#This Row],[Patient Admission Date]],"dddd")</f>
        <v>Friday</v>
      </c>
      <c r="H5310" t="s">
        <v>41</v>
      </c>
      <c r="I5310">
        <v>51</v>
      </c>
      <c r="J5310" s="5" t="s">
        <v>9219</v>
      </c>
      <c r="K5310" t="s">
        <v>12</v>
      </c>
      <c r="L5310" t="s">
        <v>9281</v>
      </c>
      <c r="M5310" t="s">
        <v>9210</v>
      </c>
      <c r="O5310">
        <v>28</v>
      </c>
      <c r="P5310" t="s">
        <v>9226</v>
      </c>
      <c r="Q5310">
        <v>31</v>
      </c>
      <c r="R5310">
        <v>8</v>
      </c>
      <c r="S5310" t="s">
        <v>9255</v>
      </c>
      <c r="T5310" t="s">
        <v>9264</v>
      </c>
      <c r="U5310" t="s">
        <v>9282</v>
      </c>
      <c r="V5310" t="str" cm="1">
        <f t="array" ref="V5310">_xlfn.IFS(Hospital_Emergency_Room_Data[[#This Row],[Day]]&lt;=10,"Start(1-10)",Hospital_Emergency_Room_Data[[#This Row],[Day]]&lt;=20,"Middle(11-20)",Hospital_Emergency_Room_Data[[#This Row],[Day]]&gt;20,"End(21-30)")</f>
        <v>End(21-30)</v>
      </c>
    </row>
    <row r="5311" spans="1:22">
      <c r="A5311">
        <v>780847920</v>
      </c>
      <c r="B5311" t="s">
        <v>5320</v>
      </c>
      <c r="C5311" s="1">
        <v>45095</v>
      </c>
      <c r="D5311" t="str">
        <f>TEXT(Hospital_Emergency_Room_Data[[#This Row],[Patient Admission Date]],"mmm")</f>
        <v>Jun</v>
      </c>
      <c r="E5311">
        <f>YEAR(Hospital_Emergency_Room_Data[[#This Row],[Patient Admission Date]])</f>
        <v>2023</v>
      </c>
      <c r="F5311" s="2">
        <v>0.3215277777777778</v>
      </c>
      <c r="G5311" s="8" t="str">
        <f>TEXT(Hospital_Emergency_Room_Data[[#This Row],[Patient Admission Date]],"dddd")</f>
        <v>Sunday</v>
      </c>
      <c r="H5311" t="s">
        <v>41</v>
      </c>
      <c r="I5311">
        <v>20</v>
      </c>
      <c r="J5311" s="5" t="s">
        <v>9220</v>
      </c>
      <c r="K5311" t="s">
        <v>12</v>
      </c>
      <c r="L5311" t="s">
        <v>9281</v>
      </c>
      <c r="M5311" t="s">
        <v>9210</v>
      </c>
      <c r="O5311">
        <v>34</v>
      </c>
      <c r="P5311" t="s">
        <v>9225</v>
      </c>
      <c r="Q5311">
        <v>18</v>
      </c>
      <c r="R5311">
        <v>7</v>
      </c>
      <c r="S5311" t="s">
        <v>9255</v>
      </c>
      <c r="T5311" t="s">
        <v>9262</v>
      </c>
      <c r="U5311" t="s">
        <v>9300</v>
      </c>
      <c r="V5311" t="str" cm="1">
        <f t="array" ref="V5311">_xlfn.IFS(Hospital_Emergency_Room_Data[[#This Row],[Day]]&lt;=10,"Start(1-10)",Hospital_Emergency_Room_Data[[#This Row],[Day]]&lt;=20,"Middle(11-20)",Hospital_Emergency_Room_Data[[#This Row],[Day]]&gt;20,"End(21-30)")</f>
        <v>Middle(11-20)</v>
      </c>
    </row>
    <row r="5312" spans="1:22">
      <c r="A5312">
        <v>219444242</v>
      </c>
      <c r="B5312" t="s">
        <v>5321</v>
      </c>
      <c r="C5312" s="1">
        <v>45326</v>
      </c>
      <c r="D5312" t="str">
        <f>TEXT(Hospital_Emergency_Room_Data[[#This Row],[Patient Admission Date]],"mmm")</f>
        <v>Feb</v>
      </c>
      <c r="E5312">
        <f>YEAR(Hospital_Emergency_Room_Data[[#This Row],[Patient Admission Date]])</f>
        <v>2024</v>
      </c>
      <c r="F5312" s="2">
        <v>0.88680555555555551</v>
      </c>
      <c r="G5312" s="8" t="str">
        <f>TEXT(Hospital_Emergency_Room_Data[[#This Row],[Patient Admission Date]],"dddd")</f>
        <v>Sunday</v>
      </c>
      <c r="H5312" t="s">
        <v>41</v>
      </c>
      <c r="I5312">
        <v>34</v>
      </c>
      <c r="J5312" s="5" t="s">
        <v>9223</v>
      </c>
      <c r="K5312" t="s">
        <v>12</v>
      </c>
      <c r="L5312" t="s">
        <v>9281</v>
      </c>
      <c r="M5312" t="s">
        <v>9210</v>
      </c>
      <c r="O5312">
        <v>45</v>
      </c>
      <c r="P5312" t="s">
        <v>9225</v>
      </c>
      <c r="Q5312">
        <v>4</v>
      </c>
      <c r="R5312">
        <v>21</v>
      </c>
      <c r="S5312" t="s">
        <v>9256</v>
      </c>
      <c r="T5312" t="s">
        <v>9263</v>
      </c>
      <c r="U5312" t="s">
        <v>9300</v>
      </c>
      <c r="V5312" t="str" cm="1">
        <f t="array" ref="V5312">_xlfn.IFS(Hospital_Emergency_Room_Data[[#This Row],[Day]]&lt;=10,"Start(1-10)",Hospital_Emergency_Room_Data[[#This Row],[Day]]&lt;=20,"Middle(11-20)",Hospital_Emergency_Room_Data[[#This Row],[Day]]&gt;20,"End(21-30)")</f>
        <v>Start(1-10)</v>
      </c>
    </row>
    <row r="5313" spans="1:22">
      <c r="A5313">
        <v>635342598</v>
      </c>
      <c r="B5313" t="s">
        <v>5322</v>
      </c>
      <c r="C5313" s="1">
        <v>45204</v>
      </c>
      <c r="D5313" t="str">
        <f>TEXT(Hospital_Emergency_Room_Data[[#This Row],[Patient Admission Date]],"mmm")</f>
        <v>Oct</v>
      </c>
      <c r="E5313">
        <f>YEAR(Hospital_Emergency_Room_Data[[#This Row],[Patient Admission Date]])</f>
        <v>2023</v>
      </c>
      <c r="F5313" s="2">
        <v>0.74305555555555558</v>
      </c>
      <c r="G5313" s="8" t="str">
        <f>TEXT(Hospital_Emergency_Room_Data[[#This Row],[Patient Admission Date]],"dddd")</f>
        <v>Thursday</v>
      </c>
      <c r="H5313" t="s">
        <v>41</v>
      </c>
      <c r="I5313">
        <v>40</v>
      </c>
      <c r="J5313" s="5" t="s">
        <v>9223</v>
      </c>
      <c r="K5313" t="s">
        <v>12</v>
      </c>
      <c r="L5313" t="s">
        <v>9281</v>
      </c>
      <c r="M5313" t="s">
        <v>9210</v>
      </c>
      <c r="O5313">
        <v>19</v>
      </c>
      <c r="P5313" t="s">
        <v>9226</v>
      </c>
      <c r="Q5313">
        <v>5</v>
      </c>
      <c r="R5313">
        <v>17</v>
      </c>
      <c r="S5313" t="s">
        <v>9257</v>
      </c>
      <c r="T5313" t="s">
        <v>9263</v>
      </c>
      <c r="U5313" t="s">
        <v>9282</v>
      </c>
      <c r="V5313" t="str" cm="1">
        <f t="array" ref="V5313">_xlfn.IFS(Hospital_Emergency_Room_Data[[#This Row],[Day]]&lt;=10,"Start(1-10)",Hospital_Emergency_Room_Data[[#This Row],[Day]]&lt;=20,"Middle(11-20)",Hospital_Emergency_Room_Data[[#This Row],[Day]]&gt;20,"End(21-30)")</f>
        <v>Start(1-10)</v>
      </c>
    </row>
    <row r="5314" spans="1:22">
      <c r="A5314">
        <v>868105414</v>
      </c>
      <c r="B5314" t="s">
        <v>5323</v>
      </c>
      <c r="C5314" s="1">
        <v>45017</v>
      </c>
      <c r="D5314" t="str">
        <f>TEXT(Hospital_Emergency_Room_Data[[#This Row],[Patient Admission Date]],"mmm")</f>
        <v>Apr</v>
      </c>
      <c r="E5314">
        <f>YEAR(Hospital_Emergency_Room_Data[[#This Row],[Patient Admission Date]])</f>
        <v>2023</v>
      </c>
      <c r="F5314" s="2">
        <v>0.76111111111111107</v>
      </c>
      <c r="G5314" s="8" t="str">
        <f>TEXT(Hospital_Emergency_Room_Data[[#This Row],[Patient Admission Date]],"dddd")</f>
        <v>Saturday</v>
      </c>
      <c r="H5314" t="s">
        <v>41</v>
      </c>
      <c r="I5314">
        <v>55</v>
      </c>
      <c r="J5314" s="5" t="s">
        <v>9219</v>
      </c>
      <c r="K5314" t="s">
        <v>12</v>
      </c>
      <c r="L5314" t="s">
        <v>9281</v>
      </c>
      <c r="M5314" t="s">
        <v>9210</v>
      </c>
      <c r="O5314">
        <v>24</v>
      </c>
      <c r="P5314" t="s">
        <v>9226</v>
      </c>
      <c r="Q5314">
        <v>1</v>
      </c>
      <c r="R5314">
        <v>18</v>
      </c>
      <c r="S5314" t="s">
        <v>9256</v>
      </c>
      <c r="T5314" t="s">
        <v>9263</v>
      </c>
      <c r="U5314" t="s">
        <v>9282</v>
      </c>
      <c r="V5314" t="str" cm="1">
        <f t="array" ref="V5314">_xlfn.IFS(Hospital_Emergency_Room_Data[[#This Row],[Day]]&lt;=10,"Start(1-10)",Hospital_Emergency_Room_Data[[#This Row],[Day]]&lt;=20,"Middle(11-20)",Hospital_Emergency_Room_Data[[#This Row],[Day]]&gt;20,"End(21-30)")</f>
        <v>Start(1-10)</v>
      </c>
    </row>
    <row r="5315" spans="1:22">
      <c r="A5315">
        <v>198329920</v>
      </c>
      <c r="B5315" t="s">
        <v>5324</v>
      </c>
      <c r="C5315" s="1">
        <v>45397</v>
      </c>
      <c r="D5315" t="str">
        <f>TEXT(Hospital_Emergency_Room_Data[[#This Row],[Patient Admission Date]],"mmm")</f>
        <v>Apr</v>
      </c>
      <c r="E5315">
        <f>YEAR(Hospital_Emergency_Room_Data[[#This Row],[Patient Admission Date]])</f>
        <v>2024</v>
      </c>
      <c r="F5315" s="2">
        <v>0.60833333333333328</v>
      </c>
      <c r="G5315" s="8" t="str">
        <f>TEXT(Hospital_Emergency_Room_Data[[#This Row],[Patient Admission Date]],"dddd")</f>
        <v>Monday</v>
      </c>
      <c r="H5315" t="s">
        <v>41</v>
      </c>
      <c r="I5315">
        <v>64</v>
      </c>
      <c r="J5315" s="5" t="s">
        <v>9217</v>
      </c>
      <c r="K5315" t="s">
        <v>12</v>
      </c>
      <c r="L5315" t="s">
        <v>9281</v>
      </c>
      <c r="M5315" t="s">
        <v>9210</v>
      </c>
      <c r="O5315">
        <v>28</v>
      </c>
      <c r="P5315" t="s">
        <v>9226</v>
      </c>
      <c r="Q5315">
        <v>15</v>
      </c>
      <c r="R5315">
        <v>14</v>
      </c>
      <c r="S5315" t="s">
        <v>9257</v>
      </c>
      <c r="T5315" t="s">
        <v>9262</v>
      </c>
      <c r="U5315" t="s">
        <v>9282</v>
      </c>
      <c r="V5315" t="str" cm="1">
        <f t="array" ref="V5315">_xlfn.IFS(Hospital_Emergency_Room_Data[[#This Row],[Day]]&lt;=10,"Start(1-10)",Hospital_Emergency_Room_Data[[#This Row],[Day]]&lt;=20,"Middle(11-20)",Hospital_Emergency_Room_Data[[#This Row],[Day]]&gt;20,"End(21-30)")</f>
        <v>Middle(11-20)</v>
      </c>
    </row>
    <row r="5316" spans="1:22">
      <c r="A5316">
        <v>626523000</v>
      </c>
      <c r="B5316" t="s">
        <v>5325</v>
      </c>
      <c r="C5316" s="1">
        <v>45206</v>
      </c>
      <c r="D5316" t="str">
        <f>TEXT(Hospital_Emergency_Room_Data[[#This Row],[Patient Admission Date]],"mmm")</f>
        <v>Oct</v>
      </c>
      <c r="E5316">
        <f>YEAR(Hospital_Emergency_Room_Data[[#This Row],[Patient Admission Date]])</f>
        <v>2023</v>
      </c>
      <c r="F5316" s="2">
        <v>0.21597222222222223</v>
      </c>
      <c r="G5316" s="8" t="str">
        <f>TEXT(Hospital_Emergency_Room_Data[[#This Row],[Patient Admission Date]],"dddd")</f>
        <v>Saturday</v>
      </c>
      <c r="H5316" t="s">
        <v>41</v>
      </c>
      <c r="I5316">
        <v>29</v>
      </c>
      <c r="J5316" s="5" t="s">
        <v>9220</v>
      </c>
      <c r="K5316" t="s">
        <v>12</v>
      </c>
      <c r="L5316" t="s">
        <v>9281</v>
      </c>
      <c r="M5316" t="s">
        <v>9210</v>
      </c>
      <c r="O5316">
        <v>29</v>
      </c>
      <c r="P5316" t="s">
        <v>9226</v>
      </c>
      <c r="Q5316">
        <v>7</v>
      </c>
      <c r="R5316">
        <v>5</v>
      </c>
      <c r="S5316" t="s">
        <v>9258</v>
      </c>
      <c r="T5316" t="s">
        <v>9263</v>
      </c>
      <c r="U5316" t="s">
        <v>9282</v>
      </c>
      <c r="V5316" t="str" cm="1">
        <f t="array" ref="V5316">_xlfn.IFS(Hospital_Emergency_Room_Data[[#This Row],[Day]]&lt;=10,"Start(1-10)",Hospital_Emergency_Room_Data[[#This Row],[Day]]&lt;=20,"Middle(11-20)",Hospital_Emergency_Room_Data[[#This Row],[Day]]&gt;20,"End(21-30)")</f>
        <v>Start(1-10)</v>
      </c>
    </row>
    <row r="5317" spans="1:22">
      <c r="A5317">
        <v>524724755</v>
      </c>
      <c r="B5317" t="s">
        <v>5326</v>
      </c>
      <c r="C5317" s="1">
        <v>45066</v>
      </c>
      <c r="D5317" t="str">
        <f>TEXT(Hospital_Emergency_Room_Data[[#This Row],[Patient Admission Date]],"mmm")</f>
        <v>May</v>
      </c>
      <c r="E5317">
        <f>YEAR(Hospital_Emergency_Room_Data[[#This Row],[Patient Admission Date]])</f>
        <v>2023</v>
      </c>
      <c r="F5317" s="2">
        <v>0.53819444444444442</v>
      </c>
      <c r="G5317" s="8" t="str">
        <f>TEXT(Hospital_Emergency_Room_Data[[#This Row],[Patient Admission Date]],"dddd")</f>
        <v>Saturday</v>
      </c>
      <c r="H5317" t="s">
        <v>41</v>
      </c>
      <c r="I5317">
        <v>41</v>
      </c>
      <c r="J5317" s="5" t="s">
        <v>9223</v>
      </c>
      <c r="K5317" t="s">
        <v>12</v>
      </c>
      <c r="L5317" t="s">
        <v>9281</v>
      </c>
      <c r="M5317" t="s">
        <v>9210</v>
      </c>
      <c r="O5317">
        <v>33</v>
      </c>
      <c r="P5317" t="s">
        <v>9225</v>
      </c>
      <c r="Q5317">
        <v>20</v>
      </c>
      <c r="R5317">
        <v>12</v>
      </c>
      <c r="S5317" t="s">
        <v>9257</v>
      </c>
      <c r="T5317" t="s">
        <v>9262</v>
      </c>
      <c r="U5317" t="s">
        <v>9300</v>
      </c>
      <c r="V5317" t="str" cm="1">
        <f t="array" ref="V5317">_xlfn.IFS(Hospital_Emergency_Room_Data[[#This Row],[Day]]&lt;=10,"Start(1-10)",Hospital_Emergency_Room_Data[[#This Row],[Day]]&lt;=20,"Middle(11-20)",Hospital_Emergency_Room_Data[[#This Row],[Day]]&gt;20,"End(21-30)")</f>
        <v>Middle(11-20)</v>
      </c>
    </row>
    <row r="5318" spans="1:22">
      <c r="A5318">
        <v>222618906</v>
      </c>
      <c r="B5318" t="s">
        <v>5327</v>
      </c>
      <c r="C5318" s="1">
        <v>45565</v>
      </c>
      <c r="D5318" t="str">
        <f>TEXT(Hospital_Emergency_Room_Data[[#This Row],[Patient Admission Date]],"mmm")</f>
        <v>Sep</v>
      </c>
      <c r="E5318">
        <f>YEAR(Hospital_Emergency_Room_Data[[#This Row],[Patient Admission Date]])</f>
        <v>2024</v>
      </c>
      <c r="F5318" s="2">
        <v>0.22430555555555556</v>
      </c>
      <c r="G5318" s="8" t="str">
        <f>TEXT(Hospital_Emergency_Room_Data[[#This Row],[Patient Admission Date]],"dddd")</f>
        <v>Monday</v>
      </c>
      <c r="H5318" t="s">
        <v>41</v>
      </c>
      <c r="I5318">
        <v>68</v>
      </c>
      <c r="J5318" s="5" t="s">
        <v>9217</v>
      </c>
      <c r="K5318" t="s">
        <v>12</v>
      </c>
      <c r="L5318" t="s">
        <v>9281</v>
      </c>
      <c r="M5318" t="s">
        <v>9210</v>
      </c>
      <c r="O5318">
        <v>38</v>
      </c>
      <c r="P5318" t="s">
        <v>9225</v>
      </c>
      <c r="Q5318">
        <v>30</v>
      </c>
      <c r="R5318">
        <v>5</v>
      </c>
      <c r="S5318" t="s">
        <v>9258</v>
      </c>
      <c r="T5318" t="s">
        <v>9264</v>
      </c>
      <c r="U5318" t="s">
        <v>9300</v>
      </c>
      <c r="V5318" t="str" cm="1">
        <f t="array" ref="V5318">_xlfn.IFS(Hospital_Emergency_Room_Data[[#This Row],[Day]]&lt;=10,"Start(1-10)",Hospital_Emergency_Room_Data[[#This Row],[Day]]&lt;=20,"Middle(11-20)",Hospital_Emergency_Room_Data[[#This Row],[Day]]&gt;20,"End(21-30)")</f>
        <v>End(21-30)</v>
      </c>
    </row>
    <row r="5319" spans="1:22">
      <c r="A5319">
        <v>253214540</v>
      </c>
      <c r="B5319" t="s">
        <v>5328</v>
      </c>
      <c r="C5319" s="1">
        <v>45054</v>
      </c>
      <c r="D5319" t="str">
        <f>TEXT(Hospital_Emergency_Room_Data[[#This Row],[Patient Admission Date]],"mmm")</f>
        <v>May</v>
      </c>
      <c r="E5319">
        <f>YEAR(Hospital_Emergency_Room_Data[[#This Row],[Patient Admission Date]])</f>
        <v>2023</v>
      </c>
      <c r="F5319" s="2">
        <v>0.41597222222222224</v>
      </c>
      <c r="G5319" s="8" t="str">
        <f>TEXT(Hospital_Emergency_Room_Data[[#This Row],[Patient Admission Date]],"dddd")</f>
        <v>Monday</v>
      </c>
      <c r="H5319" t="s">
        <v>41</v>
      </c>
      <c r="I5319">
        <v>1</v>
      </c>
      <c r="J5319" s="5" t="s">
        <v>9218</v>
      </c>
      <c r="K5319" t="s">
        <v>12</v>
      </c>
      <c r="L5319" t="s">
        <v>9281</v>
      </c>
      <c r="M5319" t="s">
        <v>9210</v>
      </c>
      <c r="O5319">
        <v>43</v>
      </c>
      <c r="P5319" t="s">
        <v>9225</v>
      </c>
      <c r="Q5319">
        <v>8</v>
      </c>
      <c r="R5319">
        <v>9</v>
      </c>
      <c r="S5319" t="s">
        <v>9255</v>
      </c>
      <c r="T5319" t="s">
        <v>9265</v>
      </c>
      <c r="U5319" t="s">
        <v>9300</v>
      </c>
      <c r="V5319" t="str" cm="1">
        <f t="array" ref="V5319">_xlfn.IFS(Hospital_Emergency_Room_Data[[#This Row],[Day]]&lt;=10,"Start(1-10)",Hospital_Emergency_Room_Data[[#This Row],[Day]]&lt;=20,"Middle(11-20)",Hospital_Emergency_Room_Data[[#This Row],[Day]]&gt;20,"End(21-30)")</f>
        <v>Start(1-10)</v>
      </c>
    </row>
    <row r="5320" spans="1:22">
      <c r="A5320">
        <v>800244809</v>
      </c>
      <c r="B5320" t="s">
        <v>5329</v>
      </c>
      <c r="C5320" s="1">
        <v>45356</v>
      </c>
      <c r="D5320" t="str">
        <f>TEXT(Hospital_Emergency_Room_Data[[#This Row],[Patient Admission Date]],"mmm")</f>
        <v>Mar</v>
      </c>
      <c r="E5320">
        <f>YEAR(Hospital_Emergency_Room_Data[[#This Row],[Patient Admission Date]])</f>
        <v>2024</v>
      </c>
      <c r="F5320" s="2">
        <v>0.62083333333333335</v>
      </c>
      <c r="G5320" s="8" t="str">
        <f>TEXT(Hospital_Emergency_Room_Data[[#This Row],[Patient Admission Date]],"dddd")</f>
        <v>Tuesday</v>
      </c>
      <c r="H5320" t="s">
        <v>41</v>
      </c>
      <c r="I5320">
        <v>38</v>
      </c>
      <c r="J5320" s="5" t="s">
        <v>9223</v>
      </c>
      <c r="K5320" t="s">
        <v>12</v>
      </c>
      <c r="L5320" t="s">
        <v>9281</v>
      </c>
      <c r="M5320" t="s">
        <v>9210</v>
      </c>
      <c r="O5320">
        <v>45</v>
      </c>
      <c r="P5320" t="s">
        <v>9225</v>
      </c>
      <c r="Q5320">
        <v>5</v>
      </c>
      <c r="R5320">
        <v>14</v>
      </c>
      <c r="S5320" t="s">
        <v>9257</v>
      </c>
      <c r="T5320" t="s">
        <v>9263</v>
      </c>
      <c r="U5320" t="s">
        <v>9300</v>
      </c>
      <c r="V5320" t="str" cm="1">
        <f t="array" ref="V5320">_xlfn.IFS(Hospital_Emergency_Room_Data[[#This Row],[Day]]&lt;=10,"Start(1-10)",Hospital_Emergency_Room_Data[[#This Row],[Day]]&lt;=20,"Middle(11-20)",Hospital_Emergency_Room_Data[[#This Row],[Day]]&gt;20,"End(21-30)")</f>
        <v>Start(1-10)</v>
      </c>
    </row>
    <row r="5321" spans="1:22">
      <c r="A5321">
        <v>612624663</v>
      </c>
      <c r="B5321" t="s">
        <v>5330</v>
      </c>
      <c r="C5321" s="1">
        <v>45443</v>
      </c>
      <c r="D5321" t="str">
        <f>TEXT(Hospital_Emergency_Room_Data[[#This Row],[Patient Admission Date]],"mmm")</f>
        <v>May</v>
      </c>
      <c r="E5321">
        <f>YEAR(Hospital_Emergency_Room_Data[[#This Row],[Patient Admission Date]])</f>
        <v>2024</v>
      </c>
      <c r="F5321" s="2">
        <v>0.19791666666666666</v>
      </c>
      <c r="G5321" s="8" t="str">
        <f>TEXT(Hospital_Emergency_Room_Data[[#This Row],[Patient Admission Date]],"dddd")</f>
        <v>Friday</v>
      </c>
      <c r="H5321" t="s">
        <v>41</v>
      </c>
      <c r="I5321">
        <v>65</v>
      </c>
      <c r="J5321" s="5" t="s">
        <v>9217</v>
      </c>
      <c r="K5321" t="s">
        <v>12</v>
      </c>
      <c r="L5321" t="s">
        <v>9281</v>
      </c>
      <c r="M5321" t="s">
        <v>9210</v>
      </c>
      <c r="O5321">
        <v>56</v>
      </c>
      <c r="P5321" t="s">
        <v>9225</v>
      </c>
      <c r="Q5321">
        <v>31</v>
      </c>
      <c r="R5321">
        <v>4</v>
      </c>
      <c r="S5321" t="s">
        <v>9258</v>
      </c>
      <c r="T5321" t="s">
        <v>9264</v>
      </c>
      <c r="U5321" t="s">
        <v>9283</v>
      </c>
      <c r="V5321" t="str" cm="1">
        <f t="array" ref="V5321">_xlfn.IFS(Hospital_Emergency_Room_Data[[#This Row],[Day]]&lt;=10,"Start(1-10)",Hospital_Emergency_Room_Data[[#This Row],[Day]]&lt;=20,"Middle(11-20)",Hospital_Emergency_Room_Data[[#This Row],[Day]]&gt;20,"End(21-30)")</f>
        <v>End(21-30)</v>
      </c>
    </row>
    <row r="5322" spans="1:22">
      <c r="A5322">
        <v>146555490</v>
      </c>
      <c r="B5322" t="s">
        <v>5331</v>
      </c>
      <c r="C5322" s="1">
        <v>45464</v>
      </c>
      <c r="D5322" t="str">
        <f>TEXT(Hospital_Emergency_Room_Data[[#This Row],[Patient Admission Date]],"mmm")</f>
        <v>Jun</v>
      </c>
      <c r="E5322">
        <f>YEAR(Hospital_Emergency_Room_Data[[#This Row],[Patient Admission Date]])</f>
        <v>2024</v>
      </c>
      <c r="F5322" s="2">
        <v>0.63888888888888884</v>
      </c>
      <c r="G5322" s="8" t="str">
        <f>TEXT(Hospital_Emergency_Room_Data[[#This Row],[Patient Admission Date]],"dddd")</f>
        <v>Friday</v>
      </c>
      <c r="H5322" t="s">
        <v>41</v>
      </c>
      <c r="I5322">
        <v>27</v>
      </c>
      <c r="J5322" s="5" t="s">
        <v>9220</v>
      </c>
      <c r="K5322" t="s">
        <v>12</v>
      </c>
      <c r="L5322" t="s">
        <v>9281</v>
      </c>
      <c r="M5322" t="s">
        <v>9210</v>
      </c>
      <c r="O5322">
        <v>59</v>
      </c>
      <c r="P5322" t="s">
        <v>9225</v>
      </c>
      <c r="Q5322">
        <v>21</v>
      </c>
      <c r="R5322">
        <v>15</v>
      </c>
      <c r="S5322" t="s">
        <v>9257</v>
      </c>
      <c r="T5322" t="s">
        <v>9262</v>
      </c>
      <c r="U5322" t="s">
        <v>9283</v>
      </c>
      <c r="V5322" t="str" cm="1">
        <f t="array" ref="V5322">_xlfn.IFS(Hospital_Emergency_Room_Data[[#This Row],[Day]]&lt;=10,"Start(1-10)",Hospital_Emergency_Room_Data[[#This Row],[Day]]&lt;=20,"Middle(11-20)",Hospital_Emergency_Room_Data[[#This Row],[Day]]&gt;20,"End(21-30)")</f>
        <v>End(21-30)</v>
      </c>
    </row>
    <row r="5323" spans="1:22">
      <c r="A5323">
        <v>530041554</v>
      </c>
      <c r="B5323" t="s">
        <v>5332</v>
      </c>
      <c r="C5323" s="1">
        <v>45120</v>
      </c>
      <c r="D5323" t="str">
        <f>TEXT(Hospital_Emergency_Room_Data[[#This Row],[Patient Admission Date]],"mmm")</f>
        <v>Jul</v>
      </c>
      <c r="E5323">
        <f>YEAR(Hospital_Emergency_Room_Data[[#This Row],[Patient Admission Date]])</f>
        <v>2023</v>
      </c>
      <c r="F5323" s="2">
        <v>0.69513888888888886</v>
      </c>
      <c r="G5323" s="8" t="str">
        <f>TEXT(Hospital_Emergency_Room_Data[[#This Row],[Patient Admission Date]],"dddd")</f>
        <v>Thursday</v>
      </c>
      <c r="H5323" t="s">
        <v>41</v>
      </c>
      <c r="I5323">
        <v>31</v>
      </c>
      <c r="J5323" s="5" t="s">
        <v>9223</v>
      </c>
      <c r="K5323" t="s">
        <v>12</v>
      </c>
      <c r="L5323" t="s">
        <v>9281</v>
      </c>
      <c r="M5323" t="s">
        <v>9210</v>
      </c>
      <c r="O5323">
        <v>19</v>
      </c>
      <c r="P5323" t="s">
        <v>9226</v>
      </c>
      <c r="Q5323">
        <v>13</v>
      </c>
      <c r="R5323">
        <v>16</v>
      </c>
      <c r="S5323" t="s">
        <v>9257</v>
      </c>
      <c r="T5323" t="s">
        <v>9265</v>
      </c>
      <c r="U5323" t="s">
        <v>9282</v>
      </c>
      <c r="V5323" t="str" cm="1">
        <f t="array" ref="V5323">_xlfn.IFS(Hospital_Emergency_Room_Data[[#This Row],[Day]]&lt;=10,"Start(1-10)",Hospital_Emergency_Room_Data[[#This Row],[Day]]&lt;=20,"Middle(11-20)",Hospital_Emergency_Room_Data[[#This Row],[Day]]&gt;20,"End(21-30)")</f>
        <v>Middle(11-20)</v>
      </c>
    </row>
    <row r="5324" spans="1:22">
      <c r="A5324">
        <v>614272796</v>
      </c>
      <c r="B5324" t="s">
        <v>5333</v>
      </c>
      <c r="C5324" s="1">
        <v>45023</v>
      </c>
      <c r="D5324" t="str">
        <f>TEXT(Hospital_Emergency_Room_Data[[#This Row],[Patient Admission Date]],"mmm")</f>
        <v>Apr</v>
      </c>
      <c r="E5324">
        <f>YEAR(Hospital_Emergency_Room_Data[[#This Row],[Patient Admission Date]])</f>
        <v>2023</v>
      </c>
      <c r="F5324" s="2">
        <v>0.16111111111111112</v>
      </c>
      <c r="G5324" s="8" t="str">
        <f>TEXT(Hospital_Emergency_Room_Data[[#This Row],[Patient Admission Date]],"dddd")</f>
        <v>Friday</v>
      </c>
      <c r="H5324" t="s">
        <v>41</v>
      </c>
      <c r="I5324">
        <v>5</v>
      </c>
      <c r="J5324" s="5" t="s">
        <v>9221</v>
      </c>
      <c r="K5324" t="s">
        <v>12</v>
      </c>
      <c r="L5324" t="s">
        <v>9281</v>
      </c>
      <c r="M5324" t="s">
        <v>9210</v>
      </c>
      <c r="O5324">
        <v>32</v>
      </c>
      <c r="P5324" t="s">
        <v>9225</v>
      </c>
      <c r="Q5324">
        <v>7</v>
      </c>
      <c r="R5324">
        <v>3</v>
      </c>
      <c r="S5324" t="s">
        <v>9258</v>
      </c>
      <c r="T5324" t="s">
        <v>9263</v>
      </c>
      <c r="U5324" t="s">
        <v>9300</v>
      </c>
      <c r="V5324" t="str" cm="1">
        <f t="array" ref="V5324">_xlfn.IFS(Hospital_Emergency_Room_Data[[#This Row],[Day]]&lt;=10,"Start(1-10)",Hospital_Emergency_Room_Data[[#This Row],[Day]]&lt;=20,"Middle(11-20)",Hospital_Emergency_Room_Data[[#This Row],[Day]]&gt;20,"End(21-30)")</f>
        <v>Start(1-10)</v>
      </c>
    </row>
    <row r="5325" spans="1:22">
      <c r="A5325">
        <v>774420800</v>
      </c>
      <c r="B5325" t="s">
        <v>5334</v>
      </c>
      <c r="C5325" s="1">
        <v>45585</v>
      </c>
      <c r="D5325" t="str">
        <f>TEXT(Hospital_Emergency_Room_Data[[#This Row],[Patient Admission Date]],"mmm")</f>
        <v>Oct</v>
      </c>
      <c r="E5325">
        <f>YEAR(Hospital_Emergency_Room_Data[[#This Row],[Patient Admission Date]])</f>
        <v>2024</v>
      </c>
      <c r="F5325" s="2">
        <v>0.9604166666666667</v>
      </c>
      <c r="G5325" s="8" t="str">
        <f>TEXT(Hospital_Emergency_Room_Data[[#This Row],[Patient Admission Date]],"dddd")</f>
        <v>Sunday</v>
      </c>
      <c r="H5325" t="s">
        <v>41</v>
      </c>
      <c r="I5325">
        <v>41</v>
      </c>
      <c r="J5325" s="5" t="s">
        <v>9223</v>
      </c>
      <c r="K5325" t="s">
        <v>12</v>
      </c>
      <c r="L5325" t="s">
        <v>9281</v>
      </c>
      <c r="M5325" t="s">
        <v>9210</v>
      </c>
      <c r="O5325">
        <v>32</v>
      </c>
      <c r="P5325" t="s">
        <v>9225</v>
      </c>
      <c r="Q5325">
        <v>20</v>
      </c>
      <c r="R5325">
        <v>23</v>
      </c>
      <c r="S5325" t="s">
        <v>9256</v>
      </c>
      <c r="T5325" t="s">
        <v>9262</v>
      </c>
      <c r="U5325" t="s">
        <v>9300</v>
      </c>
      <c r="V5325" t="str" cm="1">
        <f t="array" ref="V5325">_xlfn.IFS(Hospital_Emergency_Room_Data[[#This Row],[Day]]&lt;=10,"Start(1-10)",Hospital_Emergency_Room_Data[[#This Row],[Day]]&lt;=20,"Middle(11-20)",Hospital_Emergency_Room_Data[[#This Row],[Day]]&gt;20,"End(21-30)")</f>
        <v>Middle(11-20)</v>
      </c>
    </row>
    <row r="5326" spans="1:22">
      <c r="A5326">
        <v>704733087</v>
      </c>
      <c r="B5326" t="s">
        <v>5335</v>
      </c>
      <c r="C5326" s="1">
        <v>45451</v>
      </c>
      <c r="D5326" t="str">
        <f>TEXT(Hospital_Emergency_Room_Data[[#This Row],[Patient Admission Date]],"mmm")</f>
        <v>Jun</v>
      </c>
      <c r="E5326">
        <f>YEAR(Hospital_Emergency_Room_Data[[#This Row],[Patient Admission Date]])</f>
        <v>2024</v>
      </c>
      <c r="F5326" s="2">
        <v>0.73263888888888884</v>
      </c>
      <c r="G5326" s="8" t="str">
        <f>TEXT(Hospital_Emergency_Room_Data[[#This Row],[Patient Admission Date]],"dddd")</f>
        <v>Saturday</v>
      </c>
      <c r="H5326" t="s">
        <v>41</v>
      </c>
      <c r="I5326">
        <v>22</v>
      </c>
      <c r="J5326" s="5" t="s">
        <v>9220</v>
      </c>
      <c r="K5326" t="s">
        <v>12</v>
      </c>
      <c r="L5326" t="s">
        <v>9281</v>
      </c>
      <c r="M5326" t="s">
        <v>9210</v>
      </c>
      <c r="O5326">
        <v>41</v>
      </c>
      <c r="P5326" t="s">
        <v>9225</v>
      </c>
      <c r="Q5326">
        <v>8</v>
      </c>
      <c r="R5326">
        <v>17</v>
      </c>
      <c r="S5326" t="s">
        <v>9257</v>
      </c>
      <c r="T5326" t="s">
        <v>9265</v>
      </c>
      <c r="U5326" t="s">
        <v>9300</v>
      </c>
      <c r="V5326" t="str" cm="1">
        <f t="array" ref="V5326">_xlfn.IFS(Hospital_Emergency_Room_Data[[#This Row],[Day]]&lt;=10,"Start(1-10)",Hospital_Emergency_Room_Data[[#This Row],[Day]]&lt;=20,"Middle(11-20)",Hospital_Emergency_Room_Data[[#This Row],[Day]]&gt;20,"End(21-30)")</f>
        <v>Start(1-10)</v>
      </c>
    </row>
    <row r="5327" spans="1:22">
      <c r="A5327">
        <v>279379814</v>
      </c>
      <c r="B5327" t="s">
        <v>5336</v>
      </c>
      <c r="C5327" s="1">
        <v>45475</v>
      </c>
      <c r="D5327" t="str">
        <f>TEXT(Hospital_Emergency_Room_Data[[#This Row],[Patient Admission Date]],"mmm")</f>
        <v>Jul</v>
      </c>
      <c r="E5327">
        <f>YEAR(Hospital_Emergency_Room_Data[[#This Row],[Patient Admission Date]])</f>
        <v>2024</v>
      </c>
      <c r="F5327" s="2">
        <v>0.53055555555555556</v>
      </c>
      <c r="G5327" s="8" t="str">
        <f>TEXT(Hospital_Emergency_Room_Data[[#This Row],[Patient Admission Date]],"dddd")</f>
        <v>Tuesday</v>
      </c>
      <c r="H5327" t="s">
        <v>41</v>
      </c>
      <c r="I5327">
        <v>2</v>
      </c>
      <c r="J5327" s="5" t="s">
        <v>9218</v>
      </c>
      <c r="K5327" t="s">
        <v>12</v>
      </c>
      <c r="L5327" t="s">
        <v>9281</v>
      </c>
      <c r="M5327" t="s">
        <v>9210</v>
      </c>
      <c r="O5327">
        <v>43</v>
      </c>
      <c r="P5327" t="s">
        <v>9225</v>
      </c>
      <c r="Q5327">
        <v>2</v>
      </c>
      <c r="R5327">
        <v>12</v>
      </c>
      <c r="S5327" t="s">
        <v>9257</v>
      </c>
      <c r="T5327" t="s">
        <v>9263</v>
      </c>
      <c r="U5327" t="s">
        <v>9300</v>
      </c>
      <c r="V5327" t="str" cm="1">
        <f t="array" ref="V5327">_xlfn.IFS(Hospital_Emergency_Room_Data[[#This Row],[Day]]&lt;=10,"Start(1-10)",Hospital_Emergency_Room_Data[[#This Row],[Day]]&lt;=20,"Middle(11-20)",Hospital_Emergency_Room_Data[[#This Row],[Day]]&gt;20,"End(21-30)")</f>
        <v>Start(1-10)</v>
      </c>
    </row>
    <row r="5328" spans="1:22">
      <c r="A5328">
        <v>396123467</v>
      </c>
      <c r="B5328" t="s">
        <v>5337</v>
      </c>
      <c r="C5328" s="1">
        <v>45543</v>
      </c>
      <c r="D5328" t="str">
        <f>TEXT(Hospital_Emergency_Room_Data[[#This Row],[Patient Admission Date]],"mmm")</f>
        <v>Sep</v>
      </c>
      <c r="E5328">
        <f>YEAR(Hospital_Emergency_Room_Data[[#This Row],[Patient Admission Date]])</f>
        <v>2024</v>
      </c>
      <c r="F5328" s="2">
        <v>0.86944444444444446</v>
      </c>
      <c r="G5328" s="8" t="str">
        <f>TEXT(Hospital_Emergency_Room_Data[[#This Row],[Patient Admission Date]],"dddd")</f>
        <v>Sunday</v>
      </c>
      <c r="H5328" t="s">
        <v>41</v>
      </c>
      <c r="I5328">
        <v>31</v>
      </c>
      <c r="J5328" s="5" t="s">
        <v>9223</v>
      </c>
      <c r="K5328" t="s">
        <v>12</v>
      </c>
      <c r="L5328" t="s">
        <v>9281</v>
      </c>
      <c r="M5328" t="s">
        <v>9210</v>
      </c>
      <c r="O5328">
        <v>43</v>
      </c>
      <c r="P5328" t="s">
        <v>9225</v>
      </c>
      <c r="Q5328">
        <v>8</v>
      </c>
      <c r="R5328">
        <v>20</v>
      </c>
      <c r="S5328" t="s">
        <v>9256</v>
      </c>
      <c r="T5328" t="s">
        <v>9265</v>
      </c>
      <c r="U5328" t="s">
        <v>9300</v>
      </c>
      <c r="V5328" t="str" cm="1">
        <f t="array" ref="V5328">_xlfn.IFS(Hospital_Emergency_Room_Data[[#This Row],[Day]]&lt;=10,"Start(1-10)",Hospital_Emergency_Room_Data[[#This Row],[Day]]&lt;=20,"Middle(11-20)",Hospital_Emergency_Room_Data[[#This Row],[Day]]&gt;20,"End(21-30)")</f>
        <v>Start(1-10)</v>
      </c>
    </row>
    <row r="5329" spans="1:22">
      <c r="A5329">
        <v>592268178</v>
      </c>
      <c r="B5329" t="s">
        <v>5338</v>
      </c>
      <c r="C5329" s="1">
        <v>45077</v>
      </c>
      <c r="D5329" t="str">
        <f>TEXT(Hospital_Emergency_Room_Data[[#This Row],[Patient Admission Date]],"mmm")</f>
        <v>May</v>
      </c>
      <c r="E5329">
        <f>YEAR(Hospital_Emergency_Room_Data[[#This Row],[Patient Admission Date]])</f>
        <v>2023</v>
      </c>
      <c r="F5329" s="2">
        <v>0.32222222222222224</v>
      </c>
      <c r="G5329" s="8" t="str">
        <f>TEXT(Hospital_Emergency_Room_Data[[#This Row],[Patient Admission Date]],"dddd")</f>
        <v>Wednesday</v>
      </c>
      <c r="H5329" t="s">
        <v>41</v>
      </c>
      <c r="I5329">
        <v>45</v>
      </c>
      <c r="J5329" s="5" t="s">
        <v>9219</v>
      </c>
      <c r="K5329" t="s">
        <v>12</v>
      </c>
      <c r="L5329" t="s">
        <v>9281</v>
      </c>
      <c r="M5329" t="s">
        <v>9210</v>
      </c>
      <c r="O5329">
        <v>53</v>
      </c>
      <c r="P5329" t="s">
        <v>9225</v>
      </c>
      <c r="Q5329">
        <v>31</v>
      </c>
      <c r="R5329">
        <v>7</v>
      </c>
      <c r="S5329" t="s">
        <v>9255</v>
      </c>
      <c r="T5329" t="s">
        <v>9264</v>
      </c>
      <c r="U5329" t="s">
        <v>9283</v>
      </c>
      <c r="V5329" t="str" cm="1">
        <f t="array" ref="V5329">_xlfn.IFS(Hospital_Emergency_Room_Data[[#This Row],[Day]]&lt;=10,"Start(1-10)",Hospital_Emergency_Room_Data[[#This Row],[Day]]&lt;=20,"Middle(11-20)",Hospital_Emergency_Room_Data[[#This Row],[Day]]&gt;20,"End(21-30)")</f>
        <v>End(21-30)</v>
      </c>
    </row>
    <row r="5330" spans="1:22">
      <c r="A5330">
        <v>459197205</v>
      </c>
      <c r="B5330" t="s">
        <v>5339</v>
      </c>
      <c r="C5330" s="1">
        <v>45495</v>
      </c>
      <c r="D5330" t="str">
        <f>TEXT(Hospital_Emergency_Room_Data[[#This Row],[Patient Admission Date]],"mmm")</f>
        <v>Jul</v>
      </c>
      <c r="E5330">
        <f>YEAR(Hospital_Emergency_Room_Data[[#This Row],[Patient Admission Date]])</f>
        <v>2024</v>
      </c>
      <c r="F5330" s="2">
        <v>0.96875</v>
      </c>
      <c r="G5330" s="8" t="str">
        <f>TEXT(Hospital_Emergency_Room_Data[[#This Row],[Patient Admission Date]],"dddd")</f>
        <v>Monday</v>
      </c>
      <c r="H5330" t="s">
        <v>41</v>
      </c>
      <c r="I5330">
        <v>8</v>
      </c>
      <c r="J5330" s="5" t="s">
        <v>9221</v>
      </c>
      <c r="K5330" t="s">
        <v>12</v>
      </c>
      <c r="L5330" t="s">
        <v>9281</v>
      </c>
      <c r="M5330" t="s">
        <v>9210</v>
      </c>
      <c r="O5330">
        <v>57</v>
      </c>
      <c r="P5330" t="s">
        <v>9225</v>
      </c>
      <c r="Q5330">
        <v>22</v>
      </c>
      <c r="R5330">
        <v>23</v>
      </c>
      <c r="S5330" t="s">
        <v>9256</v>
      </c>
      <c r="T5330" t="s">
        <v>9264</v>
      </c>
      <c r="U5330" t="s">
        <v>9283</v>
      </c>
      <c r="V5330" t="str" cm="1">
        <f t="array" ref="V5330">_xlfn.IFS(Hospital_Emergency_Room_Data[[#This Row],[Day]]&lt;=10,"Start(1-10)",Hospital_Emergency_Room_Data[[#This Row],[Day]]&lt;=20,"Middle(11-20)",Hospital_Emergency_Room_Data[[#This Row],[Day]]&gt;20,"End(21-30)")</f>
        <v>End(21-30)</v>
      </c>
    </row>
    <row r="5331" spans="1:22">
      <c r="A5331">
        <v>131864510</v>
      </c>
      <c r="B5331" t="s">
        <v>5340</v>
      </c>
      <c r="C5331" s="1">
        <v>45105</v>
      </c>
      <c r="D5331" t="str">
        <f>TEXT(Hospital_Emergency_Room_Data[[#This Row],[Patient Admission Date]],"mmm")</f>
        <v>Jun</v>
      </c>
      <c r="E5331">
        <f>YEAR(Hospital_Emergency_Room_Data[[#This Row],[Patient Admission Date]])</f>
        <v>2023</v>
      </c>
      <c r="F5331" s="2">
        <v>0.49027777777777776</v>
      </c>
      <c r="G5331" s="8" t="str">
        <f>TEXT(Hospital_Emergency_Room_Data[[#This Row],[Patient Admission Date]],"dddd")</f>
        <v>Wednesday</v>
      </c>
      <c r="H5331" t="s">
        <v>41</v>
      </c>
      <c r="I5331">
        <v>43</v>
      </c>
      <c r="J5331" s="5" t="s">
        <v>9223</v>
      </c>
      <c r="K5331" t="s">
        <v>12</v>
      </c>
      <c r="L5331" t="s">
        <v>9281</v>
      </c>
      <c r="M5331" t="s">
        <v>9210</v>
      </c>
      <c r="O5331">
        <v>58</v>
      </c>
      <c r="P5331" t="s">
        <v>9225</v>
      </c>
      <c r="Q5331">
        <v>28</v>
      </c>
      <c r="R5331">
        <v>11</v>
      </c>
      <c r="S5331" t="s">
        <v>9255</v>
      </c>
      <c r="T5331" t="s">
        <v>9264</v>
      </c>
      <c r="U5331" t="s">
        <v>9283</v>
      </c>
      <c r="V5331" t="str" cm="1">
        <f t="array" ref="V5331">_xlfn.IFS(Hospital_Emergency_Room_Data[[#This Row],[Day]]&lt;=10,"Start(1-10)",Hospital_Emergency_Room_Data[[#This Row],[Day]]&lt;=20,"Middle(11-20)",Hospital_Emergency_Room_Data[[#This Row],[Day]]&gt;20,"End(21-30)")</f>
        <v>End(21-30)</v>
      </c>
    </row>
    <row r="5332" spans="1:22">
      <c r="A5332">
        <v>282685174</v>
      </c>
      <c r="B5332" t="s">
        <v>5341</v>
      </c>
      <c r="C5332" s="1">
        <v>45232</v>
      </c>
      <c r="D5332" t="str">
        <f>TEXT(Hospital_Emergency_Room_Data[[#This Row],[Patient Admission Date]],"mmm")</f>
        <v>Nov</v>
      </c>
      <c r="E5332">
        <f>YEAR(Hospital_Emergency_Room_Data[[#This Row],[Patient Admission Date]])</f>
        <v>2023</v>
      </c>
      <c r="F5332" s="2">
        <v>0.87152777777777779</v>
      </c>
      <c r="G5332" s="8" t="str">
        <f>TEXT(Hospital_Emergency_Room_Data[[#This Row],[Patient Admission Date]],"dddd")</f>
        <v>Thursday</v>
      </c>
      <c r="H5332" t="s">
        <v>41</v>
      </c>
      <c r="I5332">
        <v>13</v>
      </c>
      <c r="J5332" s="5" t="s">
        <v>9221</v>
      </c>
      <c r="K5332" t="s">
        <v>12</v>
      </c>
      <c r="L5332" t="s">
        <v>9281</v>
      </c>
      <c r="M5332" t="s">
        <v>9210</v>
      </c>
      <c r="O5332">
        <v>17</v>
      </c>
      <c r="P5332" t="s">
        <v>9226</v>
      </c>
      <c r="Q5332">
        <v>2</v>
      </c>
      <c r="R5332">
        <v>20</v>
      </c>
      <c r="S5332" t="s">
        <v>9256</v>
      </c>
      <c r="T5332" t="s">
        <v>9263</v>
      </c>
      <c r="U5332" t="s">
        <v>9282</v>
      </c>
      <c r="V5332" t="str" cm="1">
        <f t="array" ref="V5332">_xlfn.IFS(Hospital_Emergency_Room_Data[[#This Row],[Day]]&lt;=10,"Start(1-10)",Hospital_Emergency_Room_Data[[#This Row],[Day]]&lt;=20,"Middle(11-20)",Hospital_Emergency_Room_Data[[#This Row],[Day]]&gt;20,"End(21-30)")</f>
        <v>Start(1-10)</v>
      </c>
    </row>
    <row r="5333" spans="1:22">
      <c r="A5333">
        <v>157576255</v>
      </c>
      <c r="B5333" t="s">
        <v>5342</v>
      </c>
      <c r="C5333" s="1">
        <v>45250</v>
      </c>
      <c r="D5333" t="str">
        <f>TEXT(Hospital_Emergency_Room_Data[[#This Row],[Patient Admission Date]],"mmm")</f>
        <v>Nov</v>
      </c>
      <c r="E5333">
        <f>YEAR(Hospital_Emergency_Room_Data[[#This Row],[Patient Admission Date]])</f>
        <v>2023</v>
      </c>
      <c r="F5333" s="2">
        <v>0.5854166666666667</v>
      </c>
      <c r="G5333" s="8" t="str">
        <f>TEXT(Hospital_Emergency_Room_Data[[#This Row],[Patient Admission Date]],"dddd")</f>
        <v>Monday</v>
      </c>
      <c r="H5333" t="s">
        <v>41</v>
      </c>
      <c r="I5333">
        <v>68</v>
      </c>
      <c r="J5333" s="5" t="s">
        <v>9217</v>
      </c>
      <c r="K5333" t="s">
        <v>12</v>
      </c>
      <c r="L5333" t="s">
        <v>9281</v>
      </c>
      <c r="M5333" t="s">
        <v>9210</v>
      </c>
      <c r="O5333">
        <v>27</v>
      </c>
      <c r="P5333" t="s">
        <v>9226</v>
      </c>
      <c r="Q5333">
        <v>20</v>
      </c>
      <c r="R5333">
        <v>14</v>
      </c>
      <c r="S5333" t="s">
        <v>9257</v>
      </c>
      <c r="T5333" t="s">
        <v>9262</v>
      </c>
      <c r="U5333" t="s">
        <v>9282</v>
      </c>
      <c r="V5333" t="str" cm="1">
        <f t="array" ref="V5333">_xlfn.IFS(Hospital_Emergency_Room_Data[[#This Row],[Day]]&lt;=10,"Start(1-10)",Hospital_Emergency_Room_Data[[#This Row],[Day]]&lt;=20,"Middle(11-20)",Hospital_Emergency_Room_Data[[#This Row],[Day]]&gt;20,"End(21-30)")</f>
        <v>Middle(11-20)</v>
      </c>
    </row>
    <row r="5334" spans="1:22">
      <c r="A5334">
        <v>547287593</v>
      </c>
      <c r="B5334" t="s">
        <v>5343</v>
      </c>
      <c r="C5334" s="1">
        <v>45562</v>
      </c>
      <c r="D5334" t="str">
        <f>TEXT(Hospital_Emergency_Room_Data[[#This Row],[Patient Admission Date]],"mmm")</f>
        <v>Sep</v>
      </c>
      <c r="E5334">
        <f>YEAR(Hospital_Emergency_Room_Data[[#This Row],[Patient Admission Date]])</f>
        <v>2024</v>
      </c>
      <c r="F5334" s="2">
        <v>0.46041666666666664</v>
      </c>
      <c r="G5334" s="8" t="str">
        <f>TEXT(Hospital_Emergency_Room_Data[[#This Row],[Patient Admission Date]],"dddd")</f>
        <v>Friday</v>
      </c>
      <c r="H5334" t="s">
        <v>41</v>
      </c>
      <c r="I5334">
        <v>26</v>
      </c>
      <c r="J5334" s="5" t="s">
        <v>9220</v>
      </c>
      <c r="K5334" t="s">
        <v>12</v>
      </c>
      <c r="L5334" t="s">
        <v>9281</v>
      </c>
      <c r="M5334" t="s">
        <v>9210</v>
      </c>
      <c r="O5334">
        <v>29</v>
      </c>
      <c r="P5334" t="s">
        <v>9226</v>
      </c>
      <c r="Q5334">
        <v>27</v>
      </c>
      <c r="R5334">
        <v>11</v>
      </c>
      <c r="S5334" t="s">
        <v>9255</v>
      </c>
      <c r="T5334" t="s">
        <v>9264</v>
      </c>
      <c r="U5334" t="s">
        <v>9282</v>
      </c>
      <c r="V5334" t="str" cm="1">
        <f t="array" ref="V5334">_xlfn.IFS(Hospital_Emergency_Room_Data[[#This Row],[Day]]&lt;=10,"Start(1-10)",Hospital_Emergency_Room_Data[[#This Row],[Day]]&lt;=20,"Middle(11-20)",Hospital_Emergency_Room_Data[[#This Row],[Day]]&gt;20,"End(21-30)")</f>
        <v>End(21-30)</v>
      </c>
    </row>
    <row r="5335" spans="1:22">
      <c r="A5335">
        <v>178582186</v>
      </c>
      <c r="B5335" t="s">
        <v>5344</v>
      </c>
      <c r="C5335" s="1">
        <v>45559</v>
      </c>
      <c r="D5335" t="str">
        <f>TEXT(Hospital_Emergency_Room_Data[[#This Row],[Patient Admission Date]],"mmm")</f>
        <v>Sep</v>
      </c>
      <c r="E5335">
        <f>YEAR(Hospital_Emergency_Room_Data[[#This Row],[Patient Admission Date]])</f>
        <v>2024</v>
      </c>
      <c r="F5335" s="2">
        <v>4.1666666666666664E-2</v>
      </c>
      <c r="G5335" s="8" t="str">
        <f>TEXT(Hospital_Emergency_Room_Data[[#This Row],[Patient Admission Date]],"dddd")</f>
        <v>Tuesday</v>
      </c>
      <c r="H5335" t="s">
        <v>41</v>
      </c>
      <c r="I5335">
        <v>42</v>
      </c>
      <c r="J5335" s="5" t="s">
        <v>9223</v>
      </c>
      <c r="K5335" t="s">
        <v>12</v>
      </c>
      <c r="L5335" t="s">
        <v>9281</v>
      </c>
      <c r="M5335" t="s">
        <v>9210</v>
      </c>
      <c r="O5335">
        <v>29</v>
      </c>
      <c r="P5335" t="s">
        <v>9226</v>
      </c>
      <c r="Q5335">
        <v>24</v>
      </c>
      <c r="R5335">
        <v>1</v>
      </c>
      <c r="S5335" t="s">
        <v>9258</v>
      </c>
      <c r="T5335" t="s">
        <v>9264</v>
      </c>
      <c r="U5335" t="s">
        <v>9282</v>
      </c>
      <c r="V5335" t="str" cm="1">
        <f t="array" ref="V5335">_xlfn.IFS(Hospital_Emergency_Room_Data[[#This Row],[Day]]&lt;=10,"Start(1-10)",Hospital_Emergency_Room_Data[[#This Row],[Day]]&lt;=20,"Middle(11-20)",Hospital_Emergency_Room_Data[[#This Row],[Day]]&gt;20,"End(21-30)")</f>
        <v>End(21-30)</v>
      </c>
    </row>
    <row r="5336" spans="1:22">
      <c r="A5336">
        <v>344791146</v>
      </c>
      <c r="B5336" t="s">
        <v>5345</v>
      </c>
      <c r="C5336" s="1">
        <v>45344</v>
      </c>
      <c r="D5336" t="str">
        <f>TEXT(Hospital_Emergency_Room_Data[[#This Row],[Patient Admission Date]],"mmm")</f>
        <v>Feb</v>
      </c>
      <c r="E5336">
        <f>YEAR(Hospital_Emergency_Room_Data[[#This Row],[Patient Admission Date]])</f>
        <v>2024</v>
      </c>
      <c r="F5336" s="2">
        <v>0.57708333333333328</v>
      </c>
      <c r="G5336" s="8" t="str">
        <f>TEXT(Hospital_Emergency_Room_Data[[#This Row],[Patient Admission Date]],"dddd")</f>
        <v>Thursday</v>
      </c>
      <c r="H5336" t="s">
        <v>41</v>
      </c>
      <c r="I5336">
        <v>13</v>
      </c>
      <c r="J5336" s="5" t="s">
        <v>9221</v>
      </c>
      <c r="K5336" t="s">
        <v>12</v>
      </c>
      <c r="L5336" t="s">
        <v>9281</v>
      </c>
      <c r="M5336" t="s">
        <v>9210</v>
      </c>
      <c r="O5336">
        <v>45</v>
      </c>
      <c r="P5336" t="s">
        <v>9225</v>
      </c>
      <c r="Q5336">
        <v>22</v>
      </c>
      <c r="R5336">
        <v>13</v>
      </c>
      <c r="S5336" t="s">
        <v>9257</v>
      </c>
      <c r="T5336" t="s">
        <v>9264</v>
      </c>
      <c r="U5336" t="s">
        <v>9300</v>
      </c>
      <c r="V5336" t="str" cm="1">
        <f t="array" ref="V5336">_xlfn.IFS(Hospital_Emergency_Room_Data[[#This Row],[Day]]&lt;=10,"Start(1-10)",Hospital_Emergency_Room_Data[[#This Row],[Day]]&lt;=20,"Middle(11-20)",Hospital_Emergency_Room_Data[[#This Row],[Day]]&gt;20,"End(21-30)")</f>
        <v>End(21-30)</v>
      </c>
    </row>
    <row r="5337" spans="1:22">
      <c r="A5337">
        <v>452127042</v>
      </c>
      <c r="B5337" t="s">
        <v>5346</v>
      </c>
      <c r="C5337" s="1">
        <v>45172</v>
      </c>
      <c r="D5337" t="str">
        <f>TEXT(Hospital_Emergency_Room_Data[[#This Row],[Patient Admission Date]],"mmm")</f>
        <v>Sep</v>
      </c>
      <c r="E5337">
        <f>YEAR(Hospital_Emergency_Room_Data[[#This Row],[Patient Admission Date]])</f>
        <v>2023</v>
      </c>
      <c r="F5337" s="2">
        <v>0.35902777777777778</v>
      </c>
      <c r="G5337" s="8" t="str">
        <f>TEXT(Hospital_Emergency_Room_Data[[#This Row],[Patient Admission Date]],"dddd")</f>
        <v>Sunday</v>
      </c>
      <c r="H5337" t="s">
        <v>41</v>
      </c>
      <c r="I5337">
        <v>7</v>
      </c>
      <c r="J5337" s="5" t="s">
        <v>9221</v>
      </c>
      <c r="K5337" t="s">
        <v>12</v>
      </c>
      <c r="L5337" t="s">
        <v>9281</v>
      </c>
      <c r="M5337" t="s">
        <v>9210</v>
      </c>
      <c r="O5337">
        <v>50</v>
      </c>
      <c r="P5337" t="s">
        <v>9225</v>
      </c>
      <c r="Q5337">
        <v>3</v>
      </c>
      <c r="R5337">
        <v>8</v>
      </c>
      <c r="S5337" t="s">
        <v>9255</v>
      </c>
      <c r="T5337" t="s">
        <v>9263</v>
      </c>
      <c r="U5337" t="s">
        <v>9283</v>
      </c>
      <c r="V5337" t="str" cm="1">
        <f t="array" ref="V5337">_xlfn.IFS(Hospital_Emergency_Room_Data[[#This Row],[Day]]&lt;=10,"Start(1-10)",Hospital_Emergency_Room_Data[[#This Row],[Day]]&lt;=20,"Middle(11-20)",Hospital_Emergency_Room_Data[[#This Row],[Day]]&gt;20,"End(21-30)")</f>
        <v>Start(1-10)</v>
      </c>
    </row>
    <row r="5338" spans="1:22">
      <c r="A5338">
        <v>153662325</v>
      </c>
      <c r="B5338" t="s">
        <v>5347</v>
      </c>
      <c r="C5338" s="1">
        <v>45358</v>
      </c>
      <c r="D5338" t="str">
        <f>TEXT(Hospital_Emergency_Room_Data[[#This Row],[Patient Admission Date]],"mmm")</f>
        <v>Mar</v>
      </c>
      <c r="E5338">
        <f>YEAR(Hospital_Emergency_Room_Data[[#This Row],[Patient Admission Date]])</f>
        <v>2024</v>
      </c>
      <c r="F5338" s="2">
        <v>0.94166666666666665</v>
      </c>
      <c r="G5338" s="8" t="str">
        <f>TEXT(Hospital_Emergency_Room_Data[[#This Row],[Patient Admission Date]],"dddd")</f>
        <v>Thursday</v>
      </c>
      <c r="H5338" t="s">
        <v>41</v>
      </c>
      <c r="I5338">
        <v>25</v>
      </c>
      <c r="J5338" s="5" t="s">
        <v>9220</v>
      </c>
      <c r="K5338" t="s">
        <v>12</v>
      </c>
      <c r="L5338" t="s">
        <v>9281</v>
      </c>
      <c r="M5338" t="s">
        <v>9210</v>
      </c>
      <c r="O5338">
        <v>54</v>
      </c>
      <c r="P5338" t="s">
        <v>9225</v>
      </c>
      <c r="Q5338">
        <v>7</v>
      </c>
      <c r="R5338">
        <v>22</v>
      </c>
      <c r="S5338" t="s">
        <v>9256</v>
      </c>
      <c r="T5338" t="s">
        <v>9263</v>
      </c>
      <c r="U5338" t="s">
        <v>9283</v>
      </c>
      <c r="V5338" t="str" cm="1">
        <f t="array" ref="V5338">_xlfn.IFS(Hospital_Emergency_Room_Data[[#This Row],[Day]]&lt;=10,"Start(1-10)",Hospital_Emergency_Room_Data[[#This Row],[Day]]&lt;=20,"Middle(11-20)",Hospital_Emergency_Room_Data[[#This Row],[Day]]&gt;20,"End(21-30)")</f>
        <v>Start(1-10)</v>
      </c>
    </row>
    <row r="5339" spans="1:22">
      <c r="A5339">
        <v>249513100</v>
      </c>
      <c r="B5339" t="s">
        <v>5348</v>
      </c>
      <c r="C5339" s="1">
        <v>45415</v>
      </c>
      <c r="D5339" t="str">
        <f>TEXT(Hospital_Emergency_Room_Data[[#This Row],[Patient Admission Date]],"mmm")</f>
        <v>May</v>
      </c>
      <c r="E5339">
        <f>YEAR(Hospital_Emergency_Room_Data[[#This Row],[Patient Admission Date]])</f>
        <v>2024</v>
      </c>
      <c r="F5339" s="2">
        <v>0.97638888888888886</v>
      </c>
      <c r="G5339" s="8" t="str">
        <f>TEXT(Hospital_Emergency_Room_Data[[#This Row],[Patient Admission Date]],"dddd")</f>
        <v>Friday</v>
      </c>
      <c r="H5339" t="s">
        <v>41</v>
      </c>
      <c r="I5339">
        <v>56</v>
      </c>
      <c r="J5339" s="5" t="s">
        <v>9219</v>
      </c>
      <c r="K5339" t="s">
        <v>12</v>
      </c>
      <c r="L5339" t="s">
        <v>9281</v>
      </c>
      <c r="M5339" t="s">
        <v>9210</v>
      </c>
      <c r="O5339">
        <v>57</v>
      </c>
      <c r="P5339" t="s">
        <v>9225</v>
      </c>
      <c r="Q5339">
        <v>3</v>
      </c>
      <c r="R5339">
        <v>23</v>
      </c>
      <c r="S5339" t="s">
        <v>9256</v>
      </c>
      <c r="T5339" t="s">
        <v>9263</v>
      </c>
      <c r="U5339" t="s">
        <v>9283</v>
      </c>
      <c r="V5339" t="str" cm="1">
        <f t="array" ref="V5339">_xlfn.IFS(Hospital_Emergency_Room_Data[[#This Row],[Day]]&lt;=10,"Start(1-10)",Hospital_Emergency_Room_Data[[#This Row],[Day]]&lt;=20,"Middle(11-20)",Hospital_Emergency_Room_Data[[#This Row],[Day]]&gt;20,"End(21-30)")</f>
        <v>Start(1-10)</v>
      </c>
    </row>
    <row r="5340" spans="1:22">
      <c r="A5340">
        <v>283933887</v>
      </c>
      <c r="B5340" t="s">
        <v>5349</v>
      </c>
      <c r="C5340" s="1">
        <v>45253</v>
      </c>
      <c r="D5340" t="str">
        <f>TEXT(Hospital_Emergency_Room_Data[[#This Row],[Patient Admission Date]],"mmm")</f>
        <v>Nov</v>
      </c>
      <c r="E5340">
        <f>YEAR(Hospital_Emergency_Room_Data[[#This Row],[Patient Admission Date]])</f>
        <v>2023</v>
      </c>
      <c r="F5340" s="2">
        <v>0.32847222222222222</v>
      </c>
      <c r="G5340" s="8" t="str">
        <f>TEXT(Hospital_Emergency_Room_Data[[#This Row],[Patient Admission Date]],"dddd")</f>
        <v>Thursday</v>
      </c>
      <c r="H5340" t="s">
        <v>41</v>
      </c>
      <c r="I5340">
        <v>36</v>
      </c>
      <c r="J5340" s="5" t="s">
        <v>9223</v>
      </c>
      <c r="K5340" t="s">
        <v>12</v>
      </c>
      <c r="L5340" t="s">
        <v>9281</v>
      </c>
      <c r="M5340" t="s">
        <v>9210</v>
      </c>
      <c r="O5340">
        <v>27</v>
      </c>
      <c r="P5340" t="s">
        <v>9226</v>
      </c>
      <c r="Q5340">
        <v>23</v>
      </c>
      <c r="R5340">
        <v>7</v>
      </c>
      <c r="S5340" t="s">
        <v>9255</v>
      </c>
      <c r="T5340" t="s">
        <v>9264</v>
      </c>
      <c r="U5340" t="s">
        <v>9282</v>
      </c>
      <c r="V5340" t="str" cm="1">
        <f t="array" ref="V5340">_xlfn.IFS(Hospital_Emergency_Room_Data[[#This Row],[Day]]&lt;=10,"Start(1-10)",Hospital_Emergency_Room_Data[[#This Row],[Day]]&lt;=20,"Middle(11-20)",Hospital_Emergency_Room_Data[[#This Row],[Day]]&gt;20,"End(21-30)")</f>
        <v>End(21-30)</v>
      </c>
    </row>
    <row r="5341" spans="1:22">
      <c r="A5341">
        <v>431673146</v>
      </c>
      <c r="B5341" t="s">
        <v>5350</v>
      </c>
      <c r="C5341" s="1">
        <v>45197</v>
      </c>
      <c r="D5341" t="str">
        <f>TEXT(Hospital_Emergency_Room_Data[[#This Row],[Patient Admission Date]],"mmm")</f>
        <v>Sep</v>
      </c>
      <c r="E5341">
        <f>YEAR(Hospital_Emergency_Room_Data[[#This Row],[Patient Admission Date]])</f>
        <v>2023</v>
      </c>
      <c r="F5341" s="2">
        <v>0.62430555555555556</v>
      </c>
      <c r="G5341" s="8" t="str">
        <f>TEXT(Hospital_Emergency_Room_Data[[#This Row],[Patient Admission Date]],"dddd")</f>
        <v>Thursday</v>
      </c>
      <c r="H5341" t="s">
        <v>41</v>
      </c>
      <c r="I5341">
        <v>73</v>
      </c>
      <c r="J5341" s="5" t="s">
        <v>9222</v>
      </c>
      <c r="K5341" t="s">
        <v>12</v>
      </c>
      <c r="L5341" t="s">
        <v>9281</v>
      </c>
      <c r="M5341" t="s">
        <v>9210</v>
      </c>
      <c r="O5341">
        <v>32</v>
      </c>
      <c r="P5341" t="s">
        <v>9225</v>
      </c>
      <c r="Q5341">
        <v>28</v>
      </c>
      <c r="R5341">
        <v>14</v>
      </c>
      <c r="S5341" t="s">
        <v>9257</v>
      </c>
      <c r="T5341" t="s">
        <v>9264</v>
      </c>
      <c r="U5341" t="s">
        <v>9300</v>
      </c>
      <c r="V5341" t="str" cm="1">
        <f t="array" ref="V5341">_xlfn.IFS(Hospital_Emergency_Room_Data[[#This Row],[Day]]&lt;=10,"Start(1-10)",Hospital_Emergency_Room_Data[[#This Row],[Day]]&lt;=20,"Middle(11-20)",Hospital_Emergency_Room_Data[[#This Row],[Day]]&gt;20,"End(21-30)")</f>
        <v>End(21-30)</v>
      </c>
    </row>
    <row r="5342" spans="1:22">
      <c r="A5342">
        <v>432311766</v>
      </c>
      <c r="B5342" t="s">
        <v>5351</v>
      </c>
      <c r="C5342" s="1">
        <v>45093</v>
      </c>
      <c r="D5342" t="str">
        <f>TEXT(Hospital_Emergency_Room_Data[[#This Row],[Patient Admission Date]],"mmm")</f>
        <v>Jun</v>
      </c>
      <c r="E5342">
        <f>YEAR(Hospital_Emergency_Room_Data[[#This Row],[Patient Admission Date]])</f>
        <v>2023</v>
      </c>
      <c r="F5342" s="2">
        <v>0.55625000000000002</v>
      </c>
      <c r="G5342" s="8" t="str">
        <f>TEXT(Hospital_Emergency_Room_Data[[#This Row],[Patient Admission Date]],"dddd")</f>
        <v>Friday</v>
      </c>
      <c r="H5342" t="s">
        <v>41</v>
      </c>
      <c r="I5342">
        <v>62</v>
      </c>
      <c r="J5342" s="5" t="s">
        <v>9217</v>
      </c>
      <c r="K5342" t="s">
        <v>12</v>
      </c>
      <c r="L5342" t="s">
        <v>9281</v>
      </c>
      <c r="M5342" t="s">
        <v>9210</v>
      </c>
      <c r="O5342">
        <v>33</v>
      </c>
      <c r="P5342" t="s">
        <v>9225</v>
      </c>
      <c r="Q5342">
        <v>16</v>
      </c>
      <c r="R5342">
        <v>13</v>
      </c>
      <c r="S5342" t="s">
        <v>9257</v>
      </c>
      <c r="T5342" t="s">
        <v>9262</v>
      </c>
      <c r="U5342" t="s">
        <v>9300</v>
      </c>
      <c r="V5342" t="str" cm="1">
        <f t="array" ref="V5342">_xlfn.IFS(Hospital_Emergency_Room_Data[[#This Row],[Day]]&lt;=10,"Start(1-10)",Hospital_Emergency_Room_Data[[#This Row],[Day]]&lt;=20,"Middle(11-20)",Hospital_Emergency_Room_Data[[#This Row],[Day]]&gt;20,"End(21-30)")</f>
        <v>Middle(11-20)</v>
      </c>
    </row>
    <row r="5343" spans="1:22">
      <c r="A5343">
        <v>770371365</v>
      </c>
      <c r="B5343" t="s">
        <v>5352</v>
      </c>
      <c r="C5343" s="1">
        <v>45217</v>
      </c>
      <c r="D5343" t="str">
        <f>TEXT(Hospital_Emergency_Room_Data[[#This Row],[Patient Admission Date]],"mmm")</f>
        <v>Oct</v>
      </c>
      <c r="E5343">
        <f>YEAR(Hospital_Emergency_Room_Data[[#This Row],[Patient Admission Date]])</f>
        <v>2023</v>
      </c>
      <c r="F5343" s="2">
        <v>0.55694444444444446</v>
      </c>
      <c r="G5343" s="8" t="str">
        <f>TEXT(Hospital_Emergency_Room_Data[[#This Row],[Patient Admission Date]],"dddd")</f>
        <v>Wednesday</v>
      </c>
      <c r="H5343" t="s">
        <v>41</v>
      </c>
      <c r="I5343">
        <v>60</v>
      </c>
      <c r="J5343" s="5" t="s">
        <v>9217</v>
      </c>
      <c r="K5343" t="s">
        <v>12</v>
      </c>
      <c r="L5343" t="s">
        <v>9281</v>
      </c>
      <c r="M5343" t="s">
        <v>9210</v>
      </c>
      <c r="O5343">
        <v>36</v>
      </c>
      <c r="P5343" t="s">
        <v>9225</v>
      </c>
      <c r="Q5343">
        <v>18</v>
      </c>
      <c r="R5343">
        <v>13</v>
      </c>
      <c r="S5343" t="s">
        <v>9257</v>
      </c>
      <c r="T5343" t="s">
        <v>9262</v>
      </c>
      <c r="U5343" t="s">
        <v>9300</v>
      </c>
      <c r="V5343" t="str" cm="1">
        <f t="array" ref="V5343">_xlfn.IFS(Hospital_Emergency_Room_Data[[#This Row],[Day]]&lt;=10,"Start(1-10)",Hospital_Emergency_Room_Data[[#This Row],[Day]]&lt;=20,"Middle(11-20)",Hospital_Emergency_Room_Data[[#This Row],[Day]]&gt;20,"End(21-30)")</f>
        <v>Middle(11-20)</v>
      </c>
    </row>
    <row r="5344" spans="1:22">
      <c r="A5344">
        <v>352112598</v>
      </c>
      <c r="B5344" t="s">
        <v>5353</v>
      </c>
      <c r="C5344" s="1">
        <v>45053</v>
      </c>
      <c r="D5344" t="str">
        <f>TEXT(Hospital_Emergency_Room_Data[[#This Row],[Patient Admission Date]],"mmm")</f>
        <v>May</v>
      </c>
      <c r="E5344">
        <f>YEAR(Hospital_Emergency_Room_Data[[#This Row],[Patient Admission Date]])</f>
        <v>2023</v>
      </c>
      <c r="F5344" s="2">
        <v>0.66041666666666665</v>
      </c>
      <c r="G5344" s="8" t="str">
        <f>TEXT(Hospital_Emergency_Room_Data[[#This Row],[Patient Admission Date]],"dddd")</f>
        <v>Sunday</v>
      </c>
      <c r="H5344" t="s">
        <v>41</v>
      </c>
      <c r="I5344">
        <v>69</v>
      </c>
      <c r="J5344" s="5" t="s">
        <v>9217</v>
      </c>
      <c r="K5344" t="s">
        <v>12</v>
      </c>
      <c r="L5344" t="s">
        <v>9281</v>
      </c>
      <c r="M5344" t="s">
        <v>9210</v>
      </c>
      <c r="O5344">
        <v>37</v>
      </c>
      <c r="P5344" t="s">
        <v>9225</v>
      </c>
      <c r="Q5344">
        <v>7</v>
      </c>
      <c r="R5344">
        <v>15</v>
      </c>
      <c r="S5344" t="s">
        <v>9257</v>
      </c>
      <c r="T5344" t="s">
        <v>9263</v>
      </c>
      <c r="U5344" t="s">
        <v>9300</v>
      </c>
      <c r="V5344" t="str" cm="1">
        <f t="array" ref="V5344">_xlfn.IFS(Hospital_Emergency_Room_Data[[#This Row],[Day]]&lt;=10,"Start(1-10)",Hospital_Emergency_Room_Data[[#This Row],[Day]]&lt;=20,"Middle(11-20)",Hospital_Emergency_Room_Data[[#This Row],[Day]]&gt;20,"End(21-30)")</f>
        <v>Start(1-10)</v>
      </c>
    </row>
    <row r="5345" spans="1:22">
      <c r="A5345">
        <v>242250104</v>
      </c>
      <c r="B5345" t="s">
        <v>5354</v>
      </c>
      <c r="C5345" s="1">
        <v>45423</v>
      </c>
      <c r="D5345" t="str">
        <f>TEXT(Hospital_Emergency_Room_Data[[#This Row],[Patient Admission Date]],"mmm")</f>
        <v>May</v>
      </c>
      <c r="E5345">
        <f>YEAR(Hospital_Emergency_Room_Data[[#This Row],[Patient Admission Date]])</f>
        <v>2024</v>
      </c>
      <c r="F5345" s="2">
        <v>0.39374999999999999</v>
      </c>
      <c r="G5345" s="8" t="str">
        <f>TEXT(Hospital_Emergency_Room_Data[[#This Row],[Patient Admission Date]],"dddd")</f>
        <v>Saturday</v>
      </c>
      <c r="H5345" t="s">
        <v>41</v>
      </c>
      <c r="I5345">
        <v>57</v>
      </c>
      <c r="J5345" s="5" t="s">
        <v>9219</v>
      </c>
      <c r="K5345" t="s">
        <v>12</v>
      </c>
      <c r="L5345" t="s">
        <v>9281</v>
      </c>
      <c r="M5345" t="s">
        <v>9210</v>
      </c>
      <c r="O5345">
        <v>15</v>
      </c>
      <c r="P5345" t="s">
        <v>9226</v>
      </c>
      <c r="Q5345">
        <v>11</v>
      </c>
      <c r="R5345">
        <v>9</v>
      </c>
      <c r="S5345" t="s">
        <v>9255</v>
      </c>
      <c r="T5345" t="s">
        <v>9265</v>
      </c>
      <c r="U5345" t="s">
        <v>9282</v>
      </c>
      <c r="V5345" t="str" cm="1">
        <f t="array" ref="V5345">_xlfn.IFS(Hospital_Emergency_Room_Data[[#This Row],[Day]]&lt;=10,"Start(1-10)",Hospital_Emergency_Room_Data[[#This Row],[Day]]&lt;=20,"Middle(11-20)",Hospital_Emergency_Room_Data[[#This Row],[Day]]&gt;20,"End(21-30)")</f>
        <v>Middle(11-20)</v>
      </c>
    </row>
    <row r="5346" spans="1:22">
      <c r="A5346">
        <v>401493657</v>
      </c>
      <c r="B5346" t="s">
        <v>5355</v>
      </c>
      <c r="C5346" s="1">
        <v>45465</v>
      </c>
      <c r="D5346" t="str">
        <f>TEXT(Hospital_Emergency_Room_Data[[#This Row],[Patient Admission Date]],"mmm")</f>
        <v>Jun</v>
      </c>
      <c r="E5346">
        <f>YEAR(Hospital_Emergency_Room_Data[[#This Row],[Patient Admission Date]])</f>
        <v>2024</v>
      </c>
      <c r="F5346" s="2">
        <v>7.1527777777777773E-2</v>
      </c>
      <c r="G5346" s="8" t="str">
        <f>TEXT(Hospital_Emergency_Room_Data[[#This Row],[Patient Admission Date]],"dddd")</f>
        <v>Saturday</v>
      </c>
      <c r="H5346" t="s">
        <v>41</v>
      </c>
      <c r="I5346">
        <v>10</v>
      </c>
      <c r="J5346" s="5" t="s">
        <v>9221</v>
      </c>
      <c r="K5346" t="s">
        <v>12</v>
      </c>
      <c r="L5346" t="s">
        <v>9281</v>
      </c>
      <c r="M5346" t="s">
        <v>9210</v>
      </c>
      <c r="O5346">
        <v>16</v>
      </c>
      <c r="P5346" t="s">
        <v>9226</v>
      </c>
      <c r="Q5346">
        <v>22</v>
      </c>
      <c r="R5346">
        <v>1</v>
      </c>
      <c r="S5346" t="s">
        <v>9258</v>
      </c>
      <c r="T5346" t="s">
        <v>9264</v>
      </c>
      <c r="U5346" t="s">
        <v>9282</v>
      </c>
      <c r="V5346" t="str" cm="1">
        <f t="array" ref="V5346">_xlfn.IFS(Hospital_Emergency_Room_Data[[#This Row],[Day]]&lt;=10,"Start(1-10)",Hospital_Emergency_Room_Data[[#This Row],[Day]]&lt;=20,"Middle(11-20)",Hospital_Emergency_Room_Data[[#This Row],[Day]]&gt;20,"End(21-30)")</f>
        <v>End(21-30)</v>
      </c>
    </row>
    <row r="5347" spans="1:22">
      <c r="A5347">
        <v>229035195</v>
      </c>
      <c r="B5347" t="s">
        <v>5356</v>
      </c>
      <c r="C5347" s="1">
        <v>45395</v>
      </c>
      <c r="D5347" t="str">
        <f>TEXT(Hospital_Emergency_Room_Data[[#This Row],[Patient Admission Date]],"mmm")</f>
        <v>Apr</v>
      </c>
      <c r="E5347">
        <f>YEAR(Hospital_Emergency_Room_Data[[#This Row],[Patient Admission Date]])</f>
        <v>2024</v>
      </c>
      <c r="F5347" s="2">
        <v>8.9583333333333334E-2</v>
      </c>
      <c r="G5347" s="8" t="str">
        <f>TEXT(Hospital_Emergency_Room_Data[[#This Row],[Patient Admission Date]],"dddd")</f>
        <v>Saturday</v>
      </c>
      <c r="H5347" t="s">
        <v>41</v>
      </c>
      <c r="I5347">
        <v>17</v>
      </c>
      <c r="J5347" s="5" t="s">
        <v>9220</v>
      </c>
      <c r="K5347" t="s">
        <v>12</v>
      </c>
      <c r="L5347" t="s">
        <v>9281</v>
      </c>
      <c r="M5347" t="s">
        <v>9210</v>
      </c>
      <c r="O5347">
        <v>18</v>
      </c>
      <c r="P5347" t="s">
        <v>9226</v>
      </c>
      <c r="Q5347">
        <v>13</v>
      </c>
      <c r="R5347">
        <v>2</v>
      </c>
      <c r="S5347" t="s">
        <v>9258</v>
      </c>
      <c r="T5347" t="s">
        <v>9265</v>
      </c>
      <c r="U5347" t="s">
        <v>9282</v>
      </c>
      <c r="V5347" t="str" cm="1">
        <f t="array" ref="V5347">_xlfn.IFS(Hospital_Emergency_Room_Data[[#This Row],[Day]]&lt;=10,"Start(1-10)",Hospital_Emergency_Room_Data[[#This Row],[Day]]&lt;=20,"Middle(11-20)",Hospital_Emergency_Room_Data[[#This Row],[Day]]&gt;20,"End(21-30)")</f>
        <v>Middle(11-20)</v>
      </c>
    </row>
    <row r="5348" spans="1:22">
      <c r="A5348">
        <v>716905923</v>
      </c>
      <c r="B5348" t="s">
        <v>5357</v>
      </c>
      <c r="C5348" s="1">
        <v>45292</v>
      </c>
      <c r="D5348" t="str">
        <f>TEXT(Hospital_Emergency_Room_Data[[#This Row],[Patient Admission Date]],"mmm")</f>
        <v>Jan</v>
      </c>
      <c r="E5348">
        <f>YEAR(Hospital_Emergency_Room_Data[[#This Row],[Patient Admission Date]])</f>
        <v>2024</v>
      </c>
      <c r="F5348" s="2">
        <v>0.48749999999999999</v>
      </c>
      <c r="G5348" s="8" t="str">
        <f>TEXT(Hospital_Emergency_Room_Data[[#This Row],[Patient Admission Date]],"dddd")</f>
        <v>Monday</v>
      </c>
      <c r="H5348" t="s">
        <v>41</v>
      </c>
      <c r="I5348">
        <v>8</v>
      </c>
      <c r="J5348" s="5" t="s">
        <v>9221</v>
      </c>
      <c r="K5348" t="s">
        <v>12</v>
      </c>
      <c r="L5348" t="s">
        <v>9281</v>
      </c>
      <c r="M5348" t="s">
        <v>9210</v>
      </c>
      <c r="O5348">
        <v>21</v>
      </c>
      <c r="P5348" t="s">
        <v>9226</v>
      </c>
      <c r="Q5348">
        <v>1</v>
      </c>
      <c r="R5348">
        <v>11</v>
      </c>
      <c r="S5348" t="s">
        <v>9255</v>
      </c>
      <c r="T5348" t="s">
        <v>9263</v>
      </c>
      <c r="U5348" t="s">
        <v>9282</v>
      </c>
      <c r="V5348" t="str" cm="1">
        <f t="array" ref="V5348">_xlfn.IFS(Hospital_Emergency_Room_Data[[#This Row],[Day]]&lt;=10,"Start(1-10)",Hospital_Emergency_Room_Data[[#This Row],[Day]]&lt;=20,"Middle(11-20)",Hospital_Emergency_Room_Data[[#This Row],[Day]]&gt;20,"End(21-30)")</f>
        <v>Start(1-10)</v>
      </c>
    </row>
    <row r="5349" spans="1:22">
      <c r="A5349">
        <v>722058745</v>
      </c>
      <c r="B5349" t="s">
        <v>5358</v>
      </c>
      <c r="C5349" s="1">
        <v>45388</v>
      </c>
      <c r="D5349" t="str">
        <f>TEXT(Hospital_Emergency_Room_Data[[#This Row],[Patient Admission Date]],"mmm")</f>
        <v>Apr</v>
      </c>
      <c r="E5349">
        <f>YEAR(Hospital_Emergency_Room_Data[[#This Row],[Patient Admission Date]])</f>
        <v>2024</v>
      </c>
      <c r="F5349" s="2">
        <v>0.55555555555555558</v>
      </c>
      <c r="G5349" s="8" t="str">
        <f>TEXT(Hospital_Emergency_Room_Data[[#This Row],[Patient Admission Date]],"dddd")</f>
        <v>Saturday</v>
      </c>
      <c r="H5349" t="s">
        <v>41</v>
      </c>
      <c r="I5349">
        <v>2</v>
      </c>
      <c r="J5349" s="5" t="s">
        <v>9218</v>
      </c>
      <c r="K5349" t="s">
        <v>12</v>
      </c>
      <c r="L5349" t="s">
        <v>9281</v>
      </c>
      <c r="M5349" t="s">
        <v>9210</v>
      </c>
      <c r="O5349">
        <v>22</v>
      </c>
      <c r="P5349" t="s">
        <v>9226</v>
      </c>
      <c r="Q5349">
        <v>6</v>
      </c>
      <c r="R5349">
        <v>13</v>
      </c>
      <c r="S5349" t="s">
        <v>9257</v>
      </c>
      <c r="T5349" t="s">
        <v>9263</v>
      </c>
      <c r="U5349" t="s">
        <v>9282</v>
      </c>
      <c r="V5349" t="str" cm="1">
        <f t="array" ref="V5349">_xlfn.IFS(Hospital_Emergency_Room_Data[[#This Row],[Day]]&lt;=10,"Start(1-10)",Hospital_Emergency_Room_Data[[#This Row],[Day]]&lt;=20,"Middle(11-20)",Hospital_Emergency_Room_Data[[#This Row],[Day]]&gt;20,"End(21-30)")</f>
        <v>Start(1-10)</v>
      </c>
    </row>
    <row r="5350" spans="1:22">
      <c r="A5350">
        <v>249886525</v>
      </c>
      <c r="B5350" t="s">
        <v>5359</v>
      </c>
      <c r="C5350" s="1">
        <v>45197</v>
      </c>
      <c r="D5350" t="str">
        <f>TEXT(Hospital_Emergency_Room_Data[[#This Row],[Patient Admission Date]],"mmm")</f>
        <v>Sep</v>
      </c>
      <c r="E5350">
        <f>YEAR(Hospital_Emergency_Room_Data[[#This Row],[Patient Admission Date]])</f>
        <v>2023</v>
      </c>
      <c r="F5350" s="2">
        <v>0.13750000000000001</v>
      </c>
      <c r="G5350" s="8" t="str">
        <f>TEXT(Hospital_Emergency_Room_Data[[#This Row],[Patient Admission Date]],"dddd")</f>
        <v>Thursday</v>
      </c>
      <c r="H5350" t="s">
        <v>41</v>
      </c>
      <c r="I5350">
        <v>24</v>
      </c>
      <c r="J5350" s="5" t="s">
        <v>9220</v>
      </c>
      <c r="K5350" t="s">
        <v>12</v>
      </c>
      <c r="L5350" t="s">
        <v>9281</v>
      </c>
      <c r="M5350" t="s">
        <v>9210</v>
      </c>
      <c r="O5350">
        <v>20</v>
      </c>
      <c r="P5350" t="s">
        <v>9226</v>
      </c>
      <c r="Q5350">
        <v>28</v>
      </c>
      <c r="R5350">
        <v>3</v>
      </c>
      <c r="S5350" t="s">
        <v>9258</v>
      </c>
      <c r="T5350" t="s">
        <v>9264</v>
      </c>
      <c r="U5350" t="s">
        <v>9282</v>
      </c>
      <c r="V5350" t="str" cm="1">
        <f t="array" ref="V5350">_xlfn.IFS(Hospital_Emergency_Room_Data[[#This Row],[Day]]&lt;=10,"Start(1-10)",Hospital_Emergency_Room_Data[[#This Row],[Day]]&lt;=20,"Middle(11-20)",Hospital_Emergency_Room_Data[[#This Row],[Day]]&gt;20,"End(21-30)")</f>
        <v>End(21-30)</v>
      </c>
    </row>
    <row r="5351" spans="1:22">
      <c r="A5351">
        <v>726875473</v>
      </c>
      <c r="B5351" t="s">
        <v>5360</v>
      </c>
      <c r="C5351" s="1">
        <v>45263</v>
      </c>
      <c r="D5351" t="str">
        <f>TEXT(Hospital_Emergency_Room_Data[[#This Row],[Patient Admission Date]],"mmm")</f>
        <v>Dec</v>
      </c>
      <c r="E5351">
        <f>YEAR(Hospital_Emergency_Room_Data[[#This Row],[Patient Admission Date]])</f>
        <v>2023</v>
      </c>
      <c r="F5351" s="2">
        <v>0.63749999999999996</v>
      </c>
      <c r="G5351" s="8" t="str">
        <f>TEXT(Hospital_Emergency_Room_Data[[#This Row],[Patient Admission Date]],"dddd")</f>
        <v>Sunday</v>
      </c>
      <c r="H5351" t="s">
        <v>41</v>
      </c>
      <c r="I5351">
        <v>28</v>
      </c>
      <c r="J5351" s="5" t="s">
        <v>9220</v>
      </c>
      <c r="K5351" t="s">
        <v>12</v>
      </c>
      <c r="L5351" t="s">
        <v>9281</v>
      </c>
      <c r="M5351" t="s">
        <v>9210</v>
      </c>
      <c r="O5351">
        <v>30</v>
      </c>
      <c r="P5351" t="s">
        <v>9225</v>
      </c>
      <c r="Q5351">
        <v>3</v>
      </c>
      <c r="R5351">
        <v>15</v>
      </c>
      <c r="S5351" t="s">
        <v>9257</v>
      </c>
      <c r="T5351" t="s">
        <v>9263</v>
      </c>
      <c r="U5351" t="s">
        <v>9282</v>
      </c>
      <c r="V5351" t="str" cm="1">
        <f t="array" ref="V5351">_xlfn.IFS(Hospital_Emergency_Room_Data[[#This Row],[Day]]&lt;=10,"Start(1-10)",Hospital_Emergency_Room_Data[[#This Row],[Day]]&lt;=20,"Middle(11-20)",Hospital_Emergency_Room_Data[[#This Row],[Day]]&gt;20,"End(21-30)")</f>
        <v>Start(1-10)</v>
      </c>
    </row>
    <row r="5352" spans="1:22">
      <c r="A5352">
        <v>401445151</v>
      </c>
      <c r="B5352" t="s">
        <v>5361</v>
      </c>
      <c r="C5352" s="1">
        <v>45164</v>
      </c>
      <c r="D5352" t="str">
        <f>TEXT(Hospital_Emergency_Room_Data[[#This Row],[Patient Admission Date]],"mmm")</f>
        <v>Aug</v>
      </c>
      <c r="E5352">
        <f>YEAR(Hospital_Emergency_Room_Data[[#This Row],[Patient Admission Date]])</f>
        <v>2023</v>
      </c>
      <c r="F5352" s="2">
        <v>3.4027777777777775E-2</v>
      </c>
      <c r="G5352" s="8" t="str">
        <f>TEXT(Hospital_Emergency_Room_Data[[#This Row],[Patient Admission Date]],"dddd")</f>
        <v>Saturday</v>
      </c>
      <c r="H5352" t="s">
        <v>41</v>
      </c>
      <c r="I5352">
        <v>5</v>
      </c>
      <c r="J5352" s="5" t="s">
        <v>9221</v>
      </c>
      <c r="K5352" t="s">
        <v>12</v>
      </c>
      <c r="L5352" t="s">
        <v>9281</v>
      </c>
      <c r="M5352" t="s">
        <v>9210</v>
      </c>
      <c r="O5352">
        <v>38</v>
      </c>
      <c r="P5352" t="s">
        <v>9225</v>
      </c>
      <c r="Q5352">
        <v>26</v>
      </c>
      <c r="R5352">
        <v>0</v>
      </c>
      <c r="S5352" t="s">
        <v>9258</v>
      </c>
      <c r="T5352" t="s">
        <v>9264</v>
      </c>
      <c r="U5352" t="s">
        <v>9300</v>
      </c>
      <c r="V5352" t="str" cm="1">
        <f t="array" ref="V5352">_xlfn.IFS(Hospital_Emergency_Room_Data[[#This Row],[Day]]&lt;=10,"Start(1-10)",Hospital_Emergency_Room_Data[[#This Row],[Day]]&lt;=20,"Middle(11-20)",Hospital_Emergency_Room_Data[[#This Row],[Day]]&gt;20,"End(21-30)")</f>
        <v>End(21-30)</v>
      </c>
    </row>
    <row r="5353" spans="1:22">
      <c r="A5353">
        <v>539185390</v>
      </c>
      <c r="B5353" t="s">
        <v>5362</v>
      </c>
      <c r="C5353" s="1">
        <v>45443</v>
      </c>
      <c r="D5353" t="str">
        <f>TEXT(Hospital_Emergency_Room_Data[[#This Row],[Patient Admission Date]],"mmm")</f>
        <v>May</v>
      </c>
      <c r="E5353">
        <f>YEAR(Hospital_Emergency_Room_Data[[#This Row],[Patient Admission Date]])</f>
        <v>2024</v>
      </c>
      <c r="F5353" s="2">
        <v>0.8305555555555556</v>
      </c>
      <c r="G5353" s="8" t="str">
        <f>TEXT(Hospital_Emergency_Room_Data[[#This Row],[Patient Admission Date]],"dddd")</f>
        <v>Friday</v>
      </c>
      <c r="H5353" t="s">
        <v>41</v>
      </c>
      <c r="I5353">
        <v>40</v>
      </c>
      <c r="J5353" s="5" t="s">
        <v>9223</v>
      </c>
      <c r="K5353" t="s">
        <v>12</v>
      </c>
      <c r="L5353" t="s">
        <v>9281</v>
      </c>
      <c r="M5353" t="s">
        <v>9210</v>
      </c>
      <c r="O5353">
        <v>38</v>
      </c>
      <c r="P5353" t="s">
        <v>9225</v>
      </c>
      <c r="Q5353">
        <v>31</v>
      </c>
      <c r="R5353">
        <v>19</v>
      </c>
      <c r="S5353" t="s">
        <v>9256</v>
      </c>
      <c r="T5353" t="s">
        <v>9264</v>
      </c>
      <c r="U5353" t="s">
        <v>9300</v>
      </c>
      <c r="V5353" t="str" cm="1">
        <f t="array" ref="V5353">_xlfn.IFS(Hospital_Emergency_Room_Data[[#This Row],[Day]]&lt;=10,"Start(1-10)",Hospital_Emergency_Room_Data[[#This Row],[Day]]&lt;=20,"Middle(11-20)",Hospital_Emergency_Room_Data[[#This Row],[Day]]&gt;20,"End(21-30)")</f>
        <v>End(21-30)</v>
      </c>
    </row>
    <row r="5354" spans="1:22">
      <c r="A5354">
        <v>314398096</v>
      </c>
      <c r="B5354" t="s">
        <v>5363</v>
      </c>
      <c r="C5354" s="1">
        <v>45566</v>
      </c>
      <c r="D5354" t="str">
        <f>TEXT(Hospital_Emergency_Room_Data[[#This Row],[Patient Admission Date]],"mmm")</f>
        <v>Oct</v>
      </c>
      <c r="E5354">
        <f>YEAR(Hospital_Emergency_Room_Data[[#This Row],[Patient Admission Date]])</f>
        <v>2024</v>
      </c>
      <c r="F5354" s="2">
        <v>0.68263888888888891</v>
      </c>
      <c r="G5354" s="8" t="str">
        <f>TEXT(Hospital_Emergency_Room_Data[[#This Row],[Patient Admission Date]],"dddd")</f>
        <v>Tuesday</v>
      </c>
      <c r="H5354" t="s">
        <v>41</v>
      </c>
      <c r="I5354">
        <v>29</v>
      </c>
      <c r="J5354" s="5" t="s">
        <v>9220</v>
      </c>
      <c r="K5354" t="s">
        <v>12</v>
      </c>
      <c r="L5354" t="s">
        <v>9281</v>
      </c>
      <c r="M5354" t="s">
        <v>9210</v>
      </c>
      <c r="O5354">
        <v>46</v>
      </c>
      <c r="P5354" t="s">
        <v>9225</v>
      </c>
      <c r="Q5354">
        <v>1</v>
      </c>
      <c r="R5354">
        <v>16</v>
      </c>
      <c r="S5354" t="s">
        <v>9257</v>
      </c>
      <c r="T5354" t="s">
        <v>9263</v>
      </c>
      <c r="U5354" t="s">
        <v>9283</v>
      </c>
      <c r="V5354" t="str" cm="1">
        <f t="array" ref="V5354">_xlfn.IFS(Hospital_Emergency_Room_Data[[#This Row],[Day]]&lt;=10,"Start(1-10)",Hospital_Emergency_Room_Data[[#This Row],[Day]]&lt;=20,"Middle(11-20)",Hospital_Emergency_Room_Data[[#This Row],[Day]]&gt;20,"End(21-30)")</f>
        <v>Start(1-10)</v>
      </c>
    </row>
    <row r="5355" spans="1:22">
      <c r="A5355">
        <v>648397082</v>
      </c>
      <c r="B5355" t="s">
        <v>5364</v>
      </c>
      <c r="C5355" s="1">
        <v>45103</v>
      </c>
      <c r="D5355" t="str">
        <f>TEXT(Hospital_Emergency_Room_Data[[#This Row],[Patient Admission Date]],"mmm")</f>
        <v>Jun</v>
      </c>
      <c r="E5355">
        <f>YEAR(Hospital_Emergency_Room_Data[[#This Row],[Patient Admission Date]])</f>
        <v>2023</v>
      </c>
      <c r="F5355" s="2">
        <v>5.6944444444444443E-2</v>
      </c>
      <c r="G5355" s="8" t="str">
        <f>TEXT(Hospital_Emergency_Room_Data[[#This Row],[Patient Admission Date]],"dddd")</f>
        <v>Monday</v>
      </c>
      <c r="H5355" t="s">
        <v>41</v>
      </c>
      <c r="I5355">
        <v>23</v>
      </c>
      <c r="J5355" s="5" t="s">
        <v>9220</v>
      </c>
      <c r="K5355" t="s">
        <v>12</v>
      </c>
      <c r="L5355" t="s">
        <v>9281</v>
      </c>
      <c r="M5355" t="s">
        <v>9210</v>
      </c>
      <c r="O5355">
        <v>18</v>
      </c>
      <c r="P5355" t="s">
        <v>9226</v>
      </c>
      <c r="Q5355">
        <v>26</v>
      </c>
      <c r="R5355">
        <v>1</v>
      </c>
      <c r="S5355" t="s">
        <v>9258</v>
      </c>
      <c r="T5355" t="s">
        <v>9264</v>
      </c>
      <c r="U5355" t="s">
        <v>9282</v>
      </c>
      <c r="V5355" t="str" cm="1">
        <f t="array" ref="V5355">_xlfn.IFS(Hospital_Emergency_Room_Data[[#This Row],[Day]]&lt;=10,"Start(1-10)",Hospital_Emergency_Room_Data[[#This Row],[Day]]&lt;=20,"Middle(11-20)",Hospital_Emergency_Room_Data[[#This Row],[Day]]&gt;20,"End(21-30)")</f>
        <v>End(21-30)</v>
      </c>
    </row>
    <row r="5356" spans="1:22">
      <c r="A5356">
        <v>540139723</v>
      </c>
      <c r="B5356" t="s">
        <v>5365</v>
      </c>
      <c r="C5356" s="1">
        <v>45190</v>
      </c>
      <c r="D5356" t="str">
        <f>TEXT(Hospital_Emergency_Room_Data[[#This Row],[Patient Admission Date]],"mmm")</f>
        <v>Sep</v>
      </c>
      <c r="E5356">
        <f>YEAR(Hospital_Emergency_Room_Data[[#This Row],[Patient Admission Date]])</f>
        <v>2023</v>
      </c>
      <c r="F5356" s="2">
        <v>0.10486111111111111</v>
      </c>
      <c r="G5356" s="8" t="str">
        <f>TEXT(Hospital_Emergency_Room_Data[[#This Row],[Patient Admission Date]],"dddd")</f>
        <v>Thursday</v>
      </c>
      <c r="H5356" t="s">
        <v>41</v>
      </c>
      <c r="I5356">
        <v>74</v>
      </c>
      <c r="J5356" s="5" t="s">
        <v>9222</v>
      </c>
      <c r="K5356" t="s">
        <v>12</v>
      </c>
      <c r="L5356" t="s">
        <v>9281</v>
      </c>
      <c r="M5356" t="s">
        <v>9210</v>
      </c>
      <c r="O5356">
        <v>18</v>
      </c>
      <c r="P5356" t="s">
        <v>9226</v>
      </c>
      <c r="Q5356">
        <v>21</v>
      </c>
      <c r="R5356">
        <v>2</v>
      </c>
      <c r="S5356" t="s">
        <v>9258</v>
      </c>
      <c r="T5356" t="s">
        <v>9262</v>
      </c>
      <c r="U5356" t="s">
        <v>9282</v>
      </c>
      <c r="V5356" t="str" cm="1">
        <f t="array" ref="V5356">_xlfn.IFS(Hospital_Emergency_Room_Data[[#This Row],[Day]]&lt;=10,"Start(1-10)",Hospital_Emergency_Room_Data[[#This Row],[Day]]&lt;=20,"Middle(11-20)",Hospital_Emergency_Room_Data[[#This Row],[Day]]&gt;20,"End(21-30)")</f>
        <v>End(21-30)</v>
      </c>
    </row>
    <row r="5357" spans="1:22">
      <c r="A5357">
        <v>624614137</v>
      </c>
      <c r="B5357" t="s">
        <v>5366</v>
      </c>
      <c r="C5357" s="1">
        <v>45193</v>
      </c>
      <c r="D5357" t="str">
        <f>TEXT(Hospital_Emergency_Room_Data[[#This Row],[Patient Admission Date]],"mmm")</f>
        <v>Sep</v>
      </c>
      <c r="E5357">
        <f>YEAR(Hospital_Emergency_Room_Data[[#This Row],[Patient Admission Date]])</f>
        <v>2023</v>
      </c>
      <c r="F5357" s="2">
        <v>0.81041666666666667</v>
      </c>
      <c r="G5357" s="8" t="str">
        <f>TEXT(Hospital_Emergency_Room_Data[[#This Row],[Patient Admission Date]],"dddd")</f>
        <v>Sunday</v>
      </c>
      <c r="H5357" t="s">
        <v>41</v>
      </c>
      <c r="I5357">
        <v>11</v>
      </c>
      <c r="J5357" s="5" t="s">
        <v>9221</v>
      </c>
      <c r="K5357" t="s">
        <v>12</v>
      </c>
      <c r="L5357" t="s">
        <v>9281</v>
      </c>
      <c r="M5357" t="s">
        <v>9210</v>
      </c>
      <c r="O5357">
        <v>20</v>
      </c>
      <c r="P5357" t="s">
        <v>9226</v>
      </c>
      <c r="Q5357">
        <v>24</v>
      </c>
      <c r="R5357">
        <v>19</v>
      </c>
      <c r="S5357" t="s">
        <v>9256</v>
      </c>
      <c r="T5357" t="s">
        <v>9264</v>
      </c>
      <c r="U5357" t="s">
        <v>9282</v>
      </c>
      <c r="V5357" t="str" cm="1">
        <f t="array" ref="V5357">_xlfn.IFS(Hospital_Emergency_Room_Data[[#This Row],[Day]]&lt;=10,"Start(1-10)",Hospital_Emergency_Room_Data[[#This Row],[Day]]&lt;=20,"Middle(11-20)",Hospital_Emergency_Room_Data[[#This Row],[Day]]&gt;20,"End(21-30)")</f>
        <v>End(21-30)</v>
      </c>
    </row>
    <row r="5358" spans="1:22">
      <c r="A5358">
        <v>131127088</v>
      </c>
      <c r="B5358" t="s">
        <v>5367</v>
      </c>
      <c r="C5358" s="1">
        <v>45497</v>
      </c>
      <c r="D5358" t="str">
        <f>TEXT(Hospital_Emergency_Room_Data[[#This Row],[Patient Admission Date]],"mmm")</f>
        <v>Jul</v>
      </c>
      <c r="E5358">
        <f>YEAR(Hospital_Emergency_Room_Data[[#This Row],[Patient Admission Date]])</f>
        <v>2024</v>
      </c>
      <c r="F5358" s="2">
        <v>0.17083333333333334</v>
      </c>
      <c r="G5358" s="8" t="str">
        <f>TEXT(Hospital_Emergency_Room_Data[[#This Row],[Patient Admission Date]],"dddd")</f>
        <v>Wednesday</v>
      </c>
      <c r="H5358" t="s">
        <v>41</v>
      </c>
      <c r="I5358">
        <v>75</v>
      </c>
      <c r="J5358" s="5" t="s">
        <v>9222</v>
      </c>
      <c r="K5358" t="s">
        <v>12</v>
      </c>
      <c r="L5358" t="s">
        <v>9281</v>
      </c>
      <c r="M5358" t="s">
        <v>9210</v>
      </c>
      <c r="O5358">
        <v>24</v>
      </c>
      <c r="P5358" t="s">
        <v>9226</v>
      </c>
      <c r="Q5358">
        <v>24</v>
      </c>
      <c r="R5358">
        <v>4</v>
      </c>
      <c r="S5358" t="s">
        <v>9258</v>
      </c>
      <c r="T5358" t="s">
        <v>9264</v>
      </c>
      <c r="U5358" t="s">
        <v>9282</v>
      </c>
      <c r="V5358" t="str" cm="1">
        <f t="array" ref="V5358">_xlfn.IFS(Hospital_Emergency_Room_Data[[#This Row],[Day]]&lt;=10,"Start(1-10)",Hospital_Emergency_Room_Data[[#This Row],[Day]]&lt;=20,"Middle(11-20)",Hospital_Emergency_Room_Data[[#This Row],[Day]]&gt;20,"End(21-30)")</f>
        <v>End(21-30)</v>
      </c>
    </row>
    <row r="5359" spans="1:22">
      <c r="A5359">
        <v>112043574</v>
      </c>
      <c r="B5359" t="s">
        <v>5368</v>
      </c>
      <c r="C5359" s="1">
        <v>45216</v>
      </c>
      <c r="D5359" t="str">
        <f>TEXT(Hospital_Emergency_Room_Data[[#This Row],[Patient Admission Date]],"mmm")</f>
        <v>Oct</v>
      </c>
      <c r="E5359">
        <f>YEAR(Hospital_Emergency_Room_Data[[#This Row],[Patient Admission Date]])</f>
        <v>2023</v>
      </c>
      <c r="F5359" s="2">
        <v>0.43263888888888891</v>
      </c>
      <c r="G5359" s="8" t="str">
        <f>TEXT(Hospital_Emergency_Room_Data[[#This Row],[Patient Admission Date]],"dddd")</f>
        <v>Tuesday</v>
      </c>
      <c r="H5359" t="s">
        <v>41</v>
      </c>
      <c r="I5359">
        <v>56</v>
      </c>
      <c r="J5359" s="5" t="s">
        <v>9219</v>
      </c>
      <c r="K5359" t="s">
        <v>12</v>
      </c>
      <c r="L5359" t="s">
        <v>9281</v>
      </c>
      <c r="M5359" t="s">
        <v>9210</v>
      </c>
      <c r="O5359">
        <v>25</v>
      </c>
      <c r="P5359" t="s">
        <v>9226</v>
      </c>
      <c r="Q5359">
        <v>17</v>
      </c>
      <c r="R5359">
        <v>10</v>
      </c>
      <c r="S5359" t="s">
        <v>9255</v>
      </c>
      <c r="T5359" t="s">
        <v>9262</v>
      </c>
      <c r="U5359" t="s">
        <v>9282</v>
      </c>
      <c r="V5359" t="str" cm="1">
        <f t="array" ref="V5359">_xlfn.IFS(Hospital_Emergency_Room_Data[[#This Row],[Day]]&lt;=10,"Start(1-10)",Hospital_Emergency_Room_Data[[#This Row],[Day]]&lt;=20,"Middle(11-20)",Hospital_Emergency_Room_Data[[#This Row],[Day]]&gt;20,"End(21-30)")</f>
        <v>Middle(11-20)</v>
      </c>
    </row>
    <row r="5360" spans="1:22">
      <c r="A5360">
        <v>695822847</v>
      </c>
      <c r="B5360" t="s">
        <v>5369</v>
      </c>
      <c r="C5360" s="1">
        <v>45473</v>
      </c>
      <c r="D5360" t="str">
        <f>TEXT(Hospital_Emergency_Room_Data[[#This Row],[Patient Admission Date]],"mmm")</f>
        <v>Jun</v>
      </c>
      <c r="E5360">
        <f>YEAR(Hospital_Emergency_Room_Data[[#This Row],[Patient Admission Date]])</f>
        <v>2024</v>
      </c>
      <c r="F5360" s="2">
        <v>0.79305555555555551</v>
      </c>
      <c r="G5360" s="8" t="str">
        <f>TEXT(Hospital_Emergency_Room_Data[[#This Row],[Patient Admission Date]],"dddd")</f>
        <v>Sunday</v>
      </c>
      <c r="H5360" t="s">
        <v>41</v>
      </c>
      <c r="I5360">
        <v>79</v>
      </c>
      <c r="J5360" s="5" t="s">
        <v>9222</v>
      </c>
      <c r="K5360" t="s">
        <v>12</v>
      </c>
      <c r="L5360" t="s">
        <v>9281</v>
      </c>
      <c r="M5360" t="s">
        <v>9210</v>
      </c>
      <c r="O5360">
        <v>25</v>
      </c>
      <c r="P5360" t="s">
        <v>9226</v>
      </c>
      <c r="Q5360">
        <v>30</v>
      </c>
      <c r="R5360">
        <v>19</v>
      </c>
      <c r="S5360" t="s">
        <v>9256</v>
      </c>
      <c r="T5360" t="s">
        <v>9264</v>
      </c>
      <c r="U5360" t="s">
        <v>9282</v>
      </c>
      <c r="V5360" t="str" cm="1">
        <f t="array" ref="V5360">_xlfn.IFS(Hospital_Emergency_Room_Data[[#This Row],[Day]]&lt;=10,"Start(1-10)",Hospital_Emergency_Room_Data[[#This Row],[Day]]&lt;=20,"Middle(11-20)",Hospital_Emergency_Room_Data[[#This Row],[Day]]&gt;20,"End(21-30)")</f>
        <v>End(21-30)</v>
      </c>
    </row>
    <row r="5361" spans="1:22">
      <c r="A5361">
        <v>193140533</v>
      </c>
      <c r="B5361" t="s">
        <v>5370</v>
      </c>
      <c r="C5361" s="1">
        <v>45249</v>
      </c>
      <c r="D5361" t="str">
        <f>TEXT(Hospital_Emergency_Room_Data[[#This Row],[Patient Admission Date]],"mmm")</f>
        <v>Nov</v>
      </c>
      <c r="E5361">
        <f>YEAR(Hospital_Emergency_Room_Data[[#This Row],[Patient Admission Date]])</f>
        <v>2023</v>
      </c>
      <c r="F5361" s="2">
        <v>0.83194444444444449</v>
      </c>
      <c r="G5361" s="8" t="str">
        <f>TEXT(Hospital_Emergency_Room_Data[[#This Row],[Patient Admission Date]],"dddd")</f>
        <v>Sunday</v>
      </c>
      <c r="H5361" t="s">
        <v>41</v>
      </c>
      <c r="I5361">
        <v>9</v>
      </c>
      <c r="J5361" s="5" t="s">
        <v>9221</v>
      </c>
      <c r="K5361" t="s">
        <v>12</v>
      </c>
      <c r="L5361" t="s">
        <v>9281</v>
      </c>
      <c r="M5361" t="s">
        <v>9210</v>
      </c>
      <c r="O5361">
        <v>32</v>
      </c>
      <c r="P5361" t="s">
        <v>9225</v>
      </c>
      <c r="Q5361">
        <v>19</v>
      </c>
      <c r="R5361">
        <v>19</v>
      </c>
      <c r="S5361" t="s">
        <v>9256</v>
      </c>
      <c r="T5361" t="s">
        <v>9262</v>
      </c>
      <c r="U5361" t="s">
        <v>9300</v>
      </c>
      <c r="V5361" t="str" cm="1">
        <f t="array" ref="V5361">_xlfn.IFS(Hospital_Emergency_Room_Data[[#This Row],[Day]]&lt;=10,"Start(1-10)",Hospital_Emergency_Room_Data[[#This Row],[Day]]&lt;=20,"Middle(11-20)",Hospital_Emergency_Room_Data[[#This Row],[Day]]&gt;20,"End(21-30)")</f>
        <v>Middle(11-20)</v>
      </c>
    </row>
    <row r="5362" spans="1:22">
      <c r="A5362">
        <v>275068401</v>
      </c>
      <c r="B5362" t="s">
        <v>5371</v>
      </c>
      <c r="C5362" s="1">
        <v>45253</v>
      </c>
      <c r="D5362" t="str">
        <f>TEXT(Hospital_Emergency_Room_Data[[#This Row],[Patient Admission Date]],"mmm")</f>
        <v>Nov</v>
      </c>
      <c r="E5362">
        <f>YEAR(Hospital_Emergency_Room_Data[[#This Row],[Patient Admission Date]])</f>
        <v>2023</v>
      </c>
      <c r="F5362" s="2">
        <v>0.36944444444444446</v>
      </c>
      <c r="G5362" s="8" t="str">
        <f>TEXT(Hospital_Emergency_Room_Data[[#This Row],[Patient Admission Date]],"dddd")</f>
        <v>Thursday</v>
      </c>
      <c r="H5362" t="s">
        <v>41</v>
      </c>
      <c r="I5362">
        <v>21</v>
      </c>
      <c r="J5362" s="5" t="s">
        <v>9220</v>
      </c>
      <c r="K5362" t="s">
        <v>12</v>
      </c>
      <c r="L5362" t="s">
        <v>9281</v>
      </c>
      <c r="M5362" t="s">
        <v>9210</v>
      </c>
      <c r="O5362">
        <v>32</v>
      </c>
      <c r="P5362" t="s">
        <v>9225</v>
      </c>
      <c r="Q5362">
        <v>23</v>
      </c>
      <c r="R5362">
        <v>8</v>
      </c>
      <c r="S5362" t="s">
        <v>9255</v>
      </c>
      <c r="T5362" t="s">
        <v>9264</v>
      </c>
      <c r="U5362" t="s">
        <v>9300</v>
      </c>
      <c r="V5362" t="str" cm="1">
        <f t="array" ref="V5362">_xlfn.IFS(Hospital_Emergency_Room_Data[[#This Row],[Day]]&lt;=10,"Start(1-10)",Hospital_Emergency_Room_Data[[#This Row],[Day]]&lt;=20,"Middle(11-20)",Hospital_Emergency_Room_Data[[#This Row],[Day]]&gt;20,"End(21-30)")</f>
        <v>End(21-30)</v>
      </c>
    </row>
    <row r="5363" spans="1:22">
      <c r="A5363">
        <v>250229666</v>
      </c>
      <c r="B5363" t="s">
        <v>5372</v>
      </c>
      <c r="C5363" s="1">
        <v>45520</v>
      </c>
      <c r="D5363" t="str">
        <f>TEXT(Hospital_Emergency_Room_Data[[#This Row],[Patient Admission Date]],"mmm")</f>
        <v>Aug</v>
      </c>
      <c r="E5363">
        <f>YEAR(Hospital_Emergency_Room_Data[[#This Row],[Patient Admission Date]])</f>
        <v>2024</v>
      </c>
      <c r="F5363" s="2">
        <v>0.93333333333333335</v>
      </c>
      <c r="G5363" s="8" t="str">
        <f>TEXT(Hospital_Emergency_Room_Data[[#This Row],[Patient Admission Date]],"dddd")</f>
        <v>Friday</v>
      </c>
      <c r="H5363" t="s">
        <v>41</v>
      </c>
      <c r="I5363">
        <v>35</v>
      </c>
      <c r="J5363" s="5" t="s">
        <v>9223</v>
      </c>
      <c r="K5363" t="s">
        <v>12</v>
      </c>
      <c r="L5363" t="s">
        <v>9281</v>
      </c>
      <c r="M5363" t="s">
        <v>9210</v>
      </c>
      <c r="O5363">
        <v>32</v>
      </c>
      <c r="P5363" t="s">
        <v>9225</v>
      </c>
      <c r="Q5363">
        <v>16</v>
      </c>
      <c r="R5363">
        <v>22</v>
      </c>
      <c r="S5363" t="s">
        <v>9256</v>
      </c>
      <c r="T5363" t="s">
        <v>9262</v>
      </c>
      <c r="U5363" t="s">
        <v>9300</v>
      </c>
      <c r="V5363" t="str" cm="1">
        <f t="array" ref="V5363">_xlfn.IFS(Hospital_Emergency_Room_Data[[#This Row],[Day]]&lt;=10,"Start(1-10)",Hospital_Emergency_Room_Data[[#This Row],[Day]]&lt;=20,"Middle(11-20)",Hospital_Emergency_Room_Data[[#This Row],[Day]]&gt;20,"End(21-30)")</f>
        <v>Middle(11-20)</v>
      </c>
    </row>
    <row r="5364" spans="1:22">
      <c r="A5364">
        <v>118211408</v>
      </c>
      <c r="B5364" t="s">
        <v>5373</v>
      </c>
      <c r="C5364" s="1">
        <v>45091</v>
      </c>
      <c r="D5364" t="str">
        <f>TEXT(Hospital_Emergency_Room_Data[[#This Row],[Patient Admission Date]],"mmm")</f>
        <v>Jun</v>
      </c>
      <c r="E5364">
        <f>YEAR(Hospital_Emergency_Room_Data[[#This Row],[Patient Admission Date]])</f>
        <v>2023</v>
      </c>
      <c r="F5364" s="2">
        <v>0.72291666666666665</v>
      </c>
      <c r="G5364" s="8" t="str">
        <f>TEXT(Hospital_Emergency_Room_Data[[#This Row],[Patient Admission Date]],"dddd")</f>
        <v>Wednesday</v>
      </c>
      <c r="H5364" t="s">
        <v>41</v>
      </c>
      <c r="I5364">
        <v>61</v>
      </c>
      <c r="J5364" s="5" t="s">
        <v>9217</v>
      </c>
      <c r="K5364" t="s">
        <v>12</v>
      </c>
      <c r="L5364" t="s">
        <v>9281</v>
      </c>
      <c r="M5364" t="s">
        <v>9210</v>
      </c>
      <c r="O5364">
        <v>35</v>
      </c>
      <c r="P5364" t="s">
        <v>9225</v>
      </c>
      <c r="Q5364">
        <v>14</v>
      </c>
      <c r="R5364">
        <v>17</v>
      </c>
      <c r="S5364" t="s">
        <v>9257</v>
      </c>
      <c r="T5364" t="s">
        <v>9265</v>
      </c>
      <c r="U5364" t="s">
        <v>9300</v>
      </c>
      <c r="V5364" t="str" cm="1">
        <f t="array" ref="V5364">_xlfn.IFS(Hospital_Emergency_Room_Data[[#This Row],[Day]]&lt;=10,"Start(1-10)",Hospital_Emergency_Room_Data[[#This Row],[Day]]&lt;=20,"Middle(11-20)",Hospital_Emergency_Room_Data[[#This Row],[Day]]&gt;20,"End(21-30)")</f>
        <v>Middle(11-20)</v>
      </c>
    </row>
    <row r="5365" spans="1:22">
      <c r="A5365">
        <v>558130654</v>
      </c>
      <c r="B5365" t="s">
        <v>5374</v>
      </c>
      <c r="C5365" s="1">
        <v>45577</v>
      </c>
      <c r="D5365" t="str">
        <f>TEXT(Hospital_Emergency_Room_Data[[#This Row],[Patient Admission Date]],"mmm")</f>
        <v>Oct</v>
      </c>
      <c r="E5365">
        <f>YEAR(Hospital_Emergency_Room_Data[[#This Row],[Patient Admission Date]])</f>
        <v>2024</v>
      </c>
      <c r="F5365" s="2">
        <v>0.76527777777777772</v>
      </c>
      <c r="G5365" s="8" t="str">
        <f>TEXT(Hospital_Emergency_Room_Data[[#This Row],[Patient Admission Date]],"dddd")</f>
        <v>Saturday</v>
      </c>
      <c r="H5365" t="s">
        <v>41</v>
      </c>
      <c r="I5365">
        <v>61</v>
      </c>
      <c r="J5365" s="5" t="s">
        <v>9217</v>
      </c>
      <c r="K5365" t="s">
        <v>12</v>
      </c>
      <c r="L5365" t="s">
        <v>9281</v>
      </c>
      <c r="M5365" t="s">
        <v>9210</v>
      </c>
      <c r="O5365">
        <v>42</v>
      </c>
      <c r="P5365" t="s">
        <v>9225</v>
      </c>
      <c r="Q5365">
        <v>12</v>
      </c>
      <c r="R5365">
        <v>18</v>
      </c>
      <c r="S5365" t="s">
        <v>9256</v>
      </c>
      <c r="T5365" t="s">
        <v>9265</v>
      </c>
      <c r="U5365" t="s">
        <v>9300</v>
      </c>
      <c r="V5365" t="str" cm="1">
        <f t="array" ref="V5365">_xlfn.IFS(Hospital_Emergency_Room_Data[[#This Row],[Day]]&lt;=10,"Start(1-10)",Hospital_Emergency_Room_Data[[#This Row],[Day]]&lt;=20,"Middle(11-20)",Hospital_Emergency_Room_Data[[#This Row],[Day]]&gt;20,"End(21-30)")</f>
        <v>Middle(11-20)</v>
      </c>
    </row>
    <row r="5366" spans="1:22">
      <c r="A5366">
        <v>122207063</v>
      </c>
      <c r="B5366" t="s">
        <v>5375</v>
      </c>
      <c r="C5366" s="1">
        <v>45487</v>
      </c>
      <c r="D5366" t="str">
        <f>TEXT(Hospital_Emergency_Room_Data[[#This Row],[Patient Admission Date]],"mmm")</f>
        <v>Jul</v>
      </c>
      <c r="E5366">
        <f>YEAR(Hospital_Emergency_Room_Data[[#This Row],[Patient Admission Date]])</f>
        <v>2024</v>
      </c>
      <c r="F5366" s="2">
        <v>0.82708333333333328</v>
      </c>
      <c r="G5366" s="8" t="str">
        <f>TEXT(Hospital_Emergency_Room_Data[[#This Row],[Patient Admission Date]],"dddd")</f>
        <v>Sunday</v>
      </c>
      <c r="H5366" t="s">
        <v>41</v>
      </c>
      <c r="I5366">
        <v>11</v>
      </c>
      <c r="J5366" s="5" t="s">
        <v>9221</v>
      </c>
      <c r="K5366" t="s">
        <v>12</v>
      </c>
      <c r="L5366" t="s">
        <v>9281</v>
      </c>
      <c r="M5366" t="s">
        <v>9210</v>
      </c>
      <c r="O5366">
        <v>45</v>
      </c>
      <c r="P5366" t="s">
        <v>9225</v>
      </c>
      <c r="Q5366">
        <v>14</v>
      </c>
      <c r="R5366">
        <v>19</v>
      </c>
      <c r="S5366" t="s">
        <v>9256</v>
      </c>
      <c r="T5366" t="s">
        <v>9265</v>
      </c>
      <c r="U5366" t="s">
        <v>9300</v>
      </c>
      <c r="V5366" t="str" cm="1">
        <f t="array" ref="V5366">_xlfn.IFS(Hospital_Emergency_Room_Data[[#This Row],[Day]]&lt;=10,"Start(1-10)",Hospital_Emergency_Room_Data[[#This Row],[Day]]&lt;=20,"Middle(11-20)",Hospital_Emergency_Room_Data[[#This Row],[Day]]&gt;20,"End(21-30)")</f>
        <v>Middle(11-20)</v>
      </c>
    </row>
    <row r="5367" spans="1:22">
      <c r="A5367">
        <v>846149064</v>
      </c>
      <c r="B5367" t="s">
        <v>5376</v>
      </c>
      <c r="C5367" s="1">
        <v>45433</v>
      </c>
      <c r="D5367" t="str">
        <f>TEXT(Hospital_Emergency_Room_Data[[#This Row],[Patient Admission Date]],"mmm")</f>
        <v>May</v>
      </c>
      <c r="E5367">
        <f>YEAR(Hospital_Emergency_Room_Data[[#This Row],[Patient Admission Date]])</f>
        <v>2024</v>
      </c>
      <c r="F5367" s="2">
        <v>0.30416666666666664</v>
      </c>
      <c r="G5367" s="8" t="str">
        <f>TEXT(Hospital_Emergency_Room_Data[[#This Row],[Patient Admission Date]],"dddd")</f>
        <v>Tuesday</v>
      </c>
      <c r="H5367" t="s">
        <v>41</v>
      </c>
      <c r="I5367">
        <v>21</v>
      </c>
      <c r="J5367" s="5" t="s">
        <v>9220</v>
      </c>
      <c r="K5367" t="s">
        <v>12</v>
      </c>
      <c r="L5367" t="s">
        <v>9281</v>
      </c>
      <c r="M5367" t="s">
        <v>9210</v>
      </c>
      <c r="O5367">
        <v>45</v>
      </c>
      <c r="P5367" t="s">
        <v>9225</v>
      </c>
      <c r="Q5367">
        <v>21</v>
      </c>
      <c r="R5367">
        <v>7</v>
      </c>
      <c r="S5367" t="s">
        <v>9255</v>
      </c>
      <c r="T5367" t="s">
        <v>9262</v>
      </c>
      <c r="U5367" t="s">
        <v>9300</v>
      </c>
      <c r="V5367" t="str" cm="1">
        <f t="array" ref="V5367">_xlfn.IFS(Hospital_Emergency_Room_Data[[#This Row],[Day]]&lt;=10,"Start(1-10)",Hospital_Emergency_Room_Data[[#This Row],[Day]]&lt;=20,"Middle(11-20)",Hospital_Emergency_Room_Data[[#This Row],[Day]]&gt;20,"End(21-30)")</f>
        <v>End(21-30)</v>
      </c>
    </row>
    <row r="5368" spans="1:22">
      <c r="A5368">
        <v>594149127</v>
      </c>
      <c r="B5368" t="s">
        <v>5377</v>
      </c>
      <c r="C5368" s="1">
        <v>45210</v>
      </c>
      <c r="D5368" t="str">
        <f>TEXT(Hospital_Emergency_Room_Data[[#This Row],[Patient Admission Date]],"mmm")</f>
        <v>Oct</v>
      </c>
      <c r="E5368">
        <f>YEAR(Hospital_Emergency_Room_Data[[#This Row],[Patient Admission Date]])</f>
        <v>2023</v>
      </c>
      <c r="F5368" s="2">
        <v>0.22291666666666668</v>
      </c>
      <c r="G5368" s="8" t="str">
        <f>TEXT(Hospital_Emergency_Room_Data[[#This Row],[Patient Admission Date]],"dddd")</f>
        <v>Wednesday</v>
      </c>
      <c r="H5368" t="s">
        <v>41</v>
      </c>
      <c r="I5368">
        <v>41</v>
      </c>
      <c r="J5368" s="5" t="s">
        <v>9223</v>
      </c>
      <c r="K5368" t="s">
        <v>12</v>
      </c>
      <c r="L5368" t="s">
        <v>9281</v>
      </c>
      <c r="M5368" t="s">
        <v>9210</v>
      </c>
      <c r="O5368">
        <v>45</v>
      </c>
      <c r="P5368" t="s">
        <v>9225</v>
      </c>
      <c r="Q5368">
        <v>11</v>
      </c>
      <c r="R5368">
        <v>5</v>
      </c>
      <c r="S5368" t="s">
        <v>9258</v>
      </c>
      <c r="T5368" t="s">
        <v>9265</v>
      </c>
      <c r="U5368" t="s">
        <v>9300</v>
      </c>
      <c r="V5368" t="str" cm="1">
        <f t="array" ref="V5368">_xlfn.IFS(Hospital_Emergency_Room_Data[[#This Row],[Day]]&lt;=10,"Start(1-10)",Hospital_Emergency_Room_Data[[#This Row],[Day]]&lt;=20,"Middle(11-20)",Hospital_Emergency_Room_Data[[#This Row],[Day]]&gt;20,"End(21-30)")</f>
        <v>Middle(11-20)</v>
      </c>
    </row>
    <row r="5369" spans="1:22">
      <c r="A5369">
        <v>678925624</v>
      </c>
      <c r="B5369" t="s">
        <v>5378</v>
      </c>
      <c r="C5369" s="1">
        <v>45333</v>
      </c>
      <c r="D5369" t="str">
        <f>TEXT(Hospital_Emergency_Room_Data[[#This Row],[Patient Admission Date]],"mmm")</f>
        <v>Feb</v>
      </c>
      <c r="E5369">
        <f>YEAR(Hospital_Emergency_Room_Data[[#This Row],[Patient Admission Date]])</f>
        <v>2024</v>
      </c>
      <c r="F5369" s="2">
        <v>0.83263888888888893</v>
      </c>
      <c r="G5369" s="8" t="str">
        <f>TEXT(Hospital_Emergency_Room_Data[[#This Row],[Patient Admission Date]],"dddd")</f>
        <v>Sunday</v>
      </c>
      <c r="H5369" t="s">
        <v>41</v>
      </c>
      <c r="I5369">
        <v>8</v>
      </c>
      <c r="J5369" s="5" t="s">
        <v>9221</v>
      </c>
      <c r="K5369" t="s">
        <v>12</v>
      </c>
      <c r="L5369" t="s">
        <v>9281</v>
      </c>
      <c r="M5369" t="s">
        <v>9210</v>
      </c>
      <c r="O5369">
        <v>47</v>
      </c>
      <c r="P5369" t="s">
        <v>9225</v>
      </c>
      <c r="Q5369">
        <v>11</v>
      </c>
      <c r="R5369">
        <v>19</v>
      </c>
      <c r="S5369" t="s">
        <v>9256</v>
      </c>
      <c r="T5369" t="s">
        <v>9265</v>
      </c>
      <c r="U5369" t="s">
        <v>9283</v>
      </c>
      <c r="V5369" t="str" cm="1">
        <f t="array" ref="V5369">_xlfn.IFS(Hospital_Emergency_Room_Data[[#This Row],[Day]]&lt;=10,"Start(1-10)",Hospital_Emergency_Room_Data[[#This Row],[Day]]&lt;=20,"Middle(11-20)",Hospital_Emergency_Room_Data[[#This Row],[Day]]&gt;20,"End(21-30)")</f>
        <v>Middle(11-20)</v>
      </c>
    </row>
    <row r="5370" spans="1:22">
      <c r="A5370">
        <v>549679921</v>
      </c>
      <c r="B5370" t="s">
        <v>5379</v>
      </c>
      <c r="C5370" s="1">
        <v>45387</v>
      </c>
      <c r="D5370" t="str">
        <f>TEXT(Hospital_Emergency_Room_Data[[#This Row],[Patient Admission Date]],"mmm")</f>
        <v>Apr</v>
      </c>
      <c r="E5370">
        <f>YEAR(Hospital_Emergency_Room_Data[[#This Row],[Patient Admission Date]])</f>
        <v>2024</v>
      </c>
      <c r="F5370" s="2">
        <v>0.35</v>
      </c>
      <c r="G5370" s="8" t="str">
        <f>TEXT(Hospital_Emergency_Room_Data[[#This Row],[Patient Admission Date]],"dddd")</f>
        <v>Friday</v>
      </c>
      <c r="H5370" t="s">
        <v>41</v>
      </c>
      <c r="I5370">
        <v>5</v>
      </c>
      <c r="J5370" s="5" t="s">
        <v>9221</v>
      </c>
      <c r="K5370" t="s">
        <v>12</v>
      </c>
      <c r="L5370" t="s">
        <v>9281</v>
      </c>
      <c r="M5370" t="s">
        <v>9210</v>
      </c>
      <c r="O5370">
        <v>49</v>
      </c>
      <c r="P5370" t="s">
        <v>9225</v>
      </c>
      <c r="Q5370">
        <v>5</v>
      </c>
      <c r="R5370">
        <v>8</v>
      </c>
      <c r="S5370" t="s">
        <v>9255</v>
      </c>
      <c r="T5370" t="s">
        <v>9263</v>
      </c>
      <c r="U5370" t="s">
        <v>9283</v>
      </c>
      <c r="V5370" t="str" cm="1">
        <f t="array" ref="V5370">_xlfn.IFS(Hospital_Emergency_Room_Data[[#This Row],[Day]]&lt;=10,"Start(1-10)",Hospital_Emergency_Room_Data[[#This Row],[Day]]&lt;=20,"Middle(11-20)",Hospital_Emergency_Room_Data[[#This Row],[Day]]&gt;20,"End(21-30)")</f>
        <v>Start(1-10)</v>
      </c>
    </row>
    <row r="5371" spans="1:22">
      <c r="A5371">
        <v>198171345</v>
      </c>
      <c r="B5371" t="s">
        <v>5380</v>
      </c>
      <c r="C5371" s="1">
        <v>45218</v>
      </c>
      <c r="D5371" t="str">
        <f>TEXT(Hospital_Emergency_Room_Data[[#This Row],[Patient Admission Date]],"mmm")</f>
        <v>Oct</v>
      </c>
      <c r="E5371">
        <f>YEAR(Hospital_Emergency_Room_Data[[#This Row],[Patient Admission Date]])</f>
        <v>2023</v>
      </c>
      <c r="F5371" s="2">
        <v>0.31041666666666667</v>
      </c>
      <c r="G5371" s="8" t="str">
        <f>TEXT(Hospital_Emergency_Room_Data[[#This Row],[Patient Admission Date]],"dddd")</f>
        <v>Thursday</v>
      </c>
      <c r="H5371" t="s">
        <v>41</v>
      </c>
      <c r="I5371">
        <v>56</v>
      </c>
      <c r="J5371" s="5" t="s">
        <v>9219</v>
      </c>
      <c r="K5371" t="s">
        <v>12</v>
      </c>
      <c r="L5371" t="s">
        <v>9281</v>
      </c>
      <c r="M5371" t="s">
        <v>9210</v>
      </c>
      <c r="O5371">
        <v>57</v>
      </c>
      <c r="P5371" t="s">
        <v>9225</v>
      </c>
      <c r="Q5371">
        <v>19</v>
      </c>
      <c r="R5371">
        <v>7</v>
      </c>
      <c r="S5371" t="s">
        <v>9255</v>
      </c>
      <c r="T5371" t="s">
        <v>9262</v>
      </c>
      <c r="U5371" t="s">
        <v>9283</v>
      </c>
      <c r="V5371" t="str" cm="1">
        <f t="array" ref="V5371">_xlfn.IFS(Hospital_Emergency_Room_Data[[#This Row],[Day]]&lt;=10,"Start(1-10)",Hospital_Emergency_Room_Data[[#This Row],[Day]]&lt;=20,"Middle(11-20)",Hospital_Emergency_Room_Data[[#This Row],[Day]]&gt;20,"End(21-30)")</f>
        <v>Middle(11-20)</v>
      </c>
    </row>
    <row r="5372" spans="1:22">
      <c r="A5372">
        <v>687317083</v>
      </c>
      <c r="B5372" t="s">
        <v>5381</v>
      </c>
      <c r="C5372" s="1">
        <v>45236</v>
      </c>
      <c r="D5372" t="str">
        <f>TEXT(Hospital_Emergency_Room_Data[[#This Row],[Patient Admission Date]],"mmm")</f>
        <v>Nov</v>
      </c>
      <c r="E5372">
        <f>YEAR(Hospital_Emergency_Room_Data[[#This Row],[Patient Admission Date]])</f>
        <v>2023</v>
      </c>
      <c r="F5372" s="2">
        <v>0.98611111111111116</v>
      </c>
      <c r="G5372" s="8" t="str">
        <f>TEXT(Hospital_Emergency_Room_Data[[#This Row],[Patient Admission Date]],"dddd")</f>
        <v>Monday</v>
      </c>
      <c r="H5372" t="s">
        <v>41</v>
      </c>
      <c r="I5372">
        <v>38</v>
      </c>
      <c r="J5372" s="5" t="s">
        <v>9223</v>
      </c>
      <c r="K5372" t="s">
        <v>12</v>
      </c>
      <c r="L5372" t="s">
        <v>9281</v>
      </c>
      <c r="M5372" t="s">
        <v>9210</v>
      </c>
      <c r="O5372">
        <v>60</v>
      </c>
      <c r="P5372" t="s">
        <v>9225</v>
      </c>
      <c r="Q5372">
        <v>6</v>
      </c>
      <c r="R5372">
        <v>23</v>
      </c>
      <c r="S5372" t="s">
        <v>9256</v>
      </c>
      <c r="T5372" t="s">
        <v>9263</v>
      </c>
      <c r="U5372" t="s">
        <v>9283</v>
      </c>
      <c r="V5372" t="str" cm="1">
        <f t="array" ref="V5372">_xlfn.IFS(Hospital_Emergency_Room_Data[[#This Row],[Day]]&lt;=10,"Start(1-10)",Hospital_Emergency_Room_Data[[#This Row],[Day]]&lt;=20,"Middle(11-20)",Hospital_Emergency_Room_Data[[#This Row],[Day]]&gt;20,"End(21-30)")</f>
        <v>Start(1-10)</v>
      </c>
    </row>
    <row r="5373" spans="1:22">
      <c r="A5373">
        <v>807062498</v>
      </c>
      <c r="B5373" t="s">
        <v>5382</v>
      </c>
      <c r="C5373" s="1">
        <v>45352</v>
      </c>
      <c r="D5373" t="str">
        <f>TEXT(Hospital_Emergency_Room_Data[[#This Row],[Patient Admission Date]],"mmm")</f>
        <v>Mar</v>
      </c>
      <c r="E5373">
        <f>YEAR(Hospital_Emergency_Room_Data[[#This Row],[Patient Admission Date]])</f>
        <v>2024</v>
      </c>
      <c r="F5373" s="2">
        <v>0.14097222222222222</v>
      </c>
      <c r="G5373" s="8" t="str">
        <f>TEXT(Hospital_Emergency_Room_Data[[#This Row],[Patient Admission Date]],"dddd")</f>
        <v>Friday</v>
      </c>
      <c r="H5373" t="s">
        <v>41</v>
      </c>
      <c r="I5373">
        <v>66</v>
      </c>
      <c r="J5373" s="5" t="s">
        <v>9217</v>
      </c>
      <c r="K5373" t="s">
        <v>12</v>
      </c>
      <c r="L5373" t="s">
        <v>9281</v>
      </c>
      <c r="M5373" t="s">
        <v>9210</v>
      </c>
      <c r="O5373">
        <v>60</v>
      </c>
      <c r="P5373" t="s">
        <v>9225</v>
      </c>
      <c r="Q5373">
        <v>1</v>
      </c>
      <c r="R5373">
        <v>3</v>
      </c>
      <c r="S5373" t="s">
        <v>9258</v>
      </c>
      <c r="T5373" t="s">
        <v>9263</v>
      </c>
      <c r="U5373" t="s">
        <v>9283</v>
      </c>
      <c r="V5373" t="str" cm="1">
        <f t="array" ref="V5373">_xlfn.IFS(Hospital_Emergency_Room_Data[[#This Row],[Day]]&lt;=10,"Start(1-10)",Hospital_Emergency_Room_Data[[#This Row],[Day]]&lt;=20,"Middle(11-20)",Hospital_Emergency_Room_Data[[#This Row],[Day]]&gt;20,"End(21-30)")</f>
        <v>Start(1-10)</v>
      </c>
    </row>
    <row r="5374" spans="1:22">
      <c r="A5374">
        <v>797836141</v>
      </c>
      <c r="B5374" t="s">
        <v>5383</v>
      </c>
      <c r="C5374" s="1">
        <v>45280</v>
      </c>
      <c r="D5374" t="str">
        <f>TEXT(Hospital_Emergency_Room_Data[[#This Row],[Patient Admission Date]],"mmm")</f>
        <v>Dec</v>
      </c>
      <c r="E5374">
        <f>YEAR(Hospital_Emergency_Room_Data[[#This Row],[Patient Admission Date]])</f>
        <v>2023</v>
      </c>
      <c r="F5374" s="2">
        <v>0.25694444444444442</v>
      </c>
      <c r="G5374" s="8" t="str">
        <f>TEXT(Hospital_Emergency_Room_Data[[#This Row],[Patient Admission Date]],"dddd")</f>
        <v>Wednesday</v>
      </c>
      <c r="H5374" t="s">
        <v>41</v>
      </c>
      <c r="I5374">
        <v>14</v>
      </c>
      <c r="J5374" s="5" t="s">
        <v>9221</v>
      </c>
      <c r="K5374" t="s">
        <v>12</v>
      </c>
      <c r="L5374" t="s">
        <v>9281</v>
      </c>
      <c r="M5374" t="s">
        <v>9210</v>
      </c>
      <c r="O5374">
        <v>20</v>
      </c>
      <c r="P5374" t="s">
        <v>9226</v>
      </c>
      <c r="Q5374">
        <v>20</v>
      </c>
      <c r="R5374">
        <v>6</v>
      </c>
      <c r="S5374" t="s">
        <v>9255</v>
      </c>
      <c r="T5374" t="s">
        <v>9262</v>
      </c>
      <c r="U5374" t="s">
        <v>9282</v>
      </c>
      <c r="V5374" t="str" cm="1">
        <f t="array" ref="V5374">_xlfn.IFS(Hospital_Emergency_Room_Data[[#This Row],[Day]]&lt;=10,"Start(1-10)",Hospital_Emergency_Room_Data[[#This Row],[Day]]&lt;=20,"Middle(11-20)",Hospital_Emergency_Room_Data[[#This Row],[Day]]&gt;20,"End(21-30)")</f>
        <v>Middle(11-20)</v>
      </c>
    </row>
    <row r="5375" spans="1:22">
      <c r="A5375">
        <v>239138585</v>
      </c>
      <c r="B5375" t="s">
        <v>5384</v>
      </c>
      <c r="C5375" s="1">
        <v>45344</v>
      </c>
      <c r="D5375" t="str">
        <f>TEXT(Hospital_Emergency_Room_Data[[#This Row],[Patient Admission Date]],"mmm")</f>
        <v>Feb</v>
      </c>
      <c r="E5375">
        <f>YEAR(Hospital_Emergency_Room_Data[[#This Row],[Patient Admission Date]])</f>
        <v>2024</v>
      </c>
      <c r="F5375" s="2">
        <v>0.69444444444444442</v>
      </c>
      <c r="G5375" s="8" t="str">
        <f>TEXT(Hospital_Emergency_Room_Data[[#This Row],[Patient Admission Date]],"dddd")</f>
        <v>Thursday</v>
      </c>
      <c r="H5375" t="s">
        <v>41</v>
      </c>
      <c r="I5375">
        <v>45</v>
      </c>
      <c r="J5375" s="5" t="s">
        <v>9219</v>
      </c>
      <c r="K5375" t="s">
        <v>12</v>
      </c>
      <c r="L5375" t="s">
        <v>9281</v>
      </c>
      <c r="M5375" t="s">
        <v>9210</v>
      </c>
      <c r="O5375">
        <v>21</v>
      </c>
      <c r="P5375" t="s">
        <v>9226</v>
      </c>
      <c r="Q5375">
        <v>22</v>
      </c>
      <c r="R5375">
        <v>16</v>
      </c>
      <c r="S5375" t="s">
        <v>9257</v>
      </c>
      <c r="T5375" t="s">
        <v>9264</v>
      </c>
      <c r="U5375" t="s">
        <v>9282</v>
      </c>
      <c r="V5375" t="str" cm="1">
        <f t="array" ref="V5375">_xlfn.IFS(Hospital_Emergency_Room_Data[[#This Row],[Day]]&lt;=10,"Start(1-10)",Hospital_Emergency_Room_Data[[#This Row],[Day]]&lt;=20,"Middle(11-20)",Hospital_Emergency_Room_Data[[#This Row],[Day]]&gt;20,"End(21-30)")</f>
        <v>End(21-30)</v>
      </c>
    </row>
    <row r="5376" spans="1:22">
      <c r="A5376">
        <v>891402451</v>
      </c>
      <c r="B5376" t="s">
        <v>5385</v>
      </c>
      <c r="C5376" s="1">
        <v>45156</v>
      </c>
      <c r="D5376" t="str">
        <f>TEXT(Hospital_Emergency_Room_Data[[#This Row],[Patient Admission Date]],"mmm")</f>
        <v>Aug</v>
      </c>
      <c r="E5376">
        <f>YEAR(Hospital_Emergency_Room_Data[[#This Row],[Patient Admission Date]])</f>
        <v>2023</v>
      </c>
      <c r="F5376" s="2">
        <v>0.62569444444444444</v>
      </c>
      <c r="G5376" s="8" t="str">
        <f>TEXT(Hospital_Emergency_Room_Data[[#This Row],[Patient Admission Date]],"dddd")</f>
        <v>Friday</v>
      </c>
      <c r="H5376" t="s">
        <v>41</v>
      </c>
      <c r="I5376">
        <v>31</v>
      </c>
      <c r="J5376" s="5" t="s">
        <v>9223</v>
      </c>
      <c r="K5376" t="s">
        <v>12</v>
      </c>
      <c r="L5376" t="s">
        <v>9281</v>
      </c>
      <c r="M5376" t="s">
        <v>9210</v>
      </c>
      <c r="O5376">
        <v>25</v>
      </c>
      <c r="P5376" t="s">
        <v>9226</v>
      </c>
      <c r="Q5376">
        <v>18</v>
      </c>
      <c r="R5376">
        <v>15</v>
      </c>
      <c r="S5376" t="s">
        <v>9257</v>
      </c>
      <c r="T5376" t="s">
        <v>9262</v>
      </c>
      <c r="U5376" t="s">
        <v>9282</v>
      </c>
      <c r="V5376" t="str" cm="1">
        <f t="array" ref="V5376">_xlfn.IFS(Hospital_Emergency_Room_Data[[#This Row],[Day]]&lt;=10,"Start(1-10)",Hospital_Emergency_Room_Data[[#This Row],[Day]]&lt;=20,"Middle(11-20)",Hospital_Emergency_Room_Data[[#This Row],[Day]]&gt;20,"End(21-30)")</f>
        <v>Middle(11-20)</v>
      </c>
    </row>
    <row r="5377" spans="1:22">
      <c r="A5377">
        <v>418082525</v>
      </c>
      <c r="B5377" t="s">
        <v>5386</v>
      </c>
      <c r="C5377" s="1">
        <v>45370</v>
      </c>
      <c r="D5377" t="str">
        <f>TEXT(Hospital_Emergency_Room_Data[[#This Row],[Patient Admission Date]],"mmm")</f>
        <v>Mar</v>
      </c>
      <c r="E5377">
        <f>YEAR(Hospital_Emergency_Room_Data[[#This Row],[Patient Admission Date]])</f>
        <v>2024</v>
      </c>
      <c r="F5377" s="2">
        <v>0.91666666666666663</v>
      </c>
      <c r="G5377" s="8" t="str">
        <f>TEXT(Hospital_Emergency_Room_Data[[#This Row],[Patient Admission Date]],"dddd")</f>
        <v>Tuesday</v>
      </c>
      <c r="H5377" t="s">
        <v>41</v>
      </c>
      <c r="I5377">
        <v>10</v>
      </c>
      <c r="J5377" s="5" t="s">
        <v>9221</v>
      </c>
      <c r="K5377" t="s">
        <v>12</v>
      </c>
      <c r="L5377" t="s">
        <v>9281</v>
      </c>
      <c r="M5377" t="s">
        <v>9210</v>
      </c>
      <c r="O5377">
        <v>46</v>
      </c>
      <c r="P5377" t="s">
        <v>9225</v>
      </c>
      <c r="Q5377">
        <v>19</v>
      </c>
      <c r="R5377">
        <v>22</v>
      </c>
      <c r="S5377" t="s">
        <v>9256</v>
      </c>
      <c r="T5377" t="s">
        <v>9262</v>
      </c>
      <c r="U5377" t="s">
        <v>9283</v>
      </c>
      <c r="V5377" t="str" cm="1">
        <f t="array" ref="V5377">_xlfn.IFS(Hospital_Emergency_Room_Data[[#This Row],[Day]]&lt;=10,"Start(1-10)",Hospital_Emergency_Room_Data[[#This Row],[Day]]&lt;=20,"Middle(11-20)",Hospital_Emergency_Room_Data[[#This Row],[Day]]&gt;20,"End(21-30)")</f>
        <v>Middle(11-20)</v>
      </c>
    </row>
    <row r="5378" spans="1:22">
      <c r="A5378">
        <v>103871157</v>
      </c>
      <c r="B5378" t="s">
        <v>5387</v>
      </c>
      <c r="C5378" s="1">
        <v>45184</v>
      </c>
      <c r="D5378" t="str">
        <f>TEXT(Hospital_Emergency_Room_Data[[#This Row],[Patient Admission Date]],"mmm")</f>
        <v>Sep</v>
      </c>
      <c r="E5378">
        <f>YEAR(Hospital_Emergency_Room_Data[[#This Row],[Patient Admission Date]])</f>
        <v>2023</v>
      </c>
      <c r="F5378" s="2">
        <v>0.7055555555555556</v>
      </c>
      <c r="G5378" s="8" t="str">
        <f>TEXT(Hospital_Emergency_Room_Data[[#This Row],[Patient Admission Date]],"dddd")</f>
        <v>Friday</v>
      </c>
      <c r="H5378" t="s">
        <v>41</v>
      </c>
      <c r="I5378">
        <v>51</v>
      </c>
      <c r="J5378" s="5" t="s">
        <v>9219</v>
      </c>
      <c r="K5378" t="s">
        <v>12</v>
      </c>
      <c r="L5378" t="s">
        <v>9281</v>
      </c>
      <c r="M5378" t="s">
        <v>9210</v>
      </c>
      <c r="O5378">
        <v>46</v>
      </c>
      <c r="P5378" t="s">
        <v>9225</v>
      </c>
      <c r="Q5378">
        <v>15</v>
      </c>
      <c r="R5378">
        <v>16</v>
      </c>
      <c r="S5378" t="s">
        <v>9257</v>
      </c>
      <c r="T5378" t="s">
        <v>9262</v>
      </c>
      <c r="U5378" t="s">
        <v>9283</v>
      </c>
      <c r="V5378" t="str" cm="1">
        <f t="array" ref="V5378">_xlfn.IFS(Hospital_Emergency_Room_Data[[#This Row],[Day]]&lt;=10,"Start(1-10)",Hospital_Emergency_Room_Data[[#This Row],[Day]]&lt;=20,"Middle(11-20)",Hospital_Emergency_Room_Data[[#This Row],[Day]]&gt;20,"End(21-30)")</f>
        <v>Middle(11-20)</v>
      </c>
    </row>
    <row r="5379" spans="1:22">
      <c r="A5379">
        <v>430065242</v>
      </c>
      <c r="B5379" t="s">
        <v>5388</v>
      </c>
      <c r="C5379" s="1">
        <v>45267</v>
      </c>
      <c r="D5379" t="str">
        <f>TEXT(Hospital_Emergency_Room_Data[[#This Row],[Patient Admission Date]],"mmm")</f>
        <v>Dec</v>
      </c>
      <c r="E5379">
        <f>YEAR(Hospital_Emergency_Room_Data[[#This Row],[Patient Admission Date]])</f>
        <v>2023</v>
      </c>
      <c r="F5379" s="2">
        <v>0.48402777777777778</v>
      </c>
      <c r="G5379" s="8" t="str">
        <f>TEXT(Hospital_Emergency_Room_Data[[#This Row],[Patient Admission Date]],"dddd")</f>
        <v>Thursday</v>
      </c>
      <c r="H5379" t="s">
        <v>41</v>
      </c>
      <c r="I5379">
        <v>29</v>
      </c>
      <c r="J5379" s="5" t="s">
        <v>9220</v>
      </c>
      <c r="K5379" t="s">
        <v>12</v>
      </c>
      <c r="L5379" t="s">
        <v>9281</v>
      </c>
      <c r="M5379" t="s">
        <v>9210</v>
      </c>
      <c r="O5379">
        <v>47</v>
      </c>
      <c r="P5379" t="s">
        <v>9225</v>
      </c>
      <c r="Q5379">
        <v>7</v>
      </c>
      <c r="R5379">
        <v>11</v>
      </c>
      <c r="S5379" t="s">
        <v>9255</v>
      </c>
      <c r="T5379" t="s">
        <v>9263</v>
      </c>
      <c r="U5379" t="s">
        <v>9283</v>
      </c>
      <c r="V5379" t="str" cm="1">
        <f t="array" ref="V5379">_xlfn.IFS(Hospital_Emergency_Room_Data[[#This Row],[Day]]&lt;=10,"Start(1-10)",Hospital_Emergency_Room_Data[[#This Row],[Day]]&lt;=20,"Middle(11-20)",Hospital_Emergency_Room_Data[[#This Row],[Day]]&gt;20,"End(21-30)")</f>
        <v>Start(1-10)</v>
      </c>
    </row>
    <row r="5380" spans="1:22">
      <c r="A5380">
        <v>746571832</v>
      </c>
      <c r="B5380" t="s">
        <v>5389</v>
      </c>
      <c r="C5380" s="1">
        <v>45037</v>
      </c>
      <c r="D5380" t="str">
        <f>TEXT(Hospital_Emergency_Room_Data[[#This Row],[Patient Admission Date]],"mmm")</f>
        <v>Apr</v>
      </c>
      <c r="E5380">
        <f>YEAR(Hospital_Emergency_Room_Data[[#This Row],[Patient Admission Date]])</f>
        <v>2023</v>
      </c>
      <c r="F5380" s="2">
        <v>0.80555555555555558</v>
      </c>
      <c r="G5380" s="8" t="str">
        <f>TEXT(Hospital_Emergency_Room_Data[[#This Row],[Patient Admission Date]],"dddd")</f>
        <v>Friday</v>
      </c>
      <c r="H5380" t="s">
        <v>41</v>
      </c>
      <c r="I5380">
        <v>52</v>
      </c>
      <c r="J5380" s="5" t="s">
        <v>9219</v>
      </c>
      <c r="K5380" t="s">
        <v>12</v>
      </c>
      <c r="L5380" t="s">
        <v>9281</v>
      </c>
      <c r="M5380" t="s">
        <v>9210</v>
      </c>
      <c r="O5380">
        <v>52</v>
      </c>
      <c r="P5380" t="s">
        <v>9225</v>
      </c>
      <c r="Q5380">
        <v>21</v>
      </c>
      <c r="R5380">
        <v>19</v>
      </c>
      <c r="S5380" t="s">
        <v>9256</v>
      </c>
      <c r="T5380" t="s">
        <v>9262</v>
      </c>
      <c r="U5380" t="s">
        <v>9283</v>
      </c>
      <c r="V5380" t="str" cm="1">
        <f t="array" ref="V5380">_xlfn.IFS(Hospital_Emergency_Room_Data[[#This Row],[Day]]&lt;=10,"Start(1-10)",Hospital_Emergency_Room_Data[[#This Row],[Day]]&lt;=20,"Middle(11-20)",Hospital_Emergency_Room_Data[[#This Row],[Day]]&gt;20,"End(21-30)")</f>
        <v>End(21-30)</v>
      </c>
    </row>
    <row r="5381" spans="1:22">
      <c r="A5381">
        <v>177875959</v>
      </c>
      <c r="B5381" t="s">
        <v>5390</v>
      </c>
      <c r="C5381" s="1">
        <v>45028</v>
      </c>
      <c r="D5381" t="str">
        <f>TEXT(Hospital_Emergency_Room_Data[[#This Row],[Patient Admission Date]],"mmm")</f>
        <v>Apr</v>
      </c>
      <c r="E5381">
        <f>YEAR(Hospital_Emergency_Room_Data[[#This Row],[Patient Admission Date]])</f>
        <v>2023</v>
      </c>
      <c r="F5381" s="2">
        <v>0.60902777777777772</v>
      </c>
      <c r="G5381" s="8" t="str">
        <f>TEXT(Hospital_Emergency_Room_Data[[#This Row],[Patient Admission Date]],"dddd")</f>
        <v>Wednesday</v>
      </c>
      <c r="H5381" t="s">
        <v>41</v>
      </c>
      <c r="I5381">
        <v>39</v>
      </c>
      <c r="J5381" s="5" t="s">
        <v>9223</v>
      </c>
      <c r="K5381" t="s">
        <v>12</v>
      </c>
      <c r="L5381" t="s">
        <v>9281</v>
      </c>
      <c r="M5381" t="s">
        <v>9210</v>
      </c>
      <c r="O5381">
        <v>27</v>
      </c>
      <c r="P5381" t="s">
        <v>9226</v>
      </c>
      <c r="Q5381">
        <v>12</v>
      </c>
      <c r="R5381">
        <v>14</v>
      </c>
      <c r="S5381" t="s">
        <v>9257</v>
      </c>
      <c r="T5381" t="s">
        <v>9265</v>
      </c>
      <c r="U5381" t="s">
        <v>9282</v>
      </c>
      <c r="V5381" t="str" cm="1">
        <f t="array" ref="V5381">_xlfn.IFS(Hospital_Emergency_Room_Data[[#This Row],[Day]]&lt;=10,"Start(1-10)",Hospital_Emergency_Room_Data[[#This Row],[Day]]&lt;=20,"Middle(11-20)",Hospital_Emergency_Room_Data[[#This Row],[Day]]&gt;20,"End(21-30)")</f>
        <v>Middle(11-20)</v>
      </c>
    </row>
    <row r="5382" spans="1:22">
      <c r="A5382">
        <v>829756831</v>
      </c>
      <c r="B5382" t="s">
        <v>5391</v>
      </c>
      <c r="C5382" s="1">
        <v>45362</v>
      </c>
      <c r="D5382" t="str">
        <f>TEXT(Hospital_Emergency_Room_Data[[#This Row],[Patient Admission Date]],"mmm")</f>
        <v>Mar</v>
      </c>
      <c r="E5382">
        <f>YEAR(Hospital_Emergency_Room_Data[[#This Row],[Patient Admission Date]])</f>
        <v>2024</v>
      </c>
      <c r="F5382" s="2">
        <v>0.88263888888888886</v>
      </c>
      <c r="G5382" s="8" t="str">
        <f>TEXT(Hospital_Emergency_Room_Data[[#This Row],[Patient Admission Date]],"dddd")</f>
        <v>Monday</v>
      </c>
      <c r="H5382" t="s">
        <v>41</v>
      </c>
      <c r="I5382">
        <v>35</v>
      </c>
      <c r="J5382" s="5" t="s">
        <v>9223</v>
      </c>
      <c r="K5382" t="s">
        <v>12</v>
      </c>
      <c r="L5382" t="s">
        <v>9281</v>
      </c>
      <c r="M5382" t="s">
        <v>9210</v>
      </c>
      <c r="O5382">
        <v>28</v>
      </c>
      <c r="P5382" t="s">
        <v>9226</v>
      </c>
      <c r="Q5382">
        <v>11</v>
      </c>
      <c r="R5382">
        <v>21</v>
      </c>
      <c r="S5382" t="s">
        <v>9256</v>
      </c>
      <c r="T5382" t="s">
        <v>9265</v>
      </c>
      <c r="U5382" t="s">
        <v>9282</v>
      </c>
      <c r="V5382" t="str" cm="1">
        <f t="array" ref="V5382">_xlfn.IFS(Hospital_Emergency_Room_Data[[#This Row],[Day]]&lt;=10,"Start(1-10)",Hospital_Emergency_Room_Data[[#This Row],[Day]]&lt;=20,"Middle(11-20)",Hospital_Emergency_Room_Data[[#This Row],[Day]]&gt;20,"End(21-30)")</f>
        <v>Middle(11-20)</v>
      </c>
    </row>
    <row r="5383" spans="1:22">
      <c r="A5383">
        <v>160662221</v>
      </c>
      <c r="B5383" t="s">
        <v>4928</v>
      </c>
      <c r="C5383" s="1">
        <v>45063</v>
      </c>
      <c r="D5383" t="str">
        <f>TEXT(Hospital_Emergency_Room_Data[[#This Row],[Patient Admission Date]],"mmm")</f>
        <v>May</v>
      </c>
      <c r="E5383">
        <f>YEAR(Hospital_Emergency_Room_Data[[#This Row],[Patient Admission Date]])</f>
        <v>2023</v>
      </c>
      <c r="F5383" s="2">
        <v>7.7777777777777779E-2</v>
      </c>
      <c r="G5383" s="8" t="str">
        <f>TEXT(Hospital_Emergency_Room_Data[[#This Row],[Patient Admission Date]],"dddd")</f>
        <v>Wednesday</v>
      </c>
      <c r="H5383" t="s">
        <v>41</v>
      </c>
      <c r="I5383">
        <v>14</v>
      </c>
      <c r="J5383" s="5" t="s">
        <v>9221</v>
      </c>
      <c r="K5383" t="s">
        <v>12</v>
      </c>
      <c r="L5383" t="s">
        <v>9281</v>
      </c>
      <c r="M5383" t="s">
        <v>9210</v>
      </c>
      <c r="O5383">
        <v>31</v>
      </c>
      <c r="P5383" t="s">
        <v>9225</v>
      </c>
      <c r="Q5383">
        <v>17</v>
      </c>
      <c r="R5383">
        <v>1</v>
      </c>
      <c r="S5383" t="s">
        <v>9258</v>
      </c>
      <c r="T5383" t="s">
        <v>9262</v>
      </c>
      <c r="U5383" t="s">
        <v>9300</v>
      </c>
      <c r="V5383" t="str" cm="1">
        <f t="array" ref="V5383">_xlfn.IFS(Hospital_Emergency_Room_Data[[#This Row],[Day]]&lt;=10,"Start(1-10)",Hospital_Emergency_Room_Data[[#This Row],[Day]]&lt;=20,"Middle(11-20)",Hospital_Emergency_Room_Data[[#This Row],[Day]]&gt;20,"End(21-30)")</f>
        <v>Middle(11-20)</v>
      </c>
    </row>
    <row r="5384" spans="1:22">
      <c r="A5384">
        <v>627431873</v>
      </c>
      <c r="B5384" t="s">
        <v>5392</v>
      </c>
      <c r="C5384" s="1">
        <v>45499</v>
      </c>
      <c r="D5384" t="str">
        <f>TEXT(Hospital_Emergency_Room_Data[[#This Row],[Patient Admission Date]],"mmm")</f>
        <v>Jul</v>
      </c>
      <c r="E5384">
        <f>YEAR(Hospital_Emergency_Room_Data[[#This Row],[Patient Admission Date]])</f>
        <v>2024</v>
      </c>
      <c r="F5384" s="2">
        <v>0.72569444444444442</v>
      </c>
      <c r="G5384" s="8" t="str">
        <f>TEXT(Hospital_Emergency_Room_Data[[#This Row],[Patient Admission Date]],"dddd")</f>
        <v>Friday</v>
      </c>
      <c r="H5384" t="s">
        <v>41</v>
      </c>
      <c r="I5384">
        <v>3</v>
      </c>
      <c r="J5384" s="5" t="s">
        <v>9218</v>
      </c>
      <c r="K5384" t="s">
        <v>12</v>
      </c>
      <c r="L5384" t="s">
        <v>9281</v>
      </c>
      <c r="M5384" t="s">
        <v>9210</v>
      </c>
      <c r="O5384">
        <v>53</v>
      </c>
      <c r="P5384" t="s">
        <v>9225</v>
      </c>
      <c r="Q5384">
        <v>26</v>
      </c>
      <c r="R5384">
        <v>17</v>
      </c>
      <c r="S5384" t="s">
        <v>9257</v>
      </c>
      <c r="T5384" t="s">
        <v>9264</v>
      </c>
      <c r="U5384" t="s">
        <v>9283</v>
      </c>
      <c r="V5384" t="str" cm="1">
        <f t="array" ref="V5384">_xlfn.IFS(Hospital_Emergency_Room_Data[[#This Row],[Day]]&lt;=10,"Start(1-10)",Hospital_Emergency_Room_Data[[#This Row],[Day]]&lt;=20,"Middle(11-20)",Hospital_Emergency_Room_Data[[#This Row],[Day]]&gt;20,"End(21-30)")</f>
        <v>End(21-30)</v>
      </c>
    </row>
    <row r="5385" spans="1:22">
      <c r="A5385">
        <v>771361122</v>
      </c>
      <c r="B5385" t="s">
        <v>5393</v>
      </c>
      <c r="C5385" s="1">
        <v>45127</v>
      </c>
      <c r="D5385" t="str">
        <f>TEXT(Hospital_Emergency_Room_Data[[#This Row],[Patient Admission Date]],"mmm")</f>
        <v>Jul</v>
      </c>
      <c r="E5385">
        <f>YEAR(Hospital_Emergency_Room_Data[[#This Row],[Patient Admission Date]])</f>
        <v>2023</v>
      </c>
      <c r="F5385" s="2">
        <v>0.50069444444444444</v>
      </c>
      <c r="G5385" s="8" t="str">
        <f>TEXT(Hospital_Emergency_Room_Data[[#This Row],[Patient Admission Date]],"dddd")</f>
        <v>Thursday</v>
      </c>
      <c r="H5385" t="s">
        <v>41</v>
      </c>
      <c r="I5385">
        <v>29</v>
      </c>
      <c r="J5385" s="5" t="s">
        <v>9220</v>
      </c>
      <c r="K5385" t="s">
        <v>12</v>
      </c>
      <c r="L5385" t="s">
        <v>9281</v>
      </c>
      <c r="M5385" t="s">
        <v>9210</v>
      </c>
      <c r="N5385">
        <v>0</v>
      </c>
      <c r="O5385">
        <v>56</v>
      </c>
      <c r="P5385" t="s">
        <v>9225</v>
      </c>
      <c r="Q5385">
        <v>20</v>
      </c>
      <c r="R5385">
        <v>12</v>
      </c>
      <c r="S5385" t="s">
        <v>9257</v>
      </c>
      <c r="T5385" t="s">
        <v>9262</v>
      </c>
      <c r="U5385" t="s">
        <v>9283</v>
      </c>
      <c r="V5385" t="str" cm="1">
        <f t="array" ref="V5385">_xlfn.IFS(Hospital_Emergency_Room_Data[[#This Row],[Day]]&lt;=10,"Start(1-10)",Hospital_Emergency_Room_Data[[#This Row],[Day]]&lt;=20,"Middle(11-20)",Hospital_Emergency_Room_Data[[#This Row],[Day]]&gt;20,"End(21-30)")</f>
        <v>Middle(11-20)</v>
      </c>
    </row>
    <row r="5386" spans="1:22">
      <c r="A5386">
        <v>209616925</v>
      </c>
      <c r="B5386" t="s">
        <v>5394</v>
      </c>
      <c r="C5386" s="1">
        <v>45566</v>
      </c>
      <c r="D5386" t="str">
        <f>TEXT(Hospital_Emergency_Room_Data[[#This Row],[Patient Admission Date]],"mmm")</f>
        <v>Oct</v>
      </c>
      <c r="E5386">
        <f>YEAR(Hospital_Emergency_Room_Data[[#This Row],[Patient Admission Date]])</f>
        <v>2024</v>
      </c>
      <c r="F5386" s="2">
        <v>0.90902777777777777</v>
      </c>
      <c r="G5386" s="8" t="str">
        <f>TEXT(Hospital_Emergency_Room_Data[[#This Row],[Patient Admission Date]],"dddd")</f>
        <v>Tuesday</v>
      </c>
      <c r="H5386" t="s">
        <v>41</v>
      </c>
      <c r="I5386">
        <v>68</v>
      </c>
      <c r="J5386" s="5" t="s">
        <v>9217</v>
      </c>
      <c r="K5386" t="s">
        <v>12</v>
      </c>
      <c r="L5386" t="s">
        <v>9281</v>
      </c>
      <c r="M5386" t="s">
        <v>9210</v>
      </c>
      <c r="N5386">
        <v>0</v>
      </c>
      <c r="O5386">
        <v>56</v>
      </c>
      <c r="P5386" t="s">
        <v>9225</v>
      </c>
      <c r="Q5386">
        <v>1</v>
      </c>
      <c r="R5386">
        <v>21</v>
      </c>
      <c r="S5386" t="s">
        <v>9256</v>
      </c>
      <c r="T5386" t="s">
        <v>9263</v>
      </c>
      <c r="U5386" t="s">
        <v>9283</v>
      </c>
      <c r="V5386" t="str" cm="1">
        <f t="array" ref="V5386">_xlfn.IFS(Hospital_Emergency_Room_Data[[#This Row],[Day]]&lt;=10,"Start(1-10)",Hospital_Emergency_Room_Data[[#This Row],[Day]]&lt;=20,"Middle(11-20)",Hospital_Emergency_Room_Data[[#This Row],[Day]]&gt;20,"End(21-30)")</f>
        <v>Start(1-10)</v>
      </c>
    </row>
    <row r="5387" spans="1:22">
      <c r="A5387">
        <v>646017174</v>
      </c>
      <c r="B5387" t="s">
        <v>5395</v>
      </c>
      <c r="C5387" s="1">
        <v>45490</v>
      </c>
      <c r="D5387" t="str">
        <f>TEXT(Hospital_Emergency_Room_Data[[#This Row],[Patient Admission Date]],"mmm")</f>
        <v>Jul</v>
      </c>
      <c r="E5387">
        <f>YEAR(Hospital_Emergency_Room_Data[[#This Row],[Patient Admission Date]])</f>
        <v>2024</v>
      </c>
      <c r="F5387" s="2">
        <v>0.40833333333333333</v>
      </c>
      <c r="G5387" s="8" t="str">
        <f>TEXT(Hospital_Emergency_Room_Data[[#This Row],[Patient Admission Date]],"dddd")</f>
        <v>Wednesday</v>
      </c>
      <c r="H5387" t="s">
        <v>41</v>
      </c>
      <c r="I5387">
        <v>24</v>
      </c>
      <c r="J5387" s="5" t="s">
        <v>9220</v>
      </c>
      <c r="K5387" t="s">
        <v>12</v>
      </c>
      <c r="L5387" t="s">
        <v>9281</v>
      </c>
      <c r="M5387" t="s">
        <v>9210</v>
      </c>
      <c r="N5387">
        <v>0</v>
      </c>
      <c r="O5387">
        <v>47</v>
      </c>
      <c r="P5387" t="s">
        <v>9225</v>
      </c>
      <c r="Q5387">
        <v>17</v>
      </c>
      <c r="R5387">
        <v>9</v>
      </c>
      <c r="S5387" t="s">
        <v>9255</v>
      </c>
      <c r="T5387" t="s">
        <v>9262</v>
      </c>
      <c r="U5387" t="s">
        <v>9283</v>
      </c>
      <c r="V5387" t="str" cm="1">
        <f t="array" ref="V5387">_xlfn.IFS(Hospital_Emergency_Room_Data[[#This Row],[Day]]&lt;=10,"Start(1-10)",Hospital_Emergency_Room_Data[[#This Row],[Day]]&lt;=20,"Middle(11-20)",Hospital_Emergency_Room_Data[[#This Row],[Day]]&gt;20,"End(21-30)")</f>
        <v>Middle(11-20)</v>
      </c>
    </row>
    <row r="5388" spans="1:22">
      <c r="A5388">
        <v>168267298</v>
      </c>
      <c r="B5388" t="s">
        <v>5396</v>
      </c>
      <c r="C5388" s="1">
        <v>45452</v>
      </c>
      <c r="D5388" t="str">
        <f>TEXT(Hospital_Emergency_Room_Data[[#This Row],[Patient Admission Date]],"mmm")</f>
        <v>Jun</v>
      </c>
      <c r="E5388">
        <f>YEAR(Hospital_Emergency_Room_Data[[#This Row],[Patient Admission Date]])</f>
        <v>2024</v>
      </c>
      <c r="F5388" s="2">
        <v>0.26111111111111113</v>
      </c>
      <c r="G5388" s="8" t="str">
        <f>TEXT(Hospital_Emergency_Room_Data[[#This Row],[Patient Admission Date]],"dddd")</f>
        <v>Sunday</v>
      </c>
      <c r="H5388" t="s">
        <v>41</v>
      </c>
      <c r="I5388">
        <v>21</v>
      </c>
      <c r="J5388" s="5" t="s">
        <v>9220</v>
      </c>
      <c r="K5388" t="s">
        <v>12</v>
      </c>
      <c r="L5388" t="s">
        <v>9281</v>
      </c>
      <c r="M5388" t="s">
        <v>9210</v>
      </c>
      <c r="N5388">
        <v>0</v>
      </c>
      <c r="O5388">
        <v>40</v>
      </c>
      <c r="P5388" t="s">
        <v>9225</v>
      </c>
      <c r="Q5388">
        <v>9</v>
      </c>
      <c r="R5388">
        <v>6</v>
      </c>
      <c r="S5388" t="s">
        <v>9255</v>
      </c>
      <c r="T5388" t="s">
        <v>9265</v>
      </c>
      <c r="U5388" t="s">
        <v>9300</v>
      </c>
      <c r="V5388" t="str" cm="1">
        <f t="array" ref="V5388">_xlfn.IFS(Hospital_Emergency_Room_Data[[#This Row],[Day]]&lt;=10,"Start(1-10)",Hospital_Emergency_Room_Data[[#This Row],[Day]]&lt;=20,"Middle(11-20)",Hospital_Emergency_Room_Data[[#This Row],[Day]]&gt;20,"End(21-30)")</f>
        <v>Start(1-10)</v>
      </c>
    </row>
    <row r="5389" spans="1:22">
      <c r="A5389">
        <v>243126070</v>
      </c>
      <c r="B5389" t="s">
        <v>5397</v>
      </c>
      <c r="C5389" s="1">
        <v>45136</v>
      </c>
      <c r="D5389" t="str">
        <f>TEXT(Hospital_Emergency_Room_Data[[#This Row],[Patient Admission Date]],"mmm")</f>
        <v>Jul</v>
      </c>
      <c r="E5389">
        <f>YEAR(Hospital_Emergency_Room_Data[[#This Row],[Patient Admission Date]])</f>
        <v>2023</v>
      </c>
      <c r="F5389" s="2">
        <v>0.65902777777777777</v>
      </c>
      <c r="G5389" s="8" t="str">
        <f>TEXT(Hospital_Emergency_Room_Data[[#This Row],[Patient Admission Date]],"dddd")</f>
        <v>Saturday</v>
      </c>
      <c r="H5389" t="s">
        <v>41</v>
      </c>
      <c r="I5389">
        <v>76</v>
      </c>
      <c r="J5389" s="5" t="s">
        <v>9222</v>
      </c>
      <c r="K5389" t="s">
        <v>12</v>
      </c>
      <c r="L5389" t="s">
        <v>9281</v>
      </c>
      <c r="M5389" t="s">
        <v>9210</v>
      </c>
      <c r="N5389">
        <v>1</v>
      </c>
      <c r="O5389">
        <v>32</v>
      </c>
      <c r="P5389" t="s">
        <v>9225</v>
      </c>
      <c r="Q5389">
        <v>29</v>
      </c>
      <c r="R5389">
        <v>15</v>
      </c>
      <c r="S5389" t="s">
        <v>9257</v>
      </c>
      <c r="T5389" t="s">
        <v>9264</v>
      </c>
      <c r="U5389" t="s">
        <v>9300</v>
      </c>
      <c r="V5389" t="str" cm="1">
        <f t="array" ref="V5389">_xlfn.IFS(Hospital_Emergency_Room_Data[[#This Row],[Day]]&lt;=10,"Start(1-10)",Hospital_Emergency_Room_Data[[#This Row],[Day]]&lt;=20,"Middle(11-20)",Hospital_Emergency_Room_Data[[#This Row],[Day]]&gt;20,"End(21-30)")</f>
        <v>End(21-30)</v>
      </c>
    </row>
    <row r="5390" spans="1:22">
      <c r="A5390">
        <v>778271739</v>
      </c>
      <c r="B5390" t="s">
        <v>5398</v>
      </c>
      <c r="C5390" s="1">
        <v>45485</v>
      </c>
      <c r="D5390" t="str">
        <f>TEXT(Hospital_Emergency_Room_Data[[#This Row],[Patient Admission Date]],"mmm")</f>
        <v>Jul</v>
      </c>
      <c r="E5390">
        <f>YEAR(Hospital_Emergency_Room_Data[[#This Row],[Patient Admission Date]])</f>
        <v>2024</v>
      </c>
      <c r="F5390" s="2">
        <v>0.66111111111111109</v>
      </c>
      <c r="G5390" s="8" t="str">
        <f>TEXT(Hospital_Emergency_Room_Data[[#This Row],[Patient Admission Date]],"dddd")</f>
        <v>Friday</v>
      </c>
      <c r="H5390" t="s">
        <v>41</v>
      </c>
      <c r="I5390">
        <v>39</v>
      </c>
      <c r="J5390" s="5" t="s">
        <v>9223</v>
      </c>
      <c r="K5390" t="s">
        <v>12</v>
      </c>
      <c r="L5390" t="s">
        <v>9281</v>
      </c>
      <c r="M5390" t="s">
        <v>9210</v>
      </c>
      <c r="N5390">
        <v>1</v>
      </c>
      <c r="O5390">
        <v>42</v>
      </c>
      <c r="P5390" t="s">
        <v>9225</v>
      </c>
      <c r="Q5390">
        <v>12</v>
      </c>
      <c r="R5390">
        <v>15</v>
      </c>
      <c r="S5390" t="s">
        <v>9257</v>
      </c>
      <c r="T5390" t="s">
        <v>9265</v>
      </c>
      <c r="U5390" t="s">
        <v>9300</v>
      </c>
      <c r="V5390" t="str" cm="1">
        <f t="array" ref="V5390">_xlfn.IFS(Hospital_Emergency_Room_Data[[#This Row],[Day]]&lt;=10,"Start(1-10)",Hospital_Emergency_Room_Data[[#This Row],[Day]]&lt;=20,"Middle(11-20)",Hospital_Emergency_Room_Data[[#This Row],[Day]]&gt;20,"End(21-30)")</f>
        <v>Middle(11-20)</v>
      </c>
    </row>
    <row r="5391" spans="1:22">
      <c r="A5391">
        <v>456857685</v>
      </c>
      <c r="B5391" t="s">
        <v>5399</v>
      </c>
      <c r="C5391" s="1">
        <v>45453</v>
      </c>
      <c r="D5391" t="str">
        <f>TEXT(Hospital_Emergency_Room_Data[[#This Row],[Patient Admission Date]],"mmm")</f>
        <v>Jun</v>
      </c>
      <c r="E5391">
        <f>YEAR(Hospital_Emergency_Room_Data[[#This Row],[Patient Admission Date]])</f>
        <v>2024</v>
      </c>
      <c r="F5391" s="2">
        <v>6.9444444444444441E-3</v>
      </c>
      <c r="G5391" s="8" t="str">
        <f>TEXT(Hospital_Emergency_Room_Data[[#This Row],[Patient Admission Date]],"dddd")</f>
        <v>Monday</v>
      </c>
      <c r="H5391" t="s">
        <v>41</v>
      </c>
      <c r="I5391">
        <v>30</v>
      </c>
      <c r="J5391" s="5" t="s">
        <v>9223</v>
      </c>
      <c r="K5391" t="s">
        <v>12</v>
      </c>
      <c r="L5391" t="s">
        <v>9281</v>
      </c>
      <c r="M5391" t="s">
        <v>9210</v>
      </c>
      <c r="N5391">
        <v>1</v>
      </c>
      <c r="O5391">
        <v>32</v>
      </c>
      <c r="P5391" t="s">
        <v>9225</v>
      </c>
      <c r="Q5391">
        <v>10</v>
      </c>
      <c r="R5391">
        <v>0</v>
      </c>
      <c r="S5391" t="s">
        <v>9258</v>
      </c>
      <c r="T5391" t="s">
        <v>9265</v>
      </c>
      <c r="U5391" t="s">
        <v>9300</v>
      </c>
      <c r="V5391" t="str" cm="1">
        <f t="array" ref="V5391">_xlfn.IFS(Hospital_Emergency_Room_Data[[#This Row],[Day]]&lt;=10,"Start(1-10)",Hospital_Emergency_Room_Data[[#This Row],[Day]]&lt;=20,"Middle(11-20)",Hospital_Emergency_Room_Data[[#This Row],[Day]]&gt;20,"End(21-30)")</f>
        <v>Start(1-10)</v>
      </c>
    </row>
    <row r="5392" spans="1:22">
      <c r="A5392">
        <v>840028126</v>
      </c>
      <c r="B5392" t="s">
        <v>5400</v>
      </c>
      <c r="C5392" s="1">
        <v>45099</v>
      </c>
      <c r="D5392" t="str">
        <f>TEXT(Hospital_Emergency_Room_Data[[#This Row],[Patient Admission Date]],"mmm")</f>
        <v>Jun</v>
      </c>
      <c r="E5392">
        <f>YEAR(Hospital_Emergency_Room_Data[[#This Row],[Patient Admission Date]])</f>
        <v>2023</v>
      </c>
      <c r="F5392" s="2">
        <v>0.60277777777777775</v>
      </c>
      <c r="G5392" s="8" t="str">
        <f>TEXT(Hospital_Emergency_Room_Data[[#This Row],[Patient Admission Date]],"dddd")</f>
        <v>Thursday</v>
      </c>
      <c r="H5392" t="s">
        <v>41</v>
      </c>
      <c r="I5392">
        <v>45</v>
      </c>
      <c r="J5392" s="5" t="s">
        <v>9219</v>
      </c>
      <c r="K5392" t="s">
        <v>12</v>
      </c>
      <c r="L5392" t="s">
        <v>9281</v>
      </c>
      <c r="M5392" t="s">
        <v>9210</v>
      </c>
      <c r="N5392">
        <v>2</v>
      </c>
      <c r="O5392">
        <v>12</v>
      </c>
      <c r="P5392" t="s">
        <v>9226</v>
      </c>
      <c r="Q5392">
        <v>22</v>
      </c>
      <c r="R5392">
        <v>14</v>
      </c>
      <c r="S5392" t="s">
        <v>9257</v>
      </c>
      <c r="T5392" t="s">
        <v>9264</v>
      </c>
      <c r="U5392" t="s">
        <v>9282</v>
      </c>
      <c r="V5392" t="str" cm="1">
        <f t="array" ref="V5392">_xlfn.IFS(Hospital_Emergency_Room_Data[[#This Row],[Day]]&lt;=10,"Start(1-10)",Hospital_Emergency_Room_Data[[#This Row],[Day]]&lt;=20,"Middle(11-20)",Hospital_Emergency_Room_Data[[#This Row],[Day]]&gt;20,"End(21-30)")</f>
        <v>End(21-30)</v>
      </c>
    </row>
    <row r="5393" spans="1:22">
      <c r="A5393">
        <v>406918582</v>
      </c>
      <c r="B5393" t="s">
        <v>5401</v>
      </c>
      <c r="C5393" s="1">
        <v>45219</v>
      </c>
      <c r="D5393" t="str">
        <f>TEXT(Hospital_Emergency_Room_Data[[#This Row],[Patient Admission Date]],"mmm")</f>
        <v>Oct</v>
      </c>
      <c r="E5393">
        <f>YEAR(Hospital_Emergency_Room_Data[[#This Row],[Patient Admission Date]])</f>
        <v>2023</v>
      </c>
      <c r="F5393" s="2">
        <v>0.49652777777777779</v>
      </c>
      <c r="G5393" s="8" t="str">
        <f>TEXT(Hospital_Emergency_Room_Data[[#This Row],[Patient Admission Date]],"dddd")</f>
        <v>Friday</v>
      </c>
      <c r="H5393" t="s">
        <v>41</v>
      </c>
      <c r="I5393">
        <v>41</v>
      </c>
      <c r="J5393" s="5" t="s">
        <v>9223</v>
      </c>
      <c r="K5393" t="s">
        <v>12</v>
      </c>
      <c r="L5393" t="s">
        <v>9281</v>
      </c>
      <c r="M5393" t="s">
        <v>9210</v>
      </c>
      <c r="N5393">
        <v>2</v>
      </c>
      <c r="O5393">
        <v>57</v>
      </c>
      <c r="P5393" t="s">
        <v>9225</v>
      </c>
      <c r="Q5393">
        <v>20</v>
      </c>
      <c r="R5393">
        <v>11</v>
      </c>
      <c r="S5393" t="s">
        <v>9255</v>
      </c>
      <c r="T5393" t="s">
        <v>9262</v>
      </c>
      <c r="U5393" t="s">
        <v>9283</v>
      </c>
      <c r="V5393" t="str" cm="1">
        <f t="array" ref="V5393">_xlfn.IFS(Hospital_Emergency_Room_Data[[#This Row],[Day]]&lt;=10,"Start(1-10)",Hospital_Emergency_Room_Data[[#This Row],[Day]]&lt;=20,"Middle(11-20)",Hospital_Emergency_Room_Data[[#This Row],[Day]]&gt;20,"End(21-30)")</f>
        <v>Middle(11-20)</v>
      </c>
    </row>
    <row r="5394" spans="1:22">
      <c r="A5394">
        <v>302305447</v>
      </c>
      <c r="B5394" t="s">
        <v>5402</v>
      </c>
      <c r="C5394" s="1">
        <v>45469</v>
      </c>
      <c r="D5394" t="str">
        <f>TEXT(Hospital_Emergency_Room_Data[[#This Row],[Patient Admission Date]],"mmm")</f>
        <v>Jun</v>
      </c>
      <c r="E5394">
        <f>YEAR(Hospital_Emergency_Room_Data[[#This Row],[Patient Admission Date]])</f>
        <v>2024</v>
      </c>
      <c r="F5394" s="2">
        <v>0.39652777777777776</v>
      </c>
      <c r="G5394" s="8" t="str">
        <f>TEXT(Hospital_Emergency_Room_Data[[#This Row],[Patient Admission Date]],"dddd")</f>
        <v>Wednesday</v>
      </c>
      <c r="H5394" t="s">
        <v>41</v>
      </c>
      <c r="I5394">
        <v>77</v>
      </c>
      <c r="J5394" s="5" t="s">
        <v>9222</v>
      </c>
      <c r="K5394" t="s">
        <v>12</v>
      </c>
      <c r="L5394" t="s">
        <v>9281</v>
      </c>
      <c r="M5394" t="s">
        <v>9210</v>
      </c>
      <c r="N5394">
        <v>2</v>
      </c>
      <c r="O5394">
        <v>44</v>
      </c>
      <c r="P5394" t="s">
        <v>9225</v>
      </c>
      <c r="Q5394">
        <v>26</v>
      </c>
      <c r="R5394">
        <v>9</v>
      </c>
      <c r="S5394" t="s">
        <v>9255</v>
      </c>
      <c r="T5394" t="s">
        <v>9264</v>
      </c>
      <c r="U5394" t="s">
        <v>9300</v>
      </c>
      <c r="V5394" t="str" cm="1">
        <f t="array" ref="V5394">_xlfn.IFS(Hospital_Emergency_Room_Data[[#This Row],[Day]]&lt;=10,"Start(1-10)",Hospital_Emergency_Room_Data[[#This Row],[Day]]&lt;=20,"Middle(11-20)",Hospital_Emergency_Room_Data[[#This Row],[Day]]&gt;20,"End(21-30)")</f>
        <v>End(21-30)</v>
      </c>
    </row>
    <row r="5395" spans="1:22">
      <c r="A5395">
        <v>185092897</v>
      </c>
      <c r="B5395" t="s">
        <v>5403</v>
      </c>
      <c r="C5395" s="1">
        <v>45512</v>
      </c>
      <c r="D5395" t="str">
        <f>TEXT(Hospital_Emergency_Room_Data[[#This Row],[Patient Admission Date]],"mmm")</f>
        <v>Aug</v>
      </c>
      <c r="E5395">
        <f>YEAR(Hospital_Emergency_Room_Data[[#This Row],[Patient Admission Date]])</f>
        <v>2024</v>
      </c>
      <c r="F5395" s="2">
        <v>0.88263888888888886</v>
      </c>
      <c r="G5395" s="8" t="str">
        <f>TEXT(Hospital_Emergency_Room_Data[[#This Row],[Patient Admission Date]],"dddd")</f>
        <v>Thursday</v>
      </c>
      <c r="H5395" t="s">
        <v>41</v>
      </c>
      <c r="I5395">
        <v>78</v>
      </c>
      <c r="J5395" s="5" t="s">
        <v>9222</v>
      </c>
      <c r="K5395" t="s">
        <v>12</v>
      </c>
      <c r="L5395" t="s">
        <v>9281</v>
      </c>
      <c r="M5395" t="s">
        <v>9210</v>
      </c>
      <c r="N5395">
        <v>2</v>
      </c>
      <c r="O5395">
        <v>21</v>
      </c>
      <c r="P5395" t="s">
        <v>9226</v>
      </c>
      <c r="Q5395">
        <v>8</v>
      </c>
      <c r="R5395">
        <v>21</v>
      </c>
      <c r="S5395" t="s">
        <v>9256</v>
      </c>
      <c r="T5395" t="s">
        <v>9265</v>
      </c>
      <c r="U5395" t="s">
        <v>9282</v>
      </c>
      <c r="V5395" t="str" cm="1">
        <f t="array" ref="V5395">_xlfn.IFS(Hospital_Emergency_Room_Data[[#This Row],[Day]]&lt;=10,"Start(1-10)",Hospital_Emergency_Room_Data[[#This Row],[Day]]&lt;=20,"Middle(11-20)",Hospital_Emergency_Room_Data[[#This Row],[Day]]&gt;20,"End(21-30)")</f>
        <v>Start(1-10)</v>
      </c>
    </row>
    <row r="5396" spans="1:22">
      <c r="A5396">
        <v>290983369</v>
      </c>
      <c r="B5396" t="s">
        <v>5404</v>
      </c>
      <c r="C5396" s="1">
        <v>45144</v>
      </c>
      <c r="D5396" t="str">
        <f>TEXT(Hospital_Emergency_Room_Data[[#This Row],[Patient Admission Date]],"mmm")</f>
        <v>Aug</v>
      </c>
      <c r="E5396">
        <f>YEAR(Hospital_Emergency_Room_Data[[#This Row],[Patient Admission Date]])</f>
        <v>2023</v>
      </c>
      <c r="F5396" s="2">
        <v>6.9444444444444441E-3</v>
      </c>
      <c r="G5396" s="8" t="str">
        <f>TEXT(Hospital_Emergency_Room_Data[[#This Row],[Patient Admission Date]],"dddd")</f>
        <v>Sunday</v>
      </c>
      <c r="H5396" t="s">
        <v>41</v>
      </c>
      <c r="I5396">
        <v>79</v>
      </c>
      <c r="J5396" s="5" t="s">
        <v>9222</v>
      </c>
      <c r="K5396" t="s">
        <v>12</v>
      </c>
      <c r="L5396" t="s">
        <v>9281</v>
      </c>
      <c r="M5396" t="s">
        <v>9210</v>
      </c>
      <c r="N5396">
        <v>2</v>
      </c>
      <c r="O5396">
        <v>28</v>
      </c>
      <c r="P5396" t="s">
        <v>9226</v>
      </c>
      <c r="Q5396">
        <v>6</v>
      </c>
      <c r="R5396">
        <v>0</v>
      </c>
      <c r="S5396" t="s">
        <v>9258</v>
      </c>
      <c r="T5396" t="s">
        <v>9263</v>
      </c>
      <c r="U5396" t="s">
        <v>9282</v>
      </c>
      <c r="V5396" t="str" cm="1">
        <f t="array" ref="V5396">_xlfn.IFS(Hospital_Emergency_Room_Data[[#This Row],[Day]]&lt;=10,"Start(1-10)",Hospital_Emergency_Room_Data[[#This Row],[Day]]&lt;=20,"Middle(11-20)",Hospital_Emergency_Room_Data[[#This Row],[Day]]&gt;20,"End(21-30)")</f>
        <v>Start(1-10)</v>
      </c>
    </row>
    <row r="5397" spans="1:22">
      <c r="A5397">
        <v>512123157</v>
      </c>
      <c r="B5397" t="s">
        <v>5405</v>
      </c>
      <c r="C5397" s="1">
        <v>45432</v>
      </c>
      <c r="D5397" t="str">
        <f>TEXT(Hospital_Emergency_Room_Data[[#This Row],[Patient Admission Date]],"mmm")</f>
        <v>May</v>
      </c>
      <c r="E5397">
        <f>YEAR(Hospital_Emergency_Room_Data[[#This Row],[Patient Admission Date]])</f>
        <v>2024</v>
      </c>
      <c r="F5397" s="2">
        <v>0.16805555555555557</v>
      </c>
      <c r="G5397" s="8" t="str">
        <f>TEXT(Hospital_Emergency_Room_Data[[#This Row],[Patient Admission Date]],"dddd")</f>
        <v>Monday</v>
      </c>
      <c r="H5397" t="s">
        <v>41</v>
      </c>
      <c r="I5397">
        <v>21</v>
      </c>
      <c r="J5397" s="5" t="s">
        <v>9220</v>
      </c>
      <c r="K5397" t="s">
        <v>12</v>
      </c>
      <c r="L5397" t="s">
        <v>9281</v>
      </c>
      <c r="M5397" t="s">
        <v>9210</v>
      </c>
      <c r="N5397">
        <v>2</v>
      </c>
      <c r="O5397">
        <v>18</v>
      </c>
      <c r="P5397" t="s">
        <v>9226</v>
      </c>
      <c r="Q5397">
        <v>20</v>
      </c>
      <c r="R5397">
        <v>4</v>
      </c>
      <c r="S5397" t="s">
        <v>9258</v>
      </c>
      <c r="T5397" t="s">
        <v>9262</v>
      </c>
      <c r="U5397" t="s">
        <v>9282</v>
      </c>
      <c r="V5397" t="str" cm="1">
        <f t="array" ref="V5397">_xlfn.IFS(Hospital_Emergency_Room_Data[[#This Row],[Day]]&lt;=10,"Start(1-10)",Hospital_Emergency_Room_Data[[#This Row],[Day]]&lt;=20,"Middle(11-20)",Hospital_Emergency_Room_Data[[#This Row],[Day]]&gt;20,"End(21-30)")</f>
        <v>Middle(11-20)</v>
      </c>
    </row>
    <row r="5398" spans="1:22">
      <c r="A5398">
        <v>291974031</v>
      </c>
      <c r="B5398" t="s">
        <v>5406</v>
      </c>
      <c r="C5398" s="1">
        <v>45305</v>
      </c>
      <c r="D5398" t="str">
        <f>TEXT(Hospital_Emergency_Room_Data[[#This Row],[Patient Admission Date]],"mmm")</f>
        <v>Jan</v>
      </c>
      <c r="E5398">
        <f>YEAR(Hospital_Emergency_Room_Data[[#This Row],[Patient Admission Date]])</f>
        <v>2024</v>
      </c>
      <c r="F5398" s="2">
        <v>0.11666666666666667</v>
      </c>
      <c r="G5398" s="8" t="str">
        <f>TEXT(Hospital_Emergency_Room_Data[[#This Row],[Patient Admission Date]],"dddd")</f>
        <v>Sunday</v>
      </c>
      <c r="H5398" t="s">
        <v>41</v>
      </c>
      <c r="I5398">
        <v>75</v>
      </c>
      <c r="J5398" s="5" t="s">
        <v>9222</v>
      </c>
      <c r="K5398" t="s">
        <v>12</v>
      </c>
      <c r="L5398" t="s">
        <v>9281</v>
      </c>
      <c r="M5398" t="s">
        <v>9210</v>
      </c>
      <c r="N5398">
        <v>3</v>
      </c>
      <c r="O5398">
        <v>26</v>
      </c>
      <c r="P5398" t="s">
        <v>9226</v>
      </c>
      <c r="Q5398">
        <v>14</v>
      </c>
      <c r="R5398">
        <v>2</v>
      </c>
      <c r="S5398" t="s">
        <v>9258</v>
      </c>
      <c r="T5398" t="s">
        <v>9265</v>
      </c>
      <c r="U5398" t="s">
        <v>9282</v>
      </c>
      <c r="V5398" t="str" cm="1">
        <f t="array" ref="V5398">_xlfn.IFS(Hospital_Emergency_Room_Data[[#This Row],[Day]]&lt;=10,"Start(1-10)",Hospital_Emergency_Room_Data[[#This Row],[Day]]&lt;=20,"Middle(11-20)",Hospital_Emergency_Room_Data[[#This Row],[Day]]&gt;20,"End(21-30)")</f>
        <v>Middle(11-20)</v>
      </c>
    </row>
    <row r="5399" spans="1:22">
      <c r="A5399">
        <v>752271468</v>
      </c>
      <c r="B5399" t="s">
        <v>5407</v>
      </c>
      <c r="C5399" s="1">
        <v>45029</v>
      </c>
      <c r="D5399" t="str">
        <f>TEXT(Hospital_Emergency_Room_Data[[#This Row],[Patient Admission Date]],"mmm")</f>
        <v>Apr</v>
      </c>
      <c r="E5399">
        <f>YEAR(Hospital_Emergency_Room_Data[[#This Row],[Patient Admission Date]])</f>
        <v>2023</v>
      </c>
      <c r="F5399" s="2">
        <v>0.94652777777777775</v>
      </c>
      <c r="G5399" s="8" t="str">
        <f>TEXT(Hospital_Emergency_Room_Data[[#This Row],[Patient Admission Date]],"dddd")</f>
        <v>Thursday</v>
      </c>
      <c r="H5399" t="s">
        <v>41</v>
      </c>
      <c r="I5399">
        <v>68</v>
      </c>
      <c r="J5399" s="5" t="s">
        <v>9217</v>
      </c>
      <c r="K5399" t="s">
        <v>12</v>
      </c>
      <c r="L5399" t="s">
        <v>9281</v>
      </c>
      <c r="M5399" t="s">
        <v>9210</v>
      </c>
      <c r="N5399">
        <v>3</v>
      </c>
      <c r="O5399">
        <v>53</v>
      </c>
      <c r="P5399" t="s">
        <v>9225</v>
      </c>
      <c r="Q5399">
        <v>13</v>
      </c>
      <c r="R5399">
        <v>22</v>
      </c>
      <c r="S5399" t="s">
        <v>9256</v>
      </c>
      <c r="T5399" t="s">
        <v>9265</v>
      </c>
      <c r="U5399" t="s">
        <v>9283</v>
      </c>
      <c r="V5399" t="str" cm="1">
        <f t="array" ref="V5399">_xlfn.IFS(Hospital_Emergency_Room_Data[[#This Row],[Day]]&lt;=10,"Start(1-10)",Hospital_Emergency_Room_Data[[#This Row],[Day]]&lt;=20,"Middle(11-20)",Hospital_Emergency_Room_Data[[#This Row],[Day]]&gt;20,"End(21-30)")</f>
        <v>Middle(11-20)</v>
      </c>
    </row>
    <row r="5400" spans="1:22">
      <c r="A5400">
        <v>197317419</v>
      </c>
      <c r="B5400" t="s">
        <v>5408</v>
      </c>
      <c r="C5400" s="1">
        <v>45076</v>
      </c>
      <c r="D5400" t="str">
        <f>TEXT(Hospital_Emergency_Room_Data[[#This Row],[Patient Admission Date]],"mmm")</f>
        <v>May</v>
      </c>
      <c r="E5400">
        <f>YEAR(Hospital_Emergency_Room_Data[[#This Row],[Patient Admission Date]])</f>
        <v>2023</v>
      </c>
      <c r="F5400" s="2">
        <v>0.57916666666666672</v>
      </c>
      <c r="G5400" s="8" t="str">
        <f>TEXT(Hospital_Emergency_Room_Data[[#This Row],[Patient Admission Date]],"dddd")</f>
        <v>Tuesday</v>
      </c>
      <c r="H5400" t="s">
        <v>41</v>
      </c>
      <c r="I5400">
        <v>39</v>
      </c>
      <c r="J5400" s="5" t="s">
        <v>9223</v>
      </c>
      <c r="K5400" t="s">
        <v>12</v>
      </c>
      <c r="L5400" t="s">
        <v>9281</v>
      </c>
      <c r="M5400" t="s">
        <v>9210</v>
      </c>
      <c r="N5400">
        <v>3</v>
      </c>
      <c r="O5400">
        <v>53</v>
      </c>
      <c r="P5400" t="s">
        <v>9225</v>
      </c>
      <c r="Q5400">
        <v>30</v>
      </c>
      <c r="R5400">
        <v>13</v>
      </c>
      <c r="S5400" t="s">
        <v>9257</v>
      </c>
      <c r="T5400" t="s">
        <v>9264</v>
      </c>
      <c r="U5400" t="s">
        <v>9283</v>
      </c>
      <c r="V5400" t="str" cm="1">
        <f t="array" ref="V5400">_xlfn.IFS(Hospital_Emergency_Room_Data[[#This Row],[Day]]&lt;=10,"Start(1-10)",Hospital_Emergency_Room_Data[[#This Row],[Day]]&lt;=20,"Middle(11-20)",Hospital_Emergency_Room_Data[[#This Row],[Day]]&gt;20,"End(21-30)")</f>
        <v>End(21-30)</v>
      </c>
    </row>
    <row r="5401" spans="1:22">
      <c r="A5401">
        <v>487492870</v>
      </c>
      <c r="B5401" t="s">
        <v>5409</v>
      </c>
      <c r="C5401" s="1">
        <v>45430</v>
      </c>
      <c r="D5401" t="str">
        <f>TEXT(Hospital_Emergency_Room_Data[[#This Row],[Patient Admission Date]],"mmm")</f>
        <v>May</v>
      </c>
      <c r="E5401">
        <f>YEAR(Hospital_Emergency_Room_Data[[#This Row],[Patient Admission Date]])</f>
        <v>2024</v>
      </c>
      <c r="F5401" s="2">
        <v>0.51527777777777772</v>
      </c>
      <c r="G5401" s="8" t="str">
        <f>TEXT(Hospital_Emergency_Room_Data[[#This Row],[Patient Admission Date]],"dddd")</f>
        <v>Saturday</v>
      </c>
      <c r="H5401" t="s">
        <v>41</v>
      </c>
      <c r="I5401">
        <v>61</v>
      </c>
      <c r="J5401" s="5" t="s">
        <v>9217</v>
      </c>
      <c r="K5401" t="s">
        <v>12</v>
      </c>
      <c r="L5401" t="s">
        <v>9281</v>
      </c>
      <c r="M5401" t="s">
        <v>9210</v>
      </c>
      <c r="N5401">
        <v>3</v>
      </c>
      <c r="O5401">
        <v>15</v>
      </c>
      <c r="P5401" t="s">
        <v>9226</v>
      </c>
      <c r="Q5401">
        <v>18</v>
      </c>
      <c r="R5401">
        <v>12</v>
      </c>
      <c r="S5401" t="s">
        <v>9257</v>
      </c>
      <c r="T5401" t="s">
        <v>9262</v>
      </c>
      <c r="U5401" t="s">
        <v>9282</v>
      </c>
      <c r="V5401" t="str" cm="1">
        <f t="array" ref="V5401">_xlfn.IFS(Hospital_Emergency_Room_Data[[#This Row],[Day]]&lt;=10,"Start(1-10)",Hospital_Emergency_Room_Data[[#This Row],[Day]]&lt;=20,"Middle(11-20)",Hospital_Emergency_Room_Data[[#This Row],[Day]]&gt;20,"End(21-30)")</f>
        <v>Middle(11-20)</v>
      </c>
    </row>
    <row r="5402" spans="1:22">
      <c r="A5402">
        <v>680233462</v>
      </c>
      <c r="B5402" t="s">
        <v>5410</v>
      </c>
      <c r="C5402" s="1">
        <v>45150</v>
      </c>
      <c r="D5402" t="str">
        <f>TEXT(Hospital_Emergency_Room_Data[[#This Row],[Patient Admission Date]],"mmm")</f>
        <v>Aug</v>
      </c>
      <c r="E5402">
        <f>YEAR(Hospital_Emergency_Room_Data[[#This Row],[Patient Admission Date]])</f>
        <v>2023</v>
      </c>
      <c r="F5402" s="2">
        <v>0.82499999999999996</v>
      </c>
      <c r="G5402" s="8" t="str">
        <f>TEXT(Hospital_Emergency_Room_Data[[#This Row],[Patient Admission Date]],"dddd")</f>
        <v>Saturday</v>
      </c>
      <c r="H5402" t="s">
        <v>41</v>
      </c>
      <c r="I5402">
        <v>76</v>
      </c>
      <c r="J5402" s="5" t="s">
        <v>9222</v>
      </c>
      <c r="K5402" t="s">
        <v>12</v>
      </c>
      <c r="L5402" t="s">
        <v>9281</v>
      </c>
      <c r="M5402" t="s">
        <v>9210</v>
      </c>
      <c r="N5402">
        <v>3</v>
      </c>
      <c r="O5402">
        <v>29</v>
      </c>
      <c r="P5402" t="s">
        <v>9226</v>
      </c>
      <c r="Q5402">
        <v>12</v>
      </c>
      <c r="R5402">
        <v>19</v>
      </c>
      <c r="S5402" t="s">
        <v>9256</v>
      </c>
      <c r="T5402" t="s">
        <v>9265</v>
      </c>
      <c r="U5402" t="s">
        <v>9282</v>
      </c>
      <c r="V5402" t="str" cm="1">
        <f t="array" ref="V5402">_xlfn.IFS(Hospital_Emergency_Room_Data[[#This Row],[Day]]&lt;=10,"Start(1-10)",Hospital_Emergency_Room_Data[[#This Row],[Day]]&lt;=20,"Middle(11-20)",Hospital_Emergency_Room_Data[[#This Row],[Day]]&gt;20,"End(21-30)")</f>
        <v>Middle(11-20)</v>
      </c>
    </row>
    <row r="5403" spans="1:22">
      <c r="A5403">
        <v>262627521</v>
      </c>
      <c r="B5403" t="s">
        <v>5411</v>
      </c>
      <c r="C5403" s="1">
        <v>45297</v>
      </c>
      <c r="D5403" t="str">
        <f>TEXT(Hospital_Emergency_Room_Data[[#This Row],[Patient Admission Date]],"mmm")</f>
        <v>Jan</v>
      </c>
      <c r="E5403">
        <f>YEAR(Hospital_Emergency_Room_Data[[#This Row],[Patient Admission Date]])</f>
        <v>2024</v>
      </c>
      <c r="F5403" s="2">
        <v>0.47638888888888886</v>
      </c>
      <c r="G5403" s="8" t="str">
        <f>TEXT(Hospital_Emergency_Room_Data[[#This Row],[Patient Admission Date]],"dddd")</f>
        <v>Saturday</v>
      </c>
      <c r="H5403" t="s">
        <v>41</v>
      </c>
      <c r="I5403">
        <v>22</v>
      </c>
      <c r="J5403" s="5" t="s">
        <v>9220</v>
      </c>
      <c r="K5403" t="s">
        <v>12</v>
      </c>
      <c r="L5403" t="s">
        <v>9281</v>
      </c>
      <c r="M5403" t="s">
        <v>9210</v>
      </c>
      <c r="N5403">
        <v>3</v>
      </c>
      <c r="O5403">
        <v>50</v>
      </c>
      <c r="P5403" t="s">
        <v>9225</v>
      </c>
      <c r="Q5403">
        <v>6</v>
      </c>
      <c r="R5403">
        <v>11</v>
      </c>
      <c r="S5403" t="s">
        <v>9255</v>
      </c>
      <c r="T5403" t="s">
        <v>9263</v>
      </c>
      <c r="U5403" t="s">
        <v>9283</v>
      </c>
      <c r="V5403" t="str" cm="1">
        <f t="array" ref="V5403">_xlfn.IFS(Hospital_Emergency_Room_Data[[#This Row],[Day]]&lt;=10,"Start(1-10)",Hospital_Emergency_Room_Data[[#This Row],[Day]]&lt;=20,"Middle(11-20)",Hospital_Emergency_Room_Data[[#This Row],[Day]]&gt;20,"End(21-30)")</f>
        <v>Start(1-10)</v>
      </c>
    </row>
    <row r="5404" spans="1:22">
      <c r="A5404">
        <v>192402024</v>
      </c>
      <c r="B5404" t="s">
        <v>5412</v>
      </c>
      <c r="C5404" s="1">
        <v>45228</v>
      </c>
      <c r="D5404" t="str">
        <f>TEXT(Hospital_Emergency_Room_Data[[#This Row],[Patient Admission Date]],"mmm")</f>
        <v>Oct</v>
      </c>
      <c r="E5404">
        <f>YEAR(Hospital_Emergency_Room_Data[[#This Row],[Patient Admission Date]])</f>
        <v>2023</v>
      </c>
      <c r="F5404" s="2">
        <v>0.34513888888888888</v>
      </c>
      <c r="G5404" s="8" t="str">
        <f>TEXT(Hospital_Emergency_Room_Data[[#This Row],[Patient Admission Date]],"dddd")</f>
        <v>Sunday</v>
      </c>
      <c r="H5404" t="s">
        <v>41</v>
      </c>
      <c r="I5404">
        <v>42</v>
      </c>
      <c r="J5404" s="5" t="s">
        <v>9223</v>
      </c>
      <c r="K5404" t="s">
        <v>12</v>
      </c>
      <c r="L5404" t="s">
        <v>9281</v>
      </c>
      <c r="M5404" t="s">
        <v>9210</v>
      </c>
      <c r="N5404">
        <v>3</v>
      </c>
      <c r="O5404">
        <v>27</v>
      </c>
      <c r="P5404" t="s">
        <v>9226</v>
      </c>
      <c r="Q5404">
        <v>29</v>
      </c>
      <c r="R5404">
        <v>8</v>
      </c>
      <c r="S5404" t="s">
        <v>9255</v>
      </c>
      <c r="T5404" t="s">
        <v>9264</v>
      </c>
      <c r="U5404" t="s">
        <v>9282</v>
      </c>
      <c r="V5404" t="str" cm="1">
        <f t="array" ref="V5404">_xlfn.IFS(Hospital_Emergency_Room_Data[[#This Row],[Day]]&lt;=10,"Start(1-10)",Hospital_Emergency_Room_Data[[#This Row],[Day]]&lt;=20,"Middle(11-20)",Hospital_Emergency_Room_Data[[#This Row],[Day]]&gt;20,"End(21-30)")</f>
        <v>End(21-30)</v>
      </c>
    </row>
    <row r="5405" spans="1:22">
      <c r="A5405">
        <v>801122935</v>
      </c>
      <c r="B5405" t="s">
        <v>5413</v>
      </c>
      <c r="C5405" s="1">
        <v>45422</v>
      </c>
      <c r="D5405" t="str">
        <f>TEXT(Hospital_Emergency_Room_Data[[#This Row],[Patient Admission Date]],"mmm")</f>
        <v>May</v>
      </c>
      <c r="E5405">
        <f>YEAR(Hospital_Emergency_Room_Data[[#This Row],[Patient Admission Date]])</f>
        <v>2024</v>
      </c>
      <c r="F5405" s="2">
        <v>3.8194444444444448E-2</v>
      </c>
      <c r="G5405" s="8" t="str">
        <f>TEXT(Hospital_Emergency_Room_Data[[#This Row],[Patient Admission Date]],"dddd")</f>
        <v>Friday</v>
      </c>
      <c r="H5405" t="s">
        <v>41</v>
      </c>
      <c r="I5405">
        <v>74</v>
      </c>
      <c r="J5405" s="5" t="s">
        <v>9222</v>
      </c>
      <c r="K5405" t="s">
        <v>12</v>
      </c>
      <c r="L5405" t="s">
        <v>9281</v>
      </c>
      <c r="M5405" t="s">
        <v>9210</v>
      </c>
      <c r="N5405">
        <v>3</v>
      </c>
      <c r="O5405">
        <v>33</v>
      </c>
      <c r="P5405" t="s">
        <v>9225</v>
      </c>
      <c r="Q5405">
        <v>10</v>
      </c>
      <c r="R5405">
        <v>0</v>
      </c>
      <c r="S5405" t="s">
        <v>9258</v>
      </c>
      <c r="T5405" t="s">
        <v>9265</v>
      </c>
      <c r="U5405" t="s">
        <v>9300</v>
      </c>
      <c r="V5405" t="str" cm="1">
        <f t="array" ref="V5405">_xlfn.IFS(Hospital_Emergency_Room_Data[[#This Row],[Day]]&lt;=10,"Start(1-10)",Hospital_Emergency_Room_Data[[#This Row],[Day]]&lt;=20,"Middle(11-20)",Hospital_Emergency_Room_Data[[#This Row],[Day]]&gt;20,"End(21-30)")</f>
        <v>Start(1-10)</v>
      </c>
    </row>
    <row r="5406" spans="1:22">
      <c r="A5406">
        <v>825594709</v>
      </c>
      <c r="B5406" t="s">
        <v>5414</v>
      </c>
      <c r="C5406" s="1">
        <v>45287</v>
      </c>
      <c r="D5406" t="str">
        <f>TEXT(Hospital_Emergency_Room_Data[[#This Row],[Patient Admission Date]],"mmm")</f>
        <v>Dec</v>
      </c>
      <c r="E5406">
        <f>YEAR(Hospital_Emergency_Room_Data[[#This Row],[Patient Admission Date]])</f>
        <v>2023</v>
      </c>
      <c r="F5406" s="2">
        <v>0.44027777777777777</v>
      </c>
      <c r="G5406" s="8" t="str">
        <f>TEXT(Hospital_Emergency_Room_Data[[#This Row],[Patient Admission Date]],"dddd")</f>
        <v>Wednesday</v>
      </c>
      <c r="H5406" t="s">
        <v>41</v>
      </c>
      <c r="I5406">
        <v>71</v>
      </c>
      <c r="J5406" s="5" t="s">
        <v>9222</v>
      </c>
      <c r="K5406" t="s">
        <v>12</v>
      </c>
      <c r="L5406" t="s">
        <v>9281</v>
      </c>
      <c r="M5406" t="s">
        <v>9210</v>
      </c>
      <c r="N5406">
        <v>3</v>
      </c>
      <c r="O5406">
        <v>48</v>
      </c>
      <c r="P5406" t="s">
        <v>9225</v>
      </c>
      <c r="Q5406">
        <v>27</v>
      </c>
      <c r="R5406">
        <v>10</v>
      </c>
      <c r="S5406" t="s">
        <v>9255</v>
      </c>
      <c r="T5406" t="s">
        <v>9264</v>
      </c>
      <c r="U5406" t="s">
        <v>9283</v>
      </c>
      <c r="V5406" t="str" cm="1">
        <f t="array" ref="V5406">_xlfn.IFS(Hospital_Emergency_Room_Data[[#This Row],[Day]]&lt;=10,"Start(1-10)",Hospital_Emergency_Room_Data[[#This Row],[Day]]&lt;=20,"Middle(11-20)",Hospital_Emergency_Room_Data[[#This Row],[Day]]&gt;20,"End(21-30)")</f>
        <v>End(21-30)</v>
      </c>
    </row>
    <row r="5407" spans="1:22">
      <c r="A5407">
        <v>675907843</v>
      </c>
      <c r="B5407" t="s">
        <v>5415</v>
      </c>
      <c r="C5407" s="1">
        <v>45104</v>
      </c>
      <c r="D5407" t="str">
        <f>TEXT(Hospital_Emergency_Room_Data[[#This Row],[Patient Admission Date]],"mmm")</f>
        <v>Jun</v>
      </c>
      <c r="E5407">
        <f>YEAR(Hospital_Emergency_Room_Data[[#This Row],[Patient Admission Date]])</f>
        <v>2023</v>
      </c>
      <c r="F5407" s="2">
        <v>0.71597222222222223</v>
      </c>
      <c r="G5407" s="8" t="str">
        <f>TEXT(Hospital_Emergency_Room_Data[[#This Row],[Patient Admission Date]],"dddd")</f>
        <v>Tuesday</v>
      </c>
      <c r="H5407" t="s">
        <v>41</v>
      </c>
      <c r="I5407">
        <v>51</v>
      </c>
      <c r="J5407" s="5" t="s">
        <v>9219</v>
      </c>
      <c r="K5407" t="s">
        <v>12</v>
      </c>
      <c r="L5407" t="s">
        <v>9281</v>
      </c>
      <c r="M5407" t="s">
        <v>9210</v>
      </c>
      <c r="N5407">
        <v>4</v>
      </c>
      <c r="O5407">
        <v>17</v>
      </c>
      <c r="P5407" t="s">
        <v>9226</v>
      </c>
      <c r="Q5407">
        <v>27</v>
      </c>
      <c r="R5407">
        <v>17</v>
      </c>
      <c r="S5407" t="s">
        <v>9257</v>
      </c>
      <c r="T5407" t="s">
        <v>9264</v>
      </c>
      <c r="U5407" t="s">
        <v>9282</v>
      </c>
      <c r="V5407" t="str" cm="1">
        <f t="array" ref="V5407">_xlfn.IFS(Hospital_Emergency_Room_Data[[#This Row],[Day]]&lt;=10,"Start(1-10)",Hospital_Emergency_Room_Data[[#This Row],[Day]]&lt;=20,"Middle(11-20)",Hospital_Emergency_Room_Data[[#This Row],[Day]]&gt;20,"End(21-30)")</f>
        <v>End(21-30)</v>
      </c>
    </row>
    <row r="5408" spans="1:22">
      <c r="A5408">
        <v>575571946</v>
      </c>
      <c r="B5408" t="s">
        <v>5416</v>
      </c>
      <c r="C5408" s="1">
        <v>45217</v>
      </c>
      <c r="D5408" t="str">
        <f>TEXT(Hospital_Emergency_Room_Data[[#This Row],[Patient Admission Date]],"mmm")</f>
        <v>Oct</v>
      </c>
      <c r="E5408">
        <f>YEAR(Hospital_Emergency_Room_Data[[#This Row],[Patient Admission Date]])</f>
        <v>2023</v>
      </c>
      <c r="F5408" s="2">
        <v>0.16041666666666668</v>
      </c>
      <c r="G5408" s="8" t="str">
        <f>TEXT(Hospital_Emergency_Room_Data[[#This Row],[Patient Admission Date]],"dddd")</f>
        <v>Wednesday</v>
      </c>
      <c r="H5408" t="s">
        <v>41</v>
      </c>
      <c r="I5408">
        <v>41</v>
      </c>
      <c r="J5408" s="5" t="s">
        <v>9223</v>
      </c>
      <c r="K5408" t="s">
        <v>12</v>
      </c>
      <c r="L5408" t="s">
        <v>9281</v>
      </c>
      <c r="M5408" t="s">
        <v>9210</v>
      </c>
      <c r="N5408">
        <v>4</v>
      </c>
      <c r="O5408">
        <v>21</v>
      </c>
      <c r="P5408" t="s">
        <v>9226</v>
      </c>
      <c r="Q5408">
        <v>18</v>
      </c>
      <c r="R5408">
        <v>3</v>
      </c>
      <c r="S5408" t="s">
        <v>9258</v>
      </c>
      <c r="T5408" t="s">
        <v>9262</v>
      </c>
      <c r="U5408" t="s">
        <v>9282</v>
      </c>
      <c r="V5408" t="str" cm="1">
        <f t="array" ref="V5408">_xlfn.IFS(Hospital_Emergency_Room_Data[[#This Row],[Day]]&lt;=10,"Start(1-10)",Hospital_Emergency_Room_Data[[#This Row],[Day]]&lt;=20,"Middle(11-20)",Hospital_Emergency_Room_Data[[#This Row],[Day]]&gt;20,"End(21-30)")</f>
        <v>Middle(11-20)</v>
      </c>
    </row>
    <row r="5409" spans="1:22">
      <c r="A5409">
        <v>456833428</v>
      </c>
      <c r="B5409" t="s">
        <v>5417</v>
      </c>
      <c r="C5409" s="1">
        <v>45420</v>
      </c>
      <c r="D5409" t="str">
        <f>TEXT(Hospital_Emergency_Room_Data[[#This Row],[Patient Admission Date]],"mmm")</f>
        <v>May</v>
      </c>
      <c r="E5409">
        <f>YEAR(Hospital_Emergency_Room_Data[[#This Row],[Patient Admission Date]])</f>
        <v>2024</v>
      </c>
      <c r="F5409" s="2">
        <v>0.75694444444444442</v>
      </c>
      <c r="G5409" s="8" t="str">
        <f>TEXT(Hospital_Emergency_Room_Data[[#This Row],[Patient Admission Date]],"dddd")</f>
        <v>Wednesday</v>
      </c>
      <c r="H5409" t="s">
        <v>41</v>
      </c>
      <c r="I5409">
        <v>1</v>
      </c>
      <c r="J5409" s="5" t="s">
        <v>9218</v>
      </c>
      <c r="K5409" t="s">
        <v>12</v>
      </c>
      <c r="L5409" t="s">
        <v>9281</v>
      </c>
      <c r="M5409" t="s">
        <v>9210</v>
      </c>
      <c r="N5409">
        <v>4</v>
      </c>
      <c r="O5409">
        <v>17</v>
      </c>
      <c r="P5409" t="s">
        <v>9226</v>
      </c>
      <c r="Q5409">
        <v>8</v>
      </c>
      <c r="R5409">
        <v>18</v>
      </c>
      <c r="S5409" t="s">
        <v>9256</v>
      </c>
      <c r="T5409" t="s">
        <v>9265</v>
      </c>
      <c r="U5409" t="s">
        <v>9282</v>
      </c>
      <c r="V5409" t="str" cm="1">
        <f t="array" ref="V5409">_xlfn.IFS(Hospital_Emergency_Room_Data[[#This Row],[Day]]&lt;=10,"Start(1-10)",Hospital_Emergency_Room_Data[[#This Row],[Day]]&lt;=20,"Middle(11-20)",Hospital_Emergency_Room_Data[[#This Row],[Day]]&gt;20,"End(21-30)")</f>
        <v>Start(1-10)</v>
      </c>
    </row>
    <row r="5410" spans="1:22">
      <c r="A5410">
        <v>838472404</v>
      </c>
      <c r="B5410" t="s">
        <v>5418</v>
      </c>
      <c r="C5410" s="1">
        <v>45395</v>
      </c>
      <c r="D5410" t="str">
        <f>TEXT(Hospital_Emergency_Room_Data[[#This Row],[Patient Admission Date]],"mmm")</f>
        <v>Apr</v>
      </c>
      <c r="E5410">
        <f>YEAR(Hospital_Emergency_Room_Data[[#This Row],[Patient Admission Date]])</f>
        <v>2024</v>
      </c>
      <c r="F5410" s="2">
        <v>0.18819444444444444</v>
      </c>
      <c r="G5410" s="8" t="str">
        <f>TEXT(Hospital_Emergency_Room_Data[[#This Row],[Patient Admission Date]],"dddd")</f>
        <v>Saturday</v>
      </c>
      <c r="H5410" t="s">
        <v>41</v>
      </c>
      <c r="I5410">
        <v>77</v>
      </c>
      <c r="J5410" s="5" t="s">
        <v>9222</v>
      </c>
      <c r="K5410" t="s">
        <v>12</v>
      </c>
      <c r="L5410" t="s">
        <v>9281</v>
      </c>
      <c r="M5410" t="s">
        <v>9210</v>
      </c>
      <c r="N5410">
        <v>4</v>
      </c>
      <c r="O5410">
        <v>23</v>
      </c>
      <c r="P5410" t="s">
        <v>9226</v>
      </c>
      <c r="Q5410">
        <v>13</v>
      </c>
      <c r="R5410">
        <v>4</v>
      </c>
      <c r="S5410" t="s">
        <v>9258</v>
      </c>
      <c r="T5410" t="s">
        <v>9265</v>
      </c>
      <c r="U5410" t="s">
        <v>9282</v>
      </c>
      <c r="V5410" t="str" cm="1">
        <f t="array" ref="V5410">_xlfn.IFS(Hospital_Emergency_Room_Data[[#This Row],[Day]]&lt;=10,"Start(1-10)",Hospital_Emergency_Room_Data[[#This Row],[Day]]&lt;=20,"Middle(11-20)",Hospital_Emergency_Room_Data[[#This Row],[Day]]&gt;20,"End(21-30)")</f>
        <v>Middle(11-20)</v>
      </c>
    </row>
    <row r="5411" spans="1:22">
      <c r="A5411">
        <v>731160726</v>
      </c>
      <c r="B5411" t="s">
        <v>5419</v>
      </c>
      <c r="C5411" s="1">
        <v>45331</v>
      </c>
      <c r="D5411" t="str">
        <f>TEXT(Hospital_Emergency_Room_Data[[#This Row],[Patient Admission Date]],"mmm")</f>
        <v>Feb</v>
      </c>
      <c r="E5411">
        <f>YEAR(Hospital_Emergency_Room_Data[[#This Row],[Patient Admission Date]])</f>
        <v>2024</v>
      </c>
      <c r="F5411" s="2">
        <v>0.16875000000000001</v>
      </c>
      <c r="G5411" s="8" t="str">
        <f>TEXT(Hospital_Emergency_Room_Data[[#This Row],[Patient Admission Date]],"dddd")</f>
        <v>Friday</v>
      </c>
      <c r="H5411" t="s">
        <v>41</v>
      </c>
      <c r="I5411">
        <v>77</v>
      </c>
      <c r="J5411" s="5" t="s">
        <v>9222</v>
      </c>
      <c r="K5411" t="s">
        <v>12</v>
      </c>
      <c r="L5411" t="s">
        <v>9281</v>
      </c>
      <c r="M5411" t="s">
        <v>9210</v>
      </c>
      <c r="N5411">
        <v>4</v>
      </c>
      <c r="O5411">
        <v>36</v>
      </c>
      <c r="P5411" t="s">
        <v>9225</v>
      </c>
      <c r="Q5411">
        <v>9</v>
      </c>
      <c r="R5411">
        <v>4</v>
      </c>
      <c r="S5411" t="s">
        <v>9258</v>
      </c>
      <c r="T5411" t="s">
        <v>9265</v>
      </c>
      <c r="U5411" t="s">
        <v>9300</v>
      </c>
      <c r="V5411" t="str" cm="1">
        <f t="array" ref="V5411">_xlfn.IFS(Hospital_Emergency_Room_Data[[#This Row],[Day]]&lt;=10,"Start(1-10)",Hospital_Emergency_Room_Data[[#This Row],[Day]]&lt;=20,"Middle(11-20)",Hospital_Emergency_Room_Data[[#This Row],[Day]]&gt;20,"End(21-30)")</f>
        <v>Start(1-10)</v>
      </c>
    </row>
    <row r="5412" spans="1:22">
      <c r="A5412">
        <v>890174503</v>
      </c>
      <c r="B5412" t="s">
        <v>5420</v>
      </c>
      <c r="C5412" s="1">
        <v>45045</v>
      </c>
      <c r="D5412" t="str">
        <f>TEXT(Hospital_Emergency_Room_Data[[#This Row],[Patient Admission Date]],"mmm")</f>
        <v>Apr</v>
      </c>
      <c r="E5412">
        <f>YEAR(Hospital_Emergency_Room_Data[[#This Row],[Patient Admission Date]])</f>
        <v>2023</v>
      </c>
      <c r="F5412" s="2">
        <v>5.2083333333333336E-2</v>
      </c>
      <c r="G5412" s="8" t="str">
        <f>TEXT(Hospital_Emergency_Room_Data[[#This Row],[Patient Admission Date]],"dddd")</f>
        <v>Saturday</v>
      </c>
      <c r="H5412" t="s">
        <v>41</v>
      </c>
      <c r="I5412">
        <v>10</v>
      </c>
      <c r="J5412" s="5" t="s">
        <v>9221</v>
      </c>
      <c r="K5412" t="s">
        <v>12</v>
      </c>
      <c r="L5412" t="s">
        <v>9281</v>
      </c>
      <c r="M5412" t="s">
        <v>9210</v>
      </c>
      <c r="N5412">
        <v>4</v>
      </c>
      <c r="O5412">
        <v>36</v>
      </c>
      <c r="P5412" t="s">
        <v>9225</v>
      </c>
      <c r="Q5412">
        <v>29</v>
      </c>
      <c r="R5412">
        <v>1</v>
      </c>
      <c r="S5412" t="s">
        <v>9258</v>
      </c>
      <c r="T5412" t="s">
        <v>9264</v>
      </c>
      <c r="U5412" t="s">
        <v>9300</v>
      </c>
      <c r="V5412" t="str" cm="1">
        <f t="array" ref="V5412">_xlfn.IFS(Hospital_Emergency_Room_Data[[#This Row],[Day]]&lt;=10,"Start(1-10)",Hospital_Emergency_Room_Data[[#This Row],[Day]]&lt;=20,"Middle(11-20)",Hospital_Emergency_Room_Data[[#This Row],[Day]]&gt;20,"End(21-30)")</f>
        <v>End(21-30)</v>
      </c>
    </row>
    <row r="5413" spans="1:22">
      <c r="A5413">
        <v>776830168</v>
      </c>
      <c r="B5413" t="s">
        <v>5421</v>
      </c>
      <c r="C5413" s="1">
        <v>45487</v>
      </c>
      <c r="D5413" t="str">
        <f>TEXT(Hospital_Emergency_Room_Data[[#This Row],[Patient Admission Date]],"mmm")</f>
        <v>Jul</v>
      </c>
      <c r="E5413">
        <f>YEAR(Hospital_Emergency_Room_Data[[#This Row],[Patient Admission Date]])</f>
        <v>2024</v>
      </c>
      <c r="F5413" s="2">
        <v>0.99930555555555556</v>
      </c>
      <c r="G5413" s="8" t="str">
        <f>TEXT(Hospital_Emergency_Room_Data[[#This Row],[Patient Admission Date]],"dddd")</f>
        <v>Sunday</v>
      </c>
      <c r="H5413" t="s">
        <v>41</v>
      </c>
      <c r="I5413">
        <v>24</v>
      </c>
      <c r="J5413" s="5" t="s">
        <v>9220</v>
      </c>
      <c r="K5413" t="s">
        <v>12</v>
      </c>
      <c r="L5413" t="s">
        <v>9281</v>
      </c>
      <c r="M5413" t="s">
        <v>9210</v>
      </c>
      <c r="N5413">
        <v>4</v>
      </c>
      <c r="O5413">
        <v>28</v>
      </c>
      <c r="P5413" t="s">
        <v>9226</v>
      </c>
      <c r="Q5413">
        <v>14</v>
      </c>
      <c r="R5413">
        <v>23</v>
      </c>
      <c r="S5413" t="s">
        <v>9256</v>
      </c>
      <c r="T5413" t="s">
        <v>9265</v>
      </c>
      <c r="U5413" t="s">
        <v>9282</v>
      </c>
      <c r="V5413" t="str" cm="1">
        <f t="array" ref="V5413">_xlfn.IFS(Hospital_Emergency_Room_Data[[#This Row],[Day]]&lt;=10,"Start(1-10)",Hospital_Emergency_Room_Data[[#This Row],[Day]]&lt;=20,"Middle(11-20)",Hospital_Emergency_Room_Data[[#This Row],[Day]]&gt;20,"End(21-30)")</f>
        <v>Middle(11-20)</v>
      </c>
    </row>
    <row r="5414" spans="1:22">
      <c r="A5414">
        <v>729066771</v>
      </c>
      <c r="B5414" t="s">
        <v>5422</v>
      </c>
      <c r="C5414" s="1">
        <v>45493</v>
      </c>
      <c r="D5414" t="str">
        <f>TEXT(Hospital_Emergency_Room_Data[[#This Row],[Patient Admission Date]],"mmm")</f>
        <v>Jul</v>
      </c>
      <c r="E5414">
        <f>YEAR(Hospital_Emergency_Room_Data[[#This Row],[Patient Admission Date]])</f>
        <v>2024</v>
      </c>
      <c r="F5414" s="2">
        <v>0.84652777777777777</v>
      </c>
      <c r="G5414" s="8" t="str">
        <f>TEXT(Hospital_Emergency_Room_Data[[#This Row],[Patient Admission Date]],"dddd")</f>
        <v>Saturday</v>
      </c>
      <c r="H5414" t="s">
        <v>41</v>
      </c>
      <c r="I5414">
        <v>56</v>
      </c>
      <c r="J5414" s="5" t="s">
        <v>9219</v>
      </c>
      <c r="K5414" t="s">
        <v>12</v>
      </c>
      <c r="L5414" t="s">
        <v>9281</v>
      </c>
      <c r="M5414" t="s">
        <v>9210</v>
      </c>
      <c r="N5414">
        <v>4</v>
      </c>
      <c r="O5414">
        <v>48</v>
      </c>
      <c r="P5414" t="s">
        <v>9225</v>
      </c>
      <c r="Q5414">
        <v>20</v>
      </c>
      <c r="R5414">
        <v>20</v>
      </c>
      <c r="S5414" t="s">
        <v>9256</v>
      </c>
      <c r="T5414" t="s">
        <v>9262</v>
      </c>
      <c r="U5414" t="s">
        <v>9283</v>
      </c>
      <c r="V5414" t="str" cm="1">
        <f t="array" ref="V5414">_xlfn.IFS(Hospital_Emergency_Room_Data[[#This Row],[Day]]&lt;=10,"Start(1-10)",Hospital_Emergency_Room_Data[[#This Row],[Day]]&lt;=20,"Middle(11-20)",Hospital_Emergency_Room_Data[[#This Row],[Day]]&gt;20,"End(21-30)")</f>
        <v>Middle(11-20)</v>
      </c>
    </row>
    <row r="5415" spans="1:22">
      <c r="A5415">
        <v>206388998</v>
      </c>
      <c r="B5415" t="s">
        <v>5423</v>
      </c>
      <c r="C5415" s="1">
        <v>45584</v>
      </c>
      <c r="D5415" t="str">
        <f>TEXT(Hospital_Emergency_Room_Data[[#This Row],[Patient Admission Date]],"mmm")</f>
        <v>Oct</v>
      </c>
      <c r="E5415">
        <f>YEAR(Hospital_Emergency_Room_Data[[#This Row],[Patient Admission Date]])</f>
        <v>2024</v>
      </c>
      <c r="F5415" s="2">
        <v>0.91874999999999996</v>
      </c>
      <c r="G5415" s="8" t="str">
        <f>TEXT(Hospital_Emergency_Room_Data[[#This Row],[Patient Admission Date]],"dddd")</f>
        <v>Saturday</v>
      </c>
      <c r="H5415" t="s">
        <v>41</v>
      </c>
      <c r="I5415">
        <v>6</v>
      </c>
      <c r="J5415" s="5" t="s">
        <v>9221</v>
      </c>
      <c r="K5415" t="s">
        <v>12</v>
      </c>
      <c r="L5415" t="s">
        <v>9281</v>
      </c>
      <c r="M5415" t="s">
        <v>9210</v>
      </c>
      <c r="N5415">
        <v>5</v>
      </c>
      <c r="O5415">
        <v>43</v>
      </c>
      <c r="P5415" t="s">
        <v>9225</v>
      </c>
      <c r="Q5415">
        <v>19</v>
      </c>
      <c r="R5415">
        <v>22</v>
      </c>
      <c r="S5415" t="s">
        <v>9256</v>
      </c>
      <c r="T5415" t="s">
        <v>9262</v>
      </c>
      <c r="U5415" t="s">
        <v>9300</v>
      </c>
      <c r="V5415" t="str" cm="1">
        <f t="array" ref="V5415">_xlfn.IFS(Hospital_Emergency_Room_Data[[#This Row],[Day]]&lt;=10,"Start(1-10)",Hospital_Emergency_Room_Data[[#This Row],[Day]]&lt;=20,"Middle(11-20)",Hospital_Emergency_Room_Data[[#This Row],[Day]]&gt;20,"End(21-30)")</f>
        <v>Middle(11-20)</v>
      </c>
    </row>
    <row r="5416" spans="1:22">
      <c r="A5416">
        <v>547807704</v>
      </c>
      <c r="B5416" t="s">
        <v>5424</v>
      </c>
      <c r="C5416" s="1">
        <v>45579</v>
      </c>
      <c r="D5416" t="str">
        <f>TEXT(Hospital_Emergency_Room_Data[[#This Row],[Patient Admission Date]],"mmm")</f>
        <v>Oct</v>
      </c>
      <c r="E5416">
        <f>YEAR(Hospital_Emergency_Room_Data[[#This Row],[Patient Admission Date]])</f>
        <v>2024</v>
      </c>
      <c r="F5416" s="2">
        <v>0.20972222222222223</v>
      </c>
      <c r="G5416" s="8" t="str">
        <f>TEXT(Hospital_Emergency_Room_Data[[#This Row],[Patient Admission Date]],"dddd")</f>
        <v>Monday</v>
      </c>
      <c r="H5416" t="s">
        <v>41</v>
      </c>
      <c r="I5416">
        <v>17</v>
      </c>
      <c r="J5416" s="5" t="s">
        <v>9220</v>
      </c>
      <c r="K5416" t="s">
        <v>12</v>
      </c>
      <c r="L5416" t="s">
        <v>9281</v>
      </c>
      <c r="M5416" t="s">
        <v>9210</v>
      </c>
      <c r="N5416">
        <v>5</v>
      </c>
      <c r="O5416">
        <v>47</v>
      </c>
      <c r="P5416" t="s">
        <v>9225</v>
      </c>
      <c r="Q5416">
        <v>14</v>
      </c>
      <c r="R5416">
        <v>5</v>
      </c>
      <c r="S5416" t="s">
        <v>9258</v>
      </c>
      <c r="T5416" t="s">
        <v>9265</v>
      </c>
      <c r="U5416" t="s">
        <v>9283</v>
      </c>
      <c r="V5416" t="str" cm="1">
        <f t="array" ref="V5416">_xlfn.IFS(Hospital_Emergency_Room_Data[[#This Row],[Day]]&lt;=10,"Start(1-10)",Hospital_Emergency_Room_Data[[#This Row],[Day]]&lt;=20,"Middle(11-20)",Hospital_Emergency_Room_Data[[#This Row],[Day]]&gt;20,"End(21-30)")</f>
        <v>Middle(11-20)</v>
      </c>
    </row>
    <row r="5417" spans="1:22">
      <c r="A5417">
        <v>595173646</v>
      </c>
      <c r="B5417" t="s">
        <v>5425</v>
      </c>
      <c r="C5417" s="1">
        <v>45227</v>
      </c>
      <c r="D5417" t="str">
        <f>TEXT(Hospital_Emergency_Room_Data[[#This Row],[Patient Admission Date]],"mmm")</f>
        <v>Oct</v>
      </c>
      <c r="E5417">
        <f>YEAR(Hospital_Emergency_Room_Data[[#This Row],[Patient Admission Date]])</f>
        <v>2023</v>
      </c>
      <c r="F5417" s="2">
        <v>0.68541666666666667</v>
      </c>
      <c r="G5417" s="8" t="str">
        <f>TEXT(Hospital_Emergency_Room_Data[[#This Row],[Patient Admission Date]],"dddd")</f>
        <v>Saturday</v>
      </c>
      <c r="H5417" t="s">
        <v>41</v>
      </c>
      <c r="I5417">
        <v>56</v>
      </c>
      <c r="J5417" s="5" t="s">
        <v>9219</v>
      </c>
      <c r="K5417" t="s">
        <v>12</v>
      </c>
      <c r="L5417" t="s">
        <v>9281</v>
      </c>
      <c r="M5417" t="s">
        <v>9210</v>
      </c>
      <c r="N5417">
        <v>5</v>
      </c>
      <c r="O5417">
        <v>45</v>
      </c>
      <c r="P5417" t="s">
        <v>9225</v>
      </c>
      <c r="Q5417">
        <v>28</v>
      </c>
      <c r="R5417">
        <v>16</v>
      </c>
      <c r="S5417" t="s">
        <v>9257</v>
      </c>
      <c r="T5417" t="s">
        <v>9264</v>
      </c>
      <c r="U5417" t="s">
        <v>9300</v>
      </c>
      <c r="V5417" t="str" cm="1">
        <f t="array" ref="V5417">_xlfn.IFS(Hospital_Emergency_Room_Data[[#This Row],[Day]]&lt;=10,"Start(1-10)",Hospital_Emergency_Room_Data[[#This Row],[Day]]&lt;=20,"Middle(11-20)",Hospital_Emergency_Room_Data[[#This Row],[Day]]&gt;20,"End(21-30)")</f>
        <v>End(21-30)</v>
      </c>
    </row>
    <row r="5418" spans="1:22">
      <c r="A5418">
        <v>126061498</v>
      </c>
      <c r="B5418" t="s">
        <v>5426</v>
      </c>
      <c r="C5418" s="1">
        <v>45594</v>
      </c>
      <c r="D5418" t="str">
        <f>TEXT(Hospital_Emergency_Room_Data[[#This Row],[Patient Admission Date]],"mmm")</f>
        <v>Oct</v>
      </c>
      <c r="E5418">
        <f>YEAR(Hospital_Emergency_Room_Data[[#This Row],[Patient Admission Date]])</f>
        <v>2024</v>
      </c>
      <c r="F5418" s="2">
        <v>0.98124999999999996</v>
      </c>
      <c r="G5418" s="8" t="str">
        <f>TEXT(Hospital_Emergency_Room_Data[[#This Row],[Patient Admission Date]],"dddd")</f>
        <v>Tuesday</v>
      </c>
      <c r="H5418" t="s">
        <v>41</v>
      </c>
      <c r="I5418">
        <v>70</v>
      </c>
      <c r="J5418" s="5" t="s">
        <v>9222</v>
      </c>
      <c r="K5418" t="s">
        <v>12</v>
      </c>
      <c r="L5418" t="s">
        <v>9281</v>
      </c>
      <c r="M5418" t="s">
        <v>9210</v>
      </c>
      <c r="N5418">
        <v>5</v>
      </c>
      <c r="O5418">
        <v>42</v>
      </c>
      <c r="P5418" t="s">
        <v>9225</v>
      </c>
      <c r="Q5418">
        <v>29</v>
      </c>
      <c r="R5418">
        <v>23</v>
      </c>
      <c r="S5418" t="s">
        <v>9256</v>
      </c>
      <c r="T5418" t="s">
        <v>9264</v>
      </c>
      <c r="U5418" t="s">
        <v>9300</v>
      </c>
      <c r="V5418" t="str" cm="1">
        <f t="array" ref="V5418">_xlfn.IFS(Hospital_Emergency_Room_Data[[#This Row],[Day]]&lt;=10,"Start(1-10)",Hospital_Emergency_Room_Data[[#This Row],[Day]]&lt;=20,"Middle(11-20)",Hospital_Emergency_Room_Data[[#This Row],[Day]]&gt;20,"End(21-30)")</f>
        <v>End(21-30)</v>
      </c>
    </row>
    <row r="5419" spans="1:22">
      <c r="A5419">
        <v>713454927</v>
      </c>
      <c r="B5419" t="s">
        <v>5427</v>
      </c>
      <c r="C5419" s="1">
        <v>45422</v>
      </c>
      <c r="D5419" t="str">
        <f>TEXT(Hospital_Emergency_Room_Data[[#This Row],[Patient Admission Date]],"mmm")</f>
        <v>May</v>
      </c>
      <c r="E5419">
        <f>YEAR(Hospital_Emergency_Room_Data[[#This Row],[Patient Admission Date]])</f>
        <v>2024</v>
      </c>
      <c r="F5419" s="2">
        <v>0.20902777777777778</v>
      </c>
      <c r="G5419" s="8" t="str">
        <f>TEXT(Hospital_Emergency_Room_Data[[#This Row],[Patient Admission Date]],"dddd")</f>
        <v>Friday</v>
      </c>
      <c r="H5419" t="s">
        <v>41</v>
      </c>
      <c r="I5419">
        <v>63</v>
      </c>
      <c r="J5419" s="5" t="s">
        <v>9217</v>
      </c>
      <c r="K5419" t="s">
        <v>12</v>
      </c>
      <c r="L5419" t="s">
        <v>9281</v>
      </c>
      <c r="M5419" t="s">
        <v>9210</v>
      </c>
      <c r="N5419">
        <v>5</v>
      </c>
      <c r="O5419">
        <v>21</v>
      </c>
      <c r="P5419" t="s">
        <v>9226</v>
      </c>
      <c r="Q5419">
        <v>10</v>
      </c>
      <c r="R5419">
        <v>5</v>
      </c>
      <c r="S5419" t="s">
        <v>9258</v>
      </c>
      <c r="T5419" t="s">
        <v>9265</v>
      </c>
      <c r="U5419" t="s">
        <v>9282</v>
      </c>
      <c r="V5419" t="str" cm="1">
        <f t="array" ref="V5419">_xlfn.IFS(Hospital_Emergency_Room_Data[[#This Row],[Day]]&lt;=10,"Start(1-10)",Hospital_Emergency_Room_Data[[#This Row],[Day]]&lt;=20,"Middle(11-20)",Hospital_Emergency_Room_Data[[#This Row],[Day]]&gt;20,"End(21-30)")</f>
        <v>Start(1-10)</v>
      </c>
    </row>
    <row r="5420" spans="1:22">
      <c r="A5420">
        <v>639419990</v>
      </c>
      <c r="B5420" t="s">
        <v>5428</v>
      </c>
      <c r="C5420" s="1">
        <v>45306</v>
      </c>
      <c r="D5420" t="str">
        <f>TEXT(Hospital_Emergency_Room_Data[[#This Row],[Patient Admission Date]],"mmm")</f>
        <v>Jan</v>
      </c>
      <c r="E5420">
        <f>YEAR(Hospital_Emergency_Room_Data[[#This Row],[Patient Admission Date]])</f>
        <v>2024</v>
      </c>
      <c r="F5420" s="2">
        <v>0.90208333333333335</v>
      </c>
      <c r="G5420" s="8" t="str">
        <f>TEXT(Hospital_Emergency_Room_Data[[#This Row],[Patient Admission Date]],"dddd")</f>
        <v>Monday</v>
      </c>
      <c r="H5420" t="s">
        <v>41</v>
      </c>
      <c r="I5420">
        <v>18</v>
      </c>
      <c r="J5420" s="5" t="s">
        <v>9220</v>
      </c>
      <c r="K5420" t="s">
        <v>12</v>
      </c>
      <c r="L5420" t="s">
        <v>9281</v>
      </c>
      <c r="M5420" t="s">
        <v>9210</v>
      </c>
      <c r="N5420">
        <v>5</v>
      </c>
      <c r="O5420">
        <v>60</v>
      </c>
      <c r="P5420" t="s">
        <v>9225</v>
      </c>
      <c r="Q5420">
        <v>15</v>
      </c>
      <c r="R5420">
        <v>21</v>
      </c>
      <c r="S5420" t="s">
        <v>9256</v>
      </c>
      <c r="T5420" t="s">
        <v>9262</v>
      </c>
      <c r="U5420" t="s">
        <v>9283</v>
      </c>
      <c r="V5420" t="str" cm="1">
        <f t="array" ref="V5420">_xlfn.IFS(Hospital_Emergency_Room_Data[[#This Row],[Day]]&lt;=10,"Start(1-10)",Hospital_Emergency_Room_Data[[#This Row],[Day]]&lt;=20,"Middle(11-20)",Hospital_Emergency_Room_Data[[#This Row],[Day]]&gt;20,"End(21-30)")</f>
        <v>Middle(11-20)</v>
      </c>
    </row>
    <row r="5421" spans="1:22">
      <c r="A5421">
        <v>507706534</v>
      </c>
      <c r="B5421" t="s">
        <v>5429</v>
      </c>
      <c r="C5421" s="1">
        <v>45182</v>
      </c>
      <c r="D5421" t="str">
        <f>TEXT(Hospital_Emergency_Room_Data[[#This Row],[Patient Admission Date]],"mmm")</f>
        <v>Sep</v>
      </c>
      <c r="E5421">
        <f>YEAR(Hospital_Emergency_Room_Data[[#This Row],[Patient Admission Date]])</f>
        <v>2023</v>
      </c>
      <c r="F5421" s="2">
        <v>0.53541666666666665</v>
      </c>
      <c r="G5421" s="8" t="str">
        <f>TEXT(Hospital_Emergency_Room_Data[[#This Row],[Patient Admission Date]],"dddd")</f>
        <v>Wednesday</v>
      </c>
      <c r="H5421" t="s">
        <v>41</v>
      </c>
      <c r="I5421">
        <v>48</v>
      </c>
      <c r="J5421" s="5" t="s">
        <v>9219</v>
      </c>
      <c r="K5421" t="s">
        <v>12</v>
      </c>
      <c r="L5421" t="s">
        <v>9281</v>
      </c>
      <c r="M5421" t="s">
        <v>9210</v>
      </c>
      <c r="N5421">
        <v>5</v>
      </c>
      <c r="O5421">
        <v>52</v>
      </c>
      <c r="P5421" t="s">
        <v>9225</v>
      </c>
      <c r="Q5421">
        <v>13</v>
      </c>
      <c r="R5421">
        <v>12</v>
      </c>
      <c r="S5421" t="s">
        <v>9257</v>
      </c>
      <c r="T5421" t="s">
        <v>9265</v>
      </c>
      <c r="U5421" t="s">
        <v>9283</v>
      </c>
      <c r="V5421" t="str" cm="1">
        <f t="array" ref="V5421">_xlfn.IFS(Hospital_Emergency_Room_Data[[#This Row],[Day]]&lt;=10,"Start(1-10)",Hospital_Emergency_Room_Data[[#This Row],[Day]]&lt;=20,"Middle(11-20)",Hospital_Emergency_Room_Data[[#This Row],[Day]]&gt;20,"End(21-30)")</f>
        <v>Middle(11-20)</v>
      </c>
    </row>
    <row r="5422" spans="1:22">
      <c r="A5422">
        <v>820750266</v>
      </c>
      <c r="B5422" t="s">
        <v>5430</v>
      </c>
      <c r="C5422" s="1">
        <v>45236</v>
      </c>
      <c r="D5422" t="str">
        <f>TEXT(Hospital_Emergency_Room_Data[[#This Row],[Patient Admission Date]],"mmm")</f>
        <v>Nov</v>
      </c>
      <c r="E5422">
        <f>YEAR(Hospital_Emergency_Room_Data[[#This Row],[Patient Admission Date]])</f>
        <v>2023</v>
      </c>
      <c r="F5422" s="2">
        <v>0.32013888888888886</v>
      </c>
      <c r="G5422" s="8" t="str">
        <f>TEXT(Hospital_Emergency_Room_Data[[#This Row],[Patient Admission Date]],"dddd")</f>
        <v>Monday</v>
      </c>
      <c r="H5422" t="s">
        <v>41</v>
      </c>
      <c r="I5422">
        <v>67</v>
      </c>
      <c r="J5422" s="5" t="s">
        <v>9217</v>
      </c>
      <c r="K5422" t="s">
        <v>12</v>
      </c>
      <c r="L5422" t="s">
        <v>9281</v>
      </c>
      <c r="M5422" t="s">
        <v>9210</v>
      </c>
      <c r="N5422">
        <v>5</v>
      </c>
      <c r="O5422">
        <v>59</v>
      </c>
      <c r="P5422" t="s">
        <v>9225</v>
      </c>
      <c r="Q5422">
        <v>6</v>
      </c>
      <c r="R5422">
        <v>7</v>
      </c>
      <c r="S5422" t="s">
        <v>9255</v>
      </c>
      <c r="T5422" t="s">
        <v>9263</v>
      </c>
      <c r="U5422" t="s">
        <v>9283</v>
      </c>
      <c r="V5422" t="str" cm="1">
        <f t="array" ref="V5422">_xlfn.IFS(Hospital_Emergency_Room_Data[[#This Row],[Day]]&lt;=10,"Start(1-10)",Hospital_Emergency_Room_Data[[#This Row],[Day]]&lt;=20,"Middle(11-20)",Hospital_Emergency_Room_Data[[#This Row],[Day]]&gt;20,"End(21-30)")</f>
        <v>Start(1-10)</v>
      </c>
    </row>
    <row r="5423" spans="1:22">
      <c r="A5423">
        <v>232870576</v>
      </c>
      <c r="B5423" t="s">
        <v>5431</v>
      </c>
      <c r="C5423" s="1">
        <v>45203</v>
      </c>
      <c r="D5423" t="str">
        <f>TEXT(Hospital_Emergency_Room_Data[[#This Row],[Patient Admission Date]],"mmm")</f>
        <v>Oct</v>
      </c>
      <c r="E5423">
        <f>YEAR(Hospital_Emergency_Room_Data[[#This Row],[Patient Admission Date]])</f>
        <v>2023</v>
      </c>
      <c r="F5423" s="2">
        <v>0.20833333333333334</v>
      </c>
      <c r="G5423" s="8" t="str">
        <f>TEXT(Hospital_Emergency_Room_Data[[#This Row],[Patient Admission Date]],"dddd")</f>
        <v>Wednesday</v>
      </c>
      <c r="H5423" t="s">
        <v>41</v>
      </c>
      <c r="I5423">
        <v>75</v>
      </c>
      <c r="J5423" s="5" t="s">
        <v>9222</v>
      </c>
      <c r="K5423" t="s">
        <v>12</v>
      </c>
      <c r="L5423" t="s">
        <v>9281</v>
      </c>
      <c r="M5423" t="s">
        <v>9210</v>
      </c>
      <c r="N5423">
        <v>5</v>
      </c>
      <c r="O5423">
        <v>58</v>
      </c>
      <c r="P5423" t="s">
        <v>9225</v>
      </c>
      <c r="Q5423">
        <v>4</v>
      </c>
      <c r="R5423">
        <v>5</v>
      </c>
      <c r="S5423" t="s">
        <v>9258</v>
      </c>
      <c r="T5423" t="s">
        <v>9263</v>
      </c>
      <c r="U5423" t="s">
        <v>9283</v>
      </c>
      <c r="V5423" t="str" cm="1">
        <f t="array" ref="V5423">_xlfn.IFS(Hospital_Emergency_Room_Data[[#This Row],[Day]]&lt;=10,"Start(1-10)",Hospital_Emergency_Room_Data[[#This Row],[Day]]&lt;=20,"Middle(11-20)",Hospital_Emergency_Room_Data[[#This Row],[Day]]&gt;20,"End(21-30)")</f>
        <v>Start(1-10)</v>
      </c>
    </row>
    <row r="5424" spans="1:22">
      <c r="A5424">
        <v>166140422</v>
      </c>
      <c r="B5424" t="s">
        <v>5432</v>
      </c>
      <c r="C5424" s="1">
        <v>45454</v>
      </c>
      <c r="D5424" t="str">
        <f>TEXT(Hospital_Emergency_Room_Data[[#This Row],[Patient Admission Date]],"mmm")</f>
        <v>Jun</v>
      </c>
      <c r="E5424">
        <f>YEAR(Hospital_Emergency_Room_Data[[#This Row],[Patient Admission Date]])</f>
        <v>2024</v>
      </c>
      <c r="F5424" s="2">
        <v>0.75208333333333333</v>
      </c>
      <c r="G5424" s="8" t="str">
        <f>TEXT(Hospital_Emergency_Room_Data[[#This Row],[Patient Admission Date]],"dddd")</f>
        <v>Tuesday</v>
      </c>
      <c r="H5424" t="s">
        <v>41</v>
      </c>
      <c r="I5424">
        <v>50</v>
      </c>
      <c r="J5424" s="5" t="s">
        <v>9219</v>
      </c>
      <c r="K5424" t="s">
        <v>12</v>
      </c>
      <c r="L5424" t="s">
        <v>9281</v>
      </c>
      <c r="M5424" t="s">
        <v>9210</v>
      </c>
      <c r="N5424">
        <v>6</v>
      </c>
      <c r="O5424">
        <v>21</v>
      </c>
      <c r="P5424" t="s">
        <v>9226</v>
      </c>
      <c r="Q5424">
        <v>11</v>
      </c>
      <c r="R5424">
        <v>18</v>
      </c>
      <c r="S5424" t="s">
        <v>9256</v>
      </c>
      <c r="T5424" t="s">
        <v>9265</v>
      </c>
      <c r="U5424" t="s">
        <v>9282</v>
      </c>
      <c r="V5424" t="str" cm="1">
        <f t="array" ref="V5424">_xlfn.IFS(Hospital_Emergency_Room_Data[[#This Row],[Day]]&lt;=10,"Start(1-10)",Hospital_Emergency_Room_Data[[#This Row],[Day]]&lt;=20,"Middle(11-20)",Hospital_Emergency_Room_Data[[#This Row],[Day]]&gt;20,"End(21-30)")</f>
        <v>Middle(11-20)</v>
      </c>
    </row>
    <row r="5425" spans="1:22">
      <c r="A5425">
        <v>569527198</v>
      </c>
      <c r="B5425" t="s">
        <v>5433</v>
      </c>
      <c r="C5425" s="1">
        <v>45440</v>
      </c>
      <c r="D5425" t="str">
        <f>TEXT(Hospital_Emergency_Room_Data[[#This Row],[Patient Admission Date]],"mmm")</f>
        <v>May</v>
      </c>
      <c r="E5425">
        <f>YEAR(Hospital_Emergency_Room_Data[[#This Row],[Patient Admission Date]])</f>
        <v>2024</v>
      </c>
      <c r="F5425" s="2">
        <v>0.4861111111111111</v>
      </c>
      <c r="G5425" s="8" t="str">
        <f>TEXT(Hospital_Emergency_Room_Data[[#This Row],[Patient Admission Date]],"dddd")</f>
        <v>Tuesday</v>
      </c>
      <c r="H5425" t="s">
        <v>41</v>
      </c>
      <c r="I5425">
        <v>42</v>
      </c>
      <c r="J5425" s="5" t="s">
        <v>9223</v>
      </c>
      <c r="K5425" t="s">
        <v>12</v>
      </c>
      <c r="L5425" t="s">
        <v>9281</v>
      </c>
      <c r="M5425" t="s">
        <v>9210</v>
      </c>
      <c r="N5425">
        <v>6</v>
      </c>
      <c r="O5425">
        <v>14</v>
      </c>
      <c r="P5425" t="s">
        <v>9226</v>
      </c>
      <c r="Q5425">
        <v>28</v>
      </c>
      <c r="R5425">
        <v>11</v>
      </c>
      <c r="S5425" t="s">
        <v>9255</v>
      </c>
      <c r="T5425" t="s">
        <v>9264</v>
      </c>
      <c r="U5425" t="s">
        <v>9282</v>
      </c>
      <c r="V5425" t="str" cm="1">
        <f t="array" ref="V5425">_xlfn.IFS(Hospital_Emergency_Room_Data[[#This Row],[Day]]&lt;=10,"Start(1-10)",Hospital_Emergency_Room_Data[[#This Row],[Day]]&lt;=20,"Middle(11-20)",Hospital_Emergency_Room_Data[[#This Row],[Day]]&gt;20,"End(21-30)")</f>
        <v>End(21-30)</v>
      </c>
    </row>
    <row r="5426" spans="1:22">
      <c r="A5426">
        <v>245506682</v>
      </c>
      <c r="B5426" t="s">
        <v>5434</v>
      </c>
      <c r="C5426" s="1">
        <v>45448</v>
      </c>
      <c r="D5426" t="str">
        <f>TEXT(Hospital_Emergency_Room_Data[[#This Row],[Patient Admission Date]],"mmm")</f>
        <v>Jun</v>
      </c>
      <c r="E5426">
        <f>YEAR(Hospital_Emergency_Room_Data[[#This Row],[Patient Admission Date]])</f>
        <v>2024</v>
      </c>
      <c r="F5426" s="2">
        <v>0.87222222222222223</v>
      </c>
      <c r="G5426" s="8" t="str">
        <f>TEXT(Hospital_Emergency_Room_Data[[#This Row],[Patient Admission Date]],"dddd")</f>
        <v>Wednesday</v>
      </c>
      <c r="H5426" t="s">
        <v>41</v>
      </c>
      <c r="I5426">
        <v>39</v>
      </c>
      <c r="J5426" s="5" t="s">
        <v>9223</v>
      </c>
      <c r="K5426" t="s">
        <v>12</v>
      </c>
      <c r="L5426" t="s">
        <v>9281</v>
      </c>
      <c r="M5426" t="s">
        <v>9210</v>
      </c>
      <c r="N5426">
        <v>6</v>
      </c>
      <c r="O5426">
        <v>57</v>
      </c>
      <c r="P5426" t="s">
        <v>9225</v>
      </c>
      <c r="Q5426">
        <v>5</v>
      </c>
      <c r="R5426">
        <v>20</v>
      </c>
      <c r="S5426" t="s">
        <v>9256</v>
      </c>
      <c r="T5426" t="s">
        <v>9263</v>
      </c>
      <c r="U5426" t="s">
        <v>9283</v>
      </c>
      <c r="V5426" t="str" cm="1">
        <f t="array" ref="V5426">_xlfn.IFS(Hospital_Emergency_Room_Data[[#This Row],[Day]]&lt;=10,"Start(1-10)",Hospital_Emergency_Room_Data[[#This Row],[Day]]&lt;=20,"Middle(11-20)",Hospital_Emergency_Room_Data[[#This Row],[Day]]&gt;20,"End(21-30)")</f>
        <v>Start(1-10)</v>
      </c>
    </row>
    <row r="5427" spans="1:22">
      <c r="A5427">
        <v>779705458</v>
      </c>
      <c r="B5427" t="s">
        <v>5435</v>
      </c>
      <c r="C5427" s="1">
        <v>45506</v>
      </c>
      <c r="D5427" t="str">
        <f>TEXT(Hospital_Emergency_Room_Data[[#This Row],[Patient Admission Date]],"mmm")</f>
        <v>Aug</v>
      </c>
      <c r="E5427">
        <f>YEAR(Hospital_Emergency_Room_Data[[#This Row],[Patient Admission Date]])</f>
        <v>2024</v>
      </c>
      <c r="F5427" s="2">
        <v>0.97916666666666663</v>
      </c>
      <c r="G5427" s="8" t="str">
        <f>TEXT(Hospital_Emergency_Room_Data[[#This Row],[Patient Admission Date]],"dddd")</f>
        <v>Friday</v>
      </c>
      <c r="H5427" t="s">
        <v>41</v>
      </c>
      <c r="I5427">
        <v>53</v>
      </c>
      <c r="J5427" s="5" t="s">
        <v>9219</v>
      </c>
      <c r="K5427" t="s">
        <v>12</v>
      </c>
      <c r="L5427" t="s">
        <v>9281</v>
      </c>
      <c r="M5427" t="s">
        <v>9210</v>
      </c>
      <c r="N5427">
        <v>7</v>
      </c>
      <c r="O5427">
        <v>41</v>
      </c>
      <c r="P5427" t="s">
        <v>9225</v>
      </c>
      <c r="Q5427">
        <v>2</v>
      </c>
      <c r="R5427">
        <v>23</v>
      </c>
      <c r="S5427" t="s">
        <v>9256</v>
      </c>
      <c r="T5427" t="s">
        <v>9263</v>
      </c>
      <c r="U5427" t="s">
        <v>9300</v>
      </c>
      <c r="V5427" t="str" cm="1">
        <f t="array" ref="V5427">_xlfn.IFS(Hospital_Emergency_Room_Data[[#This Row],[Day]]&lt;=10,"Start(1-10)",Hospital_Emergency_Room_Data[[#This Row],[Day]]&lt;=20,"Middle(11-20)",Hospital_Emergency_Room_Data[[#This Row],[Day]]&gt;20,"End(21-30)")</f>
        <v>Start(1-10)</v>
      </c>
    </row>
    <row r="5428" spans="1:22">
      <c r="A5428">
        <v>678997710</v>
      </c>
      <c r="B5428" t="s">
        <v>5436</v>
      </c>
      <c r="C5428" s="1">
        <v>45359</v>
      </c>
      <c r="D5428" t="str">
        <f>TEXT(Hospital_Emergency_Room_Data[[#This Row],[Patient Admission Date]],"mmm")</f>
        <v>Mar</v>
      </c>
      <c r="E5428">
        <f>YEAR(Hospital_Emergency_Room_Data[[#This Row],[Patient Admission Date]])</f>
        <v>2024</v>
      </c>
      <c r="F5428" s="2">
        <v>0.52083333333333337</v>
      </c>
      <c r="G5428" s="8" t="str">
        <f>TEXT(Hospital_Emergency_Room_Data[[#This Row],[Patient Admission Date]],"dddd")</f>
        <v>Friday</v>
      </c>
      <c r="H5428" t="s">
        <v>41</v>
      </c>
      <c r="I5428">
        <v>3</v>
      </c>
      <c r="J5428" s="5" t="s">
        <v>9218</v>
      </c>
      <c r="K5428" t="s">
        <v>12</v>
      </c>
      <c r="L5428" t="s">
        <v>9281</v>
      </c>
      <c r="M5428" t="s">
        <v>9210</v>
      </c>
      <c r="N5428">
        <v>7</v>
      </c>
      <c r="O5428">
        <v>27</v>
      </c>
      <c r="P5428" t="s">
        <v>9226</v>
      </c>
      <c r="Q5428">
        <v>8</v>
      </c>
      <c r="R5428">
        <v>12</v>
      </c>
      <c r="S5428" t="s">
        <v>9257</v>
      </c>
      <c r="T5428" t="s">
        <v>9265</v>
      </c>
      <c r="U5428" t="s">
        <v>9282</v>
      </c>
      <c r="V5428" t="str" cm="1">
        <f t="array" ref="V5428">_xlfn.IFS(Hospital_Emergency_Room_Data[[#This Row],[Day]]&lt;=10,"Start(1-10)",Hospital_Emergency_Room_Data[[#This Row],[Day]]&lt;=20,"Middle(11-20)",Hospital_Emergency_Room_Data[[#This Row],[Day]]&gt;20,"End(21-30)")</f>
        <v>Start(1-10)</v>
      </c>
    </row>
    <row r="5429" spans="1:22">
      <c r="A5429">
        <v>170276532</v>
      </c>
      <c r="B5429" t="s">
        <v>5437</v>
      </c>
      <c r="C5429" s="1">
        <v>45225</v>
      </c>
      <c r="D5429" t="str">
        <f>TEXT(Hospital_Emergency_Room_Data[[#This Row],[Patient Admission Date]],"mmm")</f>
        <v>Oct</v>
      </c>
      <c r="E5429">
        <f>YEAR(Hospital_Emergency_Room_Data[[#This Row],[Patient Admission Date]])</f>
        <v>2023</v>
      </c>
      <c r="F5429" s="2">
        <v>0.41458333333333336</v>
      </c>
      <c r="G5429" s="8" t="str">
        <f>TEXT(Hospital_Emergency_Room_Data[[#This Row],[Patient Admission Date]],"dddd")</f>
        <v>Thursday</v>
      </c>
      <c r="H5429" t="s">
        <v>41</v>
      </c>
      <c r="I5429">
        <v>37</v>
      </c>
      <c r="J5429" s="5" t="s">
        <v>9223</v>
      </c>
      <c r="K5429" t="s">
        <v>12</v>
      </c>
      <c r="L5429" t="s">
        <v>9281</v>
      </c>
      <c r="M5429" t="s">
        <v>9210</v>
      </c>
      <c r="N5429">
        <v>7</v>
      </c>
      <c r="O5429">
        <v>24</v>
      </c>
      <c r="P5429" t="s">
        <v>9226</v>
      </c>
      <c r="Q5429">
        <v>26</v>
      </c>
      <c r="R5429">
        <v>9</v>
      </c>
      <c r="S5429" t="s">
        <v>9255</v>
      </c>
      <c r="T5429" t="s">
        <v>9264</v>
      </c>
      <c r="U5429" t="s">
        <v>9282</v>
      </c>
      <c r="V5429" t="str" cm="1">
        <f t="array" ref="V5429">_xlfn.IFS(Hospital_Emergency_Room_Data[[#This Row],[Day]]&lt;=10,"Start(1-10)",Hospital_Emergency_Room_Data[[#This Row],[Day]]&lt;=20,"Middle(11-20)",Hospital_Emergency_Room_Data[[#This Row],[Day]]&gt;20,"End(21-30)")</f>
        <v>End(21-30)</v>
      </c>
    </row>
    <row r="5430" spans="1:22">
      <c r="A5430">
        <v>377362473</v>
      </c>
      <c r="B5430" t="s">
        <v>5438</v>
      </c>
      <c r="C5430" s="1">
        <v>45468</v>
      </c>
      <c r="D5430" t="str">
        <f>TEXT(Hospital_Emergency_Room_Data[[#This Row],[Patient Admission Date]],"mmm")</f>
        <v>Jun</v>
      </c>
      <c r="E5430">
        <f>YEAR(Hospital_Emergency_Room_Data[[#This Row],[Patient Admission Date]])</f>
        <v>2024</v>
      </c>
      <c r="F5430" s="2">
        <v>0.26180555555555557</v>
      </c>
      <c r="G5430" s="8" t="str">
        <f>TEXT(Hospital_Emergency_Room_Data[[#This Row],[Patient Admission Date]],"dddd")</f>
        <v>Tuesday</v>
      </c>
      <c r="H5430" t="s">
        <v>41</v>
      </c>
      <c r="I5430">
        <v>38</v>
      </c>
      <c r="J5430" s="5" t="s">
        <v>9223</v>
      </c>
      <c r="K5430" t="s">
        <v>12</v>
      </c>
      <c r="L5430" t="s">
        <v>9281</v>
      </c>
      <c r="M5430" t="s">
        <v>9210</v>
      </c>
      <c r="N5430">
        <v>7</v>
      </c>
      <c r="O5430">
        <v>58</v>
      </c>
      <c r="P5430" t="s">
        <v>9225</v>
      </c>
      <c r="Q5430">
        <v>25</v>
      </c>
      <c r="R5430">
        <v>6</v>
      </c>
      <c r="S5430" t="s">
        <v>9255</v>
      </c>
      <c r="T5430" t="s">
        <v>9264</v>
      </c>
      <c r="U5430" t="s">
        <v>9283</v>
      </c>
      <c r="V5430" t="str" cm="1">
        <f t="array" ref="V5430">_xlfn.IFS(Hospital_Emergency_Room_Data[[#This Row],[Day]]&lt;=10,"Start(1-10)",Hospital_Emergency_Room_Data[[#This Row],[Day]]&lt;=20,"Middle(11-20)",Hospital_Emergency_Room_Data[[#This Row],[Day]]&gt;20,"End(21-30)")</f>
        <v>End(21-30)</v>
      </c>
    </row>
    <row r="5431" spans="1:22">
      <c r="A5431">
        <v>488253285</v>
      </c>
      <c r="B5431" t="s">
        <v>5439</v>
      </c>
      <c r="C5431" s="1">
        <v>45116</v>
      </c>
      <c r="D5431" t="str">
        <f>TEXT(Hospital_Emergency_Room_Data[[#This Row],[Patient Admission Date]],"mmm")</f>
        <v>Jul</v>
      </c>
      <c r="E5431">
        <f>YEAR(Hospital_Emergency_Room_Data[[#This Row],[Patient Admission Date]])</f>
        <v>2023</v>
      </c>
      <c r="F5431" s="2">
        <v>0.1125</v>
      </c>
      <c r="G5431" s="8" t="str">
        <f>TEXT(Hospital_Emergency_Room_Data[[#This Row],[Patient Admission Date]],"dddd")</f>
        <v>Sunday</v>
      </c>
      <c r="H5431" t="s">
        <v>41</v>
      </c>
      <c r="I5431">
        <v>6</v>
      </c>
      <c r="J5431" s="5" t="s">
        <v>9221</v>
      </c>
      <c r="K5431" t="s">
        <v>12</v>
      </c>
      <c r="L5431" t="s">
        <v>9281</v>
      </c>
      <c r="M5431" t="s">
        <v>9210</v>
      </c>
      <c r="N5431">
        <v>8</v>
      </c>
      <c r="O5431">
        <v>30</v>
      </c>
      <c r="P5431" t="s">
        <v>9225</v>
      </c>
      <c r="Q5431">
        <v>9</v>
      </c>
      <c r="R5431">
        <v>2</v>
      </c>
      <c r="S5431" t="s">
        <v>9258</v>
      </c>
      <c r="T5431" t="s">
        <v>9265</v>
      </c>
      <c r="U5431" t="s">
        <v>9282</v>
      </c>
      <c r="V5431" t="str" cm="1">
        <f t="array" ref="V5431">_xlfn.IFS(Hospital_Emergency_Room_Data[[#This Row],[Day]]&lt;=10,"Start(1-10)",Hospital_Emergency_Room_Data[[#This Row],[Day]]&lt;=20,"Middle(11-20)",Hospital_Emergency_Room_Data[[#This Row],[Day]]&gt;20,"End(21-30)")</f>
        <v>Start(1-10)</v>
      </c>
    </row>
    <row r="5432" spans="1:22">
      <c r="A5432">
        <v>591748687</v>
      </c>
      <c r="B5432" t="s">
        <v>5440</v>
      </c>
      <c r="C5432" s="1">
        <v>45024</v>
      </c>
      <c r="D5432" t="str">
        <f>TEXT(Hospital_Emergency_Room_Data[[#This Row],[Patient Admission Date]],"mmm")</f>
        <v>Apr</v>
      </c>
      <c r="E5432">
        <f>YEAR(Hospital_Emergency_Room_Data[[#This Row],[Patient Admission Date]])</f>
        <v>2023</v>
      </c>
      <c r="F5432" s="2">
        <v>0.34166666666666667</v>
      </c>
      <c r="G5432" s="8" t="str">
        <f>TEXT(Hospital_Emergency_Room_Data[[#This Row],[Patient Admission Date]],"dddd")</f>
        <v>Saturday</v>
      </c>
      <c r="H5432" t="s">
        <v>41</v>
      </c>
      <c r="I5432">
        <v>77</v>
      </c>
      <c r="J5432" s="5" t="s">
        <v>9222</v>
      </c>
      <c r="K5432" t="s">
        <v>12</v>
      </c>
      <c r="L5432" t="s">
        <v>9281</v>
      </c>
      <c r="M5432" t="s">
        <v>9210</v>
      </c>
      <c r="N5432">
        <v>8</v>
      </c>
      <c r="O5432">
        <v>32</v>
      </c>
      <c r="P5432" t="s">
        <v>9225</v>
      </c>
      <c r="Q5432">
        <v>8</v>
      </c>
      <c r="R5432">
        <v>8</v>
      </c>
      <c r="S5432" t="s">
        <v>9255</v>
      </c>
      <c r="T5432" t="s">
        <v>9265</v>
      </c>
      <c r="U5432" t="s">
        <v>9300</v>
      </c>
      <c r="V5432" t="str" cm="1">
        <f t="array" ref="V5432">_xlfn.IFS(Hospital_Emergency_Room_Data[[#This Row],[Day]]&lt;=10,"Start(1-10)",Hospital_Emergency_Room_Data[[#This Row],[Day]]&lt;=20,"Middle(11-20)",Hospital_Emergency_Room_Data[[#This Row],[Day]]&gt;20,"End(21-30)")</f>
        <v>Start(1-10)</v>
      </c>
    </row>
    <row r="5433" spans="1:22">
      <c r="A5433">
        <v>195629243</v>
      </c>
      <c r="B5433" t="s">
        <v>5441</v>
      </c>
      <c r="C5433" s="1">
        <v>45471</v>
      </c>
      <c r="D5433" t="str">
        <f>TEXT(Hospital_Emergency_Room_Data[[#This Row],[Patient Admission Date]],"mmm")</f>
        <v>Jun</v>
      </c>
      <c r="E5433">
        <f>YEAR(Hospital_Emergency_Room_Data[[#This Row],[Patient Admission Date]])</f>
        <v>2024</v>
      </c>
      <c r="F5433" s="2">
        <v>0.32847222222222222</v>
      </c>
      <c r="G5433" s="8" t="str">
        <f>TEXT(Hospital_Emergency_Room_Data[[#This Row],[Patient Admission Date]],"dddd")</f>
        <v>Friday</v>
      </c>
      <c r="H5433" t="s">
        <v>41</v>
      </c>
      <c r="I5433">
        <v>12</v>
      </c>
      <c r="J5433" s="5" t="s">
        <v>9221</v>
      </c>
      <c r="K5433" t="s">
        <v>12</v>
      </c>
      <c r="L5433" t="s">
        <v>9281</v>
      </c>
      <c r="M5433" t="s">
        <v>9210</v>
      </c>
      <c r="N5433">
        <v>8</v>
      </c>
      <c r="O5433">
        <v>54</v>
      </c>
      <c r="P5433" t="s">
        <v>9225</v>
      </c>
      <c r="Q5433">
        <v>28</v>
      </c>
      <c r="R5433">
        <v>7</v>
      </c>
      <c r="S5433" t="s">
        <v>9255</v>
      </c>
      <c r="T5433" t="s">
        <v>9264</v>
      </c>
      <c r="U5433" t="s">
        <v>9283</v>
      </c>
      <c r="V5433" t="str" cm="1">
        <f t="array" ref="V5433">_xlfn.IFS(Hospital_Emergency_Room_Data[[#This Row],[Day]]&lt;=10,"Start(1-10)",Hospital_Emergency_Room_Data[[#This Row],[Day]]&lt;=20,"Middle(11-20)",Hospital_Emergency_Room_Data[[#This Row],[Day]]&gt;20,"End(21-30)")</f>
        <v>End(21-30)</v>
      </c>
    </row>
    <row r="5434" spans="1:22">
      <c r="A5434">
        <v>381170498</v>
      </c>
      <c r="B5434" t="s">
        <v>5442</v>
      </c>
      <c r="C5434" s="1">
        <v>45254</v>
      </c>
      <c r="D5434" t="str">
        <f>TEXT(Hospital_Emergency_Room_Data[[#This Row],[Patient Admission Date]],"mmm")</f>
        <v>Nov</v>
      </c>
      <c r="E5434">
        <f>YEAR(Hospital_Emergency_Room_Data[[#This Row],[Patient Admission Date]])</f>
        <v>2023</v>
      </c>
      <c r="F5434" s="2">
        <v>0.62708333333333333</v>
      </c>
      <c r="G5434" s="8" t="str">
        <f>TEXT(Hospital_Emergency_Room_Data[[#This Row],[Patient Admission Date]],"dddd")</f>
        <v>Friday</v>
      </c>
      <c r="H5434" t="s">
        <v>41</v>
      </c>
      <c r="I5434">
        <v>15</v>
      </c>
      <c r="J5434" s="5" t="s">
        <v>9220</v>
      </c>
      <c r="K5434" t="s">
        <v>12</v>
      </c>
      <c r="L5434" t="s">
        <v>9281</v>
      </c>
      <c r="M5434" t="s">
        <v>9210</v>
      </c>
      <c r="N5434">
        <v>9</v>
      </c>
      <c r="O5434">
        <v>24</v>
      </c>
      <c r="P5434" t="s">
        <v>9226</v>
      </c>
      <c r="Q5434">
        <v>24</v>
      </c>
      <c r="R5434">
        <v>15</v>
      </c>
      <c r="S5434" t="s">
        <v>9257</v>
      </c>
      <c r="T5434" t="s">
        <v>9264</v>
      </c>
      <c r="U5434" t="s">
        <v>9282</v>
      </c>
      <c r="V5434" t="str" cm="1">
        <f t="array" ref="V5434">_xlfn.IFS(Hospital_Emergency_Room_Data[[#This Row],[Day]]&lt;=10,"Start(1-10)",Hospital_Emergency_Room_Data[[#This Row],[Day]]&lt;=20,"Middle(11-20)",Hospital_Emergency_Room_Data[[#This Row],[Day]]&gt;20,"End(21-30)")</f>
        <v>End(21-30)</v>
      </c>
    </row>
    <row r="5435" spans="1:22">
      <c r="A5435">
        <v>713042906</v>
      </c>
      <c r="B5435" t="s">
        <v>5443</v>
      </c>
      <c r="C5435" s="1">
        <v>45404</v>
      </c>
      <c r="D5435" t="str">
        <f>TEXT(Hospital_Emergency_Room_Data[[#This Row],[Patient Admission Date]],"mmm")</f>
        <v>Apr</v>
      </c>
      <c r="E5435">
        <f>YEAR(Hospital_Emergency_Room_Data[[#This Row],[Patient Admission Date]])</f>
        <v>2024</v>
      </c>
      <c r="F5435" s="2">
        <v>0.30972222222222223</v>
      </c>
      <c r="G5435" s="8" t="str">
        <f>TEXT(Hospital_Emergency_Room_Data[[#This Row],[Patient Admission Date]],"dddd")</f>
        <v>Monday</v>
      </c>
      <c r="H5435" t="s">
        <v>41</v>
      </c>
      <c r="I5435">
        <v>45</v>
      </c>
      <c r="J5435" s="5" t="s">
        <v>9219</v>
      </c>
      <c r="K5435" t="s">
        <v>12</v>
      </c>
      <c r="L5435" t="s">
        <v>9281</v>
      </c>
      <c r="M5435" t="s">
        <v>9210</v>
      </c>
      <c r="N5435">
        <v>9</v>
      </c>
      <c r="O5435">
        <v>41</v>
      </c>
      <c r="P5435" t="s">
        <v>9225</v>
      </c>
      <c r="Q5435">
        <v>22</v>
      </c>
      <c r="R5435">
        <v>7</v>
      </c>
      <c r="S5435" t="s">
        <v>9255</v>
      </c>
      <c r="T5435" t="s">
        <v>9264</v>
      </c>
      <c r="U5435" t="s">
        <v>9300</v>
      </c>
      <c r="V5435" t="str" cm="1">
        <f t="array" ref="V5435">_xlfn.IFS(Hospital_Emergency_Room_Data[[#This Row],[Day]]&lt;=10,"Start(1-10)",Hospital_Emergency_Room_Data[[#This Row],[Day]]&lt;=20,"Middle(11-20)",Hospital_Emergency_Room_Data[[#This Row],[Day]]&gt;20,"End(21-30)")</f>
        <v>End(21-30)</v>
      </c>
    </row>
    <row r="5436" spans="1:22">
      <c r="A5436">
        <v>499828133</v>
      </c>
      <c r="B5436" t="s">
        <v>5444</v>
      </c>
      <c r="C5436" s="1">
        <v>45218</v>
      </c>
      <c r="D5436" t="str">
        <f>TEXT(Hospital_Emergency_Room_Data[[#This Row],[Patient Admission Date]],"mmm")</f>
        <v>Oct</v>
      </c>
      <c r="E5436">
        <f>YEAR(Hospital_Emergency_Room_Data[[#This Row],[Patient Admission Date]])</f>
        <v>2023</v>
      </c>
      <c r="F5436" s="2">
        <v>0.76388888888888884</v>
      </c>
      <c r="G5436" s="8" t="str">
        <f>TEXT(Hospital_Emergency_Room_Data[[#This Row],[Patient Admission Date]],"dddd")</f>
        <v>Thursday</v>
      </c>
      <c r="H5436" t="s">
        <v>41</v>
      </c>
      <c r="I5436">
        <v>49</v>
      </c>
      <c r="J5436" s="5" t="s">
        <v>9219</v>
      </c>
      <c r="K5436" t="s">
        <v>12</v>
      </c>
      <c r="L5436" t="s">
        <v>9281</v>
      </c>
      <c r="M5436" t="s">
        <v>9210</v>
      </c>
      <c r="N5436">
        <v>9</v>
      </c>
      <c r="O5436">
        <v>58</v>
      </c>
      <c r="P5436" t="s">
        <v>9225</v>
      </c>
      <c r="Q5436">
        <v>19</v>
      </c>
      <c r="R5436">
        <v>18</v>
      </c>
      <c r="S5436" t="s">
        <v>9256</v>
      </c>
      <c r="T5436" t="s">
        <v>9262</v>
      </c>
      <c r="U5436" t="s">
        <v>9283</v>
      </c>
      <c r="V5436" t="str" cm="1">
        <f t="array" ref="V5436">_xlfn.IFS(Hospital_Emergency_Room_Data[[#This Row],[Day]]&lt;=10,"Start(1-10)",Hospital_Emergency_Room_Data[[#This Row],[Day]]&lt;=20,"Middle(11-20)",Hospital_Emergency_Room_Data[[#This Row],[Day]]&gt;20,"End(21-30)")</f>
        <v>Middle(11-20)</v>
      </c>
    </row>
    <row r="5437" spans="1:22">
      <c r="A5437">
        <v>853747180</v>
      </c>
      <c r="B5437" t="s">
        <v>5445</v>
      </c>
      <c r="C5437" s="1">
        <v>45249</v>
      </c>
      <c r="D5437" t="str">
        <f>TEXT(Hospital_Emergency_Room_Data[[#This Row],[Patient Admission Date]],"mmm")</f>
        <v>Nov</v>
      </c>
      <c r="E5437">
        <f>YEAR(Hospital_Emergency_Room_Data[[#This Row],[Patient Admission Date]])</f>
        <v>2023</v>
      </c>
      <c r="F5437" s="2">
        <v>2.4305555555555556E-2</v>
      </c>
      <c r="G5437" s="8" t="str">
        <f>TEXT(Hospital_Emergency_Room_Data[[#This Row],[Patient Admission Date]],"dddd")</f>
        <v>Sunday</v>
      </c>
      <c r="H5437" t="s">
        <v>41</v>
      </c>
      <c r="I5437">
        <v>72</v>
      </c>
      <c r="J5437" s="5" t="s">
        <v>9222</v>
      </c>
      <c r="K5437" t="s">
        <v>12</v>
      </c>
      <c r="L5437" t="s">
        <v>9281</v>
      </c>
      <c r="M5437" t="s">
        <v>9210</v>
      </c>
      <c r="N5437">
        <v>9</v>
      </c>
      <c r="O5437">
        <v>14</v>
      </c>
      <c r="P5437" t="s">
        <v>9226</v>
      </c>
      <c r="Q5437">
        <v>19</v>
      </c>
      <c r="R5437">
        <v>0</v>
      </c>
      <c r="S5437" t="s">
        <v>9258</v>
      </c>
      <c r="T5437" t="s">
        <v>9262</v>
      </c>
      <c r="U5437" t="s">
        <v>9282</v>
      </c>
      <c r="V5437" t="str" cm="1">
        <f t="array" ref="V5437">_xlfn.IFS(Hospital_Emergency_Room_Data[[#This Row],[Day]]&lt;=10,"Start(1-10)",Hospital_Emergency_Room_Data[[#This Row],[Day]]&lt;=20,"Middle(11-20)",Hospital_Emergency_Room_Data[[#This Row],[Day]]&gt;20,"End(21-30)")</f>
        <v>Middle(11-20)</v>
      </c>
    </row>
    <row r="5438" spans="1:22">
      <c r="A5438">
        <v>215825429</v>
      </c>
      <c r="B5438" t="s">
        <v>5446</v>
      </c>
      <c r="C5438" s="1">
        <v>45218</v>
      </c>
      <c r="D5438" t="str">
        <f>TEXT(Hospital_Emergency_Room_Data[[#This Row],[Patient Admission Date]],"mmm")</f>
        <v>Oct</v>
      </c>
      <c r="E5438">
        <f>YEAR(Hospital_Emergency_Room_Data[[#This Row],[Patient Admission Date]])</f>
        <v>2023</v>
      </c>
      <c r="F5438" s="2">
        <v>0.61527777777777781</v>
      </c>
      <c r="G5438" s="8" t="str">
        <f>TEXT(Hospital_Emergency_Room_Data[[#This Row],[Patient Admission Date]],"dddd")</f>
        <v>Thursday</v>
      </c>
      <c r="H5438" t="s">
        <v>41</v>
      </c>
      <c r="I5438">
        <v>50</v>
      </c>
      <c r="J5438" s="5" t="s">
        <v>9219</v>
      </c>
      <c r="K5438" t="s">
        <v>12</v>
      </c>
      <c r="L5438" t="s">
        <v>9281</v>
      </c>
      <c r="M5438" t="s">
        <v>9210</v>
      </c>
      <c r="N5438">
        <v>9</v>
      </c>
      <c r="O5438">
        <v>57</v>
      </c>
      <c r="P5438" t="s">
        <v>9225</v>
      </c>
      <c r="Q5438">
        <v>19</v>
      </c>
      <c r="R5438">
        <v>14</v>
      </c>
      <c r="S5438" t="s">
        <v>9257</v>
      </c>
      <c r="T5438" t="s">
        <v>9262</v>
      </c>
      <c r="U5438" t="s">
        <v>9283</v>
      </c>
      <c r="V5438" t="str" cm="1">
        <f t="array" ref="V5438">_xlfn.IFS(Hospital_Emergency_Room_Data[[#This Row],[Day]]&lt;=10,"Start(1-10)",Hospital_Emergency_Room_Data[[#This Row],[Day]]&lt;=20,"Middle(11-20)",Hospital_Emergency_Room_Data[[#This Row],[Day]]&gt;20,"End(21-30)")</f>
        <v>Middle(11-20)</v>
      </c>
    </row>
    <row r="5439" spans="1:22">
      <c r="A5439">
        <v>588823045</v>
      </c>
      <c r="B5439" t="s">
        <v>5447</v>
      </c>
      <c r="C5439" s="1">
        <v>45305</v>
      </c>
      <c r="D5439" t="str">
        <f>TEXT(Hospital_Emergency_Room_Data[[#This Row],[Patient Admission Date]],"mmm")</f>
        <v>Jan</v>
      </c>
      <c r="E5439">
        <f>YEAR(Hospital_Emergency_Room_Data[[#This Row],[Patient Admission Date]])</f>
        <v>2024</v>
      </c>
      <c r="F5439" s="2">
        <v>0.39861111111111114</v>
      </c>
      <c r="G5439" s="8" t="str">
        <f>TEXT(Hospital_Emergency_Room_Data[[#This Row],[Patient Admission Date]],"dddd")</f>
        <v>Sunday</v>
      </c>
      <c r="H5439" t="s">
        <v>41</v>
      </c>
      <c r="I5439">
        <v>44</v>
      </c>
      <c r="J5439" s="5" t="s">
        <v>9223</v>
      </c>
      <c r="K5439" t="s">
        <v>12</v>
      </c>
      <c r="L5439" t="s">
        <v>9281</v>
      </c>
      <c r="M5439" t="s">
        <v>9210</v>
      </c>
      <c r="N5439">
        <v>10</v>
      </c>
      <c r="O5439">
        <v>21</v>
      </c>
      <c r="P5439" t="s">
        <v>9226</v>
      </c>
      <c r="Q5439">
        <v>14</v>
      </c>
      <c r="R5439">
        <v>9</v>
      </c>
      <c r="S5439" t="s">
        <v>9255</v>
      </c>
      <c r="T5439" t="s">
        <v>9265</v>
      </c>
      <c r="U5439" t="s">
        <v>9282</v>
      </c>
      <c r="V5439" t="str" cm="1">
        <f t="array" ref="V5439">_xlfn.IFS(Hospital_Emergency_Room_Data[[#This Row],[Day]]&lt;=10,"Start(1-10)",Hospital_Emergency_Room_Data[[#This Row],[Day]]&lt;=20,"Middle(11-20)",Hospital_Emergency_Room_Data[[#This Row],[Day]]&gt;20,"End(21-30)")</f>
        <v>Middle(11-20)</v>
      </c>
    </row>
    <row r="5440" spans="1:22">
      <c r="A5440">
        <v>490463294</v>
      </c>
      <c r="B5440" t="s">
        <v>5448</v>
      </c>
      <c r="C5440" s="1">
        <v>45504</v>
      </c>
      <c r="D5440" t="str">
        <f>TEXT(Hospital_Emergency_Room_Data[[#This Row],[Patient Admission Date]],"mmm")</f>
        <v>Jul</v>
      </c>
      <c r="E5440">
        <f>YEAR(Hospital_Emergency_Room_Data[[#This Row],[Patient Admission Date]])</f>
        <v>2024</v>
      </c>
      <c r="F5440" s="2">
        <v>0.7</v>
      </c>
      <c r="G5440" s="8" t="str">
        <f>TEXT(Hospital_Emergency_Room_Data[[#This Row],[Patient Admission Date]],"dddd")</f>
        <v>Wednesday</v>
      </c>
      <c r="H5440" t="s">
        <v>41</v>
      </c>
      <c r="I5440">
        <v>48</v>
      </c>
      <c r="J5440" s="5" t="s">
        <v>9219</v>
      </c>
      <c r="K5440" t="s">
        <v>12</v>
      </c>
      <c r="L5440" t="s">
        <v>9281</v>
      </c>
      <c r="M5440" t="s">
        <v>9210</v>
      </c>
      <c r="N5440">
        <v>10</v>
      </c>
      <c r="O5440">
        <v>37</v>
      </c>
      <c r="P5440" t="s">
        <v>9225</v>
      </c>
      <c r="Q5440">
        <v>31</v>
      </c>
      <c r="R5440">
        <v>16</v>
      </c>
      <c r="S5440" t="s">
        <v>9257</v>
      </c>
      <c r="T5440" t="s">
        <v>9264</v>
      </c>
      <c r="U5440" t="s">
        <v>9300</v>
      </c>
      <c r="V5440" t="str" cm="1">
        <f t="array" ref="V5440">_xlfn.IFS(Hospital_Emergency_Room_Data[[#This Row],[Day]]&lt;=10,"Start(1-10)",Hospital_Emergency_Room_Data[[#This Row],[Day]]&lt;=20,"Middle(11-20)",Hospital_Emergency_Room_Data[[#This Row],[Day]]&gt;20,"End(21-30)")</f>
        <v>End(21-30)</v>
      </c>
    </row>
    <row r="5441" spans="1:22">
      <c r="A5441">
        <v>845717210</v>
      </c>
      <c r="B5441" t="s">
        <v>5449</v>
      </c>
      <c r="C5441" s="1">
        <v>45185</v>
      </c>
      <c r="D5441" t="str">
        <f>TEXT(Hospital_Emergency_Room_Data[[#This Row],[Patient Admission Date]],"mmm")</f>
        <v>Sep</v>
      </c>
      <c r="E5441">
        <f>YEAR(Hospital_Emergency_Room_Data[[#This Row],[Patient Admission Date]])</f>
        <v>2023</v>
      </c>
      <c r="F5441" s="2">
        <v>0.94513888888888886</v>
      </c>
      <c r="G5441" s="8" t="str">
        <f>TEXT(Hospital_Emergency_Room_Data[[#This Row],[Patient Admission Date]],"dddd")</f>
        <v>Saturday</v>
      </c>
      <c r="H5441" t="s">
        <v>41</v>
      </c>
      <c r="I5441">
        <v>50</v>
      </c>
      <c r="J5441" s="5" t="s">
        <v>9219</v>
      </c>
      <c r="K5441" t="s">
        <v>12</v>
      </c>
      <c r="L5441" t="s">
        <v>9281</v>
      </c>
      <c r="M5441" t="s">
        <v>9210</v>
      </c>
      <c r="N5441">
        <v>10</v>
      </c>
      <c r="O5441">
        <v>45</v>
      </c>
      <c r="P5441" t="s">
        <v>9225</v>
      </c>
      <c r="Q5441">
        <v>16</v>
      </c>
      <c r="R5441">
        <v>22</v>
      </c>
      <c r="S5441" t="s">
        <v>9256</v>
      </c>
      <c r="T5441" t="s">
        <v>9262</v>
      </c>
      <c r="U5441" t="s">
        <v>9300</v>
      </c>
      <c r="V5441" t="str" cm="1">
        <f t="array" ref="V5441">_xlfn.IFS(Hospital_Emergency_Room_Data[[#This Row],[Day]]&lt;=10,"Start(1-10)",Hospital_Emergency_Room_Data[[#This Row],[Day]]&lt;=20,"Middle(11-20)",Hospital_Emergency_Room_Data[[#This Row],[Day]]&gt;20,"End(21-30)")</f>
        <v>Middle(11-20)</v>
      </c>
    </row>
    <row r="5442" spans="1:22">
      <c r="A5442">
        <v>712088150</v>
      </c>
      <c r="B5442" t="s">
        <v>5450</v>
      </c>
      <c r="C5442" s="1">
        <v>45050</v>
      </c>
      <c r="D5442" t="str">
        <f>TEXT(Hospital_Emergency_Room_Data[[#This Row],[Patient Admission Date]],"mmm")</f>
        <v>May</v>
      </c>
      <c r="E5442">
        <f>YEAR(Hospital_Emergency_Room_Data[[#This Row],[Patient Admission Date]])</f>
        <v>2023</v>
      </c>
      <c r="F5442" s="2">
        <v>0.51458333333333328</v>
      </c>
      <c r="G5442" s="8" t="str">
        <f>TEXT(Hospital_Emergency_Room_Data[[#This Row],[Patient Admission Date]],"dddd")</f>
        <v>Thursday</v>
      </c>
      <c r="H5442" t="s">
        <v>41</v>
      </c>
      <c r="I5442">
        <v>30</v>
      </c>
      <c r="J5442" s="5" t="s">
        <v>9223</v>
      </c>
      <c r="K5442" t="s">
        <v>12</v>
      </c>
      <c r="L5442" t="s">
        <v>9281</v>
      </c>
      <c r="M5442" t="s">
        <v>9210</v>
      </c>
      <c r="N5442">
        <v>10</v>
      </c>
      <c r="O5442">
        <v>36</v>
      </c>
      <c r="P5442" t="s">
        <v>9225</v>
      </c>
      <c r="Q5442">
        <v>4</v>
      </c>
      <c r="R5442">
        <v>12</v>
      </c>
      <c r="S5442" t="s">
        <v>9257</v>
      </c>
      <c r="T5442" t="s">
        <v>9263</v>
      </c>
      <c r="U5442" t="s">
        <v>9300</v>
      </c>
      <c r="V5442" t="str" cm="1">
        <f t="array" ref="V5442">_xlfn.IFS(Hospital_Emergency_Room_Data[[#This Row],[Day]]&lt;=10,"Start(1-10)",Hospital_Emergency_Room_Data[[#This Row],[Day]]&lt;=20,"Middle(11-20)",Hospital_Emergency_Room_Data[[#This Row],[Day]]&gt;20,"End(21-30)")</f>
        <v>Start(1-10)</v>
      </c>
    </row>
    <row r="5443" spans="1:22">
      <c r="A5443">
        <v>727440682</v>
      </c>
      <c r="B5443" t="s">
        <v>5451</v>
      </c>
      <c r="C5443" s="1">
        <v>45348</v>
      </c>
      <c r="D5443" t="str">
        <f>TEXT(Hospital_Emergency_Room_Data[[#This Row],[Patient Admission Date]],"mmm")</f>
        <v>Feb</v>
      </c>
      <c r="E5443">
        <f>YEAR(Hospital_Emergency_Room_Data[[#This Row],[Patient Admission Date]])</f>
        <v>2024</v>
      </c>
      <c r="F5443" s="2">
        <v>0.6645833333333333</v>
      </c>
      <c r="G5443" s="8" t="str">
        <f>TEXT(Hospital_Emergency_Room_Data[[#This Row],[Patient Admission Date]],"dddd")</f>
        <v>Monday</v>
      </c>
      <c r="H5443" t="s">
        <v>41</v>
      </c>
      <c r="I5443">
        <v>1</v>
      </c>
      <c r="J5443" s="5" t="s">
        <v>9218</v>
      </c>
      <c r="K5443" t="s">
        <v>12</v>
      </c>
      <c r="L5443" t="s">
        <v>16</v>
      </c>
      <c r="M5443" t="s">
        <v>9210</v>
      </c>
      <c r="O5443">
        <v>27</v>
      </c>
      <c r="P5443" t="s">
        <v>9226</v>
      </c>
      <c r="Q5443">
        <v>26</v>
      </c>
      <c r="R5443">
        <v>15</v>
      </c>
      <c r="S5443" t="s">
        <v>9257</v>
      </c>
      <c r="T5443" t="s">
        <v>9264</v>
      </c>
      <c r="U5443" t="s">
        <v>9282</v>
      </c>
      <c r="V5443" t="str" cm="1">
        <f t="array" ref="V5443">_xlfn.IFS(Hospital_Emergency_Room_Data[[#This Row],[Day]]&lt;=10,"Start(1-10)",Hospital_Emergency_Room_Data[[#This Row],[Day]]&lt;=20,"Middle(11-20)",Hospital_Emergency_Room_Data[[#This Row],[Day]]&gt;20,"End(21-30)")</f>
        <v>End(21-30)</v>
      </c>
    </row>
    <row r="5444" spans="1:22">
      <c r="A5444">
        <v>272213976</v>
      </c>
      <c r="B5444" t="s">
        <v>5452</v>
      </c>
      <c r="C5444" s="1">
        <v>45103</v>
      </c>
      <c r="D5444" t="str">
        <f>TEXT(Hospital_Emergency_Room_Data[[#This Row],[Patient Admission Date]],"mmm")</f>
        <v>Jun</v>
      </c>
      <c r="E5444">
        <f>YEAR(Hospital_Emergency_Room_Data[[#This Row],[Patient Admission Date]])</f>
        <v>2023</v>
      </c>
      <c r="F5444" s="2">
        <v>0.37430555555555556</v>
      </c>
      <c r="G5444" s="8" t="str">
        <f>TEXT(Hospital_Emergency_Room_Data[[#This Row],[Patient Admission Date]],"dddd")</f>
        <v>Monday</v>
      </c>
      <c r="H5444" t="s">
        <v>41</v>
      </c>
      <c r="I5444">
        <v>28</v>
      </c>
      <c r="J5444" s="5" t="s">
        <v>9220</v>
      </c>
      <c r="K5444" t="s">
        <v>12</v>
      </c>
      <c r="L5444" t="s">
        <v>16</v>
      </c>
      <c r="M5444" t="s">
        <v>9210</v>
      </c>
      <c r="O5444">
        <v>30</v>
      </c>
      <c r="P5444" t="s">
        <v>9225</v>
      </c>
      <c r="Q5444">
        <v>26</v>
      </c>
      <c r="R5444">
        <v>8</v>
      </c>
      <c r="S5444" t="s">
        <v>9255</v>
      </c>
      <c r="T5444" t="s">
        <v>9264</v>
      </c>
      <c r="U5444" t="s">
        <v>9282</v>
      </c>
      <c r="V5444" t="str" cm="1">
        <f t="array" ref="V5444">_xlfn.IFS(Hospital_Emergency_Room_Data[[#This Row],[Day]]&lt;=10,"Start(1-10)",Hospital_Emergency_Room_Data[[#This Row],[Day]]&lt;=20,"Middle(11-20)",Hospital_Emergency_Room_Data[[#This Row],[Day]]&gt;20,"End(21-30)")</f>
        <v>End(21-30)</v>
      </c>
    </row>
    <row r="5445" spans="1:22">
      <c r="A5445">
        <v>176252920</v>
      </c>
      <c r="B5445" t="s">
        <v>5453</v>
      </c>
      <c r="C5445" s="1">
        <v>45434</v>
      </c>
      <c r="D5445" t="str">
        <f>TEXT(Hospital_Emergency_Room_Data[[#This Row],[Patient Admission Date]],"mmm")</f>
        <v>May</v>
      </c>
      <c r="E5445">
        <f>YEAR(Hospital_Emergency_Room_Data[[#This Row],[Patient Admission Date]])</f>
        <v>2024</v>
      </c>
      <c r="F5445" s="2">
        <v>4.5138888888888888E-2</v>
      </c>
      <c r="G5445" s="8" t="str">
        <f>TEXT(Hospital_Emergency_Room_Data[[#This Row],[Patient Admission Date]],"dddd")</f>
        <v>Wednesday</v>
      </c>
      <c r="H5445" t="s">
        <v>41</v>
      </c>
      <c r="I5445">
        <v>1</v>
      </c>
      <c r="J5445" s="5" t="s">
        <v>9218</v>
      </c>
      <c r="K5445" t="s">
        <v>12</v>
      </c>
      <c r="L5445" t="s">
        <v>16</v>
      </c>
      <c r="M5445" t="s">
        <v>9210</v>
      </c>
      <c r="O5445">
        <v>39</v>
      </c>
      <c r="P5445" t="s">
        <v>9225</v>
      </c>
      <c r="Q5445">
        <v>22</v>
      </c>
      <c r="R5445">
        <v>1</v>
      </c>
      <c r="S5445" t="s">
        <v>9258</v>
      </c>
      <c r="T5445" t="s">
        <v>9264</v>
      </c>
      <c r="U5445" t="s">
        <v>9300</v>
      </c>
      <c r="V5445" t="str" cm="1">
        <f t="array" ref="V5445">_xlfn.IFS(Hospital_Emergency_Room_Data[[#This Row],[Day]]&lt;=10,"Start(1-10)",Hospital_Emergency_Room_Data[[#This Row],[Day]]&lt;=20,"Middle(11-20)",Hospital_Emergency_Room_Data[[#This Row],[Day]]&gt;20,"End(21-30)")</f>
        <v>End(21-30)</v>
      </c>
    </row>
    <row r="5446" spans="1:22">
      <c r="A5446">
        <v>874785105</v>
      </c>
      <c r="B5446" t="s">
        <v>5454</v>
      </c>
      <c r="C5446" s="1">
        <v>45254</v>
      </c>
      <c r="D5446" t="str">
        <f>TEXT(Hospital_Emergency_Room_Data[[#This Row],[Patient Admission Date]],"mmm")</f>
        <v>Nov</v>
      </c>
      <c r="E5446">
        <f>YEAR(Hospital_Emergency_Room_Data[[#This Row],[Patient Admission Date]])</f>
        <v>2023</v>
      </c>
      <c r="F5446" s="2">
        <v>0.97430555555555554</v>
      </c>
      <c r="G5446" s="8" t="str">
        <f>TEXT(Hospital_Emergency_Room_Data[[#This Row],[Patient Admission Date]],"dddd")</f>
        <v>Friday</v>
      </c>
      <c r="H5446" t="s">
        <v>41</v>
      </c>
      <c r="I5446">
        <v>43</v>
      </c>
      <c r="J5446" s="5" t="s">
        <v>9223</v>
      </c>
      <c r="K5446" t="s">
        <v>12</v>
      </c>
      <c r="L5446" t="s">
        <v>16</v>
      </c>
      <c r="M5446" t="s">
        <v>9210</v>
      </c>
      <c r="O5446">
        <v>50</v>
      </c>
      <c r="P5446" t="s">
        <v>9225</v>
      </c>
      <c r="Q5446">
        <v>24</v>
      </c>
      <c r="R5446">
        <v>23</v>
      </c>
      <c r="S5446" t="s">
        <v>9256</v>
      </c>
      <c r="T5446" t="s">
        <v>9264</v>
      </c>
      <c r="U5446" t="s">
        <v>9283</v>
      </c>
      <c r="V5446" t="str" cm="1">
        <f t="array" ref="V5446">_xlfn.IFS(Hospital_Emergency_Room_Data[[#This Row],[Day]]&lt;=10,"Start(1-10)",Hospital_Emergency_Room_Data[[#This Row],[Day]]&lt;=20,"Middle(11-20)",Hospital_Emergency_Room_Data[[#This Row],[Day]]&gt;20,"End(21-30)")</f>
        <v>End(21-30)</v>
      </c>
    </row>
    <row r="5447" spans="1:22">
      <c r="A5447">
        <v>302922947</v>
      </c>
      <c r="B5447" t="s">
        <v>5455</v>
      </c>
      <c r="C5447" s="1">
        <v>45054</v>
      </c>
      <c r="D5447" t="str">
        <f>TEXT(Hospital_Emergency_Room_Data[[#This Row],[Patient Admission Date]],"mmm")</f>
        <v>May</v>
      </c>
      <c r="E5447">
        <f>YEAR(Hospital_Emergency_Room_Data[[#This Row],[Patient Admission Date]])</f>
        <v>2023</v>
      </c>
      <c r="F5447" s="2">
        <v>9.0972222222222218E-2</v>
      </c>
      <c r="G5447" s="8" t="str">
        <f>TEXT(Hospital_Emergency_Room_Data[[#This Row],[Patient Admission Date]],"dddd")</f>
        <v>Monday</v>
      </c>
      <c r="H5447" t="s">
        <v>41</v>
      </c>
      <c r="I5447">
        <v>66</v>
      </c>
      <c r="J5447" s="5" t="s">
        <v>9217</v>
      </c>
      <c r="K5447" t="s">
        <v>12</v>
      </c>
      <c r="L5447" t="s">
        <v>16</v>
      </c>
      <c r="M5447" t="s">
        <v>9210</v>
      </c>
      <c r="O5447">
        <v>31</v>
      </c>
      <c r="P5447" t="s">
        <v>9225</v>
      </c>
      <c r="Q5447">
        <v>8</v>
      </c>
      <c r="R5447">
        <v>2</v>
      </c>
      <c r="S5447" t="s">
        <v>9258</v>
      </c>
      <c r="T5447" t="s">
        <v>9265</v>
      </c>
      <c r="U5447" t="s">
        <v>9300</v>
      </c>
      <c r="V5447" t="str" cm="1">
        <f t="array" ref="V5447">_xlfn.IFS(Hospital_Emergency_Room_Data[[#This Row],[Day]]&lt;=10,"Start(1-10)",Hospital_Emergency_Room_Data[[#This Row],[Day]]&lt;=20,"Middle(11-20)",Hospital_Emergency_Room_Data[[#This Row],[Day]]&gt;20,"End(21-30)")</f>
        <v>Start(1-10)</v>
      </c>
    </row>
    <row r="5448" spans="1:22">
      <c r="A5448">
        <v>778275802</v>
      </c>
      <c r="B5448" t="s">
        <v>5456</v>
      </c>
      <c r="C5448" s="1">
        <v>45473</v>
      </c>
      <c r="D5448" t="str">
        <f>TEXT(Hospital_Emergency_Room_Data[[#This Row],[Patient Admission Date]],"mmm")</f>
        <v>Jun</v>
      </c>
      <c r="E5448">
        <f>YEAR(Hospital_Emergency_Room_Data[[#This Row],[Patient Admission Date]])</f>
        <v>2024</v>
      </c>
      <c r="F5448" s="2">
        <v>0.37986111111111109</v>
      </c>
      <c r="G5448" s="8" t="str">
        <f>TEXT(Hospital_Emergency_Room_Data[[#This Row],[Patient Admission Date]],"dddd")</f>
        <v>Sunday</v>
      </c>
      <c r="H5448" t="s">
        <v>41</v>
      </c>
      <c r="I5448">
        <v>14</v>
      </c>
      <c r="J5448" s="5" t="s">
        <v>9221</v>
      </c>
      <c r="K5448" t="s">
        <v>12</v>
      </c>
      <c r="L5448" t="s">
        <v>16</v>
      </c>
      <c r="M5448" t="s">
        <v>9210</v>
      </c>
      <c r="O5448">
        <v>60</v>
      </c>
      <c r="P5448" t="s">
        <v>9225</v>
      </c>
      <c r="Q5448">
        <v>30</v>
      </c>
      <c r="R5448">
        <v>9</v>
      </c>
      <c r="S5448" t="s">
        <v>9255</v>
      </c>
      <c r="T5448" t="s">
        <v>9264</v>
      </c>
      <c r="U5448" t="s">
        <v>9283</v>
      </c>
      <c r="V5448" t="str" cm="1">
        <f t="array" ref="V5448">_xlfn.IFS(Hospital_Emergency_Room_Data[[#This Row],[Day]]&lt;=10,"Start(1-10)",Hospital_Emergency_Room_Data[[#This Row],[Day]]&lt;=20,"Middle(11-20)",Hospital_Emergency_Room_Data[[#This Row],[Day]]&gt;20,"End(21-30)")</f>
        <v>End(21-30)</v>
      </c>
    </row>
    <row r="5449" spans="1:22">
      <c r="A5449">
        <v>332582941</v>
      </c>
      <c r="B5449" t="s">
        <v>5457</v>
      </c>
      <c r="C5449" s="1">
        <v>45182</v>
      </c>
      <c r="D5449" t="str">
        <f>TEXT(Hospital_Emergency_Room_Data[[#This Row],[Patient Admission Date]],"mmm")</f>
        <v>Sep</v>
      </c>
      <c r="E5449">
        <f>YEAR(Hospital_Emergency_Room_Data[[#This Row],[Patient Admission Date]])</f>
        <v>2023</v>
      </c>
      <c r="F5449" s="2">
        <v>0.30138888888888887</v>
      </c>
      <c r="G5449" s="8" t="str">
        <f>TEXT(Hospital_Emergency_Room_Data[[#This Row],[Patient Admission Date]],"dddd")</f>
        <v>Wednesday</v>
      </c>
      <c r="H5449" t="s">
        <v>41</v>
      </c>
      <c r="I5449">
        <v>49</v>
      </c>
      <c r="J5449" s="5" t="s">
        <v>9219</v>
      </c>
      <c r="K5449" t="s">
        <v>12</v>
      </c>
      <c r="L5449" t="s">
        <v>16</v>
      </c>
      <c r="M5449" t="s">
        <v>9210</v>
      </c>
      <c r="O5449">
        <v>25</v>
      </c>
      <c r="P5449" t="s">
        <v>9226</v>
      </c>
      <c r="Q5449">
        <v>13</v>
      </c>
      <c r="R5449">
        <v>7</v>
      </c>
      <c r="S5449" t="s">
        <v>9255</v>
      </c>
      <c r="T5449" t="s">
        <v>9265</v>
      </c>
      <c r="U5449" t="s">
        <v>9282</v>
      </c>
      <c r="V5449" t="str" cm="1">
        <f t="array" ref="V5449">_xlfn.IFS(Hospital_Emergency_Room_Data[[#This Row],[Day]]&lt;=10,"Start(1-10)",Hospital_Emergency_Room_Data[[#This Row],[Day]]&lt;=20,"Middle(11-20)",Hospital_Emergency_Room_Data[[#This Row],[Day]]&gt;20,"End(21-30)")</f>
        <v>Middle(11-20)</v>
      </c>
    </row>
    <row r="5450" spans="1:22">
      <c r="A5450">
        <v>264852192</v>
      </c>
      <c r="B5450" t="s">
        <v>5458</v>
      </c>
      <c r="C5450" s="1">
        <v>45111</v>
      </c>
      <c r="D5450" t="str">
        <f>TEXT(Hospital_Emergency_Room_Data[[#This Row],[Patient Admission Date]],"mmm")</f>
        <v>Jul</v>
      </c>
      <c r="E5450">
        <f>YEAR(Hospital_Emergency_Room_Data[[#This Row],[Patient Admission Date]])</f>
        <v>2023</v>
      </c>
      <c r="F5450" s="2">
        <v>0.8833333333333333</v>
      </c>
      <c r="G5450" s="8" t="str">
        <f>TEXT(Hospital_Emergency_Room_Data[[#This Row],[Patient Admission Date]],"dddd")</f>
        <v>Tuesday</v>
      </c>
      <c r="H5450" t="s">
        <v>41</v>
      </c>
      <c r="I5450">
        <v>50</v>
      </c>
      <c r="J5450" s="5" t="s">
        <v>9219</v>
      </c>
      <c r="K5450" t="s">
        <v>12</v>
      </c>
      <c r="L5450" t="s">
        <v>16</v>
      </c>
      <c r="M5450" t="s">
        <v>9210</v>
      </c>
      <c r="O5450">
        <v>25</v>
      </c>
      <c r="P5450" t="s">
        <v>9226</v>
      </c>
      <c r="Q5450">
        <v>4</v>
      </c>
      <c r="R5450">
        <v>21</v>
      </c>
      <c r="S5450" t="s">
        <v>9256</v>
      </c>
      <c r="T5450" t="s">
        <v>9263</v>
      </c>
      <c r="U5450" t="s">
        <v>9282</v>
      </c>
      <c r="V5450" t="str" cm="1">
        <f t="array" ref="V5450">_xlfn.IFS(Hospital_Emergency_Room_Data[[#This Row],[Day]]&lt;=10,"Start(1-10)",Hospital_Emergency_Room_Data[[#This Row],[Day]]&lt;=20,"Middle(11-20)",Hospital_Emergency_Room_Data[[#This Row],[Day]]&gt;20,"End(21-30)")</f>
        <v>Start(1-10)</v>
      </c>
    </row>
    <row r="5451" spans="1:22">
      <c r="A5451">
        <v>852084548</v>
      </c>
      <c r="B5451" t="s">
        <v>5459</v>
      </c>
      <c r="C5451" s="1">
        <v>45210</v>
      </c>
      <c r="D5451" t="str">
        <f>TEXT(Hospital_Emergency_Room_Data[[#This Row],[Patient Admission Date]],"mmm")</f>
        <v>Oct</v>
      </c>
      <c r="E5451">
        <f>YEAR(Hospital_Emergency_Room_Data[[#This Row],[Patient Admission Date]])</f>
        <v>2023</v>
      </c>
      <c r="F5451" s="2">
        <v>0.72638888888888886</v>
      </c>
      <c r="G5451" s="8" t="str">
        <f>TEXT(Hospital_Emergency_Room_Data[[#This Row],[Patient Admission Date]],"dddd")</f>
        <v>Wednesday</v>
      </c>
      <c r="H5451" t="s">
        <v>41</v>
      </c>
      <c r="I5451">
        <v>76</v>
      </c>
      <c r="J5451" s="5" t="s">
        <v>9222</v>
      </c>
      <c r="K5451" t="s">
        <v>12</v>
      </c>
      <c r="L5451" t="s">
        <v>16</v>
      </c>
      <c r="M5451" t="s">
        <v>9210</v>
      </c>
      <c r="O5451">
        <v>40</v>
      </c>
      <c r="P5451" t="s">
        <v>9225</v>
      </c>
      <c r="Q5451">
        <v>11</v>
      </c>
      <c r="R5451">
        <v>17</v>
      </c>
      <c r="S5451" t="s">
        <v>9257</v>
      </c>
      <c r="T5451" t="s">
        <v>9265</v>
      </c>
      <c r="U5451" t="s">
        <v>9300</v>
      </c>
      <c r="V5451" t="str" cm="1">
        <f t="array" ref="V5451">_xlfn.IFS(Hospital_Emergency_Room_Data[[#This Row],[Day]]&lt;=10,"Start(1-10)",Hospital_Emergency_Room_Data[[#This Row],[Day]]&lt;=20,"Middle(11-20)",Hospital_Emergency_Room_Data[[#This Row],[Day]]&gt;20,"End(21-30)")</f>
        <v>Middle(11-20)</v>
      </c>
    </row>
    <row r="5452" spans="1:22">
      <c r="A5452">
        <v>398457125</v>
      </c>
      <c r="B5452" t="s">
        <v>5460</v>
      </c>
      <c r="C5452" s="1">
        <v>45488</v>
      </c>
      <c r="D5452" t="str">
        <f>TEXT(Hospital_Emergency_Room_Data[[#This Row],[Patient Admission Date]],"mmm")</f>
        <v>Jul</v>
      </c>
      <c r="E5452">
        <f>YEAR(Hospital_Emergency_Room_Data[[#This Row],[Patient Admission Date]])</f>
        <v>2024</v>
      </c>
      <c r="F5452" s="2">
        <v>0.87986111111111109</v>
      </c>
      <c r="G5452" s="8" t="str">
        <f>TEXT(Hospital_Emergency_Room_Data[[#This Row],[Patient Admission Date]],"dddd")</f>
        <v>Monday</v>
      </c>
      <c r="H5452" t="s">
        <v>41</v>
      </c>
      <c r="I5452">
        <v>11</v>
      </c>
      <c r="J5452" s="5" t="s">
        <v>9221</v>
      </c>
      <c r="K5452" t="s">
        <v>12</v>
      </c>
      <c r="L5452" t="s">
        <v>16</v>
      </c>
      <c r="M5452" t="s">
        <v>9210</v>
      </c>
      <c r="O5452">
        <v>11</v>
      </c>
      <c r="P5452" t="s">
        <v>9226</v>
      </c>
      <c r="Q5452">
        <v>15</v>
      </c>
      <c r="R5452">
        <v>21</v>
      </c>
      <c r="S5452" t="s">
        <v>9256</v>
      </c>
      <c r="T5452" t="s">
        <v>9262</v>
      </c>
      <c r="U5452" t="s">
        <v>9282</v>
      </c>
      <c r="V5452" t="str" cm="1">
        <f t="array" ref="V5452">_xlfn.IFS(Hospital_Emergency_Room_Data[[#This Row],[Day]]&lt;=10,"Start(1-10)",Hospital_Emergency_Room_Data[[#This Row],[Day]]&lt;=20,"Middle(11-20)",Hospital_Emergency_Room_Data[[#This Row],[Day]]&gt;20,"End(21-30)")</f>
        <v>Middle(11-20)</v>
      </c>
    </row>
    <row r="5453" spans="1:22">
      <c r="A5453">
        <v>120358220</v>
      </c>
      <c r="B5453" t="s">
        <v>5461</v>
      </c>
      <c r="C5453" s="1">
        <v>45256</v>
      </c>
      <c r="D5453" t="str">
        <f>TEXT(Hospital_Emergency_Room_Data[[#This Row],[Patient Admission Date]],"mmm")</f>
        <v>Nov</v>
      </c>
      <c r="E5453">
        <f>YEAR(Hospital_Emergency_Room_Data[[#This Row],[Patient Admission Date]])</f>
        <v>2023</v>
      </c>
      <c r="F5453" s="2">
        <v>0.59583333333333333</v>
      </c>
      <c r="G5453" s="8" t="str">
        <f>TEXT(Hospital_Emergency_Room_Data[[#This Row],[Patient Admission Date]],"dddd")</f>
        <v>Sunday</v>
      </c>
      <c r="H5453" t="s">
        <v>41</v>
      </c>
      <c r="I5453">
        <v>69</v>
      </c>
      <c r="J5453" s="5" t="s">
        <v>9217</v>
      </c>
      <c r="K5453" t="s">
        <v>12</v>
      </c>
      <c r="L5453" t="s">
        <v>16</v>
      </c>
      <c r="M5453" t="s">
        <v>9210</v>
      </c>
      <c r="O5453">
        <v>30</v>
      </c>
      <c r="P5453" t="s">
        <v>9225</v>
      </c>
      <c r="Q5453">
        <v>26</v>
      </c>
      <c r="R5453">
        <v>14</v>
      </c>
      <c r="S5453" t="s">
        <v>9257</v>
      </c>
      <c r="T5453" t="s">
        <v>9264</v>
      </c>
      <c r="U5453" t="s">
        <v>9282</v>
      </c>
      <c r="V5453" t="str" cm="1">
        <f t="array" ref="V5453">_xlfn.IFS(Hospital_Emergency_Room_Data[[#This Row],[Day]]&lt;=10,"Start(1-10)",Hospital_Emergency_Room_Data[[#This Row],[Day]]&lt;=20,"Middle(11-20)",Hospital_Emergency_Room_Data[[#This Row],[Day]]&gt;20,"End(21-30)")</f>
        <v>End(21-30)</v>
      </c>
    </row>
    <row r="5454" spans="1:22">
      <c r="A5454">
        <v>868663389</v>
      </c>
      <c r="B5454" t="s">
        <v>5462</v>
      </c>
      <c r="C5454" s="1">
        <v>45230</v>
      </c>
      <c r="D5454" t="str">
        <f>TEXT(Hospital_Emergency_Room_Data[[#This Row],[Patient Admission Date]],"mmm")</f>
        <v>Oct</v>
      </c>
      <c r="E5454">
        <f>YEAR(Hospital_Emergency_Room_Data[[#This Row],[Patient Admission Date]])</f>
        <v>2023</v>
      </c>
      <c r="F5454" s="2">
        <v>0.69444444444444442</v>
      </c>
      <c r="G5454" s="8" t="str">
        <f>TEXT(Hospital_Emergency_Room_Data[[#This Row],[Patient Admission Date]],"dddd")</f>
        <v>Tuesday</v>
      </c>
      <c r="H5454" t="s">
        <v>41</v>
      </c>
      <c r="I5454">
        <v>2</v>
      </c>
      <c r="J5454" s="5" t="s">
        <v>9218</v>
      </c>
      <c r="K5454" t="s">
        <v>12</v>
      </c>
      <c r="L5454" t="s">
        <v>16</v>
      </c>
      <c r="M5454" t="s">
        <v>9210</v>
      </c>
      <c r="O5454">
        <v>47</v>
      </c>
      <c r="P5454" t="s">
        <v>9225</v>
      </c>
      <c r="Q5454">
        <v>31</v>
      </c>
      <c r="R5454">
        <v>16</v>
      </c>
      <c r="S5454" t="s">
        <v>9257</v>
      </c>
      <c r="T5454" t="s">
        <v>9264</v>
      </c>
      <c r="U5454" t="s">
        <v>9283</v>
      </c>
      <c r="V5454" t="str" cm="1">
        <f t="array" ref="V5454">_xlfn.IFS(Hospital_Emergency_Room_Data[[#This Row],[Day]]&lt;=10,"Start(1-10)",Hospital_Emergency_Room_Data[[#This Row],[Day]]&lt;=20,"Middle(11-20)",Hospital_Emergency_Room_Data[[#This Row],[Day]]&gt;20,"End(21-30)")</f>
        <v>End(21-30)</v>
      </c>
    </row>
    <row r="5455" spans="1:22">
      <c r="A5455">
        <v>450761418</v>
      </c>
      <c r="B5455" t="s">
        <v>5463</v>
      </c>
      <c r="C5455" s="1">
        <v>45212</v>
      </c>
      <c r="D5455" t="str">
        <f>TEXT(Hospital_Emergency_Room_Data[[#This Row],[Patient Admission Date]],"mmm")</f>
        <v>Oct</v>
      </c>
      <c r="E5455">
        <f>YEAR(Hospital_Emergency_Room_Data[[#This Row],[Patient Admission Date]])</f>
        <v>2023</v>
      </c>
      <c r="F5455" s="2">
        <v>0.54722222222222228</v>
      </c>
      <c r="G5455" s="8" t="str">
        <f>TEXT(Hospital_Emergency_Room_Data[[#This Row],[Patient Admission Date]],"dddd")</f>
        <v>Friday</v>
      </c>
      <c r="H5455" t="s">
        <v>41</v>
      </c>
      <c r="I5455">
        <v>27</v>
      </c>
      <c r="J5455" s="5" t="s">
        <v>9220</v>
      </c>
      <c r="K5455" t="s">
        <v>12</v>
      </c>
      <c r="L5455" t="s">
        <v>16</v>
      </c>
      <c r="M5455" t="s">
        <v>9210</v>
      </c>
      <c r="O5455">
        <v>13</v>
      </c>
      <c r="P5455" t="s">
        <v>9226</v>
      </c>
      <c r="Q5455">
        <v>13</v>
      </c>
      <c r="R5455">
        <v>13</v>
      </c>
      <c r="S5455" t="s">
        <v>9257</v>
      </c>
      <c r="T5455" t="s">
        <v>9265</v>
      </c>
      <c r="U5455" t="s">
        <v>9282</v>
      </c>
      <c r="V5455" t="str" cm="1">
        <f t="array" ref="V5455">_xlfn.IFS(Hospital_Emergency_Room_Data[[#This Row],[Day]]&lt;=10,"Start(1-10)",Hospital_Emergency_Room_Data[[#This Row],[Day]]&lt;=20,"Middle(11-20)",Hospital_Emergency_Room_Data[[#This Row],[Day]]&gt;20,"End(21-30)")</f>
        <v>Middle(11-20)</v>
      </c>
    </row>
    <row r="5456" spans="1:22">
      <c r="A5456">
        <v>648426604</v>
      </c>
      <c r="B5456" t="s">
        <v>5464</v>
      </c>
      <c r="C5456" s="1">
        <v>45118</v>
      </c>
      <c r="D5456" t="str">
        <f>TEXT(Hospital_Emergency_Room_Data[[#This Row],[Patient Admission Date]],"mmm")</f>
        <v>Jul</v>
      </c>
      <c r="E5456">
        <f>YEAR(Hospital_Emergency_Room_Data[[#This Row],[Patient Admission Date]])</f>
        <v>2023</v>
      </c>
      <c r="F5456" s="2">
        <v>0.63541666666666663</v>
      </c>
      <c r="G5456" s="8" t="str">
        <f>TEXT(Hospital_Emergency_Room_Data[[#This Row],[Patient Admission Date]],"dddd")</f>
        <v>Tuesday</v>
      </c>
      <c r="H5456" t="s">
        <v>41</v>
      </c>
      <c r="I5456">
        <v>14</v>
      </c>
      <c r="J5456" s="5" t="s">
        <v>9221</v>
      </c>
      <c r="K5456" t="s">
        <v>12</v>
      </c>
      <c r="L5456" t="s">
        <v>16</v>
      </c>
      <c r="M5456" t="s">
        <v>9210</v>
      </c>
      <c r="O5456">
        <v>51</v>
      </c>
      <c r="P5456" t="s">
        <v>9225</v>
      </c>
      <c r="Q5456">
        <v>11</v>
      </c>
      <c r="R5456">
        <v>15</v>
      </c>
      <c r="S5456" t="s">
        <v>9257</v>
      </c>
      <c r="T5456" t="s">
        <v>9265</v>
      </c>
      <c r="U5456" t="s">
        <v>9283</v>
      </c>
      <c r="V5456" t="str" cm="1">
        <f t="array" ref="V5456">_xlfn.IFS(Hospital_Emergency_Room_Data[[#This Row],[Day]]&lt;=10,"Start(1-10)",Hospital_Emergency_Room_Data[[#This Row],[Day]]&lt;=20,"Middle(11-20)",Hospital_Emergency_Room_Data[[#This Row],[Day]]&gt;20,"End(21-30)")</f>
        <v>Middle(11-20)</v>
      </c>
    </row>
    <row r="5457" spans="1:22">
      <c r="A5457">
        <v>612817718</v>
      </c>
      <c r="B5457" t="s">
        <v>5465</v>
      </c>
      <c r="C5457" s="1">
        <v>45225</v>
      </c>
      <c r="D5457" t="str">
        <f>TEXT(Hospital_Emergency_Room_Data[[#This Row],[Patient Admission Date]],"mmm")</f>
        <v>Oct</v>
      </c>
      <c r="E5457">
        <f>YEAR(Hospital_Emergency_Room_Data[[#This Row],[Patient Admission Date]])</f>
        <v>2023</v>
      </c>
      <c r="F5457" s="2">
        <v>0.26527777777777778</v>
      </c>
      <c r="G5457" s="8" t="str">
        <f>TEXT(Hospital_Emergency_Room_Data[[#This Row],[Patient Admission Date]],"dddd")</f>
        <v>Thursday</v>
      </c>
      <c r="H5457" t="s">
        <v>41</v>
      </c>
      <c r="I5457">
        <v>18</v>
      </c>
      <c r="J5457" s="5" t="s">
        <v>9220</v>
      </c>
      <c r="K5457" t="s">
        <v>12</v>
      </c>
      <c r="L5457" t="s">
        <v>16</v>
      </c>
      <c r="M5457" t="s">
        <v>9210</v>
      </c>
      <c r="O5457">
        <v>36</v>
      </c>
      <c r="P5457" t="s">
        <v>9225</v>
      </c>
      <c r="Q5457">
        <v>26</v>
      </c>
      <c r="R5457">
        <v>6</v>
      </c>
      <c r="S5457" t="s">
        <v>9255</v>
      </c>
      <c r="T5457" t="s">
        <v>9264</v>
      </c>
      <c r="U5457" t="s">
        <v>9300</v>
      </c>
      <c r="V5457" t="str" cm="1">
        <f t="array" ref="V5457">_xlfn.IFS(Hospital_Emergency_Room_Data[[#This Row],[Day]]&lt;=10,"Start(1-10)",Hospital_Emergency_Room_Data[[#This Row],[Day]]&lt;=20,"Middle(11-20)",Hospital_Emergency_Room_Data[[#This Row],[Day]]&gt;20,"End(21-30)")</f>
        <v>End(21-30)</v>
      </c>
    </row>
    <row r="5458" spans="1:22">
      <c r="A5458">
        <v>432186164</v>
      </c>
      <c r="B5458" t="s">
        <v>5466</v>
      </c>
      <c r="C5458" s="1">
        <v>45502</v>
      </c>
      <c r="D5458" t="str">
        <f>TEXT(Hospital_Emergency_Room_Data[[#This Row],[Patient Admission Date]],"mmm")</f>
        <v>Jul</v>
      </c>
      <c r="E5458">
        <f>YEAR(Hospital_Emergency_Room_Data[[#This Row],[Patient Admission Date]])</f>
        <v>2024</v>
      </c>
      <c r="F5458" s="2">
        <v>0.90486111111111112</v>
      </c>
      <c r="G5458" s="8" t="str">
        <f>TEXT(Hospital_Emergency_Room_Data[[#This Row],[Patient Admission Date]],"dddd")</f>
        <v>Monday</v>
      </c>
      <c r="H5458" t="s">
        <v>41</v>
      </c>
      <c r="I5458">
        <v>11</v>
      </c>
      <c r="J5458" s="5" t="s">
        <v>9221</v>
      </c>
      <c r="K5458" t="s">
        <v>12</v>
      </c>
      <c r="L5458" t="s">
        <v>16</v>
      </c>
      <c r="M5458" t="s">
        <v>9210</v>
      </c>
      <c r="O5458">
        <v>23</v>
      </c>
      <c r="P5458" t="s">
        <v>9226</v>
      </c>
      <c r="Q5458">
        <v>29</v>
      </c>
      <c r="R5458">
        <v>21</v>
      </c>
      <c r="S5458" t="s">
        <v>9256</v>
      </c>
      <c r="T5458" t="s">
        <v>9264</v>
      </c>
      <c r="U5458" t="s">
        <v>9282</v>
      </c>
      <c r="V5458" t="str" cm="1">
        <f t="array" ref="V5458">_xlfn.IFS(Hospital_Emergency_Room_Data[[#This Row],[Day]]&lt;=10,"Start(1-10)",Hospital_Emergency_Room_Data[[#This Row],[Day]]&lt;=20,"Middle(11-20)",Hospital_Emergency_Room_Data[[#This Row],[Day]]&gt;20,"End(21-30)")</f>
        <v>End(21-30)</v>
      </c>
    </row>
    <row r="5459" spans="1:22">
      <c r="A5459">
        <v>688498033</v>
      </c>
      <c r="B5459" t="s">
        <v>5467</v>
      </c>
      <c r="C5459" s="1">
        <v>45554</v>
      </c>
      <c r="D5459" t="str">
        <f>TEXT(Hospital_Emergency_Room_Data[[#This Row],[Patient Admission Date]],"mmm")</f>
        <v>Sep</v>
      </c>
      <c r="E5459">
        <f>YEAR(Hospital_Emergency_Room_Data[[#This Row],[Patient Admission Date]])</f>
        <v>2024</v>
      </c>
      <c r="F5459" s="2">
        <v>0.59305555555555556</v>
      </c>
      <c r="G5459" s="8" t="str">
        <f>TEXT(Hospital_Emergency_Room_Data[[#This Row],[Patient Admission Date]],"dddd")</f>
        <v>Thursday</v>
      </c>
      <c r="H5459" t="s">
        <v>41</v>
      </c>
      <c r="I5459">
        <v>17</v>
      </c>
      <c r="J5459" s="5" t="s">
        <v>9220</v>
      </c>
      <c r="K5459" t="s">
        <v>12</v>
      </c>
      <c r="L5459" t="s">
        <v>16</v>
      </c>
      <c r="M5459" t="s">
        <v>9210</v>
      </c>
      <c r="O5459">
        <v>51</v>
      </c>
      <c r="P5459" t="s">
        <v>9225</v>
      </c>
      <c r="Q5459">
        <v>19</v>
      </c>
      <c r="R5459">
        <v>14</v>
      </c>
      <c r="S5459" t="s">
        <v>9257</v>
      </c>
      <c r="T5459" t="s">
        <v>9262</v>
      </c>
      <c r="U5459" t="s">
        <v>9283</v>
      </c>
      <c r="V5459" t="str" cm="1">
        <f t="array" ref="V5459">_xlfn.IFS(Hospital_Emergency_Room_Data[[#This Row],[Day]]&lt;=10,"Start(1-10)",Hospital_Emergency_Room_Data[[#This Row],[Day]]&lt;=20,"Middle(11-20)",Hospital_Emergency_Room_Data[[#This Row],[Day]]&gt;20,"End(21-30)")</f>
        <v>Middle(11-20)</v>
      </c>
    </row>
    <row r="5460" spans="1:22">
      <c r="A5460">
        <v>254141466</v>
      </c>
      <c r="B5460" t="s">
        <v>5468</v>
      </c>
      <c r="C5460" s="1">
        <v>45041</v>
      </c>
      <c r="D5460" t="str">
        <f>TEXT(Hospital_Emergency_Room_Data[[#This Row],[Patient Admission Date]],"mmm")</f>
        <v>Apr</v>
      </c>
      <c r="E5460">
        <f>YEAR(Hospital_Emergency_Room_Data[[#This Row],[Patient Admission Date]])</f>
        <v>2023</v>
      </c>
      <c r="F5460" s="2">
        <v>0.40694444444444444</v>
      </c>
      <c r="G5460" s="8" t="str">
        <f>TEXT(Hospital_Emergency_Room_Data[[#This Row],[Patient Admission Date]],"dddd")</f>
        <v>Tuesday</v>
      </c>
      <c r="H5460" t="s">
        <v>41</v>
      </c>
      <c r="I5460">
        <v>35</v>
      </c>
      <c r="J5460" s="5" t="s">
        <v>9223</v>
      </c>
      <c r="K5460" t="s">
        <v>12</v>
      </c>
      <c r="L5460" t="s">
        <v>16</v>
      </c>
      <c r="M5460" t="s">
        <v>9210</v>
      </c>
      <c r="O5460">
        <v>21</v>
      </c>
      <c r="P5460" t="s">
        <v>9226</v>
      </c>
      <c r="Q5460">
        <v>25</v>
      </c>
      <c r="R5460">
        <v>9</v>
      </c>
      <c r="S5460" t="s">
        <v>9255</v>
      </c>
      <c r="T5460" t="s">
        <v>9264</v>
      </c>
      <c r="U5460" t="s">
        <v>9282</v>
      </c>
      <c r="V5460" t="str" cm="1">
        <f t="array" ref="V5460">_xlfn.IFS(Hospital_Emergency_Room_Data[[#This Row],[Day]]&lt;=10,"Start(1-10)",Hospital_Emergency_Room_Data[[#This Row],[Day]]&lt;=20,"Middle(11-20)",Hospital_Emergency_Room_Data[[#This Row],[Day]]&gt;20,"End(21-30)")</f>
        <v>End(21-30)</v>
      </c>
    </row>
    <row r="5461" spans="1:22">
      <c r="A5461">
        <v>842012749</v>
      </c>
      <c r="B5461" t="s">
        <v>5469</v>
      </c>
      <c r="C5461" s="1">
        <v>45437</v>
      </c>
      <c r="D5461" t="str">
        <f>TEXT(Hospital_Emergency_Room_Data[[#This Row],[Patient Admission Date]],"mmm")</f>
        <v>May</v>
      </c>
      <c r="E5461">
        <f>YEAR(Hospital_Emergency_Room_Data[[#This Row],[Patient Admission Date]])</f>
        <v>2024</v>
      </c>
      <c r="F5461" s="2">
        <v>3.6111111111111108E-2</v>
      </c>
      <c r="G5461" s="8" t="str">
        <f>TEXT(Hospital_Emergency_Room_Data[[#This Row],[Patient Admission Date]],"dddd")</f>
        <v>Saturday</v>
      </c>
      <c r="H5461" t="s">
        <v>41</v>
      </c>
      <c r="I5461">
        <v>18</v>
      </c>
      <c r="J5461" s="5" t="s">
        <v>9220</v>
      </c>
      <c r="K5461" t="s">
        <v>12</v>
      </c>
      <c r="L5461" t="s">
        <v>16</v>
      </c>
      <c r="M5461" t="s">
        <v>9210</v>
      </c>
      <c r="O5461">
        <v>44</v>
      </c>
      <c r="P5461" t="s">
        <v>9225</v>
      </c>
      <c r="Q5461">
        <v>25</v>
      </c>
      <c r="R5461">
        <v>0</v>
      </c>
      <c r="S5461" t="s">
        <v>9258</v>
      </c>
      <c r="T5461" t="s">
        <v>9264</v>
      </c>
      <c r="U5461" t="s">
        <v>9300</v>
      </c>
      <c r="V5461" t="str" cm="1">
        <f t="array" ref="V5461">_xlfn.IFS(Hospital_Emergency_Room_Data[[#This Row],[Day]]&lt;=10,"Start(1-10)",Hospital_Emergency_Room_Data[[#This Row],[Day]]&lt;=20,"Middle(11-20)",Hospital_Emergency_Room_Data[[#This Row],[Day]]&gt;20,"End(21-30)")</f>
        <v>End(21-30)</v>
      </c>
    </row>
    <row r="5462" spans="1:22">
      <c r="A5462">
        <v>597025455</v>
      </c>
      <c r="B5462" t="s">
        <v>5470</v>
      </c>
      <c r="C5462" s="1">
        <v>45545</v>
      </c>
      <c r="D5462" t="str">
        <f>TEXT(Hospital_Emergency_Room_Data[[#This Row],[Patient Admission Date]],"mmm")</f>
        <v>Sep</v>
      </c>
      <c r="E5462">
        <f>YEAR(Hospital_Emergency_Room_Data[[#This Row],[Patient Admission Date]])</f>
        <v>2024</v>
      </c>
      <c r="F5462" s="2">
        <v>0.27500000000000002</v>
      </c>
      <c r="G5462" s="8" t="str">
        <f>TEXT(Hospital_Emergency_Room_Data[[#This Row],[Patient Admission Date]],"dddd")</f>
        <v>Tuesday</v>
      </c>
      <c r="H5462" t="s">
        <v>41</v>
      </c>
      <c r="I5462">
        <v>5</v>
      </c>
      <c r="J5462" s="5" t="s">
        <v>9221</v>
      </c>
      <c r="K5462" t="s">
        <v>12</v>
      </c>
      <c r="L5462" t="s">
        <v>16</v>
      </c>
      <c r="M5462" t="s">
        <v>9210</v>
      </c>
      <c r="O5462">
        <v>30</v>
      </c>
      <c r="P5462" t="s">
        <v>9225</v>
      </c>
      <c r="Q5462">
        <v>10</v>
      </c>
      <c r="R5462">
        <v>6</v>
      </c>
      <c r="S5462" t="s">
        <v>9255</v>
      </c>
      <c r="T5462" t="s">
        <v>9265</v>
      </c>
      <c r="U5462" t="s">
        <v>9282</v>
      </c>
      <c r="V5462" t="str" cm="1">
        <f t="array" ref="V5462">_xlfn.IFS(Hospital_Emergency_Room_Data[[#This Row],[Day]]&lt;=10,"Start(1-10)",Hospital_Emergency_Room_Data[[#This Row],[Day]]&lt;=20,"Middle(11-20)",Hospital_Emergency_Room_Data[[#This Row],[Day]]&gt;20,"End(21-30)")</f>
        <v>Start(1-10)</v>
      </c>
    </row>
    <row r="5463" spans="1:22">
      <c r="A5463">
        <v>212190545</v>
      </c>
      <c r="B5463" t="s">
        <v>5471</v>
      </c>
      <c r="C5463" s="1">
        <v>45079</v>
      </c>
      <c r="D5463" t="str">
        <f>TEXT(Hospital_Emergency_Room_Data[[#This Row],[Patient Admission Date]],"mmm")</f>
        <v>Jun</v>
      </c>
      <c r="E5463">
        <f>YEAR(Hospital_Emergency_Room_Data[[#This Row],[Patient Admission Date]])</f>
        <v>2023</v>
      </c>
      <c r="F5463" s="2">
        <v>0.15416666666666667</v>
      </c>
      <c r="G5463" s="8" t="str">
        <f>TEXT(Hospital_Emergency_Room_Data[[#This Row],[Patient Admission Date]],"dddd")</f>
        <v>Friday</v>
      </c>
      <c r="H5463" t="s">
        <v>41</v>
      </c>
      <c r="I5463">
        <v>41</v>
      </c>
      <c r="J5463" s="5" t="s">
        <v>9223</v>
      </c>
      <c r="K5463" t="s">
        <v>12</v>
      </c>
      <c r="L5463" t="s">
        <v>16</v>
      </c>
      <c r="M5463" t="s">
        <v>9210</v>
      </c>
      <c r="O5463">
        <v>12</v>
      </c>
      <c r="P5463" t="s">
        <v>9226</v>
      </c>
      <c r="Q5463">
        <v>2</v>
      </c>
      <c r="R5463">
        <v>3</v>
      </c>
      <c r="S5463" t="s">
        <v>9258</v>
      </c>
      <c r="T5463" t="s">
        <v>9263</v>
      </c>
      <c r="U5463" t="s">
        <v>9282</v>
      </c>
      <c r="V5463" t="str" cm="1">
        <f t="array" ref="V5463">_xlfn.IFS(Hospital_Emergency_Room_Data[[#This Row],[Day]]&lt;=10,"Start(1-10)",Hospital_Emergency_Room_Data[[#This Row],[Day]]&lt;=20,"Middle(11-20)",Hospital_Emergency_Room_Data[[#This Row],[Day]]&gt;20,"End(21-30)")</f>
        <v>Start(1-10)</v>
      </c>
    </row>
    <row r="5464" spans="1:22">
      <c r="A5464">
        <v>593387471</v>
      </c>
      <c r="B5464" t="s">
        <v>5472</v>
      </c>
      <c r="C5464" s="1">
        <v>45287</v>
      </c>
      <c r="D5464" t="str">
        <f>TEXT(Hospital_Emergency_Room_Data[[#This Row],[Patient Admission Date]],"mmm")</f>
        <v>Dec</v>
      </c>
      <c r="E5464">
        <f>YEAR(Hospital_Emergency_Room_Data[[#This Row],[Patient Admission Date]])</f>
        <v>2023</v>
      </c>
      <c r="F5464" s="2">
        <v>0.93611111111111112</v>
      </c>
      <c r="G5464" s="8" t="str">
        <f>TEXT(Hospital_Emergency_Room_Data[[#This Row],[Patient Admission Date]],"dddd")</f>
        <v>Wednesday</v>
      </c>
      <c r="H5464" t="s">
        <v>41</v>
      </c>
      <c r="I5464">
        <v>62</v>
      </c>
      <c r="J5464" s="5" t="s">
        <v>9217</v>
      </c>
      <c r="K5464" t="s">
        <v>12</v>
      </c>
      <c r="L5464" t="s">
        <v>16</v>
      </c>
      <c r="M5464" t="s">
        <v>9210</v>
      </c>
      <c r="O5464">
        <v>32</v>
      </c>
      <c r="P5464" t="s">
        <v>9225</v>
      </c>
      <c r="Q5464">
        <v>27</v>
      </c>
      <c r="R5464">
        <v>22</v>
      </c>
      <c r="S5464" t="s">
        <v>9256</v>
      </c>
      <c r="T5464" t="s">
        <v>9264</v>
      </c>
      <c r="U5464" t="s">
        <v>9300</v>
      </c>
      <c r="V5464" t="str" cm="1">
        <f t="array" ref="V5464">_xlfn.IFS(Hospital_Emergency_Room_Data[[#This Row],[Day]]&lt;=10,"Start(1-10)",Hospital_Emergency_Room_Data[[#This Row],[Day]]&lt;=20,"Middle(11-20)",Hospital_Emergency_Room_Data[[#This Row],[Day]]&gt;20,"End(21-30)")</f>
        <v>End(21-30)</v>
      </c>
    </row>
    <row r="5465" spans="1:22">
      <c r="A5465">
        <v>333097490</v>
      </c>
      <c r="B5465" t="s">
        <v>5473</v>
      </c>
      <c r="C5465" s="1">
        <v>45437</v>
      </c>
      <c r="D5465" t="str">
        <f>TEXT(Hospital_Emergency_Room_Data[[#This Row],[Patient Admission Date]],"mmm")</f>
        <v>May</v>
      </c>
      <c r="E5465">
        <f>YEAR(Hospital_Emergency_Room_Data[[#This Row],[Patient Admission Date]])</f>
        <v>2024</v>
      </c>
      <c r="F5465" s="2">
        <v>0.89444444444444449</v>
      </c>
      <c r="G5465" s="8" t="str">
        <f>TEXT(Hospital_Emergency_Room_Data[[#This Row],[Patient Admission Date]],"dddd")</f>
        <v>Saturday</v>
      </c>
      <c r="H5465" t="s">
        <v>41</v>
      </c>
      <c r="I5465">
        <v>72</v>
      </c>
      <c r="J5465" s="5" t="s">
        <v>9222</v>
      </c>
      <c r="K5465" t="s">
        <v>12</v>
      </c>
      <c r="L5465" t="s">
        <v>16</v>
      </c>
      <c r="M5465" t="s">
        <v>9210</v>
      </c>
      <c r="O5465">
        <v>24</v>
      </c>
      <c r="P5465" t="s">
        <v>9226</v>
      </c>
      <c r="Q5465">
        <v>25</v>
      </c>
      <c r="R5465">
        <v>21</v>
      </c>
      <c r="S5465" t="s">
        <v>9256</v>
      </c>
      <c r="T5465" t="s">
        <v>9264</v>
      </c>
      <c r="U5465" t="s">
        <v>9282</v>
      </c>
      <c r="V5465" t="str" cm="1">
        <f t="array" ref="V5465">_xlfn.IFS(Hospital_Emergency_Room_Data[[#This Row],[Day]]&lt;=10,"Start(1-10)",Hospital_Emergency_Room_Data[[#This Row],[Day]]&lt;=20,"Middle(11-20)",Hospital_Emergency_Room_Data[[#This Row],[Day]]&gt;20,"End(21-30)")</f>
        <v>End(21-30)</v>
      </c>
    </row>
    <row r="5466" spans="1:22">
      <c r="A5466">
        <v>229980118</v>
      </c>
      <c r="B5466" t="s">
        <v>5474</v>
      </c>
      <c r="C5466" s="1">
        <v>45308</v>
      </c>
      <c r="D5466" t="str">
        <f>TEXT(Hospital_Emergency_Room_Data[[#This Row],[Patient Admission Date]],"mmm")</f>
        <v>Jan</v>
      </c>
      <c r="E5466">
        <f>YEAR(Hospital_Emergency_Room_Data[[#This Row],[Patient Admission Date]])</f>
        <v>2024</v>
      </c>
      <c r="F5466" s="2">
        <v>0.30902777777777779</v>
      </c>
      <c r="G5466" s="8" t="str">
        <f>TEXT(Hospital_Emergency_Room_Data[[#This Row],[Patient Admission Date]],"dddd")</f>
        <v>Wednesday</v>
      </c>
      <c r="H5466" t="s">
        <v>41</v>
      </c>
      <c r="I5466">
        <v>62</v>
      </c>
      <c r="J5466" s="5" t="s">
        <v>9217</v>
      </c>
      <c r="K5466" t="s">
        <v>12</v>
      </c>
      <c r="L5466" t="s">
        <v>16</v>
      </c>
      <c r="M5466" t="s">
        <v>9210</v>
      </c>
      <c r="O5466">
        <v>33</v>
      </c>
      <c r="P5466" t="s">
        <v>9225</v>
      </c>
      <c r="Q5466">
        <v>17</v>
      </c>
      <c r="R5466">
        <v>7</v>
      </c>
      <c r="S5466" t="s">
        <v>9255</v>
      </c>
      <c r="T5466" t="s">
        <v>9262</v>
      </c>
      <c r="U5466" t="s">
        <v>9300</v>
      </c>
      <c r="V5466" t="str" cm="1">
        <f t="array" ref="V5466">_xlfn.IFS(Hospital_Emergency_Room_Data[[#This Row],[Day]]&lt;=10,"Start(1-10)",Hospital_Emergency_Room_Data[[#This Row],[Day]]&lt;=20,"Middle(11-20)",Hospital_Emergency_Room_Data[[#This Row],[Day]]&gt;20,"End(21-30)")</f>
        <v>Middle(11-20)</v>
      </c>
    </row>
    <row r="5467" spans="1:22">
      <c r="A5467">
        <v>731757101</v>
      </c>
      <c r="B5467" t="s">
        <v>5475</v>
      </c>
      <c r="C5467" s="1">
        <v>45586</v>
      </c>
      <c r="D5467" t="str">
        <f>TEXT(Hospital_Emergency_Room_Data[[#This Row],[Patient Admission Date]],"mmm")</f>
        <v>Oct</v>
      </c>
      <c r="E5467">
        <f>YEAR(Hospital_Emergency_Room_Data[[#This Row],[Patient Admission Date]])</f>
        <v>2024</v>
      </c>
      <c r="F5467" s="2">
        <v>0.49166666666666664</v>
      </c>
      <c r="G5467" s="8" t="str">
        <f>TEXT(Hospital_Emergency_Room_Data[[#This Row],[Patient Admission Date]],"dddd")</f>
        <v>Monday</v>
      </c>
      <c r="H5467" t="s">
        <v>41</v>
      </c>
      <c r="I5467">
        <v>64</v>
      </c>
      <c r="J5467" s="5" t="s">
        <v>9217</v>
      </c>
      <c r="K5467" t="s">
        <v>12</v>
      </c>
      <c r="L5467" t="s">
        <v>16</v>
      </c>
      <c r="M5467" t="s">
        <v>9210</v>
      </c>
      <c r="O5467">
        <v>30</v>
      </c>
      <c r="P5467" t="s">
        <v>9225</v>
      </c>
      <c r="Q5467">
        <v>21</v>
      </c>
      <c r="R5467">
        <v>11</v>
      </c>
      <c r="S5467" t="s">
        <v>9255</v>
      </c>
      <c r="T5467" t="s">
        <v>9262</v>
      </c>
      <c r="U5467" t="s">
        <v>9282</v>
      </c>
      <c r="V5467" t="str" cm="1">
        <f t="array" ref="V5467">_xlfn.IFS(Hospital_Emergency_Room_Data[[#This Row],[Day]]&lt;=10,"Start(1-10)",Hospital_Emergency_Room_Data[[#This Row],[Day]]&lt;=20,"Middle(11-20)",Hospital_Emergency_Room_Data[[#This Row],[Day]]&gt;20,"End(21-30)")</f>
        <v>End(21-30)</v>
      </c>
    </row>
    <row r="5468" spans="1:22">
      <c r="A5468">
        <v>103949474</v>
      </c>
      <c r="B5468" t="s">
        <v>5476</v>
      </c>
      <c r="C5468" s="1">
        <v>45538</v>
      </c>
      <c r="D5468" t="str">
        <f>TEXT(Hospital_Emergency_Room_Data[[#This Row],[Patient Admission Date]],"mmm")</f>
        <v>Sep</v>
      </c>
      <c r="E5468">
        <f>YEAR(Hospital_Emergency_Room_Data[[#This Row],[Patient Admission Date]])</f>
        <v>2024</v>
      </c>
      <c r="F5468" s="2">
        <v>0.1875</v>
      </c>
      <c r="G5468" s="8" t="str">
        <f>TEXT(Hospital_Emergency_Room_Data[[#This Row],[Patient Admission Date]],"dddd")</f>
        <v>Tuesday</v>
      </c>
      <c r="H5468" t="s">
        <v>41</v>
      </c>
      <c r="I5468">
        <v>68</v>
      </c>
      <c r="J5468" s="5" t="s">
        <v>9217</v>
      </c>
      <c r="K5468" t="s">
        <v>12</v>
      </c>
      <c r="L5468" t="s">
        <v>16</v>
      </c>
      <c r="M5468" t="s">
        <v>9210</v>
      </c>
      <c r="O5468">
        <v>30</v>
      </c>
      <c r="P5468" t="s">
        <v>9225</v>
      </c>
      <c r="Q5468">
        <v>3</v>
      </c>
      <c r="R5468">
        <v>4</v>
      </c>
      <c r="S5468" t="s">
        <v>9258</v>
      </c>
      <c r="T5468" t="s">
        <v>9263</v>
      </c>
      <c r="U5468" t="s">
        <v>9282</v>
      </c>
      <c r="V5468" t="str" cm="1">
        <f t="array" ref="V5468">_xlfn.IFS(Hospital_Emergency_Room_Data[[#This Row],[Day]]&lt;=10,"Start(1-10)",Hospital_Emergency_Room_Data[[#This Row],[Day]]&lt;=20,"Middle(11-20)",Hospital_Emergency_Room_Data[[#This Row],[Day]]&gt;20,"End(21-30)")</f>
        <v>Start(1-10)</v>
      </c>
    </row>
    <row r="5469" spans="1:22">
      <c r="A5469">
        <v>617410266</v>
      </c>
      <c r="B5469" t="s">
        <v>5477</v>
      </c>
      <c r="C5469" s="1">
        <v>45183</v>
      </c>
      <c r="D5469" t="str">
        <f>TEXT(Hospital_Emergency_Room_Data[[#This Row],[Patient Admission Date]],"mmm")</f>
        <v>Sep</v>
      </c>
      <c r="E5469">
        <f>YEAR(Hospital_Emergency_Room_Data[[#This Row],[Patient Admission Date]])</f>
        <v>2023</v>
      </c>
      <c r="F5469" s="2">
        <v>0.44583333333333336</v>
      </c>
      <c r="G5469" s="8" t="str">
        <f>TEXT(Hospital_Emergency_Room_Data[[#This Row],[Patient Admission Date]],"dddd")</f>
        <v>Thursday</v>
      </c>
      <c r="H5469" t="s">
        <v>41</v>
      </c>
      <c r="I5469">
        <v>33</v>
      </c>
      <c r="J5469" s="5" t="s">
        <v>9223</v>
      </c>
      <c r="K5469" t="s">
        <v>12</v>
      </c>
      <c r="L5469" t="s">
        <v>16</v>
      </c>
      <c r="M5469" t="s">
        <v>9210</v>
      </c>
      <c r="O5469">
        <v>43</v>
      </c>
      <c r="P5469" t="s">
        <v>9225</v>
      </c>
      <c r="Q5469">
        <v>14</v>
      </c>
      <c r="R5469">
        <v>10</v>
      </c>
      <c r="S5469" t="s">
        <v>9255</v>
      </c>
      <c r="T5469" t="s">
        <v>9265</v>
      </c>
      <c r="U5469" t="s">
        <v>9300</v>
      </c>
      <c r="V5469" t="str" cm="1">
        <f t="array" ref="V5469">_xlfn.IFS(Hospital_Emergency_Room_Data[[#This Row],[Day]]&lt;=10,"Start(1-10)",Hospital_Emergency_Room_Data[[#This Row],[Day]]&lt;=20,"Middle(11-20)",Hospital_Emergency_Room_Data[[#This Row],[Day]]&gt;20,"End(21-30)")</f>
        <v>Middle(11-20)</v>
      </c>
    </row>
    <row r="5470" spans="1:22">
      <c r="A5470">
        <v>171026921</v>
      </c>
      <c r="B5470" t="s">
        <v>5478</v>
      </c>
      <c r="C5470" s="1">
        <v>45039</v>
      </c>
      <c r="D5470" t="str">
        <f>TEXT(Hospital_Emergency_Room_Data[[#This Row],[Patient Admission Date]],"mmm")</f>
        <v>Apr</v>
      </c>
      <c r="E5470">
        <f>YEAR(Hospital_Emergency_Room_Data[[#This Row],[Patient Admission Date]])</f>
        <v>2023</v>
      </c>
      <c r="F5470" s="2">
        <v>0.77152777777777781</v>
      </c>
      <c r="G5470" s="8" t="str">
        <f>TEXT(Hospital_Emergency_Room_Data[[#This Row],[Patient Admission Date]],"dddd")</f>
        <v>Sunday</v>
      </c>
      <c r="H5470" t="s">
        <v>41</v>
      </c>
      <c r="I5470">
        <v>3</v>
      </c>
      <c r="J5470" s="5" t="s">
        <v>9218</v>
      </c>
      <c r="K5470" t="s">
        <v>12</v>
      </c>
      <c r="L5470" t="s">
        <v>16</v>
      </c>
      <c r="M5470" t="s">
        <v>9210</v>
      </c>
      <c r="O5470">
        <v>50</v>
      </c>
      <c r="P5470" t="s">
        <v>9225</v>
      </c>
      <c r="Q5470">
        <v>23</v>
      </c>
      <c r="R5470">
        <v>18</v>
      </c>
      <c r="S5470" t="s">
        <v>9256</v>
      </c>
      <c r="T5470" t="s">
        <v>9264</v>
      </c>
      <c r="U5470" t="s">
        <v>9283</v>
      </c>
      <c r="V5470" t="str" cm="1">
        <f t="array" ref="V5470">_xlfn.IFS(Hospital_Emergency_Room_Data[[#This Row],[Day]]&lt;=10,"Start(1-10)",Hospital_Emergency_Room_Data[[#This Row],[Day]]&lt;=20,"Middle(11-20)",Hospital_Emergency_Room_Data[[#This Row],[Day]]&gt;20,"End(21-30)")</f>
        <v>End(21-30)</v>
      </c>
    </row>
    <row r="5471" spans="1:22">
      <c r="A5471">
        <v>421793102</v>
      </c>
      <c r="B5471" t="s">
        <v>5479</v>
      </c>
      <c r="C5471" s="1">
        <v>45222</v>
      </c>
      <c r="D5471" t="str">
        <f>TEXT(Hospital_Emergency_Room_Data[[#This Row],[Patient Admission Date]],"mmm")</f>
        <v>Oct</v>
      </c>
      <c r="E5471">
        <f>YEAR(Hospital_Emergency_Room_Data[[#This Row],[Patient Admission Date]])</f>
        <v>2023</v>
      </c>
      <c r="F5471" s="2">
        <v>0.17083333333333334</v>
      </c>
      <c r="G5471" s="8" t="str">
        <f>TEXT(Hospital_Emergency_Room_Data[[#This Row],[Patient Admission Date]],"dddd")</f>
        <v>Monday</v>
      </c>
      <c r="H5471" t="s">
        <v>41</v>
      </c>
      <c r="I5471">
        <v>56</v>
      </c>
      <c r="J5471" s="5" t="s">
        <v>9219</v>
      </c>
      <c r="K5471" t="s">
        <v>12</v>
      </c>
      <c r="L5471" t="s">
        <v>16</v>
      </c>
      <c r="M5471" t="s">
        <v>9210</v>
      </c>
      <c r="O5471">
        <v>19</v>
      </c>
      <c r="P5471" t="s">
        <v>9226</v>
      </c>
      <c r="Q5471">
        <v>23</v>
      </c>
      <c r="R5471">
        <v>4</v>
      </c>
      <c r="S5471" t="s">
        <v>9258</v>
      </c>
      <c r="T5471" t="s">
        <v>9264</v>
      </c>
      <c r="U5471" t="s">
        <v>9282</v>
      </c>
      <c r="V5471" t="str" cm="1">
        <f t="array" ref="V5471">_xlfn.IFS(Hospital_Emergency_Room_Data[[#This Row],[Day]]&lt;=10,"Start(1-10)",Hospital_Emergency_Room_Data[[#This Row],[Day]]&lt;=20,"Middle(11-20)",Hospital_Emergency_Room_Data[[#This Row],[Day]]&gt;20,"End(21-30)")</f>
        <v>End(21-30)</v>
      </c>
    </row>
    <row r="5472" spans="1:22">
      <c r="A5472">
        <v>723916052</v>
      </c>
      <c r="B5472" t="s">
        <v>5480</v>
      </c>
      <c r="C5472" s="1">
        <v>45547</v>
      </c>
      <c r="D5472" t="str">
        <f>TEXT(Hospital_Emergency_Room_Data[[#This Row],[Patient Admission Date]],"mmm")</f>
        <v>Sep</v>
      </c>
      <c r="E5472">
        <f>YEAR(Hospital_Emergency_Room_Data[[#This Row],[Patient Admission Date]])</f>
        <v>2024</v>
      </c>
      <c r="F5472" s="2">
        <v>0.36805555555555558</v>
      </c>
      <c r="G5472" s="8" t="str">
        <f>TEXT(Hospital_Emergency_Room_Data[[#This Row],[Patient Admission Date]],"dddd")</f>
        <v>Thursday</v>
      </c>
      <c r="H5472" t="s">
        <v>41</v>
      </c>
      <c r="I5472">
        <v>43</v>
      </c>
      <c r="J5472" s="5" t="s">
        <v>9223</v>
      </c>
      <c r="K5472" t="s">
        <v>12</v>
      </c>
      <c r="L5472" t="s">
        <v>16</v>
      </c>
      <c r="M5472" t="s">
        <v>9210</v>
      </c>
      <c r="O5472">
        <v>25</v>
      </c>
      <c r="P5472" t="s">
        <v>9226</v>
      </c>
      <c r="Q5472">
        <v>12</v>
      </c>
      <c r="R5472">
        <v>8</v>
      </c>
      <c r="S5472" t="s">
        <v>9255</v>
      </c>
      <c r="T5472" t="s">
        <v>9265</v>
      </c>
      <c r="U5472" t="s">
        <v>9282</v>
      </c>
      <c r="V5472" t="str" cm="1">
        <f t="array" ref="V5472">_xlfn.IFS(Hospital_Emergency_Room_Data[[#This Row],[Day]]&lt;=10,"Start(1-10)",Hospital_Emergency_Room_Data[[#This Row],[Day]]&lt;=20,"Middle(11-20)",Hospital_Emergency_Room_Data[[#This Row],[Day]]&gt;20,"End(21-30)")</f>
        <v>Middle(11-20)</v>
      </c>
    </row>
    <row r="5473" spans="1:22">
      <c r="A5473">
        <v>327189666</v>
      </c>
      <c r="B5473" t="s">
        <v>5481</v>
      </c>
      <c r="C5473" s="1">
        <v>45242</v>
      </c>
      <c r="D5473" t="str">
        <f>TEXT(Hospital_Emergency_Room_Data[[#This Row],[Patient Admission Date]],"mmm")</f>
        <v>Nov</v>
      </c>
      <c r="E5473">
        <f>YEAR(Hospital_Emergency_Room_Data[[#This Row],[Patient Admission Date]])</f>
        <v>2023</v>
      </c>
      <c r="F5473" s="2">
        <v>0.84583333333333333</v>
      </c>
      <c r="G5473" s="8" t="str">
        <f>TEXT(Hospital_Emergency_Room_Data[[#This Row],[Patient Admission Date]],"dddd")</f>
        <v>Sunday</v>
      </c>
      <c r="H5473" t="s">
        <v>41</v>
      </c>
      <c r="I5473">
        <v>17</v>
      </c>
      <c r="J5473" s="5" t="s">
        <v>9220</v>
      </c>
      <c r="K5473" t="s">
        <v>12</v>
      </c>
      <c r="L5473" t="s">
        <v>16</v>
      </c>
      <c r="M5473" t="s">
        <v>9210</v>
      </c>
      <c r="O5473">
        <v>60</v>
      </c>
      <c r="P5473" t="s">
        <v>9225</v>
      </c>
      <c r="Q5473">
        <v>12</v>
      </c>
      <c r="R5473">
        <v>20</v>
      </c>
      <c r="S5473" t="s">
        <v>9256</v>
      </c>
      <c r="T5473" t="s">
        <v>9265</v>
      </c>
      <c r="U5473" t="s">
        <v>9283</v>
      </c>
      <c r="V5473" t="str" cm="1">
        <f t="array" ref="V5473">_xlfn.IFS(Hospital_Emergency_Room_Data[[#This Row],[Day]]&lt;=10,"Start(1-10)",Hospital_Emergency_Room_Data[[#This Row],[Day]]&lt;=20,"Middle(11-20)",Hospital_Emergency_Room_Data[[#This Row],[Day]]&gt;20,"End(21-30)")</f>
        <v>Middle(11-20)</v>
      </c>
    </row>
    <row r="5474" spans="1:22">
      <c r="A5474">
        <v>465967433</v>
      </c>
      <c r="B5474" t="s">
        <v>5482</v>
      </c>
      <c r="C5474" s="1">
        <v>45492</v>
      </c>
      <c r="D5474" t="str">
        <f>TEXT(Hospital_Emergency_Room_Data[[#This Row],[Patient Admission Date]],"mmm")</f>
        <v>Jul</v>
      </c>
      <c r="E5474">
        <f>YEAR(Hospital_Emergency_Room_Data[[#This Row],[Patient Admission Date]])</f>
        <v>2024</v>
      </c>
      <c r="F5474" s="2">
        <v>0.18124999999999999</v>
      </c>
      <c r="G5474" s="8" t="str">
        <f>TEXT(Hospital_Emergency_Room_Data[[#This Row],[Patient Admission Date]],"dddd")</f>
        <v>Friday</v>
      </c>
      <c r="H5474" t="s">
        <v>41</v>
      </c>
      <c r="I5474">
        <v>57</v>
      </c>
      <c r="J5474" s="5" t="s">
        <v>9219</v>
      </c>
      <c r="K5474" t="s">
        <v>12</v>
      </c>
      <c r="L5474" t="s">
        <v>16</v>
      </c>
      <c r="M5474" t="s">
        <v>9210</v>
      </c>
      <c r="O5474">
        <v>30</v>
      </c>
      <c r="P5474" t="s">
        <v>9225</v>
      </c>
      <c r="Q5474">
        <v>19</v>
      </c>
      <c r="R5474">
        <v>4</v>
      </c>
      <c r="S5474" t="s">
        <v>9258</v>
      </c>
      <c r="T5474" t="s">
        <v>9262</v>
      </c>
      <c r="U5474" t="s">
        <v>9282</v>
      </c>
      <c r="V5474" t="str" cm="1">
        <f t="array" ref="V5474">_xlfn.IFS(Hospital_Emergency_Room_Data[[#This Row],[Day]]&lt;=10,"Start(1-10)",Hospital_Emergency_Room_Data[[#This Row],[Day]]&lt;=20,"Middle(11-20)",Hospital_Emergency_Room_Data[[#This Row],[Day]]&gt;20,"End(21-30)")</f>
        <v>Middle(11-20)</v>
      </c>
    </row>
    <row r="5475" spans="1:22">
      <c r="A5475">
        <v>734012423</v>
      </c>
      <c r="B5475" t="s">
        <v>5483</v>
      </c>
      <c r="C5475" s="1">
        <v>45486</v>
      </c>
      <c r="D5475" t="str">
        <f>TEXT(Hospital_Emergency_Room_Data[[#This Row],[Patient Admission Date]],"mmm")</f>
        <v>Jul</v>
      </c>
      <c r="E5475">
        <f>YEAR(Hospital_Emergency_Room_Data[[#This Row],[Patient Admission Date]])</f>
        <v>2024</v>
      </c>
      <c r="F5475" s="2">
        <v>0.82499999999999996</v>
      </c>
      <c r="G5475" s="8" t="str">
        <f>TEXT(Hospital_Emergency_Room_Data[[#This Row],[Patient Admission Date]],"dddd")</f>
        <v>Saturday</v>
      </c>
      <c r="H5475" t="s">
        <v>41</v>
      </c>
      <c r="I5475">
        <v>1</v>
      </c>
      <c r="J5475" s="5" t="s">
        <v>9218</v>
      </c>
      <c r="K5475" t="s">
        <v>12</v>
      </c>
      <c r="L5475" t="s">
        <v>16</v>
      </c>
      <c r="M5475" t="s">
        <v>9210</v>
      </c>
      <c r="O5475">
        <v>40</v>
      </c>
      <c r="P5475" t="s">
        <v>9225</v>
      </c>
      <c r="Q5475">
        <v>13</v>
      </c>
      <c r="R5475">
        <v>19</v>
      </c>
      <c r="S5475" t="s">
        <v>9256</v>
      </c>
      <c r="T5475" t="s">
        <v>9265</v>
      </c>
      <c r="U5475" t="s">
        <v>9300</v>
      </c>
      <c r="V5475" t="str" cm="1">
        <f t="array" ref="V5475">_xlfn.IFS(Hospital_Emergency_Room_Data[[#This Row],[Day]]&lt;=10,"Start(1-10)",Hospital_Emergency_Room_Data[[#This Row],[Day]]&lt;=20,"Middle(11-20)",Hospital_Emergency_Room_Data[[#This Row],[Day]]&gt;20,"End(21-30)")</f>
        <v>Middle(11-20)</v>
      </c>
    </row>
    <row r="5476" spans="1:22">
      <c r="A5476">
        <v>504307957</v>
      </c>
      <c r="B5476" t="s">
        <v>5484</v>
      </c>
      <c r="C5476" s="1">
        <v>45460</v>
      </c>
      <c r="D5476" t="str">
        <f>TEXT(Hospital_Emergency_Room_Data[[#This Row],[Patient Admission Date]],"mmm")</f>
        <v>Jun</v>
      </c>
      <c r="E5476">
        <f>YEAR(Hospital_Emergency_Room_Data[[#This Row],[Patient Admission Date]])</f>
        <v>2024</v>
      </c>
      <c r="F5476" s="2">
        <v>0.80208333333333337</v>
      </c>
      <c r="G5476" s="8" t="str">
        <f>TEXT(Hospital_Emergency_Room_Data[[#This Row],[Patient Admission Date]],"dddd")</f>
        <v>Monday</v>
      </c>
      <c r="H5476" t="s">
        <v>41</v>
      </c>
      <c r="I5476">
        <v>77</v>
      </c>
      <c r="J5476" s="5" t="s">
        <v>9222</v>
      </c>
      <c r="K5476" t="s">
        <v>12</v>
      </c>
      <c r="L5476" t="s">
        <v>16</v>
      </c>
      <c r="M5476" t="s">
        <v>9210</v>
      </c>
      <c r="O5476">
        <v>23</v>
      </c>
      <c r="P5476" t="s">
        <v>9226</v>
      </c>
      <c r="Q5476">
        <v>17</v>
      </c>
      <c r="R5476">
        <v>19</v>
      </c>
      <c r="S5476" t="s">
        <v>9256</v>
      </c>
      <c r="T5476" t="s">
        <v>9262</v>
      </c>
      <c r="U5476" t="s">
        <v>9282</v>
      </c>
      <c r="V5476" t="str" cm="1">
        <f t="array" ref="V5476">_xlfn.IFS(Hospital_Emergency_Room_Data[[#This Row],[Day]]&lt;=10,"Start(1-10)",Hospital_Emergency_Room_Data[[#This Row],[Day]]&lt;=20,"Middle(11-20)",Hospital_Emergency_Room_Data[[#This Row],[Day]]&gt;20,"End(21-30)")</f>
        <v>Middle(11-20)</v>
      </c>
    </row>
    <row r="5477" spans="1:22">
      <c r="A5477">
        <v>126090081</v>
      </c>
      <c r="B5477" t="s">
        <v>5485</v>
      </c>
      <c r="C5477" s="1">
        <v>45086</v>
      </c>
      <c r="D5477" t="str">
        <f>TEXT(Hospital_Emergency_Room_Data[[#This Row],[Patient Admission Date]],"mmm")</f>
        <v>Jun</v>
      </c>
      <c r="E5477">
        <f>YEAR(Hospital_Emergency_Room_Data[[#This Row],[Patient Admission Date]])</f>
        <v>2023</v>
      </c>
      <c r="F5477" s="2">
        <v>0.82222222222222219</v>
      </c>
      <c r="G5477" s="8" t="str">
        <f>TEXT(Hospital_Emergency_Room_Data[[#This Row],[Patient Admission Date]],"dddd")</f>
        <v>Friday</v>
      </c>
      <c r="H5477" t="s">
        <v>41</v>
      </c>
      <c r="I5477">
        <v>67</v>
      </c>
      <c r="J5477" s="5" t="s">
        <v>9217</v>
      </c>
      <c r="K5477" t="s">
        <v>12</v>
      </c>
      <c r="L5477" t="s">
        <v>16</v>
      </c>
      <c r="M5477" t="s">
        <v>9210</v>
      </c>
      <c r="O5477">
        <v>10</v>
      </c>
      <c r="P5477" t="s">
        <v>9226</v>
      </c>
      <c r="Q5477">
        <v>9</v>
      </c>
      <c r="R5477">
        <v>19</v>
      </c>
      <c r="S5477" t="s">
        <v>9256</v>
      </c>
      <c r="T5477" t="s">
        <v>9265</v>
      </c>
      <c r="U5477" t="s">
        <v>9282</v>
      </c>
      <c r="V5477" t="str" cm="1">
        <f t="array" ref="V5477">_xlfn.IFS(Hospital_Emergency_Room_Data[[#This Row],[Day]]&lt;=10,"Start(1-10)",Hospital_Emergency_Room_Data[[#This Row],[Day]]&lt;=20,"Middle(11-20)",Hospital_Emergency_Room_Data[[#This Row],[Day]]&gt;20,"End(21-30)")</f>
        <v>Start(1-10)</v>
      </c>
    </row>
    <row r="5478" spans="1:22">
      <c r="A5478">
        <v>423677757</v>
      </c>
      <c r="B5478" t="s">
        <v>5486</v>
      </c>
      <c r="C5478" s="1">
        <v>45302</v>
      </c>
      <c r="D5478" t="str">
        <f>TEXT(Hospital_Emergency_Room_Data[[#This Row],[Patient Admission Date]],"mmm")</f>
        <v>Jan</v>
      </c>
      <c r="E5478">
        <f>YEAR(Hospital_Emergency_Room_Data[[#This Row],[Patient Admission Date]])</f>
        <v>2024</v>
      </c>
      <c r="F5478" s="2">
        <v>0.59305555555555556</v>
      </c>
      <c r="G5478" s="8" t="str">
        <f>TEXT(Hospital_Emergency_Room_Data[[#This Row],[Patient Admission Date]],"dddd")</f>
        <v>Thursday</v>
      </c>
      <c r="H5478" t="s">
        <v>41</v>
      </c>
      <c r="I5478">
        <v>66</v>
      </c>
      <c r="J5478" s="5" t="s">
        <v>9217</v>
      </c>
      <c r="K5478" t="s">
        <v>12</v>
      </c>
      <c r="L5478" t="s">
        <v>16</v>
      </c>
      <c r="M5478" t="s">
        <v>9210</v>
      </c>
      <c r="O5478">
        <v>60</v>
      </c>
      <c r="P5478" t="s">
        <v>9225</v>
      </c>
      <c r="Q5478">
        <v>11</v>
      </c>
      <c r="R5478">
        <v>14</v>
      </c>
      <c r="S5478" t="s">
        <v>9257</v>
      </c>
      <c r="T5478" t="s">
        <v>9265</v>
      </c>
      <c r="U5478" t="s">
        <v>9283</v>
      </c>
      <c r="V5478" t="str" cm="1">
        <f t="array" ref="V5478">_xlfn.IFS(Hospital_Emergency_Room_Data[[#This Row],[Day]]&lt;=10,"Start(1-10)",Hospital_Emergency_Room_Data[[#This Row],[Day]]&lt;=20,"Middle(11-20)",Hospital_Emergency_Room_Data[[#This Row],[Day]]&gt;20,"End(21-30)")</f>
        <v>Middle(11-20)</v>
      </c>
    </row>
    <row r="5479" spans="1:22">
      <c r="A5479">
        <v>796984459</v>
      </c>
      <c r="B5479" t="s">
        <v>5487</v>
      </c>
      <c r="C5479" s="1">
        <v>45577</v>
      </c>
      <c r="D5479" t="str">
        <f>TEXT(Hospital_Emergency_Room_Data[[#This Row],[Patient Admission Date]],"mmm")</f>
        <v>Oct</v>
      </c>
      <c r="E5479">
        <f>YEAR(Hospital_Emergency_Room_Data[[#This Row],[Patient Admission Date]])</f>
        <v>2024</v>
      </c>
      <c r="F5479" s="2">
        <v>0.67777777777777781</v>
      </c>
      <c r="G5479" s="8" t="str">
        <f>TEXT(Hospital_Emergency_Room_Data[[#This Row],[Patient Admission Date]],"dddd")</f>
        <v>Saturday</v>
      </c>
      <c r="H5479" t="s">
        <v>41</v>
      </c>
      <c r="I5479">
        <v>68</v>
      </c>
      <c r="J5479" s="5" t="s">
        <v>9217</v>
      </c>
      <c r="K5479" t="s">
        <v>12</v>
      </c>
      <c r="L5479" t="s">
        <v>16</v>
      </c>
      <c r="M5479" t="s">
        <v>9210</v>
      </c>
      <c r="O5479">
        <v>60</v>
      </c>
      <c r="P5479" t="s">
        <v>9225</v>
      </c>
      <c r="Q5479">
        <v>12</v>
      </c>
      <c r="R5479">
        <v>16</v>
      </c>
      <c r="S5479" t="s">
        <v>9257</v>
      </c>
      <c r="T5479" t="s">
        <v>9265</v>
      </c>
      <c r="U5479" t="s">
        <v>9283</v>
      </c>
      <c r="V5479" t="str" cm="1">
        <f t="array" ref="V5479">_xlfn.IFS(Hospital_Emergency_Room_Data[[#This Row],[Day]]&lt;=10,"Start(1-10)",Hospital_Emergency_Room_Data[[#This Row],[Day]]&lt;=20,"Middle(11-20)",Hospital_Emergency_Room_Data[[#This Row],[Day]]&gt;20,"End(21-30)")</f>
        <v>Middle(11-20)</v>
      </c>
    </row>
    <row r="5480" spans="1:22">
      <c r="A5480">
        <v>144519050</v>
      </c>
      <c r="B5480" t="s">
        <v>5488</v>
      </c>
      <c r="C5480" s="1">
        <v>45284</v>
      </c>
      <c r="D5480" t="str">
        <f>TEXT(Hospital_Emergency_Room_Data[[#This Row],[Patient Admission Date]],"mmm")</f>
        <v>Dec</v>
      </c>
      <c r="E5480">
        <f>YEAR(Hospital_Emergency_Room_Data[[#This Row],[Patient Admission Date]])</f>
        <v>2023</v>
      </c>
      <c r="F5480" s="2">
        <v>0.72152777777777777</v>
      </c>
      <c r="G5480" s="8" t="str">
        <f>TEXT(Hospital_Emergency_Room_Data[[#This Row],[Patient Admission Date]],"dddd")</f>
        <v>Sunday</v>
      </c>
      <c r="H5480" t="s">
        <v>41</v>
      </c>
      <c r="I5480">
        <v>39</v>
      </c>
      <c r="J5480" s="5" t="s">
        <v>9223</v>
      </c>
      <c r="K5480" t="s">
        <v>12</v>
      </c>
      <c r="L5480" t="s">
        <v>16</v>
      </c>
      <c r="M5480" t="s">
        <v>9210</v>
      </c>
      <c r="O5480">
        <v>51</v>
      </c>
      <c r="P5480" t="s">
        <v>9225</v>
      </c>
      <c r="Q5480">
        <v>24</v>
      </c>
      <c r="R5480">
        <v>17</v>
      </c>
      <c r="S5480" t="s">
        <v>9257</v>
      </c>
      <c r="T5480" t="s">
        <v>9264</v>
      </c>
      <c r="U5480" t="s">
        <v>9283</v>
      </c>
      <c r="V5480" t="str" cm="1">
        <f t="array" ref="V5480">_xlfn.IFS(Hospital_Emergency_Room_Data[[#This Row],[Day]]&lt;=10,"Start(1-10)",Hospital_Emergency_Room_Data[[#This Row],[Day]]&lt;=20,"Middle(11-20)",Hospital_Emergency_Room_Data[[#This Row],[Day]]&gt;20,"End(21-30)")</f>
        <v>End(21-30)</v>
      </c>
    </row>
    <row r="5481" spans="1:22">
      <c r="A5481">
        <v>225660995</v>
      </c>
      <c r="B5481" t="s">
        <v>5489</v>
      </c>
      <c r="C5481" s="1">
        <v>45513</v>
      </c>
      <c r="D5481" t="str">
        <f>TEXT(Hospital_Emergency_Room_Data[[#This Row],[Patient Admission Date]],"mmm")</f>
        <v>Aug</v>
      </c>
      <c r="E5481">
        <f>YEAR(Hospital_Emergency_Room_Data[[#This Row],[Patient Admission Date]])</f>
        <v>2024</v>
      </c>
      <c r="F5481" s="2">
        <v>0.33541666666666664</v>
      </c>
      <c r="G5481" s="8" t="str">
        <f>TEXT(Hospital_Emergency_Room_Data[[#This Row],[Patient Admission Date]],"dddd")</f>
        <v>Friday</v>
      </c>
      <c r="H5481" t="s">
        <v>41</v>
      </c>
      <c r="I5481">
        <v>46</v>
      </c>
      <c r="J5481" s="5" t="s">
        <v>9219</v>
      </c>
      <c r="K5481" t="s">
        <v>12</v>
      </c>
      <c r="L5481" t="s">
        <v>16</v>
      </c>
      <c r="M5481" t="s">
        <v>9210</v>
      </c>
      <c r="O5481">
        <v>53</v>
      </c>
      <c r="P5481" t="s">
        <v>9225</v>
      </c>
      <c r="Q5481">
        <v>9</v>
      </c>
      <c r="R5481">
        <v>8</v>
      </c>
      <c r="S5481" t="s">
        <v>9255</v>
      </c>
      <c r="T5481" t="s">
        <v>9265</v>
      </c>
      <c r="U5481" t="s">
        <v>9283</v>
      </c>
      <c r="V5481" t="str" cm="1">
        <f t="array" ref="V5481">_xlfn.IFS(Hospital_Emergency_Room_Data[[#This Row],[Day]]&lt;=10,"Start(1-10)",Hospital_Emergency_Room_Data[[#This Row],[Day]]&lt;=20,"Middle(11-20)",Hospital_Emergency_Room_Data[[#This Row],[Day]]&gt;20,"End(21-30)")</f>
        <v>Start(1-10)</v>
      </c>
    </row>
    <row r="5482" spans="1:22">
      <c r="A5482">
        <v>674791988</v>
      </c>
      <c r="B5482" t="s">
        <v>5490</v>
      </c>
      <c r="C5482" s="1">
        <v>45102</v>
      </c>
      <c r="D5482" t="str">
        <f>TEXT(Hospital_Emergency_Room_Data[[#This Row],[Patient Admission Date]],"mmm")</f>
        <v>Jun</v>
      </c>
      <c r="E5482">
        <f>YEAR(Hospital_Emergency_Room_Data[[#This Row],[Patient Admission Date]])</f>
        <v>2023</v>
      </c>
      <c r="F5482" s="2">
        <v>0.72013888888888888</v>
      </c>
      <c r="G5482" s="8" t="str">
        <f>TEXT(Hospital_Emergency_Room_Data[[#This Row],[Patient Admission Date]],"dddd")</f>
        <v>Sunday</v>
      </c>
      <c r="H5482" t="s">
        <v>41</v>
      </c>
      <c r="I5482">
        <v>9</v>
      </c>
      <c r="J5482" s="5" t="s">
        <v>9221</v>
      </c>
      <c r="K5482" t="s">
        <v>12</v>
      </c>
      <c r="L5482" t="s">
        <v>16</v>
      </c>
      <c r="M5482" t="s">
        <v>9210</v>
      </c>
      <c r="O5482">
        <v>56</v>
      </c>
      <c r="P5482" t="s">
        <v>9225</v>
      </c>
      <c r="Q5482">
        <v>25</v>
      </c>
      <c r="R5482">
        <v>17</v>
      </c>
      <c r="S5482" t="s">
        <v>9257</v>
      </c>
      <c r="T5482" t="s">
        <v>9264</v>
      </c>
      <c r="U5482" t="s">
        <v>9283</v>
      </c>
      <c r="V5482" t="str" cm="1">
        <f t="array" ref="V5482">_xlfn.IFS(Hospital_Emergency_Room_Data[[#This Row],[Day]]&lt;=10,"Start(1-10)",Hospital_Emergency_Room_Data[[#This Row],[Day]]&lt;=20,"Middle(11-20)",Hospital_Emergency_Room_Data[[#This Row],[Day]]&gt;20,"End(21-30)")</f>
        <v>End(21-30)</v>
      </c>
    </row>
    <row r="5483" spans="1:22">
      <c r="A5483">
        <v>878593101</v>
      </c>
      <c r="B5483" t="s">
        <v>5491</v>
      </c>
      <c r="C5483" s="1">
        <v>45587</v>
      </c>
      <c r="D5483" t="str">
        <f>TEXT(Hospital_Emergency_Room_Data[[#This Row],[Patient Admission Date]],"mmm")</f>
        <v>Oct</v>
      </c>
      <c r="E5483">
        <f>YEAR(Hospital_Emergency_Room_Data[[#This Row],[Patient Admission Date]])</f>
        <v>2024</v>
      </c>
      <c r="F5483" s="2">
        <v>0.72291666666666665</v>
      </c>
      <c r="G5483" s="8" t="str">
        <f>TEXT(Hospital_Emergency_Room_Data[[#This Row],[Patient Admission Date]],"dddd")</f>
        <v>Tuesday</v>
      </c>
      <c r="H5483" t="s">
        <v>41</v>
      </c>
      <c r="I5483">
        <v>38</v>
      </c>
      <c r="J5483" s="5" t="s">
        <v>9223</v>
      </c>
      <c r="K5483" t="s">
        <v>12</v>
      </c>
      <c r="L5483" t="s">
        <v>16</v>
      </c>
      <c r="M5483" t="s">
        <v>9210</v>
      </c>
      <c r="N5483">
        <v>0</v>
      </c>
      <c r="O5483">
        <v>39</v>
      </c>
      <c r="P5483" t="s">
        <v>9225</v>
      </c>
      <c r="Q5483">
        <v>22</v>
      </c>
      <c r="R5483">
        <v>17</v>
      </c>
      <c r="S5483" t="s">
        <v>9257</v>
      </c>
      <c r="T5483" t="s">
        <v>9264</v>
      </c>
      <c r="U5483" t="s">
        <v>9300</v>
      </c>
      <c r="V5483" t="str" cm="1">
        <f t="array" ref="V5483">_xlfn.IFS(Hospital_Emergency_Room_Data[[#This Row],[Day]]&lt;=10,"Start(1-10)",Hospital_Emergency_Room_Data[[#This Row],[Day]]&lt;=20,"Middle(11-20)",Hospital_Emergency_Room_Data[[#This Row],[Day]]&gt;20,"End(21-30)")</f>
        <v>End(21-30)</v>
      </c>
    </row>
    <row r="5484" spans="1:22">
      <c r="A5484">
        <v>216164089</v>
      </c>
      <c r="B5484" t="s">
        <v>5492</v>
      </c>
      <c r="C5484" s="1">
        <v>45197</v>
      </c>
      <c r="D5484" t="str">
        <f>TEXT(Hospital_Emergency_Room_Data[[#This Row],[Patient Admission Date]],"mmm")</f>
        <v>Sep</v>
      </c>
      <c r="E5484">
        <f>YEAR(Hospital_Emergency_Room_Data[[#This Row],[Patient Admission Date]])</f>
        <v>2023</v>
      </c>
      <c r="F5484" s="2">
        <v>0.15972222222222221</v>
      </c>
      <c r="G5484" s="8" t="str">
        <f>TEXT(Hospital_Emergency_Room_Data[[#This Row],[Patient Admission Date]],"dddd")</f>
        <v>Thursday</v>
      </c>
      <c r="H5484" t="s">
        <v>41</v>
      </c>
      <c r="I5484">
        <v>13</v>
      </c>
      <c r="J5484" s="5" t="s">
        <v>9221</v>
      </c>
      <c r="K5484" t="s">
        <v>12</v>
      </c>
      <c r="L5484" t="s">
        <v>16</v>
      </c>
      <c r="M5484" t="s">
        <v>9210</v>
      </c>
      <c r="N5484">
        <v>2</v>
      </c>
      <c r="O5484">
        <v>42</v>
      </c>
      <c r="P5484" t="s">
        <v>9225</v>
      </c>
      <c r="Q5484">
        <v>28</v>
      </c>
      <c r="R5484">
        <v>3</v>
      </c>
      <c r="S5484" t="s">
        <v>9258</v>
      </c>
      <c r="T5484" t="s">
        <v>9264</v>
      </c>
      <c r="U5484" t="s">
        <v>9300</v>
      </c>
      <c r="V5484" t="str" cm="1">
        <f t="array" ref="V5484">_xlfn.IFS(Hospital_Emergency_Room_Data[[#This Row],[Day]]&lt;=10,"Start(1-10)",Hospital_Emergency_Room_Data[[#This Row],[Day]]&lt;=20,"Middle(11-20)",Hospital_Emergency_Room_Data[[#This Row],[Day]]&gt;20,"End(21-30)")</f>
        <v>End(21-30)</v>
      </c>
    </row>
    <row r="5485" spans="1:22">
      <c r="A5485">
        <v>482478887</v>
      </c>
      <c r="B5485" t="s">
        <v>5493</v>
      </c>
      <c r="C5485" s="1">
        <v>45417</v>
      </c>
      <c r="D5485" t="str">
        <f>TEXT(Hospital_Emergency_Room_Data[[#This Row],[Patient Admission Date]],"mmm")</f>
        <v>May</v>
      </c>
      <c r="E5485">
        <f>YEAR(Hospital_Emergency_Room_Data[[#This Row],[Patient Admission Date]])</f>
        <v>2024</v>
      </c>
      <c r="F5485" s="2">
        <v>0.33055555555555555</v>
      </c>
      <c r="G5485" s="8" t="str">
        <f>TEXT(Hospital_Emergency_Room_Data[[#This Row],[Patient Admission Date]],"dddd")</f>
        <v>Sunday</v>
      </c>
      <c r="H5485" t="s">
        <v>41</v>
      </c>
      <c r="I5485">
        <v>23</v>
      </c>
      <c r="J5485" s="5" t="s">
        <v>9220</v>
      </c>
      <c r="K5485" t="s">
        <v>12</v>
      </c>
      <c r="L5485" t="s">
        <v>16</v>
      </c>
      <c r="M5485" t="s">
        <v>9210</v>
      </c>
      <c r="N5485">
        <v>3</v>
      </c>
      <c r="O5485">
        <v>58</v>
      </c>
      <c r="P5485" t="s">
        <v>9225</v>
      </c>
      <c r="Q5485">
        <v>5</v>
      </c>
      <c r="R5485">
        <v>7</v>
      </c>
      <c r="S5485" t="s">
        <v>9255</v>
      </c>
      <c r="T5485" t="s">
        <v>9263</v>
      </c>
      <c r="U5485" t="s">
        <v>9283</v>
      </c>
      <c r="V5485" t="str" cm="1">
        <f t="array" ref="V5485">_xlfn.IFS(Hospital_Emergency_Room_Data[[#This Row],[Day]]&lt;=10,"Start(1-10)",Hospital_Emergency_Room_Data[[#This Row],[Day]]&lt;=20,"Middle(11-20)",Hospital_Emergency_Room_Data[[#This Row],[Day]]&gt;20,"End(21-30)")</f>
        <v>Start(1-10)</v>
      </c>
    </row>
    <row r="5486" spans="1:22">
      <c r="A5486">
        <v>323990794</v>
      </c>
      <c r="B5486" t="s">
        <v>5494</v>
      </c>
      <c r="C5486" s="1">
        <v>45295</v>
      </c>
      <c r="D5486" t="str">
        <f>TEXT(Hospital_Emergency_Room_Data[[#This Row],[Patient Admission Date]],"mmm")</f>
        <v>Jan</v>
      </c>
      <c r="E5486">
        <f>YEAR(Hospital_Emergency_Room_Data[[#This Row],[Patient Admission Date]])</f>
        <v>2024</v>
      </c>
      <c r="F5486" s="2">
        <v>0.62083333333333335</v>
      </c>
      <c r="G5486" s="8" t="str">
        <f>TEXT(Hospital_Emergency_Room_Data[[#This Row],[Patient Admission Date]],"dddd")</f>
        <v>Thursday</v>
      </c>
      <c r="H5486" t="s">
        <v>41</v>
      </c>
      <c r="I5486">
        <v>6</v>
      </c>
      <c r="J5486" s="5" t="s">
        <v>9221</v>
      </c>
      <c r="K5486" t="s">
        <v>12</v>
      </c>
      <c r="L5486" t="s">
        <v>16</v>
      </c>
      <c r="M5486" t="s">
        <v>9210</v>
      </c>
      <c r="N5486">
        <v>6</v>
      </c>
      <c r="O5486">
        <v>42</v>
      </c>
      <c r="P5486" t="s">
        <v>9225</v>
      </c>
      <c r="Q5486">
        <v>4</v>
      </c>
      <c r="R5486">
        <v>14</v>
      </c>
      <c r="S5486" t="s">
        <v>9257</v>
      </c>
      <c r="T5486" t="s">
        <v>9263</v>
      </c>
      <c r="U5486" t="s">
        <v>9300</v>
      </c>
      <c r="V5486" t="str" cm="1">
        <f t="array" ref="V5486">_xlfn.IFS(Hospital_Emergency_Room_Data[[#This Row],[Day]]&lt;=10,"Start(1-10)",Hospital_Emergency_Room_Data[[#This Row],[Day]]&lt;=20,"Middle(11-20)",Hospital_Emergency_Room_Data[[#This Row],[Day]]&gt;20,"End(21-30)")</f>
        <v>Start(1-10)</v>
      </c>
    </row>
    <row r="5487" spans="1:22">
      <c r="A5487">
        <v>680977540</v>
      </c>
      <c r="B5487" t="s">
        <v>5495</v>
      </c>
      <c r="C5487" s="1">
        <v>45401</v>
      </c>
      <c r="D5487" t="str">
        <f>TEXT(Hospital_Emergency_Room_Data[[#This Row],[Patient Admission Date]],"mmm")</f>
        <v>Apr</v>
      </c>
      <c r="E5487">
        <f>YEAR(Hospital_Emergency_Room_Data[[#This Row],[Patient Admission Date]])</f>
        <v>2024</v>
      </c>
      <c r="F5487" s="2">
        <v>0.98124999999999996</v>
      </c>
      <c r="G5487" s="8" t="str">
        <f>TEXT(Hospital_Emergency_Room_Data[[#This Row],[Patient Admission Date]],"dddd")</f>
        <v>Friday</v>
      </c>
      <c r="H5487" t="s">
        <v>41</v>
      </c>
      <c r="I5487">
        <v>4</v>
      </c>
      <c r="J5487" s="5" t="s">
        <v>9218</v>
      </c>
      <c r="K5487" t="s">
        <v>12</v>
      </c>
      <c r="L5487" t="s">
        <v>16</v>
      </c>
      <c r="M5487" t="s">
        <v>9210</v>
      </c>
      <c r="N5487">
        <v>7</v>
      </c>
      <c r="O5487">
        <v>15</v>
      </c>
      <c r="P5487" t="s">
        <v>9226</v>
      </c>
      <c r="Q5487">
        <v>19</v>
      </c>
      <c r="R5487">
        <v>23</v>
      </c>
      <c r="S5487" t="s">
        <v>9256</v>
      </c>
      <c r="T5487" t="s">
        <v>9262</v>
      </c>
      <c r="U5487" t="s">
        <v>9282</v>
      </c>
      <c r="V5487" t="str" cm="1">
        <f t="array" ref="V5487">_xlfn.IFS(Hospital_Emergency_Room_Data[[#This Row],[Day]]&lt;=10,"Start(1-10)",Hospital_Emergency_Room_Data[[#This Row],[Day]]&lt;=20,"Middle(11-20)",Hospital_Emergency_Room_Data[[#This Row],[Day]]&gt;20,"End(21-30)")</f>
        <v>Middle(11-20)</v>
      </c>
    </row>
    <row r="5488" spans="1:22">
      <c r="A5488">
        <v>528279854</v>
      </c>
      <c r="B5488" t="s">
        <v>5496</v>
      </c>
      <c r="C5488" s="1">
        <v>45250</v>
      </c>
      <c r="D5488" t="str">
        <f>TEXT(Hospital_Emergency_Room_Data[[#This Row],[Patient Admission Date]],"mmm")</f>
        <v>Nov</v>
      </c>
      <c r="E5488">
        <f>YEAR(Hospital_Emergency_Room_Data[[#This Row],[Patient Admission Date]])</f>
        <v>2023</v>
      </c>
      <c r="F5488" s="2">
        <v>0.10833333333333334</v>
      </c>
      <c r="G5488" s="8" t="str">
        <f>TEXT(Hospital_Emergency_Room_Data[[#This Row],[Patient Admission Date]],"dddd")</f>
        <v>Monday</v>
      </c>
      <c r="H5488" t="s">
        <v>41</v>
      </c>
      <c r="I5488">
        <v>69</v>
      </c>
      <c r="J5488" s="5" t="s">
        <v>9217</v>
      </c>
      <c r="K5488" t="s">
        <v>12</v>
      </c>
      <c r="L5488" t="s">
        <v>16</v>
      </c>
      <c r="M5488" t="s">
        <v>9210</v>
      </c>
      <c r="N5488">
        <v>8</v>
      </c>
      <c r="O5488">
        <v>48</v>
      </c>
      <c r="P5488" t="s">
        <v>9225</v>
      </c>
      <c r="Q5488">
        <v>20</v>
      </c>
      <c r="R5488">
        <v>2</v>
      </c>
      <c r="S5488" t="s">
        <v>9258</v>
      </c>
      <c r="T5488" t="s">
        <v>9262</v>
      </c>
      <c r="U5488" t="s">
        <v>9283</v>
      </c>
      <c r="V5488" t="str" cm="1">
        <f t="array" ref="V5488">_xlfn.IFS(Hospital_Emergency_Room_Data[[#This Row],[Day]]&lt;=10,"Start(1-10)",Hospital_Emergency_Room_Data[[#This Row],[Day]]&lt;=20,"Middle(11-20)",Hospital_Emergency_Room_Data[[#This Row],[Day]]&gt;20,"End(21-30)")</f>
        <v>Middle(11-20)</v>
      </c>
    </row>
    <row r="5489" spans="1:22">
      <c r="A5489">
        <v>596749395</v>
      </c>
      <c r="B5489" t="s">
        <v>5497</v>
      </c>
      <c r="C5489" s="1">
        <v>45568</v>
      </c>
      <c r="D5489" t="str">
        <f>TEXT(Hospital_Emergency_Room_Data[[#This Row],[Patient Admission Date]],"mmm")</f>
        <v>Oct</v>
      </c>
      <c r="E5489">
        <f>YEAR(Hospital_Emergency_Room_Data[[#This Row],[Patient Admission Date]])</f>
        <v>2024</v>
      </c>
      <c r="F5489" s="2">
        <v>0.21875</v>
      </c>
      <c r="G5489" s="8" t="str">
        <f>TEXT(Hospital_Emergency_Room_Data[[#This Row],[Patient Admission Date]],"dddd")</f>
        <v>Thursday</v>
      </c>
      <c r="H5489" t="s">
        <v>41</v>
      </c>
      <c r="I5489">
        <v>72</v>
      </c>
      <c r="J5489" s="5" t="s">
        <v>9222</v>
      </c>
      <c r="K5489" t="s">
        <v>12</v>
      </c>
      <c r="L5489" t="s">
        <v>36</v>
      </c>
      <c r="M5489" t="s">
        <v>9210</v>
      </c>
      <c r="O5489">
        <v>27</v>
      </c>
      <c r="P5489" t="s">
        <v>9226</v>
      </c>
      <c r="Q5489">
        <v>3</v>
      </c>
      <c r="R5489">
        <v>5</v>
      </c>
      <c r="S5489" t="s">
        <v>9258</v>
      </c>
      <c r="T5489" t="s">
        <v>9263</v>
      </c>
      <c r="U5489" t="s">
        <v>9282</v>
      </c>
      <c r="V5489" t="str" cm="1">
        <f t="array" ref="V5489">_xlfn.IFS(Hospital_Emergency_Room_Data[[#This Row],[Day]]&lt;=10,"Start(1-10)",Hospital_Emergency_Room_Data[[#This Row],[Day]]&lt;=20,"Middle(11-20)",Hospital_Emergency_Room_Data[[#This Row],[Day]]&gt;20,"End(21-30)")</f>
        <v>Start(1-10)</v>
      </c>
    </row>
    <row r="5490" spans="1:22">
      <c r="A5490">
        <v>684495005</v>
      </c>
      <c r="B5490" t="s">
        <v>5498</v>
      </c>
      <c r="C5490" s="1">
        <v>45510</v>
      </c>
      <c r="D5490" t="str">
        <f>TEXT(Hospital_Emergency_Room_Data[[#This Row],[Patient Admission Date]],"mmm")</f>
        <v>Aug</v>
      </c>
      <c r="E5490">
        <f>YEAR(Hospital_Emergency_Room_Data[[#This Row],[Patient Admission Date]])</f>
        <v>2024</v>
      </c>
      <c r="F5490" s="2">
        <v>0.37638888888888888</v>
      </c>
      <c r="G5490" s="8" t="str">
        <f>TEXT(Hospital_Emergency_Room_Data[[#This Row],[Patient Admission Date]],"dddd")</f>
        <v>Tuesday</v>
      </c>
      <c r="H5490" t="s">
        <v>41</v>
      </c>
      <c r="I5490">
        <v>20</v>
      </c>
      <c r="J5490" s="5" t="s">
        <v>9220</v>
      </c>
      <c r="K5490" t="s">
        <v>12</v>
      </c>
      <c r="L5490" t="s">
        <v>36</v>
      </c>
      <c r="M5490" t="s">
        <v>9210</v>
      </c>
      <c r="O5490">
        <v>44</v>
      </c>
      <c r="P5490" t="s">
        <v>9225</v>
      </c>
      <c r="Q5490">
        <v>6</v>
      </c>
      <c r="R5490">
        <v>9</v>
      </c>
      <c r="S5490" t="s">
        <v>9255</v>
      </c>
      <c r="T5490" t="s">
        <v>9263</v>
      </c>
      <c r="U5490" t="s">
        <v>9300</v>
      </c>
      <c r="V5490" t="str" cm="1">
        <f t="array" ref="V5490">_xlfn.IFS(Hospital_Emergency_Room_Data[[#This Row],[Day]]&lt;=10,"Start(1-10)",Hospital_Emergency_Room_Data[[#This Row],[Day]]&lt;=20,"Middle(11-20)",Hospital_Emergency_Room_Data[[#This Row],[Day]]&gt;20,"End(21-30)")</f>
        <v>Start(1-10)</v>
      </c>
    </row>
    <row r="5491" spans="1:22">
      <c r="A5491">
        <v>771581297</v>
      </c>
      <c r="B5491" t="s">
        <v>5499</v>
      </c>
      <c r="C5491" s="1">
        <v>45352</v>
      </c>
      <c r="D5491" t="str">
        <f>TEXT(Hospital_Emergency_Room_Data[[#This Row],[Patient Admission Date]],"mmm")</f>
        <v>Mar</v>
      </c>
      <c r="E5491">
        <f>YEAR(Hospital_Emergency_Room_Data[[#This Row],[Patient Admission Date]])</f>
        <v>2024</v>
      </c>
      <c r="F5491" s="2">
        <v>0.48541666666666666</v>
      </c>
      <c r="G5491" s="8" t="str">
        <f>TEXT(Hospital_Emergency_Room_Data[[#This Row],[Patient Admission Date]],"dddd")</f>
        <v>Friday</v>
      </c>
      <c r="H5491" t="s">
        <v>41</v>
      </c>
      <c r="I5491">
        <v>33</v>
      </c>
      <c r="J5491" s="5" t="s">
        <v>9223</v>
      </c>
      <c r="K5491" t="s">
        <v>12</v>
      </c>
      <c r="L5491" t="s">
        <v>36</v>
      </c>
      <c r="M5491" t="s">
        <v>9210</v>
      </c>
      <c r="O5491">
        <v>17</v>
      </c>
      <c r="P5491" t="s">
        <v>9226</v>
      </c>
      <c r="Q5491">
        <v>1</v>
      </c>
      <c r="R5491">
        <v>11</v>
      </c>
      <c r="S5491" t="s">
        <v>9255</v>
      </c>
      <c r="T5491" t="s">
        <v>9263</v>
      </c>
      <c r="U5491" t="s">
        <v>9282</v>
      </c>
      <c r="V5491" t="str" cm="1">
        <f t="array" ref="V5491">_xlfn.IFS(Hospital_Emergency_Room_Data[[#This Row],[Day]]&lt;=10,"Start(1-10)",Hospital_Emergency_Room_Data[[#This Row],[Day]]&lt;=20,"Middle(11-20)",Hospital_Emergency_Room_Data[[#This Row],[Day]]&gt;20,"End(21-30)")</f>
        <v>Start(1-10)</v>
      </c>
    </row>
    <row r="5492" spans="1:22">
      <c r="A5492">
        <v>623430277</v>
      </c>
      <c r="B5492" t="s">
        <v>5500</v>
      </c>
      <c r="C5492" s="1">
        <v>45070</v>
      </c>
      <c r="D5492" t="str">
        <f>TEXT(Hospital_Emergency_Room_Data[[#This Row],[Patient Admission Date]],"mmm")</f>
        <v>May</v>
      </c>
      <c r="E5492">
        <f>YEAR(Hospital_Emergency_Room_Data[[#This Row],[Patient Admission Date]])</f>
        <v>2023</v>
      </c>
      <c r="F5492" s="2">
        <v>0.97013888888888888</v>
      </c>
      <c r="G5492" s="8" t="str">
        <f>TEXT(Hospital_Emergency_Room_Data[[#This Row],[Patient Admission Date]],"dddd")</f>
        <v>Wednesday</v>
      </c>
      <c r="H5492" t="s">
        <v>41</v>
      </c>
      <c r="I5492">
        <v>28</v>
      </c>
      <c r="J5492" s="5" t="s">
        <v>9220</v>
      </c>
      <c r="K5492" t="s">
        <v>12</v>
      </c>
      <c r="L5492" t="s">
        <v>36</v>
      </c>
      <c r="M5492" t="s">
        <v>9210</v>
      </c>
      <c r="O5492">
        <v>40</v>
      </c>
      <c r="P5492" t="s">
        <v>9225</v>
      </c>
      <c r="Q5492">
        <v>24</v>
      </c>
      <c r="R5492">
        <v>23</v>
      </c>
      <c r="S5492" t="s">
        <v>9256</v>
      </c>
      <c r="T5492" t="s">
        <v>9264</v>
      </c>
      <c r="U5492" t="s">
        <v>9300</v>
      </c>
      <c r="V5492" t="str" cm="1">
        <f t="array" ref="V5492">_xlfn.IFS(Hospital_Emergency_Room_Data[[#This Row],[Day]]&lt;=10,"Start(1-10)",Hospital_Emergency_Room_Data[[#This Row],[Day]]&lt;=20,"Middle(11-20)",Hospital_Emergency_Room_Data[[#This Row],[Day]]&gt;20,"End(21-30)")</f>
        <v>End(21-30)</v>
      </c>
    </row>
    <row r="5493" spans="1:22">
      <c r="A5493">
        <v>121386162</v>
      </c>
      <c r="B5493" t="s">
        <v>5501</v>
      </c>
      <c r="C5493" s="1">
        <v>45167</v>
      </c>
      <c r="D5493" t="str">
        <f>TEXT(Hospital_Emergency_Room_Data[[#This Row],[Patient Admission Date]],"mmm")</f>
        <v>Aug</v>
      </c>
      <c r="E5493">
        <f>YEAR(Hospital_Emergency_Room_Data[[#This Row],[Patient Admission Date]])</f>
        <v>2023</v>
      </c>
      <c r="F5493" s="2">
        <v>0.59375</v>
      </c>
      <c r="G5493" s="8" t="str">
        <f>TEXT(Hospital_Emergency_Room_Data[[#This Row],[Patient Admission Date]],"dddd")</f>
        <v>Tuesday</v>
      </c>
      <c r="H5493" t="s">
        <v>41</v>
      </c>
      <c r="I5493">
        <v>67</v>
      </c>
      <c r="J5493" s="5" t="s">
        <v>9217</v>
      </c>
      <c r="K5493" t="s">
        <v>12</v>
      </c>
      <c r="L5493" t="s">
        <v>36</v>
      </c>
      <c r="M5493" t="s">
        <v>9210</v>
      </c>
      <c r="O5493">
        <v>30</v>
      </c>
      <c r="P5493" t="s">
        <v>9225</v>
      </c>
      <c r="Q5493">
        <v>29</v>
      </c>
      <c r="R5493">
        <v>14</v>
      </c>
      <c r="S5493" t="s">
        <v>9257</v>
      </c>
      <c r="T5493" t="s">
        <v>9264</v>
      </c>
      <c r="U5493" t="s">
        <v>9282</v>
      </c>
      <c r="V5493" t="str" cm="1">
        <f t="array" ref="V5493">_xlfn.IFS(Hospital_Emergency_Room_Data[[#This Row],[Day]]&lt;=10,"Start(1-10)",Hospital_Emergency_Room_Data[[#This Row],[Day]]&lt;=20,"Middle(11-20)",Hospital_Emergency_Room_Data[[#This Row],[Day]]&gt;20,"End(21-30)")</f>
        <v>End(21-30)</v>
      </c>
    </row>
    <row r="5494" spans="1:22">
      <c r="A5494">
        <v>790475011</v>
      </c>
      <c r="B5494" t="s">
        <v>5502</v>
      </c>
      <c r="C5494" s="1">
        <v>45351</v>
      </c>
      <c r="D5494" t="str">
        <f>TEXT(Hospital_Emergency_Room_Data[[#This Row],[Patient Admission Date]],"mmm")</f>
        <v>Feb</v>
      </c>
      <c r="E5494">
        <f>YEAR(Hospital_Emergency_Room_Data[[#This Row],[Patient Admission Date]])</f>
        <v>2024</v>
      </c>
      <c r="F5494" s="2">
        <v>0.78472222222222221</v>
      </c>
      <c r="G5494" s="8" t="str">
        <f>TEXT(Hospital_Emergency_Room_Data[[#This Row],[Patient Admission Date]],"dddd")</f>
        <v>Thursday</v>
      </c>
      <c r="H5494" t="s">
        <v>41</v>
      </c>
      <c r="I5494">
        <v>31</v>
      </c>
      <c r="J5494" s="5" t="s">
        <v>9223</v>
      </c>
      <c r="K5494" t="s">
        <v>12</v>
      </c>
      <c r="L5494" t="s">
        <v>36</v>
      </c>
      <c r="M5494" t="s">
        <v>9210</v>
      </c>
      <c r="N5494">
        <v>0</v>
      </c>
      <c r="O5494">
        <v>47</v>
      </c>
      <c r="P5494" t="s">
        <v>9225</v>
      </c>
      <c r="Q5494">
        <v>29</v>
      </c>
      <c r="R5494">
        <v>18</v>
      </c>
      <c r="S5494" t="s">
        <v>9256</v>
      </c>
      <c r="T5494" t="s">
        <v>9264</v>
      </c>
      <c r="U5494" t="s">
        <v>9283</v>
      </c>
      <c r="V5494" t="str" cm="1">
        <f t="array" ref="V5494">_xlfn.IFS(Hospital_Emergency_Room_Data[[#This Row],[Day]]&lt;=10,"Start(1-10)",Hospital_Emergency_Room_Data[[#This Row],[Day]]&lt;=20,"Middle(11-20)",Hospital_Emergency_Room_Data[[#This Row],[Day]]&gt;20,"End(21-30)")</f>
        <v>End(21-30)</v>
      </c>
    </row>
    <row r="5495" spans="1:22">
      <c r="A5495">
        <v>528147644</v>
      </c>
      <c r="B5495" t="s">
        <v>5503</v>
      </c>
      <c r="C5495" s="1">
        <v>45457</v>
      </c>
      <c r="D5495" t="str">
        <f>TEXT(Hospital_Emergency_Room_Data[[#This Row],[Patient Admission Date]],"mmm")</f>
        <v>Jun</v>
      </c>
      <c r="E5495">
        <f>YEAR(Hospital_Emergency_Room_Data[[#This Row],[Patient Admission Date]])</f>
        <v>2024</v>
      </c>
      <c r="F5495" s="2">
        <v>0.20555555555555555</v>
      </c>
      <c r="G5495" s="8" t="str">
        <f>TEXT(Hospital_Emergency_Room_Data[[#This Row],[Patient Admission Date]],"dddd")</f>
        <v>Friday</v>
      </c>
      <c r="H5495" t="s">
        <v>41</v>
      </c>
      <c r="I5495">
        <v>79</v>
      </c>
      <c r="J5495" s="5" t="s">
        <v>9222</v>
      </c>
      <c r="K5495" t="s">
        <v>12</v>
      </c>
      <c r="L5495" t="s">
        <v>36</v>
      </c>
      <c r="M5495" t="s">
        <v>9210</v>
      </c>
      <c r="N5495">
        <v>10</v>
      </c>
      <c r="O5495">
        <v>43</v>
      </c>
      <c r="P5495" t="s">
        <v>9225</v>
      </c>
      <c r="Q5495">
        <v>14</v>
      </c>
      <c r="R5495">
        <v>4</v>
      </c>
      <c r="S5495" t="s">
        <v>9258</v>
      </c>
      <c r="T5495" t="s">
        <v>9265</v>
      </c>
      <c r="U5495" t="s">
        <v>9300</v>
      </c>
      <c r="V5495" t="str" cm="1">
        <f t="array" ref="V5495">_xlfn.IFS(Hospital_Emergency_Room_Data[[#This Row],[Day]]&lt;=10,"Start(1-10)",Hospital_Emergency_Room_Data[[#This Row],[Day]]&lt;=20,"Middle(11-20)",Hospital_Emergency_Room_Data[[#This Row],[Day]]&gt;20,"End(21-30)")</f>
        <v>Middle(11-20)</v>
      </c>
    </row>
    <row r="5496" spans="1:22">
      <c r="A5496">
        <v>439491454</v>
      </c>
      <c r="B5496" t="s">
        <v>5504</v>
      </c>
      <c r="C5496" s="1">
        <v>45279</v>
      </c>
      <c r="D5496" t="str">
        <f>TEXT(Hospital_Emergency_Room_Data[[#This Row],[Patient Admission Date]],"mmm")</f>
        <v>Dec</v>
      </c>
      <c r="E5496">
        <f>YEAR(Hospital_Emergency_Room_Data[[#This Row],[Patient Admission Date]])</f>
        <v>2023</v>
      </c>
      <c r="F5496" s="2">
        <v>0.7895833333333333</v>
      </c>
      <c r="G5496" s="8" t="str">
        <f>TEXT(Hospital_Emergency_Room_Data[[#This Row],[Patient Admission Date]],"dddd")</f>
        <v>Tuesday</v>
      </c>
      <c r="H5496" t="s">
        <v>41</v>
      </c>
      <c r="I5496">
        <v>70</v>
      </c>
      <c r="J5496" s="5" t="s">
        <v>9222</v>
      </c>
      <c r="K5496" t="s">
        <v>12</v>
      </c>
      <c r="L5496" t="s">
        <v>140</v>
      </c>
      <c r="M5496" t="s">
        <v>9210</v>
      </c>
      <c r="O5496">
        <v>56</v>
      </c>
      <c r="P5496" t="s">
        <v>9225</v>
      </c>
      <c r="Q5496">
        <v>19</v>
      </c>
      <c r="R5496">
        <v>18</v>
      </c>
      <c r="S5496" t="s">
        <v>9256</v>
      </c>
      <c r="T5496" t="s">
        <v>9262</v>
      </c>
      <c r="U5496" t="s">
        <v>9283</v>
      </c>
      <c r="V5496" t="str" cm="1">
        <f t="array" ref="V5496">_xlfn.IFS(Hospital_Emergency_Room_Data[[#This Row],[Day]]&lt;=10,"Start(1-10)",Hospital_Emergency_Room_Data[[#This Row],[Day]]&lt;=20,"Middle(11-20)",Hospital_Emergency_Room_Data[[#This Row],[Day]]&gt;20,"End(21-30)")</f>
        <v>Middle(11-20)</v>
      </c>
    </row>
    <row r="5497" spans="1:22">
      <c r="A5497">
        <v>418939376</v>
      </c>
      <c r="B5497" t="s">
        <v>5505</v>
      </c>
      <c r="C5497" s="1">
        <v>45114</v>
      </c>
      <c r="D5497" t="str">
        <f>TEXT(Hospital_Emergency_Room_Data[[#This Row],[Patient Admission Date]],"mmm")</f>
        <v>Jul</v>
      </c>
      <c r="E5497">
        <f>YEAR(Hospital_Emergency_Room_Data[[#This Row],[Patient Admission Date]])</f>
        <v>2023</v>
      </c>
      <c r="F5497" s="2">
        <v>0.6875</v>
      </c>
      <c r="G5497" s="8" t="str">
        <f>TEXT(Hospital_Emergency_Room_Data[[#This Row],[Patient Admission Date]],"dddd")</f>
        <v>Friday</v>
      </c>
      <c r="H5497" t="s">
        <v>41</v>
      </c>
      <c r="I5497">
        <v>53</v>
      </c>
      <c r="J5497" s="5" t="s">
        <v>9219</v>
      </c>
      <c r="K5497" t="s">
        <v>12</v>
      </c>
      <c r="L5497" t="s">
        <v>140</v>
      </c>
      <c r="M5497" t="s">
        <v>9210</v>
      </c>
      <c r="O5497">
        <v>37</v>
      </c>
      <c r="P5497" t="s">
        <v>9225</v>
      </c>
      <c r="Q5497">
        <v>7</v>
      </c>
      <c r="R5497">
        <v>16</v>
      </c>
      <c r="S5497" t="s">
        <v>9257</v>
      </c>
      <c r="T5497" t="s">
        <v>9263</v>
      </c>
      <c r="U5497" t="s">
        <v>9300</v>
      </c>
      <c r="V5497" t="str" cm="1">
        <f t="array" ref="V5497">_xlfn.IFS(Hospital_Emergency_Room_Data[[#This Row],[Day]]&lt;=10,"Start(1-10)",Hospital_Emergency_Room_Data[[#This Row],[Day]]&lt;=20,"Middle(11-20)",Hospital_Emergency_Room_Data[[#This Row],[Day]]&gt;20,"End(21-30)")</f>
        <v>Start(1-10)</v>
      </c>
    </row>
    <row r="5498" spans="1:22">
      <c r="A5498">
        <v>509374729</v>
      </c>
      <c r="B5498" t="s">
        <v>5506</v>
      </c>
      <c r="C5498" s="1">
        <v>45024</v>
      </c>
      <c r="D5498" t="str">
        <f>TEXT(Hospital_Emergency_Room_Data[[#This Row],[Patient Admission Date]],"mmm")</f>
        <v>Apr</v>
      </c>
      <c r="E5498">
        <f>YEAR(Hospital_Emergency_Room_Data[[#This Row],[Patient Admission Date]])</f>
        <v>2023</v>
      </c>
      <c r="F5498" s="2">
        <v>0.69652777777777775</v>
      </c>
      <c r="G5498" s="8" t="str">
        <f>TEXT(Hospital_Emergency_Room_Data[[#This Row],[Patient Admission Date]],"dddd")</f>
        <v>Saturday</v>
      </c>
      <c r="H5498" t="s">
        <v>41</v>
      </c>
      <c r="I5498">
        <v>25</v>
      </c>
      <c r="J5498" s="5" t="s">
        <v>9220</v>
      </c>
      <c r="K5498" t="s">
        <v>12</v>
      </c>
      <c r="L5498" t="s">
        <v>140</v>
      </c>
      <c r="M5498" t="s">
        <v>9210</v>
      </c>
      <c r="O5498">
        <v>50</v>
      </c>
      <c r="P5498" t="s">
        <v>9225</v>
      </c>
      <c r="Q5498">
        <v>8</v>
      </c>
      <c r="R5498">
        <v>16</v>
      </c>
      <c r="S5498" t="s">
        <v>9257</v>
      </c>
      <c r="T5498" t="s">
        <v>9265</v>
      </c>
      <c r="U5498" t="s">
        <v>9283</v>
      </c>
      <c r="V5498" t="str" cm="1">
        <f t="array" ref="V5498">_xlfn.IFS(Hospital_Emergency_Room_Data[[#This Row],[Day]]&lt;=10,"Start(1-10)",Hospital_Emergency_Room_Data[[#This Row],[Day]]&lt;=20,"Middle(11-20)",Hospital_Emergency_Room_Data[[#This Row],[Day]]&gt;20,"End(21-30)")</f>
        <v>Start(1-10)</v>
      </c>
    </row>
    <row r="5499" spans="1:22">
      <c r="A5499">
        <v>277467550</v>
      </c>
      <c r="B5499" t="s">
        <v>5507</v>
      </c>
      <c r="C5499" s="1">
        <v>45068</v>
      </c>
      <c r="D5499" t="str">
        <f>TEXT(Hospital_Emergency_Room_Data[[#This Row],[Patient Admission Date]],"mmm")</f>
        <v>May</v>
      </c>
      <c r="E5499">
        <f>YEAR(Hospital_Emergency_Room_Data[[#This Row],[Patient Admission Date]])</f>
        <v>2023</v>
      </c>
      <c r="F5499" s="2">
        <v>4.7222222222222221E-2</v>
      </c>
      <c r="G5499" s="8" t="str">
        <f>TEXT(Hospital_Emergency_Room_Data[[#This Row],[Patient Admission Date]],"dddd")</f>
        <v>Monday</v>
      </c>
      <c r="H5499" t="s">
        <v>41</v>
      </c>
      <c r="I5499">
        <v>46</v>
      </c>
      <c r="J5499" s="5" t="s">
        <v>9219</v>
      </c>
      <c r="K5499" t="s">
        <v>12</v>
      </c>
      <c r="L5499" t="s">
        <v>140</v>
      </c>
      <c r="M5499" t="s">
        <v>9210</v>
      </c>
      <c r="O5499">
        <v>11</v>
      </c>
      <c r="P5499" t="s">
        <v>9226</v>
      </c>
      <c r="Q5499">
        <v>22</v>
      </c>
      <c r="R5499">
        <v>1</v>
      </c>
      <c r="S5499" t="s">
        <v>9258</v>
      </c>
      <c r="T5499" t="s">
        <v>9264</v>
      </c>
      <c r="U5499" t="s">
        <v>9282</v>
      </c>
      <c r="V5499" t="str" cm="1">
        <f t="array" ref="V5499">_xlfn.IFS(Hospital_Emergency_Room_Data[[#This Row],[Day]]&lt;=10,"Start(1-10)",Hospital_Emergency_Room_Data[[#This Row],[Day]]&lt;=20,"Middle(11-20)",Hospital_Emergency_Room_Data[[#This Row],[Day]]&gt;20,"End(21-30)")</f>
        <v>End(21-30)</v>
      </c>
    </row>
    <row r="5500" spans="1:22">
      <c r="A5500">
        <v>509823979</v>
      </c>
      <c r="B5500" t="s">
        <v>5508</v>
      </c>
      <c r="C5500" s="1">
        <v>45085</v>
      </c>
      <c r="D5500" t="str">
        <f>TEXT(Hospital_Emergency_Room_Data[[#This Row],[Patient Admission Date]],"mmm")</f>
        <v>Jun</v>
      </c>
      <c r="E5500">
        <f>YEAR(Hospital_Emergency_Room_Data[[#This Row],[Patient Admission Date]])</f>
        <v>2023</v>
      </c>
      <c r="F5500" s="2">
        <v>2.7777777777777776E-2</v>
      </c>
      <c r="G5500" s="8" t="str">
        <f>TEXT(Hospital_Emergency_Room_Data[[#This Row],[Patient Admission Date]],"dddd")</f>
        <v>Thursday</v>
      </c>
      <c r="H5500" t="s">
        <v>41</v>
      </c>
      <c r="I5500">
        <v>37</v>
      </c>
      <c r="J5500" s="5" t="s">
        <v>9223</v>
      </c>
      <c r="K5500" t="s">
        <v>18</v>
      </c>
      <c r="L5500" t="s">
        <v>96</v>
      </c>
      <c r="M5500" t="s">
        <v>9210</v>
      </c>
      <c r="O5500">
        <v>34</v>
      </c>
      <c r="P5500" t="s">
        <v>9225</v>
      </c>
      <c r="Q5500">
        <v>8</v>
      </c>
      <c r="R5500">
        <v>0</v>
      </c>
      <c r="S5500" t="s">
        <v>9258</v>
      </c>
      <c r="T5500" t="s">
        <v>9265</v>
      </c>
      <c r="U5500" t="s">
        <v>9300</v>
      </c>
      <c r="V5500" t="str" cm="1">
        <f t="array" ref="V5500">_xlfn.IFS(Hospital_Emergency_Room_Data[[#This Row],[Day]]&lt;=10,"Start(1-10)",Hospital_Emergency_Room_Data[[#This Row],[Day]]&lt;=20,"Middle(11-20)",Hospital_Emergency_Room_Data[[#This Row],[Day]]&gt;20,"End(21-30)")</f>
        <v>Start(1-10)</v>
      </c>
    </row>
    <row r="5501" spans="1:22">
      <c r="A5501">
        <v>151121817</v>
      </c>
      <c r="B5501" t="s">
        <v>5509</v>
      </c>
      <c r="C5501" s="1">
        <v>45370</v>
      </c>
      <c r="D5501" t="str">
        <f>TEXT(Hospital_Emergency_Room_Data[[#This Row],[Patient Admission Date]],"mmm")</f>
        <v>Mar</v>
      </c>
      <c r="E5501">
        <f>YEAR(Hospital_Emergency_Room_Data[[#This Row],[Patient Admission Date]])</f>
        <v>2024</v>
      </c>
      <c r="F5501" s="2">
        <v>0.125</v>
      </c>
      <c r="G5501" s="8" t="str">
        <f>TEXT(Hospital_Emergency_Room_Data[[#This Row],[Patient Admission Date]],"dddd")</f>
        <v>Tuesday</v>
      </c>
      <c r="H5501" t="s">
        <v>41</v>
      </c>
      <c r="I5501">
        <v>17</v>
      </c>
      <c r="J5501" s="5" t="s">
        <v>9220</v>
      </c>
      <c r="K5501" t="s">
        <v>18</v>
      </c>
      <c r="L5501" t="s">
        <v>96</v>
      </c>
      <c r="M5501" t="s">
        <v>9210</v>
      </c>
      <c r="O5501">
        <v>58</v>
      </c>
      <c r="P5501" t="s">
        <v>9225</v>
      </c>
      <c r="Q5501">
        <v>19</v>
      </c>
      <c r="R5501">
        <v>3</v>
      </c>
      <c r="S5501" t="s">
        <v>9258</v>
      </c>
      <c r="T5501" t="s">
        <v>9262</v>
      </c>
      <c r="U5501" t="s">
        <v>9283</v>
      </c>
      <c r="V5501" t="str" cm="1">
        <f t="array" ref="V5501">_xlfn.IFS(Hospital_Emergency_Room_Data[[#This Row],[Day]]&lt;=10,"Start(1-10)",Hospital_Emergency_Room_Data[[#This Row],[Day]]&lt;=20,"Middle(11-20)",Hospital_Emergency_Room_Data[[#This Row],[Day]]&gt;20,"End(21-30)")</f>
        <v>Middle(11-20)</v>
      </c>
    </row>
    <row r="5502" spans="1:22">
      <c r="A5502">
        <v>389377548</v>
      </c>
      <c r="B5502" t="s">
        <v>5510</v>
      </c>
      <c r="C5502" s="1">
        <v>45581</v>
      </c>
      <c r="D5502" t="str">
        <f>TEXT(Hospital_Emergency_Room_Data[[#This Row],[Patient Admission Date]],"mmm")</f>
        <v>Oct</v>
      </c>
      <c r="E5502">
        <f>YEAR(Hospital_Emergency_Room_Data[[#This Row],[Patient Admission Date]])</f>
        <v>2024</v>
      </c>
      <c r="F5502" s="2">
        <v>0.8</v>
      </c>
      <c r="G5502" s="8" t="str">
        <f>TEXT(Hospital_Emergency_Room_Data[[#This Row],[Patient Admission Date]],"dddd")</f>
        <v>Wednesday</v>
      </c>
      <c r="H5502" t="s">
        <v>41</v>
      </c>
      <c r="I5502">
        <v>2</v>
      </c>
      <c r="J5502" s="5" t="s">
        <v>9218</v>
      </c>
      <c r="K5502" t="s">
        <v>18</v>
      </c>
      <c r="L5502" t="s">
        <v>96</v>
      </c>
      <c r="M5502" t="s">
        <v>9210</v>
      </c>
      <c r="O5502">
        <v>18</v>
      </c>
      <c r="P5502" t="s">
        <v>9226</v>
      </c>
      <c r="Q5502">
        <v>16</v>
      </c>
      <c r="R5502">
        <v>19</v>
      </c>
      <c r="S5502" t="s">
        <v>9256</v>
      </c>
      <c r="T5502" t="s">
        <v>9262</v>
      </c>
      <c r="U5502" t="s">
        <v>9282</v>
      </c>
      <c r="V5502" t="str" cm="1">
        <f t="array" ref="V5502">_xlfn.IFS(Hospital_Emergency_Room_Data[[#This Row],[Day]]&lt;=10,"Start(1-10)",Hospital_Emergency_Room_Data[[#This Row],[Day]]&lt;=20,"Middle(11-20)",Hospital_Emergency_Room_Data[[#This Row],[Day]]&gt;20,"End(21-30)")</f>
        <v>Middle(11-20)</v>
      </c>
    </row>
    <row r="5503" spans="1:22">
      <c r="A5503">
        <v>436348687</v>
      </c>
      <c r="B5503" t="s">
        <v>5511</v>
      </c>
      <c r="C5503" s="1">
        <v>45068</v>
      </c>
      <c r="D5503" t="str">
        <f>TEXT(Hospital_Emergency_Room_Data[[#This Row],[Patient Admission Date]],"mmm")</f>
        <v>May</v>
      </c>
      <c r="E5503">
        <f>YEAR(Hospital_Emergency_Room_Data[[#This Row],[Patient Admission Date]])</f>
        <v>2023</v>
      </c>
      <c r="F5503" s="2">
        <v>0.64236111111111116</v>
      </c>
      <c r="G5503" s="8" t="str">
        <f>TEXT(Hospital_Emergency_Room_Data[[#This Row],[Patient Admission Date]],"dddd")</f>
        <v>Monday</v>
      </c>
      <c r="H5503" t="s">
        <v>41</v>
      </c>
      <c r="I5503">
        <v>22</v>
      </c>
      <c r="J5503" s="5" t="s">
        <v>9220</v>
      </c>
      <c r="K5503" t="s">
        <v>18</v>
      </c>
      <c r="L5503" t="s">
        <v>96</v>
      </c>
      <c r="M5503" t="s">
        <v>9210</v>
      </c>
      <c r="O5503">
        <v>56</v>
      </c>
      <c r="P5503" t="s">
        <v>9225</v>
      </c>
      <c r="Q5503">
        <v>22</v>
      </c>
      <c r="R5503">
        <v>15</v>
      </c>
      <c r="S5503" t="s">
        <v>9257</v>
      </c>
      <c r="T5503" t="s">
        <v>9264</v>
      </c>
      <c r="U5503" t="s">
        <v>9283</v>
      </c>
      <c r="V5503" t="str" cm="1">
        <f t="array" ref="V5503">_xlfn.IFS(Hospital_Emergency_Room_Data[[#This Row],[Day]]&lt;=10,"Start(1-10)",Hospital_Emergency_Room_Data[[#This Row],[Day]]&lt;=20,"Middle(11-20)",Hospital_Emergency_Room_Data[[#This Row],[Day]]&gt;20,"End(21-30)")</f>
        <v>End(21-30)</v>
      </c>
    </row>
    <row r="5504" spans="1:22">
      <c r="A5504">
        <v>359658965</v>
      </c>
      <c r="B5504" t="s">
        <v>5512</v>
      </c>
      <c r="C5504" s="1">
        <v>45045</v>
      </c>
      <c r="D5504" t="str">
        <f>TEXT(Hospital_Emergency_Room_Data[[#This Row],[Patient Admission Date]],"mmm")</f>
        <v>Apr</v>
      </c>
      <c r="E5504">
        <f>YEAR(Hospital_Emergency_Room_Data[[#This Row],[Patient Admission Date]])</f>
        <v>2023</v>
      </c>
      <c r="F5504" s="2">
        <v>0.11319444444444444</v>
      </c>
      <c r="G5504" s="8" t="str">
        <f>TEXT(Hospital_Emergency_Room_Data[[#This Row],[Patient Admission Date]],"dddd")</f>
        <v>Saturday</v>
      </c>
      <c r="H5504" t="s">
        <v>41</v>
      </c>
      <c r="I5504">
        <v>66</v>
      </c>
      <c r="J5504" s="5" t="s">
        <v>9217</v>
      </c>
      <c r="K5504" t="s">
        <v>18</v>
      </c>
      <c r="L5504" t="s">
        <v>96</v>
      </c>
      <c r="M5504" t="s">
        <v>9210</v>
      </c>
      <c r="N5504">
        <v>10</v>
      </c>
      <c r="O5504">
        <v>18</v>
      </c>
      <c r="P5504" t="s">
        <v>9226</v>
      </c>
      <c r="Q5504">
        <v>29</v>
      </c>
      <c r="R5504">
        <v>2</v>
      </c>
      <c r="S5504" t="s">
        <v>9258</v>
      </c>
      <c r="T5504" t="s">
        <v>9264</v>
      </c>
      <c r="U5504" t="s">
        <v>9282</v>
      </c>
      <c r="V5504" t="str" cm="1">
        <f t="array" ref="V5504">_xlfn.IFS(Hospital_Emergency_Room_Data[[#This Row],[Day]]&lt;=10,"Start(1-10)",Hospital_Emergency_Room_Data[[#This Row],[Day]]&lt;=20,"Middle(11-20)",Hospital_Emergency_Room_Data[[#This Row],[Day]]&gt;20,"End(21-30)")</f>
        <v>End(21-30)</v>
      </c>
    </row>
    <row r="5505" spans="1:22">
      <c r="A5505">
        <v>441377166</v>
      </c>
      <c r="B5505" t="s">
        <v>5513</v>
      </c>
      <c r="C5505" s="1">
        <v>45137</v>
      </c>
      <c r="D5505" t="str">
        <f>TEXT(Hospital_Emergency_Room_Data[[#This Row],[Patient Admission Date]],"mmm")</f>
        <v>Jul</v>
      </c>
      <c r="E5505">
        <f>YEAR(Hospital_Emergency_Room_Data[[#This Row],[Patient Admission Date]])</f>
        <v>2023</v>
      </c>
      <c r="F5505" s="2">
        <v>0.1451388888888889</v>
      </c>
      <c r="G5505" s="8" t="str">
        <f>TEXT(Hospital_Emergency_Room_Data[[#This Row],[Patient Admission Date]],"dddd")</f>
        <v>Sunday</v>
      </c>
      <c r="H5505" t="s">
        <v>41</v>
      </c>
      <c r="I5505">
        <v>58</v>
      </c>
      <c r="J5505" s="5" t="s">
        <v>9219</v>
      </c>
      <c r="K5505" t="s">
        <v>18</v>
      </c>
      <c r="L5505" t="s">
        <v>25</v>
      </c>
      <c r="M5505" t="s">
        <v>9210</v>
      </c>
      <c r="O5505">
        <v>48</v>
      </c>
      <c r="P5505" t="s">
        <v>9225</v>
      </c>
      <c r="Q5505">
        <v>30</v>
      </c>
      <c r="R5505">
        <v>3</v>
      </c>
      <c r="S5505" t="s">
        <v>9258</v>
      </c>
      <c r="T5505" t="s">
        <v>9264</v>
      </c>
      <c r="U5505" t="s">
        <v>9283</v>
      </c>
      <c r="V5505" t="str" cm="1">
        <f t="array" ref="V5505">_xlfn.IFS(Hospital_Emergency_Room_Data[[#This Row],[Day]]&lt;=10,"Start(1-10)",Hospital_Emergency_Room_Data[[#This Row],[Day]]&lt;=20,"Middle(11-20)",Hospital_Emergency_Room_Data[[#This Row],[Day]]&gt;20,"End(21-30)")</f>
        <v>End(21-30)</v>
      </c>
    </row>
    <row r="5506" spans="1:22">
      <c r="A5506">
        <v>592433478</v>
      </c>
      <c r="B5506" t="s">
        <v>5514</v>
      </c>
      <c r="C5506" s="1">
        <v>45257</v>
      </c>
      <c r="D5506" t="str">
        <f>TEXT(Hospital_Emergency_Room_Data[[#This Row],[Patient Admission Date]],"mmm")</f>
        <v>Nov</v>
      </c>
      <c r="E5506">
        <f>YEAR(Hospital_Emergency_Room_Data[[#This Row],[Patient Admission Date]])</f>
        <v>2023</v>
      </c>
      <c r="F5506" s="2">
        <v>0.13750000000000001</v>
      </c>
      <c r="G5506" s="8" t="str">
        <f>TEXT(Hospital_Emergency_Room_Data[[#This Row],[Patient Admission Date]],"dddd")</f>
        <v>Monday</v>
      </c>
      <c r="H5506" t="s">
        <v>41</v>
      </c>
      <c r="I5506">
        <v>68</v>
      </c>
      <c r="J5506" s="5" t="s">
        <v>9217</v>
      </c>
      <c r="K5506" t="s">
        <v>18</v>
      </c>
      <c r="L5506" t="s">
        <v>25</v>
      </c>
      <c r="M5506" t="s">
        <v>9210</v>
      </c>
      <c r="O5506">
        <v>34</v>
      </c>
      <c r="P5506" t="s">
        <v>9225</v>
      </c>
      <c r="Q5506">
        <v>27</v>
      </c>
      <c r="R5506">
        <v>3</v>
      </c>
      <c r="S5506" t="s">
        <v>9258</v>
      </c>
      <c r="T5506" t="s">
        <v>9264</v>
      </c>
      <c r="U5506" t="s">
        <v>9300</v>
      </c>
      <c r="V5506" t="str" cm="1">
        <f t="array" ref="V5506">_xlfn.IFS(Hospital_Emergency_Room_Data[[#This Row],[Day]]&lt;=10,"Start(1-10)",Hospital_Emergency_Room_Data[[#This Row],[Day]]&lt;=20,"Middle(11-20)",Hospital_Emergency_Room_Data[[#This Row],[Day]]&gt;20,"End(21-30)")</f>
        <v>End(21-30)</v>
      </c>
    </row>
    <row r="5507" spans="1:22">
      <c r="A5507">
        <v>381256871</v>
      </c>
      <c r="B5507" t="s">
        <v>5515</v>
      </c>
      <c r="C5507" s="1">
        <v>45477</v>
      </c>
      <c r="D5507" t="str">
        <f>TEXT(Hospital_Emergency_Room_Data[[#This Row],[Patient Admission Date]],"mmm")</f>
        <v>Jul</v>
      </c>
      <c r="E5507">
        <f>YEAR(Hospital_Emergency_Room_Data[[#This Row],[Patient Admission Date]])</f>
        <v>2024</v>
      </c>
      <c r="F5507" s="2">
        <v>0.57361111111111107</v>
      </c>
      <c r="G5507" s="8" t="str">
        <f>TEXT(Hospital_Emergency_Room_Data[[#This Row],[Patient Admission Date]],"dddd")</f>
        <v>Thursday</v>
      </c>
      <c r="H5507" t="s">
        <v>41</v>
      </c>
      <c r="I5507">
        <v>41</v>
      </c>
      <c r="J5507" s="5" t="s">
        <v>9223</v>
      </c>
      <c r="K5507" t="s">
        <v>18</v>
      </c>
      <c r="L5507" t="s">
        <v>25</v>
      </c>
      <c r="M5507" t="s">
        <v>9210</v>
      </c>
      <c r="O5507">
        <v>22</v>
      </c>
      <c r="P5507" t="s">
        <v>9226</v>
      </c>
      <c r="Q5507">
        <v>4</v>
      </c>
      <c r="R5507">
        <v>13</v>
      </c>
      <c r="S5507" t="s">
        <v>9257</v>
      </c>
      <c r="T5507" t="s">
        <v>9263</v>
      </c>
      <c r="U5507" t="s">
        <v>9282</v>
      </c>
      <c r="V5507" t="str" cm="1">
        <f t="array" ref="V5507">_xlfn.IFS(Hospital_Emergency_Room_Data[[#This Row],[Day]]&lt;=10,"Start(1-10)",Hospital_Emergency_Room_Data[[#This Row],[Day]]&lt;=20,"Middle(11-20)",Hospital_Emergency_Room_Data[[#This Row],[Day]]&gt;20,"End(21-30)")</f>
        <v>Start(1-10)</v>
      </c>
    </row>
    <row r="5508" spans="1:22">
      <c r="A5508">
        <v>184860569</v>
      </c>
      <c r="B5508" t="s">
        <v>5516</v>
      </c>
      <c r="C5508" s="1">
        <v>45220</v>
      </c>
      <c r="D5508" t="str">
        <f>TEXT(Hospital_Emergency_Room_Data[[#This Row],[Patient Admission Date]],"mmm")</f>
        <v>Oct</v>
      </c>
      <c r="E5508">
        <f>YEAR(Hospital_Emergency_Room_Data[[#This Row],[Patient Admission Date]])</f>
        <v>2023</v>
      </c>
      <c r="F5508" s="2">
        <v>0.42430555555555555</v>
      </c>
      <c r="G5508" s="8" t="str">
        <f>TEXT(Hospital_Emergency_Room_Data[[#This Row],[Patient Admission Date]],"dddd")</f>
        <v>Saturday</v>
      </c>
      <c r="H5508" t="s">
        <v>41</v>
      </c>
      <c r="I5508">
        <v>41</v>
      </c>
      <c r="J5508" s="5" t="s">
        <v>9223</v>
      </c>
      <c r="K5508" t="s">
        <v>18</v>
      </c>
      <c r="L5508" t="s">
        <v>25</v>
      </c>
      <c r="M5508" t="s">
        <v>9210</v>
      </c>
      <c r="N5508">
        <v>1</v>
      </c>
      <c r="O5508">
        <v>10</v>
      </c>
      <c r="P5508" t="s">
        <v>9226</v>
      </c>
      <c r="Q5508">
        <v>21</v>
      </c>
      <c r="R5508">
        <v>10</v>
      </c>
      <c r="S5508" t="s">
        <v>9255</v>
      </c>
      <c r="T5508" t="s">
        <v>9262</v>
      </c>
      <c r="U5508" t="s">
        <v>9282</v>
      </c>
      <c r="V5508" t="str" cm="1">
        <f t="array" ref="V5508">_xlfn.IFS(Hospital_Emergency_Room_Data[[#This Row],[Day]]&lt;=10,"Start(1-10)",Hospital_Emergency_Room_Data[[#This Row],[Day]]&lt;=20,"Middle(11-20)",Hospital_Emergency_Room_Data[[#This Row],[Day]]&gt;20,"End(21-30)")</f>
        <v>End(21-30)</v>
      </c>
    </row>
    <row r="5509" spans="1:22">
      <c r="A5509">
        <v>146215418</v>
      </c>
      <c r="B5509" t="s">
        <v>5517</v>
      </c>
      <c r="C5509" s="1">
        <v>45171</v>
      </c>
      <c r="D5509" t="str">
        <f>TEXT(Hospital_Emergency_Room_Data[[#This Row],[Patient Admission Date]],"mmm")</f>
        <v>Sep</v>
      </c>
      <c r="E5509">
        <f>YEAR(Hospital_Emergency_Room_Data[[#This Row],[Patient Admission Date]])</f>
        <v>2023</v>
      </c>
      <c r="F5509" s="2">
        <v>0.3972222222222222</v>
      </c>
      <c r="G5509" s="8" t="str">
        <f>TEXT(Hospital_Emergency_Room_Data[[#This Row],[Patient Admission Date]],"dddd")</f>
        <v>Saturday</v>
      </c>
      <c r="H5509" t="s">
        <v>41</v>
      </c>
      <c r="I5509">
        <v>22</v>
      </c>
      <c r="J5509" s="5" t="s">
        <v>9220</v>
      </c>
      <c r="K5509" t="s">
        <v>18</v>
      </c>
      <c r="L5509" t="s">
        <v>25</v>
      </c>
      <c r="M5509" t="s">
        <v>9210</v>
      </c>
      <c r="N5509">
        <v>7</v>
      </c>
      <c r="O5509">
        <v>18</v>
      </c>
      <c r="P5509" t="s">
        <v>9226</v>
      </c>
      <c r="Q5509">
        <v>2</v>
      </c>
      <c r="R5509">
        <v>9</v>
      </c>
      <c r="S5509" t="s">
        <v>9255</v>
      </c>
      <c r="T5509" t="s">
        <v>9263</v>
      </c>
      <c r="U5509" t="s">
        <v>9282</v>
      </c>
      <c r="V5509" t="str" cm="1">
        <f t="array" ref="V5509">_xlfn.IFS(Hospital_Emergency_Room_Data[[#This Row],[Day]]&lt;=10,"Start(1-10)",Hospital_Emergency_Room_Data[[#This Row],[Day]]&lt;=20,"Middle(11-20)",Hospital_Emergency_Room_Data[[#This Row],[Day]]&gt;20,"End(21-30)")</f>
        <v>Start(1-10)</v>
      </c>
    </row>
    <row r="5510" spans="1:22">
      <c r="A5510">
        <v>719534693</v>
      </c>
      <c r="B5510" t="s">
        <v>5518</v>
      </c>
      <c r="C5510" s="1">
        <v>45209</v>
      </c>
      <c r="D5510" t="str">
        <f>TEXT(Hospital_Emergency_Room_Data[[#This Row],[Patient Admission Date]],"mmm")</f>
        <v>Oct</v>
      </c>
      <c r="E5510">
        <f>YEAR(Hospital_Emergency_Room_Data[[#This Row],[Patient Admission Date]])</f>
        <v>2023</v>
      </c>
      <c r="F5510" s="2">
        <v>0.4597222222222222</v>
      </c>
      <c r="G5510" s="8" t="str">
        <f>TEXT(Hospital_Emergency_Room_Data[[#This Row],[Patient Admission Date]],"dddd")</f>
        <v>Tuesday</v>
      </c>
      <c r="H5510" t="s">
        <v>41</v>
      </c>
      <c r="I5510">
        <v>57</v>
      </c>
      <c r="J5510" s="5" t="s">
        <v>9219</v>
      </c>
      <c r="K5510" t="s">
        <v>18</v>
      </c>
      <c r="L5510" t="s">
        <v>13</v>
      </c>
      <c r="M5510" t="s">
        <v>9210</v>
      </c>
      <c r="O5510">
        <v>58</v>
      </c>
      <c r="P5510" t="s">
        <v>9225</v>
      </c>
      <c r="Q5510">
        <v>10</v>
      </c>
      <c r="R5510">
        <v>11</v>
      </c>
      <c r="S5510" t="s">
        <v>9255</v>
      </c>
      <c r="T5510" t="s">
        <v>9265</v>
      </c>
      <c r="U5510" t="s">
        <v>9283</v>
      </c>
      <c r="V5510" t="str" cm="1">
        <f t="array" ref="V5510">_xlfn.IFS(Hospital_Emergency_Room_Data[[#This Row],[Day]]&lt;=10,"Start(1-10)",Hospital_Emergency_Room_Data[[#This Row],[Day]]&lt;=20,"Middle(11-20)",Hospital_Emergency_Room_Data[[#This Row],[Day]]&gt;20,"End(21-30)")</f>
        <v>Start(1-10)</v>
      </c>
    </row>
    <row r="5511" spans="1:22">
      <c r="A5511">
        <v>464320501</v>
      </c>
      <c r="B5511" t="s">
        <v>5519</v>
      </c>
      <c r="C5511" s="1">
        <v>45488</v>
      </c>
      <c r="D5511" t="str">
        <f>TEXT(Hospital_Emergency_Room_Data[[#This Row],[Patient Admission Date]],"mmm")</f>
        <v>Jul</v>
      </c>
      <c r="E5511">
        <f>YEAR(Hospital_Emergency_Room_Data[[#This Row],[Patient Admission Date]])</f>
        <v>2024</v>
      </c>
      <c r="F5511" s="2">
        <v>0.88472222222222219</v>
      </c>
      <c r="G5511" s="8" t="str">
        <f>TEXT(Hospital_Emergency_Room_Data[[#This Row],[Patient Admission Date]],"dddd")</f>
        <v>Monday</v>
      </c>
      <c r="H5511" t="s">
        <v>41</v>
      </c>
      <c r="I5511">
        <v>15</v>
      </c>
      <c r="J5511" s="5" t="s">
        <v>9220</v>
      </c>
      <c r="K5511" t="s">
        <v>18</v>
      </c>
      <c r="L5511" t="s">
        <v>13</v>
      </c>
      <c r="M5511" t="s">
        <v>9210</v>
      </c>
      <c r="O5511">
        <v>41</v>
      </c>
      <c r="P5511" t="s">
        <v>9225</v>
      </c>
      <c r="Q5511">
        <v>15</v>
      </c>
      <c r="R5511">
        <v>21</v>
      </c>
      <c r="S5511" t="s">
        <v>9256</v>
      </c>
      <c r="T5511" t="s">
        <v>9262</v>
      </c>
      <c r="U5511" t="s">
        <v>9300</v>
      </c>
      <c r="V5511" t="str" cm="1">
        <f t="array" ref="V5511">_xlfn.IFS(Hospital_Emergency_Room_Data[[#This Row],[Day]]&lt;=10,"Start(1-10)",Hospital_Emergency_Room_Data[[#This Row],[Day]]&lt;=20,"Middle(11-20)",Hospital_Emergency_Room_Data[[#This Row],[Day]]&gt;20,"End(21-30)")</f>
        <v>Middle(11-20)</v>
      </c>
    </row>
    <row r="5512" spans="1:22">
      <c r="A5512">
        <v>418422687</v>
      </c>
      <c r="B5512" t="s">
        <v>5520</v>
      </c>
      <c r="C5512" s="1">
        <v>45265</v>
      </c>
      <c r="D5512" t="str">
        <f>TEXT(Hospital_Emergency_Room_Data[[#This Row],[Patient Admission Date]],"mmm")</f>
        <v>Dec</v>
      </c>
      <c r="E5512">
        <f>YEAR(Hospital_Emergency_Room_Data[[#This Row],[Patient Admission Date]])</f>
        <v>2023</v>
      </c>
      <c r="F5512" s="2">
        <v>7.7777777777777779E-2</v>
      </c>
      <c r="G5512" s="8" t="str">
        <f>TEXT(Hospital_Emergency_Room_Data[[#This Row],[Patient Admission Date]],"dddd")</f>
        <v>Tuesday</v>
      </c>
      <c r="H5512" t="s">
        <v>41</v>
      </c>
      <c r="I5512">
        <v>62</v>
      </c>
      <c r="J5512" s="5" t="s">
        <v>9217</v>
      </c>
      <c r="K5512" t="s">
        <v>18</v>
      </c>
      <c r="L5512" t="s">
        <v>13</v>
      </c>
      <c r="M5512" t="s">
        <v>9210</v>
      </c>
      <c r="O5512">
        <v>45</v>
      </c>
      <c r="P5512" t="s">
        <v>9225</v>
      </c>
      <c r="Q5512">
        <v>5</v>
      </c>
      <c r="R5512">
        <v>1</v>
      </c>
      <c r="S5512" t="s">
        <v>9258</v>
      </c>
      <c r="T5512" t="s">
        <v>9263</v>
      </c>
      <c r="U5512" t="s">
        <v>9300</v>
      </c>
      <c r="V5512" t="str" cm="1">
        <f t="array" ref="V5512">_xlfn.IFS(Hospital_Emergency_Room_Data[[#This Row],[Day]]&lt;=10,"Start(1-10)",Hospital_Emergency_Room_Data[[#This Row],[Day]]&lt;=20,"Middle(11-20)",Hospital_Emergency_Room_Data[[#This Row],[Day]]&gt;20,"End(21-30)")</f>
        <v>Start(1-10)</v>
      </c>
    </row>
    <row r="5513" spans="1:22">
      <c r="A5513">
        <v>863621034</v>
      </c>
      <c r="B5513" t="s">
        <v>5521</v>
      </c>
      <c r="C5513" s="1">
        <v>45433</v>
      </c>
      <c r="D5513" t="str">
        <f>TEXT(Hospital_Emergency_Room_Data[[#This Row],[Patient Admission Date]],"mmm")</f>
        <v>May</v>
      </c>
      <c r="E5513">
        <f>YEAR(Hospital_Emergency_Room_Data[[#This Row],[Patient Admission Date]])</f>
        <v>2024</v>
      </c>
      <c r="F5513" s="2">
        <v>0.79097222222222219</v>
      </c>
      <c r="G5513" s="8" t="str">
        <f>TEXT(Hospital_Emergency_Room_Data[[#This Row],[Patient Admission Date]],"dddd")</f>
        <v>Tuesday</v>
      </c>
      <c r="H5513" t="s">
        <v>41</v>
      </c>
      <c r="I5513">
        <v>33</v>
      </c>
      <c r="J5513" s="5" t="s">
        <v>9223</v>
      </c>
      <c r="K5513" t="s">
        <v>18</v>
      </c>
      <c r="L5513" t="s">
        <v>13</v>
      </c>
      <c r="M5513" t="s">
        <v>9210</v>
      </c>
      <c r="O5513">
        <v>22</v>
      </c>
      <c r="P5513" t="s">
        <v>9226</v>
      </c>
      <c r="Q5513">
        <v>21</v>
      </c>
      <c r="R5513">
        <v>18</v>
      </c>
      <c r="S5513" t="s">
        <v>9256</v>
      </c>
      <c r="T5513" t="s">
        <v>9262</v>
      </c>
      <c r="U5513" t="s">
        <v>9282</v>
      </c>
      <c r="V5513" t="str" cm="1">
        <f t="array" ref="V5513">_xlfn.IFS(Hospital_Emergency_Room_Data[[#This Row],[Day]]&lt;=10,"Start(1-10)",Hospital_Emergency_Room_Data[[#This Row],[Day]]&lt;=20,"Middle(11-20)",Hospital_Emergency_Room_Data[[#This Row],[Day]]&gt;20,"End(21-30)")</f>
        <v>End(21-30)</v>
      </c>
    </row>
    <row r="5514" spans="1:22">
      <c r="A5514">
        <v>219719644</v>
      </c>
      <c r="B5514" t="s">
        <v>5522</v>
      </c>
      <c r="C5514" s="1">
        <v>45025</v>
      </c>
      <c r="D5514" t="str">
        <f>TEXT(Hospital_Emergency_Room_Data[[#This Row],[Patient Admission Date]],"mmm")</f>
        <v>Apr</v>
      </c>
      <c r="E5514">
        <f>YEAR(Hospital_Emergency_Room_Data[[#This Row],[Patient Admission Date]])</f>
        <v>2023</v>
      </c>
      <c r="F5514" s="2">
        <v>0.65</v>
      </c>
      <c r="G5514" s="8" t="str">
        <f>TEXT(Hospital_Emergency_Room_Data[[#This Row],[Patient Admission Date]],"dddd")</f>
        <v>Sunday</v>
      </c>
      <c r="H5514" t="s">
        <v>41</v>
      </c>
      <c r="I5514">
        <v>19</v>
      </c>
      <c r="J5514" s="5" t="s">
        <v>9220</v>
      </c>
      <c r="K5514" t="s">
        <v>18</v>
      </c>
      <c r="L5514" t="s">
        <v>13</v>
      </c>
      <c r="M5514" t="s">
        <v>9210</v>
      </c>
      <c r="O5514">
        <v>30</v>
      </c>
      <c r="P5514" t="s">
        <v>9225</v>
      </c>
      <c r="Q5514">
        <v>9</v>
      </c>
      <c r="R5514">
        <v>15</v>
      </c>
      <c r="S5514" t="s">
        <v>9257</v>
      </c>
      <c r="T5514" t="s">
        <v>9265</v>
      </c>
      <c r="U5514" t="s">
        <v>9282</v>
      </c>
      <c r="V5514" t="str" cm="1">
        <f t="array" ref="V5514">_xlfn.IFS(Hospital_Emergency_Room_Data[[#This Row],[Day]]&lt;=10,"Start(1-10)",Hospital_Emergency_Room_Data[[#This Row],[Day]]&lt;=20,"Middle(11-20)",Hospital_Emergency_Room_Data[[#This Row],[Day]]&gt;20,"End(21-30)")</f>
        <v>Start(1-10)</v>
      </c>
    </row>
    <row r="5515" spans="1:22">
      <c r="A5515">
        <v>601705406</v>
      </c>
      <c r="B5515" t="s">
        <v>5523</v>
      </c>
      <c r="C5515" s="1">
        <v>45555</v>
      </c>
      <c r="D5515" t="str">
        <f>TEXT(Hospital_Emergency_Room_Data[[#This Row],[Patient Admission Date]],"mmm")</f>
        <v>Sep</v>
      </c>
      <c r="E5515">
        <f>YEAR(Hospital_Emergency_Room_Data[[#This Row],[Patient Admission Date]])</f>
        <v>2024</v>
      </c>
      <c r="F5515" s="2">
        <v>0.98055555555555551</v>
      </c>
      <c r="G5515" s="8" t="str">
        <f>TEXT(Hospital_Emergency_Room_Data[[#This Row],[Patient Admission Date]],"dddd")</f>
        <v>Friday</v>
      </c>
      <c r="H5515" t="s">
        <v>41</v>
      </c>
      <c r="I5515">
        <v>22</v>
      </c>
      <c r="J5515" s="5" t="s">
        <v>9220</v>
      </c>
      <c r="K5515" t="s">
        <v>18</v>
      </c>
      <c r="L5515" t="s">
        <v>13</v>
      </c>
      <c r="M5515" t="s">
        <v>9210</v>
      </c>
      <c r="O5515">
        <v>51</v>
      </c>
      <c r="P5515" t="s">
        <v>9225</v>
      </c>
      <c r="Q5515">
        <v>20</v>
      </c>
      <c r="R5515">
        <v>23</v>
      </c>
      <c r="S5515" t="s">
        <v>9256</v>
      </c>
      <c r="T5515" t="s">
        <v>9262</v>
      </c>
      <c r="U5515" t="s">
        <v>9283</v>
      </c>
      <c r="V5515" t="str" cm="1">
        <f t="array" ref="V5515">_xlfn.IFS(Hospital_Emergency_Room_Data[[#This Row],[Day]]&lt;=10,"Start(1-10)",Hospital_Emergency_Room_Data[[#This Row],[Day]]&lt;=20,"Middle(11-20)",Hospital_Emergency_Room_Data[[#This Row],[Day]]&gt;20,"End(21-30)")</f>
        <v>Middle(11-20)</v>
      </c>
    </row>
    <row r="5516" spans="1:22">
      <c r="A5516">
        <v>797420238</v>
      </c>
      <c r="B5516" t="s">
        <v>5524</v>
      </c>
      <c r="C5516" s="1">
        <v>45447</v>
      </c>
      <c r="D5516" t="str">
        <f>TEXT(Hospital_Emergency_Room_Data[[#This Row],[Patient Admission Date]],"mmm")</f>
        <v>Jun</v>
      </c>
      <c r="E5516">
        <f>YEAR(Hospital_Emergency_Room_Data[[#This Row],[Patient Admission Date]])</f>
        <v>2024</v>
      </c>
      <c r="F5516" s="2">
        <v>0.98055555555555551</v>
      </c>
      <c r="G5516" s="8" t="str">
        <f>TEXT(Hospital_Emergency_Room_Data[[#This Row],[Patient Admission Date]],"dddd")</f>
        <v>Tuesday</v>
      </c>
      <c r="H5516" t="s">
        <v>41</v>
      </c>
      <c r="I5516">
        <v>21</v>
      </c>
      <c r="J5516" s="5" t="s">
        <v>9220</v>
      </c>
      <c r="K5516" t="s">
        <v>18</v>
      </c>
      <c r="L5516" t="s">
        <v>13</v>
      </c>
      <c r="M5516" t="s">
        <v>9210</v>
      </c>
      <c r="O5516">
        <v>13</v>
      </c>
      <c r="P5516" t="s">
        <v>9226</v>
      </c>
      <c r="Q5516">
        <v>4</v>
      </c>
      <c r="R5516">
        <v>23</v>
      </c>
      <c r="S5516" t="s">
        <v>9256</v>
      </c>
      <c r="T5516" t="s">
        <v>9263</v>
      </c>
      <c r="U5516" t="s">
        <v>9282</v>
      </c>
      <c r="V5516" t="str" cm="1">
        <f t="array" ref="V5516">_xlfn.IFS(Hospital_Emergency_Room_Data[[#This Row],[Day]]&lt;=10,"Start(1-10)",Hospital_Emergency_Room_Data[[#This Row],[Day]]&lt;=20,"Middle(11-20)",Hospital_Emergency_Room_Data[[#This Row],[Day]]&gt;20,"End(21-30)")</f>
        <v>Start(1-10)</v>
      </c>
    </row>
    <row r="5517" spans="1:22">
      <c r="A5517">
        <v>845972213</v>
      </c>
      <c r="B5517" t="s">
        <v>5525</v>
      </c>
      <c r="C5517" s="1">
        <v>45311</v>
      </c>
      <c r="D5517" t="str">
        <f>TEXT(Hospital_Emergency_Room_Data[[#This Row],[Patient Admission Date]],"mmm")</f>
        <v>Jan</v>
      </c>
      <c r="E5517">
        <f>YEAR(Hospital_Emergency_Room_Data[[#This Row],[Patient Admission Date]])</f>
        <v>2024</v>
      </c>
      <c r="F5517" s="2">
        <v>0.26180555555555557</v>
      </c>
      <c r="G5517" s="8" t="str">
        <f>TEXT(Hospital_Emergency_Room_Data[[#This Row],[Patient Admission Date]],"dddd")</f>
        <v>Saturday</v>
      </c>
      <c r="H5517" t="s">
        <v>41</v>
      </c>
      <c r="I5517">
        <v>42</v>
      </c>
      <c r="J5517" s="5" t="s">
        <v>9223</v>
      </c>
      <c r="K5517" t="s">
        <v>18</v>
      </c>
      <c r="L5517" t="s">
        <v>13</v>
      </c>
      <c r="M5517" t="s">
        <v>9210</v>
      </c>
      <c r="O5517">
        <v>23</v>
      </c>
      <c r="P5517" t="s">
        <v>9226</v>
      </c>
      <c r="Q5517">
        <v>20</v>
      </c>
      <c r="R5517">
        <v>6</v>
      </c>
      <c r="S5517" t="s">
        <v>9255</v>
      </c>
      <c r="T5517" t="s">
        <v>9262</v>
      </c>
      <c r="U5517" t="s">
        <v>9282</v>
      </c>
      <c r="V5517" t="str" cm="1">
        <f t="array" ref="V5517">_xlfn.IFS(Hospital_Emergency_Room_Data[[#This Row],[Day]]&lt;=10,"Start(1-10)",Hospital_Emergency_Room_Data[[#This Row],[Day]]&lt;=20,"Middle(11-20)",Hospital_Emergency_Room_Data[[#This Row],[Day]]&gt;20,"End(21-30)")</f>
        <v>Middle(11-20)</v>
      </c>
    </row>
    <row r="5518" spans="1:22">
      <c r="A5518">
        <v>366088943</v>
      </c>
      <c r="B5518" t="s">
        <v>5526</v>
      </c>
      <c r="C5518" s="1">
        <v>45027</v>
      </c>
      <c r="D5518" t="str">
        <f>TEXT(Hospital_Emergency_Room_Data[[#This Row],[Patient Admission Date]],"mmm")</f>
        <v>Apr</v>
      </c>
      <c r="E5518">
        <f>YEAR(Hospital_Emergency_Room_Data[[#This Row],[Patient Admission Date]])</f>
        <v>2023</v>
      </c>
      <c r="F5518" s="2">
        <v>0.4548611111111111</v>
      </c>
      <c r="G5518" s="8" t="str">
        <f>TEXT(Hospital_Emergency_Room_Data[[#This Row],[Patient Admission Date]],"dddd")</f>
        <v>Tuesday</v>
      </c>
      <c r="H5518" t="s">
        <v>41</v>
      </c>
      <c r="I5518">
        <v>36</v>
      </c>
      <c r="J5518" s="5" t="s">
        <v>9223</v>
      </c>
      <c r="K5518" t="s">
        <v>18</v>
      </c>
      <c r="L5518" t="s">
        <v>13</v>
      </c>
      <c r="M5518" t="s">
        <v>9210</v>
      </c>
      <c r="O5518">
        <v>40</v>
      </c>
      <c r="P5518" t="s">
        <v>9225</v>
      </c>
      <c r="Q5518">
        <v>11</v>
      </c>
      <c r="R5518">
        <v>10</v>
      </c>
      <c r="S5518" t="s">
        <v>9255</v>
      </c>
      <c r="T5518" t="s">
        <v>9265</v>
      </c>
      <c r="U5518" t="s">
        <v>9300</v>
      </c>
      <c r="V5518" t="str" cm="1">
        <f t="array" ref="V5518">_xlfn.IFS(Hospital_Emergency_Room_Data[[#This Row],[Day]]&lt;=10,"Start(1-10)",Hospital_Emergency_Room_Data[[#This Row],[Day]]&lt;=20,"Middle(11-20)",Hospital_Emergency_Room_Data[[#This Row],[Day]]&gt;20,"End(21-30)")</f>
        <v>Middle(11-20)</v>
      </c>
    </row>
    <row r="5519" spans="1:22">
      <c r="A5519">
        <v>605896750</v>
      </c>
      <c r="B5519" t="s">
        <v>5527</v>
      </c>
      <c r="C5519" s="1">
        <v>45586</v>
      </c>
      <c r="D5519" t="str">
        <f>TEXT(Hospital_Emergency_Room_Data[[#This Row],[Patient Admission Date]],"mmm")</f>
        <v>Oct</v>
      </c>
      <c r="E5519">
        <f>YEAR(Hospital_Emergency_Room_Data[[#This Row],[Patient Admission Date]])</f>
        <v>2024</v>
      </c>
      <c r="F5519" s="2">
        <v>0.17499999999999999</v>
      </c>
      <c r="G5519" s="8" t="str">
        <f>TEXT(Hospital_Emergency_Room_Data[[#This Row],[Patient Admission Date]],"dddd")</f>
        <v>Monday</v>
      </c>
      <c r="H5519" t="s">
        <v>41</v>
      </c>
      <c r="I5519">
        <v>55</v>
      </c>
      <c r="J5519" s="5" t="s">
        <v>9219</v>
      </c>
      <c r="K5519" t="s">
        <v>18</v>
      </c>
      <c r="L5519" t="s">
        <v>13</v>
      </c>
      <c r="M5519" t="s">
        <v>9210</v>
      </c>
      <c r="O5519">
        <v>55</v>
      </c>
      <c r="P5519" t="s">
        <v>9225</v>
      </c>
      <c r="Q5519">
        <v>21</v>
      </c>
      <c r="R5519">
        <v>4</v>
      </c>
      <c r="S5519" t="s">
        <v>9258</v>
      </c>
      <c r="T5519" t="s">
        <v>9262</v>
      </c>
      <c r="U5519" t="s">
        <v>9283</v>
      </c>
      <c r="V5519" t="str" cm="1">
        <f t="array" ref="V5519">_xlfn.IFS(Hospital_Emergency_Room_Data[[#This Row],[Day]]&lt;=10,"Start(1-10)",Hospital_Emergency_Room_Data[[#This Row],[Day]]&lt;=20,"Middle(11-20)",Hospital_Emergency_Room_Data[[#This Row],[Day]]&gt;20,"End(21-30)")</f>
        <v>End(21-30)</v>
      </c>
    </row>
    <row r="5520" spans="1:22">
      <c r="A5520">
        <v>385812614</v>
      </c>
      <c r="B5520" t="s">
        <v>5528</v>
      </c>
      <c r="C5520" s="1">
        <v>45247</v>
      </c>
      <c r="D5520" t="str">
        <f>TEXT(Hospital_Emergency_Room_Data[[#This Row],[Patient Admission Date]],"mmm")</f>
        <v>Nov</v>
      </c>
      <c r="E5520">
        <f>YEAR(Hospital_Emergency_Room_Data[[#This Row],[Patient Admission Date]])</f>
        <v>2023</v>
      </c>
      <c r="F5520" s="2">
        <v>0.37430555555555556</v>
      </c>
      <c r="G5520" s="8" t="str">
        <f>TEXT(Hospital_Emergency_Room_Data[[#This Row],[Patient Admission Date]],"dddd")</f>
        <v>Friday</v>
      </c>
      <c r="H5520" t="s">
        <v>41</v>
      </c>
      <c r="I5520">
        <v>37</v>
      </c>
      <c r="J5520" s="5" t="s">
        <v>9223</v>
      </c>
      <c r="K5520" t="s">
        <v>18</v>
      </c>
      <c r="L5520" t="s">
        <v>13</v>
      </c>
      <c r="M5520" t="s">
        <v>9210</v>
      </c>
      <c r="O5520">
        <v>58</v>
      </c>
      <c r="P5520" t="s">
        <v>9225</v>
      </c>
      <c r="Q5520">
        <v>17</v>
      </c>
      <c r="R5520">
        <v>8</v>
      </c>
      <c r="S5520" t="s">
        <v>9255</v>
      </c>
      <c r="T5520" t="s">
        <v>9262</v>
      </c>
      <c r="U5520" t="s">
        <v>9283</v>
      </c>
      <c r="V5520" t="str" cm="1">
        <f t="array" ref="V5520">_xlfn.IFS(Hospital_Emergency_Room_Data[[#This Row],[Day]]&lt;=10,"Start(1-10)",Hospital_Emergency_Room_Data[[#This Row],[Day]]&lt;=20,"Middle(11-20)",Hospital_Emergency_Room_Data[[#This Row],[Day]]&gt;20,"End(21-30)")</f>
        <v>Middle(11-20)</v>
      </c>
    </row>
    <row r="5521" spans="1:22">
      <c r="A5521">
        <v>413178936</v>
      </c>
      <c r="B5521" t="s">
        <v>5529</v>
      </c>
      <c r="C5521" s="1">
        <v>45433</v>
      </c>
      <c r="D5521" t="str">
        <f>TEXT(Hospital_Emergency_Room_Data[[#This Row],[Patient Admission Date]],"mmm")</f>
        <v>May</v>
      </c>
      <c r="E5521">
        <f>YEAR(Hospital_Emergency_Room_Data[[#This Row],[Patient Admission Date]])</f>
        <v>2024</v>
      </c>
      <c r="F5521" s="2">
        <v>0.88402777777777775</v>
      </c>
      <c r="G5521" s="8" t="str">
        <f>TEXT(Hospital_Emergency_Room_Data[[#This Row],[Patient Admission Date]],"dddd")</f>
        <v>Tuesday</v>
      </c>
      <c r="H5521" t="s">
        <v>41</v>
      </c>
      <c r="I5521">
        <v>61</v>
      </c>
      <c r="J5521" s="5" t="s">
        <v>9217</v>
      </c>
      <c r="K5521" t="s">
        <v>18</v>
      </c>
      <c r="L5521" t="s">
        <v>13</v>
      </c>
      <c r="M5521" t="s">
        <v>9210</v>
      </c>
      <c r="O5521">
        <v>58</v>
      </c>
      <c r="P5521" t="s">
        <v>9225</v>
      </c>
      <c r="Q5521">
        <v>21</v>
      </c>
      <c r="R5521">
        <v>21</v>
      </c>
      <c r="S5521" t="s">
        <v>9256</v>
      </c>
      <c r="T5521" t="s">
        <v>9262</v>
      </c>
      <c r="U5521" t="s">
        <v>9283</v>
      </c>
      <c r="V5521" t="str" cm="1">
        <f t="array" ref="V5521">_xlfn.IFS(Hospital_Emergency_Room_Data[[#This Row],[Day]]&lt;=10,"Start(1-10)",Hospital_Emergency_Room_Data[[#This Row],[Day]]&lt;=20,"Middle(11-20)",Hospital_Emergency_Room_Data[[#This Row],[Day]]&gt;20,"End(21-30)")</f>
        <v>End(21-30)</v>
      </c>
    </row>
    <row r="5522" spans="1:22">
      <c r="A5522">
        <v>752749026</v>
      </c>
      <c r="B5522" t="s">
        <v>5530</v>
      </c>
      <c r="C5522" s="1">
        <v>45223</v>
      </c>
      <c r="D5522" t="str">
        <f>TEXT(Hospital_Emergency_Room_Data[[#This Row],[Patient Admission Date]],"mmm")</f>
        <v>Oct</v>
      </c>
      <c r="E5522">
        <f>YEAR(Hospital_Emergency_Room_Data[[#This Row],[Patient Admission Date]])</f>
        <v>2023</v>
      </c>
      <c r="F5522" s="2">
        <v>0.65972222222222221</v>
      </c>
      <c r="G5522" s="8" t="str">
        <f>TEXT(Hospital_Emergency_Room_Data[[#This Row],[Patient Admission Date]],"dddd")</f>
        <v>Tuesday</v>
      </c>
      <c r="H5522" t="s">
        <v>41</v>
      </c>
      <c r="I5522">
        <v>42</v>
      </c>
      <c r="J5522" s="5" t="s">
        <v>9223</v>
      </c>
      <c r="K5522" t="s">
        <v>18</v>
      </c>
      <c r="L5522" t="s">
        <v>13</v>
      </c>
      <c r="M5522" t="s">
        <v>9210</v>
      </c>
      <c r="O5522">
        <v>38</v>
      </c>
      <c r="P5522" t="s">
        <v>9225</v>
      </c>
      <c r="Q5522">
        <v>24</v>
      </c>
      <c r="R5522">
        <v>15</v>
      </c>
      <c r="S5522" t="s">
        <v>9257</v>
      </c>
      <c r="T5522" t="s">
        <v>9264</v>
      </c>
      <c r="U5522" t="s">
        <v>9300</v>
      </c>
      <c r="V5522" t="str" cm="1">
        <f t="array" ref="V5522">_xlfn.IFS(Hospital_Emergency_Room_Data[[#This Row],[Day]]&lt;=10,"Start(1-10)",Hospital_Emergency_Room_Data[[#This Row],[Day]]&lt;=20,"Middle(11-20)",Hospital_Emergency_Room_Data[[#This Row],[Day]]&gt;20,"End(21-30)")</f>
        <v>End(21-30)</v>
      </c>
    </row>
    <row r="5523" spans="1:22">
      <c r="A5523">
        <v>817911171</v>
      </c>
      <c r="B5523" t="s">
        <v>5531</v>
      </c>
      <c r="C5523" s="1">
        <v>45358</v>
      </c>
      <c r="D5523" t="str">
        <f>TEXT(Hospital_Emergency_Room_Data[[#This Row],[Patient Admission Date]],"mmm")</f>
        <v>Mar</v>
      </c>
      <c r="E5523">
        <f>YEAR(Hospital_Emergency_Room_Data[[#This Row],[Patient Admission Date]])</f>
        <v>2024</v>
      </c>
      <c r="F5523" s="2">
        <v>0.27152777777777776</v>
      </c>
      <c r="G5523" s="8" t="str">
        <f>TEXT(Hospital_Emergency_Room_Data[[#This Row],[Patient Admission Date]],"dddd")</f>
        <v>Thursday</v>
      </c>
      <c r="H5523" t="s">
        <v>41</v>
      </c>
      <c r="I5523">
        <v>34</v>
      </c>
      <c r="J5523" s="5" t="s">
        <v>9223</v>
      </c>
      <c r="K5523" t="s">
        <v>18</v>
      </c>
      <c r="L5523" t="s">
        <v>13</v>
      </c>
      <c r="M5523" t="s">
        <v>9210</v>
      </c>
      <c r="O5523">
        <v>51</v>
      </c>
      <c r="P5523" t="s">
        <v>9225</v>
      </c>
      <c r="Q5523">
        <v>7</v>
      </c>
      <c r="R5523">
        <v>6</v>
      </c>
      <c r="S5523" t="s">
        <v>9255</v>
      </c>
      <c r="T5523" t="s">
        <v>9263</v>
      </c>
      <c r="U5523" t="s">
        <v>9283</v>
      </c>
      <c r="V5523" t="str" cm="1">
        <f t="array" ref="V5523">_xlfn.IFS(Hospital_Emergency_Room_Data[[#This Row],[Day]]&lt;=10,"Start(1-10)",Hospital_Emergency_Room_Data[[#This Row],[Day]]&lt;=20,"Middle(11-20)",Hospital_Emergency_Room_Data[[#This Row],[Day]]&gt;20,"End(21-30)")</f>
        <v>Start(1-10)</v>
      </c>
    </row>
    <row r="5524" spans="1:22">
      <c r="A5524">
        <v>374552198</v>
      </c>
      <c r="B5524" t="s">
        <v>5532</v>
      </c>
      <c r="C5524" s="1">
        <v>45195</v>
      </c>
      <c r="D5524" t="str">
        <f>TEXT(Hospital_Emergency_Room_Data[[#This Row],[Patient Admission Date]],"mmm")</f>
        <v>Sep</v>
      </c>
      <c r="E5524">
        <f>YEAR(Hospital_Emergency_Room_Data[[#This Row],[Patient Admission Date]])</f>
        <v>2023</v>
      </c>
      <c r="F5524" s="2">
        <v>0.1</v>
      </c>
      <c r="G5524" s="8" t="str">
        <f>TEXT(Hospital_Emergency_Room_Data[[#This Row],[Patient Admission Date]],"dddd")</f>
        <v>Tuesday</v>
      </c>
      <c r="H5524" t="s">
        <v>41</v>
      </c>
      <c r="I5524">
        <v>62</v>
      </c>
      <c r="J5524" s="5" t="s">
        <v>9217</v>
      </c>
      <c r="K5524" t="s">
        <v>18</v>
      </c>
      <c r="L5524" t="s">
        <v>13</v>
      </c>
      <c r="M5524" t="s">
        <v>9210</v>
      </c>
      <c r="O5524">
        <v>30</v>
      </c>
      <c r="P5524" t="s">
        <v>9225</v>
      </c>
      <c r="Q5524">
        <v>26</v>
      </c>
      <c r="R5524">
        <v>2</v>
      </c>
      <c r="S5524" t="s">
        <v>9258</v>
      </c>
      <c r="T5524" t="s">
        <v>9264</v>
      </c>
      <c r="U5524" t="s">
        <v>9282</v>
      </c>
      <c r="V5524" t="str" cm="1">
        <f t="array" ref="V5524">_xlfn.IFS(Hospital_Emergency_Room_Data[[#This Row],[Day]]&lt;=10,"Start(1-10)",Hospital_Emergency_Room_Data[[#This Row],[Day]]&lt;=20,"Middle(11-20)",Hospital_Emergency_Room_Data[[#This Row],[Day]]&gt;20,"End(21-30)")</f>
        <v>End(21-30)</v>
      </c>
    </row>
    <row r="5525" spans="1:22">
      <c r="A5525">
        <v>438632567</v>
      </c>
      <c r="B5525" t="s">
        <v>5533</v>
      </c>
      <c r="C5525" s="1">
        <v>45414</v>
      </c>
      <c r="D5525" t="str">
        <f>TEXT(Hospital_Emergency_Room_Data[[#This Row],[Patient Admission Date]],"mmm")</f>
        <v>May</v>
      </c>
      <c r="E5525">
        <f>YEAR(Hospital_Emergency_Room_Data[[#This Row],[Patient Admission Date]])</f>
        <v>2024</v>
      </c>
      <c r="F5525" s="2">
        <v>0.85138888888888886</v>
      </c>
      <c r="G5525" s="8" t="str">
        <f>TEXT(Hospital_Emergency_Room_Data[[#This Row],[Patient Admission Date]],"dddd")</f>
        <v>Thursday</v>
      </c>
      <c r="H5525" t="s">
        <v>41</v>
      </c>
      <c r="I5525">
        <v>15</v>
      </c>
      <c r="J5525" s="5" t="s">
        <v>9220</v>
      </c>
      <c r="K5525" t="s">
        <v>18</v>
      </c>
      <c r="L5525" t="s">
        <v>13</v>
      </c>
      <c r="M5525" t="s">
        <v>9210</v>
      </c>
      <c r="O5525">
        <v>20</v>
      </c>
      <c r="P5525" t="s">
        <v>9226</v>
      </c>
      <c r="Q5525">
        <v>2</v>
      </c>
      <c r="R5525">
        <v>20</v>
      </c>
      <c r="S5525" t="s">
        <v>9256</v>
      </c>
      <c r="T5525" t="s">
        <v>9263</v>
      </c>
      <c r="U5525" t="s">
        <v>9282</v>
      </c>
      <c r="V5525" t="str" cm="1">
        <f t="array" ref="V5525">_xlfn.IFS(Hospital_Emergency_Room_Data[[#This Row],[Day]]&lt;=10,"Start(1-10)",Hospital_Emergency_Room_Data[[#This Row],[Day]]&lt;=20,"Middle(11-20)",Hospital_Emergency_Room_Data[[#This Row],[Day]]&gt;20,"End(21-30)")</f>
        <v>Start(1-10)</v>
      </c>
    </row>
    <row r="5526" spans="1:22">
      <c r="A5526">
        <v>142780838</v>
      </c>
      <c r="B5526" t="s">
        <v>5534</v>
      </c>
      <c r="C5526" s="1">
        <v>45028</v>
      </c>
      <c r="D5526" t="str">
        <f>TEXT(Hospital_Emergency_Room_Data[[#This Row],[Patient Admission Date]],"mmm")</f>
        <v>Apr</v>
      </c>
      <c r="E5526">
        <f>YEAR(Hospital_Emergency_Room_Data[[#This Row],[Patient Admission Date]])</f>
        <v>2023</v>
      </c>
      <c r="F5526" s="2">
        <v>0.38333333333333336</v>
      </c>
      <c r="G5526" s="8" t="str">
        <f>TEXT(Hospital_Emergency_Room_Data[[#This Row],[Patient Admission Date]],"dddd")</f>
        <v>Wednesday</v>
      </c>
      <c r="H5526" t="s">
        <v>41</v>
      </c>
      <c r="I5526">
        <v>3</v>
      </c>
      <c r="J5526" s="5" t="s">
        <v>9218</v>
      </c>
      <c r="K5526" t="s">
        <v>18</v>
      </c>
      <c r="L5526" t="s">
        <v>13</v>
      </c>
      <c r="M5526" t="s">
        <v>9210</v>
      </c>
      <c r="O5526">
        <v>29</v>
      </c>
      <c r="P5526" t="s">
        <v>9226</v>
      </c>
      <c r="Q5526">
        <v>12</v>
      </c>
      <c r="R5526">
        <v>9</v>
      </c>
      <c r="S5526" t="s">
        <v>9255</v>
      </c>
      <c r="T5526" t="s">
        <v>9265</v>
      </c>
      <c r="U5526" t="s">
        <v>9282</v>
      </c>
      <c r="V5526" t="str" cm="1">
        <f t="array" ref="V5526">_xlfn.IFS(Hospital_Emergency_Room_Data[[#This Row],[Day]]&lt;=10,"Start(1-10)",Hospital_Emergency_Room_Data[[#This Row],[Day]]&lt;=20,"Middle(11-20)",Hospital_Emergency_Room_Data[[#This Row],[Day]]&gt;20,"End(21-30)")</f>
        <v>Middle(11-20)</v>
      </c>
    </row>
    <row r="5527" spans="1:22">
      <c r="A5527">
        <v>588349582</v>
      </c>
      <c r="B5527" t="s">
        <v>5535</v>
      </c>
      <c r="C5527" s="1">
        <v>45194</v>
      </c>
      <c r="D5527" t="str">
        <f>TEXT(Hospital_Emergency_Room_Data[[#This Row],[Patient Admission Date]],"mmm")</f>
        <v>Sep</v>
      </c>
      <c r="E5527">
        <f>YEAR(Hospital_Emergency_Room_Data[[#This Row],[Patient Admission Date]])</f>
        <v>2023</v>
      </c>
      <c r="F5527" s="2">
        <v>0.23194444444444445</v>
      </c>
      <c r="G5527" s="8" t="str">
        <f>TEXT(Hospital_Emergency_Room_Data[[#This Row],[Patient Admission Date]],"dddd")</f>
        <v>Monday</v>
      </c>
      <c r="H5527" t="s">
        <v>41</v>
      </c>
      <c r="I5527">
        <v>61</v>
      </c>
      <c r="J5527" s="5" t="s">
        <v>9217</v>
      </c>
      <c r="K5527" t="s">
        <v>18</v>
      </c>
      <c r="L5527" t="s">
        <v>13</v>
      </c>
      <c r="M5527" t="s">
        <v>9210</v>
      </c>
      <c r="O5527">
        <v>44</v>
      </c>
      <c r="P5527" t="s">
        <v>9225</v>
      </c>
      <c r="Q5527">
        <v>25</v>
      </c>
      <c r="R5527">
        <v>5</v>
      </c>
      <c r="S5527" t="s">
        <v>9258</v>
      </c>
      <c r="T5527" t="s">
        <v>9264</v>
      </c>
      <c r="U5527" t="s">
        <v>9300</v>
      </c>
      <c r="V5527" t="str" cm="1">
        <f t="array" ref="V5527">_xlfn.IFS(Hospital_Emergency_Room_Data[[#This Row],[Day]]&lt;=10,"Start(1-10)",Hospital_Emergency_Room_Data[[#This Row],[Day]]&lt;=20,"Middle(11-20)",Hospital_Emergency_Room_Data[[#This Row],[Day]]&gt;20,"End(21-30)")</f>
        <v>End(21-30)</v>
      </c>
    </row>
    <row r="5528" spans="1:22">
      <c r="A5528">
        <v>259948763</v>
      </c>
      <c r="B5528" t="s">
        <v>5536</v>
      </c>
      <c r="C5528" s="1">
        <v>45534</v>
      </c>
      <c r="D5528" t="str">
        <f>TEXT(Hospital_Emergency_Room_Data[[#This Row],[Patient Admission Date]],"mmm")</f>
        <v>Aug</v>
      </c>
      <c r="E5528">
        <f>YEAR(Hospital_Emergency_Room_Data[[#This Row],[Patient Admission Date]])</f>
        <v>2024</v>
      </c>
      <c r="F5528" s="2">
        <v>0.28541666666666665</v>
      </c>
      <c r="G5528" s="8" t="str">
        <f>TEXT(Hospital_Emergency_Room_Data[[#This Row],[Patient Admission Date]],"dddd")</f>
        <v>Friday</v>
      </c>
      <c r="H5528" t="s">
        <v>41</v>
      </c>
      <c r="I5528">
        <v>51</v>
      </c>
      <c r="J5528" s="5" t="s">
        <v>9219</v>
      </c>
      <c r="K5528" t="s">
        <v>18</v>
      </c>
      <c r="L5528" t="s">
        <v>13</v>
      </c>
      <c r="M5528" t="s">
        <v>9210</v>
      </c>
      <c r="O5528">
        <v>48</v>
      </c>
      <c r="P5528" t="s">
        <v>9225</v>
      </c>
      <c r="Q5528">
        <v>30</v>
      </c>
      <c r="R5528">
        <v>6</v>
      </c>
      <c r="S5528" t="s">
        <v>9255</v>
      </c>
      <c r="T5528" t="s">
        <v>9264</v>
      </c>
      <c r="U5528" t="s">
        <v>9283</v>
      </c>
      <c r="V5528" t="str" cm="1">
        <f t="array" ref="V5528">_xlfn.IFS(Hospital_Emergency_Room_Data[[#This Row],[Day]]&lt;=10,"Start(1-10)",Hospital_Emergency_Room_Data[[#This Row],[Day]]&lt;=20,"Middle(11-20)",Hospital_Emergency_Room_Data[[#This Row],[Day]]&gt;20,"End(21-30)")</f>
        <v>End(21-30)</v>
      </c>
    </row>
    <row r="5529" spans="1:22">
      <c r="A5529">
        <v>272143969</v>
      </c>
      <c r="B5529" t="s">
        <v>5537</v>
      </c>
      <c r="C5529" s="1">
        <v>45245</v>
      </c>
      <c r="D5529" t="str">
        <f>TEXT(Hospital_Emergency_Room_Data[[#This Row],[Patient Admission Date]],"mmm")</f>
        <v>Nov</v>
      </c>
      <c r="E5529">
        <f>YEAR(Hospital_Emergency_Room_Data[[#This Row],[Patient Admission Date]])</f>
        <v>2023</v>
      </c>
      <c r="F5529" s="2">
        <v>0.2951388888888889</v>
      </c>
      <c r="G5529" s="8" t="str">
        <f>TEXT(Hospital_Emergency_Room_Data[[#This Row],[Patient Admission Date]],"dddd")</f>
        <v>Wednesday</v>
      </c>
      <c r="H5529" t="s">
        <v>41</v>
      </c>
      <c r="I5529">
        <v>32</v>
      </c>
      <c r="J5529" s="5" t="s">
        <v>9223</v>
      </c>
      <c r="K5529" t="s">
        <v>18</v>
      </c>
      <c r="L5529" t="s">
        <v>13</v>
      </c>
      <c r="M5529" t="s">
        <v>9210</v>
      </c>
      <c r="O5529">
        <v>11</v>
      </c>
      <c r="P5529" t="s">
        <v>9226</v>
      </c>
      <c r="Q5529">
        <v>15</v>
      </c>
      <c r="R5529">
        <v>7</v>
      </c>
      <c r="S5529" t="s">
        <v>9255</v>
      </c>
      <c r="T5529" t="s">
        <v>9262</v>
      </c>
      <c r="U5529" t="s">
        <v>9282</v>
      </c>
      <c r="V5529" t="str" cm="1">
        <f t="array" ref="V5529">_xlfn.IFS(Hospital_Emergency_Room_Data[[#This Row],[Day]]&lt;=10,"Start(1-10)",Hospital_Emergency_Room_Data[[#This Row],[Day]]&lt;=20,"Middle(11-20)",Hospital_Emergency_Room_Data[[#This Row],[Day]]&gt;20,"End(21-30)")</f>
        <v>Middle(11-20)</v>
      </c>
    </row>
    <row r="5530" spans="1:22">
      <c r="A5530">
        <v>166243928</v>
      </c>
      <c r="B5530" t="s">
        <v>5538</v>
      </c>
      <c r="C5530" s="1">
        <v>45556</v>
      </c>
      <c r="D5530" t="str">
        <f>TEXT(Hospital_Emergency_Room_Data[[#This Row],[Patient Admission Date]],"mmm")</f>
        <v>Sep</v>
      </c>
      <c r="E5530">
        <f>YEAR(Hospital_Emergency_Room_Data[[#This Row],[Patient Admission Date]])</f>
        <v>2024</v>
      </c>
      <c r="F5530" s="2">
        <v>0.21666666666666667</v>
      </c>
      <c r="G5530" s="8" t="str">
        <f>TEXT(Hospital_Emergency_Room_Data[[#This Row],[Patient Admission Date]],"dddd")</f>
        <v>Saturday</v>
      </c>
      <c r="H5530" t="s">
        <v>41</v>
      </c>
      <c r="I5530">
        <v>70</v>
      </c>
      <c r="J5530" s="5" t="s">
        <v>9222</v>
      </c>
      <c r="K5530" t="s">
        <v>18</v>
      </c>
      <c r="L5530" t="s">
        <v>13</v>
      </c>
      <c r="M5530" t="s">
        <v>9210</v>
      </c>
      <c r="O5530">
        <v>13</v>
      </c>
      <c r="P5530" t="s">
        <v>9226</v>
      </c>
      <c r="Q5530">
        <v>21</v>
      </c>
      <c r="R5530">
        <v>5</v>
      </c>
      <c r="S5530" t="s">
        <v>9258</v>
      </c>
      <c r="T5530" t="s">
        <v>9262</v>
      </c>
      <c r="U5530" t="s">
        <v>9282</v>
      </c>
      <c r="V5530" t="str" cm="1">
        <f t="array" ref="V5530">_xlfn.IFS(Hospital_Emergency_Room_Data[[#This Row],[Day]]&lt;=10,"Start(1-10)",Hospital_Emergency_Room_Data[[#This Row],[Day]]&lt;=20,"Middle(11-20)",Hospital_Emergency_Room_Data[[#This Row],[Day]]&gt;20,"End(21-30)")</f>
        <v>End(21-30)</v>
      </c>
    </row>
    <row r="5531" spans="1:22">
      <c r="A5531">
        <v>152156583</v>
      </c>
      <c r="B5531" t="s">
        <v>5539</v>
      </c>
      <c r="C5531" s="1">
        <v>45407</v>
      </c>
      <c r="D5531" t="str">
        <f>TEXT(Hospital_Emergency_Room_Data[[#This Row],[Patient Admission Date]],"mmm")</f>
        <v>Apr</v>
      </c>
      <c r="E5531">
        <f>YEAR(Hospital_Emergency_Room_Data[[#This Row],[Patient Admission Date]])</f>
        <v>2024</v>
      </c>
      <c r="F5531" s="2">
        <v>0.30555555555555558</v>
      </c>
      <c r="G5531" s="8" t="str">
        <f>TEXT(Hospital_Emergency_Room_Data[[#This Row],[Patient Admission Date]],"dddd")</f>
        <v>Thursday</v>
      </c>
      <c r="H5531" t="s">
        <v>41</v>
      </c>
      <c r="I5531">
        <v>34</v>
      </c>
      <c r="J5531" s="5" t="s">
        <v>9223</v>
      </c>
      <c r="K5531" t="s">
        <v>18</v>
      </c>
      <c r="L5531" t="s">
        <v>13</v>
      </c>
      <c r="M5531" t="s">
        <v>9210</v>
      </c>
      <c r="O5531">
        <v>24</v>
      </c>
      <c r="P5531" t="s">
        <v>9226</v>
      </c>
      <c r="Q5531">
        <v>25</v>
      </c>
      <c r="R5531">
        <v>7</v>
      </c>
      <c r="S5531" t="s">
        <v>9255</v>
      </c>
      <c r="T5531" t="s">
        <v>9264</v>
      </c>
      <c r="U5531" t="s">
        <v>9282</v>
      </c>
      <c r="V5531" t="str" cm="1">
        <f t="array" ref="V5531">_xlfn.IFS(Hospital_Emergency_Room_Data[[#This Row],[Day]]&lt;=10,"Start(1-10)",Hospital_Emergency_Room_Data[[#This Row],[Day]]&lt;=20,"Middle(11-20)",Hospital_Emergency_Room_Data[[#This Row],[Day]]&gt;20,"End(21-30)")</f>
        <v>End(21-30)</v>
      </c>
    </row>
    <row r="5532" spans="1:22">
      <c r="A5532">
        <v>457087699</v>
      </c>
      <c r="B5532" t="s">
        <v>5540</v>
      </c>
      <c r="C5532" s="1">
        <v>45265</v>
      </c>
      <c r="D5532" t="str">
        <f>TEXT(Hospital_Emergency_Room_Data[[#This Row],[Patient Admission Date]],"mmm")</f>
        <v>Dec</v>
      </c>
      <c r="E5532">
        <f>YEAR(Hospital_Emergency_Room_Data[[#This Row],[Patient Admission Date]])</f>
        <v>2023</v>
      </c>
      <c r="F5532" s="2">
        <v>6.458333333333334E-2</v>
      </c>
      <c r="G5532" s="8" t="str">
        <f>TEXT(Hospital_Emergency_Room_Data[[#This Row],[Patient Admission Date]],"dddd")</f>
        <v>Tuesday</v>
      </c>
      <c r="H5532" t="s">
        <v>41</v>
      </c>
      <c r="I5532">
        <v>32</v>
      </c>
      <c r="J5532" s="5" t="s">
        <v>9223</v>
      </c>
      <c r="K5532" t="s">
        <v>18</v>
      </c>
      <c r="L5532" t="s">
        <v>13</v>
      </c>
      <c r="M5532" t="s">
        <v>9210</v>
      </c>
      <c r="O5532">
        <v>39</v>
      </c>
      <c r="P5532" t="s">
        <v>9225</v>
      </c>
      <c r="Q5532">
        <v>5</v>
      </c>
      <c r="R5532">
        <v>1</v>
      </c>
      <c r="S5532" t="s">
        <v>9258</v>
      </c>
      <c r="T5532" t="s">
        <v>9263</v>
      </c>
      <c r="U5532" t="s">
        <v>9300</v>
      </c>
      <c r="V5532" t="str" cm="1">
        <f t="array" ref="V5532">_xlfn.IFS(Hospital_Emergency_Room_Data[[#This Row],[Day]]&lt;=10,"Start(1-10)",Hospital_Emergency_Room_Data[[#This Row],[Day]]&lt;=20,"Middle(11-20)",Hospital_Emergency_Room_Data[[#This Row],[Day]]&gt;20,"End(21-30)")</f>
        <v>Start(1-10)</v>
      </c>
    </row>
    <row r="5533" spans="1:22">
      <c r="A5533">
        <v>595495401</v>
      </c>
      <c r="B5533" t="s">
        <v>5541</v>
      </c>
      <c r="C5533" s="1">
        <v>45475</v>
      </c>
      <c r="D5533" t="str">
        <f>TEXT(Hospital_Emergency_Room_Data[[#This Row],[Patient Admission Date]],"mmm")</f>
        <v>Jul</v>
      </c>
      <c r="E5533">
        <f>YEAR(Hospital_Emergency_Room_Data[[#This Row],[Patient Admission Date]])</f>
        <v>2024</v>
      </c>
      <c r="F5533" s="2">
        <v>0.63611111111111107</v>
      </c>
      <c r="G5533" s="8" t="str">
        <f>TEXT(Hospital_Emergency_Room_Data[[#This Row],[Patient Admission Date]],"dddd")</f>
        <v>Tuesday</v>
      </c>
      <c r="H5533" t="s">
        <v>41</v>
      </c>
      <c r="I5533">
        <v>72</v>
      </c>
      <c r="J5533" s="5" t="s">
        <v>9222</v>
      </c>
      <c r="K5533" t="s">
        <v>18</v>
      </c>
      <c r="L5533" t="s">
        <v>13</v>
      </c>
      <c r="M5533" t="s">
        <v>9210</v>
      </c>
      <c r="O5533">
        <v>12</v>
      </c>
      <c r="P5533" t="s">
        <v>9226</v>
      </c>
      <c r="Q5533">
        <v>2</v>
      </c>
      <c r="R5533">
        <v>15</v>
      </c>
      <c r="S5533" t="s">
        <v>9257</v>
      </c>
      <c r="T5533" t="s">
        <v>9263</v>
      </c>
      <c r="U5533" t="s">
        <v>9282</v>
      </c>
      <c r="V5533" t="str" cm="1">
        <f t="array" ref="V5533">_xlfn.IFS(Hospital_Emergency_Room_Data[[#This Row],[Day]]&lt;=10,"Start(1-10)",Hospital_Emergency_Room_Data[[#This Row],[Day]]&lt;=20,"Middle(11-20)",Hospital_Emergency_Room_Data[[#This Row],[Day]]&gt;20,"End(21-30)")</f>
        <v>Start(1-10)</v>
      </c>
    </row>
    <row r="5534" spans="1:22">
      <c r="A5534">
        <v>424984798</v>
      </c>
      <c r="B5534" t="s">
        <v>5542</v>
      </c>
      <c r="C5534" s="1">
        <v>45245</v>
      </c>
      <c r="D5534" t="str">
        <f>TEXT(Hospital_Emergency_Room_Data[[#This Row],[Patient Admission Date]],"mmm")</f>
        <v>Nov</v>
      </c>
      <c r="E5534">
        <f>YEAR(Hospital_Emergency_Room_Data[[#This Row],[Patient Admission Date]])</f>
        <v>2023</v>
      </c>
      <c r="F5534" s="2">
        <v>0.82222222222222219</v>
      </c>
      <c r="G5534" s="8" t="str">
        <f>TEXT(Hospital_Emergency_Room_Data[[#This Row],[Patient Admission Date]],"dddd")</f>
        <v>Wednesday</v>
      </c>
      <c r="H5534" t="s">
        <v>41</v>
      </c>
      <c r="I5534">
        <v>15</v>
      </c>
      <c r="J5534" s="5" t="s">
        <v>9220</v>
      </c>
      <c r="K5534" t="s">
        <v>18</v>
      </c>
      <c r="L5534" t="s">
        <v>13</v>
      </c>
      <c r="M5534" t="s">
        <v>9210</v>
      </c>
      <c r="O5534">
        <v>48</v>
      </c>
      <c r="P5534" t="s">
        <v>9225</v>
      </c>
      <c r="Q5534">
        <v>15</v>
      </c>
      <c r="R5534">
        <v>19</v>
      </c>
      <c r="S5534" t="s">
        <v>9256</v>
      </c>
      <c r="T5534" t="s">
        <v>9262</v>
      </c>
      <c r="U5534" t="s">
        <v>9283</v>
      </c>
      <c r="V5534" t="str" cm="1">
        <f t="array" ref="V5534">_xlfn.IFS(Hospital_Emergency_Room_Data[[#This Row],[Day]]&lt;=10,"Start(1-10)",Hospital_Emergency_Room_Data[[#This Row],[Day]]&lt;=20,"Middle(11-20)",Hospital_Emergency_Room_Data[[#This Row],[Day]]&gt;20,"End(21-30)")</f>
        <v>Middle(11-20)</v>
      </c>
    </row>
    <row r="5535" spans="1:22">
      <c r="A5535">
        <v>502223736</v>
      </c>
      <c r="B5535" t="s">
        <v>5543</v>
      </c>
      <c r="C5535" s="1">
        <v>45510</v>
      </c>
      <c r="D5535" t="str">
        <f>TEXT(Hospital_Emergency_Room_Data[[#This Row],[Patient Admission Date]],"mmm")</f>
        <v>Aug</v>
      </c>
      <c r="E5535">
        <f>YEAR(Hospital_Emergency_Room_Data[[#This Row],[Patient Admission Date]])</f>
        <v>2024</v>
      </c>
      <c r="F5535" s="2">
        <v>0.67291666666666672</v>
      </c>
      <c r="G5535" s="8" t="str">
        <f>TEXT(Hospital_Emergency_Room_Data[[#This Row],[Patient Admission Date]],"dddd")</f>
        <v>Tuesday</v>
      </c>
      <c r="H5535" t="s">
        <v>41</v>
      </c>
      <c r="I5535">
        <v>12</v>
      </c>
      <c r="J5535" s="5" t="s">
        <v>9221</v>
      </c>
      <c r="K5535" t="s">
        <v>18</v>
      </c>
      <c r="L5535" t="s">
        <v>13</v>
      </c>
      <c r="M5535" t="s">
        <v>9210</v>
      </c>
      <c r="O5535">
        <v>49</v>
      </c>
      <c r="P5535" t="s">
        <v>9225</v>
      </c>
      <c r="Q5535">
        <v>6</v>
      </c>
      <c r="R5535">
        <v>16</v>
      </c>
      <c r="S5535" t="s">
        <v>9257</v>
      </c>
      <c r="T5535" t="s">
        <v>9263</v>
      </c>
      <c r="U5535" t="s">
        <v>9283</v>
      </c>
      <c r="V5535" t="str" cm="1">
        <f t="array" ref="V5535">_xlfn.IFS(Hospital_Emergency_Room_Data[[#This Row],[Day]]&lt;=10,"Start(1-10)",Hospital_Emergency_Room_Data[[#This Row],[Day]]&lt;=20,"Middle(11-20)",Hospital_Emergency_Room_Data[[#This Row],[Day]]&gt;20,"End(21-30)")</f>
        <v>Start(1-10)</v>
      </c>
    </row>
    <row r="5536" spans="1:22">
      <c r="A5536">
        <v>519858257</v>
      </c>
      <c r="B5536" t="s">
        <v>5544</v>
      </c>
      <c r="C5536" s="1">
        <v>45329</v>
      </c>
      <c r="D5536" t="str">
        <f>TEXT(Hospital_Emergency_Room_Data[[#This Row],[Patient Admission Date]],"mmm")</f>
        <v>Feb</v>
      </c>
      <c r="E5536">
        <f>YEAR(Hospital_Emergency_Room_Data[[#This Row],[Patient Admission Date]])</f>
        <v>2024</v>
      </c>
      <c r="F5536" s="2">
        <v>0.23402777777777778</v>
      </c>
      <c r="G5536" s="8" t="str">
        <f>TEXT(Hospital_Emergency_Room_Data[[#This Row],[Patient Admission Date]],"dddd")</f>
        <v>Wednesday</v>
      </c>
      <c r="H5536" t="s">
        <v>41</v>
      </c>
      <c r="I5536">
        <v>60</v>
      </c>
      <c r="J5536" s="5" t="s">
        <v>9217</v>
      </c>
      <c r="K5536" t="s">
        <v>18</v>
      </c>
      <c r="L5536" t="s">
        <v>13</v>
      </c>
      <c r="M5536" t="s">
        <v>9210</v>
      </c>
      <c r="O5536">
        <v>21</v>
      </c>
      <c r="P5536" t="s">
        <v>9226</v>
      </c>
      <c r="Q5536">
        <v>7</v>
      </c>
      <c r="R5536">
        <v>5</v>
      </c>
      <c r="S5536" t="s">
        <v>9258</v>
      </c>
      <c r="T5536" t="s">
        <v>9263</v>
      </c>
      <c r="U5536" t="s">
        <v>9282</v>
      </c>
      <c r="V5536" t="str" cm="1">
        <f t="array" ref="V5536">_xlfn.IFS(Hospital_Emergency_Room_Data[[#This Row],[Day]]&lt;=10,"Start(1-10)",Hospital_Emergency_Room_Data[[#This Row],[Day]]&lt;=20,"Middle(11-20)",Hospital_Emergency_Room_Data[[#This Row],[Day]]&gt;20,"End(21-30)")</f>
        <v>Start(1-10)</v>
      </c>
    </row>
    <row r="5537" spans="1:22">
      <c r="A5537">
        <v>810567934</v>
      </c>
      <c r="B5537" t="s">
        <v>5545</v>
      </c>
      <c r="C5537" s="1">
        <v>45172</v>
      </c>
      <c r="D5537" t="str">
        <f>TEXT(Hospital_Emergency_Room_Data[[#This Row],[Patient Admission Date]],"mmm")</f>
        <v>Sep</v>
      </c>
      <c r="E5537">
        <f>YEAR(Hospital_Emergency_Room_Data[[#This Row],[Patient Admission Date]])</f>
        <v>2023</v>
      </c>
      <c r="F5537" s="2">
        <v>0.8979166666666667</v>
      </c>
      <c r="G5537" s="8" t="str">
        <f>TEXT(Hospital_Emergency_Room_Data[[#This Row],[Patient Admission Date]],"dddd")</f>
        <v>Sunday</v>
      </c>
      <c r="H5537" t="s">
        <v>41</v>
      </c>
      <c r="I5537">
        <v>27</v>
      </c>
      <c r="J5537" s="5" t="s">
        <v>9220</v>
      </c>
      <c r="K5537" t="s">
        <v>18</v>
      </c>
      <c r="L5537" t="s">
        <v>13</v>
      </c>
      <c r="M5537" t="s">
        <v>9210</v>
      </c>
      <c r="O5537">
        <v>23</v>
      </c>
      <c r="P5537" t="s">
        <v>9226</v>
      </c>
      <c r="Q5537">
        <v>3</v>
      </c>
      <c r="R5537">
        <v>21</v>
      </c>
      <c r="S5537" t="s">
        <v>9256</v>
      </c>
      <c r="T5537" t="s">
        <v>9263</v>
      </c>
      <c r="U5537" t="s">
        <v>9282</v>
      </c>
      <c r="V5537" t="str" cm="1">
        <f t="array" ref="V5537">_xlfn.IFS(Hospital_Emergency_Room_Data[[#This Row],[Day]]&lt;=10,"Start(1-10)",Hospital_Emergency_Room_Data[[#This Row],[Day]]&lt;=20,"Middle(11-20)",Hospital_Emergency_Room_Data[[#This Row],[Day]]&gt;20,"End(21-30)")</f>
        <v>Start(1-10)</v>
      </c>
    </row>
    <row r="5538" spans="1:22">
      <c r="A5538">
        <v>277468394</v>
      </c>
      <c r="B5538" t="s">
        <v>5546</v>
      </c>
      <c r="C5538" s="1">
        <v>45561</v>
      </c>
      <c r="D5538" t="str">
        <f>TEXT(Hospital_Emergency_Room_Data[[#This Row],[Patient Admission Date]],"mmm")</f>
        <v>Sep</v>
      </c>
      <c r="E5538">
        <f>YEAR(Hospital_Emergency_Room_Data[[#This Row],[Patient Admission Date]])</f>
        <v>2024</v>
      </c>
      <c r="F5538" s="2">
        <v>0.40069444444444446</v>
      </c>
      <c r="G5538" s="8" t="str">
        <f>TEXT(Hospital_Emergency_Room_Data[[#This Row],[Patient Admission Date]],"dddd")</f>
        <v>Thursday</v>
      </c>
      <c r="H5538" t="s">
        <v>41</v>
      </c>
      <c r="I5538">
        <v>58</v>
      </c>
      <c r="J5538" s="5" t="s">
        <v>9219</v>
      </c>
      <c r="K5538" t="s">
        <v>18</v>
      </c>
      <c r="L5538" t="s">
        <v>13</v>
      </c>
      <c r="M5538" t="s">
        <v>9210</v>
      </c>
      <c r="O5538">
        <v>10</v>
      </c>
      <c r="P5538" t="s">
        <v>9226</v>
      </c>
      <c r="Q5538">
        <v>26</v>
      </c>
      <c r="R5538">
        <v>9</v>
      </c>
      <c r="S5538" t="s">
        <v>9255</v>
      </c>
      <c r="T5538" t="s">
        <v>9264</v>
      </c>
      <c r="U5538" t="s">
        <v>9282</v>
      </c>
      <c r="V5538" t="str" cm="1">
        <f t="array" ref="V5538">_xlfn.IFS(Hospital_Emergency_Room_Data[[#This Row],[Day]]&lt;=10,"Start(1-10)",Hospital_Emergency_Room_Data[[#This Row],[Day]]&lt;=20,"Middle(11-20)",Hospital_Emergency_Room_Data[[#This Row],[Day]]&gt;20,"End(21-30)")</f>
        <v>End(21-30)</v>
      </c>
    </row>
    <row r="5539" spans="1:22">
      <c r="A5539">
        <v>222810128</v>
      </c>
      <c r="B5539" t="s">
        <v>5547</v>
      </c>
      <c r="C5539" s="1">
        <v>45026</v>
      </c>
      <c r="D5539" t="str">
        <f>TEXT(Hospital_Emergency_Room_Data[[#This Row],[Patient Admission Date]],"mmm")</f>
        <v>Apr</v>
      </c>
      <c r="E5539">
        <f>YEAR(Hospital_Emergency_Room_Data[[#This Row],[Patient Admission Date]])</f>
        <v>2023</v>
      </c>
      <c r="F5539" s="2">
        <v>5.5555555555555552E-2</v>
      </c>
      <c r="G5539" s="8" t="str">
        <f>TEXT(Hospital_Emergency_Room_Data[[#This Row],[Patient Admission Date]],"dddd")</f>
        <v>Monday</v>
      </c>
      <c r="H5539" t="s">
        <v>41</v>
      </c>
      <c r="I5539">
        <v>55</v>
      </c>
      <c r="J5539" s="5" t="s">
        <v>9219</v>
      </c>
      <c r="K5539" t="s">
        <v>18</v>
      </c>
      <c r="L5539" t="s">
        <v>13</v>
      </c>
      <c r="M5539" t="s">
        <v>9210</v>
      </c>
      <c r="O5539">
        <v>20</v>
      </c>
      <c r="P5539" t="s">
        <v>9226</v>
      </c>
      <c r="Q5539">
        <v>10</v>
      </c>
      <c r="R5539">
        <v>1</v>
      </c>
      <c r="S5539" t="s">
        <v>9258</v>
      </c>
      <c r="T5539" t="s">
        <v>9265</v>
      </c>
      <c r="U5539" t="s">
        <v>9282</v>
      </c>
      <c r="V5539" t="str" cm="1">
        <f t="array" ref="V5539">_xlfn.IFS(Hospital_Emergency_Room_Data[[#This Row],[Day]]&lt;=10,"Start(1-10)",Hospital_Emergency_Room_Data[[#This Row],[Day]]&lt;=20,"Middle(11-20)",Hospital_Emergency_Room_Data[[#This Row],[Day]]&gt;20,"End(21-30)")</f>
        <v>Start(1-10)</v>
      </c>
    </row>
    <row r="5540" spans="1:22">
      <c r="A5540">
        <v>655785772</v>
      </c>
      <c r="B5540" t="s">
        <v>5548</v>
      </c>
      <c r="C5540" s="1">
        <v>45406</v>
      </c>
      <c r="D5540" t="str">
        <f>TEXT(Hospital_Emergency_Room_Data[[#This Row],[Patient Admission Date]],"mmm")</f>
        <v>Apr</v>
      </c>
      <c r="E5540">
        <f>YEAR(Hospital_Emergency_Room_Data[[#This Row],[Patient Admission Date]])</f>
        <v>2024</v>
      </c>
      <c r="F5540" s="2">
        <v>0.58888888888888891</v>
      </c>
      <c r="G5540" s="8" t="str">
        <f>TEXT(Hospital_Emergency_Room_Data[[#This Row],[Patient Admission Date]],"dddd")</f>
        <v>Wednesday</v>
      </c>
      <c r="H5540" t="s">
        <v>41</v>
      </c>
      <c r="I5540">
        <v>59</v>
      </c>
      <c r="J5540" s="5" t="s">
        <v>9219</v>
      </c>
      <c r="K5540" t="s">
        <v>18</v>
      </c>
      <c r="L5540" t="s">
        <v>13</v>
      </c>
      <c r="M5540" t="s">
        <v>9210</v>
      </c>
      <c r="O5540">
        <v>54</v>
      </c>
      <c r="P5540" t="s">
        <v>9225</v>
      </c>
      <c r="Q5540">
        <v>24</v>
      </c>
      <c r="R5540">
        <v>14</v>
      </c>
      <c r="S5540" t="s">
        <v>9257</v>
      </c>
      <c r="T5540" t="s">
        <v>9264</v>
      </c>
      <c r="U5540" t="s">
        <v>9283</v>
      </c>
      <c r="V5540" t="str" cm="1">
        <f t="array" ref="V5540">_xlfn.IFS(Hospital_Emergency_Room_Data[[#This Row],[Day]]&lt;=10,"Start(1-10)",Hospital_Emergency_Room_Data[[#This Row],[Day]]&lt;=20,"Middle(11-20)",Hospital_Emergency_Room_Data[[#This Row],[Day]]&gt;20,"End(21-30)")</f>
        <v>End(21-30)</v>
      </c>
    </row>
    <row r="5541" spans="1:22">
      <c r="A5541">
        <v>658770611</v>
      </c>
      <c r="B5541" t="s">
        <v>5549</v>
      </c>
      <c r="C5541" s="1">
        <v>45515</v>
      </c>
      <c r="D5541" t="str">
        <f>TEXT(Hospital_Emergency_Room_Data[[#This Row],[Patient Admission Date]],"mmm")</f>
        <v>Aug</v>
      </c>
      <c r="E5541">
        <f>YEAR(Hospital_Emergency_Room_Data[[#This Row],[Patient Admission Date]])</f>
        <v>2024</v>
      </c>
      <c r="F5541" s="2">
        <v>0.90208333333333335</v>
      </c>
      <c r="G5541" s="8" t="str">
        <f>TEXT(Hospital_Emergency_Room_Data[[#This Row],[Patient Admission Date]],"dddd")</f>
        <v>Sunday</v>
      </c>
      <c r="H5541" t="s">
        <v>41</v>
      </c>
      <c r="I5541">
        <v>49</v>
      </c>
      <c r="J5541" s="5" t="s">
        <v>9219</v>
      </c>
      <c r="K5541" t="s">
        <v>18</v>
      </c>
      <c r="L5541" t="s">
        <v>13</v>
      </c>
      <c r="M5541" t="s">
        <v>9210</v>
      </c>
      <c r="O5541">
        <v>58</v>
      </c>
      <c r="P5541" t="s">
        <v>9225</v>
      </c>
      <c r="Q5541">
        <v>11</v>
      </c>
      <c r="R5541">
        <v>21</v>
      </c>
      <c r="S5541" t="s">
        <v>9256</v>
      </c>
      <c r="T5541" t="s">
        <v>9265</v>
      </c>
      <c r="U5541" t="s">
        <v>9283</v>
      </c>
      <c r="V5541" t="str" cm="1">
        <f t="array" ref="V5541">_xlfn.IFS(Hospital_Emergency_Room_Data[[#This Row],[Day]]&lt;=10,"Start(1-10)",Hospital_Emergency_Room_Data[[#This Row],[Day]]&lt;=20,"Middle(11-20)",Hospital_Emergency_Room_Data[[#This Row],[Day]]&gt;20,"End(21-30)")</f>
        <v>Middle(11-20)</v>
      </c>
    </row>
    <row r="5542" spans="1:22">
      <c r="A5542">
        <v>150063104</v>
      </c>
      <c r="B5542" t="s">
        <v>5550</v>
      </c>
      <c r="C5542" s="1">
        <v>45426</v>
      </c>
      <c r="D5542" t="str">
        <f>TEXT(Hospital_Emergency_Room_Data[[#This Row],[Patient Admission Date]],"mmm")</f>
        <v>May</v>
      </c>
      <c r="E5542">
        <f>YEAR(Hospital_Emergency_Room_Data[[#This Row],[Patient Admission Date]])</f>
        <v>2024</v>
      </c>
      <c r="F5542" s="2">
        <v>0.70833333333333337</v>
      </c>
      <c r="G5542" s="8" t="str">
        <f>TEXT(Hospital_Emergency_Room_Data[[#This Row],[Patient Admission Date]],"dddd")</f>
        <v>Tuesday</v>
      </c>
      <c r="H5542" t="s">
        <v>41</v>
      </c>
      <c r="I5542">
        <v>20</v>
      </c>
      <c r="J5542" s="5" t="s">
        <v>9220</v>
      </c>
      <c r="K5542" t="s">
        <v>18</v>
      </c>
      <c r="L5542" t="s">
        <v>13</v>
      </c>
      <c r="M5542" t="s">
        <v>9210</v>
      </c>
      <c r="O5542">
        <v>10</v>
      </c>
      <c r="P5542" t="s">
        <v>9226</v>
      </c>
      <c r="Q5542">
        <v>14</v>
      </c>
      <c r="R5542">
        <v>17</v>
      </c>
      <c r="S5542" t="s">
        <v>9257</v>
      </c>
      <c r="T5542" t="s">
        <v>9265</v>
      </c>
      <c r="U5542" t="s">
        <v>9282</v>
      </c>
      <c r="V5542" t="str" cm="1">
        <f t="array" ref="V5542">_xlfn.IFS(Hospital_Emergency_Room_Data[[#This Row],[Day]]&lt;=10,"Start(1-10)",Hospital_Emergency_Room_Data[[#This Row],[Day]]&lt;=20,"Middle(11-20)",Hospital_Emergency_Room_Data[[#This Row],[Day]]&gt;20,"End(21-30)")</f>
        <v>Middle(11-20)</v>
      </c>
    </row>
    <row r="5543" spans="1:22">
      <c r="A5543">
        <v>632731326</v>
      </c>
      <c r="B5543" t="s">
        <v>5551</v>
      </c>
      <c r="C5543" s="1">
        <v>45071</v>
      </c>
      <c r="D5543" t="str">
        <f>TEXT(Hospital_Emergency_Room_Data[[#This Row],[Patient Admission Date]],"mmm")</f>
        <v>May</v>
      </c>
      <c r="E5543">
        <f>YEAR(Hospital_Emergency_Room_Data[[#This Row],[Patient Admission Date]])</f>
        <v>2023</v>
      </c>
      <c r="F5543" s="2">
        <v>0.51180555555555551</v>
      </c>
      <c r="G5543" s="8" t="str">
        <f>TEXT(Hospital_Emergency_Room_Data[[#This Row],[Patient Admission Date]],"dddd")</f>
        <v>Thursday</v>
      </c>
      <c r="H5543" t="s">
        <v>41</v>
      </c>
      <c r="I5543">
        <v>52</v>
      </c>
      <c r="J5543" s="5" t="s">
        <v>9219</v>
      </c>
      <c r="K5543" t="s">
        <v>18</v>
      </c>
      <c r="L5543" t="s">
        <v>13</v>
      </c>
      <c r="M5543" t="s">
        <v>9210</v>
      </c>
      <c r="O5543">
        <v>26</v>
      </c>
      <c r="P5543" t="s">
        <v>9226</v>
      </c>
      <c r="Q5543">
        <v>25</v>
      </c>
      <c r="R5543">
        <v>12</v>
      </c>
      <c r="S5543" t="s">
        <v>9257</v>
      </c>
      <c r="T5543" t="s">
        <v>9264</v>
      </c>
      <c r="U5543" t="s">
        <v>9282</v>
      </c>
      <c r="V5543" t="str" cm="1">
        <f t="array" ref="V5543">_xlfn.IFS(Hospital_Emergency_Room_Data[[#This Row],[Day]]&lt;=10,"Start(1-10)",Hospital_Emergency_Room_Data[[#This Row],[Day]]&lt;=20,"Middle(11-20)",Hospital_Emergency_Room_Data[[#This Row],[Day]]&gt;20,"End(21-30)")</f>
        <v>End(21-30)</v>
      </c>
    </row>
    <row r="5544" spans="1:22">
      <c r="A5544">
        <v>354856127</v>
      </c>
      <c r="B5544" t="s">
        <v>5552</v>
      </c>
      <c r="C5544" s="1">
        <v>45561</v>
      </c>
      <c r="D5544" t="str">
        <f>TEXT(Hospital_Emergency_Room_Data[[#This Row],[Patient Admission Date]],"mmm")</f>
        <v>Sep</v>
      </c>
      <c r="E5544">
        <f>YEAR(Hospital_Emergency_Room_Data[[#This Row],[Patient Admission Date]])</f>
        <v>2024</v>
      </c>
      <c r="F5544" s="2">
        <v>0.32291666666666669</v>
      </c>
      <c r="G5544" s="8" t="str">
        <f>TEXT(Hospital_Emergency_Room_Data[[#This Row],[Patient Admission Date]],"dddd")</f>
        <v>Thursday</v>
      </c>
      <c r="H5544" t="s">
        <v>41</v>
      </c>
      <c r="I5544">
        <v>21</v>
      </c>
      <c r="J5544" s="5" t="s">
        <v>9220</v>
      </c>
      <c r="K5544" t="s">
        <v>18</v>
      </c>
      <c r="L5544" t="s">
        <v>13</v>
      </c>
      <c r="M5544" t="s">
        <v>9210</v>
      </c>
      <c r="O5544">
        <v>50</v>
      </c>
      <c r="P5544" t="s">
        <v>9225</v>
      </c>
      <c r="Q5544">
        <v>26</v>
      </c>
      <c r="R5544">
        <v>7</v>
      </c>
      <c r="S5544" t="s">
        <v>9255</v>
      </c>
      <c r="T5544" t="s">
        <v>9264</v>
      </c>
      <c r="U5544" t="s">
        <v>9283</v>
      </c>
      <c r="V5544" t="str" cm="1">
        <f t="array" ref="V5544">_xlfn.IFS(Hospital_Emergency_Room_Data[[#This Row],[Day]]&lt;=10,"Start(1-10)",Hospital_Emergency_Room_Data[[#This Row],[Day]]&lt;=20,"Middle(11-20)",Hospital_Emergency_Room_Data[[#This Row],[Day]]&gt;20,"End(21-30)")</f>
        <v>End(21-30)</v>
      </c>
    </row>
    <row r="5545" spans="1:22">
      <c r="A5545">
        <v>444763586</v>
      </c>
      <c r="B5545" t="s">
        <v>5553</v>
      </c>
      <c r="C5545" s="1">
        <v>45470</v>
      </c>
      <c r="D5545" t="str">
        <f>TEXT(Hospital_Emergency_Room_Data[[#This Row],[Patient Admission Date]],"mmm")</f>
        <v>Jun</v>
      </c>
      <c r="E5545">
        <f>YEAR(Hospital_Emergency_Room_Data[[#This Row],[Patient Admission Date]])</f>
        <v>2024</v>
      </c>
      <c r="F5545" s="2">
        <v>0.48819444444444443</v>
      </c>
      <c r="G5545" s="8" t="str">
        <f>TEXT(Hospital_Emergency_Room_Data[[#This Row],[Patient Admission Date]],"dddd")</f>
        <v>Thursday</v>
      </c>
      <c r="H5545" t="s">
        <v>41</v>
      </c>
      <c r="I5545">
        <v>33</v>
      </c>
      <c r="J5545" s="5" t="s">
        <v>9223</v>
      </c>
      <c r="K5545" t="s">
        <v>18</v>
      </c>
      <c r="L5545" t="s">
        <v>13</v>
      </c>
      <c r="M5545" t="s">
        <v>9210</v>
      </c>
      <c r="O5545">
        <v>58</v>
      </c>
      <c r="P5545" t="s">
        <v>9225</v>
      </c>
      <c r="Q5545">
        <v>27</v>
      </c>
      <c r="R5545">
        <v>11</v>
      </c>
      <c r="S5545" t="s">
        <v>9255</v>
      </c>
      <c r="T5545" t="s">
        <v>9264</v>
      </c>
      <c r="U5545" t="s">
        <v>9283</v>
      </c>
      <c r="V5545" t="str" cm="1">
        <f t="array" ref="V5545">_xlfn.IFS(Hospital_Emergency_Room_Data[[#This Row],[Day]]&lt;=10,"Start(1-10)",Hospital_Emergency_Room_Data[[#This Row],[Day]]&lt;=20,"Middle(11-20)",Hospital_Emergency_Room_Data[[#This Row],[Day]]&gt;20,"End(21-30)")</f>
        <v>End(21-30)</v>
      </c>
    </row>
    <row r="5546" spans="1:22">
      <c r="A5546">
        <v>547379917</v>
      </c>
      <c r="B5546" t="s">
        <v>5554</v>
      </c>
      <c r="C5546" s="1">
        <v>45458</v>
      </c>
      <c r="D5546" t="str">
        <f>TEXT(Hospital_Emergency_Room_Data[[#This Row],[Patient Admission Date]],"mmm")</f>
        <v>Jun</v>
      </c>
      <c r="E5546">
        <f>YEAR(Hospital_Emergency_Room_Data[[#This Row],[Patient Admission Date]])</f>
        <v>2024</v>
      </c>
      <c r="F5546" s="2">
        <v>0.58333333333333337</v>
      </c>
      <c r="G5546" s="8" t="str">
        <f>TEXT(Hospital_Emergency_Room_Data[[#This Row],[Patient Admission Date]],"dddd")</f>
        <v>Saturday</v>
      </c>
      <c r="H5546" t="s">
        <v>41</v>
      </c>
      <c r="I5546">
        <v>13</v>
      </c>
      <c r="J5546" s="5" t="s">
        <v>9221</v>
      </c>
      <c r="K5546" t="s">
        <v>18</v>
      </c>
      <c r="L5546" t="s">
        <v>13</v>
      </c>
      <c r="M5546" t="s">
        <v>9210</v>
      </c>
      <c r="O5546">
        <v>37</v>
      </c>
      <c r="P5546" t="s">
        <v>9225</v>
      </c>
      <c r="Q5546">
        <v>15</v>
      </c>
      <c r="R5546">
        <v>14</v>
      </c>
      <c r="S5546" t="s">
        <v>9257</v>
      </c>
      <c r="T5546" t="s">
        <v>9262</v>
      </c>
      <c r="U5546" t="s">
        <v>9300</v>
      </c>
      <c r="V5546" t="str" cm="1">
        <f t="array" ref="V5546">_xlfn.IFS(Hospital_Emergency_Room_Data[[#This Row],[Day]]&lt;=10,"Start(1-10)",Hospital_Emergency_Room_Data[[#This Row],[Day]]&lt;=20,"Middle(11-20)",Hospital_Emergency_Room_Data[[#This Row],[Day]]&gt;20,"End(21-30)")</f>
        <v>Middle(11-20)</v>
      </c>
    </row>
    <row r="5547" spans="1:22">
      <c r="A5547">
        <v>811634808</v>
      </c>
      <c r="B5547" t="s">
        <v>5555</v>
      </c>
      <c r="C5547" s="1">
        <v>45242</v>
      </c>
      <c r="D5547" t="str">
        <f>TEXT(Hospital_Emergency_Room_Data[[#This Row],[Patient Admission Date]],"mmm")</f>
        <v>Nov</v>
      </c>
      <c r="E5547">
        <f>YEAR(Hospital_Emergency_Room_Data[[#This Row],[Patient Admission Date]])</f>
        <v>2023</v>
      </c>
      <c r="F5547" s="2">
        <v>0.26666666666666666</v>
      </c>
      <c r="G5547" s="8" t="str">
        <f>TEXT(Hospital_Emergency_Room_Data[[#This Row],[Patient Admission Date]],"dddd")</f>
        <v>Sunday</v>
      </c>
      <c r="H5547" t="s">
        <v>41</v>
      </c>
      <c r="I5547">
        <v>73</v>
      </c>
      <c r="J5547" s="5" t="s">
        <v>9222</v>
      </c>
      <c r="K5547" t="s">
        <v>18</v>
      </c>
      <c r="L5547" t="s">
        <v>13</v>
      </c>
      <c r="M5547" t="s">
        <v>9210</v>
      </c>
      <c r="O5547">
        <v>40</v>
      </c>
      <c r="P5547" t="s">
        <v>9225</v>
      </c>
      <c r="Q5547">
        <v>12</v>
      </c>
      <c r="R5547">
        <v>6</v>
      </c>
      <c r="S5547" t="s">
        <v>9255</v>
      </c>
      <c r="T5547" t="s">
        <v>9265</v>
      </c>
      <c r="U5547" t="s">
        <v>9300</v>
      </c>
      <c r="V5547" t="str" cm="1">
        <f t="array" ref="V5547">_xlfn.IFS(Hospital_Emergency_Room_Data[[#This Row],[Day]]&lt;=10,"Start(1-10)",Hospital_Emergency_Room_Data[[#This Row],[Day]]&lt;=20,"Middle(11-20)",Hospital_Emergency_Room_Data[[#This Row],[Day]]&gt;20,"End(21-30)")</f>
        <v>Middle(11-20)</v>
      </c>
    </row>
    <row r="5548" spans="1:22">
      <c r="A5548">
        <v>835532620</v>
      </c>
      <c r="B5548" t="s">
        <v>5556</v>
      </c>
      <c r="C5548" s="1">
        <v>45425</v>
      </c>
      <c r="D5548" t="str">
        <f>TEXT(Hospital_Emergency_Room_Data[[#This Row],[Patient Admission Date]],"mmm")</f>
        <v>May</v>
      </c>
      <c r="E5548">
        <f>YEAR(Hospital_Emergency_Room_Data[[#This Row],[Patient Admission Date]])</f>
        <v>2024</v>
      </c>
      <c r="F5548" s="2">
        <v>0.4</v>
      </c>
      <c r="G5548" s="8" t="str">
        <f>TEXT(Hospital_Emergency_Room_Data[[#This Row],[Patient Admission Date]],"dddd")</f>
        <v>Monday</v>
      </c>
      <c r="H5548" t="s">
        <v>41</v>
      </c>
      <c r="I5548">
        <v>44</v>
      </c>
      <c r="J5548" s="5" t="s">
        <v>9223</v>
      </c>
      <c r="K5548" t="s">
        <v>18</v>
      </c>
      <c r="L5548" t="s">
        <v>13</v>
      </c>
      <c r="M5548" t="s">
        <v>9210</v>
      </c>
      <c r="O5548">
        <v>11</v>
      </c>
      <c r="P5548" t="s">
        <v>9226</v>
      </c>
      <c r="Q5548">
        <v>13</v>
      </c>
      <c r="R5548">
        <v>9</v>
      </c>
      <c r="S5548" t="s">
        <v>9255</v>
      </c>
      <c r="T5548" t="s">
        <v>9265</v>
      </c>
      <c r="U5548" t="s">
        <v>9282</v>
      </c>
      <c r="V5548" t="str" cm="1">
        <f t="array" ref="V5548">_xlfn.IFS(Hospital_Emergency_Room_Data[[#This Row],[Day]]&lt;=10,"Start(1-10)",Hospital_Emergency_Room_Data[[#This Row],[Day]]&lt;=20,"Middle(11-20)",Hospital_Emergency_Room_Data[[#This Row],[Day]]&gt;20,"End(21-30)")</f>
        <v>Middle(11-20)</v>
      </c>
    </row>
    <row r="5549" spans="1:22">
      <c r="A5549">
        <v>377526375</v>
      </c>
      <c r="B5549" t="s">
        <v>5557</v>
      </c>
      <c r="C5549" s="1">
        <v>45516</v>
      </c>
      <c r="D5549" t="str">
        <f>TEXT(Hospital_Emergency_Room_Data[[#This Row],[Patient Admission Date]],"mmm")</f>
        <v>Aug</v>
      </c>
      <c r="E5549">
        <f>YEAR(Hospital_Emergency_Room_Data[[#This Row],[Patient Admission Date]])</f>
        <v>2024</v>
      </c>
      <c r="F5549" s="2">
        <v>5.0694444444444445E-2</v>
      </c>
      <c r="G5549" s="8" t="str">
        <f>TEXT(Hospital_Emergency_Room_Data[[#This Row],[Patient Admission Date]],"dddd")</f>
        <v>Monday</v>
      </c>
      <c r="H5549" t="s">
        <v>41</v>
      </c>
      <c r="I5549">
        <v>78</v>
      </c>
      <c r="J5549" s="5" t="s">
        <v>9222</v>
      </c>
      <c r="K5549" t="s">
        <v>18</v>
      </c>
      <c r="L5549" t="s">
        <v>13</v>
      </c>
      <c r="M5549" t="s">
        <v>9210</v>
      </c>
      <c r="O5549">
        <v>38</v>
      </c>
      <c r="P5549" t="s">
        <v>9225</v>
      </c>
      <c r="Q5549">
        <v>12</v>
      </c>
      <c r="R5549">
        <v>1</v>
      </c>
      <c r="S5549" t="s">
        <v>9258</v>
      </c>
      <c r="T5549" t="s">
        <v>9265</v>
      </c>
      <c r="U5549" t="s">
        <v>9300</v>
      </c>
      <c r="V5549" t="str" cm="1">
        <f t="array" ref="V5549">_xlfn.IFS(Hospital_Emergency_Room_Data[[#This Row],[Day]]&lt;=10,"Start(1-10)",Hospital_Emergency_Room_Data[[#This Row],[Day]]&lt;=20,"Middle(11-20)",Hospital_Emergency_Room_Data[[#This Row],[Day]]&gt;20,"End(21-30)")</f>
        <v>Middle(11-20)</v>
      </c>
    </row>
    <row r="5550" spans="1:22">
      <c r="A5550">
        <v>534949959</v>
      </c>
      <c r="B5550" t="s">
        <v>5558</v>
      </c>
      <c r="C5550" s="1">
        <v>45284</v>
      </c>
      <c r="D5550" t="str">
        <f>TEXT(Hospital_Emergency_Room_Data[[#This Row],[Patient Admission Date]],"mmm")</f>
        <v>Dec</v>
      </c>
      <c r="E5550">
        <f>YEAR(Hospital_Emergency_Room_Data[[#This Row],[Patient Admission Date]])</f>
        <v>2023</v>
      </c>
      <c r="F5550" s="2">
        <v>0.30208333333333331</v>
      </c>
      <c r="G5550" s="8" t="str">
        <f>TEXT(Hospital_Emergency_Room_Data[[#This Row],[Patient Admission Date]],"dddd")</f>
        <v>Sunday</v>
      </c>
      <c r="H5550" t="s">
        <v>41</v>
      </c>
      <c r="I5550">
        <v>60</v>
      </c>
      <c r="J5550" s="5" t="s">
        <v>9217</v>
      </c>
      <c r="K5550" t="s">
        <v>18</v>
      </c>
      <c r="L5550" t="s">
        <v>13</v>
      </c>
      <c r="M5550" t="s">
        <v>9210</v>
      </c>
      <c r="N5550">
        <v>0</v>
      </c>
      <c r="O5550">
        <v>10</v>
      </c>
      <c r="P5550" t="s">
        <v>9226</v>
      </c>
      <c r="Q5550">
        <v>24</v>
      </c>
      <c r="R5550">
        <v>7</v>
      </c>
      <c r="S5550" t="s">
        <v>9255</v>
      </c>
      <c r="T5550" t="s">
        <v>9264</v>
      </c>
      <c r="U5550" t="s">
        <v>9282</v>
      </c>
      <c r="V5550" t="str" cm="1">
        <f t="array" ref="V5550">_xlfn.IFS(Hospital_Emergency_Room_Data[[#This Row],[Day]]&lt;=10,"Start(1-10)",Hospital_Emergency_Room_Data[[#This Row],[Day]]&lt;=20,"Middle(11-20)",Hospital_Emergency_Room_Data[[#This Row],[Day]]&gt;20,"End(21-30)")</f>
        <v>End(21-30)</v>
      </c>
    </row>
    <row r="5551" spans="1:22">
      <c r="A5551">
        <v>524489686</v>
      </c>
      <c r="B5551" t="s">
        <v>5559</v>
      </c>
      <c r="C5551" s="1">
        <v>45585</v>
      </c>
      <c r="D5551" t="str">
        <f>TEXT(Hospital_Emergency_Room_Data[[#This Row],[Patient Admission Date]],"mmm")</f>
        <v>Oct</v>
      </c>
      <c r="E5551">
        <f>YEAR(Hospital_Emergency_Room_Data[[#This Row],[Patient Admission Date]])</f>
        <v>2024</v>
      </c>
      <c r="F5551" s="2">
        <v>0.51666666666666672</v>
      </c>
      <c r="G5551" s="8" t="str">
        <f>TEXT(Hospital_Emergency_Room_Data[[#This Row],[Patient Admission Date]],"dddd")</f>
        <v>Sunday</v>
      </c>
      <c r="H5551" t="s">
        <v>41</v>
      </c>
      <c r="I5551">
        <v>79</v>
      </c>
      <c r="J5551" s="5" t="s">
        <v>9222</v>
      </c>
      <c r="K5551" t="s">
        <v>18</v>
      </c>
      <c r="L5551" t="s">
        <v>13</v>
      </c>
      <c r="M5551" t="s">
        <v>9210</v>
      </c>
      <c r="N5551">
        <v>1</v>
      </c>
      <c r="O5551">
        <v>44</v>
      </c>
      <c r="P5551" t="s">
        <v>9225</v>
      </c>
      <c r="Q5551">
        <v>20</v>
      </c>
      <c r="R5551">
        <v>12</v>
      </c>
      <c r="S5551" t="s">
        <v>9257</v>
      </c>
      <c r="T5551" t="s">
        <v>9262</v>
      </c>
      <c r="U5551" t="s">
        <v>9300</v>
      </c>
      <c r="V5551" t="str" cm="1">
        <f t="array" ref="V5551">_xlfn.IFS(Hospital_Emergency_Room_Data[[#This Row],[Day]]&lt;=10,"Start(1-10)",Hospital_Emergency_Room_Data[[#This Row],[Day]]&lt;=20,"Middle(11-20)",Hospital_Emergency_Room_Data[[#This Row],[Day]]&gt;20,"End(21-30)")</f>
        <v>Middle(11-20)</v>
      </c>
    </row>
    <row r="5552" spans="1:22">
      <c r="A5552">
        <v>867054344</v>
      </c>
      <c r="B5552" t="s">
        <v>5560</v>
      </c>
      <c r="C5552" s="1">
        <v>45032</v>
      </c>
      <c r="D5552" t="str">
        <f>TEXT(Hospital_Emergency_Room_Data[[#This Row],[Patient Admission Date]],"mmm")</f>
        <v>Apr</v>
      </c>
      <c r="E5552">
        <f>YEAR(Hospital_Emergency_Room_Data[[#This Row],[Patient Admission Date]])</f>
        <v>2023</v>
      </c>
      <c r="F5552" s="2">
        <v>0.10138888888888889</v>
      </c>
      <c r="G5552" s="8" t="str">
        <f>TEXT(Hospital_Emergency_Room_Data[[#This Row],[Patient Admission Date]],"dddd")</f>
        <v>Sunday</v>
      </c>
      <c r="H5552" t="s">
        <v>41</v>
      </c>
      <c r="I5552">
        <v>31</v>
      </c>
      <c r="J5552" s="5" t="s">
        <v>9223</v>
      </c>
      <c r="K5552" t="s">
        <v>18</v>
      </c>
      <c r="L5552" t="s">
        <v>13</v>
      </c>
      <c r="M5552" t="s">
        <v>9210</v>
      </c>
      <c r="N5552">
        <v>1</v>
      </c>
      <c r="O5552">
        <v>27</v>
      </c>
      <c r="P5552" t="s">
        <v>9226</v>
      </c>
      <c r="Q5552">
        <v>16</v>
      </c>
      <c r="R5552">
        <v>2</v>
      </c>
      <c r="S5552" t="s">
        <v>9258</v>
      </c>
      <c r="T5552" t="s">
        <v>9262</v>
      </c>
      <c r="U5552" t="s">
        <v>9282</v>
      </c>
      <c r="V5552" t="str" cm="1">
        <f t="array" ref="V5552">_xlfn.IFS(Hospital_Emergency_Room_Data[[#This Row],[Day]]&lt;=10,"Start(1-10)",Hospital_Emergency_Room_Data[[#This Row],[Day]]&lt;=20,"Middle(11-20)",Hospital_Emergency_Room_Data[[#This Row],[Day]]&gt;20,"End(21-30)")</f>
        <v>Middle(11-20)</v>
      </c>
    </row>
    <row r="5553" spans="1:22">
      <c r="A5553">
        <v>826354257</v>
      </c>
      <c r="B5553" t="s">
        <v>5561</v>
      </c>
      <c r="C5553" s="1">
        <v>45166</v>
      </c>
      <c r="D5553" t="str">
        <f>TEXT(Hospital_Emergency_Room_Data[[#This Row],[Patient Admission Date]],"mmm")</f>
        <v>Aug</v>
      </c>
      <c r="E5553">
        <f>YEAR(Hospital_Emergency_Room_Data[[#This Row],[Patient Admission Date]])</f>
        <v>2023</v>
      </c>
      <c r="F5553" s="2">
        <v>0.32430555555555557</v>
      </c>
      <c r="G5553" s="8" t="str">
        <f>TEXT(Hospital_Emergency_Room_Data[[#This Row],[Patient Admission Date]],"dddd")</f>
        <v>Monday</v>
      </c>
      <c r="H5553" t="s">
        <v>41</v>
      </c>
      <c r="I5553">
        <v>25</v>
      </c>
      <c r="J5553" s="5" t="s">
        <v>9220</v>
      </c>
      <c r="K5553" t="s">
        <v>18</v>
      </c>
      <c r="L5553" t="s">
        <v>13</v>
      </c>
      <c r="M5553" t="s">
        <v>9210</v>
      </c>
      <c r="N5553">
        <v>2</v>
      </c>
      <c r="O5553">
        <v>35</v>
      </c>
      <c r="P5553" t="s">
        <v>9225</v>
      </c>
      <c r="Q5553">
        <v>28</v>
      </c>
      <c r="R5553">
        <v>7</v>
      </c>
      <c r="S5553" t="s">
        <v>9255</v>
      </c>
      <c r="T5553" t="s">
        <v>9264</v>
      </c>
      <c r="U5553" t="s">
        <v>9300</v>
      </c>
      <c r="V5553" t="str" cm="1">
        <f t="array" ref="V5553">_xlfn.IFS(Hospital_Emergency_Room_Data[[#This Row],[Day]]&lt;=10,"Start(1-10)",Hospital_Emergency_Room_Data[[#This Row],[Day]]&lt;=20,"Middle(11-20)",Hospital_Emergency_Room_Data[[#This Row],[Day]]&gt;20,"End(21-30)")</f>
        <v>End(21-30)</v>
      </c>
    </row>
    <row r="5554" spans="1:22">
      <c r="A5554">
        <v>344074253</v>
      </c>
      <c r="B5554" t="s">
        <v>5562</v>
      </c>
      <c r="C5554" s="1">
        <v>45566</v>
      </c>
      <c r="D5554" t="str">
        <f>TEXT(Hospital_Emergency_Room_Data[[#This Row],[Patient Admission Date]],"mmm")</f>
        <v>Oct</v>
      </c>
      <c r="E5554">
        <f>YEAR(Hospital_Emergency_Room_Data[[#This Row],[Patient Admission Date]])</f>
        <v>2024</v>
      </c>
      <c r="F5554" s="2">
        <v>0.3263888888888889</v>
      </c>
      <c r="G5554" s="8" t="str">
        <f>TEXT(Hospital_Emergency_Room_Data[[#This Row],[Patient Admission Date]],"dddd")</f>
        <v>Tuesday</v>
      </c>
      <c r="H5554" t="s">
        <v>41</v>
      </c>
      <c r="I5554">
        <v>39</v>
      </c>
      <c r="J5554" s="5" t="s">
        <v>9223</v>
      </c>
      <c r="K5554" t="s">
        <v>18</v>
      </c>
      <c r="L5554" t="s">
        <v>13</v>
      </c>
      <c r="M5554" t="s">
        <v>9210</v>
      </c>
      <c r="N5554">
        <v>2</v>
      </c>
      <c r="O5554">
        <v>44</v>
      </c>
      <c r="P5554" t="s">
        <v>9225</v>
      </c>
      <c r="Q5554">
        <v>1</v>
      </c>
      <c r="R5554">
        <v>7</v>
      </c>
      <c r="S5554" t="s">
        <v>9255</v>
      </c>
      <c r="T5554" t="s">
        <v>9263</v>
      </c>
      <c r="U5554" t="s">
        <v>9300</v>
      </c>
      <c r="V5554" t="str" cm="1">
        <f t="array" ref="V5554">_xlfn.IFS(Hospital_Emergency_Room_Data[[#This Row],[Day]]&lt;=10,"Start(1-10)",Hospital_Emergency_Room_Data[[#This Row],[Day]]&lt;=20,"Middle(11-20)",Hospital_Emergency_Room_Data[[#This Row],[Day]]&gt;20,"End(21-30)")</f>
        <v>Start(1-10)</v>
      </c>
    </row>
    <row r="5555" spans="1:22">
      <c r="A5555">
        <v>422179207</v>
      </c>
      <c r="B5555" t="s">
        <v>5563</v>
      </c>
      <c r="C5555" s="1">
        <v>45543</v>
      </c>
      <c r="D5555" t="str">
        <f>TEXT(Hospital_Emergency_Room_Data[[#This Row],[Patient Admission Date]],"mmm")</f>
        <v>Sep</v>
      </c>
      <c r="E5555">
        <f>YEAR(Hospital_Emergency_Room_Data[[#This Row],[Patient Admission Date]])</f>
        <v>2024</v>
      </c>
      <c r="F5555" s="2">
        <v>7.2916666666666671E-2</v>
      </c>
      <c r="G5555" s="8" t="str">
        <f>TEXT(Hospital_Emergency_Room_Data[[#This Row],[Patient Admission Date]],"dddd")</f>
        <v>Sunday</v>
      </c>
      <c r="H5555" t="s">
        <v>41</v>
      </c>
      <c r="I5555">
        <v>54</v>
      </c>
      <c r="J5555" s="5" t="s">
        <v>9219</v>
      </c>
      <c r="K5555" t="s">
        <v>18</v>
      </c>
      <c r="L5555" t="s">
        <v>13</v>
      </c>
      <c r="M5555" t="s">
        <v>9210</v>
      </c>
      <c r="N5555">
        <v>3</v>
      </c>
      <c r="O5555">
        <v>44</v>
      </c>
      <c r="P5555" t="s">
        <v>9225</v>
      </c>
      <c r="Q5555">
        <v>8</v>
      </c>
      <c r="R5555">
        <v>1</v>
      </c>
      <c r="S5555" t="s">
        <v>9258</v>
      </c>
      <c r="T5555" t="s">
        <v>9265</v>
      </c>
      <c r="U5555" t="s">
        <v>9300</v>
      </c>
      <c r="V5555" t="str" cm="1">
        <f t="array" ref="V5555">_xlfn.IFS(Hospital_Emergency_Room_Data[[#This Row],[Day]]&lt;=10,"Start(1-10)",Hospital_Emergency_Room_Data[[#This Row],[Day]]&lt;=20,"Middle(11-20)",Hospital_Emergency_Room_Data[[#This Row],[Day]]&gt;20,"End(21-30)")</f>
        <v>Start(1-10)</v>
      </c>
    </row>
    <row r="5556" spans="1:22">
      <c r="A5556">
        <v>881281862</v>
      </c>
      <c r="B5556" t="s">
        <v>5564</v>
      </c>
      <c r="C5556" s="1">
        <v>45503</v>
      </c>
      <c r="D5556" t="str">
        <f>TEXT(Hospital_Emergency_Room_Data[[#This Row],[Patient Admission Date]],"mmm")</f>
        <v>Jul</v>
      </c>
      <c r="E5556">
        <f>YEAR(Hospital_Emergency_Room_Data[[#This Row],[Patient Admission Date]])</f>
        <v>2024</v>
      </c>
      <c r="F5556" s="2">
        <v>0.61250000000000004</v>
      </c>
      <c r="G5556" s="8" t="str">
        <f>TEXT(Hospital_Emergency_Room_Data[[#This Row],[Patient Admission Date]],"dddd")</f>
        <v>Tuesday</v>
      </c>
      <c r="H5556" t="s">
        <v>41</v>
      </c>
      <c r="I5556">
        <v>63</v>
      </c>
      <c r="J5556" s="5" t="s">
        <v>9217</v>
      </c>
      <c r="K5556" t="s">
        <v>18</v>
      </c>
      <c r="L5556" t="s">
        <v>13</v>
      </c>
      <c r="M5556" t="s">
        <v>9210</v>
      </c>
      <c r="N5556">
        <v>5</v>
      </c>
      <c r="O5556">
        <v>23</v>
      </c>
      <c r="P5556" t="s">
        <v>9226</v>
      </c>
      <c r="Q5556">
        <v>30</v>
      </c>
      <c r="R5556">
        <v>14</v>
      </c>
      <c r="S5556" t="s">
        <v>9257</v>
      </c>
      <c r="T5556" t="s">
        <v>9264</v>
      </c>
      <c r="U5556" t="s">
        <v>9282</v>
      </c>
      <c r="V5556" t="str" cm="1">
        <f t="array" ref="V5556">_xlfn.IFS(Hospital_Emergency_Room_Data[[#This Row],[Day]]&lt;=10,"Start(1-10)",Hospital_Emergency_Room_Data[[#This Row],[Day]]&lt;=20,"Middle(11-20)",Hospital_Emergency_Room_Data[[#This Row],[Day]]&gt;20,"End(21-30)")</f>
        <v>End(21-30)</v>
      </c>
    </row>
    <row r="5557" spans="1:22">
      <c r="A5557">
        <v>356201445</v>
      </c>
      <c r="B5557" t="s">
        <v>5565</v>
      </c>
      <c r="C5557" s="1">
        <v>45273</v>
      </c>
      <c r="D5557" t="str">
        <f>TEXT(Hospital_Emergency_Room_Data[[#This Row],[Patient Admission Date]],"mmm")</f>
        <v>Dec</v>
      </c>
      <c r="E5557">
        <f>YEAR(Hospital_Emergency_Room_Data[[#This Row],[Patient Admission Date]])</f>
        <v>2023</v>
      </c>
      <c r="F5557" s="2">
        <v>0.20208333333333334</v>
      </c>
      <c r="G5557" s="8" t="str">
        <f>TEXT(Hospital_Emergency_Room_Data[[#This Row],[Patient Admission Date]],"dddd")</f>
        <v>Wednesday</v>
      </c>
      <c r="H5557" t="s">
        <v>41</v>
      </c>
      <c r="I5557">
        <v>56</v>
      </c>
      <c r="J5557" s="5" t="s">
        <v>9219</v>
      </c>
      <c r="K5557" t="s">
        <v>18</v>
      </c>
      <c r="L5557" t="s">
        <v>13</v>
      </c>
      <c r="M5557" t="s">
        <v>9210</v>
      </c>
      <c r="N5557">
        <v>5</v>
      </c>
      <c r="O5557">
        <v>10</v>
      </c>
      <c r="P5557" t="s">
        <v>9226</v>
      </c>
      <c r="Q5557">
        <v>13</v>
      </c>
      <c r="R5557">
        <v>4</v>
      </c>
      <c r="S5557" t="s">
        <v>9258</v>
      </c>
      <c r="T5557" t="s">
        <v>9265</v>
      </c>
      <c r="U5557" t="s">
        <v>9282</v>
      </c>
      <c r="V5557" t="str" cm="1">
        <f t="array" ref="V5557">_xlfn.IFS(Hospital_Emergency_Room_Data[[#This Row],[Day]]&lt;=10,"Start(1-10)",Hospital_Emergency_Room_Data[[#This Row],[Day]]&lt;=20,"Middle(11-20)",Hospital_Emergency_Room_Data[[#This Row],[Day]]&gt;20,"End(21-30)")</f>
        <v>Middle(11-20)</v>
      </c>
    </row>
    <row r="5558" spans="1:22">
      <c r="A5558">
        <v>758697526</v>
      </c>
      <c r="B5558" t="s">
        <v>5566</v>
      </c>
      <c r="C5558" s="1">
        <v>45200</v>
      </c>
      <c r="D5558" t="str">
        <f>TEXT(Hospital_Emergency_Room_Data[[#This Row],[Patient Admission Date]],"mmm")</f>
        <v>Oct</v>
      </c>
      <c r="E5558">
        <f>YEAR(Hospital_Emergency_Room_Data[[#This Row],[Patient Admission Date]])</f>
        <v>2023</v>
      </c>
      <c r="F5558" s="2">
        <v>0.59652777777777777</v>
      </c>
      <c r="G5558" s="8" t="str">
        <f>TEXT(Hospital_Emergency_Room_Data[[#This Row],[Patient Admission Date]],"dddd")</f>
        <v>Sunday</v>
      </c>
      <c r="H5558" t="s">
        <v>41</v>
      </c>
      <c r="I5558">
        <v>13</v>
      </c>
      <c r="J5558" s="5" t="s">
        <v>9221</v>
      </c>
      <c r="K5558" t="s">
        <v>18</v>
      </c>
      <c r="L5558" t="s">
        <v>13</v>
      </c>
      <c r="M5558" t="s">
        <v>9210</v>
      </c>
      <c r="N5558">
        <v>7</v>
      </c>
      <c r="O5558">
        <v>48</v>
      </c>
      <c r="P5558" t="s">
        <v>9225</v>
      </c>
      <c r="Q5558">
        <v>1</v>
      </c>
      <c r="R5558">
        <v>14</v>
      </c>
      <c r="S5558" t="s">
        <v>9257</v>
      </c>
      <c r="T5558" t="s">
        <v>9263</v>
      </c>
      <c r="U5558" t="s">
        <v>9283</v>
      </c>
      <c r="V5558" t="str" cm="1">
        <f t="array" ref="V5558">_xlfn.IFS(Hospital_Emergency_Room_Data[[#This Row],[Day]]&lt;=10,"Start(1-10)",Hospital_Emergency_Room_Data[[#This Row],[Day]]&lt;=20,"Middle(11-20)",Hospital_Emergency_Room_Data[[#This Row],[Day]]&gt;20,"End(21-30)")</f>
        <v>Start(1-10)</v>
      </c>
    </row>
    <row r="5559" spans="1:22">
      <c r="A5559">
        <v>152649915</v>
      </c>
      <c r="B5559" t="s">
        <v>5567</v>
      </c>
      <c r="C5559" s="1">
        <v>45367</v>
      </c>
      <c r="D5559" t="str">
        <f>TEXT(Hospital_Emergency_Room_Data[[#This Row],[Patient Admission Date]],"mmm")</f>
        <v>Mar</v>
      </c>
      <c r="E5559">
        <f>YEAR(Hospital_Emergency_Room_Data[[#This Row],[Patient Admission Date]])</f>
        <v>2024</v>
      </c>
      <c r="F5559" s="2">
        <v>0.67569444444444449</v>
      </c>
      <c r="G5559" s="8" t="str">
        <f>TEXT(Hospital_Emergency_Room_Data[[#This Row],[Patient Admission Date]],"dddd")</f>
        <v>Saturday</v>
      </c>
      <c r="H5559" t="s">
        <v>41</v>
      </c>
      <c r="I5559">
        <v>70</v>
      </c>
      <c r="J5559" s="5" t="s">
        <v>9222</v>
      </c>
      <c r="K5559" t="s">
        <v>18</v>
      </c>
      <c r="L5559" t="s">
        <v>13</v>
      </c>
      <c r="M5559" t="s">
        <v>9210</v>
      </c>
      <c r="N5559">
        <v>7</v>
      </c>
      <c r="O5559">
        <v>57</v>
      </c>
      <c r="P5559" t="s">
        <v>9225</v>
      </c>
      <c r="Q5559">
        <v>16</v>
      </c>
      <c r="R5559">
        <v>16</v>
      </c>
      <c r="S5559" t="s">
        <v>9257</v>
      </c>
      <c r="T5559" t="s">
        <v>9262</v>
      </c>
      <c r="U5559" t="s">
        <v>9283</v>
      </c>
      <c r="V5559" t="str" cm="1">
        <f t="array" ref="V5559">_xlfn.IFS(Hospital_Emergency_Room_Data[[#This Row],[Day]]&lt;=10,"Start(1-10)",Hospital_Emergency_Room_Data[[#This Row],[Day]]&lt;=20,"Middle(11-20)",Hospital_Emergency_Room_Data[[#This Row],[Day]]&gt;20,"End(21-30)")</f>
        <v>Middle(11-20)</v>
      </c>
    </row>
    <row r="5560" spans="1:22">
      <c r="A5560">
        <v>562512259</v>
      </c>
      <c r="B5560" t="s">
        <v>5568</v>
      </c>
      <c r="C5560" s="1">
        <v>45104</v>
      </c>
      <c r="D5560" t="str">
        <f>TEXT(Hospital_Emergency_Room_Data[[#This Row],[Patient Admission Date]],"mmm")</f>
        <v>Jun</v>
      </c>
      <c r="E5560">
        <f>YEAR(Hospital_Emergency_Room_Data[[#This Row],[Patient Admission Date]])</f>
        <v>2023</v>
      </c>
      <c r="F5560" s="2">
        <v>0.54861111111111116</v>
      </c>
      <c r="G5560" s="8" t="str">
        <f>TEXT(Hospital_Emergency_Room_Data[[#This Row],[Patient Admission Date]],"dddd")</f>
        <v>Tuesday</v>
      </c>
      <c r="H5560" t="s">
        <v>41</v>
      </c>
      <c r="I5560">
        <v>22</v>
      </c>
      <c r="J5560" s="5" t="s">
        <v>9220</v>
      </c>
      <c r="K5560" t="s">
        <v>18</v>
      </c>
      <c r="L5560" t="s">
        <v>13</v>
      </c>
      <c r="M5560" t="s">
        <v>9210</v>
      </c>
      <c r="N5560">
        <v>8</v>
      </c>
      <c r="O5560">
        <v>34</v>
      </c>
      <c r="P5560" t="s">
        <v>9225</v>
      </c>
      <c r="Q5560">
        <v>27</v>
      </c>
      <c r="R5560">
        <v>13</v>
      </c>
      <c r="S5560" t="s">
        <v>9257</v>
      </c>
      <c r="T5560" t="s">
        <v>9264</v>
      </c>
      <c r="U5560" t="s">
        <v>9300</v>
      </c>
      <c r="V5560" t="str" cm="1">
        <f t="array" ref="V5560">_xlfn.IFS(Hospital_Emergency_Room_Data[[#This Row],[Day]]&lt;=10,"Start(1-10)",Hospital_Emergency_Room_Data[[#This Row],[Day]]&lt;=20,"Middle(11-20)",Hospital_Emergency_Room_Data[[#This Row],[Day]]&gt;20,"End(21-30)")</f>
        <v>End(21-30)</v>
      </c>
    </row>
    <row r="5561" spans="1:22">
      <c r="A5561">
        <v>679455128</v>
      </c>
      <c r="B5561" t="s">
        <v>5569</v>
      </c>
      <c r="C5561" s="1">
        <v>45158</v>
      </c>
      <c r="D5561" t="str">
        <f>TEXT(Hospital_Emergency_Room_Data[[#This Row],[Patient Admission Date]],"mmm")</f>
        <v>Aug</v>
      </c>
      <c r="E5561">
        <f>YEAR(Hospital_Emergency_Room_Data[[#This Row],[Patient Admission Date]])</f>
        <v>2023</v>
      </c>
      <c r="F5561" s="2">
        <v>0.82638888888888884</v>
      </c>
      <c r="G5561" s="8" t="str">
        <f>TEXT(Hospital_Emergency_Room_Data[[#This Row],[Patient Admission Date]],"dddd")</f>
        <v>Sunday</v>
      </c>
      <c r="H5561" t="s">
        <v>41</v>
      </c>
      <c r="I5561">
        <v>33</v>
      </c>
      <c r="J5561" s="5" t="s">
        <v>9223</v>
      </c>
      <c r="K5561" t="s">
        <v>18</v>
      </c>
      <c r="L5561" t="s">
        <v>13</v>
      </c>
      <c r="M5561" t="s">
        <v>9210</v>
      </c>
      <c r="N5561">
        <v>9</v>
      </c>
      <c r="O5561">
        <v>25</v>
      </c>
      <c r="P5561" t="s">
        <v>9226</v>
      </c>
      <c r="Q5561">
        <v>20</v>
      </c>
      <c r="R5561">
        <v>19</v>
      </c>
      <c r="S5561" t="s">
        <v>9256</v>
      </c>
      <c r="T5561" t="s">
        <v>9262</v>
      </c>
      <c r="U5561" t="s">
        <v>9282</v>
      </c>
      <c r="V5561" t="str" cm="1">
        <f t="array" ref="V5561">_xlfn.IFS(Hospital_Emergency_Room_Data[[#This Row],[Day]]&lt;=10,"Start(1-10)",Hospital_Emergency_Room_Data[[#This Row],[Day]]&lt;=20,"Middle(11-20)",Hospital_Emergency_Room_Data[[#This Row],[Day]]&gt;20,"End(21-30)")</f>
        <v>Middle(11-20)</v>
      </c>
    </row>
    <row r="5562" spans="1:22">
      <c r="A5562">
        <v>542018930</v>
      </c>
      <c r="B5562" t="s">
        <v>5570</v>
      </c>
      <c r="C5562" s="1">
        <v>45311</v>
      </c>
      <c r="D5562" t="str">
        <f>TEXT(Hospital_Emergency_Room_Data[[#This Row],[Patient Admission Date]],"mmm")</f>
        <v>Jan</v>
      </c>
      <c r="E5562">
        <f>YEAR(Hospital_Emergency_Room_Data[[#This Row],[Patient Admission Date]])</f>
        <v>2024</v>
      </c>
      <c r="F5562" s="2">
        <v>0.99791666666666667</v>
      </c>
      <c r="G5562" s="8" t="str">
        <f>TEXT(Hospital_Emergency_Room_Data[[#This Row],[Patient Admission Date]],"dddd")</f>
        <v>Saturday</v>
      </c>
      <c r="H5562" t="s">
        <v>41</v>
      </c>
      <c r="I5562">
        <v>23</v>
      </c>
      <c r="J5562" s="5" t="s">
        <v>9220</v>
      </c>
      <c r="K5562" t="s">
        <v>18</v>
      </c>
      <c r="L5562" t="s">
        <v>13</v>
      </c>
      <c r="M5562" t="s">
        <v>9210</v>
      </c>
      <c r="N5562">
        <v>10</v>
      </c>
      <c r="O5562">
        <v>42</v>
      </c>
      <c r="P5562" t="s">
        <v>9225</v>
      </c>
      <c r="Q5562">
        <v>20</v>
      </c>
      <c r="R5562">
        <v>23</v>
      </c>
      <c r="S5562" t="s">
        <v>9256</v>
      </c>
      <c r="T5562" t="s">
        <v>9262</v>
      </c>
      <c r="U5562" t="s">
        <v>9300</v>
      </c>
      <c r="V5562" t="str" cm="1">
        <f t="array" ref="V5562">_xlfn.IFS(Hospital_Emergency_Room_Data[[#This Row],[Day]]&lt;=10,"Start(1-10)",Hospital_Emergency_Room_Data[[#This Row],[Day]]&lt;=20,"Middle(11-20)",Hospital_Emergency_Room_Data[[#This Row],[Day]]&gt;20,"End(21-30)")</f>
        <v>Middle(11-20)</v>
      </c>
    </row>
    <row r="5563" spans="1:22">
      <c r="A5563">
        <v>546462582</v>
      </c>
      <c r="B5563" t="s">
        <v>5571</v>
      </c>
      <c r="C5563" s="1">
        <v>45418</v>
      </c>
      <c r="D5563" t="str">
        <f>TEXT(Hospital_Emergency_Room_Data[[#This Row],[Patient Admission Date]],"mmm")</f>
        <v>May</v>
      </c>
      <c r="E5563">
        <f>YEAR(Hospital_Emergency_Room_Data[[#This Row],[Patient Admission Date]])</f>
        <v>2024</v>
      </c>
      <c r="F5563" s="2">
        <v>0.99027777777777781</v>
      </c>
      <c r="G5563" s="8" t="str">
        <f>TEXT(Hospital_Emergency_Room_Data[[#This Row],[Patient Admission Date]],"dddd")</f>
        <v>Monday</v>
      </c>
      <c r="H5563" t="s">
        <v>41</v>
      </c>
      <c r="I5563">
        <v>6</v>
      </c>
      <c r="J5563" s="5" t="s">
        <v>9221</v>
      </c>
      <c r="K5563" t="s">
        <v>18</v>
      </c>
      <c r="L5563" t="s">
        <v>50</v>
      </c>
      <c r="M5563" t="s">
        <v>9210</v>
      </c>
      <c r="O5563">
        <v>31</v>
      </c>
      <c r="P5563" t="s">
        <v>9225</v>
      </c>
      <c r="Q5563">
        <v>6</v>
      </c>
      <c r="R5563">
        <v>23</v>
      </c>
      <c r="S5563" t="s">
        <v>9256</v>
      </c>
      <c r="T5563" t="s">
        <v>9263</v>
      </c>
      <c r="U5563" t="s">
        <v>9300</v>
      </c>
      <c r="V5563" t="str" cm="1">
        <f t="array" ref="V5563">_xlfn.IFS(Hospital_Emergency_Room_Data[[#This Row],[Day]]&lt;=10,"Start(1-10)",Hospital_Emergency_Room_Data[[#This Row],[Day]]&lt;=20,"Middle(11-20)",Hospital_Emergency_Room_Data[[#This Row],[Day]]&gt;20,"End(21-30)")</f>
        <v>Start(1-10)</v>
      </c>
    </row>
    <row r="5564" spans="1:22">
      <c r="A5564">
        <v>272774899</v>
      </c>
      <c r="B5564" t="s">
        <v>5572</v>
      </c>
      <c r="C5564" s="1">
        <v>45084</v>
      </c>
      <c r="D5564" t="str">
        <f>TEXT(Hospital_Emergency_Room_Data[[#This Row],[Patient Admission Date]],"mmm")</f>
        <v>Jun</v>
      </c>
      <c r="E5564">
        <f>YEAR(Hospital_Emergency_Room_Data[[#This Row],[Patient Admission Date]])</f>
        <v>2023</v>
      </c>
      <c r="F5564" s="2">
        <v>0.95763888888888893</v>
      </c>
      <c r="G5564" s="8" t="str">
        <f>TEXT(Hospital_Emergency_Room_Data[[#This Row],[Patient Admission Date]],"dddd")</f>
        <v>Wednesday</v>
      </c>
      <c r="H5564" t="s">
        <v>41</v>
      </c>
      <c r="I5564">
        <v>12</v>
      </c>
      <c r="J5564" s="5" t="s">
        <v>9221</v>
      </c>
      <c r="K5564" t="s">
        <v>18</v>
      </c>
      <c r="L5564" t="s">
        <v>50</v>
      </c>
      <c r="M5564" t="s">
        <v>9210</v>
      </c>
      <c r="O5564">
        <v>28</v>
      </c>
      <c r="P5564" t="s">
        <v>9226</v>
      </c>
      <c r="Q5564">
        <v>7</v>
      </c>
      <c r="R5564">
        <v>22</v>
      </c>
      <c r="S5564" t="s">
        <v>9256</v>
      </c>
      <c r="T5564" t="s">
        <v>9263</v>
      </c>
      <c r="U5564" t="s">
        <v>9282</v>
      </c>
      <c r="V5564" t="str" cm="1">
        <f t="array" ref="V5564">_xlfn.IFS(Hospital_Emergency_Room_Data[[#This Row],[Day]]&lt;=10,"Start(1-10)",Hospital_Emergency_Room_Data[[#This Row],[Day]]&lt;=20,"Middle(11-20)",Hospital_Emergency_Room_Data[[#This Row],[Day]]&gt;20,"End(21-30)")</f>
        <v>Start(1-10)</v>
      </c>
    </row>
    <row r="5565" spans="1:22">
      <c r="A5565">
        <v>887128505</v>
      </c>
      <c r="B5565" t="s">
        <v>5573</v>
      </c>
      <c r="C5565" s="1">
        <v>45580</v>
      </c>
      <c r="D5565" t="str">
        <f>TEXT(Hospital_Emergency_Room_Data[[#This Row],[Patient Admission Date]],"mmm")</f>
        <v>Oct</v>
      </c>
      <c r="E5565">
        <f>YEAR(Hospital_Emergency_Room_Data[[#This Row],[Patient Admission Date]])</f>
        <v>2024</v>
      </c>
      <c r="F5565" s="2">
        <v>0.97847222222222219</v>
      </c>
      <c r="G5565" s="8" t="str">
        <f>TEXT(Hospital_Emergency_Room_Data[[#This Row],[Patient Admission Date]],"dddd")</f>
        <v>Tuesday</v>
      </c>
      <c r="H5565" t="s">
        <v>41</v>
      </c>
      <c r="I5565">
        <v>41</v>
      </c>
      <c r="J5565" s="5" t="s">
        <v>9223</v>
      </c>
      <c r="K5565" t="s">
        <v>18</v>
      </c>
      <c r="L5565" t="s">
        <v>50</v>
      </c>
      <c r="M5565" t="s">
        <v>9210</v>
      </c>
      <c r="N5565">
        <v>1</v>
      </c>
      <c r="O5565">
        <v>58</v>
      </c>
      <c r="P5565" t="s">
        <v>9225</v>
      </c>
      <c r="Q5565">
        <v>15</v>
      </c>
      <c r="R5565">
        <v>23</v>
      </c>
      <c r="S5565" t="s">
        <v>9256</v>
      </c>
      <c r="T5565" t="s">
        <v>9262</v>
      </c>
      <c r="U5565" t="s">
        <v>9283</v>
      </c>
      <c r="V5565" t="str" cm="1">
        <f t="array" ref="V5565">_xlfn.IFS(Hospital_Emergency_Room_Data[[#This Row],[Day]]&lt;=10,"Start(1-10)",Hospital_Emergency_Room_Data[[#This Row],[Day]]&lt;=20,"Middle(11-20)",Hospital_Emergency_Room_Data[[#This Row],[Day]]&gt;20,"End(21-30)")</f>
        <v>Middle(11-20)</v>
      </c>
    </row>
    <row r="5566" spans="1:22">
      <c r="A5566">
        <v>575807147</v>
      </c>
      <c r="B5566" t="s">
        <v>5574</v>
      </c>
      <c r="C5566" s="1">
        <v>45254</v>
      </c>
      <c r="D5566" t="str">
        <f>TEXT(Hospital_Emergency_Room_Data[[#This Row],[Patient Admission Date]],"mmm")</f>
        <v>Nov</v>
      </c>
      <c r="E5566">
        <f>YEAR(Hospital_Emergency_Room_Data[[#This Row],[Patient Admission Date]])</f>
        <v>2023</v>
      </c>
      <c r="F5566" s="2">
        <v>0.53611111111111109</v>
      </c>
      <c r="G5566" s="8" t="str">
        <f>TEXT(Hospital_Emergency_Room_Data[[#This Row],[Patient Admission Date]],"dddd")</f>
        <v>Friday</v>
      </c>
      <c r="H5566" t="s">
        <v>41</v>
      </c>
      <c r="I5566">
        <v>21</v>
      </c>
      <c r="J5566" s="5" t="s">
        <v>9220</v>
      </c>
      <c r="K5566" t="s">
        <v>18</v>
      </c>
      <c r="L5566" t="s">
        <v>9281</v>
      </c>
      <c r="M5566" t="s">
        <v>9210</v>
      </c>
      <c r="O5566">
        <v>37</v>
      </c>
      <c r="P5566" t="s">
        <v>9225</v>
      </c>
      <c r="Q5566">
        <v>24</v>
      </c>
      <c r="R5566">
        <v>12</v>
      </c>
      <c r="S5566" t="s">
        <v>9257</v>
      </c>
      <c r="T5566" t="s">
        <v>9264</v>
      </c>
      <c r="U5566" t="s">
        <v>9300</v>
      </c>
      <c r="V5566" t="str" cm="1">
        <f t="array" ref="V5566">_xlfn.IFS(Hospital_Emergency_Room_Data[[#This Row],[Day]]&lt;=10,"Start(1-10)",Hospital_Emergency_Room_Data[[#This Row],[Day]]&lt;=20,"Middle(11-20)",Hospital_Emergency_Room_Data[[#This Row],[Day]]&gt;20,"End(21-30)")</f>
        <v>End(21-30)</v>
      </c>
    </row>
    <row r="5567" spans="1:22">
      <c r="A5567">
        <v>245863689</v>
      </c>
      <c r="B5567" t="s">
        <v>5575</v>
      </c>
      <c r="C5567" s="1">
        <v>45276</v>
      </c>
      <c r="D5567" t="str">
        <f>TEXT(Hospital_Emergency_Room_Data[[#This Row],[Patient Admission Date]],"mmm")</f>
        <v>Dec</v>
      </c>
      <c r="E5567">
        <f>YEAR(Hospital_Emergency_Room_Data[[#This Row],[Patient Admission Date]])</f>
        <v>2023</v>
      </c>
      <c r="F5567" s="2">
        <v>0.83680555555555558</v>
      </c>
      <c r="G5567" s="8" t="str">
        <f>TEXT(Hospital_Emergency_Room_Data[[#This Row],[Patient Admission Date]],"dddd")</f>
        <v>Saturday</v>
      </c>
      <c r="H5567" t="s">
        <v>41</v>
      </c>
      <c r="I5567">
        <v>72</v>
      </c>
      <c r="J5567" s="5" t="s">
        <v>9222</v>
      </c>
      <c r="K5567" t="s">
        <v>18</v>
      </c>
      <c r="L5567" t="s">
        <v>9281</v>
      </c>
      <c r="M5567" t="s">
        <v>9210</v>
      </c>
      <c r="O5567">
        <v>55</v>
      </c>
      <c r="P5567" t="s">
        <v>9225</v>
      </c>
      <c r="Q5567">
        <v>16</v>
      </c>
      <c r="R5567">
        <v>20</v>
      </c>
      <c r="S5567" t="s">
        <v>9256</v>
      </c>
      <c r="T5567" t="s">
        <v>9262</v>
      </c>
      <c r="U5567" t="s">
        <v>9283</v>
      </c>
      <c r="V5567" t="str" cm="1">
        <f t="array" ref="V5567">_xlfn.IFS(Hospital_Emergency_Room_Data[[#This Row],[Day]]&lt;=10,"Start(1-10)",Hospital_Emergency_Room_Data[[#This Row],[Day]]&lt;=20,"Middle(11-20)",Hospital_Emergency_Room_Data[[#This Row],[Day]]&gt;20,"End(21-30)")</f>
        <v>Middle(11-20)</v>
      </c>
    </row>
    <row r="5568" spans="1:22">
      <c r="A5568">
        <v>473655654</v>
      </c>
      <c r="B5568" t="s">
        <v>5576</v>
      </c>
      <c r="C5568" s="1">
        <v>45038</v>
      </c>
      <c r="D5568" t="str">
        <f>TEXT(Hospital_Emergency_Room_Data[[#This Row],[Patient Admission Date]],"mmm")</f>
        <v>Apr</v>
      </c>
      <c r="E5568">
        <f>YEAR(Hospital_Emergency_Room_Data[[#This Row],[Patient Admission Date]])</f>
        <v>2023</v>
      </c>
      <c r="F5568" s="2">
        <v>0.76736111111111116</v>
      </c>
      <c r="G5568" s="8" t="str">
        <f>TEXT(Hospital_Emergency_Room_Data[[#This Row],[Patient Admission Date]],"dddd")</f>
        <v>Saturday</v>
      </c>
      <c r="H5568" t="s">
        <v>41</v>
      </c>
      <c r="I5568">
        <v>36</v>
      </c>
      <c r="J5568" s="5" t="s">
        <v>9223</v>
      </c>
      <c r="K5568" t="s">
        <v>18</v>
      </c>
      <c r="L5568" t="s">
        <v>9281</v>
      </c>
      <c r="M5568" t="s">
        <v>9210</v>
      </c>
      <c r="O5568">
        <v>26</v>
      </c>
      <c r="P5568" t="s">
        <v>9226</v>
      </c>
      <c r="Q5568">
        <v>22</v>
      </c>
      <c r="R5568">
        <v>18</v>
      </c>
      <c r="S5568" t="s">
        <v>9256</v>
      </c>
      <c r="T5568" t="s">
        <v>9264</v>
      </c>
      <c r="U5568" t="s">
        <v>9282</v>
      </c>
      <c r="V5568" t="str" cm="1">
        <f t="array" ref="V5568">_xlfn.IFS(Hospital_Emergency_Room_Data[[#This Row],[Day]]&lt;=10,"Start(1-10)",Hospital_Emergency_Room_Data[[#This Row],[Day]]&lt;=20,"Middle(11-20)",Hospital_Emergency_Room_Data[[#This Row],[Day]]&gt;20,"End(21-30)")</f>
        <v>End(21-30)</v>
      </c>
    </row>
    <row r="5569" spans="1:22">
      <c r="A5569">
        <v>195448741</v>
      </c>
      <c r="B5569" t="s">
        <v>5577</v>
      </c>
      <c r="C5569" s="1">
        <v>45439</v>
      </c>
      <c r="D5569" t="str">
        <f>TEXT(Hospital_Emergency_Room_Data[[#This Row],[Patient Admission Date]],"mmm")</f>
        <v>May</v>
      </c>
      <c r="E5569">
        <f>YEAR(Hospital_Emergency_Room_Data[[#This Row],[Patient Admission Date]])</f>
        <v>2024</v>
      </c>
      <c r="F5569" s="2">
        <v>7.6388888888888886E-3</v>
      </c>
      <c r="G5569" s="8" t="str">
        <f>TEXT(Hospital_Emergency_Room_Data[[#This Row],[Patient Admission Date]],"dddd")</f>
        <v>Monday</v>
      </c>
      <c r="H5569" t="s">
        <v>41</v>
      </c>
      <c r="I5569">
        <v>73</v>
      </c>
      <c r="J5569" s="5" t="s">
        <v>9222</v>
      </c>
      <c r="K5569" t="s">
        <v>18</v>
      </c>
      <c r="L5569" t="s">
        <v>9281</v>
      </c>
      <c r="M5569" t="s">
        <v>9210</v>
      </c>
      <c r="O5569">
        <v>41</v>
      </c>
      <c r="P5569" t="s">
        <v>9225</v>
      </c>
      <c r="Q5569">
        <v>27</v>
      </c>
      <c r="R5569">
        <v>0</v>
      </c>
      <c r="S5569" t="s">
        <v>9258</v>
      </c>
      <c r="T5569" t="s">
        <v>9264</v>
      </c>
      <c r="U5569" t="s">
        <v>9300</v>
      </c>
      <c r="V5569" t="str" cm="1">
        <f t="array" ref="V5569">_xlfn.IFS(Hospital_Emergency_Room_Data[[#This Row],[Day]]&lt;=10,"Start(1-10)",Hospital_Emergency_Room_Data[[#This Row],[Day]]&lt;=20,"Middle(11-20)",Hospital_Emergency_Room_Data[[#This Row],[Day]]&gt;20,"End(21-30)")</f>
        <v>End(21-30)</v>
      </c>
    </row>
    <row r="5570" spans="1:22">
      <c r="A5570">
        <v>537501785</v>
      </c>
      <c r="B5570" t="s">
        <v>5578</v>
      </c>
      <c r="C5570" s="1">
        <v>45242</v>
      </c>
      <c r="D5570" t="str">
        <f>TEXT(Hospital_Emergency_Room_Data[[#This Row],[Patient Admission Date]],"mmm")</f>
        <v>Nov</v>
      </c>
      <c r="E5570">
        <f>YEAR(Hospital_Emergency_Room_Data[[#This Row],[Patient Admission Date]])</f>
        <v>2023</v>
      </c>
      <c r="F5570" s="2">
        <v>0.4861111111111111</v>
      </c>
      <c r="G5570" s="8" t="str">
        <f>TEXT(Hospital_Emergency_Room_Data[[#This Row],[Patient Admission Date]],"dddd")</f>
        <v>Sunday</v>
      </c>
      <c r="H5570" t="s">
        <v>41</v>
      </c>
      <c r="I5570">
        <v>10</v>
      </c>
      <c r="J5570" s="5" t="s">
        <v>9221</v>
      </c>
      <c r="K5570" t="s">
        <v>18</v>
      </c>
      <c r="L5570" t="s">
        <v>9281</v>
      </c>
      <c r="M5570" t="s">
        <v>9210</v>
      </c>
      <c r="O5570">
        <v>22</v>
      </c>
      <c r="P5570" t="s">
        <v>9226</v>
      </c>
      <c r="Q5570">
        <v>12</v>
      </c>
      <c r="R5570">
        <v>11</v>
      </c>
      <c r="S5570" t="s">
        <v>9255</v>
      </c>
      <c r="T5570" t="s">
        <v>9265</v>
      </c>
      <c r="U5570" t="s">
        <v>9282</v>
      </c>
      <c r="V5570" t="str" cm="1">
        <f t="array" ref="V5570">_xlfn.IFS(Hospital_Emergency_Room_Data[[#This Row],[Day]]&lt;=10,"Start(1-10)",Hospital_Emergency_Room_Data[[#This Row],[Day]]&lt;=20,"Middle(11-20)",Hospital_Emergency_Room_Data[[#This Row],[Day]]&gt;20,"End(21-30)")</f>
        <v>Middle(11-20)</v>
      </c>
    </row>
    <row r="5571" spans="1:22">
      <c r="A5571">
        <v>853593857</v>
      </c>
      <c r="B5571" t="s">
        <v>5579</v>
      </c>
      <c r="C5571" s="1">
        <v>45476</v>
      </c>
      <c r="D5571" t="str">
        <f>TEXT(Hospital_Emergency_Room_Data[[#This Row],[Patient Admission Date]],"mmm")</f>
        <v>Jul</v>
      </c>
      <c r="E5571">
        <f>YEAR(Hospital_Emergency_Room_Data[[#This Row],[Patient Admission Date]])</f>
        <v>2024</v>
      </c>
      <c r="F5571" s="2">
        <v>0.52083333333333337</v>
      </c>
      <c r="G5571" s="8" t="str">
        <f>TEXT(Hospital_Emergency_Room_Data[[#This Row],[Patient Admission Date]],"dddd")</f>
        <v>Wednesday</v>
      </c>
      <c r="H5571" t="s">
        <v>41</v>
      </c>
      <c r="I5571">
        <v>29</v>
      </c>
      <c r="J5571" s="5" t="s">
        <v>9220</v>
      </c>
      <c r="K5571" t="s">
        <v>18</v>
      </c>
      <c r="L5571" t="s">
        <v>9281</v>
      </c>
      <c r="M5571" t="s">
        <v>9210</v>
      </c>
      <c r="O5571">
        <v>34</v>
      </c>
      <c r="P5571" t="s">
        <v>9225</v>
      </c>
      <c r="Q5571">
        <v>3</v>
      </c>
      <c r="R5571">
        <v>12</v>
      </c>
      <c r="S5571" t="s">
        <v>9257</v>
      </c>
      <c r="T5571" t="s">
        <v>9263</v>
      </c>
      <c r="U5571" t="s">
        <v>9300</v>
      </c>
      <c r="V5571" t="str" cm="1">
        <f t="array" ref="V5571">_xlfn.IFS(Hospital_Emergency_Room_Data[[#This Row],[Day]]&lt;=10,"Start(1-10)",Hospital_Emergency_Room_Data[[#This Row],[Day]]&lt;=20,"Middle(11-20)",Hospital_Emergency_Room_Data[[#This Row],[Day]]&gt;20,"End(21-30)")</f>
        <v>Start(1-10)</v>
      </c>
    </row>
    <row r="5572" spans="1:22">
      <c r="A5572">
        <v>369419793</v>
      </c>
      <c r="B5572" t="s">
        <v>5580</v>
      </c>
      <c r="C5572" s="1">
        <v>45433</v>
      </c>
      <c r="D5572" t="str">
        <f>TEXT(Hospital_Emergency_Room_Data[[#This Row],[Patient Admission Date]],"mmm")</f>
        <v>May</v>
      </c>
      <c r="E5572">
        <f>YEAR(Hospital_Emergency_Room_Data[[#This Row],[Patient Admission Date]])</f>
        <v>2024</v>
      </c>
      <c r="F5572" s="2">
        <v>0.60624999999999996</v>
      </c>
      <c r="G5572" s="8" t="str">
        <f>TEXT(Hospital_Emergency_Room_Data[[#This Row],[Patient Admission Date]],"dddd")</f>
        <v>Tuesday</v>
      </c>
      <c r="H5572" t="s">
        <v>41</v>
      </c>
      <c r="I5572">
        <v>45</v>
      </c>
      <c r="J5572" s="5" t="s">
        <v>9219</v>
      </c>
      <c r="K5572" t="s">
        <v>18</v>
      </c>
      <c r="L5572" t="s">
        <v>9281</v>
      </c>
      <c r="M5572" t="s">
        <v>9210</v>
      </c>
      <c r="O5572">
        <v>50</v>
      </c>
      <c r="P5572" t="s">
        <v>9225</v>
      </c>
      <c r="Q5572">
        <v>21</v>
      </c>
      <c r="R5572">
        <v>14</v>
      </c>
      <c r="S5572" t="s">
        <v>9257</v>
      </c>
      <c r="T5572" t="s">
        <v>9262</v>
      </c>
      <c r="U5572" t="s">
        <v>9283</v>
      </c>
      <c r="V5572" t="str" cm="1">
        <f t="array" ref="V5572">_xlfn.IFS(Hospital_Emergency_Room_Data[[#This Row],[Day]]&lt;=10,"Start(1-10)",Hospital_Emergency_Room_Data[[#This Row],[Day]]&lt;=20,"Middle(11-20)",Hospital_Emergency_Room_Data[[#This Row],[Day]]&gt;20,"End(21-30)")</f>
        <v>End(21-30)</v>
      </c>
    </row>
    <row r="5573" spans="1:22">
      <c r="A5573">
        <v>171341802</v>
      </c>
      <c r="B5573" t="s">
        <v>5581</v>
      </c>
      <c r="C5573" s="1">
        <v>45132</v>
      </c>
      <c r="D5573" t="str">
        <f>TEXT(Hospital_Emergency_Room_Data[[#This Row],[Patient Admission Date]],"mmm")</f>
        <v>Jul</v>
      </c>
      <c r="E5573">
        <f>YEAR(Hospital_Emergency_Room_Data[[#This Row],[Patient Admission Date]])</f>
        <v>2023</v>
      </c>
      <c r="F5573" s="2">
        <v>2.361111111111111E-2</v>
      </c>
      <c r="G5573" s="8" t="str">
        <f>TEXT(Hospital_Emergency_Room_Data[[#This Row],[Patient Admission Date]],"dddd")</f>
        <v>Tuesday</v>
      </c>
      <c r="H5573" t="s">
        <v>41</v>
      </c>
      <c r="I5573">
        <v>57</v>
      </c>
      <c r="J5573" s="5" t="s">
        <v>9219</v>
      </c>
      <c r="K5573" t="s">
        <v>18</v>
      </c>
      <c r="L5573" t="s">
        <v>9281</v>
      </c>
      <c r="M5573" t="s">
        <v>9210</v>
      </c>
      <c r="O5573">
        <v>22</v>
      </c>
      <c r="P5573" t="s">
        <v>9226</v>
      </c>
      <c r="Q5573">
        <v>25</v>
      </c>
      <c r="R5573">
        <v>0</v>
      </c>
      <c r="S5573" t="s">
        <v>9258</v>
      </c>
      <c r="T5573" t="s">
        <v>9264</v>
      </c>
      <c r="U5573" t="s">
        <v>9282</v>
      </c>
      <c r="V5573" t="str" cm="1">
        <f t="array" ref="V5573">_xlfn.IFS(Hospital_Emergency_Room_Data[[#This Row],[Day]]&lt;=10,"Start(1-10)",Hospital_Emergency_Room_Data[[#This Row],[Day]]&lt;=20,"Middle(11-20)",Hospital_Emergency_Room_Data[[#This Row],[Day]]&gt;20,"End(21-30)")</f>
        <v>End(21-30)</v>
      </c>
    </row>
    <row r="5574" spans="1:22">
      <c r="A5574">
        <v>261268671</v>
      </c>
      <c r="B5574" t="s">
        <v>5582</v>
      </c>
      <c r="C5574" s="1">
        <v>45317</v>
      </c>
      <c r="D5574" t="str">
        <f>TEXT(Hospital_Emergency_Room_Data[[#This Row],[Patient Admission Date]],"mmm")</f>
        <v>Jan</v>
      </c>
      <c r="E5574">
        <f>YEAR(Hospital_Emergency_Room_Data[[#This Row],[Patient Admission Date]])</f>
        <v>2024</v>
      </c>
      <c r="F5574" s="2">
        <v>0.85138888888888886</v>
      </c>
      <c r="G5574" s="8" t="str">
        <f>TEXT(Hospital_Emergency_Room_Data[[#This Row],[Patient Admission Date]],"dddd")</f>
        <v>Friday</v>
      </c>
      <c r="H5574" t="s">
        <v>41</v>
      </c>
      <c r="I5574">
        <v>72</v>
      </c>
      <c r="J5574" s="5" t="s">
        <v>9222</v>
      </c>
      <c r="K5574" t="s">
        <v>18</v>
      </c>
      <c r="L5574" t="s">
        <v>9281</v>
      </c>
      <c r="M5574" t="s">
        <v>9210</v>
      </c>
      <c r="O5574">
        <v>10</v>
      </c>
      <c r="P5574" t="s">
        <v>9226</v>
      </c>
      <c r="Q5574">
        <v>26</v>
      </c>
      <c r="R5574">
        <v>20</v>
      </c>
      <c r="S5574" t="s">
        <v>9256</v>
      </c>
      <c r="T5574" t="s">
        <v>9264</v>
      </c>
      <c r="U5574" t="s">
        <v>9282</v>
      </c>
      <c r="V5574" t="str" cm="1">
        <f t="array" ref="V5574">_xlfn.IFS(Hospital_Emergency_Room_Data[[#This Row],[Day]]&lt;=10,"Start(1-10)",Hospital_Emergency_Room_Data[[#This Row],[Day]]&lt;=20,"Middle(11-20)",Hospital_Emergency_Room_Data[[#This Row],[Day]]&gt;20,"End(21-30)")</f>
        <v>End(21-30)</v>
      </c>
    </row>
    <row r="5575" spans="1:22">
      <c r="A5575">
        <v>802763724</v>
      </c>
      <c r="B5575" t="s">
        <v>5583</v>
      </c>
      <c r="C5575" s="1">
        <v>45300</v>
      </c>
      <c r="D5575" t="str">
        <f>TEXT(Hospital_Emergency_Room_Data[[#This Row],[Patient Admission Date]],"mmm")</f>
        <v>Jan</v>
      </c>
      <c r="E5575">
        <f>YEAR(Hospital_Emergency_Room_Data[[#This Row],[Patient Admission Date]])</f>
        <v>2024</v>
      </c>
      <c r="F5575" s="2">
        <v>0.91666666666666663</v>
      </c>
      <c r="G5575" s="8" t="str">
        <f>TEXT(Hospital_Emergency_Room_Data[[#This Row],[Patient Admission Date]],"dddd")</f>
        <v>Tuesday</v>
      </c>
      <c r="H5575" t="s">
        <v>41</v>
      </c>
      <c r="I5575">
        <v>29</v>
      </c>
      <c r="J5575" s="5" t="s">
        <v>9220</v>
      </c>
      <c r="K5575" t="s">
        <v>18</v>
      </c>
      <c r="L5575" t="s">
        <v>9281</v>
      </c>
      <c r="M5575" t="s">
        <v>9210</v>
      </c>
      <c r="O5575">
        <v>13</v>
      </c>
      <c r="P5575" t="s">
        <v>9226</v>
      </c>
      <c r="Q5575">
        <v>9</v>
      </c>
      <c r="R5575">
        <v>22</v>
      </c>
      <c r="S5575" t="s">
        <v>9256</v>
      </c>
      <c r="T5575" t="s">
        <v>9265</v>
      </c>
      <c r="U5575" t="s">
        <v>9282</v>
      </c>
      <c r="V5575" t="str" cm="1">
        <f t="array" ref="V5575">_xlfn.IFS(Hospital_Emergency_Room_Data[[#This Row],[Day]]&lt;=10,"Start(1-10)",Hospital_Emergency_Room_Data[[#This Row],[Day]]&lt;=20,"Middle(11-20)",Hospital_Emergency_Room_Data[[#This Row],[Day]]&gt;20,"End(21-30)")</f>
        <v>Start(1-10)</v>
      </c>
    </row>
    <row r="5576" spans="1:22">
      <c r="A5576">
        <v>240904141</v>
      </c>
      <c r="B5576" t="s">
        <v>5584</v>
      </c>
      <c r="C5576" s="1">
        <v>45266</v>
      </c>
      <c r="D5576" t="str">
        <f>TEXT(Hospital_Emergency_Room_Data[[#This Row],[Patient Admission Date]],"mmm")</f>
        <v>Dec</v>
      </c>
      <c r="E5576">
        <f>YEAR(Hospital_Emergency_Room_Data[[#This Row],[Patient Admission Date]])</f>
        <v>2023</v>
      </c>
      <c r="F5576" s="2">
        <v>8.9583333333333334E-2</v>
      </c>
      <c r="G5576" s="8" t="str">
        <f>TEXT(Hospital_Emergency_Room_Data[[#This Row],[Patient Admission Date]],"dddd")</f>
        <v>Wednesday</v>
      </c>
      <c r="H5576" t="s">
        <v>41</v>
      </c>
      <c r="I5576">
        <v>42</v>
      </c>
      <c r="J5576" s="5" t="s">
        <v>9223</v>
      </c>
      <c r="K5576" t="s">
        <v>18</v>
      </c>
      <c r="L5576" t="s">
        <v>9281</v>
      </c>
      <c r="M5576" t="s">
        <v>9210</v>
      </c>
      <c r="O5576">
        <v>24</v>
      </c>
      <c r="P5576" t="s">
        <v>9226</v>
      </c>
      <c r="Q5576">
        <v>6</v>
      </c>
      <c r="R5576">
        <v>2</v>
      </c>
      <c r="S5576" t="s">
        <v>9258</v>
      </c>
      <c r="T5576" t="s">
        <v>9263</v>
      </c>
      <c r="U5576" t="s">
        <v>9282</v>
      </c>
      <c r="V5576" t="str" cm="1">
        <f t="array" ref="V5576">_xlfn.IFS(Hospital_Emergency_Room_Data[[#This Row],[Day]]&lt;=10,"Start(1-10)",Hospital_Emergency_Room_Data[[#This Row],[Day]]&lt;=20,"Middle(11-20)",Hospital_Emergency_Room_Data[[#This Row],[Day]]&gt;20,"End(21-30)")</f>
        <v>Start(1-10)</v>
      </c>
    </row>
    <row r="5577" spans="1:22">
      <c r="A5577">
        <v>484251477</v>
      </c>
      <c r="B5577" t="s">
        <v>5585</v>
      </c>
      <c r="C5577" s="1">
        <v>45273</v>
      </c>
      <c r="D5577" t="str">
        <f>TEXT(Hospital_Emergency_Room_Data[[#This Row],[Patient Admission Date]],"mmm")</f>
        <v>Dec</v>
      </c>
      <c r="E5577">
        <f>YEAR(Hospital_Emergency_Room_Data[[#This Row],[Patient Admission Date]])</f>
        <v>2023</v>
      </c>
      <c r="F5577" s="2">
        <v>0.35</v>
      </c>
      <c r="G5577" s="8" t="str">
        <f>TEXT(Hospital_Emergency_Room_Data[[#This Row],[Patient Admission Date]],"dddd")</f>
        <v>Wednesday</v>
      </c>
      <c r="H5577" t="s">
        <v>41</v>
      </c>
      <c r="I5577">
        <v>28</v>
      </c>
      <c r="J5577" s="5" t="s">
        <v>9220</v>
      </c>
      <c r="K5577" t="s">
        <v>18</v>
      </c>
      <c r="L5577" t="s">
        <v>9281</v>
      </c>
      <c r="M5577" t="s">
        <v>9210</v>
      </c>
      <c r="O5577">
        <v>44</v>
      </c>
      <c r="P5577" t="s">
        <v>9225</v>
      </c>
      <c r="Q5577">
        <v>13</v>
      </c>
      <c r="R5577">
        <v>8</v>
      </c>
      <c r="S5577" t="s">
        <v>9255</v>
      </c>
      <c r="T5577" t="s">
        <v>9265</v>
      </c>
      <c r="U5577" t="s">
        <v>9300</v>
      </c>
      <c r="V5577" t="str" cm="1">
        <f t="array" ref="V5577">_xlfn.IFS(Hospital_Emergency_Room_Data[[#This Row],[Day]]&lt;=10,"Start(1-10)",Hospital_Emergency_Room_Data[[#This Row],[Day]]&lt;=20,"Middle(11-20)",Hospital_Emergency_Room_Data[[#This Row],[Day]]&gt;20,"End(21-30)")</f>
        <v>Middle(11-20)</v>
      </c>
    </row>
    <row r="5578" spans="1:22">
      <c r="A5578">
        <v>609543148</v>
      </c>
      <c r="B5578" t="s">
        <v>5586</v>
      </c>
      <c r="C5578" s="1">
        <v>45149</v>
      </c>
      <c r="D5578" t="str">
        <f>TEXT(Hospital_Emergency_Room_Data[[#This Row],[Patient Admission Date]],"mmm")</f>
        <v>Aug</v>
      </c>
      <c r="E5578">
        <f>YEAR(Hospital_Emergency_Room_Data[[#This Row],[Patient Admission Date]])</f>
        <v>2023</v>
      </c>
      <c r="F5578" s="2">
        <v>0.73263888888888884</v>
      </c>
      <c r="G5578" s="8" t="str">
        <f>TEXT(Hospital_Emergency_Room_Data[[#This Row],[Patient Admission Date]],"dddd")</f>
        <v>Friday</v>
      </c>
      <c r="H5578" t="s">
        <v>41</v>
      </c>
      <c r="I5578">
        <v>66</v>
      </c>
      <c r="J5578" s="5" t="s">
        <v>9217</v>
      </c>
      <c r="K5578" t="s">
        <v>18</v>
      </c>
      <c r="L5578" t="s">
        <v>9281</v>
      </c>
      <c r="M5578" t="s">
        <v>9210</v>
      </c>
      <c r="O5578">
        <v>44</v>
      </c>
      <c r="P5578" t="s">
        <v>9225</v>
      </c>
      <c r="Q5578">
        <v>11</v>
      </c>
      <c r="R5578">
        <v>17</v>
      </c>
      <c r="S5578" t="s">
        <v>9257</v>
      </c>
      <c r="T5578" t="s">
        <v>9265</v>
      </c>
      <c r="U5578" t="s">
        <v>9300</v>
      </c>
      <c r="V5578" t="str" cm="1">
        <f t="array" ref="V5578">_xlfn.IFS(Hospital_Emergency_Room_Data[[#This Row],[Day]]&lt;=10,"Start(1-10)",Hospital_Emergency_Room_Data[[#This Row],[Day]]&lt;=20,"Middle(11-20)",Hospital_Emergency_Room_Data[[#This Row],[Day]]&gt;20,"End(21-30)")</f>
        <v>Middle(11-20)</v>
      </c>
    </row>
    <row r="5579" spans="1:22">
      <c r="A5579">
        <v>424561864</v>
      </c>
      <c r="B5579" t="s">
        <v>5587</v>
      </c>
      <c r="C5579" s="1">
        <v>45400</v>
      </c>
      <c r="D5579" t="str">
        <f>TEXT(Hospital_Emergency_Room_Data[[#This Row],[Patient Admission Date]],"mmm")</f>
        <v>Apr</v>
      </c>
      <c r="E5579">
        <f>YEAR(Hospital_Emergency_Room_Data[[#This Row],[Patient Admission Date]])</f>
        <v>2024</v>
      </c>
      <c r="F5579" s="2">
        <v>0.6</v>
      </c>
      <c r="G5579" s="8" t="str">
        <f>TEXT(Hospital_Emergency_Room_Data[[#This Row],[Patient Admission Date]],"dddd")</f>
        <v>Thursday</v>
      </c>
      <c r="H5579" t="s">
        <v>41</v>
      </c>
      <c r="I5579">
        <v>5</v>
      </c>
      <c r="J5579" s="5" t="s">
        <v>9221</v>
      </c>
      <c r="K5579" t="s">
        <v>18</v>
      </c>
      <c r="L5579" t="s">
        <v>9281</v>
      </c>
      <c r="M5579" t="s">
        <v>9210</v>
      </c>
      <c r="O5579">
        <v>21</v>
      </c>
      <c r="P5579" t="s">
        <v>9226</v>
      </c>
      <c r="Q5579">
        <v>18</v>
      </c>
      <c r="R5579">
        <v>14</v>
      </c>
      <c r="S5579" t="s">
        <v>9257</v>
      </c>
      <c r="T5579" t="s">
        <v>9262</v>
      </c>
      <c r="U5579" t="s">
        <v>9282</v>
      </c>
      <c r="V5579" t="str" cm="1">
        <f t="array" ref="V5579">_xlfn.IFS(Hospital_Emergency_Room_Data[[#This Row],[Day]]&lt;=10,"Start(1-10)",Hospital_Emergency_Room_Data[[#This Row],[Day]]&lt;=20,"Middle(11-20)",Hospital_Emergency_Room_Data[[#This Row],[Day]]&gt;20,"End(21-30)")</f>
        <v>Middle(11-20)</v>
      </c>
    </row>
    <row r="5580" spans="1:22">
      <c r="A5580">
        <v>731965950</v>
      </c>
      <c r="B5580" t="s">
        <v>5588</v>
      </c>
      <c r="C5580" s="1">
        <v>45132</v>
      </c>
      <c r="D5580" t="str">
        <f>TEXT(Hospital_Emergency_Room_Data[[#This Row],[Patient Admission Date]],"mmm")</f>
        <v>Jul</v>
      </c>
      <c r="E5580">
        <f>YEAR(Hospital_Emergency_Room_Data[[#This Row],[Patient Admission Date]])</f>
        <v>2023</v>
      </c>
      <c r="F5580" s="2">
        <v>0.39027777777777778</v>
      </c>
      <c r="G5580" s="8" t="str">
        <f>TEXT(Hospital_Emergency_Room_Data[[#This Row],[Patient Admission Date]],"dddd")</f>
        <v>Tuesday</v>
      </c>
      <c r="H5580" t="s">
        <v>41</v>
      </c>
      <c r="I5580">
        <v>20</v>
      </c>
      <c r="J5580" s="5" t="s">
        <v>9220</v>
      </c>
      <c r="K5580" t="s">
        <v>18</v>
      </c>
      <c r="L5580" t="s">
        <v>9281</v>
      </c>
      <c r="M5580" t="s">
        <v>9210</v>
      </c>
      <c r="O5580">
        <v>23</v>
      </c>
      <c r="P5580" t="s">
        <v>9226</v>
      </c>
      <c r="Q5580">
        <v>25</v>
      </c>
      <c r="R5580">
        <v>9</v>
      </c>
      <c r="S5580" t="s">
        <v>9255</v>
      </c>
      <c r="T5580" t="s">
        <v>9264</v>
      </c>
      <c r="U5580" t="s">
        <v>9282</v>
      </c>
      <c r="V5580" t="str" cm="1">
        <f t="array" ref="V5580">_xlfn.IFS(Hospital_Emergency_Room_Data[[#This Row],[Day]]&lt;=10,"Start(1-10)",Hospital_Emergency_Room_Data[[#This Row],[Day]]&lt;=20,"Middle(11-20)",Hospital_Emergency_Room_Data[[#This Row],[Day]]&gt;20,"End(21-30)")</f>
        <v>End(21-30)</v>
      </c>
    </row>
    <row r="5581" spans="1:22">
      <c r="A5581">
        <v>829502356</v>
      </c>
      <c r="B5581" t="s">
        <v>5589</v>
      </c>
      <c r="C5581" s="1">
        <v>45082</v>
      </c>
      <c r="D5581" t="str">
        <f>TEXT(Hospital_Emergency_Room_Data[[#This Row],[Patient Admission Date]],"mmm")</f>
        <v>Jun</v>
      </c>
      <c r="E5581">
        <f>YEAR(Hospital_Emergency_Room_Data[[#This Row],[Patient Admission Date]])</f>
        <v>2023</v>
      </c>
      <c r="F5581" s="2">
        <v>0.17430555555555555</v>
      </c>
      <c r="G5581" s="8" t="str">
        <f>TEXT(Hospital_Emergency_Room_Data[[#This Row],[Patient Admission Date]],"dddd")</f>
        <v>Monday</v>
      </c>
      <c r="H5581" t="s">
        <v>41</v>
      </c>
      <c r="I5581">
        <v>46</v>
      </c>
      <c r="J5581" s="5" t="s">
        <v>9219</v>
      </c>
      <c r="K5581" t="s">
        <v>18</v>
      </c>
      <c r="L5581" t="s">
        <v>9281</v>
      </c>
      <c r="M5581" t="s">
        <v>9210</v>
      </c>
      <c r="O5581">
        <v>30</v>
      </c>
      <c r="P5581" t="s">
        <v>9225</v>
      </c>
      <c r="Q5581">
        <v>5</v>
      </c>
      <c r="R5581">
        <v>4</v>
      </c>
      <c r="S5581" t="s">
        <v>9258</v>
      </c>
      <c r="T5581" t="s">
        <v>9263</v>
      </c>
      <c r="U5581" t="s">
        <v>9282</v>
      </c>
      <c r="V5581" t="str" cm="1">
        <f t="array" ref="V5581">_xlfn.IFS(Hospital_Emergency_Room_Data[[#This Row],[Day]]&lt;=10,"Start(1-10)",Hospital_Emergency_Room_Data[[#This Row],[Day]]&lt;=20,"Middle(11-20)",Hospital_Emergency_Room_Data[[#This Row],[Day]]&gt;20,"End(21-30)")</f>
        <v>Start(1-10)</v>
      </c>
    </row>
    <row r="5582" spans="1:22">
      <c r="A5582">
        <v>157868870</v>
      </c>
      <c r="B5582" t="s">
        <v>5590</v>
      </c>
      <c r="C5582" s="1">
        <v>45154</v>
      </c>
      <c r="D5582" t="str">
        <f>TEXT(Hospital_Emergency_Room_Data[[#This Row],[Patient Admission Date]],"mmm")</f>
        <v>Aug</v>
      </c>
      <c r="E5582">
        <f>YEAR(Hospital_Emergency_Room_Data[[#This Row],[Patient Admission Date]])</f>
        <v>2023</v>
      </c>
      <c r="F5582" s="2">
        <v>0.45</v>
      </c>
      <c r="G5582" s="8" t="str">
        <f>TEXT(Hospital_Emergency_Room_Data[[#This Row],[Patient Admission Date]],"dddd")</f>
        <v>Wednesday</v>
      </c>
      <c r="H5582" t="s">
        <v>41</v>
      </c>
      <c r="I5582">
        <v>12</v>
      </c>
      <c r="J5582" s="5" t="s">
        <v>9221</v>
      </c>
      <c r="K5582" t="s">
        <v>18</v>
      </c>
      <c r="L5582" t="s">
        <v>9281</v>
      </c>
      <c r="M5582" t="s">
        <v>9210</v>
      </c>
      <c r="O5582">
        <v>37</v>
      </c>
      <c r="P5582" t="s">
        <v>9225</v>
      </c>
      <c r="Q5582">
        <v>16</v>
      </c>
      <c r="R5582">
        <v>10</v>
      </c>
      <c r="S5582" t="s">
        <v>9255</v>
      </c>
      <c r="T5582" t="s">
        <v>9262</v>
      </c>
      <c r="U5582" t="s">
        <v>9300</v>
      </c>
      <c r="V5582" t="str" cm="1">
        <f t="array" ref="V5582">_xlfn.IFS(Hospital_Emergency_Room_Data[[#This Row],[Day]]&lt;=10,"Start(1-10)",Hospital_Emergency_Room_Data[[#This Row],[Day]]&lt;=20,"Middle(11-20)",Hospital_Emergency_Room_Data[[#This Row],[Day]]&gt;20,"End(21-30)")</f>
        <v>Middle(11-20)</v>
      </c>
    </row>
    <row r="5583" spans="1:22">
      <c r="A5583">
        <v>223714722</v>
      </c>
      <c r="B5583" t="s">
        <v>5591</v>
      </c>
      <c r="C5583" s="1">
        <v>45037</v>
      </c>
      <c r="D5583" t="str">
        <f>TEXT(Hospital_Emergency_Room_Data[[#This Row],[Patient Admission Date]],"mmm")</f>
        <v>Apr</v>
      </c>
      <c r="E5583">
        <f>YEAR(Hospital_Emergency_Room_Data[[#This Row],[Patient Admission Date]])</f>
        <v>2023</v>
      </c>
      <c r="F5583" s="2">
        <v>0.31319444444444444</v>
      </c>
      <c r="G5583" s="8" t="str">
        <f>TEXT(Hospital_Emergency_Room_Data[[#This Row],[Patient Admission Date]],"dddd")</f>
        <v>Friday</v>
      </c>
      <c r="H5583" t="s">
        <v>41</v>
      </c>
      <c r="I5583">
        <v>12</v>
      </c>
      <c r="J5583" s="5" t="s">
        <v>9221</v>
      </c>
      <c r="K5583" t="s">
        <v>18</v>
      </c>
      <c r="L5583" t="s">
        <v>9281</v>
      </c>
      <c r="M5583" t="s">
        <v>9210</v>
      </c>
      <c r="O5583">
        <v>15</v>
      </c>
      <c r="P5583" t="s">
        <v>9226</v>
      </c>
      <c r="Q5583">
        <v>21</v>
      </c>
      <c r="R5583">
        <v>7</v>
      </c>
      <c r="S5583" t="s">
        <v>9255</v>
      </c>
      <c r="T5583" t="s">
        <v>9262</v>
      </c>
      <c r="U5583" t="s">
        <v>9282</v>
      </c>
      <c r="V5583" t="str" cm="1">
        <f t="array" ref="V5583">_xlfn.IFS(Hospital_Emergency_Room_Data[[#This Row],[Day]]&lt;=10,"Start(1-10)",Hospital_Emergency_Room_Data[[#This Row],[Day]]&lt;=20,"Middle(11-20)",Hospital_Emergency_Room_Data[[#This Row],[Day]]&gt;20,"End(21-30)")</f>
        <v>End(21-30)</v>
      </c>
    </row>
    <row r="5584" spans="1:22">
      <c r="A5584">
        <v>345828537</v>
      </c>
      <c r="B5584" t="s">
        <v>5592</v>
      </c>
      <c r="C5584" s="1">
        <v>45093</v>
      </c>
      <c r="D5584" t="str">
        <f>TEXT(Hospital_Emergency_Room_Data[[#This Row],[Patient Admission Date]],"mmm")</f>
        <v>Jun</v>
      </c>
      <c r="E5584">
        <f>YEAR(Hospital_Emergency_Room_Data[[#This Row],[Patient Admission Date]])</f>
        <v>2023</v>
      </c>
      <c r="F5584" s="2">
        <v>0.90763888888888888</v>
      </c>
      <c r="G5584" s="8" t="str">
        <f>TEXT(Hospital_Emergency_Room_Data[[#This Row],[Patient Admission Date]],"dddd")</f>
        <v>Friday</v>
      </c>
      <c r="H5584" t="s">
        <v>41</v>
      </c>
      <c r="I5584">
        <v>9</v>
      </c>
      <c r="J5584" s="5" t="s">
        <v>9221</v>
      </c>
      <c r="K5584" t="s">
        <v>18</v>
      </c>
      <c r="L5584" t="s">
        <v>9281</v>
      </c>
      <c r="M5584" t="s">
        <v>9210</v>
      </c>
      <c r="O5584">
        <v>19</v>
      </c>
      <c r="P5584" t="s">
        <v>9226</v>
      </c>
      <c r="Q5584">
        <v>16</v>
      </c>
      <c r="R5584">
        <v>21</v>
      </c>
      <c r="S5584" t="s">
        <v>9256</v>
      </c>
      <c r="T5584" t="s">
        <v>9262</v>
      </c>
      <c r="U5584" t="s">
        <v>9282</v>
      </c>
      <c r="V5584" t="str" cm="1">
        <f t="array" ref="V5584">_xlfn.IFS(Hospital_Emergency_Room_Data[[#This Row],[Day]]&lt;=10,"Start(1-10)",Hospital_Emergency_Room_Data[[#This Row],[Day]]&lt;=20,"Middle(11-20)",Hospital_Emergency_Room_Data[[#This Row],[Day]]&gt;20,"End(21-30)")</f>
        <v>Middle(11-20)</v>
      </c>
    </row>
    <row r="5585" spans="1:22">
      <c r="A5585">
        <v>601401988</v>
      </c>
      <c r="B5585" t="s">
        <v>5593</v>
      </c>
      <c r="C5585" s="1">
        <v>45494</v>
      </c>
      <c r="D5585" t="str">
        <f>TEXT(Hospital_Emergency_Room_Data[[#This Row],[Patient Admission Date]],"mmm")</f>
        <v>Jul</v>
      </c>
      <c r="E5585">
        <f>YEAR(Hospital_Emergency_Room_Data[[#This Row],[Patient Admission Date]])</f>
        <v>2024</v>
      </c>
      <c r="F5585" s="2">
        <v>0.25</v>
      </c>
      <c r="G5585" s="8" t="str">
        <f>TEXT(Hospital_Emergency_Room_Data[[#This Row],[Patient Admission Date]],"dddd")</f>
        <v>Sunday</v>
      </c>
      <c r="H5585" t="s">
        <v>41</v>
      </c>
      <c r="I5585">
        <v>38</v>
      </c>
      <c r="J5585" s="5" t="s">
        <v>9223</v>
      </c>
      <c r="K5585" t="s">
        <v>18</v>
      </c>
      <c r="L5585" t="s">
        <v>9281</v>
      </c>
      <c r="M5585" t="s">
        <v>9210</v>
      </c>
      <c r="O5585">
        <v>27</v>
      </c>
      <c r="P5585" t="s">
        <v>9226</v>
      </c>
      <c r="Q5585">
        <v>21</v>
      </c>
      <c r="R5585">
        <v>6</v>
      </c>
      <c r="S5585" t="s">
        <v>9255</v>
      </c>
      <c r="T5585" t="s">
        <v>9262</v>
      </c>
      <c r="U5585" t="s">
        <v>9282</v>
      </c>
      <c r="V5585" t="str" cm="1">
        <f t="array" ref="V5585">_xlfn.IFS(Hospital_Emergency_Room_Data[[#This Row],[Day]]&lt;=10,"Start(1-10)",Hospital_Emergency_Room_Data[[#This Row],[Day]]&lt;=20,"Middle(11-20)",Hospital_Emergency_Room_Data[[#This Row],[Day]]&gt;20,"End(21-30)")</f>
        <v>End(21-30)</v>
      </c>
    </row>
    <row r="5586" spans="1:22">
      <c r="A5586">
        <v>498123034</v>
      </c>
      <c r="B5586" t="s">
        <v>5594</v>
      </c>
      <c r="C5586" s="1">
        <v>45388</v>
      </c>
      <c r="D5586" t="str">
        <f>TEXT(Hospital_Emergency_Room_Data[[#This Row],[Patient Admission Date]],"mmm")</f>
        <v>Apr</v>
      </c>
      <c r="E5586">
        <f>YEAR(Hospital_Emergency_Room_Data[[#This Row],[Patient Admission Date]])</f>
        <v>2024</v>
      </c>
      <c r="F5586" s="2">
        <v>6.25E-2</v>
      </c>
      <c r="G5586" s="8" t="str">
        <f>TEXT(Hospital_Emergency_Room_Data[[#This Row],[Patient Admission Date]],"dddd")</f>
        <v>Saturday</v>
      </c>
      <c r="H5586" t="s">
        <v>41</v>
      </c>
      <c r="I5586">
        <v>46</v>
      </c>
      <c r="J5586" s="5" t="s">
        <v>9219</v>
      </c>
      <c r="K5586" t="s">
        <v>18</v>
      </c>
      <c r="L5586" t="s">
        <v>9281</v>
      </c>
      <c r="M5586" t="s">
        <v>9210</v>
      </c>
      <c r="O5586">
        <v>40</v>
      </c>
      <c r="P5586" t="s">
        <v>9225</v>
      </c>
      <c r="Q5586">
        <v>6</v>
      </c>
      <c r="R5586">
        <v>1</v>
      </c>
      <c r="S5586" t="s">
        <v>9258</v>
      </c>
      <c r="T5586" t="s">
        <v>9263</v>
      </c>
      <c r="U5586" t="s">
        <v>9300</v>
      </c>
      <c r="V5586" t="str" cm="1">
        <f t="array" ref="V5586">_xlfn.IFS(Hospital_Emergency_Room_Data[[#This Row],[Day]]&lt;=10,"Start(1-10)",Hospital_Emergency_Room_Data[[#This Row],[Day]]&lt;=20,"Middle(11-20)",Hospital_Emergency_Room_Data[[#This Row],[Day]]&gt;20,"End(21-30)")</f>
        <v>Start(1-10)</v>
      </c>
    </row>
    <row r="5587" spans="1:22">
      <c r="A5587">
        <v>839477307</v>
      </c>
      <c r="B5587" t="s">
        <v>5595</v>
      </c>
      <c r="C5587" s="1">
        <v>45553</v>
      </c>
      <c r="D5587" t="str">
        <f>TEXT(Hospital_Emergency_Room_Data[[#This Row],[Patient Admission Date]],"mmm")</f>
        <v>Sep</v>
      </c>
      <c r="E5587">
        <f>YEAR(Hospital_Emergency_Room_Data[[#This Row],[Patient Admission Date]])</f>
        <v>2024</v>
      </c>
      <c r="F5587" s="2">
        <v>0.25</v>
      </c>
      <c r="G5587" s="8" t="str">
        <f>TEXT(Hospital_Emergency_Room_Data[[#This Row],[Patient Admission Date]],"dddd")</f>
        <v>Wednesday</v>
      </c>
      <c r="H5587" t="s">
        <v>41</v>
      </c>
      <c r="I5587">
        <v>29</v>
      </c>
      <c r="J5587" s="5" t="s">
        <v>9220</v>
      </c>
      <c r="K5587" t="s">
        <v>18</v>
      </c>
      <c r="L5587" t="s">
        <v>9281</v>
      </c>
      <c r="M5587" t="s">
        <v>9210</v>
      </c>
      <c r="O5587">
        <v>52</v>
      </c>
      <c r="P5587" t="s">
        <v>9225</v>
      </c>
      <c r="Q5587">
        <v>18</v>
      </c>
      <c r="R5587">
        <v>6</v>
      </c>
      <c r="S5587" t="s">
        <v>9255</v>
      </c>
      <c r="T5587" t="s">
        <v>9262</v>
      </c>
      <c r="U5587" t="s">
        <v>9283</v>
      </c>
      <c r="V5587" t="str" cm="1">
        <f t="array" ref="V5587">_xlfn.IFS(Hospital_Emergency_Room_Data[[#This Row],[Day]]&lt;=10,"Start(1-10)",Hospital_Emergency_Room_Data[[#This Row],[Day]]&lt;=20,"Middle(11-20)",Hospital_Emergency_Room_Data[[#This Row],[Day]]&gt;20,"End(21-30)")</f>
        <v>Middle(11-20)</v>
      </c>
    </row>
    <row r="5588" spans="1:22">
      <c r="A5588">
        <v>508311080</v>
      </c>
      <c r="B5588" t="s">
        <v>5596</v>
      </c>
      <c r="C5588" s="1">
        <v>45505</v>
      </c>
      <c r="D5588" t="str">
        <f>TEXT(Hospital_Emergency_Room_Data[[#This Row],[Patient Admission Date]],"mmm")</f>
        <v>Aug</v>
      </c>
      <c r="E5588">
        <f>YEAR(Hospital_Emergency_Room_Data[[#This Row],[Patient Admission Date]])</f>
        <v>2024</v>
      </c>
      <c r="F5588" s="2">
        <v>0.48055555555555557</v>
      </c>
      <c r="G5588" s="8" t="str">
        <f>TEXT(Hospital_Emergency_Room_Data[[#This Row],[Patient Admission Date]],"dddd")</f>
        <v>Thursday</v>
      </c>
      <c r="H5588" t="s">
        <v>41</v>
      </c>
      <c r="I5588">
        <v>9</v>
      </c>
      <c r="J5588" s="5" t="s">
        <v>9221</v>
      </c>
      <c r="K5588" t="s">
        <v>18</v>
      </c>
      <c r="L5588" t="s">
        <v>9281</v>
      </c>
      <c r="M5588" t="s">
        <v>9210</v>
      </c>
      <c r="O5588">
        <v>59</v>
      </c>
      <c r="P5588" t="s">
        <v>9225</v>
      </c>
      <c r="Q5588">
        <v>1</v>
      </c>
      <c r="R5588">
        <v>11</v>
      </c>
      <c r="S5588" t="s">
        <v>9255</v>
      </c>
      <c r="T5588" t="s">
        <v>9263</v>
      </c>
      <c r="U5588" t="s">
        <v>9283</v>
      </c>
      <c r="V5588" t="str" cm="1">
        <f t="array" ref="V5588">_xlfn.IFS(Hospital_Emergency_Room_Data[[#This Row],[Day]]&lt;=10,"Start(1-10)",Hospital_Emergency_Room_Data[[#This Row],[Day]]&lt;=20,"Middle(11-20)",Hospital_Emergency_Room_Data[[#This Row],[Day]]&gt;20,"End(21-30)")</f>
        <v>Start(1-10)</v>
      </c>
    </row>
    <row r="5589" spans="1:22">
      <c r="A5589">
        <v>373097656</v>
      </c>
      <c r="B5589" t="s">
        <v>5597</v>
      </c>
      <c r="C5589" s="1">
        <v>45234</v>
      </c>
      <c r="D5589" t="str">
        <f>TEXT(Hospital_Emergency_Room_Data[[#This Row],[Patient Admission Date]],"mmm")</f>
        <v>Nov</v>
      </c>
      <c r="E5589">
        <f>YEAR(Hospital_Emergency_Room_Data[[#This Row],[Patient Admission Date]])</f>
        <v>2023</v>
      </c>
      <c r="F5589" s="2">
        <v>0.13055555555555556</v>
      </c>
      <c r="G5589" s="8" t="str">
        <f>TEXT(Hospital_Emergency_Room_Data[[#This Row],[Patient Admission Date]],"dddd")</f>
        <v>Saturday</v>
      </c>
      <c r="H5589" t="s">
        <v>41</v>
      </c>
      <c r="I5589">
        <v>67</v>
      </c>
      <c r="J5589" s="5" t="s">
        <v>9217</v>
      </c>
      <c r="K5589" t="s">
        <v>18</v>
      </c>
      <c r="L5589" t="s">
        <v>9281</v>
      </c>
      <c r="M5589" t="s">
        <v>9210</v>
      </c>
      <c r="O5589">
        <v>17</v>
      </c>
      <c r="P5589" t="s">
        <v>9226</v>
      </c>
      <c r="Q5589">
        <v>4</v>
      </c>
      <c r="R5589">
        <v>3</v>
      </c>
      <c r="S5589" t="s">
        <v>9258</v>
      </c>
      <c r="T5589" t="s">
        <v>9263</v>
      </c>
      <c r="U5589" t="s">
        <v>9282</v>
      </c>
      <c r="V5589" t="str" cm="1">
        <f t="array" ref="V5589">_xlfn.IFS(Hospital_Emergency_Room_Data[[#This Row],[Day]]&lt;=10,"Start(1-10)",Hospital_Emergency_Room_Data[[#This Row],[Day]]&lt;=20,"Middle(11-20)",Hospital_Emergency_Room_Data[[#This Row],[Day]]&gt;20,"End(21-30)")</f>
        <v>Start(1-10)</v>
      </c>
    </row>
    <row r="5590" spans="1:22">
      <c r="A5590">
        <v>519476165</v>
      </c>
      <c r="B5590" t="s">
        <v>5598</v>
      </c>
      <c r="C5590" s="1">
        <v>45136</v>
      </c>
      <c r="D5590" t="str">
        <f>TEXT(Hospital_Emergency_Room_Data[[#This Row],[Patient Admission Date]],"mmm")</f>
        <v>Jul</v>
      </c>
      <c r="E5590">
        <f>YEAR(Hospital_Emergency_Room_Data[[#This Row],[Patient Admission Date]])</f>
        <v>2023</v>
      </c>
      <c r="F5590" s="2">
        <v>0.99513888888888891</v>
      </c>
      <c r="G5590" s="8" t="str">
        <f>TEXT(Hospital_Emergency_Room_Data[[#This Row],[Patient Admission Date]],"dddd")</f>
        <v>Saturday</v>
      </c>
      <c r="H5590" t="s">
        <v>41</v>
      </c>
      <c r="I5590">
        <v>26</v>
      </c>
      <c r="J5590" s="5" t="s">
        <v>9220</v>
      </c>
      <c r="K5590" t="s">
        <v>18</v>
      </c>
      <c r="L5590" t="s">
        <v>9281</v>
      </c>
      <c r="M5590" t="s">
        <v>9210</v>
      </c>
      <c r="O5590">
        <v>57</v>
      </c>
      <c r="P5590" t="s">
        <v>9225</v>
      </c>
      <c r="Q5590">
        <v>29</v>
      </c>
      <c r="R5590">
        <v>23</v>
      </c>
      <c r="S5590" t="s">
        <v>9256</v>
      </c>
      <c r="T5590" t="s">
        <v>9264</v>
      </c>
      <c r="U5590" t="s">
        <v>9283</v>
      </c>
      <c r="V5590" t="str" cm="1">
        <f t="array" ref="V5590">_xlfn.IFS(Hospital_Emergency_Room_Data[[#This Row],[Day]]&lt;=10,"Start(1-10)",Hospital_Emergency_Room_Data[[#This Row],[Day]]&lt;=20,"Middle(11-20)",Hospital_Emergency_Room_Data[[#This Row],[Day]]&gt;20,"End(21-30)")</f>
        <v>End(21-30)</v>
      </c>
    </row>
    <row r="5591" spans="1:22">
      <c r="A5591">
        <v>530657735</v>
      </c>
      <c r="B5591" t="s">
        <v>5599</v>
      </c>
      <c r="C5591" s="1">
        <v>45320</v>
      </c>
      <c r="D5591" t="str">
        <f>TEXT(Hospital_Emergency_Room_Data[[#This Row],[Patient Admission Date]],"mmm")</f>
        <v>Jan</v>
      </c>
      <c r="E5591">
        <f>YEAR(Hospital_Emergency_Room_Data[[#This Row],[Patient Admission Date]])</f>
        <v>2024</v>
      </c>
      <c r="F5591" s="2">
        <v>0.28888888888888886</v>
      </c>
      <c r="G5591" s="8" t="str">
        <f>TEXT(Hospital_Emergency_Room_Data[[#This Row],[Patient Admission Date]],"dddd")</f>
        <v>Monday</v>
      </c>
      <c r="H5591" t="s">
        <v>41</v>
      </c>
      <c r="I5591">
        <v>27</v>
      </c>
      <c r="J5591" s="5" t="s">
        <v>9220</v>
      </c>
      <c r="K5591" t="s">
        <v>18</v>
      </c>
      <c r="L5591" t="s">
        <v>9281</v>
      </c>
      <c r="M5591" t="s">
        <v>9210</v>
      </c>
      <c r="O5591">
        <v>58</v>
      </c>
      <c r="P5591" t="s">
        <v>9225</v>
      </c>
      <c r="Q5591">
        <v>29</v>
      </c>
      <c r="R5591">
        <v>6</v>
      </c>
      <c r="S5591" t="s">
        <v>9255</v>
      </c>
      <c r="T5591" t="s">
        <v>9264</v>
      </c>
      <c r="U5591" t="s">
        <v>9283</v>
      </c>
      <c r="V5591" t="str" cm="1">
        <f t="array" ref="V5591">_xlfn.IFS(Hospital_Emergency_Room_Data[[#This Row],[Day]]&lt;=10,"Start(1-10)",Hospital_Emergency_Room_Data[[#This Row],[Day]]&lt;=20,"Middle(11-20)",Hospital_Emergency_Room_Data[[#This Row],[Day]]&gt;20,"End(21-30)")</f>
        <v>End(21-30)</v>
      </c>
    </row>
    <row r="5592" spans="1:22">
      <c r="A5592">
        <v>312086219</v>
      </c>
      <c r="B5592" t="s">
        <v>5600</v>
      </c>
      <c r="C5592" s="1">
        <v>45337</v>
      </c>
      <c r="D5592" t="str">
        <f>TEXT(Hospital_Emergency_Room_Data[[#This Row],[Patient Admission Date]],"mmm")</f>
        <v>Feb</v>
      </c>
      <c r="E5592">
        <f>YEAR(Hospital_Emergency_Room_Data[[#This Row],[Patient Admission Date]])</f>
        <v>2024</v>
      </c>
      <c r="F5592" s="2">
        <v>0.40208333333333335</v>
      </c>
      <c r="G5592" s="8" t="str">
        <f>TEXT(Hospital_Emergency_Room_Data[[#This Row],[Patient Admission Date]],"dddd")</f>
        <v>Thursday</v>
      </c>
      <c r="H5592" t="s">
        <v>41</v>
      </c>
      <c r="I5592">
        <v>47</v>
      </c>
      <c r="J5592" s="5" t="s">
        <v>9219</v>
      </c>
      <c r="K5592" t="s">
        <v>18</v>
      </c>
      <c r="L5592" t="s">
        <v>9281</v>
      </c>
      <c r="M5592" t="s">
        <v>9210</v>
      </c>
      <c r="O5592">
        <v>27</v>
      </c>
      <c r="P5592" t="s">
        <v>9226</v>
      </c>
      <c r="Q5592">
        <v>15</v>
      </c>
      <c r="R5592">
        <v>9</v>
      </c>
      <c r="S5592" t="s">
        <v>9255</v>
      </c>
      <c r="T5592" t="s">
        <v>9262</v>
      </c>
      <c r="U5592" t="s">
        <v>9282</v>
      </c>
      <c r="V5592" t="str" cm="1">
        <f t="array" ref="V5592">_xlfn.IFS(Hospital_Emergency_Room_Data[[#This Row],[Day]]&lt;=10,"Start(1-10)",Hospital_Emergency_Room_Data[[#This Row],[Day]]&lt;=20,"Middle(11-20)",Hospital_Emergency_Room_Data[[#This Row],[Day]]&gt;20,"End(21-30)")</f>
        <v>Middle(11-20)</v>
      </c>
    </row>
    <row r="5593" spans="1:22">
      <c r="A5593">
        <v>663725329</v>
      </c>
      <c r="B5593" t="s">
        <v>5601</v>
      </c>
      <c r="C5593" s="1">
        <v>45446</v>
      </c>
      <c r="D5593" t="str">
        <f>TEXT(Hospital_Emergency_Room_Data[[#This Row],[Patient Admission Date]],"mmm")</f>
        <v>Jun</v>
      </c>
      <c r="E5593">
        <f>YEAR(Hospital_Emergency_Room_Data[[#This Row],[Patient Admission Date]])</f>
        <v>2024</v>
      </c>
      <c r="F5593" s="2">
        <v>0.76666666666666672</v>
      </c>
      <c r="G5593" s="8" t="str">
        <f>TEXT(Hospital_Emergency_Room_Data[[#This Row],[Patient Admission Date]],"dddd")</f>
        <v>Monday</v>
      </c>
      <c r="H5593" t="s">
        <v>41</v>
      </c>
      <c r="I5593">
        <v>61</v>
      </c>
      <c r="J5593" s="5" t="s">
        <v>9217</v>
      </c>
      <c r="K5593" t="s">
        <v>18</v>
      </c>
      <c r="L5593" t="s">
        <v>9281</v>
      </c>
      <c r="M5593" t="s">
        <v>9210</v>
      </c>
      <c r="O5593">
        <v>47</v>
      </c>
      <c r="P5593" t="s">
        <v>9225</v>
      </c>
      <c r="Q5593">
        <v>3</v>
      </c>
      <c r="R5593">
        <v>18</v>
      </c>
      <c r="S5593" t="s">
        <v>9256</v>
      </c>
      <c r="T5593" t="s">
        <v>9263</v>
      </c>
      <c r="U5593" t="s">
        <v>9283</v>
      </c>
      <c r="V5593" t="str" cm="1">
        <f t="array" ref="V5593">_xlfn.IFS(Hospital_Emergency_Room_Data[[#This Row],[Day]]&lt;=10,"Start(1-10)",Hospital_Emergency_Room_Data[[#This Row],[Day]]&lt;=20,"Middle(11-20)",Hospital_Emergency_Room_Data[[#This Row],[Day]]&gt;20,"End(21-30)")</f>
        <v>Start(1-10)</v>
      </c>
    </row>
    <row r="5594" spans="1:22">
      <c r="A5594">
        <v>531199617</v>
      </c>
      <c r="B5594" t="s">
        <v>5602</v>
      </c>
      <c r="C5594" s="1">
        <v>45174</v>
      </c>
      <c r="D5594" t="str">
        <f>TEXT(Hospital_Emergency_Room_Data[[#This Row],[Patient Admission Date]],"mmm")</f>
        <v>Sep</v>
      </c>
      <c r="E5594">
        <f>YEAR(Hospital_Emergency_Room_Data[[#This Row],[Patient Admission Date]])</f>
        <v>2023</v>
      </c>
      <c r="F5594" s="2">
        <v>3.8194444444444448E-2</v>
      </c>
      <c r="G5594" s="8" t="str">
        <f>TEXT(Hospital_Emergency_Room_Data[[#This Row],[Patient Admission Date]],"dddd")</f>
        <v>Tuesday</v>
      </c>
      <c r="H5594" t="s">
        <v>41</v>
      </c>
      <c r="I5594">
        <v>68</v>
      </c>
      <c r="J5594" s="5" t="s">
        <v>9217</v>
      </c>
      <c r="K5594" t="s">
        <v>18</v>
      </c>
      <c r="L5594" t="s">
        <v>9281</v>
      </c>
      <c r="M5594" t="s">
        <v>9210</v>
      </c>
      <c r="O5594">
        <v>34</v>
      </c>
      <c r="P5594" t="s">
        <v>9225</v>
      </c>
      <c r="Q5594">
        <v>5</v>
      </c>
      <c r="R5594">
        <v>0</v>
      </c>
      <c r="S5594" t="s">
        <v>9258</v>
      </c>
      <c r="T5594" t="s">
        <v>9263</v>
      </c>
      <c r="U5594" t="s">
        <v>9300</v>
      </c>
      <c r="V5594" t="str" cm="1">
        <f t="array" ref="V5594">_xlfn.IFS(Hospital_Emergency_Room_Data[[#This Row],[Day]]&lt;=10,"Start(1-10)",Hospital_Emergency_Room_Data[[#This Row],[Day]]&lt;=20,"Middle(11-20)",Hospital_Emergency_Room_Data[[#This Row],[Day]]&gt;20,"End(21-30)")</f>
        <v>Start(1-10)</v>
      </c>
    </row>
    <row r="5595" spans="1:22">
      <c r="A5595">
        <v>241686242</v>
      </c>
      <c r="B5595" t="s">
        <v>5603</v>
      </c>
      <c r="C5595" s="1">
        <v>45029</v>
      </c>
      <c r="D5595" t="str">
        <f>TEXT(Hospital_Emergency_Room_Data[[#This Row],[Patient Admission Date]],"mmm")</f>
        <v>Apr</v>
      </c>
      <c r="E5595">
        <f>YEAR(Hospital_Emergency_Room_Data[[#This Row],[Patient Admission Date]])</f>
        <v>2023</v>
      </c>
      <c r="F5595" s="2">
        <v>0.2326388888888889</v>
      </c>
      <c r="G5595" s="8" t="str">
        <f>TEXT(Hospital_Emergency_Room_Data[[#This Row],[Patient Admission Date]],"dddd")</f>
        <v>Thursday</v>
      </c>
      <c r="H5595" t="s">
        <v>41</v>
      </c>
      <c r="I5595">
        <v>26</v>
      </c>
      <c r="J5595" s="5" t="s">
        <v>9220</v>
      </c>
      <c r="K5595" t="s">
        <v>18</v>
      </c>
      <c r="L5595" t="s">
        <v>9281</v>
      </c>
      <c r="M5595" t="s">
        <v>9210</v>
      </c>
      <c r="O5595">
        <v>37</v>
      </c>
      <c r="P5595" t="s">
        <v>9225</v>
      </c>
      <c r="Q5595">
        <v>13</v>
      </c>
      <c r="R5595">
        <v>5</v>
      </c>
      <c r="S5595" t="s">
        <v>9258</v>
      </c>
      <c r="T5595" t="s">
        <v>9265</v>
      </c>
      <c r="U5595" t="s">
        <v>9300</v>
      </c>
      <c r="V5595" t="str" cm="1">
        <f t="array" ref="V5595">_xlfn.IFS(Hospital_Emergency_Room_Data[[#This Row],[Day]]&lt;=10,"Start(1-10)",Hospital_Emergency_Room_Data[[#This Row],[Day]]&lt;=20,"Middle(11-20)",Hospital_Emergency_Room_Data[[#This Row],[Day]]&gt;20,"End(21-30)")</f>
        <v>Middle(11-20)</v>
      </c>
    </row>
    <row r="5596" spans="1:22">
      <c r="A5596">
        <v>648846300</v>
      </c>
      <c r="B5596" t="s">
        <v>3046</v>
      </c>
      <c r="C5596" s="1">
        <v>45095</v>
      </c>
      <c r="D5596" t="str">
        <f>TEXT(Hospital_Emergency_Room_Data[[#This Row],[Patient Admission Date]],"mmm")</f>
        <v>Jun</v>
      </c>
      <c r="E5596">
        <f>YEAR(Hospital_Emergency_Room_Data[[#This Row],[Patient Admission Date]])</f>
        <v>2023</v>
      </c>
      <c r="F5596" s="2">
        <v>0.47152777777777777</v>
      </c>
      <c r="G5596" s="8" t="str">
        <f>TEXT(Hospital_Emergency_Room_Data[[#This Row],[Patient Admission Date]],"dddd")</f>
        <v>Sunday</v>
      </c>
      <c r="H5596" t="s">
        <v>41</v>
      </c>
      <c r="I5596">
        <v>15</v>
      </c>
      <c r="J5596" s="5" t="s">
        <v>9220</v>
      </c>
      <c r="K5596" t="s">
        <v>18</v>
      </c>
      <c r="L5596" t="s">
        <v>9281</v>
      </c>
      <c r="M5596" t="s">
        <v>9210</v>
      </c>
      <c r="O5596">
        <v>55</v>
      </c>
      <c r="P5596" t="s">
        <v>9225</v>
      </c>
      <c r="Q5596">
        <v>18</v>
      </c>
      <c r="R5596">
        <v>11</v>
      </c>
      <c r="S5596" t="s">
        <v>9255</v>
      </c>
      <c r="T5596" t="s">
        <v>9262</v>
      </c>
      <c r="U5596" t="s">
        <v>9283</v>
      </c>
      <c r="V5596" t="str" cm="1">
        <f t="array" ref="V5596">_xlfn.IFS(Hospital_Emergency_Room_Data[[#This Row],[Day]]&lt;=10,"Start(1-10)",Hospital_Emergency_Room_Data[[#This Row],[Day]]&lt;=20,"Middle(11-20)",Hospital_Emergency_Room_Data[[#This Row],[Day]]&gt;20,"End(21-30)")</f>
        <v>Middle(11-20)</v>
      </c>
    </row>
    <row r="5597" spans="1:22">
      <c r="A5597">
        <v>459845993</v>
      </c>
      <c r="B5597" t="s">
        <v>5604</v>
      </c>
      <c r="C5597" s="1">
        <v>45254</v>
      </c>
      <c r="D5597" t="str">
        <f>TEXT(Hospital_Emergency_Room_Data[[#This Row],[Patient Admission Date]],"mmm")</f>
        <v>Nov</v>
      </c>
      <c r="E5597">
        <f>YEAR(Hospital_Emergency_Room_Data[[#This Row],[Patient Admission Date]])</f>
        <v>2023</v>
      </c>
      <c r="F5597" s="2">
        <v>0.94930555555555551</v>
      </c>
      <c r="G5597" s="8" t="str">
        <f>TEXT(Hospital_Emergency_Room_Data[[#This Row],[Patient Admission Date]],"dddd")</f>
        <v>Friday</v>
      </c>
      <c r="H5597" t="s">
        <v>41</v>
      </c>
      <c r="I5597">
        <v>4</v>
      </c>
      <c r="J5597" s="5" t="s">
        <v>9218</v>
      </c>
      <c r="K5597" t="s">
        <v>18</v>
      </c>
      <c r="L5597" t="s">
        <v>9281</v>
      </c>
      <c r="M5597" t="s">
        <v>9210</v>
      </c>
      <c r="O5597">
        <v>11</v>
      </c>
      <c r="P5597" t="s">
        <v>9226</v>
      </c>
      <c r="Q5597">
        <v>24</v>
      </c>
      <c r="R5597">
        <v>22</v>
      </c>
      <c r="S5597" t="s">
        <v>9256</v>
      </c>
      <c r="T5597" t="s">
        <v>9264</v>
      </c>
      <c r="U5597" t="s">
        <v>9282</v>
      </c>
      <c r="V5597" t="str" cm="1">
        <f t="array" ref="V5597">_xlfn.IFS(Hospital_Emergency_Room_Data[[#This Row],[Day]]&lt;=10,"Start(1-10)",Hospital_Emergency_Room_Data[[#This Row],[Day]]&lt;=20,"Middle(11-20)",Hospital_Emergency_Room_Data[[#This Row],[Day]]&gt;20,"End(21-30)")</f>
        <v>End(21-30)</v>
      </c>
    </row>
    <row r="5598" spans="1:22">
      <c r="A5598">
        <v>303712802</v>
      </c>
      <c r="B5598" t="s">
        <v>5605</v>
      </c>
      <c r="C5598" s="1">
        <v>45315</v>
      </c>
      <c r="D5598" t="str">
        <f>TEXT(Hospital_Emergency_Room_Data[[#This Row],[Patient Admission Date]],"mmm")</f>
        <v>Jan</v>
      </c>
      <c r="E5598">
        <f>YEAR(Hospital_Emergency_Room_Data[[#This Row],[Patient Admission Date]])</f>
        <v>2024</v>
      </c>
      <c r="F5598" s="2">
        <v>0.49722222222222223</v>
      </c>
      <c r="G5598" s="8" t="str">
        <f>TEXT(Hospital_Emergency_Room_Data[[#This Row],[Patient Admission Date]],"dddd")</f>
        <v>Wednesday</v>
      </c>
      <c r="H5598" t="s">
        <v>41</v>
      </c>
      <c r="I5598">
        <v>75</v>
      </c>
      <c r="J5598" s="5" t="s">
        <v>9222</v>
      </c>
      <c r="K5598" t="s">
        <v>18</v>
      </c>
      <c r="L5598" t="s">
        <v>9281</v>
      </c>
      <c r="M5598" t="s">
        <v>9210</v>
      </c>
      <c r="O5598">
        <v>15</v>
      </c>
      <c r="P5598" t="s">
        <v>9226</v>
      </c>
      <c r="Q5598">
        <v>24</v>
      </c>
      <c r="R5598">
        <v>11</v>
      </c>
      <c r="S5598" t="s">
        <v>9255</v>
      </c>
      <c r="T5598" t="s">
        <v>9264</v>
      </c>
      <c r="U5598" t="s">
        <v>9282</v>
      </c>
      <c r="V5598" t="str" cm="1">
        <f t="array" ref="V5598">_xlfn.IFS(Hospital_Emergency_Room_Data[[#This Row],[Day]]&lt;=10,"Start(1-10)",Hospital_Emergency_Room_Data[[#This Row],[Day]]&lt;=20,"Middle(11-20)",Hospital_Emergency_Room_Data[[#This Row],[Day]]&gt;20,"End(21-30)")</f>
        <v>End(21-30)</v>
      </c>
    </row>
    <row r="5599" spans="1:22">
      <c r="A5599">
        <v>646282601</v>
      </c>
      <c r="B5599" t="s">
        <v>5606</v>
      </c>
      <c r="C5599" s="1">
        <v>45496</v>
      </c>
      <c r="D5599" t="str">
        <f>TEXT(Hospital_Emergency_Room_Data[[#This Row],[Patient Admission Date]],"mmm")</f>
        <v>Jul</v>
      </c>
      <c r="E5599">
        <f>YEAR(Hospital_Emergency_Room_Data[[#This Row],[Patient Admission Date]])</f>
        <v>2024</v>
      </c>
      <c r="F5599" s="2">
        <v>0.37291666666666667</v>
      </c>
      <c r="G5599" s="8" t="str">
        <f>TEXT(Hospital_Emergency_Room_Data[[#This Row],[Patient Admission Date]],"dddd")</f>
        <v>Tuesday</v>
      </c>
      <c r="H5599" t="s">
        <v>41</v>
      </c>
      <c r="I5599">
        <v>52</v>
      </c>
      <c r="J5599" s="5" t="s">
        <v>9219</v>
      </c>
      <c r="K5599" t="s">
        <v>18</v>
      </c>
      <c r="L5599" t="s">
        <v>9281</v>
      </c>
      <c r="M5599" t="s">
        <v>9210</v>
      </c>
      <c r="O5599">
        <v>20</v>
      </c>
      <c r="P5599" t="s">
        <v>9226</v>
      </c>
      <c r="Q5599">
        <v>23</v>
      </c>
      <c r="R5599">
        <v>8</v>
      </c>
      <c r="S5599" t="s">
        <v>9255</v>
      </c>
      <c r="T5599" t="s">
        <v>9264</v>
      </c>
      <c r="U5599" t="s">
        <v>9282</v>
      </c>
      <c r="V5599" t="str" cm="1">
        <f t="array" ref="V5599">_xlfn.IFS(Hospital_Emergency_Room_Data[[#This Row],[Day]]&lt;=10,"Start(1-10)",Hospital_Emergency_Room_Data[[#This Row],[Day]]&lt;=20,"Middle(11-20)",Hospital_Emergency_Room_Data[[#This Row],[Day]]&gt;20,"End(21-30)")</f>
        <v>End(21-30)</v>
      </c>
    </row>
    <row r="5600" spans="1:22">
      <c r="A5600">
        <v>670584395</v>
      </c>
      <c r="B5600" t="s">
        <v>5607</v>
      </c>
      <c r="C5600" s="1">
        <v>45434</v>
      </c>
      <c r="D5600" t="str">
        <f>TEXT(Hospital_Emergency_Room_Data[[#This Row],[Patient Admission Date]],"mmm")</f>
        <v>May</v>
      </c>
      <c r="E5600">
        <f>YEAR(Hospital_Emergency_Room_Data[[#This Row],[Patient Admission Date]])</f>
        <v>2024</v>
      </c>
      <c r="F5600" s="2">
        <v>9.0277777777777769E-3</v>
      </c>
      <c r="G5600" s="8" t="str">
        <f>TEXT(Hospital_Emergency_Room_Data[[#This Row],[Patient Admission Date]],"dddd")</f>
        <v>Wednesday</v>
      </c>
      <c r="H5600" t="s">
        <v>41</v>
      </c>
      <c r="I5600">
        <v>10</v>
      </c>
      <c r="J5600" s="5" t="s">
        <v>9221</v>
      </c>
      <c r="K5600" t="s">
        <v>18</v>
      </c>
      <c r="L5600" t="s">
        <v>9281</v>
      </c>
      <c r="M5600" t="s">
        <v>9210</v>
      </c>
      <c r="O5600">
        <v>33</v>
      </c>
      <c r="P5600" t="s">
        <v>9225</v>
      </c>
      <c r="Q5600">
        <v>22</v>
      </c>
      <c r="R5600">
        <v>0</v>
      </c>
      <c r="S5600" t="s">
        <v>9258</v>
      </c>
      <c r="T5600" t="s">
        <v>9264</v>
      </c>
      <c r="U5600" t="s">
        <v>9300</v>
      </c>
      <c r="V5600" t="str" cm="1">
        <f t="array" ref="V5600">_xlfn.IFS(Hospital_Emergency_Room_Data[[#This Row],[Day]]&lt;=10,"Start(1-10)",Hospital_Emergency_Room_Data[[#This Row],[Day]]&lt;=20,"Middle(11-20)",Hospital_Emergency_Room_Data[[#This Row],[Day]]&gt;20,"End(21-30)")</f>
        <v>End(21-30)</v>
      </c>
    </row>
    <row r="5601" spans="1:22">
      <c r="A5601">
        <v>237969260</v>
      </c>
      <c r="B5601" t="s">
        <v>5608</v>
      </c>
      <c r="C5601" s="1">
        <v>45389</v>
      </c>
      <c r="D5601" t="str">
        <f>TEXT(Hospital_Emergency_Room_Data[[#This Row],[Patient Admission Date]],"mmm")</f>
        <v>Apr</v>
      </c>
      <c r="E5601">
        <f>YEAR(Hospital_Emergency_Room_Data[[#This Row],[Patient Admission Date]])</f>
        <v>2024</v>
      </c>
      <c r="F5601" s="2">
        <v>0.75138888888888888</v>
      </c>
      <c r="G5601" s="8" t="str">
        <f>TEXT(Hospital_Emergency_Room_Data[[#This Row],[Patient Admission Date]],"dddd")</f>
        <v>Sunday</v>
      </c>
      <c r="H5601" t="s">
        <v>41</v>
      </c>
      <c r="I5601">
        <v>27</v>
      </c>
      <c r="J5601" s="5" t="s">
        <v>9220</v>
      </c>
      <c r="K5601" t="s">
        <v>18</v>
      </c>
      <c r="L5601" t="s">
        <v>9281</v>
      </c>
      <c r="M5601" t="s">
        <v>9210</v>
      </c>
      <c r="O5601">
        <v>52</v>
      </c>
      <c r="P5601" t="s">
        <v>9225</v>
      </c>
      <c r="Q5601">
        <v>7</v>
      </c>
      <c r="R5601">
        <v>18</v>
      </c>
      <c r="S5601" t="s">
        <v>9256</v>
      </c>
      <c r="T5601" t="s">
        <v>9263</v>
      </c>
      <c r="U5601" t="s">
        <v>9283</v>
      </c>
      <c r="V5601" t="str" cm="1">
        <f t="array" ref="V5601">_xlfn.IFS(Hospital_Emergency_Room_Data[[#This Row],[Day]]&lt;=10,"Start(1-10)",Hospital_Emergency_Room_Data[[#This Row],[Day]]&lt;=20,"Middle(11-20)",Hospital_Emergency_Room_Data[[#This Row],[Day]]&gt;20,"End(21-30)")</f>
        <v>Start(1-10)</v>
      </c>
    </row>
    <row r="5602" spans="1:22">
      <c r="A5602">
        <v>592785794</v>
      </c>
      <c r="B5602" t="s">
        <v>5609</v>
      </c>
      <c r="C5602" s="1">
        <v>45126</v>
      </c>
      <c r="D5602" t="str">
        <f>TEXT(Hospital_Emergency_Room_Data[[#This Row],[Patient Admission Date]],"mmm")</f>
        <v>Jul</v>
      </c>
      <c r="E5602">
        <f>YEAR(Hospital_Emergency_Room_Data[[#This Row],[Patient Admission Date]])</f>
        <v>2023</v>
      </c>
      <c r="F5602" s="2">
        <v>0.39097222222222222</v>
      </c>
      <c r="G5602" s="8" t="str">
        <f>TEXT(Hospital_Emergency_Room_Data[[#This Row],[Patient Admission Date]],"dddd")</f>
        <v>Wednesday</v>
      </c>
      <c r="H5602" t="s">
        <v>41</v>
      </c>
      <c r="I5602">
        <v>22</v>
      </c>
      <c r="J5602" s="5" t="s">
        <v>9220</v>
      </c>
      <c r="K5602" t="s">
        <v>18</v>
      </c>
      <c r="L5602" t="s">
        <v>9281</v>
      </c>
      <c r="M5602" t="s">
        <v>9210</v>
      </c>
      <c r="O5602">
        <v>53</v>
      </c>
      <c r="P5602" t="s">
        <v>9225</v>
      </c>
      <c r="Q5602">
        <v>19</v>
      </c>
      <c r="R5602">
        <v>9</v>
      </c>
      <c r="S5602" t="s">
        <v>9255</v>
      </c>
      <c r="T5602" t="s">
        <v>9262</v>
      </c>
      <c r="U5602" t="s">
        <v>9283</v>
      </c>
      <c r="V5602" t="str" cm="1">
        <f t="array" ref="V5602">_xlfn.IFS(Hospital_Emergency_Room_Data[[#This Row],[Day]]&lt;=10,"Start(1-10)",Hospital_Emergency_Room_Data[[#This Row],[Day]]&lt;=20,"Middle(11-20)",Hospital_Emergency_Room_Data[[#This Row],[Day]]&gt;20,"End(21-30)")</f>
        <v>Middle(11-20)</v>
      </c>
    </row>
    <row r="5603" spans="1:22">
      <c r="A5603">
        <v>144239650</v>
      </c>
      <c r="B5603" t="s">
        <v>5610</v>
      </c>
      <c r="C5603" s="1">
        <v>45342</v>
      </c>
      <c r="D5603" t="str">
        <f>TEXT(Hospital_Emergency_Room_Data[[#This Row],[Patient Admission Date]],"mmm")</f>
        <v>Feb</v>
      </c>
      <c r="E5603">
        <f>YEAR(Hospital_Emergency_Room_Data[[#This Row],[Patient Admission Date]])</f>
        <v>2024</v>
      </c>
      <c r="F5603" s="2">
        <v>0.7631944444444444</v>
      </c>
      <c r="G5603" s="8" t="str">
        <f>TEXT(Hospital_Emergency_Room_Data[[#This Row],[Patient Admission Date]],"dddd")</f>
        <v>Tuesday</v>
      </c>
      <c r="H5603" t="s">
        <v>41</v>
      </c>
      <c r="I5603">
        <v>6</v>
      </c>
      <c r="J5603" s="5" t="s">
        <v>9221</v>
      </c>
      <c r="K5603" t="s">
        <v>18</v>
      </c>
      <c r="L5603" t="s">
        <v>9281</v>
      </c>
      <c r="M5603" t="s">
        <v>9210</v>
      </c>
      <c r="O5603">
        <v>57</v>
      </c>
      <c r="P5603" t="s">
        <v>9225</v>
      </c>
      <c r="Q5603">
        <v>20</v>
      </c>
      <c r="R5603">
        <v>18</v>
      </c>
      <c r="S5603" t="s">
        <v>9256</v>
      </c>
      <c r="T5603" t="s">
        <v>9262</v>
      </c>
      <c r="U5603" t="s">
        <v>9283</v>
      </c>
      <c r="V5603" t="str" cm="1">
        <f t="array" ref="V5603">_xlfn.IFS(Hospital_Emergency_Room_Data[[#This Row],[Day]]&lt;=10,"Start(1-10)",Hospital_Emergency_Room_Data[[#This Row],[Day]]&lt;=20,"Middle(11-20)",Hospital_Emergency_Room_Data[[#This Row],[Day]]&gt;20,"End(21-30)")</f>
        <v>Middle(11-20)</v>
      </c>
    </row>
    <row r="5604" spans="1:22">
      <c r="A5604">
        <v>498273065</v>
      </c>
      <c r="B5604" t="s">
        <v>5611</v>
      </c>
      <c r="C5604" s="1">
        <v>45122</v>
      </c>
      <c r="D5604" t="str">
        <f>TEXT(Hospital_Emergency_Room_Data[[#This Row],[Patient Admission Date]],"mmm")</f>
        <v>Jul</v>
      </c>
      <c r="E5604">
        <f>YEAR(Hospital_Emergency_Room_Data[[#This Row],[Patient Admission Date]])</f>
        <v>2023</v>
      </c>
      <c r="F5604" s="2">
        <v>0.86319444444444449</v>
      </c>
      <c r="G5604" s="8" t="str">
        <f>TEXT(Hospital_Emergency_Room_Data[[#This Row],[Patient Admission Date]],"dddd")</f>
        <v>Saturday</v>
      </c>
      <c r="H5604" t="s">
        <v>41</v>
      </c>
      <c r="I5604">
        <v>73</v>
      </c>
      <c r="J5604" s="5" t="s">
        <v>9222</v>
      </c>
      <c r="K5604" t="s">
        <v>18</v>
      </c>
      <c r="L5604" t="s">
        <v>9281</v>
      </c>
      <c r="M5604" t="s">
        <v>9210</v>
      </c>
      <c r="O5604">
        <v>13</v>
      </c>
      <c r="P5604" t="s">
        <v>9226</v>
      </c>
      <c r="Q5604">
        <v>15</v>
      </c>
      <c r="R5604">
        <v>20</v>
      </c>
      <c r="S5604" t="s">
        <v>9256</v>
      </c>
      <c r="T5604" t="s">
        <v>9262</v>
      </c>
      <c r="U5604" t="s">
        <v>9282</v>
      </c>
      <c r="V5604" t="str" cm="1">
        <f t="array" ref="V5604">_xlfn.IFS(Hospital_Emergency_Room_Data[[#This Row],[Day]]&lt;=10,"Start(1-10)",Hospital_Emergency_Room_Data[[#This Row],[Day]]&lt;=20,"Middle(11-20)",Hospital_Emergency_Room_Data[[#This Row],[Day]]&gt;20,"End(21-30)")</f>
        <v>Middle(11-20)</v>
      </c>
    </row>
    <row r="5605" spans="1:22">
      <c r="A5605">
        <v>489028826</v>
      </c>
      <c r="B5605" t="s">
        <v>5612</v>
      </c>
      <c r="C5605" s="1">
        <v>45343</v>
      </c>
      <c r="D5605" t="str">
        <f>TEXT(Hospital_Emergency_Room_Data[[#This Row],[Patient Admission Date]],"mmm")</f>
        <v>Feb</v>
      </c>
      <c r="E5605">
        <f>YEAR(Hospital_Emergency_Room_Data[[#This Row],[Patient Admission Date]])</f>
        <v>2024</v>
      </c>
      <c r="F5605" s="2">
        <v>0.67708333333333337</v>
      </c>
      <c r="G5605" s="8" t="str">
        <f>TEXT(Hospital_Emergency_Room_Data[[#This Row],[Patient Admission Date]],"dddd")</f>
        <v>Wednesday</v>
      </c>
      <c r="H5605" t="s">
        <v>41</v>
      </c>
      <c r="I5605">
        <v>67</v>
      </c>
      <c r="J5605" s="5" t="s">
        <v>9217</v>
      </c>
      <c r="K5605" t="s">
        <v>18</v>
      </c>
      <c r="L5605" t="s">
        <v>9281</v>
      </c>
      <c r="M5605" t="s">
        <v>9210</v>
      </c>
      <c r="O5605">
        <v>16</v>
      </c>
      <c r="P5605" t="s">
        <v>9226</v>
      </c>
      <c r="Q5605">
        <v>21</v>
      </c>
      <c r="R5605">
        <v>16</v>
      </c>
      <c r="S5605" t="s">
        <v>9257</v>
      </c>
      <c r="T5605" t="s">
        <v>9262</v>
      </c>
      <c r="U5605" t="s">
        <v>9282</v>
      </c>
      <c r="V5605" t="str" cm="1">
        <f t="array" ref="V5605">_xlfn.IFS(Hospital_Emergency_Room_Data[[#This Row],[Day]]&lt;=10,"Start(1-10)",Hospital_Emergency_Room_Data[[#This Row],[Day]]&lt;=20,"Middle(11-20)",Hospital_Emergency_Room_Data[[#This Row],[Day]]&gt;20,"End(21-30)")</f>
        <v>End(21-30)</v>
      </c>
    </row>
    <row r="5606" spans="1:22">
      <c r="A5606">
        <v>378322885</v>
      </c>
      <c r="B5606" t="s">
        <v>5613</v>
      </c>
      <c r="C5606" s="1">
        <v>45206</v>
      </c>
      <c r="D5606" t="str">
        <f>TEXT(Hospital_Emergency_Room_Data[[#This Row],[Patient Admission Date]],"mmm")</f>
        <v>Oct</v>
      </c>
      <c r="E5606">
        <f>YEAR(Hospital_Emergency_Room_Data[[#This Row],[Patient Admission Date]])</f>
        <v>2023</v>
      </c>
      <c r="F5606" s="2">
        <v>0.29791666666666666</v>
      </c>
      <c r="G5606" s="8" t="str">
        <f>TEXT(Hospital_Emergency_Room_Data[[#This Row],[Patient Admission Date]],"dddd")</f>
        <v>Saturday</v>
      </c>
      <c r="H5606" t="s">
        <v>41</v>
      </c>
      <c r="I5606">
        <v>45</v>
      </c>
      <c r="J5606" s="5" t="s">
        <v>9219</v>
      </c>
      <c r="K5606" t="s">
        <v>18</v>
      </c>
      <c r="L5606" t="s">
        <v>9281</v>
      </c>
      <c r="M5606" t="s">
        <v>9210</v>
      </c>
      <c r="O5606">
        <v>30</v>
      </c>
      <c r="P5606" t="s">
        <v>9225</v>
      </c>
      <c r="Q5606">
        <v>7</v>
      </c>
      <c r="R5606">
        <v>7</v>
      </c>
      <c r="S5606" t="s">
        <v>9255</v>
      </c>
      <c r="T5606" t="s">
        <v>9263</v>
      </c>
      <c r="U5606" t="s">
        <v>9282</v>
      </c>
      <c r="V5606" t="str" cm="1">
        <f t="array" ref="V5606">_xlfn.IFS(Hospital_Emergency_Room_Data[[#This Row],[Day]]&lt;=10,"Start(1-10)",Hospital_Emergency_Room_Data[[#This Row],[Day]]&lt;=20,"Middle(11-20)",Hospital_Emergency_Room_Data[[#This Row],[Day]]&gt;20,"End(21-30)")</f>
        <v>Start(1-10)</v>
      </c>
    </row>
    <row r="5607" spans="1:22">
      <c r="A5607">
        <v>893841872</v>
      </c>
      <c r="B5607" t="s">
        <v>5614</v>
      </c>
      <c r="C5607" s="1">
        <v>45109</v>
      </c>
      <c r="D5607" t="str">
        <f>TEXT(Hospital_Emergency_Room_Data[[#This Row],[Patient Admission Date]],"mmm")</f>
        <v>Jul</v>
      </c>
      <c r="E5607">
        <f>YEAR(Hospital_Emergency_Room_Data[[#This Row],[Patient Admission Date]])</f>
        <v>2023</v>
      </c>
      <c r="F5607" s="2">
        <v>0.93125000000000002</v>
      </c>
      <c r="G5607" s="8" t="str">
        <f>TEXT(Hospital_Emergency_Room_Data[[#This Row],[Patient Admission Date]],"dddd")</f>
        <v>Sunday</v>
      </c>
      <c r="H5607" t="s">
        <v>41</v>
      </c>
      <c r="I5607">
        <v>42</v>
      </c>
      <c r="J5607" s="5" t="s">
        <v>9223</v>
      </c>
      <c r="K5607" t="s">
        <v>18</v>
      </c>
      <c r="L5607" t="s">
        <v>9281</v>
      </c>
      <c r="M5607" t="s">
        <v>9210</v>
      </c>
      <c r="O5607">
        <v>35</v>
      </c>
      <c r="P5607" t="s">
        <v>9225</v>
      </c>
      <c r="Q5607">
        <v>2</v>
      </c>
      <c r="R5607">
        <v>22</v>
      </c>
      <c r="S5607" t="s">
        <v>9256</v>
      </c>
      <c r="T5607" t="s">
        <v>9263</v>
      </c>
      <c r="U5607" t="s">
        <v>9300</v>
      </c>
      <c r="V5607" t="str" cm="1">
        <f t="array" ref="V5607">_xlfn.IFS(Hospital_Emergency_Room_Data[[#This Row],[Day]]&lt;=10,"Start(1-10)",Hospital_Emergency_Room_Data[[#This Row],[Day]]&lt;=20,"Middle(11-20)",Hospital_Emergency_Room_Data[[#This Row],[Day]]&gt;20,"End(21-30)")</f>
        <v>Start(1-10)</v>
      </c>
    </row>
    <row r="5608" spans="1:22">
      <c r="A5608">
        <v>755101498</v>
      </c>
      <c r="B5608" t="s">
        <v>5615</v>
      </c>
      <c r="C5608" s="1">
        <v>45099</v>
      </c>
      <c r="D5608" t="str">
        <f>TEXT(Hospital_Emergency_Room_Data[[#This Row],[Patient Admission Date]],"mmm")</f>
        <v>Jun</v>
      </c>
      <c r="E5608">
        <f>YEAR(Hospital_Emergency_Room_Data[[#This Row],[Patient Admission Date]])</f>
        <v>2023</v>
      </c>
      <c r="F5608" s="2">
        <v>0.29722222222222222</v>
      </c>
      <c r="G5608" s="8" t="str">
        <f>TEXT(Hospital_Emergency_Room_Data[[#This Row],[Patient Admission Date]],"dddd")</f>
        <v>Thursday</v>
      </c>
      <c r="H5608" t="s">
        <v>41</v>
      </c>
      <c r="I5608">
        <v>47</v>
      </c>
      <c r="J5608" s="5" t="s">
        <v>9219</v>
      </c>
      <c r="K5608" t="s">
        <v>18</v>
      </c>
      <c r="L5608" t="s">
        <v>9281</v>
      </c>
      <c r="M5608" t="s">
        <v>9210</v>
      </c>
      <c r="O5608">
        <v>35</v>
      </c>
      <c r="P5608" t="s">
        <v>9225</v>
      </c>
      <c r="Q5608">
        <v>22</v>
      </c>
      <c r="R5608">
        <v>7</v>
      </c>
      <c r="S5608" t="s">
        <v>9255</v>
      </c>
      <c r="T5608" t="s">
        <v>9264</v>
      </c>
      <c r="U5608" t="s">
        <v>9300</v>
      </c>
      <c r="V5608" t="str" cm="1">
        <f t="array" ref="V5608">_xlfn.IFS(Hospital_Emergency_Room_Data[[#This Row],[Day]]&lt;=10,"Start(1-10)",Hospital_Emergency_Room_Data[[#This Row],[Day]]&lt;=20,"Middle(11-20)",Hospital_Emergency_Room_Data[[#This Row],[Day]]&gt;20,"End(21-30)")</f>
        <v>End(21-30)</v>
      </c>
    </row>
    <row r="5609" spans="1:22">
      <c r="A5609">
        <v>435903773</v>
      </c>
      <c r="B5609" t="s">
        <v>5616</v>
      </c>
      <c r="C5609" s="1">
        <v>45351</v>
      </c>
      <c r="D5609" t="str">
        <f>TEXT(Hospital_Emergency_Room_Data[[#This Row],[Patient Admission Date]],"mmm")</f>
        <v>Feb</v>
      </c>
      <c r="E5609">
        <f>YEAR(Hospital_Emergency_Room_Data[[#This Row],[Patient Admission Date]])</f>
        <v>2024</v>
      </c>
      <c r="F5609" s="2">
        <v>0.34305555555555556</v>
      </c>
      <c r="G5609" s="8" t="str">
        <f>TEXT(Hospital_Emergency_Room_Data[[#This Row],[Patient Admission Date]],"dddd")</f>
        <v>Thursday</v>
      </c>
      <c r="H5609" t="s">
        <v>41</v>
      </c>
      <c r="I5609">
        <v>16</v>
      </c>
      <c r="J5609" s="5" t="s">
        <v>9220</v>
      </c>
      <c r="K5609" t="s">
        <v>18</v>
      </c>
      <c r="L5609" t="s">
        <v>9281</v>
      </c>
      <c r="M5609" t="s">
        <v>9210</v>
      </c>
      <c r="O5609">
        <v>42</v>
      </c>
      <c r="P5609" t="s">
        <v>9225</v>
      </c>
      <c r="Q5609">
        <v>29</v>
      </c>
      <c r="R5609">
        <v>8</v>
      </c>
      <c r="S5609" t="s">
        <v>9255</v>
      </c>
      <c r="T5609" t="s">
        <v>9264</v>
      </c>
      <c r="U5609" t="s">
        <v>9300</v>
      </c>
      <c r="V5609" t="str" cm="1">
        <f t="array" ref="V5609">_xlfn.IFS(Hospital_Emergency_Room_Data[[#This Row],[Day]]&lt;=10,"Start(1-10)",Hospital_Emergency_Room_Data[[#This Row],[Day]]&lt;=20,"Middle(11-20)",Hospital_Emergency_Room_Data[[#This Row],[Day]]&gt;20,"End(21-30)")</f>
        <v>End(21-30)</v>
      </c>
    </row>
    <row r="5610" spans="1:22">
      <c r="A5610">
        <v>410996767</v>
      </c>
      <c r="B5610" t="s">
        <v>5617</v>
      </c>
      <c r="C5610" s="1">
        <v>45535</v>
      </c>
      <c r="D5610" t="str">
        <f>TEXT(Hospital_Emergency_Room_Data[[#This Row],[Patient Admission Date]],"mmm")</f>
        <v>Aug</v>
      </c>
      <c r="E5610">
        <f>YEAR(Hospital_Emergency_Room_Data[[#This Row],[Patient Admission Date]])</f>
        <v>2024</v>
      </c>
      <c r="F5610" s="2">
        <v>7.7083333333333337E-2</v>
      </c>
      <c r="G5610" s="8" t="str">
        <f>TEXT(Hospital_Emergency_Room_Data[[#This Row],[Patient Admission Date]],"dddd")</f>
        <v>Saturday</v>
      </c>
      <c r="H5610" t="s">
        <v>41</v>
      </c>
      <c r="I5610">
        <v>20</v>
      </c>
      <c r="J5610" s="5" t="s">
        <v>9220</v>
      </c>
      <c r="K5610" t="s">
        <v>18</v>
      </c>
      <c r="L5610" t="s">
        <v>9281</v>
      </c>
      <c r="M5610" t="s">
        <v>9210</v>
      </c>
      <c r="O5610">
        <v>52</v>
      </c>
      <c r="P5610" t="s">
        <v>9225</v>
      </c>
      <c r="Q5610">
        <v>31</v>
      </c>
      <c r="R5610">
        <v>1</v>
      </c>
      <c r="S5610" t="s">
        <v>9258</v>
      </c>
      <c r="T5610" t="s">
        <v>9264</v>
      </c>
      <c r="U5610" t="s">
        <v>9283</v>
      </c>
      <c r="V5610" t="str" cm="1">
        <f t="array" ref="V5610">_xlfn.IFS(Hospital_Emergency_Room_Data[[#This Row],[Day]]&lt;=10,"Start(1-10)",Hospital_Emergency_Room_Data[[#This Row],[Day]]&lt;=20,"Middle(11-20)",Hospital_Emergency_Room_Data[[#This Row],[Day]]&gt;20,"End(21-30)")</f>
        <v>End(21-30)</v>
      </c>
    </row>
    <row r="5611" spans="1:22">
      <c r="A5611">
        <v>451806419</v>
      </c>
      <c r="B5611" t="s">
        <v>5618</v>
      </c>
      <c r="C5611" s="1">
        <v>45272</v>
      </c>
      <c r="D5611" t="str">
        <f>TEXT(Hospital_Emergency_Room_Data[[#This Row],[Patient Admission Date]],"mmm")</f>
        <v>Dec</v>
      </c>
      <c r="E5611">
        <f>YEAR(Hospital_Emergency_Room_Data[[#This Row],[Patient Admission Date]])</f>
        <v>2023</v>
      </c>
      <c r="F5611" s="2">
        <v>0.37430555555555556</v>
      </c>
      <c r="G5611" s="8" t="str">
        <f>TEXT(Hospital_Emergency_Room_Data[[#This Row],[Patient Admission Date]],"dddd")</f>
        <v>Tuesday</v>
      </c>
      <c r="H5611" t="s">
        <v>41</v>
      </c>
      <c r="I5611">
        <v>53</v>
      </c>
      <c r="J5611" s="5" t="s">
        <v>9219</v>
      </c>
      <c r="K5611" t="s">
        <v>18</v>
      </c>
      <c r="L5611" t="s">
        <v>9281</v>
      </c>
      <c r="M5611" t="s">
        <v>9210</v>
      </c>
      <c r="O5611">
        <v>11</v>
      </c>
      <c r="P5611" t="s">
        <v>9226</v>
      </c>
      <c r="Q5611">
        <v>12</v>
      </c>
      <c r="R5611">
        <v>8</v>
      </c>
      <c r="S5611" t="s">
        <v>9255</v>
      </c>
      <c r="T5611" t="s">
        <v>9265</v>
      </c>
      <c r="U5611" t="s">
        <v>9282</v>
      </c>
      <c r="V5611" t="str" cm="1">
        <f t="array" ref="V5611">_xlfn.IFS(Hospital_Emergency_Room_Data[[#This Row],[Day]]&lt;=10,"Start(1-10)",Hospital_Emergency_Room_Data[[#This Row],[Day]]&lt;=20,"Middle(11-20)",Hospital_Emergency_Room_Data[[#This Row],[Day]]&gt;20,"End(21-30)")</f>
        <v>Middle(11-20)</v>
      </c>
    </row>
    <row r="5612" spans="1:22">
      <c r="A5612">
        <v>703106119</v>
      </c>
      <c r="B5612" t="s">
        <v>5619</v>
      </c>
      <c r="C5612" s="1">
        <v>45403</v>
      </c>
      <c r="D5612" t="str">
        <f>TEXT(Hospital_Emergency_Room_Data[[#This Row],[Patient Admission Date]],"mmm")</f>
        <v>Apr</v>
      </c>
      <c r="E5612">
        <f>YEAR(Hospital_Emergency_Room_Data[[#This Row],[Patient Admission Date]])</f>
        <v>2024</v>
      </c>
      <c r="F5612" s="2">
        <v>0.50208333333333333</v>
      </c>
      <c r="G5612" s="8" t="str">
        <f>TEXT(Hospital_Emergency_Room_Data[[#This Row],[Patient Admission Date]],"dddd")</f>
        <v>Sunday</v>
      </c>
      <c r="H5612" t="s">
        <v>41</v>
      </c>
      <c r="I5612">
        <v>53</v>
      </c>
      <c r="J5612" s="5" t="s">
        <v>9219</v>
      </c>
      <c r="K5612" t="s">
        <v>18</v>
      </c>
      <c r="L5612" t="s">
        <v>9281</v>
      </c>
      <c r="M5612" t="s">
        <v>9210</v>
      </c>
      <c r="O5612">
        <v>20</v>
      </c>
      <c r="P5612" t="s">
        <v>9226</v>
      </c>
      <c r="Q5612">
        <v>21</v>
      </c>
      <c r="R5612">
        <v>12</v>
      </c>
      <c r="S5612" t="s">
        <v>9257</v>
      </c>
      <c r="T5612" t="s">
        <v>9262</v>
      </c>
      <c r="U5612" t="s">
        <v>9282</v>
      </c>
      <c r="V5612" t="str" cm="1">
        <f t="array" ref="V5612">_xlfn.IFS(Hospital_Emergency_Room_Data[[#This Row],[Day]]&lt;=10,"Start(1-10)",Hospital_Emergency_Room_Data[[#This Row],[Day]]&lt;=20,"Middle(11-20)",Hospital_Emergency_Room_Data[[#This Row],[Day]]&gt;20,"End(21-30)")</f>
        <v>End(21-30)</v>
      </c>
    </row>
    <row r="5613" spans="1:22">
      <c r="A5613">
        <v>376369792</v>
      </c>
      <c r="B5613" t="s">
        <v>5620</v>
      </c>
      <c r="C5613" s="1">
        <v>45182</v>
      </c>
      <c r="D5613" t="str">
        <f>TEXT(Hospital_Emergency_Room_Data[[#This Row],[Patient Admission Date]],"mmm")</f>
        <v>Sep</v>
      </c>
      <c r="E5613">
        <f>YEAR(Hospital_Emergency_Room_Data[[#This Row],[Patient Admission Date]])</f>
        <v>2023</v>
      </c>
      <c r="F5613" s="2">
        <v>0.47152777777777777</v>
      </c>
      <c r="G5613" s="8" t="str">
        <f>TEXT(Hospital_Emergency_Room_Data[[#This Row],[Patient Admission Date]],"dddd")</f>
        <v>Wednesday</v>
      </c>
      <c r="H5613" t="s">
        <v>41</v>
      </c>
      <c r="I5613">
        <v>63</v>
      </c>
      <c r="J5613" s="5" t="s">
        <v>9217</v>
      </c>
      <c r="K5613" t="s">
        <v>18</v>
      </c>
      <c r="L5613" t="s">
        <v>9281</v>
      </c>
      <c r="M5613" t="s">
        <v>9210</v>
      </c>
      <c r="O5613">
        <v>31</v>
      </c>
      <c r="P5613" t="s">
        <v>9225</v>
      </c>
      <c r="Q5613">
        <v>13</v>
      </c>
      <c r="R5613">
        <v>11</v>
      </c>
      <c r="S5613" t="s">
        <v>9255</v>
      </c>
      <c r="T5613" t="s">
        <v>9265</v>
      </c>
      <c r="U5613" t="s">
        <v>9300</v>
      </c>
      <c r="V5613" t="str" cm="1">
        <f t="array" ref="V5613">_xlfn.IFS(Hospital_Emergency_Room_Data[[#This Row],[Day]]&lt;=10,"Start(1-10)",Hospital_Emergency_Room_Data[[#This Row],[Day]]&lt;=20,"Middle(11-20)",Hospital_Emergency_Room_Data[[#This Row],[Day]]&gt;20,"End(21-30)")</f>
        <v>Middle(11-20)</v>
      </c>
    </row>
    <row r="5614" spans="1:22">
      <c r="A5614">
        <v>641288440</v>
      </c>
      <c r="B5614" t="s">
        <v>5621</v>
      </c>
      <c r="C5614" s="1">
        <v>45403</v>
      </c>
      <c r="D5614" t="str">
        <f>TEXT(Hospital_Emergency_Room_Data[[#This Row],[Patient Admission Date]],"mmm")</f>
        <v>Apr</v>
      </c>
      <c r="E5614">
        <f>YEAR(Hospital_Emergency_Room_Data[[#This Row],[Patient Admission Date]])</f>
        <v>2024</v>
      </c>
      <c r="F5614" s="2">
        <v>0.99583333333333335</v>
      </c>
      <c r="G5614" s="8" t="str">
        <f>TEXT(Hospital_Emergency_Room_Data[[#This Row],[Patient Admission Date]],"dddd")</f>
        <v>Sunday</v>
      </c>
      <c r="H5614" t="s">
        <v>41</v>
      </c>
      <c r="I5614">
        <v>57</v>
      </c>
      <c r="J5614" s="5" t="s">
        <v>9219</v>
      </c>
      <c r="K5614" t="s">
        <v>18</v>
      </c>
      <c r="L5614" t="s">
        <v>9281</v>
      </c>
      <c r="M5614" t="s">
        <v>9210</v>
      </c>
      <c r="O5614">
        <v>36</v>
      </c>
      <c r="P5614" t="s">
        <v>9225</v>
      </c>
      <c r="Q5614">
        <v>21</v>
      </c>
      <c r="R5614">
        <v>23</v>
      </c>
      <c r="S5614" t="s">
        <v>9256</v>
      </c>
      <c r="T5614" t="s">
        <v>9262</v>
      </c>
      <c r="U5614" t="s">
        <v>9300</v>
      </c>
      <c r="V5614" t="str" cm="1">
        <f t="array" ref="V5614">_xlfn.IFS(Hospital_Emergency_Room_Data[[#This Row],[Day]]&lt;=10,"Start(1-10)",Hospital_Emergency_Room_Data[[#This Row],[Day]]&lt;=20,"Middle(11-20)",Hospital_Emergency_Room_Data[[#This Row],[Day]]&gt;20,"End(21-30)")</f>
        <v>End(21-30)</v>
      </c>
    </row>
    <row r="5615" spans="1:22">
      <c r="A5615">
        <v>618617698</v>
      </c>
      <c r="B5615" t="s">
        <v>5622</v>
      </c>
      <c r="C5615" s="1">
        <v>45524</v>
      </c>
      <c r="D5615" t="str">
        <f>TEXT(Hospital_Emergency_Room_Data[[#This Row],[Patient Admission Date]],"mmm")</f>
        <v>Aug</v>
      </c>
      <c r="E5615">
        <f>YEAR(Hospital_Emergency_Room_Data[[#This Row],[Patient Admission Date]])</f>
        <v>2024</v>
      </c>
      <c r="F5615" s="2">
        <v>0.42222222222222222</v>
      </c>
      <c r="G5615" s="8" t="str">
        <f>TEXT(Hospital_Emergency_Room_Data[[#This Row],[Patient Admission Date]],"dddd")</f>
        <v>Tuesday</v>
      </c>
      <c r="H5615" t="s">
        <v>41</v>
      </c>
      <c r="I5615">
        <v>44</v>
      </c>
      <c r="J5615" s="5" t="s">
        <v>9223</v>
      </c>
      <c r="K5615" t="s">
        <v>18</v>
      </c>
      <c r="L5615" t="s">
        <v>9281</v>
      </c>
      <c r="M5615" t="s">
        <v>9210</v>
      </c>
      <c r="O5615">
        <v>42</v>
      </c>
      <c r="P5615" t="s">
        <v>9225</v>
      </c>
      <c r="Q5615">
        <v>20</v>
      </c>
      <c r="R5615">
        <v>10</v>
      </c>
      <c r="S5615" t="s">
        <v>9255</v>
      </c>
      <c r="T5615" t="s">
        <v>9262</v>
      </c>
      <c r="U5615" t="s">
        <v>9300</v>
      </c>
      <c r="V5615" t="str" cm="1">
        <f t="array" ref="V5615">_xlfn.IFS(Hospital_Emergency_Room_Data[[#This Row],[Day]]&lt;=10,"Start(1-10)",Hospital_Emergency_Room_Data[[#This Row],[Day]]&lt;=20,"Middle(11-20)",Hospital_Emergency_Room_Data[[#This Row],[Day]]&gt;20,"End(21-30)")</f>
        <v>Middle(11-20)</v>
      </c>
    </row>
    <row r="5616" spans="1:22">
      <c r="A5616">
        <v>570044215</v>
      </c>
      <c r="B5616" t="s">
        <v>5623</v>
      </c>
      <c r="C5616" s="1">
        <v>45116</v>
      </c>
      <c r="D5616" t="str">
        <f>TEXT(Hospital_Emergency_Room_Data[[#This Row],[Patient Admission Date]],"mmm")</f>
        <v>Jul</v>
      </c>
      <c r="E5616">
        <f>YEAR(Hospital_Emergency_Room_Data[[#This Row],[Patient Admission Date]])</f>
        <v>2023</v>
      </c>
      <c r="F5616" s="2">
        <v>0.27361111111111114</v>
      </c>
      <c r="G5616" s="8" t="str">
        <f>TEXT(Hospital_Emergency_Room_Data[[#This Row],[Patient Admission Date]],"dddd")</f>
        <v>Sunday</v>
      </c>
      <c r="H5616" t="s">
        <v>41</v>
      </c>
      <c r="I5616">
        <v>49</v>
      </c>
      <c r="J5616" s="5" t="s">
        <v>9219</v>
      </c>
      <c r="K5616" t="s">
        <v>18</v>
      </c>
      <c r="L5616" t="s">
        <v>9281</v>
      </c>
      <c r="M5616" t="s">
        <v>9210</v>
      </c>
      <c r="O5616">
        <v>49</v>
      </c>
      <c r="P5616" t="s">
        <v>9225</v>
      </c>
      <c r="Q5616">
        <v>9</v>
      </c>
      <c r="R5616">
        <v>6</v>
      </c>
      <c r="S5616" t="s">
        <v>9255</v>
      </c>
      <c r="T5616" t="s">
        <v>9265</v>
      </c>
      <c r="U5616" t="s">
        <v>9283</v>
      </c>
      <c r="V5616" t="str" cm="1">
        <f t="array" ref="V5616">_xlfn.IFS(Hospital_Emergency_Room_Data[[#This Row],[Day]]&lt;=10,"Start(1-10)",Hospital_Emergency_Room_Data[[#This Row],[Day]]&lt;=20,"Middle(11-20)",Hospital_Emergency_Room_Data[[#This Row],[Day]]&gt;20,"End(21-30)")</f>
        <v>Start(1-10)</v>
      </c>
    </row>
    <row r="5617" spans="1:22">
      <c r="A5617">
        <v>101563319</v>
      </c>
      <c r="B5617" t="s">
        <v>5624</v>
      </c>
      <c r="C5617" s="1">
        <v>45207</v>
      </c>
      <c r="D5617" t="str">
        <f>TEXT(Hospital_Emergency_Room_Data[[#This Row],[Patient Admission Date]],"mmm")</f>
        <v>Oct</v>
      </c>
      <c r="E5617">
        <f>YEAR(Hospital_Emergency_Room_Data[[#This Row],[Patient Admission Date]])</f>
        <v>2023</v>
      </c>
      <c r="F5617" s="2">
        <v>0.76458333333333328</v>
      </c>
      <c r="G5617" s="8" t="str">
        <f>TEXT(Hospital_Emergency_Room_Data[[#This Row],[Patient Admission Date]],"dddd")</f>
        <v>Sunday</v>
      </c>
      <c r="H5617" t="s">
        <v>41</v>
      </c>
      <c r="I5617">
        <v>44</v>
      </c>
      <c r="J5617" s="5" t="s">
        <v>9223</v>
      </c>
      <c r="K5617" t="s">
        <v>18</v>
      </c>
      <c r="L5617" t="s">
        <v>9281</v>
      </c>
      <c r="M5617" t="s">
        <v>9210</v>
      </c>
      <c r="O5617">
        <v>55</v>
      </c>
      <c r="P5617" t="s">
        <v>9225</v>
      </c>
      <c r="Q5617">
        <v>8</v>
      </c>
      <c r="R5617">
        <v>18</v>
      </c>
      <c r="S5617" t="s">
        <v>9256</v>
      </c>
      <c r="T5617" t="s">
        <v>9265</v>
      </c>
      <c r="U5617" t="s">
        <v>9283</v>
      </c>
      <c r="V5617" t="str" cm="1">
        <f t="array" ref="V5617">_xlfn.IFS(Hospital_Emergency_Room_Data[[#This Row],[Day]]&lt;=10,"Start(1-10)",Hospital_Emergency_Room_Data[[#This Row],[Day]]&lt;=20,"Middle(11-20)",Hospital_Emergency_Room_Data[[#This Row],[Day]]&gt;20,"End(21-30)")</f>
        <v>Start(1-10)</v>
      </c>
    </row>
    <row r="5618" spans="1:22">
      <c r="A5618">
        <v>175606843</v>
      </c>
      <c r="B5618" t="s">
        <v>5625</v>
      </c>
      <c r="C5618" s="1">
        <v>45360</v>
      </c>
      <c r="D5618" t="str">
        <f>TEXT(Hospital_Emergency_Room_Data[[#This Row],[Patient Admission Date]],"mmm")</f>
        <v>Mar</v>
      </c>
      <c r="E5618">
        <f>YEAR(Hospital_Emergency_Room_Data[[#This Row],[Patient Admission Date]])</f>
        <v>2024</v>
      </c>
      <c r="F5618" s="2">
        <v>0.8833333333333333</v>
      </c>
      <c r="G5618" s="8" t="str">
        <f>TEXT(Hospital_Emergency_Room_Data[[#This Row],[Patient Admission Date]],"dddd")</f>
        <v>Saturday</v>
      </c>
      <c r="H5618" t="s">
        <v>41</v>
      </c>
      <c r="I5618">
        <v>73</v>
      </c>
      <c r="J5618" s="5" t="s">
        <v>9222</v>
      </c>
      <c r="K5618" t="s">
        <v>18</v>
      </c>
      <c r="L5618" t="s">
        <v>9281</v>
      </c>
      <c r="M5618" t="s">
        <v>9210</v>
      </c>
      <c r="O5618">
        <v>40</v>
      </c>
      <c r="P5618" t="s">
        <v>9225</v>
      </c>
      <c r="Q5618">
        <v>9</v>
      </c>
      <c r="R5618">
        <v>21</v>
      </c>
      <c r="S5618" t="s">
        <v>9256</v>
      </c>
      <c r="T5618" t="s">
        <v>9265</v>
      </c>
      <c r="U5618" t="s">
        <v>9300</v>
      </c>
      <c r="V5618" t="str" cm="1">
        <f t="array" ref="V5618">_xlfn.IFS(Hospital_Emergency_Room_Data[[#This Row],[Day]]&lt;=10,"Start(1-10)",Hospital_Emergency_Room_Data[[#This Row],[Day]]&lt;=20,"Middle(11-20)",Hospital_Emergency_Room_Data[[#This Row],[Day]]&gt;20,"End(21-30)")</f>
        <v>Start(1-10)</v>
      </c>
    </row>
    <row r="5619" spans="1:22">
      <c r="A5619">
        <v>754084143</v>
      </c>
      <c r="B5619" t="s">
        <v>5626</v>
      </c>
      <c r="C5619" s="1">
        <v>45593</v>
      </c>
      <c r="D5619" t="str">
        <f>TEXT(Hospital_Emergency_Room_Data[[#This Row],[Patient Admission Date]],"mmm")</f>
        <v>Oct</v>
      </c>
      <c r="E5619">
        <f>YEAR(Hospital_Emergency_Room_Data[[#This Row],[Patient Admission Date]])</f>
        <v>2024</v>
      </c>
      <c r="F5619" s="2">
        <v>0.85763888888888884</v>
      </c>
      <c r="G5619" s="8" t="str">
        <f>TEXT(Hospital_Emergency_Room_Data[[#This Row],[Patient Admission Date]],"dddd")</f>
        <v>Monday</v>
      </c>
      <c r="H5619" t="s">
        <v>41</v>
      </c>
      <c r="I5619">
        <v>71</v>
      </c>
      <c r="J5619" s="5" t="s">
        <v>9222</v>
      </c>
      <c r="K5619" t="s">
        <v>18</v>
      </c>
      <c r="L5619" t="s">
        <v>9281</v>
      </c>
      <c r="M5619" t="s">
        <v>9210</v>
      </c>
      <c r="O5619">
        <v>49</v>
      </c>
      <c r="P5619" t="s">
        <v>9225</v>
      </c>
      <c r="Q5619">
        <v>28</v>
      </c>
      <c r="R5619">
        <v>20</v>
      </c>
      <c r="S5619" t="s">
        <v>9256</v>
      </c>
      <c r="T5619" t="s">
        <v>9264</v>
      </c>
      <c r="U5619" t="s">
        <v>9283</v>
      </c>
      <c r="V5619" t="str" cm="1">
        <f t="array" ref="V5619">_xlfn.IFS(Hospital_Emergency_Room_Data[[#This Row],[Day]]&lt;=10,"Start(1-10)",Hospital_Emergency_Room_Data[[#This Row],[Day]]&lt;=20,"Middle(11-20)",Hospital_Emergency_Room_Data[[#This Row],[Day]]&gt;20,"End(21-30)")</f>
        <v>End(21-30)</v>
      </c>
    </row>
    <row r="5620" spans="1:22">
      <c r="A5620">
        <v>811513965</v>
      </c>
      <c r="B5620" t="s">
        <v>5627</v>
      </c>
      <c r="C5620" s="1">
        <v>45512</v>
      </c>
      <c r="D5620" t="str">
        <f>TEXT(Hospital_Emergency_Room_Data[[#This Row],[Patient Admission Date]],"mmm")</f>
        <v>Aug</v>
      </c>
      <c r="E5620">
        <f>YEAR(Hospital_Emergency_Room_Data[[#This Row],[Patient Admission Date]])</f>
        <v>2024</v>
      </c>
      <c r="F5620" s="2">
        <v>2.2916666666666665E-2</v>
      </c>
      <c r="G5620" s="8" t="str">
        <f>TEXT(Hospital_Emergency_Room_Data[[#This Row],[Patient Admission Date]],"dddd")</f>
        <v>Thursday</v>
      </c>
      <c r="H5620" t="s">
        <v>41</v>
      </c>
      <c r="I5620">
        <v>76</v>
      </c>
      <c r="J5620" s="5" t="s">
        <v>9222</v>
      </c>
      <c r="K5620" t="s">
        <v>18</v>
      </c>
      <c r="L5620" t="s">
        <v>9281</v>
      </c>
      <c r="M5620" t="s">
        <v>9210</v>
      </c>
      <c r="O5620">
        <v>11</v>
      </c>
      <c r="P5620" t="s">
        <v>9226</v>
      </c>
      <c r="Q5620">
        <v>8</v>
      </c>
      <c r="R5620">
        <v>0</v>
      </c>
      <c r="S5620" t="s">
        <v>9258</v>
      </c>
      <c r="T5620" t="s">
        <v>9265</v>
      </c>
      <c r="U5620" t="s">
        <v>9282</v>
      </c>
      <c r="V5620" t="str" cm="1">
        <f t="array" ref="V5620">_xlfn.IFS(Hospital_Emergency_Room_Data[[#This Row],[Day]]&lt;=10,"Start(1-10)",Hospital_Emergency_Room_Data[[#This Row],[Day]]&lt;=20,"Middle(11-20)",Hospital_Emergency_Room_Data[[#This Row],[Day]]&gt;20,"End(21-30)")</f>
        <v>Start(1-10)</v>
      </c>
    </row>
    <row r="5621" spans="1:22">
      <c r="A5621">
        <v>886682597</v>
      </c>
      <c r="B5621" t="s">
        <v>5628</v>
      </c>
      <c r="C5621" s="1">
        <v>45306</v>
      </c>
      <c r="D5621" t="str">
        <f>TEXT(Hospital_Emergency_Room_Data[[#This Row],[Patient Admission Date]],"mmm")</f>
        <v>Jan</v>
      </c>
      <c r="E5621">
        <f>YEAR(Hospital_Emergency_Room_Data[[#This Row],[Patient Admission Date]])</f>
        <v>2024</v>
      </c>
      <c r="F5621" s="2">
        <v>0.60972222222222228</v>
      </c>
      <c r="G5621" s="8" t="str">
        <f>TEXT(Hospital_Emergency_Room_Data[[#This Row],[Patient Admission Date]],"dddd")</f>
        <v>Monday</v>
      </c>
      <c r="H5621" t="s">
        <v>41</v>
      </c>
      <c r="I5621">
        <v>51</v>
      </c>
      <c r="J5621" s="5" t="s">
        <v>9219</v>
      </c>
      <c r="K5621" t="s">
        <v>18</v>
      </c>
      <c r="L5621" t="s">
        <v>9281</v>
      </c>
      <c r="M5621" t="s">
        <v>9210</v>
      </c>
      <c r="O5621">
        <v>38</v>
      </c>
      <c r="P5621" t="s">
        <v>9225</v>
      </c>
      <c r="Q5621">
        <v>15</v>
      </c>
      <c r="R5621">
        <v>14</v>
      </c>
      <c r="S5621" t="s">
        <v>9257</v>
      </c>
      <c r="T5621" t="s">
        <v>9262</v>
      </c>
      <c r="U5621" t="s">
        <v>9300</v>
      </c>
      <c r="V5621" t="str" cm="1">
        <f t="array" ref="V5621">_xlfn.IFS(Hospital_Emergency_Room_Data[[#This Row],[Day]]&lt;=10,"Start(1-10)",Hospital_Emergency_Room_Data[[#This Row],[Day]]&lt;=20,"Middle(11-20)",Hospital_Emergency_Room_Data[[#This Row],[Day]]&gt;20,"End(21-30)")</f>
        <v>Middle(11-20)</v>
      </c>
    </row>
    <row r="5622" spans="1:22">
      <c r="A5622">
        <v>802894548</v>
      </c>
      <c r="B5622" t="s">
        <v>5629</v>
      </c>
      <c r="C5622" s="1">
        <v>45293</v>
      </c>
      <c r="D5622" t="str">
        <f>TEXT(Hospital_Emergency_Room_Data[[#This Row],[Patient Admission Date]],"mmm")</f>
        <v>Jan</v>
      </c>
      <c r="E5622">
        <f>YEAR(Hospital_Emergency_Room_Data[[#This Row],[Patient Admission Date]])</f>
        <v>2024</v>
      </c>
      <c r="F5622" s="2">
        <v>0.71250000000000002</v>
      </c>
      <c r="G5622" s="8" t="str">
        <f>TEXT(Hospital_Emergency_Room_Data[[#This Row],[Patient Admission Date]],"dddd")</f>
        <v>Tuesday</v>
      </c>
      <c r="H5622" t="s">
        <v>41</v>
      </c>
      <c r="I5622">
        <v>26</v>
      </c>
      <c r="J5622" s="5" t="s">
        <v>9220</v>
      </c>
      <c r="K5622" t="s">
        <v>18</v>
      </c>
      <c r="L5622" t="s">
        <v>9281</v>
      </c>
      <c r="M5622" t="s">
        <v>9210</v>
      </c>
      <c r="O5622">
        <v>49</v>
      </c>
      <c r="P5622" t="s">
        <v>9225</v>
      </c>
      <c r="Q5622">
        <v>2</v>
      </c>
      <c r="R5622">
        <v>17</v>
      </c>
      <c r="S5622" t="s">
        <v>9257</v>
      </c>
      <c r="T5622" t="s">
        <v>9263</v>
      </c>
      <c r="U5622" t="s">
        <v>9283</v>
      </c>
      <c r="V5622" t="str" cm="1">
        <f t="array" ref="V5622">_xlfn.IFS(Hospital_Emergency_Room_Data[[#This Row],[Day]]&lt;=10,"Start(1-10)",Hospital_Emergency_Room_Data[[#This Row],[Day]]&lt;=20,"Middle(11-20)",Hospital_Emergency_Room_Data[[#This Row],[Day]]&gt;20,"End(21-30)")</f>
        <v>Start(1-10)</v>
      </c>
    </row>
    <row r="5623" spans="1:22">
      <c r="A5623">
        <v>325347964</v>
      </c>
      <c r="B5623" t="s">
        <v>5630</v>
      </c>
      <c r="C5623" s="1">
        <v>45023</v>
      </c>
      <c r="D5623" t="str">
        <f>TEXT(Hospital_Emergency_Room_Data[[#This Row],[Patient Admission Date]],"mmm")</f>
        <v>Apr</v>
      </c>
      <c r="E5623">
        <f>YEAR(Hospital_Emergency_Room_Data[[#This Row],[Patient Admission Date]])</f>
        <v>2023</v>
      </c>
      <c r="F5623" s="2">
        <v>0.57222222222222219</v>
      </c>
      <c r="G5623" s="8" t="str">
        <f>TEXT(Hospital_Emergency_Room_Data[[#This Row],[Patient Admission Date]],"dddd")</f>
        <v>Friday</v>
      </c>
      <c r="H5623" t="s">
        <v>41</v>
      </c>
      <c r="I5623">
        <v>49</v>
      </c>
      <c r="J5623" s="5" t="s">
        <v>9219</v>
      </c>
      <c r="K5623" t="s">
        <v>18</v>
      </c>
      <c r="L5623" t="s">
        <v>9281</v>
      </c>
      <c r="M5623" t="s">
        <v>9210</v>
      </c>
      <c r="O5623">
        <v>54</v>
      </c>
      <c r="P5623" t="s">
        <v>9225</v>
      </c>
      <c r="Q5623">
        <v>7</v>
      </c>
      <c r="R5623">
        <v>13</v>
      </c>
      <c r="S5623" t="s">
        <v>9257</v>
      </c>
      <c r="T5623" t="s">
        <v>9263</v>
      </c>
      <c r="U5623" t="s">
        <v>9283</v>
      </c>
      <c r="V5623" t="str" cm="1">
        <f t="array" ref="V5623">_xlfn.IFS(Hospital_Emergency_Room_Data[[#This Row],[Day]]&lt;=10,"Start(1-10)",Hospital_Emergency_Room_Data[[#This Row],[Day]]&lt;=20,"Middle(11-20)",Hospital_Emergency_Room_Data[[#This Row],[Day]]&gt;20,"End(21-30)")</f>
        <v>Start(1-10)</v>
      </c>
    </row>
    <row r="5624" spans="1:22">
      <c r="A5624">
        <v>155084866</v>
      </c>
      <c r="B5624" t="s">
        <v>5631</v>
      </c>
      <c r="C5624" s="1">
        <v>45484</v>
      </c>
      <c r="D5624" t="str">
        <f>TEXT(Hospital_Emergency_Room_Data[[#This Row],[Patient Admission Date]],"mmm")</f>
        <v>Jul</v>
      </c>
      <c r="E5624">
        <f>YEAR(Hospital_Emergency_Room_Data[[#This Row],[Patient Admission Date]])</f>
        <v>2024</v>
      </c>
      <c r="F5624" s="2">
        <v>0.90069444444444446</v>
      </c>
      <c r="G5624" s="8" t="str">
        <f>TEXT(Hospital_Emergency_Room_Data[[#This Row],[Patient Admission Date]],"dddd")</f>
        <v>Thursday</v>
      </c>
      <c r="H5624" t="s">
        <v>41</v>
      </c>
      <c r="I5624">
        <v>30</v>
      </c>
      <c r="J5624" s="5" t="s">
        <v>9223</v>
      </c>
      <c r="K5624" t="s">
        <v>18</v>
      </c>
      <c r="L5624" t="s">
        <v>9281</v>
      </c>
      <c r="M5624" t="s">
        <v>9210</v>
      </c>
      <c r="O5624">
        <v>26</v>
      </c>
      <c r="P5624" t="s">
        <v>9226</v>
      </c>
      <c r="Q5624">
        <v>11</v>
      </c>
      <c r="R5624">
        <v>21</v>
      </c>
      <c r="S5624" t="s">
        <v>9256</v>
      </c>
      <c r="T5624" t="s">
        <v>9265</v>
      </c>
      <c r="U5624" t="s">
        <v>9282</v>
      </c>
      <c r="V5624" t="str" cm="1">
        <f t="array" ref="V5624">_xlfn.IFS(Hospital_Emergency_Room_Data[[#This Row],[Day]]&lt;=10,"Start(1-10)",Hospital_Emergency_Room_Data[[#This Row],[Day]]&lt;=20,"Middle(11-20)",Hospital_Emergency_Room_Data[[#This Row],[Day]]&gt;20,"End(21-30)")</f>
        <v>Middle(11-20)</v>
      </c>
    </row>
    <row r="5625" spans="1:22">
      <c r="A5625">
        <v>774118347</v>
      </c>
      <c r="B5625" t="s">
        <v>5632</v>
      </c>
      <c r="C5625" s="1">
        <v>45287</v>
      </c>
      <c r="D5625" t="str">
        <f>TEXT(Hospital_Emergency_Room_Data[[#This Row],[Patient Admission Date]],"mmm")</f>
        <v>Dec</v>
      </c>
      <c r="E5625">
        <f>YEAR(Hospital_Emergency_Room_Data[[#This Row],[Patient Admission Date]])</f>
        <v>2023</v>
      </c>
      <c r="F5625" s="2">
        <v>0.75416666666666665</v>
      </c>
      <c r="G5625" s="8" t="str">
        <f>TEXT(Hospital_Emergency_Room_Data[[#This Row],[Patient Admission Date]],"dddd")</f>
        <v>Wednesday</v>
      </c>
      <c r="H5625" t="s">
        <v>41</v>
      </c>
      <c r="I5625">
        <v>2</v>
      </c>
      <c r="J5625" s="5" t="s">
        <v>9218</v>
      </c>
      <c r="K5625" t="s">
        <v>18</v>
      </c>
      <c r="L5625" t="s">
        <v>9281</v>
      </c>
      <c r="M5625" t="s">
        <v>9210</v>
      </c>
      <c r="O5625">
        <v>43</v>
      </c>
      <c r="P5625" t="s">
        <v>9225</v>
      </c>
      <c r="Q5625">
        <v>27</v>
      </c>
      <c r="R5625">
        <v>18</v>
      </c>
      <c r="S5625" t="s">
        <v>9256</v>
      </c>
      <c r="T5625" t="s">
        <v>9264</v>
      </c>
      <c r="U5625" t="s">
        <v>9300</v>
      </c>
      <c r="V5625" t="str" cm="1">
        <f t="array" ref="V5625">_xlfn.IFS(Hospital_Emergency_Room_Data[[#This Row],[Day]]&lt;=10,"Start(1-10)",Hospital_Emergency_Room_Data[[#This Row],[Day]]&lt;=20,"Middle(11-20)",Hospital_Emergency_Room_Data[[#This Row],[Day]]&gt;20,"End(21-30)")</f>
        <v>End(21-30)</v>
      </c>
    </row>
    <row r="5626" spans="1:22">
      <c r="A5626">
        <v>876649030</v>
      </c>
      <c r="B5626" t="s">
        <v>5633</v>
      </c>
      <c r="C5626" s="1">
        <v>45100</v>
      </c>
      <c r="D5626" t="str">
        <f>TEXT(Hospital_Emergency_Room_Data[[#This Row],[Patient Admission Date]],"mmm")</f>
        <v>Jun</v>
      </c>
      <c r="E5626">
        <f>YEAR(Hospital_Emergency_Room_Data[[#This Row],[Patient Admission Date]])</f>
        <v>2023</v>
      </c>
      <c r="F5626" s="2">
        <v>0.4826388888888889</v>
      </c>
      <c r="G5626" s="8" t="str">
        <f>TEXT(Hospital_Emergency_Room_Data[[#This Row],[Patient Admission Date]],"dddd")</f>
        <v>Friday</v>
      </c>
      <c r="H5626" t="s">
        <v>41</v>
      </c>
      <c r="I5626">
        <v>16</v>
      </c>
      <c r="J5626" s="5" t="s">
        <v>9220</v>
      </c>
      <c r="K5626" t="s">
        <v>18</v>
      </c>
      <c r="L5626" t="s">
        <v>9281</v>
      </c>
      <c r="M5626" t="s">
        <v>9210</v>
      </c>
      <c r="O5626">
        <v>59</v>
      </c>
      <c r="P5626" t="s">
        <v>9225</v>
      </c>
      <c r="Q5626">
        <v>23</v>
      </c>
      <c r="R5626">
        <v>11</v>
      </c>
      <c r="S5626" t="s">
        <v>9255</v>
      </c>
      <c r="T5626" t="s">
        <v>9264</v>
      </c>
      <c r="U5626" t="s">
        <v>9283</v>
      </c>
      <c r="V5626" t="str" cm="1">
        <f t="array" ref="V5626">_xlfn.IFS(Hospital_Emergency_Room_Data[[#This Row],[Day]]&lt;=10,"Start(1-10)",Hospital_Emergency_Room_Data[[#This Row],[Day]]&lt;=20,"Middle(11-20)",Hospital_Emergency_Room_Data[[#This Row],[Day]]&gt;20,"End(21-30)")</f>
        <v>End(21-30)</v>
      </c>
    </row>
    <row r="5627" spans="1:22">
      <c r="A5627">
        <v>202196980</v>
      </c>
      <c r="B5627" t="s">
        <v>5634</v>
      </c>
      <c r="C5627" s="1">
        <v>45386</v>
      </c>
      <c r="D5627" t="str">
        <f>TEXT(Hospital_Emergency_Room_Data[[#This Row],[Patient Admission Date]],"mmm")</f>
        <v>Apr</v>
      </c>
      <c r="E5627">
        <f>YEAR(Hospital_Emergency_Room_Data[[#This Row],[Patient Admission Date]])</f>
        <v>2024</v>
      </c>
      <c r="F5627" s="2">
        <v>0.68611111111111112</v>
      </c>
      <c r="G5627" s="8" t="str">
        <f>TEXT(Hospital_Emergency_Room_Data[[#This Row],[Patient Admission Date]],"dddd")</f>
        <v>Thursday</v>
      </c>
      <c r="H5627" t="s">
        <v>41</v>
      </c>
      <c r="I5627">
        <v>75</v>
      </c>
      <c r="J5627" s="5" t="s">
        <v>9222</v>
      </c>
      <c r="K5627" t="s">
        <v>18</v>
      </c>
      <c r="L5627" t="s">
        <v>9281</v>
      </c>
      <c r="M5627" t="s">
        <v>9210</v>
      </c>
      <c r="O5627">
        <v>11</v>
      </c>
      <c r="P5627" t="s">
        <v>9226</v>
      </c>
      <c r="Q5627">
        <v>4</v>
      </c>
      <c r="R5627">
        <v>16</v>
      </c>
      <c r="S5627" t="s">
        <v>9257</v>
      </c>
      <c r="T5627" t="s">
        <v>9263</v>
      </c>
      <c r="U5627" t="s">
        <v>9282</v>
      </c>
      <c r="V5627" t="str" cm="1">
        <f t="array" ref="V5627">_xlfn.IFS(Hospital_Emergency_Room_Data[[#This Row],[Day]]&lt;=10,"Start(1-10)",Hospital_Emergency_Room_Data[[#This Row],[Day]]&lt;=20,"Middle(11-20)",Hospital_Emergency_Room_Data[[#This Row],[Day]]&gt;20,"End(21-30)")</f>
        <v>Start(1-10)</v>
      </c>
    </row>
    <row r="5628" spans="1:22">
      <c r="A5628">
        <v>505686123</v>
      </c>
      <c r="B5628" t="s">
        <v>5635</v>
      </c>
      <c r="C5628" s="1">
        <v>45225</v>
      </c>
      <c r="D5628" t="str">
        <f>TEXT(Hospital_Emergency_Room_Data[[#This Row],[Patient Admission Date]],"mmm")</f>
        <v>Oct</v>
      </c>
      <c r="E5628">
        <f>YEAR(Hospital_Emergency_Room_Data[[#This Row],[Patient Admission Date]])</f>
        <v>2023</v>
      </c>
      <c r="F5628" s="2">
        <v>0.57708333333333328</v>
      </c>
      <c r="G5628" s="8" t="str">
        <f>TEXT(Hospital_Emergency_Room_Data[[#This Row],[Patient Admission Date]],"dddd")</f>
        <v>Thursday</v>
      </c>
      <c r="H5628" t="s">
        <v>41</v>
      </c>
      <c r="I5628">
        <v>78</v>
      </c>
      <c r="J5628" s="5" t="s">
        <v>9222</v>
      </c>
      <c r="K5628" t="s">
        <v>18</v>
      </c>
      <c r="L5628" t="s">
        <v>9281</v>
      </c>
      <c r="M5628" t="s">
        <v>9210</v>
      </c>
      <c r="O5628">
        <v>27</v>
      </c>
      <c r="P5628" t="s">
        <v>9226</v>
      </c>
      <c r="Q5628">
        <v>26</v>
      </c>
      <c r="R5628">
        <v>13</v>
      </c>
      <c r="S5628" t="s">
        <v>9257</v>
      </c>
      <c r="T5628" t="s">
        <v>9264</v>
      </c>
      <c r="U5628" t="s">
        <v>9282</v>
      </c>
      <c r="V5628" t="str" cm="1">
        <f t="array" ref="V5628">_xlfn.IFS(Hospital_Emergency_Room_Data[[#This Row],[Day]]&lt;=10,"Start(1-10)",Hospital_Emergency_Room_Data[[#This Row],[Day]]&lt;=20,"Middle(11-20)",Hospital_Emergency_Room_Data[[#This Row],[Day]]&gt;20,"End(21-30)")</f>
        <v>End(21-30)</v>
      </c>
    </row>
    <row r="5629" spans="1:22">
      <c r="A5629">
        <v>860082680</v>
      </c>
      <c r="B5629" t="s">
        <v>5636</v>
      </c>
      <c r="C5629" s="1">
        <v>45116</v>
      </c>
      <c r="D5629" t="str">
        <f>TEXT(Hospital_Emergency_Room_Data[[#This Row],[Patient Admission Date]],"mmm")</f>
        <v>Jul</v>
      </c>
      <c r="E5629">
        <f>YEAR(Hospital_Emergency_Room_Data[[#This Row],[Patient Admission Date]])</f>
        <v>2023</v>
      </c>
      <c r="F5629" s="2">
        <v>4.9305555555555554E-2</v>
      </c>
      <c r="G5629" s="8" t="str">
        <f>TEXT(Hospital_Emergency_Room_Data[[#This Row],[Patient Admission Date]],"dddd")</f>
        <v>Sunday</v>
      </c>
      <c r="H5629" t="s">
        <v>41</v>
      </c>
      <c r="I5629">
        <v>68</v>
      </c>
      <c r="J5629" s="5" t="s">
        <v>9217</v>
      </c>
      <c r="K5629" t="s">
        <v>18</v>
      </c>
      <c r="L5629" t="s">
        <v>9281</v>
      </c>
      <c r="M5629" t="s">
        <v>9210</v>
      </c>
      <c r="O5629">
        <v>25</v>
      </c>
      <c r="P5629" t="s">
        <v>9226</v>
      </c>
      <c r="Q5629">
        <v>9</v>
      </c>
      <c r="R5629">
        <v>1</v>
      </c>
      <c r="S5629" t="s">
        <v>9258</v>
      </c>
      <c r="T5629" t="s">
        <v>9265</v>
      </c>
      <c r="U5629" t="s">
        <v>9282</v>
      </c>
      <c r="V5629" t="str" cm="1">
        <f t="array" ref="V5629">_xlfn.IFS(Hospital_Emergency_Room_Data[[#This Row],[Day]]&lt;=10,"Start(1-10)",Hospital_Emergency_Room_Data[[#This Row],[Day]]&lt;=20,"Middle(11-20)",Hospital_Emergency_Room_Data[[#This Row],[Day]]&gt;20,"End(21-30)")</f>
        <v>Start(1-10)</v>
      </c>
    </row>
    <row r="5630" spans="1:22">
      <c r="A5630">
        <v>589373605</v>
      </c>
      <c r="B5630" t="s">
        <v>5637</v>
      </c>
      <c r="C5630" s="1">
        <v>45097</v>
      </c>
      <c r="D5630" t="str">
        <f>TEXT(Hospital_Emergency_Room_Data[[#This Row],[Patient Admission Date]],"mmm")</f>
        <v>Jun</v>
      </c>
      <c r="E5630">
        <f>YEAR(Hospital_Emergency_Room_Data[[#This Row],[Patient Admission Date]])</f>
        <v>2023</v>
      </c>
      <c r="F5630" s="2">
        <v>0.56388888888888888</v>
      </c>
      <c r="G5630" s="8" t="str">
        <f>TEXT(Hospital_Emergency_Room_Data[[#This Row],[Patient Admission Date]],"dddd")</f>
        <v>Tuesday</v>
      </c>
      <c r="H5630" t="s">
        <v>41</v>
      </c>
      <c r="I5630">
        <v>79</v>
      </c>
      <c r="J5630" s="5" t="s">
        <v>9222</v>
      </c>
      <c r="K5630" t="s">
        <v>18</v>
      </c>
      <c r="L5630" t="s">
        <v>9281</v>
      </c>
      <c r="M5630" t="s">
        <v>9210</v>
      </c>
      <c r="O5630">
        <v>30</v>
      </c>
      <c r="P5630" t="s">
        <v>9225</v>
      </c>
      <c r="Q5630">
        <v>20</v>
      </c>
      <c r="R5630">
        <v>13</v>
      </c>
      <c r="S5630" t="s">
        <v>9257</v>
      </c>
      <c r="T5630" t="s">
        <v>9262</v>
      </c>
      <c r="U5630" t="s">
        <v>9282</v>
      </c>
      <c r="V5630" t="str" cm="1">
        <f t="array" ref="V5630">_xlfn.IFS(Hospital_Emergency_Room_Data[[#This Row],[Day]]&lt;=10,"Start(1-10)",Hospital_Emergency_Room_Data[[#This Row],[Day]]&lt;=20,"Middle(11-20)",Hospital_Emergency_Room_Data[[#This Row],[Day]]&gt;20,"End(21-30)")</f>
        <v>Middle(11-20)</v>
      </c>
    </row>
    <row r="5631" spans="1:22">
      <c r="A5631">
        <v>628782242</v>
      </c>
      <c r="B5631" t="s">
        <v>5638</v>
      </c>
      <c r="C5631" s="1">
        <v>45444</v>
      </c>
      <c r="D5631" t="str">
        <f>TEXT(Hospital_Emergency_Room_Data[[#This Row],[Patient Admission Date]],"mmm")</f>
        <v>Jun</v>
      </c>
      <c r="E5631">
        <f>YEAR(Hospital_Emergency_Room_Data[[#This Row],[Patient Admission Date]])</f>
        <v>2024</v>
      </c>
      <c r="F5631" s="2">
        <v>0.47986111111111113</v>
      </c>
      <c r="G5631" s="8" t="str">
        <f>TEXT(Hospital_Emergency_Room_Data[[#This Row],[Patient Admission Date]],"dddd")</f>
        <v>Saturday</v>
      </c>
      <c r="H5631" t="s">
        <v>41</v>
      </c>
      <c r="I5631">
        <v>18</v>
      </c>
      <c r="J5631" s="5" t="s">
        <v>9220</v>
      </c>
      <c r="K5631" t="s">
        <v>18</v>
      </c>
      <c r="L5631" t="s">
        <v>9281</v>
      </c>
      <c r="M5631" t="s">
        <v>9210</v>
      </c>
      <c r="O5631">
        <v>17</v>
      </c>
      <c r="P5631" t="s">
        <v>9226</v>
      </c>
      <c r="Q5631">
        <v>1</v>
      </c>
      <c r="R5631">
        <v>11</v>
      </c>
      <c r="S5631" t="s">
        <v>9255</v>
      </c>
      <c r="T5631" t="s">
        <v>9263</v>
      </c>
      <c r="U5631" t="s">
        <v>9282</v>
      </c>
      <c r="V5631" t="str" cm="1">
        <f t="array" ref="V5631">_xlfn.IFS(Hospital_Emergency_Room_Data[[#This Row],[Day]]&lt;=10,"Start(1-10)",Hospital_Emergency_Room_Data[[#This Row],[Day]]&lt;=20,"Middle(11-20)",Hospital_Emergency_Room_Data[[#This Row],[Day]]&gt;20,"End(21-30)")</f>
        <v>Start(1-10)</v>
      </c>
    </row>
    <row r="5632" spans="1:22">
      <c r="A5632">
        <v>414099485</v>
      </c>
      <c r="B5632" t="s">
        <v>5639</v>
      </c>
      <c r="C5632" s="1">
        <v>45059</v>
      </c>
      <c r="D5632" t="str">
        <f>TEXT(Hospital_Emergency_Room_Data[[#This Row],[Patient Admission Date]],"mmm")</f>
        <v>May</v>
      </c>
      <c r="E5632">
        <f>YEAR(Hospital_Emergency_Room_Data[[#This Row],[Patient Admission Date]])</f>
        <v>2023</v>
      </c>
      <c r="F5632" s="2">
        <v>0.96875</v>
      </c>
      <c r="G5632" s="8" t="str">
        <f>TEXT(Hospital_Emergency_Room_Data[[#This Row],[Patient Admission Date]],"dddd")</f>
        <v>Saturday</v>
      </c>
      <c r="H5632" t="s">
        <v>41</v>
      </c>
      <c r="I5632">
        <v>75</v>
      </c>
      <c r="J5632" s="5" t="s">
        <v>9222</v>
      </c>
      <c r="K5632" t="s">
        <v>18</v>
      </c>
      <c r="L5632" t="s">
        <v>9281</v>
      </c>
      <c r="M5632" t="s">
        <v>9210</v>
      </c>
      <c r="O5632">
        <v>28</v>
      </c>
      <c r="P5632" t="s">
        <v>9226</v>
      </c>
      <c r="Q5632">
        <v>13</v>
      </c>
      <c r="R5632">
        <v>23</v>
      </c>
      <c r="S5632" t="s">
        <v>9256</v>
      </c>
      <c r="T5632" t="s">
        <v>9265</v>
      </c>
      <c r="U5632" t="s">
        <v>9282</v>
      </c>
      <c r="V5632" t="str" cm="1">
        <f t="array" ref="V5632">_xlfn.IFS(Hospital_Emergency_Room_Data[[#This Row],[Day]]&lt;=10,"Start(1-10)",Hospital_Emergency_Room_Data[[#This Row],[Day]]&lt;=20,"Middle(11-20)",Hospital_Emergency_Room_Data[[#This Row],[Day]]&gt;20,"End(21-30)")</f>
        <v>Middle(11-20)</v>
      </c>
    </row>
    <row r="5633" spans="1:22">
      <c r="A5633">
        <v>484453732</v>
      </c>
      <c r="B5633" t="s">
        <v>5640</v>
      </c>
      <c r="C5633" s="1">
        <v>45043</v>
      </c>
      <c r="D5633" t="str">
        <f>TEXT(Hospital_Emergency_Room_Data[[#This Row],[Patient Admission Date]],"mmm")</f>
        <v>Apr</v>
      </c>
      <c r="E5633">
        <f>YEAR(Hospital_Emergency_Room_Data[[#This Row],[Patient Admission Date]])</f>
        <v>2023</v>
      </c>
      <c r="F5633" s="2">
        <v>0.15625</v>
      </c>
      <c r="G5633" s="8" t="str">
        <f>TEXT(Hospital_Emergency_Room_Data[[#This Row],[Patient Admission Date]],"dddd")</f>
        <v>Thursday</v>
      </c>
      <c r="H5633" t="s">
        <v>41</v>
      </c>
      <c r="I5633">
        <v>8</v>
      </c>
      <c r="J5633" s="5" t="s">
        <v>9221</v>
      </c>
      <c r="K5633" t="s">
        <v>18</v>
      </c>
      <c r="L5633" t="s">
        <v>9281</v>
      </c>
      <c r="M5633" t="s">
        <v>9210</v>
      </c>
      <c r="O5633">
        <v>30</v>
      </c>
      <c r="P5633" t="s">
        <v>9225</v>
      </c>
      <c r="Q5633">
        <v>27</v>
      </c>
      <c r="R5633">
        <v>3</v>
      </c>
      <c r="S5633" t="s">
        <v>9258</v>
      </c>
      <c r="T5633" t="s">
        <v>9264</v>
      </c>
      <c r="U5633" t="s">
        <v>9282</v>
      </c>
      <c r="V5633" t="str" cm="1">
        <f t="array" ref="V5633">_xlfn.IFS(Hospital_Emergency_Room_Data[[#This Row],[Day]]&lt;=10,"Start(1-10)",Hospital_Emergency_Room_Data[[#This Row],[Day]]&lt;=20,"Middle(11-20)",Hospital_Emergency_Room_Data[[#This Row],[Day]]&gt;20,"End(21-30)")</f>
        <v>End(21-30)</v>
      </c>
    </row>
    <row r="5634" spans="1:22">
      <c r="A5634">
        <v>636255929</v>
      </c>
      <c r="B5634" t="s">
        <v>5641</v>
      </c>
      <c r="C5634" s="1">
        <v>45193</v>
      </c>
      <c r="D5634" t="str">
        <f>TEXT(Hospital_Emergency_Room_Data[[#This Row],[Patient Admission Date]],"mmm")</f>
        <v>Sep</v>
      </c>
      <c r="E5634">
        <f>YEAR(Hospital_Emergency_Room_Data[[#This Row],[Patient Admission Date]])</f>
        <v>2023</v>
      </c>
      <c r="F5634" s="2">
        <v>0.28125</v>
      </c>
      <c r="G5634" s="8" t="str">
        <f>TEXT(Hospital_Emergency_Room_Data[[#This Row],[Patient Admission Date]],"dddd")</f>
        <v>Sunday</v>
      </c>
      <c r="H5634" t="s">
        <v>41</v>
      </c>
      <c r="I5634">
        <v>1</v>
      </c>
      <c r="J5634" s="5" t="s">
        <v>9218</v>
      </c>
      <c r="K5634" t="s">
        <v>18</v>
      </c>
      <c r="L5634" t="s">
        <v>9281</v>
      </c>
      <c r="M5634" t="s">
        <v>9210</v>
      </c>
      <c r="O5634">
        <v>35</v>
      </c>
      <c r="P5634" t="s">
        <v>9225</v>
      </c>
      <c r="Q5634">
        <v>24</v>
      </c>
      <c r="R5634">
        <v>6</v>
      </c>
      <c r="S5634" t="s">
        <v>9255</v>
      </c>
      <c r="T5634" t="s">
        <v>9264</v>
      </c>
      <c r="U5634" t="s">
        <v>9300</v>
      </c>
      <c r="V5634" t="str" cm="1">
        <f t="array" ref="V5634">_xlfn.IFS(Hospital_Emergency_Room_Data[[#This Row],[Day]]&lt;=10,"Start(1-10)",Hospital_Emergency_Room_Data[[#This Row],[Day]]&lt;=20,"Middle(11-20)",Hospital_Emergency_Room_Data[[#This Row],[Day]]&gt;20,"End(21-30)")</f>
        <v>End(21-30)</v>
      </c>
    </row>
    <row r="5635" spans="1:22">
      <c r="A5635">
        <v>740718908</v>
      </c>
      <c r="B5635" t="s">
        <v>5642</v>
      </c>
      <c r="C5635" s="1">
        <v>45370</v>
      </c>
      <c r="D5635" t="str">
        <f>TEXT(Hospital_Emergency_Room_Data[[#This Row],[Patient Admission Date]],"mmm")</f>
        <v>Mar</v>
      </c>
      <c r="E5635">
        <f>YEAR(Hospital_Emergency_Room_Data[[#This Row],[Patient Admission Date]])</f>
        <v>2024</v>
      </c>
      <c r="F5635" s="2">
        <v>0.98055555555555551</v>
      </c>
      <c r="G5635" s="8" t="str">
        <f>TEXT(Hospital_Emergency_Room_Data[[#This Row],[Patient Admission Date]],"dddd")</f>
        <v>Tuesday</v>
      </c>
      <c r="H5635" t="s">
        <v>41</v>
      </c>
      <c r="I5635">
        <v>56</v>
      </c>
      <c r="J5635" s="5" t="s">
        <v>9219</v>
      </c>
      <c r="K5635" t="s">
        <v>18</v>
      </c>
      <c r="L5635" t="s">
        <v>9281</v>
      </c>
      <c r="M5635" t="s">
        <v>9210</v>
      </c>
      <c r="O5635">
        <v>50</v>
      </c>
      <c r="P5635" t="s">
        <v>9225</v>
      </c>
      <c r="Q5635">
        <v>19</v>
      </c>
      <c r="R5635">
        <v>23</v>
      </c>
      <c r="S5635" t="s">
        <v>9256</v>
      </c>
      <c r="T5635" t="s">
        <v>9262</v>
      </c>
      <c r="U5635" t="s">
        <v>9283</v>
      </c>
      <c r="V5635" t="str" cm="1">
        <f t="array" ref="V5635">_xlfn.IFS(Hospital_Emergency_Room_Data[[#This Row],[Day]]&lt;=10,"Start(1-10)",Hospital_Emergency_Room_Data[[#This Row],[Day]]&lt;=20,"Middle(11-20)",Hospital_Emergency_Room_Data[[#This Row],[Day]]&gt;20,"End(21-30)")</f>
        <v>Middle(11-20)</v>
      </c>
    </row>
    <row r="5636" spans="1:22">
      <c r="A5636">
        <v>722505106</v>
      </c>
      <c r="B5636" t="s">
        <v>5643</v>
      </c>
      <c r="C5636" s="1">
        <v>45409</v>
      </c>
      <c r="D5636" t="str">
        <f>TEXT(Hospital_Emergency_Room_Data[[#This Row],[Patient Admission Date]],"mmm")</f>
        <v>Apr</v>
      </c>
      <c r="E5636">
        <f>YEAR(Hospital_Emergency_Room_Data[[#This Row],[Patient Admission Date]])</f>
        <v>2024</v>
      </c>
      <c r="F5636" s="2">
        <v>5.1388888888888887E-2</v>
      </c>
      <c r="G5636" s="8" t="str">
        <f>TEXT(Hospital_Emergency_Room_Data[[#This Row],[Patient Admission Date]],"dddd")</f>
        <v>Saturday</v>
      </c>
      <c r="H5636" t="s">
        <v>41</v>
      </c>
      <c r="I5636">
        <v>57</v>
      </c>
      <c r="J5636" s="5" t="s">
        <v>9219</v>
      </c>
      <c r="K5636" t="s">
        <v>18</v>
      </c>
      <c r="L5636" t="s">
        <v>9281</v>
      </c>
      <c r="M5636" t="s">
        <v>9210</v>
      </c>
      <c r="O5636">
        <v>53</v>
      </c>
      <c r="P5636" t="s">
        <v>9225</v>
      </c>
      <c r="Q5636">
        <v>27</v>
      </c>
      <c r="R5636">
        <v>1</v>
      </c>
      <c r="S5636" t="s">
        <v>9258</v>
      </c>
      <c r="T5636" t="s">
        <v>9264</v>
      </c>
      <c r="U5636" t="s">
        <v>9283</v>
      </c>
      <c r="V5636" t="str" cm="1">
        <f t="array" ref="V5636">_xlfn.IFS(Hospital_Emergency_Room_Data[[#This Row],[Day]]&lt;=10,"Start(1-10)",Hospital_Emergency_Room_Data[[#This Row],[Day]]&lt;=20,"Middle(11-20)",Hospital_Emergency_Room_Data[[#This Row],[Day]]&gt;20,"End(21-30)")</f>
        <v>End(21-30)</v>
      </c>
    </row>
    <row r="5637" spans="1:22">
      <c r="A5637">
        <v>483659338</v>
      </c>
      <c r="B5637" t="s">
        <v>5644</v>
      </c>
      <c r="C5637" s="1">
        <v>45420</v>
      </c>
      <c r="D5637" t="str">
        <f>TEXT(Hospital_Emergency_Room_Data[[#This Row],[Patient Admission Date]],"mmm")</f>
        <v>May</v>
      </c>
      <c r="E5637">
        <f>YEAR(Hospital_Emergency_Room_Data[[#This Row],[Patient Admission Date]])</f>
        <v>2024</v>
      </c>
      <c r="F5637" s="2">
        <v>0.18055555555555555</v>
      </c>
      <c r="G5637" s="8" t="str">
        <f>TEXT(Hospital_Emergency_Room_Data[[#This Row],[Patient Admission Date]],"dddd")</f>
        <v>Wednesday</v>
      </c>
      <c r="H5637" t="s">
        <v>41</v>
      </c>
      <c r="I5637">
        <v>36</v>
      </c>
      <c r="J5637" s="5" t="s">
        <v>9223</v>
      </c>
      <c r="K5637" t="s">
        <v>18</v>
      </c>
      <c r="L5637" t="s">
        <v>9281</v>
      </c>
      <c r="M5637" t="s">
        <v>9210</v>
      </c>
      <c r="O5637">
        <v>13</v>
      </c>
      <c r="P5637" t="s">
        <v>9226</v>
      </c>
      <c r="Q5637">
        <v>8</v>
      </c>
      <c r="R5637">
        <v>4</v>
      </c>
      <c r="S5637" t="s">
        <v>9258</v>
      </c>
      <c r="T5637" t="s">
        <v>9265</v>
      </c>
      <c r="U5637" t="s">
        <v>9282</v>
      </c>
      <c r="V5637" t="str" cm="1">
        <f t="array" ref="V5637">_xlfn.IFS(Hospital_Emergency_Room_Data[[#This Row],[Day]]&lt;=10,"Start(1-10)",Hospital_Emergency_Room_Data[[#This Row],[Day]]&lt;=20,"Middle(11-20)",Hospital_Emergency_Room_Data[[#This Row],[Day]]&gt;20,"End(21-30)")</f>
        <v>Start(1-10)</v>
      </c>
    </row>
    <row r="5638" spans="1:22">
      <c r="A5638">
        <v>267182904</v>
      </c>
      <c r="B5638" t="s">
        <v>5645</v>
      </c>
      <c r="C5638" s="1">
        <v>45448</v>
      </c>
      <c r="D5638" t="str">
        <f>TEXT(Hospital_Emergency_Room_Data[[#This Row],[Patient Admission Date]],"mmm")</f>
        <v>Jun</v>
      </c>
      <c r="E5638">
        <f>YEAR(Hospital_Emergency_Room_Data[[#This Row],[Patient Admission Date]])</f>
        <v>2024</v>
      </c>
      <c r="F5638" s="2">
        <v>0.32430555555555557</v>
      </c>
      <c r="G5638" s="8" t="str">
        <f>TEXT(Hospital_Emergency_Room_Data[[#This Row],[Patient Admission Date]],"dddd")</f>
        <v>Wednesday</v>
      </c>
      <c r="H5638" t="s">
        <v>41</v>
      </c>
      <c r="I5638">
        <v>51</v>
      </c>
      <c r="J5638" s="5" t="s">
        <v>9219</v>
      </c>
      <c r="K5638" t="s">
        <v>18</v>
      </c>
      <c r="L5638" t="s">
        <v>9281</v>
      </c>
      <c r="M5638" t="s">
        <v>9210</v>
      </c>
      <c r="O5638">
        <v>26</v>
      </c>
      <c r="P5638" t="s">
        <v>9226</v>
      </c>
      <c r="Q5638">
        <v>5</v>
      </c>
      <c r="R5638">
        <v>7</v>
      </c>
      <c r="S5638" t="s">
        <v>9255</v>
      </c>
      <c r="T5638" t="s">
        <v>9263</v>
      </c>
      <c r="U5638" t="s">
        <v>9282</v>
      </c>
      <c r="V5638" t="str" cm="1">
        <f t="array" ref="V5638">_xlfn.IFS(Hospital_Emergency_Room_Data[[#This Row],[Day]]&lt;=10,"Start(1-10)",Hospital_Emergency_Room_Data[[#This Row],[Day]]&lt;=20,"Middle(11-20)",Hospital_Emergency_Room_Data[[#This Row],[Day]]&gt;20,"End(21-30)")</f>
        <v>Start(1-10)</v>
      </c>
    </row>
    <row r="5639" spans="1:22">
      <c r="A5639">
        <v>438785956</v>
      </c>
      <c r="B5639" t="s">
        <v>5646</v>
      </c>
      <c r="C5639" s="1">
        <v>45189</v>
      </c>
      <c r="D5639" t="str">
        <f>TEXT(Hospital_Emergency_Room_Data[[#This Row],[Patient Admission Date]],"mmm")</f>
        <v>Sep</v>
      </c>
      <c r="E5639">
        <f>YEAR(Hospital_Emergency_Room_Data[[#This Row],[Patient Admission Date]])</f>
        <v>2023</v>
      </c>
      <c r="F5639" s="2">
        <v>0.96666666666666667</v>
      </c>
      <c r="G5639" s="8" t="str">
        <f>TEXT(Hospital_Emergency_Room_Data[[#This Row],[Patient Admission Date]],"dddd")</f>
        <v>Wednesday</v>
      </c>
      <c r="H5639" t="s">
        <v>41</v>
      </c>
      <c r="I5639">
        <v>49</v>
      </c>
      <c r="J5639" s="5" t="s">
        <v>9219</v>
      </c>
      <c r="K5639" t="s">
        <v>18</v>
      </c>
      <c r="L5639" t="s">
        <v>9281</v>
      </c>
      <c r="M5639" t="s">
        <v>9210</v>
      </c>
      <c r="O5639">
        <v>14</v>
      </c>
      <c r="P5639" t="s">
        <v>9226</v>
      </c>
      <c r="Q5639">
        <v>20</v>
      </c>
      <c r="R5639">
        <v>23</v>
      </c>
      <c r="S5639" t="s">
        <v>9256</v>
      </c>
      <c r="T5639" t="s">
        <v>9262</v>
      </c>
      <c r="U5639" t="s">
        <v>9282</v>
      </c>
      <c r="V5639" t="str" cm="1">
        <f t="array" ref="V5639">_xlfn.IFS(Hospital_Emergency_Room_Data[[#This Row],[Day]]&lt;=10,"Start(1-10)",Hospital_Emergency_Room_Data[[#This Row],[Day]]&lt;=20,"Middle(11-20)",Hospital_Emergency_Room_Data[[#This Row],[Day]]&gt;20,"End(21-30)")</f>
        <v>Middle(11-20)</v>
      </c>
    </row>
    <row r="5640" spans="1:22">
      <c r="A5640">
        <v>315044027</v>
      </c>
      <c r="B5640" t="s">
        <v>5647</v>
      </c>
      <c r="C5640" s="1">
        <v>45452</v>
      </c>
      <c r="D5640" t="str">
        <f>TEXT(Hospital_Emergency_Room_Data[[#This Row],[Patient Admission Date]],"mmm")</f>
        <v>Jun</v>
      </c>
      <c r="E5640">
        <f>YEAR(Hospital_Emergency_Room_Data[[#This Row],[Patient Admission Date]])</f>
        <v>2024</v>
      </c>
      <c r="F5640" s="2">
        <v>0.63541666666666663</v>
      </c>
      <c r="G5640" s="8" t="str">
        <f>TEXT(Hospital_Emergency_Room_Data[[#This Row],[Patient Admission Date]],"dddd")</f>
        <v>Sunday</v>
      </c>
      <c r="H5640" t="s">
        <v>41</v>
      </c>
      <c r="I5640">
        <v>75</v>
      </c>
      <c r="J5640" s="5" t="s">
        <v>9222</v>
      </c>
      <c r="K5640" t="s">
        <v>18</v>
      </c>
      <c r="L5640" t="s">
        <v>9281</v>
      </c>
      <c r="M5640" t="s">
        <v>9210</v>
      </c>
      <c r="O5640">
        <v>19</v>
      </c>
      <c r="P5640" t="s">
        <v>9226</v>
      </c>
      <c r="Q5640">
        <v>9</v>
      </c>
      <c r="R5640">
        <v>15</v>
      </c>
      <c r="S5640" t="s">
        <v>9257</v>
      </c>
      <c r="T5640" t="s">
        <v>9265</v>
      </c>
      <c r="U5640" t="s">
        <v>9282</v>
      </c>
      <c r="V5640" t="str" cm="1">
        <f t="array" ref="V5640">_xlfn.IFS(Hospital_Emergency_Room_Data[[#This Row],[Day]]&lt;=10,"Start(1-10)",Hospital_Emergency_Room_Data[[#This Row],[Day]]&lt;=20,"Middle(11-20)",Hospital_Emergency_Room_Data[[#This Row],[Day]]&gt;20,"End(21-30)")</f>
        <v>Start(1-10)</v>
      </c>
    </row>
    <row r="5641" spans="1:22">
      <c r="A5641">
        <v>547568712</v>
      </c>
      <c r="B5641" t="s">
        <v>5648</v>
      </c>
      <c r="C5641" s="1">
        <v>45073</v>
      </c>
      <c r="D5641" t="str">
        <f>TEXT(Hospital_Emergency_Room_Data[[#This Row],[Patient Admission Date]],"mmm")</f>
        <v>May</v>
      </c>
      <c r="E5641">
        <f>YEAR(Hospital_Emergency_Room_Data[[#This Row],[Patient Admission Date]])</f>
        <v>2023</v>
      </c>
      <c r="F5641" s="2">
        <v>0.86388888888888893</v>
      </c>
      <c r="G5641" s="8" t="str">
        <f>TEXT(Hospital_Emergency_Room_Data[[#This Row],[Patient Admission Date]],"dddd")</f>
        <v>Saturday</v>
      </c>
      <c r="H5641" t="s">
        <v>41</v>
      </c>
      <c r="I5641">
        <v>4</v>
      </c>
      <c r="J5641" s="5" t="s">
        <v>9218</v>
      </c>
      <c r="K5641" t="s">
        <v>18</v>
      </c>
      <c r="L5641" t="s">
        <v>9281</v>
      </c>
      <c r="M5641" t="s">
        <v>9210</v>
      </c>
      <c r="O5641">
        <v>29</v>
      </c>
      <c r="P5641" t="s">
        <v>9226</v>
      </c>
      <c r="Q5641">
        <v>27</v>
      </c>
      <c r="R5641">
        <v>20</v>
      </c>
      <c r="S5641" t="s">
        <v>9256</v>
      </c>
      <c r="T5641" t="s">
        <v>9264</v>
      </c>
      <c r="U5641" t="s">
        <v>9282</v>
      </c>
      <c r="V5641" t="str" cm="1">
        <f t="array" ref="V5641">_xlfn.IFS(Hospital_Emergency_Room_Data[[#This Row],[Day]]&lt;=10,"Start(1-10)",Hospital_Emergency_Room_Data[[#This Row],[Day]]&lt;=20,"Middle(11-20)",Hospital_Emergency_Room_Data[[#This Row],[Day]]&gt;20,"End(21-30)")</f>
        <v>End(21-30)</v>
      </c>
    </row>
    <row r="5642" spans="1:22">
      <c r="A5642">
        <v>581509829</v>
      </c>
      <c r="B5642" t="s">
        <v>5649</v>
      </c>
      <c r="C5642" s="1">
        <v>45382</v>
      </c>
      <c r="D5642" t="str">
        <f>TEXT(Hospital_Emergency_Room_Data[[#This Row],[Patient Admission Date]],"mmm")</f>
        <v>Mar</v>
      </c>
      <c r="E5642">
        <f>YEAR(Hospital_Emergency_Room_Data[[#This Row],[Patient Admission Date]])</f>
        <v>2024</v>
      </c>
      <c r="F5642" s="2">
        <v>0.38750000000000001</v>
      </c>
      <c r="G5642" s="8" t="str">
        <f>TEXT(Hospital_Emergency_Room_Data[[#This Row],[Patient Admission Date]],"dddd")</f>
        <v>Sunday</v>
      </c>
      <c r="H5642" t="s">
        <v>41</v>
      </c>
      <c r="I5642">
        <v>49</v>
      </c>
      <c r="J5642" s="5" t="s">
        <v>9219</v>
      </c>
      <c r="K5642" t="s">
        <v>18</v>
      </c>
      <c r="L5642" t="s">
        <v>9281</v>
      </c>
      <c r="M5642" t="s">
        <v>9210</v>
      </c>
      <c r="O5642">
        <v>40</v>
      </c>
      <c r="P5642" t="s">
        <v>9225</v>
      </c>
      <c r="Q5642">
        <v>31</v>
      </c>
      <c r="R5642">
        <v>9</v>
      </c>
      <c r="S5642" t="s">
        <v>9255</v>
      </c>
      <c r="T5642" t="s">
        <v>9264</v>
      </c>
      <c r="U5642" t="s">
        <v>9300</v>
      </c>
      <c r="V5642" t="str" cm="1">
        <f t="array" ref="V5642">_xlfn.IFS(Hospital_Emergency_Room_Data[[#This Row],[Day]]&lt;=10,"Start(1-10)",Hospital_Emergency_Room_Data[[#This Row],[Day]]&lt;=20,"Middle(11-20)",Hospital_Emergency_Room_Data[[#This Row],[Day]]&gt;20,"End(21-30)")</f>
        <v>End(21-30)</v>
      </c>
    </row>
    <row r="5643" spans="1:22">
      <c r="A5643">
        <v>807934330</v>
      </c>
      <c r="B5643" t="s">
        <v>5650</v>
      </c>
      <c r="C5643" s="1">
        <v>45096</v>
      </c>
      <c r="D5643" t="str">
        <f>TEXT(Hospital_Emergency_Room_Data[[#This Row],[Patient Admission Date]],"mmm")</f>
        <v>Jun</v>
      </c>
      <c r="E5643">
        <f>YEAR(Hospital_Emergency_Room_Data[[#This Row],[Patient Admission Date]])</f>
        <v>2023</v>
      </c>
      <c r="F5643" s="2">
        <v>0.15833333333333333</v>
      </c>
      <c r="G5643" s="8" t="str">
        <f>TEXT(Hospital_Emergency_Room_Data[[#This Row],[Patient Admission Date]],"dddd")</f>
        <v>Monday</v>
      </c>
      <c r="H5643" t="s">
        <v>41</v>
      </c>
      <c r="I5643">
        <v>76</v>
      </c>
      <c r="J5643" s="5" t="s">
        <v>9222</v>
      </c>
      <c r="K5643" t="s">
        <v>18</v>
      </c>
      <c r="L5643" t="s">
        <v>9281</v>
      </c>
      <c r="M5643" t="s">
        <v>9210</v>
      </c>
      <c r="O5643">
        <v>56</v>
      </c>
      <c r="P5643" t="s">
        <v>9225</v>
      </c>
      <c r="Q5643">
        <v>19</v>
      </c>
      <c r="R5643">
        <v>3</v>
      </c>
      <c r="S5643" t="s">
        <v>9258</v>
      </c>
      <c r="T5643" t="s">
        <v>9262</v>
      </c>
      <c r="U5643" t="s">
        <v>9283</v>
      </c>
      <c r="V5643" t="str" cm="1">
        <f t="array" ref="V5643">_xlfn.IFS(Hospital_Emergency_Room_Data[[#This Row],[Day]]&lt;=10,"Start(1-10)",Hospital_Emergency_Room_Data[[#This Row],[Day]]&lt;=20,"Middle(11-20)",Hospital_Emergency_Room_Data[[#This Row],[Day]]&gt;20,"End(21-30)")</f>
        <v>Middle(11-20)</v>
      </c>
    </row>
    <row r="5644" spans="1:22">
      <c r="A5644">
        <v>131641456</v>
      </c>
      <c r="B5644" t="s">
        <v>5651</v>
      </c>
      <c r="C5644" s="1">
        <v>45360</v>
      </c>
      <c r="D5644" t="str">
        <f>TEXT(Hospital_Emergency_Room_Data[[#This Row],[Patient Admission Date]],"mmm")</f>
        <v>Mar</v>
      </c>
      <c r="E5644">
        <f>YEAR(Hospital_Emergency_Room_Data[[#This Row],[Patient Admission Date]])</f>
        <v>2024</v>
      </c>
      <c r="F5644" s="2">
        <v>0.86944444444444446</v>
      </c>
      <c r="G5644" s="8" t="str">
        <f>TEXT(Hospital_Emergency_Room_Data[[#This Row],[Patient Admission Date]],"dddd")</f>
        <v>Saturday</v>
      </c>
      <c r="H5644" t="s">
        <v>41</v>
      </c>
      <c r="I5644">
        <v>44</v>
      </c>
      <c r="J5644" s="5" t="s">
        <v>9223</v>
      </c>
      <c r="K5644" t="s">
        <v>18</v>
      </c>
      <c r="L5644" t="s">
        <v>9281</v>
      </c>
      <c r="M5644" t="s">
        <v>9210</v>
      </c>
      <c r="O5644">
        <v>34</v>
      </c>
      <c r="P5644" t="s">
        <v>9225</v>
      </c>
      <c r="Q5644">
        <v>9</v>
      </c>
      <c r="R5644">
        <v>20</v>
      </c>
      <c r="S5644" t="s">
        <v>9256</v>
      </c>
      <c r="T5644" t="s">
        <v>9265</v>
      </c>
      <c r="U5644" t="s">
        <v>9300</v>
      </c>
      <c r="V5644" t="str" cm="1">
        <f t="array" ref="V5644">_xlfn.IFS(Hospital_Emergency_Room_Data[[#This Row],[Day]]&lt;=10,"Start(1-10)",Hospital_Emergency_Room_Data[[#This Row],[Day]]&lt;=20,"Middle(11-20)",Hospital_Emergency_Room_Data[[#This Row],[Day]]&gt;20,"End(21-30)")</f>
        <v>Start(1-10)</v>
      </c>
    </row>
    <row r="5645" spans="1:22">
      <c r="A5645">
        <v>703680368</v>
      </c>
      <c r="B5645" t="s">
        <v>5652</v>
      </c>
      <c r="C5645" s="1">
        <v>45268</v>
      </c>
      <c r="D5645" t="str">
        <f>TEXT(Hospital_Emergency_Room_Data[[#This Row],[Patient Admission Date]],"mmm")</f>
        <v>Dec</v>
      </c>
      <c r="E5645">
        <f>YEAR(Hospital_Emergency_Room_Data[[#This Row],[Patient Admission Date]])</f>
        <v>2023</v>
      </c>
      <c r="F5645" s="2">
        <v>0.60555555555555551</v>
      </c>
      <c r="G5645" s="8" t="str">
        <f>TEXT(Hospital_Emergency_Room_Data[[#This Row],[Patient Admission Date]],"dddd")</f>
        <v>Friday</v>
      </c>
      <c r="H5645" t="s">
        <v>41</v>
      </c>
      <c r="I5645">
        <v>69</v>
      </c>
      <c r="J5645" s="5" t="s">
        <v>9217</v>
      </c>
      <c r="K5645" t="s">
        <v>18</v>
      </c>
      <c r="L5645" t="s">
        <v>9281</v>
      </c>
      <c r="M5645" t="s">
        <v>9210</v>
      </c>
      <c r="O5645">
        <v>41</v>
      </c>
      <c r="P5645" t="s">
        <v>9225</v>
      </c>
      <c r="Q5645">
        <v>8</v>
      </c>
      <c r="R5645">
        <v>14</v>
      </c>
      <c r="S5645" t="s">
        <v>9257</v>
      </c>
      <c r="T5645" t="s">
        <v>9265</v>
      </c>
      <c r="U5645" t="s">
        <v>9300</v>
      </c>
      <c r="V5645" t="str" cm="1">
        <f t="array" ref="V5645">_xlfn.IFS(Hospital_Emergency_Room_Data[[#This Row],[Day]]&lt;=10,"Start(1-10)",Hospital_Emergency_Room_Data[[#This Row],[Day]]&lt;=20,"Middle(11-20)",Hospital_Emergency_Room_Data[[#This Row],[Day]]&gt;20,"End(21-30)")</f>
        <v>Start(1-10)</v>
      </c>
    </row>
    <row r="5646" spans="1:22">
      <c r="A5646">
        <v>368235365</v>
      </c>
      <c r="B5646" t="s">
        <v>5653</v>
      </c>
      <c r="C5646" s="1">
        <v>45426</v>
      </c>
      <c r="D5646" t="str">
        <f>TEXT(Hospital_Emergency_Room_Data[[#This Row],[Patient Admission Date]],"mmm")</f>
        <v>May</v>
      </c>
      <c r="E5646">
        <f>YEAR(Hospital_Emergency_Room_Data[[#This Row],[Patient Admission Date]])</f>
        <v>2024</v>
      </c>
      <c r="F5646" s="2">
        <v>9.166666666666666E-2</v>
      </c>
      <c r="G5646" s="8" t="str">
        <f>TEXT(Hospital_Emergency_Room_Data[[#This Row],[Patient Admission Date]],"dddd")</f>
        <v>Tuesday</v>
      </c>
      <c r="H5646" t="s">
        <v>41</v>
      </c>
      <c r="I5646">
        <v>17</v>
      </c>
      <c r="J5646" s="5" t="s">
        <v>9220</v>
      </c>
      <c r="K5646" t="s">
        <v>18</v>
      </c>
      <c r="L5646" t="s">
        <v>9281</v>
      </c>
      <c r="M5646" t="s">
        <v>9210</v>
      </c>
      <c r="O5646">
        <v>59</v>
      </c>
      <c r="P5646" t="s">
        <v>9225</v>
      </c>
      <c r="Q5646">
        <v>14</v>
      </c>
      <c r="R5646">
        <v>2</v>
      </c>
      <c r="S5646" t="s">
        <v>9258</v>
      </c>
      <c r="T5646" t="s">
        <v>9265</v>
      </c>
      <c r="U5646" t="s">
        <v>9283</v>
      </c>
      <c r="V5646" t="str" cm="1">
        <f t="array" ref="V5646">_xlfn.IFS(Hospital_Emergency_Room_Data[[#This Row],[Day]]&lt;=10,"Start(1-10)",Hospital_Emergency_Room_Data[[#This Row],[Day]]&lt;=20,"Middle(11-20)",Hospital_Emergency_Room_Data[[#This Row],[Day]]&gt;20,"End(21-30)")</f>
        <v>Middle(11-20)</v>
      </c>
    </row>
    <row r="5647" spans="1:22">
      <c r="A5647">
        <v>613258167</v>
      </c>
      <c r="B5647" t="s">
        <v>5654</v>
      </c>
      <c r="C5647" s="1">
        <v>45514</v>
      </c>
      <c r="D5647" t="str">
        <f>TEXT(Hospital_Emergency_Room_Data[[#This Row],[Patient Admission Date]],"mmm")</f>
        <v>Aug</v>
      </c>
      <c r="E5647">
        <f>YEAR(Hospital_Emergency_Room_Data[[#This Row],[Patient Admission Date]])</f>
        <v>2024</v>
      </c>
      <c r="F5647" s="2">
        <v>3.888888888888889E-2</v>
      </c>
      <c r="G5647" s="8" t="str">
        <f>TEXT(Hospital_Emergency_Room_Data[[#This Row],[Patient Admission Date]],"dddd")</f>
        <v>Saturday</v>
      </c>
      <c r="H5647" t="s">
        <v>41</v>
      </c>
      <c r="I5647">
        <v>78</v>
      </c>
      <c r="J5647" s="5" t="s">
        <v>9222</v>
      </c>
      <c r="K5647" t="s">
        <v>18</v>
      </c>
      <c r="L5647" t="s">
        <v>9281</v>
      </c>
      <c r="M5647" t="s">
        <v>9210</v>
      </c>
      <c r="O5647">
        <v>24</v>
      </c>
      <c r="P5647" t="s">
        <v>9226</v>
      </c>
      <c r="Q5647">
        <v>10</v>
      </c>
      <c r="R5647">
        <v>0</v>
      </c>
      <c r="S5647" t="s">
        <v>9258</v>
      </c>
      <c r="T5647" t="s">
        <v>9265</v>
      </c>
      <c r="U5647" t="s">
        <v>9282</v>
      </c>
      <c r="V5647" t="str" cm="1">
        <f t="array" ref="V5647">_xlfn.IFS(Hospital_Emergency_Room_Data[[#This Row],[Day]]&lt;=10,"Start(1-10)",Hospital_Emergency_Room_Data[[#This Row],[Day]]&lt;=20,"Middle(11-20)",Hospital_Emergency_Room_Data[[#This Row],[Day]]&gt;20,"End(21-30)")</f>
        <v>Start(1-10)</v>
      </c>
    </row>
    <row r="5648" spans="1:22">
      <c r="A5648">
        <v>652906916</v>
      </c>
      <c r="B5648" t="s">
        <v>5655</v>
      </c>
      <c r="C5648" s="1">
        <v>45198</v>
      </c>
      <c r="D5648" t="str">
        <f>TEXT(Hospital_Emergency_Room_Data[[#This Row],[Patient Admission Date]],"mmm")</f>
        <v>Sep</v>
      </c>
      <c r="E5648">
        <f>YEAR(Hospital_Emergency_Room_Data[[#This Row],[Patient Admission Date]])</f>
        <v>2023</v>
      </c>
      <c r="F5648" s="2">
        <v>0.35</v>
      </c>
      <c r="G5648" s="8" t="str">
        <f>TEXT(Hospital_Emergency_Room_Data[[#This Row],[Patient Admission Date]],"dddd")</f>
        <v>Friday</v>
      </c>
      <c r="H5648" t="s">
        <v>41</v>
      </c>
      <c r="I5648">
        <v>56</v>
      </c>
      <c r="J5648" s="5" t="s">
        <v>9219</v>
      </c>
      <c r="K5648" t="s">
        <v>18</v>
      </c>
      <c r="L5648" t="s">
        <v>9281</v>
      </c>
      <c r="M5648" t="s">
        <v>9210</v>
      </c>
      <c r="O5648">
        <v>30</v>
      </c>
      <c r="P5648" t="s">
        <v>9225</v>
      </c>
      <c r="Q5648">
        <v>29</v>
      </c>
      <c r="R5648">
        <v>8</v>
      </c>
      <c r="S5648" t="s">
        <v>9255</v>
      </c>
      <c r="T5648" t="s">
        <v>9264</v>
      </c>
      <c r="U5648" t="s">
        <v>9282</v>
      </c>
      <c r="V5648" t="str" cm="1">
        <f t="array" ref="V5648">_xlfn.IFS(Hospital_Emergency_Room_Data[[#This Row],[Day]]&lt;=10,"Start(1-10)",Hospital_Emergency_Room_Data[[#This Row],[Day]]&lt;=20,"Middle(11-20)",Hospital_Emergency_Room_Data[[#This Row],[Day]]&gt;20,"End(21-30)")</f>
        <v>End(21-30)</v>
      </c>
    </row>
    <row r="5649" spans="1:22">
      <c r="A5649">
        <v>447109548</v>
      </c>
      <c r="B5649" t="s">
        <v>5656</v>
      </c>
      <c r="C5649" s="1">
        <v>45526</v>
      </c>
      <c r="D5649" t="str">
        <f>TEXT(Hospital_Emergency_Room_Data[[#This Row],[Patient Admission Date]],"mmm")</f>
        <v>Aug</v>
      </c>
      <c r="E5649">
        <f>YEAR(Hospital_Emergency_Room_Data[[#This Row],[Patient Admission Date]])</f>
        <v>2024</v>
      </c>
      <c r="F5649" s="2">
        <v>0.85902777777777772</v>
      </c>
      <c r="G5649" s="8" t="str">
        <f>TEXT(Hospital_Emergency_Room_Data[[#This Row],[Patient Admission Date]],"dddd")</f>
        <v>Thursday</v>
      </c>
      <c r="H5649" t="s">
        <v>41</v>
      </c>
      <c r="I5649">
        <v>28</v>
      </c>
      <c r="J5649" s="5" t="s">
        <v>9220</v>
      </c>
      <c r="K5649" t="s">
        <v>18</v>
      </c>
      <c r="L5649" t="s">
        <v>9281</v>
      </c>
      <c r="M5649" t="s">
        <v>9210</v>
      </c>
      <c r="O5649">
        <v>42</v>
      </c>
      <c r="P5649" t="s">
        <v>9225</v>
      </c>
      <c r="Q5649">
        <v>22</v>
      </c>
      <c r="R5649">
        <v>20</v>
      </c>
      <c r="S5649" t="s">
        <v>9256</v>
      </c>
      <c r="T5649" t="s">
        <v>9264</v>
      </c>
      <c r="U5649" t="s">
        <v>9300</v>
      </c>
      <c r="V5649" t="str" cm="1">
        <f t="array" ref="V5649">_xlfn.IFS(Hospital_Emergency_Room_Data[[#This Row],[Day]]&lt;=10,"Start(1-10)",Hospital_Emergency_Room_Data[[#This Row],[Day]]&lt;=20,"Middle(11-20)",Hospital_Emergency_Room_Data[[#This Row],[Day]]&gt;20,"End(21-30)")</f>
        <v>End(21-30)</v>
      </c>
    </row>
    <row r="5650" spans="1:22">
      <c r="A5650">
        <v>786855090</v>
      </c>
      <c r="B5650" t="s">
        <v>5657</v>
      </c>
      <c r="C5650" s="1">
        <v>45567</v>
      </c>
      <c r="D5650" t="str">
        <f>TEXT(Hospital_Emergency_Room_Data[[#This Row],[Patient Admission Date]],"mmm")</f>
        <v>Oct</v>
      </c>
      <c r="E5650">
        <f>YEAR(Hospital_Emergency_Room_Data[[#This Row],[Patient Admission Date]])</f>
        <v>2024</v>
      </c>
      <c r="F5650" s="2">
        <v>0.55625000000000002</v>
      </c>
      <c r="G5650" s="8" t="str">
        <f>TEXT(Hospital_Emergency_Room_Data[[#This Row],[Patient Admission Date]],"dddd")</f>
        <v>Wednesday</v>
      </c>
      <c r="H5650" t="s">
        <v>41</v>
      </c>
      <c r="I5650">
        <v>18</v>
      </c>
      <c r="J5650" s="5" t="s">
        <v>9220</v>
      </c>
      <c r="K5650" t="s">
        <v>18</v>
      </c>
      <c r="L5650" t="s">
        <v>9281</v>
      </c>
      <c r="M5650" t="s">
        <v>9210</v>
      </c>
      <c r="O5650">
        <v>50</v>
      </c>
      <c r="P5650" t="s">
        <v>9225</v>
      </c>
      <c r="Q5650">
        <v>2</v>
      </c>
      <c r="R5650">
        <v>13</v>
      </c>
      <c r="S5650" t="s">
        <v>9257</v>
      </c>
      <c r="T5650" t="s">
        <v>9263</v>
      </c>
      <c r="U5650" t="s">
        <v>9283</v>
      </c>
      <c r="V5650" t="str" cm="1">
        <f t="array" ref="V5650">_xlfn.IFS(Hospital_Emergency_Room_Data[[#This Row],[Day]]&lt;=10,"Start(1-10)",Hospital_Emergency_Room_Data[[#This Row],[Day]]&lt;=20,"Middle(11-20)",Hospital_Emergency_Room_Data[[#This Row],[Day]]&gt;20,"End(21-30)")</f>
        <v>Start(1-10)</v>
      </c>
    </row>
    <row r="5651" spans="1:22">
      <c r="A5651">
        <v>340012682</v>
      </c>
      <c r="B5651" t="s">
        <v>5658</v>
      </c>
      <c r="C5651" s="1">
        <v>45523</v>
      </c>
      <c r="D5651" t="str">
        <f>TEXT(Hospital_Emergency_Room_Data[[#This Row],[Patient Admission Date]],"mmm")</f>
        <v>Aug</v>
      </c>
      <c r="E5651">
        <f>YEAR(Hospital_Emergency_Room_Data[[#This Row],[Patient Admission Date]])</f>
        <v>2024</v>
      </c>
      <c r="F5651" s="2">
        <v>0.13819444444444445</v>
      </c>
      <c r="G5651" s="8" t="str">
        <f>TEXT(Hospital_Emergency_Room_Data[[#This Row],[Patient Admission Date]],"dddd")</f>
        <v>Monday</v>
      </c>
      <c r="H5651" t="s">
        <v>41</v>
      </c>
      <c r="I5651">
        <v>29</v>
      </c>
      <c r="J5651" s="5" t="s">
        <v>9220</v>
      </c>
      <c r="K5651" t="s">
        <v>18</v>
      </c>
      <c r="L5651" t="s">
        <v>9281</v>
      </c>
      <c r="M5651" t="s">
        <v>9210</v>
      </c>
      <c r="O5651">
        <v>56</v>
      </c>
      <c r="P5651" t="s">
        <v>9225</v>
      </c>
      <c r="Q5651">
        <v>19</v>
      </c>
      <c r="R5651">
        <v>3</v>
      </c>
      <c r="S5651" t="s">
        <v>9258</v>
      </c>
      <c r="T5651" t="s">
        <v>9262</v>
      </c>
      <c r="U5651" t="s">
        <v>9283</v>
      </c>
      <c r="V5651" t="str" cm="1">
        <f t="array" ref="V5651">_xlfn.IFS(Hospital_Emergency_Room_Data[[#This Row],[Day]]&lt;=10,"Start(1-10)",Hospital_Emergency_Room_Data[[#This Row],[Day]]&lt;=20,"Middle(11-20)",Hospital_Emergency_Room_Data[[#This Row],[Day]]&gt;20,"End(21-30)")</f>
        <v>Middle(11-20)</v>
      </c>
    </row>
    <row r="5652" spans="1:22">
      <c r="A5652">
        <v>680153313</v>
      </c>
      <c r="B5652" t="s">
        <v>5659</v>
      </c>
      <c r="C5652" s="1">
        <v>45477</v>
      </c>
      <c r="D5652" t="str">
        <f>TEXT(Hospital_Emergency_Room_Data[[#This Row],[Patient Admission Date]],"mmm")</f>
        <v>Jul</v>
      </c>
      <c r="E5652">
        <f>YEAR(Hospital_Emergency_Room_Data[[#This Row],[Patient Admission Date]])</f>
        <v>2024</v>
      </c>
      <c r="F5652" s="2">
        <v>0.72777777777777775</v>
      </c>
      <c r="G5652" s="8" t="str">
        <f>TEXT(Hospital_Emergency_Room_Data[[#This Row],[Patient Admission Date]],"dddd")</f>
        <v>Thursday</v>
      </c>
      <c r="H5652" t="s">
        <v>41</v>
      </c>
      <c r="I5652">
        <v>62</v>
      </c>
      <c r="J5652" s="5" t="s">
        <v>9217</v>
      </c>
      <c r="K5652" t="s">
        <v>18</v>
      </c>
      <c r="L5652" t="s">
        <v>9281</v>
      </c>
      <c r="M5652" t="s">
        <v>9210</v>
      </c>
      <c r="O5652">
        <v>18</v>
      </c>
      <c r="P5652" t="s">
        <v>9226</v>
      </c>
      <c r="Q5652">
        <v>4</v>
      </c>
      <c r="R5652">
        <v>17</v>
      </c>
      <c r="S5652" t="s">
        <v>9257</v>
      </c>
      <c r="T5652" t="s">
        <v>9263</v>
      </c>
      <c r="U5652" t="s">
        <v>9282</v>
      </c>
      <c r="V5652" t="str" cm="1">
        <f t="array" ref="V5652">_xlfn.IFS(Hospital_Emergency_Room_Data[[#This Row],[Day]]&lt;=10,"Start(1-10)",Hospital_Emergency_Room_Data[[#This Row],[Day]]&lt;=20,"Middle(11-20)",Hospital_Emergency_Room_Data[[#This Row],[Day]]&gt;20,"End(21-30)")</f>
        <v>Start(1-10)</v>
      </c>
    </row>
    <row r="5653" spans="1:22">
      <c r="A5653">
        <v>756527604</v>
      </c>
      <c r="B5653" t="s">
        <v>5660</v>
      </c>
      <c r="C5653" s="1">
        <v>45092</v>
      </c>
      <c r="D5653" t="str">
        <f>TEXT(Hospital_Emergency_Room_Data[[#This Row],[Patient Admission Date]],"mmm")</f>
        <v>Jun</v>
      </c>
      <c r="E5653">
        <f>YEAR(Hospital_Emergency_Room_Data[[#This Row],[Patient Admission Date]])</f>
        <v>2023</v>
      </c>
      <c r="F5653" s="2">
        <v>0.91527777777777775</v>
      </c>
      <c r="G5653" s="8" t="str">
        <f>TEXT(Hospital_Emergency_Room_Data[[#This Row],[Patient Admission Date]],"dddd")</f>
        <v>Thursday</v>
      </c>
      <c r="H5653" t="s">
        <v>41</v>
      </c>
      <c r="I5653">
        <v>32</v>
      </c>
      <c r="J5653" s="5" t="s">
        <v>9223</v>
      </c>
      <c r="K5653" t="s">
        <v>18</v>
      </c>
      <c r="L5653" t="s">
        <v>9281</v>
      </c>
      <c r="M5653" t="s">
        <v>9210</v>
      </c>
      <c r="O5653">
        <v>25</v>
      </c>
      <c r="P5653" t="s">
        <v>9226</v>
      </c>
      <c r="Q5653">
        <v>15</v>
      </c>
      <c r="R5653">
        <v>21</v>
      </c>
      <c r="S5653" t="s">
        <v>9256</v>
      </c>
      <c r="T5653" t="s">
        <v>9262</v>
      </c>
      <c r="U5653" t="s">
        <v>9282</v>
      </c>
      <c r="V5653" t="str" cm="1">
        <f t="array" ref="V5653">_xlfn.IFS(Hospital_Emergency_Room_Data[[#This Row],[Day]]&lt;=10,"Start(1-10)",Hospital_Emergency_Room_Data[[#This Row],[Day]]&lt;=20,"Middle(11-20)",Hospital_Emergency_Room_Data[[#This Row],[Day]]&gt;20,"End(21-30)")</f>
        <v>Middle(11-20)</v>
      </c>
    </row>
    <row r="5654" spans="1:22">
      <c r="A5654">
        <v>322589129</v>
      </c>
      <c r="B5654" t="s">
        <v>5661</v>
      </c>
      <c r="C5654" s="1">
        <v>45217</v>
      </c>
      <c r="D5654" t="str">
        <f>TEXT(Hospital_Emergency_Room_Data[[#This Row],[Patient Admission Date]],"mmm")</f>
        <v>Oct</v>
      </c>
      <c r="E5654">
        <f>YEAR(Hospital_Emergency_Room_Data[[#This Row],[Patient Admission Date]])</f>
        <v>2023</v>
      </c>
      <c r="F5654" s="2">
        <v>0.56666666666666665</v>
      </c>
      <c r="G5654" s="8" t="str">
        <f>TEXT(Hospital_Emergency_Room_Data[[#This Row],[Patient Admission Date]],"dddd")</f>
        <v>Wednesday</v>
      </c>
      <c r="H5654" t="s">
        <v>41</v>
      </c>
      <c r="I5654">
        <v>50</v>
      </c>
      <c r="J5654" s="5" t="s">
        <v>9219</v>
      </c>
      <c r="K5654" t="s">
        <v>18</v>
      </c>
      <c r="L5654" t="s">
        <v>9281</v>
      </c>
      <c r="M5654" t="s">
        <v>9210</v>
      </c>
      <c r="O5654">
        <v>15</v>
      </c>
      <c r="P5654" t="s">
        <v>9226</v>
      </c>
      <c r="Q5654">
        <v>18</v>
      </c>
      <c r="R5654">
        <v>13</v>
      </c>
      <c r="S5654" t="s">
        <v>9257</v>
      </c>
      <c r="T5654" t="s">
        <v>9262</v>
      </c>
      <c r="U5654" t="s">
        <v>9282</v>
      </c>
      <c r="V5654" t="str" cm="1">
        <f t="array" ref="V5654">_xlfn.IFS(Hospital_Emergency_Room_Data[[#This Row],[Day]]&lt;=10,"Start(1-10)",Hospital_Emergency_Room_Data[[#This Row],[Day]]&lt;=20,"Middle(11-20)",Hospital_Emergency_Room_Data[[#This Row],[Day]]&gt;20,"End(21-30)")</f>
        <v>Middle(11-20)</v>
      </c>
    </row>
    <row r="5655" spans="1:22">
      <c r="A5655">
        <v>347453426</v>
      </c>
      <c r="B5655" t="s">
        <v>5662</v>
      </c>
      <c r="C5655" s="1">
        <v>45442</v>
      </c>
      <c r="D5655" t="str">
        <f>TEXT(Hospital_Emergency_Room_Data[[#This Row],[Patient Admission Date]],"mmm")</f>
        <v>May</v>
      </c>
      <c r="E5655">
        <f>YEAR(Hospital_Emergency_Room_Data[[#This Row],[Patient Admission Date]])</f>
        <v>2024</v>
      </c>
      <c r="F5655" s="2">
        <v>0.68055555555555558</v>
      </c>
      <c r="G5655" s="8" t="str">
        <f>TEXT(Hospital_Emergency_Room_Data[[#This Row],[Patient Admission Date]],"dddd")</f>
        <v>Thursday</v>
      </c>
      <c r="H5655" t="s">
        <v>41</v>
      </c>
      <c r="I5655">
        <v>23</v>
      </c>
      <c r="J5655" s="5" t="s">
        <v>9220</v>
      </c>
      <c r="K5655" t="s">
        <v>18</v>
      </c>
      <c r="L5655" t="s">
        <v>9281</v>
      </c>
      <c r="M5655" t="s">
        <v>9210</v>
      </c>
      <c r="O5655">
        <v>25</v>
      </c>
      <c r="P5655" t="s">
        <v>9226</v>
      </c>
      <c r="Q5655">
        <v>30</v>
      </c>
      <c r="R5655">
        <v>16</v>
      </c>
      <c r="S5655" t="s">
        <v>9257</v>
      </c>
      <c r="T5655" t="s">
        <v>9264</v>
      </c>
      <c r="U5655" t="s">
        <v>9282</v>
      </c>
      <c r="V5655" t="str" cm="1">
        <f t="array" ref="V5655">_xlfn.IFS(Hospital_Emergency_Room_Data[[#This Row],[Day]]&lt;=10,"Start(1-10)",Hospital_Emergency_Room_Data[[#This Row],[Day]]&lt;=20,"Middle(11-20)",Hospital_Emergency_Room_Data[[#This Row],[Day]]&gt;20,"End(21-30)")</f>
        <v>End(21-30)</v>
      </c>
    </row>
    <row r="5656" spans="1:22">
      <c r="A5656">
        <v>273924143</v>
      </c>
      <c r="B5656" t="s">
        <v>5663</v>
      </c>
      <c r="C5656" s="1">
        <v>45122</v>
      </c>
      <c r="D5656" t="str">
        <f>TEXT(Hospital_Emergency_Room_Data[[#This Row],[Patient Admission Date]],"mmm")</f>
        <v>Jul</v>
      </c>
      <c r="E5656">
        <f>YEAR(Hospital_Emergency_Room_Data[[#This Row],[Patient Admission Date]])</f>
        <v>2023</v>
      </c>
      <c r="F5656" s="2">
        <v>0.51736111111111116</v>
      </c>
      <c r="G5656" s="8" t="str">
        <f>TEXT(Hospital_Emergency_Room_Data[[#This Row],[Patient Admission Date]],"dddd")</f>
        <v>Saturday</v>
      </c>
      <c r="H5656" t="s">
        <v>41</v>
      </c>
      <c r="I5656">
        <v>76</v>
      </c>
      <c r="J5656" s="5" t="s">
        <v>9222</v>
      </c>
      <c r="K5656" t="s">
        <v>18</v>
      </c>
      <c r="L5656" t="s">
        <v>9281</v>
      </c>
      <c r="M5656" t="s">
        <v>9210</v>
      </c>
      <c r="O5656">
        <v>25</v>
      </c>
      <c r="P5656" t="s">
        <v>9226</v>
      </c>
      <c r="Q5656">
        <v>15</v>
      </c>
      <c r="R5656">
        <v>12</v>
      </c>
      <c r="S5656" t="s">
        <v>9257</v>
      </c>
      <c r="T5656" t="s">
        <v>9262</v>
      </c>
      <c r="U5656" t="s">
        <v>9282</v>
      </c>
      <c r="V5656" t="str" cm="1">
        <f t="array" ref="V5656">_xlfn.IFS(Hospital_Emergency_Room_Data[[#This Row],[Day]]&lt;=10,"Start(1-10)",Hospital_Emergency_Room_Data[[#This Row],[Day]]&lt;=20,"Middle(11-20)",Hospital_Emergency_Room_Data[[#This Row],[Day]]&gt;20,"End(21-30)")</f>
        <v>Middle(11-20)</v>
      </c>
    </row>
    <row r="5657" spans="1:22">
      <c r="A5657">
        <v>850666683</v>
      </c>
      <c r="B5657" t="s">
        <v>5664</v>
      </c>
      <c r="C5657" s="1">
        <v>45456</v>
      </c>
      <c r="D5657" t="str">
        <f>TEXT(Hospital_Emergency_Room_Data[[#This Row],[Patient Admission Date]],"mmm")</f>
        <v>Jun</v>
      </c>
      <c r="E5657">
        <f>YEAR(Hospital_Emergency_Room_Data[[#This Row],[Patient Admission Date]])</f>
        <v>2024</v>
      </c>
      <c r="F5657" s="2">
        <v>0.84166666666666667</v>
      </c>
      <c r="G5657" s="8" t="str">
        <f>TEXT(Hospital_Emergency_Room_Data[[#This Row],[Patient Admission Date]],"dddd")</f>
        <v>Thursday</v>
      </c>
      <c r="H5657" t="s">
        <v>41</v>
      </c>
      <c r="I5657">
        <v>29</v>
      </c>
      <c r="J5657" s="5" t="s">
        <v>9220</v>
      </c>
      <c r="K5657" t="s">
        <v>18</v>
      </c>
      <c r="L5657" t="s">
        <v>9281</v>
      </c>
      <c r="M5657" t="s">
        <v>9210</v>
      </c>
      <c r="O5657">
        <v>30</v>
      </c>
      <c r="P5657" t="s">
        <v>9225</v>
      </c>
      <c r="Q5657">
        <v>13</v>
      </c>
      <c r="R5657">
        <v>20</v>
      </c>
      <c r="S5657" t="s">
        <v>9256</v>
      </c>
      <c r="T5657" t="s">
        <v>9265</v>
      </c>
      <c r="U5657" t="s">
        <v>9282</v>
      </c>
      <c r="V5657" t="str" cm="1">
        <f t="array" ref="V5657">_xlfn.IFS(Hospital_Emergency_Room_Data[[#This Row],[Day]]&lt;=10,"Start(1-10)",Hospital_Emergency_Room_Data[[#This Row],[Day]]&lt;=20,"Middle(11-20)",Hospital_Emergency_Room_Data[[#This Row],[Day]]&gt;20,"End(21-30)")</f>
        <v>Middle(11-20)</v>
      </c>
    </row>
    <row r="5658" spans="1:22">
      <c r="A5658">
        <v>863354422</v>
      </c>
      <c r="B5658" t="s">
        <v>5665</v>
      </c>
      <c r="C5658" s="1">
        <v>45401</v>
      </c>
      <c r="D5658" t="str">
        <f>TEXT(Hospital_Emergency_Room_Data[[#This Row],[Patient Admission Date]],"mmm")</f>
        <v>Apr</v>
      </c>
      <c r="E5658">
        <f>YEAR(Hospital_Emergency_Room_Data[[#This Row],[Patient Admission Date]])</f>
        <v>2024</v>
      </c>
      <c r="F5658" s="2">
        <v>0.7729166666666667</v>
      </c>
      <c r="G5658" s="8" t="str">
        <f>TEXT(Hospital_Emergency_Room_Data[[#This Row],[Patient Admission Date]],"dddd")</f>
        <v>Friday</v>
      </c>
      <c r="H5658" t="s">
        <v>41</v>
      </c>
      <c r="I5658">
        <v>10</v>
      </c>
      <c r="J5658" s="5" t="s">
        <v>9221</v>
      </c>
      <c r="K5658" t="s">
        <v>18</v>
      </c>
      <c r="L5658" t="s">
        <v>9281</v>
      </c>
      <c r="M5658" t="s">
        <v>9210</v>
      </c>
      <c r="N5658">
        <v>0</v>
      </c>
      <c r="O5658">
        <v>58</v>
      </c>
      <c r="P5658" t="s">
        <v>9225</v>
      </c>
      <c r="Q5658">
        <v>19</v>
      </c>
      <c r="R5658">
        <v>18</v>
      </c>
      <c r="S5658" t="s">
        <v>9256</v>
      </c>
      <c r="T5658" t="s">
        <v>9262</v>
      </c>
      <c r="U5658" t="s">
        <v>9283</v>
      </c>
      <c r="V5658" t="str" cm="1">
        <f t="array" ref="V5658">_xlfn.IFS(Hospital_Emergency_Room_Data[[#This Row],[Day]]&lt;=10,"Start(1-10)",Hospital_Emergency_Room_Data[[#This Row],[Day]]&lt;=20,"Middle(11-20)",Hospital_Emergency_Room_Data[[#This Row],[Day]]&gt;20,"End(21-30)")</f>
        <v>Middle(11-20)</v>
      </c>
    </row>
    <row r="5659" spans="1:22">
      <c r="A5659">
        <v>692096269</v>
      </c>
      <c r="B5659" t="s">
        <v>5666</v>
      </c>
      <c r="C5659" s="1">
        <v>45380</v>
      </c>
      <c r="D5659" t="str">
        <f>TEXT(Hospital_Emergency_Room_Data[[#This Row],[Patient Admission Date]],"mmm")</f>
        <v>Mar</v>
      </c>
      <c r="E5659">
        <f>YEAR(Hospital_Emergency_Room_Data[[#This Row],[Patient Admission Date]])</f>
        <v>2024</v>
      </c>
      <c r="F5659" s="2">
        <v>0.54791666666666672</v>
      </c>
      <c r="G5659" s="8" t="str">
        <f>TEXT(Hospital_Emergency_Room_Data[[#This Row],[Patient Admission Date]],"dddd")</f>
        <v>Friday</v>
      </c>
      <c r="H5659" t="s">
        <v>41</v>
      </c>
      <c r="I5659">
        <v>71</v>
      </c>
      <c r="J5659" s="5" t="s">
        <v>9222</v>
      </c>
      <c r="K5659" t="s">
        <v>18</v>
      </c>
      <c r="L5659" t="s">
        <v>9281</v>
      </c>
      <c r="M5659" t="s">
        <v>9210</v>
      </c>
      <c r="N5659">
        <v>0</v>
      </c>
      <c r="O5659">
        <v>53</v>
      </c>
      <c r="P5659" t="s">
        <v>9225</v>
      </c>
      <c r="Q5659">
        <v>29</v>
      </c>
      <c r="R5659">
        <v>13</v>
      </c>
      <c r="S5659" t="s">
        <v>9257</v>
      </c>
      <c r="T5659" t="s">
        <v>9264</v>
      </c>
      <c r="U5659" t="s">
        <v>9283</v>
      </c>
      <c r="V5659" t="str" cm="1">
        <f t="array" ref="V5659">_xlfn.IFS(Hospital_Emergency_Room_Data[[#This Row],[Day]]&lt;=10,"Start(1-10)",Hospital_Emergency_Room_Data[[#This Row],[Day]]&lt;=20,"Middle(11-20)",Hospital_Emergency_Room_Data[[#This Row],[Day]]&gt;20,"End(21-30)")</f>
        <v>End(21-30)</v>
      </c>
    </row>
    <row r="5660" spans="1:22">
      <c r="A5660">
        <v>594590732</v>
      </c>
      <c r="B5660" t="s">
        <v>5667</v>
      </c>
      <c r="C5660" s="1">
        <v>45562</v>
      </c>
      <c r="D5660" t="str">
        <f>TEXT(Hospital_Emergency_Room_Data[[#This Row],[Patient Admission Date]],"mmm")</f>
        <v>Sep</v>
      </c>
      <c r="E5660">
        <f>YEAR(Hospital_Emergency_Room_Data[[#This Row],[Patient Admission Date]])</f>
        <v>2024</v>
      </c>
      <c r="F5660" s="2">
        <v>0.29166666666666669</v>
      </c>
      <c r="G5660" s="8" t="str">
        <f>TEXT(Hospital_Emergency_Room_Data[[#This Row],[Patient Admission Date]],"dddd")</f>
        <v>Friday</v>
      </c>
      <c r="H5660" t="s">
        <v>41</v>
      </c>
      <c r="I5660">
        <v>32</v>
      </c>
      <c r="J5660" s="5" t="s">
        <v>9223</v>
      </c>
      <c r="K5660" t="s">
        <v>18</v>
      </c>
      <c r="L5660" t="s">
        <v>9281</v>
      </c>
      <c r="M5660" t="s">
        <v>9210</v>
      </c>
      <c r="N5660">
        <v>0</v>
      </c>
      <c r="O5660">
        <v>47</v>
      </c>
      <c r="P5660" t="s">
        <v>9225</v>
      </c>
      <c r="Q5660">
        <v>27</v>
      </c>
      <c r="R5660">
        <v>7</v>
      </c>
      <c r="S5660" t="s">
        <v>9255</v>
      </c>
      <c r="T5660" t="s">
        <v>9264</v>
      </c>
      <c r="U5660" t="s">
        <v>9283</v>
      </c>
      <c r="V5660" t="str" cm="1">
        <f t="array" ref="V5660">_xlfn.IFS(Hospital_Emergency_Room_Data[[#This Row],[Day]]&lt;=10,"Start(1-10)",Hospital_Emergency_Room_Data[[#This Row],[Day]]&lt;=20,"Middle(11-20)",Hospital_Emergency_Room_Data[[#This Row],[Day]]&gt;20,"End(21-30)")</f>
        <v>End(21-30)</v>
      </c>
    </row>
    <row r="5661" spans="1:22">
      <c r="A5661">
        <v>758795456</v>
      </c>
      <c r="B5661" t="s">
        <v>5668</v>
      </c>
      <c r="C5661" s="1">
        <v>45141</v>
      </c>
      <c r="D5661" t="str">
        <f>TEXT(Hospital_Emergency_Room_Data[[#This Row],[Patient Admission Date]],"mmm")</f>
        <v>Aug</v>
      </c>
      <c r="E5661">
        <f>YEAR(Hospital_Emergency_Room_Data[[#This Row],[Patient Admission Date]])</f>
        <v>2023</v>
      </c>
      <c r="F5661" s="2">
        <v>0.97152777777777777</v>
      </c>
      <c r="G5661" s="8" t="str">
        <f>TEXT(Hospital_Emergency_Room_Data[[#This Row],[Patient Admission Date]],"dddd")</f>
        <v>Thursday</v>
      </c>
      <c r="H5661" t="s">
        <v>41</v>
      </c>
      <c r="I5661">
        <v>38</v>
      </c>
      <c r="J5661" s="5" t="s">
        <v>9223</v>
      </c>
      <c r="K5661" t="s">
        <v>18</v>
      </c>
      <c r="L5661" t="s">
        <v>9281</v>
      </c>
      <c r="M5661" t="s">
        <v>9210</v>
      </c>
      <c r="N5661">
        <v>0</v>
      </c>
      <c r="O5661">
        <v>46</v>
      </c>
      <c r="P5661" t="s">
        <v>9225</v>
      </c>
      <c r="Q5661">
        <v>3</v>
      </c>
      <c r="R5661">
        <v>23</v>
      </c>
      <c r="S5661" t="s">
        <v>9256</v>
      </c>
      <c r="T5661" t="s">
        <v>9263</v>
      </c>
      <c r="U5661" t="s">
        <v>9283</v>
      </c>
      <c r="V5661" t="str" cm="1">
        <f t="array" ref="V5661">_xlfn.IFS(Hospital_Emergency_Room_Data[[#This Row],[Day]]&lt;=10,"Start(1-10)",Hospital_Emergency_Room_Data[[#This Row],[Day]]&lt;=20,"Middle(11-20)",Hospital_Emergency_Room_Data[[#This Row],[Day]]&gt;20,"End(21-30)")</f>
        <v>Start(1-10)</v>
      </c>
    </row>
    <row r="5662" spans="1:22">
      <c r="A5662">
        <v>539797693</v>
      </c>
      <c r="B5662" t="s">
        <v>5669</v>
      </c>
      <c r="C5662" s="1">
        <v>45213</v>
      </c>
      <c r="D5662" t="str">
        <f>TEXT(Hospital_Emergency_Room_Data[[#This Row],[Patient Admission Date]],"mmm")</f>
        <v>Oct</v>
      </c>
      <c r="E5662">
        <f>YEAR(Hospital_Emergency_Room_Data[[#This Row],[Patient Admission Date]])</f>
        <v>2023</v>
      </c>
      <c r="F5662" s="2">
        <v>0.21319444444444444</v>
      </c>
      <c r="G5662" s="8" t="str">
        <f>TEXT(Hospital_Emergency_Room_Data[[#This Row],[Patient Admission Date]],"dddd")</f>
        <v>Saturday</v>
      </c>
      <c r="H5662" t="s">
        <v>41</v>
      </c>
      <c r="I5662">
        <v>32</v>
      </c>
      <c r="J5662" s="5" t="s">
        <v>9223</v>
      </c>
      <c r="K5662" t="s">
        <v>18</v>
      </c>
      <c r="L5662" t="s">
        <v>9281</v>
      </c>
      <c r="M5662" t="s">
        <v>9210</v>
      </c>
      <c r="N5662">
        <v>0</v>
      </c>
      <c r="O5662">
        <v>32</v>
      </c>
      <c r="P5662" t="s">
        <v>9225</v>
      </c>
      <c r="Q5662">
        <v>14</v>
      </c>
      <c r="R5662">
        <v>5</v>
      </c>
      <c r="S5662" t="s">
        <v>9258</v>
      </c>
      <c r="T5662" t="s">
        <v>9265</v>
      </c>
      <c r="U5662" t="s">
        <v>9300</v>
      </c>
      <c r="V5662" t="str" cm="1">
        <f t="array" ref="V5662">_xlfn.IFS(Hospital_Emergency_Room_Data[[#This Row],[Day]]&lt;=10,"Start(1-10)",Hospital_Emergency_Room_Data[[#This Row],[Day]]&lt;=20,"Middle(11-20)",Hospital_Emergency_Room_Data[[#This Row],[Day]]&gt;20,"End(21-30)")</f>
        <v>Middle(11-20)</v>
      </c>
    </row>
    <row r="5663" spans="1:22">
      <c r="A5663">
        <v>180228491</v>
      </c>
      <c r="B5663" t="s">
        <v>4166</v>
      </c>
      <c r="C5663" s="1">
        <v>45048</v>
      </c>
      <c r="D5663" t="str">
        <f>TEXT(Hospital_Emergency_Room_Data[[#This Row],[Patient Admission Date]],"mmm")</f>
        <v>May</v>
      </c>
      <c r="E5663">
        <f>YEAR(Hospital_Emergency_Room_Data[[#This Row],[Patient Admission Date]])</f>
        <v>2023</v>
      </c>
      <c r="F5663" s="2">
        <v>0.82361111111111107</v>
      </c>
      <c r="G5663" s="8" t="str">
        <f>TEXT(Hospital_Emergency_Room_Data[[#This Row],[Patient Admission Date]],"dddd")</f>
        <v>Tuesday</v>
      </c>
      <c r="H5663" t="s">
        <v>41</v>
      </c>
      <c r="I5663">
        <v>42</v>
      </c>
      <c r="J5663" s="5" t="s">
        <v>9223</v>
      </c>
      <c r="K5663" t="s">
        <v>18</v>
      </c>
      <c r="L5663" t="s">
        <v>9281</v>
      </c>
      <c r="M5663" t="s">
        <v>9210</v>
      </c>
      <c r="N5663">
        <v>1</v>
      </c>
      <c r="O5663">
        <v>37</v>
      </c>
      <c r="P5663" t="s">
        <v>9225</v>
      </c>
      <c r="Q5663">
        <v>2</v>
      </c>
      <c r="R5663">
        <v>19</v>
      </c>
      <c r="S5663" t="s">
        <v>9256</v>
      </c>
      <c r="T5663" t="s">
        <v>9263</v>
      </c>
      <c r="U5663" t="s">
        <v>9300</v>
      </c>
      <c r="V5663" t="str" cm="1">
        <f t="array" ref="V5663">_xlfn.IFS(Hospital_Emergency_Room_Data[[#This Row],[Day]]&lt;=10,"Start(1-10)",Hospital_Emergency_Room_Data[[#This Row],[Day]]&lt;=20,"Middle(11-20)",Hospital_Emergency_Room_Data[[#This Row],[Day]]&gt;20,"End(21-30)")</f>
        <v>Start(1-10)</v>
      </c>
    </row>
    <row r="5664" spans="1:22">
      <c r="A5664">
        <v>424092525</v>
      </c>
      <c r="B5664" t="s">
        <v>5670</v>
      </c>
      <c r="C5664" s="1">
        <v>45400</v>
      </c>
      <c r="D5664" t="str">
        <f>TEXT(Hospital_Emergency_Room_Data[[#This Row],[Patient Admission Date]],"mmm")</f>
        <v>Apr</v>
      </c>
      <c r="E5664">
        <f>YEAR(Hospital_Emergency_Room_Data[[#This Row],[Patient Admission Date]])</f>
        <v>2024</v>
      </c>
      <c r="F5664" s="2">
        <v>0.95763888888888893</v>
      </c>
      <c r="G5664" s="8" t="str">
        <f>TEXT(Hospital_Emergency_Room_Data[[#This Row],[Patient Admission Date]],"dddd")</f>
        <v>Thursday</v>
      </c>
      <c r="H5664" t="s">
        <v>41</v>
      </c>
      <c r="I5664">
        <v>33</v>
      </c>
      <c r="J5664" s="5" t="s">
        <v>9223</v>
      </c>
      <c r="K5664" t="s">
        <v>18</v>
      </c>
      <c r="L5664" t="s">
        <v>9281</v>
      </c>
      <c r="M5664" t="s">
        <v>9210</v>
      </c>
      <c r="N5664">
        <v>1</v>
      </c>
      <c r="O5664">
        <v>39</v>
      </c>
      <c r="P5664" t="s">
        <v>9225</v>
      </c>
      <c r="Q5664">
        <v>18</v>
      </c>
      <c r="R5664">
        <v>22</v>
      </c>
      <c r="S5664" t="s">
        <v>9256</v>
      </c>
      <c r="T5664" t="s">
        <v>9262</v>
      </c>
      <c r="U5664" t="s">
        <v>9300</v>
      </c>
      <c r="V5664" t="str" cm="1">
        <f t="array" ref="V5664">_xlfn.IFS(Hospital_Emergency_Room_Data[[#This Row],[Day]]&lt;=10,"Start(1-10)",Hospital_Emergency_Room_Data[[#This Row],[Day]]&lt;=20,"Middle(11-20)",Hospital_Emergency_Room_Data[[#This Row],[Day]]&gt;20,"End(21-30)")</f>
        <v>Middle(11-20)</v>
      </c>
    </row>
    <row r="5665" spans="1:22">
      <c r="A5665">
        <v>508604216</v>
      </c>
      <c r="B5665" t="s">
        <v>5671</v>
      </c>
      <c r="C5665" s="1">
        <v>45087</v>
      </c>
      <c r="D5665" t="str">
        <f>TEXT(Hospital_Emergency_Room_Data[[#This Row],[Patient Admission Date]],"mmm")</f>
        <v>Jun</v>
      </c>
      <c r="E5665">
        <f>YEAR(Hospital_Emergency_Room_Data[[#This Row],[Patient Admission Date]])</f>
        <v>2023</v>
      </c>
      <c r="F5665" s="2">
        <v>8.6805555555555552E-2</v>
      </c>
      <c r="G5665" s="8" t="str">
        <f>TEXT(Hospital_Emergency_Room_Data[[#This Row],[Patient Admission Date]],"dddd")</f>
        <v>Saturday</v>
      </c>
      <c r="H5665" t="s">
        <v>41</v>
      </c>
      <c r="I5665">
        <v>78</v>
      </c>
      <c r="J5665" s="5" t="s">
        <v>9222</v>
      </c>
      <c r="K5665" t="s">
        <v>18</v>
      </c>
      <c r="L5665" t="s">
        <v>9281</v>
      </c>
      <c r="M5665" t="s">
        <v>9210</v>
      </c>
      <c r="N5665">
        <v>1</v>
      </c>
      <c r="O5665">
        <v>12</v>
      </c>
      <c r="P5665" t="s">
        <v>9226</v>
      </c>
      <c r="Q5665">
        <v>10</v>
      </c>
      <c r="R5665">
        <v>2</v>
      </c>
      <c r="S5665" t="s">
        <v>9258</v>
      </c>
      <c r="T5665" t="s">
        <v>9265</v>
      </c>
      <c r="U5665" t="s">
        <v>9282</v>
      </c>
      <c r="V5665" t="str" cm="1">
        <f t="array" ref="V5665">_xlfn.IFS(Hospital_Emergency_Room_Data[[#This Row],[Day]]&lt;=10,"Start(1-10)",Hospital_Emergency_Room_Data[[#This Row],[Day]]&lt;=20,"Middle(11-20)",Hospital_Emergency_Room_Data[[#This Row],[Day]]&gt;20,"End(21-30)")</f>
        <v>Start(1-10)</v>
      </c>
    </row>
    <row r="5666" spans="1:22">
      <c r="A5666">
        <v>861978016</v>
      </c>
      <c r="B5666" t="s">
        <v>5672</v>
      </c>
      <c r="C5666" s="1">
        <v>45318</v>
      </c>
      <c r="D5666" t="str">
        <f>TEXT(Hospital_Emergency_Room_Data[[#This Row],[Patient Admission Date]],"mmm")</f>
        <v>Jan</v>
      </c>
      <c r="E5666">
        <f>YEAR(Hospital_Emergency_Room_Data[[#This Row],[Patient Admission Date]])</f>
        <v>2024</v>
      </c>
      <c r="F5666" s="2">
        <v>0.40347222222222223</v>
      </c>
      <c r="G5666" s="8" t="str">
        <f>TEXT(Hospital_Emergency_Room_Data[[#This Row],[Patient Admission Date]],"dddd")</f>
        <v>Saturday</v>
      </c>
      <c r="H5666" t="s">
        <v>41</v>
      </c>
      <c r="I5666">
        <v>41</v>
      </c>
      <c r="J5666" s="5" t="s">
        <v>9223</v>
      </c>
      <c r="K5666" t="s">
        <v>18</v>
      </c>
      <c r="L5666" t="s">
        <v>9281</v>
      </c>
      <c r="M5666" t="s">
        <v>9210</v>
      </c>
      <c r="N5666">
        <v>1</v>
      </c>
      <c r="O5666">
        <v>14</v>
      </c>
      <c r="P5666" t="s">
        <v>9226</v>
      </c>
      <c r="Q5666">
        <v>27</v>
      </c>
      <c r="R5666">
        <v>9</v>
      </c>
      <c r="S5666" t="s">
        <v>9255</v>
      </c>
      <c r="T5666" t="s">
        <v>9264</v>
      </c>
      <c r="U5666" t="s">
        <v>9282</v>
      </c>
      <c r="V5666" t="str" cm="1">
        <f t="array" ref="V5666">_xlfn.IFS(Hospital_Emergency_Room_Data[[#This Row],[Day]]&lt;=10,"Start(1-10)",Hospital_Emergency_Room_Data[[#This Row],[Day]]&lt;=20,"Middle(11-20)",Hospital_Emergency_Room_Data[[#This Row],[Day]]&gt;20,"End(21-30)")</f>
        <v>End(21-30)</v>
      </c>
    </row>
    <row r="5667" spans="1:22">
      <c r="A5667">
        <v>696374637</v>
      </c>
      <c r="B5667" t="s">
        <v>5673</v>
      </c>
      <c r="C5667" s="1">
        <v>45222</v>
      </c>
      <c r="D5667" t="str">
        <f>TEXT(Hospital_Emergency_Room_Data[[#This Row],[Patient Admission Date]],"mmm")</f>
        <v>Oct</v>
      </c>
      <c r="E5667">
        <f>YEAR(Hospital_Emergency_Room_Data[[#This Row],[Patient Admission Date]])</f>
        <v>2023</v>
      </c>
      <c r="F5667" s="2">
        <v>0.77013888888888893</v>
      </c>
      <c r="G5667" s="8" t="str">
        <f>TEXT(Hospital_Emergency_Room_Data[[#This Row],[Patient Admission Date]],"dddd")</f>
        <v>Monday</v>
      </c>
      <c r="H5667" t="s">
        <v>41</v>
      </c>
      <c r="I5667">
        <v>17</v>
      </c>
      <c r="J5667" s="5" t="s">
        <v>9220</v>
      </c>
      <c r="K5667" t="s">
        <v>18</v>
      </c>
      <c r="L5667" t="s">
        <v>9281</v>
      </c>
      <c r="M5667" t="s">
        <v>9210</v>
      </c>
      <c r="N5667">
        <v>2</v>
      </c>
      <c r="O5667">
        <v>60</v>
      </c>
      <c r="P5667" t="s">
        <v>9225</v>
      </c>
      <c r="Q5667">
        <v>23</v>
      </c>
      <c r="R5667">
        <v>18</v>
      </c>
      <c r="S5667" t="s">
        <v>9256</v>
      </c>
      <c r="T5667" t="s">
        <v>9264</v>
      </c>
      <c r="U5667" t="s">
        <v>9283</v>
      </c>
      <c r="V5667" t="str" cm="1">
        <f t="array" ref="V5667">_xlfn.IFS(Hospital_Emergency_Room_Data[[#This Row],[Day]]&lt;=10,"Start(1-10)",Hospital_Emergency_Room_Data[[#This Row],[Day]]&lt;=20,"Middle(11-20)",Hospital_Emergency_Room_Data[[#This Row],[Day]]&gt;20,"End(21-30)")</f>
        <v>End(21-30)</v>
      </c>
    </row>
    <row r="5668" spans="1:22">
      <c r="A5668">
        <v>411871178</v>
      </c>
      <c r="B5668" t="s">
        <v>5674</v>
      </c>
      <c r="C5668" s="1">
        <v>45579</v>
      </c>
      <c r="D5668" t="str">
        <f>TEXT(Hospital_Emergency_Room_Data[[#This Row],[Patient Admission Date]],"mmm")</f>
        <v>Oct</v>
      </c>
      <c r="E5668">
        <f>YEAR(Hospital_Emergency_Room_Data[[#This Row],[Patient Admission Date]])</f>
        <v>2024</v>
      </c>
      <c r="F5668" s="2">
        <v>6.0416666666666667E-2</v>
      </c>
      <c r="G5668" s="8" t="str">
        <f>TEXT(Hospital_Emergency_Room_Data[[#This Row],[Patient Admission Date]],"dddd")</f>
        <v>Monday</v>
      </c>
      <c r="H5668" t="s">
        <v>41</v>
      </c>
      <c r="I5668">
        <v>33</v>
      </c>
      <c r="J5668" s="5" t="s">
        <v>9223</v>
      </c>
      <c r="K5668" t="s">
        <v>18</v>
      </c>
      <c r="L5668" t="s">
        <v>9281</v>
      </c>
      <c r="M5668" t="s">
        <v>9210</v>
      </c>
      <c r="N5668">
        <v>2</v>
      </c>
      <c r="O5668">
        <v>33</v>
      </c>
      <c r="P5668" t="s">
        <v>9225</v>
      </c>
      <c r="Q5668">
        <v>14</v>
      </c>
      <c r="R5668">
        <v>1</v>
      </c>
      <c r="S5668" t="s">
        <v>9258</v>
      </c>
      <c r="T5668" t="s">
        <v>9265</v>
      </c>
      <c r="U5668" t="s">
        <v>9300</v>
      </c>
      <c r="V5668" t="str" cm="1">
        <f t="array" ref="V5668">_xlfn.IFS(Hospital_Emergency_Room_Data[[#This Row],[Day]]&lt;=10,"Start(1-10)",Hospital_Emergency_Room_Data[[#This Row],[Day]]&lt;=20,"Middle(11-20)",Hospital_Emergency_Room_Data[[#This Row],[Day]]&gt;20,"End(21-30)")</f>
        <v>Middle(11-20)</v>
      </c>
    </row>
    <row r="5669" spans="1:22">
      <c r="A5669">
        <v>737273803</v>
      </c>
      <c r="B5669" t="s">
        <v>5675</v>
      </c>
      <c r="C5669" s="1">
        <v>45226</v>
      </c>
      <c r="D5669" t="str">
        <f>TEXT(Hospital_Emergency_Room_Data[[#This Row],[Patient Admission Date]],"mmm")</f>
        <v>Oct</v>
      </c>
      <c r="E5669">
        <f>YEAR(Hospital_Emergency_Room_Data[[#This Row],[Patient Admission Date]])</f>
        <v>2023</v>
      </c>
      <c r="F5669" s="2">
        <v>0.7</v>
      </c>
      <c r="G5669" s="8" t="str">
        <f>TEXT(Hospital_Emergency_Room_Data[[#This Row],[Patient Admission Date]],"dddd")</f>
        <v>Friday</v>
      </c>
      <c r="H5669" t="s">
        <v>41</v>
      </c>
      <c r="I5669">
        <v>23</v>
      </c>
      <c r="J5669" s="5" t="s">
        <v>9220</v>
      </c>
      <c r="K5669" t="s">
        <v>18</v>
      </c>
      <c r="L5669" t="s">
        <v>9281</v>
      </c>
      <c r="M5669" t="s">
        <v>9210</v>
      </c>
      <c r="N5669">
        <v>2</v>
      </c>
      <c r="O5669">
        <v>24</v>
      </c>
      <c r="P5669" t="s">
        <v>9226</v>
      </c>
      <c r="Q5669">
        <v>27</v>
      </c>
      <c r="R5669">
        <v>16</v>
      </c>
      <c r="S5669" t="s">
        <v>9257</v>
      </c>
      <c r="T5669" t="s">
        <v>9264</v>
      </c>
      <c r="U5669" t="s">
        <v>9282</v>
      </c>
      <c r="V5669" t="str" cm="1">
        <f t="array" ref="V5669">_xlfn.IFS(Hospital_Emergency_Room_Data[[#This Row],[Day]]&lt;=10,"Start(1-10)",Hospital_Emergency_Room_Data[[#This Row],[Day]]&lt;=20,"Middle(11-20)",Hospital_Emergency_Room_Data[[#This Row],[Day]]&gt;20,"End(21-30)")</f>
        <v>End(21-30)</v>
      </c>
    </row>
    <row r="5670" spans="1:22">
      <c r="A5670">
        <v>324663926</v>
      </c>
      <c r="B5670" t="s">
        <v>5676</v>
      </c>
      <c r="C5670" s="1">
        <v>45034</v>
      </c>
      <c r="D5670" t="str">
        <f>TEXT(Hospital_Emergency_Room_Data[[#This Row],[Patient Admission Date]],"mmm")</f>
        <v>Apr</v>
      </c>
      <c r="E5670">
        <f>YEAR(Hospital_Emergency_Room_Data[[#This Row],[Patient Admission Date]])</f>
        <v>2023</v>
      </c>
      <c r="F5670" s="2">
        <v>0.50347222222222221</v>
      </c>
      <c r="G5670" s="8" t="str">
        <f>TEXT(Hospital_Emergency_Room_Data[[#This Row],[Patient Admission Date]],"dddd")</f>
        <v>Tuesday</v>
      </c>
      <c r="H5670" t="s">
        <v>41</v>
      </c>
      <c r="I5670">
        <v>34</v>
      </c>
      <c r="J5670" s="5" t="s">
        <v>9223</v>
      </c>
      <c r="K5670" t="s">
        <v>18</v>
      </c>
      <c r="L5670" t="s">
        <v>9281</v>
      </c>
      <c r="M5670" t="s">
        <v>9210</v>
      </c>
      <c r="N5670">
        <v>2</v>
      </c>
      <c r="O5670">
        <v>60</v>
      </c>
      <c r="P5670" t="s">
        <v>9225</v>
      </c>
      <c r="Q5670">
        <v>18</v>
      </c>
      <c r="R5670">
        <v>12</v>
      </c>
      <c r="S5670" t="s">
        <v>9257</v>
      </c>
      <c r="T5670" t="s">
        <v>9262</v>
      </c>
      <c r="U5670" t="s">
        <v>9283</v>
      </c>
      <c r="V5670" t="str" cm="1">
        <f t="array" ref="V5670">_xlfn.IFS(Hospital_Emergency_Room_Data[[#This Row],[Day]]&lt;=10,"Start(1-10)",Hospital_Emergency_Room_Data[[#This Row],[Day]]&lt;=20,"Middle(11-20)",Hospital_Emergency_Room_Data[[#This Row],[Day]]&gt;20,"End(21-30)")</f>
        <v>Middle(11-20)</v>
      </c>
    </row>
    <row r="5671" spans="1:22">
      <c r="A5671">
        <v>199061284</v>
      </c>
      <c r="B5671" t="s">
        <v>5677</v>
      </c>
      <c r="C5671" s="1">
        <v>45388</v>
      </c>
      <c r="D5671" t="str">
        <f>TEXT(Hospital_Emergency_Room_Data[[#This Row],[Patient Admission Date]],"mmm")</f>
        <v>Apr</v>
      </c>
      <c r="E5671">
        <f>YEAR(Hospital_Emergency_Room_Data[[#This Row],[Patient Admission Date]])</f>
        <v>2024</v>
      </c>
      <c r="F5671" s="2">
        <v>0.34444444444444444</v>
      </c>
      <c r="G5671" s="8" t="str">
        <f>TEXT(Hospital_Emergency_Room_Data[[#This Row],[Patient Admission Date]],"dddd")</f>
        <v>Saturday</v>
      </c>
      <c r="H5671" t="s">
        <v>41</v>
      </c>
      <c r="I5671">
        <v>32</v>
      </c>
      <c r="J5671" s="5" t="s">
        <v>9223</v>
      </c>
      <c r="K5671" t="s">
        <v>18</v>
      </c>
      <c r="L5671" t="s">
        <v>9281</v>
      </c>
      <c r="M5671" t="s">
        <v>9210</v>
      </c>
      <c r="N5671">
        <v>3</v>
      </c>
      <c r="O5671">
        <v>30</v>
      </c>
      <c r="P5671" t="s">
        <v>9225</v>
      </c>
      <c r="Q5671">
        <v>6</v>
      </c>
      <c r="R5671">
        <v>8</v>
      </c>
      <c r="S5671" t="s">
        <v>9255</v>
      </c>
      <c r="T5671" t="s">
        <v>9263</v>
      </c>
      <c r="U5671" t="s">
        <v>9282</v>
      </c>
      <c r="V5671" t="str" cm="1">
        <f t="array" ref="V5671">_xlfn.IFS(Hospital_Emergency_Room_Data[[#This Row],[Day]]&lt;=10,"Start(1-10)",Hospital_Emergency_Room_Data[[#This Row],[Day]]&lt;=20,"Middle(11-20)",Hospital_Emergency_Room_Data[[#This Row],[Day]]&gt;20,"End(21-30)")</f>
        <v>Start(1-10)</v>
      </c>
    </row>
    <row r="5672" spans="1:22">
      <c r="A5672">
        <v>170662703</v>
      </c>
      <c r="B5672" t="s">
        <v>5678</v>
      </c>
      <c r="C5672" s="1">
        <v>45506</v>
      </c>
      <c r="D5672" t="str">
        <f>TEXT(Hospital_Emergency_Room_Data[[#This Row],[Patient Admission Date]],"mmm")</f>
        <v>Aug</v>
      </c>
      <c r="E5672">
        <f>YEAR(Hospital_Emergency_Room_Data[[#This Row],[Patient Admission Date]])</f>
        <v>2024</v>
      </c>
      <c r="F5672" s="2">
        <v>0.52916666666666667</v>
      </c>
      <c r="G5672" s="8" t="str">
        <f>TEXT(Hospital_Emergency_Room_Data[[#This Row],[Patient Admission Date]],"dddd")</f>
        <v>Friday</v>
      </c>
      <c r="H5672" t="s">
        <v>41</v>
      </c>
      <c r="I5672">
        <v>11</v>
      </c>
      <c r="J5672" s="5" t="s">
        <v>9221</v>
      </c>
      <c r="K5672" t="s">
        <v>18</v>
      </c>
      <c r="L5672" t="s">
        <v>9281</v>
      </c>
      <c r="M5672" t="s">
        <v>9210</v>
      </c>
      <c r="N5672">
        <v>3</v>
      </c>
      <c r="O5672">
        <v>22</v>
      </c>
      <c r="P5672" t="s">
        <v>9226</v>
      </c>
      <c r="Q5672">
        <v>2</v>
      </c>
      <c r="R5672">
        <v>12</v>
      </c>
      <c r="S5672" t="s">
        <v>9257</v>
      </c>
      <c r="T5672" t="s">
        <v>9263</v>
      </c>
      <c r="U5672" t="s">
        <v>9282</v>
      </c>
      <c r="V5672" t="str" cm="1">
        <f t="array" ref="V5672">_xlfn.IFS(Hospital_Emergency_Room_Data[[#This Row],[Day]]&lt;=10,"Start(1-10)",Hospital_Emergency_Room_Data[[#This Row],[Day]]&lt;=20,"Middle(11-20)",Hospital_Emergency_Room_Data[[#This Row],[Day]]&gt;20,"End(21-30)")</f>
        <v>Start(1-10)</v>
      </c>
    </row>
    <row r="5673" spans="1:22">
      <c r="A5673">
        <v>713586734</v>
      </c>
      <c r="B5673" t="s">
        <v>5679</v>
      </c>
      <c r="C5673" s="1">
        <v>45357</v>
      </c>
      <c r="D5673" t="str">
        <f>TEXT(Hospital_Emergency_Room_Data[[#This Row],[Patient Admission Date]],"mmm")</f>
        <v>Mar</v>
      </c>
      <c r="E5673">
        <f>YEAR(Hospital_Emergency_Room_Data[[#This Row],[Patient Admission Date]])</f>
        <v>2024</v>
      </c>
      <c r="F5673" s="2">
        <v>0.76111111111111107</v>
      </c>
      <c r="G5673" s="8" t="str">
        <f>TEXT(Hospital_Emergency_Room_Data[[#This Row],[Patient Admission Date]],"dddd")</f>
        <v>Wednesday</v>
      </c>
      <c r="H5673" t="s">
        <v>41</v>
      </c>
      <c r="I5673">
        <v>42</v>
      </c>
      <c r="J5673" s="5" t="s">
        <v>9223</v>
      </c>
      <c r="K5673" t="s">
        <v>18</v>
      </c>
      <c r="L5673" t="s">
        <v>9281</v>
      </c>
      <c r="M5673" t="s">
        <v>9210</v>
      </c>
      <c r="N5673">
        <v>3</v>
      </c>
      <c r="O5673">
        <v>28</v>
      </c>
      <c r="P5673" t="s">
        <v>9226</v>
      </c>
      <c r="Q5673">
        <v>6</v>
      </c>
      <c r="R5673">
        <v>18</v>
      </c>
      <c r="S5673" t="s">
        <v>9256</v>
      </c>
      <c r="T5673" t="s">
        <v>9263</v>
      </c>
      <c r="U5673" t="s">
        <v>9282</v>
      </c>
      <c r="V5673" t="str" cm="1">
        <f t="array" ref="V5673">_xlfn.IFS(Hospital_Emergency_Room_Data[[#This Row],[Day]]&lt;=10,"Start(1-10)",Hospital_Emergency_Room_Data[[#This Row],[Day]]&lt;=20,"Middle(11-20)",Hospital_Emergency_Room_Data[[#This Row],[Day]]&gt;20,"End(21-30)")</f>
        <v>Start(1-10)</v>
      </c>
    </row>
    <row r="5674" spans="1:22">
      <c r="A5674">
        <v>225509516</v>
      </c>
      <c r="B5674" t="s">
        <v>5680</v>
      </c>
      <c r="C5674" s="1">
        <v>45254</v>
      </c>
      <c r="D5674" t="str">
        <f>TEXT(Hospital_Emergency_Room_Data[[#This Row],[Patient Admission Date]],"mmm")</f>
        <v>Nov</v>
      </c>
      <c r="E5674">
        <f>YEAR(Hospital_Emergency_Room_Data[[#This Row],[Patient Admission Date]])</f>
        <v>2023</v>
      </c>
      <c r="F5674" s="2">
        <v>0.66388888888888886</v>
      </c>
      <c r="G5674" s="8" t="str">
        <f>TEXT(Hospital_Emergency_Room_Data[[#This Row],[Patient Admission Date]],"dddd")</f>
        <v>Friday</v>
      </c>
      <c r="H5674" t="s">
        <v>41</v>
      </c>
      <c r="I5674">
        <v>71</v>
      </c>
      <c r="J5674" s="5" t="s">
        <v>9222</v>
      </c>
      <c r="K5674" t="s">
        <v>18</v>
      </c>
      <c r="L5674" t="s">
        <v>9281</v>
      </c>
      <c r="M5674" t="s">
        <v>9210</v>
      </c>
      <c r="N5674">
        <v>3</v>
      </c>
      <c r="O5674">
        <v>14</v>
      </c>
      <c r="P5674" t="s">
        <v>9226</v>
      </c>
      <c r="Q5674">
        <v>24</v>
      </c>
      <c r="R5674">
        <v>15</v>
      </c>
      <c r="S5674" t="s">
        <v>9257</v>
      </c>
      <c r="T5674" t="s">
        <v>9264</v>
      </c>
      <c r="U5674" t="s">
        <v>9282</v>
      </c>
      <c r="V5674" t="str" cm="1">
        <f t="array" ref="V5674">_xlfn.IFS(Hospital_Emergency_Room_Data[[#This Row],[Day]]&lt;=10,"Start(1-10)",Hospital_Emergency_Room_Data[[#This Row],[Day]]&lt;=20,"Middle(11-20)",Hospital_Emergency_Room_Data[[#This Row],[Day]]&gt;20,"End(21-30)")</f>
        <v>End(21-30)</v>
      </c>
    </row>
    <row r="5675" spans="1:22">
      <c r="A5675">
        <v>338571208</v>
      </c>
      <c r="B5675" t="s">
        <v>5681</v>
      </c>
      <c r="C5675" s="1">
        <v>45292</v>
      </c>
      <c r="D5675" t="str">
        <f>TEXT(Hospital_Emergency_Room_Data[[#This Row],[Patient Admission Date]],"mmm")</f>
        <v>Jan</v>
      </c>
      <c r="E5675">
        <f>YEAR(Hospital_Emergency_Room_Data[[#This Row],[Patient Admission Date]])</f>
        <v>2024</v>
      </c>
      <c r="F5675" s="2">
        <v>0.9916666666666667</v>
      </c>
      <c r="G5675" s="8" t="str">
        <f>TEXT(Hospital_Emergency_Room_Data[[#This Row],[Patient Admission Date]],"dddd")</f>
        <v>Monday</v>
      </c>
      <c r="H5675" t="s">
        <v>41</v>
      </c>
      <c r="I5675">
        <v>5</v>
      </c>
      <c r="J5675" s="5" t="s">
        <v>9221</v>
      </c>
      <c r="K5675" t="s">
        <v>18</v>
      </c>
      <c r="L5675" t="s">
        <v>9281</v>
      </c>
      <c r="M5675" t="s">
        <v>9210</v>
      </c>
      <c r="N5675">
        <v>3</v>
      </c>
      <c r="O5675">
        <v>47</v>
      </c>
      <c r="P5675" t="s">
        <v>9225</v>
      </c>
      <c r="Q5675">
        <v>1</v>
      </c>
      <c r="R5675">
        <v>23</v>
      </c>
      <c r="S5675" t="s">
        <v>9256</v>
      </c>
      <c r="T5675" t="s">
        <v>9263</v>
      </c>
      <c r="U5675" t="s">
        <v>9283</v>
      </c>
      <c r="V5675" t="str" cm="1">
        <f t="array" ref="V5675">_xlfn.IFS(Hospital_Emergency_Room_Data[[#This Row],[Day]]&lt;=10,"Start(1-10)",Hospital_Emergency_Room_Data[[#This Row],[Day]]&lt;=20,"Middle(11-20)",Hospital_Emergency_Room_Data[[#This Row],[Day]]&gt;20,"End(21-30)")</f>
        <v>Start(1-10)</v>
      </c>
    </row>
    <row r="5676" spans="1:22">
      <c r="A5676">
        <v>738872087</v>
      </c>
      <c r="B5676" t="s">
        <v>5682</v>
      </c>
      <c r="C5676" s="1">
        <v>45462</v>
      </c>
      <c r="D5676" t="str">
        <f>TEXT(Hospital_Emergency_Room_Data[[#This Row],[Patient Admission Date]],"mmm")</f>
        <v>Jun</v>
      </c>
      <c r="E5676">
        <f>YEAR(Hospital_Emergency_Room_Data[[#This Row],[Patient Admission Date]])</f>
        <v>2024</v>
      </c>
      <c r="F5676" s="2">
        <v>0.57430555555555551</v>
      </c>
      <c r="G5676" s="8" t="str">
        <f>TEXT(Hospital_Emergency_Room_Data[[#This Row],[Patient Admission Date]],"dddd")</f>
        <v>Wednesday</v>
      </c>
      <c r="H5676" t="s">
        <v>41</v>
      </c>
      <c r="I5676">
        <v>3</v>
      </c>
      <c r="J5676" s="5" t="s">
        <v>9218</v>
      </c>
      <c r="K5676" t="s">
        <v>18</v>
      </c>
      <c r="L5676" t="s">
        <v>9281</v>
      </c>
      <c r="M5676" t="s">
        <v>9210</v>
      </c>
      <c r="N5676">
        <v>3</v>
      </c>
      <c r="O5676">
        <v>18</v>
      </c>
      <c r="P5676" t="s">
        <v>9226</v>
      </c>
      <c r="Q5676">
        <v>19</v>
      </c>
      <c r="R5676">
        <v>13</v>
      </c>
      <c r="S5676" t="s">
        <v>9257</v>
      </c>
      <c r="T5676" t="s">
        <v>9262</v>
      </c>
      <c r="U5676" t="s">
        <v>9282</v>
      </c>
      <c r="V5676" t="str" cm="1">
        <f t="array" ref="V5676">_xlfn.IFS(Hospital_Emergency_Room_Data[[#This Row],[Day]]&lt;=10,"Start(1-10)",Hospital_Emergency_Room_Data[[#This Row],[Day]]&lt;=20,"Middle(11-20)",Hospital_Emergency_Room_Data[[#This Row],[Day]]&gt;20,"End(21-30)")</f>
        <v>Middle(11-20)</v>
      </c>
    </row>
    <row r="5677" spans="1:22">
      <c r="A5677">
        <v>502637645</v>
      </c>
      <c r="B5677" t="s">
        <v>5683</v>
      </c>
      <c r="C5677" s="1">
        <v>45376</v>
      </c>
      <c r="D5677" t="str">
        <f>TEXT(Hospital_Emergency_Room_Data[[#This Row],[Patient Admission Date]],"mmm")</f>
        <v>Mar</v>
      </c>
      <c r="E5677">
        <f>YEAR(Hospital_Emergency_Room_Data[[#This Row],[Patient Admission Date]])</f>
        <v>2024</v>
      </c>
      <c r="F5677" s="2">
        <v>0.84583333333333333</v>
      </c>
      <c r="G5677" s="8" t="str">
        <f>TEXT(Hospital_Emergency_Room_Data[[#This Row],[Patient Admission Date]],"dddd")</f>
        <v>Monday</v>
      </c>
      <c r="H5677" t="s">
        <v>41</v>
      </c>
      <c r="I5677">
        <v>74</v>
      </c>
      <c r="J5677" s="5" t="s">
        <v>9222</v>
      </c>
      <c r="K5677" t="s">
        <v>18</v>
      </c>
      <c r="L5677" t="s">
        <v>9281</v>
      </c>
      <c r="M5677" t="s">
        <v>9210</v>
      </c>
      <c r="N5677">
        <v>4</v>
      </c>
      <c r="O5677">
        <v>26</v>
      </c>
      <c r="P5677" t="s">
        <v>9226</v>
      </c>
      <c r="Q5677">
        <v>25</v>
      </c>
      <c r="R5677">
        <v>20</v>
      </c>
      <c r="S5677" t="s">
        <v>9256</v>
      </c>
      <c r="T5677" t="s">
        <v>9264</v>
      </c>
      <c r="U5677" t="s">
        <v>9282</v>
      </c>
      <c r="V5677" t="str" cm="1">
        <f t="array" ref="V5677">_xlfn.IFS(Hospital_Emergency_Room_Data[[#This Row],[Day]]&lt;=10,"Start(1-10)",Hospital_Emergency_Room_Data[[#This Row],[Day]]&lt;=20,"Middle(11-20)",Hospital_Emergency_Room_Data[[#This Row],[Day]]&gt;20,"End(21-30)")</f>
        <v>End(21-30)</v>
      </c>
    </row>
    <row r="5678" spans="1:22">
      <c r="A5678">
        <v>299889041</v>
      </c>
      <c r="B5678" t="s">
        <v>5684</v>
      </c>
      <c r="C5678" s="1">
        <v>45336</v>
      </c>
      <c r="D5678" t="str">
        <f>TEXT(Hospital_Emergency_Room_Data[[#This Row],[Patient Admission Date]],"mmm")</f>
        <v>Feb</v>
      </c>
      <c r="E5678">
        <f>YEAR(Hospital_Emergency_Room_Data[[#This Row],[Patient Admission Date]])</f>
        <v>2024</v>
      </c>
      <c r="F5678" s="2">
        <v>0.5395833333333333</v>
      </c>
      <c r="G5678" s="8" t="str">
        <f>TEXT(Hospital_Emergency_Room_Data[[#This Row],[Patient Admission Date]],"dddd")</f>
        <v>Wednesday</v>
      </c>
      <c r="H5678" t="s">
        <v>41</v>
      </c>
      <c r="I5678">
        <v>29</v>
      </c>
      <c r="J5678" s="5" t="s">
        <v>9220</v>
      </c>
      <c r="K5678" t="s">
        <v>18</v>
      </c>
      <c r="L5678" t="s">
        <v>9281</v>
      </c>
      <c r="M5678" t="s">
        <v>9210</v>
      </c>
      <c r="N5678">
        <v>4</v>
      </c>
      <c r="O5678">
        <v>43</v>
      </c>
      <c r="P5678" t="s">
        <v>9225</v>
      </c>
      <c r="Q5678">
        <v>14</v>
      </c>
      <c r="R5678">
        <v>12</v>
      </c>
      <c r="S5678" t="s">
        <v>9257</v>
      </c>
      <c r="T5678" t="s">
        <v>9265</v>
      </c>
      <c r="U5678" t="s">
        <v>9300</v>
      </c>
      <c r="V5678" t="str" cm="1">
        <f t="array" ref="V5678">_xlfn.IFS(Hospital_Emergency_Room_Data[[#This Row],[Day]]&lt;=10,"Start(1-10)",Hospital_Emergency_Room_Data[[#This Row],[Day]]&lt;=20,"Middle(11-20)",Hospital_Emergency_Room_Data[[#This Row],[Day]]&gt;20,"End(21-30)")</f>
        <v>Middle(11-20)</v>
      </c>
    </row>
    <row r="5679" spans="1:22">
      <c r="A5679">
        <v>445983362</v>
      </c>
      <c r="B5679" t="s">
        <v>5685</v>
      </c>
      <c r="C5679" s="1">
        <v>45233</v>
      </c>
      <c r="D5679" t="str">
        <f>TEXT(Hospital_Emergency_Room_Data[[#This Row],[Patient Admission Date]],"mmm")</f>
        <v>Nov</v>
      </c>
      <c r="E5679">
        <f>YEAR(Hospital_Emergency_Room_Data[[#This Row],[Patient Admission Date]])</f>
        <v>2023</v>
      </c>
      <c r="F5679" s="2">
        <v>0.75277777777777777</v>
      </c>
      <c r="G5679" s="8" t="str">
        <f>TEXT(Hospital_Emergency_Room_Data[[#This Row],[Patient Admission Date]],"dddd")</f>
        <v>Friday</v>
      </c>
      <c r="H5679" t="s">
        <v>41</v>
      </c>
      <c r="I5679">
        <v>65</v>
      </c>
      <c r="J5679" s="5" t="s">
        <v>9217</v>
      </c>
      <c r="K5679" t="s">
        <v>18</v>
      </c>
      <c r="L5679" t="s">
        <v>9281</v>
      </c>
      <c r="M5679" t="s">
        <v>9210</v>
      </c>
      <c r="N5679">
        <v>4</v>
      </c>
      <c r="O5679">
        <v>21</v>
      </c>
      <c r="P5679" t="s">
        <v>9226</v>
      </c>
      <c r="Q5679">
        <v>3</v>
      </c>
      <c r="R5679">
        <v>18</v>
      </c>
      <c r="S5679" t="s">
        <v>9256</v>
      </c>
      <c r="T5679" t="s">
        <v>9263</v>
      </c>
      <c r="U5679" t="s">
        <v>9282</v>
      </c>
      <c r="V5679" t="str" cm="1">
        <f t="array" ref="V5679">_xlfn.IFS(Hospital_Emergency_Room_Data[[#This Row],[Day]]&lt;=10,"Start(1-10)",Hospital_Emergency_Room_Data[[#This Row],[Day]]&lt;=20,"Middle(11-20)",Hospital_Emergency_Room_Data[[#This Row],[Day]]&gt;20,"End(21-30)")</f>
        <v>Start(1-10)</v>
      </c>
    </row>
    <row r="5680" spans="1:22">
      <c r="A5680">
        <v>752093325</v>
      </c>
      <c r="B5680" t="s">
        <v>5686</v>
      </c>
      <c r="C5680" s="1">
        <v>45129</v>
      </c>
      <c r="D5680" t="str">
        <f>TEXT(Hospital_Emergency_Room_Data[[#This Row],[Patient Admission Date]],"mmm")</f>
        <v>Jul</v>
      </c>
      <c r="E5680">
        <f>YEAR(Hospital_Emergency_Room_Data[[#This Row],[Patient Admission Date]])</f>
        <v>2023</v>
      </c>
      <c r="F5680" s="2">
        <v>0.94930555555555551</v>
      </c>
      <c r="G5680" s="8" t="str">
        <f>TEXT(Hospital_Emergency_Room_Data[[#This Row],[Patient Admission Date]],"dddd")</f>
        <v>Saturday</v>
      </c>
      <c r="H5680" t="s">
        <v>41</v>
      </c>
      <c r="I5680">
        <v>29</v>
      </c>
      <c r="J5680" s="5" t="s">
        <v>9220</v>
      </c>
      <c r="K5680" t="s">
        <v>18</v>
      </c>
      <c r="L5680" t="s">
        <v>9281</v>
      </c>
      <c r="M5680" t="s">
        <v>9210</v>
      </c>
      <c r="N5680">
        <v>4</v>
      </c>
      <c r="O5680">
        <v>40</v>
      </c>
      <c r="P5680" t="s">
        <v>9225</v>
      </c>
      <c r="Q5680">
        <v>22</v>
      </c>
      <c r="R5680">
        <v>22</v>
      </c>
      <c r="S5680" t="s">
        <v>9256</v>
      </c>
      <c r="T5680" t="s">
        <v>9264</v>
      </c>
      <c r="U5680" t="s">
        <v>9300</v>
      </c>
      <c r="V5680" t="str" cm="1">
        <f t="array" ref="V5680">_xlfn.IFS(Hospital_Emergency_Room_Data[[#This Row],[Day]]&lt;=10,"Start(1-10)",Hospital_Emergency_Room_Data[[#This Row],[Day]]&lt;=20,"Middle(11-20)",Hospital_Emergency_Room_Data[[#This Row],[Day]]&gt;20,"End(21-30)")</f>
        <v>End(21-30)</v>
      </c>
    </row>
    <row r="5681" spans="1:22">
      <c r="A5681">
        <v>560189530</v>
      </c>
      <c r="B5681" t="s">
        <v>5687</v>
      </c>
      <c r="C5681" s="1">
        <v>45502</v>
      </c>
      <c r="D5681" t="str">
        <f>TEXT(Hospital_Emergency_Room_Data[[#This Row],[Patient Admission Date]],"mmm")</f>
        <v>Jul</v>
      </c>
      <c r="E5681">
        <f>YEAR(Hospital_Emergency_Room_Data[[#This Row],[Patient Admission Date]])</f>
        <v>2024</v>
      </c>
      <c r="F5681" s="2">
        <v>0.94930555555555551</v>
      </c>
      <c r="G5681" s="8" t="str">
        <f>TEXT(Hospital_Emergency_Room_Data[[#This Row],[Patient Admission Date]],"dddd")</f>
        <v>Monday</v>
      </c>
      <c r="H5681" t="s">
        <v>41</v>
      </c>
      <c r="I5681">
        <v>43</v>
      </c>
      <c r="J5681" s="5" t="s">
        <v>9223</v>
      </c>
      <c r="K5681" t="s">
        <v>18</v>
      </c>
      <c r="L5681" t="s">
        <v>9281</v>
      </c>
      <c r="M5681" t="s">
        <v>9210</v>
      </c>
      <c r="N5681">
        <v>5</v>
      </c>
      <c r="O5681">
        <v>48</v>
      </c>
      <c r="P5681" t="s">
        <v>9225</v>
      </c>
      <c r="Q5681">
        <v>29</v>
      </c>
      <c r="R5681">
        <v>22</v>
      </c>
      <c r="S5681" t="s">
        <v>9256</v>
      </c>
      <c r="T5681" t="s">
        <v>9264</v>
      </c>
      <c r="U5681" t="s">
        <v>9283</v>
      </c>
      <c r="V5681" t="str" cm="1">
        <f t="array" ref="V5681">_xlfn.IFS(Hospital_Emergency_Room_Data[[#This Row],[Day]]&lt;=10,"Start(1-10)",Hospital_Emergency_Room_Data[[#This Row],[Day]]&lt;=20,"Middle(11-20)",Hospital_Emergency_Room_Data[[#This Row],[Day]]&gt;20,"End(21-30)")</f>
        <v>End(21-30)</v>
      </c>
    </row>
    <row r="5682" spans="1:22">
      <c r="A5682">
        <v>380939949</v>
      </c>
      <c r="B5682" t="s">
        <v>5688</v>
      </c>
      <c r="C5682" s="1">
        <v>45034</v>
      </c>
      <c r="D5682" t="str">
        <f>TEXT(Hospital_Emergency_Room_Data[[#This Row],[Patient Admission Date]],"mmm")</f>
        <v>Apr</v>
      </c>
      <c r="E5682">
        <f>YEAR(Hospital_Emergency_Room_Data[[#This Row],[Patient Admission Date]])</f>
        <v>2023</v>
      </c>
      <c r="F5682" s="2">
        <v>3.472222222222222E-3</v>
      </c>
      <c r="G5682" s="8" t="str">
        <f>TEXT(Hospital_Emergency_Room_Data[[#This Row],[Patient Admission Date]],"dddd")</f>
        <v>Tuesday</v>
      </c>
      <c r="H5682" t="s">
        <v>41</v>
      </c>
      <c r="I5682">
        <v>2</v>
      </c>
      <c r="J5682" s="5" t="s">
        <v>9218</v>
      </c>
      <c r="K5682" t="s">
        <v>18</v>
      </c>
      <c r="L5682" t="s">
        <v>9281</v>
      </c>
      <c r="M5682" t="s">
        <v>9210</v>
      </c>
      <c r="N5682">
        <v>6</v>
      </c>
      <c r="O5682">
        <v>39</v>
      </c>
      <c r="P5682" t="s">
        <v>9225</v>
      </c>
      <c r="Q5682">
        <v>18</v>
      </c>
      <c r="R5682">
        <v>0</v>
      </c>
      <c r="S5682" t="s">
        <v>9258</v>
      </c>
      <c r="T5682" t="s">
        <v>9262</v>
      </c>
      <c r="U5682" t="s">
        <v>9300</v>
      </c>
      <c r="V5682" t="str" cm="1">
        <f t="array" ref="V5682">_xlfn.IFS(Hospital_Emergency_Room_Data[[#This Row],[Day]]&lt;=10,"Start(1-10)",Hospital_Emergency_Room_Data[[#This Row],[Day]]&lt;=20,"Middle(11-20)",Hospital_Emergency_Room_Data[[#This Row],[Day]]&gt;20,"End(21-30)")</f>
        <v>Middle(11-20)</v>
      </c>
    </row>
    <row r="5683" spans="1:22">
      <c r="A5683">
        <v>756500652</v>
      </c>
      <c r="B5683" t="s">
        <v>5689</v>
      </c>
      <c r="C5683" s="1">
        <v>45437</v>
      </c>
      <c r="D5683" t="str">
        <f>TEXT(Hospital_Emergency_Room_Data[[#This Row],[Patient Admission Date]],"mmm")</f>
        <v>May</v>
      </c>
      <c r="E5683">
        <f>YEAR(Hospital_Emergency_Room_Data[[#This Row],[Patient Admission Date]])</f>
        <v>2024</v>
      </c>
      <c r="F5683" s="2">
        <v>0.87986111111111109</v>
      </c>
      <c r="G5683" s="8" t="str">
        <f>TEXT(Hospital_Emergency_Room_Data[[#This Row],[Patient Admission Date]],"dddd")</f>
        <v>Saturday</v>
      </c>
      <c r="H5683" t="s">
        <v>41</v>
      </c>
      <c r="I5683">
        <v>50</v>
      </c>
      <c r="J5683" s="5" t="s">
        <v>9219</v>
      </c>
      <c r="K5683" t="s">
        <v>18</v>
      </c>
      <c r="L5683" t="s">
        <v>9281</v>
      </c>
      <c r="M5683" t="s">
        <v>9210</v>
      </c>
      <c r="N5683">
        <v>6</v>
      </c>
      <c r="O5683">
        <v>48</v>
      </c>
      <c r="P5683" t="s">
        <v>9225</v>
      </c>
      <c r="Q5683">
        <v>25</v>
      </c>
      <c r="R5683">
        <v>21</v>
      </c>
      <c r="S5683" t="s">
        <v>9256</v>
      </c>
      <c r="T5683" t="s">
        <v>9264</v>
      </c>
      <c r="U5683" t="s">
        <v>9283</v>
      </c>
      <c r="V5683" t="str" cm="1">
        <f t="array" ref="V5683">_xlfn.IFS(Hospital_Emergency_Room_Data[[#This Row],[Day]]&lt;=10,"Start(1-10)",Hospital_Emergency_Room_Data[[#This Row],[Day]]&lt;=20,"Middle(11-20)",Hospital_Emergency_Room_Data[[#This Row],[Day]]&gt;20,"End(21-30)")</f>
        <v>End(21-30)</v>
      </c>
    </row>
    <row r="5684" spans="1:22">
      <c r="A5684">
        <v>439062525</v>
      </c>
      <c r="B5684" t="s">
        <v>5690</v>
      </c>
      <c r="C5684" s="1">
        <v>45398</v>
      </c>
      <c r="D5684" t="str">
        <f>TEXT(Hospital_Emergency_Room_Data[[#This Row],[Patient Admission Date]],"mmm")</f>
        <v>Apr</v>
      </c>
      <c r="E5684">
        <f>YEAR(Hospital_Emergency_Room_Data[[#This Row],[Patient Admission Date]])</f>
        <v>2024</v>
      </c>
      <c r="F5684" s="2">
        <v>0.15208333333333332</v>
      </c>
      <c r="G5684" s="8" t="str">
        <f>TEXT(Hospital_Emergency_Room_Data[[#This Row],[Patient Admission Date]],"dddd")</f>
        <v>Tuesday</v>
      </c>
      <c r="H5684" t="s">
        <v>41</v>
      </c>
      <c r="I5684">
        <v>64</v>
      </c>
      <c r="J5684" s="5" t="s">
        <v>9217</v>
      </c>
      <c r="K5684" t="s">
        <v>18</v>
      </c>
      <c r="L5684" t="s">
        <v>9281</v>
      </c>
      <c r="M5684" t="s">
        <v>9210</v>
      </c>
      <c r="N5684">
        <v>7</v>
      </c>
      <c r="O5684">
        <v>10</v>
      </c>
      <c r="P5684" t="s">
        <v>9226</v>
      </c>
      <c r="Q5684">
        <v>16</v>
      </c>
      <c r="R5684">
        <v>3</v>
      </c>
      <c r="S5684" t="s">
        <v>9258</v>
      </c>
      <c r="T5684" t="s">
        <v>9262</v>
      </c>
      <c r="U5684" t="s">
        <v>9282</v>
      </c>
      <c r="V5684" t="str" cm="1">
        <f t="array" ref="V5684">_xlfn.IFS(Hospital_Emergency_Room_Data[[#This Row],[Day]]&lt;=10,"Start(1-10)",Hospital_Emergency_Room_Data[[#This Row],[Day]]&lt;=20,"Middle(11-20)",Hospital_Emergency_Room_Data[[#This Row],[Day]]&gt;20,"End(21-30)")</f>
        <v>Middle(11-20)</v>
      </c>
    </row>
    <row r="5685" spans="1:22">
      <c r="A5685">
        <v>581493932</v>
      </c>
      <c r="B5685" t="s">
        <v>5691</v>
      </c>
      <c r="C5685" s="1">
        <v>45050</v>
      </c>
      <c r="D5685" t="str">
        <f>TEXT(Hospital_Emergency_Room_Data[[#This Row],[Patient Admission Date]],"mmm")</f>
        <v>May</v>
      </c>
      <c r="E5685">
        <f>YEAR(Hospital_Emergency_Room_Data[[#This Row],[Patient Admission Date]])</f>
        <v>2023</v>
      </c>
      <c r="F5685" s="2">
        <v>0.11041666666666666</v>
      </c>
      <c r="G5685" s="8" t="str">
        <f>TEXT(Hospital_Emergency_Room_Data[[#This Row],[Patient Admission Date]],"dddd")</f>
        <v>Thursday</v>
      </c>
      <c r="H5685" t="s">
        <v>41</v>
      </c>
      <c r="I5685">
        <v>26</v>
      </c>
      <c r="J5685" s="5" t="s">
        <v>9220</v>
      </c>
      <c r="K5685" t="s">
        <v>18</v>
      </c>
      <c r="L5685" t="s">
        <v>9281</v>
      </c>
      <c r="M5685" t="s">
        <v>9210</v>
      </c>
      <c r="N5685">
        <v>7</v>
      </c>
      <c r="O5685">
        <v>29</v>
      </c>
      <c r="P5685" t="s">
        <v>9226</v>
      </c>
      <c r="Q5685">
        <v>4</v>
      </c>
      <c r="R5685">
        <v>2</v>
      </c>
      <c r="S5685" t="s">
        <v>9258</v>
      </c>
      <c r="T5685" t="s">
        <v>9263</v>
      </c>
      <c r="U5685" t="s">
        <v>9282</v>
      </c>
      <c r="V5685" t="str" cm="1">
        <f t="array" ref="V5685">_xlfn.IFS(Hospital_Emergency_Room_Data[[#This Row],[Day]]&lt;=10,"Start(1-10)",Hospital_Emergency_Room_Data[[#This Row],[Day]]&lt;=20,"Middle(11-20)",Hospital_Emergency_Room_Data[[#This Row],[Day]]&gt;20,"End(21-30)")</f>
        <v>Start(1-10)</v>
      </c>
    </row>
    <row r="5686" spans="1:22">
      <c r="A5686">
        <v>704296937</v>
      </c>
      <c r="B5686" t="s">
        <v>5692</v>
      </c>
      <c r="C5686" s="1">
        <v>45416</v>
      </c>
      <c r="D5686" t="str">
        <f>TEXT(Hospital_Emergency_Room_Data[[#This Row],[Patient Admission Date]],"mmm")</f>
        <v>May</v>
      </c>
      <c r="E5686">
        <f>YEAR(Hospital_Emergency_Room_Data[[#This Row],[Patient Admission Date]])</f>
        <v>2024</v>
      </c>
      <c r="F5686" s="2">
        <v>0.77500000000000002</v>
      </c>
      <c r="G5686" s="8" t="str">
        <f>TEXT(Hospital_Emergency_Room_Data[[#This Row],[Patient Admission Date]],"dddd")</f>
        <v>Saturday</v>
      </c>
      <c r="H5686" t="s">
        <v>41</v>
      </c>
      <c r="I5686">
        <v>39</v>
      </c>
      <c r="J5686" s="5" t="s">
        <v>9223</v>
      </c>
      <c r="K5686" t="s">
        <v>18</v>
      </c>
      <c r="L5686" t="s">
        <v>9281</v>
      </c>
      <c r="M5686" t="s">
        <v>9210</v>
      </c>
      <c r="N5686">
        <v>7</v>
      </c>
      <c r="O5686">
        <v>17</v>
      </c>
      <c r="P5686" t="s">
        <v>9226</v>
      </c>
      <c r="Q5686">
        <v>4</v>
      </c>
      <c r="R5686">
        <v>18</v>
      </c>
      <c r="S5686" t="s">
        <v>9256</v>
      </c>
      <c r="T5686" t="s">
        <v>9263</v>
      </c>
      <c r="U5686" t="s">
        <v>9282</v>
      </c>
      <c r="V5686" t="str" cm="1">
        <f t="array" ref="V5686">_xlfn.IFS(Hospital_Emergency_Room_Data[[#This Row],[Day]]&lt;=10,"Start(1-10)",Hospital_Emergency_Room_Data[[#This Row],[Day]]&lt;=20,"Middle(11-20)",Hospital_Emergency_Room_Data[[#This Row],[Day]]&gt;20,"End(21-30)")</f>
        <v>Start(1-10)</v>
      </c>
    </row>
    <row r="5687" spans="1:22">
      <c r="A5687">
        <v>743806642</v>
      </c>
      <c r="B5687" t="s">
        <v>5693</v>
      </c>
      <c r="C5687" s="1">
        <v>45539</v>
      </c>
      <c r="D5687" t="str">
        <f>TEXT(Hospital_Emergency_Room_Data[[#This Row],[Patient Admission Date]],"mmm")</f>
        <v>Sep</v>
      </c>
      <c r="E5687">
        <f>YEAR(Hospital_Emergency_Room_Data[[#This Row],[Patient Admission Date]])</f>
        <v>2024</v>
      </c>
      <c r="F5687" s="2">
        <v>0.83263888888888893</v>
      </c>
      <c r="G5687" s="8" t="str">
        <f>TEXT(Hospital_Emergency_Room_Data[[#This Row],[Patient Admission Date]],"dddd")</f>
        <v>Wednesday</v>
      </c>
      <c r="H5687" t="s">
        <v>41</v>
      </c>
      <c r="I5687">
        <v>47</v>
      </c>
      <c r="J5687" s="5" t="s">
        <v>9219</v>
      </c>
      <c r="K5687" t="s">
        <v>18</v>
      </c>
      <c r="L5687" t="s">
        <v>9281</v>
      </c>
      <c r="M5687" t="s">
        <v>9210</v>
      </c>
      <c r="N5687">
        <v>7</v>
      </c>
      <c r="O5687">
        <v>32</v>
      </c>
      <c r="P5687" t="s">
        <v>9225</v>
      </c>
      <c r="Q5687">
        <v>4</v>
      </c>
      <c r="R5687">
        <v>19</v>
      </c>
      <c r="S5687" t="s">
        <v>9256</v>
      </c>
      <c r="T5687" t="s">
        <v>9263</v>
      </c>
      <c r="U5687" t="s">
        <v>9300</v>
      </c>
      <c r="V5687" t="str" cm="1">
        <f t="array" ref="V5687">_xlfn.IFS(Hospital_Emergency_Room_Data[[#This Row],[Day]]&lt;=10,"Start(1-10)",Hospital_Emergency_Room_Data[[#This Row],[Day]]&lt;=20,"Middle(11-20)",Hospital_Emergency_Room_Data[[#This Row],[Day]]&gt;20,"End(21-30)")</f>
        <v>Start(1-10)</v>
      </c>
    </row>
    <row r="5688" spans="1:22">
      <c r="A5688">
        <v>313312353</v>
      </c>
      <c r="B5688" t="s">
        <v>5694</v>
      </c>
      <c r="C5688" s="1">
        <v>45141</v>
      </c>
      <c r="D5688" t="str">
        <f>TEXT(Hospital_Emergency_Room_Data[[#This Row],[Patient Admission Date]],"mmm")</f>
        <v>Aug</v>
      </c>
      <c r="E5688">
        <f>YEAR(Hospital_Emergency_Room_Data[[#This Row],[Patient Admission Date]])</f>
        <v>2023</v>
      </c>
      <c r="F5688" s="2">
        <v>1.8749999999999999E-2</v>
      </c>
      <c r="G5688" s="8" t="str">
        <f>TEXT(Hospital_Emergency_Room_Data[[#This Row],[Patient Admission Date]],"dddd")</f>
        <v>Thursday</v>
      </c>
      <c r="H5688" t="s">
        <v>41</v>
      </c>
      <c r="I5688">
        <v>30</v>
      </c>
      <c r="J5688" s="5" t="s">
        <v>9223</v>
      </c>
      <c r="K5688" t="s">
        <v>18</v>
      </c>
      <c r="L5688" t="s">
        <v>9281</v>
      </c>
      <c r="M5688" t="s">
        <v>9210</v>
      </c>
      <c r="N5688">
        <v>7</v>
      </c>
      <c r="O5688">
        <v>40</v>
      </c>
      <c r="P5688" t="s">
        <v>9225</v>
      </c>
      <c r="Q5688">
        <v>3</v>
      </c>
      <c r="R5688">
        <v>0</v>
      </c>
      <c r="S5688" t="s">
        <v>9258</v>
      </c>
      <c r="T5688" t="s">
        <v>9263</v>
      </c>
      <c r="U5688" t="s">
        <v>9300</v>
      </c>
      <c r="V5688" t="str" cm="1">
        <f t="array" ref="V5688">_xlfn.IFS(Hospital_Emergency_Room_Data[[#This Row],[Day]]&lt;=10,"Start(1-10)",Hospital_Emergency_Room_Data[[#This Row],[Day]]&lt;=20,"Middle(11-20)",Hospital_Emergency_Room_Data[[#This Row],[Day]]&gt;20,"End(21-30)")</f>
        <v>Start(1-10)</v>
      </c>
    </row>
    <row r="5689" spans="1:22">
      <c r="A5689">
        <v>574427411</v>
      </c>
      <c r="B5689" t="s">
        <v>5695</v>
      </c>
      <c r="C5689" s="1">
        <v>45180</v>
      </c>
      <c r="D5689" t="str">
        <f>TEXT(Hospital_Emergency_Room_Data[[#This Row],[Patient Admission Date]],"mmm")</f>
        <v>Sep</v>
      </c>
      <c r="E5689">
        <f>YEAR(Hospital_Emergency_Room_Data[[#This Row],[Patient Admission Date]])</f>
        <v>2023</v>
      </c>
      <c r="F5689" s="2">
        <v>0.63402777777777775</v>
      </c>
      <c r="G5689" s="8" t="str">
        <f>TEXT(Hospital_Emergency_Room_Data[[#This Row],[Patient Admission Date]],"dddd")</f>
        <v>Monday</v>
      </c>
      <c r="H5689" t="s">
        <v>41</v>
      </c>
      <c r="I5689">
        <v>21</v>
      </c>
      <c r="J5689" s="5" t="s">
        <v>9220</v>
      </c>
      <c r="K5689" t="s">
        <v>18</v>
      </c>
      <c r="L5689" t="s">
        <v>9281</v>
      </c>
      <c r="M5689" t="s">
        <v>9210</v>
      </c>
      <c r="N5689">
        <v>7</v>
      </c>
      <c r="O5689">
        <v>31</v>
      </c>
      <c r="P5689" t="s">
        <v>9225</v>
      </c>
      <c r="Q5689">
        <v>11</v>
      </c>
      <c r="R5689">
        <v>15</v>
      </c>
      <c r="S5689" t="s">
        <v>9257</v>
      </c>
      <c r="T5689" t="s">
        <v>9265</v>
      </c>
      <c r="U5689" t="s">
        <v>9300</v>
      </c>
      <c r="V5689" t="str" cm="1">
        <f t="array" ref="V5689">_xlfn.IFS(Hospital_Emergency_Room_Data[[#This Row],[Day]]&lt;=10,"Start(1-10)",Hospital_Emergency_Room_Data[[#This Row],[Day]]&lt;=20,"Middle(11-20)",Hospital_Emergency_Room_Data[[#This Row],[Day]]&gt;20,"End(21-30)")</f>
        <v>Middle(11-20)</v>
      </c>
    </row>
    <row r="5690" spans="1:22">
      <c r="A5690">
        <v>618490866</v>
      </c>
      <c r="B5690" t="s">
        <v>5696</v>
      </c>
      <c r="C5690" s="1">
        <v>45257</v>
      </c>
      <c r="D5690" t="str">
        <f>TEXT(Hospital_Emergency_Room_Data[[#This Row],[Patient Admission Date]],"mmm")</f>
        <v>Nov</v>
      </c>
      <c r="E5690">
        <f>YEAR(Hospital_Emergency_Room_Data[[#This Row],[Patient Admission Date]])</f>
        <v>2023</v>
      </c>
      <c r="F5690" s="2">
        <v>2.2222222222222223E-2</v>
      </c>
      <c r="G5690" s="8" t="str">
        <f>TEXT(Hospital_Emergency_Room_Data[[#This Row],[Patient Admission Date]],"dddd")</f>
        <v>Monday</v>
      </c>
      <c r="H5690" t="s">
        <v>41</v>
      </c>
      <c r="I5690">
        <v>1</v>
      </c>
      <c r="J5690" s="5" t="s">
        <v>9218</v>
      </c>
      <c r="K5690" t="s">
        <v>18</v>
      </c>
      <c r="L5690" t="s">
        <v>9281</v>
      </c>
      <c r="M5690" t="s">
        <v>9210</v>
      </c>
      <c r="N5690">
        <v>8</v>
      </c>
      <c r="O5690">
        <v>14</v>
      </c>
      <c r="P5690" t="s">
        <v>9226</v>
      </c>
      <c r="Q5690">
        <v>27</v>
      </c>
      <c r="R5690">
        <v>0</v>
      </c>
      <c r="S5690" t="s">
        <v>9258</v>
      </c>
      <c r="T5690" t="s">
        <v>9264</v>
      </c>
      <c r="U5690" t="s">
        <v>9282</v>
      </c>
      <c r="V5690" t="str" cm="1">
        <f t="array" ref="V5690">_xlfn.IFS(Hospital_Emergency_Room_Data[[#This Row],[Day]]&lt;=10,"Start(1-10)",Hospital_Emergency_Room_Data[[#This Row],[Day]]&lt;=20,"Middle(11-20)",Hospital_Emergency_Room_Data[[#This Row],[Day]]&gt;20,"End(21-30)")</f>
        <v>End(21-30)</v>
      </c>
    </row>
    <row r="5691" spans="1:22">
      <c r="A5691">
        <v>519829080</v>
      </c>
      <c r="B5691" t="s">
        <v>5697</v>
      </c>
      <c r="C5691" s="1">
        <v>45221</v>
      </c>
      <c r="D5691" t="str">
        <f>TEXT(Hospital_Emergency_Room_Data[[#This Row],[Patient Admission Date]],"mmm")</f>
        <v>Oct</v>
      </c>
      <c r="E5691">
        <f>YEAR(Hospital_Emergency_Room_Data[[#This Row],[Patient Admission Date]])</f>
        <v>2023</v>
      </c>
      <c r="F5691" s="2">
        <v>0.63124999999999998</v>
      </c>
      <c r="G5691" s="8" t="str">
        <f>TEXT(Hospital_Emergency_Room_Data[[#This Row],[Patient Admission Date]],"dddd")</f>
        <v>Sunday</v>
      </c>
      <c r="H5691" t="s">
        <v>41</v>
      </c>
      <c r="I5691">
        <v>23</v>
      </c>
      <c r="J5691" s="5" t="s">
        <v>9220</v>
      </c>
      <c r="K5691" t="s">
        <v>18</v>
      </c>
      <c r="L5691" t="s">
        <v>9281</v>
      </c>
      <c r="M5691" t="s">
        <v>9210</v>
      </c>
      <c r="N5691">
        <v>8</v>
      </c>
      <c r="O5691">
        <v>53</v>
      </c>
      <c r="P5691" t="s">
        <v>9225</v>
      </c>
      <c r="Q5691">
        <v>22</v>
      </c>
      <c r="R5691">
        <v>15</v>
      </c>
      <c r="S5691" t="s">
        <v>9257</v>
      </c>
      <c r="T5691" t="s">
        <v>9264</v>
      </c>
      <c r="U5691" t="s">
        <v>9283</v>
      </c>
      <c r="V5691" t="str" cm="1">
        <f t="array" ref="V5691">_xlfn.IFS(Hospital_Emergency_Room_Data[[#This Row],[Day]]&lt;=10,"Start(1-10)",Hospital_Emergency_Room_Data[[#This Row],[Day]]&lt;=20,"Middle(11-20)",Hospital_Emergency_Room_Data[[#This Row],[Day]]&gt;20,"End(21-30)")</f>
        <v>End(21-30)</v>
      </c>
    </row>
    <row r="5692" spans="1:22">
      <c r="A5692">
        <v>645756454</v>
      </c>
      <c r="B5692" t="s">
        <v>5698</v>
      </c>
      <c r="C5692" s="1">
        <v>45072</v>
      </c>
      <c r="D5692" t="str">
        <f>TEXT(Hospital_Emergency_Room_Data[[#This Row],[Patient Admission Date]],"mmm")</f>
        <v>May</v>
      </c>
      <c r="E5692">
        <f>YEAR(Hospital_Emergency_Room_Data[[#This Row],[Patient Admission Date]])</f>
        <v>2023</v>
      </c>
      <c r="F5692" s="2">
        <v>0.95416666666666672</v>
      </c>
      <c r="G5692" s="8" t="str">
        <f>TEXT(Hospital_Emergency_Room_Data[[#This Row],[Patient Admission Date]],"dddd")</f>
        <v>Friday</v>
      </c>
      <c r="H5692" t="s">
        <v>41</v>
      </c>
      <c r="I5692">
        <v>60</v>
      </c>
      <c r="J5692" s="5" t="s">
        <v>9217</v>
      </c>
      <c r="K5692" t="s">
        <v>18</v>
      </c>
      <c r="L5692" t="s">
        <v>9281</v>
      </c>
      <c r="M5692" t="s">
        <v>9210</v>
      </c>
      <c r="N5692">
        <v>9</v>
      </c>
      <c r="O5692">
        <v>24</v>
      </c>
      <c r="P5692" t="s">
        <v>9226</v>
      </c>
      <c r="Q5692">
        <v>26</v>
      </c>
      <c r="R5692">
        <v>22</v>
      </c>
      <c r="S5692" t="s">
        <v>9256</v>
      </c>
      <c r="T5692" t="s">
        <v>9264</v>
      </c>
      <c r="U5692" t="s">
        <v>9282</v>
      </c>
      <c r="V5692" t="str" cm="1">
        <f t="array" ref="V5692">_xlfn.IFS(Hospital_Emergency_Room_Data[[#This Row],[Day]]&lt;=10,"Start(1-10)",Hospital_Emergency_Room_Data[[#This Row],[Day]]&lt;=20,"Middle(11-20)",Hospital_Emergency_Room_Data[[#This Row],[Day]]&gt;20,"End(21-30)")</f>
        <v>End(21-30)</v>
      </c>
    </row>
    <row r="5693" spans="1:22">
      <c r="A5693">
        <v>845280750</v>
      </c>
      <c r="B5693" t="s">
        <v>5699</v>
      </c>
      <c r="C5693" s="1">
        <v>45026</v>
      </c>
      <c r="D5693" t="str">
        <f>TEXT(Hospital_Emergency_Room_Data[[#This Row],[Patient Admission Date]],"mmm")</f>
        <v>Apr</v>
      </c>
      <c r="E5693">
        <f>YEAR(Hospital_Emergency_Room_Data[[#This Row],[Patient Admission Date]])</f>
        <v>2023</v>
      </c>
      <c r="F5693" s="2">
        <v>0.15902777777777777</v>
      </c>
      <c r="G5693" s="8" t="str">
        <f>TEXT(Hospital_Emergency_Room_Data[[#This Row],[Patient Admission Date]],"dddd")</f>
        <v>Monday</v>
      </c>
      <c r="H5693" t="s">
        <v>41</v>
      </c>
      <c r="I5693">
        <v>18</v>
      </c>
      <c r="J5693" s="5" t="s">
        <v>9220</v>
      </c>
      <c r="K5693" t="s">
        <v>18</v>
      </c>
      <c r="L5693" t="s">
        <v>9281</v>
      </c>
      <c r="M5693" t="s">
        <v>9210</v>
      </c>
      <c r="N5693">
        <v>9</v>
      </c>
      <c r="O5693">
        <v>50</v>
      </c>
      <c r="P5693" t="s">
        <v>9225</v>
      </c>
      <c r="Q5693">
        <v>10</v>
      </c>
      <c r="R5693">
        <v>3</v>
      </c>
      <c r="S5693" t="s">
        <v>9258</v>
      </c>
      <c r="T5693" t="s">
        <v>9265</v>
      </c>
      <c r="U5693" t="s">
        <v>9283</v>
      </c>
      <c r="V5693" t="str" cm="1">
        <f t="array" ref="V5693">_xlfn.IFS(Hospital_Emergency_Room_Data[[#This Row],[Day]]&lt;=10,"Start(1-10)",Hospital_Emergency_Room_Data[[#This Row],[Day]]&lt;=20,"Middle(11-20)",Hospital_Emergency_Room_Data[[#This Row],[Day]]&gt;20,"End(21-30)")</f>
        <v>Start(1-10)</v>
      </c>
    </row>
    <row r="5694" spans="1:22">
      <c r="A5694">
        <v>747675371</v>
      </c>
      <c r="B5694" t="s">
        <v>5700</v>
      </c>
      <c r="C5694" s="1">
        <v>45580</v>
      </c>
      <c r="D5694" t="str">
        <f>TEXT(Hospital_Emergency_Room_Data[[#This Row],[Patient Admission Date]],"mmm")</f>
        <v>Oct</v>
      </c>
      <c r="E5694">
        <f>YEAR(Hospital_Emergency_Room_Data[[#This Row],[Patient Admission Date]])</f>
        <v>2024</v>
      </c>
      <c r="F5694" s="2">
        <v>0.51180555555555551</v>
      </c>
      <c r="G5694" s="8" t="str">
        <f>TEXT(Hospital_Emergency_Room_Data[[#This Row],[Patient Admission Date]],"dddd")</f>
        <v>Tuesday</v>
      </c>
      <c r="H5694" t="s">
        <v>41</v>
      </c>
      <c r="I5694">
        <v>2</v>
      </c>
      <c r="J5694" s="5" t="s">
        <v>9218</v>
      </c>
      <c r="K5694" t="s">
        <v>18</v>
      </c>
      <c r="L5694" t="s">
        <v>9281</v>
      </c>
      <c r="M5694" t="s">
        <v>9210</v>
      </c>
      <c r="N5694">
        <v>9</v>
      </c>
      <c r="O5694">
        <v>54</v>
      </c>
      <c r="P5694" t="s">
        <v>9225</v>
      </c>
      <c r="Q5694">
        <v>15</v>
      </c>
      <c r="R5694">
        <v>12</v>
      </c>
      <c r="S5694" t="s">
        <v>9257</v>
      </c>
      <c r="T5694" t="s">
        <v>9262</v>
      </c>
      <c r="U5694" t="s">
        <v>9283</v>
      </c>
      <c r="V5694" t="str" cm="1">
        <f t="array" ref="V5694">_xlfn.IFS(Hospital_Emergency_Room_Data[[#This Row],[Day]]&lt;=10,"Start(1-10)",Hospital_Emergency_Room_Data[[#This Row],[Day]]&lt;=20,"Middle(11-20)",Hospital_Emergency_Room_Data[[#This Row],[Day]]&gt;20,"End(21-30)")</f>
        <v>Middle(11-20)</v>
      </c>
    </row>
    <row r="5695" spans="1:22">
      <c r="A5695">
        <v>244721639</v>
      </c>
      <c r="B5695" t="s">
        <v>5701</v>
      </c>
      <c r="C5695" s="1">
        <v>45261</v>
      </c>
      <c r="D5695" t="str">
        <f>TEXT(Hospital_Emergency_Room_Data[[#This Row],[Patient Admission Date]],"mmm")</f>
        <v>Dec</v>
      </c>
      <c r="E5695">
        <f>YEAR(Hospital_Emergency_Room_Data[[#This Row],[Patient Admission Date]])</f>
        <v>2023</v>
      </c>
      <c r="F5695" s="2">
        <v>0.99791666666666667</v>
      </c>
      <c r="G5695" s="8" t="str">
        <f>TEXT(Hospital_Emergency_Room_Data[[#This Row],[Patient Admission Date]],"dddd")</f>
        <v>Friday</v>
      </c>
      <c r="H5695" t="s">
        <v>41</v>
      </c>
      <c r="I5695">
        <v>27</v>
      </c>
      <c r="J5695" s="5" t="s">
        <v>9220</v>
      </c>
      <c r="K5695" t="s">
        <v>18</v>
      </c>
      <c r="L5695" t="s">
        <v>9281</v>
      </c>
      <c r="M5695" t="s">
        <v>9210</v>
      </c>
      <c r="N5695">
        <v>9</v>
      </c>
      <c r="O5695">
        <v>59</v>
      </c>
      <c r="P5695" t="s">
        <v>9225</v>
      </c>
      <c r="Q5695">
        <v>1</v>
      </c>
      <c r="R5695">
        <v>23</v>
      </c>
      <c r="S5695" t="s">
        <v>9256</v>
      </c>
      <c r="T5695" t="s">
        <v>9263</v>
      </c>
      <c r="U5695" t="s">
        <v>9283</v>
      </c>
      <c r="V5695" t="str" cm="1">
        <f t="array" ref="V5695">_xlfn.IFS(Hospital_Emergency_Room_Data[[#This Row],[Day]]&lt;=10,"Start(1-10)",Hospital_Emergency_Room_Data[[#This Row],[Day]]&lt;=20,"Middle(11-20)",Hospital_Emergency_Room_Data[[#This Row],[Day]]&gt;20,"End(21-30)")</f>
        <v>Start(1-10)</v>
      </c>
    </row>
    <row r="5696" spans="1:22">
      <c r="A5696">
        <v>222048858</v>
      </c>
      <c r="B5696" t="s">
        <v>5702</v>
      </c>
      <c r="C5696" s="1">
        <v>45340</v>
      </c>
      <c r="D5696" t="str">
        <f>TEXT(Hospital_Emergency_Room_Data[[#This Row],[Patient Admission Date]],"mmm")</f>
        <v>Feb</v>
      </c>
      <c r="E5696">
        <f>YEAR(Hospital_Emergency_Room_Data[[#This Row],[Patient Admission Date]])</f>
        <v>2024</v>
      </c>
      <c r="F5696" s="2">
        <v>0.23472222222222222</v>
      </c>
      <c r="G5696" s="8" t="str">
        <f>TEXT(Hospital_Emergency_Room_Data[[#This Row],[Patient Admission Date]],"dddd")</f>
        <v>Sunday</v>
      </c>
      <c r="H5696" t="s">
        <v>41</v>
      </c>
      <c r="I5696">
        <v>64</v>
      </c>
      <c r="J5696" s="5" t="s">
        <v>9217</v>
      </c>
      <c r="K5696" t="s">
        <v>18</v>
      </c>
      <c r="L5696" t="s">
        <v>9281</v>
      </c>
      <c r="M5696" t="s">
        <v>9210</v>
      </c>
      <c r="N5696">
        <v>9</v>
      </c>
      <c r="O5696">
        <v>42</v>
      </c>
      <c r="P5696" t="s">
        <v>9225</v>
      </c>
      <c r="Q5696">
        <v>18</v>
      </c>
      <c r="R5696">
        <v>5</v>
      </c>
      <c r="S5696" t="s">
        <v>9258</v>
      </c>
      <c r="T5696" t="s">
        <v>9262</v>
      </c>
      <c r="U5696" t="s">
        <v>9300</v>
      </c>
      <c r="V5696" t="str" cm="1">
        <f t="array" ref="V5696">_xlfn.IFS(Hospital_Emergency_Room_Data[[#This Row],[Day]]&lt;=10,"Start(1-10)",Hospital_Emergency_Room_Data[[#This Row],[Day]]&lt;=20,"Middle(11-20)",Hospital_Emergency_Room_Data[[#This Row],[Day]]&gt;20,"End(21-30)")</f>
        <v>Middle(11-20)</v>
      </c>
    </row>
    <row r="5697" spans="1:22">
      <c r="A5697">
        <v>321889571</v>
      </c>
      <c r="B5697" t="s">
        <v>5703</v>
      </c>
      <c r="C5697" s="1">
        <v>45453</v>
      </c>
      <c r="D5697" t="str">
        <f>TEXT(Hospital_Emergency_Room_Data[[#This Row],[Patient Admission Date]],"mmm")</f>
        <v>Jun</v>
      </c>
      <c r="E5697">
        <f>YEAR(Hospital_Emergency_Room_Data[[#This Row],[Patient Admission Date]])</f>
        <v>2024</v>
      </c>
      <c r="F5697" s="2">
        <v>0.7944444444444444</v>
      </c>
      <c r="G5697" s="8" t="str">
        <f>TEXT(Hospital_Emergency_Room_Data[[#This Row],[Patient Admission Date]],"dddd")</f>
        <v>Monday</v>
      </c>
      <c r="H5697" t="s">
        <v>41</v>
      </c>
      <c r="I5697">
        <v>53</v>
      </c>
      <c r="J5697" s="5" t="s">
        <v>9219</v>
      </c>
      <c r="K5697" t="s">
        <v>18</v>
      </c>
      <c r="L5697" t="s">
        <v>9281</v>
      </c>
      <c r="M5697" t="s">
        <v>9210</v>
      </c>
      <c r="N5697">
        <v>10</v>
      </c>
      <c r="O5697">
        <v>33</v>
      </c>
      <c r="P5697" t="s">
        <v>9225</v>
      </c>
      <c r="Q5697">
        <v>10</v>
      </c>
      <c r="R5697">
        <v>19</v>
      </c>
      <c r="S5697" t="s">
        <v>9256</v>
      </c>
      <c r="T5697" t="s">
        <v>9265</v>
      </c>
      <c r="U5697" t="s">
        <v>9300</v>
      </c>
      <c r="V5697" t="str" cm="1">
        <f t="array" ref="V5697">_xlfn.IFS(Hospital_Emergency_Room_Data[[#This Row],[Day]]&lt;=10,"Start(1-10)",Hospital_Emergency_Room_Data[[#This Row],[Day]]&lt;=20,"Middle(11-20)",Hospital_Emergency_Room_Data[[#This Row],[Day]]&gt;20,"End(21-30)")</f>
        <v>Start(1-10)</v>
      </c>
    </row>
    <row r="5698" spans="1:22">
      <c r="A5698">
        <v>605851839</v>
      </c>
      <c r="B5698" t="s">
        <v>5704</v>
      </c>
      <c r="C5698" s="1">
        <v>45156</v>
      </c>
      <c r="D5698" t="str">
        <f>TEXT(Hospital_Emergency_Room_Data[[#This Row],[Patient Admission Date]],"mmm")</f>
        <v>Aug</v>
      </c>
      <c r="E5698">
        <f>YEAR(Hospital_Emergency_Room_Data[[#This Row],[Patient Admission Date]])</f>
        <v>2023</v>
      </c>
      <c r="F5698" s="2">
        <v>0.45763888888888887</v>
      </c>
      <c r="G5698" s="8" t="str">
        <f>TEXT(Hospital_Emergency_Room_Data[[#This Row],[Patient Admission Date]],"dddd")</f>
        <v>Friday</v>
      </c>
      <c r="H5698" t="s">
        <v>41</v>
      </c>
      <c r="I5698">
        <v>20</v>
      </c>
      <c r="J5698" s="5" t="s">
        <v>9220</v>
      </c>
      <c r="K5698" t="s">
        <v>18</v>
      </c>
      <c r="L5698" t="s">
        <v>9281</v>
      </c>
      <c r="M5698" t="s">
        <v>9210</v>
      </c>
      <c r="N5698">
        <v>10</v>
      </c>
      <c r="O5698">
        <v>56</v>
      </c>
      <c r="P5698" t="s">
        <v>9225</v>
      </c>
      <c r="Q5698">
        <v>18</v>
      </c>
      <c r="R5698">
        <v>10</v>
      </c>
      <c r="S5698" t="s">
        <v>9255</v>
      </c>
      <c r="T5698" t="s">
        <v>9262</v>
      </c>
      <c r="U5698" t="s">
        <v>9283</v>
      </c>
      <c r="V5698" t="str" cm="1">
        <f t="array" ref="V5698">_xlfn.IFS(Hospital_Emergency_Room_Data[[#This Row],[Day]]&lt;=10,"Start(1-10)",Hospital_Emergency_Room_Data[[#This Row],[Day]]&lt;=20,"Middle(11-20)",Hospital_Emergency_Room_Data[[#This Row],[Day]]&gt;20,"End(21-30)")</f>
        <v>Middle(11-20)</v>
      </c>
    </row>
    <row r="5699" spans="1:22">
      <c r="A5699">
        <v>621667813</v>
      </c>
      <c r="B5699" t="s">
        <v>5705</v>
      </c>
      <c r="C5699" s="1">
        <v>45347</v>
      </c>
      <c r="D5699" t="str">
        <f>TEXT(Hospital_Emergency_Room_Data[[#This Row],[Patient Admission Date]],"mmm")</f>
        <v>Feb</v>
      </c>
      <c r="E5699">
        <f>YEAR(Hospital_Emergency_Room_Data[[#This Row],[Patient Admission Date]])</f>
        <v>2024</v>
      </c>
      <c r="F5699" s="2">
        <v>0.62847222222222221</v>
      </c>
      <c r="G5699" s="8" t="str">
        <f>TEXT(Hospital_Emergency_Room_Data[[#This Row],[Patient Admission Date]],"dddd")</f>
        <v>Sunday</v>
      </c>
      <c r="H5699" t="s">
        <v>41</v>
      </c>
      <c r="I5699">
        <v>40</v>
      </c>
      <c r="J5699" s="5" t="s">
        <v>9223</v>
      </c>
      <c r="K5699" t="s">
        <v>18</v>
      </c>
      <c r="L5699" t="s">
        <v>9281</v>
      </c>
      <c r="M5699" t="s">
        <v>9210</v>
      </c>
      <c r="N5699">
        <v>10</v>
      </c>
      <c r="O5699">
        <v>36</v>
      </c>
      <c r="P5699" t="s">
        <v>9225</v>
      </c>
      <c r="Q5699">
        <v>25</v>
      </c>
      <c r="R5699">
        <v>15</v>
      </c>
      <c r="S5699" t="s">
        <v>9257</v>
      </c>
      <c r="T5699" t="s">
        <v>9264</v>
      </c>
      <c r="U5699" t="s">
        <v>9300</v>
      </c>
      <c r="V5699" t="str" cm="1">
        <f t="array" ref="V5699">_xlfn.IFS(Hospital_Emergency_Room_Data[[#This Row],[Day]]&lt;=10,"Start(1-10)",Hospital_Emergency_Room_Data[[#This Row],[Day]]&lt;=20,"Middle(11-20)",Hospital_Emergency_Room_Data[[#This Row],[Day]]&gt;20,"End(21-30)")</f>
        <v>End(21-30)</v>
      </c>
    </row>
    <row r="5700" spans="1:22">
      <c r="A5700">
        <v>732686339</v>
      </c>
      <c r="B5700" t="s">
        <v>5706</v>
      </c>
      <c r="C5700" s="1">
        <v>45199</v>
      </c>
      <c r="D5700" t="str">
        <f>TEXT(Hospital_Emergency_Room_Data[[#This Row],[Patient Admission Date]],"mmm")</f>
        <v>Sep</v>
      </c>
      <c r="E5700">
        <f>YEAR(Hospital_Emergency_Room_Data[[#This Row],[Patient Admission Date]])</f>
        <v>2023</v>
      </c>
      <c r="F5700" s="2">
        <v>6.25E-2</v>
      </c>
      <c r="G5700" s="8" t="str">
        <f>TEXT(Hospital_Emergency_Room_Data[[#This Row],[Patient Admission Date]],"dddd")</f>
        <v>Saturday</v>
      </c>
      <c r="H5700" t="s">
        <v>41</v>
      </c>
      <c r="I5700">
        <v>29</v>
      </c>
      <c r="J5700" s="5" t="s">
        <v>9220</v>
      </c>
      <c r="K5700" t="s">
        <v>18</v>
      </c>
      <c r="L5700" t="s">
        <v>9281</v>
      </c>
      <c r="M5700" t="s">
        <v>9210</v>
      </c>
      <c r="N5700">
        <v>10</v>
      </c>
      <c r="O5700">
        <v>53</v>
      </c>
      <c r="P5700" t="s">
        <v>9225</v>
      </c>
      <c r="Q5700">
        <v>30</v>
      </c>
      <c r="R5700">
        <v>1</v>
      </c>
      <c r="S5700" t="s">
        <v>9258</v>
      </c>
      <c r="T5700" t="s">
        <v>9264</v>
      </c>
      <c r="U5700" t="s">
        <v>9283</v>
      </c>
      <c r="V5700" t="str" cm="1">
        <f t="array" ref="V5700">_xlfn.IFS(Hospital_Emergency_Room_Data[[#This Row],[Day]]&lt;=10,"Start(1-10)",Hospital_Emergency_Room_Data[[#This Row],[Day]]&lt;=20,"Middle(11-20)",Hospital_Emergency_Room_Data[[#This Row],[Day]]&gt;20,"End(21-30)")</f>
        <v>End(21-30)</v>
      </c>
    </row>
    <row r="5701" spans="1:22">
      <c r="A5701">
        <v>887691907</v>
      </c>
      <c r="B5701" t="s">
        <v>5707</v>
      </c>
      <c r="C5701" s="1">
        <v>45576</v>
      </c>
      <c r="D5701" t="str">
        <f>TEXT(Hospital_Emergency_Room_Data[[#This Row],[Patient Admission Date]],"mmm")</f>
        <v>Oct</v>
      </c>
      <c r="E5701">
        <f>YEAR(Hospital_Emergency_Room_Data[[#This Row],[Patient Admission Date]])</f>
        <v>2024</v>
      </c>
      <c r="F5701" s="2">
        <v>0.5229166666666667</v>
      </c>
      <c r="G5701" s="8" t="str">
        <f>TEXT(Hospital_Emergency_Room_Data[[#This Row],[Patient Admission Date]],"dddd")</f>
        <v>Friday</v>
      </c>
      <c r="H5701" t="s">
        <v>41</v>
      </c>
      <c r="I5701">
        <v>35</v>
      </c>
      <c r="J5701" s="5" t="s">
        <v>9223</v>
      </c>
      <c r="K5701" t="s">
        <v>18</v>
      </c>
      <c r="L5701" t="s">
        <v>16</v>
      </c>
      <c r="M5701" t="s">
        <v>9210</v>
      </c>
      <c r="O5701">
        <v>27</v>
      </c>
      <c r="P5701" t="s">
        <v>9226</v>
      </c>
      <c r="Q5701">
        <v>11</v>
      </c>
      <c r="R5701">
        <v>12</v>
      </c>
      <c r="S5701" t="s">
        <v>9257</v>
      </c>
      <c r="T5701" t="s">
        <v>9265</v>
      </c>
      <c r="U5701" t="s">
        <v>9282</v>
      </c>
      <c r="V5701" t="str" cm="1">
        <f t="array" ref="V5701">_xlfn.IFS(Hospital_Emergency_Room_Data[[#This Row],[Day]]&lt;=10,"Start(1-10)",Hospital_Emergency_Room_Data[[#This Row],[Day]]&lt;=20,"Middle(11-20)",Hospital_Emergency_Room_Data[[#This Row],[Day]]&gt;20,"End(21-30)")</f>
        <v>Middle(11-20)</v>
      </c>
    </row>
    <row r="5702" spans="1:22">
      <c r="A5702">
        <v>845699025</v>
      </c>
      <c r="B5702" t="s">
        <v>5708</v>
      </c>
      <c r="C5702" s="1">
        <v>45398</v>
      </c>
      <c r="D5702" t="str">
        <f>TEXT(Hospital_Emergency_Room_Data[[#This Row],[Patient Admission Date]],"mmm")</f>
        <v>Apr</v>
      </c>
      <c r="E5702">
        <f>YEAR(Hospital_Emergency_Room_Data[[#This Row],[Patient Admission Date]])</f>
        <v>2024</v>
      </c>
      <c r="F5702" s="2">
        <v>0.83819444444444446</v>
      </c>
      <c r="G5702" s="8" t="str">
        <f>TEXT(Hospital_Emergency_Room_Data[[#This Row],[Patient Admission Date]],"dddd")</f>
        <v>Tuesday</v>
      </c>
      <c r="H5702" t="s">
        <v>41</v>
      </c>
      <c r="I5702">
        <v>49</v>
      </c>
      <c r="J5702" s="5" t="s">
        <v>9219</v>
      </c>
      <c r="K5702" t="s">
        <v>18</v>
      </c>
      <c r="L5702" t="s">
        <v>16</v>
      </c>
      <c r="M5702" t="s">
        <v>9210</v>
      </c>
      <c r="O5702">
        <v>58</v>
      </c>
      <c r="P5702" t="s">
        <v>9225</v>
      </c>
      <c r="Q5702">
        <v>16</v>
      </c>
      <c r="R5702">
        <v>20</v>
      </c>
      <c r="S5702" t="s">
        <v>9256</v>
      </c>
      <c r="T5702" t="s">
        <v>9262</v>
      </c>
      <c r="U5702" t="s">
        <v>9283</v>
      </c>
      <c r="V5702" t="str" cm="1">
        <f t="array" ref="V5702">_xlfn.IFS(Hospital_Emergency_Room_Data[[#This Row],[Day]]&lt;=10,"Start(1-10)",Hospital_Emergency_Room_Data[[#This Row],[Day]]&lt;=20,"Middle(11-20)",Hospital_Emergency_Room_Data[[#This Row],[Day]]&gt;20,"End(21-30)")</f>
        <v>Middle(11-20)</v>
      </c>
    </row>
    <row r="5703" spans="1:22">
      <c r="A5703">
        <v>343230272</v>
      </c>
      <c r="B5703" t="s">
        <v>5709</v>
      </c>
      <c r="C5703" s="1">
        <v>45403</v>
      </c>
      <c r="D5703" t="str">
        <f>TEXT(Hospital_Emergency_Room_Data[[#This Row],[Patient Admission Date]],"mmm")</f>
        <v>Apr</v>
      </c>
      <c r="E5703">
        <f>YEAR(Hospital_Emergency_Room_Data[[#This Row],[Patient Admission Date]])</f>
        <v>2024</v>
      </c>
      <c r="F5703" s="2">
        <v>0.82291666666666663</v>
      </c>
      <c r="G5703" s="8" t="str">
        <f>TEXT(Hospital_Emergency_Room_Data[[#This Row],[Patient Admission Date]],"dddd")</f>
        <v>Sunday</v>
      </c>
      <c r="H5703" t="s">
        <v>41</v>
      </c>
      <c r="I5703">
        <v>65</v>
      </c>
      <c r="J5703" s="5" t="s">
        <v>9217</v>
      </c>
      <c r="K5703" t="s">
        <v>18</v>
      </c>
      <c r="L5703" t="s">
        <v>16</v>
      </c>
      <c r="M5703" t="s">
        <v>9210</v>
      </c>
      <c r="O5703">
        <v>14</v>
      </c>
      <c r="P5703" t="s">
        <v>9226</v>
      </c>
      <c r="Q5703">
        <v>21</v>
      </c>
      <c r="R5703">
        <v>19</v>
      </c>
      <c r="S5703" t="s">
        <v>9256</v>
      </c>
      <c r="T5703" t="s">
        <v>9262</v>
      </c>
      <c r="U5703" t="s">
        <v>9282</v>
      </c>
      <c r="V5703" t="str" cm="1">
        <f t="array" ref="V5703">_xlfn.IFS(Hospital_Emergency_Room_Data[[#This Row],[Day]]&lt;=10,"Start(1-10)",Hospital_Emergency_Room_Data[[#This Row],[Day]]&lt;=20,"Middle(11-20)",Hospital_Emergency_Room_Data[[#This Row],[Day]]&gt;20,"End(21-30)")</f>
        <v>End(21-30)</v>
      </c>
    </row>
    <row r="5704" spans="1:22">
      <c r="A5704">
        <v>507755145</v>
      </c>
      <c r="B5704" t="s">
        <v>5710</v>
      </c>
      <c r="C5704" s="1">
        <v>45385</v>
      </c>
      <c r="D5704" t="str">
        <f>TEXT(Hospital_Emergency_Room_Data[[#This Row],[Patient Admission Date]],"mmm")</f>
        <v>Apr</v>
      </c>
      <c r="E5704">
        <f>YEAR(Hospital_Emergency_Room_Data[[#This Row],[Patient Admission Date]])</f>
        <v>2024</v>
      </c>
      <c r="F5704" s="2">
        <v>0.34652777777777777</v>
      </c>
      <c r="G5704" s="8" t="str">
        <f>TEXT(Hospital_Emergency_Room_Data[[#This Row],[Patient Admission Date]],"dddd")</f>
        <v>Wednesday</v>
      </c>
      <c r="H5704" t="s">
        <v>41</v>
      </c>
      <c r="I5704">
        <v>22</v>
      </c>
      <c r="J5704" s="5" t="s">
        <v>9220</v>
      </c>
      <c r="K5704" t="s">
        <v>18</v>
      </c>
      <c r="L5704" t="s">
        <v>16</v>
      </c>
      <c r="M5704" t="s">
        <v>9210</v>
      </c>
      <c r="O5704">
        <v>52</v>
      </c>
      <c r="P5704" t="s">
        <v>9225</v>
      </c>
      <c r="Q5704">
        <v>3</v>
      </c>
      <c r="R5704">
        <v>8</v>
      </c>
      <c r="S5704" t="s">
        <v>9255</v>
      </c>
      <c r="T5704" t="s">
        <v>9263</v>
      </c>
      <c r="U5704" t="s">
        <v>9283</v>
      </c>
      <c r="V5704" t="str" cm="1">
        <f t="array" ref="V5704">_xlfn.IFS(Hospital_Emergency_Room_Data[[#This Row],[Day]]&lt;=10,"Start(1-10)",Hospital_Emergency_Room_Data[[#This Row],[Day]]&lt;=20,"Middle(11-20)",Hospital_Emergency_Room_Data[[#This Row],[Day]]&gt;20,"End(21-30)")</f>
        <v>Start(1-10)</v>
      </c>
    </row>
    <row r="5705" spans="1:22">
      <c r="A5705">
        <v>703941485</v>
      </c>
      <c r="B5705" t="s">
        <v>5711</v>
      </c>
      <c r="C5705" s="1">
        <v>45489</v>
      </c>
      <c r="D5705" t="str">
        <f>TEXT(Hospital_Emergency_Room_Data[[#This Row],[Patient Admission Date]],"mmm")</f>
        <v>Jul</v>
      </c>
      <c r="E5705">
        <f>YEAR(Hospital_Emergency_Room_Data[[#This Row],[Patient Admission Date]])</f>
        <v>2024</v>
      </c>
      <c r="F5705" s="2">
        <v>0.56180555555555556</v>
      </c>
      <c r="G5705" s="8" t="str">
        <f>TEXT(Hospital_Emergency_Room_Data[[#This Row],[Patient Admission Date]],"dddd")</f>
        <v>Tuesday</v>
      </c>
      <c r="H5705" t="s">
        <v>41</v>
      </c>
      <c r="I5705">
        <v>68</v>
      </c>
      <c r="J5705" s="5" t="s">
        <v>9217</v>
      </c>
      <c r="K5705" t="s">
        <v>18</v>
      </c>
      <c r="L5705" t="s">
        <v>16</v>
      </c>
      <c r="M5705" t="s">
        <v>9210</v>
      </c>
      <c r="O5705">
        <v>15</v>
      </c>
      <c r="P5705" t="s">
        <v>9226</v>
      </c>
      <c r="Q5705">
        <v>16</v>
      </c>
      <c r="R5705">
        <v>13</v>
      </c>
      <c r="S5705" t="s">
        <v>9257</v>
      </c>
      <c r="T5705" t="s">
        <v>9262</v>
      </c>
      <c r="U5705" t="s">
        <v>9282</v>
      </c>
      <c r="V5705" t="str" cm="1">
        <f t="array" ref="V5705">_xlfn.IFS(Hospital_Emergency_Room_Data[[#This Row],[Day]]&lt;=10,"Start(1-10)",Hospital_Emergency_Room_Data[[#This Row],[Day]]&lt;=20,"Middle(11-20)",Hospital_Emergency_Room_Data[[#This Row],[Day]]&gt;20,"End(21-30)")</f>
        <v>Middle(11-20)</v>
      </c>
    </row>
    <row r="5706" spans="1:22">
      <c r="A5706">
        <v>312948735</v>
      </c>
      <c r="B5706" t="s">
        <v>5712</v>
      </c>
      <c r="C5706" s="1">
        <v>45262</v>
      </c>
      <c r="D5706" t="str">
        <f>TEXT(Hospital_Emergency_Room_Data[[#This Row],[Patient Admission Date]],"mmm")</f>
        <v>Dec</v>
      </c>
      <c r="E5706">
        <f>YEAR(Hospital_Emergency_Room_Data[[#This Row],[Patient Admission Date]])</f>
        <v>2023</v>
      </c>
      <c r="F5706" s="2">
        <v>0.81666666666666665</v>
      </c>
      <c r="G5706" s="8" t="str">
        <f>TEXT(Hospital_Emergency_Room_Data[[#This Row],[Patient Admission Date]],"dddd")</f>
        <v>Saturday</v>
      </c>
      <c r="H5706" t="s">
        <v>41</v>
      </c>
      <c r="I5706">
        <v>69</v>
      </c>
      <c r="J5706" s="5" t="s">
        <v>9217</v>
      </c>
      <c r="K5706" t="s">
        <v>18</v>
      </c>
      <c r="L5706" t="s">
        <v>16</v>
      </c>
      <c r="M5706" t="s">
        <v>9210</v>
      </c>
      <c r="O5706">
        <v>37</v>
      </c>
      <c r="P5706" t="s">
        <v>9225</v>
      </c>
      <c r="Q5706">
        <v>2</v>
      </c>
      <c r="R5706">
        <v>19</v>
      </c>
      <c r="S5706" t="s">
        <v>9256</v>
      </c>
      <c r="T5706" t="s">
        <v>9263</v>
      </c>
      <c r="U5706" t="s">
        <v>9300</v>
      </c>
      <c r="V5706" t="str" cm="1">
        <f t="array" ref="V5706">_xlfn.IFS(Hospital_Emergency_Room_Data[[#This Row],[Day]]&lt;=10,"Start(1-10)",Hospital_Emergency_Room_Data[[#This Row],[Day]]&lt;=20,"Middle(11-20)",Hospital_Emergency_Room_Data[[#This Row],[Day]]&gt;20,"End(21-30)")</f>
        <v>Start(1-10)</v>
      </c>
    </row>
    <row r="5707" spans="1:22">
      <c r="A5707">
        <v>694751010</v>
      </c>
      <c r="B5707" t="s">
        <v>5713</v>
      </c>
      <c r="C5707" s="1">
        <v>45443</v>
      </c>
      <c r="D5707" t="str">
        <f>TEXT(Hospital_Emergency_Room_Data[[#This Row],[Patient Admission Date]],"mmm")</f>
        <v>May</v>
      </c>
      <c r="E5707">
        <f>YEAR(Hospital_Emergency_Room_Data[[#This Row],[Patient Admission Date]])</f>
        <v>2024</v>
      </c>
      <c r="F5707" s="2">
        <v>0.57430555555555551</v>
      </c>
      <c r="G5707" s="8" t="str">
        <f>TEXT(Hospital_Emergency_Room_Data[[#This Row],[Patient Admission Date]],"dddd")</f>
        <v>Friday</v>
      </c>
      <c r="H5707" t="s">
        <v>41</v>
      </c>
      <c r="I5707">
        <v>4</v>
      </c>
      <c r="J5707" s="5" t="s">
        <v>9218</v>
      </c>
      <c r="K5707" t="s">
        <v>18</v>
      </c>
      <c r="L5707" t="s">
        <v>16</v>
      </c>
      <c r="M5707" t="s">
        <v>9210</v>
      </c>
      <c r="O5707">
        <v>15</v>
      </c>
      <c r="P5707" t="s">
        <v>9226</v>
      </c>
      <c r="Q5707">
        <v>31</v>
      </c>
      <c r="R5707">
        <v>13</v>
      </c>
      <c r="S5707" t="s">
        <v>9257</v>
      </c>
      <c r="T5707" t="s">
        <v>9264</v>
      </c>
      <c r="U5707" t="s">
        <v>9282</v>
      </c>
      <c r="V5707" t="str" cm="1">
        <f t="array" ref="V5707">_xlfn.IFS(Hospital_Emergency_Room_Data[[#This Row],[Day]]&lt;=10,"Start(1-10)",Hospital_Emergency_Room_Data[[#This Row],[Day]]&lt;=20,"Middle(11-20)",Hospital_Emergency_Room_Data[[#This Row],[Day]]&gt;20,"End(21-30)")</f>
        <v>End(21-30)</v>
      </c>
    </row>
    <row r="5708" spans="1:22">
      <c r="A5708">
        <v>208428204</v>
      </c>
      <c r="B5708" t="s">
        <v>5714</v>
      </c>
      <c r="C5708" s="1">
        <v>45324</v>
      </c>
      <c r="D5708" t="str">
        <f>TEXT(Hospital_Emergency_Room_Data[[#This Row],[Patient Admission Date]],"mmm")</f>
        <v>Feb</v>
      </c>
      <c r="E5708">
        <f>YEAR(Hospital_Emergency_Room_Data[[#This Row],[Patient Admission Date]])</f>
        <v>2024</v>
      </c>
      <c r="F5708" s="2">
        <v>1.8749999999999999E-2</v>
      </c>
      <c r="G5708" s="8" t="str">
        <f>TEXT(Hospital_Emergency_Room_Data[[#This Row],[Patient Admission Date]],"dddd")</f>
        <v>Friday</v>
      </c>
      <c r="H5708" t="s">
        <v>41</v>
      </c>
      <c r="I5708">
        <v>52</v>
      </c>
      <c r="J5708" s="5" t="s">
        <v>9219</v>
      </c>
      <c r="K5708" t="s">
        <v>18</v>
      </c>
      <c r="L5708" t="s">
        <v>16</v>
      </c>
      <c r="M5708" t="s">
        <v>9210</v>
      </c>
      <c r="O5708">
        <v>58</v>
      </c>
      <c r="P5708" t="s">
        <v>9225</v>
      </c>
      <c r="Q5708">
        <v>2</v>
      </c>
      <c r="R5708">
        <v>0</v>
      </c>
      <c r="S5708" t="s">
        <v>9258</v>
      </c>
      <c r="T5708" t="s">
        <v>9263</v>
      </c>
      <c r="U5708" t="s">
        <v>9283</v>
      </c>
      <c r="V5708" t="str" cm="1">
        <f t="array" ref="V5708">_xlfn.IFS(Hospital_Emergency_Room_Data[[#This Row],[Day]]&lt;=10,"Start(1-10)",Hospital_Emergency_Room_Data[[#This Row],[Day]]&lt;=20,"Middle(11-20)",Hospital_Emergency_Room_Data[[#This Row],[Day]]&gt;20,"End(21-30)")</f>
        <v>Start(1-10)</v>
      </c>
    </row>
    <row r="5709" spans="1:22">
      <c r="A5709">
        <v>342209295</v>
      </c>
      <c r="B5709" t="s">
        <v>5715</v>
      </c>
      <c r="C5709" s="1">
        <v>45319</v>
      </c>
      <c r="D5709" t="str">
        <f>TEXT(Hospital_Emergency_Room_Data[[#This Row],[Patient Admission Date]],"mmm")</f>
        <v>Jan</v>
      </c>
      <c r="E5709">
        <f>YEAR(Hospital_Emergency_Room_Data[[#This Row],[Patient Admission Date]])</f>
        <v>2024</v>
      </c>
      <c r="F5709" s="2">
        <v>0.12638888888888888</v>
      </c>
      <c r="G5709" s="8" t="str">
        <f>TEXT(Hospital_Emergency_Room_Data[[#This Row],[Patient Admission Date]],"dddd")</f>
        <v>Sunday</v>
      </c>
      <c r="H5709" t="s">
        <v>41</v>
      </c>
      <c r="I5709">
        <v>16</v>
      </c>
      <c r="J5709" s="5" t="s">
        <v>9220</v>
      </c>
      <c r="K5709" t="s">
        <v>18</v>
      </c>
      <c r="L5709" t="s">
        <v>16</v>
      </c>
      <c r="M5709" t="s">
        <v>9210</v>
      </c>
      <c r="O5709">
        <v>59</v>
      </c>
      <c r="P5709" t="s">
        <v>9225</v>
      </c>
      <c r="Q5709">
        <v>28</v>
      </c>
      <c r="R5709">
        <v>3</v>
      </c>
      <c r="S5709" t="s">
        <v>9258</v>
      </c>
      <c r="T5709" t="s">
        <v>9264</v>
      </c>
      <c r="U5709" t="s">
        <v>9283</v>
      </c>
      <c r="V5709" t="str" cm="1">
        <f t="array" ref="V5709">_xlfn.IFS(Hospital_Emergency_Room_Data[[#This Row],[Day]]&lt;=10,"Start(1-10)",Hospital_Emergency_Room_Data[[#This Row],[Day]]&lt;=20,"Middle(11-20)",Hospital_Emergency_Room_Data[[#This Row],[Day]]&gt;20,"End(21-30)")</f>
        <v>End(21-30)</v>
      </c>
    </row>
    <row r="5710" spans="1:22">
      <c r="A5710">
        <v>133652351</v>
      </c>
      <c r="B5710" t="s">
        <v>5716</v>
      </c>
      <c r="C5710" s="1">
        <v>45049</v>
      </c>
      <c r="D5710" t="str">
        <f>TEXT(Hospital_Emergency_Room_Data[[#This Row],[Patient Admission Date]],"mmm")</f>
        <v>May</v>
      </c>
      <c r="E5710">
        <f>YEAR(Hospital_Emergency_Room_Data[[#This Row],[Patient Admission Date]])</f>
        <v>2023</v>
      </c>
      <c r="F5710" s="2">
        <v>0.2076388888888889</v>
      </c>
      <c r="G5710" s="8" t="str">
        <f>TEXT(Hospital_Emergency_Room_Data[[#This Row],[Patient Admission Date]],"dddd")</f>
        <v>Wednesday</v>
      </c>
      <c r="H5710" t="s">
        <v>41</v>
      </c>
      <c r="I5710">
        <v>76</v>
      </c>
      <c r="J5710" s="5" t="s">
        <v>9222</v>
      </c>
      <c r="K5710" t="s">
        <v>18</v>
      </c>
      <c r="L5710" t="s">
        <v>16</v>
      </c>
      <c r="M5710" t="s">
        <v>9210</v>
      </c>
      <c r="O5710">
        <v>57</v>
      </c>
      <c r="P5710" t="s">
        <v>9225</v>
      </c>
      <c r="Q5710">
        <v>3</v>
      </c>
      <c r="R5710">
        <v>4</v>
      </c>
      <c r="S5710" t="s">
        <v>9258</v>
      </c>
      <c r="T5710" t="s">
        <v>9263</v>
      </c>
      <c r="U5710" t="s">
        <v>9283</v>
      </c>
      <c r="V5710" t="str" cm="1">
        <f t="array" ref="V5710">_xlfn.IFS(Hospital_Emergency_Room_Data[[#This Row],[Day]]&lt;=10,"Start(1-10)",Hospital_Emergency_Room_Data[[#This Row],[Day]]&lt;=20,"Middle(11-20)",Hospital_Emergency_Room_Data[[#This Row],[Day]]&gt;20,"End(21-30)")</f>
        <v>Start(1-10)</v>
      </c>
    </row>
    <row r="5711" spans="1:22">
      <c r="A5711">
        <v>452467406</v>
      </c>
      <c r="B5711" t="s">
        <v>5717</v>
      </c>
      <c r="C5711" s="1">
        <v>45408</v>
      </c>
      <c r="D5711" t="str">
        <f>TEXT(Hospital_Emergency_Room_Data[[#This Row],[Patient Admission Date]],"mmm")</f>
        <v>Apr</v>
      </c>
      <c r="E5711">
        <f>YEAR(Hospital_Emergency_Room_Data[[#This Row],[Patient Admission Date]])</f>
        <v>2024</v>
      </c>
      <c r="F5711" s="2">
        <v>0.37777777777777777</v>
      </c>
      <c r="G5711" s="8" t="str">
        <f>TEXT(Hospital_Emergency_Room_Data[[#This Row],[Patient Admission Date]],"dddd")</f>
        <v>Friday</v>
      </c>
      <c r="H5711" t="s">
        <v>41</v>
      </c>
      <c r="I5711">
        <v>40</v>
      </c>
      <c r="J5711" s="5" t="s">
        <v>9223</v>
      </c>
      <c r="K5711" t="s">
        <v>18</v>
      </c>
      <c r="L5711" t="s">
        <v>16</v>
      </c>
      <c r="M5711" t="s">
        <v>9210</v>
      </c>
      <c r="O5711">
        <v>42</v>
      </c>
      <c r="P5711" t="s">
        <v>9225</v>
      </c>
      <c r="Q5711">
        <v>26</v>
      </c>
      <c r="R5711">
        <v>9</v>
      </c>
      <c r="S5711" t="s">
        <v>9255</v>
      </c>
      <c r="T5711" t="s">
        <v>9264</v>
      </c>
      <c r="U5711" t="s">
        <v>9300</v>
      </c>
      <c r="V5711" t="str" cm="1">
        <f t="array" ref="V5711">_xlfn.IFS(Hospital_Emergency_Room_Data[[#This Row],[Day]]&lt;=10,"Start(1-10)",Hospital_Emergency_Room_Data[[#This Row],[Day]]&lt;=20,"Middle(11-20)",Hospital_Emergency_Room_Data[[#This Row],[Day]]&gt;20,"End(21-30)")</f>
        <v>End(21-30)</v>
      </c>
    </row>
    <row r="5712" spans="1:22">
      <c r="A5712">
        <v>553536240</v>
      </c>
      <c r="B5712" t="s">
        <v>5718</v>
      </c>
      <c r="C5712" s="1">
        <v>45104</v>
      </c>
      <c r="D5712" t="str">
        <f>TEXT(Hospital_Emergency_Room_Data[[#This Row],[Patient Admission Date]],"mmm")</f>
        <v>Jun</v>
      </c>
      <c r="E5712">
        <f>YEAR(Hospital_Emergency_Room_Data[[#This Row],[Patient Admission Date]])</f>
        <v>2023</v>
      </c>
      <c r="F5712" s="2">
        <v>0.47291666666666665</v>
      </c>
      <c r="G5712" s="8" t="str">
        <f>TEXT(Hospital_Emergency_Room_Data[[#This Row],[Patient Admission Date]],"dddd")</f>
        <v>Tuesday</v>
      </c>
      <c r="H5712" t="s">
        <v>41</v>
      </c>
      <c r="I5712">
        <v>17</v>
      </c>
      <c r="J5712" s="5" t="s">
        <v>9220</v>
      </c>
      <c r="K5712" t="s">
        <v>18</v>
      </c>
      <c r="L5712" t="s">
        <v>16</v>
      </c>
      <c r="M5712" t="s">
        <v>9210</v>
      </c>
      <c r="O5712">
        <v>13</v>
      </c>
      <c r="P5712" t="s">
        <v>9226</v>
      </c>
      <c r="Q5712">
        <v>27</v>
      </c>
      <c r="R5712">
        <v>11</v>
      </c>
      <c r="S5712" t="s">
        <v>9255</v>
      </c>
      <c r="T5712" t="s">
        <v>9264</v>
      </c>
      <c r="U5712" t="s">
        <v>9282</v>
      </c>
      <c r="V5712" t="str" cm="1">
        <f t="array" ref="V5712">_xlfn.IFS(Hospital_Emergency_Room_Data[[#This Row],[Day]]&lt;=10,"Start(1-10)",Hospital_Emergency_Room_Data[[#This Row],[Day]]&lt;=20,"Middle(11-20)",Hospital_Emergency_Room_Data[[#This Row],[Day]]&gt;20,"End(21-30)")</f>
        <v>End(21-30)</v>
      </c>
    </row>
    <row r="5713" spans="1:22">
      <c r="A5713">
        <v>455548491</v>
      </c>
      <c r="B5713" t="s">
        <v>5719</v>
      </c>
      <c r="C5713" s="1">
        <v>45332</v>
      </c>
      <c r="D5713" t="str">
        <f>TEXT(Hospital_Emergency_Room_Data[[#This Row],[Patient Admission Date]],"mmm")</f>
        <v>Feb</v>
      </c>
      <c r="E5713">
        <f>YEAR(Hospital_Emergency_Room_Data[[#This Row],[Patient Admission Date]])</f>
        <v>2024</v>
      </c>
      <c r="F5713" s="2">
        <v>0.20972222222222223</v>
      </c>
      <c r="G5713" s="8" t="str">
        <f>TEXT(Hospital_Emergency_Room_Data[[#This Row],[Patient Admission Date]],"dddd")</f>
        <v>Saturday</v>
      </c>
      <c r="H5713" t="s">
        <v>41</v>
      </c>
      <c r="I5713">
        <v>71</v>
      </c>
      <c r="J5713" s="5" t="s">
        <v>9222</v>
      </c>
      <c r="K5713" t="s">
        <v>18</v>
      </c>
      <c r="L5713" t="s">
        <v>16</v>
      </c>
      <c r="M5713" t="s">
        <v>9210</v>
      </c>
      <c r="O5713">
        <v>29</v>
      </c>
      <c r="P5713" t="s">
        <v>9226</v>
      </c>
      <c r="Q5713">
        <v>10</v>
      </c>
      <c r="R5713">
        <v>5</v>
      </c>
      <c r="S5713" t="s">
        <v>9258</v>
      </c>
      <c r="T5713" t="s">
        <v>9265</v>
      </c>
      <c r="U5713" t="s">
        <v>9282</v>
      </c>
      <c r="V5713" t="str" cm="1">
        <f t="array" ref="V5713">_xlfn.IFS(Hospital_Emergency_Room_Data[[#This Row],[Day]]&lt;=10,"Start(1-10)",Hospital_Emergency_Room_Data[[#This Row],[Day]]&lt;=20,"Middle(11-20)",Hospital_Emergency_Room_Data[[#This Row],[Day]]&gt;20,"End(21-30)")</f>
        <v>Start(1-10)</v>
      </c>
    </row>
    <row r="5714" spans="1:22">
      <c r="A5714">
        <v>139061169</v>
      </c>
      <c r="B5714" t="s">
        <v>5720</v>
      </c>
      <c r="C5714" s="1">
        <v>45444</v>
      </c>
      <c r="D5714" t="str">
        <f>TEXT(Hospital_Emergency_Room_Data[[#This Row],[Patient Admission Date]],"mmm")</f>
        <v>Jun</v>
      </c>
      <c r="E5714">
        <f>YEAR(Hospital_Emergency_Room_Data[[#This Row],[Patient Admission Date]])</f>
        <v>2024</v>
      </c>
      <c r="F5714" s="2">
        <v>0.76180555555555551</v>
      </c>
      <c r="G5714" s="8" t="str">
        <f>TEXT(Hospital_Emergency_Room_Data[[#This Row],[Patient Admission Date]],"dddd")</f>
        <v>Saturday</v>
      </c>
      <c r="H5714" t="s">
        <v>41</v>
      </c>
      <c r="I5714">
        <v>24</v>
      </c>
      <c r="J5714" s="5" t="s">
        <v>9220</v>
      </c>
      <c r="K5714" t="s">
        <v>18</v>
      </c>
      <c r="L5714" t="s">
        <v>16</v>
      </c>
      <c r="M5714" t="s">
        <v>9210</v>
      </c>
      <c r="O5714">
        <v>48</v>
      </c>
      <c r="P5714" t="s">
        <v>9225</v>
      </c>
      <c r="Q5714">
        <v>1</v>
      </c>
      <c r="R5714">
        <v>18</v>
      </c>
      <c r="S5714" t="s">
        <v>9256</v>
      </c>
      <c r="T5714" t="s">
        <v>9263</v>
      </c>
      <c r="U5714" t="s">
        <v>9283</v>
      </c>
      <c r="V5714" t="str" cm="1">
        <f t="array" ref="V5714">_xlfn.IFS(Hospital_Emergency_Room_Data[[#This Row],[Day]]&lt;=10,"Start(1-10)",Hospital_Emergency_Room_Data[[#This Row],[Day]]&lt;=20,"Middle(11-20)",Hospital_Emergency_Room_Data[[#This Row],[Day]]&gt;20,"End(21-30)")</f>
        <v>Start(1-10)</v>
      </c>
    </row>
    <row r="5715" spans="1:22">
      <c r="A5715">
        <v>384721340</v>
      </c>
      <c r="B5715" t="s">
        <v>5721</v>
      </c>
      <c r="C5715" s="1">
        <v>45545</v>
      </c>
      <c r="D5715" t="str">
        <f>TEXT(Hospital_Emergency_Room_Data[[#This Row],[Patient Admission Date]],"mmm")</f>
        <v>Sep</v>
      </c>
      <c r="E5715">
        <f>YEAR(Hospital_Emergency_Room_Data[[#This Row],[Patient Admission Date]])</f>
        <v>2024</v>
      </c>
      <c r="F5715" s="2">
        <v>0.51249999999999996</v>
      </c>
      <c r="G5715" s="8" t="str">
        <f>TEXT(Hospital_Emergency_Room_Data[[#This Row],[Patient Admission Date]],"dddd")</f>
        <v>Tuesday</v>
      </c>
      <c r="H5715" t="s">
        <v>41</v>
      </c>
      <c r="I5715">
        <v>15</v>
      </c>
      <c r="J5715" s="5" t="s">
        <v>9220</v>
      </c>
      <c r="K5715" t="s">
        <v>18</v>
      </c>
      <c r="L5715" t="s">
        <v>16</v>
      </c>
      <c r="M5715" t="s">
        <v>9210</v>
      </c>
      <c r="O5715">
        <v>55</v>
      </c>
      <c r="P5715" t="s">
        <v>9225</v>
      </c>
      <c r="Q5715">
        <v>10</v>
      </c>
      <c r="R5715">
        <v>12</v>
      </c>
      <c r="S5715" t="s">
        <v>9257</v>
      </c>
      <c r="T5715" t="s">
        <v>9265</v>
      </c>
      <c r="U5715" t="s">
        <v>9283</v>
      </c>
      <c r="V5715" t="str" cm="1">
        <f t="array" ref="V5715">_xlfn.IFS(Hospital_Emergency_Room_Data[[#This Row],[Day]]&lt;=10,"Start(1-10)",Hospital_Emergency_Room_Data[[#This Row],[Day]]&lt;=20,"Middle(11-20)",Hospital_Emergency_Room_Data[[#This Row],[Day]]&gt;20,"End(21-30)")</f>
        <v>Start(1-10)</v>
      </c>
    </row>
    <row r="5716" spans="1:22">
      <c r="A5716">
        <v>740270503</v>
      </c>
      <c r="B5716" t="s">
        <v>5722</v>
      </c>
      <c r="C5716" s="1">
        <v>45303</v>
      </c>
      <c r="D5716" t="str">
        <f>TEXT(Hospital_Emergency_Room_Data[[#This Row],[Patient Admission Date]],"mmm")</f>
        <v>Jan</v>
      </c>
      <c r="E5716">
        <f>YEAR(Hospital_Emergency_Room_Data[[#This Row],[Patient Admission Date]])</f>
        <v>2024</v>
      </c>
      <c r="F5716" s="2">
        <v>0.40069444444444446</v>
      </c>
      <c r="G5716" s="8" t="str">
        <f>TEXT(Hospital_Emergency_Room_Data[[#This Row],[Patient Admission Date]],"dddd")</f>
        <v>Friday</v>
      </c>
      <c r="H5716" t="s">
        <v>41</v>
      </c>
      <c r="I5716">
        <v>30</v>
      </c>
      <c r="J5716" s="5" t="s">
        <v>9223</v>
      </c>
      <c r="K5716" t="s">
        <v>18</v>
      </c>
      <c r="L5716" t="s">
        <v>16</v>
      </c>
      <c r="M5716" t="s">
        <v>9210</v>
      </c>
      <c r="O5716">
        <v>49</v>
      </c>
      <c r="P5716" t="s">
        <v>9225</v>
      </c>
      <c r="Q5716">
        <v>12</v>
      </c>
      <c r="R5716">
        <v>9</v>
      </c>
      <c r="S5716" t="s">
        <v>9255</v>
      </c>
      <c r="T5716" t="s">
        <v>9265</v>
      </c>
      <c r="U5716" t="s">
        <v>9283</v>
      </c>
      <c r="V5716" t="str" cm="1">
        <f t="array" ref="V5716">_xlfn.IFS(Hospital_Emergency_Room_Data[[#This Row],[Day]]&lt;=10,"Start(1-10)",Hospital_Emergency_Room_Data[[#This Row],[Day]]&lt;=20,"Middle(11-20)",Hospital_Emergency_Room_Data[[#This Row],[Day]]&gt;20,"End(21-30)")</f>
        <v>Middle(11-20)</v>
      </c>
    </row>
    <row r="5717" spans="1:22">
      <c r="A5717">
        <v>757651358</v>
      </c>
      <c r="B5717" t="s">
        <v>5723</v>
      </c>
      <c r="C5717" s="1">
        <v>45194</v>
      </c>
      <c r="D5717" t="str">
        <f>TEXT(Hospital_Emergency_Room_Data[[#This Row],[Patient Admission Date]],"mmm")</f>
        <v>Sep</v>
      </c>
      <c r="E5717">
        <f>YEAR(Hospital_Emergency_Room_Data[[#This Row],[Patient Admission Date]])</f>
        <v>2023</v>
      </c>
      <c r="F5717" s="2">
        <v>0.91111111111111109</v>
      </c>
      <c r="G5717" s="8" t="str">
        <f>TEXT(Hospital_Emergency_Room_Data[[#This Row],[Patient Admission Date]],"dddd")</f>
        <v>Monday</v>
      </c>
      <c r="H5717" t="s">
        <v>41</v>
      </c>
      <c r="I5717">
        <v>12</v>
      </c>
      <c r="J5717" s="5" t="s">
        <v>9221</v>
      </c>
      <c r="K5717" t="s">
        <v>18</v>
      </c>
      <c r="L5717" t="s">
        <v>16</v>
      </c>
      <c r="M5717" t="s">
        <v>9210</v>
      </c>
      <c r="O5717">
        <v>11</v>
      </c>
      <c r="P5717" t="s">
        <v>9226</v>
      </c>
      <c r="Q5717">
        <v>25</v>
      </c>
      <c r="R5717">
        <v>21</v>
      </c>
      <c r="S5717" t="s">
        <v>9256</v>
      </c>
      <c r="T5717" t="s">
        <v>9264</v>
      </c>
      <c r="U5717" t="s">
        <v>9282</v>
      </c>
      <c r="V5717" t="str" cm="1">
        <f t="array" ref="V5717">_xlfn.IFS(Hospital_Emergency_Room_Data[[#This Row],[Day]]&lt;=10,"Start(1-10)",Hospital_Emergency_Room_Data[[#This Row],[Day]]&lt;=20,"Middle(11-20)",Hospital_Emergency_Room_Data[[#This Row],[Day]]&gt;20,"End(21-30)")</f>
        <v>End(21-30)</v>
      </c>
    </row>
    <row r="5718" spans="1:22">
      <c r="A5718">
        <v>411441446</v>
      </c>
      <c r="B5718" t="s">
        <v>5724</v>
      </c>
      <c r="C5718" s="1">
        <v>45316</v>
      </c>
      <c r="D5718" t="str">
        <f>TEXT(Hospital_Emergency_Room_Data[[#This Row],[Patient Admission Date]],"mmm")</f>
        <v>Jan</v>
      </c>
      <c r="E5718">
        <f>YEAR(Hospital_Emergency_Room_Data[[#This Row],[Patient Admission Date]])</f>
        <v>2024</v>
      </c>
      <c r="F5718" s="2">
        <v>0.8</v>
      </c>
      <c r="G5718" s="8" t="str">
        <f>TEXT(Hospital_Emergency_Room_Data[[#This Row],[Patient Admission Date]],"dddd")</f>
        <v>Thursday</v>
      </c>
      <c r="H5718" t="s">
        <v>41</v>
      </c>
      <c r="I5718">
        <v>65</v>
      </c>
      <c r="J5718" s="5" t="s">
        <v>9217</v>
      </c>
      <c r="K5718" t="s">
        <v>18</v>
      </c>
      <c r="L5718" t="s">
        <v>16</v>
      </c>
      <c r="M5718" t="s">
        <v>9210</v>
      </c>
      <c r="O5718">
        <v>11</v>
      </c>
      <c r="P5718" t="s">
        <v>9226</v>
      </c>
      <c r="Q5718">
        <v>25</v>
      </c>
      <c r="R5718">
        <v>19</v>
      </c>
      <c r="S5718" t="s">
        <v>9256</v>
      </c>
      <c r="T5718" t="s">
        <v>9264</v>
      </c>
      <c r="U5718" t="s">
        <v>9282</v>
      </c>
      <c r="V5718" t="str" cm="1">
        <f t="array" ref="V5718">_xlfn.IFS(Hospital_Emergency_Room_Data[[#This Row],[Day]]&lt;=10,"Start(1-10)",Hospital_Emergency_Room_Data[[#This Row],[Day]]&lt;=20,"Middle(11-20)",Hospital_Emergency_Room_Data[[#This Row],[Day]]&gt;20,"End(21-30)")</f>
        <v>End(21-30)</v>
      </c>
    </row>
    <row r="5719" spans="1:22">
      <c r="A5719">
        <v>477843629</v>
      </c>
      <c r="B5719" t="s">
        <v>5725</v>
      </c>
      <c r="C5719" s="1">
        <v>45030</v>
      </c>
      <c r="D5719" t="str">
        <f>TEXT(Hospital_Emergency_Room_Data[[#This Row],[Patient Admission Date]],"mmm")</f>
        <v>Apr</v>
      </c>
      <c r="E5719">
        <f>YEAR(Hospital_Emergency_Room_Data[[#This Row],[Patient Admission Date]])</f>
        <v>2023</v>
      </c>
      <c r="F5719" s="2">
        <v>0.60486111111111107</v>
      </c>
      <c r="G5719" s="8" t="str">
        <f>TEXT(Hospital_Emergency_Room_Data[[#This Row],[Patient Admission Date]],"dddd")</f>
        <v>Friday</v>
      </c>
      <c r="H5719" t="s">
        <v>41</v>
      </c>
      <c r="I5719">
        <v>28</v>
      </c>
      <c r="J5719" s="5" t="s">
        <v>9220</v>
      </c>
      <c r="K5719" t="s">
        <v>18</v>
      </c>
      <c r="L5719" t="s">
        <v>16</v>
      </c>
      <c r="M5719" t="s">
        <v>9210</v>
      </c>
      <c r="O5719">
        <v>55</v>
      </c>
      <c r="P5719" t="s">
        <v>9225</v>
      </c>
      <c r="Q5719">
        <v>14</v>
      </c>
      <c r="R5719">
        <v>14</v>
      </c>
      <c r="S5719" t="s">
        <v>9257</v>
      </c>
      <c r="T5719" t="s">
        <v>9265</v>
      </c>
      <c r="U5719" t="s">
        <v>9283</v>
      </c>
      <c r="V5719" t="str" cm="1">
        <f t="array" ref="V5719">_xlfn.IFS(Hospital_Emergency_Room_Data[[#This Row],[Day]]&lt;=10,"Start(1-10)",Hospital_Emergency_Room_Data[[#This Row],[Day]]&lt;=20,"Middle(11-20)",Hospital_Emergency_Room_Data[[#This Row],[Day]]&gt;20,"End(21-30)")</f>
        <v>Middle(11-20)</v>
      </c>
    </row>
    <row r="5720" spans="1:22">
      <c r="A5720">
        <v>267777081</v>
      </c>
      <c r="B5720" t="s">
        <v>5726</v>
      </c>
      <c r="C5720" s="1">
        <v>45577</v>
      </c>
      <c r="D5720" t="str">
        <f>TEXT(Hospital_Emergency_Room_Data[[#This Row],[Patient Admission Date]],"mmm")</f>
        <v>Oct</v>
      </c>
      <c r="E5720">
        <f>YEAR(Hospital_Emergency_Room_Data[[#This Row],[Patient Admission Date]])</f>
        <v>2024</v>
      </c>
      <c r="F5720" s="2">
        <v>0.53680555555555554</v>
      </c>
      <c r="G5720" s="8" t="str">
        <f>TEXT(Hospital_Emergency_Room_Data[[#This Row],[Patient Admission Date]],"dddd")</f>
        <v>Saturday</v>
      </c>
      <c r="H5720" t="s">
        <v>41</v>
      </c>
      <c r="I5720">
        <v>46</v>
      </c>
      <c r="J5720" s="5" t="s">
        <v>9219</v>
      </c>
      <c r="K5720" t="s">
        <v>18</v>
      </c>
      <c r="L5720" t="s">
        <v>16</v>
      </c>
      <c r="M5720" t="s">
        <v>9210</v>
      </c>
      <c r="N5720">
        <v>3</v>
      </c>
      <c r="O5720">
        <v>38</v>
      </c>
      <c r="P5720" t="s">
        <v>9225</v>
      </c>
      <c r="Q5720">
        <v>12</v>
      </c>
      <c r="R5720">
        <v>12</v>
      </c>
      <c r="S5720" t="s">
        <v>9257</v>
      </c>
      <c r="T5720" t="s">
        <v>9265</v>
      </c>
      <c r="U5720" t="s">
        <v>9300</v>
      </c>
      <c r="V5720" t="str" cm="1">
        <f t="array" ref="V5720">_xlfn.IFS(Hospital_Emergency_Room_Data[[#This Row],[Day]]&lt;=10,"Start(1-10)",Hospital_Emergency_Room_Data[[#This Row],[Day]]&lt;=20,"Middle(11-20)",Hospital_Emergency_Room_Data[[#This Row],[Day]]&gt;20,"End(21-30)")</f>
        <v>Middle(11-20)</v>
      </c>
    </row>
    <row r="5721" spans="1:22">
      <c r="A5721">
        <v>256755796</v>
      </c>
      <c r="B5721" t="s">
        <v>5727</v>
      </c>
      <c r="C5721" s="1">
        <v>45221</v>
      </c>
      <c r="D5721" t="str">
        <f>TEXT(Hospital_Emergency_Room_Data[[#This Row],[Patient Admission Date]],"mmm")</f>
        <v>Oct</v>
      </c>
      <c r="E5721">
        <f>YEAR(Hospital_Emergency_Room_Data[[#This Row],[Patient Admission Date]])</f>
        <v>2023</v>
      </c>
      <c r="F5721" s="2">
        <v>0.89513888888888893</v>
      </c>
      <c r="G5721" s="8" t="str">
        <f>TEXT(Hospital_Emergency_Room_Data[[#This Row],[Patient Admission Date]],"dddd")</f>
        <v>Sunday</v>
      </c>
      <c r="H5721" t="s">
        <v>41</v>
      </c>
      <c r="I5721">
        <v>75</v>
      </c>
      <c r="J5721" s="5" t="s">
        <v>9222</v>
      </c>
      <c r="K5721" t="s">
        <v>18</v>
      </c>
      <c r="L5721" t="s">
        <v>16</v>
      </c>
      <c r="M5721" t="s">
        <v>9210</v>
      </c>
      <c r="N5721">
        <v>4</v>
      </c>
      <c r="O5721">
        <v>30</v>
      </c>
      <c r="P5721" t="s">
        <v>9225</v>
      </c>
      <c r="Q5721">
        <v>22</v>
      </c>
      <c r="R5721">
        <v>21</v>
      </c>
      <c r="S5721" t="s">
        <v>9256</v>
      </c>
      <c r="T5721" t="s">
        <v>9264</v>
      </c>
      <c r="U5721" t="s">
        <v>9282</v>
      </c>
      <c r="V5721" t="str" cm="1">
        <f t="array" ref="V5721">_xlfn.IFS(Hospital_Emergency_Room_Data[[#This Row],[Day]]&lt;=10,"Start(1-10)",Hospital_Emergency_Room_Data[[#This Row],[Day]]&lt;=20,"Middle(11-20)",Hospital_Emergency_Room_Data[[#This Row],[Day]]&gt;20,"End(21-30)")</f>
        <v>End(21-30)</v>
      </c>
    </row>
    <row r="5722" spans="1:22">
      <c r="A5722">
        <v>425646539</v>
      </c>
      <c r="B5722" t="s">
        <v>5728</v>
      </c>
      <c r="C5722" s="1">
        <v>45199</v>
      </c>
      <c r="D5722" t="str">
        <f>TEXT(Hospital_Emergency_Room_Data[[#This Row],[Patient Admission Date]],"mmm")</f>
        <v>Sep</v>
      </c>
      <c r="E5722">
        <f>YEAR(Hospital_Emergency_Room_Data[[#This Row],[Patient Admission Date]])</f>
        <v>2023</v>
      </c>
      <c r="F5722" s="2">
        <v>0.39791666666666664</v>
      </c>
      <c r="G5722" s="8" t="str">
        <f>TEXT(Hospital_Emergency_Room_Data[[#This Row],[Patient Admission Date]],"dddd")</f>
        <v>Saturday</v>
      </c>
      <c r="H5722" t="s">
        <v>41</v>
      </c>
      <c r="I5722">
        <v>10</v>
      </c>
      <c r="J5722" s="5" t="s">
        <v>9221</v>
      </c>
      <c r="K5722" t="s">
        <v>18</v>
      </c>
      <c r="L5722" t="s">
        <v>16</v>
      </c>
      <c r="M5722" t="s">
        <v>9210</v>
      </c>
      <c r="N5722">
        <v>5</v>
      </c>
      <c r="O5722">
        <v>32</v>
      </c>
      <c r="P5722" t="s">
        <v>9225</v>
      </c>
      <c r="Q5722">
        <v>30</v>
      </c>
      <c r="R5722">
        <v>9</v>
      </c>
      <c r="S5722" t="s">
        <v>9255</v>
      </c>
      <c r="T5722" t="s">
        <v>9264</v>
      </c>
      <c r="U5722" t="s">
        <v>9300</v>
      </c>
      <c r="V5722" t="str" cm="1">
        <f t="array" ref="V5722">_xlfn.IFS(Hospital_Emergency_Room_Data[[#This Row],[Day]]&lt;=10,"Start(1-10)",Hospital_Emergency_Room_Data[[#This Row],[Day]]&lt;=20,"Middle(11-20)",Hospital_Emergency_Room_Data[[#This Row],[Day]]&gt;20,"End(21-30)")</f>
        <v>End(21-30)</v>
      </c>
    </row>
    <row r="5723" spans="1:22">
      <c r="A5723">
        <v>517104550</v>
      </c>
      <c r="B5723" t="s">
        <v>5729</v>
      </c>
      <c r="C5723" s="1">
        <v>45094</v>
      </c>
      <c r="D5723" t="str">
        <f>TEXT(Hospital_Emergency_Room_Data[[#This Row],[Patient Admission Date]],"mmm")</f>
        <v>Jun</v>
      </c>
      <c r="E5723">
        <f>YEAR(Hospital_Emergency_Room_Data[[#This Row],[Patient Admission Date]])</f>
        <v>2023</v>
      </c>
      <c r="F5723" s="2">
        <v>0.4465277777777778</v>
      </c>
      <c r="G5723" s="8" t="str">
        <f>TEXT(Hospital_Emergency_Room_Data[[#This Row],[Patient Admission Date]],"dddd")</f>
        <v>Saturday</v>
      </c>
      <c r="H5723" t="s">
        <v>41</v>
      </c>
      <c r="I5723">
        <v>47</v>
      </c>
      <c r="J5723" s="5" t="s">
        <v>9219</v>
      </c>
      <c r="K5723" t="s">
        <v>18</v>
      </c>
      <c r="L5723" t="s">
        <v>16</v>
      </c>
      <c r="M5723" t="s">
        <v>9210</v>
      </c>
      <c r="N5723">
        <v>10</v>
      </c>
      <c r="O5723">
        <v>58</v>
      </c>
      <c r="P5723" t="s">
        <v>9225</v>
      </c>
      <c r="Q5723">
        <v>17</v>
      </c>
      <c r="R5723">
        <v>10</v>
      </c>
      <c r="S5723" t="s">
        <v>9255</v>
      </c>
      <c r="T5723" t="s">
        <v>9262</v>
      </c>
      <c r="U5723" t="s">
        <v>9283</v>
      </c>
      <c r="V5723" t="str" cm="1">
        <f t="array" ref="V5723">_xlfn.IFS(Hospital_Emergency_Room_Data[[#This Row],[Day]]&lt;=10,"Start(1-10)",Hospital_Emergency_Room_Data[[#This Row],[Day]]&lt;=20,"Middle(11-20)",Hospital_Emergency_Room_Data[[#This Row],[Day]]&gt;20,"End(21-30)")</f>
        <v>Middle(11-20)</v>
      </c>
    </row>
    <row r="5724" spans="1:22">
      <c r="A5724">
        <v>151301903</v>
      </c>
      <c r="B5724" t="s">
        <v>5730</v>
      </c>
      <c r="C5724" s="1">
        <v>45291</v>
      </c>
      <c r="D5724" t="str">
        <f>TEXT(Hospital_Emergency_Room_Data[[#This Row],[Patient Admission Date]],"mmm")</f>
        <v>Dec</v>
      </c>
      <c r="E5724">
        <f>YEAR(Hospital_Emergency_Room_Data[[#This Row],[Patient Admission Date]])</f>
        <v>2023</v>
      </c>
      <c r="F5724" s="2">
        <v>0.11874999999999999</v>
      </c>
      <c r="G5724" s="8" t="str">
        <f>TEXT(Hospital_Emergency_Room_Data[[#This Row],[Patient Admission Date]],"dddd")</f>
        <v>Sunday</v>
      </c>
      <c r="H5724" t="s">
        <v>41</v>
      </c>
      <c r="I5724">
        <v>50</v>
      </c>
      <c r="J5724" s="5" t="s">
        <v>9219</v>
      </c>
      <c r="K5724" t="s">
        <v>18</v>
      </c>
      <c r="L5724" t="s">
        <v>36</v>
      </c>
      <c r="M5724" t="s">
        <v>9210</v>
      </c>
      <c r="O5724">
        <v>55</v>
      </c>
      <c r="P5724" t="s">
        <v>9225</v>
      </c>
      <c r="Q5724">
        <v>31</v>
      </c>
      <c r="R5724">
        <v>2</v>
      </c>
      <c r="S5724" t="s">
        <v>9258</v>
      </c>
      <c r="T5724" t="s">
        <v>9264</v>
      </c>
      <c r="U5724" t="s">
        <v>9283</v>
      </c>
      <c r="V5724" t="str" cm="1">
        <f t="array" ref="V5724">_xlfn.IFS(Hospital_Emergency_Room_Data[[#This Row],[Day]]&lt;=10,"Start(1-10)",Hospital_Emergency_Room_Data[[#This Row],[Day]]&lt;=20,"Middle(11-20)",Hospital_Emergency_Room_Data[[#This Row],[Day]]&gt;20,"End(21-30)")</f>
        <v>End(21-30)</v>
      </c>
    </row>
    <row r="5725" spans="1:22">
      <c r="A5725">
        <v>638049364</v>
      </c>
      <c r="B5725" t="s">
        <v>5731</v>
      </c>
      <c r="C5725" s="1">
        <v>45059</v>
      </c>
      <c r="D5725" t="str">
        <f>TEXT(Hospital_Emergency_Room_Data[[#This Row],[Patient Admission Date]],"mmm")</f>
        <v>May</v>
      </c>
      <c r="E5725">
        <f>YEAR(Hospital_Emergency_Room_Data[[#This Row],[Patient Admission Date]])</f>
        <v>2023</v>
      </c>
      <c r="F5725" s="2">
        <v>9.0972222222222218E-2</v>
      </c>
      <c r="G5725" s="8" t="str">
        <f>TEXT(Hospital_Emergency_Room_Data[[#This Row],[Patient Admission Date]],"dddd")</f>
        <v>Saturday</v>
      </c>
      <c r="H5725" t="s">
        <v>41</v>
      </c>
      <c r="I5725">
        <v>14</v>
      </c>
      <c r="J5725" s="5" t="s">
        <v>9221</v>
      </c>
      <c r="K5725" t="s">
        <v>18</v>
      </c>
      <c r="L5725" t="s">
        <v>36</v>
      </c>
      <c r="M5725" t="s">
        <v>9210</v>
      </c>
      <c r="O5725">
        <v>24</v>
      </c>
      <c r="P5725" t="s">
        <v>9226</v>
      </c>
      <c r="Q5725">
        <v>13</v>
      </c>
      <c r="R5725">
        <v>2</v>
      </c>
      <c r="S5725" t="s">
        <v>9258</v>
      </c>
      <c r="T5725" t="s">
        <v>9265</v>
      </c>
      <c r="U5725" t="s">
        <v>9282</v>
      </c>
      <c r="V5725" t="str" cm="1">
        <f t="array" ref="V5725">_xlfn.IFS(Hospital_Emergency_Room_Data[[#This Row],[Day]]&lt;=10,"Start(1-10)",Hospital_Emergency_Room_Data[[#This Row],[Day]]&lt;=20,"Middle(11-20)",Hospital_Emergency_Room_Data[[#This Row],[Day]]&gt;20,"End(21-30)")</f>
        <v>Middle(11-20)</v>
      </c>
    </row>
    <row r="5726" spans="1:22">
      <c r="A5726">
        <v>710548702</v>
      </c>
      <c r="B5726" t="s">
        <v>5732</v>
      </c>
      <c r="C5726" s="1">
        <v>45264</v>
      </c>
      <c r="D5726" t="str">
        <f>TEXT(Hospital_Emergency_Room_Data[[#This Row],[Patient Admission Date]],"mmm")</f>
        <v>Dec</v>
      </c>
      <c r="E5726">
        <f>YEAR(Hospital_Emergency_Room_Data[[#This Row],[Patient Admission Date]])</f>
        <v>2023</v>
      </c>
      <c r="F5726" s="2">
        <v>0.99305555555555558</v>
      </c>
      <c r="G5726" s="8" t="str">
        <f>TEXT(Hospital_Emergency_Room_Data[[#This Row],[Patient Admission Date]],"dddd")</f>
        <v>Monday</v>
      </c>
      <c r="H5726" t="s">
        <v>41</v>
      </c>
      <c r="I5726">
        <v>75</v>
      </c>
      <c r="J5726" s="5" t="s">
        <v>9222</v>
      </c>
      <c r="K5726" t="s">
        <v>18</v>
      </c>
      <c r="L5726" t="s">
        <v>36</v>
      </c>
      <c r="M5726" t="s">
        <v>9210</v>
      </c>
      <c r="O5726">
        <v>58</v>
      </c>
      <c r="P5726" t="s">
        <v>9225</v>
      </c>
      <c r="Q5726">
        <v>4</v>
      </c>
      <c r="R5726">
        <v>23</v>
      </c>
      <c r="S5726" t="s">
        <v>9256</v>
      </c>
      <c r="T5726" t="s">
        <v>9263</v>
      </c>
      <c r="U5726" t="s">
        <v>9283</v>
      </c>
      <c r="V5726" t="str" cm="1">
        <f t="array" ref="V5726">_xlfn.IFS(Hospital_Emergency_Room_Data[[#This Row],[Day]]&lt;=10,"Start(1-10)",Hospital_Emergency_Room_Data[[#This Row],[Day]]&lt;=20,"Middle(11-20)",Hospital_Emergency_Room_Data[[#This Row],[Day]]&gt;20,"End(21-30)")</f>
        <v>Start(1-10)</v>
      </c>
    </row>
    <row r="5727" spans="1:22">
      <c r="A5727">
        <v>409189979</v>
      </c>
      <c r="B5727" t="s">
        <v>5733</v>
      </c>
      <c r="C5727" s="1">
        <v>45513</v>
      </c>
      <c r="D5727" t="str">
        <f>TEXT(Hospital_Emergency_Room_Data[[#This Row],[Patient Admission Date]],"mmm")</f>
        <v>Aug</v>
      </c>
      <c r="E5727">
        <f>YEAR(Hospital_Emergency_Room_Data[[#This Row],[Patient Admission Date]])</f>
        <v>2024</v>
      </c>
      <c r="F5727" s="2">
        <v>0.4548611111111111</v>
      </c>
      <c r="G5727" s="8" t="str">
        <f>TEXT(Hospital_Emergency_Room_Data[[#This Row],[Patient Admission Date]],"dddd")</f>
        <v>Friday</v>
      </c>
      <c r="H5727" t="s">
        <v>41</v>
      </c>
      <c r="I5727">
        <v>52</v>
      </c>
      <c r="J5727" s="5" t="s">
        <v>9219</v>
      </c>
      <c r="K5727" t="s">
        <v>18</v>
      </c>
      <c r="L5727" t="s">
        <v>36</v>
      </c>
      <c r="M5727" t="s">
        <v>9210</v>
      </c>
      <c r="O5727">
        <v>18</v>
      </c>
      <c r="P5727" t="s">
        <v>9226</v>
      </c>
      <c r="Q5727">
        <v>9</v>
      </c>
      <c r="R5727">
        <v>10</v>
      </c>
      <c r="S5727" t="s">
        <v>9255</v>
      </c>
      <c r="T5727" t="s">
        <v>9265</v>
      </c>
      <c r="U5727" t="s">
        <v>9282</v>
      </c>
      <c r="V5727" t="str" cm="1">
        <f t="array" ref="V5727">_xlfn.IFS(Hospital_Emergency_Room_Data[[#This Row],[Day]]&lt;=10,"Start(1-10)",Hospital_Emergency_Room_Data[[#This Row],[Day]]&lt;=20,"Middle(11-20)",Hospital_Emergency_Room_Data[[#This Row],[Day]]&gt;20,"End(21-30)")</f>
        <v>Start(1-10)</v>
      </c>
    </row>
    <row r="5728" spans="1:22">
      <c r="A5728">
        <v>107941465</v>
      </c>
      <c r="B5728" t="s">
        <v>5734</v>
      </c>
      <c r="C5728" s="1">
        <v>45570</v>
      </c>
      <c r="D5728" t="str">
        <f>TEXT(Hospital_Emergency_Room_Data[[#This Row],[Patient Admission Date]],"mmm")</f>
        <v>Oct</v>
      </c>
      <c r="E5728">
        <f>YEAR(Hospital_Emergency_Room_Data[[#This Row],[Patient Admission Date]])</f>
        <v>2024</v>
      </c>
      <c r="F5728" s="2">
        <v>0.78333333333333333</v>
      </c>
      <c r="G5728" s="8" t="str">
        <f>TEXT(Hospital_Emergency_Room_Data[[#This Row],[Patient Admission Date]],"dddd")</f>
        <v>Saturday</v>
      </c>
      <c r="H5728" t="s">
        <v>41</v>
      </c>
      <c r="I5728">
        <v>65</v>
      </c>
      <c r="J5728" s="5" t="s">
        <v>9217</v>
      </c>
      <c r="K5728" t="s">
        <v>18</v>
      </c>
      <c r="L5728" t="s">
        <v>36</v>
      </c>
      <c r="M5728" t="s">
        <v>9210</v>
      </c>
      <c r="N5728">
        <v>0</v>
      </c>
      <c r="O5728">
        <v>11</v>
      </c>
      <c r="P5728" t="s">
        <v>9226</v>
      </c>
      <c r="Q5728">
        <v>5</v>
      </c>
      <c r="R5728">
        <v>18</v>
      </c>
      <c r="S5728" t="s">
        <v>9256</v>
      </c>
      <c r="T5728" t="s">
        <v>9263</v>
      </c>
      <c r="U5728" t="s">
        <v>9282</v>
      </c>
      <c r="V5728" t="str" cm="1">
        <f t="array" ref="V5728">_xlfn.IFS(Hospital_Emergency_Room_Data[[#This Row],[Day]]&lt;=10,"Start(1-10)",Hospital_Emergency_Room_Data[[#This Row],[Day]]&lt;=20,"Middle(11-20)",Hospital_Emergency_Room_Data[[#This Row],[Day]]&gt;20,"End(21-30)")</f>
        <v>Start(1-10)</v>
      </c>
    </row>
    <row r="5729" spans="1:22">
      <c r="A5729">
        <v>577713589</v>
      </c>
      <c r="B5729" t="s">
        <v>5735</v>
      </c>
      <c r="C5729" s="1">
        <v>45498</v>
      </c>
      <c r="D5729" t="str">
        <f>TEXT(Hospital_Emergency_Room_Data[[#This Row],[Patient Admission Date]],"mmm")</f>
        <v>Jul</v>
      </c>
      <c r="E5729">
        <f>YEAR(Hospital_Emergency_Room_Data[[#This Row],[Patient Admission Date]])</f>
        <v>2024</v>
      </c>
      <c r="F5729" s="2">
        <v>0.17152777777777778</v>
      </c>
      <c r="G5729" s="8" t="str">
        <f>TEXT(Hospital_Emergency_Room_Data[[#This Row],[Patient Admission Date]],"dddd")</f>
        <v>Thursday</v>
      </c>
      <c r="H5729" t="s">
        <v>41</v>
      </c>
      <c r="I5729">
        <v>49</v>
      </c>
      <c r="J5729" s="5" t="s">
        <v>9219</v>
      </c>
      <c r="K5729" t="s">
        <v>18</v>
      </c>
      <c r="L5729" t="s">
        <v>36</v>
      </c>
      <c r="M5729" t="s">
        <v>9210</v>
      </c>
      <c r="N5729">
        <v>4</v>
      </c>
      <c r="O5729">
        <v>15</v>
      </c>
      <c r="P5729" t="s">
        <v>9226</v>
      </c>
      <c r="Q5729">
        <v>25</v>
      </c>
      <c r="R5729">
        <v>4</v>
      </c>
      <c r="S5729" t="s">
        <v>9258</v>
      </c>
      <c r="T5729" t="s">
        <v>9264</v>
      </c>
      <c r="U5729" t="s">
        <v>9282</v>
      </c>
      <c r="V5729" t="str" cm="1">
        <f t="array" ref="V5729">_xlfn.IFS(Hospital_Emergency_Room_Data[[#This Row],[Day]]&lt;=10,"Start(1-10)",Hospital_Emergency_Room_Data[[#This Row],[Day]]&lt;=20,"Middle(11-20)",Hospital_Emergency_Room_Data[[#This Row],[Day]]&gt;20,"End(21-30)")</f>
        <v>End(21-30)</v>
      </c>
    </row>
    <row r="5730" spans="1:22">
      <c r="A5730">
        <v>156933447</v>
      </c>
      <c r="B5730" t="s">
        <v>5736</v>
      </c>
      <c r="C5730" s="1">
        <v>45143</v>
      </c>
      <c r="D5730" t="str">
        <f>TEXT(Hospital_Emergency_Room_Data[[#This Row],[Patient Admission Date]],"mmm")</f>
        <v>Aug</v>
      </c>
      <c r="E5730">
        <f>YEAR(Hospital_Emergency_Room_Data[[#This Row],[Patient Admission Date]])</f>
        <v>2023</v>
      </c>
      <c r="F5730" s="2">
        <v>0.24444444444444444</v>
      </c>
      <c r="G5730" s="8" t="str">
        <f>TEXT(Hospital_Emergency_Room_Data[[#This Row],[Patient Admission Date]],"dddd")</f>
        <v>Saturday</v>
      </c>
      <c r="H5730" t="s">
        <v>41</v>
      </c>
      <c r="I5730">
        <v>5</v>
      </c>
      <c r="J5730" s="5" t="s">
        <v>9221</v>
      </c>
      <c r="K5730" t="s">
        <v>18</v>
      </c>
      <c r="L5730" t="s">
        <v>36</v>
      </c>
      <c r="M5730" t="s">
        <v>9210</v>
      </c>
      <c r="N5730">
        <v>6</v>
      </c>
      <c r="O5730">
        <v>23</v>
      </c>
      <c r="P5730" t="s">
        <v>9226</v>
      </c>
      <c r="Q5730">
        <v>5</v>
      </c>
      <c r="R5730">
        <v>5</v>
      </c>
      <c r="S5730" t="s">
        <v>9258</v>
      </c>
      <c r="T5730" t="s">
        <v>9263</v>
      </c>
      <c r="U5730" t="s">
        <v>9282</v>
      </c>
      <c r="V5730" t="str" cm="1">
        <f t="array" ref="V5730">_xlfn.IFS(Hospital_Emergency_Room_Data[[#This Row],[Day]]&lt;=10,"Start(1-10)",Hospital_Emergency_Room_Data[[#This Row],[Day]]&lt;=20,"Middle(11-20)",Hospital_Emergency_Room_Data[[#This Row],[Day]]&gt;20,"End(21-30)")</f>
        <v>Start(1-10)</v>
      </c>
    </row>
    <row r="5731" spans="1:22">
      <c r="A5731">
        <v>865433940</v>
      </c>
      <c r="B5731" t="s">
        <v>5737</v>
      </c>
      <c r="C5731" s="1">
        <v>45122</v>
      </c>
      <c r="D5731" t="str">
        <f>TEXT(Hospital_Emergency_Room_Data[[#This Row],[Patient Admission Date]],"mmm")</f>
        <v>Jul</v>
      </c>
      <c r="E5731">
        <f>YEAR(Hospital_Emergency_Room_Data[[#This Row],[Patient Admission Date]])</f>
        <v>2023</v>
      </c>
      <c r="F5731" s="2">
        <v>0.41875000000000001</v>
      </c>
      <c r="G5731" s="8" t="str">
        <f>TEXT(Hospital_Emergency_Room_Data[[#This Row],[Patient Admission Date]],"dddd")</f>
        <v>Saturday</v>
      </c>
      <c r="H5731" t="s">
        <v>41</v>
      </c>
      <c r="I5731">
        <v>71</v>
      </c>
      <c r="J5731" s="5" t="s">
        <v>9222</v>
      </c>
      <c r="K5731" t="s">
        <v>18</v>
      </c>
      <c r="L5731" t="s">
        <v>36</v>
      </c>
      <c r="M5731" t="s">
        <v>9210</v>
      </c>
      <c r="N5731">
        <v>8</v>
      </c>
      <c r="O5731">
        <v>42</v>
      </c>
      <c r="P5731" t="s">
        <v>9225</v>
      </c>
      <c r="Q5731">
        <v>15</v>
      </c>
      <c r="R5731">
        <v>10</v>
      </c>
      <c r="S5731" t="s">
        <v>9255</v>
      </c>
      <c r="T5731" t="s">
        <v>9262</v>
      </c>
      <c r="U5731" t="s">
        <v>9300</v>
      </c>
      <c r="V5731" t="str" cm="1">
        <f t="array" ref="V5731">_xlfn.IFS(Hospital_Emergency_Room_Data[[#This Row],[Day]]&lt;=10,"Start(1-10)",Hospital_Emergency_Room_Data[[#This Row],[Day]]&lt;=20,"Middle(11-20)",Hospital_Emergency_Room_Data[[#This Row],[Day]]&gt;20,"End(21-30)")</f>
        <v>Middle(11-20)</v>
      </c>
    </row>
    <row r="5732" spans="1:22">
      <c r="A5732">
        <v>529803128</v>
      </c>
      <c r="B5732" t="s">
        <v>5738</v>
      </c>
      <c r="C5732" s="1">
        <v>45340</v>
      </c>
      <c r="D5732" t="str">
        <f>TEXT(Hospital_Emergency_Room_Data[[#This Row],[Patient Admission Date]],"mmm")</f>
        <v>Feb</v>
      </c>
      <c r="E5732">
        <f>YEAR(Hospital_Emergency_Room_Data[[#This Row],[Patient Admission Date]])</f>
        <v>2024</v>
      </c>
      <c r="F5732" s="2">
        <v>0.84861111111111109</v>
      </c>
      <c r="G5732" s="8" t="str">
        <f>TEXT(Hospital_Emergency_Room_Data[[#This Row],[Patient Admission Date]],"dddd")</f>
        <v>Sunday</v>
      </c>
      <c r="H5732" t="s">
        <v>41</v>
      </c>
      <c r="I5732">
        <v>13</v>
      </c>
      <c r="J5732" s="5" t="s">
        <v>9221</v>
      </c>
      <c r="K5732" t="s">
        <v>18</v>
      </c>
      <c r="L5732" t="s">
        <v>140</v>
      </c>
      <c r="M5732" t="s">
        <v>9210</v>
      </c>
      <c r="O5732">
        <v>27</v>
      </c>
      <c r="P5732" t="s">
        <v>9226</v>
      </c>
      <c r="Q5732">
        <v>18</v>
      </c>
      <c r="R5732">
        <v>20</v>
      </c>
      <c r="S5732" t="s">
        <v>9256</v>
      </c>
      <c r="T5732" t="s">
        <v>9262</v>
      </c>
      <c r="U5732" t="s">
        <v>9282</v>
      </c>
      <c r="V5732" t="str" cm="1">
        <f t="array" ref="V5732">_xlfn.IFS(Hospital_Emergency_Room_Data[[#This Row],[Day]]&lt;=10,"Start(1-10)",Hospital_Emergency_Room_Data[[#This Row],[Day]]&lt;=20,"Middle(11-20)",Hospital_Emergency_Room_Data[[#This Row],[Day]]&gt;20,"End(21-30)")</f>
        <v>Middle(11-20)</v>
      </c>
    </row>
    <row r="5733" spans="1:22">
      <c r="A5733">
        <v>753036126</v>
      </c>
      <c r="B5733" t="s">
        <v>5739</v>
      </c>
      <c r="C5733" s="1">
        <v>45346</v>
      </c>
      <c r="D5733" t="str">
        <f>TEXT(Hospital_Emergency_Room_Data[[#This Row],[Patient Admission Date]],"mmm")</f>
        <v>Feb</v>
      </c>
      <c r="E5733">
        <f>YEAR(Hospital_Emergency_Room_Data[[#This Row],[Patient Admission Date]])</f>
        <v>2024</v>
      </c>
      <c r="F5733" s="2">
        <v>0.21180555555555555</v>
      </c>
      <c r="G5733" s="8" t="str">
        <f>TEXT(Hospital_Emergency_Room_Data[[#This Row],[Patient Admission Date]],"dddd")</f>
        <v>Saturday</v>
      </c>
      <c r="H5733" t="s">
        <v>41</v>
      </c>
      <c r="I5733">
        <v>43</v>
      </c>
      <c r="J5733" s="5" t="s">
        <v>9223</v>
      </c>
      <c r="K5733" t="s">
        <v>18</v>
      </c>
      <c r="L5733" t="s">
        <v>140</v>
      </c>
      <c r="M5733" t="s">
        <v>9210</v>
      </c>
      <c r="O5733">
        <v>14</v>
      </c>
      <c r="P5733" t="s">
        <v>9226</v>
      </c>
      <c r="Q5733">
        <v>24</v>
      </c>
      <c r="R5733">
        <v>5</v>
      </c>
      <c r="S5733" t="s">
        <v>9258</v>
      </c>
      <c r="T5733" t="s">
        <v>9264</v>
      </c>
      <c r="U5733" t="s">
        <v>9282</v>
      </c>
      <c r="V5733" t="str" cm="1">
        <f t="array" ref="V5733">_xlfn.IFS(Hospital_Emergency_Room_Data[[#This Row],[Day]]&lt;=10,"Start(1-10)",Hospital_Emergency_Room_Data[[#This Row],[Day]]&lt;=20,"Middle(11-20)",Hospital_Emergency_Room_Data[[#This Row],[Day]]&gt;20,"End(21-30)")</f>
        <v>End(21-30)</v>
      </c>
    </row>
    <row r="5734" spans="1:22">
      <c r="A5734">
        <v>203079453</v>
      </c>
      <c r="B5734" t="s">
        <v>5740</v>
      </c>
      <c r="C5734" s="1">
        <v>45349</v>
      </c>
      <c r="D5734" t="str">
        <f>TEXT(Hospital_Emergency_Room_Data[[#This Row],[Patient Admission Date]],"mmm")</f>
        <v>Feb</v>
      </c>
      <c r="E5734">
        <f>YEAR(Hospital_Emergency_Room_Data[[#This Row],[Patient Admission Date]])</f>
        <v>2024</v>
      </c>
      <c r="F5734" s="2">
        <v>0.87152777777777779</v>
      </c>
      <c r="G5734" s="8" t="str">
        <f>TEXT(Hospital_Emergency_Room_Data[[#This Row],[Patient Admission Date]],"dddd")</f>
        <v>Tuesday</v>
      </c>
      <c r="H5734" t="s">
        <v>41</v>
      </c>
      <c r="I5734">
        <v>36</v>
      </c>
      <c r="J5734" s="5" t="s">
        <v>9223</v>
      </c>
      <c r="K5734" t="s">
        <v>18</v>
      </c>
      <c r="L5734" t="s">
        <v>140</v>
      </c>
      <c r="M5734" t="s">
        <v>9210</v>
      </c>
      <c r="O5734">
        <v>42</v>
      </c>
      <c r="P5734" t="s">
        <v>9225</v>
      </c>
      <c r="Q5734">
        <v>27</v>
      </c>
      <c r="R5734">
        <v>20</v>
      </c>
      <c r="S5734" t="s">
        <v>9256</v>
      </c>
      <c r="T5734" t="s">
        <v>9264</v>
      </c>
      <c r="U5734" t="s">
        <v>9300</v>
      </c>
      <c r="V5734" t="str" cm="1">
        <f t="array" ref="V5734">_xlfn.IFS(Hospital_Emergency_Room_Data[[#This Row],[Day]]&lt;=10,"Start(1-10)",Hospital_Emergency_Room_Data[[#This Row],[Day]]&lt;=20,"Middle(11-20)",Hospital_Emergency_Room_Data[[#This Row],[Day]]&gt;20,"End(21-30)")</f>
        <v>End(21-30)</v>
      </c>
    </row>
    <row r="5735" spans="1:22">
      <c r="A5735">
        <v>109719959</v>
      </c>
      <c r="B5735" t="s">
        <v>5741</v>
      </c>
      <c r="C5735" s="1">
        <v>45480</v>
      </c>
      <c r="D5735" t="str">
        <f>TEXT(Hospital_Emergency_Room_Data[[#This Row],[Patient Admission Date]],"mmm")</f>
        <v>Jul</v>
      </c>
      <c r="E5735">
        <f>YEAR(Hospital_Emergency_Room_Data[[#This Row],[Patient Admission Date]])</f>
        <v>2024</v>
      </c>
      <c r="F5735" s="2">
        <v>0.23194444444444445</v>
      </c>
      <c r="G5735" s="8" t="str">
        <f>TEXT(Hospital_Emergency_Room_Data[[#This Row],[Patient Admission Date]],"dddd")</f>
        <v>Sunday</v>
      </c>
      <c r="H5735" t="s">
        <v>41</v>
      </c>
      <c r="I5735">
        <v>13</v>
      </c>
      <c r="J5735" s="5" t="s">
        <v>9221</v>
      </c>
      <c r="K5735" t="s">
        <v>18</v>
      </c>
      <c r="L5735" t="s">
        <v>140</v>
      </c>
      <c r="M5735" t="s">
        <v>9210</v>
      </c>
      <c r="N5735">
        <v>6</v>
      </c>
      <c r="O5735">
        <v>59</v>
      </c>
      <c r="P5735" t="s">
        <v>9225</v>
      </c>
      <c r="Q5735">
        <v>7</v>
      </c>
      <c r="R5735">
        <v>5</v>
      </c>
      <c r="S5735" t="s">
        <v>9258</v>
      </c>
      <c r="T5735" t="s">
        <v>9263</v>
      </c>
      <c r="U5735" t="s">
        <v>9283</v>
      </c>
      <c r="V5735" t="str" cm="1">
        <f t="array" ref="V5735">_xlfn.IFS(Hospital_Emergency_Room_Data[[#This Row],[Day]]&lt;=10,"Start(1-10)",Hospital_Emergency_Room_Data[[#This Row],[Day]]&lt;=20,"Middle(11-20)",Hospital_Emergency_Room_Data[[#This Row],[Day]]&gt;20,"End(21-30)")</f>
        <v>Start(1-10)</v>
      </c>
    </row>
    <row r="5736" spans="1:22">
      <c r="A5736">
        <v>214012199</v>
      </c>
      <c r="B5736" t="s">
        <v>5742</v>
      </c>
      <c r="C5736" s="1">
        <v>45218</v>
      </c>
      <c r="D5736" t="str">
        <f>TEXT(Hospital_Emergency_Room_Data[[#This Row],[Patient Admission Date]],"mmm")</f>
        <v>Oct</v>
      </c>
      <c r="E5736">
        <f>YEAR(Hospital_Emergency_Room_Data[[#This Row],[Patient Admission Date]])</f>
        <v>2023</v>
      </c>
      <c r="F5736" s="2">
        <v>0.3840277777777778</v>
      </c>
      <c r="G5736" s="8" t="str">
        <f>TEXT(Hospital_Emergency_Room_Data[[#This Row],[Patient Admission Date]],"dddd")</f>
        <v>Thursday</v>
      </c>
      <c r="H5736" t="s">
        <v>41</v>
      </c>
      <c r="I5736">
        <v>3</v>
      </c>
      <c r="J5736" s="5" t="s">
        <v>9218</v>
      </c>
      <c r="K5736" t="s">
        <v>32</v>
      </c>
      <c r="L5736" t="s">
        <v>96</v>
      </c>
      <c r="M5736" t="s">
        <v>9210</v>
      </c>
      <c r="O5736">
        <v>12</v>
      </c>
      <c r="P5736" t="s">
        <v>9226</v>
      </c>
      <c r="Q5736">
        <v>19</v>
      </c>
      <c r="R5736">
        <v>9</v>
      </c>
      <c r="S5736" t="s">
        <v>9255</v>
      </c>
      <c r="T5736" t="s">
        <v>9262</v>
      </c>
      <c r="U5736" t="s">
        <v>9282</v>
      </c>
      <c r="V5736" t="str" cm="1">
        <f t="array" ref="V5736">_xlfn.IFS(Hospital_Emergency_Room_Data[[#This Row],[Day]]&lt;=10,"Start(1-10)",Hospital_Emergency_Room_Data[[#This Row],[Day]]&lt;=20,"Middle(11-20)",Hospital_Emergency_Room_Data[[#This Row],[Day]]&gt;20,"End(21-30)")</f>
        <v>Middle(11-20)</v>
      </c>
    </row>
    <row r="5737" spans="1:22">
      <c r="A5737">
        <v>598540367</v>
      </c>
      <c r="B5737" t="s">
        <v>5743</v>
      </c>
      <c r="C5737" s="1">
        <v>45191</v>
      </c>
      <c r="D5737" t="str">
        <f>TEXT(Hospital_Emergency_Room_Data[[#This Row],[Patient Admission Date]],"mmm")</f>
        <v>Sep</v>
      </c>
      <c r="E5737">
        <f>YEAR(Hospital_Emergency_Room_Data[[#This Row],[Patient Admission Date]])</f>
        <v>2023</v>
      </c>
      <c r="F5737" s="2">
        <v>0.12152777777777778</v>
      </c>
      <c r="G5737" s="8" t="str">
        <f>TEXT(Hospital_Emergency_Room_Data[[#This Row],[Patient Admission Date]],"dddd")</f>
        <v>Friday</v>
      </c>
      <c r="H5737" t="s">
        <v>41</v>
      </c>
      <c r="I5737">
        <v>74</v>
      </c>
      <c r="J5737" s="5" t="s">
        <v>9222</v>
      </c>
      <c r="K5737" t="s">
        <v>32</v>
      </c>
      <c r="L5737" t="s">
        <v>96</v>
      </c>
      <c r="M5737" t="s">
        <v>9210</v>
      </c>
      <c r="O5737">
        <v>50</v>
      </c>
      <c r="P5737" t="s">
        <v>9225</v>
      </c>
      <c r="Q5737">
        <v>22</v>
      </c>
      <c r="R5737">
        <v>2</v>
      </c>
      <c r="S5737" t="s">
        <v>9258</v>
      </c>
      <c r="T5737" t="s">
        <v>9264</v>
      </c>
      <c r="U5737" t="s">
        <v>9283</v>
      </c>
      <c r="V5737" t="str" cm="1">
        <f t="array" ref="V5737">_xlfn.IFS(Hospital_Emergency_Room_Data[[#This Row],[Day]]&lt;=10,"Start(1-10)",Hospital_Emergency_Room_Data[[#This Row],[Day]]&lt;=20,"Middle(11-20)",Hospital_Emergency_Room_Data[[#This Row],[Day]]&gt;20,"End(21-30)")</f>
        <v>End(21-30)</v>
      </c>
    </row>
    <row r="5738" spans="1:22">
      <c r="A5738">
        <v>208596965</v>
      </c>
      <c r="B5738" t="s">
        <v>5744</v>
      </c>
      <c r="C5738" s="1">
        <v>45316</v>
      </c>
      <c r="D5738" t="str">
        <f>TEXT(Hospital_Emergency_Room_Data[[#This Row],[Patient Admission Date]],"mmm")</f>
        <v>Jan</v>
      </c>
      <c r="E5738">
        <f>YEAR(Hospital_Emergency_Room_Data[[#This Row],[Patient Admission Date]])</f>
        <v>2024</v>
      </c>
      <c r="F5738" s="2">
        <v>0.14166666666666666</v>
      </c>
      <c r="G5738" s="8" t="str">
        <f>TEXT(Hospital_Emergency_Room_Data[[#This Row],[Patient Admission Date]],"dddd")</f>
        <v>Thursday</v>
      </c>
      <c r="H5738" t="s">
        <v>41</v>
      </c>
      <c r="I5738">
        <v>15</v>
      </c>
      <c r="J5738" s="5" t="s">
        <v>9220</v>
      </c>
      <c r="K5738" t="s">
        <v>32</v>
      </c>
      <c r="L5738" t="s">
        <v>96</v>
      </c>
      <c r="M5738" t="s">
        <v>9210</v>
      </c>
      <c r="O5738">
        <v>24</v>
      </c>
      <c r="P5738" t="s">
        <v>9226</v>
      </c>
      <c r="Q5738">
        <v>25</v>
      </c>
      <c r="R5738">
        <v>3</v>
      </c>
      <c r="S5738" t="s">
        <v>9258</v>
      </c>
      <c r="T5738" t="s">
        <v>9264</v>
      </c>
      <c r="U5738" t="s">
        <v>9282</v>
      </c>
      <c r="V5738" t="str" cm="1">
        <f t="array" ref="V5738">_xlfn.IFS(Hospital_Emergency_Room_Data[[#This Row],[Day]]&lt;=10,"Start(1-10)",Hospital_Emergency_Room_Data[[#This Row],[Day]]&lt;=20,"Middle(11-20)",Hospital_Emergency_Room_Data[[#This Row],[Day]]&gt;20,"End(21-30)")</f>
        <v>End(21-30)</v>
      </c>
    </row>
    <row r="5739" spans="1:22">
      <c r="A5739">
        <v>166104126</v>
      </c>
      <c r="B5739" t="s">
        <v>5745</v>
      </c>
      <c r="C5739" s="1">
        <v>45363</v>
      </c>
      <c r="D5739" t="str">
        <f>TEXT(Hospital_Emergency_Room_Data[[#This Row],[Patient Admission Date]],"mmm")</f>
        <v>Mar</v>
      </c>
      <c r="E5739">
        <f>YEAR(Hospital_Emergency_Room_Data[[#This Row],[Patient Admission Date]])</f>
        <v>2024</v>
      </c>
      <c r="F5739" s="2">
        <v>0.44513888888888886</v>
      </c>
      <c r="G5739" s="8" t="str">
        <f>TEXT(Hospital_Emergency_Room_Data[[#This Row],[Patient Admission Date]],"dddd")</f>
        <v>Tuesday</v>
      </c>
      <c r="H5739" t="s">
        <v>41</v>
      </c>
      <c r="I5739">
        <v>71</v>
      </c>
      <c r="J5739" s="5" t="s">
        <v>9222</v>
      </c>
      <c r="K5739" t="s">
        <v>32</v>
      </c>
      <c r="L5739" t="s">
        <v>96</v>
      </c>
      <c r="M5739" t="s">
        <v>9210</v>
      </c>
      <c r="O5739">
        <v>28</v>
      </c>
      <c r="P5739" t="s">
        <v>9226</v>
      </c>
      <c r="Q5739">
        <v>12</v>
      </c>
      <c r="R5739">
        <v>10</v>
      </c>
      <c r="S5739" t="s">
        <v>9255</v>
      </c>
      <c r="T5739" t="s">
        <v>9265</v>
      </c>
      <c r="U5739" t="s">
        <v>9282</v>
      </c>
      <c r="V5739" t="str" cm="1">
        <f t="array" ref="V5739">_xlfn.IFS(Hospital_Emergency_Room_Data[[#This Row],[Day]]&lt;=10,"Start(1-10)",Hospital_Emergency_Room_Data[[#This Row],[Day]]&lt;=20,"Middle(11-20)",Hospital_Emergency_Room_Data[[#This Row],[Day]]&gt;20,"End(21-30)")</f>
        <v>Middle(11-20)</v>
      </c>
    </row>
    <row r="5740" spans="1:22">
      <c r="A5740">
        <v>388093917</v>
      </c>
      <c r="B5740" t="s">
        <v>5746</v>
      </c>
      <c r="C5740" s="1">
        <v>45312</v>
      </c>
      <c r="D5740" t="str">
        <f>TEXT(Hospital_Emergency_Room_Data[[#This Row],[Patient Admission Date]],"mmm")</f>
        <v>Jan</v>
      </c>
      <c r="E5740">
        <f>YEAR(Hospital_Emergency_Room_Data[[#This Row],[Patient Admission Date]])</f>
        <v>2024</v>
      </c>
      <c r="F5740" s="2">
        <v>0.93263888888888891</v>
      </c>
      <c r="G5740" s="8" t="str">
        <f>TEXT(Hospital_Emergency_Room_Data[[#This Row],[Patient Admission Date]],"dddd")</f>
        <v>Sunday</v>
      </c>
      <c r="H5740" t="s">
        <v>41</v>
      </c>
      <c r="I5740">
        <v>69</v>
      </c>
      <c r="J5740" s="5" t="s">
        <v>9217</v>
      </c>
      <c r="K5740" t="s">
        <v>32</v>
      </c>
      <c r="L5740" t="s">
        <v>96</v>
      </c>
      <c r="M5740" t="s">
        <v>9210</v>
      </c>
      <c r="O5740">
        <v>37</v>
      </c>
      <c r="P5740" t="s">
        <v>9225</v>
      </c>
      <c r="Q5740">
        <v>21</v>
      </c>
      <c r="R5740">
        <v>22</v>
      </c>
      <c r="S5740" t="s">
        <v>9256</v>
      </c>
      <c r="T5740" t="s">
        <v>9262</v>
      </c>
      <c r="U5740" t="s">
        <v>9300</v>
      </c>
      <c r="V5740" t="str" cm="1">
        <f t="array" ref="V5740">_xlfn.IFS(Hospital_Emergency_Room_Data[[#This Row],[Day]]&lt;=10,"Start(1-10)",Hospital_Emergency_Room_Data[[#This Row],[Day]]&lt;=20,"Middle(11-20)",Hospital_Emergency_Room_Data[[#This Row],[Day]]&gt;20,"End(21-30)")</f>
        <v>End(21-30)</v>
      </c>
    </row>
    <row r="5741" spans="1:22">
      <c r="A5741">
        <v>113426171</v>
      </c>
      <c r="B5741" t="s">
        <v>5747</v>
      </c>
      <c r="C5741" s="1">
        <v>45159</v>
      </c>
      <c r="D5741" t="str">
        <f>TEXT(Hospital_Emergency_Room_Data[[#This Row],[Patient Admission Date]],"mmm")</f>
        <v>Aug</v>
      </c>
      <c r="E5741">
        <f>YEAR(Hospital_Emergency_Room_Data[[#This Row],[Patient Admission Date]])</f>
        <v>2023</v>
      </c>
      <c r="F5741" s="2">
        <v>0.15486111111111112</v>
      </c>
      <c r="G5741" s="8" t="str">
        <f>TEXT(Hospital_Emergency_Room_Data[[#This Row],[Patient Admission Date]],"dddd")</f>
        <v>Monday</v>
      </c>
      <c r="H5741" t="s">
        <v>41</v>
      </c>
      <c r="I5741">
        <v>10</v>
      </c>
      <c r="J5741" s="5" t="s">
        <v>9221</v>
      </c>
      <c r="K5741" t="s">
        <v>32</v>
      </c>
      <c r="L5741" t="s">
        <v>96</v>
      </c>
      <c r="M5741" t="s">
        <v>9210</v>
      </c>
      <c r="O5741">
        <v>52</v>
      </c>
      <c r="P5741" t="s">
        <v>9225</v>
      </c>
      <c r="Q5741">
        <v>21</v>
      </c>
      <c r="R5741">
        <v>3</v>
      </c>
      <c r="S5741" t="s">
        <v>9258</v>
      </c>
      <c r="T5741" t="s">
        <v>9262</v>
      </c>
      <c r="U5741" t="s">
        <v>9283</v>
      </c>
      <c r="V5741" t="str" cm="1">
        <f t="array" ref="V5741">_xlfn.IFS(Hospital_Emergency_Room_Data[[#This Row],[Day]]&lt;=10,"Start(1-10)",Hospital_Emergency_Room_Data[[#This Row],[Day]]&lt;=20,"Middle(11-20)",Hospital_Emergency_Room_Data[[#This Row],[Day]]&gt;20,"End(21-30)")</f>
        <v>End(21-30)</v>
      </c>
    </row>
    <row r="5742" spans="1:22">
      <c r="A5742">
        <v>668364442</v>
      </c>
      <c r="B5742" t="s">
        <v>5748</v>
      </c>
      <c r="C5742" s="1">
        <v>45537</v>
      </c>
      <c r="D5742" t="str">
        <f>TEXT(Hospital_Emergency_Room_Data[[#This Row],[Patient Admission Date]],"mmm")</f>
        <v>Sep</v>
      </c>
      <c r="E5742">
        <f>YEAR(Hospital_Emergency_Room_Data[[#This Row],[Patient Admission Date]])</f>
        <v>2024</v>
      </c>
      <c r="F5742" s="2">
        <v>0.36319444444444443</v>
      </c>
      <c r="G5742" s="8" t="str">
        <f>TEXT(Hospital_Emergency_Room_Data[[#This Row],[Patient Admission Date]],"dddd")</f>
        <v>Monday</v>
      </c>
      <c r="H5742" t="s">
        <v>41</v>
      </c>
      <c r="I5742">
        <v>16</v>
      </c>
      <c r="J5742" s="5" t="s">
        <v>9220</v>
      </c>
      <c r="K5742" t="s">
        <v>32</v>
      </c>
      <c r="L5742" t="s">
        <v>25</v>
      </c>
      <c r="M5742" t="s">
        <v>9210</v>
      </c>
      <c r="O5742">
        <v>54</v>
      </c>
      <c r="P5742" t="s">
        <v>9225</v>
      </c>
      <c r="Q5742">
        <v>2</v>
      </c>
      <c r="R5742">
        <v>8</v>
      </c>
      <c r="S5742" t="s">
        <v>9255</v>
      </c>
      <c r="T5742" t="s">
        <v>9263</v>
      </c>
      <c r="U5742" t="s">
        <v>9283</v>
      </c>
      <c r="V5742" t="str" cm="1">
        <f t="array" ref="V5742">_xlfn.IFS(Hospital_Emergency_Room_Data[[#This Row],[Day]]&lt;=10,"Start(1-10)",Hospital_Emergency_Room_Data[[#This Row],[Day]]&lt;=20,"Middle(11-20)",Hospital_Emergency_Room_Data[[#This Row],[Day]]&gt;20,"End(21-30)")</f>
        <v>Start(1-10)</v>
      </c>
    </row>
    <row r="5743" spans="1:22">
      <c r="A5743">
        <v>265771242</v>
      </c>
      <c r="B5743" t="s">
        <v>5749</v>
      </c>
      <c r="C5743" s="1">
        <v>45526</v>
      </c>
      <c r="D5743" t="str">
        <f>TEXT(Hospital_Emergency_Room_Data[[#This Row],[Patient Admission Date]],"mmm")</f>
        <v>Aug</v>
      </c>
      <c r="E5743">
        <f>YEAR(Hospital_Emergency_Room_Data[[#This Row],[Patient Admission Date]])</f>
        <v>2024</v>
      </c>
      <c r="F5743" s="2">
        <v>0.34166666666666667</v>
      </c>
      <c r="G5743" s="8" t="str">
        <f>TEXT(Hospital_Emergency_Room_Data[[#This Row],[Patient Admission Date]],"dddd")</f>
        <v>Thursday</v>
      </c>
      <c r="H5743" t="s">
        <v>41</v>
      </c>
      <c r="I5743">
        <v>49</v>
      </c>
      <c r="J5743" s="5" t="s">
        <v>9219</v>
      </c>
      <c r="K5743" t="s">
        <v>32</v>
      </c>
      <c r="L5743" t="s">
        <v>25</v>
      </c>
      <c r="M5743" t="s">
        <v>9210</v>
      </c>
      <c r="O5743">
        <v>55</v>
      </c>
      <c r="P5743" t="s">
        <v>9225</v>
      </c>
      <c r="Q5743">
        <v>22</v>
      </c>
      <c r="R5743">
        <v>8</v>
      </c>
      <c r="S5743" t="s">
        <v>9255</v>
      </c>
      <c r="T5743" t="s">
        <v>9264</v>
      </c>
      <c r="U5743" t="s">
        <v>9283</v>
      </c>
      <c r="V5743" t="str" cm="1">
        <f t="array" ref="V5743">_xlfn.IFS(Hospital_Emergency_Room_Data[[#This Row],[Day]]&lt;=10,"Start(1-10)",Hospital_Emergency_Room_Data[[#This Row],[Day]]&lt;=20,"Middle(11-20)",Hospital_Emergency_Room_Data[[#This Row],[Day]]&gt;20,"End(21-30)")</f>
        <v>End(21-30)</v>
      </c>
    </row>
    <row r="5744" spans="1:22">
      <c r="A5744">
        <v>536869352</v>
      </c>
      <c r="B5744" t="s">
        <v>5750</v>
      </c>
      <c r="C5744" s="1">
        <v>45479</v>
      </c>
      <c r="D5744" t="str">
        <f>TEXT(Hospital_Emergency_Room_Data[[#This Row],[Patient Admission Date]],"mmm")</f>
        <v>Jul</v>
      </c>
      <c r="E5744">
        <f>YEAR(Hospital_Emergency_Room_Data[[#This Row],[Patient Admission Date]])</f>
        <v>2024</v>
      </c>
      <c r="F5744" s="2">
        <v>0.68472222222222223</v>
      </c>
      <c r="G5744" s="8" t="str">
        <f>TEXT(Hospital_Emergency_Room_Data[[#This Row],[Patient Admission Date]],"dddd")</f>
        <v>Saturday</v>
      </c>
      <c r="H5744" t="s">
        <v>41</v>
      </c>
      <c r="I5744">
        <v>63</v>
      </c>
      <c r="J5744" s="5" t="s">
        <v>9217</v>
      </c>
      <c r="K5744" t="s">
        <v>32</v>
      </c>
      <c r="L5744" t="s">
        <v>25</v>
      </c>
      <c r="M5744" t="s">
        <v>9210</v>
      </c>
      <c r="N5744">
        <v>5</v>
      </c>
      <c r="O5744">
        <v>33</v>
      </c>
      <c r="P5744" t="s">
        <v>9225</v>
      </c>
      <c r="Q5744">
        <v>6</v>
      </c>
      <c r="R5744">
        <v>16</v>
      </c>
      <c r="S5744" t="s">
        <v>9257</v>
      </c>
      <c r="T5744" t="s">
        <v>9263</v>
      </c>
      <c r="U5744" t="s">
        <v>9300</v>
      </c>
      <c r="V5744" t="str" cm="1">
        <f t="array" ref="V5744">_xlfn.IFS(Hospital_Emergency_Room_Data[[#This Row],[Day]]&lt;=10,"Start(1-10)",Hospital_Emergency_Room_Data[[#This Row],[Day]]&lt;=20,"Middle(11-20)",Hospital_Emergency_Room_Data[[#This Row],[Day]]&gt;20,"End(21-30)")</f>
        <v>Start(1-10)</v>
      </c>
    </row>
    <row r="5745" spans="1:22">
      <c r="A5745">
        <v>875188746</v>
      </c>
      <c r="B5745" t="s">
        <v>5751</v>
      </c>
      <c r="C5745" s="1">
        <v>45078</v>
      </c>
      <c r="D5745" t="str">
        <f>TEXT(Hospital_Emergency_Room_Data[[#This Row],[Patient Admission Date]],"mmm")</f>
        <v>Jun</v>
      </c>
      <c r="E5745">
        <f>YEAR(Hospital_Emergency_Room_Data[[#This Row],[Patient Admission Date]])</f>
        <v>2023</v>
      </c>
      <c r="F5745" s="2">
        <v>0.4548611111111111</v>
      </c>
      <c r="G5745" s="8" t="str">
        <f>TEXT(Hospital_Emergency_Room_Data[[#This Row],[Patient Admission Date]],"dddd")</f>
        <v>Thursday</v>
      </c>
      <c r="H5745" t="s">
        <v>41</v>
      </c>
      <c r="I5745">
        <v>63</v>
      </c>
      <c r="J5745" s="5" t="s">
        <v>9217</v>
      </c>
      <c r="K5745" t="s">
        <v>32</v>
      </c>
      <c r="L5745" t="s">
        <v>13</v>
      </c>
      <c r="M5745" t="s">
        <v>9210</v>
      </c>
      <c r="O5745">
        <v>41</v>
      </c>
      <c r="P5745" t="s">
        <v>9225</v>
      </c>
      <c r="Q5745">
        <v>1</v>
      </c>
      <c r="R5745">
        <v>10</v>
      </c>
      <c r="S5745" t="s">
        <v>9255</v>
      </c>
      <c r="T5745" t="s">
        <v>9263</v>
      </c>
      <c r="U5745" t="s">
        <v>9300</v>
      </c>
      <c r="V5745" t="str" cm="1">
        <f t="array" ref="V5745">_xlfn.IFS(Hospital_Emergency_Room_Data[[#This Row],[Day]]&lt;=10,"Start(1-10)",Hospital_Emergency_Room_Data[[#This Row],[Day]]&lt;=20,"Middle(11-20)",Hospital_Emergency_Room_Data[[#This Row],[Day]]&gt;20,"End(21-30)")</f>
        <v>Start(1-10)</v>
      </c>
    </row>
    <row r="5746" spans="1:22">
      <c r="A5746">
        <v>739884514</v>
      </c>
      <c r="B5746" t="s">
        <v>5752</v>
      </c>
      <c r="C5746" s="1">
        <v>45053</v>
      </c>
      <c r="D5746" t="str">
        <f>TEXT(Hospital_Emergency_Room_Data[[#This Row],[Patient Admission Date]],"mmm")</f>
        <v>May</v>
      </c>
      <c r="E5746">
        <f>YEAR(Hospital_Emergency_Room_Data[[#This Row],[Patient Admission Date]])</f>
        <v>2023</v>
      </c>
      <c r="F5746" s="2">
        <v>0.74861111111111112</v>
      </c>
      <c r="G5746" s="8" t="str">
        <f>TEXT(Hospital_Emergency_Room_Data[[#This Row],[Patient Admission Date]],"dddd")</f>
        <v>Sunday</v>
      </c>
      <c r="H5746" t="s">
        <v>41</v>
      </c>
      <c r="I5746">
        <v>51</v>
      </c>
      <c r="J5746" s="5" t="s">
        <v>9219</v>
      </c>
      <c r="K5746" t="s">
        <v>32</v>
      </c>
      <c r="L5746" t="s">
        <v>13</v>
      </c>
      <c r="M5746" t="s">
        <v>9210</v>
      </c>
      <c r="O5746">
        <v>51</v>
      </c>
      <c r="P5746" t="s">
        <v>9225</v>
      </c>
      <c r="Q5746">
        <v>7</v>
      </c>
      <c r="R5746">
        <v>17</v>
      </c>
      <c r="S5746" t="s">
        <v>9257</v>
      </c>
      <c r="T5746" t="s">
        <v>9263</v>
      </c>
      <c r="U5746" t="s">
        <v>9283</v>
      </c>
      <c r="V5746" t="str" cm="1">
        <f t="array" ref="V5746">_xlfn.IFS(Hospital_Emergency_Room_Data[[#This Row],[Day]]&lt;=10,"Start(1-10)",Hospital_Emergency_Room_Data[[#This Row],[Day]]&lt;=20,"Middle(11-20)",Hospital_Emergency_Room_Data[[#This Row],[Day]]&gt;20,"End(21-30)")</f>
        <v>Start(1-10)</v>
      </c>
    </row>
    <row r="5747" spans="1:22">
      <c r="A5747">
        <v>689390776</v>
      </c>
      <c r="B5747" t="s">
        <v>5753</v>
      </c>
      <c r="C5747" s="1">
        <v>45075</v>
      </c>
      <c r="D5747" t="str">
        <f>TEXT(Hospital_Emergency_Room_Data[[#This Row],[Patient Admission Date]],"mmm")</f>
        <v>May</v>
      </c>
      <c r="E5747">
        <f>YEAR(Hospital_Emergency_Room_Data[[#This Row],[Patient Admission Date]])</f>
        <v>2023</v>
      </c>
      <c r="F5747" s="2">
        <v>0.65902777777777777</v>
      </c>
      <c r="G5747" s="8" t="str">
        <f>TEXT(Hospital_Emergency_Room_Data[[#This Row],[Patient Admission Date]],"dddd")</f>
        <v>Monday</v>
      </c>
      <c r="H5747" t="s">
        <v>41</v>
      </c>
      <c r="I5747">
        <v>62</v>
      </c>
      <c r="J5747" s="5" t="s">
        <v>9217</v>
      </c>
      <c r="K5747" t="s">
        <v>32</v>
      </c>
      <c r="L5747" t="s">
        <v>13</v>
      </c>
      <c r="M5747" t="s">
        <v>9210</v>
      </c>
      <c r="O5747">
        <v>17</v>
      </c>
      <c r="P5747" t="s">
        <v>9226</v>
      </c>
      <c r="Q5747">
        <v>29</v>
      </c>
      <c r="R5747">
        <v>15</v>
      </c>
      <c r="S5747" t="s">
        <v>9257</v>
      </c>
      <c r="T5747" t="s">
        <v>9264</v>
      </c>
      <c r="U5747" t="s">
        <v>9282</v>
      </c>
      <c r="V5747" t="str" cm="1">
        <f t="array" ref="V5747">_xlfn.IFS(Hospital_Emergency_Room_Data[[#This Row],[Day]]&lt;=10,"Start(1-10)",Hospital_Emergency_Room_Data[[#This Row],[Day]]&lt;=20,"Middle(11-20)",Hospital_Emergency_Room_Data[[#This Row],[Day]]&gt;20,"End(21-30)")</f>
        <v>End(21-30)</v>
      </c>
    </row>
    <row r="5748" spans="1:22">
      <c r="A5748">
        <v>243213862</v>
      </c>
      <c r="B5748" t="s">
        <v>5754</v>
      </c>
      <c r="C5748" s="1">
        <v>45480</v>
      </c>
      <c r="D5748" t="str">
        <f>TEXT(Hospital_Emergency_Room_Data[[#This Row],[Patient Admission Date]],"mmm")</f>
        <v>Jul</v>
      </c>
      <c r="E5748">
        <f>YEAR(Hospital_Emergency_Room_Data[[#This Row],[Patient Admission Date]])</f>
        <v>2024</v>
      </c>
      <c r="F5748" s="2">
        <v>0.81805555555555554</v>
      </c>
      <c r="G5748" s="8" t="str">
        <f>TEXT(Hospital_Emergency_Room_Data[[#This Row],[Patient Admission Date]],"dddd")</f>
        <v>Sunday</v>
      </c>
      <c r="H5748" t="s">
        <v>41</v>
      </c>
      <c r="I5748">
        <v>9</v>
      </c>
      <c r="J5748" s="5" t="s">
        <v>9221</v>
      </c>
      <c r="K5748" t="s">
        <v>32</v>
      </c>
      <c r="L5748" t="s">
        <v>13</v>
      </c>
      <c r="M5748" t="s">
        <v>9210</v>
      </c>
      <c r="O5748">
        <v>15</v>
      </c>
      <c r="P5748" t="s">
        <v>9226</v>
      </c>
      <c r="Q5748">
        <v>7</v>
      </c>
      <c r="R5748">
        <v>19</v>
      </c>
      <c r="S5748" t="s">
        <v>9256</v>
      </c>
      <c r="T5748" t="s">
        <v>9263</v>
      </c>
      <c r="U5748" t="s">
        <v>9282</v>
      </c>
      <c r="V5748" t="str" cm="1">
        <f t="array" ref="V5748">_xlfn.IFS(Hospital_Emergency_Room_Data[[#This Row],[Day]]&lt;=10,"Start(1-10)",Hospital_Emergency_Room_Data[[#This Row],[Day]]&lt;=20,"Middle(11-20)",Hospital_Emergency_Room_Data[[#This Row],[Day]]&gt;20,"End(21-30)")</f>
        <v>Start(1-10)</v>
      </c>
    </row>
    <row r="5749" spans="1:22">
      <c r="A5749">
        <v>663282643</v>
      </c>
      <c r="B5749" t="s">
        <v>5755</v>
      </c>
      <c r="C5749" s="1">
        <v>45560</v>
      </c>
      <c r="D5749" t="str">
        <f>TEXT(Hospital_Emergency_Room_Data[[#This Row],[Patient Admission Date]],"mmm")</f>
        <v>Sep</v>
      </c>
      <c r="E5749">
        <f>YEAR(Hospital_Emergency_Room_Data[[#This Row],[Patient Admission Date]])</f>
        <v>2024</v>
      </c>
      <c r="F5749" s="2">
        <v>0.86736111111111114</v>
      </c>
      <c r="G5749" s="8" t="str">
        <f>TEXT(Hospital_Emergency_Room_Data[[#This Row],[Patient Admission Date]],"dddd")</f>
        <v>Wednesday</v>
      </c>
      <c r="H5749" t="s">
        <v>41</v>
      </c>
      <c r="I5749">
        <v>61</v>
      </c>
      <c r="J5749" s="5" t="s">
        <v>9217</v>
      </c>
      <c r="K5749" t="s">
        <v>32</v>
      </c>
      <c r="L5749" t="s">
        <v>13</v>
      </c>
      <c r="M5749" t="s">
        <v>9210</v>
      </c>
      <c r="O5749">
        <v>33</v>
      </c>
      <c r="P5749" t="s">
        <v>9225</v>
      </c>
      <c r="Q5749">
        <v>25</v>
      </c>
      <c r="R5749">
        <v>20</v>
      </c>
      <c r="S5749" t="s">
        <v>9256</v>
      </c>
      <c r="T5749" t="s">
        <v>9264</v>
      </c>
      <c r="U5749" t="s">
        <v>9300</v>
      </c>
      <c r="V5749" t="str" cm="1">
        <f t="array" ref="V5749">_xlfn.IFS(Hospital_Emergency_Room_Data[[#This Row],[Day]]&lt;=10,"Start(1-10)",Hospital_Emergency_Room_Data[[#This Row],[Day]]&lt;=20,"Middle(11-20)",Hospital_Emergency_Room_Data[[#This Row],[Day]]&gt;20,"End(21-30)")</f>
        <v>End(21-30)</v>
      </c>
    </row>
    <row r="5750" spans="1:22">
      <c r="A5750">
        <v>124825230</v>
      </c>
      <c r="B5750" t="s">
        <v>5756</v>
      </c>
      <c r="C5750" s="1">
        <v>45309</v>
      </c>
      <c r="D5750" t="str">
        <f>TEXT(Hospital_Emergency_Room_Data[[#This Row],[Patient Admission Date]],"mmm")</f>
        <v>Jan</v>
      </c>
      <c r="E5750">
        <f>YEAR(Hospital_Emergency_Room_Data[[#This Row],[Patient Admission Date]])</f>
        <v>2024</v>
      </c>
      <c r="F5750" s="2">
        <v>0.73472222222222228</v>
      </c>
      <c r="G5750" s="8" t="str">
        <f>TEXT(Hospital_Emergency_Room_Data[[#This Row],[Patient Admission Date]],"dddd")</f>
        <v>Thursday</v>
      </c>
      <c r="H5750" t="s">
        <v>41</v>
      </c>
      <c r="I5750">
        <v>74</v>
      </c>
      <c r="J5750" s="5" t="s">
        <v>9222</v>
      </c>
      <c r="K5750" t="s">
        <v>32</v>
      </c>
      <c r="L5750" t="s">
        <v>13</v>
      </c>
      <c r="M5750" t="s">
        <v>9210</v>
      </c>
      <c r="O5750">
        <v>44</v>
      </c>
      <c r="P5750" t="s">
        <v>9225</v>
      </c>
      <c r="Q5750">
        <v>18</v>
      </c>
      <c r="R5750">
        <v>17</v>
      </c>
      <c r="S5750" t="s">
        <v>9257</v>
      </c>
      <c r="T5750" t="s">
        <v>9262</v>
      </c>
      <c r="U5750" t="s">
        <v>9300</v>
      </c>
      <c r="V5750" t="str" cm="1">
        <f t="array" ref="V5750">_xlfn.IFS(Hospital_Emergency_Room_Data[[#This Row],[Day]]&lt;=10,"Start(1-10)",Hospital_Emergency_Room_Data[[#This Row],[Day]]&lt;=20,"Middle(11-20)",Hospital_Emergency_Room_Data[[#This Row],[Day]]&gt;20,"End(21-30)")</f>
        <v>Middle(11-20)</v>
      </c>
    </row>
    <row r="5751" spans="1:22">
      <c r="A5751">
        <v>302084790</v>
      </c>
      <c r="B5751" t="s">
        <v>5757</v>
      </c>
      <c r="C5751" s="1">
        <v>45116</v>
      </c>
      <c r="D5751" t="str">
        <f>TEXT(Hospital_Emergency_Room_Data[[#This Row],[Patient Admission Date]],"mmm")</f>
        <v>Jul</v>
      </c>
      <c r="E5751">
        <f>YEAR(Hospital_Emergency_Room_Data[[#This Row],[Patient Admission Date]])</f>
        <v>2023</v>
      </c>
      <c r="F5751" s="2">
        <v>0.88402777777777775</v>
      </c>
      <c r="G5751" s="8" t="str">
        <f>TEXT(Hospital_Emergency_Room_Data[[#This Row],[Patient Admission Date]],"dddd")</f>
        <v>Sunday</v>
      </c>
      <c r="H5751" t="s">
        <v>41</v>
      </c>
      <c r="I5751">
        <v>3</v>
      </c>
      <c r="J5751" s="5" t="s">
        <v>9218</v>
      </c>
      <c r="K5751" t="s">
        <v>32</v>
      </c>
      <c r="L5751" t="s">
        <v>13</v>
      </c>
      <c r="M5751" t="s">
        <v>9210</v>
      </c>
      <c r="O5751">
        <v>10</v>
      </c>
      <c r="P5751" t="s">
        <v>9226</v>
      </c>
      <c r="Q5751">
        <v>9</v>
      </c>
      <c r="R5751">
        <v>21</v>
      </c>
      <c r="S5751" t="s">
        <v>9256</v>
      </c>
      <c r="T5751" t="s">
        <v>9265</v>
      </c>
      <c r="U5751" t="s">
        <v>9282</v>
      </c>
      <c r="V5751" t="str" cm="1">
        <f t="array" ref="V5751">_xlfn.IFS(Hospital_Emergency_Room_Data[[#This Row],[Day]]&lt;=10,"Start(1-10)",Hospital_Emergency_Room_Data[[#This Row],[Day]]&lt;=20,"Middle(11-20)",Hospital_Emergency_Room_Data[[#This Row],[Day]]&gt;20,"End(21-30)")</f>
        <v>Start(1-10)</v>
      </c>
    </row>
    <row r="5752" spans="1:22">
      <c r="A5752">
        <v>420787513</v>
      </c>
      <c r="B5752" t="s">
        <v>5758</v>
      </c>
      <c r="C5752" s="1">
        <v>45025</v>
      </c>
      <c r="D5752" t="str">
        <f>TEXT(Hospital_Emergency_Room_Data[[#This Row],[Patient Admission Date]],"mmm")</f>
        <v>Apr</v>
      </c>
      <c r="E5752">
        <f>YEAR(Hospital_Emergency_Room_Data[[#This Row],[Patient Admission Date]])</f>
        <v>2023</v>
      </c>
      <c r="F5752" s="2">
        <v>0.50694444444444442</v>
      </c>
      <c r="G5752" s="8" t="str">
        <f>TEXT(Hospital_Emergency_Room_Data[[#This Row],[Patient Admission Date]],"dddd")</f>
        <v>Sunday</v>
      </c>
      <c r="H5752" t="s">
        <v>41</v>
      </c>
      <c r="I5752">
        <v>78</v>
      </c>
      <c r="J5752" s="5" t="s">
        <v>9222</v>
      </c>
      <c r="K5752" t="s">
        <v>32</v>
      </c>
      <c r="L5752" t="s">
        <v>13</v>
      </c>
      <c r="M5752" t="s">
        <v>9210</v>
      </c>
      <c r="O5752">
        <v>27</v>
      </c>
      <c r="P5752" t="s">
        <v>9226</v>
      </c>
      <c r="Q5752">
        <v>9</v>
      </c>
      <c r="R5752">
        <v>12</v>
      </c>
      <c r="S5752" t="s">
        <v>9257</v>
      </c>
      <c r="T5752" t="s">
        <v>9265</v>
      </c>
      <c r="U5752" t="s">
        <v>9282</v>
      </c>
      <c r="V5752" t="str" cm="1">
        <f t="array" ref="V5752">_xlfn.IFS(Hospital_Emergency_Room_Data[[#This Row],[Day]]&lt;=10,"Start(1-10)",Hospital_Emergency_Room_Data[[#This Row],[Day]]&lt;=20,"Middle(11-20)",Hospital_Emergency_Room_Data[[#This Row],[Day]]&gt;20,"End(21-30)")</f>
        <v>Start(1-10)</v>
      </c>
    </row>
    <row r="5753" spans="1:22">
      <c r="A5753">
        <v>709584115</v>
      </c>
      <c r="B5753" t="s">
        <v>5759</v>
      </c>
      <c r="C5753" s="1">
        <v>45235</v>
      </c>
      <c r="D5753" t="str">
        <f>TEXT(Hospital_Emergency_Room_Data[[#This Row],[Patient Admission Date]],"mmm")</f>
        <v>Nov</v>
      </c>
      <c r="E5753">
        <f>YEAR(Hospital_Emergency_Room_Data[[#This Row],[Patient Admission Date]])</f>
        <v>2023</v>
      </c>
      <c r="F5753" s="2">
        <v>0.26805555555555555</v>
      </c>
      <c r="G5753" s="8" t="str">
        <f>TEXT(Hospital_Emergency_Room_Data[[#This Row],[Patient Admission Date]],"dddd")</f>
        <v>Sunday</v>
      </c>
      <c r="H5753" t="s">
        <v>41</v>
      </c>
      <c r="I5753">
        <v>2</v>
      </c>
      <c r="J5753" s="5" t="s">
        <v>9218</v>
      </c>
      <c r="K5753" t="s">
        <v>32</v>
      </c>
      <c r="L5753" t="s">
        <v>13</v>
      </c>
      <c r="M5753" t="s">
        <v>9210</v>
      </c>
      <c r="O5753">
        <v>19</v>
      </c>
      <c r="P5753" t="s">
        <v>9226</v>
      </c>
      <c r="Q5753">
        <v>5</v>
      </c>
      <c r="R5753">
        <v>6</v>
      </c>
      <c r="S5753" t="s">
        <v>9255</v>
      </c>
      <c r="T5753" t="s">
        <v>9263</v>
      </c>
      <c r="U5753" t="s">
        <v>9282</v>
      </c>
      <c r="V5753" t="str" cm="1">
        <f t="array" ref="V5753">_xlfn.IFS(Hospital_Emergency_Room_Data[[#This Row],[Day]]&lt;=10,"Start(1-10)",Hospital_Emergency_Room_Data[[#This Row],[Day]]&lt;=20,"Middle(11-20)",Hospital_Emergency_Room_Data[[#This Row],[Day]]&gt;20,"End(21-30)")</f>
        <v>Start(1-10)</v>
      </c>
    </row>
    <row r="5754" spans="1:22">
      <c r="A5754">
        <v>658420940</v>
      </c>
      <c r="B5754" t="s">
        <v>5760</v>
      </c>
      <c r="C5754" s="1">
        <v>45280</v>
      </c>
      <c r="D5754" t="str">
        <f>TEXT(Hospital_Emergency_Room_Data[[#This Row],[Patient Admission Date]],"mmm")</f>
        <v>Dec</v>
      </c>
      <c r="E5754">
        <f>YEAR(Hospital_Emergency_Room_Data[[#This Row],[Patient Admission Date]])</f>
        <v>2023</v>
      </c>
      <c r="F5754" s="2">
        <v>0.99305555555555558</v>
      </c>
      <c r="G5754" s="8" t="str">
        <f>TEXT(Hospital_Emergency_Room_Data[[#This Row],[Patient Admission Date]],"dddd")</f>
        <v>Wednesday</v>
      </c>
      <c r="H5754" t="s">
        <v>41</v>
      </c>
      <c r="I5754">
        <v>6</v>
      </c>
      <c r="J5754" s="5" t="s">
        <v>9221</v>
      </c>
      <c r="K5754" t="s">
        <v>32</v>
      </c>
      <c r="L5754" t="s">
        <v>13</v>
      </c>
      <c r="M5754" t="s">
        <v>9210</v>
      </c>
      <c r="O5754">
        <v>19</v>
      </c>
      <c r="P5754" t="s">
        <v>9226</v>
      </c>
      <c r="Q5754">
        <v>20</v>
      </c>
      <c r="R5754">
        <v>23</v>
      </c>
      <c r="S5754" t="s">
        <v>9256</v>
      </c>
      <c r="T5754" t="s">
        <v>9262</v>
      </c>
      <c r="U5754" t="s">
        <v>9282</v>
      </c>
      <c r="V5754" t="str" cm="1">
        <f t="array" ref="V5754">_xlfn.IFS(Hospital_Emergency_Room_Data[[#This Row],[Day]]&lt;=10,"Start(1-10)",Hospital_Emergency_Room_Data[[#This Row],[Day]]&lt;=20,"Middle(11-20)",Hospital_Emergency_Room_Data[[#This Row],[Day]]&gt;20,"End(21-30)")</f>
        <v>Middle(11-20)</v>
      </c>
    </row>
    <row r="5755" spans="1:22">
      <c r="A5755">
        <v>412758243</v>
      </c>
      <c r="B5755" t="s">
        <v>5761</v>
      </c>
      <c r="C5755" s="1">
        <v>45033</v>
      </c>
      <c r="D5755" t="str">
        <f>TEXT(Hospital_Emergency_Room_Data[[#This Row],[Patient Admission Date]],"mmm")</f>
        <v>Apr</v>
      </c>
      <c r="E5755">
        <f>YEAR(Hospital_Emergency_Room_Data[[#This Row],[Patient Admission Date]])</f>
        <v>2023</v>
      </c>
      <c r="F5755" s="2">
        <v>0.88680555555555551</v>
      </c>
      <c r="G5755" s="8" t="str">
        <f>TEXT(Hospital_Emergency_Room_Data[[#This Row],[Patient Admission Date]],"dddd")</f>
        <v>Monday</v>
      </c>
      <c r="H5755" t="s">
        <v>41</v>
      </c>
      <c r="I5755">
        <v>78</v>
      </c>
      <c r="J5755" s="5" t="s">
        <v>9222</v>
      </c>
      <c r="K5755" t="s">
        <v>32</v>
      </c>
      <c r="L5755" t="s">
        <v>13</v>
      </c>
      <c r="M5755" t="s">
        <v>9210</v>
      </c>
      <c r="O5755">
        <v>30</v>
      </c>
      <c r="P5755" t="s">
        <v>9225</v>
      </c>
      <c r="Q5755">
        <v>17</v>
      </c>
      <c r="R5755">
        <v>21</v>
      </c>
      <c r="S5755" t="s">
        <v>9256</v>
      </c>
      <c r="T5755" t="s">
        <v>9262</v>
      </c>
      <c r="U5755" t="s">
        <v>9282</v>
      </c>
      <c r="V5755" t="str" cm="1">
        <f t="array" ref="V5755">_xlfn.IFS(Hospital_Emergency_Room_Data[[#This Row],[Day]]&lt;=10,"Start(1-10)",Hospital_Emergency_Room_Data[[#This Row],[Day]]&lt;=20,"Middle(11-20)",Hospital_Emergency_Room_Data[[#This Row],[Day]]&gt;20,"End(21-30)")</f>
        <v>Middle(11-20)</v>
      </c>
    </row>
    <row r="5756" spans="1:22">
      <c r="A5756">
        <v>522954823</v>
      </c>
      <c r="B5756" t="s">
        <v>5762</v>
      </c>
      <c r="C5756" s="1">
        <v>45176</v>
      </c>
      <c r="D5756" t="str">
        <f>TEXT(Hospital_Emergency_Room_Data[[#This Row],[Patient Admission Date]],"mmm")</f>
        <v>Sep</v>
      </c>
      <c r="E5756">
        <f>YEAR(Hospital_Emergency_Room_Data[[#This Row],[Patient Admission Date]])</f>
        <v>2023</v>
      </c>
      <c r="F5756" s="2">
        <v>0.59166666666666667</v>
      </c>
      <c r="G5756" s="8" t="str">
        <f>TEXT(Hospital_Emergency_Room_Data[[#This Row],[Patient Admission Date]],"dddd")</f>
        <v>Thursday</v>
      </c>
      <c r="H5756" t="s">
        <v>41</v>
      </c>
      <c r="I5756">
        <v>18</v>
      </c>
      <c r="J5756" s="5" t="s">
        <v>9220</v>
      </c>
      <c r="K5756" t="s">
        <v>32</v>
      </c>
      <c r="L5756" t="s">
        <v>13</v>
      </c>
      <c r="M5756" t="s">
        <v>9210</v>
      </c>
      <c r="O5756">
        <v>33</v>
      </c>
      <c r="P5756" t="s">
        <v>9225</v>
      </c>
      <c r="Q5756">
        <v>7</v>
      </c>
      <c r="R5756">
        <v>14</v>
      </c>
      <c r="S5756" t="s">
        <v>9257</v>
      </c>
      <c r="T5756" t="s">
        <v>9263</v>
      </c>
      <c r="U5756" t="s">
        <v>9300</v>
      </c>
      <c r="V5756" t="str" cm="1">
        <f t="array" ref="V5756">_xlfn.IFS(Hospital_Emergency_Room_Data[[#This Row],[Day]]&lt;=10,"Start(1-10)",Hospital_Emergency_Room_Data[[#This Row],[Day]]&lt;=20,"Middle(11-20)",Hospital_Emergency_Room_Data[[#This Row],[Day]]&gt;20,"End(21-30)")</f>
        <v>Start(1-10)</v>
      </c>
    </row>
    <row r="5757" spans="1:22">
      <c r="A5757">
        <v>291357777</v>
      </c>
      <c r="B5757" t="s">
        <v>5763</v>
      </c>
      <c r="C5757" s="1">
        <v>45303</v>
      </c>
      <c r="D5757" t="str">
        <f>TEXT(Hospital_Emergency_Room_Data[[#This Row],[Patient Admission Date]],"mmm")</f>
        <v>Jan</v>
      </c>
      <c r="E5757">
        <f>YEAR(Hospital_Emergency_Room_Data[[#This Row],[Patient Admission Date]])</f>
        <v>2024</v>
      </c>
      <c r="F5757" s="2">
        <v>0.73888888888888893</v>
      </c>
      <c r="G5757" s="8" t="str">
        <f>TEXT(Hospital_Emergency_Room_Data[[#This Row],[Patient Admission Date]],"dddd")</f>
        <v>Friday</v>
      </c>
      <c r="H5757" t="s">
        <v>41</v>
      </c>
      <c r="I5757">
        <v>75</v>
      </c>
      <c r="J5757" s="5" t="s">
        <v>9222</v>
      </c>
      <c r="K5757" t="s">
        <v>32</v>
      </c>
      <c r="L5757" t="s">
        <v>13</v>
      </c>
      <c r="M5757" t="s">
        <v>9210</v>
      </c>
      <c r="O5757">
        <v>41</v>
      </c>
      <c r="P5757" t="s">
        <v>9225</v>
      </c>
      <c r="Q5757">
        <v>12</v>
      </c>
      <c r="R5757">
        <v>17</v>
      </c>
      <c r="S5757" t="s">
        <v>9257</v>
      </c>
      <c r="T5757" t="s">
        <v>9265</v>
      </c>
      <c r="U5757" t="s">
        <v>9300</v>
      </c>
      <c r="V5757" t="str" cm="1">
        <f t="array" ref="V5757">_xlfn.IFS(Hospital_Emergency_Room_Data[[#This Row],[Day]]&lt;=10,"Start(1-10)",Hospital_Emergency_Room_Data[[#This Row],[Day]]&lt;=20,"Middle(11-20)",Hospital_Emergency_Room_Data[[#This Row],[Day]]&gt;20,"End(21-30)")</f>
        <v>Middle(11-20)</v>
      </c>
    </row>
    <row r="5758" spans="1:22">
      <c r="A5758">
        <v>717554547</v>
      </c>
      <c r="B5758" t="s">
        <v>5764</v>
      </c>
      <c r="C5758" s="1">
        <v>45327</v>
      </c>
      <c r="D5758" t="str">
        <f>TEXT(Hospital_Emergency_Room_Data[[#This Row],[Patient Admission Date]],"mmm")</f>
        <v>Feb</v>
      </c>
      <c r="E5758">
        <f>YEAR(Hospital_Emergency_Room_Data[[#This Row],[Patient Admission Date]])</f>
        <v>2024</v>
      </c>
      <c r="F5758" s="2">
        <v>0.66180555555555554</v>
      </c>
      <c r="G5758" s="8" t="str">
        <f>TEXT(Hospital_Emergency_Room_Data[[#This Row],[Patient Admission Date]],"dddd")</f>
        <v>Monday</v>
      </c>
      <c r="H5758" t="s">
        <v>41</v>
      </c>
      <c r="I5758">
        <v>3</v>
      </c>
      <c r="J5758" s="5" t="s">
        <v>9218</v>
      </c>
      <c r="K5758" t="s">
        <v>32</v>
      </c>
      <c r="L5758" t="s">
        <v>13</v>
      </c>
      <c r="M5758" t="s">
        <v>9210</v>
      </c>
      <c r="O5758">
        <v>42</v>
      </c>
      <c r="P5758" t="s">
        <v>9225</v>
      </c>
      <c r="Q5758">
        <v>5</v>
      </c>
      <c r="R5758">
        <v>15</v>
      </c>
      <c r="S5758" t="s">
        <v>9257</v>
      </c>
      <c r="T5758" t="s">
        <v>9263</v>
      </c>
      <c r="U5758" t="s">
        <v>9300</v>
      </c>
      <c r="V5758" t="str" cm="1">
        <f t="array" ref="V5758">_xlfn.IFS(Hospital_Emergency_Room_Data[[#This Row],[Day]]&lt;=10,"Start(1-10)",Hospital_Emergency_Room_Data[[#This Row],[Day]]&lt;=20,"Middle(11-20)",Hospital_Emergency_Room_Data[[#This Row],[Day]]&gt;20,"End(21-30)")</f>
        <v>Start(1-10)</v>
      </c>
    </row>
    <row r="5759" spans="1:22">
      <c r="A5759">
        <v>863582563</v>
      </c>
      <c r="B5759" t="s">
        <v>5765</v>
      </c>
      <c r="C5759" s="1">
        <v>45295</v>
      </c>
      <c r="D5759" t="str">
        <f>TEXT(Hospital_Emergency_Room_Data[[#This Row],[Patient Admission Date]],"mmm")</f>
        <v>Jan</v>
      </c>
      <c r="E5759">
        <f>YEAR(Hospital_Emergency_Room_Data[[#This Row],[Patient Admission Date]])</f>
        <v>2024</v>
      </c>
      <c r="F5759" s="2">
        <v>4.791666666666667E-2</v>
      </c>
      <c r="G5759" s="8" t="str">
        <f>TEXT(Hospital_Emergency_Room_Data[[#This Row],[Patient Admission Date]],"dddd")</f>
        <v>Thursday</v>
      </c>
      <c r="H5759" t="s">
        <v>41</v>
      </c>
      <c r="I5759">
        <v>52</v>
      </c>
      <c r="J5759" s="5" t="s">
        <v>9219</v>
      </c>
      <c r="K5759" t="s">
        <v>32</v>
      </c>
      <c r="L5759" t="s">
        <v>13</v>
      </c>
      <c r="M5759" t="s">
        <v>9210</v>
      </c>
      <c r="O5759">
        <v>14</v>
      </c>
      <c r="P5759" t="s">
        <v>9226</v>
      </c>
      <c r="Q5759">
        <v>4</v>
      </c>
      <c r="R5759">
        <v>1</v>
      </c>
      <c r="S5759" t="s">
        <v>9258</v>
      </c>
      <c r="T5759" t="s">
        <v>9263</v>
      </c>
      <c r="U5759" t="s">
        <v>9282</v>
      </c>
      <c r="V5759" t="str" cm="1">
        <f t="array" ref="V5759">_xlfn.IFS(Hospital_Emergency_Room_Data[[#This Row],[Day]]&lt;=10,"Start(1-10)",Hospital_Emergency_Room_Data[[#This Row],[Day]]&lt;=20,"Middle(11-20)",Hospital_Emergency_Room_Data[[#This Row],[Day]]&gt;20,"End(21-30)")</f>
        <v>Start(1-10)</v>
      </c>
    </row>
    <row r="5760" spans="1:22">
      <c r="A5760">
        <v>372257518</v>
      </c>
      <c r="B5760" t="s">
        <v>5766</v>
      </c>
      <c r="C5760" s="1">
        <v>45018</v>
      </c>
      <c r="D5760" t="str">
        <f>TEXT(Hospital_Emergency_Room_Data[[#This Row],[Patient Admission Date]],"mmm")</f>
        <v>Apr</v>
      </c>
      <c r="E5760">
        <f>YEAR(Hospital_Emergency_Room_Data[[#This Row],[Patient Admission Date]])</f>
        <v>2023</v>
      </c>
      <c r="F5760" s="2">
        <v>0.66111111111111109</v>
      </c>
      <c r="G5760" s="8" t="str">
        <f>TEXT(Hospital_Emergency_Room_Data[[#This Row],[Patient Admission Date]],"dddd")</f>
        <v>Sunday</v>
      </c>
      <c r="H5760" t="s">
        <v>41</v>
      </c>
      <c r="I5760">
        <v>67</v>
      </c>
      <c r="J5760" s="5" t="s">
        <v>9217</v>
      </c>
      <c r="K5760" t="s">
        <v>32</v>
      </c>
      <c r="L5760" t="s">
        <v>13</v>
      </c>
      <c r="M5760" t="s">
        <v>9210</v>
      </c>
      <c r="O5760">
        <v>22</v>
      </c>
      <c r="P5760" t="s">
        <v>9226</v>
      </c>
      <c r="Q5760">
        <v>2</v>
      </c>
      <c r="R5760">
        <v>15</v>
      </c>
      <c r="S5760" t="s">
        <v>9257</v>
      </c>
      <c r="T5760" t="s">
        <v>9263</v>
      </c>
      <c r="U5760" t="s">
        <v>9282</v>
      </c>
      <c r="V5760" t="str" cm="1">
        <f t="array" ref="V5760">_xlfn.IFS(Hospital_Emergency_Room_Data[[#This Row],[Day]]&lt;=10,"Start(1-10)",Hospital_Emergency_Room_Data[[#This Row],[Day]]&lt;=20,"Middle(11-20)",Hospital_Emergency_Room_Data[[#This Row],[Day]]&gt;20,"End(21-30)")</f>
        <v>Start(1-10)</v>
      </c>
    </row>
    <row r="5761" spans="1:22">
      <c r="A5761">
        <v>709741500</v>
      </c>
      <c r="B5761" t="s">
        <v>5767</v>
      </c>
      <c r="C5761" s="1">
        <v>45315</v>
      </c>
      <c r="D5761" t="str">
        <f>TEXT(Hospital_Emergency_Room_Data[[#This Row],[Patient Admission Date]],"mmm")</f>
        <v>Jan</v>
      </c>
      <c r="E5761">
        <f>YEAR(Hospital_Emergency_Room_Data[[#This Row],[Patient Admission Date]])</f>
        <v>2024</v>
      </c>
      <c r="F5761" s="2">
        <v>0.81180555555555556</v>
      </c>
      <c r="G5761" s="8" t="str">
        <f>TEXT(Hospital_Emergency_Room_Data[[#This Row],[Patient Admission Date]],"dddd")</f>
        <v>Wednesday</v>
      </c>
      <c r="H5761" t="s">
        <v>41</v>
      </c>
      <c r="I5761">
        <v>32</v>
      </c>
      <c r="J5761" s="5" t="s">
        <v>9223</v>
      </c>
      <c r="K5761" t="s">
        <v>32</v>
      </c>
      <c r="L5761" t="s">
        <v>13</v>
      </c>
      <c r="M5761" t="s">
        <v>9210</v>
      </c>
      <c r="O5761">
        <v>15</v>
      </c>
      <c r="P5761" t="s">
        <v>9226</v>
      </c>
      <c r="Q5761">
        <v>24</v>
      </c>
      <c r="R5761">
        <v>19</v>
      </c>
      <c r="S5761" t="s">
        <v>9256</v>
      </c>
      <c r="T5761" t="s">
        <v>9264</v>
      </c>
      <c r="U5761" t="s">
        <v>9282</v>
      </c>
      <c r="V5761" t="str" cm="1">
        <f t="array" ref="V5761">_xlfn.IFS(Hospital_Emergency_Room_Data[[#This Row],[Day]]&lt;=10,"Start(1-10)",Hospital_Emergency_Room_Data[[#This Row],[Day]]&lt;=20,"Middle(11-20)",Hospital_Emergency_Room_Data[[#This Row],[Day]]&gt;20,"End(21-30)")</f>
        <v>End(21-30)</v>
      </c>
    </row>
    <row r="5762" spans="1:22">
      <c r="A5762">
        <v>342636565</v>
      </c>
      <c r="B5762" t="s">
        <v>5768</v>
      </c>
      <c r="C5762" s="1">
        <v>45278</v>
      </c>
      <c r="D5762" t="str">
        <f>TEXT(Hospital_Emergency_Room_Data[[#This Row],[Patient Admission Date]],"mmm")</f>
        <v>Dec</v>
      </c>
      <c r="E5762">
        <f>YEAR(Hospital_Emergency_Room_Data[[#This Row],[Patient Admission Date]])</f>
        <v>2023</v>
      </c>
      <c r="F5762" s="2">
        <v>0.24097222222222223</v>
      </c>
      <c r="G5762" s="8" t="str">
        <f>TEXT(Hospital_Emergency_Room_Data[[#This Row],[Patient Admission Date]],"dddd")</f>
        <v>Monday</v>
      </c>
      <c r="H5762" t="s">
        <v>41</v>
      </c>
      <c r="I5762">
        <v>3</v>
      </c>
      <c r="J5762" s="5" t="s">
        <v>9218</v>
      </c>
      <c r="K5762" t="s">
        <v>32</v>
      </c>
      <c r="L5762" t="s">
        <v>13</v>
      </c>
      <c r="M5762" t="s">
        <v>9210</v>
      </c>
      <c r="O5762">
        <v>16</v>
      </c>
      <c r="P5762" t="s">
        <v>9226</v>
      </c>
      <c r="Q5762">
        <v>18</v>
      </c>
      <c r="R5762">
        <v>5</v>
      </c>
      <c r="S5762" t="s">
        <v>9258</v>
      </c>
      <c r="T5762" t="s">
        <v>9262</v>
      </c>
      <c r="U5762" t="s">
        <v>9282</v>
      </c>
      <c r="V5762" t="str" cm="1">
        <f t="array" ref="V5762">_xlfn.IFS(Hospital_Emergency_Room_Data[[#This Row],[Day]]&lt;=10,"Start(1-10)",Hospital_Emergency_Room_Data[[#This Row],[Day]]&lt;=20,"Middle(11-20)",Hospital_Emergency_Room_Data[[#This Row],[Day]]&gt;20,"End(21-30)")</f>
        <v>Middle(11-20)</v>
      </c>
    </row>
    <row r="5763" spans="1:22">
      <c r="A5763">
        <v>740242394</v>
      </c>
      <c r="B5763" t="s">
        <v>5769</v>
      </c>
      <c r="C5763" s="1">
        <v>45167</v>
      </c>
      <c r="D5763" t="str">
        <f>TEXT(Hospital_Emergency_Room_Data[[#This Row],[Patient Admission Date]],"mmm")</f>
        <v>Aug</v>
      </c>
      <c r="E5763">
        <f>YEAR(Hospital_Emergency_Room_Data[[#This Row],[Patient Admission Date]])</f>
        <v>2023</v>
      </c>
      <c r="F5763" s="2">
        <v>0.52847222222222223</v>
      </c>
      <c r="G5763" s="8" t="str">
        <f>TEXT(Hospital_Emergency_Room_Data[[#This Row],[Patient Admission Date]],"dddd")</f>
        <v>Tuesday</v>
      </c>
      <c r="H5763" t="s">
        <v>41</v>
      </c>
      <c r="I5763">
        <v>37</v>
      </c>
      <c r="J5763" s="5" t="s">
        <v>9223</v>
      </c>
      <c r="K5763" t="s">
        <v>32</v>
      </c>
      <c r="L5763" t="s">
        <v>13</v>
      </c>
      <c r="M5763" t="s">
        <v>9210</v>
      </c>
      <c r="O5763">
        <v>57</v>
      </c>
      <c r="P5763" t="s">
        <v>9225</v>
      </c>
      <c r="Q5763">
        <v>29</v>
      </c>
      <c r="R5763">
        <v>12</v>
      </c>
      <c r="S5763" t="s">
        <v>9257</v>
      </c>
      <c r="T5763" t="s">
        <v>9264</v>
      </c>
      <c r="U5763" t="s">
        <v>9283</v>
      </c>
      <c r="V5763" t="str" cm="1">
        <f t="array" ref="V5763">_xlfn.IFS(Hospital_Emergency_Room_Data[[#This Row],[Day]]&lt;=10,"Start(1-10)",Hospital_Emergency_Room_Data[[#This Row],[Day]]&lt;=20,"Middle(11-20)",Hospital_Emergency_Room_Data[[#This Row],[Day]]&gt;20,"End(21-30)")</f>
        <v>End(21-30)</v>
      </c>
    </row>
    <row r="5764" spans="1:22">
      <c r="A5764">
        <v>574161174</v>
      </c>
      <c r="B5764" t="s">
        <v>5770</v>
      </c>
      <c r="C5764" s="1">
        <v>45443</v>
      </c>
      <c r="D5764" t="str">
        <f>TEXT(Hospital_Emergency_Room_Data[[#This Row],[Patient Admission Date]],"mmm")</f>
        <v>May</v>
      </c>
      <c r="E5764">
        <f>YEAR(Hospital_Emergency_Room_Data[[#This Row],[Patient Admission Date]])</f>
        <v>2024</v>
      </c>
      <c r="F5764" s="2">
        <v>0.30277777777777776</v>
      </c>
      <c r="G5764" s="8" t="str">
        <f>TEXT(Hospital_Emergency_Room_Data[[#This Row],[Patient Admission Date]],"dddd")</f>
        <v>Friday</v>
      </c>
      <c r="H5764" t="s">
        <v>41</v>
      </c>
      <c r="I5764">
        <v>66</v>
      </c>
      <c r="J5764" s="5" t="s">
        <v>9217</v>
      </c>
      <c r="K5764" t="s">
        <v>32</v>
      </c>
      <c r="L5764" t="s">
        <v>13</v>
      </c>
      <c r="M5764" t="s">
        <v>9210</v>
      </c>
      <c r="O5764">
        <v>31</v>
      </c>
      <c r="P5764" t="s">
        <v>9225</v>
      </c>
      <c r="Q5764">
        <v>31</v>
      </c>
      <c r="R5764">
        <v>7</v>
      </c>
      <c r="S5764" t="s">
        <v>9255</v>
      </c>
      <c r="T5764" t="s">
        <v>9264</v>
      </c>
      <c r="U5764" t="s">
        <v>9300</v>
      </c>
      <c r="V5764" t="str" cm="1">
        <f t="array" ref="V5764">_xlfn.IFS(Hospital_Emergency_Room_Data[[#This Row],[Day]]&lt;=10,"Start(1-10)",Hospital_Emergency_Room_Data[[#This Row],[Day]]&lt;=20,"Middle(11-20)",Hospital_Emergency_Room_Data[[#This Row],[Day]]&gt;20,"End(21-30)")</f>
        <v>End(21-30)</v>
      </c>
    </row>
    <row r="5765" spans="1:22">
      <c r="A5765">
        <v>678153957</v>
      </c>
      <c r="B5765" t="s">
        <v>5771</v>
      </c>
      <c r="C5765" s="1">
        <v>45048</v>
      </c>
      <c r="D5765" t="str">
        <f>TEXT(Hospital_Emergency_Room_Data[[#This Row],[Patient Admission Date]],"mmm")</f>
        <v>May</v>
      </c>
      <c r="E5765">
        <f>YEAR(Hospital_Emergency_Room_Data[[#This Row],[Patient Admission Date]])</f>
        <v>2023</v>
      </c>
      <c r="F5765" s="2">
        <v>0.70486111111111116</v>
      </c>
      <c r="G5765" s="8" t="str">
        <f>TEXT(Hospital_Emergency_Room_Data[[#This Row],[Patient Admission Date]],"dddd")</f>
        <v>Tuesday</v>
      </c>
      <c r="H5765" t="s">
        <v>41</v>
      </c>
      <c r="I5765">
        <v>45</v>
      </c>
      <c r="J5765" s="5" t="s">
        <v>9219</v>
      </c>
      <c r="K5765" t="s">
        <v>32</v>
      </c>
      <c r="L5765" t="s">
        <v>13</v>
      </c>
      <c r="M5765" t="s">
        <v>9210</v>
      </c>
      <c r="O5765">
        <v>19</v>
      </c>
      <c r="P5765" t="s">
        <v>9226</v>
      </c>
      <c r="Q5765">
        <v>2</v>
      </c>
      <c r="R5765">
        <v>16</v>
      </c>
      <c r="S5765" t="s">
        <v>9257</v>
      </c>
      <c r="T5765" t="s">
        <v>9263</v>
      </c>
      <c r="U5765" t="s">
        <v>9282</v>
      </c>
      <c r="V5765" t="str" cm="1">
        <f t="array" ref="V5765">_xlfn.IFS(Hospital_Emergency_Room_Data[[#This Row],[Day]]&lt;=10,"Start(1-10)",Hospital_Emergency_Room_Data[[#This Row],[Day]]&lt;=20,"Middle(11-20)",Hospital_Emergency_Room_Data[[#This Row],[Day]]&gt;20,"End(21-30)")</f>
        <v>Start(1-10)</v>
      </c>
    </row>
    <row r="5766" spans="1:22">
      <c r="A5766">
        <v>483858123</v>
      </c>
      <c r="B5766" t="s">
        <v>5772</v>
      </c>
      <c r="C5766" s="1">
        <v>45507</v>
      </c>
      <c r="D5766" t="str">
        <f>TEXT(Hospital_Emergency_Room_Data[[#This Row],[Patient Admission Date]],"mmm")</f>
        <v>Aug</v>
      </c>
      <c r="E5766">
        <f>YEAR(Hospital_Emergency_Room_Data[[#This Row],[Patient Admission Date]])</f>
        <v>2024</v>
      </c>
      <c r="F5766" s="2">
        <v>0.87222222222222223</v>
      </c>
      <c r="G5766" s="8" t="str">
        <f>TEXT(Hospital_Emergency_Room_Data[[#This Row],[Patient Admission Date]],"dddd")</f>
        <v>Saturday</v>
      </c>
      <c r="H5766" t="s">
        <v>41</v>
      </c>
      <c r="I5766">
        <v>5</v>
      </c>
      <c r="J5766" s="5" t="s">
        <v>9221</v>
      </c>
      <c r="K5766" t="s">
        <v>32</v>
      </c>
      <c r="L5766" t="s">
        <v>13</v>
      </c>
      <c r="M5766" t="s">
        <v>9210</v>
      </c>
      <c r="O5766">
        <v>34</v>
      </c>
      <c r="P5766" t="s">
        <v>9225</v>
      </c>
      <c r="Q5766">
        <v>3</v>
      </c>
      <c r="R5766">
        <v>20</v>
      </c>
      <c r="S5766" t="s">
        <v>9256</v>
      </c>
      <c r="T5766" t="s">
        <v>9263</v>
      </c>
      <c r="U5766" t="s">
        <v>9300</v>
      </c>
      <c r="V5766" t="str" cm="1">
        <f t="array" ref="V5766">_xlfn.IFS(Hospital_Emergency_Room_Data[[#This Row],[Day]]&lt;=10,"Start(1-10)",Hospital_Emergency_Room_Data[[#This Row],[Day]]&lt;=20,"Middle(11-20)",Hospital_Emergency_Room_Data[[#This Row],[Day]]&gt;20,"End(21-30)")</f>
        <v>Start(1-10)</v>
      </c>
    </row>
    <row r="5767" spans="1:22">
      <c r="A5767">
        <v>398801558</v>
      </c>
      <c r="B5767" t="s">
        <v>5773</v>
      </c>
      <c r="C5767" s="1">
        <v>45575</v>
      </c>
      <c r="D5767" t="str">
        <f>TEXT(Hospital_Emergency_Room_Data[[#This Row],[Patient Admission Date]],"mmm")</f>
        <v>Oct</v>
      </c>
      <c r="E5767">
        <f>YEAR(Hospital_Emergency_Room_Data[[#This Row],[Patient Admission Date]])</f>
        <v>2024</v>
      </c>
      <c r="F5767" s="2">
        <v>0.77083333333333337</v>
      </c>
      <c r="G5767" s="8" t="str">
        <f>TEXT(Hospital_Emergency_Room_Data[[#This Row],[Patient Admission Date]],"dddd")</f>
        <v>Thursday</v>
      </c>
      <c r="H5767" t="s">
        <v>41</v>
      </c>
      <c r="I5767">
        <v>76</v>
      </c>
      <c r="J5767" s="5" t="s">
        <v>9222</v>
      </c>
      <c r="K5767" t="s">
        <v>32</v>
      </c>
      <c r="L5767" t="s">
        <v>13</v>
      </c>
      <c r="M5767" t="s">
        <v>9210</v>
      </c>
      <c r="O5767">
        <v>10</v>
      </c>
      <c r="P5767" t="s">
        <v>9226</v>
      </c>
      <c r="Q5767">
        <v>10</v>
      </c>
      <c r="R5767">
        <v>18</v>
      </c>
      <c r="S5767" t="s">
        <v>9256</v>
      </c>
      <c r="T5767" t="s">
        <v>9265</v>
      </c>
      <c r="U5767" t="s">
        <v>9282</v>
      </c>
      <c r="V5767" t="str" cm="1">
        <f t="array" ref="V5767">_xlfn.IFS(Hospital_Emergency_Room_Data[[#This Row],[Day]]&lt;=10,"Start(1-10)",Hospital_Emergency_Room_Data[[#This Row],[Day]]&lt;=20,"Middle(11-20)",Hospital_Emergency_Room_Data[[#This Row],[Day]]&gt;20,"End(21-30)")</f>
        <v>Start(1-10)</v>
      </c>
    </row>
    <row r="5768" spans="1:22">
      <c r="A5768">
        <v>280552076</v>
      </c>
      <c r="B5768" t="s">
        <v>5774</v>
      </c>
      <c r="C5768" s="1">
        <v>45542</v>
      </c>
      <c r="D5768" t="str">
        <f>TEXT(Hospital_Emergency_Room_Data[[#This Row],[Patient Admission Date]],"mmm")</f>
        <v>Sep</v>
      </c>
      <c r="E5768">
        <f>YEAR(Hospital_Emergency_Room_Data[[#This Row],[Patient Admission Date]])</f>
        <v>2024</v>
      </c>
      <c r="F5768" s="2">
        <v>0.61527777777777781</v>
      </c>
      <c r="G5768" s="8" t="str">
        <f>TEXT(Hospital_Emergency_Room_Data[[#This Row],[Patient Admission Date]],"dddd")</f>
        <v>Saturday</v>
      </c>
      <c r="H5768" t="s">
        <v>41</v>
      </c>
      <c r="I5768">
        <v>6</v>
      </c>
      <c r="J5768" s="5" t="s">
        <v>9221</v>
      </c>
      <c r="K5768" t="s">
        <v>32</v>
      </c>
      <c r="L5768" t="s">
        <v>13</v>
      </c>
      <c r="M5768" t="s">
        <v>9210</v>
      </c>
      <c r="O5768">
        <v>21</v>
      </c>
      <c r="P5768" t="s">
        <v>9226</v>
      </c>
      <c r="Q5768">
        <v>7</v>
      </c>
      <c r="R5768">
        <v>14</v>
      </c>
      <c r="S5768" t="s">
        <v>9257</v>
      </c>
      <c r="T5768" t="s">
        <v>9263</v>
      </c>
      <c r="U5768" t="s">
        <v>9282</v>
      </c>
      <c r="V5768" t="str" cm="1">
        <f t="array" ref="V5768">_xlfn.IFS(Hospital_Emergency_Room_Data[[#This Row],[Day]]&lt;=10,"Start(1-10)",Hospital_Emergency_Room_Data[[#This Row],[Day]]&lt;=20,"Middle(11-20)",Hospital_Emergency_Room_Data[[#This Row],[Day]]&gt;20,"End(21-30)")</f>
        <v>Start(1-10)</v>
      </c>
    </row>
    <row r="5769" spans="1:22">
      <c r="A5769">
        <v>312767073</v>
      </c>
      <c r="B5769" t="s">
        <v>5775</v>
      </c>
      <c r="C5769" s="1">
        <v>45276</v>
      </c>
      <c r="D5769" t="str">
        <f>TEXT(Hospital_Emergency_Room_Data[[#This Row],[Patient Admission Date]],"mmm")</f>
        <v>Dec</v>
      </c>
      <c r="E5769">
        <f>YEAR(Hospital_Emergency_Room_Data[[#This Row],[Patient Admission Date]])</f>
        <v>2023</v>
      </c>
      <c r="F5769" s="2">
        <v>0.15486111111111112</v>
      </c>
      <c r="G5769" s="8" t="str">
        <f>TEXT(Hospital_Emergency_Room_Data[[#This Row],[Patient Admission Date]],"dddd")</f>
        <v>Saturday</v>
      </c>
      <c r="H5769" t="s">
        <v>41</v>
      </c>
      <c r="I5769">
        <v>24</v>
      </c>
      <c r="J5769" s="5" t="s">
        <v>9220</v>
      </c>
      <c r="K5769" t="s">
        <v>32</v>
      </c>
      <c r="L5769" t="s">
        <v>13</v>
      </c>
      <c r="M5769" t="s">
        <v>9210</v>
      </c>
      <c r="O5769">
        <v>44</v>
      </c>
      <c r="P5769" t="s">
        <v>9225</v>
      </c>
      <c r="Q5769">
        <v>16</v>
      </c>
      <c r="R5769">
        <v>3</v>
      </c>
      <c r="S5769" t="s">
        <v>9258</v>
      </c>
      <c r="T5769" t="s">
        <v>9262</v>
      </c>
      <c r="U5769" t="s">
        <v>9300</v>
      </c>
      <c r="V5769" t="str" cm="1">
        <f t="array" ref="V5769">_xlfn.IFS(Hospital_Emergency_Room_Data[[#This Row],[Day]]&lt;=10,"Start(1-10)",Hospital_Emergency_Room_Data[[#This Row],[Day]]&lt;=20,"Middle(11-20)",Hospital_Emergency_Room_Data[[#This Row],[Day]]&gt;20,"End(21-30)")</f>
        <v>Middle(11-20)</v>
      </c>
    </row>
    <row r="5770" spans="1:22">
      <c r="A5770">
        <v>188210592</v>
      </c>
      <c r="B5770" t="s">
        <v>5776</v>
      </c>
      <c r="C5770" s="1">
        <v>45524</v>
      </c>
      <c r="D5770" t="str">
        <f>TEXT(Hospital_Emergency_Room_Data[[#This Row],[Patient Admission Date]],"mmm")</f>
        <v>Aug</v>
      </c>
      <c r="E5770">
        <f>YEAR(Hospital_Emergency_Room_Data[[#This Row],[Patient Admission Date]])</f>
        <v>2024</v>
      </c>
      <c r="F5770" s="2">
        <v>8.1250000000000003E-2</v>
      </c>
      <c r="G5770" s="8" t="str">
        <f>TEXT(Hospital_Emergency_Room_Data[[#This Row],[Patient Admission Date]],"dddd")</f>
        <v>Tuesday</v>
      </c>
      <c r="H5770" t="s">
        <v>41</v>
      </c>
      <c r="I5770">
        <v>65</v>
      </c>
      <c r="J5770" s="5" t="s">
        <v>9217</v>
      </c>
      <c r="K5770" t="s">
        <v>32</v>
      </c>
      <c r="L5770" t="s">
        <v>13</v>
      </c>
      <c r="M5770" t="s">
        <v>9210</v>
      </c>
      <c r="O5770">
        <v>24</v>
      </c>
      <c r="P5770" t="s">
        <v>9226</v>
      </c>
      <c r="Q5770">
        <v>20</v>
      </c>
      <c r="R5770">
        <v>1</v>
      </c>
      <c r="S5770" t="s">
        <v>9258</v>
      </c>
      <c r="T5770" t="s">
        <v>9262</v>
      </c>
      <c r="U5770" t="s">
        <v>9282</v>
      </c>
      <c r="V5770" t="str" cm="1">
        <f t="array" ref="V5770">_xlfn.IFS(Hospital_Emergency_Room_Data[[#This Row],[Day]]&lt;=10,"Start(1-10)",Hospital_Emergency_Room_Data[[#This Row],[Day]]&lt;=20,"Middle(11-20)",Hospital_Emergency_Room_Data[[#This Row],[Day]]&gt;20,"End(21-30)")</f>
        <v>Middle(11-20)</v>
      </c>
    </row>
    <row r="5771" spans="1:22">
      <c r="A5771">
        <v>303521484</v>
      </c>
      <c r="B5771" t="s">
        <v>5777</v>
      </c>
      <c r="C5771" s="1">
        <v>45041</v>
      </c>
      <c r="D5771" t="str">
        <f>TEXT(Hospital_Emergency_Room_Data[[#This Row],[Patient Admission Date]],"mmm")</f>
        <v>Apr</v>
      </c>
      <c r="E5771">
        <f>YEAR(Hospital_Emergency_Room_Data[[#This Row],[Patient Admission Date]])</f>
        <v>2023</v>
      </c>
      <c r="F5771" s="2">
        <v>0.6479166666666667</v>
      </c>
      <c r="G5771" s="8" t="str">
        <f>TEXT(Hospital_Emergency_Room_Data[[#This Row],[Patient Admission Date]],"dddd")</f>
        <v>Tuesday</v>
      </c>
      <c r="H5771" t="s">
        <v>41</v>
      </c>
      <c r="I5771">
        <v>16</v>
      </c>
      <c r="J5771" s="5" t="s">
        <v>9220</v>
      </c>
      <c r="K5771" t="s">
        <v>32</v>
      </c>
      <c r="L5771" t="s">
        <v>13</v>
      </c>
      <c r="M5771" t="s">
        <v>9210</v>
      </c>
      <c r="O5771">
        <v>41</v>
      </c>
      <c r="P5771" t="s">
        <v>9225</v>
      </c>
      <c r="Q5771">
        <v>25</v>
      </c>
      <c r="R5771">
        <v>15</v>
      </c>
      <c r="S5771" t="s">
        <v>9257</v>
      </c>
      <c r="T5771" t="s">
        <v>9264</v>
      </c>
      <c r="U5771" t="s">
        <v>9300</v>
      </c>
      <c r="V5771" t="str" cm="1">
        <f t="array" ref="V5771">_xlfn.IFS(Hospital_Emergency_Room_Data[[#This Row],[Day]]&lt;=10,"Start(1-10)",Hospital_Emergency_Room_Data[[#This Row],[Day]]&lt;=20,"Middle(11-20)",Hospital_Emergency_Room_Data[[#This Row],[Day]]&gt;20,"End(21-30)")</f>
        <v>End(21-30)</v>
      </c>
    </row>
    <row r="5772" spans="1:22">
      <c r="A5772">
        <v>741390715</v>
      </c>
      <c r="B5772" t="s">
        <v>5778</v>
      </c>
      <c r="C5772" s="1">
        <v>45146</v>
      </c>
      <c r="D5772" t="str">
        <f>TEXT(Hospital_Emergency_Room_Data[[#This Row],[Patient Admission Date]],"mmm")</f>
        <v>Aug</v>
      </c>
      <c r="E5772">
        <f>YEAR(Hospital_Emergency_Room_Data[[#This Row],[Patient Admission Date]])</f>
        <v>2023</v>
      </c>
      <c r="F5772" s="2">
        <v>0.21319444444444444</v>
      </c>
      <c r="G5772" s="8" t="str">
        <f>TEXT(Hospital_Emergency_Room_Data[[#This Row],[Patient Admission Date]],"dddd")</f>
        <v>Tuesday</v>
      </c>
      <c r="H5772" t="s">
        <v>41</v>
      </c>
      <c r="I5772">
        <v>61</v>
      </c>
      <c r="J5772" s="5" t="s">
        <v>9217</v>
      </c>
      <c r="K5772" t="s">
        <v>32</v>
      </c>
      <c r="L5772" t="s">
        <v>13</v>
      </c>
      <c r="M5772" t="s">
        <v>9210</v>
      </c>
      <c r="O5772">
        <v>32</v>
      </c>
      <c r="P5772" t="s">
        <v>9225</v>
      </c>
      <c r="Q5772">
        <v>8</v>
      </c>
      <c r="R5772">
        <v>5</v>
      </c>
      <c r="S5772" t="s">
        <v>9258</v>
      </c>
      <c r="T5772" t="s">
        <v>9265</v>
      </c>
      <c r="U5772" t="s">
        <v>9300</v>
      </c>
      <c r="V5772" t="str" cm="1">
        <f t="array" ref="V5772">_xlfn.IFS(Hospital_Emergency_Room_Data[[#This Row],[Day]]&lt;=10,"Start(1-10)",Hospital_Emergency_Room_Data[[#This Row],[Day]]&lt;=20,"Middle(11-20)",Hospital_Emergency_Room_Data[[#This Row],[Day]]&gt;20,"End(21-30)")</f>
        <v>Start(1-10)</v>
      </c>
    </row>
    <row r="5773" spans="1:22">
      <c r="A5773">
        <v>669671385</v>
      </c>
      <c r="B5773" t="s">
        <v>5779</v>
      </c>
      <c r="C5773" s="1">
        <v>45530</v>
      </c>
      <c r="D5773" t="str">
        <f>TEXT(Hospital_Emergency_Room_Data[[#This Row],[Patient Admission Date]],"mmm")</f>
        <v>Aug</v>
      </c>
      <c r="E5773">
        <f>YEAR(Hospital_Emergency_Room_Data[[#This Row],[Patient Admission Date]])</f>
        <v>2024</v>
      </c>
      <c r="F5773" s="2">
        <v>0.87083333333333335</v>
      </c>
      <c r="G5773" s="8" t="str">
        <f>TEXT(Hospital_Emergency_Room_Data[[#This Row],[Patient Admission Date]],"dddd")</f>
        <v>Monday</v>
      </c>
      <c r="H5773" t="s">
        <v>41</v>
      </c>
      <c r="I5773">
        <v>3</v>
      </c>
      <c r="J5773" s="5" t="s">
        <v>9218</v>
      </c>
      <c r="K5773" t="s">
        <v>32</v>
      </c>
      <c r="L5773" t="s">
        <v>13</v>
      </c>
      <c r="M5773" t="s">
        <v>9210</v>
      </c>
      <c r="O5773">
        <v>58</v>
      </c>
      <c r="P5773" t="s">
        <v>9225</v>
      </c>
      <c r="Q5773">
        <v>26</v>
      </c>
      <c r="R5773">
        <v>20</v>
      </c>
      <c r="S5773" t="s">
        <v>9256</v>
      </c>
      <c r="T5773" t="s">
        <v>9264</v>
      </c>
      <c r="U5773" t="s">
        <v>9283</v>
      </c>
      <c r="V5773" t="str" cm="1">
        <f t="array" ref="V5773">_xlfn.IFS(Hospital_Emergency_Room_Data[[#This Row],[Day]]&lt;=10,"Start(1-10)",Hospital_Emergency_Room_Data[[#This Row],[Day]]&lt;=20,"Middle(11-20)",Hospital_Emergency_Room_Data[[#This Row],[Day]]&gt;20,"End(21-30)")</f>
        <v>End(21-30)</v>
      </c>
    </row>
    <row r="5774" spans="1:22">
      <c r="A5774">
        <v>196821441</v>
      </c>
      <c r="B5774" t="s">
        <v>5780</v>
      </c>
      <c r="C5774" s="1">
        <v>45555</v>
      </c>
      <c r="D5774" t="str">
        <f>TEXT(Hospital_Emergency_Room_Data[[#This Row],[Patient Admission Date]],"mmm")</f>
        <v>Sep</v>
      </c>
      <c r="E5774">
        <f>YEAR(Hospital_Emergency_Room_Data[[#This Row],[Patient Admission Date]])</f>
        <v>2024</v>
      </c>
      <c r="F5774" s="2">
        <v>0.60486111111111107</v>
      </c>
      <c r="G5774" s="8" t="str">
        <f>TEXT(Hospital_Emergency_Room_Data[[#This Row],[Patient Admission Date]],"dddd")</f>
        <v>Friday</v>
      </c>
      <c r="H5774" t="s">
        <v>41</v>
      </c>
      <c r="I5774">
        <v>14</v>
      </c>
      <c r="J5774" s="5" t="s">
        <v>9221</v>
      </c>
      <c r="K5774" t="s">
        <v>32</v>
      </c>
      <c r="L5774" t="s">
        <v>13</v>
      </c>
      <c r="M5774" t="s">
        <v>9210</v>
      </c>
      <c r="O5774">
        <v>17</v>
      </c>
      <c r="P5774" t="s">
        <v>9226</v>
      </c>
      <c r="Q5774">
        <v>20</v>
      </c>
      <c r="R5774">
        <v>14</v>
      </c>
      <c r="S5774" t="s">
        <v>9257</v>
      </c>
      <c r="T5774" t="s">
        <v>9262</v>
      </c>
      <c r="U5774" t="s">
        <v>9282</v>
      </c>
      <c r="V5774" t="str" cm="1">
        <f t="array" ref="V5774">_xlfn.IFS(Hospital_Emergency_Room_Data[[#This Row],[Day]]&lt;=10,"Start(1-10)",Hospital_Emergency_Room_Data[[#This Row],[Day]]&lt;=20,"Middle(11-20)",Hospital_Emergency_Room_Data[[#This Row],[Day]]&gt;20,"End(21-30)")</f>
        <v>Middle(11-20)</v>
      </c>
    </row>
    <row r="5775" spans="1:22">
      <c r="A5775">
        <v>418062956</v>
      </c>
      <c r="B5775" t="s">
        <v>5781</v>
      </c>
      <c r="C5775" s="1">
        <v>45157</v>
      </c>
      <c r="D5775" t="str">
        <f>TEXT(Hospital_Emergency_Room_Data[[#This Row],[Patient Admission Date]],"mmm")</f>
        <v>Aug</v>
      </c>
      <c r="E5775">
        <f>YEAR(Hospital_Emergency_Room_Data[[#This Row],[Patient Admission Date]])</f>
        <v>2023</v>
      </c>
      <c r="F5775" s="2">
        <v>0.68611111111111112</v>
      </c>
      <c r="G5775" s="8" t="str">
        <f>TEXT(Hospital_Emergency_Room_Data[[#This Row],[Patient Admission Date]],"dddd")</f>
        <v>Saturday</v>
      </c>
      <c r="H5775" t="s">
        <v>41</v>
      </c>
      <c r="I5775">
        <v>6</v>
      </c>
      <c r="J5775" s="5" t="s">
        <v>9221</v>
      </c>
      <c r="K5775" t="s">
        <v>32</v>
      </c>
      <c r="L5775" t="s">
        <v>13</v>
      </c>
      <c r="M5775" t="s">
        <v>9210</v>
      </c>
      <c r="O5775">
        <v>60</v>
      </c>
      <c r="P5775" t="s">
        <v>9225</v>
      </c>
      <c r="Q5775">
        <v>19</v>
      </c>
      <c r="R5775">
        <v>16</v>
      </c>
      <c r="S5775" t="s">
        <v>9257</v>
      </c>
      <c r="T5775" t="s">
        <v>9262</v>
      </c>
      <c r="U5775" t="s">
        <v>9283</v>
      </c>
      <c r="V5775" t="str" cm="1">
        <f t="array" ref="V5775">_xlfn.IFS(Hospital_Emergency_Room_Data[[#This Row],[Day]]&lt;=10,"Start(1-10)",Hospital_Emergency_Room_Data[[#This Row],[Day]]&lt;=20,"Middle(11-20)",Hospital_Emergency_Room_Data[[#This Row],[Day]]&gt;20,"End(21-30)")</f>
        <v>Middle(11-20)</v>
      </c>
    </row>
    <row r="5776" spans="1:22">
      <c r="A5776">
        <v>739195155</v>
      </c>
      <c r="B5776" t="s">
        <v>5782</v>
      </c>
      <c r="C5776" s="1">
        <v>45212</v>
      </c>
      <c r="D5776" t="str">
        <f>TEXT(Hospital_Emergency_Room_Data[[#This Row],[Patient Admission Date]],"mmm")</f>
        <v>Oct</v>
      </c>
      <c r="E5776">
        <f>YEAR(Hospital_Emergency_Room_Data[[#This Row],[Patient Admission Date]])</f>
        <v>2023</v>
      </c>
      <c r="F5776" s="2">
        <v>0.43263888888888891</v>
      </c>
      <c r="G5776" s="8" t="str">
        <f>TEXT(Hospital_Emergency_Room_Data[[#This Row],[Patient Admission Date]],"dddd")</f>
        <v>Friday</v>
      </c>
      <c r="H5776" t="s">
        <v>41</v>
      </c>
      <c r="I5776">
        <v>73</v>
      </c>
      <c r="J5776" s="5" t="s">
        <v>9222</v>
      </c>
      <c r="K5776" t="s">
        <v>32</v>
      </c>
      <c r="L5776" t="s">
        <v>13</v>
      </c>
      <c r="M5776" t="s">
        <v>9210</v>
      </c>
      <c r="N5776">
        <v>0</v>
      </c>
      <c r="O5776">
        <v>30</v>
      </c>
      <c r="P5776" t="s">
        <v>9225</v>
      </c>
      <c r="Q5776">
        <v>13</v>
      </c>
      <c r="R5776">
        <v>10</v>
      </c>
      <c r="S5776" t="s">
        <v>9255</v>
      </c>
      <c r="T5776" t="s">
        <v>9265</v>
      </c>
      <c r="U5776" t="s">
        <v>9282</v>
      </c>
      <c r="V5776" t="str" cm="1">
        <f t="array" ref="V5776">_xlfn.IFS(Hospital_Emergency_Room_Data[[#This Row],[Day]]&lt;=10,"Start(1-10)",Hospital_Emergency_Room_Data[[#This Row],[Day]]&lt;=20,"Middle(11-20)",Hospital_Emergency_Room_Data[[#This Row],[Day]]&gt;20,"End(21-30)")</f>
        <v>Middle(11-20)</v>
      </c>
    </row>
    <row r="5777" spans="1:22">
      <c r="A5777">
        <v>677141863</v>
      </c>
      <c r="B5777" t="s">
        <v>5783</v>
      </c>
      <c r="C5777" s="1">
        <v>45436</v>
      </c>
      <c r="D5777" t="str">
        <f>TEXT(Hospital_Emergency_Room_Data[[#This Row],[Patient Admission Date]],"mmm")</f>
        <v>May</v>
      </c>
      <c r="E5777">
        <f>YEAR(Hospital_Emergency_Room_Data[[#This Row],[Patient Admission Date]])</f>
        <v>2024</v>
      </c>
      <c r="F5777" s="2">
        <v>0.39930555555555558</v>
      </c>
      <c r="G5777" s="8" t="str">
        <f>TEXT(Hospital_Emergency_Room_Data[[#This Row],[Patient Admission Date]],"dddd")</f>
        <v>Friday</v>
      </c>
      <c r="H5777" t="s">
        <v>41</v>
      </c>
      <c r="I5777">
        <v>17</v>
      </c>
      <c r="J5777" s="5" t="s">
        <v>9220</v>
      </c>
      <c r="K5777" t="s">
        <v>32</v>
      </c>
      <c r="L5777" t="s">
        <v>13</v>
      </c>
      <c r="M5777" t="s">
        <v>9210</v>
      </c>
      <c r="N5777">
        <v>1</v>
      </c>
      <c r="O5777">
        <v>57</v>
      </c>
      <c r="P5777" t="s">
        <v>9225</v>
      </c>
      <c r="Q5777">
        <v>24</v>
      </c>
      <c r="R5777">
        <v>9</v>
      </c>
      <c r="S5777" t="s">
        <v>9255</v>
      </c>
      <c r="T5777" t="s">
        <v>9264</v>
      </c>
      <c r="U5777" t="s">
        <v>9283</v>
      </c>
      <c r="V5777" t="str" cm="1">
        <f t="array" ref="V5777">_xlfn.IFS(Hospital_Emergency_Room_Data[[#This Row],[Day]]&lt;=10,"Start(1-10)",Hospital_Emergency_Room_Data[[#This Row],[Day]]&lt;=20,"Middle(11-20)",Hospital_Emergency_Room_Data[[#This Row],[Day]]&gt;20,"End(21-30)")</f>
        <v>End(21-30)</v>
      </c>
    </row>
    <row r="5778" spans="1:22">
      <c r="A5778">
        <v>885771156</v>
      </c>
      <c r="B5778" t="s">
        <v>5784</v>
      </c>
      <c r="C5778" s="1">
        <v>45089</v>
      </c>
      <c r="D5778" t="str">
        <f>TEXT(Hospital_Emergency_Room_Data[[#This Row],[Patient Admission Date]],"mmm")</f>
        <v>Jun</v>
      </c>
      <c r="E5778">
        <f>YEAR(Hospital_Emergency_Room_Data[[#This Row],[Patient Admission Date]])</f>
        <v>2023</v>
      </c>
      <c r="F5778" s="2">
        <v>0.17569444444444443</v>
      </c>
      <c r="G5778" s="8" t="str">
        <f>TEXT(Hospital_Emergency_Room_Data[[#This Row],[Patient Admission Date]],"dddd")</f>
        <v>Monday</v>
      </c>
      <c r="H5778" t="s">
        <v>41</v>
      </c>
      <c r="I5778">
        <v>34</v>
      </c>
      <c r="J5778" s="5" t="s">
        <v>9223</v>
      </c>
      <c r="K5778" t="s">
        <v>32</v>
      </c>
      <c r="L5778" t="s">
        <v>13</v>
      </c>
      <c r="M5778" t="s">
        <v>9210</v>
      </c>
      <c r="N5778">
        <v>2</v>
      </c>
      <c r="O5778">
        <v>23</v>
      </c>
      <c r="P5778" t="s">
        <v>9226</v>
      </c>
      <c r="Q5778">
        <v>12</v>
      </c>
      <c r="R5778">
        <v>4</v>
      </c>
      <c r="S5778" t="s">
        <v>9258</v>
      </c>
      <c r="T5778" t="s">
        <v>9265</v>
      </c>
      <c r="U5778" t="s">
        <v>9282</v>
      </c>
      <c r="V5778" t="str" cm="1">
        <f t="array" ref="V5778">_xlfn.IFS(Hospital_Emergency_Room_Data[[#This Row],[Day]]&lt;=10,"Start(1-10)",Hospital_Emergency_Room_Data[[#This Row],[Day]]&lt;=20,"Middle(11-20)",Hospital_Emergency_Room_Data[[#This Row],[Day]]&gt;20,"End(21-30)")</f>
        <v>Middle(11-20)</v>
      </c>
    </row>
    <row r="5779" spans="1:22">
      <c r="A5779">
        <v>898298913</v>
      </c>
      <c r="B5779" t="s">
        <v>5576</v>
      </c>
      <c r="C5779" s="1">
        <v>45035</v>
      </c>
      <c r="D5779" t="str">
        <f>TEXT(Hospital_Emergency_Room_Data[[#This Row],[Patient Admission Date]],"mmm")</f>
        <v>Apr</v>
      </c>
      <c r="E5779">
        <f>YEAR(Hospital_Emergency_Room_Data[[#This Row],[Patient Admission Date]])</f>
        <v>2023</v>
      </c>
      <c r="F5779" s="2">
        <v>0.35555555555555557</v>
      </c>
      <c r="G5779" s="8" t="str">
        <f>TEXT(Hospital_Emergency_Room_Data[[#This Row],[Patient Admission Date]],"dddd")</f>
        <v>Wednesday</v>
      </c>
      <c r="H5779" t="s">
        <v>41</v>
      </c>
      <c r="I5779">
        <v>54</v>
      </c>
      <c r="J5779" s="5" t="s">
        <v>9219</v>
      </c>
      <c r="K5779" t="s">
        <v>32</v>
      </c>
      <c r="L5779" t="s">
        <v>13</v>
      </c>
      <c r="M5779" t="s">
        <v>9210</v>
      </c>
      <c r="N5779">
        <v>4</v>
      </c>
      <c r="O5779">
        <v>19</v>
      </c>
      <c r="P5779" t="s">
        <v>9226</v>
      </c>
      <c r="Q5779">
        <v>19</v>
      </c>
      <c r="R5779">
        <v>8</v>
      </c>
      <c r="S5779" t="s">
        <v>9255</v>
      </c>
      <c r="T5779" t="s">
        <v>9262</v>
      </c>
      <c r="U5779" t="s">
        <v>9282</v>
      </c>
      <c r="V5779" t="str" cm="1">
        <f t="array" ref="V5779">_xlfn.IFS(Hospital_Emergency_Room_Data[[#This Row],[Day]]&lt;=10,"Start(1-10)",Hospital_Emergency_Room_Data[[#This Row],[Day]]&lt;=20,"Middle(11-20)",Hospital_Emergency_Room_Data[[#This Row],[Day]]&gt;20,"End(21-30)")</f>
        <v>Middle(11-20)</v>
      </c>
    </row>
    <row r="5780" spans="1:22">
      <c r="A5780">
        <v>589456897</v>
      </c>
      <c r="B5780" t="s">
        <v>5785</v>
      </c>
      <c r="C5780" s="1">
        <v>45502</v>
      </c>
      <c r="D5780" t="str">
        <f>TEXT(Hospital_Emergency_Room_Data[[#This Row],[Patient Admission Date]],"mmm")</f>
        <v>Jul</v>
      </c>
      <c r="E5780">
        <f>YEAR(Hospital_Emergency_Room_Data[[#This Row],[Patient Admission Date]])</f>
        <v>2024</v>
      </c>
      <c r="F5780" s="2">
        <v>0.12708333333333333</v>
      </c>
      <c r="G5780" s="8" t="str">
        <f>TEXT(Hospital_Emergency_Room_Data[[#This Row],[Patient Admission Date]],"dddd")</f>
        <v>Monday</v>
      </c>
      <c r="H5780" t="s">
        <v>41</v>
      </c>
      <c r="I5780">
        <v>56</v>
      </c>
      <c r="J5780" s="5" t="s">
        <v>9219</v>
      </c>
      <c r="K5780" t="s">
        <v>32</v>
      </c>
      <c r="L5780" t="s">
        <v>13</v>
      </c>
      <c r="M5780" t="s">
        <v>9210</v>
      </c>
      <c r="N5780">
        <v>4</v>
      </c>
      <c r="O5780">
        <v>49</v>
      </c>
      <c r="P5780" t="s">
        <v>9225</v>
      </c>
      <c r="Q5780">
        <v>29</v>
      </c>
      <c r="R5780">
        <v>3</v>
      </c>
      <c r="S5780" t="s">
        <v>9258</v>
      </c>
      <c r="T5780" t="s">
        <v>9264</v>
      </c>
      <c r="U5780" t="s">
        <v>9283</v>
      </c>
      <c r="V5780" t="str" cm="1">
        <f t="array" ref="V5780">_xlfn.IFS(Hospital_Emergency_Room_Data[[#This Row],[Day]]&lt;=10,"Start(1-10)",Hospital_Emergency_Room_Data[[#This Row],[Day]]&lt;=20,"Middle(11-20)",Hospital_Emergency_Room_Data[[#This Row],[Day]]&gt;20,"End(21-30)")</f>
        <v>End(21-30)</v>
      </c>
    </row>
    <row r="5781" spans="1:22">
      <c r="A5781">
        <v>156957483</v>
      </c>
      <c r="B5781" t="s">
        <v>5786</v>
      </c>
      <c r="C5781" s="1">
        <v>45175</v>
      </c>
      <c r="D5781" t="str">
        <f>TEXT(Hospital_Emergency_Room_Data[[#This Row],[Patient Admission Date]],"mmm")</f>
        <v>Sep</v>
      </c>
      <c r="E5781">
        <f>YEAR(Hospital_Emergency_Room_Data[[#This Row],[Patient Admission Date]])</f>
        <v>2023</v>
      </c>
      <c r="F5781" s="2">
        <v>6.7361111111111108E-2</v>
      </c>
      <c r="G5781" s="8" t="str">
        <f>TEXT(Hospital_Emergency_Room_Data[[#This Row],[Patient Admission Date]],"dddd")</f>
        <v>Wednesday</v>
      </c>
      <c r="H5781" t="s">
        <v>41</v>
      </c>
      <c r="I5781">
        <v>27</v>
      </c>
      <c r="J5781" s="5" t="s">
        <v>9220</v>
      </c>
      <c r="K5781" t="s">
        <v>32</v>
      </c>
      <c r="L5781" t="s">
        <v>13</v>
      </c>
      <c r="M5781" t="s">
        <v>9210</v>
      </c>
      <c r="N5781">
        <v>6</v>
      </c>
      <c r="O5781">
        <v>49</v>
      </c>
      <c r="P5781" t="s">
        <v>9225</v>
      </c>
      <c r="Q5781">
        <v>6</v>
      </c>
      <c r="R5781">
        <v>1</v>
      </c>
      <c r="S5781" t="s">
        <v>9258</v>
      </c>
      <c r="T5781" t="s">
        <v>9263</v>
      </c>
      <c r="U5781" t="s">
        <v>9283</v>
      </c>
      <c r="V5781" t="str" cm="1">
        <f t="array" ref="V5781">_xlfn.IFS(Hospital_Emergency_Room_Data[[#This Row],[Day]]&lt;=10,"Start(1-10)",Hospital_Emergency_Room_Data[[#This Row],[Day]]&lt;=20,"Middle(11-20)",Hospital_Emergency_Room_Data[[#This Row],[Day]]&gt;20,"End(21-30)")</f>
        <v>Start(1-10)</v>
      </c>
    </row>
    <row r="5782" spans="1:22">
      <c r="A5782">
        <v>215811749</v>
      </c>
      <c r="B5782" t="s">
        <v>5787</v>
      </c>
      <c r="C5782" s="1">
        <v>45458</v>
      </c>
      <c r="D5782" t="str">
        <f>TEXT(Hospital_Emergency_Room_Data[[#This Row],[Patient Admission Date]],"mmm")</f>
        <v>Jun</v>
      </c>
      <c r="E5782">
        <f>YEAR(Hospital_Emergency_Room_Data[[#This Row],[Patient Admission Date]])</f>
        <v>2024</v>
      </c>
      <c r="F5782" s="2">
        <v>0.18888888888888888</v>
      </c>
      <c r="G5782" s="8" t="str">
        <f>TEXT(Hospital_Emergency_Room_Data[[#This Row],[Patient Admission Date]],"dddd")</f>
        <v>Saturday</v>
      </c>
      <c r="H5782" t="s">
        <v>41</v>
      </c>
      <c r="I5782">
        <v>18</v>
      </c>
      <c r="J5782" s="5" t="s">
        <v>9220</v>
      </c>
      <c r="K5782" t="s">
        <v>32</v>
      </c>
      <c r="L5782" t="s">
        <v>13</v>
      </c>
      <c r="M5782" t="s">
        <v>9210</v>
      </c>
      <c r="N5782">
        <v>7</v>
      </c>
      <c r="O5782">
        <v>57</v>
      </c>
      <c r="P5782" t="s">
        <v>9225</v>
      </c>
      <c r="Q5782">
        <v>15</v>
      </c>
      <c r="R5782">
        <v>4</v>
      </c>
      <c r="S5782" t="s">
        <v>9258</v>
      </c>
      <c r="T5782" t="s">
        <v>9262</v>
      </c>
      <c r="U5782" t="s">
        <v>9283</v>
      </c>
      <c r="V5782" t="str" cm="1">
        <f t="array" ref="V5782">_xlfn.IFS(Hospital_Emergency_Room_Data[[#This Row],[Day]]&lt;=10,"Start(1-10)",Hospital_Emergency_Room_Data[[#This Row],[Day]]&lt;=20,"Middle(11-20)",Hospital_Emergency_Room_Data[[#This Row],[Day]]&gt;20,"End(21-30)")</f>
        <v>Middle(11-20)</v>
      </c>
    </row>
    <row r="5783" spans="1:22">
      <c r="A5783">
        <v>676680533</v>
      </c>
      <c r="B5783" t="s">
        <v>5788</v>
      </c>
      <c r="C5783" s="1">
        <v>45240</v>
      </c>
      <c r="D5783" t="str">
        <f>TEXT(Hospital_Emergency_Room_Data[[#This Row],[Patient Admission Date]],"mmm")</f>
        <v>Nov</v>
      </c>
      <c r="E5783">
        <f>YEAR(Hospital_Emergency_Room_Data[[#This Row],[Patient Admission Date]])</f>
        <v>2023</v>
      </c>
      <c r="F5783" s="2">
        <v>0.48819444444444443</v>
      </c>
      <c r="G5783" s="8" t="str">
        <f>TEXT(Hospital_Emergency_Room_Data[[#This Row],[Patient Admission Date]],"dddd")</f>
        <v>Friday</v>
      </c>
      <c r="H5783" t="s">
        <v>41</v>
      </c>
      <c r="I5783">
        <v>14</v>
      </c>
      <c r="J5783" s="5" t="s">
        <v>9221</v>
      </c>
      <c r="K5783" t="s">
        <v>32</v>
      </c>
      <c r="L5783" t="s">
        <v>13</v>
      </c>
      <c r="M5783" t="s">
        <v>9210</v>
      </c>
      <c r="N5783">
        <v>7</v>
      </c>
      <c r="O5783">
        <v>53</v>
      </c>
      <c r="P5783" t="s">
        <v>9225</v>
      </c>
      <c r="Q5783">
        <v>10</v>
      </c>
      <c r="R5783">
        <v>11</v>
      </c>
      <c r="S5783" t="s">
        <v>9255</v>
      </c>
      <c r="T5783" t="s">
        <v>9265</v>
      </c>
      <c r="U5783" t="s">
        <v>9283</v>
      </c>
      <c r="V5783" t="str" cm="1">
        <f t="array" ref="V5783">_xlfn.IFS(Hospital_Emergency_Room_Data[[#This Row],[Day]]&lt;=10,"Start(1-10)",Hospital_Emergency_Room_Data[[#This Row],[Day]]&lt;=20,"Middle(11-20)",Hospital_Emergency_Room_Data[[#This Row],[Day]]&gt;20,"End(21-30)")</f>
        <v>Start(1-10)</v>
      </c>
    </row>
    <row r="5784" spans="1:22">
      <c r="A5784">
        <v>182572436</v>
      </c>
      <c r="B5784" t="s">
        <v>5789</v>
      </c>
      <c r="C5784" s="1">
        <v>45531</v>
      </c>
      <c r="D5784" t="str">
        <f>TEXT(Hospital_Emergency_Room_Data[[#This Row],[Patient Admission Date]],"mmm")</f>
        <v>Aug</v>
      </c>
      <c r="E5784">
        <f>YEAR(Hospital_Emergency_Room_Data[[#This Row],[Patient Admission Date]])</f>
        <v>2024</v>
      </c>
      <c r="F5784" s="2">
        <v>0.29930555555555555</v>
      </c>
      <c r="G5784" s="8" t="str">
        <f>TEXT(Hospital_Emergency_Room_Data[[#This Row],[Patient Admission Date]],"dddd")</f>
        <v>Tuesday</v>
      </c>
      <c r="H5784" t="s">
        <v>41</v>
      </c>
      <c r="I5784">
        <v>34</v>
      </c>
      <c r="J5784" s="5" t="s">
        <v>9223</v>
      </c>
      <c r="K5784" t="s">
        <v>32</v>
      </c>
      <c r="L5784" t="s">
        <v>13</v>
      </c>
      <c r="M5784" t="s">
        <v>9210</v>
      </c>
      <c r="N5784">
        <v>8</v>
      </c>
      <c r="O5784">
        <v>11</v>
      </c>
      <c r="P5784" t="s">
        <v>9226</v>
      </c>
      <c r="Q5784">
        <v>27</v>
      </c>
      <c r="R5784">
        <v>7</v>
      </c>
      <c r="S5784" t="s">
        <v>9255</v>
      </c>
      <c r="T5784" t="s">
        <v>9264</v>
      </c>
      <c r="U5784" t="s">
        <v>9282</v>
      </c>
      <c r="V5784" t="str" cm="1">
        <f t="array" ref="V5784">_xlfn.IFS(Hospital_Emergency_Room_Data[[#This Row],[Day]]&lt;=10,"Start(1-10)",Hospital_Emergency_Room_Data[[#This Row],[Day]]&lt;=20,"Middle(11-20)",Hospital_Emergency_Room_Data[[#This Row],[Day]]&gt;20,"End(21-30)")</f>
        <v>End(21-30)</v>
      </c>
    </row>
    <row r="5785" spans="1:22">
      <c r="A5785">
        <v>218353191</v>
      </c>
      <c r="B5785" t="s">
        <v>5790</v>
      </c>
      <c r="C5785" s="1">
        <v>45441</v>
      </c>
      <c r="D5785" t="str">
        <f>TEXT(Hospital_Emergency_Room_Data[[#This Row],[Patient Admission Date]],"mmm")</f>
        <v>May</v>
      </c>
      <c r="E5785">
        <f>YEAR(Hospital_Emergency_Room_Data[[#This Row],[Patient Admission Date]])</f>
        <v>2024</v>
      </c>
      <c r="F5785" s="2">
        <v>0.61041666666666672</v>
      </c>
      <c r="G5785" s="8" t="str">
        <f>TEXT(Hospital_Emergency_Room_Data[[#This Row],[Patient Admission Date]],"dddd")</f>
        <v>Wednesday</v>
      </c>
      <c r="H5785" t="s">
        <v>41</v>
      </c>
      <c r="I5785">
        <v>60</v>
      </c>
      <c r="J5785" s="5" t="s">
        <v>9217</v>
      </c>
      <c r="K5785" t="s">
        <v>32</v>
      </c>
      <c r="L5785" t="s">
        <v>13</v>
      </c>
      <c r="M5785" t="s">
        <v>9210</v>
      </c>
      <c r="N5785">
        <v>9</v>
      </c>
      <c r="O5785">
        <v>57</v>
      </c>
      <c r="P5785" t="s">
        <v>9225</v>
      </c>
      <c r="Q5785">
        <v>29</v>
      </c>
      <c r="R5785">
        <v>14</v>
      </c>
      <c r="S5785" t="s">
        <v>9257</v>
      </c>
      <c r="T5785" t="s">
        <v>9264</v>
      </c>
      <c r="U5785" t="s">
        <v>9283</v>
      </c>
      <c r="V5785" t="str" cm="1">
        <f t="array" ref="V5785">_xlfn.IFS(Hospital_Emergency_Room_Data[[#This Row],[Day]]&lt;=10,"Start(1-10)",Hospital_Emergency_Room_Data[[#This Row],[Day]]&lt;=20,"Middle(11-20)",Hospital_Emergency_Room_Data[[#This Row],[Day]]&gt;20,"End(21-30)")</f>
        <v>End(21-30)</v>
      </c>
    </row>
    <row r="5786" spans="1:22">
      <c r="A5786">
        <v>319819733</v>
      </c>
      <c r="B5786" t="s">
        <v>5791</v>
      </c>
      <c r="C5786" s="1">
        <v>45049</v>
      </c>
      <c r="D5786" t="str">
        <f>TEXT(Hospital_Emergency_Room_Data[[#This Row],[Patient Admission Date]],"mmm")</f>
        <v>May</v>
      </c>
      <c r="E5786">
        <f>YEAR(Hospital_Emergency_Room_Data[[#This Row],[Patient Admission Date]])</f>
        <v>2023</v>
      </c>
      <c r="F5786" s="2">
        <v>0.38541666666666669</v>
      </c>
      <c r="G5786" s="8" t="str">
        <f>TEXT(Hospital_Emergency_Room_Data[[#This Row],[Patient Admission Date]],"dddd")</f>
        <v>Wednesday</v>
      </c>
      <c r="H5786" t="s">
        <v>41</v>
      </c>
      <c r="I5786">
        <v>58</v>
      </c>
      <c r="J5786" s="5" t="s">
        <v>9219</v>
      </c>
      <c r="K5786" t="s">
        <v>32</v>
      </c>
      <c r="L5786" t="s">
        <v>13</v>
      </c>
      <c r="M5786" t="s">
        <v>9210</v>
      </c>
      <c r="N5786">
        <v>9</v>
      </c>
      <c r="O5786">
        <v>33</v>
      </c>
      <c r="P5786" t="s">
        <v>9225</v>
      </c>
      <c r="Q5786">
        <v>3</v>
      </c>
      <c r="R5786">
        <v>9</v>
      </c>
      <c r="S5786" t="s">
        <v>9255</v>
      </c>
      <c r="T5786" t="s">
        <v>9263</v>
      </c>
      <c r="U5786" t="s">
        <v>9300</v>
      </c>
      <c r="V5786" t="str" cm="1">
        <f t="array" ref="V5786">_xlfn.IFS(Hospital_Emergency_Room_Data[[#This Row],[Day]]&lt;=10,"Start(1-10)",Hospital_Emergency_Room_Data[[#This Row],[Day]]&lt;=20,"Middle(11-20)",Hospital_Emergency_Room_Data[[#This Row],[Day]]&gt;20,"End(21-30)")</f>
        <v>Start(1-10)</v>
      </c>
    </row>
    <row r="5787" spans="1:22">
      <c r="A5787">
        <v>447043850</v>
      </c>
      <c r="B5787" t="s">
        <v>5792</v>
      </c>
      <c r="C5787" s="1">
        <v>45501</v>
      </c>
      <c r="D5787" t="str">
        <f>TEXT(Hospital_Emergency_Room_Data[[#This Row],[Patient Admission Date]],"mmm")</f>
        <v>Jul</v>
      </c>
      <c r="E5787">
        <f>YEAR(Hospital_Emergency_Room_Data[[#This Row],[Patient Admission Date]])</f>
        <v>2024</v>
      </c>
      <c r="F5787" s="2">
        <v>9.0972222222222218E-2</v>
      </c>
      <c r="G5787" s="8" t="str">
        <f>TEXT(Hospital_Emergency_Room_Data[[#This Row],[Patient Admission Date]],"dddd")</f>
        <v>Sunday</v>
      </c>
      <c r="H5787" t="s">
        <v>41</v>
      </c>
      <c r="I5787">
        <v>37</v>
      </c>
      <c r="J5787" s="5" t="s">
        <v>9223</v>
      </c>
      <c r="K5787" t="s">
        <v>32</v>
      </c>
      <c r="L5787" t="s">
        <v>13</v>
      </c>
      <c r="M5787" t="s">
        <v>9210</v>
      </c>
      <c r="N5787">
        <v>10</v>
      </c>
      <c r="O5787">
        <v>49</v>
      </c>
      <c r="P5787" t="s">
        <v>9225</v>
      </c>
      <c r="Q5787">
        <v>28</v>
      </c>
      <c r="R5787">
        <v>2</v>
      </c>
      <c r="S5787" t="s">
        <v>9258</v>
      </c>
      <c r="T5787" t="s">
        <v>9264</v>
      </c>
      <c r="U5787" t="s">
        <v>9283</v>
      </c>
      <c r="V5787" t="str" cm="1">
        <f t="array" ref="V5787">_xlfn.IFS(Hospital_Emergency_Room_Data[[#This Row],[Day]]&lt;=10,"Start(1-10)",Hospital_Emergency_Room_Data[[#This Row],[Day]]&lt;=20,"Middle(11-20)",Hospital_Emergency_Room_Data[[#This Row],[Day]]&gt;20,"End(21-30)")</f>
        <v>End(21-30)</v>
      </c>
    </row>
    <row r="5788" spans="1:22">
      <c r="A5788">
        <v>157799833</v>
      </c>
      <c r="B5788" t="s">
        <v>5793</v>
      </c>
      <c r="C5788" s="1">
        <v>45122</v>
      </c>
      <c r="D5788" t="str">
        <f>TEXT(Hospital_Emergency_Room_Data[[#This Row],[Patient Admission Date]],"mmm")</f>
        <v>Jul</v>
      </c>
      <c r="E5788">
        <f>YEAR(Hospital_Emergency_Room_Data[[#This Row],[Patient Admission Date]])</f>
        <v>2023</v>
      </c>
      <c r="F5788" s="2">
        <v>0.46250000000000002</v>
      </c>
      <c r="G5788" s="8" t="str">
        <f>TEXT(Hospital_Emergency_Room_Data[[#This Row],[Patient Admission Date]],"dddd")</f>
        <v>Saturday</v>
      </c>
      <c r="H5788" t="s">
        <v>41</v>
      </c>
      <c r="I5788">
        <v>68</v>
      </c>
      <c r="J5788" s="5" t="s">
        <v>9217</v>
      </c>
      <c r="K5788" t="s">
        <v>32</v>
      </c>
      <c r="L5788" t="s">
        <v>13</v>
      </c>
      <c r="M5788" t="s">
        <v>9210</v>
      </c>
      <c r="N5788">
        <v>10</v>
      </c>
      <c r="O5788">
        <v>22</v>
      </c>
      <c r="P5788" t="s">
        <v>9226</v>
      </c>
      <c r="Q5788">
        <v>15</v>
      </c>
      <c r="R5788">
        <v>11</v>
      </c>
      <c r="S5788" t="s">
        <v>9255</v>
      </c>
      <c r="T5788" t="s">
        <v>9262</v>
      </c>
      <c r="U5788" t="s">
        <v>9282</v>
      </c>
      <c r="V5788" t="str" cm="1">
        <f t="array" ref="V5788">_xlfn.IFS(Hospital_Emergency_Room_Data[[#This Row],[Day]]&lt;=10,"Start(1-10)",Hospital_Emergency_Room_Data[[#This Row],[Day]]&lt;=20,"Middle(11-20)",Hospital_Emergency_Room_Data[[#This Row],[Day]]&gt;20,"End(21-30)")</f>
        <v>Middle(11-20)</v>
      </c>
    </row>
    <row r="5789" spans="1:22">
      <c r="A5789">
        <v>771876088</v>
      </c>
      <c r="B5789" t="s">
        <v>5794</v>
      </c>
      <c r="C5789" s="1">
        <v>45528</v>
      </c>
      <c r="D5789" t="str">
        <f>TEXT(Hospital_Emergency_Room_Data[[#This Row],[Patient Admission Date]],"mmm")</f>
        <v>Aug</v>
      </c>
      <c r="E5789">
        <f>YEAR(Hospital_Emergency_Room_Data[[#This Row],[Patient Admission Date]])</f>
        <v>2024</v>
      </c>
      <c r="F5789" s="2">
        <v>0.26666666666666666</v>
      </c>
      <c r="G5789" s="8" t="str">
        <f>TEXT(Hospital_Emergency_Room_Data[[#This Row],[Patient Admission Date]],"dddd")</f>
        <v>Saturday</v>
      </c>
      <c r="H5789" t="s">
        <v>41</v>
      </c>
      <c r="I5789">
        <v>14</v>
      </c>
      <c r="J5789" s="5" t="s">
        <v>9221</v>
      </c>
      <c r="K5789" t="s">
        <v>32</v>
      </c>
      <c r="L5789" t="s">
        <v>50</v>
      </c>
      <c r="M5789" t="s">
        <v>9210</v>
      </c>
      <c r="O5789">
        <v>22</v>
      </c>
      <c r="P5789" t="s">
        <v>9226</v>
      </c>
      <c r="Q5789">
        <v>24</v>
      </c>
      <c r="R5789">
        <v>6</v>
      </c>
      <c r="S5789" t="s">
        <v>9255</v>
      </c>
      <c r="T5789" t="s">
        <v>9264</v>
      </c>
      <c r="U5789" t="s">
        <v>9282</v>
      </c>
      <c r="V5789" t="str" cm="1">
        <f t="array" ref="V5789">_xlfn.IFS(Hospital_Emergency_Room_Data[[#This Row],[Day]]&lt;=10,"Start(1-10)",Hospital_Emergency_Room_Data[[#This Row],[Day]]&lt;=20,"Middle(11-20)",Hospital_Emergency_Room_Data[[#This Row],[Day]]&gt;20,"End(21-30)")</f>
        <v>End(21-30)</v>
      </c>
    </row>
    <row r="5790" spans="1:22">
      <c r="A5790">
        <v>332358330</v>
      </c>
      <c r="B5790" t="s">
        <v>5795</v>
      </c>
      <c r="C5790" s="1">
        <v>45422</v>
      </c>
      <c r="D5790" t="str">
        <f>TEXT(Hospital_Emergency_Room_Data[[#This Row],[Patient Admission Date]],"mmm")</f>
        <v>May</v>
      </c>
      <c r="E5790">
        <f>YEAR(Hospital_Emergency_Room_Data[[#This Row],[Patient Admission Date]])</f>
        <v>2024</v>
      </c>
      <c r="F5790" s="2">
        <v>0.2048611111111111</v>
      </c>
      <c r="G5790" s="8" t="str">
        <f>TEXT(Hospital_Emergency_Room_Data[[#This Row],[Patient Admission Date]],"dddd")</f>
        <v>Friday</v>
      </c>
      <c r="H5790" t="s">
        <v>41</v>
      </c>
      <c r="I5790">
        <v>14</v>
      </c>
      <c r="J5790" s="5" t="s">
        <v>9221</v>
      </c>
      <c r="K5790" t="s">
        <v>32</v>
      </c>
      <c r="L5790" t="s">
        <v>50</v>
      </c>
      <c r="M5790" t="s">
        <v>9210</v>
      </c>
      <c r="O5790">
        <v>19</v>
      </c>
      <c r="P5790" t="s">
        <v>9226</v>
      </c>
      <c r="Q5790">
        <v>10</v>
      </c>
      <c r="R5790">
        <v>4</v>
      </c>
      <c r="S5790" t="s">
        <v>9258</v>
      </c>
      <c r="T5790" t="s">
        <v>9265</v>
      </c>
      <c r="U5790" t="s">
        <v>9282</v>
      </c>
      <c r="V5790" t="str" cm="1">
        <f t="array" ref="V5790">_xlfn.IFS(Hospital_Emergency_Room_Data[[#This Row],[Day]]&lt;=10,"Start(1-10)",Hospital_Emergency_Room_Data[[#This Row],[Day]]&lt;=20,"Middle(11-20)",Hospital_Emergency_Room_Data[[#This Row],[Day]]&gt;20,"End(21-30)")</f>
        <v>Start(1-10)</v>
      </c>
    </row>
    <row r="5791" spans="1:22">
      <c r="A5791">
        <v>870812711</v>
      </c>
      <c r="B5791" t="s">
        <v>5796</v>
      </c>
      <c r="C5791" s="1">
        <v>45540</v>
      </c>
      <c r="D5791" t="str">
        <f>TEXT(Hospital_Emergency_Room_Data[[#This Row],[Patient Admission Date]],"mmm")</f>
        <v>Sep</v>
      </c>
      <c r="E5791">
        <f>YEAR(Hospital_Emergency_Room_Data[[#This Row],[Patient Admission Date]])</f>
        <v>2024</v>
      </c>
      <c r="F5791" s="2">
        <v>0.52708333333333335</v>
      </c>
      <c r="G5791" s="8" t="str">
        <f>TEXT(Hospital_Emergency_Room_Data[[#This Row],[Patient Admission Date]],"dddd")</f>
        <v>Thursday</v>
      </c>
      <c r="H5791" t="s">
        <v>41</v>
      </c>
      <c r="I5791">
        <v>42</v>
      </c>
      <c r="J5791" s="5" t="s">
        <v>9223</v>
      </c>
      <c r="K5791" t="s">
        <v>32</v>
      </c>
      <c r="L5791" t="s">
        <v>50</v>
      </c>
      <c r="M5791" t="s">
        <v>9210</v>
      </c>
      <c r="O5791">
        <v>60</v>
      </c>
      <c r="P5791" t="s">
        <v>9225</v>
      </c>
      <c r="Q5791">
        <v>5</v>
      </c>
      <c r="R5791">
        <v>12</v>
      </c>
      <c r="S5791" t="s">
        <v>9257</v>
      </c>
      <c r="T5791" t="s">
        <v>9263</v>
      </c>
      <c r="U5791" t="s">
        <v>9283</v>
      </c>
      <c r="V5791" t="str" cm="1">
        <f t="array" ref="V5791">_xlfn.IFS(Hospital_Emergency_Room_Data[[#This Row],[Day]]&lt;=10,"Start(1-10)",Hospital_Emergency_Room_Data[[#This Row],[Day]]&lt;=20,"Middle(11-20)",Hospital_Emergency_Room_Data[[#This Row],[Day]]&gt;20,"End(21-30)")</f>
        <v>Start(1-10)</v>
      </c>
    </row>
    <row r="5792" spans="1:22">
      <c r="A5792">
        <v>846186745</v>
      </c>
      <c r="B5792" t="s">
        <v>5797</v>
      </c>
      <c r="C5792" s="1">
        <v>45276</v>
      </c>
      <c r="D5792" t="str">
        <f>TEXT(Hospital_Emergency_Room_Data[[#This Row],[Patient Admission Date]],"mmm")</f>
        <v>Dec</v>
      </c>
      <c r="E5792">
        <f>YEAR(Hospital_Emergency_Room_Data[[#This Row],[Patient Admission Date]])</f>
        <v>2023</v>
      </c>
      <c r="F5792" s="2">
        <v>0.81458333333333333</v>
      </c>
      <c r="G5792" s="8" t="str">
        <f>TEXT(Hospital_Emergency_Room_Data[[#This Row],[Patient Admission Date]],"dddd")</f>
        <v>Saturday</v>
      </c>
      <c r="H5792" t="s">
        <v>41</v>
      </c>
      <c r="I5792">
        <v>68</v>
      </c>
      <c r="J5792" s="5" t="s">
        <v>9217</v>
      </c>
      <c r="K5792" t="s">
        <v>32</v>
      </c>
      <c r="L5792" t="s">
        <v>50</v>
      </c>
      <c r="M5792" t="s">
        <v>9210</v>
      </c>
      <c r="O5792">
        <v>12</v>
      </c>
      <c r="P5792" t="s">
        <v>9226</v>
      </c>
      <c r="Q5792">
        <v>16</v>
      </c>
      <c r="R5792">
        <v>19</v>
      </c>
      <c r="S5792" t="s">
        <v>9256</v>
      </c>
      <c r="T5792" t="s">
        <v>9262</v>
      </c>
      <c r="U5792" t="s">
        <v>9282</v>
      </c>
      <c r="V5792" t="str" cm="1">
        <f t="array" ref="V5792">_xlfn.IFS(Hospital_Emergency_Room_Data[[#This Row],[Day]]&lt;=10,"Start(1-10)",Hospital_Emergency_Room_Data[[#This Row],[Day]]&lt;=20,"Middle(11-20)",Hospital_Emergency_Room_Data[[#This Row],[Day]]&gt;20,"End(21-30)")</f>
        <v>Middle(11-20)</v>
      </c>
    </row>
    <row r="5793" spans="1:22">
      <c r="A5793">
        <v>409764070</v>
      </c>
      <c r="B5793" t="s">
        <v>5798</v>
      </c>
      <c r="C5793" s="1">
        <v>45524</v>
      </c>
      <c r="D5793" t="str">
        <f>TEXT(Hospital_Emergency_Room_Data[[#This Row],[Patient Admission Date]],"mmm")</f>
        <v>Aug</v>
      </c>
      <c r="E5793">
        <f>YEAR(Hospital_Emergency_Room_Data[[#This Row],[Patient Admission Date]])</f>
        <v>2024</v>
      </c>
      <c r="F5793" s="2">
        <v>0.24236111111111111</v>
      </c>
      <c r="G5793" s="8" t="str">
        <f>TEXT(Hospital_Emergency_Room_Data[[#This Row],[Patient Admission Date]],"dddd")</f>
        <v>Tuesday</v>
      </c>
      <c r="H5793" t="s">
        <v>41</v>
      </c>
      <c r="I5793">
        <v>39</v>
      </c>
      <c r="J5793" s="5" t="s">
        <v>9223</v>
      </c>
      <c r="K5793" t="s">
        <v>32</v>
      </c>
      <c r="L5793" t="s">
        <v>50</v>
      </c>
      <c r="M5793" t="s">
        <v>9210</v>
      </c>
      <c r="O5793">
        <v>46</v>
      </c>
      <c r="P5793" t="s">
        <v>9225</v>
      </c>
      <c r="Q5793">
        <v>20</v>
      </c>
      <c r="R5793">
        <v>5</v>
      </c>
      <c r="S5793" t="s">
        <v>9258</v>
      </c>
      <c r="T5793" t="s">
        <v>9262</v>
      </c>
      <c r="U5793" t="s">
        <v>9283</v>
      </c>
      <c r="V5793" t="str" cm="1">
        <f t="array" ref="V5793">_xlfn.IFS(Hospital_Emergency_Room_Data[[#This Row],[Day]]&lt;=10,"Start(1-10)",Hospital_Emergency_Room_Data[[#This Row],[Day]]&lt;=20,"Middle(11-20)",Hospital_Emergency_Room_Data[[#This Row],[Day]]&gt;20,"End(21-30)")</f>
        <v>Middle(11-20)</v>
      </c>
    </row>
    <row r="5794" spans="1:22">
      <c r="A5794">
        <v>836047358</v>
      </c>
      <c r="B5794" t="s">
        <v>5799</v>
      </c>
      <c r="C5794" s="1">
        <v>45472</v>
      </c>
      <c r="D5794" t="str">
        <f>TEXT(Hospital_Emergency_Room_Data[[#This Row],[Patient Admission Date]],"mmm")</f>
        <v>Jun</v>
      </c>
      <c r="E5794">
        <f>YEAR(Hospital_Emergency_Room_Data[[#This Row],[Patient Admission Date]])</f>
        <v>2024</v>
      </c>
      <c r="F5794" s="2">
        <v>0.9819444444444444</v>
      </c>
      <c r="G5794" s="8" t="str">
        <f>TEXT(Hospital_Emergency_Room_Data[[#This Row],[Patient Admission Date]],"dddd")</f>
        <v>Saturday</v>
      </c>
      <c r="H5794" t="s">
        <v>41</v>
      </c>
      <c r="I5794">
        <v>61</v>
      </c>
      <c r="J5794" s="5" t="s">
        <v>9217</v>
      </c>
      <c r="K5794" t="s">
        <v>32</v>
      </c>
      <c r="L5794" t="s">
        <v>50</v>
      </c>
      <c r="M5794" t="s">
        <v>9210</v>
      </c>
      <c r="N5794">
        <v>8</v>
      </c>
      <c r="O5794">
        <v>27</v>
      </c>
      <c r="P5794" t="s">
        <v>9226</v>
      </c>
      <c r="Q5794">
        <v>29</v>
      </c>
      <c r="R5794">
        <v>23</v>
      </c>
      <c r="S5794" t="s">
        <v>9256</v>
      </c>
      <c r="T5794" t="s">
        <v>9264</v>
      </c>
      <c r="U5794" t="s">
        <v>9282</v>
      </c>
      <c r="V5794" t="str" cm="1">
        <f t="array" ref="V5794">_xlfn.IFS(Hospital_Emergency_Room_Data[[#This Row],[Day]]&lt;=10,"Start(1-10)",Hospital_Emergency_Room_Data[[#This Row],[Day]]&lt;=20,"Middle(11-20)",Hospital_Emergency_Room_Data[[#This Row],[Day]]&gt;20,"End(21-30)")</f>
        <v>End(21-30)</v>
      </c>
    </row>
    <row r="5795" spans="1:22">
      <c r="A5795">
        <v>278207716</v>
      </c>
      <c r="B5795" t="s">
        <v>5800</v>
      </c>
      <c r="C5795" s="1">
        <v>45289</v>
      </c>
      <c r="D5795" t="str">
        <f>TEXT(Hospital_Emergency_Room_Data[[#This Row],[Patient Admission Date]],"mmm")</f>
        <v>Dec</v>
      </c>
      <c r="E5795">
        <f>YEAR(Hospital_Emergency_Room_Data[[#This Row],[Patient Admission Date]])</f>
        <v>2023</v>
      </c>
      <c r="F5795" s="2">
        <v>0.95416666666666672</v>
      </c>
      <c r="G5795" s="8" t="str">
        <f>TEXT(Hospital_Emergency_Room_Data[[#This Row],[Patient Admission Date]],"dddd")</f>
        <v>Friday</v>
      </c>
      <c r="H5795" t="s">
        <v>41</v>
      </c>
      <c r="I5795">
        <v>20</v>
      </c>
      <c r="J5795" s="5" t="s">
        <v>9220</v>
      </c>
      <c r="K5795" t="s">
        <v>32</v>
      </c>
      <c r="L5795" t="s">
        <v>9281</v>
      </c>
      <c r="M5795" t="s">
        <v>9210</v>
      </c>
      <c r="O5795">
        <v>23</v>
      </c>
      <c r="P5795" t="s">
        <v>9226</v>
      </c>
      <c r="Q5795">
        <v>29</v>
      </c>
      <c r="R5795">
        <v>22</v>
      </c>
      <c r="S5795" t="s">
        <v>9256</v>
      </c>
      <c r="T5795" t="s">
        <v>9264</v>
      </c>
      <c r="U5795" t="s">
        <v>9282</v>
      </c>
      <c r="V5795" t="str" cm="1">
        <f t="array" ref="V5795">_xlfn.IFS(Hospital_Emergency_Room_Data[[#This Row],[Day]]&lt;=10,"Start(1-10)",Hospital_Emergency_Room_Data[[#This Row],[Day]]&lt;=20,"Middle(11-20)",Hospital_Emergency_Room_Data[[#This Row],[Day]]&gt;20,"End(21-30)")</f>
        <v>End(21-30)</v>
      </c>
    </row>
    <row r="5796" spans="1:22">
      <c r="A5796">
        <v>791237644</v>
      </c>
      <c r="B5796" t="s">
        <v>5801</v>
      </c>
      <c r="C5796" s="1">
        <v>45351</v>
      </c>
      <c r="D5796" t="str">
        <f>TEXT(Hospital_Emergency_Room_Data[[#This Row],[Patient Admission Date]],"mmm")</f>
        <v>Feb</v>
      </c>
      <c r="E5796">
        <f>YEAR(Hospital_Emergency_Room_Data[[#This Row],[Patient Admission Date]])</f>
        <v>2024</v>
      </c>
      <c r="F5796" s="2">
        <v>0.28125</v>
      </c>
      <c r="G5796" s="8" t="str">
        <f>TEXT(Hospital_Emergency_Room_Data[[#This Row],[Patient Admission Date]],"dddd")</f>
        <v>Thursday</v>
      </c>
      <c r="H5796" t="s">
        <v>41</v>
      </c>
      <c r="I5796">
        <v>4</v>
      </c>
      <c r="J5796" s="5" t="s">
        <v>9218</v>
      </c>
      <c r="K5796" t="s">
        <v>32</v>
      </c>
      <c r="L5796" t="s">
        <v>9281</v>
      </c>
      <c r="M5796" t="s">
        <v>9210</v>
      </c>
      <c r="O5796">
        <v>40</v>
      </c>
      <c r="P5796" t="s">
        <v>9225</v>
      </c>
      <c r="Q5796">
        <v>29</v>
      </c>
      <c r="R5796">
        <v>6</v>
      </c>
      <c r="S5796" t="s">
        <v>9255</v>
      </c>
      <c r="T5796" t="s">
        <v>9264</v>
      </c>
      <c r="U5796" t="s">
        <v>9300</v>
      </c>
      <c r="V5796" t="str" cm="1">
        <f t="array" ref="V5796">_xlfn.IFS(Hospital_Emergency_Room_Data[[#This Row],[Day]]&lt;=10,"Start(1-10)",Hospital_Emergency_Room_Data[[#This Row],[Day]]&lt;=20,"Middle(11-20)",Hospital_Emergency_Room_Data[[#This Row],[Day]]&gt;20,"End(21-30)")</f>
        <v>End(21-30)</v>
      </c>
    </row>
    <row r="5797" spans="1:22">
      <c r="A5797">
        <v>319622474</v>
      </c>
      <c r="B5797" t="s">
        <v>5802</v>
      </c>
      <c r="C5797" s="1">
        <v>45127</v>
      </c>
      <c r="D5797" t="str">
        <f>TEXT(Hospital_Emergency_Room_Data[[#This Row],[Patient Admission Date]],"mmm")</f>
        <v>Jul</v>
      </c>
      <c r="E5797">
        <f>YEAR(Hospital_Emergency_Room_Data[[#This Row],[Patient Admission Date]])</f>
        <v>2023</v>
      </c>
      <c r="F5797" s="2">
        <v>5.5555555555555558E-3</v>
      </c>
      <c r="G5797" s="8" t="str">
        <f>TEXT(Hospital_Emergency_Room_Data[[#This Row],[Patient Admission Date]],"dddd")</f>
        <v>Thursday</v>
      </c>
      <c r="H5797" t="s">
        <v>41</v>
      </c>
      <c r="I5797">
        <v>22</v>
      </c>
      <c r="J5797" s="5" t="s">
        <v>9220</v>
      </c>
      <c r="K5797" t="s">
        <v>32</v>
      </c>
      <c r="L5797" t="s">
        <v>9281</v>
      </c>
      <c r="M5797" t="s">
        <v>9210</v>
      </c>
      <c r="O5797">
        <v>45</v>
      </c>
      <c r="P5797" t="s">
        <v>9225</v>
      </c>
      <c r="Q5797">
        <v>20</v>
      </c>
      <c r="R5797">
        <v>0</v>
      </c>
      <c r="S5797" t="s">
        <v>9258</v>
      </c>
      <c r="T5797" t="s">
        <v>9262</v>
      </c>
      <c r="U5797" t="s">
        <v>9300</v>
      </c>
      <c r="V5797" t="str" cm="1">
        <f t="array" ref="V5797">_xlfn.IFS(Hospital_Emergency_Room_Data[[#This Row],[Day]]&lt;=10,"Start(1-10)",Hospital_Emergency_Room_Data[[#This Row],[Day]]&lt;=20,"Middle(11-20)",Hospital_Emergency_Room_Data[[#This Row],[Day]]&gt;20,"End(21-30)")</f>
        <v>Middle(11-20)</v>
      </c>
    </row>
    <row r="5798" spans="1:22">
      <c r="A5798">
        <v>746638309</v>
      </c>
      <c r="B5798" t="s">
        <v>5803</v>
      </c>
      <c r="C5798" s="1">
        <v>45279</v>
      </c>
      <c r="D5798" t="str">
        <f>TEXT(Hospital_Emergency_Room_Data[[#This Row],[Patient Admission Date]],"mmm")</f>
        <v>Dec</v>
      </c>
      <c r="E5798">
        <f>YEAR(Hospital_Emergency_Room_Data[[#This Row],[Patient Admission Date]])</f>
        <v>2023</v>
      </c>
      <c r="F5798" s="2">
        <v>0.82430555555555551</v>
      </c>
      <c r="G5798" s="8" t="str">
        <f>TEXT(Hospital_Emergency_Room_Data[[#This Row],[Patient Admission Date]],"dddd")</f>
        <v>Tuesday</v>
      </c>
      <c r="H5798" t="s">
        <v>41</v>
      </c>
      <c r="I5798">
        <v>77</v>
      </c>
      <c r="J5798" s="5" t="s">
        <v>9222</v>
      </c>
      <c r="K5798" t="s">
        <v>32</v>
      </c>
      <c r="L5798" t="s">
        <v>9281</v>
      </c>
      <c r="M5798" t="s">
        <v>9210</v>
      </c>
      <c r="O5798">
        <v>44</v>
      </c>
      <c r="P5798" t="s">
        <v>9225</v>
      </c>
      <c r="Q5798">
        <v>19</v>
      </c>
      <c r="R5798">
        <v>19</v>
      </c>
      <c r="S5798" t="s">
        <v>9256</v>
      </c>
      <c r="T5798" t="s">
        <v>9262</v>
      </c>
      <c r="U5798" t="s">
        <v>9300</v>
      </c>
      <c r="V5798" t="str" cm="1">
        <f t="array" ref="V5798">_xlfn.IFS(Hospital_Emergency_Room_Data[[#This Row],[Day]]&lt;=10,"Start(1-10)",Hospital_Emergency_Room_Data[[#This Row],[Day]]&lt;=20,"Middle(11-20)",Hospital_Emergency_Room_Data[[#This Row],[Day]]&gt;20,"End(21-30)")</f>
        <v>Middle(11-20)</v>
      </c>
    </row>
    <row r="5799" spans="1:22">
      <c r="A5799">
        <v>122393967</v>
      </c>
      <c r="B5799" t="s">
        <v>5804</v>
      </c>
      <c r="C5799" s="1">
        <v>45222</v>
      </c>
      <c r="D5799" t="str">
        <f>TEXT(Hospital_Emergency_Room_Data[[#This Row],[Patient Admission Date]],"mmm")</f>
        <v>Oct</v>
      </c>
      <c r="E5799">
        <f>YEAR(Hospital_Emergency_Room_Data[[#This Row],[Patient Admission Date]])</f>
        <v>2023</v>
      </c>
      <c r="F5799" s="2">
        <v>0.80902777777777779</v>
      </c>
      <c r="G5799" s="8" t="str">
        <f>TEXT(Hospital_Emergency_Room_Data[[#This Row],[Patient Admission Date]],"dddd")</f>
        <v>Monday</v>
      </c>
      <c r="H5799" t="s">
        <v>41</v>
      </c>
      <c r="I5799">
        <v>45</v>
      </c>
      <c r="J5799" s="5" t="s">
        <v>9219</v>
      </c>
      <c r="K5799" t="s">
        <v>32</v>
      </c>
      <c r="L5799" t="s">
        <v>9281</v>
      </c>
      <c r="M5799" t="s">
        <v>9210</v>
      </c>
      <c r="O5799">
        <v>56</v>
      </c>
      <c r="P5799" t="s">
        <v>9225</v>
      </c>
      <c r="Q5799">
        <v>23</v>
      </c>
      <c r="R5799">
        <v>19</v>
      </c>
      <c r="S5799" t="s">
        <v>9256</v>
      </c>
      <c r="T5799" t="s">
        <v>9264</v>
      </c>
      <c r="U5799" t="s">
        <v>9283</v>
      </c>
      <c r="V5799" t="str" cm="1">
        <f t="array" ref="V5799">_xlfn.IFS(Hospital_Emergency_Room_Data[[#This Row],[Day]]&lt;=10,"Start(1-10)",Hospital_Emergency_Room_Data[[#This Row],[Day]]&lt;=20,"Middle(11-20)",Hospital_Emergency_Room_Data[[#This Row],[Day]]&gt;20,"End(21-30)")</f>
        <v>End(21-30)</v>
      </c>
    </row>
    <row r="5800" spans="1:22">
      <c r="A5800">
        <v>676976820</v>
      </c>
      <c r="B5800" t="s">
        <v>5805</v>
      </c>
      <c r="C5800" s="1">
        <v>45551</v>
      </c>
      <c r="D5800" t="str">
        <f>TEXT(Hospital_Emergency_Room_Data[[#This Row],[Patient Admission Date]],"mmm")</f>
        <v>Sep</v>
      </c>
      <c r="E5800">
        <f>YEAR(Hospital_Emergency_Room_Data[[#This Row],[Patient Admission Date]])</f>
        <v>2024</v>
      </c>
      <c r="F5800" s="2">
        <v>0.35416666666666669</v>
      </c>
      <c r="G5800" s="8" t="str">
        <f>TEXT(Hospital_Emergency_Room_Data[[#This Row],[Patient Admission Date]],"dddd")</f>
        <v>Monday</v>
      </c>
      <c r="H5800" t="s">
        <v>41</v>
      </c>
      <c r="I5800">
        <v>63</v>
      </c>
      <c r="J5800" s="5" t="s">
        <v>9217</v>
      </c>
      <c r="K5800" t="s">
        <v>32</v>
      </c>
      <c r="L5800" t="s">
        <v>9281</v>
      </c>
      <c r="M5800" t="s">
        <v>9210</v>
      </c>
      <c r="O5800">
        <v>11</v>
      </c>
      <c r="P5800" t="s">
        <v>9226</v>
      </c>
      <c r="Q5800">
        <v>16</v>
      </c>
      <c r="R5800">
        <v>8</v>
      </c>
      <c r="S5800" t="s">
        <v>9255</v>
      </c>
      <c r="T5800" t="s">
        <v>9262</v>
      </c>
      <c r="U5800" t="s">
        <v>9282</v>
      </c>
      <c r="V5800" t="str" cm="1">
        <f t="array" ref="V5800">_xlfn.IFS(Hospital_Emergency_Room_Data[[#This Row],[Day]]&lt;=10,"Start(1-10)",Hospital_Emergency_Room_Data[[#This Row],[Day]]&lt;=20,"Middle(11-20)",Hospital_Emergency_Room_Data[[#This Row],[Day]]&gt;20,"End(21-30)")</f>
        <v>Middle(11-20)</v>
      </c>
    </row>
    <row r="5801" spans="1:22">
      <c r="A5801">
        <v>516707067</v>
      </c>
      <c r="B5801" t="s">
        <v>5806</v>
      </c>
      <c r="C5801" s="1">
        <v>45118</v>
      </c>
      <c r="D5801" t="str">
        <f>TEXT(Hospital_Emergency_Room_Data[[#This Row],[Patient Admission Date]],"mmm")</f>
        <v>Jul</v>
      </c>
      <c r="E5801">
        <f>YEAR(Hospital_Emergency_Room_Data[[#This Row],[Patient Admission Date]])</f>
        <v>2023</v>
      </c>
      <c r="F5801" s="2">
        <v>0.72430555555555554</v>
      </c>
      <c r="G5801" s="8" t="str">
        <f>TEXT(Hospital_Emergency_Room_Data[[#This Row],[Patient Admission Date]],"dddd")</f>
        <v>Tuesday</v>
      </c>
      <c r="H5801" t="s">
        <v>41</v>
      </c>
      <c r="I5801">
        <v>17</v>
      </c>
      <c r="J5801" s="5" t="s">
        <v>9220</v>
      </c>
      <c r="K5801" t="s">
        <v>32</v>
      </c>
      <c r="L5801" t="s">
        <v>9281</v>
      </c>
      <c r="M5801" t="s">
        <v>9210</v>
      </c>
      <c r="O5801">
        <v>18</v>
      </c>
      <c r="P5801" t="s">
        <v>9226</v>
      </c>
      <c r="Q5801">
        <v>11</v>
      </c>
      <c r="R5801">
        <v>17</v>
      </c>
      <c r="S5801" t="s">
        <v>9257</v>
      </c>
      <c r="T5801" t="s">
        <v>9265</v>
      </c>
      <c r="U5801" t="s">
        <v>9282</v>
      </c>
      <c r="V5801" t="str" cm="1">
        <f t="array" ref="V5801">_xlfn.IFS(Hospital_Emergency_Room_Data[[#This Row],[Day]]&lt;=10,"Start(1-10)",Hospital_Emergency_Room_Data[[#This Row],[Day]]&lt;=20,"Middle(11-20)",Hospital_Emergency_Room_Data[[#This Row],[Day]]&gt;20,"End(21-30)")</f>
        <v>Middle(11-20)</v>
      </c>
    </row>
    <row r="5802" spans="1:22">
      <c r="A5802">
        <v>188835387</v>
      </c>
      <c r="B5802" t="s">
        <v>5807</v>
      </c>
      <c r="C5802" s="1">
        <v>45433</v>
      </c>
      <c r="D5802" t="str">
        <f>TEXT(Hospital_Emergency_Room_Data[[#This Row],[Patient Admission Date]],"mmm")</f>
        <v>May</v>
      </c>
      <c r="E5802">
        <f>YEAR(Hospital_Emergency_Room_Data[[#This Row],[Patient Admission Date]])</f>
        <v>2024</v>
      </c>
      <c r="F5802" s="2">
        <v>0.21319444444444444</v>
      </c>
      <c r="G5802" s="8" t="str">
        <f>TEXT(Hospital_Emergency_Room_Data[[#This Row],[Patient Admission Date]],"dddd")</f>
        <v>Tuesday</v>
      </c>
      <c r="H5802" t="s">
        <v>41</v>
      </c>
      <c r="I5802">
        <v>5</v>
      </c>
      <c r="J5802" s="5" t="s">
        <v>9221</v>
      </c>
      <c r="K5802" t="s">
        <v>32</v>
      </c>
      <c r="L5802" t="s">
        <v>9281</v>
      </c>
      <c r="M5802" t="s">
        <v>9210</v>
      </c>
      <c r="O5802">
        <v>24</v>
      </c>
      <c r="P5802" t="s">
        <v>9226</v>
      </c>
      <c r="Q5802">
        <v>21</v>
      </c>
      <c r="R5802">
        <v>5</v>
      </c>
      <c r="S5802" t="s">
        <v>9258</v>
      </c>
      <c r="T5802" t="s">
        <v>9262</v>
      </c>
      <c r="U5802" t="s">
        <v>9282</v>
      </c>
      <c r="V5802" t="str" cm="1">
        <f t="array" ref="V5802">_xlfn.IFS(Hospital_Emergency_Room_Data[[#This Row],[Day]]&lt;=10,"Start(1-10)",Hospital_Emergency_Room_Data[[#This Row],[Day]]&lt;=20,"Middle(11-20)",Hospital_Emergency_Room_Data[[#This Row],[Day]]&gt;20,"End(21-30)")</f>
        <v>End(21-30)</v>
      </c>
    </row>
    <row r="5803" spans="1:22">
      <c r="A5803">
        <v>807878517</v>
      </c>
      <c r="B5803" t="s">
        <v>5808</v>
      </c>
      <c r="C5803" s="1">
        <v>45165</v>
      </c>
      <c r="D5803" t="str">
        <f>TEXT(Hospital_Emergency_Room_Data[[#This Row],[Patient Admission Date]],"mmm")</f>
        <v>Aug</v>
      </c>
      <c r="E5803">
        <f>YEAR(Hospital_Emergency_Room_Data[[#This Row],[Patient Admission Date]])</f>
        <v>2023</v>
      </c>
      <c r="F5803" s="2">
        <v>0.75</v>
      </c>
      <c r="G5803" s="8" t="str">
        <f>TEXT(Hospital_Emergency_Room_Data[[#This Row],[Patient Admission Date]],"dddd")</f>
        <v>Sunday</v>
      </c>
      <c r="H5803" t="s">
        <v>41</v>
      </c>
      <c r="I5803">
        <v>23</v>
      </c>
      <c r="J5803" s="5" t="s">
        <v>9220</v>
      </c>
      <c r="K5803" t="s">
        <v>32</v>
      </c>
      <c r="L5803" t="s">
        <v>9281</v>
      </c>
      <c r="M5803" t="s">
        <v>9210</v>
      </c>
      <c r="O5803">
        <v>15</v>
      </c>
      <c r="P5803" t="s">
        <v>9226</v>
      </c>
      <c r="Q5803">
        <v>27</v>
      </c>
      <c r="R5803">
        <v>18</v>
      </c>
      <c r="S5803" t="s">
        <v>9256</v>
      </c>
      <c r="T5803" t="s">
        <v>9264</v>
      </c>
      <c r="U5803" t="s">
        <v>9282</v>
      </c>
      <c r="V5803" t="str" cm="1">
        <f t="array" ref="V5803">_xlfn.IFS(Hospital_Emergency_Room_Data[[#This Row],[Day]]&lt;=10,"Start(1-10)",Hospital_Emergency_Room_Data[[#This Row],[Day]]&lt;=20,"Middle(11-20)",Hospital_Emergency_Room_Data[[#This Row],[Day]]&gt;20,"End(21-30)")</f>
        <v>End(21-30)</v>
      </c>
    </row>
    <row r="5804" spans="1:22">
      <c r="A5804">
        <v>325657104</v>
      </c>
      <c r="B5804" t="s">
        <v>5809</v>
      </c>
      <c r="C5804" s="1">
        <v>45383</v>
      </c>
      <c r="D5804" t="str">
        <f>TEXT(Hospital_Emergency_Room_Data[[#This Row],[Patient Admission Date]],"mmm")</f>
        <v>Apr</v>
      </c>
      <c r="E5804">
        <f>YEAR(Hospital_Emergency_Room_Data[[#This Row],[Patient Admission Date]])</f>
        <v>2024</v>
      </c>
      <c r="F5804" s="2">
        <v>0.91180555555555554</v>
      </c>
      <c r="G5804" s="8" t="str">
        <f>TEXT(Hospital_Emergency_Room_Data[[#This Row],[Patient Admission Date]],"dddd")</f>
        <v>Monday</v>
      </c>
      <c r="H5804" t="s">
        <v>41</v>
      </c>
      <c r="I5804">
        <v>72</v>
      </c>
      <c r="J5804" s="5" t="s">
        <v>9222</v>
      </c>
      <c r="K5804" t="s">
        <v>32</v>
      </c>
      <c r="L5804" t="s">
        <v>9281</v>
      </c>
      <c r="M5804" t="s">
        <v>9210</v>
      </c>
      <c r="O5804">
        <v>51</v>
      </c>
      <c r="P5804" t="s">
        <v>9225</v>
      </c>
      <c r="Q5804">
        <v>1</v>
      </c>
      <c r="R5804">
        <v>21</v>
      </c>
      <c r="S5804" t="s">
        <v>9256</v>
      </c>
      <c r="T5804" t="s">
        <v>9263</v>
      </c>
      <c r="U5804" t="s">
        <v>9283</v>
      </c>
      <c r="V5804" t="str" cm="1">
        <f t="array" ref="V5804">_xlfn.IFS(Hospital_Emergency_Room_Data[[#This Row],[Day]]&lt;=10,"Start(1-10)",Hospital_Emergency_Room_Data[[#This Row],[Day]]&lt;=20,"Middle(11-20)",Hospital_Emergency_Room_Data[[#This Row],[Day]]&gt;20,"End(21-30)")</f>
        <v>Start(1-10)</v>
      </c>
    </row>
    <row r="5805" spans="1:22">
      <c r="A5805">
        <v>120165066</v>
      </c>
      <c r="B5805" t="s">
        <v>5810</v>
      </c>
      <c r="C5805" s="1">
        <v>45088</v>
      </c>
      <c r="D5805" t="str">
        <f>TEXT(Hospital_Emergency_Room_Data[[#This Row],[Patient Admission Date]],"mmm")</f>
        <v>Jun</v>
      </c>
      <c r="E5805">
        <f>YEAR(Hospital_Emergency_Room_Data[[#This Row],[Patient Admission Date]])</f>
        <v>2023</v>
      </c>
      <c r="F5805" s="2">
        <v>0.34583333333333333</v>
      </c>
      <c r="G5805" s="8" t="str">
        <f>TEXT(Hospital_Emergency_Room_Data[[#This Row],[Patient Admission Date]],"dddd")</f>
        <v>Sunday</v>
      </c>
      <c r="H5805" t="s">
        <v>41</v>
      </c>
      <c r="I5805">
        <v>43</v>
      </c>
      <c r="J5805" s="5" t="s">
        <v>9223</v>
      </c>
      <c r="K5805" t="s">
        <v>32</v>
      </c>
      <c r="L5805" t="s">
        <v>9281</v>
      </c>
      <c r="M5805" t="s">
        <v>9210</v>
      </c>
      <c r="O5805">
        <v>38</v>
      </c>
      <c r="P5805" t="s">
        <v>9225</v>
      </c>
      <c r="Q5805">
        <v>11</v>
      </c>
      <c r="R5805">
        <v>8</v>
      </c>
      <c r="S5805" t="s">
        <v>9255</v>
      </c>
      <c r="T5805" t="s">
        <v>9265</v>
      </c>
      <c r="U5805" t="s">
        <v>9300</v>
      </c>
      <c r="V5805" t="str" cm="1">
        <f t="array" ref="V5805">_xlfn.IFS(Hospital_Emergency_Room_Data[[#This Row],[Day]]&lt;=10,"Start(1-10)",Hospital_Emergency_Room_Data[[#This Row],[Day]]&lt;=20,"Middle(11-20)",Hospital_Emergency_Room_Data[[#This Row],[Day]]&gt;20,"End(21-30)")</f>
        <v>Middle(11-20)</v>
      </c>
    </row>
    <row r="5806" spans="1:22">
      <c r="A5806">
        <v>512458835</v>
      </c>
      <c r="B5806" t="s">
        <v>5811</v>
      </c>
      <c r="C5806" s="1">
        <v>45427</v>
      </c>
      <c r="D5806" t="str">
        <f>TEXT(Hospital_Emergency_Room_Data[[#This Row],[Patient Admission Date]],"mmm")</f>
        <v>May</v>
      </c>
      <c r="E5806">
        <f>YEAR(Hospital_Emergency_Room_Data[[#This Row],[Patient Admission Date]])</f>
        <v>2024</v>
      </c>
      <c r="F5806" s="2">
        <v>0.32916666666666666</v>
      </c>
      <c r="G5806" s="8" t="str">
        <f>TEXT(Hospital_Emergency_Room_Data[[#This Row],[Patient Admission Date]],"dddd")</f>
        <v>Wednesday</v>
      </c>
      <c r="H5806" t="s">
        <v>41</v>
      </c>
      <c r="I5806">
        <v>26</v>
      </c>
      <c r="J5806" s="5" t="s">
        <v>9220</v>
      </c>
      <c r="K5806" t="s">
        <v>32</v>
      </c>
      <c r="L5806" t="s">
        <v>9281</v>
      </c>
      <c r="M5806" t="s">
        <v>9210</v>
      </c>
      <c r="O5806">
        <v>49</v>
      </c>
      <c r="P5806" t="s">
        <v>9225</v>
      </c>
      <c r="Q5806">
        <v>15</v>
      </c>
      <c r="R5806">
        <v>7</v>
      </c>
      <c r="S5806" t="s">
        <v>9255</v>
      </c>
      <c r="T5806" t="s">
        <v>9262</v>
      </c>
      <c r="U5806" t="s">
        <v>9283</v>
      </c>
      <c r="V5806" t="str" cm="1">
        <f t="array" ref="V5806">_xlfn.IFS(Hospital_Emergency_Room_Data[[#This Row],[Day]]&lt;=10,"Start(1-10)",Hospital_Emergency_Room_Data[[#This Row],[Day]]&lt;=20,"Middle(11-20)",Hospital_Emergency_Room_Data[[#This Row],[Day]]&gt;20,"End(21-30)")</f>
        <v>Middle(11-20)</v>
      </c>
    </row>
    <row r="5807" spans="1:22">
      <c r="A5807">
        <v>547629847</v>
      </c>
      <c r="B5807" t="s">
        <v>5812</v>
      </c>
      <c r="C5807" s="1">
        <v>45514</v>
      </c>
      <c r="D5807" t="str">
        <f>TEXT(Hospital_Emergency_Room_Data[[#This Row],[Patient Admission Date]],"mmm")</f>
        <v>Aug</v>
      </c>
      <c r="E5807">
        <f>YEAR(Hospital_Emergency_Room_Data[[#This Row],[Patient Admission Date]])</f>
        <v>2024</v>
      </c>
      <c r="F5807" s="2">
        <v>0.48125000000000001</v>
      </c>
      <c r="G5807" s="8" t="str">
        <f>TEXT(Hospital_Emergency_Room_Data[[#This Row],[Patient Admission Date]],"dddd")</f>
        <v>Saturday</v>
      </c>
      <c r="H5807" t="s">
        <v>41</v>
      </c>
      <c r="I5807">
        <v>43</v>
      </c>
      <c r="J5807" s="5" t="s">
        <v>9223</v>
      </c>
      <c r="K5807" t="s">
        <v>32</v>
      </c>
      <c r="L5807" t="s">
        <v>9281</v>
      </c>
      <c r="M5807" t="s">
        <v>9210</v>
      </c>
      <c r="O5807">
        <v>57</v>
      </c>
      <c r="P5807" t="s">
        <v>9225</v>
      </c>
      <c r="Q5807">
        <v>10</v>
      </c>
      <c r="R5807">
        <v>11</v>
      </c>
      <c r="S5807" t="s">
        <v>9255</v>
      </c>
      <c r="T5807" t="s">
        <v>9265</v>
      </c>
      <c r="U5807" t="s">
        <v>9283</v>
      </c>
      <c r="V5807" t="str" cm="1">
        <f t="array" ref="V5807">_xlfn.IFS(Hospital_Emergency_Room_Data[[#This Row],[Day]]&lt;=10,"Start(1-10)",Hospital_Emergency_Room_Data[[#This Row],[Day]]&lt;=20,"Middle(11-20)",Hospital_Emergency_Room_Data[[#This Row],[Day]]&gt;20,"End(21-30)")</f>
        <v>Start(1-10)</v>
      </c>
    </row>
    <row r="5808" spans="1:22">
      <c r="A5808">
        <v>324964025</v>
      </c>
      <c r="B5808" t="s">
        <v>5813</v>
      </c>
      <c r="C5808" s="1">
        <v>45526</v>
      </c>
      <c r="D5808" t="str">
        <f>TEXT(Hospital_Emergency_Room_Data[[#This Row],[Patient Admission Date]],"mmm")</f>
        <v>Aug</v>
      </c>
      <c r="E5808">
        <f>YEAR(Hospital_Emergency_Room_Data[[#This Row],[Patient Admission Date]])</f>
        <v>2024</v>
      </c>
      <c r="F5808" s="2">
        <v>0.17708333333333334</v>
      </c>
      <c r="G5808" s="8" t="str">
        <f>TEXT(Hospital_Emergency_Room_Data[[#This Row],[Patient Admission Date]],"dddd")</f>
        <v>Thursday</v>
      </c>
      <c r="H5808" t="s">
        <v>41</v>
      </c>
      <c r="I5808">
        <v>30</v>
      </c>
      <c r="J5808" s="5" t="s">
        <v>9223</v>
      </c>
      <c r="K5808" t="s">
        <v>32</v>
      </c>
      <c r="L5808" t="s">
        <v>9281</v>
      </c>
      <c r="M5808" t="s">
        <v>9210</v>
      </c>
      <c r="O5808">
        <v>29</v>
      </c>
      <c r="P5808" t="s">
        <v>9226</v>
      </c>
      <c r="Q5808">
        <v>22</v>
      </c>
      <c r="R5808">
        <v>4</v>
      </c>
      <c r="S5808" t="s">
        <v>9258</v>
      </c>
      <c r="T5808" t="s">
        <v>9264</v>
      </c>
      <c r="U5808" t="s">
        <v>9282</v>
      </c>
      <c r="V5808" t="str" cm="1">
        <f t="array" ref="V5808">_xlfn.IFS(Hospital_Emergency_Room_Data[[#This Row],[Day]]&lt;=10,"Start(1-10)",Hospital_Emergency_Room_Data[[#This Row],[Day]]&lt;=20,"Middle(11-20)",Hospital_Emergency_Room_Data[[#This Row],[Day]]&gt;20,"End(21-30)")</f>
        <v>End(21-30)</v>
      </c>
    </row>
    <row r="5809" spans="1:22">
      <c r="A5809">
        <v>234220190</v>
      </c>
      <c r="B5809" t="s">
        <v>5814</v>
      </c>
      <c r="C5809" s="1">
        <v>45527</v>
      </c>
      <c r="D5809" t="str">
        <f>TEXT(Hospital_Emergency_Room_Data[[#This Row],[Patient Admission Date]],"mmm")</f>
        <v>Aug</v>
      </c>
      <c r="E5809">
        <f>YEAR(Hospital_Emergency_Room_Data[[#This Row],[Patient Admission Date]])</f>
        <v>2024</v>
      </c>
      <c r="F5809" s="2">
        <v>0.73611111111111116</v>
      </c>
      <c r="G5809" s="8" t="str">
        <f>TEXT(Hospital_Emergency_Room_Data[[#This Row],[Patient Admission Date]],"dddd")</f>
        <v>Friday</v>
      </c>
      <c r="H5809" t="s">
        <v>41</v>
      </c>
      <c r="I5809">
        <v>15</v>
      </c>
      <c r="J5809" s="5" t="s">
        <v>9220</v>
      </c>
      <c r="K5809" t="s">
        <v>32</v>
      </c>
      <c r="L5809" t="s">
        <v>9281</v>
      </c>
      <c r="M5809" t="s">
        <v>9210</v>
      </c>
      <c r="O5809">
        <v>33</v>
      </c>
      <c r="P5809" t="s">
        <v>9225</v>
      </c>
      <c r="Q5809">
        <v>23</v>
      </c>
      <c r="R5809">
        <v>17</v>
      </c>
      <c r="S5809" t="s">
        <v>9257</v>
      </c>
      <c r="T5809" t="s">
        <v>9264</v>
      </c>
      <c r="U5809" t="s">
        <v>9300</v>
      </c>
      <c r="V5809" t="str" cm="1">
        <f t="array" ref="V5809">_xlfn.IFS(Hospital_Emergency_Room_Data[[#This Row],[Day]]&lt;=10,"Start(1-10)",Hospital_Emergency_Room_Data[[#This Row],[Day]]&lt;=20,"Middle(11-20)",Hospital_Emergency_Room_Data[[#This Row],[Day]]&gt;20,"End(21-30)")</f>
        <v>End(21-30)</v>
      </c>
    </row>
    <row r="5810" spans="1:22">
      <c r="A5810">
        <v>428454055</v>
      </c>
      <c r="B5810" t="s">
        <v>5815</v>
      </c>
      <c r="C5810" s="1">
        <v>45520</v>
      </c>
      <c r="D5810" t="str">
        <f>TEXT(Hospital_Emergency_Room_Data[[#This Row],[Patient Admission Date]],"mmm")</f>
        <v>Aug</v>
      </c>
      <c r="E5810">
        <f>YEAR(Hospital_Emergency_Room_Data[[#This Row],[Patient Admission Date]])</f>
        <v>2024</v>
      </c>
      <c r="F5810" s="2">
        <v>0.88749999999999996</v>
      </c>
      <c r="G5810" s="8" t="str">
        <f>TEXT(Hospital_Emergency_Room_Data[[#This Row],[Patient Admission Date]],"dddd")</f>
        <v>Friday</v>
      </c>
      <c r="H5810" t="s">
        <v>41</v>
      </c>
      <c r="I5810">
        <v>49</v>
      </c>
      <c r="J5810" s="5" t="s">
        <v>9219</v>
      </c>
      <c r="K5810" t="s">
        <v>32</v>
      </c>
      <c r="L5810" t="s">
        <v>9281</v>
      </c>
      <c r="M5810" t="s">
        <v>9210</v>
      </c>
      <c r="O5810">
        <v>39</v>
      </c>
      <c r="P5810" t="s">
        <v>9225</v>
      </c>
      <c r="Q5810">
        <v>16</v>
      </c>
      <c r="R5810">
        <v>21</v>
      </c>
      <c r="S5810" t="s">
        <v>9256</v>
      </c>
      <c r="T5810" t="s">
        <v>9262</v>
      </c>
      <c r="U5810" t="s">
        <v>9300</v>
      </c>
      <c r="V5810" t="str" cm="1">
        <f t="array" ref="V5810">_xlfn.IFS(Hospital_Emergency_Room_Data[[#This Row],[Day]]&lt;=10,"Start(1-10)",Hospital_Emergency_Room_Data[[#This Row],[Day]]&lt;=20,"Middle(11-20)",Hospital_Emergency_Room_Data[[#This Row],[Day]]&gt;20,"End(21-30)")</f>
        <v>Middle(11-20)</v>
      </c>
    </row>
    <row r="5811" spans="1:22">
      <c r="A5811">
        <v>498508434</v>
      </c>
      <c r="B5811" t="s">
        <v>5816</v>
      </c>
      <c r="C5811" s="1">
        <v>45524</v>
      </c>
      <c r="D5811" t="str">
        <f>TEXT(Hospital_Emergency_Room_Data[[#This Row],[Patient Admission Date]],"mmm")</f>
        <v>Aug</v>
      </c>
      <c r="E5811">
        <f>YEAR(Hospital_Emergency_Room_Data[[#This Row],[Patient Admission Date]])</f>
        <v>2024</v>
      </c>
      <c r="F5811" s="2">
        <v>0.55763888888888891</v>
      </c>
      <c r="G5811" s="8" t="str">
        <f>TEXT(Hospital_Emergency_Room_Data[[#This Row],[Patient Admission Date]],"dddd")</f>
        <v>Tuesday</v>
      </c>
      <c r="H5811" t="s">
        <v>41</v>
      </c>
      <c r="I5811">
        <v>69</v>
      </c>
      <c r="J5811" s="5" t="s">
        <v>9217</v>
      </c>
      <c r="K5811" t="s">
        <v>32</v>
      </c>
      <c r="L5811" t="s">
        <v>9281</v>
      </c>
      <c r="M5811" t="s">
        <v>9210</v>
      </c>
      <c r="O5811">
        <v>48</v>
      </c>
      <c r="P5811" t="s">
        <v>9225</v>
      </c>
      <c r="Q5811">
        <v>20</v>
      </c>
      <c r="R5811">
        <v>13</v>
      </c>
      <c r="S5811" t="s">
        <v>9257</v>
      </c>
      <c r="T5811" t="s">
        <v>9262</v>
      </c>
      <c r="U5811" t="s">
        <v>9283</v>
      </c>
      <c r="V5811" t="str" cm="1">
        <f t="array" ref="V5811">_xlfn.IFS(Hospital_Emergency_Room_Data[[#This Row],[Day]]&lt;=10,"Start(1-10)",Hospital_Emergency_Room_Data[[#This Row],[Day]]&lt;=20,"Middle(11-20)",Hospital_Emergency_Room_Data[[#This Row],[Day]]&gt;20,"End(21-30)")</f>
        <v>Middle(11-20)</v>
      </c>
    </row>
    <row r="5812" spans="1:22">
      <c r="A5812">
        <v>508436247</v>
      </c>
      <c r="B5812" t="s">
        <v>5817</v>
      </c>
      <c r="C5812" s="1">
        <v>45099</v>
      </c>
      <c r="D5812" t="str">
        <f>TEXT(Hospital_Emergency_Room_Data[[#This Row],[Patient Admission Date]],"mmm")</f>
        <v>Jun</v>
      </c>
      <c r="E5812">
        <f>YEAR(Hospital_Emergency_Room_Data[[#This Row],[Patient Admission Date]])</f>
        <v>2023</v>
      </c>
      <c r="F5812" s="2">
        <v>0.27708333333333335</v>
      </c>
      <c r="G5812" s="8" t="str">
        <f>TEXT(Hospital_Emergency_Room_Data[[#This Row],[Patient Admission Date]],"dddd")</f>
        <v>Thursday</v>
      </c>
      <c r="H5812" t="s">
        <v>41</v>
      </c>
      <c r="I5812">
        <v>7</v>
      </c>
      <c r="J5812" s="5" t="s">
        <v>9221</v>
      </c>
      <c r="K5812" t="s">
        <v>32</v>
      </c>
      <c r="L5812" t="s">
        <v>9281</v>
      </c>
      <c r="M5812" t="s">
        <v>9210</v>
      </c>
      <c r="O5812">
        <v>55</v>
      </c>
      <c r="P5812" t="s">
        <v>9225</v>
      </c>
      <c r="Q5812">
        <v>22</v>
      </c>
      <c r="R5812">
        <v>6</v>
      </c>
      <c r="S5812" t="s">
        <v>9255</v>
      </c>
      <c r="T5812" t="s">
        <v>9264</v>
      </c>
      <c r="U5812" t="s">
        <v>9283</v>
      </c>
      <c r="V5812" t="str" cm="1">
        <f t="array" ref="V5812">_xlfn.IFS(Hospital_Emergency_Room_Data[[#This Row],[Day]]&lt;=10,"Start(1-10)",Hospital_Emergency_Room_Data[[#This Row],[Day]]&lt;=20,"Middle(11-20)",Hospital_Emergency_Room_Data[[#This Row],[Day]]&gt;20,"End(21-30)")</f>
        <v>End(21-30)</v>
      </c>
    </row>
    <row r="5813" spans="1:22">
      <c r="A5813">
        <v>358580862</v>
      </c>
      <c r="B5813" t="s">
        <v>5818</v>
      </c>
      <c r="C5813" s="1">
        <v>45209</v>
      </c>
      <c r="D5813" t="str">
        <f>TEXT(Hospital_Emergency_Room_Data[[#This Row],[Patient Admission Date]],"mmm")</f>
        <v>Oct</v>
      </c>
      <c r="E5813">
        <f>YEAR(Hospital_Emergency_Room_Data[[#This Row],[Patient Admission Date]])</f>
        <v>2023</v>
      </c>
      <c r="F5813" s="2">
        <v>7.1527777777777773E-2</v>
      </c>
      <c r="G5813" s="8" t="str">
        <f>TEXT(Hospital_Emergency_Room_Data[[#This Row],[Patient Admission Date]],"dddd")</f>
        <v>Tuesday</v>
      </c>
      <c r="H5813" t="s">
        <v>41</v>
      </c>
      <c r="I5813">
        <v>6</v>
      </c>
      <c r="J5813" s="5" t="s">
        <v>9221</v>
      </c>
      <c r="K5813" t="s">
        <v>32</v>
      </c>
      <c r="L5813" t="s">
        <v>9281</v>
      </c>
      <c r="M5813" t="s">
        <v>9210</v>
      </c>
      <c r="O5813">
        <v>60</v>
      </c>
      <c r="P5813" t="s">
        <v>9225</v>
      </c>
      <c r="Q5813">
        <v>10</v>
      </c>
      <c r="R5813">
        <v>1</v>
      </c>
      <c r="S5813" t="s">
        <v>9258</v>
      </c>
      <c r="T5813" t="s">
        <v>9265</v>
      </c>
      <c r="U5813" t="s">
        <v>9283</v>
      </c>
      <c r="V5813" t="str" cm="1">
        <f t="array" ref="V5813">_xlfn.IFS(Hospital_Emergency_Room_Data[[#This Row],[Day]]&lt;=10,"Start(1-10)",Hospital_Emergency_Room_Data[[#This Row],[Day]]&lt;=20,"Middle(11-20)",Hospital_Emergency_Room_Data[[#This Row],[Day]]&gt;20,"End(21-30)")</f>
        <v>Start(1-10)</v>
      </c>
    </row>
    <row r="5814" spans="1:22">
      <c r="A5814">
        <v>688958066</v>
      </c>
      <c r="B5814" t="s">
        <v>5819</v>
      </c>
      <c r="C5814" s="1">
        <v>45290</v>
      </c>
      <c r="D5814" t="str">
        <f>TEXT(Hospital_Emergency_Room_Data[[#This Row],[Patient Admission Date]],"mmm")</f>
        <v>Dec</v>
      </c>
      <c r="E5814">
        <f>YEAR(Hospital_Emergency_Room_Data[[#This Row],[Patient Admission Date]])</f>
        <v>2023</v>
      </c>
      <c r="F5814" s="2">
        <v>0.89444444444444449</v>
      </c>
      <c r="G5814" s="8" t="str">
        <f>TEXT(Hospital_Emergency_Room_Data[[#This Row],[Patient Admission Date]],"dddd")</f>
        <v>Saturday</v>
      </c>
      <c r="H5814" t="s">
        <v>41</v>
      </c>
      <c r="I5814">
        <v>26</v>
      </c>
      <c r="J5814" s="5" t="s">
        <v>9220</v>
      </c>
      <c r="K5814" t="s">
        <v>32</v>
      </c>
      <c r="L5814" t="s">
        <v>9281</v>
      </c>
      <c r="M5814" t="s">
        <v>9210</v>
      </c>
      <c r="O5814">
        <v>14</v>
      </c>
      <c r="P5814" t="s">
        <v>9226</v>
      </c>
      <c r="Q5814">
        <v>30</v>
      </c>
      <c r="R5814">
        <v>21</v>
      </c>
      <c r="S5814" t="s">
        <v>9256</v>
      </c>
      <c r="T5814" t="s">
        <v>9264</v>
      </c>
      <c r="U5814" t="s">
        <v>9282</v>
      </c>
      <c r="V5814" t="str" cm="1">
        <f t="array" ref="V5814">_xlfn.IFS(Hospital_Emergency_Room_Data[[#This Row],[Day]]&lt;=10,"Start(1-10)",Hospital_Emergency_Room_Data[[#This Row],[Day]]&lt;=20,"Middle(11-20)",Hospital_Emergency_Room_Data[[#This Row],[Day]]&gt;20,"End(21-30)")</f>
        <v>End(21-30)</v>
      </c>
    </row>
    <row r="5815" spans="1:22">
      <c r="A5815">
        <v>309438681</v>
      </c>
      <c r="B5815" t="s">
        <v>5820</v>
      </c>
      <c r="C5815" s="1">
        <v>45490</v>
      </c>
      <c r="D5815" t="str">
        <f>TEXT(Hospital_Emergency_Room_Data[[#This Row],[Patient Admission Date]],"mmm")</f>
        <v>Jul</v>
      </c>
      <c r="E5815">
        <f>YEAR(Hospital_Emergency_Room_Data[[#This Row],[Patient Admission Date]])</f>
        <v>2024</v>
      </c>
      <c r="F5815" s="2">
        <v>0.20694444444444443</v>
      </c>
      <c r="G5815" s="8" t="str">
        <f>TEXT(Hospital_Emergency_Room_Data[[#This Row],[Patient Admission Date]],"dddd")</f>
        <v>Wednesday</v>
      </c>
      <c r="H5815" t="s">
        <v>41</v>
      </c>
      <c r="I5815">
        <v>66</v>
      </c>
      <c r="J5815" s="5" t="s">
        <v>9217</v>
      </c>
      <c r="K5815" t="s">
        <v>32</v>
      </c>
      <c r="L5815" t="s">
        <v>9281</v>
      </c>
      <c r="M5815" t="s">
        <v>9210</v>
      </c>
      <c r="O5815">
        <v>23</v>
      </c>
      <c r="P5815" t="s">
        <v>9226</v>
      </c>
      <c r="Q5815">
        <v>17</v>
      </c>
      <c r="R5815">
        <v>4</v>
      </c>
      <c r="S5815" t="s">
        <v>9258</v>
      </c>
      <c r="T5815" t="s">
        <v>9262</v>
      </c>
      <c r="U5815" t="s">
        <v>9282</v>
      </c>
      <c r="V5815" t="str" cm="1">
        <f t="array" ref="V5815">_xlfn.IFS(Hospital_Emergency_Room_Data[[#This Row],[Day]]&lt;=10,"Start(1-10)",Hospital_Emergency_Room_Data[[#This Row],[Day]]&lt;=20,"Middle(11-20)",Hospital_Emergency_Room_Data[[#This Row],[Day]]&gt;20,"End(21-30)")</f>
        <v>Middle(11-20)</v>
      </c>
    </row>
    <row r="5816" spans="1:22">
      <c r="A5816">
        <v>131430412</v>
      </c>
      <c r="B5816" t="s">
        <v>5821</v>
      </c>
      <c r="C5816" s="1">
        <v>45022</v>
      </c>
      <c r="D5816" t="str">
        <f>TEXT(Hospital_Emergency_Room_Data[[#This Row],[Patient Admission Date]],"mmm")</f>
        <v>Apr</v>
      </c>
      <c r="E5816">
        <f>YEAR(Hospital_Emergency_Room_Data[[#This Row],[Patient Admission Date]])</f>
        <v>2023</v>
      </c>
      <c r="F5816" s="2">
        <v>0.96388888888888891</v>
      </c>
      <c r="G5816" s="8" t="str">
        <f>TEXT(Hospital_Emergency_Room_Data[[#This Row],[Patient Admission Date]],"dddd")</f>
        <v>Thursday</v>
      </c>
      <c r="H5816" t="s">
        <v>41</v>
      </c>
      <c r="I5816">
        <v>50</v>
      </c>
      <c r="J5816" s="5" t="s">
        <v>9219</v>
      </c>
      <c r="K5816" t="s">
        <v>32</v>
      </c>
      <c r="L5816" t="s">
        <v>9281</v>
      </c>
      <c r="M5816" t="s">
        <v>9210</v>
      </c>
      <c r="O5816">
        <v>42</v>
      </c>
      <c r="P5816" t="s">
        <v>9225</v>
      </c>
      <c r="Q5816">
        <v>6</v>
      </c>
      <c r="R5816">
        <v>23</v>
      </c>
      <c r="S5816" t="s">
        <v>9256</v>
      </c>
      <c r="T5816" t="s">
        <v>9263</v>
      </c>
      <c r="U5816" t="s">
        <v>9300</v>
      </c>
      <c r="V5816" t="str" cm="1">
        <f t="array" ref="V5816">_xlfn.IFS(Hospital_Emergency_Room_Data[[#This Row],[Day]]&lt;=10,"Start(1-10)",Hospital_Emergency_Room_Data[[#This Row],[Day]]&lt;=20,"Middle(11-20)",Hospital_Emergency_Room_Data[[#This Row],[Day]]&gt;20,"End(21-30)")</f>
        <v>Start(1-10)</v>
      </c>
    </row>
    <row r="5817" spans="1:22">
      <c r="A5817">
        <v>739597499</v>
      </c>
      <c r="B5817" t="s">
        <v>5822</v>
      </c>
      <c r="C5817" s="1">
        <v>45521</v>
      </c>
      <c r="D5817" t="str">
        <f>TEXT(Hospital_Emergency_Room_Data[[#This Row],[Patient Admission Date]],"mmm")</f>
        <v>Aug</v>
      </c>
      <c r="E5817">
        <f>YEAR(Hospital_Emergency_Room_Data[[#This Row],[Patient Admission Date]])</f>
        <v>2024</v>
      </c>
      <c r="F5817" s="2">
        <v>0.49236111111111114</v>
      </c>
      <c r="G5817" s="8" t="str">
        <f>TEXT(Hospital_Emergency_Room_Data[[#This Row],[Patient Admission Date]],"dddd")</f>
        <v>Saturday</v>
      </c>
      <c r="H5817" t="s">
        <v>41</v>
      </c>
      <c r="I5817">
        <v>12</v>
      </c>
      <c r="J5817" s="5" t="s">
        <v>9221</v>
      </c>
      <c r="K5817" t="s">
        <v>32</v>
      </c>
      <c r="L5817" t="s">
        <v>9281</v>
      </c>
      <c r="M5817" t="s">
        <v>9210</v>
      </c>
      <c r="O5817">
        <v>54</v>
      </c>
      <c r="P5817" t="s">
        <v>9225</v>
      </c>
      <c r="Q5817">
        <v>17</v>
      </c>
      <c r="R5817">
        <v>11</v>
      </c>
      <c r="S5817" t="s">
        <v>9255</v>
      </c>
      <c r="T5817" t="s">
        <v>9262</v>
      </c>
      <c r="U5817" t="s">
        <v>9283</v>
      </c>
      <c r="V5817" t="str" cm="1">
        <f t="array" ref="V5817">_xlfn.IFS(Hospital_Emergency_Room_Data[[#This Row],[Day]]&lt;=10,"Start(1-10)",Hospital_Emergency_Room_Data[[#This Row],[Day]]&lt;=20,"Middle(11-20)",Hospital_Emergency_Room_Data[[#This Row],[Day]]&gt;20,"End(21-30)")</f>
        <v>Middle(11-20)</v>
      </c>
    </row>
    <row r="5818" spans="1:22">
      <c r="A5818">
        <v>508632073</v>
      </c>
      <c r="B5818" t="s">
        <v>5823</v>
      </c>
      <c r="C5818" s="1">
        <v>45111</v>
      </c>
      <c r="D5818" t="str">
        <f>TEXT(Hospital_Emergency_Room_Data[[#This Row],[Patient Admission Date]],"mmm")</f>
        <v>Jul</v>
      </c>
      <c r="E5818">
        <f>YEAR(Hospital_Emergency_Room_Data[[#This Row],[Patient Admission Date]])</f>
        <v>2023</v>
      </c>
      <c r="F5818" s="2">
        <v>0.34652777777777777</v>
      </c>
      <c r="G5818" s="8" t="str">
        <f>TEXT(Hospital_Emergency_Room_Data[[#This Row],[Patient Admission Date]],"dddd")</f>
        <v>Tuesday</v>
      </c>
      <c r="H5818" t="s">
        <v>41</v>
      </c>
      <c r="I5818">
        <v>4</v>
      </c>
      <c r="J5818" s="5" t="s">
        <v>9218</v>
      </c>
      <c r="K5818" t="s">
        <v>32</v>
      </c>
      <c r="L5818" t="s">
        <v>9281</v>
      </c>
      <c r="M5818" t="s">
        <v>9210</v>
      </c>
      <c r="O5818">
        <v>58</v>
      </c>
      <c r="P5818" t="s">
        <v>9225</v>
      </c>
      <c r="Q5818">
        <v>4</v>
      </c>
      <c r="R5818">
        <v>8</v>
      </c>
      <c r="S5818" t="s">
        <v>9255</v>
      </c>
      <c r="T5818" t="s">
        <v>9263</v>
      </c>
      <c r="U5818" t="s">
        <v>9283</v>
      </c>
      <c r="V5818" t="str" cm="1">
        <f t="array" ref="V5818">_xlfn.IFS(Hospital_Emergency_Room_Data[[#This Row],[Day]]&lt;=10,"Start(1-10)",Hospital_Emergency_Room_Data[[#This Row],[Day]]&lt;=20,"Middle(11-20)",Hospital_Emergency_Room_Data[[#This Row],[Day]]&gt;20,"End(21-30)")</f>
        <v>Start(1-10)</v>
      </c>
    </row>
    <row r="5819" spans="1:22">
      <c r="A5819">
        <v>872781392</v>
      </c>
      <c r="B5819" t="s">
        <v>5824</v>
      </c>
      <c r="C5819" s="1">
        <v>45589</v>
      </c>
      <c r="D5819" t="str">
        <f>TEXT(Hospital_Emergency_Room_Data[[#This Row],[Patient Admission Date]],"mmm")</f>
        <v>Oct</v>
      </c>
      <c r="E5819">
        <f>YEAR(Hospital_Emergency_Room_Data[[#This Row],[Patient Admission Date]])</f>
        <v>2024</v>
      </c>
      <c r="F5819" s="2">
        <v>0.16666666666666666</v>
      </c>
      <c r="G5819" s="8" t="str">
        <f>TEXT(Hospital_Emergency_Room_Data[[#This Row],[Patient Admission Date]],"dddd")</f>
        <v>Thursday</v>
      </c>
      <c r="H5819" t="s">
        <v>41</v>
      </c>
      <c r="I5819">
        <v>7</v>
      </c>
      <c r="J5819" s="5" t="s">
        <v>9221</v>
      </c>
      <c r="K5819" t="s">
        <v>32</v>
      </c>
      <c r="L5819" t="s">
        <v>9281</v>
      </c>
      <c r="M5819" t="s">
        <v>9210</v>
      </c>
      <c r="O5819">
        <v>10</v>
      </c>
      <c r="P5819" t="s">
        <v>9226</v>
      </c>
      <c r="Q5819">
        <v>24</v>
      </c>
      <c r="R5819">
        <v>4</v>
      </c>
      <c r="S5819" t="s">
        <v>9258</v>
      </c>
      <c r="T5819" t="s">
        <v>9264</v>
      </c>
      <c r="U5819" t="s">
        <v>9282</v>
      </c>
      <c r="V5819" t="str" cm="1">
        <f t="array" ref="V5819">_xlfn.IFS(Hospital_Emergency_Room_Data[[#This Row],[Day]]&lt;=10,"Start(1-10)",Hospital_Emergency_Room_Data[[#This Row],[Day]]&lt;=20,"Middle(11-20)",Hospital_Emergency_Room_Data[[#This Row],[Day]]&gt;20,"End(21-30)")</f>
        <v>End(21-30)</v>
      </c>
    </row>
    <row r="5820" spans="1:22">
      <c r="A5820">
        <v>527553384</v>
      </c>
      <c r="B5820" t="s">
        <v>5825</v>
      </c>
      <c r="C5820" s="1">
        <v>45067</v>
      </c>
      <c r="D5820" t="str">
        <f>TEXT(Hospital_Emergency_Room_Data[[#This Row],[Patient Admission Date]],"mmm")</f>
        <v>May</v>
      </c>
      <c r="E5820">
        <f>YEAR(Hospital_Emergency_Room_Data[[#This Row],[Patient Admission Date]])</f>
        <v>2023</v>
      </c>
      <c r="F5820" s="2">
        <v>0.74236111111111114</v>
      </c>
      <c r="G5820" s="8" t="str">
        <f>TEXT(Hospital_Emergency_Room_Data[[#This Row],[Patient Admission Date]],"dddd")</f>
        <v>Sunday</v>
      </c>
      <c r="H5820" t="s">
        <v>41</v>
      </c>
      <c r="I5820">
        <v>53</v>
      </c>
      <c r="J5820" s="5" t="s">
        <v>9219</v>
      </c>
      <c r="K5820" t="s">
        <v>32</v>
      </c>
      <c r="L5820" t="s">
        <v>9281</v>
      </c>
      <c r="M5820" t="s">
        <v>9210</v>
      </c>
      <c r="O5820">
        <v>21</v>
      </c>
      <c r="P5820" t="s">
        <v>9226</v>
      </c>
      <c r="Q5820">
        <v>21</v>
      </c>
      <c r="R5820">
        <v>17</v>
      </c>
      <c r="S5820" t="s">
        <v>9257</v>
      </c>
      <c r="T5820" t="s">
        <v>9262</v>
      </c>
      <c r="U5820" t="s">
        <v>9282</v>
      </c>
      <c r="V5820" t="str" cm="1">
        <f t="array" ref="V5820">_xlfn.IFS(Hospital_Emergency_Room_Data[[#This Row],[Day]]&lt;=10,"Start(1-10)",Hospital_Emergency_Room_Data[[#This Row],[Day]]&lt;=20,"Middle(11-20)",Hospital_Emergency_Room_Data[[#This Row],[Day]]&gt;20,"End(21-30)")</f>
        <v>End(21-30)</v>
      </c>
    </row>
    <row r="5821" spans="1:22">
      <c r="A5821">
        <v>287123149</v>
      </c>
      <c r="B5821" t="s">
        <v>5826</v>
      </c>
      <c r="C5821" s="1">
        <v>45532</v>
      </c>
      <c r="D5821" t="str">
        <f>TEXT(Hospital_Emergency_Room_Data[[#This Row],[Patient Admission Date]],"mmm")</f>
        <v>Aug</v>
      </c>
      <c r="E5821">
        <f>YEAR(Hospital_Emergency_Room_Data[[#This Row],[Patient Admission Date]])</f>
        <v>2024</v>
      </c>
      <c r="F5821" s="2">
        <v>0.30416666666666664</v>
      </c>
      <c r="G5821" s="8" t="str">
        <f>TEXT(Hospital_Emergency_Room_Data[[#This Row],[Patient Admission Date]],"dddd")</f>
        <v>Wednesday</v>
      </c>
      <c r="H5821" t="s">
        <v>41</v>
      </c>
      <c r="I5821">
        <v>64</v>
      </c>
      <c r="J5821" s="5" t="s">
        <v>9217</v>
      </c>
      <c r="K5821" t="s">
        <v>32</v>
      </c>
      <c r="L5821" t="s">
        <v>9281</v>
      </c>
      <c r="M5821" t="s">
        <v>9210</v>
      </c>
      <c r="O5821">
        <v>32</v>
      </c>
      <c r="P5821" t="s">
        <v>9225</v>
      </c>
      <c r="Q5821">
        <v>28</v>
      </c>
      <c r="R5821">
        <v>7</v>
      </c>
      <c r="S5821" t="s">
        <v>9255</v>
      </c>
      <c r="T5821" t="s">
        <v>9264</v>
      </c>
      <c r="U5821" t="s">
        <v>9300</v>
      </c>
      <c r="V5821" t="str" cm="1">
        <f t="array" ref="V5821">_xlfn.IFS(Hospital_Emergency_Room_Data[[#This Row],[Day]]&lt;=10,"Start(1-10)",Hospital_Emergency_Room_Data[[#This Row],[Day]]&lt;=20,"Middle(11-20)",Hospital_Emergency_Room_Data[[#This Row],[Day]]&gt;20,"End(21-30)")</f>
        <v>End(21-30)</v>
      </c>
    </row>
    <row r="5822" spans="1:22">
      <c r="A5822">
        <v>851597488</v>
      </c>
      <c r="B5822" t="s">
        <v>5827</v>
      </c>
      <c r="C5822" s="1">
        <v>45399</v>
      </c>
      <c r="D5822" t="str">
        <f>TEXT(Hospital_Emergency_Room_Data[[#This Row],[Patient Admission Date]],"mmm")</f>
        <v>Apr</v>
      </c>
      <c r="E5822">
        <f>YEAR(Hospital_Emergency_Room_Data[[#This Row],[Patient Admission Date]])</f>
        <v>2024</v>
      </c>
      <c r="F5822" s="2">
        <v>0.59166666666666667</v>
      </c>
      <c r="G5822" s="8" t="str">
        <f>TEXT(Hospital_Emergency_Room_Data[[#This Row],[Patient Admission Date]],"dddd")</f>
        <v>Wednesday</v>
      </c>
      <c r="H5822" t="s">
        <v>41</v>
      </c>
      <c r="I5822">
        <v>18</v>
      </c>
      <c r="J5822" s="5" t="s">
        <v>9220</v>
      </c>
      <c r="K5822" t="s">
        <v>32</v>
      </c>
      <c r="L5822" t="s">
        <v>9281</v>
      </c>
      <c r="M5822" t="s">
        <v>9210</v>
      </c>
      <c r="O5822">
        <v>52</v>
      </c>
      <c r="P5822" t="s">
        <v>9225</v>
      </c>
      <c r="Q5822">
        <v>17</v>
      </c>
      <c r="R5822">
        <v>14</v>
      </c>
      <c r="S5822" t="s">
        <v>9257</v>
      </c>
      <c r="T5822" t="s">
        <v>9262</v>
      </c>
      <c r="U5822" t="s">
        <v>9283</v>
      </c>
      <c r="V5822" t="str" cm="1">
        <f t="array" ref="V5822">_xlfn.IFS(Hospital_Emergency_Room_Data[[#This Row],[Day]]&lt;=10,"Start(1-10)",Hospital_Emergency_Room_Data[[#This Row],[Day]]&lt;=20,"Middle(11-20)",Hospital_Emergency_Room_Data[[#This Row],[Day]]&gt;20,"End(21-30)")</f>
        <v>Middle(11-20)</v>
      </c>
    </row>
    <row r="5823" spans="1:22">
      <c r="A5823">
        <v>799773442</v>
      </c>
      <c r="B5823" t="s">
        <v>5828</v>
      </c>
      <c r="C5823" s="1">
        <v>45440</v>
      </c>
      <c r="D5823" t="str">
        <f>TEXT(Hospital_Emergency_Room_Data[[#This Row],[Patient Admission Date]],"mmm")</f>
        <v>May</v>
      </c>
      <c r="E5823">
        <f>YEAR(Hospital_Emergency_Room_Data[[#This Row],[Patient Admission Date]])</f>
        <v>2024</v>
      </c>
      <c r="F5823" s="2">
        <v>0.14027777777777778</v>
      </c>
      <c r="G5823" s="8" t="str">
        <f>TEXT(Hospital_Emergency_Room_Data[[#This Row],[Patient Admission Date]],"dddd")</f>
        <v>Tuesday</v>
      </c>
      <c r="H5823" t="s">
        <v>41</v>
      </c>
      <c r="I5823">
        <v>16</v>
      </c>
      <c r="J5823" s="5" t="s">
        <v>9220</v>
      </c>
      <c r="K5823" t="s">
        <v>32</v>
      </c>
      <c r="L5823" t="s">
        <v>9281</v>
      </c>
      <c r="M5823" t="s">
        <v>9210</v>
      </c>
      <c r="O5823">
        <v>54</v>
      </c>
      <c r="P5823" t="s">
        <v>9225</v>
      </c>
      <c r="Q5823">
        <v>28</v>
      </c>
      <c r="R5823">
        <v>3</v>
      </c>
      <c r="S5823" t="s">
        <v>9258</v>
      </c>
      <c r="T5823" t="s">
        <v>9264</v>
      </c>
      <c r="U5823" t="s">
        <v>9283</v>
      </c>
      <c r="V5823" t="str" cm="1">
        <f t="array" ref="V5823">_xlfn.IFS(Hospital_Emergency_Room_Data[[#This Row],[Day]]&lt;=10,"Start(1-10)",Hospital_Emergency_Room_Data[[#This Row],[Day]]&lt;=20,"Middle(11-20)",Hospital_Emergency_Room_Data[[#This Row],[Day]]&gt;20,"End(21-30)")</f>
        <v>End(21-30)</v>
      </c>
    </row>
    <row r="5824" spans="1:22">
      <c r="A5824">
        <v>241920072</v>
      </c>
      <c r="B5824" t="s">
        <v>5829</v>
      </c>
      <c r="C5824" s="1">
        <v>45512</v>
      </c>
      <c r="D5824" t="str">
        <f>TEXT(Hospital_Emergency_Room_Data[[#This Row],[Patient Admission Date]],"mmm")</f>
        <v>Aug</v>
      </c>
      <c r="E5824">
        <f>YEAR(Hospital_Emergency_Room_Data[[#This Row],[Patient Admission Date]])</f>
        <v>2024</v>
      </c>
      <c r="F5824" s="2">
        <v>2.4305555555555556E-2</v>
      </c>
      <c r="G5824" s="8" t="str">
        <f>TEXT(Hospital_Emergency_Room_Data[[#This Row],[Patient Admission Date]],"dddd")</f>
        <v>Thursday</v>
      </c>
      <c r="H5824" t="s">
        <v>41</v>
      </c>
      <c r="I5824">
        <v>36</v>
      </c>
      <c r="J5824" s="5" t="s">
        <v>9223</v>
      </c>
      <c r="K5824" t="s">
        <v>32</v>
      </c>
      <c r="L5824" t="s">
        <v>9281</v>
      </c>
      <c r="M5824" t="s">
        <v>9210</v>
      </c>
      <c r="O5824">
        <v>12</v>
      </c>
      <c r="P5824" t="s">
        <v>9226</v>
      </c>
      <c r="Q5824">
        <v>8</v>
      </c>
      <c r="R5824">
        <v>0</v>
      </c>
      <c r="S5824" t="s">
        <v>9258</v>
      </c>
      <c r="T5824" t="s">
        <v>9265</v>
      </c>
      <c r="U5824" t="s">
        <v>9282</v>
      </c>
      <c r="V5824" t="str" cm="1">
        <f t="array" ref="V5824">_xlfn.IFS(Hospital_Emergency_Room_Data[[#This Row],[Day]]&lt;=10,"Start(1-10)",Hospital_Emergency_Room_Data[[#This Row],[Day]]&lt;=20,"Middle(11-20)",Hospital_Emergency_Room_Data[[#This Row],[Day]]&gt;20,"End(21-30)")</f>
        <v>Start(1-10)</v>
      </c>
    </row>
    <row r="5825" spans="1:22">
      <c r="A5825">
        <v>186573914</v>
      </c>
      <c r="B5825" t="s">
        <v>5830</v>
      </c>
      <c r="C5825" s="1">
        <v>45172</v>
      </c>
      <c r="D5825" t="str">
        <f>TEXT(Hospital_Emergency_Room_Data[[#This Row],[Patient Admission Date]],"mmm")</f>
        <v>Sep</v>
      </c>
      <c r="E5825">
        <f>YEAR(Hospital_Emergency_Room_Data[[#This Row],[Patient Admission Date]])</f>
        <v>2023</v>
      </c>
      <c r="F5825" s="2">
        <v>0.41319444444444442</v>
      </c>
      <c r="G5825" s="8" t="str">
        <f>TEXT(Hospital_Emergency_Room_Data[[#This Row],[Patient Admission Date]],"dddd")</f>
        <v>Sunday</v>
      </c>
      <c r="H5825" t="s">
        <v>41</v>
      </c>
      <c r="I5825">
        <v>33</v>
      </c>
      <c r="J5825" s="5" t="s">
        <v>9223</v>
      </c>
      <c r="K5825" t="s">
        <v>32</v>
      </c>
      <c r="L5825" t="s">
        <v>9281</v>
      </c>
      <c r="M5825" t="s">
        <v>9210</v>
      </c>
      <c r="O5825">
        <v>24</v>
      </c>
      <c r="P5825" t="s">
        <v>9226</v>
      </c>
      <c r="Q5825">
        <v>3</v>
      </c>
      <c r="R5825">
        <v>9</v>
      </c>
      <c r="S5825" t="s">
        <v>9255</v>
      </c>
      <c r="T5825" t="s">
        <v>9263</v>
      </c>
      <c r="U5825" t="s">
        <v>9282</v>
      </c>
      <c r="V5825" t="str" cm="1">
        <f t="array" ref="V5825">_xlfn.IFS(Hospital_Emergency_Room_Data[[#This Row],[Day]]&lt;=10,"Start(1-10)",Hospital_Emergency_Room_Data[[#This Row],[Day]]&lt;=20,"Middle(11-20)",Hospital_Emergency_Room_Data[[#This Row],[Day]]&gt;20,"End(21-30)")</f>
        <v>Start(1-10)</v>
      </c>
    </row>
    <row r="5826" spans="1:22">
      <c r="A5826">
        <v>251768762</v>
      </c>
      <c r="B5826" t="s">
        <v>5831</v>
      </c>
      <c r="C5826" s="1">
        <v>45570</v>
      </c>
      <c r="D5826" t="str">
        <f>TEXT(Hospital_Emergency_Room_Data[[#This Row],[Patient Admission Date]],"mmm")</f>
        <v>Oct</v>
      </c>
      <c r="E5826">
        <f>YEAR(Hospital_Emergency_Room_Data[[#This Row],[Patient Admission Date]])</f>
        <v>2024</v>
      </c>
      <c r="F5826" s="2">
        <v>0.82152777777777775</v>
      </c>
      <c r="G5826" s="8" t="str">
        <f>TEXT(Hospital_Emergency_Room_Data[[#This Row],[Patient Admission Date]],"dddd")</f>
        <v>Saturday</v>
      </c>
      <c r="H5826" t="s">
        <v>41</v>
      </c>
      <c r="I5826">
        <v>67</v>
      </c>
      <c r="J5826" s="5" t="s">
        <v>9217</v>
      </c>
      <c r="K5826" t="s">
        <v>32</v>
      </c>
      <c r="L5826" t="s">
        <v>9281</v>
      </c>
      <c r="M5826" t="s">
        <v>9210</v>
      </c>
      <c r="O5826">
        <v>32</v>
      </c>
      <c r="P5826" t="s">
        <v>9225</v>
      </c>
      <c r="Q5826">
        <v>5</v>
      </c>
      <c r="R5826">
        <v>19</v>
      </c>
      <c r="S5826" t="s">
        <v>9256</v>
      </c>
      <c r="T5826" t="s">
        <v>9263</v>
      </c>
      <c r="U5826" t="s">
        <v>9300</v>
      </c>
      <c r="V5826" t="str" cm="1">
        <f t="array" ref="V5826">_xlfn.IFS(Hospital_Emergency_Room_Data[[#This Row],[Day]]&lt;=10,"Start(1-10)",Hospital_Emergency_Room_Data[[#This Row],[Day]]&lt;=20,"Middle(11-20)",Hospital_Emergency_Room_Data[[#This Row],[Day]]&gt;20,"End(21-30)")</f>
        <v>Start(1-10)</v>
      </c>
    </row>
    <row r="5827" spans="1:22">
      <c r="A5827">
        <v>645792722</v>
      </c>
      <c r="B5827" t="s">
        <v>5832</v>
      </c>
      <c r="C5827" s="1">
        <v>45325</v>
      </c>
      <c r="D5827" t="str">
        <f>TEXT(Hospital_Emergency_Room_Data[[#This Row],[Patient Admission Date]],"mmm")</f>
        <v>Feb</v>
      </c>
      <c r="E5827">
        <f>YEAR(Hospital_Emergency_Room_Data[[#This Row],[Patient Admission Date]])</f>
        <v>2024</v>
      </c>
      <c r="F5827" s="2">
        <v>0.44305555555555554</v>
      </c>
      <c r="G5827" s="8" t="str">
        <f>TEXT(Hospital_Emergency_Room_Data[[#This Row],[Patient Admission Date]],"dddd")</f>
        <v>Saturday</v>
      </c>
      <c r="H5827" t="s">
        <v>41</v>
      </c>
      <c r="I5827">
        <v>27</v>
      </c>
      <c r="J5827" s="5" t="s">
        <v>9220</v>
      </c>
      <c r="K5827" t="s">
        <v>32</v>
      </c>
      <c r="L5827" t="s">
        <v>9281</v>
      </c>
      <c r="M5827" t="s">
        <v>9210</v>
      </c>
      <c r="O5827">
        <v>33</v>
      </c>
      <c r="P5827" t="s">
        <v>9225</v>
      </c>
      <c r="Q5827">
        <v>3</v>
      </c>
      <c r="R5827">
        <v>10</v>
      </c>
      <c r="S5827" t="s">
        <v>9255</v>
      </c>
      <c r="T5827" t="s">
        <v>9263</v>
      </c>
      <c r="U5827" t="s">
        <v>9300</v>
      </c>
      <c r="V5827" t="str" cm="1">
        <f t="array" ref="V5827">_xlfn.IFS(Hospital_Emergency_Room_Data[[#This Row],[Day]]&lt;=10,"Start(1-10)",Hospital_Emergency_Room_Data[[#This Row],[Day]]&lt;=20,"Middle(11-20)",Hospital_Emergency_Room_Data[[#This Row],[Day]]&gt;20,"End(21-30)")</f>
        <v>Start(1-10)</v>
      </c>
    </row>
    <row r="5828" spans="1:22">
      <c r="A5828">
        <v>631580524</v>
      </c>
      <c r="B5828" t="s">
        <v>5833</v>
      </c>
      <c r="C5828" s="1">
        <v>45231</v>
      </c>
      <c r="D5828" t="str">
        <f>TEXT(Hospital_Emergency_Room_Data[[#This Row],[Patient Admission Date]],"mmm")</f>
        <v>Nov</v>
      </c>
      <c r="E5828">
        <f>YEAR(Hospital_Emergency_Room_Data[[#This Row],[Patient Admission Date]])</f>
        <v>2023</v>
      </c>
      <c r="F5828" s="2">
        <v>0.80555555555555558</v>
      </c>
      <c r="G5828" s="8" t="str">
        <f>TEXT(Hospital_Emergency_Room_Data[[#This Row],[Patient Admission Date]],"dddd")</f>
        <v>Wednesday</v>
      </c>
      <c r="H5828" t="s">
        <v>41</v>
      </c>
      <c r="I5828">
        <v>58</v>
      </c>
      <c r="J5828" s="5" t="s">
        <v>9219</v>
      </c>
      <c r="K5828" t="s">
        <v>32</v>
      </c>
      <c r="L5828" t="s">
        <v>9281</v>
      </c>
      <c r="M5828" t="s">
        <v>9210</v>
      </c>
      <c r="O5828">
        <v>50</v>
      </c>
      <c r="P5828" t="s">
        <v>9225</v>
      </c>
      <c r="Q5828">
        <v>1</v>
      </c>
      <c r="R5828">
        <v>19</v>
      </c>
      <c r="S5828" t="s">
        <v>9256</v>
      </c>
      <c r="T5828" t="s">
        <v>9263</v>
      </c>
      <c r="U5828" t="s">
        <v>9283</v>
      </c>
      <c r="V5828" t="str" cm="1">
        <f t="array" ref="V5828">_xlfn.IFS(Hospital_Emergency_Room_Data[[#This Row],[Day]]&lt;=10,"Start(1-10)",Hospital_Emergency_Room_Data[[#This Row],[Day]]&lt;=20,"Middle(11-20)",Hospital_Emergency_Room_Data[[#This Row],[Day]]&gt;20,"End(21-30)")</f>
        <v>Start(1-10)</v>
      </c>
    </row>
    <row r="5829" spans="1:22">
      <c r="A5829">
        <v>142076600</v>
      </c>
      <c r="B5829" t="s">
        <v>5834</v>
      </c>
      <c r="C5829" s="1">
        <v>45573</v>
      </c>
      <c r="D5829" t="str">
        <f>TEXT(Hospital_Emergency_Room_Data[[#This Row],[Patient Admission Date]],"mmm")</f>
        <v>Oct</v>
      </c>
      <c r="E5829">
        <f>YEAR(Hospital_Emergency_Room_Data[[#This Row],[Patient Admission Date]])</f>
        <v>2024</v>
      </c>
      <c r="F5829" s="2">
        <v>0.75624999999999998</v>
      </c>
      <c r="G5829" s="8" t="str">
        <f>TEXT(Hospital_Emergency_Room_Data[[#This Row],[Patient Admission Date]],"dddd")</f>
        <v>Tuesday</v>
      </c>
      <c r="H5829" t="s">
        <v>41</v>
      </c>
      <c r="I5829">
        <v>23</v>
      </c>
      <c r="J5829" s="5" t="s">
        <v>9220</v>
      </c>
      <c r="K5829" t="s">
        <v>32</v>
      </c>
      <c r="L5829" t="s">
        <v>9281</v>
      </c>
      <c r="M5829" t="s">
        <v>9210</v>
      </c>
      <c r="O5829">
        <v>11</v>
      </c>
      <c r="P5829" t="s">
        <v>9226</v>
      </c>
      <c r="Q5829">
        <v>8</v>
      </c>
      <c r="R5829">
        <v>18</v>
      </c>
      <c r="S5829" t="s">
        <v>9256</v>
      </c>
      <c r="T5829" t="s">
        <v>9265</v>
      </c>
      <c r="U5829" t="s">
        <v>9282</v>
      </c>
      <c r="V5829" t="str" cm="1">
        <f t="array" ref="V5829">_xlfn.IFS(Hospital_Emergency_Room_Data[[#This Row],[Day]]&lt;=10,"Start(1-10)",Hospital_Emergency_Room_Data[[#This Row],[Day]]&lt;=20,"Middle(11-20)",Hospital_Emergency_Room_Data[[#This Row],[Day]]&gt;20,"End(21-30)")</f>
        <v>Start(1-10)</v>
      </c>
    </row>
    <row r="5830" spans="1:22">
      <c r="A5830">
        <v>357994836</v>
      </c>
      <c r="B5830" t="s">
        <v>5835</v>
      </c>
      <c r="C5830" s="1">
        <v>45234</v>
      </c>
      <c r="D5830" t="str">
        <f>TEXT(Hospital_Emergency_Room_Data[[#This Row],[Patient Admission Date]],"mmm")</f>
        <v>Nov</v>
      </c>
      <c r="E5830">
        <f>YEAR(Hospital_Emergency_Room_Data[[#This Row],[Patient Admission Date]])</f>
        <v>2023</v>
      </c>
      <c r="F5830" s="2">
        <v>0.48541666666666666</v>
      </c>
      <c r="G5830" s="8" t="str">
        <f>TEXT(Hospital_Emergency_Room_Data[[#This Row],[Patient Admission Date]],"dddd")</f>
        <v>Saturday</v>
      </c>
      <c r="H5830" t="s">
        <v>41</v>
      </c>
      <c r="I5830">
        <v>38</v>
      </c>
      <c r="J5830" s="5" t="s">
        <v>9223</v>
      </c>
      <c r="K5830" t="s">
        <v>32</v>
      </c>
      <c r="L5830" t="s">
        <v>9281</v>
      </c>
      <c r="M5830" t="s">
        <v>9210</v>
      </c>
      <c r="O5830">
        <v>13</v>
      </c>
      <c r="P5830" t="s">
        <v>9226</v>
      </c>
      <c r="Q5830">
        <v>4</v>
      </c>
      <c r="R5830">
        <v>11</v>
      </c>
      <c r="S5830" t="s">
        <v>9255</v>
      </c>
      <c r="T5830" t="s">
        <v>9263</v>
      </c>
      <c r="U5830" t="s">
        <v>9282</v>
      </c>
      <c r="V5830" t="str" cm="1">
        <f t="array" ref="V5830">_xlfn.IFS(Hospital_Emergency_Room_Data[[#This Row],[Day]]&lt;=10,"Start(1-10)",Hospital_Emergency_Room_Data[[#This Row],[Day]]&lt;=20,"Middle(11-20)",Hospital_Emergency_Room_Data[[#This Row],[Day]]&gt;20,"End(21-30)")</f>
        <v>Start(1-10)</v>
      </c>
    </row>
    <row r="5831" spans="1:22">
      <c r="A5831">
        <v>663702265</v>
      </c>
      <c r="B5831" t="s">
        <v>5836</v>
      </c>
      <c r="C5831" s="1">
        <v>45272</v>
      </c>
      <c r="D5831" t="str">
        <f>TEXT(Hospital_Emergency_Room_Data[[#This Row],[Patient Admission Date]],"mmm")</f>
        <v>Dec</v>
      </c>
      <c r="E5831">
        <f>YEAR(Hospital_Emergency_Room_Data[[#This Row],[Patient Admission Date]])</f>
        <v>2023</v>
      </c>
      <c r="F5831" s="2">
        <v>0.2298611111111111</v>
      </c>
      <c r="G5831" s="8" t="str">
        <f>TEXT(Hospital_Emergency_Room_Data[[#This Row],[Patient Admission Date]],"dddd")</f>
        <v>Tuesday</v>
      </c>
      <c r="H5831" t="s">
        <v>41</v>
      </c>
      <c r="I5831">
        <v>20</v>
      </c>
      <c r="J5831" s="5" t="s">
        <v>9220</v>
      </c>
      <c r="K5831" t="s">
        <v>32</v>
      </c>
      <c r="L5831" t="s">
        <v>9281</v>
      </c>
      <c r="M5831" t="s">
        <v>9210</v>
      </c>
      <c r="O5831">
        <v>32</v>
      </c>
      <c r="P5831" t="s">
        <v>9225</v>
      </c>
      <c r="Q5831">
        <v>12</v>
      </c>
      <c r="R5831">
        <v>5</v>
      </c>
      <c r="S5831" t="s">
        <v>9258</v>
      </c>
      <c r="T5831" t="s">
        <v>9265</v>
      </c>
      <c r="U5831" t="s">
        <v>9300</v>
      </c>
      <c r="V5831" t="str" cm="1">
        <f t="array" ref="V5831">_xlfn.IFS(Hospital_Emergency_Room_Data[[#This Row],[Day]]&lt;=10,"Start(1-10)",Hospital_Emergency_Room_Data[[#This Row],[Day]]&lt;=20,"Middle(11-20)",Hospital_Emergency_Room_Data[[#This Row],[Day]]&gt;20,"End(21-30)")</f>
        <v>Middle(11-20)</v>
      </c>
    </row>
    <row r="5832" spans="1:22">
      <c r="A5832">
        <v>112503721</v>
      </c>
      <c r="B5832" t="s">
        <v>5837</v>
      </c>
      <c r="C5832" s="1">
        <v>45310</v>
      </c>
      <c r="D5832" t="str">
        <f>TEXT(Hospital_Emergency_Room_Data[[#This Row],[Patient Admission Date]],"mmm")</f>
        <v>Jan</v>
      </c>
      <c r="E5832">
        <f>YEAR(Hospital_Emergency_Room_Data[[#This Row],[Patient Admission Date]])</f>
        <v>2024</v>
      </c>
      <c r="F5832" s="2">
        <v>0.69097222222222221</v>
      </c>
      <c r="G5832" s="8" t="str">
        <f>TEXT(Hospital_Emergency_Room_Data[[#This Row],[Patient Admission Date]],"dddd")</f>
        <v>Friday</v>
      </c>
      <c r="H5832" t="s">
        <v>41</v>
      </c>
      <c r="I5832">
        <v>16</v>
      </c>
      <c r="J5832" s="5" t="s">
        <v>9220</v>
      </c>
      <c r="K5832" t="s">
        <v>32</v>
      </c>
      <c r="L5832" t="s">
        <v>9281</v>
      </c>
      <c r="M5832" t="s">
        <v>9210</v>
      </c>
      <c r="O5832">
        <v>60</v>
      </c>
      <c r="P5832" t="s">
        <v>9225</v>
      </c>
      <c r="Q5832">
        <v>19</v>
      </c>
      <c r="R5832">
        <v>16</v>
      </c>
      <c r="S5832" t="s">
        <v>9257</v>
      </c>
      <c r="T5832" t="s">
        <v>9262</v>
      </c>
      <c r="U5832" t="s">
        <v>9283</v>
      </c>
      <c r="V5832" t="str" cm="1">
        <f t="array" ref="V5832">_xlfn.IFS(Hospital_Emergency_Room_Data[[#This Row],[Day]]&lt;=10,"Start(1-10)",Hospital_Emergency_Room_Data[[#This Row],[Day]]&lt;=20,"Middle(11-20)",Hospital_Emergency_Room_Data[[#This Row],[Day]]&gt;20,"End(21-30)")</f>
        <v>Middle(11-20)</v>
      </c>
    </row>
    <row r="5833" spans="1:22">
      <c r="A5833">
        <v>282750452</v>
      </c>
      <c r="B5833" t="s">
        <v>5838</v>
      </c>
      <c r="C5833" s="1">
        <v>45540</v>
      </c>
      <c r="D5833" t="str">
        <f>TEXT(Hospital_Emergency_Room_Data[[#This Row],[Patient Admission Date]],"mmm")</f>
        <v>Sep</v>
      </c>
      <c r="E5833">
        <f>YEAR(Hospital_Emergency_Room_Data[[#This Row],[Patient Admission Date]])</f>
        <v>2024</v>
      </c>
      <c r="F5833" s="2">
        <v>0.80069444444444449</v>
      </c>
      <c r="G5833" s="8" t="str">
        <f>TEXT(Hospital_Emergency_Room_Data[[#This Row],[Patient Admission Date]],"dddd")</f>
        <v>Thursday</v>
      </c>
      <c r="H5833" t="s">
        <v>41</v>
      </c>
      <c r="I5833">
        <v>53</v>
      </c>
      <c r="J5833" s="5" t="s">
        <v>9219</v>
      </c>
      <c r="K5833" t="s">
        <v>32</v>
      </c>
      <c r="L5833" t="s">
        <v>9281</v>
      </c>
      <c r="M5833" t="s">
        <v>9210</v>
      </c>
      <c r="O5833">
        <v>33</v>
      </c>
      <c r="P5833" t="s">
        <v>9225</v>
      </c>
      <c r="Q5833">
        <v>5</v>
      </c>
      <c r="R5833">
        <v>19</v>
      </c>
      <c r="S5833" t="s">
        <v>9256</v>
      </c>
      <c r="T5833" t="s">
        <v>9263</v>
      </c>
      <c r="U5833" t="s">
        <v>9300</v>
      </c>
      <c r="V5833" t="str" cm="1">
        <f t="array" ref="V5833">_xlfn.IFS(Hospital_Emergency_Room_Data[[#This Row],[Day]]&lt;=10,"Start(1-10)",Hospital_Emergency_Room_Data[[#This Row],[Day]]&lt;=20,"Middle(11-20)",Hospital_Emergency_Room_Data[[#This Row],[Day]]&gt;20,"End(21-30)")</f>
        <v>Start(1-10)</v>
      </c>
    </row>
    <row r="5834" spans="1:22">
      <c r="A5834">
        <v>840532866</v>
      </c>
      <c r="B5834" t="s">
        <v>5839</v>
      </c>
      <c r="C5834" s="1">
        <v>45239</v>
      </c>
      <c r="D5834" t="str">
        <f>TEXT(Hospital_Emergency_Room_Data[[#This Row],[Patient Admission Date]],"mmm")</f>
        <v>Nov</v>
      </c>
      <c r="E5834">
        <f>YEAR(Hospital_Emergency_Room_Data[[#This Row],[Patient Admission Date]])</f>
        <v>2023</v>
      </c>
      <c r="F5834" s="2">
        <v>0.72777777777777775</v>
      </c>
      <c r="G5834" s="8" t="str">
        <f>TEXT(Hospital_Emergency_Room_Data[[#This Row],[Patient Admission Date]],"dddd")</f>
        <v>Thursday</v>
      </c>
      <c r="H5834" t="s">
        <v>41</v>
      </c>
      <c r="I5834">
        <v>49</v>
      </c>
      <c r="J5834" s="5" t="s">
        <v>9219</v>
      </c>
      <c r="K5834" t="s">
        <v>32</v>
      </c>
      <c r="L5834" t="s">
        <v>9281</v>
      </c>
      <c r="M5834" t="s">
        <v>9210</v>
      </c>
      <c r="O5834">
        <v>52</v>
      </c>
      <c r="P5834" t="s">
        <v>9225</v>
      </c>
      <c r="Q5834">
        <v>9</v>
      </c>
      <c r="R5834">
        <v>17</v>
      </c>
      <c r="S5834" t="s">
        <v>9257</v>
      </c>
      <c r="T5834" t="s">
        <v>9265</v>
      </c>
      <c r="U5834" t="s">
        <v>9283</v>
      </c>
      <c r="V5834" t="str" cm="1">
        <f t="array" ref="V5834">_xlfn.IFS(Hospital_Emergency_Room_Data[[#This Row],[Day]]&lt;=10,"Start(1-10)",Hospital_Emergency_Room_Data[[#This Row],[Day]]&lt;=20,"Middle(11-20)",Hospital_Emergency_Room_Data[[#This Row],[Day]]&gt;20,"End(21-30)")</f>
        <v>Start(1-10)</v>
      </c>
    </row>
    <row r="5835" spans="1:22">
      <c r="A5835">
        <v>223823503</v>
      </c>
      <c r="B5835" t="s">
        <v>5840</v>
      </c>
      <c r="C5835" s="1">
        <v>45185</v>
      </c>
      <c r="D5835" t="str">
        <f>TEXT(Hospital_Emergency_Room_Data[[#This Row],[Patient Admission Date]],"mmm")</f>
        <v>Sep</v>
      </c>
      <c r="E5835">
        <f>YEAR(Hospital_Emergency_Room_Data[[#This Row],[Patient Admission Date]])</f>
        <v>2023</v>
      </c>
      <c r="F5835" s="2">
        <v>0.36805555555555558</v>
      </c>
      <c r="G5835" s="8" t="str">
        <f>TEXT(Hospital_Emergency_Room_Data[[#This Row],[Patient Admission Date]],"dddd")</f>
        <v>Saturday</v>
      </c>
      <c r="H5835" t="s">
        <v>41</v>
      </c>
      <c r="I5835">
        <v>35</v>
      </c>
      <c r="J5835" s="5" t="s">
        <v>9223</v>
      </c>
      <c r="K5835" t="s">
        <v>32</v>
      </c>
      <c r="L5835" t="s">
        <v>9281</v>
      </c>
      <c r="M5835" t="s">
        <v>9210</v>
      </c>
      <c r="O5835">
        <v>12</v>
      </c>
      <c r="P5835" t="s">
        <v>9226</v>
      </c>
      <c r="Q5835">
        <v>16</v>
      </c>
      <c r="R5835">
        <v>8</v>
      </c>
      <c r="S5835" t="s">
        <v>9255</v>
      </c>
      <c r="T5835" t="s">
        <v>9262</v>
      </c>
      <c r="U5835" t="s">
        <v>9282</v>
      </c>
      <c r="V5835" t="str" cm="1">
        <f t="array" ref="V5835">_xlfn.IFS(Hospital_Emergency_Room_Data[[#This Row],[Day]]&lt;=10,"Start(1-10)",Hospital_Emergency_Room_Data[[#This Row],[Day]]&lt;=20,"Middle(11-20)",Hospital_Emergency_Room_Data[[#This Row],[Day]]&gt;20,"End(21-30)")</f>
        <v>Middle(11-20)</v>
      </c>
    </row>
    <row r="5836" spans="1:22">
      <c r="A5836">
        <v>715985017</v>
      </c>
      <c r="B5836" t="s">
        <v>5841</v>
      </c>
      <c r="C5836" s="1">
        <v>45244</v>
      </c>
      <c r="D5836" t="str">
        <f>TEXT(Hospital_Emergency_Room_Data[[#This Row],[Patient Admission Date]],"mmm")</f>
        <v>Nov</v>
      </c>
      <c r="E5836">
        <f>YEAR(Hospital_Emergency_Room_Data[[#This Row],[Patient Admission Date]])</f>
        <v>2023</v>
      </c>
      <c r="F5836" s="2">
        <v>0.37361111111111112</v>
      </c>
      <c r="G5836" s="8" t="str">
        <f>TEXT(Hospital_Emergency_Room_Data[[#This Row],[Patient Admission Date]],"dddd")</f>
        <v>Tuesday</v>
      </c>
      <c r="H5836" t="s">
        <v>41</v>
      </c>
      <c r="I5836">
        <v>43</v>
      </c>
      <c r="J5836" s="5" t="s">
        <v>9223</v>
      </c>
      <c r="K5836" t="s">
        <v>32</v>
      </c>
      <c r="L5836" t="s">
        <v>9281</v>
      </c>
      <c r="M5836" t="s">
        <v>9210</v>
      </c>
      <c r="O5836">
        <v>22</v>
      </c>
      <c r="P5836" t="s">
        <v>9226</v>
      </c>
      <c r="Q5836">
        <v>14</v>
      </c>
      <c r="R5836">
        <v>8</v>
      </c>
      <c r="S5836" t="s">
        <v>9255</v>
      </c>
      <c r="T5836" t="s">
        <v>9265</v>
      </c>
      <c r="U5836" t="s">
        <v>9282</v>
      </c>
      <c r="V5836" t="str" cm="1">
        <f t="array" ref="V5836">_xlfn.IFS(Hospital_Emergency_Room_Data[[#This Row],[Day]]&lt;=10,"Start(1-10)",Hospital_Emergency_Room_Data[[#This Row],[Day]]&lt;=20,"Middle(11-20)",Hospital_Emergency_Room_Data[[#This Row],[Day]]&gt;20,"End(21-30)")</f>
        <v>Middle(11-20)</v>
      </c>
    </row>
    <row r="5837" spans="1:22">
      <c r="A5837">
        <v>494540566</v>
      </c>
      <c r="B5837" t="s">
        <v>5842</v>
      </c>
      <c r="C5837" s="1">
        <v>45101</v>
      </c>
      <c r="D5837" t="str">
        <f>TEXT(Hospital_Emergency_Room_Data[[#This Row],[Patient Admission Date]],"mmm")</f>
        <v>Jun</v>
      </c>
      <c r="E5837">
        <f>YEAR(Hospital_Emergency_Room_Data[[#This Row],[Patient Admission Date]])</f>
        <v>2023</v>
      </c>
      <c r="F5837" s="2">
        <v>0.60069444444444442</v>
      </c>
      <c r="G5837" s="8" t="str">
        <f>TEXT(Hospital_Emergency_Room_Data[[#This Row],[Patient Admission Date]],"dddd")</f>
        <v>Saturday</v>
      </c>
      <c r="H5837" t="s">
        <v>41</v>
      </c>
      <c r="I5837">
        <v>61</v>
      </c>
      <c r="J5837" s="5" t="s">
        <v>9217</v>
      </c>
      <c r="K5837" t="s">
        <v>32</v>
      </c>
      <c r="L5837" t="s">
        <v>9281</v>
      </c>
      <c r="M5837" t="s">
        <v>9210</v>
      </c>
      <c r="O5837">
        <v>34</v>
      </c>
      <c r="P5837" t="s">
        <v>9225</v>
      </c>
      <c r="Q5837">
        <v>24</v>
      </c>
      <c r="R5837">
        <v>14</v>
      </c>
      <c r="S5837" t="s">
        <v>9257</v>
      </c>
      <c r="T5837" t="s">
        <v>9264</v>
      </c>
      <c r="U5837" t="s">
        <v>9300</v>
      </c>
      <c r="V5837" t="str" cm="1">
        <f t="array" ref="V5837">_xlfn.IFS(Hospital_Emergency_Room_Data[[#This Row],[Day]]&lt;=10,"Start(1-10)",Hospital_Emergency_Room_Data[[#This Row],[Day]]&lt;=20,"Middle(11-20)",Hospital_Emergency_Room_Data[[#This Row],[Day]]&gt;20,"End(21-30)")</f>
        <v>End(21-30)</v>
      </c>
    </row>
    <row r="5838" spans="1:22">
      <c r="A5838">
        <v>505405045</v>
      </c>
      <c r="B5838" t="s">
        <v>5843</v>
      </c>
      <c r="C5838" s="1">
        <v>45199</v>
      </c>
      <c r="D5838" t="str">
        <f>TEXT(Hospital_Emergency_Room_Data[[#This Row],[Patient Admission Date]],"mmm")</f>
        <v>Sep</v>
      </c>
      <c r="E5838">
        <f>YEAR(Hospital_Emergency_Room_Data[[#This Row],[Patient Admission Date]])</f>
        <v>2023</v>
      </c>
      <c r="F5838" s="2">
        <v>0.53680555555555554</v>
      </c>
      <c r="G5838" s="8" t="str">
        <f>TEXT(Hospital_Emergency_Room_Data[[#This Row],[Patient Admission Date]],"dddd")</f>
        <v>Saturday</v>
      </c>
      <c r="H5838" t="s">
        <v>41</v>
      </c>
      <c r="I5838">
        <v>39</v>
      </c>
      <c r="J5838" s="5" t="s">
        <v>9223</v>
      </c>
      <c r="K5838" t="s">
        <v>32</v>
      </c>
      <c r="L5838" t="s">
        <v>9281</v>
      </c>
      <c r="M5838" t="s">
        <v>9210</v>
      </c>
      <c r="O5838">
        <v>43</v>
      </c>
      <c r="P5838" t="s">
        <v>9225</v>
      </c>
      <c r="Q5838">
        <v>30</v>
      </c>
      <c r="R5838">
        <v>12</v>
      </c>
      <c r="S5838" t="s">
        <v>9257</v>
      </c>
      <c r="T5838" t="s">
        <v>9264</v>
      </c>
      <c r="U5838" t="s">
        <v>9300</v>
      </c>
      <c r="V5838" t="str" cm="1">
        <f t="array" ref="V5838">_xlfn.IFS(Hospital_Emergency_Room_Data[[#This Row],[Day]]&lt;=10,"Start(1-10)",Hospital_Emergency_Room_Data[[#This Row],[Day]]&lt;=20,"Middle(11-20)",Hospital_Emergency_Room_Data[[#This Row],[Day]]&gt;20,"End(21-30)")</f>
        <v>End(21-30)</v>
      </c>
    </row>
    <row r="5839" spans="1:22">
      <c r="A5839">
        <v>259472459</v>
      </c>
      <c r="B5839" t="s">
        <v>5844</v>
      </c>
      <c r="C5839" s="1">
        <v>45455</v>
      </c>
      <c r="D5839" t="str">
        <f>TEXT(Hospital_Emergency_Room_Data[[#This Row],[Patient Admission Date]],"mmm")</f>
        <v>Jun</v>
      </c>
      <c r="E5839">
        <f>YEAR(Hospital_Emergency_Room_Data[[#This Row],[Patient Admission Date]])</f>
        <v>2024</v>
      </c>
      <c r="F5839" s="2">
        <v>0.12569444444444444</v>
      </c>
      <c r="G5839" s="8" t="str">
        <f>TEXT(Hospital_Emergency_Room_Data[[#This Row],[Patient Admission Date]],"dddd")</f>
        <v>Wednesday</v>
      </c>
      <c r="H5839" t="s">
        <v>41</v>
      </c>
      <c r="I5839">
        <v>12</v>
      </c>
      <c r="J5839" s="5" t="s">
        <v>9221</v>
      </c>
      <c r="K5839" t="s">
        <v>32</v>
      </c>
      <c r="L5839" t="s">
        <v>9281</v>
      </c>
      <c r="M5839" t="s">
        <v>9210</v>
      </c>
      <c r="O5839">
        <v>45</v>
      </c>
      <c r="P5839" t="s">
        <v>9225</v>
      </c>
      <c r="Q5839">
        <v>12</v>
      </c>
      <c r="R5839">
        <v>3</v>
      </c>
      <c r="S5839" t="s">
        <v>9258</v>
      </c>
      <c r="T5839" t="s">
        <v>9265</v>
      </c>
      <c r="U5839" t="s">
        <v>9300</v>
      </c>
      <c r="V5839" t="str" cm="1">
        <f t="array" ref="V5839">_xlfn.IFS(Hospital_Emergency_Room_Data[[#This Row],[Day]]&lt;=10,"Start(1-10)",Hospital_Emergency_Room_Data[[#This Row],[Day]]&lt;=20,"Middle(11-20)",Hospital_Emergency_Room_Data[[#This Row],[Day]]&gt;20,"End(21-30)")</f>
        <v>Middle(11-20)</v>
      </c>
    </row>
    <row r="5840" spans="1:22">
      <c r="A5840">
        <v>738428501</v>
      </c>
      <c r="B5840" t="s">
        <v>5845</v>
      </c>
      <c r="C5840" s="1">
        <v>45529</v>
      </c>
      <c r="D5840" t="str">
        <f>TEXT(Hospital_Emergency_Room_Data[[#This Row],[Patient Admission Date]],"mmm")</f>
        <v>Aug</v>
      </c>
      <c r="E5840">
        <f>YEAR(Hospital_Emergency_Room_Data[[#This Row],[Patient Admission Date]])</f>
        <v>2024</v>
      </c>
      <c r="F5840" s="2">
        <v>0.62569444444444444</v>
      </c>
      <c r="G5840" s="8" t="str">
        <f>TEXT(Hospital_Emergency_Room_Data[[#This Row],[Patient Admission Date]],"dddd")</f>
        <v>Sunday</v>
      </c>
      <c r="H5840" t="s">
        <v>41</v>
      </c>
      <c r="I5840">
        <v>51</v>
      </c>
      <c r="J5840" s="5" t="s">
        <v>9219</v>
      </c>
      <c r="K5840" t="s">
        <v>32</v>
      </c>
      <c r="L5840" t="s">
        <v>9281</v>
      </c>
      <c r="M5840" t="s">
        <v>9210</v>
      </c>
      <c r="O5840">
        <v>15</v>
      </c>
      <c r="P5840" t="s">
        <v>9226</v>
      </c>
      <c r="Q5840">
        <v>25</v>
      </c>
      <c r="R5840">
        <v>15</v>
      </c>
      <c r="S5840" t="s">
        <v>9257</v>
      </c>
      <c r="T5840" t="s">
        <v>9264</v>
      </c>
      <c r="U5840" t="s">
        <v>9282</v>
      </c>
      <c r="V5840" t="str" cm="1">
        <f t="array" ref="V5840">_xlfn.IFS(Hospital_Emergency_Room_Data[[#This Row],[Day]]&lt;=10,"Start(1-10)",Hospital_Emergency_Room_Data[[#This Row],[Day]]&lt;=20,"Middle(11-20)",Hospital_Emergency_Room_Data[[#This Row],[Day]]&gt;20,"End(21-30)")</f>
        <v>End(21-30)</v>
      </c>
    </row>
    <row r="5841" spans="1:22">
      <c r="A5841">
        <v>337445677</v>
      </c>
      <c r="B5841" t="s">
        <v>5846</v>
      </c>
      <c r="C5841" s="1">
        <v>45062</v>
      </c>
      <c r="D5841" t="str">
        <f>TEXT(Hospital_Emergency_Room_Data[[#This Row],[Patient Admission Date]],"mmm")</f>
        <v>May</v>
      </c>
      <c r="E5841">
        <f>YEAR(Hospital_Emergency_Room_Data[[#This Row],[Patient Admission Date]])</f>
        <v>2023</v>
      </c>
      <c r="F5841" s="2">
        <v>0.98402777777777772</v>
      </c>
      <c r="G5841" s="8" t="str">
        <f>TEXT(Hospital_Emergency_Room_Data[[#This Row],[Patient Admission Date]],"dddd")</f>
        <v>Tuesday</v>
      </c>
      <c r="H5841" t="s">
        <v>41</v>
      </c>
      <c r="I5841">
        <v>72</v>
      </c>
      <c r="J5841" s="5" t="s">
        <v>9222</v>
      </c>
      <c r="K5841" t="s">
        <v>32</v>
      </c>
      <c r="L5841" t="s">
        <v>9281</v>
      </c>
      <c r="M5841" t="s">
        <v>9210</v>
      </c>
      <c r="O5841">
        <v>31</v>
      </c>
      <c r="P5841" t="s">
        <v>9225</v>
      </c>
      <c r="Q5841">
        <v>16</v>
      </c>
      <c r="R5841">
        <v>23</v>
      </c>
      <c r="S5841" t="s">
        <v>9256</v>
      </c>
      <c r="T5841" t="s">
        <v>9262</v>
      </c>
      <c r="U5841" t="s">
        <v>9300</v>
      </c>
      <c r="V5841" t="str" cm="1">
        <f t="array" ref="V5841">_xlfn.IFS(Hospital_Emergency_Room_Data[[#This Row],[Day]]&lt;=10,"Start(1-10)",Hospital_Emergency_Room_Data[[#This Row],[Day]]&lt;=20,"Middle(11-20)",Hospital_Emergency_Room_Data[[#This Row],[Day]]&gt;20,"End(21-30)")</f>
        <v>Middle(11-20)</v>
      </c>
    </row>
    <row r="5842" spans="1:22">
      <c r="A5842">
        <v>799509125</v>
      </c>
      <c r="B5842" t="s">
        <v>5847</v>
      </c>
      <c r="C5842" s="1">
        <v>45562</v>
      </c>
      <c r="D5842" t="str">
        <f>TEXT(Hospital_Emergency_Room_Data[[#This Row],[Patient Admission Date]],"mmm")</f>
        <v>Sep</v>
      </c>
      <c r="E5842">
        <f>YEAR(Hospital_Emergency_Room_Data[[#This Row],[Patient Admission Date]])</f>
        <v>2024</v>
      </c>
      <c r="F5842" s="2">
        <v>0.66527777777777775</v>
      </c>
      <c r="G5842" s="8" t="str">
        <f>TEXT(Hospital_Emergency_Room_Data[[#This Row],[Patient Admission Date]],"dddd")</f>
        <v>Friday</v>
      </c>
      <c r="H5842" t="s">
        <v>41</v>
      </c>
      <c r="I5842">
        <v>41</v>
      </c>
      <c r="J5842" s="5" t="s">
        <v>9223</v>
      </c>
      <c r="K5842" t="s">
        <v>32</v>
      </c>
      <c r="L5842" t="s">
        <v>9281</v>
      </c>
      <c r="M5842" t="s">
        <v>9210</v>
      </c>
      <c r="O5842">
        <v>19</v>
      </c>
      <c r="P5842" t="s">
        <v>9226</v>
      </c>
      <c r="Q5842">
        <v>27</v>
      </c>
      <c r="R5842">
        <v>15</v>
      </c>
      <c r="S5842" t="s">
        <v>9257</v>
      </c>
      <c r="T5842" t="s">
        <v>9264</v>
      </c>
      <c r="U5842" t="s">
        <v>9282</v>
      </c>
      <c r="V5842" t="str" cm="1">
        <f t="array" ref="V5842">_xlfn.IFS(Hospital_Emergency_Room_Data[[#This Row],[Day]]&lt;=10,"Start(1-10)",Hospital_Emergency_Room_Data[[#This Row],[Day]]&lt;=20,"Middle(11-20)",Hospital_Emergency_Room_Data[[#This Row],[Day]]&gt;20,"End(21-30)")</f>
        <v>End(21-30)</v>
      </c>
    </row>
    <row r="5843" spans="1:22">
      <c r="A5843">
        <v>674414544</v>
      </c>
      <c r="B5843" t="s">
        <v>5848</v>
      </c>
      <c r="C5843" s="1">
        <v>45410</v>
      </c>
      <c r="D5843" t="str">
        <f>TEXT(Hospital_Emergency_Room_Data[[#This Row],[Patient Admission Date]],"mmm")</f>
        <v>Apr</v>
      </c>
      <c r="E5843">
        <f>YEAR(Hospital_Emergency_Room_Data[[#This Row],[Patient Admission Date]])</f>
        <v>2024</v>
      </c>
      <c r="F5843" s="2">
        <v>0.70763888888888893</v>
      </c>
      <c r="G5843" s="8" t="str">
        <f>TEXT(Hospital_Emergency_Room_Data[[#This Row],[Patient Admission Date]],"dddd")</f>
        <v>Sunday</v>
      </c>
      <c r="H5843" t="s">
        <v>41</v>
      </c>
      <c r="I5843">
        <v>6</v>
      </c>
      <c r="J5843" s="5" t="s">
        <v>9221</v>
      </c>
      <c r="K5843" t="s">
        <v>32</v>
      </c>
      <c r="L5843" t="s">
        <v>9281</v>
      </c>
      <c r="M5843" t="s">
        <v>9210</v>
      </c>
      <c r="O5843">
        <v>23</v>
      </c>
      <c r="P5843" t="s">
        <v>9226</v>
      </c>
      <c r="Q5843">
        <v>28</v>
      </c>
      <c r="R5843">
        <v>16</v>
      </c>
      <c r="S5843" t="s">
        <v>9257</v>
      </c>
      <c r="T5843" t="s">
        <v>9264</v>
      </c>
      <c r="U5843" t="s">
        <v>9282</v>
      </c>
      <c r="V5843" t="str" cm="1">
        <f t="array" ref="V5843">_xlfn.IFS(Hospital_Emergency_Room_Data[[#This Row],[Day]]&lt;=10,"Start(1-10)",Hospital_Emergency_Room_Data[[#This Row],[Day]]&lt;=20,"Middle(11-20)",Hospital_Emergency_Room_Data[[#This Row],[Day]]&gt;20,"End(21-30)")</f>
        <v>End(21-30)</v>
      </c>
    </row>
    <row r="5844" spans="1:22">
      <c r="A5844">
        <v>761485086</v>
      </c>
      <c r="B5844" t="s">
        <v>5849</v>
      </c>
      <c r="C5844" s="1">
        <v>45557</v>
      </c>
      <c r="D5844" t="str">
        <f>TEXT(Hospital_Emergency_Room_Data[[#This Row],[Patient Admission Date]],"mmm")</f>
        <v>Sep</v>
      </c>
      <c r="E5844">
        <f>YEAR(Hospital_Emergency_Room_Data[[#This Row],[Patient Admission Date]])</f>
        <v>2024</v>
      </c>
      <c r="F5844" s="2">
        <v>0.79027777777777775</v>
      </c>
      <c r="G5844" s="8" t="str">
        <f>TEXT(Hospital_Emergency_Room_Data[[#This Row],[Patient Admission Date]],"dddd")</f>
        <v>Sunday</v>
      </c>
      <c r="H5844" t="s">
        <v>41</v>
      </c>
      <c r="I5844">
        <v>12</v>
      </c>
      <c r="J5844" s="5" t="s">
        <v>9221</v>
      </c>
      <c r="K5844" t="s">
        <v>32</v>
      </c>
      <c r="L5844" t="s">
        <v>9281</v>
      </c>
      <c r="M5844" t="s">
        <v>9210</v>
      </c>
      <c r="O5844">
        <v>33</v>
      </c>
      <c r="P5844" t="s">
        <v>9225</v>
      </c>
      <c r="Q5844">
        <v>22</v>
      </c>
      <c r="R5844">
        <v>18</v>
      </c>
      <c r="S5844" t="s">
        <v>9256</v>
      </c>
      <c r="T5844" t="s">
        <v>9264</v>
      </c>
      <c r="U5844" t="s">
        <v>9300</v>
      </c>
      <c r="V5844" t="str" cm="1">
        <f t="array" ref="V5844">_xlfn.IFS(Hospital_Emergency_Room_Data[[#This Row],[Day]]&lt;=10,"Start(1-10)",Hospital_Emergency_Room_Data[[#This Row],[Day]]&lt;=20,"Middle(11-20)",Hospital_Emergency_Room_Data[[#This Row],[Day]]&gt;20,"End(21-30)")</f>
        <v>End(21-30)</v>
      </c>
    </row>
    <row r="5845" spans="1:22">
      <c r="A5845">
        <v>747741599</v>
      </c>
      <c r="B5845" t="s">
        <v>5850</v>
      </c>
      <c r="C5845" s="1">
        <v>45183</v>
      </c>
      <c r="D5845" t="str">
        <f>TEXT(Hospital_Emergency_Room_Data[[#This Row],[Patient Admission Date]],"mmm")</f>
        <v>Sep</v>
      </c>
      <c r="E5845">
        <f>YEAR(Hospital_Emergency_Room_Data[[#This Row],[Patient Admission Date]])</f>
        <v>2023</v>
      </c>
      <c r="F5845" s="2">
        <v>0.89166666666666672</v>
      </c>
      <c r="G5845" s="8" t="str">
        <f>TEXT(Hospital_Emergency_Room_Data[[#This Row],[Patient Admission Date]],"dddd")</f>
        <v>Thursday</v>
      </c>
      <c r="H5845" t="s">
        <v>41</v>
      </c>
      <c r="I5845">
        <v>23</v>
      </c>
      <c r="J5845" s="5" t="s">
        <v>9220</v>
      </c>
      <c r="K5845" t="s">
        <v>32</v>
      </c>
      <c r="L5845" t="s">
        <v>9281</v>
      </c>
      <c r="M5845" t="s">
        <v>9210</v>
      </c>
      <c r="O5845">
        <v>34</v>
      </c>
      <c r="P5845" t="s">
        <v>9225</v>
      </c>
      <c r="Q5845">
        <v>14</v>
      </c>
      <c r="R5845">
        <v>21</v>
      </c>
      <c r="S5845" t="s">
        <v>9256</v>
      </c>
      <c r="T5845" t="s">
        <v>9265</v>
      </c>
      <c r="U5845" t="s">
        <v>9300</v>
      </c>
      <c r="V5845" t="str" cm="1">
        <f t="array" ref="V5845">_xlfn.IFS(Hospital_Emergency_Room_Data[[#This Row],[Day]]&lt;=10,"Start(1-10)",Hospital_Emergency_Room_Data[[#This Row],[Day]]&lt;=20,"Middle(11-20)",Hospital_Emergency_Room_Data[[#This Row],[Day]]&gt;20,"End(21-30)")</f>
        <v>Middle(11-20)</v>
      </c>
    </row>
    <row r="5846" spans="1:22">
      <c r="A5846">
        <v>774994361</v>
      </c>
      <c r="B5846" t="s">
        <v>5851</v>
      </c>
      <c r="C5846" s="1">
        <v>45155</v>
      </c>
      <c r="D5846" t="str">
        <f>TEXT(Hospital_Emergency_Room_Data[[#This Row],[Patient Admission Date]],"mmm")</f>
        <v>Aug</v>
      </c>
      <c r="E5846">
        <f>YEAR(Hospital_Emergency_Room_Data[[#This Row],[Patient Admission Date]])</f>
        <v>2023</v>
      </c>
      <c r="F5846" s="2">
        <v>0.40625</v>
      </c>
      <c r="G5846" s="8" t="str">
        <f>TEXT(Hospital_Emergency_Room_Data[[#This Row],[Patient Admission Date]],"dddd")</f>
        <v>Thursday</v>
      </c>
      <c r="H5846" t="s">
        <v>41</v>
      </c>
      <c r="I5846">
        <v>29</v>
      </c>
      <c r="J5846" s="5" t="s">
        <v>9220</v>
      </c>
      <c r="K5846" t="s">
        <v>32</v>
      </c>
      <c r="L5846" t="s">
        <v>9281</v>
      </c>
      <c r="M5846" t="s">
        <v>9210</v>
      </c>
      <c r="O5846">
        <v>42</v>
      </c>
      <c r="P5846" t="s">
        <v>9225</v>
      </c>
      <c r="Q5846">
        <v>17</v>
      </c>
      <c r="R5846">
        <v>9</v>
      </c>
      <c r="S5846" t="s">
        <v>9255</v>
      </c>
      <c r="T5846" t="s">
        <v>9262</v>
      </c>
      <c r="U5846" t="s">
        <v>9300</v>
      </c>
      <c r="V5846" t="str" cm="1">
        <f t="array" ref="V5846">_xlfn.IFS(Hospital_Emergency_Room_Data[[#This Row],[Day]]&lt;=10,"Start(1-10)",Hospital_Emergency_Room_Data[[#This Row],[Day]]&lt;=20,"Middle(11-20)",Hospital_Emergency_Room_Data[[#This Row],[Day]]&gt;20,"End(21-30)")</f>
        <v>Middle(11-20)</v>
      </c>
    </row>
    <row r="5847" spans="1:22">
      <c r="A5847">
        <v>302841379</v>
      </c>
      <c r="B5847" t="s">
        <v>5852</v>
      </c>
      <c r="C5847" s="1">
        <v>45104</v>
      </c>
      <c r="D5847" t="str">
        <f>TEXT(Hospital_Emergency_Room_Data[[#This Row],[Patient Admission Date]],"mmm")</f>
        <v>Jun</v>
      </c>
      <c r="E5847">
        <f>YEAR(Hospital_Emergency_Room_Data[[#This Row],[Patient Admission Date]])</f>
        <v>2023</v>
      </c>
      <c r="F5847" s="2">
        <v>0.54166666666666663</v>
      </c>
      <c r="G5847" s="8" t="str">
        <f>TEXT(Hospital_Emergency_Room_Data[[#This Row],[Patient Admission Date]],"dddd")</f>
        <v>Tuesday</v>
      </c>
      <c r="H5847" t="s">
        <v>41</v>
      </c>
      <c r="I5847">
        <v>15</v>
      </c>
      <c r="J5847" s="5" t="s">
        <v>9220</v>
      </c>
      <c r="K5847" t="s">
        <v>32</v>
      </c>
      <c r="L5847" t="s">
        <v>9281</v>
      </c>
      <c r="M5847" t="s">
        <v>9210</v>
      </c>
      <c r="O5847">
        <v>50</v>
      </c>
      <c r="P5847" t="s">
        <v>9225</v>
      </c>
      <c r="Q5847">
        <v>27</v>
      </c>
      <c r="R5847">
        <v>13</v>
      </c>
      <c r="S5847" t="s">
        <v>9257</v>
      </c>
      <c r="T5847" t="s">
        <v>9264</v>
      </c>
      <c r="U5847" t="s">
        <v>9283</v>
      </c>
      <c r="V5847" t="str" cm="1">
        <f t="array" ref="V5847">_xlfn.IFS(Hospital_Emergency_Room_Data[[#This Row],[Day]]&lt;=10,"Start(1-10)",Hospital_Emergency_Room_Data[[#This Row],[Day]]&lt;=20,"Middle(11-20)",Hospital_Emergency_Room_Data[[#This Row],[Day]]&gt;20,"End(21-30)")</f>
        <v>End(21-30)</v>
      </c>
    </row>
    <row r="5848" spans="1:22">
      <c r="A5848">
        <v>199309296</v>
      </c>
      <c r="B5848" t="s">
        <v>5853</v>
      </c>
      <c r="C5848" s="1">
        <v>45458</v>
      </c>
      <c r="D5848" t="str">
        <f>TEXT(Hospital_Emergency_Room_Data[[#This Row],[Patient Admission Date]],"mmm")</f>
        <v>Jun</v>
      </c>
      <c r="E5848">
        <f>YEAR(Hospital_Emergency_Room_Data[[#This Row],[Patient Admission Date]])</f>
        <v>2024</v>
      </c>
      <c r="F5848" s="2">
        <v>0.35833333333333334</v>
      </c>
      <c r="G5848" s="8" t="str">
        <f>TEXT(Hospital_Emergency_Room_Data[[#This Row],[Patient Admission Date]],"dddd")</f>
        <v>Saturday</v>
      </c>
      <c r="H5848" t="s">
        <v>41</v>
      </c>
      <c r="I5848">
        <v>41</v>
      </c>
      <c r="J5848" s="5" t="s">
        <v>9223</v>
      </c>
      <c r="K5848" t="s">
        <v>32</v>
      </c>
      <c r="L5848" t="s">
        <v>9281</v>
      </c>
      <c r="M5848" t="s">
        <v>9210</v>
      </c>
      <c r="O5848">
        <v>58</v>
      </c>
      <c r="P5848" t="s">
        <v>9225</v>
      </c>
      <c r="Q5848">
        <v>15</v>
      </c>
      <c r="R5848">
        <v>8</v>
      </c>
      <c r="S5848" t="s">
        <v>9255</v>
      </c>
      <c r="T5848" t="s">
        <v>9262</v>
      </c>
      <c r="U5848" t="s">
        <v>9283</v>
      </c>
      <c r="V5848" t="str" cm="1">
        <f t="array" ref="V5848">_xlfn.IFS(Hospital_Emergency_Room_Data[[#This Row],[Day]]&lt;=10,"Start(1-10)",Hospital_Emergency_Room_Data[[#This Row],[Day]]&lt;=20,"Middle(11-20)",Hospital_Emergency_Room_Data[[#This Row],[Day]]&gt;20,"End(21-30)")</f>
        <v>Middle(11-20)</v>
      </c>
    </row>
    <row r="5849" spans="1:22">
      <c r="A5849">
        <v>777101248</v>
      </c>
      <c r="B5849" t="s">
        <v>5854</v>
      </c>
      <c r="C5849" s="1">
        <v>45316</v>
      </c>
      <c r="D5849" t="str">
        <f>TEXT(Hospital_Emergency_Room_Data[[#This Row],[Patient Admission Date]],"mmm")</f>
        <v>Jan</v>
      </c>
      <c r="E5849">
        <f>YEAR(Hospital_Emergency_Room_Data[[#This Row],[Patient Admission Date]])</f>
        <v>2024</v>
      </c>
      <c r="F5849" s="2">
        <v>0.37361111111111112</v>
      </c>
      <c r="G5849" s="8" t="str">
        <f>TEXT(Hospital_Emergency_Room_Data[[#This Row],[Patient Admission Date]],"dddd")</f>
        <v>Thursday</v>
      </c>
      <c r="H5849" t="s">
        <v>41</v>
      </c>
      <c r="I5849">
        <v>12</v>
      </c>
      <c r="J5849" s="5" t="s">
        <v>9221</v>
      </c>
      <c r="K5849" t="s">
        <v>32</v>
      </c>
      <c r="L5849" t="s">
        <v>9281</v>
      </c>
      <c r="M5849" t="s">
        <v>9210</v>
      </c>
      <c r="O5849">
        <v>50</v>
      </c>
      <c r="P5849" t="s">
        <v>9225</v>
      </c>
      <c r="Q5849">
        <v>25</v>
      </c>
      <c r="R5849">
        <v>8</v>
      </c>
      <c r="S5849" t="s">
        <v>9255</v>
      </c>
      <c r="T5849" t="s">
        <v>9264</v>
      </c>
      <c r="U5849" t="s">
        <v>9283</v>
      </c>
      <c r="V5849" t="str" cm="1">
        <f t="array" ref="V5849">_xlfn.IFS(Hospital_Emergency_Room_Data[[#This Row],[Day]]&lt;=10,"Start(1-10)",Hospital_Emergency_Room_Data[[#This Row],[Day]]&lt;=20,"Middle(11-20)",Hospital_Emergency_Room_Data[[#This Row],[Day]]&gt;20,"End(21-30)")</f>
        <v>End(21-30)</v>
      </c>
    </row>
    <row r="5850" spans="1:22">
      <c r="A5850">
        <v>132377813</v>
      </c>
      <c r="B5850" t="s">
        <v>5855</v>
      </c>
      <c r="C5850" s="1">
        <v>45245</v>
      </c>
      <c r="D5850" t="str">
        <f>TEXT(Hospital_Emergency_Room_Data[[#This Row],[Patient Admission Date]],"mmm")</f>
        <v>Nov</v>
      </c>
      <c r="E5850">
        <f>YEAR(Hospital_Emergency_Room_Data[[#This Row],[Patient Admission Date]])</f>
        <v>2023</v>
      </c>
      <c r="F5850" s="2">
        <v>6.458333333333334E-2</v>
      </c>
      <c r="G5850" s="8" t="str">
        <f>TEXT(Hospital_Emergency_Room_Data[[#This Row],[Patient Admission Date]],"dddd")</f>
        <v>Wednesday</v>
      </c>
      <c r="H5850" t="s">
        <v>41</v>
      </c>
      <c r="I5850">
        <v>2</v>
      </c>
      <c r="J5850" s="5" t="s">
        <v>9218</v>
      </c>
      <c r="K5850" t="s">
        <v>32</v>
      </c>
      <c r="L5850" t="s">
        <v>9281</v>
      </c>
      <c r="M5850" t="s">
        <v>9210</v>
      </c>
      <c r="O5850">
        <v>16</v>
      </c>
      <c r="P5850" t="s">
        <v>9226</v>
      </c>
      <c r="Q5850">
        <v>15</v>
      </c>
      <c r="R5850">
        <v>1</v>
      </c>
      <c r="S5850" t="s">
        <v>9258</v>
      </c>
      <c r="T5850" t="s">
        <v>9262</v>
      </c>
      <c r="U5850" t="s">
        <v>9282</v>
      </c>
      <c r="V5850" t="str" cm="1">
        <f t="array" ref="V5850">_xlfn.IFS(Hospital_Emergency_Room_Data[[#This Row],[Day]]&lt;=10,"Start(1-10)",Hospital_Emergency_Room_Data[[#This Row],[Day]]&lt;=20,"Middle(11-20)",Hospital_Emergency_Room_Data[[#This Row],[Day]]&gt;20,"End(21-30)")</f>
        <v>Middle(11-20)</v>
      </c>
    </row>
    <row r="5851" spans="1:22">
      <c r="A5851">
        <v>835052062</v>
      </c>
      <c r="B5851" t="s">
        <v>5856</v>
      </c>
      <c r="C5851" s="1">
        <v>45064</v>
      </c>
      <c r="D5851" t="str">
        <f>TEXT(Hospital_Emergency_Room_Data[[#This Row],[Patient Admission Date]],"mmm")</f>
        <v>May</v>
      </c>
      <c r="E5851">
        <f>YEAR(Hospital_Emergency_Room_Data[[#This Row],[Patient Admission Date]])</f>
        <v>2023</v>
      </c>
      <c r="F5851" s="2">
        <v>0.24930555555555556</v>
      </c>
      <c r="G5851" s="8" t="str">
        <f>TEXT(Hospital_Emergency_Room_Data[[#This Row],[Patient Admission Date]],"dddd")</f>
        <v>Thursday</v>
      </c>
      <c r="H5851" t="s">
        <v>41</v>
      </c>
      <c r="I5851">
        <v>64</v>
      </c>
      <c r="J5851" s="5" t="s">
        <v>9217</v>
      </c>
      <c r="K5851" t="s">
        <v>32</v>
      </c>
      <c r="L5851" t="s">
        <v>9281</v>
      </c>
      <c r="M5851" t="s">
        <v>9210</v>
      </c>
      <c r="O5851">
        <v>28</v>
      </c>
      <c r="P5851" t="s">
        <v>9226</v>
      </c>
      <c r="Q5851">
        <v>18</v>
      </c>
      <c r="R5851">
        <v>5</v>
      </c>
      <c r="S5851" t="s">
        <v>9258</v>
      </c>
      <c r="T5851" t="s">
        <v>9262</v>
      </c>
      <c r="U5851" t="s">
        <v>9282</v>
      </c>
      <c r="V5851" t="str" cm="1">
        <f t="array" ref="V5851">_xlfn.IFS(Hospital_Emergency_Room_Data[[#This Row],[Day]]&lt;=10,"Start(1-10)",Hospital_Emergency_Room_Data[[#This Row],[Day]]&lt;=20,"Middle(11-20)",Hospital_Emergency_Room_Data[[#This Row],[Day]]&gt;20,"End(21-30)")</f>
        <v>Middle(11-20)</v>
      </c>
    </row>
    <row r="5852" spans="1:22">
      <c r="A5852">
        <v>861371476</v>
      </c>
      <c r="B5852" t="s">
        <v>5857</v>
      </c>
      <c r="C5852" s="1">
        <v>45552</v>
      </c>
      <c r="D5852" t="str">
        <f>TEXT(Hospital_Emergency_Room_Data[[#This Row],[Patient Admission Date]],"mmm")</f>
        <v>Sep</v>
      </c>
      <c r="E5852">
        <f>YEAR(Hospital_Emergency_Room_Data[[#This Row],[Patient Admission Date]])</f>
        <v>2024</v>
      </c>
      <c r="F5852" s="2">
        <v>0.98819444444444449</v>
      </c>
      <c r="G5852" s="8" t="str">
        <f>TEXT(Hospital_Emergency_Room_Data[[#This Row],[Patient Admission Date]],"dddd")</f>
        <v>Tuesday</v>
      </c>
      <c r="H5852" t="s">
        <v>41</v>
      </c>
      <c r="I5852">
        <v>26</v>
      </c>
      <c r="J5852" s="5" t="s">
        <v>9220</v>
      </c>
      <c r="K5852" t="s">
        <v>32</v>
      </c>
      <c r="L5852" t="s">
        <v>9281</v>
      </c>
      <c r="M5852" t="s">
        <v>9210</v>
      </c>
      <c r="O5852">
        <v>35</v>
      </c>
      <c r="P5852" t="s">
        <v>9225</v>
      </c>
      <c r="Q5852">
        <v>17</v>
      </c>
      <c r="R5852">
        <v>23</v>
      </c>
      <c r="S5852" t="s">
        <v>9256</v>
      </c>
      <c r="T5852" t="s">
        <v>9262</v>
      </c>
      <c r="U5852" t="s">
        <v>9300</v>
      </c>
      <c r="V5852" t="str" cm="1">
        <f t="array" ref="V5852">_xlfn.IFS(Hospital_Emergency_Room_Data[[#This Row],[Day]]&lt;=10,"Start(1-10)",Hospital_Emergency_Room_Data[[#This Row],[Day]]&lt;=20,"Middle(11-20)",Hospital_Emergency_Room_Data[[#This Row],[Day]]&gt;20,"End(21-30)")</f>
        <v>Middle(11-20)</v>
      </c>
    </row>
    <row r="5853" spans="1:22">
      <c r="A5853">
        <v>667751707</v>
      </c>
      <c r="B5853" t="s">
        <v>5858</v>
      </c>
      <c r="C5853" s="1">
        <v>45521</v>
      </c>
      <c r="D5853" t="str">
        <f>TEXT(Hospital_Emergency_Room_Data[[#This Row],[Patient Admission Date]],"mmm")</f>
        <v>Aug</v>
      </c>
      <c r="E5853">
        <f>YEAR(Hospital_Emergency_Room_Data[[#This Row],[Patient Admission Date]])</f>
        <v>2024</v>
      </c>
      <c r="F5853" s="2">
        <v>5.1388888888888887E-2</v>
      </c>
      <c r="G5853" s="8" t="str">
        <f>TEXT(Hospital_Emergency_Room_Data[[#This Row],[Patient Admission Date]],"dddd")</f>
        <v>Saturday</v>
      </c>
      <c r="H5853" t="s">
        <v>41</v>
      </c>
      <c r="I5853">
        <v>68</v>
      </c>
      <c r="J5853" s="5" t="s">
        <v>9217</v>
      </c>
      <c r="K5853" t="s">
        <v>32</v>
      </c>
      <c r="L5853" t="s">
        <v>9281</v>
      </c>
      <c r="M5853" t="s">
        <v>9210</v>
      </c>
      <c r="O5853">
        <v>25</v>
      </c>
      <c r="P5853" t="s">
        <v>9226</v>
      </c>
      <c r="Q5853">
        <v>17</v>
      </c>
      <c r="R5853">
        <v>1</v>
      </c>
      <c r="S5853" t="s">
        <v>9258</v>
      </c>
      <c r="T5853" t="s">
        <v>9262</v>
      </c>
      <c r="U5853" t="s">
        <v>9282</v>
      </c>
      <c r="V5853" t="str" cm="1">
        <f t="array" ref="V5853">_xlfn.IFS(Hospital_Emergency_Room_Data[[#This Row],[Day]]&lt;=10,"Start(1-10)",Hospital_Emergency_Room_Data[[#This Row],[Day]]&lt;=20,"Middle(11-20)",Hospital_Emergency_Room_Data[[#This Row],[Day]]&gt;20,"End(21-30)")</f>
        <v>Middle(11-20)</v>
      </c>
    </row>
    <row r="5854" spans="1:22">
      <c r="A5854">
        <v>438413249</v>
      </c>
      <c r="B5854" t="s">
        <v>5859</v>
      </c>
      <c r="C5854" s="1">
        <v>45080</v>
      </c>
      <c r="D5854" t="str">
        <f>TEXT(Hospital_Emergency_Room_Data[[#This Row],[Patient Admission Date]],"mmm")</f>
        <v>Jun</v>
      </c>
      <c r="E5854">
        <f>YEAR(Hospital_Emergency_Room_Data[[#This Row],[Patient Admission Date]])</f>
        <v>2023</v>
      </c>
      <c r="F5854" s="2">
        <v>0.23958333333333334</v>
      </c>
      <c r="G5854" s="8" t="str">
        <f>TEXT(Hospital_Emergency_Room_Data[[#This Row],[Patient Admission Date]],"dddd")</f>
        <v>Saturday</v>
      </c>
      <c r="H5854" t="s">
        <v>41</v>
      </c>
      <c r="I5854">
        <v>7</v>
      </c>
      <c r="J5854" s="5" t="s">
        <v>9221</v>
      </c>
      <c r="K5854" t="s">
        <v>32</v>
      </c>
      <c r="L5854" t="s">
        <v>9281</v>
      </c>
      <c r="M5854" t="s">
        <v>9210</v>
      </c>
      <c r="O5854">
        <v>29</v>
      </c>
      <c r="P5854" t="s">
        <v>9226</v>
      </c>
      <c r="Q5854">
        <v>3</v>
      </c>
      <c r="R5854">
        <v>5</v>
      </c>
      <c r="S5854" t="s">
        <v>9258</v>
      </c>
      <c r="T5854" t="s">
        <v>9263</v>
      </c>
      <c r="U5854" t="s">
        <v>9282</v>
      </c>
      <c r="V5854" t="str" cm="1">
        <f t="array" ref="V5854">_xlfn.IFS(Hospital_Emergency_Room_Data[[#This Row],[Day]]&lt;=10,"Start(1-10)",Hospital_Emergency_Room_Data[[#This Row],[Day]]&lt;=20,"Middle(11-20)",Hospital_Emergency_Room_Data[[#This Row],[Day]]&gt;20,"End(21-30)")</f>
        <v>Start(1-10)</v>
      </c>
    </row>
    <row r="5855" spans="1:22">
      <c r="A5855">
        <v>787925912</v>
      </c>
      <c r="B5855" t="s">
        <v>5860</v>
      </c>
      <c r="C5855" s="1">
        <v>45284</v>
      </c>
      <c r="D5855" t="str">
        <f>TEXT(Hospital_Emergency_Room_Data[[#This Row],[Patient Admission Date]],"mmm")</f>
        <v>Dec</v>
      </c>
      <c r="E5855">
        <f>YEAR(Hospital_Emergency_Room_Data[[#This Row],[Patient Admission Date]])</f>
        <v>2023</v>
      </c>
      <c r="F5855" s="2">
        <v>0.35069444444444442</v>
      </c>
      <c r="G5855" s="8" t="str">
        <f>TEXT(Hospital_Emergency_Room_Data[[#This Row],[Patient Admission Date]],"dddd")</f>
        <v>Sunday</v>
      </c>
      <c r="H5855" t="s">
        <v>41</v>
      </c>
      <c r="I5855">
        <v>3</v>
      </c>
      <c r="J5855" s="5" t="s">
        <v>9218</v>
      </c>
      <c r="K5855" t="s">
        <v>32</v>
      </c>
      <c r="L5855" t="s">
        <v>9281</v>
      </c>
      <c r="M5855" t="s">
        <v>9210</v>
      </c>
      <c r="O5855">
        <v>17</v>
      </c>
      <c r="P5855" t="s">
        <v>9226</v>
      </c>
      <c r="Q5855">
        <v>24</v>
      </c>
      <c r="R5855">
        <v>8</v>
      </c>
      <c r="S5855" t="s">
        <v>9255</v>
      </c>
      <c r="T5855" t="s">
        <v>9264</v>
      </c>
      <c r="U5855" t="s">
        <v>9282</v>
      </c>
      <c r="V5855" t="str" cm="1">
        <f t="array" ref="V5855">_xlfn.IFS(Hospital_Emergency_Room_Data[[#This Row],[Day]]&lt;=10,"Start(1-10)",Hospital_Emergency_Room_Data[[#This Row],[Day]]&lt;=20,"Middle(11-20)",Hospital_Emergency_Room_Data[[#This Row],[Day]]&gt;20,"End(21-30)")</f>
        <v>End(21-30)</v>
      </c>
    </row>
    <row r="5856" spans="1:22">
      <c r="A5856">
        <v>249178640</v>
      </c>
      <c r="B5856" t="s">
        <v>5861</v>
      </c>
      <c r="C5856" s="1">
        <v>45233</v>
      </c>
      <c r="D5856" t="str">
        <f>TEXT(Hospital_Emergency_Room_Data[[#This Row],[Patient Admission Date]],"mmm")</f>
        <v>Nov</v>
      </c>
      <c r="E5856">
        <f>YEAR(Hospital_Emergency_Room_Data[[#This Row],[Patient Admission Date]])</f>
        <v>2023</v>
      </c>
      <c r="F5856" s="2">
        <v>0.62013888888888891</v>
      </c>
      <c r="G5856" s="8" t="str">
        <f>TEXT(Hospital_Emergency_Room_Data[[#This Row],[Patient Admission Date]],"dddd")</f>
        <v>Friday</v>
      </c>
      <c r="H5856" t="s">
        <v>41</v>
      </c>
      <c r="I5856">
        <v>69</v>
      </c>
      <c r="J5856" s="5" t="s">
        <v>9217</v>
      </c>
      <c r="K5856" t="s">
        <v>32</v>
      </c>
      <c r="L5856" t="s">
        <v>9281</v>
      </c>
      <c r="M5856" t="s">
        <v>9210</v>
      </c>
      <c r="O5856">
        <v>35</v>
      </c>
      <c r="P5856" t="s">
        <v>9225</v>
      </c>
      <c r="Q5856">
        <v>3</v>
      </c>
      <c r="R5856">
        <v>14</v>
      </c>
      <c r="S5856" t="s">
        <v>9257</v>
      </c>
      <c r="T5856" t="s">
        <v>9263</v>
      </c>
      <c r="U5856" t="s">
        <v>9300</v>
      </c>
      <c r="V5856" t="str" cm="1">
        <f t="array" ref="V5856">_xlfn.IFS(Hospital_Emergency_Room_Data[[#This Row],[Day]]&lt;=10,"Start(1-10)",Hospital_Emergency_Room_Data[[#This Row],[Day]]&lt;=20,"Middle(11-20)",Hospital_Emergency_Room_Data[[#This Row],[Day]]&gt;20,"End(21-30)")</f>
        <v>Start(1-10)</v>
      </c>
    </row>
    <row r="5857" spans="1:22">
      <c r="A5857">
        <v>647241990</v>
      </c>
      <c r="B5857" t="s">
        <v>5862</v>
      </c>
      <c r="C5857" s="1">
        <v>45582</v>
      </c>
      <c r="D5857" t="str">
        <f>TEXT(Hospital_Emergency_Room_Data[[#This Row],[Patient Admission Date]],"mmm")</f>
        <v>Oct</v>
      </c>
      <c r="E5857">
        <f>YEAR(Hospital_Emergency_Room_Data[[#This Row],[Patient Admission Date]])</f>
        <v>2024</v>
      </c>
      <c r="F5857" s="2">
        <v>0.59444444444444444</v>
      </c>
      <c r="G5857" s="8" t="str">
        <f>TEXT(Hospital_Emergency_Room_Data[[#This Row],[Patient Admission Date]],"dddd")</f>
        <v>Thursday</v>
      </c>
      <c r="H5857" t="s">
        <v>41</v>
      </c>
      <c r="I5857">
        <v>39</v>
      </c>
      <c r="J5857" s="5" t="s">
        <v>9223</v>
      </c>
      <c r="K5857" t="s">
        <v>32</v>
      </c>
      <c r="L5857" t="s">
        <v>9281</v>
      </c>
      <c r="M5857" t="s">
        <v>9210</v>
      </c>
      <c r="O5857">
        <v>41</v>
      </c>
      <c r="P5857" t="s">
        <v>9225</v>
      </c>
      <c r="Q5857">
        <v>17</v>
      </c>
      <c r="R5857">
        <v>14</v>
      </c>
      <c r="S5857" t="s">
        <v>9257</v>
      </c>
      <c r="T5857" t="s">
        <v>9262</v>
      </c>
      <c r="U5857" t="s">
        <v>9300</v>
      </c>
      <c r="V5857" t="str" cm="1">
        <f t="array" ref="V5857">_xlfn.IFS(Hospital_Emergency_Room_Data[[#This Row],[Day]]&lt;=10,"Start(1-10)",Hospital_Emergency_Room_Data[[#This Row],[Day]]&lt;=20,"Middle(11-20)",Hospital_Emergency_Room_Data[[#This Row],[Day]]&gt;20,"End(21-30)")</f>
        <v>Middle(11-20)</v>
      </c>
    </row>
    <row r="5858" spans="1:22">
      <c r="A5858">
        <v>218164997</v>
      </c>
      <c r="B5858" t="s">
        <v>5863</v>
      </c>
      <c r="C5858" s="1">
        <v>45352</v>
      </c>
      <c r="D5858" t="str">
        <f>TEXT(Hospital_Emergency_Room_Data[[#This Row],[Patient Admission Date]],"mmm")</f>
        <v>Mar</v>
      </c>
      <c r="E5858">
        <f>YEAR(Hospital_Emergency_Room_Data[[#This Row],[Patient Admission Date]])</f>
        <v>2024</v>
      </c>
      <c r="F5858" s="2">
        <v>0.11805555555555555</v>
      </c>
      <c r="G5858" s="8" t="str">
        <f>TEXT(Hospital_Emergency_Room_Data[[#This Row],[Patient Admission Date]],"dddd")</f>
        <v>Friday</v>
      </c>
      <c r="H5858" t="s">
        <v>41</v>
      </c>
      <c r="I5858">
        <v>67</v>
      </c>
      <c r="J5858" s="5" t="s">
        <v>9217</v>
      </c>
      <c r="K5858" t="s">
        <v>32</v>
      </c>
      <c r="L5858" t="s">
        <v>9281</v>
      </c>
      <c r="M5858" t="s">
        <v>9210</v>
      </c>
      <c r="O5858">
        <v>48</v>
      </c>
      <c r="P5858" t="s">
        <v>9225</v>
      </c>
      <c r="Q5858">
        <v>1</v>
      </c>
      <c r="R5858">
        <v>2</v>
      </c>
      <c r="S5858" t="s">
        <v>9258</v>
      </c>
      <c r="T5858" t="s">
        <v>9263</v>
      </c>
      <c r="U5858" t="s">
        <v>9283</v>
      </c>
      <c r="V5858" t="str" cm="1">
        <f t="array" ref="V5858">_xlfn.IFS(Hospital_Emergency_Room_Data[[#This Row],[Day]]&lt;=10,"Start(1-10)",Hospital_Emergency_Room_Data[[#This Row],[Day]]&lt;=20,"Middle(11-20)",Hospital_Emergency_Room_Data[[#This Row],[Day]]&gt;20,"End(21-30)")</f>
        <v>Start(1-10)</v>
      </c>
    </row>
    <row r="5859" spans="1:22">
      <c r="A5859">
        <v>797456464</v>
      </c>
      <c r="B5859" t="s">
        <v>5864</v>
      </c>
      <c r="C5859" s="1">
        <v>45541</v>
      </c>
      <c r="D5859" t="str">
        <f>TEXT(Hospital_Emergency_Room_Data[[#This Row],[Patient Admission Date]],"mmm")</f>
        <v>Sep</v>
      </c>
      <c r="E5859">
        <f>YEAR(Hospital_Emergency_Room_Data[[#This Row],[Patient Admission Date]])</f>
        <v>2024</v>
      </c>
      <c r="F5859" s="2">
        <v>0.67083333333333328</v>
      </c>
      <c r="G5859" s="8" t="str">
        <f>TEXT(Hospital_Emergency_Room_Data[[#This Row],[Patient Admission Date]],"dddd")</f>
        <v>Friday</v>
      </c>
      <c r="H5859" t="s">
        <v>41</v>
      </c>
      <c r="I5859">
        <v>16</v>
      </c>
      <c r="J5859" s="5" t="s">
        <v>9220</v>
      </c>
      <c r="K5859" t="s">
        <v>32</v>
      </c>
      <c r="L5859" t="s">
        <v>9281</v>
      </c>
      <c r="M5859" t="s">
        <v>9210</v>
      </c>
      <c r="O5859">
        <v>12</v>
      </c>
      <c r="P5859" t="s">
        <v>9226</v>
      </c>
      <c r="Q5859">
        <v>6</v>
      </c>
      <c r="R5859">
        <v>16</v>
      </c>
      <c r="S5859" t="s">
        <v>9257</v>
      </c>
      <c r="T5859" t="s">
        <v>9263</v>
      </c>
      <c r="U5859" t="s">
        <v>9282</v>
      </c>
      <c r="V5859" t="str" cm="1">
        <f t="array" ref="V5859">_xlfn.IFS(Hospital_Emergency_Room_Data[[#This Row],[Day]]&lt;=10,"Start(1-10)",Hospital_Emergency_Room_Data[[#This Row],[Day]]&lt;=20,"Middle(11-20)",Hospital_Emergency_Room_Data[[#This Row],[Day]]&gt;20,"End(21-30)")</f>
        <v>Start(1-10)</v>
      </c>
    </row>
    <row r="5860" spans="1:22">
      <c r="A5860">
        <v>391500482</v>
      </c>
      <c r="B5860" t="s">
        <v>5865</v>
      </c>
      <c r="C5860" s="1">
        <v>45146</v>
      </c>
      <c r="D5860" t="str">
        <f>TEXT(Hospital_Emergency_Room_Data[[#This Row],[Patient Admission Date]],"mmm")</f>
        <v>Aug</v>
      </c>
      <c r="E5860">
        <f>YEAR(Hospital_Emergency_Room_Data[[#This Row],[Patient Admission Date]])</f>
        <v>2023</v>
      </c>
      <c r="F5860" s="2">
        <v>0.41319444444444442</v>
      </c>
      <c r="G5860" s="8" t="str">
        <f>TEXT(Hospital_Emergency_Room_Data[[#This Row],[Patient Admission Date]],"dddd")</f>
        <v>Tuesday</v>
      </c>
      <c r="H5860" t="s">
        <v>41</v>
      </c>
      <c r="I5860">
        <v>43</v>
      </c>
      <c r="J5860" s="5" t="s">
        <v>9223</v>
      </c>
      <c r="K5860" t="s">
        <v>32</v>
      </c>
      <c r="L5860" t="s">
        <v>9281</v>
      </c>
      <c r="M5860" t="s">
        <v>9210</v>
      </c>
      <c r="O5860">
        <v>33</v>
      </c>
      <c r="P5860" t="s">
        <v>9225</v>
      </c>
      <c r="Q5860">
        <v>8</v>
      </c>
      <c r="R5860">
        <v>9</v>
      </c>
      <c r="S5860" t="s">
        <v>9255</v>
      </c>
      <c r="T5860" t="s">
        <v>9265</v>
      </c>
      <c r="U5860" t="s">
        <v>9300</v>
      </c>
      <c r="V5860" t="str" cm="1">
        <f t="array" ref="V5860">_xlfn.IFS(Hospital_Emergency_Room_Data[[#This Row],[Day]]&lt;=10,"Start(1-10)",Hospital_Emergency_Room_Data[[#This Row],[Day]]&lt;=20,"Middle(11-20)",Hospital_Emergency_Room_Data[[#This Row],[Day]]&gt;20,"End(21-30)")</f>
        <v>Start(1-10)</v>
      </c>
    </row>
    <row r="5861" spans="1:22">
      <c r="A5861">
        <v>226605768</v>
      </c>
      <c r="B5861" t="s">
        <v>5866</v>
      </c>
      <c r="C5861" s="1">
        <v>45579</v>
      </c>
      <c r="D5861" t="str">
        <f>TEXT(Hospital_Emergency_Room_Data[[#This Row],[Patient Admission Date]],"mmm")</f>
        <v>Oct</v>
      </c>
      <c r="E5861">
        <f>YEAR(Hospital_Emergency_Room_Data[[#This Row],[Patient Admission Date]])</f>
        <v>2024</v>
      </c>
      <c r="F5861" s="2">
        <v>7.7083333333333337E-2</v>
      </c>
      <c r="G5861" s="8" t="str">
        <f>TEXT(Hospital_Emergency_Room_Data[[#This Row],[Patient Admission Date]],"dddd")</f>
        <v>Monday</v>
      </c>
      <c r="H5861" t="s">
        <v>41</v>
      </c>
      <c r="I5861">
        <v>20</v>
      </c>
      <c r="J5861" s="5" t="s">
        <v>9220</v>
      </c>
      <c r="K5861" t="s">
        <v>32</v>
      </c>
      <c r="L5861" t="s">
        <v>9281</v>
      </c>
      <c r="M5861" t="s">
        <v>9210</v>
      </c>
      <c r="O5861">
        <v>36</v>
      </c>
      <c r="P5861" t="s">
        <v>9225</v>
      </c>
      <c r="Q5861">
        <v>14</v>
      </c>
      <c r="R5861">
        <v>1</v>
      </c>
      <c r="S5861" t="s">
        <v>9258</v>
      </c>
      <c r="T5861" t="s">
        <v>9265</v>
      </c>
      <c r="U5861" t="s">
        <v>9300</v>
      </c>
      <c r="V5861" t="str" cm="1">
        <f t="array" ref="V5861">_xlfn.IFS(Hospital_Emergency_Room_Data[[#This Row],[Day]]&lt;=10,"Start(1-10)",Hospital_Emergency_Room_Data[[#This Row],[Day]]&lt;=20,"Middle(11-20)",Hospital_Emergency_Room_Data[[#This Row],[Day]]&gt;20,"End(21-30)")</f>
        <v>Middle(11-20)</v>
      </c>
    </row>
    <row r="5862" spans="1:22">
      <c r="A5862">
        <v>630370673</v>
      </c>
      <c r="B5862" t="s">
        <v>5867</v>
      </c>
      <c r="C5862" s="1">
        <v>45526</v>
      </c>
      <c r="D5862" t="str">
        <f>TEXT(Hospital_Emergency_Room_Data[[#This Row],[Patient Admission Date]],"mmm")</f>
        <v>Aug</v>
      </c>
      <c r="E5862">
        <f>YEAR(Hospital_Emergency_Room_Data[[#This Row],[Patient Admission Date]])</f>
        <v>2024</v>
      </c>
      <c r="F5862" s="2">
        <v>7.1527777777777773E-2</v>
      </c>
      <c r="G5862" s="8" t="str">
        <f>TEXT(Hospital_Emergency_Room_Data[[#This Row],[Patient Admission Date]],"dddd")</f>
        <v>Thursday</v>
      </c>
      <c r="H5862" t="s">
        <v>41</v>
      </c>
      <c r="I5862">
        <v>71</v>
      </c>
      <c r="J5862" s="5" t="s">
        <v>9222</v>
      </c>
      <c r="K5862" t="s">
        <v>32</v>
      </c>
      <c r="L5862" t="s">
        <v>9281</v>
      </c>
      <c r="M5862" t="s">
        <v>9210</v>
      </c>
      <c r="O5862">
        <v>40</v>
      </c>
      <c r="P5862" t="s">
        <v>9225</v>
      </c>
      <c r="Q5862">
        <v>22</v>
      </c>
      <c r="R5862">
        <v>1</v>
      </c>
      <c r="S5862" t="s">
        <v>9258</v>
      </c>
      <c r="T5862" t="s">
        <v>9264</v>
      </c>
      <c r="U5862" t="s">
        <v>9300</v>
      </c>
      <c r="V5862" t="str" cm="1">
        <f t="array" ref="V5862">_xlfn.IFS(Hospital_Emergency_Room_Data[[#This Row],[Day]]&lt;=10,"Start(1-10)",Hospital_Emergency_Room_Data[[#This Row],[Day]]&lt;=20,"Middle(11-20)",Hospital_Emergency_Room_Data[[#This Row],[Day]]&gt;20,"End(21-30)")</f>
        <v>End(21-30)</v>
      </c>
    </row>
    <row r="5863" spans="1:22">
      <c r="A5863">
        <v>133747626</v>
      </c>
      <c r="B5863" t="s">
        <v>5868</v>
      </c>
      <c r="C5863" s="1">
        <v>45465</v>
      </c>
      <c r="D5863" t="str">
        <f>TEXT(Hospital_Emergency_Room_Data[[#This Row],[Patient Admission Date]],"mmm")</f>
        <v>Jun</v>
      </c>
      <c r="E5863">
        <f>YEAR(Hospital_Emergency_Room_Data[[#This Row],[Patient Admission Date]])</f>
        <v>2024</v>
      </c>
      <c r="F5863" s="2">
        <v>0.14027777777777778</v>
      </c>
      <c r="G5863" s="8" t="str">
        <f>TEXT(Hospital_Emergency_Room_Data[[#This Row],[Patient Admission Date]],"dddd")</f>
        <v>Saturday</v>
      </c>
      <c r="H5863" t="s">
        <v>41</v>
      </c>
      <c r="I5863">
        <v>71</v>
      </c>
      <c r="J5863" s="5" t="s">
        <v>9222</v>
      </c>
      <c r="K5863" t="s">
        <v>32</v>
      </c>
      <c r="L5863" t="s">
        <v>9281</v>
      </c>
      <c r="M5863" t="s">
        <v>9210</v>
      </c>
      <c r="O5863">
        <v>46</v>
      </c>
      <c r="P5863" t="s">
        <v>9225</v>
      </c>
      <c r="Q5863">
        <v>22</v>
      </c>
      <c r="R5863">
        <v>3</v>
      </c>
      <c r="S5863" t="s">
        <v>9258</v>
      </c>
      <c r="T5863" t="s">
        <v>9264</v>
      </c>
      <c r="U5863" t="s">
        <v>9283</v>
      </c>
      <c r="V5863" t="str" cm="1">
        <f t="array" ref="V5863">_xlfn.IFS(Hospital_Emergency_Room_Data[[#This Row],[Day]]&lt;=10,"Start(1-10)",Hospital_Emergency_Room_Data[[#This Row],[Day]]&lt;=20,"Middle(11-20)",Hospital_Emergency_Room_Data[[#This Row],[Day]]&gt;20,"End(21-30)")</f>
        <v>End(21-30)</v>
      </c>
    </row>
    <row r="5864" spans="1:22">
      <c r="A5864">
        <v>808112211</v>
      </c>
      <c r="B5864" t="s">
        <v>5869</v>
      </c>
      <c r="C5864" s="1">
        <v>45530</v>
      </c>
      <c r="D5864" t="str">
        <f>TEXT(Hospital_Emergency_Room_Data[[#This Row],[Patient Admission Date]],"mmm")</f>
        <v>Aug</v>
      </c>
      <c r="E5864">
        <f>YEAR(Hospital_Emergency_Room_Data[[#This Row],[Patient Admission Date]])</f>
        <v>2024</v>
      </c>
      <c r="F5864" s="2">
        <v>0.57986111111111116</v>
      </c>
      <c r="G5864" s="8" t="str">
        <f>TEXT(Hospital_Emergency_Room_Data[[#This Row],[Patient Admission Date]],"dddd")</f>
        <v>Monday</v>
      </c>
      <c r="H5864" t="s">
        <v>41</v>
      </c>
      <c r="I5864">
        <v>33</v>
      </c>
      <c r="J5864" s="5" t="s">
        <v>9223</v>
      </c>
      <c r="K5864" t="s">
        <v>32</v>
      </c>
      <c r="L5864" t="s">
        <v>9281</v>
      </c>
      <c r="M5864" t="s">
        <v>9210</v>
      </c>
      <c r="O5864">
        <v>12</v>
      </c>
      <c r="P5864" t="s">
        <v>9226</v>
      </c>
      <c r="Q5864">
        <v>26</v>
      </c>
      <c r="R5864">
        <v>13</v>
      </c>
      <c r="S5864" t="s">
        <v>9257</v>
      </c>
      <c r="T5864" t="s">
        <v>9264</v>
      </c>
      <c r="U5864" t="s">
        <v>9282</v>
      </c>
      <c r="V5864" t="str" cm="1">
        <f t="array" ref="V5864">_xlfn.IFS(Hospital_Emergency_Room_Data[[#This Row],[Day]]&lt;=10,"Start(1-10)",Hospital_Emergency_Room_Data[[#This Row],[Day]]&lt;=20,"Middle(11-20)",Hospital_Emergency_Room_Data[[#This Row],[Day]]&gt;20,"End(21-30)")</f>
        <v>End(21-30)</v>
      </c>
    </row>
    <row r="5865" spans="1:22">
      <c r="A5865">
        <v>479794569</v>
      </c>
      <c r="B5865" t="s">
        <v>5870</v>
      </c>
      <c r="C5865" s="1">
        <v>45589</v>
      </c>
      <c r="D5865" t="str">
        <f>TEXT(Hospital_Emergency_Room_Data[[#This Row],[Patient Admission Date]],"mmm")</f>
        <v>Oct</v>
      </c>
      <c r="E5865">
        <f>YEAR(Hospital_Emergency_Room_Data[[#This Row],[Patient Admission Date]])</f>
        <v>2024</v>
      </c>
      <c r="F5865" s="2">
        <v>0.86527777777777781</v>
      </c>
      <c r="G5865" s="8" t="str">
        <f>TEXT(Hospital_Emergency_Room_Data[[#This Row],[Patient Admission Date]],"dddd")</f>
        <v>Thursday</v>
      </c>
      <c r="H5865" t="s">
        <v>41</v>
      </c>
      <c r="I5865">
        <v>73</v>
      </c>
      <c r="J5865" s="5" t="s">
        <v>9222</v>
      </c>
      <c r="K5865" t="s">
        <v>32</v>
      </c>
      <c r="L5865" t="s">
        <v>9281</v>
      </c>
      <c r="M5865" t="s">
        <v>9210</v>
      </c>
      <c r="O5865">
        <v>30</v>
      </c>
      <c r="P5865" t="s">
        <v>9225</v>
      </c>
      <c r="Q5865">
        <v>24</v>
      </c>
      <c r="R5865">
        <v>20</v>
      </c>
      <c r="S5865" t="s">
        <v>9256</v>
      </c>
      <c r="T5865" t="s">
        <v>9264</v>
      </c>
      <c r="U5865" t="s">
        <v>9282</v>
      </c>
      <c r="V5865" t="str" cm="1">
        <f t="array" ref="V5865">_xlfn.IFS(Hospital_Emergency_Room_Data[[#This Row],[Day]]&lt;=10,"Start(1-10)",Hospital_Emergency_Room_Data[[#This Row],[Day]]&lt;=20,"Middle(11-20)",Hospital_Emergency_Room_Data[[#This Row],[Day]]&gt;20,"End(21-30)")</f>
        <v>End(21-30)</v>
      </c>
    </row>
    <row r="5866" spans="1:22">
      <c r="A5866">
        <v>394484997</v>
      </c>
      <c r="B5866" t="s">
        <v>5871</v>
      </c>
      <c r="C5866" s="1">
        <v>45413</v>
      </c>
      <c r="D5866" t="str">
        <f>TEXT(Hospital_Emergency_Room_Data[[#This Row],[Patient Admission Date]],"mmm")</f>
        <v>May</v>
      </c>
      <c r="E5866">
        <f>YEAR(Hospital_Emergency_Room_Data[[#This Row],[Patient Admission Date]])</f>
        <v>2024</v>
      </c>
      <c r="F5866" s="2">
        <v>0.77013888888888893</v>
      </c>
      <c r="G5866" s="8" t="str">
        <f>TEXT(Hospital_Emergency_Room_Data[[#This Row],[Patient Admission Date]],"dddd")</f>
        <v>Wednesday</v>
      </c>
      <c r="H5866" t="s">
        <v>41</v>
      </c>
      <c r="I5866">
        <v>67</v>
      </c>
      <c r="J5866" s="5" t="s">
        <v>9217</v>
      </c>
      <c r="K5866" t="s">
        <v>32</v>
      </c>
      <c r="L5866" t="s">
        <v>9281</v>
      </c>
      <c r="M5866" t="s">
        <v>9210</v>
      </c>
      <c r="O5866">
        <v>41</v>
      </c>
      <c r="P5866" t="s">
        <v>9225</v>
      </c>
      <c r="Q5866">
        <v>1</v>
      </c>
      <c r="R5866">
        <v>18</v>
      </c>
      <c r="S5866" t="s">
        <v>9256</v>
      </c>
      <c r="T5866" t="s">
        <v>9263</v>
      </c>
      <c r="U5866" t="s">
        <v>9300</v>
      </c>
      <c r="V5866" t="str" cm="1">
        <f t="array" ref="V5866">_xlfn.IFS(Hospital_Emergency_Room_Data[[#This Row],[Day]]&lt;=10,"Start(1-10)",Hospital_Emergency_Room_Data[[#This Row],[Day]]&lt;=20,"Middle(11-20)",Hospital_Emergency_Room_Data[[#This Row],[Day]]&gt;20,"End(21-30)")</f>
        <v>Start(1-10)</v>
      </c>
    </row>
    <row r="5867" spans="1:22">
      <c r="A5867">
        <v>575134379</v>
      </c>
      <c r="B5867" t="s">
        <v>5872</v>
      </c>
      <c r="C5867" s="1">
        <v>45146</v>
      </c>
      <c r="D5867" t="str">
        <f>TEXT(Hospital_Emergency_Room_Data[[#This Row],[Patient Admission Date]],"mmm")</f>
        <v>Aug</v>
      </c>
      <c r="E5867">
        <f>YEAR(Hospital_Emergency_Room_Data[[#This Row],[Patient Admission Date]])</f>
        <v>2023</v>
      </c>
      <c r="F5867" s="2">
        <v>2.2222222222222223E-2</v>
      </c>
      <c r="G5867" s="8" t="str">
        <f>TEXT(Hospital_Emergency_Room_Data[[#This Row],[Patient Admission Date]],"dddd")</f>
        <v>Tuesday</v>
      </c>
      <c r="H5867" t="s">
        <v>41</v>
      </c>
      <c r="I5867">
        <v>18</v>
      </c>
      <c r="J5867" s="5" t="s">
        <v>9220</v>
      </c>
      <c r="K5867" t="s">
        <v>32</v>
      </c>
      <c r="L5867" t="s">
        <v>9281</v>
      </c>
      <c r="M5867" t="s">
        <v>9210</v>
      </c>
      <c r="O5867">
        <v>34</v>
      </c>
      <c r="P5867" t="s">
        <v>9225</v>
      </c>
      <c r="Q5867">
        <v>8</v>
      </c>
      <c r="R5867">
        <v>0</v>
      </c>
      <c r="S5867" t="s">
        <v>9258</v>
      </c>
      <c r="T5867" t="s">
        <v>9265</v>
      </c>
      <c r="U5867" t="s">
        <v>9300</v>
      </c>
      <c r="V5867" t="str" cm="1">
        <f t="array" ref="V5867">_xlfn.IFS(Hospital_Emergency_Room_Data[[#This Row],[Day]]&lt;=10,"Start(1-10)",Hospital_Emergency_Room_Data[[#This Row],[Day]]&lt;=20,"Middle(11-20)",Hospital_Emergency_Room_Data[[#This Row],[Day]]&gt;20,"End(21-30)")</f>
        <v>Start(1-10)</v>
      </c>
    </row>
    <row r="5868" spans="1:22">
      <c r="A5868">
        <v>266360879</v>
      </c>
      <c r="B5868" t="s">
        <v>5873</v>
      </c>
      <c r="C5868" s="1">
        <v>45171</v>
      </c>
      <c r="D5868" t="str">
        <f>TEXT(Hospital_Emergency_Room_Data[[#This Row],[Patient Admission Date]],"mmm")</f>
        <v>Sep</v>
      </c>
      <c r="E5868">
        <f>YEAR(Hospital_Emergency_Room_Data[[#This Row],[Patient Admission Date]])</f>
        <v>2023</v>
      </c>
      <c r="F5868" s="2">
        <v>0.8354166666666667</v>
      </c>
      <c r="G5868" s="8" t="str">
        <f>TEXT(Hospital_Emergency_Room_Data[[#This Row],[Patient Admission Date]],"dddd")</f>
        <v>Saturday</v>
      </c>
      <c r="H5868" t="s">
        <v>41</v>
      </c>
      <c r="I5868">
        <v>48</v>
      </c>
      <c r="J5868" s="5" t="s">
        <v>9219</v>
      </c>
      <c r="K5868" t="s">
        <v>32</v>
      </c>
      <c r="L5868" t="s">
        <v>9281</v>
      </c>
      <c r="M5868" t="s">
        <v>9210</v>
      </c>
      <c r="O5868">
        <v>49</v>
      </c>
      <c r="P5868" t="s">
        <v>9225</v>
      </c>
      <c r="Q5868">
        <v>2</v>
      </c>
      <c r="R5868">
        <v>20</v>
      </c>
      <c r="S5868" t="s">
        <v>9256</v>
      </c>
      <c r="T5868" t="s">
        <v>9263</v>
      </c>
      <c r="U5868" t="s">
        <v>9283</v>
      </c>
      <c r="V5868" t="str" cm="1">
        <f t="array" ref="V5868">_xlfn.IFS(Hospital_Emergency_Room_Data[[#This Row],[Day]]&lt;=10,"Start(1-10)",Hospital_Emergency_Room_Data[[#This Row],[Day]]&lt;=20,"Middle(11-20)",Hospital_Emergency_Room_Data[[#This Row],[Day]]&gt;20,"End(21-30)")</f>
        <v>Start(1-10)</v>
      </c>
    </row>
    <row r="5869" spans="1:22">
      <c r="A5869">
        <v>389349801</v>
      </c>
      <c r="B5869" t="s">
        <v>5874</v>
      </c>
      <c r="C5869" s="1">
        <v>45228</v>
      </c>
      <c r="D5869" t="str">
        <f>TEXT(Hospital_Emergency_Room_Data[[#This Row],[Patient Admission Date]],"mmm")</f>
        <v>Oct</v>
      </c>
      <c r="E5869">
        <f>YEAR(Hospital_Emergency_Room_Data[[#This Row],[Patient Admission Date]])</f>
        <v>2023</v>
      </c>
      <c r="F5869" s="2">
        <v>0.56597222222222221</v>
      </c>
      <c r="G5869" s="8" t="str">
        <f>TEXT(Hospital_Emergency_Room_Data[[#This Row],[Patient Admission Date]],"dddd")</f>
        <v>Sunday</v>
      </c>
      <c r="H5869" t="s">
        <v>41</v>
      </c>
      <c r="I5869">
        <v>18</v>
      </c>
      <c r="J5869" s="5" t="s">
        <v>9220</v>
      </c>
      <c r="K5869" t="s">
        <v>32</v>
      </c>
      <c r="L5869" t="s">
        <v>9281</v>
      </c>
      <c r="M5869" t="s">
        <v>9210</v>
      </c>
      <c r="O5869">
        <v>51</v>
      </c>
      <c r="P5869" t="s">
        <v>9225</v>
      </c>
      <c r="Q5869">
        <v>29</v>
      </c>
      <c r="R5869">
        <v>13</v>
      </c>
      <c r="S5869" t="s">
        <v>9257</v>
      </c>
      <c r="T5869" t="s">
        <v>9264</v>
      </c>
      <c r="U5869" t="s">
        <v>9283</v>
      </c>
      <c r="V5869" t="str" cm="1">
        <f t="array" ref="V5869">_xlfn.IFS(Hospital_Emergency_Room_Data[[#This Row],[Day]]&lt;=10,"Start(1-10)",Hospital_Emergency_Room_Data[[#This Row],[Day]]&lt;=20,"Middle(11-20)",Hospital_Emergency_Room_Data[[#This Row],[Day]]&gt;20,"End(21-30)")</f>
        <v>End(21-30)</v>
      </c>
    </row>
    <row r="5870" spans="1:22">
      <c r="A5870">
        <v>897537110</v>
      </c>
      <c r="B5870" t="s">
        <v>5875</v>
      </c>
      <c r="C5870" s="1">
        <v>45119</v>
      </c>
      <c r="D5870" t="str">
        <f>TEXT(Hospital_Emergency_Room_Data[[#This Row],[Patient Admission Date]],"mmm")</f>
        <v>Jul</v>
      </c>
      <c r="E5870">
        <f>YEAR(Hospital_Emergency_Room_Data[[#This Row],[Patient Admission Date]])</f>
        <v>2023</v>
      </c>
      <c r="F5870" s="2">
        <v>0.91666666666666663</v>
      </c>
      <c r="G5870" s="8" t="str">
        <f>TEXT(Hospital_Emergency_Room_Data[[#This Row],[Patient Admission Date]],"dddd")</f>
        <v>Wednesday</v>
      </c>
      <c r="H5870" t="s">
        <v>41</v>
      </c>
      <c r="I5870">
        <v>11</v>
      </c>
      <c r="J5870" s="5" t="s">
        <v>9221</v>
      </c>
      <c r="K5870" t="s">
        <v>32</v>
      </c>
      <c r="L5870" t="s">
        <v>9281</v>
      </c>
      <c r="M5870" t="s">
        <v>9210</v>
      </c>
      <c r="O5870">
        <v>52</v>
      </c>
      <c r="P5870" t="s">
        <v>9225</v>
      </c>
      <c r="Q5870">
        <v>12</v>
      </c>
      <c r="R5870">
        <v>22</v>
      </c>
      <c r="S5870" t="s">
        <v>9256</v>
      </c>
      <c r="T5870" t="s">
        <v>9265</v>
      </c>
      <c r="U5870" t="s">
        <v>9283</v>
      </c>
      <c r="V5870" t="str" cm="1">
        <f t="array" ref="V5870">_xlfn.IFS(Hospital_Emergency_Room_Data[[#This Row],[Day]]&lt;=10,"Start(1-10)",Hospital_Emergency_Room_Data[[#This Row],[Day]]&lt;=20,"Middle(11-20)",Hospital_Emergency_Room_Data[[#This Row],[Day]]&gt;20,"End(21-30)")</f>
        <v>Middle(11-20)</v>
      </c>
    </row>
    <row r="5871" spans="1:22">
      <c r="A5871">
        <v>158961115</v>
      </c>
      <c r="B5871" t="s">
        <v>5876</v>
      </c>
      <c r="C5871" s="1">
        <v>45361</v>
      </c>
      <c r="D5871" t="str">
        <f>TEXT(Hospital_Emergency_Room_Data[[#This Row],[Patient Admission Date]],"mmm")</f>
        <v>Mar</v>
      </c>
      <c r="E5871">
        <f>YEAR(Hospital_Emergency_Room_Data[[#This Row],[Patient Admission Date]])</f>
        <v>2024</v>
      </c>
      <c r="F5871" s="2">
        <v>0.30486111111111114</v>
      </c>
      <c r="G5871" s="8" t="str">
        <f>TEXT(Hospital_Emergency_Room_Data[[#This Row],[Patient Admission Date]],"dddd")</f>
        <v>Sunday</v>
      </c>
      <c r="H5871" t="s">
        <v>41</v>
      </c>
      <c r="I5871">
        <v>20</v>
      </c>
      <c r="J5871" s="5" t="s">
        <v>9220</v>
      </c>
      <c r="K5871" t="s">
        <v>32</v>
      </c>
      <c r="L5871" t="s">
        <v>9281</v>
      </c>
      <c r="M5871" t="s">
        <v>9210</v>
      </c>
      <c r="O5871">
        <v>54</v>
      </c>
      <c r="P5871" t="s">
        <v>9225</v>
      </c>
      <c r="Q5871">
        <v>10</v>
      </c>
      <c r="R5871">
        <v>7</v>
      </c>
      <c r="S5871" t="s">
        <v>9255</v>
      </c>
      <c r="T5871" t="s">
        <v>9265</v>
      </c>
      <c r="U5871" t="s">
        <v>9283</v>
      </c>
      <c r="V5871" t="str" cm="1">
        <f t="array" ref="V5871">_xlfn.IFS(Hospital_Emergency_Room_Data[[#This Row],[Day]]&lt;=10,"Start(1-10)",Hospital_Emergency_Room_Data[[#This Row],[Day]]&lt;=20,"Middle(11-20)",Hospital_Emergency_Room_Data[[#This Row],[Day]]&gt;20,"End(21-30)")</f>
        <v>Start(1-10)</v>
      </c>
    </row>
    <row r="5872" spans="1:22">
      <c r="A5872">
        <v>778794865</v>
      </c>
      <c r="B5872" t="s">
        <v>5877</v>
      </c>
      <c r="C5872" s="1">
        <v>45282</v>
      </c>
      <c r="D5872" t="str">
        <f>TEXT(Hospital_Emergency_Room_Data[[#This Row],[Patient Admission Date]],"mmm")</f>
        <v>Dec</v>
      </c>
      <c r="E5872">
        <f>YEAR(Hospital_Emergency_Room_Data[[#This Row],[Patient Admission Date]])</f>
        <v>2023</v>
      </c>
      <c r="F5872" s="2">
        <v>0.27986111111111112</v>
      </c>
      <c r="G5872" s="8" t="str">
        <f>TEXT(Hospital_Emergency_Room_Data[[#This Row],[Patient Admission Date]],"dddd")</f>
        <v>Friday</v>
      </c>
      <c r="H5872" t="s">
        <v>41</v>
      </c>
      <c r="I5872">
        <v>78</v>
      </c>
      <c r="J5872" s="5" t="s">
        <v>9222</v>
      </c>
      <c r="K5872" t="s">
        <v>32</v>
      </c>
      <c r="L5872" t="s">
        <v>9281</v>
      </c>
      <c r="M5872" t="s">
        <v>9210</v>
      </c>
      <c r="O5872">
        <v>15</v>
      </c>
      <c r="P5872" t="s">
        <v>9226</v>
      </c>
      <c r="Q5872">
        <v>22</v>
      </c>
      <c r="R5872">
        <v>6</v>
      </c>
      <c r="S5872" t="s">
        <v>9255</v>
      </c>
      <c r="T5872" t="s">
        <v>9264</v>
      </c>
      <c r="U5872" t="s">
        <v>9282</v>
      </c>
      <c r="V5872" t="str" cm="1">
        <f t="array" ref="V5872">_xlfn.IFS(Hospital_Emergency_Room_Data[[#This Row],[Day]]&lt;=10,"Start(1-10)",Hospital_Emergency_Room_Data[[#This Row],[Day]]&lt;=20,"Middle(11-20)",Hospital_Emergency_Room_Data[[#This Row],[Day]]&gt;20,"End(21-30)")</f>
        <v>End(21-30)</v>
      </c>
    </row>
    <row r="5873" spans="1:22">
      <c r="A5873">
        <v>830119359</v>
      </c>
      <c r="B5873" t="s">
        <v>5878</v>
      </c>
      <c r="C5873" s="1">
        <v>45516</v>
      </c>
      <c r="D5873" t="str">
        <f>TEXT(Hospital_Emergency_Room_Data[[#This Row],[Patient Admission Date]],"mmm")</f>
        <v>Aug</v>
      </c>
      <c r="E5873">
        <f>YEAR(Hospital_Emergency_Room_Data[[#This Row],[Patient Admission Date]])</f>
        <v>2024</v>
      </c>
      <c r="F5873" s="2">
        <v>0.85555555555555551</v>
      </c>
      <c r="G5873" s="8" t="str">
        <f>TEXT(Hospital_Emergency_Room_Data[[#This Row],[Patient Admission Date]],"dddd")</f>
        <v>Monday</v>
      </c>
      <c r="H5873" t="s">
        <v>41</v>
      </c>
      <c r="I5873">
        <v>71</v>
      </c>
      <c r="J5873" s="5" t="s">
        <v>9222</v>
      </c>
      <c r="K5873" t="s">
        <v>32</v>
      </c>
      <c r="L5873" t="s">
        <v>9281</v>
      </c>
      <c r="M5873" t="s">
        <v>9210</v>
      </c>
      <c r="O5873">
        <v>20</v>
      </c>
      <c r="P5873" t="s">
        <v>9226</v>
      </c>
      <c r="Q5873">
        <v>12</v>
      </c>
      <c r="R5873">
        <v>20</v>
      </c>
      <c r="S5873" t="s">
        <v>9256</v>
      </c>
      <c r="T5873" t="s">
        <v>9265</v>
      </c>
      <c r="U5873" t="s">
        <v>9282</v>
      </c>
      <c r="V5873" t="str" cm="1">
        <f t="array" ref="V5873">_xlfn.IFS(Hospital_Emergency_Room_Data[[#This Row],[Day]]&lt;=10,"Start(1-10)",Hospital_Emergency_Room_Data[[#This Row],[Day]]&lt;=20,"Middle(11-20)",Hospital_Emergency_Room_Data[[#This Row],[Day]]&gt;20,"End(21-30)")</f>
        <v>Middle(11-20)</v>
      </c>
    </row>
    <row r="5874" spans="1:22">
      <c r="A5874">
        <v>700402440</v>
      </c>
      <c r="B5874" t="s">
        <v>5879</v>
      </c>
      <c r="C5874" s="1">
        <v>45176</v>
      </c>
      <c r="D5874" t="str">
        <f>TEXT(Hospital_Emergency_Room_Data[[#This Row],[Patient Admission Date]],"mmm")</f>
        <v>Sep</v>
      </c>
      <c r="E5874">
        <f>YEAR(Hospital_Emergency_Room_Data[[#This Row],[Patient Admission Date]])</f>
        <v>2023</v>
      </c>
      <c r="F5874" s="2">
        <v>0.96597222222222223</v>
      </c>
      <c r="G5874" s="8" t="str">
        <f>TEXT(Hospital_Emergency_Room_Data[[#This Row],[Patient Admission Date]],"dddd")</f>
        <v>Thursday</v>
      </c>
      <c r="H5874" t="s">
        <v>41</v>
      </c>
      <c r="I5874">
        <v>22</v>
      </c>
      <c r="J5874" s="5" t="s">
        <v>9220</v>
      </c>
      <c r="K5874" t="s">
        <v>32</v>
      </c>
      <c r="L5874" t="s">
        <v>9281</v>
      </c>
      <c r="M5874" t="s">
        <v>9210</v>
      </c>
      <c r="O5874">
        <v>37</v>
      </c>
      <c r="P5874" t="s">
        <v>9225</v>
      </c>
      <c r="Q5874">
        <v>7</v>
      </c>
      <c r="R5874">
        <v>23</v>
      </c>
      <c r="S5874" t="s">
        <v>9256</v>
      </c>
      <c r="T5874" t="s">
        <v>9263</v>
      </c>
      <c r="U5874" t="s">
        <v>9300</v>
      </c>
      <c r="V5874" t="str" cm="1">
        <f t="array" ref="V5874">_xlfn.IFS(Hospital_Emergency_Room_Data[[#This Row],[Day]]&lt;=10,"Start(1-10)",Hospital_Emergency_Room_Data[[#This Row],[Day]]&lt;=20,"Middle(11-20)",Hospital_Emergency_Room_Data[[#This Row],[Day]]&gt;20,"End(21-30)")</f>
        <v>Start(1-10)</v>
      </c>
    </row>
    <row r="5875" spans="1:22">
      <c r="A5875">
        <v>166426606</v>
      </c>
      <c r="B5875" t="s">
        <v>5880</v>
      </c>
      <c r="C5875" s="1">
        <v>45587</v>
      </c>
      <c r="D5875" t="str">
        <f>TEXT(Hospital_Emergency_Room_Data[[#This Row],[Patient Admission Date]],"mmm")</f>
        <v>Oct</v>
      </c>
      <c r="E5875">
        <f>YEAR(Hospital_Emergency_Room_Data[[#This Row],[Patient Admission Date]])</f>
        <v>2024</v>
      </c>
      <c r="F5875" s="2">
        <v>0.19930555555555557</v>
      </c>
      <c r="G5875" s="8" t="str">
        <f>TEXT(Hospital_Emergency_Room_Data[[#This Row],[Patient Admission Date]],"dddd")</f>
        <v>Tuesday</v>
      </c>
      <c r="H5875" t="s">
        <v>41</v>
      </c>
      <c r="I5875">
        <v>49</v>
      </c>
      <c r="J5875" s="5" t="s">
        <v>9219</v>
      </c>
      <c r="K5875" t="s">
        <v>32</v>
      </c>
      <c r="L5875" t="s">
        <v>9281</v>
      </c>
      <c r="M5875" t="s">
        <v>9210</v>
      </c>
      <c r="O5875">
        <v>53</v>
      </c>
      <c r="P5875" t="s">
        <v>9225</v>
      </c>
      <c r="Q5875">
        <v>22</v>
      </c>
      <c r="R5875">
        <v>4</v>
      </c>
      <c r="S5875" t="s">
        <v>9258</v>
      </c>
      <c r="T5875" t="s">
        <v>9264</v>
      </c>
      <c r="U5875" t="s">
        <v>9283</v>
      </c>
      <c r="V5875" t="str" cm="1">
        <f t="array" ref="V5875">_xlfn.IFS(Hospital_Emergency_Room_Data[[#This Row],[Day]]&lt;=10,"Start(1-10)",Hospital_Emergency_Room_Data[[#This Row],[Day]]&lt;=20,"Middle(11-20)",Hospital_Emergency_Room_Data[[#This Row],[Day]]&gt;20,"End(21-30)")</f>
        <v>End(21-30)</v>
      </c>
    </row>
    <row r="5876" spans="1:22">
      <c r="A5876">
        <v>471325168</v>
      </c>
      <c r="B5876" t="s">
        <v>5881</v>
      </c>
      <c r="C5876" s="1">
        <v>45059</v>
      </c>
      <c r="D5876" t="str">
        <f>TEXT(Hospital_Emergency_Room_Data[[#This Row],[Patient Admission Date]],"mmm")</f>
        <v>May</v>
      </c>
      <c r="E5876">
        <f>YEAR(Hospital_Emergency_Room_Data[[#This Row],[Patient Admission Date]])</f>
        <v>2023</v>
      </c>
      <c r="F5876" s="2">
        <v>0.43958333333333333</v>
      </c>
      <c r="G5876" s="8" t="str">
        <f>TEXT(Hospital_Emergency_Room_Data[[#This Row],[Patient Admission Date]],"dddd")</f>
        <v>Saturday</v>
      </c>
      <c r="H5876" t="s">
        <v>41</v>
      </c>
      <c r="I5876">
        <v>46</v>
      </c>
      <c r="J5876" s="5" t="s">
        <v>9219</v>
      </c>
      <c r="K5876" t="s">
        <v>32</v>
      </c>
      <c r="L5876" t="s">
        <v>9281</v>
      </c>
      <c r="M5876" t="s">
        <v>9210</v>
      </c>
      <c r="O5876">
        <v>27</v>
      </c>
      <c r="P5876" t="s">
        <v>9226</v>
      </c>
      <c r="Q5876">
        <v>13</v>
      </c>
      <c r="R5876">
        <v>10</v>
      </c>
      <c r="S5876" t="s">
        <v>9255</v>
      </c>
      <c r="T5876" t="s">
        <v>9265</v>
      </c>
      <c r="U5876" t="s">
        <v>9282</v>
      </c>
      <c r="V5876" t="str" cm="1">
        <f t="array" ref="V5876">_xlfn.IFS(Hospital_Emergency_Room_Data[[#This Row],[Day]]&lt;=10,"Start(1-10)",Hospital_Emergency_Room_Data[[#This Row],[Day]]&lt;=20,"Middle(11-20)",Hospital_Emergency_Room_Data[[#This Row],[Day]]&gt;20,"End(21-30)")</f>
        <v>Middle(11-20)</v>
      </c>
    </row>
    <row r="5877" spans="1:22">
      <c r="A5877">
        <v>609317544</v>
      </c>
      <c r="B5877" t="s">
        <v>5882</v>
      </c>
      <c r="C5877" s="1">
        <v>45556</v>
      </c>
      <c r="D5877" t="str">
        <f>TEXT(Hospital_Emergency_Room_Data[[#This Row],[Patient Admission Date]],"mmm")</f>
        <v>Sep</v>
      </c>
      <c r="E5877">
        <f>YEAR(Hospital_Emergency_Room_Data[[#This Row],[Patient Admission Date]])</f>
        <v>2024</v>
      </c>
      <c r="F5877" s="2">
        <v>0.92708333333333337</v>
      </c>
      <c r="G5877" s="8" t="str">
        <f>TEXT(Hospital_Emergency_Room_Data[[#This Row],[Patient Admission Date]],"dddd")</f>
        <v>Saturday</v>
      </c>
      <c r="H5877" t="s">
        <v>41</v>
      </c>
      <c r="I5877">
        <v>74</v>
      </c>
      <c r="J5877" s="5" t="s">
        <v>9222</v>
      </c>
      <c r="K5877" t="s">
        <v>32</v>
      </c>
      <c r="L5877" t="s">
        <v>9281</v>
      </c>
      <c r="M5877" t="s">
        <v>9210</v>
      </c>
      <c r="O5877">
        <v>34</v>
      </c>
      <c r="P5877" t="s">
        <v>9225</v>
      </c>
      <c r="Q5877">
        <v>21</v>
      </c>
      <c r="R5877">
        <v>22</v>
      </c>
      <c r="S5877" t="s">
        <v>9256</v>
      </c>
      <c r="T5877" t="s">
        <v>9262</v>
      </c>
      <c r="U5877" t="s">
        <v>9300</v>
      </c>
      <c r="V5877" t="str" cm="1">
        <f t="array" ref="V5877">_xlfn.IFS(Hospital_Emergency_Room_Data[[#This Row],[Day]]&lt;=10,"Start(1-10)",Hospital_Emergency_Room_Data[[#This Row],[Day]]&lt;=20,"Middle(11-20)",Hospital_Emergency_Room_Data[[#This Row],[Day]]&gt;20,"End(21-30)")</f>
        <v>End(21-30)</v>
      </c>
    </row>
    <row r="5878" spans="1:22">
      <c r="A5878">
        <v>695420006</v>
      </c>
      <c r="B5878" t="s">
        <v>5883</v>
      </c>
      <c r="C5878" s="1">
        <v>45360</v>
      </c>
      <c r="D5878" t="str">
        <f>TEXT(Hospital_Emergency_Room_Data[[#This Row],[Patient Admission Date]],"mmm")</f>
        <v>Mar</v>
      </c>
      <c r="E5878">
        <f>YEAR(Hospital_Emergency_Room_Data[[#This Row],[Patient Admission Date]])</f>
        <v>2024</v>
      </c>
      <c r="F5878" s="2">
        <v>0.24513888888888888</v>
      </c>
      <c r="G5878" s="8" t="str">
        <f>TEXT(Hospital_Emergency_Room_Data[[#This Row],[Patient Admission Date]],"dddd")</f>
        <v>Saturday</v>
      </c>
      <c r="H5878" t="s">
        <v>41</v>
      </c>
      <c r="I5878">
        <v>29</v>
      </c>
      <c r="J5878" s="5" t="s">
        <v>9220</v>
      </c>
      <c r="K5878" t="s">
        <v>32</v>
      </c>
      <c r="L5878" t="s">
        <v>9281</v>
      </c>
      <c r="M5878" t="s">
        <v>9210</v>
      </c>
      <c r="O5878">
        <v>34</v>
      </c>
      <c r="P5878" t="s">
        <v>9225</v>
      </c>
      <c r="Q5878">
        <v>9</v>
      </c>
      <c r="R5878">
        <v>5</v>
      </c>
      <c r="S5878" t="s">
        <v>9258</v>
      </c>
      <c r="T5878" t="s">
        <v>9265</v>
      </c>
      <c r="U5878" t="s">
        <v>9300</v>
      </c>
      <c r="V5878" t="str" cm="1">
        <f t="array" ref="V5878">_xlfn.IFS(Hospital_Emergency_Room_Data[[#This Row],[Day]]&lt;=10,"Start(1-10)",Hospital_Emergency_Room_Data[[#This Row],[Day]]&lt;=20,"Middle(11-20)",Hospital_Emergency_Room_Data[[#This Row],[Day]]&gt;20,"End(21-30)")</f>
        <v>Start(1-10)</v>
      </c>
    </row>
    <row r="5879" spans="1:22">
      <c r="A5879">
        <v>474665740</v>
      </c>
      <c r="B5879" t="s">
        <v>5884</v>
      </c>
      <c r="C5879" s="1">
        <v>45325</v>
      </c>
      <c r="D5879" t="str">
        <f>TEXT(Hospital_Emergency_Room_Data[[#This Row],[Patient Admission Date]],"mmm")</f>
        <v>Feb</v>
      </c>
      <c r="E5879">
        <f>YEAR(Hospital_Emergency_Room_Data[[#This Row],[Patient Admission Date]])</f>
        <v>2024</v>
      </c>
      <c r="F5879" s="2">
        <v>0.6743055555555556</v>
      </c>
      <c r="G5879" s="8" t="str">
        <f>TEXT(Hospital_Emergency_Room_Data[[#This Row],[Patient Admission Date]],"dddd")</f>
        <v>Saturday</v>
      </c>
      <c r="H5879" t="s">
        <v>41</v>
      </c>
      <c r="I5879">
        <v>42</v>
      </c>
      <c r="J5879" s="5" t="s">
        <v>9223</v>
      </c>
      <c r="K5879" t="s">
        <v>32</v>
      </c>
      <c r="L5879" t="s">
        <v>9281</v>
      </c>
      <c r="M5879" t="s">
        <v>9210</v>
      </c>
      <c r="O5879">
        <v>45</v>
      </c>
      <c r="P5879" t="s">
        <v>9225</v>
      </c>
      <c r="Q5879">
        <v>3</v>
      </c>
      <c r="R5879">
        <v>16</v>
      </c>
      <c r="S5879" t="s">
        <v>9257</v>
      </c>
      <c r="T5879" t="s">
        <v>9263</v>
      </c>
      <c r="U5879" t="s">
        <v>9300</v>
      </c>
      <c r="V5879" t="str" cm="1">
        <f t="array" ref="V5879">_xlfn.IFS(Hospital_Emergency_Room_Data[[#This Row],[Day]]&lt;=10,"Start(1-10)",Hospital_Emergency_Room_Data[[#This Row],[Day]]&lt;=20,"Middle(11-20)",Hospital_Emergency_Room_Data[[#This Row],[Day]]&gt;20,"End(21-30)")</f>
        <v>Start(1-10)</v>
      </c>
    </row>
    <row r="5880" spans="1:22">
      <c r="A5880">
        <v>203528599</v>
      </c>
      <c r="B5880" t="s">
        <v>5885</v>
      </c>
      <c r="C5880" s="1">
        <v>45582</v>
      </c>
      <c r="D5880" t="str">
        <f>TEXT(Hospital_Emergency_Room_Data[[#This Row],[Patient Admission Date]],"mmm")</f>
        <v>Oct</v>
      </c>
      <c r="E5880">
        <f>YEAR(Hospital_Emergency_Room_Data[[#This Row],[Patient Admission Date]])</f>
        <v>2024</v>
      </c>
      <c r="F5880" s="2">
        <v>0.65625</v>
      </c>
      <c r="G5880" s="8" t="str">
        <f>TEXT(Hospital_Emergency_Room_Data[[#This Row],[Patient Admission Date]],"dddd")</f>
        <v>Thursday</v>
      </c>
      <c r="H5880" t="s">
        <v>41</v>
      </c>
      <c r="I5880">
        <v>37</v>
      </c>
      <c r="J5880" s="5" t="s">
        <v>9223</v>
      </c>
      <c r="K5880" t="s">
        <v>32</v>
      </c>
      <c r="L5880" t="s">
        <v>9281</v>
      </c>
      <c r="M5880" t="s">
        <v>9210</v>
      </c>
      <c r="O5880">
        <v>52</v>
      </c>
      <c r="P5880" t="s">
        <v>9225</v>
      </c>
      <c r="Q5880">
        <v>17</v>
      </c>
      <c r="R5880">
        <v>15</v>
      </c>
      <c r="S5880" t="s">
        <v>9257</v>
      </c>
      <c r="T5880" t="s">
        <v>9262</v>
      </c>
      <c r="U5880" t="s">
        <v>9283</v>
      </c>
      <c r="V5880" t="str" cm="1">
        <f t="array" ref="V5880">_xlfn.IFS(Hospital_Emergency_Room_Data[[#This Row],[Day]]&lt;=10,"Start(1-10)",Hospital_Emergency_Room_Data[[#This Row],[Day]]&lt;=20,"Middle(11-20)",Hospital_Emergency_Room_Data[[#This Row],[Day]]&gt;20,"End(21-30)")</f>
        <v>Middle(11-20)</v>
      </c>
    </row>
    <row r="5881" spans="1:22">
      <c r="A5881">
        <v>302122442</v>
      </c>
      <c r="B5881" t="s">
        <v>5886</v>
      </c>
      <c r="C5881" s="1">
        <v>45032</v>
      </c>
      <c r="D5881" t="str">
        <f>TEXT(Hospital_Emergency_Room_Data[[#This Row],[Patient Admission Date]],"mmm")</f>
        <v>Apr</v>
      </c>
      <c r="E5881">
        <f>YEAR(Hospital_Emergency_Room_Data[[#This Row],[Patient Admission Date]])</f>
        <v>2023</v>
      </c>
      <c r="F5881" s="2">
        <v>0.19305555555555556</v>
      </c>
      <c r="G5881" s="8" t="str">
        <f>TEXT(Hospital_Emergency_Room_Data[[#This Row],[Patient Admission Date]],"dddd")</f>
        <v>Sunday</v>
      </c>
      <c r="H5881" t="s">
        <v>41</v>
      </c>
      <c r="I5881">
        <v>14</v>
      </c>
      <c r="J5881" s="5" t="s">
        <v>9221</v>
      </c>
      <c r="K5881" t="s">
        <v>32</v>
      </c>
      <c r="L5881" t="s">
        <v>9281</v>
      </c>
      <c r="M5881" t="s">
        <v>9210</v>
      </c>
      <c r="O5881">
        <v>12</v>
      </c>
      <c r="P5881" t="s">
        <v>9226</v>
      </c>
      <c r="Q5881">
        <v>16</v>
      </c>
      <c r="R5881">
        <v>4</v>
      </c>
      <c r="S5881" t="s">
        <v>9258</v>
      </c>
      <c r="T5881" t="s">
        <v>9262</v>
      </c>
      <c r="U5881" t="s">
        <v>9282</v>
      </c>
      <c r="V5881" t="str" cm="1">
        <f t="array" ref="V5881">_xlfn.IFS(Hospital_Emergency_Room_Data[[#This Row],[Day]]&lt;=10,"Start(1-10)",Hospital_Emergency_Room_Data[[#This Row],[Day]]&lt;=20,"Middle(11-20)",Hospital_Emergency_Room_Data[[#This Row],[Day]]&gt;20,"End(21-30)")</f>
        <v>Middle(11-20)</v>
      </c>
    </row>
    <row r="5882" spans="1:22">
      <c r="A5882">
        <v>253176458</v>
      </c>
      <c r="B5882" t="s">
        <v>5887</v>
      </c>
      <c r="C5882" s="1">
        <v>45154</v>
      </c>
      <c r="D5882" t="str">
        <f>TEXT(Hospital_Emergency_Room_Data[[#This Row],[Patient Admission Date]],"mmm")</f>
        <v>Aug</v>
      </c>
      <c r="E5882">
        <f>YEAR(Hospital_Emergency_Room_Data[[#This Row],[Patient Admission Date]])</f>
        <v>2023</v>
      </c>
      <c r="F5882" s="2">
        <v>0.42638888888888887</v>
      </c>
      <c r="G5882" s="8" t="str">
        <f>TEXT(Hospital_Emergency_Room_Data[[#This Row],[Patient Admission Date]],"dddd")</f>
        <v>Wednesday</v>
      </c>
      <c r="H5882" t="s">
        <v>41</v>
      </c>
      <c r="I5882">
        <v>73</v>
      </c>
      <c r="J5882" s="5" t="s">
        <v>9222</v>
      </c>
      <c r="K5882" t="s">
        <v>32</v>
      </c>
      <c r="L5882" t="s">
        <v>9281</v>
      </c>
      <c r="M5882" t="s">
        <v>9210</v>
      </c>
      <c r="O5882">
        <v>34</v>
      </c>
      <c r="P5882" t="s">
        <v>9225</v>
      </c>
      <c r="Q5882">
        <v>16</v>
      </c>
      <c r="R5882">
        <v>10</v>
      </c>
      <c r="S5882" t="s">
        <v>9255</v>
      </c>
      <c r="T5882" t="s">
        <v>9262</v>
      </c>
      <c r="U5882" t="s">
        <v>9300</v>
      </c>
      <c r="V5882" t="str" cm="1">
        <f t="array" ref="V5882">_xlfn.IFS(Hospital_Emergency_Room_Data[[#This Row],[Day]]&lt;=10,"Start(1-10)",Hospital_Emergency_Room_Data[[#This Row],[Day]]&lt;=20,"Middle(11-20)",Hospital_Emergency_Room_Data[[#This Row],[Day]]&gt;20,"End(21-30)")</f>
        <v>Middle(11-20)</v>
      </c>
    </row>
    <row r="5883" spans="1:22">
      <c r="A5883">
        <v>133486468</v>
      </c>
      <c r="B5883" t="s">
        <v>5888</v>
      </c>
      <c r="C5883" s="1">
        <v>45071</v>
      </c>
      <c r="D5883" t="str">
        <f>TEXT(Hospital_Emergency_Room_Data[[#This Row],[Patient Admission Date]],"mmm")</f>
        <v>May</v>
      </c>
      <c r="E5883">
        <f>YEAR(Hospital_Emergency_Room_Data[[#This Row],[Patient Admission Date]])</f>
        <v>2023</v>
      </c>
      <c r="F5883" s="2">
        <v>0.80277777777777781</v>
      </c>
      <c r="G5883" s="8" t="str">
        <f>TEXT(Hospital_Emergency_Room_Data[[#This Row],[Patient Admission Date]],"dddd")</f>
        <v>Thursday</v>
      </c>
      <c r="H5883" t="s">
        <v>41</v>
      </c>
      <c r="I5883">
        <v>32</v>
      </c>
      <c r="J5883" s="5" t="s">
        <v>9223</v>
      </c>
      <c r="K5883" t="s">
        <v>32</v>
      </c>
      <c r="L5883" t="s">
        <v>9281</v>
      </c>
      <c r="M5883" t="s">
        <v>9210</v>
      </c>
      <c r="N5883">
        <v>0</v>
      </c>
      <c r="O5883">
        <v>30</v>
      </c>
      <c r="P5883" t="s">
        <v>9225</v>
      </c>
      <c r="Q5883">
        <v>25</v>
      </c>
      <c r="R5883">
        <v>19</v>
      </c>
      <c r="S5883" t="s">
        <v>9256</v>
      </c>
      <c r="T5883" t="s">
        <v>9264</v>
      </c>
      <c r="U5883" t="s">
        <v>9282</v>
      </c>
      <c r="V5883" t="str" cm="1">
        <f t="array" ref="V5883">_xlfn.IFS(Hospital_Emergency_Room_Data[[#This Row],[Day]]&lt;=10,"Start(1-10)",Hospital_Emergency_Room_Data[[#This Row],[Day]]&lt;=20,"Middle(11-20)",Hospital_Emergency_Room_Data[[#This Row],[Day]]&gt;20,"End(21-30)")</f>
        <v>End(21-30)</v>
      </c>
    </row>
    <row r="5884" spans="1:22">
      <c r="A5884">
        <v>182887190</v>
      </c>
      <c r="B5884" t="s">
        <v>5889</v>
      </c>
      <c r="C5884" s="1">
        <v>45308</v>
      </c>
      <c r="D5884" t="str">
        <f>TEXT(Hospital_Emergency_Room_Data[[#This Row],[Patient Admission Date]],"mmm")</f>
        <v>Jan</v>
      </c>
      <c r="E5884">
        <f>YEAR(Hospital_Emergency_Room_Data[[#This Row],[Patient Admission Date]])</f>
        <v>2024</v>
      </c>
      <c r="F5884" s="2">
        <v>0.71388888888888891</v>
      </c>
      <c r="G5884" s="8" t="str">
        <f>TEXT(Hospital_Emergency_Room_Data[[#This Row],[Patient Admission Date]],"dddd")</f>
        <v>Wednesday</v>
      </c>
      <c r="H5884" t="s">
        <v>41</v>
      </c>
      <c r="I5884">
        <v>47</v>
      </c>
      <c r="J5884" s="5" t="s">
        <v>9219</v>
      </c>
      <c r="K5884" t="s">
        <v>32</v>
      </c>
      <c r="L5884" t="s">
        <v>9281</v>
      </c>
      <c r="M5884" t="s">
        <v>9210</v>
      </c>
      <c r="N5884">
        <v>0</v>
      </c>
      <c r="O5884">
        <v>52</v>
      </c>
      <c r="P5884" t="s">
        <v>9225</v>
      </c>
      <c r="Q5884">
        <v>17</v>
      </c>
      <c r="R5884">
        <v>17</v>
      </c>
      <c r="S5884" t="s">
        <v>9257</v>
      </c>
      <c r="T5884" t="s">
        <v>9262</v>
      </c>
      <c r="U5884" t="s">
        <v>9283</v>
      </c>
      <c r="V5884" t="str" cm="1">
        <f t="array" ref="V5884">_xlfn.IFS(Hospital_Emergency_Room_Data[[#This Row],[Day]]&lt;=10,"Start(1-10)",Hospital_Emergency_Room_Data[[#This Row],[Day]]&lt;=20,"Middle(11-20)",Hospital_Emergency_Room_Data[[#This Row],[Day]]&gt;20,"End(21-30)")</f>
        <v>Middle(11-20)</v>
      </c>
    </row>
    <row r="5885" spans="1:22">
      <c r="A5885">
        <v>365469248</v>
      </c>
      <c r="B5885" t="s">
        <v>5890</v>
      </c>
      <c r="C5885" s="1">
        <v>45249</v>
      </c>
      <c r="D5885" t="str">
        <f>TEXT(Hospital_Emergency_Room_Data[[#This Row],[Patient Admission Date]],"mmm")</f>
        <v>Nov</v>
      </c>
      <c r="E5885">
        <f>YEAR(Hospital_Emergency_Room_Data[[#This Row],[Patient Admission Date]])</f>
        <v>2023</v>
      </c>
      <c r="F5885" s="2">
        <v>0.49722222222222223</v>
      </c>
      <c r="G5885" s="8" t="str">
        <f>TEXT(Hospital_Emergency_Room_Data[[#This Row],[Patient Admission Date]],"dddd")</f>
        <v>Sunday</v>
      </c>
      <c r="H5885" t="s">
        <v>41</v>
      </c>
      <c r="I5885">
        <v>77</v>
      </c>
      <c r="J5885" s="5" t="s">
        <v>9222</v>
      </c>
      <c r="K5885" t="s">
        <v>32</v>
      </c>
      <c r="L5885" t="s">
        <v>9281</v>
      </c>
      <c r="M5885" t="s">
        <v>9210</v>
      </c>
      <c r="N5885">
        <v>1</v>
      </c>
      <c r="O5885">
        <v>56</v>
      </c>
      <c r="P5885" t="s">
        <v>9225</v>
      </c>
      <c r="Q5885">
        <v>19</v>
      </c>
      <c r="R5885">
        <v>11</v>
      </c>
      <c r="S5885" t="s">
        <v>9255</v>
      </c>
      <c r="T5885" t="s">
        <v>9262</v>
      </c>
      <c r="U5885" t="s">
        <v>9283</v>
      </c>
      <c r="V5885" t="str" cm="1">
        <f t="array" ref="V5885">_xlfn.IFS(Hospital_Emergency_Room_Data[[#This Row],[Day]]&lt;=10,"Start(1-10)",Hospital_Emergency_Room_Data[[#This Row],[Day]]&lt;=20,"Middle(11-20)",Hospital_Emergency_Room_Data[[#This Row],[Day]]&gt;20,"End(21-30)")</f>
        <v>Middle(11-20)</v>
      </c>
    </row>
    <row r="5886" spans="1:22">
      <c r="A5886">
        <v>669588180</v>
      </c>
      <c r="B5886" t="s">
        <v>5891</v>
      </c>
      <c r="C5886" s="1">
        <v>45036</v>
      </c>
      <c r="D5886" t="str">
        <f>TEXT(Hospital_Emergency_Room_Data[[#This Row],[Patient Admission Date]],"mmm")</f>
        <v>Apr</v>
      </c>
      <c r="E5886">
        <f>YEAR(Hospital_Emergency_Room_Data[[#This Row],[Patient Admission Date]])</f>
        <v>2023</v>
      </c>
      <c r="F5886" s="2">
        <v>0.69166666666666665</v>
      </c>
      <c r="G5886" s="8" t="str">
        <f>TEXT(Hospital_Emergency_Room_Data[[#This Row],[Patient Admission Date]],"dddd")</f>
        <v>Thursday</v>
      </c>
      <c r="H5886" t="s">
        <v>41</v>
      </c>
      <c r="I5886">
        <v>56</v>
      </c>
      <c r="J5886" s="5" t="s">
        <v>9219</v>
      </c>
      <c r="K5886" t="s">
        <v>32</v>
      </c>
      <c r="L5886" t="s">
        <v>9281</v>
      </c>
      <c r="M5886" t="s">
        <v>9210</v>
      </c>
      <c r="N5886">
        <v>1</v>
      </c>
      <c r="O5886">
        <v>15</v>
      </c>
      <c r="P5886" t="s">
        <v>9226</v>
      </c>
      <c r="Q5886">
        <v>20</v>
      </c>
      <c r="R5886">
        <v>16</v>
      </c>
      <c r="S5886" t="s">
        <v>9257</v>
      </c>
      <c r="T5886" t="s">
        <v>9262</v>
      </c>
      <c r="U5886" t="s">
        <v>9282</v>
      </c>
      <c r="V5886" t="str" cm="1">
        <f t="array" ref="V5886">_xlfn.IFS(Hospital_Emergency_Room_Data[[#This Row],[Day]]&lt;=10,"Start(1-10)",Hospital_Emergency_Room_Data[[#This Row],[Day]]&lt;=20,"Middle(11-20)",Hospital_Emergency_Room_Data[[#This Row],[Day]]&gt;20,"End(21-30)")</f>
        <v>Middle(11-20)</v>
      </c>
    </row>
    <row r="5887" spans="1:22">
      <c r="A5887">
        <v>611469532</v>
      </c>
      <c r="B5887" t="s">
        <v>5892</v>
      </c>
      <c r="C5887" s="1">
        <v>45550</v>
      </c>
      <c r="D5887" t="str">
        <f>TEXT(Hospital_Emergency_Room_Data[[#This Row],[Patient Admission Date]],"mmm")</f>
        <v>Sep</v>
      </c>
      <c r="E5887">
        <f>YEAR(Hospital_Emergency_Room_Data[[#This Row],[Patient Admission Date]])</f>
        <v>2024</v>
      </c>
      <c r="F5887" s="2">
        <v>0.72083333333333333</v>
      </c>
      <c r="G5887" s="8" t="str">
        <f>TEXT(Hospital_Emergency_Room_Data[[#This Row],[Patient Admission Date]],"dddd")</f>
        <v>Sunday</v>
      </c>
      <c r="H5887" t="s">
        <v>41</v>
      </c>
      <c r="I5887">
        <v>37</v>
      </c>
      <c r="J5887" s="5" t="s">
        <v>9223</v>
      </c>
      <c r="K5887" t="s">
        <v>32</v>
      </c>
      <c r="L5887" t="s">
        <v>9281</v>
      </c>
      <c r="M5887" t="s">
        <v>9210</v>
      </c>
      <c r="N5887">
        <v>1</v>
      </c>
      <c r="O5887">
        <v>35</v>
      </c>
      <c r="P5887" t="s">
        <v>9225</v>
      </c>
      <c r="Q5887">
        <v>15</v>
      </c>
      <c r="R5887">
        <v>17</v>
      </c>
      <c r="S5887" t="s">
        <v>9257</v>
      </c>
      <c r="T5887" t="s">
        <v>9262</v>
      </c>
      <c r="U5887" t="s">
        <v>9300</v>
      </c>
      <c r="V5887" t="str" cm="1">
        <f t="array" ref="V5887">_xlfn.IFS(Hospital_Emergency_Room_Data[[#This Row],[Day]]&lt;=10,"Start(1-10)",Hospital_Emergency_Room_Data[[#This Row],[Day]]&lt;=20,"Middle(11-20)",Hospital_Emergency_Room_Data[[#This Row],[Day]]&gt;20,"End(21-30)")</f>
        <v>Middle(11-20)</v>
      </c>
    </row>
    <row r="5888" spans="1:22">
      <c r="A5888">
        <v>891946941</v>
      </c>
      <c r="B5888" t="s">
        <v>5893</v>
      </c>
      <c r="C5888" s="1">
        <v>45120</v>
      </c>
      <c r="D5888" t="str">
        <f>TEXT(Hospital_Emergency_Room_Data[[#This Row],[Patient Admission Date]],"mmm")</f>
        <v>Jul</v>
      </c>
      <c r="E5888">
        <f>YEAR(Hospital_Emergency_Room_Data[[#This Row],[Patient Admission Date]])</f>
        <v>2023</v>
      </c>
      <c r="F5888" s="2">
        <v>0.19722222222222222</v>
      </c>
      <c r="G5888" s="8" t="str">
        <f>TEXT(Hospital_Emergency_Room_Data[[#This Row],[Patient Admission Date]],"dddd")</f>
        <v>Thursday</v>
      </c>
      <c r="H5888" t="s">
        <v>41</v>
      </c>
      <c r="I5888">
        <v>25</v>
      </c>
      <c r="J5888" s="5" t="s">
        <v>9220</v>
      </c>
      <c r="K5888" t="s">
        <v>32</v>
      </c>
      <c r="L5888" t="s">
        <v>9281</v>
      </c>
      <c r="M5888" t="s">
        <v>9210</v>
      </c>
      <c r="N5888">
        <v>1</v>
      </c>
      <c r="O5888">
        <v>20</v>
      </c>
      <c r="P5888" t="s">
        <v>9226</v>
      </c>
      <c r="Q5888">
        <v>13</v>
      </c>
      <c r="R5888">
        <v>4</v>
      </c>
      <c r="S5888" t="s">
        <v>9258</v>
      </c>
      <c r="T5888" t="s">
        <v>9265</v>
      </c>
      <c r="U5888" t="s">
        <v>9282</v>
      </c>
      <c r="V5888" t="str" cm="1">
        <f t="array" ref="V5888">_xlfn.IFS(Hospital_Emergency_Room_Data[[#This Row],[Day]]&lt;=10,"Start(1-10)",Hospital_Emergency_Room_Data[[#This Row],[Day]]&lt;=20,"Middle(11-20)",Hospital_Emergency_Room_Data[[#This Row],[Day]]&gt;20,"End(21-30)")</f>
        <v>Middle(11-20)</v>
      </c>
    </row>
    <row r="5889" spans="1:22">
      <c r="A5889">
        <v>357177158</v>
      </c>
      <c r="B5889" t="s">
        <v>5894</v>
      </c>
      <c r="C5889" s="1">
        <v>45062</v>
      </c>
      <c r="D5889" t="str">
        <f>TEXT(Hospital_Emergency_Room_Data[[#This Row],[Patient Admission Date]],"mmm")</f>
        <v>May</v>
      </c>
      <c r="E5889">
        <f>YEAR(Hospital_Emergency_Room_Data[[#This Row],[Patient Admission Date]])</f>
        <v>2023</v>
      </c>
      <c r="F5889" s="2">
        <v>0.85555555555555551</v>
      </c>
      <c r="G5889" s="8" t="str">
        <f>TEXT(Hospital_Emergency_Room_Data[[#This Row],[Patient Admission Date]],"dddd")</f>
        <v>Tuesday</v>
      </c>
      <c r="H5889" t="s">
        <v>41</v>
      </c>
      <c r="I5889">
        <v>79</v>
      </c>
      <c r="J5889" s="5" t="s">
        <v>9222</v>
      </c>
      <c r="K5889" t="s">
        <v>32</v>
      </c>
      <c r="L5889" t="s">
        <v>9281</v>
      </c>
      <c r="M5889" t="s">
        <v>9210</v>
      </c>
      <c r="N5889">
        <v>1</v>
      </c>
      <c r="O5889">
        <v>45</v>
      </c>
      <c r="P5889" t="s">
        <v>9225</v>
      </c>
      <c r="Q5889">
        <v>16</v>
      </c>
      <c r="R5889">
        <v>20</v>
      </c>
      <c r="S5889" t="s">
        <v>9256</v>
      </c>
      <c r="T5889" t="s">
        <v>9262</v>
      </c>
      <c r="U5889" t="s">
        <v>9300</v>
      </c>
      <c r="V5889" t="str" cm="1">
        <f t="array" ref="V5889">_xlfn.IFS(Hospital_Emergency_Room_Data[[#This Row],[Day]]&lt;=10,"Start(1-10)",Hospital_Emergency_Room_Data[[#This Row],[Day]]&lt;=20,"Middle(11-20)",Hospital_Emergency_Room_Data[[#This Row],[Day]]&gt;20,"End(21-30)")</f>
        <v>Middle(11-20)</v>
      </c>
    </row>
    <row r="5890" spans="1:22">
      <c r="A5890">
        <v>713149027</v>
      </c>
      <c r="B5890" t="s">
        <v>5895</v>
      </c>
      <c r="C5890" s="1">
        <v>45455</v>
      </c>
      <c r="D5890" t="str">
        <f>TEXT(Hospital_Emergency_Room_Data[[#This Row],[Patient Admission Date]],"mmm")</f>
        <v>Jun</v>
      </c>
      <c r="E5890">
        <f>YEAR(Hospital_Emergency_Room_Data[[#This Row],[Patient Admission Date]])</f>
        <v>2024</v>
      </c>
      <c r="F5890" s="2">
        <v>0.52638888888888891</v>
      </c>
      <c r="G5890" s="8" t="str">
        <f>TEXT(Hospital_Emergency_Room_Data[[#This Row],[Patient Admission Date]],"dddd")</f>
        <v>Wednesday</v>
      </c>
      <c r="H5890" t="s">
        <v>41</v>
      </c>
      <c r="I5890">
        <v>1</v>
      </c>
      <c r="J5890" s="5" t="s">
        <v>9218</v>
      </c>
      <c r="K5890" t="s">
        <v>32</v>
      </c>
      <c r="L5890" t="s">
        <v>9281</v>
      </c>
      <c r="M5890" t="s">
        <v>9210</v>
      </c>
      <c r="N5890">
        <v>2</v>
      </c>
      <c r="O5890">
        <v>41</v>
      </c>
      <c r="P5890" t="s">
        <v>9225</v>
      </c>
      <c r="Q5890">
        <v>12</v>
      </c>
      <c r="R5890">
        <v>12</v>
      </c>
      <c r="S5890" t="s">
        <v>9257</v>
      </c>
      <c r="T5890" t="s">
        <v>9265</v>
      </c>
      <c r="U5890" t="s">
        <v>9300</v>
      </c>
      <c r="V5890" t="str" cm="1">
        <f t="array" ref="V5890">_xlfn.IFS(Hospital_Emergency_Room_Data[[#This Row],[Day]]&lt;=10,"Start(1-10)",Hospital_Emergency_Room_Data[[#This Row],[Day]]&lt;=20,"Middle(11-20)",Hospital_Emergency_Room_Data[[#This Row],[Day]]&gt;20,"End(21-30)")</f>
        <v>Middle(11-20)</v>
      </c>
    </row>
    <row r="5891" spans="1:22">
      <c r="A5891">
        <v>397075239</v>
      </c>
      <c r="B5891" t="s">
        <v>5896</v>
      </c>
      <c r="C5891" s="1">
        <v>45242</v>
      </c>
      <c r="D5891" t="str">
        <f>TEXT(Hospital_Emergency_Room_Data[[#This Row],[Patient Admission Date]],"mmm")</f>
        <v>Nov</v>
      </c>
      <c r="E5891">
        <f>YEAR(Hospital_Emergency_Room_Data[[#This Row],[Patient Admission Date]])</f>
        <v>2023</v>
      </c>
      <c r="F5891" s="2">
        <v>0.54236111111111107</v>
      </c>
      <c r="G5891" s="8" t="str">
        <f>TEXT(Hospital_Emergency_Room_Data[[#This Row],[Patient Admission Date]],"dddd")</f>
        <v>Sunday</v>
      </c>
      <c r="H5891" t="s">
        <v>41</v>
      </c>
      <c r="I5891">
        <v>11</v>
      </c>
      <c r="J5891" s="5" t="s">
        <v>9221</v>
      </c>
      <c r="K5891" t="s">
        <v>32</v>
      </c>
      <c r="L5891" t="s">
        <v>9281</v>
      </c>
      <c r="M5891" t="s">
        <v>9210</v>
      </c>
      <c r="N5891">
        <v>3</v>
      </c>
      <c r="O5891">
        <v>57</v>
      </c>
      <c r="P5891" t="s">
        <v>9225</v>
      </c>
      <c r="Q5891">
        <v>12</v>
      </c>
      <c r="R5891">
        <v>13</v>
      </c>
      <c r="S5891" t="s">
        <v>9257</v>
      </c>
      <c r="T5891" t="s">
        <v>9265</v>
      </c>
      <c r="U5891" t="s">
        <v>9283</v>
      </c>
      <c r="V5891" t="str" cm="1">
        <f t="array" ref="V5891">_xlfn.IFS(Hospital_Emergency_Room_Data[[#This Row],[Day]]&lt;=10,"Start(1-10)",Hospital_Emergency_Room_Data[[#This Row],[Day]]&lt;=20,"Middle(11-20)",Hospital_Emergency_Room_Data[[#This Row],[Day]]&gt;20,"End(21-30)")</f>
        <v>Middle(11-20)</v>
      </c>
    </row>
    <row r="5892" spans="1:22">
      <c r="A5892">
        <v>353902932</v>
      </c>
      <c r="B5892" t="s">
        <v>5897</v>
      </c>
      <c r="C5892" s="1">
        <v>45078</v>
      </c>
      <c r="D5892" t="str">
        <f>TEXT(Hospital_Emergency_Room_Data[[#This Row],[Patient Admission Date]],"mmm")</f>
        <v>Jun</v>
      </c>
      <c r="E5892">
        <f>YEAR(Hospital_Emergency_Room_Data[[#This Row],[Patient Admission Date]])</f>
        <v>2023</v>
      </c>
      <c r="F5892" s="2">
        <v>0.18888888888888888</v>
      </c>
      <c r="G5892" s="8" t="str">
        <f>TEXT(Hospital_Emergency_Room_Data[[#This Row],[Patient Admission Date]],"dddd")</f>
        <v>Thursday</v>
      </c>
      <c r="H5892" t="s">
        <v>41</v>
      </c>
      <c r="I5892">
        <v>19</v>
      </c>
      <c r="J5892" s="5" t="s">
        <v>9220</v>
      </c>
      <c r="K5892" t="s">
        <v>32</v>
      </c>
      <c r="L5892" t="s">
        <v>9281</v>
      </c>
      <c r="M5892" t="s">
        <v>9210</v>
      </c>
      <c r="N5892">
        <v>3</v>
      </c>
      <c r="O5892">
        <v>10</v>
      </c>
      <c r="P5892" t="s">
        <v>9226</v>
      </c>
      <c r="Q5892">
        <v>1</v>
      </c>
      <c r="R5892">
        <v>4</v>
      </c>
      <c r="S5892" t="s">
        <v>9258</v>
      </c>
      <c r="T5892" t="s">
        <v>9263</v>
      </c>
      <c r="U5892" t="s">
        <v>9282</v>
      </c>
      <c r="V5892" t="str" cm="1">
        <f t="array" ref="V5892">_xlfn.IFS(Hospital_Emergency_Room_Data[[#This Row],[Day]]&lt;=10,"Start(1-10)",Hospital_Emergency_Room_Data[[#This Row],[Day]]&lt;=20,"Middle(11-20)",Hospital_Emergency_Room_Data[[#This Row],[Day]]&gt;20,"End(21-30)")</f>
        <v>Start(1-10)</v>
      </c>
    </row>
    <row r="5893" spans="1:22">
      <c r="A5893">
        <v>766417394</v>
      </c>
      <c r="B5893" t="s">
        <v>5898</v>
      </c>
      <c r="C5893" s="1">
        <v>45259</v>
      </c>
      <c r="D5893" t="str">
        <f>TEXT(Hospital_Emergency_Room_Data[[#This Row],[Patient Admission Date]],"mmm")</f>
        <v>Nov</v>
      </c>
      <c r="E5893">
        <f>YEAR(Hospital_Emergency_Room_Data[[#This Row],[Patient Admission Date]])</f>
        <v>2023</v>
      </c>
      <c r="F5893" s="2">
        <v>0.89722222222222225</v>
      </c>
      <c r="G5893" s="8" t="str">
        <f>TEXT(Hospital_Emergency_Room_Data[[#This Row],[Patient Admission Date]],"dddd")</f>
        <v>Wednesday</v>
      </c>
      <c r="H5893" t="s">
        <v>41</v>
      </c>
      <c r="I5893">
        <v>32</v>
      </c>
      <c r="J5893" s="5" t="s">
        <v>9223</v>
      </c>
      <c r="K5893" t="s">
        <v>32</v>
      </c>
      <c r="L5893" t="s">
        <v>9281</v>
      </c>
      <c r="M5893" t="s">
        <v>9210</v>
      </c>
      <c r="N5893">
        <v>3</v>
      </c>
      <c r="O5893">
        <v>34</v>
      </c>
      <c r="P5893" t="s">
        <v>9225</v>
      </c>
      <c r="Q5893">
        <v>29</v>
      </c>
      <c r="R5893">
        <v>21</v>
      </c>
      <c r="S5893" t="s">
        <v>9256</v>
      </c>
      <c r="T5893" t="s">
        <v>9264</v>
      </c>
      <c r="U5893" t="s">
        <v>9300</v>
      </c>
      <c r="V5893" t="str" cm="1">
        <f t="array" ref="V5893">_xlfn.IFS(Hospital_Emergency_Room_Data[[#This Row],[Day]]&lt;=10,"Start(1-10)",Hospital_Emergency_Room_Data[[#This Row],[Day]]&lt;=20,"Middle(11-20)",Hospital_Emergency_Room_Data[[#This Row],[Day]]&gt;20,"End(21-30)")</f>
        <v>End(21-30)</v>
      </c>
    </row>
    <row r="5894" spans="1:22">
      <c r="A5894">
        <v>101134808</v>
      </c>
      <c r="B5894" t="s">
        <v>5899</v>
      </c>
      <c r="C5894" s="1">
        <v>45041</v>
      </c>
      <c r="D5894" t="str">
        <f>TEXT(Hospital_Emergency_Room_Data[[#This Row],[Patient Admission Date]],"mmm")</f>
        <v>Apr</v>
      </c>
      <c r="E5894">
        <f>YEAR(Hospital_Emergency_Room_Data[[#This Row],[Patient Admission Date]])</f>
        <v>2023</v>
      </c>
      <c r="F5894" s="2">
        <v>6.6666666666666666E-2</v>
      </c>
      <c r="G5894" s="8" t="str">
        <f>TEXT(Hospital_Emergency_Room_Data[[#This Row],[Patient Admission Date]],"dddd")</f>
        <v>Tuesday</v>
      </c>
      <c r="H5894" t="s">
        <v>41</v>
      </c>
      <c r="I5894">
        <v>30</v>
      </c>
      <c r="J5894" s="5" t="s">
        <v>9223</v>
      </c>
      <c r="K5894" t="s">
        <v>32</v>
      </c>
      <c r="L5894" t="s">
        <v>9281</v>
      </c>
      <c r="M5894" t="s">
        <v>9210</v>
      </c>
      <c r="N5894">
        <v>3</v>
      </c>
      <c r="O5894">
        <v>30</v>
      </c>
      <c r="P5894" t="s">
        <v>9225</v>
      </c>
      <c r="Q5894">
        <v>25</v>
      </c>
      <c r="R5894">
        <v>1</v>
      </c>
      <c r="S5894" t="s">
        <v>9258</v>
      </c>
      <c r="T5894" t="s">
        <v>9264</v>
      </c>
      <c r="U5894" t="s">
        <v>9282</v>
      </c>
      <c r="V5894" t="str" cm="1">
        <f t="array" ref="V5894">_xlfn.IFS(Hospital_Emergency_Room_Data[[#This Row],[Day]]&lt;=10,"Start(1-10)",Hospital_Emergency_Room_Data[[#This Row],[Day]]&lt;=20,"Middle(11-20)",Hospital_Emergency_Room_Data[[#This Row],[Day]]&gt;20,"End(21-30)")</f>
        <v>End(21-30)</v>
      </c>
    </row>
    <row r="5895" spans="1:22">
      <c r="A5895">
        <v>821491763</v>
      </c>
      <c r="B5895" t="s">
        <v>5900</v>
      </c>
      <c r="C5895" s="1">
        <v>45149</v>
      </c>
      <c r="D5895" t="str">
        <f>TEXT(Hospital_Emergency_Room_Data[[#This Row],[Patient Admission Date]],"mmm")</f>
        <v>Aug</v>
      </c>
      <c r="E5895">
        <f>YEAR(Hospital_Emergency_Room_Data[[#This Row],[Patient Admission Date]])</f>
        <v>2023</v>
      </c>
      <c r="F5895" s="2">
        <v>0.41041666666666665</v>
      </c>
      <c r="G5895" s="8" t="str">
        <f>TEXT(Hospital_Emergency_Room_Data[[#This Row],[Patient Admission Date]],"dddd")</f>
        <v>Friday</v>
      </c>
      <c r="H5895" t="s">
        <v>41</v>
      </c>
      <c r="I5895">
        <v>68</v>
      </c>
      <c r="J5895" s="5" t="s">
        <v>9217</v>
      </c>
      <c r="K5895" t="s">
        <v>32</v>
      </c>
      <c r="L5895" t="s">
        <v>9281</v>
      </c>
      <c r="M5895" t="s">
        <v>9210</v>
      </c>
      <c r="N5895">
        <v>3</v>
      </c>
      <c r="O5895">
        <v>34</v>
      </c>
      <c r="P5895" t="s">
        <v>9225</v>
      </c>
      <c r="Q5895">
        <v>11</v>
      </c>
      <c r="R5895">
        <v>9</v>
      </c>
      <c r="S5895" t="s">
        <v>9255</v>
      </c>
      <c r="T5895" t="s">
        <v>9265</v>
      </c>
      <c r="U5895" t="s">
        <v>9300</v>
      </c>
      <c r="V5895" t="str" cm="1">
        <f t="array" ref="V5895">_xlfn.IFS(Hospital_Emergency_Room_Data[[#This Row],[Day]]&lt;=10,"Start(1-10)",Hospital_Emergency_Room_Data[[#This Row],[Day]]&lt;=20,"Middle(11-20)",Hospital_Emergency_Room_Data[[#This Row],[Day]]&gt;20,"End(21-30)")</f>
        <v>Middle(11-20)</v>
      </c>
    </row>
    <row r="5896" spans="1:22">
      <c r="A5896">
        <v>633102308</v>
      </c>
      <c r="B5896" t="s">
        <v>5901</v>
      </c>
      <c r="C5896" s="1">
        <v>45037</v>
      </c>
      <c r="D5896" t="str">
        <f>TEXT(Hospital_Emergency_Room_Data[[#This Row],[Patient Admission Date]],"mmm")</f>
        <v>Apr</v>
      </c>
      <c r="E5896">
        <f>YEAR(Hospital_Emergency_Room_Data[[#This Row],[Patient Admission Date]])</f>
        <v>2023</v>
      </c>
      <c r="F5896" s="2">
        <v>0.43055555555555558</v>
      </c>
      <c r="G5896" s="8" t="str">
        <f>TEXT(Hospital_Emergency_Room_Data[[#This Row],[Patient Admission Date]],"dddd")</f>
        <v>Friday</v>
      </c>
      <c r="H5896" t="s">
        <v>41</v>
      </c>
      <c r="I5896">
        <v>19</v>
      </c>
      <c r="J5896" s="5" t="s">
        <v>9220</v>
      </c>
      <c r="K5896" t="s">
        <v>32</v>
      </c>
      <c r="L5896" t="s">
        <v>9281</v>
      </c>
      <c r="M5896" t="s">
        <v>9210</v>
      </c>
      <c r="N5896">
        <v>4</v>
      </c>
      <c r="O5896">
        <v>15</v>
      </c>
      <c r="P5896" t="s">
        <v>9226</v>
      </c>
      <c r="Q5896">
        <v>21</v>
      </c>
      <c r="R5896">
        <v>10</v>
      </c>
      <c r="S5896" t="s">
        <v>9255</v>
      </c>
      <c r="T5896" t="s">
        <v>9262</v>
      </c>
      <c r="U5896" t="s">
        <v>9282</v>
      </c>
      <c r="V5896" t="str" cm="1">
        <f t="array" ref="V5896">_xlfn.IFS(Hospital_Emergency_Room_Data[[#This Row],[Day]]&lt;=10,"Start(1-10)",Hospital_Emergency_Room_Data[[#This Row],[Day]]&lt;=20,"Middle(11-20)",Hospital_Emergency_Room_Data[[#This Row],[Day]]&gt;20,"End(21-30)")</f>
        <v>End(21-30)</v>
      </c>
    </row>
    <row r="5897" spans="1:22">
      <c r="A5897">
        <v>883575626</v>
      </c>
      <c r="B5897" t="s">
        <v>5902</v>
      </c>
      <c r="C5897" s="1">
        <v>45460</v>
      </c>
      <c r="D5897" t="str">
        <f>TEXT(Hospital_Emergency_Room_Data[[#This Row],[Patient Admission Date]],"mmm")</f>
        <v>Jun</v>
      </c>
      <c r="E5897">
        <f>YEAR(Hospital_Emergency_Room_Data[[#This Row],[Patient Admission Date]])</f>
        <v>2024</v>
      </c>
      <c r="F5897" s="2">
        <v>0.67013888888888884</v>
      </c>
      <c r="G5897" s="8" t="str">
        <f>TEXT(Hospital_Emergency_Room_Data[[#This Row],[Patient Admission Date]],"dddd")</f>
        <v>Monday</v>
      </c>
      <c r="H5897" t="s">
        <v>41</v>
      </c>
      <c r="I5897">
        <v>41</v>
      </c>
      <c r="J5897" s="5" t="s">
        <v>9223</v>
      </c>
      <c r="K5897" t="s">
        <v>32</v>
      </c>
      <c r="L5897" t="s">
        <v>9281</v>
      </c>
      <c r="M5897" t="s">
        <v>9210</v>
      </c>
      <c r="N5897">
        <v>4</v>
      </c>
      <c r="O5897">
        <v>22</v>
      </c>
      <c r="P5897" t="s">
        <v>9226</v>
      </c>
      <c r="Q5897">
        <v>17</v>
      </c>
      <c r="R5897">
        <v>16</v>
      </c>
      <c r="S5897" t="s">
        <v>9257</v>
      </c>
      <c r="T5897" t="s">
        <v>9262</v>
      </c>
      <c r="U5897" t="s">
        <v>9282</v>
      </c>
      <c r="V5897" t="str" cm="1">
        <f t="array" ref="V5897">_xlfn.IFS(Hospital_Emergency_Room_Data[[#This Row],[Day]]&lt;=10,"Start(1-10)",Hospital_Emergency_Room_Data[[#This Row],[Day]]&lt;=20,"Middle(11-20)",Hospital_Emergency_Room_Data[[#This Row],[Day]]&gt;20,"End(21-30)")</f>
        <v>Middle(11-20)</v>
      </c>
    </row>
    <row r="5898" spans="1:22">
      <c r="A5898">
        <v>270223564</v>
      </c>
      <c r="B5898" t="s">
        <v>5903</v>
      </c>
      <c r="C5898" s="1">
        <v>45082</v>
      </c>
      <c r="D5898" t="str">
        <f>TEXT(Hospital_Emergency_Room_Data[[#This Row],[Patient Admission Date]],"mmm")</f>
        <v>Jun</v>
      </c>
      <c r="E5898">
        <f>YEAR(Hospital_Emergency_Room_Data[[#This Row],[Patient Admission Date]])</f>
        <v>2023</v>
      </c>
      <c r="F5898" s="2">
        <v>0.21319444444444444</v>
      </c>
      <c r="G5898" s="8" t="str">
        <f>TEXT(Hospital_Emergency_Room_Data[[#This Row],[Patient Admission Date]],"dddd")</f>
        <v>Monday</v>
      </c>
      <c r="H5898" t="s">
        <v>41</v>
      </c>
      <c r="I5898">
        <v>21</v>
      </c>
      <c r="J5898" s="5" t="s">
        <v>9220</v>
      </c>
      <c r="K5898" t="s">
        <v>32</v>
      </c>
      <c r="L5898" t="s">
        <v>9281</v>
      </c>
      <c r="M5898" t="s">
        <v>9210</v>
      </c>
      <c r="N5898">
        <v>4</v>
      </c>
      <c r="O5898">
        <v>26</v>
      </c>
      <c r="P5898" t="s">
        <v>9226</v>
      </c>
      <c r="Q5898">
        <v>5</v>
      </c>
      <c r="R5898">
        <v>5</v>
      </c>
      <c r="S5898" t="s">
        <v>9258</v>
      </c>
      <c r="T5898" t="s">
        <v>9263</v>
      </c>
      <c r="U5898" t="s">
        <v>9282</v>
      </c>
      <c r="V5898" t="str" cm="1">
        <f t="array" ref="V5898">_xlfn.IFS(Hospital_Emergency_Room_Data[[#This Row],[Day]]&lt;=10,"Start(1-10)",Hospital_Emergency_Room_Data[[#This Row],[Day]]&lt;=20,"Middle(11-20)",Hospital_Emergency_Room_Data[[#This Row],[Day]]&gt;20,"End(21-30)")</f>
        <v>Start(1-10)</v>
      </c>
    </row>
    <row r="5899" spans="1:22">
      <c r="A5899">
        <v>561601178</v>
      </c>
      <c r="B5899" t="s">
        <v>5904</v>
      </c>
      <c r="C5899" s="1">
        <v>45271</v>
      </c>
      <c r="D5899" t="str">
        <f>TEXT(Hospital_Emergency_Room_Data[[#This Row],[Patient Admission Date]],"mmm")</f>
        <v>Dec</v>
      </c>
      <c r="E5899">
        <f>YEAR(Hospital_Emergency_Room_Data[[#This Row],[Patient Admission Date]])</f>
        <v>2023</v>
      </c>
      <c r="F5899" s="2">
        <v>0.59930555555555554</v>
      </c>
      <c r="G5899" s="8" t="str">
        <f>TEXT(Hospital_Emergency_Room_Data[[#This Row],[Patient Admission Date]],"dddd")</f>
        <v>Monday</v>
      </c>
      <c r="H5899" t="s">
        <v>41</v>
      </c>
      <c r="I5899">
        <v>72</v>
      </c>
      <c r="J5899" s="5" t="s">
        <v>9222</v>
      </c>
      <c r="K5899" t="s">
        <v>32</v>
      </c>
      <c r="L5899" t="s">
        <v>9281</v>
      </c>
      <c r="M5899" t="s">
        <v>9210</v>
      </c>
      <c r="N5899">
        <v>5</v>
      </c>
      <c r="O5899">
        <v>12</v>
      </c>
      <c r="P5899" t="s">
        <v>9226</v>
      </c>
      <c r="Q5899">
        <v>11</v>
      </c>
      <c r="R5899">
        <v>14</v>
      </c>
      <c r="S5899" t="s">
        <v>9257</v>
      </c>
      <c r="T5899" t="s">
        <v>9265</v>
      </c>
      <c r="U5899" t="s">
        <v>9282</v>
      </c>
      <c r="V5899" t="str" cm="1">
        <f t="array" ref="V5899">_xlfn.IFS(Hospital_Emergency_Room_Data[[#This Row],[Day]]&lt;=10,"Start(1-10)",Hospital_Emergency_Room_Data[[#This Row],[Day]]&lt;=20,"Middle(11-20)",Hospital_Emergency_Room_Data[[#This Row],[Day]]&gt;20,"End(21-30)")</f>
        <v>Middle(11-20)</v>
      </c>
    </row>
    <row r="5900" spans="1:22">
      <c r="A5900">
        <v>527558690</v>
      </c>
      <c r="B5900" t="s">
        <v>5905</v>
      </c>
      <c r="C5900" s="1">
        <v>45364</v>
      </c>
      <c r="D5900" t="str">
        <f>TEXT(Hospital_Emergency_Room_Data[[#This Row],[Patient Admission Date]],"mmm")</f>
        <v>Mar</v>
      </c>
      <c r="E5900">
        <f>YEAR(Hospital_Emergency_Room_Data[[#This Row],[Patient Admission Date]])</f>
        <v>2024</v>
      </c>
      <c r="F5900" s="2">
        <v>0.42430555555555555</v>
      </c>
      <c r="G5900" s="8" t="str">
        <f>TEXT(Hospital_Emergency_Room_Data[[#This Row],[Patient Admission Date]],"dddd")</f>
        <v>Wednesday</v>
      </c>
      <c r="H5900" t="s">
        <v>41</v>
      </c>
      <c r="I5900">
        <v>27</v>
      </c>
      <c r="J5900" s="5" t="s">
        <v>9220</v>
      </c>
      <c r="K5900" t="s">
        <v>32</v>
      </c>
      <c r="L5900" t="s">
        <v>9281</v>
      </c>
      <c r="M5900" t="s">
        <v>9210</v>
      </c>
      <c r="N5900">
        <v>5</v>
      </c>
      <c r="O5900">
        <v>48</v>
      </c>
      <c r="P5900" t="s">
        <v>9225</v>
      </c>
      <c r="Q5900">
        <v>13</v>
      </c>
      <c r="R5900">
        <v>10</v>
      </c>
      <c r="S5900" t="s">
        <v>9255</v>
      </c>
      <c r="T5900" t="s">
        <v>9265</v>
      </c>
      <c r="U5900" t="s">
        <v>9283</v>
      </c>
      <c r="V5900" t="str" cm="1">
        <f t="array" ref="V5900">_xlfn.IFS(Hospital_Emergency_Room_Data[[#This Row],[Day]]&lt;=10,"Start(1-10)",Hospital_Emergency_Room_Data[[#This Row],[Day]]&lt;=20,"Middle(11-20)",Hospital_Emergency_Room_Data[[#This Row],[Day]]&gt;20,"End(21-30)")</f>
        <v>Middle(11-20)</v>
      </c>
    </row>
    <row r="5901" spans="1:22">
      <c r="A5901">
        <v>320825563</v>
      </c>
      <c r="B5901" t="s">
        <v>5906</v>
      </c>
      <c r="C5901" s="1">
        <v>45292</v>
      </c>
      <c r="D5901" t="str">
        <f>TEXT(Hospital_Emergency_Room_Data[[#This Row],[Patient Admission Date]],"mmm")</f>
        <v>Jan</v>
      </c>
      <c r="E5901">
        <f>YEAR(Hospital_Emergency_Room_Data[[#This Row],[Patient Admission Date]])</f>
        <v>2024</v>
      </c>
      <c r="F5901" s="2">
        <v>0.37291666666666667</v>
      </c>
      <c r="G5901" s="8" t="str">
        <f>TEXT(Hospital_Emergency_Room_Data[[#This Row],[Patient Admission Date]],"dddd")</f>
        <v>Monday</v>
      </c>
      <c r="H5901" t="s">
        <v>41</v>
      </c>
      <c r="I5901">
        <v>5</v>
      </c>
      <c r="J5901" s="5" t="s">
        <v>9221</v>
      </c>
      <c r="K5901" t="s">
        <v>32</v>
      </c>
      <c r="L5901" t="s">
        <v>9281</v>
      </c>
      <c r="M5901" t="s">
        <v>9210</v>
      </c>
      <c r="N5901">
        <v>5</v>
      </c>
      <c r="O5901">
        <v>14</v>
      </c>
      <c r="P5901" t="s">
        <v>9226</v>
      </c>
      <c r="Q5901">
        <v>1</v>
      </c>
      <c r="R5901">
        <v>8</v>
      </c>
      <c r="S5901" t="s">
        <v>9255</v>
      </c>
      <c r="T5901" t="s">
        <v>9263</v>
      </c>
      <c r="U5901" t="s">
        <v>9282</v>
      </c>
      <c r="V5901" t="str" cm="1">
        <f t="array" ref="V5901">_xlfn.IFS(Hospital_Emergency_Room_Data[[#This Row],[Day]]&lt;=10,"Start(1-10)",Hospital_Emergency_Room_Data[[#This Row],[Day]]&lt;=20,"Middle(11-20)",Hospital_Emergency_Room_Data[[#This Row],[Day]]&gt;20,"End(21-30)")</f>
        <v>Start(1-10)</v>
      </c>
    </row>
    <row r="5902" spans="1:22">
      <c r="A5902">
        <v>446490800</v>
      </c>
      <c r="B5902" t="s">
        <v>5907</v>
      </c>
      <c r="C5902" s="1">
        <v>45150</v>
      </c>
      <c r="D5902" t="str">
        <f>TEXT(Hospital_Emergency_Room_Data[[#This Row],[Patient Admission Date]],"mmm")</f>
        <v>Aug</v>
      </c>
      <c r="E5902">
        <f>YEAR(Hospital_Emergency_Room_Data[[#This Row],[Patient Admission Date]])</f>
        <v>2023</v>
      </c>
      <c r="F5902" s="2">
        <v>0.55902777777777779</v>
      </c>
      <c r="G5902" s="8" t="str">
        <f>TEXT(Hospital_Emergency_Room_Data[[#This Row],[Patient Admission Date]],"dddd")</f>
        <v>Saturday</v>
      </c>
      <c r="H5902" t="s">
        <v>41</v>
      </c>
      <c r="I5902">
        <v>65</v>
      </c>
      <c r="J5902" s="5" t="s">
        <v>9217</v>
      </c>
      <c r="K5902" t="s">
        <v>32</v>
      </c>
      <c r="L5902" t="s">
        <v>9281</v>
      </c>
      <c r="M5902" t="s">
        <v>9210</v>
      </c>
      <c r="N5902">
        <v>6</v>
      </c>
      <c r="O5902">
        <v>56</v>
      </c>
      <c r="P5902" t="s">
        <v>9225</v>
      </c>
      <c r="Q5902">
        <v>12</v>
      </c>
      <c r="R5902">
        <v>13</v>
      </c>
      <c r="S5902" t="s">
        <v>9257</v>
      </c>
      <c r="T5902" t="s">
        <v>9265</v>
      </c>
      <c r="U5902" t="s">
        <v>9283</v>
      </c>
      <c r="V5902" t="str" cm="1">
        <f t="array" ref="V5902">_xlfn.IFS(Hospital_Emergency_Room_Data[[#This Row],[Day]]&lt;=10,"Start(1-10)",Hospital_Emergency_Room_Data[[#This Row],[Day]]&lt;=20,"Middle(11-20)",Hospital_Emergency_Room_Data[[#This Row],[Day]]&gt;20,"End(21-30)")</f>
        <v>Middle(11-20)</v>
      </c>
    </row>
    <row r="5903" spans="1:22">
      <c r="A5903">
        <v>551289613</v>
      </c>
      <c r="B5903" t="s">
        <v>5908</v>
      </c>
      <c r="C5903" s="1">
        <v>45309</v>
      </c>
      <c r="D5903" t="str">
        <f>TEXT(Hospital_Emergency_Room_Data[[#This Row],[Patient Admission Date]],"mmm")</f>
        <v>Jan</v>
      </c>
      <c r="E5903">
        <f>YEAR(Hospital_Emergency_Room_Data[[#This Row],[Patient Admission Date]])</f>
        <v>2024</v>
      </c>
      <c r="F5903" s="2">
        <v>0.54652777777777772</v>
      </c>
      <c r="G5903" s="8" t="str">
        <f>TEXT(Hospital_Emergency_Room_Data[[#This Row],[Patient Admission Date]],"dddd")</f>
        <v>Thursday</v>
      </c>
      <c r="H5903" t="s">
        <v>41</v>
      </c>
      <c r="I5903">
        <v>10</v>
      </c>
      <c r="J5903" s="5" t="s">
        <v>9221</v>
      </c>
      <c r="K5903" t="s">
        <v>32</v>
      </c>
      <c r="L5903" t="s">
        <v>9281</v>
      </c>
      <c r="M5903" t="s">
        <v>9210</v>
      </c>
      <c r="N5903">
        <v>6</v>
      </c>
      <c r="O5903">
        <v>18</v>
      </c>
      <c r="P5903" t="s">
        <v>9226</v>
      </c>
      <c r="Q5903">
        <v>18</v>
      </c>
      <c r="R5903">
        <v>13</v>
      </c>
      <c r="S5903" t="s">
        <v>9257</v>
      </c>
      <c r="T5903" t="s">
        <v>9262</v>
      </c>
      <c r="U5903" t="s">
        <v>9282</v>
      </c>
      <c r="V5903" t="str" cm="1">
        <f t="array" ref="V5903">_xlfn.IFS(Hospital_Emergency_Room_Data[[#This Row],[Day]]&lt;=10,"Start(1-10)",Hospital_Emergency_Room_Data[[#This Row],[Day]]&lt;=20,"Middle(11-20)",Hospital_Emergency_Room_Data[[#This Row],[Day]]&gt;20,"End(21-30)")</f>
        <v>Middle(11-20)</v>
      </c>
    </row>
    <row r="5904" spans="1:22">
      <c r="A5904">
        <v>370969793</v>
      </c>
      <c r="B5904" t="s">
        <v>5909</v>
      </c>
      <c r="C5904" s="1">
        <v>45198</v>
      </c>
      <c r="D5904" t="str">
        <f>TEXT(Hospital_Emergency_Room_Data[[#This Row],[Patient Admission Date]],"mmm")</f>
        <v>Sep</v>
      </c>
      <c r="E5904">
        <f>YEAR(Hospital_Emergency_Room_Data[[#This Row],[Patient Admission Date]])</f>
        <v>2023</v>
      </c>
      <c r="F5904" s="2">
        <v>0.62083333333333335</v>
      </c>
      <c r="G5904" s="8" t="str">
        <f>TEXT(Hospital_Emergency_Room_Data[[#This Row],[Patient Admission Date]],"dddd")</f>
        <v>Friday</v>
      </c>
      <c r="H5904" t="s">
        <v>41</v>
      </c>
      <c r="I5904">
        <v>59</v>
      </c>
      <c r="J5904" s="5" t="s">
        <v>9219</v>
      </c>
      <c r="K5904" t="s">
        <v>32</v>
      </c>
      <c r="L5904" t="s">
        <v>9281</v>
      </c>
      <c r="M5904" t="s">
        <v>9210</v>
      </c>
      <c r="N5904">
        <v>7</v>
      </c>
      <c r="O5904">
        <v>25</v>
      </c>
      <c r="P5904" t="s">
        <v>9226</v>
      </c>
      <c r="Q5904">
        <v>29</v>
      </c>
      <c r="R5904">
        <v>14</v>
      </c>
      <c r="S5904" t="s">
        <v>9257</v>
      </c>
      <c r="T5904" t="s">
        <v>9264</v>
      </c>
      <c r="U5904" t="s">
        <v>9282</v>
      </c>
      <c r="V5904" t="str" cm="1">
        <f t="array" ref="V5904">_xlfn.IFS(Hospital_Emergency_Room_Data[[#This Row],[Day]]&lt;=10,"Start(1-10)",Hospital_Emergency_Room_Data[[#This Row],[Day]]&lt;=20,"Middle(11-20)",Hospital_Emergency_Room_Data[[#This Row],[Day]]&gt;20,"End(21-30)")</f>
        <v>End(21-30)</v>
      </c>
    </row>
    <row r="5905" spans="1:22">
      <c r="A5905">
        <v>756618835</v>
      </c>
      <c r="B5905" t="s">
        <v>5910</v>
      </c>
      <c r="C5905" s="1">
        <v>45284</v>
      </c>
      <c r="D5905" t="str">
        <f>TEXT(Hospital_Emergency_Room_Data[[#This Row],[Patient Admission Date]],"mmm")</f>
        <v>Dec</v>
      </c>
      <c r="E5905">
        <f>YEAR(Hospital_Emergency_Room_Data[[#This Row],[Patient Admission Date]])</f>
        <v>2023</v>
      </c>
      <c r="F5905" s="2">
        <v>0.96597222222222223</v>
      </c>
      <c r="G5905" s="8" t="str">
        <f>TEXT(Hospital_Emergency_Room_Data[[#This Row],[Patient Admission Date]],"dddd")</f>
        <v>Sunday</v>
      </c>
      <c r="H5905" t="s">
        <v>41</v>
      </c>
      <c r="I5905">
        <v>72</v>
      </c>
      <c r="J5905" s="5" t="s">
        <v>9222</v>
      </c>
      <c r="K5905" t="s">
        <v>32</v>
      </c>
      <c r="L5905" t="s">
        <v>9281</v>
      </c>
      <c r="M5905" t="s">
        <v>9210</v>
      </c>
      <c r="N5905">
        <v>7</v>
      </c>
      <c r="O5905">
        <v>44</v>
      </c>
      <c r="P5905" t="s">
        <v>9225</v>
      </c>
      <c r="Q5905">
        <v>24</v>
      </c>
      <c r="R5905">
        <v>23</v>
      </c>
      <c r="S5905" t="s">
        <v>9256</v>
      </c>
      <c r="T5905" t="s">
        <v>9264</v>
      </c>
      <c r="U5905" t="s">
        <v>9300</v>
      </c>
      <c r="V5905" t="str" cm="1">
        <f t="array" ref="V5905">_xlfn.IFS(Hospital_Emergency_Room_Data[[#This Row],[Day]]&lt;=10,"Start(1-10)",Hospital_Emergency_Room_Data[[#This Row],[Day]]&lt;=20,"Middle(11-20)",Hospital_Emergency_Room_Data[[#This Row],[Day]]&gt;20,"End(21-30)")</f>
        <v>End(21-30)</v>
      </c>
    </row>
    <row r="5906" spans="1:22">
      <c r="A5906">
        <v>885913054</v>
      </c>
      <c r="B5906" t="s">
        <v>5911</v>
      </c>
      <c r="C5906" s="1">
        <v>45325</v>
      </c>
      <c r="D5906" t="str">
        <f>TEXT(Hospital_Emergency_Room_Data[[#This Row],[Patient Admission Date]],"mmm")</f>
        <v>Feb</v>
      </c>
      <c r="E5906">
        <f>YEAR(Hospital_Emergency_Room_Data[[#This Row],[Patient Admission Date]])</f>
        <v>2024</v>
      </c>
      <c r="F5906" s="2">
        <v>0.45208333333333334</v>
      </c>
      <c r="G5906" s="8" t="str">
        <f>TEXT(Hospital_Emergency_Room_Data[[#This Row],[Patient Admission Date]],"dddd")</f>
        <v>Saturday</v>
      </c>
      <c r="H5906" t="s">
        <v>41</v>
      </c>
      <c r="I5906">
        <v>23</v>
      </c>
      <c r="J5906" s="5" t="s">
        <v>9220</v>
      </c>
      <c r="K5906" t="s">
        <v>32</v>
      </c>
      <c r="L5906" t="s">
        <v>9281</v>
      </c>
      <c r="M5906" t="s">
        <v>9210</v>
      </c>
      <c r="N5906">
        <v>8</v>
      </c>
      <c r="O5906">
        <v>42</v>
      </c>
      <c r="P5906" t="s">
        <v>9225</v>
      </c>
      <c r="Q5906">
        <v>3</v>
      </c>
      <c r="R5906">
        <v>10</v>
      </c>
      <c r="S5906" t="s">
        <v>9255</v>
      </c>
      <c r="T5906" t="s">
        <v>9263</v>
      </c>
      <c r="U5906" t="s">
        <v>9300</v>
      </c>
      <c r="V5906" t="str" cm="1">
        <f t="array" ref="V5906">_xlfn.IFS(Hospital_Emergency_Room_Data[[#This Row],[Day]]&lt;=10,"Start(1-10)",Hospital_Emergency_Room_Data[[#This Row],[Day]]&lt;=20,"Middle(11-20)",Hospital_Emergency_Room_Data[[#This Row],[Day]]&gt;20,"End(21-30)")</f>
        <v>Start(1-10)</v>
      </c>
    </row>
    <row r="5907" spans="1:22">
      <c r="A5907">
        <v>814548172</v>
      </c>
      <c r="B5907" t="s">
        <v>5912</v>
      </c>
      <c r="C5907" s="1">
        <v>45032</v>
      </c>
      <c r="D5907" t="str">
        <f>TEXT(Hospital_Emergency_Room_Data[[#This Row],[Patient Admission Date]],"mmm")</f>
        <v>Apr</v>
      </c>
      <c r="E5907">
        <f>YEAR(Hospital_Emergency_Room_Data[[#This Row],[Patient Admission Date]])</f>
        <v>2023</v>
      </c>
      <c r="F5907" s="2">
        <v>1.3888888888888888E-2</v>
      </c>
      <c r="G5907" s="8" t="str">
        <f>TEXT(Hospital_Emergency_Room_Data[[#This Row],[Patient Admission Date]],"dddd")</f>
        <v>Sunday</v>
      </c>
      <c r="H5907" t="s">
        <v>41</v>
      </c>
      <c r="I5907">
        <v>31</v>
      </c>
      <c r="J5907" s="5" t="s">
        <v>9223</v>
      </c>
      <c r="K5907" t="s">
        <v>32</v>
      </c>
      <c r="L5907" t="s">
        <v>9281</v>
      </c>
      <c r="M5907" t="s">
        <v>9210</v>
      </c>
      <c r="N5907">
        <v>8</v>
      </c>
      <c r="O5907">
        <v>20</v>
      </c>
      <c r="P5907" t="s">
        <v>9226</v>
      </c>
      <c r="Q5907">
        <v>16</v>
      </c>
      <c r="R5907">
        <v>0</v>
      </c>
      <c r="S5907" t="s">
        <v>9258</v>
      </c>
      <c r="T5907" t="s">
        <v>9262</v>
      </c>
      <c r="U5907" t="s">
        <v>9282</v>
      </c>
      <c r="V5907" t="str" cm="1">
        <f t="array" ref="V5907">_xlfn.IFS(Hospital_Emergency_Room_Data[[#This Row],[Day]]&lt;=10,"Start(1-10)",Hospital_Emergency_Room_Data[[#This Row],[Day]]&lt;=20,"Middle(11-20)",Hospital_Emergency_Room_Data[[#This Row],[Day]]&gt;20,"End(21-30)")</f>
        <v>Middle(11-20)</v>
      </c>
    </row>
    <row r="5908" spans="1:22">
      <c r="A5908">
        <v>145633518</v>
      </c>
      <c r="B5908" t="s">
        <v>5913</v>
      </c>
      <c r="C5908" s="1">
        <v>45120</v>
      </c>
      <c r="D5908" t="str">
        <f>TEXT(Hospital_Emergency_Room_Data[[#This Row],[Patient Admission Date]],"mmm")</f>
        <v>Jul</v>
      </c>
      <c r="E5908">
        <f>YEAR(Hospital_Emergency_Room_Data[[#This Row],[Patient Admission Date]])</f>
        <v>2023</v>
      </c>
      <c r="F5908" s="2">
        <v>0.10138888888888889</v>
      </c>
      <c r="G5908" s="8" t="str">
        <f>TEXT(Hospital_Emergency_Room_Data[[#This Row],[Patient Admission Date]],"dddd")</f>
        <v>Thursday</v>
      </c>
      <c r="H5908" t="s">
        <v>41</v>
      </c>
      <c r="I5908">
        <v>78</v>
      </c>
      <c r="J5908" s="5" t="s">
        <v>9222</v>
      </c>
      <c r="K5908" t="s">
        <v>32</v>
      </c>
      <c r="L5908" t="s">
        <v>9281</v>
      </c>
      <c r="M5908" t="s">
        <v>9210</v>
      </c>
      <c r="N5908">
        <v>8</v>
      </c>
      <c r="O5908">
        <v>38</v>
      </c>
      <c r="P5908" t="s">
        <v>9225</v>
      </c>
      <c r="Q5908">
        <v>13</v>
      </c>
      <c r="R5908">
        <v>2</v>
      </c>
      <c r="S5908" t="s">
        <v>9258</v>
      </c>
      <c r="T5908" t="s">
        <v>9265</v>
      </c>
      <c r="U5908" t="s">
        <v>9300</v>
      </c>
      <c r="V5908" t="str" cm="1">
        <f t="array" ref="V5908">_xlfn.IFS(Hospital_Emergency_Room_Data[[#This Row],[Day]]&lt;=10,"Start(1-10)",Hospital_Emergency_Room_Data[[#This Row],[Day]]&lt;=20,"Middle(11-20)",Hospital_Emergency_Room_Data[[#This Row],[Day]]&gt;20,"End(21-30)")</f>
        <v>Middle(11-20)</v>
      </c>
    </row>
    <row r="5909" spans="1:22">
      <c r="A5909">
        <v>292388567</v>
      </c>
      <c r="B5909" t="s">
        <v>5914</v>
      </c>
      <c r="C5909" s="1">
        <v>45485</v>
      </c>
      <c r="D5909" t="str">
        <f>TEXT(Hospital_Emergency_Room_Data[[#This Row],[Patient Admission Date]],"mmm")</f>
        <v>Jul</v>
      </c>
      <c r="E5909">
        <f>YEAR(Hospital_Emergency_Room_Data[[#This Row],[Patient Admission Date]])</f>
        <v>2024</v>
      </c>
      <c r="F5909" s="2">
        <v>0.27013888888888887</v>
      </c>
      <c r="G5909" s="8" t="str">
        <f>TEXT(Hospital_Emergency_Room_Data[[#This Row],[Patient Admission Date]],"dddd")</f>
        <v>Friday</v>
      </c>
      <c r="H5909" t="s">
        <v>41</v>
      </c>
      <c r="I5909">
        <v>59</v>
      </c>
      <c r="J5909" s="5" t="s">
        <v>9219</v>
      </c>
      <c r="K5909" t="s">
        <v>32</v>
      </c>
      <c r="L5909" t="s">
        <v>9281</v>
      </c>
      <c r="M5909" t="s">
        <v>9210</v>
      </c>
      <c r="N5909">
        <v>8</v>
      </c>
      <c r="O5909">
        <v>32</v>
      </c>
      <c r="P5909" t="s">
        <v>9225</v>
      </c>
      <c r="Q5909">
        <v>12</v>
      </c>
      <c r="R5909">
        <v>6</v>
      </c>
      <c r="S5909" t="s">
        <v>9255</v>
      </c>
      <c r="T5909" t="s">
        <v>9265</v>
      </c>
      <c r="U5909" t="s">
        <v>9300</v>
      </c>
      <c r="V5909" t="str" cm="1">
        <f t="array" ref="V5909">_xlfn.IFS(Hospital_Emergency_Room_Data[[#This Row],[Day]]&lt;=10,"Start(1-10)",Hospital_Emergency_Room_Data[[#This Row],[Day]]&lt;=20,"Middle(11-20)",Hospital_Emergency_Room_Data[[#This Row],[Day]]&gt;20,"End(21-30)")</f>
        <v>Middle(11-20)</v>
      </c>
    </row>
    <row r="5910" spans="1:22">
      <c r="A5910">
        <v>614785353</v>
      </c>
      <c r="B5910" t="s">
        <v>5915</v>
      </c>
      <c r="C5910" s="1">
        <v>45066</v>
      </c>
      <c r="D5910" t="str">
        <f>TEXT(Hospital_Emergency_Room_Data[[#This Row],[Patient Admission Date]],"mmm")</f>
        <v>May</v>
      </c>
      <c r="E5910">
        <f>YEAR(Hospital_Emergency_Room_Data[[#This Row],[Patient Admission Date]])</f>
        <v>2023</v>
      </c>
      <c r="F5910" s="2">
        <v>0.36666666666666664</v>
      </c>
      <c r="G5910" s="8" t="str">
        <f>TEXT(Hospital_Emergency_Room_Data[[#This Row],[Patient Admission Date]],"dddd")</f>
        <v>Saturday</v>
      </c>
      <c r="H5910" t="s">
        <v>41</v>
      </c>
      <c r="I5910">
        <v>46</v>
      </c>
      <c r="J5910" s="5" t="s">
        <v>9219</v>
      </c>
      <c r="K5910" t="s">
        <v>32</v>
      </c>
      <c r="L5910" t="s">
        <v>9281</v>
      </c>
      <c r="M5910" t="s">
        <v>9210</v>
      </c>
      <c r="N5910">
        <v>9</v>
      </c>
      <c r="O5910">
        <v>31</v>
      </c>
      <c r="P5910" t="s">
        <v>9225</v>
      </c>
      <c r="Q5910">
        <v>20</v>
      </c>
      <c r="R5910">
        <v>8</v>
      </c>
      <c r="S5910" t="s">
        <v>9255</v>
      </c>
      <c r="T5910" t="s">
        <v>9262</v>
      </c>
      <c r="U5910" t="s">
        <v>9300</v>
      </c>
      <c r="V5910" t="str" cm="1">
        <f t="array" ref="V5910">_xlfn.IFS(Hospital_Emergency_Room_Data[[#This Row],[Day]]&lt;=10,"Start(1-10)",Hospital_Emergency_Room_Data[[#This Row],[Day]]&lt;=20,"Middle(11-20)",Hospital_Emergency_Room_Data[[#This Row],[Day]]&gt;20,"End(21-30)")</f>
        <v>Middle(11-20)</v>
      </c>
    </row>
    <row r="5911" spans="1:22">
      <c r="A5911">
        <v>800880642</v>
      </c>
      <c r="B5911" t="s">
        <v>5916</v>
      </c>
      <c r="C5911" s="1">
        <v>45443</v>
      </c>
      <c r="D5911" t="str">
        <f>TEXT(Hospital_Emergency_Room_Data[[#This Row],[Patient Admission Date]],"mmm")</f>
        <v>May</v>
      </c>
      <c r="E5911">
        <f>YEAR(Hospital_Emergency_Room_Data[[#This Row],[Patient Admission Date]])</f>
        <v>2024</v>
      </c>
      <c r="F5911" s="2">
        <v>0.18541666666666667</v>
      </c>
      <c r="G5911" s="8" t="str">
        <f>TEXT(Hospital_Emergency_Room_Data[[#This Row],[Patient Admission Date]],"dddd")</f>
        <v>Friday</v>
      </c>
      <c r="H5911" t="s">
        <v>41</v>
      </c>
      <c r="I5911">
        <v>56</v>
      </c>
      <c r="J5911" s="5" t="s">
        <v>9219</v>
      </c>
      <c r="K5911" t="s">
        <v>32</v>
      </c>
      <c r="L5911" t="s">
        <v>9281</v>
      </c>
      <c r="M5911" t="s">
        <v>9210</v>
      </c>
      <c r="N5911">
        <v>9</v>
      </c>
      <c r="O5911">
        <v>12</v>
      </c>
      <c r="P5911" t="s">
        <v>9226</v>
      </c>
      <c r="Q5911">
        <v>31</v>
      </c>
      <c r="R5911">
        <v>4</v>
      </c>
      <c r="S5911" t="s">
        <v>9258</v>
      </c>
      <c r="T5911" t="s">
        <v>9264</v>
      </c>
      <c r="U5911" t="s">
        <v>9282</v>
      </c>
      <c r="V5911" t="str" cm="1">
        <f t="array" ref="V5911">_xlfn.IFS(Hospital_Emergency_Room_Data[[#This Row],[Day]]&lt;=10,"Start(1-10)",Hospital_Emergency_Room_Data[[#This Row],[Day]]&lt;=20,"Middle(11-20)",Hospital_Emergency_Room_Data[[#This Row],[Day]]&gt;20,"End(21-30)")</f>
        <v>End(21-30)</v>
      </c>
    </row>
    <row r="5912" spans="1:22">
      <c r="A5912">
        <v>433917582</v>
      </c>
      <c r="B5912" t="s">
        <v>5917</v>
      </c>
      <c r="C5912" s="1">
        <v>45585</v>
      </c>
      <c r="D5912" t="str">
        <f>TEXT(Hospital_Emergency_Room_Data[[#This Row],[Patient Admission Date]],"mmm")</f>
        <v>Oct</v>
      </c>
      <c r="E5912">
        <f>YEAR(Hospital_Emergency_Room_Data[[#This Row],[Patient Admission Date]])</f>
        <v>2024</v>
      </c>
      <c r="F5912" s="2">
        <v>0.60347222222222219</v>
      </c>
      <c r="G5912" s="8" t="str">
        <f>TEXT(Hospital_Emergency_Room_Data[[#This Row],[Patient Admission Date]],"dddd")</f>
        <v>Sunday</v>
      </c>
      <c r="H5912" t="s">
        <v>41</v>
      </c>
      <c r="I5912">
        <v>57</v>
      </c>
      <c r="J5912" s="5" t="s">
        <v>9219</v>
      </c>
      <c r="K5912" t="s">
        <v>32</v>
      </c>
      <c r="L5912" t="s">
        <v>9281</v>
      </c>
      <c r="M5912" t="s">
        <v>9210</v>
      </c>
      <c r="N5912">
        <v>10</v>
      </c>
      <c r="O5912">
        <v>15</v>
      </c>
      <c r="P5912" t="s">
        <v>9226</v>
      </c>
      <c r="Q5912">
        <v>20</v>
      </c>
      <c r="R5912">
        <v>14</v>
      </c>
      <c r="S5912" t="s">
        <v>9257</v>
      </c>
      <c r="T5912" t="s">
        <v>9262</v>
      </c>
      <c r="U5912" t="s">
        <v>9282</v>
      </c>
      <c r="V5912" t="str" cm="1">
        <f t="array" ref="V5912">_xlfn.IFS(Hospital_Emergency_Room_Data[[#This Row],[Day]]&lt;=10,"Start(1-10)",Hospital_Emergency_Room_Data[[#This Row],[Day]]&lt;=20,"Middle(11-20)",Hospital_Emergency_Room_Data[[#This Row],[Day]]&gt;20,"End(21-30)")</f>
        <v>Middle(11-20)</v>
      </c>
    </row>
    <row r="5913" spans="1:22">
      <c r="A5913">
        <v>516296967</v>
      </c>
      <c r="B5913" t="s">
        <v>5918</v>
      </c>
      <c r="C5913" s="1">
        <v>45257</v>
      </c>
      <c r="D5913" t="str">
        <f>TEXT(Hospital_Emergency_Room_Data[[#This Row],[Patient Admission Date]],"mmm")</f>
        <v>Nov</v>
      </c>
      <c r="E5913">
        <f>YEAR(Hospital_Emergency_Room_Data[[#This Row],[Patient Admission Date]])</f>
        <v>2023</v>
      </c>
      <c r="F5913" s="2">
        <v>0.43680555555555556</v>
      </c>
      <c r="G5913" s="8" t="str">
        <f>TEXT(Hospital_Emergency_Room_Data[[#This Row],[Patient Admission Date]],"dddd")</f>
        <v>Monday</v>
      </c>
      <c r="H5913" t="s">
        <v>41</v>
      </c>
      <c r="I5913">
        <v>68</v>
      </c>
      <c r="J5913" s="5" t="s">
        <v>9217</v>
      </c>
      <c r="K5913" t="s">
        <v>32</v>
      </c>
      <c r="L5913" t="s">
        <v>9281</v>
      </c>
      <c r="M5913" t="s">
        <v>9210</v>
      </c>
      <c r="N5913">
        <v>10</v>
      </c>
      <c r="O5913">
        <v>49</v>
      </c>
      <c r="P5913" t="s">
        <v>9225</v>
      </c>
      <c r="Q5913">
        <v>27</v>
      </c>
      <c r="R5913">
        <v>10</v>
      </c>
      <c r="S5913" t="s">
        <v>9255</v>
      </c>
      <c r="T5913" t="s">
        <v>9264</v>
      </c>
      <c r="U5913" t="s">
        <v>9283</v>
      </c>
      <c r="V5913" t="str" cm="1">
        <f t="array" ref="V5913">_xlfn.IFS(Hospital_Emergency_Room_Data[[#This Row],[Day]]&lt;=10,"Start(1-10)",Hospital_Emergency_Room_Data[[#This Row],[Day]]&lt;=20,"Middle(11-20)",Hospital_Emergency_Room_Data[[#This Row],[Day]]&gt;20,"End(21-30)")</f>
        <v>End(21-30)</v>
      </c>
    </row>
    <row r="5914" spans="1:22">
      <c r="A5914">
        <v>789529572</v>
      </c>
      <c r="B5914" t="s">
        <v>5919</v>
      </c>
      <c r="C5914" s="1">
        <v>45547</v>
      </c>
      <c r="D5914" t="str">
        <f>TEXT(Hospital_Emergency_Room_Data[[#This Row],[Patient Admission Date]],"mmm")</f>
        <v>Sep</v>
      </c>
      <c r="E5914">
        <f>YEAR(Hospital_Emergency_Room_Data[[#This Row],[Patient Admission Date]])</f>
        <v>2024</v>
      </c>
      <c r="F5914" s="2">
        <v>0.53263888888888888</v>
      </c>
      <c r="G5914" s="8" t="str">
        <f>TEXT(Hospital_Emergency_Room_Data[[#This Row],[Patient Admission Date]],"dddd")</f>
        <v>Thursday</v>
      </c>
      <c r="H5914" t="s">
        <v>41</v>
      </c>
      <c r="I5914">
        <v>32</v>
      </c>
      <c r="J5914" s="5" t="s">
        <v>9223</v>
      </c>
      <c r="K5914" t="s">
        <v>32</v>
      </c>
      <c r="L5914" t="s">
        <v>9281</v>
      </c>
      <c r="M5914" t="s">
        <v>9210</v>
      </c>
      <c r="N5914">
        <v>10</v>
      </c>
      <c r="O5914">
        <v>42</v>
      </c>
      <c r="P5914" t="s">
        <v>9225</v>
      </c>
      <c r="Q5914">
        <v>12</v>
      </c>
      <c r="R5914">
        <v>12</v>
      </c>
      <c r="S5914" t="s">
        <v>9257</v>
      </c>
      <c r="T5914" t="s">
        <v>9265</v>
      </c>
      <c r="U5914" t="s">
        <v>9300</v>
      </c>
      <c r="V5914" t="str" cm="1">
        <f t="array" ref="V5914">_xlfn.IFS(Hospital_Emergency_Room_Data[[#This Row],[Day]]&lt;=10,"Start(1-10)",Hospital_Emergency_Room_Data[[#This Row],[Day]]&lt;=20,"Middle(11-20)",Hospital_Emergency_Room_Data[[#This Row],[Day]]&gt;20,"End(21-30)")</f>
        <v>Middle(11-20)</v>
      </c>
    </row>
    <row r="5915" spans="1:22">
      <c r="A5915">
        <v>440675765</v>
      </c>
      <c r="B5915" t="s">
        <v>5920</v>
      </c>
      <c r="C5915" s="1">
        <v>45230</v>
      </c>
      <c r="D5915" t="str">
        <f>TEXT(Hospital_Emergency_Room_Data[[#This Row],[Patient Admission Date]],"mmm")</f>
        <v>Oct</v>
      </c>
      <c r="E5915">
        <f>YEAR(Hospital_Emergency_Room_Data[[#This Row],[Patient Admission Date]])</f>
        <v>2023</v>
      </c>
      <c r="F5915" s="2">
        <v>0.37916666666666665</v>
      </c>
      <c r="G5915" s="8" t="str">
        <f>TEXT(Hospital_Emergency_Room_Data[[#This Row],[Patient Admission Date]],"dddd")</f>
        <v>Tuesday</v>
      </c>
      <c r="H5915" t="s">
        <v>41</v>
      </c>
      <c r="I5915">
        <v>64</v>
      </c>
      <c r="J5915" s="5" t="s">
        <v>9217</v>
      </c>
      <c r="K5915" t="s">
        <v>32</v>
      </c>
      <c r="L5915" t="s">
        <v>16</v>
      </c>
      <c r="M5915" t="s">
        <v>9210</v>
      </c>
      <c r="O5915">
        <v>10</v>
      </c>
      <c r="P5915" t="s">
        <v>9226</v>
      </c>
      <c r="Q5915">
        <v>31</v>
      </c>
      <c r="R5915">
        <v>9</v>
      </c>
      <c r="S5915" t="s">
        <v>9255</v>
      </c>
      <c r="T5915" t="s">
        <v>9264</v>
      </c>
      <c r="U5915" t="s">
        <v>9282</v>
      </c>
      <c r="V5915" t="str" cm="1">
        <f t="array" ref="V5915">_xlfn.IFS(Hospital_Emergency_Room_Data[[#This Row],[Day]]&lt;=10,"Start(1-10)",Hospital_Emergency_Room_Data[[#This Row],[Day]]&lt;=20,"Middle(11-20)",Hospital_Emergency_Room_Data[[#This Row],[Day]]&gt;20,"End(21-30)")</f>
        <v>End(21-30)</v>
      </c>
    </row>
    <row r="5916" spans="1:22">
      <c r="A5916">
        <v>849218932</v>
      </c>
      <c r="B5916" t="s">
        <v>5921</v>
      </c>
      <c r="C5916" s="1">
        <v>45244</v>
      </c>
      <c r="D5916" t="str">
        <f>TEXT(Hospital_Emergency_Room_Data[[#This Row],[Patient Admission Date]],"mmm")</f>
        <v>Nov</v>
      </c>
      <c r="E5916">
        <f>YEAR(Hospital_Emergency_Room_Data[[#This Row],[Patient Admission Date]])</f>
        <v>2023</v>
      </c>
      <c r="F5916" s="2">
        <v>0.55069444444444449</v>
      </c>
      <c r="G5916" s="8" t="str">
        <f>TEXT(Hospital_Emergency_Room_Data[[#This Row],[Patient Admission Date]],"dddd")</f>
        <v>Tuesday</v>
      </c>
      <c r="H5916" t="s">
        <v>41</v>
      </c>
      <c r="I5916">
        <v>32</v>
      </c>
      <c r="J5916" s="5" t="s">
        <v>9223</v>
      </c>
      <c r="K5916" t="s">
        <v>32</v>
      </c>
      <c r="L5916" t="s">
        <v>16</v>
      </c>
      <c r="M5916" t="s">
        <v>9210</v>
      </c>
      <c r="O5916">
        <v>17</v>
      </c>
      <c r="P5916" t="s">
        <v>9226</v>
      </c>
      <c r="Q5916">
        <v>14</v>
      </c>
      <c r="R5916">
        <v>13</v>
      </c>
      <c r="S5916" t="s">
        <v>9257</v>
      </c>
      <c r="T5916" t="s">
        <v>9265</v>
      </c>
      <c r="U5916" t="s">
        <v>9282</v>
      </c>
      <c r="V5916" t="str" cm="1">
        <f t="array" ref="V5916">_xlfn.IFS(Hospital_Emergency_Room_Data[[#This Row],[Day]]&lt;=10,"Start(1-10)",Hospital_Emergency_Room_Data[[#This Row],[Day]]&lt;=20,"Middle(11-20)",Hospital_Emergency_Room_Data[[#This Row],[Day]]&gt;20,"End(21-30)")</f>
        <v>Middle(11-20)</v>
      </c>
    </row>
    <row r="5917" spans="1:22">
      <c r="A5917">
        <v>845194922</v>
      </c>
      <c r="B5917" t="s">
        <v>5922</v>
      </c>
      <c r="C5917" s="1">
        <v>45039</v>
      </c>
      <c r="D5917" t="str">
        <f>TEXT(Hospital_Emergency_Room_Data[[#This Row],[Patient Admission Date]],"mmm")</f>
        <v>Apr</v>
      </c>
      <c r="E5917">
        <f>YEAR(Hospital_Emergency_Room_Data[[#This Row],[Patient Admission Date]])</f>
        <v>2023</v>
      </c>
      <c r="F5917" s="2">
        <v>0.75</v>
      </c>
      <c r="G5917" s="8" t="str">
        <f>TEXT(Hospital_Emergency_Room_Data[[#This Row],[Patient Admission Date]],"dddd")</f>
        <v>Sunday</v>
      </c>
      <c r="H5917" t="s">
        <v>41</v>
      </c>
      <c r="I5917">
        <v>46</v>
      </c>
      <c r="J5917" s="5" t="s">
        <v>9219</v>
      </c>
      <c r="K5917" t="s">
        <v>32</v>
      </c>
      <c r="L5917" t="s">
        <v>16</v>
      </c>
      <c r="M5917" t="s">
        <v>9210</v>
      </c>
      <c r="O5917">
        <v>47</v>
      </c>
      <c r="P5917" t="s">
        <v>9225</v>
      </c>
      <c r="Q5917">
        <v>23</v>
      </c>
      <c r="R5917">
        <v>18</v>
      </c>
      <c r="S5917" t="s">
        <v>9256</v>
      </c>
      <c r="T5917" t="s">
        <v>9264</v>
      </c>
      <c r="U5917" t="s">
        <v>9283</v>
      </c>
      <c r="V5917" t="str" cm="1">
        <f t="array" ref="V5917">_xlfn.IFS(Hospital_Emergency_Room_Data[[#This Row],[Day]]&lt;=10,"Start(1-10)",Hospital_Emergency_Room_Data[[#This Row],[Day]]&lt;=20,"Middle(11-20)",Hospital_Emergency_Room_Data[[#This Row],[Day]]&gt;20,"End(21-30)")</f>
        <v>End(21-30)</v>
      </c>
    </row>
    <row r="5918" spans="1:22">
      <c r="A5918">
        <v>727185807</v>
      </c>
      <c r="B5918" t="s">
        <v>5923</v>
      </c>
      <c r="C5918" s="1">
        <v>45289</v>
      </c>
      <c r="D5918" t="str">
        <f>TEXT(Hospital_Emergency_Room_Data[[#This Row],[Patient Admission Date]],"mmm")</f>
        <v>Dec</v>
      </c>
      <c r="E5918">
        <f>YEAR(Hospital_Emergency_Room_Data[[#This Row],[Patient Admission Date]])</f>
        <v>2023</v>
      </c>
      <c r="F5918" s="2">
        <v>0.14861111111111111</v>
      </c>
      <c r="G5918" s="8" t="str">
        <f>TEXT(Hospital_Emergency_Room_Data[[#This Row],[Patient Admission Date]],"dddd")</f>
        <v>Friday</v>
      </c>
      <c r="H5918" t="s">
        <v>41</v>
      </c>
      <c r="I5918">
        <v>53</v>
      </c>
      <c r="J5918" s="5" t="s">
        <v>9219</v>
      </c>
      <c r="K5918" t="s">
        <v>32</v>
      </c>
      <c r="L5918" t="s">
        <v>16</v>
      </c>
      <c r="M5918" t="s">
        <v>9210</v>
      </c>
      <c r="O5918">
        <v>15</v>
      </c>
      <c r="P5918" t="s">
        <v>9226</v>
      </c>
      <c r="Q5918">
        <v>29</v>
      </c>
      <c r="R5918">
        <v>3</v>
      </c>
      <c r="S5918" t="s">
        <v>9258</v>
      </c>
      <c r="T5918" t="s">
        <v>9264</v>
      </c>
      <c r="U5918" t="s">
        <v>9282</v>
      </c>
      <c r="V5918" t="str" cm="1">
        <f t="array" ref="V5918">_xlfn.IFS(Hospital_Emergency_Room_Data[[#This Row],[Day]]&lt;=10,"Start(1-10)",Hospital_Emergency_Room_Data[[#This Row],[Day]]&lt;=20,"Middle(11-20)",Hospital_Emergency_Room_Data[[#This Row],[Day]]&gt;20,"End(21-30)")</f>
        <v>End(21-30)</v>
      </c>
    </row>
    <row r="5919" spans="1:22">
      <c r="A5919">
        <v>824525925</v>
      </c>
      <c r="B5919" t="s">
        <v>5924</v>
      </c>
      <c r="C5919" s="1">
        <v>45419</v>
      </c>
      <c r="D5919" t="str">
        <f>TEXT(Hospital_Emergency_Room_Data[[#This Row],[Patient Admission Date]],"mmm")</f>
        <v>May</v>
      </c>
      <c r="E5919">
        <f>YEAR(Hospital_Emergency_Room_Data[[#This Row],[Patient Admission Date]])</f>
        <v>2024</v>
      </c>
      <c r="F5919" s="2">
        <v>0.22916666666666666</v>
      </c>
      <c r="G5919" s="8" t="str">
        <f>TEXT(Hospital_Emergency_Room_Data[[#This Row],[Patient Admission Date]],"dddd")</f>
        <v>Tuesday</v>
      </c>
      <c r="H5919" t="s">
        <v>41</v>
      </c>
      <c r="I5919">
        <v>20</v>
      </c>
      <c r="J5919" s="5" t="s">
        <v>9220</v>
      </c>
      <c r="K5919" t="s">
        <v>32</v>
      </c>
      <c r="L5919" t="s">
        <v>16</v>
      </c>
      <c r="M5919" t="s">
        <v>9210</v>
      </c>
      <c r="O5919">
        <v>24</v>
      </c>
      <c r="P5919" t="s">
        <v>9226</v>
      </c>
      <c r="Q5919">
        <v>7</v>
      </c>
      <c r="R5919">
        <v>5</v>
      </c>
      <c r="S5919" t="s">
        <v>9258</v>
      </c>
      <c r="T5919" t="s">
        <v>9263</v>
      </c>
      <c r="U5919" t="s">
        <v>9282</v>
      </c>
      <c r="V5919" t="str" cm="1">
        <f t="array" ref="V5919">_xlfn.IFS(Hospital_Emergency_Room_Data[[#This Row],[Day]]&lt;=10,"Start(1-10)",Hospital_Emergency_Room_Data[[#This Row],[Day]]&lt;=20,"Middle(11-20)",Hospital_Emergency_Room_Data[[#This Row],[Day]]&gt;20,"End(21-30)")</f>
        <v>Start(1-10)</v>
      </c>
    </row>
    <row r="5920" spans="1:22">
      <c r="A5920">
        <v>393790056</v>
      </c>
      <c r="B5920" t="s">
        <v>5925</v>
      </c>
      <c r="C5920" s="1">
        <v>45552</v>
      </c>
      <c r="D5920" t="str">
        <f>TEXT(Hospital_Emergency_Room_Data[[#This Row],[Patient Admission Date]],"mmm")</f>
        <v>Sep</v>
      </c>
      <c r="E5920">
        <f>YEAR(Hospital_Emergency_Room_Data[[#This Row],[Patient Admission Date]])</f>
        <v>2024</v>
      </c>
      <c r="F5920" s="2">
        <v>0.68472222222222223</v>
      </c>
      <c r="G5920" s="8" t="str">
        <f>TEXT(Hospital_Emergency_Room_Data[[#This Row],[Patient Admission Date]],"dddd")</f>
        <v>Tuesday</v>
      </c>
      <c r="H5920" t="s">
        <v>41</v>
      </c>
      <c r="I5920">
        <v>75</v>
      </c>
      <c r="J5920" s="5" t="s">
        <v>9222</v>
      </c>
      <c r="K5920" t="s">
        <v>32</v>
      </c>
      <c r="L5920" t="s">
        <v>16</v>
      </c>
      <c r="M5920" t="s">
        <v>9210</v>
      </c>
      <c r="O5920">
        <v>21</v>
      </c>
      <c r="P5920" t="s">
        <v>9226</v>
      </c>
      <c r="Q5920">
        <v>17</v>
      </c>
      <c r="R5920">
        <v>16</v>
      </c>
      <c r="S5920" t="s">
        <v>9257</v>
      </c>
      <c r="T5920" t="s">
        <v>9262</v>
      </c>
      <c r="U5920" t="s">
        <v>9282</v>
      </c>
      <c r="V5920" t="str" cm="1">
        <f t="array" ref="V5920">_xlfn.IFS(Hospital_Emergency_Room_Data[[#This Row],[Day]]&lt;=10,"Start(1-10)",Hospital_Emergency_Room_Data[[#This Row],[Day]]&lt;=20,"Middle(11-20)",Hospital_Emergency_Room_Data[[#This Row],[Day]]&gt;20,"End(21-30)")</f>
        <v>Middle(11-20)</v>
      </c>
    </row>
    <row r="5921" spans="1:22">
      <c r="A5921">
        <v>427160688</v>
      </c>
      <c r="B5921" t="s">
        <v>5926</v>
      </c>
      <c r="C5921" s="1">
        <v>45388</v>
      </c>
      <c r="D5921" t="str">
        <f>TEXT(Hospital_Emergency_Room_Data[[#This Row],[Patient Admission Date]],"mmm")</f>
        <v>Apr</v>
      </c>
      <c r="E5921">
        <f>YEAR(Hospital_Emergency_Room_Data[[#This Row],[Patient Admission Date]])</f>
        <v>2024</v>
      </c>
      <c r="F5921" s="2">
        <v>0.41597222222222224</v>
      </c>
      <c r="G5921" s="8" t="str">
        <f>TEXT(Hospital_Emergency_Room_Data[[#This Row],[Patient Admission Date]],"dddd")</f>
        <v>Saturday</v>
      </c>
      <c r="H5921" t="s">
        <v>41</v>
      </c>
      <c r="I5921">
        <v>61</v>
      </c>
      <c r="J5921" s="5" t="s">
        <v>9217</v>
      </c>
      <c r="K5921" t="s">
        <v>32</v>
      </c>
      <c r="L5921" t="s">
        <v>16</v>
      </c>
      <c r="M5921" t="s">
        <v>9210</v>
      </c>
      <c r="O5921">
        <v>29</v>
      </c>
      <c r="P5921" t="s">
        <v>9226</v>
      </c>
      <c r="Q5921">
        <v>6</v>
      </c>
      <c r="R5921">
        <v>9</v>
      </c>
      <c r="S5921" t="s">
        <v>9255</v>
      </c>
      <c r="T5921" t="s">
        <v>9263</v>
      </c>
      <c r="U5921" t="s">
        <v>9282</v>
      </c>
      <c r="V5921" t="str" cm="1">
        <f t="array" ref="V5921">_xlfn.IFS(Hospital_Emergency_Room_Data[[#This Row],[Day]]&lt;=10,"Start(1-10)",Hospital_Emergency_Room_Data[[#This Row],[Day]]&lt;=20,"Middle(11-20)",Hospital_Emergency_Room_Data[[#This Row],[Day]]&gt;20,"End(21-30)")</f>
        <v>Start(1-10)</v>
      </c>
    </row>
    <row r="5922" spans="1:22">
      <c r="A5922">
        <v>758911303</v>
      </c>
      <c r="B5922" t="s">
        <v>5927</v>
      </c>
      <c r="C5922" s="1">
        <v>45090</v>
      </c>
      <c r="D5922" t="str">
        <f>TEXT(Hospital_Emergency_Room_Data[[#This Row],[Patient Admission Date]],"mmm")</f>
        <v>Jun</v>
      </c>
      <c r="E5922">
        <f>YEAR(Hospital_Emergency_Room_Data[[#This Row],[Patient Admission Date]])</f>
        <v>2023</v>
      </c>
      <c r="F5922" s="2">
        <v>5.6944444444444443E-2</v>
      </c>
      <c r="G5922" s="8" t="str">
        <f>TEXT(Hospital_Emergency_Room_Data[[#This Row],[Patient Admission Date]],"dddd")</f>
        <v>Tuesday</v>
      </c>
      <c r="H5922" t="s">
        <v>41</v>
      </c>
      <c r="I5922">
        <v>77</v>
      </c>
      <c r="J5922" s="5" t="s">
        <v>9222</v>
      </c>
      <c r="K5922" t="s">
        <v>32</v>
      </c>
      <c r="L5922" t="s">
        <v>16</v>
      </c>
      <c r="M5922" t="s">
        <v>9210</v>
      </c>
      <c r="O5922">
        <v>54</v>
      </c>
      <c r="P5922" t="s">
        <v>9225</v>
      </c>
      <c r="Q5922">
        <v>13</v>
      </c>
      <c r="R5922">
        <v>1</v>
      </c>
      <c r="S5922" t="s">
        <v>9258</v>
      </c>
      <c r="T5922" t="s">
        <v>9265</v>
      </c>
      <c r="U5922" t="s">
        <v>9283</v>
      </c>
      <c r="V5922" t="str" cm="1">
        <f t="array" ref="V5922">_xlfn.IFS(Hospital_Emergency_Room_Data[[#This Row],[Day]]&lt;=10,"Start(1-10)",Hospital_Emergency_Room_Data[[#This Row],[Day]]&lt;=20,"Middle(11-20)",Hospital_Emergency_Room_Data[[#This Row],[Day]]&gt;20,"End(21-30)")</f>
        <v>Middle(11-20)</v>
      </c>
    </row>
    <row r="5923" spans="1:22">
      <c r="A5923">
        <v>705512537</v>
      </c>
      <c r="B5923" t="s">
        <v>5928</v>
      </c>
      <c r="C5923" s="1">
        <v>45295</v>
      </c>
      <c r="D5923" t="str">
        <f>TEXT(Hospital_Emergency_Room_Data[[#This Row],[Patient Admission Date]],"mmm")</f>
        <v>Jan</v>
      </c>
      <c r="E5923">
        <f>YEAR(Hospital_Emergency_Room_Data[[#This Row],[Patient Admission Date]])</f>
        <v>2024</v>
      </c>
      <c r="F5923" s="2">
        <v>0.70416666666666672</v>
      </c>
      <c r="G5923" s="8" t="str">
        <f>TEXT(Hospital_Emergency_Room_Data[[#This Row],[Patient Admission Date]],"dddd")</f>
        <v>Thursday</v>
      </c>
      <c r="H5923" t="s">
        <v>41</v>
      </c>
      <c r="I5923">
        <v>20</v>
      </c>
      <c r="J5923" s="5" t="s">
        <v>9220</v>
      </c>
      <c r="K5923" t="s">
        <v>32</v>
      </c>
      <c r="L5923" t="s">
        <v>16</v>
      </c>
      <c r="M5923" t="s">
        <v>9210</v>
      </c>
      <c r="O5923">
        <v>43</v>
      </c>
      <c r="P5923" t="s">
        <v>9225</v>
      </c>
      <c r="Q5923">
        <v>4</v>
      </c>
      <c r="R5923">
        <v>16</v>
      </c>
      <c r="S5923" t="s">
        <v>9257</v>
      </c>
      <c r="T5923" t="s">
        <v>9263</v>
      </c>
      <c r="U5923" t="s">
        <v>9300</v>
      </c>
      <c r="V5923" t="str" cm="1">
        <f t="array" ref="V5923">_xlfn.IFS(Hospital_Emergency_Room_Data[[#This Row],[Day]]&lt;=10,"Start(1-10)",Hospital_Emergency_Room_Data[[#This Row],[Day]]&lt;=20,"Middle(11-20)",Hospital_Emergency_Room_Data[[#This Row],[Day]]&gt;20,"End(21-30)")</f>
        <v>Start(1-10)</v>
      </c>
    </row>
    <row r="5924" spans="1:22">
      <c r="A5924">
        <v>671573564</v>
      </c>
      <c r="B5924" t="s">
        <v>5929</v>
      </c>
      <c r="C5924" s="1">
        <v>45130</v>
      </c>
      <c r="D5924" t="str">
        <f>TEXT(Hospital_Emergency_Room_Data[[#This Row],[Patient Admission Date]],"mmm")</f>
        <v>Jul</v>
      </c>
      <c r="E5924">
        <f>YEAR(Hospital_Emergency_Room_Data[[#This Row],[Patient Admission Date]])</f>
        <v>2023</v>
      </c>
      <c r="F5924" s="2">
        <v>0.1763888888888889</v>
      </c>
      <c r="G5924" s="8" t="str">
        <f>TEXT(Hospital_Emergency_Room_Data[[#This Row],[Patient Admission Date]],"dddd")</f>
        <v>Sunday</v>
      </c>
      <c r="H5924" t="s">
        <v>41</v>
      </c>
      <c r="I5924">
        <v>40</v>
      </c>
      <c r="J5924" s="5" t="s">
        <v>9223</v>
      </c>
      <c r="K5924" t="s">
        <v>32</v>
      </c>
      <c r="L5924" t="s">
        <v>16</v>
      </c>
      <c r="M5924" t="s">
        <v>9210</v>
      </c>
      <c r="O5924">
        <v>39</v>
      </c>
      <c r="P5924" t="s">
        <v>9225</v>
      </c>
      <c r="Q5924">
        <v>23</v>
      </c>
      <c r="R5924">
        <v>4</v>
      </c>
      <c r="S5924" t="s">
        <v>9258</v>
      </c>
      <c r="T5924" t="s">
        <v>9264</v>
      </c>
      <c r="U5924" t="s">
        <v>9300</v>
      </c>
      <c r="V5924" t="str" cm="1">
        <f t="array" ref="V5924">_xlfn.IFS(Hospital_Emergency_Room_Data[[#This Row],[Day]]&lt;=10,"Start(1-10)",Hospital_Emergency_Room_Data[[#This Row],[Day]]&lt;=20,"Middle(11-20)",Hospital_Emergency_Room_Data[[#This Row],[Day]]&gt;20,"End(21-30)")</f>
        <v>End(21-30)</v>
      </c>
    </row>
    <row r="5925" spans="1:22">
      <c r="A5925">
        <v>120386188</v>
      </c>
      <c r="B5925" t="s">
        <v>5930</v>
      </c>
      <c r="C5925" s="1">
        <v>45062</v>
      </c>
      <c r="D5925" t="str">
        <f>TEXT(Hospital_Emergency_Room_Data[[#This Row],[Patient Admission Date]],"mmm")</f>
        <v>May</v>
      </c>
      <c r="E5925">
        <f>YEAR(Hospital_Emergency_Room_Data[[#This Row],[Patient Admission Date]])</f>
        <v>2023</v>
      </c>
      <c r="F5925" s="2">
        <v>6.9444444444444447E-4</v>
      </c>
      <c r="G5925" s="8" t="str">
        <f>TEXT(Hospital_Emergency_Room_Data[[#This Row],[Patient Admission Date]],"dddd")</f>
        <v>Tuesday</v>
      </c>
      <c r="H5925" t="s">
        <v>41</v>
      </c>
      <c r="I5925">
        <v>37</v>
      </c>
      <c r="J5925" s="5" t="s">
        <v>9223</v>
      </c>
      <c r="K5925" t="s">
        <v>32</v>
      </c>
      <c r="L5925" t="s">
        <v>16</v>
      </c>
      <c r="M5925" t="s">
        <v>9210</v>
      </c>
      <c r="O5925">
        <v>23</v>
      </c>
      <c r="P5925" t="s">
        <v>9226</v>
      </c>
      <c r="Q5925">
        <v>16</v>
      </c>
      <c r="R5925">
        <v>0</v>
      </c>
      <c r="S5925" t="s">
        <v>9258</v>
      </c>
      <c r="T5925" t="s">
        <v>9262</v>
      </c>
      <c r="U5925" t="s">
        <v>9282</v>
      </c>
      <c r="V5925" t="str" cm="1">
        <f t="array" ref="V5925">_xlfn.IFS(Hospital_Emergency_Room_Data[[#This Row],[Day]]&lt;=10,"Start(1-10)",Hospital_Emergency_Room_Data[[#This Row],[Day]]&lt;=20,"Middle(11-20)",Hospital_Emergency_Room_Data[[#This Row],[Day]]&gt;20,"End(21-30)")</f>
        <v>Middle(11-20)</v>
      </c>
    </row>
    <row r="5926" spans="1:22">
      <c r="A5926">
        <v>235320067</v>
      </c>
      <c r="B5926" t="s">
        <v>5931</v>
      </c>
      <c r="C5926" s="1">
        <v>45359</v>
      </c>
      <c r="D5926" t="str">
        <f>TEXT(Hospital_Emergency_Room_Data[[#This Row],[Patient Admission Date]],"mmm")</f>
        <v>Mar</v>
      </c>
      <c r="E5926">
        <f>YEAR(Hospital_Emergency_Room_Data[[#This Row],[Patient Admission Date]])</f>
        <v>2024</v>
      </c>
      <c r="F5926" s="2">
        <v>0.37916666666666665</v>
      </c>
      <c r="G5926" s="8" t="str">
        <f>TEXT(Hospital_Emergency_Room_Data[[#This Row],[Patient Admission Date]],"dddd")</f>
        <v>Friday</v>
      </c>
      <c r="H5926" t="s">
        <v>41</v>
      </c>
      <c r="I5926">
        <v>69</v>
      </c>
      <c r="J5926" s="5" t="s">
        <v>9217</v>
      </c>
      <c r="K5926" t="s">
        <v>32</v>
      </c>
      <c r="L5926" t="s">
        <v>16</v>
      </c>
      <c r="M5926" t="s">
        <v>9210</v>
      </c>
      <c r="O5926">
        <v>26</v>
      </c>
      <c r="P5926" t="s">
        <v>9226</v>
      </c>
      <c r="Q5926">
        <v>8</v>
      </c>
      <c r="R5926">
        <v>9</v>
      </c>
      <c r="S5926" t="s">
        <v>9255</v>
      </c>
      <c r="T5926" t="s">
        <v>9265</v>
      </c>
      <c r="U5926" t="s">
        <v>9282</v>
      </c>
      <c r="V5926" t="str" cm="1">
        <f t="array" ref="V5926">_xlfn.IFS(Hospital_Emergency_Room_Data[[#This Row],[Day]]&lt;=10,"Start(1-10)",Hospital_Emergency_Room_Data[[#This Row],[Day]]&lt;=20,"Middle(11-20)",Hospital_Emergency_Room_Data[[#This Row],[Day]]&gt;20,"End(21-30)")</f>
        <v>Start(1-10)</v>
      </c>
    </row>
    <row r="5927" spans="1:22">
      <c r="A5927">
        <v>502965841</v>
      </c>
      <c r="B5927" t="s">
        <v>5932</v>
      </c>
      <c r="C5927" s="1">
        <v>45257</v>
      </c>
      <c r="D5927" t="str">
        <f>TEXT(Hospital_Emergency_Room_Data[[#This Row],[Patient Admission Date]],"mmm")</f>
        <v>Nov</v>
      </c>
      <c r="E5927">
        <f>YEAR(Hospital_Emergency_Room_Data[[#This Row],[Patient Admission Date]])</f>
        <v>2023</v>
      </c>
      <c r="F5927" s="2">
        <v>0.28333333333333333</v>
      </c>
      <c r="G5927" s="8" t="str">
        <f>TEXT(Hospital_Emergency_Room_Data[[#This Row],[Patient Admission Date]],"dddd")</f>
        <v>Monday</v>
      </c>
      <c r="H5927" t="s">
        <v>41</v>
      </c>
      <c r="I5927">
        <v>8</v>
      </c>
      <c r="J5927" s="5" t="s">
        <v>9221</v>
      </c>
      <c r="K5927" t="s">
        <v>32</v>
      </c>
      <c r="L5927" t="s">
        <v>16</v>
      </c>
      <c r="M5927" t="s">
        <v>9210</v>
      </c>
      <c r="N5927">
        <v>0</v>
      </c>
      <c r="O5927">
        <v>31</v>
      </c>
      <c r="P5927" t="s">
        <v>9225</v>
      </c>
      <c r="Q5927">
        <v>27</v>
      </c>
      <c r="R5927">
        <v>6</v>
      </c>
      <c r="S5927" t="s">
        <v>9255</v>
      </c>
      <c r="T5927" t="s">
        <v>9264</v>
      </c>
      <c r="U5927" t="s">
        <v>9300</v>
      </c>
      <c r="V5927" t="str" cm="1">
        <f t="array" ref="V5927">_xlfn.IFS(Hospital_Emergency_Room_Data[[#This Row],[Day]]&lt;=10,"Start(1-10)",Hospital_Emergency_Room_Data[[#This Row],[Day]]&lt;=20,"Middle(11-20)",Hospital_Emergency_Room_Data[[#This Row],[Day]]&gt;20,"End(21-30)")</f>
        <v>End(21-30)</v>
      </c>
    </row>
    <row r="5928" spans="1:22">
      <c r="A5928">
        <v>501243434</v>
      </c>
      <c r="B5928" t="s">
        <v>5933</v>
      </c>
      <c r="C5928" s="1">
        <v>45184</v>
      </c>
      <c r="D5928" t="str">
        <f>TEXT(Hospital_Emergency_Room_Data[[#This Row],[Patient Admission Date]],"mmm")</f>
        <v>Sep</v>
      </c>
      <c r="E5928">
        <f>YEAR(Hospital_Emergency_Room_Data[[#This Row],[Patient Admission Date]])</f>
        <v>2023</v>
      </c>
      <c r="F5928" s="2">
        <v>0.80833333333333335</v>
      </c>
      <c r="G5928" s="8" t="str">
        <f>TEXT(Hospital_Emergency_Room_Data[[#This Row],[Patient Admission Date]],"dddd")</f>
        <v>Friday</v>
      </c>
      <c r="H5928" t="s">
        <v>41</v>
      </c>
      <c r="I5928">
        <v>60</v>
      </c>
      <c r="J5928" s="5" t="s">
        <v>9217</v>
      </c>
      <c r="K5928" t="s">
        <v>32</v>
      </c>
      <c r="L5928" t="s">
        <v>16</v>
      </c>
      <c r="M5928" t="s">
        <v>9210</v>
      </c>
      <c r="N5928">
        <v>2</v>
      </c>
      <c r="O5928">
        <v>28</v>
      </c>
      <c r="P5928" t="s">
        <v>9226</v>
      </c>
      <c r="Q5928">
        <v>15</v>
      </c>
      <c r="R5928">
        <v>19</v>
      </c>
      <c r="S5928" t="s">
        <v>9256</v>
      </c>
      <c r="T5928" t="s">
        <v>9262</v>
      </c>
      <c r="U5928" t="s">
        <v>9282</v>
      </c>
      <c r="V5928" t="str" cm="1">
        <f t="array" ref="V5928">_xlfn.IFS(Hospital_Emergency_Room_Data[[#This Row],[Day]]&lt;=10,"Start(1-10)",Hospital_Emergency_Room_Data[[#This Row],[Day]]&lt;=20,"Middle(11-20)",Hospital_Emergency_Room_Data[[#This Row],[Day]]&gt;20,"End(21-30)")</f>
        <v>Middle(11-20)</v>
      </c>
    </row>
    <row r="5929" spans="1:22">
      <c r="A5929">
        <v>386778317</v>
      </c>
      <c r="B5929" t="s">
        <v>5934</v>
      </c>
      <c r="C5929" s="1">
        <v>45430</v>
      </c>
      <c r="D5929" t="str">
        <f>TEXT(Hospital_Emergency_Room_Data[[#This Row],[Patient Admission Date]],"mmm")</f>
        <v>May</v>
      </c>
      <c r="E5929">
        <f>YEAR(Hospital_Emergency_Room_Data[[#This Row],[Patient Admission Date]])</f>
        <v>2024</v>
      </c>
      <c r="F5929" s="2">
        <v>0.3972222222222222</v>
      </c>
      <c r="G5929" s="8" t="str">
        <f>TEXT(Hospital_Emergency_Room_Data[[#This Row],[Patient Admission Date]],"dddd")</f>
        <v>Saturday</v>
      </c>
      <c r="H5929" t="s">
        <v>41</v>
      </c>
      <c r="I5929">
        <v>55</v>
      </c>
      <c r="J5929" s="5" t="s">
        <v>9219</v>
      </c>
      <c r="K5929" t="s">
        <v>32</v>
      </c>
      <c r="L5929" t="s">
        <v>16</v>
      </c>
      <c r="M5929" t="s">
        <v>9210</v>
      </c>
      <c r="N5929">
        <v>3</v>
      </c>
      <c r="O5929">
        <v>57</v>
      </c>
      <c r="P5929" t="s">
        <v>9225</v>
      </c>
      <c r="Q5929">
        <v>18</v>
      </c>
      <c r="R5929">
        <v>9</v>
      </c>
      <c r="S5929" t="s">
        <v>9255</v>
      </c>
      <c r="T5929" t="s">
        <v>9262</v>
      </c>
      <c r="U5929" t="s">
        <v>9283</v>
      </c>
      <c r="V5929" t="str" cm="1">
        <f t="array" ref="V5929">_xlfn.IFS(Hospital_Emergency_Room_Data[[#This Row],[Day]]&lt;=10,"Start(1-10)",Hospital_Emergency_Room_Data[[#This Row],[Day]]&lt;=20,"Middle(11-20)",Hospital_Emergency_Room_Data[[#This Row],[Day]]&gt;20,"End(21-30)")</f>
        <v>Middle(11-20)</v>
      </c>
    </row>
    <row r="5930" spans="1:22">
      <c r="A5930">
        <v>370635659</v>
      </c>
      <c r="B5930" t="s">
        <v>5935</v>
      </c>
      <c r="C5930" s="1">
        <v>45188</v>
      </c>
      <c r="D5930" t="str">
        <f>TEXT(Hospital_Emergency_Room_Data[[#This Row],[Patient Admission Date]],"mmm")</f>
        <v>Sep</v>
      </c>
      <c r="E5930">
        <f>YEAR(Hospital_Emergency_Room_Data[[#This Row],[Patient Admission Date]])</f>
        <v>2023</v>
      </c>
      <c r="F5930" s="2">
        <v>0.93958333333333333</v>
      </c>
      <c r="G5930" s="8" t="str">
        <f>TEXT(Hospital_Emergency_Room_Data[[#This Row],[Patient Admission Date]],"dddd")</f>
        <v>Tuesday</v>
      </c>
      <c r="H5930" t="s">
        <v>41</v>
      </c>
      <c r="I5930">
        <v>63</v>
      </c>
      <c r="J5930" s="5" t="s">
        <v>9217</v>
      </c>
      <c r="K5930" t="s">
        <v>32</v>
      </c>
      <c r="L5930" t="s">
        <v>16</v>
      </c>
      <c r="M5930" t="s">
        <v>9210</v>
      </c>
      <c r="N5930">
        <v>9</v>
      </c>
      <c r="O5930">
        <v>25</v>
      </c>
      <c r="P5930" t="s">
        <v>9226</v>
      </c>
      <c r="Q5930">
        <v>19</v>
      </c>
      <c r="R5930">
        <v>22</v>
      </c>
      <c r="S5930" t="s">
        <v>9256</v>
      </c>
      <c r="T5930" t="s">
        <v>9262</v>
      </c>
      <c r="U5930" t="s">
        <v>9282</v>
      </c>
      <c r="V5930" t="str" cm="1">
        <f t="array" ref="V5930">_xlfn.IFS(Hospital_Emergency_Room_Data[[#This Row],[Day]]&lt;=10,"Start(1-10)",Hospital_Emergency_Room_Data[[#This Row],[Day]]&lt;=20,"Middle(11-20)",Hospital_Emergency_Room_Data[[#This Row],[Day]]&gt;20,"End(21-30)")</f>
        <v>Middle(11-20)</v>
      </c>
    </row>
    <row r="5931" spans="1:22">
      <c r="A5931">
        <v>389268766</v>
      </c>
      <c r="B5931" t="s">
        <v>5936</v>
      </c>
      <c r="C5931" s="1">
        <v>45253</v>
      </c>
      <c r="D5931" t="str">
        <f>TEXT(Hospital_Emergency_Room_Data[[#This Row],[Patient Admission Date]],"mmm")</f>
        <v>Nov</v>
      </c>
      <c r="E5931">
        <f>YEAR(Hospital_Emergency_Room_Data[[#This Row],[Patient Admission Date]])</f>
        <v>2023</v>
      </c>
      <c r="F5931" s="2">
        <v>0.77152777777777781</v>
      </c>
      <c r="G5931" s="8" t="str">
        <f>TEXT(Hospital_Emergency_Room_Data[[#This Row],[Patient Admission Date]],"dddd")</f>
        <v>Thursday</v>
      </c>
      <c r="H5931" t="s">
        <v>41</v>
      </c>
      <c r="I5931">
        <v>25</v>
      </c>
      <c r="J5931" s="5" t="s">
        <v>9220</v>
      </c>
      <c r="K5931" t="s">
        <v>32</v>
      </c>
      <c r="L5931" t="s">
        <v>16</v>
      </c>
      <c r="M5931" t="s">
        <v>9210</v>
      </c>
      <c r="N5931">
        <v>10</v>
      </c>
      <c r="O5931">
        <v>34</v>
      </c>
      <c r="P5931" t="s">
        <v>9225</v>
      </c>
      <c r="Q5931">
        <v>23</v>
      </c>
      <c r="R5931">
        <v>18</v>
      </c>
      <c r="S5931" t="s">
        <v>9256</v>
      </c>
      <c r="T5931" t="s">
        <v>9264</v>
      </c>
      <c r="U5931" t="s">
        <v>9300</v>
      </c>
      <c r="V5931" t="str" cm="1">
        <f t="array" ref="V5931">_xlfn.IFS(Hospital_Emergency_Room_Data[[#This Row],[Day]]&lt;=10,"Start(1-10)",Hospital_Emergency_Room_Data[[#This Row],[Day]]&lt;=20,"Middle(11-20)",Hospital_Emergency_Room_Data[[#This Row],[Day]]&gt;20,"End(21-30)")</f>
        <v>End(21-30)</v>
      </c>
    </row>
    <row r="5932" spans="1:22">
      <c r="A5932">
        <v>419518905</v>
      </c>
      <c r="B5932" t="s">
        <v>5937</v>
      </c>
      <c r="C5932" s="1">
        <v>45243</v>
      </c>
      <c r="D5932" t="str">
        <f>TEXT(Hospital_Emergency_Room_Data[[#This Row],[Patient Admission Date]],"mmm")</f>
        <v>Nov</v>
      </c>
      <c r="E5932">
        <f>YEAR(Hospital_Emergency_Room_Data[[#This Row],[Patient Admission Date]])</f>
        <v>2023</v>
      </c>
      <c r="F5932" s="2">
        <v>1.0416666666666666E-2</v>
      </c>
      <c r="G5932" s="8" t="str">
        <f>TEXT(Hospital_Emergency_Room_Data[[#This Row],[Patient Admission Date]],"dddd")</f>
        <v>Monday</v>
      </c>
      <c r="H5932" t="s">
        <v>41</v>
      </c>
      <c r="I5932">
        <v>10</v>
      </c>
      <c r="J5932" s="5" t="s">
        <v>9221</v>
      </c>
      <c r="K5932" t="s">
        <v>32</v>
      </c>
      <c r="L5932" t="s">
        <v>36</v>
      </c>
      <c r="M5932" t="s">
        <v>9210</v>
      </c>
      <c r="O5932">
        <v>49</v>
      </c>
      <c r="P5932" t="s">
        <v>9225</v>
      </c>
      <c r="Q5932">
        <v>13</v>
      </c>
      <c r="R5932">
        <v>0</v>
      </c>
      <c r="S5932" t="s">
        <v>9258</v>
      </c>
      <c r="T5932" t="s">
        <v>9265</v>
      </c>
      <c r="U5932" t="s">
        <v>9283</v>
      </c>
      <c r="V5932" t="str" cm="1">
        <f t="array" ref="V5932">_xlfn.IFS(Hospital_Emergency_Room_Data[[#This Row],[Day]]&lt;=10,"Start(1-10)",Hospital_Emergency_Room_Data[[#This Row],[Day]]&lt;=20,"Middle(11-20)",Hospital_Emergency_Room_Data[[#This Row],[Day]]&gt;20,"End(21-30)")</f>
        <v>Middle(11-20)</v>
      </c>
    </row>
    <row r="5933" spans="1:22">
      <c r="A5933">
        <v>505828258</v>
      </c>
      <c r="B5933" t="s">
        <v>5938</v>
      </c>
      <c r="C5933" s="1">
        <v>45217</v>
      </c>
      <c r="D5933" t="str">
        <f>TEXT(Hospital_Emergency_Room_Data[[#This Row],[Patient Admission Date]],"mmm")</f>
        <v>Oct</v>
      </c>
      <c r="E5933">
        <f>YEAR(Hospital_Emergency_Room_Data[[#This Row],[Patient Admission Date]])</f>
        <v>2023</v>
      </c>
      <c r="F5933" s="2">
        <v>0.36875000000000002</v>
      </c>
      <c r="G5933" s="8" t="str">
        <f>TEXT(Hospital_Emergency_Room_Data[[#This Row],[Patient Admission Date]],"dddd")</f>
        <v>Wednesday</v>
      </c>
      <c r="H5933" t="s">
        <v>41</v>
      </c>
      <c r="I5933">
        <v>27</v>
      </c>
      <c r="J5933" s="5" t="s">
        <v>9220</v>
      </c>
      <c r="K5933" t="s">
        <v>32</v>
      </c>
      <c r="L5933" t="s">
        <v>36</v>
      </c>
      <c r="M5933" t="s">
        <v>9210</v>
      </c>
      <c r="O5933">
        <v>48</v>
      </c>
      <c r="P5933" t="s">
        <v>9225</v>
      </c>
      <c r="Q5933">
        <v>18</v>
      </c>
      <c r="R5933">
        <v>8</v>
      </c>
      <c r="S5933" t="s">
        <v>9255</v>
      </c>
      <c r="T5933" t="s">
        <v>9262</v>
      </c>
      <c r="U5933" t="s">
        <v>9283</v>
      </c>
      <c r="V5933" t="str" cm="1">
        <f t="array" ref="V5933">_xlfn.IFS(Hospital_Emergency_Room_Data[[#This Row],[Day]]&lt;=10,"Start(1-10)",Hospital_Emergency_Room_Data[[#This Row],[Day]]&lt;=20,"Middle(11-20)",Hospital_Emergency_Room_Data[[#This Row],[Day]]&gt;20,"End(21-30)")</f>
        <v>Middle(11-20)</v>
      </c>
    </row>
    <row r="5934" spans="1:22">
      <c r="A5934">
        <v>351902714</v>
      </c>
      <c r="B5934" t="s">
        <v>5939</v>
      </c>
      <c r="C5934" s="1">
        <v>45098</v>
      </c>
      <c r="D5934" t="str">
        <f>TEXT(Hospital_Emergency_Room_Data[[#This Row],[Patient Admission Date]],"mmm")</f>
        <v>Jun</v>
      </c>
      <c r="E5934">
        <f>YEAR(Hospital_Emergency_Room_Data[[#This Row],[Patient Admission Date]])</f>
        <v>2023</v>
      </c>
      <c r="F5934" s="2">
        <v>0.29722222222222222</v>
      </c>
      <c r="G5934" s="8" t="str">
        <f>TEXT(Hospital_Emergency_Room_Data[[#This Row],[Patient Admission Date]],"dddd")</f>
        <v>Wednesday</v>
      </c>
      <c r="H5934" t="s">
        <v>41</v>
      </c>
      <c r="I5934">
        <v>24</v>
      </c>
      <c r="J5934" s="5" t="s">
        <v>9220</v>
      </c>
      <c r="K5934" t="s">
        <v>32</v>
      </c>
      <c r="L5934" t="s">
        <v>36</v>
      </c>
      <c r="M5934" t="s">
        <v>9210</v>
      </c>
      <c r="O5934">
        <v>24</v>
      </c>
      <c r="P5934" t="s">
        <v>9226</v>
      </c>
      <c r="Q5934">
        <v>21</v>
      </c>
      <c r="R5934">
        <v>7</v>
      </c>
      <c r="S5934" t="s">
        <v>9255</v>
      </c>
      <c r="T5934" t="s">
        <v>9262</v>
      </c>
      <c r="U5934" t="s">
        <v>9282</v>
      </c>
      <c r="V5934" t="str" cm="1">
        <f t="array" ref="V5934">_xlfn.IFS(Hospital_Emergency_Room_Data[[#This Row],[Day]]&lt;=10,"Start(1-10)",Hospital_Emergency_Room_Data[[#This Row],[Day]]&lt;=20,"Middle(11-20)",Hospital_Emergency_Room_Data[[#This Row],[Day]]&gt;20,"End(21-30)")</f>
        <v>End(21-30)</v>
      </c>
    </row>
    <row r="5935" spans="1:22">
      <c r="A5935">
        <v>425475893</v>
      </c>
      <c r="B5935" t="s">
        <v>5940</v>
      </c>
      <c r="C5935" s="1">
        <v>45218</v>
      </c>
      <c r="D5935" t="str">
        <f>TEXT(Hospital_Emergency_Room_Data[[#This Row],[Patient Admission Date]],"mmm")</f>
        <v>Oct</v>
      </c>
      <c r="E5935">
        <f>YEAR(Hospital_Emergency_Room_Data[[#This Row],[Patient Admission Date]])</f>
        <v>2023</v>
      </c>
      <c r="F5935" s="2">
        <v>0.64027777777777772</v>
      </c>
      <c r="G5935" s="8" t="str">
        <f>TEXT(Hospital_Emergency_Room_Data[[#This Row],[Patient Admission Date]],"dddd")</f>
        <v>Thursday</v>
      </c>
      <c r="H5935" t="s">
        <v>41</v>
      </c>
      <c r="I5935">
        <v>7</v>
      </c>
      <c r="J5935" s="5" t="s">
        <v>9221</v>
      </c>
      <c r="K5935" t="s">
        <v>32</v>
      </c>
      <c r="L5935" t="s">
        <v>36</v>
      </c>
      <c r="M5935" t="s">
        <v>9210</v>
      </c>
      <c r="O5935">
        <v>52</v>
      </c>
      <c r="P5935" t="s">
        <v>9225</v>
      </c>
      <c r="Q5935">
        <v>19</v>
      </c>
      <c r="R5935">
        <v>15</v>
      </c>
      <c r="S5935" t="s">
        <v>9257</v>
      </c>
      <c r="T5935" t="s">
        <v>9262</v>
      </c>
      <c r="U5935" t="s">
        <v>9283</v>
      </c>
      <c r="V5935" t="str" cm="1">
        <f t="array" ref="V5935">_xlfn.IFS(Hospital_Emergency_Room_Data[[#This Row],[Day]]&lt;=10,"Start(1-10)",Hospital_Emergency_Room_Data[[#This Row],[Day]]&lt;=20,"Middle(11-20)",Hospital_Emergency_Room_Data[[#This Row],[Day]]&gt;20,"End(21-30)")</f>
        <v>Middle(11-20)</v>
      </c>
    </row>
    <row r="5936" spans="1:22">
      <c r="A5936">
        <v>854033896</v>
      </c>
      <c r="B5936" t="s">
        <v>5941</v>
      </c>
      <c r="C5936" s="1">
        <v>45156</v>
      </c>
      <c r="D5936" t="str">
        <f>TEXT(Hospital_Emergency_Room_Data[[#This Row],[Patient Admission Date]],"mmm")</f>
        <v>Aug</v>
      </c>
      <c r="E5936">
        <f>YEAR(Hospital_Emergency_Room_Data[[#This Row],[Patient Admission Date]])</f>
        <v>2023</v>
      </c>
      <c r="F5936" s="2">
        <v>0.22013888888888888</v>
      </c>
      <c r="G5936" s="8" t="str">
        <f>TEXT(Hospital_Emergency_Room_Data[[#This Row],[Patient Admission Date]],"dddd")</f>
        <v>Friday</v>
      </c>
      <c r="H5936" t="s">
        <v>41</v>
      </c>
      <c r="I5936">
        <v>30</v>
      </c>
      <c r="J5936" s="5" t="s">
        <v>9223</v>
      </c>
      <c r="K5936" t="s">
        <v>32</v>
      </c>
      <c r="L5936" t="s">
        <v>36</v>
      </c>
      <c r="M5936" t="s">
        <v>9210</v>
      </c>
      <c r="N5936">
        <v>0</v>
      </c>
      <c r="O5936">
        <v>40</v>
      </c>
      <c r="P5936" t="s">
        <v>9225</v>
      </c>
      <c r="Q5936">
        <v>18</v>
      </c>
      <c r="R5936">
        <v>5</v>
      </c>
      <c r="S5936" t="s">
        <v>9258</v>
      </c>
      <c r="T5936" t="s">
        <v>9262</v>
      </c>
      <c r="U5936" t="s">
        <v>9300</v>
      </c>
      <c r="V5936" t="str" cm="1">
        <f t="array" ref="V5936">_xlfn.IFS(Hospital_Emergency_Room_Data[[#This Row],[Day]]&lt;=10,"Start(1-10)",Hospital_Emergency_Room_Data[[#This Row],[Day]]&lt;=20,"Middle(11-20)",Hospital_Emergency_Room_Data[[#This Row],[Day]]&gt;20,"End(21-30)")</f>
        <v>Middle(11-20)</v>
      </c>
    </row>
    <row r="5937" spans="1:22">
      <c r="A5937">
        <v>208332877</v>
      </c>
      <c r="B5937" t="s">
        <v>5942</v>
      </c>
      <c r="C5937" s="1">
        <v>45431</v>
      </c>
      <c r="D5937" t="str">
        <f>TEXT(Hospital_Emergency_Room_Data[[#This Row],[Patient Admission Date]],"mmm")</f>
        <v>May</v>
      </c>
      <c r="E5937">
        <f>YEAR(Hospital_Emergency_Room_Data[[#This Row],[Patient Admission Date]])</f>
        <v>2024</v>
      </c>
      <c r="F5937" s="2">
        <v>0.57013888888888886</v>
      </c>
      <c r="G5937" s="8" t="str">
        <f>TEXT(Hospital_Emergency_Room_Data[[#This Row],[Patient Admission Date]],"dddd")</f>
        <v>Sunday</v>
      </c>
      <c r="H5937" t="s">
        <v>41</v>
      </c>
      <c r="I5937">
        <v>1</v>
      </c>
      <c r="J5937" s="5" t="s">
        <v>9218</v>
      </c>
      <c r="K5937" t="s">
        <v>32</v>
      </c>
      <c r="L5937" t="s">
        <v>36</v>
      </c>
      <c r="M5937" t="s">
        <v>9210</v>
      </c>
      <c r="N5937">
        <v>5</v>
      </c>
      <c r="O5937">
        <v>36</v>
      </c>
      <c r="P5937" t="s">
        <v>9225</v>
      </c>
      <c r="Q5937">
        <v>19</v>
      </c>
      <c r="R5937">
        <v>13</v>
      </c>
      <c r="S5937" t="s">
        <v>9257</v>
      </c>
      <c r="T5937" t="s">
        <v>9262</v>
      </c>
      <c r="U5937" t="s">
        <v>9300</v>
      </c>
      <c r="V5937" t="str" cm="1">
        <f t="array" ref="V5937">_xlfn.IFS(Hospital_Emergency_Room_Data[[#This Row],[Day]]&lt;=10,"Start(1-10)",Hospital_Emergency_Room_Data[[#This Row],[Day]]&lt;=20,"Middle(11-20)",Hospital_Emergency_Room_Data[[#This Row],[Day]]&gt;20,"End(21-30)")</f>
        <v>Middle(11-20)</v>
      </c>
    </row>
    <row r="5938" spans="1:22">
      <c r="A5938">
        <v>822519844</v>
      </c>
      <c r="B5938" t="s">
        <v>5943</v>
      </c>
      <c r="C5938" s="1">
        <v>45541</v>
      </c>
      <c r="D5938" t="str">
        <f>TEXT(Hospital_Emergency_Room_Data[[#This Row],[Patient Admission Date]],"mmm")</f>
        <v>Sep</v>
      </c>
      <c r="E5938">
        <f>YEAR(Hospital_Emergency_Room_Data[[#This Row],[Patient Admission Date]])</f>
        <v>2024</v>
      </c>
      <c r="F5938" s="2">
        <v>8.4722222222222227E-2</v>
      </c>
      <c r="G5938" s="8" t="str">
        <f>TEXT(Hospital_Emergency_Room_Data[[#This Row],[Patient Admission Date]],"dddd")</f>
        <v>Friday</v>
      </c>
      <c r="H5938" t="s">
        <v>41</v>
      </c>
      <c r="I5938">
        <v>11</v>
      </c>
      <c r="J5938" s="5" t="s">
        <v>9221</v>
      </c>
      <c r="K5938" t="s">
        <v>32</v>
      </c>
      <c r="L5938" t="s">
        <v>36</v>
      </c>
      <c r="M5938" t="s">
        <v>9210</v>
      </c>
      <c r="N5938">
        <v>9</v>
      </c>
      <c r="O5938">
        <v>11</v>
      </c>
      <c r="P5938" t="s">
        <v>9226</v>
      </c>
      <c r="Q5938">
        <v>6</v>
      </c>
      <c r="R5938">
        <v>2</v>
      </c>
      <c r="S5938" t="s">
        <v>9258</v>
      </c>
      <c r="T5938" t="s">
        <v>9263</v>
      </c>
      <c r="U5938" t="s">
        <v>9282</v>
      </c>
      <c r="V5938" t="str" cm="1">
        <f t="array" ref="V5938">_xlfn.IFS(Hospital_Emergency_Room_Data[[#This Row],[Day]]&lt;=10,"Start(1-10)",Hospital_Emergency_Room_Data[[#This Row],[Day]]&lt;=20,"Middle(11-20)",Hospital_Emergency_Room_Data[[#This Row],[Day]]&gt;20,"End(21-30)")</f>
        <v>Start(1-10)</v>
      </c>
    </row>
    <row r="5939" spans="1:22">
      <c r="A5939">
        <v>809706273</v>
      </c>
      <c r="B5939" t="s">
        <v>5944</v>
      </c>
      <c r="C5939" s="1">
        <v>45573</v>
      </c>
      <c r="D5939" t="str">
        <f>TEXT(Hospital_Emergency_Room_Data[[#This Row],[Patient Admission Date]],"mmm")</f>
        <v>Oct</v>
      </c>
      <c r="E5939">
        <f>YEAR(Hospital_Emergency_Room_Data[[#This Row],[Patient Admission Date]])</f>
        <v>2024</v>
      </c>
      <c r="F5939" s="2">
        <v>0.19722222222222222</v>
      </c>
      <c r="G5939" s="8" t="str">
        <f>TEXT(Hospital_Emergency_Room_Data[[#This Row],[Patient Admission Date]],"dddd")</f>
        <v>Tuesday</v>
      </c>
      <c r="H5939" t="s">
        <v>41</v>
      </c>
      <c r="I5939">
        <v>73</v>
      </c>
      <c r="J5939" s="5" t="s">
        <v>9222</v>
      </c>
      <c r="K5939" t="s">
        <v>32</v>
      </c>
      <c r="L5939" t="s">
        <v>36</v>
      </c>
      <c r="M5939" t="s">
        <v>9210</v>
      </c>
      <c r="N5939">
        <v>9</v>
      </c>
      <c r="O5939">
        <v>13</v>
      </c>
      <c r="P5939" t="s">
        <v>9226</v>
      </c>
      <c r="Q5939">
        <v>8</v>
      </c>
      <c r="R5939">
        <v>4</v>
      </c>
      <c r="S5939" t="s">
        <v>9258</v>
      </c>
      <c r="T5939" t="s">
        <v>9265</v>
      </c>
      <c r="U5939" t="s">
        <v>9282</v>
      </c>
      <c r="V5939" t="str" cm="1">
        <f t="array" ref="V5939">_xlfn.IFS(Hospital_Emergency_Room_Data[[#This Row],[Day]]&lt;=10,"Start(1-10)",Hospital_Emergency_Room_Data[[#This Row],[Day]]&lt;=20,"Middle(11-20)",Hospital_Emergency_Room_Data[[#This Row],[Day]]&gt;20,"End(21-30)")</f>
        <v>Start(1-10)</v>
      </c>
    </row>
    <row r="5940" spans="1:22">
      <c r="A5940">
        <v>271634659</v>
      </c>
      <c r="B5940" t="s">
        <v>5945</v>
      </c>
      <c r="C5940" s="1">
        <v>45181</v>
      </c>
      <c r="D5940" t="str">
        <f>TEXT(Hospital_Emergency_Room_Data[[#This Row],[Patient Admission Date]],"mmm")</f>
        <v>Sep</v>
      </c>
      <c r="E5940">
        <f>YEAR(Hospital_Emergency_Room_Data[[#This Row],[Patient Admission Date]])</f>
        <v>2023</v>
      </c>
      <c r="F5940" s="2">
        <v>0.69930555555555551</v>
      </c>
      <c r="G5940" s="8" t="str">
        <f>TEXT(Hospital_Emergency_Room_Data[[#This Row],[Patient Admission Date]],"dddd")</f>
        <v>Tuesday</v>
      </c>
      <c r="H5940" t="s">
        <v>41</v>
      </c>
      <c r="I5940">
        <v>13</v>
      </c>
      <c r="J5940" s="5" t="s">
        <v>9221</v>
      </c>
      <c r="K5940" t="s">
        <v>32</v>
      </c>
      <c r="L5940" t="s">
        <v>140</v>
      </c>
      <c r="M5940" t="s">
        <v>9210</v>
      </c>
      <c r="O5940">
        <v>40</v>
      </c>
      <c r="P5940" t="s">
        <v>9225</v>
      </c>
      <c r="Q5940">
        <v>12</v>
      </c>
      <c r="R5940">
        <v>16</v>
      </c>
      <c r="S5940" t="s">
        <v>9257</v>
      </c>
      <c r="T5940" t="s">
        <v>9265</v>
      </c>
      <c r="U5940" t="s">
        <v>9300</v>
      </c>
      <c r="V5940" t="str" cm="1">
        <f t="array" ref="V5940">_xlfn.IFS(Hospital_Emergency_Room_Data[[#This Row],[Day]]&lt;=10,"Start(1-10)",Hospital_Emergency_Room_Data[[#This Row],[Day]]&lt;=20,"Middle(11-20)",Hospital_Emergency_Room_Data[[#This Row],[Day]]&gt;20,"End(21-30)")</f>
        <v>Middle(11-20)</v>
      </c>
    </row>
    <row r="5941" spans="1:22">
      <c r="A5941">
        <v>622035279</v>
      </c>
      <c r="B5941" t="s">
        <v>5946</v>
      </c>
      <c r="C5941" s="1">
        <v>45170</v>
      </c>
      <c r="D5941" t="str">
        <f>TEXT(Hospital_Emergency_Room_Data[[#This Row],[Patient Admission Date]],"mmm")</f>
        <v>Sep</v>
      </c>
      <c r="E5941">
        <f>YEAR(Hospital_Emergency_Room_Data[[#This Row],[Patient Admission Date]])</f>
        <v>2023</v>
      </c>
      <c r="F5941" s="2">
        <v>0.27152777777777776</v>
      </c>
      <c r="G5941" s="8" t="str">
        <f>TEXT(Hospital_Emergency_Room_Data[[#This Row],[Patient Admission Date]],"dddd")</f>
        <v>Friday</v>
      </c>
      <c r="H5941" t="s">
        <v>41</v>
      </c>
      <c r="I5941">
        <v>24</v>
      </c>
      <c r="J5941" s="5" t="s">
        <v>9220</v>
      </c>
      <c r="K5941" t="s">
        <v>10</v>
      </c>
      <c r="L5941" t="s">
        <v>96</v>
      </c>
      <c r="M5941" t="s">
        <v>9210</v>
      </c>
      <c r="O5941">
        <v>10</v>
      </c>
      <c r="P5941" t="s">
        <v>9226</v>
      </c>
      <c r="Q5941">
        <v>1</v>
      </c>
      <c r="R5941">
        <v>6</v>
      </c>
      <c r="S5941" t="s">
        <v>9255</v>
      </c>
      <c r="T5941" t="s">
        <v>9263</v>
      </c>
      <c r="U5941" t="s">
        <v>9282</v>
      </c>
      <c r="V5941" t="str" cm="1">
        <f t="array" ref="V5941">_xlfn.IFS(Hospital_Emergency_Room_Data[[#This Row],[Day]]&lt;=10,"Start(1-10)",Hospital_Emergency_Room_Data[[#This Row],[Day]]&lt;=20,"Middle(11-20)",Hospital_Emergency_Room_Data[[#This Row],[Day]]&gt;20,"End(21-30)")</f>
        <v>Start(1-10)</v>
      </c>
    </row>
    <row r="5942" spans="1:22">
      <c r="A5942">
        <v>274502717</v>
      </c>
      <c r="B5942" t="s">
        <v>5947</v>
      </c>
      <c r="C5942" s="1">
        <v>45269</v>
      </c>
      <c r="D5942" t="str">
        <f>TEXT(Hospital_Emergency_Room_Data[[#This Row],[Patient Admission Date]],"mmm")</f>
        <v>Dec</v>
      </c>
      <c r="E5942">
        <f>YEAR(Hospital_Emergency_Room_Data[[#This Row],[Patient Admission Date]])</f>
        <v>2023</v>
      </c>
      <c r="F5942" s="2">
        <v>0.65</v>
      </c>
      <c r="G5942" s="8" t="str">
        <f>TEXT(Hospital_Emergency_Room_Data[[#This Row],[Patient Admission Date]],"dddd")</f>
        <v>Saturday</v>
      </c>
      <c r="H5942" t="s">
        <v>41</v>
      </c>
      <c r="I5942">
        <v>17</v>
      </c>
      <c r="J5942" s="5" t="s">
        <v>9220</v>
      </c>
      <c r="K5942" t="s">
        <v>10</v>
      </c>
      <c r="L5942" t="s">
        <v>96</v>
      </c>
      <c r="M5942" t="s">
        <v>9210</v>
      </c>
      <c r="N5942">
        <v>4</v>
      </c>
      <c r="O5942">
        <v>16</v>
      </c>
      <c r="P5942" t="s">
        <v>9226</v>
      </c>
      <c r="Q5942">
        <v>9</v>
      </c>
      <c r="R5942">
        <v>15</v>
      </c>
      <c r="S5942" t="s">
        <v>9257</v>
      </c>
      <c r="T5942" t="s">
        <v>9265</v>
      </c>
      <c r="U5942" t="s">
        <v>9282</v>
      </c>
      <c r="V5942" t="str" cm="1">
        <f t="array" ref="V5942">_xlfn.IFS(Hospital_Emergency_Room_Data[[#This Row],[Day]]&lt;=10,"Start(1-10)",Hospital_Emergency_Room_Data[[#This Row],[Day]]&lt;=20,"Middle(11-20)",Hospital_Emergency_Room_Data[[#This Row],[Day]]&gt;20,"End(21-30)")</f>
        <v>Start(1-10)</v>
      </c>
    </row>
    <row r="5943" spans="1:22">
      <c r="A5943">
        <v>779025999</v>
      </c>
      <c r="B5943" t="s">
        <v>5948</v>
      </c>
      <c r="C5943" s="1">
        <v>45247</v>
      </c>
      <c r="D5943" t="str">
        <f>TEXT(Hospital_Emergency_Room_Data[[#This Row],[Patient Admission Date]],"mmm")</f>
        <v>Nov</v>
      </c>
      <c r="E5943">
        <f>YEAR(Hospital_Emergency_Room_Data[[#This Row],[Patient Admission Date]])</f>
        <v>2023</v>
      </c>
      <c r="F5943" s="2">
        <v>0.50555555555555554</v>
      </c>
      <c r="G5943" s="8" t="str">
        <f>TEXT(Hospital_Emergency_Room_Data[[#This Row],[Patient Admission Date]],"dddd")</f>
        <v>Friday</v>
      </c>
      <c r="H5943" t="s">
        <v>41</v>
      </c>
      <c r="I5943">
        <v>68</v>
      </c>
      <c r="J5943" s="5" t="s">
        <v>9217</v>
      </c>
      <c r="K5943" t="s">
        <v>10</v>
      </c>
      <c r="L5943" t="s">
        <v>96</v>
      </c>
      <c r="M5943" t="s">
        <v>9210</v>
      </c>
      <c r="N5943">
        <v>9</v>
      </c>
      <c r="O5943">
        <v>38</v>
      </c>
      <c r="P5943" t="s">
        <v>9225</v>
      </c>
      <c r="Q5943">
        <v>17</v>
      </c>
      <c r="R5943">
        <v>12</v>
      </c>
      <c r="S5943" t="s">
        <v>9257</v>
      </c>
      <c r="T5943" t="s">
        <v>9262</v>
      </c>
      <c r="U5943" t="s">
        <v>9300</v>
      </c>
      <c r="V5943" t="str" cm="1">
        <f t="array" ref="V5943">_xlfn.IFS(Hospital_Emergency_Room_Data[[#This Row],[Day]]&lt;=10,"Start(1-10)",Hospital_Emergency_Room_Data[[#This Row],[Day]]&lt;=20,"Middle(11-20)",Hospital_Emergency_Room_Data[[#This Row],[Day]]&gt;20,"End(21-30)")</f>
        <v>Middle(11-20)</v>
      </c>
    </row>
    <row r="5944" spans="1:22">
      <c r="A5944">
        <v>185107325</v>
      </c>
      <c r="B5944" t="s">
        <v>5949</v>
      </c>
      <c r="C5944" s="1">
        <v>45484</v>
      </c>
      <c r="D5944" t="str">
        <f>TEXT(Hospital_Emergency_Room_Data[[#This Row],[Patient Admission Date]],"mmm")</f>
        <v>Jul</v>
      </c>
      <c r="E5944">
        <f>YEAR(Hospital_Emergency_Room_Data[[#This Row],[Patient Admission Date]])</f>
        <v>2024</v>
      </c>
      <c r="F5944" s="2">
        <v>0.89027777777777772</v>
      </c>
      <c r="G5944" s="8" t="str">
        <f>TEXT(Hospital_Emergency_Room_Data[[#This Row],[Patient Admission Date]],"dddd")</f>
        <v>Thursday</v>
      </c>
      <c r="H5944" t="s">
        <v>41</v>
      </c>
      <c r="I5944">
        <v>59</v>
      </c>
      <c r="J5944" s="5" t="s">
        <v>9219</v>
      </c>
      <c r="K5944" t="s">
        <v>10</v>
      </c>
      <c r="L5944" t="s">
        <v>96</v>
      </c>
      <c r="M5944" t="s">
        <v>9210</v>
      </c>
      <c r="N5944">
        <v>10</v>
      </c>
      <c r="O5944">
        <v>21</v>
      </c>
      <c r="P5944" t="s">
        <v>9226</v>
      </c>
      <c r="Q5944">
        <v>11</v>
      </c>
      <c r="R5944">
        <v>21</v>
      </c>
      <c r="S5944" t="s">
        <v>9256</v>
      </c>
      <c r="T5944" t="s">
        <v>9265</v>
      </c>
      <c r="U5944" t="s">
        <v>9282</v>
      </c>
      <c r="V5944" t="str" cm="1">
        <f t="array" ref="V5944">_xlfn.IFS(Hospital_Emergency_Room_Data[[#This Row],[Day]]&lt;=10,"Start(1-10)",Hospital_Emergency_Room_Data[[#This Row],[Day]]&lt;=20,"Middle(11-20)",Hospital_Emergency_Room_Data[[#This Row],[Day]]&gt;20,"End(21-30)")</f>
        <v>Middle(11-20)</v>
      </c>
    </row>
    <row r="5945" spans="1:22">
      <c r="A5945">
        <v>714759917</v>
      </c>
      <c r="B5945" t="s">
        <v>5950</v>
      </c>
      <c r="C5945" s="1">
        <v>45530</v>
      </c>
      <c r="D5945" t="str">
        <f>TEXT(Hospital_Emergency_Room_Data[[#This Row],[Patient Admission Date]],"mmm")</f>
        <v>Aug</v>
      </c>
      <c r="E5945">
        <f>YEAR(Hospital_Emergency_Room_Data[[#This Row],[Patient Admission Date]])</f>
        <v>2024</v>
      </c>
      <c r="F5945" s="2">
        <v>0.7583333333333333</v>
      </c>
      <c r="G5945" s="8" t="str">
        <f>TEXT(Hospital_Emergency_Room_Data[[#This Row],[Patient Admission Date]],"dddd")</f>
        <v>Monday</v>
      </c>
      <c r="H5945" t="s">
        <v>41</v>
      </c>
      <c r="I5945">
        <v>23</v>
      </c>
      <c r="J5945" s="5" t="s">
        <v>9220</v>
      </c>
      <c r="K5945" t="s">
        <v>10</v>
      </c>
      <c r="L5945" t="s">
        <v>25</v>
      </c>
      <c r="M5945" t="s">
        <v>9210</v>
      </c>
      <c r="O5945">
        <v>34</v>
      </c>
      <c r="P5945" t="s">
        <v>9225</v>
      </c>
      <c r="Q5945">
        <v>26</v>
      </c>
      <c r="R5945">
        <v>18</v>
      </c>
      <c r="S5945" t="s">
        <v>9256</v>
      </c>
      <c r="T5945" t="s">
        <v>9264</v>
      </c>
      <c r="U5945" t="s">
        <v>9300</v>
      </c>
      <c r="V5945" t="str" cm="1">
        <f t="array" ref="V5945">_xlfn.IFS(Hospital_Emergency_Room_Data[[#This Row],[Day]]&lt;=10,"Start(1-10)",Hospital_Emergency_Room_Data[[#This Row],[Day]]&lt;=20,"Middle(11-20)",Hospital_Emergency_Room_Data[[#This Row],[Day]]&gt;20,"End(21-30)")</f>
        <v>End(21-30)</v>
      </c>
    </row>
    <row r="5946" spans="1:22">
      <c r="A5946">
        <v>869791999</v>
      </c>
      <c r="B5946" t="s">
        <v>5951</v>
      </c>
      <c r="C5946" s="1">
        <v>45033</v>
      </c>
      <c r="D5946" t="str">
        <f>TEXT(Hospital_Emergency_Room_Data[[#This Row],[Patient Admission Date]],"mmm")</f>
        <v>Apr</v>
      </c>
      <c r="E5946">
        <f>YEAR(Hospital_Emergency_Room_Data[[#This Row],[Patient Admission Date]])</f>
        <v>2023</v>
      </c>
      <c r="F5946" s="2">
        <v>0.69652777777777775</v>
      </c>
      <c r="G5946" s="8" t="str">
        <f>TEXT(Hospital_Emergency_Room_Data[[#This Row],[Patient Admission Date]],"dddd")</f>
        <v>Monday</v>
      </c>
      <c r="H5946" t="s">
        <v>41</v>
      </c>
      <c r="I5946">
        <v>54</v>
      </c>
      <c r="J5946" s="5" t="s">
        <v>9219</v>
      </c>
      <c r="K5946" t="s">
        <v>10</v>
      </c>
      <c r="L5946" t="s">
        <v>25</v>
      </c>
      <c r="M5946" t="s">
        <v>9210</v>
      </c>
      <c r="O5946">
        <v>49</v>
      </c>
      <c r="P5946" t="s">
        <v>9225</v>
      </c>
      <c r="Q5946">
        <v>17</v>
      </c>
      <c r="R5946">
        <v>16</v>
      </c>
      <c r="S5946" t="s">
        <v>9257</v>
      </c>
      <c r="T5946" t="s">
        <v>9262</v>
      </c>
      <c r="U5946" t="s">
        <v>9283</v>
      </c>
      <c r="V5946" t="str" cm="1">
        <f t="array" ref="V5946">_xlfn.IFS(Hospital_Emergency_Room_Data[[#This Row],[Day]]&lt;=10,"Start(1-10)",Hospital_Emergency_Room_Data[[#This Row],[Day]]&lt;=20,"Middle(11-20)",Hospital_Emergency_Room_Data[[#This Row],[Day]]&gt;20,"End(21-30)")</f>
        <v>Middle(11-20)</v>
      </c>
    </row>
    <row r="5947" spans="1:22">
      <c r="A5947">
        <v>652161081</v>
      </c>
      <c r="B5947" t="s">
        <v>5952</v>
      </c>
      <c r="C5947" s="1">
        <v>45114</v>
      </c>
      <c r="D5947" t="str">
        <f>TEXT(Hospital_Emergency_Room_Data[[#This Row],[Patient Admission Date]],"mmm")</f>
        <v>Jul</v>
      </c>
      <c r="E5947">
        <f>YEAR(Hospital_Emergency_Room_Data[[#This Row],[Patient Admission Date]])</f>
        <v>2023</v>
      </c>
      <c r="F5947" s="2">
        <v>0.54305555555555551</v>
      </c>
      <c r="G5947" s="8" t="str">
        <f>TEXT(Hospital_Emergency_Room_Data[[#This Row],[Patient Admission Date]],"dddd")</f>
        <v>Friday</v>
      </c>
      <c r="H5947" t="s">
        <v>41</v>
      </c>
      <c r="I5947">
        <v>59</v>
      </c>
      <c r="J5947" s="5" t="s">
        <v>9219</v>
      </c>
      <c r="K5947" t="s">
        <v>10</v>
      </c>
      <c r="L5947" t="s">
        <v>25</v>
      </c>
      <c r="M5947" t="s">
        <v>9210</v>
      </c>
      <c r="N5947">
        <v>9</v>
      </c>
      <c r="O5947">
        <v>38</v>
      </c>
      <c r="P5947" t="s">
        <v>9225</v>
      </c>
      <c r="Q5947">
        <v>7</v>
      </c>
      <c r="R5947">
        <v>13</v>
      </c>
      <c r="S5947" t="s">
        <v>9257</v>
      </c>
      <c r="T5947" t="s">
        <v>9263</v>
      </c>
      <c r="U5947" t="s">
        <v>9300</v>
      </c>
      <c r="V5947" t="str" cm="1">
        <f t="array" ref="V5947">_xlfn.IFS(Hospital_Emergency_Room_Data[[#This Row],[Day]]&lt;=10,"Start(1-10)",Hospital_Emergency_Room_Data[[#This Row],[Day]]&lt;=20,"Middle(11-20)",Hospital_Emergency_Room_Data[[#This Row],[Day]]&gt;20,"End(21-30)")</f>
        <v>Start(1-10)</v>
      </c>
    </row>
    <row r="5948" spans="1:22">
      <c r="A5948">
        <v>735073139</v>
      </c>
      <c r="B5948" t="s">
        <v>5953</v>
      </c>
      <c r="C5948" s="1">
        <v>45523</v>
      </c>
      <c r="D5948" t="str">
        <f>TEXT(Hospital_Emergency_Room_Data[[#This Row],[Patient Admission Date]],"mmm")</f>
        <v>Aug</v>
      </c>
      <c r="E5948">
        <f>YEAR(Hospital_Emergency_Room_Data[[#This Row],[Patient Admission Date]])</f>
        <v>2024</v>
      </c>
      <c r="F5948" s="2">
        <v>7.9166666666666663E-2</v>
      </c>
      <c r="G5948" s="8" t="str">
        <f>TEXT(Hospital_Emergency_Room_Data[[#This Row],[Patient Admission Date]],"dddd")</f>
        <v>Monday</v>
      </c>
      <c r="H5948" t="s">
        <v>41</v>
      </c>
      <c r="I5948">
        <v>29</v>
      </c>
      <c r="J5948" s="5" t="s">
        <v>9220</v>
      </c>
      <c r="K5948" t="s">
        <v>10</v>
      </c>
      <c r="L5948" t="s">
        <v>13</v>
      </c>
      <c r="M5948" t="s">
        <v>9210</v>
      </c>
      <c r="O5948">
        <v>20</v>
      </c>
      <c r="P5948" t="s">
        <v>9226</v>
      </c>
      <c r="Q5948">
        <v>19</v>
      </c>
      <c r="R5948">
        <v>1</v>
      </c>
      <c r="S5948" t="s">
        <v>9258</v>
      </c>
      <c r="T5948" t="s">
        <v>9262</v>
      </c>
      <c r="U5948" t="s">
        <v>9282</v>
      </c>
      <c r="V5948" t="str" cm="1">
        <f t="array" ref="V5948">_xlfn.IFS(Hospital_Emergency_Room_Data[[#This Row],[Day]]&lt;=10,"Start(1-10)",Hospital_Emergency_Room_Data[[#This Row],[Day]]&lt;=20,"Middle(11-20)",Hospital_Emergency_Room_Data[[#This Row],[Day]]&gt;20,"End(21-30)")</f>
        <v>Middle(11-20)</v>
      </c>
    </row>
    <row r="5949" spans="1:22">
      <c r="A5949">
        <v>480811461</v>
      </c>
      <c r="B5949" t="s">
        <v>5954</v>
      </c>
      <c r="C5949" s="1">
        <v>45358</v>
      </c>
      <c r="D5949" t="str">
        <f>TEXT(Hospital_Emergency_Room_Data[[#This Row],[Patient Admission Date]],"mmm")</f>
        <v>Mar</v>
      </c>
      <c r="E5949">
        <f>YEAR(Hospital_Emergency_Room_Data[[#This Row],[Patient Admission Date]])</f>
        <v>2024</v>
      </c>
      <c r="F5949" s="2">
        <v>0.90347222222222223</v>
      </c>
      <c r="G5949" s="8" t="str">
        <f>TEXT(Hospital_Emergency_Room_Data[[#This Row],[Patient Admission Date]],"dddd")</f>
        <v>Thursday</v>
      </c>
      <c r="H5949" t="s">
        <v>41</v>
      </c>
      <c r="I5949">
        <v>30</v>
      </c>
      <c r="J5949" s="5" t="s">
        <v>9223</v>
      </c>
      <c r="K5949" t="s">
        <v>10</v>
      </c>
      <c r="L5949" t="s">
        <v>13</v>
      </c>
      <c r="M5949" t="s">
        <v>9210</v>
      </c>
      <c r="O5949">
        <v>22</v>
      </c>
      <c r="P5949" t="s">
        <v>9226</v>
      </c>
      <c r="Q5949">
        <v>7</v>
      </c>
      <c r="R5949">
        <v>21</v>
      </c>
      <c r="S5949" t="s">
        <v>9256</v>
      </c>
      <c r="T5949" t="s">
        <v>9263</v>
      </c>
      <c r="U5949" t="s">
        <v>9282</v>
      </c>
      <c r="V5949" t="str" cm="1">
        <f t="array" ref="V5949">_xlfn.IFS(Hospital_Emergency_Room_Data[[#This Row],[Day]]&lt;=10,"Start(1-10)",Hospital_Emergency_Room_Data[[#This Row],[Day]]&lt;=20,"Middle(11-20)",Hospital_Emergency_Room_Data[[#This Row],[Day]]&gt;20,"End(21-30)")</f>
        <v>Start(1-10)</v>
      </c>
    </row>
    <row r="5950" spans="1:22">
      <c r="A5950">
        <v>437240212</v>
      </c>
      <c r="B5950" t="s">
        <v>5955</v>
      </c>
      <c r="C5950" s="1">
        <v>45414</v>
      </c>
      <c r="D5950" t="str">
        <f>TEXT(Hospital_Emergency_Room_Data[[#This Row],[Patient Admission Date]],"mmm")</f>
        <v>May</v>
      </c>
      <c r="E5950">
        <f>YEAR(Hospital_Emergency_Room_Data[[#This Row],[Patient Admission Date]])</f>
        <v>2024</v>
      </c>
      <c r="F5950" s="2">
        <v>0.59722222222222221</v>
      </c>
      <c r="G5950" s="8" t="str">
        <f>TEXT(Hospital_Emergency_Room_Data[[#This Row],[Patient Admission Date]],"dddd")</f>
        <v>Thursday</v>
      </c>
      <c r="H5950" t="s">
        <v>41</v>
      </c>
      <c r="I5950">
        <v>56</v>
      </c>
      <c r="J5950" s="5" t="s">
        <v>9219</v>
      </c>
      <c r="K5950" t="s">
        <v>10</v>
      </c>
      <c r="L5950" t="s">
        <v>13</v>
      </c>
      <c r="M5950" t="s">
        <v>9210</v>
      </c>
      <c r="O5950">
        <v>15</v>
      </c>
      <c r="P5950" t="s">
        <v>9226</v>
      </c>
      <c r="Q5950">
        <v>2</v>
      </c>
      <c r="R5950">
        <v>14</v>
      </c>
      <c r="S5950" t="s">
        <v>9257</v>
      </c>
      <c r="T5950" t="s">
        <v>9263</v>
      </c>
      <c r="U5950" t="s">
        <v>9282</v>
      </c>
      <c r="V5950" t="str" cm="1">
        <f t="array" ref="V5950">_xlfn.IFS(Hospital_Emergency_Room_Data[[#This Row],[Day]]&lt;=10,"Start(1-10)",Hospital_Emergency_Room_Data[[#This Row],[Day]]&lt;=20,"Middle(11-20)",Hospital_Emergency_Room_Data[[#This Row],[Day]]&gt;20,"End(21-30)")</f>
        <v>Start(1-10)</v>
      </c>
    </row>
    <row r="5951" spans="1:22">
      <c r="A5951">
        <v>339159922</v>
      </c>
      <c r="B5951" t="s">
        <v>5956</v>
      </c>
      <c r="C5951" s="1">
        <v>45085</v>
      </c>
      <c r="D5951" t="str">
        <f>TEXT(Hospital_Emergency_Room_Data[[#This Row],[Patient Admission Date]],"mmm")</f>
        <v>Jun</v>
      </c>
      <c r="E5951">
        <f>YEAR(Hospital_Emergency_Room_Data[[#This Row],[Patient Admission Date]])</f>
        <v>2023</v>
      </c>
      <c r="F5951" s="2">
        <v>0.46250000000000002</v>
      </c>
      <c r="G5951" s="8" t="str">
        <f>TEXT(Hospital_Emergency_Room_Data[[#This Row],[Patient Admission Date]],"dddd")</f>
        <v>Thursday</v>
      </c>
      <c r="H5951" t="s">
        <v>41</v>
      </c>
      <c r="I5951">
        <v>36</v>
      </c>
      <c r="J5951" s="5" t="s">
        <v>9223</v>
      </c>
      <c r="K5951" t="s">
        <v>10</v>
      </c>
      <c r="L5951" t="s">
        <v>13</v>
      </c>
      <c r="M5951" t="s">
        <v>9210</v>
      </c>
      <c r="O5951">
        <v>42</v>
      </c>
      <c r="P5951" t="s">
        <v>9225</v>
      </c>
      <c r="Q5951">
        <v>8</v>
      </c>
      <c r="R5951">
        <v>11</v>
      </c>
      <c r="S5951" t="s">
        <v>9255</v>
      </c>
      <c r="T5951" t="s">
        <v>9265</v>
      </c>
      <c r="U5951" t="s">
        <v>9300</v>
      </c>
      <c r="V5951" t="str" cm="1">
        <f t="array" ref="V5951">_xlfn.IFS(Hospital_Emergency_Room_Data[[#This Row],[Day]]&lt;=10,"Start(1-10)",Hospital_Emergency_Room_Data[[#This Row],[Day]]&lt;=20,"Middle(11-20)",Hospital_Emergency_Room_Data[[#This Row],[Day]]&gt;20,"End(21-30)")</f>
        <v>Start(1-10)</v>
      </c>
    </row>
    <row r="5952" spans="1:22">
      <c r="A5952">
        <v>334713297</v>
      </c>
      <c r="B5952" t="s">
        <v>5957</v>
      </c>
      <c r="C5952" s="1">
        <v>45174</v>
      </c>
      <c r="D5952" t="str">
        <f>TEXT(Hospital_Emergency_Room_Data[[#This Row],[Patient Admission Date]],"mmm")</f>
        <v>Sep</v>
      </c>
      <c r="E5952">
        <f>YEAR(Hospital_Emergency_Room_Data[[#This Row],[Patient Admission Date]])</f>
        <v>2023</v>
      </c>
      <c r="F5952" s="2">
        <v>0.83680555555555558</v>
      </c>
      <c r="G5952" s="8" t="str">
        <f>TEXT(Hospital_Emergency_Room_Data[[#This Row],[Patient Admission Date]],"dddd")</f>
        <v>Tuesday</v>
      </c>
      <c r="H5952" t="s">
        <v>41</v>
      </c>
      <c r="I5952">
        <v>44</v>
      </c>
      <c r="J5952" s="5" t="s">
        <v>9223</v>
      </c>
      <c r="K5952" t="s">
        <v>10</v>
      </c>
      <c r="L5952" t="s">
        <v>13</v>
      </c>
      <c r="M5952" t="s">
        <v>9210</v>
      </c>
      <c r="O5952">
        <v>27</v>
      </c>
      <c r="P5952" t="s">
        <v>9226</v>
      </c>
      <c r="Q5952">
        <v>5</v>
      </c>
      <c r="R5952">
        <v>20</v>
      </c>
      <c r="S5952" t="s">
        <v>9256</v>
      </c>
      <c r="T5952" t="s">
        <v>9263</v>
      </c>
      <c r="U5952" t="s">
        <v>9282</v>
      </c>
      <c r="V5952" t="str" cm="1">
        <f t="array" ref="V5952">_xlfn.IFS(Hospital_Emergency_Room_Data[[#This Row],[Day]]&lt;=10,"Start(1-10)",Hospital_Emergency_Room_Data[[#This Row],[Day]]&lt;=20,"Middle(11-20)",Hospital_Emergency_Room_Data[[#This Row],[Day]]&gt;20,"End(21-30)")</f>
        <v>Start(1-10)</v>
      </c>
    </row>
    <row r="5953" spans="1:22">
      <c r="A5953">
        <v>374340979</v>
      </c>
      <c r="B5953" t="s">
        <v>5958</v>
      </c>
      <c r="C5953" s="1">
        <v>45108</v>
      </c>
      <c r="D5953" t="str">
        <f>TEXT(Hospital_Emergency_Room_Data[[#This Row],[Patient Admission Date]],"mmm")</f>
        <v>Jul</v>
      </c>
      <c r="E5953">
        <f>YEAR(Hospital_Emergency_Room_Data[[#This Row],[Patient Admission Date]])</f>
        <v>2023</v>
      </c>
      <c r="F5953" s="2">
        <v>0.41875000000000001</v>
      </c>
      <c r="G5953" s="8" t="str">
        <f>TEXT(Hospital_Emergency_Room_Data[[#This Row],[Patient Admission Date]],"dddd")</f>
        <v>Saturday</v>
      </c>
      <c r="H5953" t="s">
        <v>41</v>
      </c>
      <c r="I5953">
        <v>5</v>
      </c>
      <c r="J5953" s="5" t="s">
        <v>9221</v>
      </c>
      <c r="K5953" t="s">
        <v>10</v>
      </c>
      <c r="L5953" t="s">
        <v>13</v>
      </c>
      <c r="M5953" t="s">
        <v>9210</v>
      </c>
      <c r="O5953">
        <v>57</v>
      </c>
      <c r="P5953" t="s">
        <v>9225</v>
      </c>
      <c r="Q5953">
        <v>1</v>
      </c>
      <c r="R5953">
        <v>10</v>
      </c>
      <c r="S5953" t="s">
        <v>9255</v>
      </c>
      <c r="T5953" t="s">
        <v>9263</v>
      </c>
      <c r="U5953" t="s">
        <v>9283</v>
      </c>
      <c r="V5953" t="str" cm="1">
        <f t="array" ref="V5953">_xlfn.IFS(Hospital_Emergency_Room_Data[[#This Row],[Day]]&lt;=10,"Start(1-10)",Hospital_Emergency_Room_Data[[#This Row],[Day]]&lt;=20,"Middle(11-20)",Hospital_Emergency_Room_Data[[#This Row],[Day]]&gt;20,"End(21-30)")</f>
        <v>Start(1-10)</v>
      </c>
    </row>
    <row r="5954" spans="1:22">
      <c r="A5954">
        <v>222405966</v>
      </c>
      <c r="B5954" t="s">
        <v>5959</v>
      </c>
      <c r="C5954" s="1">
        <v>45203</v>
      </c>
      <c r="D5954" t="str">
        <f>TEXT(Hospital_Emergency_Room_Data[[#This Row],[Patient Admission Date]],"mmm")</f>
        <v>Oct</v>
      </c>
      <c r="E5954">
        <f>YEAR(Hospital_Emergency_Room_Data[[#This Row],[Patient Admission Date]])</f>
        <v>2023</v>
      </c>
      <c r="F5954" s="2">
        <v>0.8666666666666667</v>
      </c>
      <c r="G5954" s="8" t="str">
        <f>TEXT(Hospital_Emergency_Room_Data[[#This Row],[Patient Admission Date]],"dddd")</f>
        <v>Wednesday</v>
      </c>
      <c r="H5954" t="s">
        <v>41</v>
      </c>
      <c r="I5954">
        <v>54</v>
      </c>
      <c r="J5954" s="5" t="s">
        <v>9219</v>
      </c>
      <c r="K5954" t="s">
        <v>10</v>
      </c>
      <c r="L5954" t="s">
        <v>13</v>
      </c>
      <c r="M5954" t="s">
        <v>9210</v>
      </c>
      <c r="O5954">
        <v>60</v>
      </c>
      <c r="P5954" t="s">
        <v>9225</v>
      </c>
      <c r="Q5954">
        <v>4</v>
      </c>
      <c r="R5954">
        <v>20</v>
      </c>
      <c r="S5954" t="s">
        <v>9256</v>
      </c>
      <c r="T5954" t="s">
        <v>9263</v>
      </c>
      <c r="U5954" t="s">
        <v>9283</v>
      </c>
      <c r="V5954" t="str" cm="1">
        <f t="array" ref="V5954">_xlfn.IFS(Hospital_Emergency_Room_Data[[#This Row],[Day]]&lt;=10,"Start(1-10)",Hospital_Emergency_Room_Data[[#This Row],[Day]]&lt;=20,"Middle(11-20)",Hospital_Emergency_Room_Data[[#This Row],[Day]]&gt;20,"End(21-30)")</f>
        <v>Start(1-10)</v>
      </c>
    </row>
    <row r="5955" spans="1:22">
      <c r="A5955">
        <v>567420057</v>
      </c>
      <c r="B5955" t="s">
        <v>5960</v>
      </c>
      <c r="C5955" s="1">
        <v>45221</v>
      </c>
      <c r="D5955" t="str">
        <f>TEXT(Hospital_Emergency_Room_Data[[#This Row],[Patient Admission Date]],"mmm")</f>
        <v>Oct</v>
      </c>
      <c r="E5955">
        <f>YEAR(Hospital_Emergency_Room_Data[[#This Row],[Patient Admission Date]])</f>
        <v>2023</v>
      </c>
      <c r="F5955" s="2">
        <v>0.13194444444444445</v>
      </c>
      <c r="G5955" s="8" t="str">
        <f>TEXT(Hospital_Emergency_Room_Data[[#This Row],[Patient Admission Date]],"dddd")</f>
        <v>Sunday</v>
      </c>
      <c r="H5955" t="s">
        <v>41</v>
      </c>
      <c r="I5955">
        <v>24</v>
      </c>
      <c r="J5955" s="5" t="s">
        <v>9220</v>
      </c>
      <c r="K5955" t="s">
        <v>10</v>
      </c>
      <c r="L5955" t="s">
        <v>13</v>
      </c>
      <c r="M5955" t="s">
        <v>9210</v>
      </c>
      <c r="O5955">
        <v>41</v>
      </c>
      <c r="P5955" t="s">
        <v>9225</v>
      </c>
      <c r="Q5955">
        <v>22</v>
      </c>
      <c r="R5955">
        <v>3</v>
      </c>
      <c r="S5955" t="s">
        <v>9258</v>
      </c>
      <c r="T5955" t="s">
        <v>9264</v>
      </c>
      <c r="U5955" t="s">
        <v>9300</v>
      </c>
      <c r="V5955" t="str" cm="1">
        <f t="array" ref="V5955">_xlfn.IFS(Hospital_Emergency_Room_Data[[#This Row],[Day]]&lt;=10,"Start(1-10)",Hospital_Emergency_Room_Data[[#This Row],[Day]]&lt;=20,"Middle(11-20)",Hospital_Emergency_Room_Data[[#This Row],[Day]]&gt;20,"End(21-30)")</f>
        <v>End(21-30)</v>
      </c>
    </row>
    <row r="5956" spans="1:22">
      <c r="A5956">
        <v>173936685</v>
      </c>
      <c r="B5956" t="s">
        <v>5961</v>
      </c>
      <c r="C5956" s="1">
        <v>45419</v>
      </c>
      <c r="D5956" t="str">
        <f>TEXT(Hospital_Emergency_Room_Data[[#This Row],[Patient Admission Date]],"mmm")</f>
        <v>May</v>
      </c>
      <c r="E5956">
        <f>YEAR(Hospital_Emergency_Room_Data[[#This Row],[Patient Admission Date]])</f>
        <v>2024</v>
      </c>
      <c r="F5956" s="2">
        <v>9.583333333333334E-2</v>
      </c>
      <c r="G5956" s="8" t="str">
        <f>TEXT(Hospital_Emergency_Room_Data[[#This Row],[Patient Admission Date]],"dddd")</f>
        <v>Tuesday</v>
      </c>
      <c r="H5956" t="s">
        <v>41</v>
      </c>
      <c r="I5956">
        <v>39</v>
      </c>
      <c r="J5956" s="5" t="s">
        <v>9223</v>
      </c>
      <c r="K5956" t="s">
        <v>10</v>
      </c>
      <c r="L5956" t="s">
        <v>13</v>
      </c>
      <c r="M5956" t="s">
        <v>9210</v>
      </c>
      <c r="O5956">
        <v>36</v>
      </c>
      <c r="P5956" t="s">
        <v>9225</v>
      </c>
      <c r="Q5956">
        <v>7</v>
      </c>
      <c r="R5956">
        <v>2</v>
      </c>
      <c r="S5956" t="s">
        <v>9258</v>
      </c>
      <c r="T5956" t="s">
        <v>9263</v>
      </c>
      <c r="U5956" t="s">
        <v>9300</v>
      </c>
      <c r="V5956" t="str" cm="1">
        <f t="array" ref="V5956">_xlfn.IFS(Hospital_Emergency_Room_Data[[#This Row],[Day]]&lt;=10,"Start(1-10)",Hospital_Emergency_Room_Data[[#This Row],[Day]]&lt;=20,"Middle(11-20)",Hospital_Emergency_Room_Data[[#This Row],[Day]]&gt;20,"End(21-30)")</f>
        <v>Start(1-10)</v>
      </c>
    </row>
    <row r="5957" spans="1:22">
      <c r="A5957">
        <v>544613704</v>
      </c>
      <c r="B5957" t="s">
        <v>5962</v>
      </c>
      <c r="C5957" s="1">
        <v>45514</v>
      </c>
      <c r="D5957" t="str">
        <f>TEXT(Hospital_Emergency_Room_Data[[#This Row],[Patient Admission Date]],"mmm")</f>
        <v>Aug</v>
      </c>
      <c r="E5957">
        <f>YEAR(Hospital_Emergency_Room_Data[[#This Row],[Patient Admission Date]])</f>
        <v>2024</v>
      </c>
      <c r="F5957" s="2">
        <v>0.95138888888888884</v>
      </c>
      <c r="G5957" s="8" t="str">
        <f>TEXT(Hospital_Emergency_Room_Data[[#This Row],[Patient Admission Date]],"dddd")</f>
        <v>Saturday</v>
      </c>
      <c r="H5957" t="s">
        <v>41</v>
      </c>
      <c r="I5957">
        <v>28</v>
      </c>
      <c r="J5957" s="5" t="s">
        <v>9220</v>
      </c>
      <c r="K5957" t="s">
        <v>10</v>
      </c>
      <c r="L5957" t="s">
        <v>13</v>
      </c>
      <c r="M5957" t="s">
        <v>9210</v>
      </c>
      <c r="O5957">
        <v>55</v>
      </c>
      <c r="P5957" t="s">
        <v>9225</v>
      </c>
      <c r="Q5957">
        <v>10</v>
      </c>
      <c r="R5957">
        <v>22</v>
      </c>
      <c r="S5957" t="s">
        <v>9256</v>
      </c>
      <c r="T5957" t="s">
        <v>9265</v>
      </c>
      <c r="U5957" t="s">
        <v>9283</v>
      </c>
      <c r="V5957" t="str" cm="1">
        <f t="array" ref="V5957">_xlfn.IFS(Hospital_Emergency_Room_Data[[#This Row],[Day]]&lt;=10,"Start(1-10)",Hospital_Emergency_Room_Data[[#This Row],[Day]]&lt;=20,"Middle(11-20)",Hospital_Emergency_Room_Data[[#This Row],[Day]]&gt;20,"End(21-30)")</f>
        <v>Start(1-10)</v>
      </c>
    </row>
    <row r="5958" spans="1:22">
      <c r="A5958">
        <v>441493611</v>
      </c>
      <c r="B5958" t="s">
        <v>5963</v>
      </c>
      <c r="C5958" s="1">
        <v>45398</v>
      </c>
      <c r="D5958" t="str">
        <f>TEXT(Hospital_Emergency_Room_Data[[#This Row],[Patient Admission Date]],"mmm")</f>
        <v>Apr</v>
      </c>
      <c r="E5958">
        <f>YEAR(Hospital_Emergency_Room_Data[[#This Row],[Patient Admission Date]])</f>
        <v>2024</v>
      </c>
      <c r="F5958" s="2">
        <v>0.52500000000000002</v>
      </c>
      <c r="G5958" s="8" t="str">
        <f>TEXT(Hospital_Emergency_Room_Data[[#This Row],[Patient Admission Date]],"dddd")</f>
        <v>Tuesday</v>
      </c>
      <c r="H5958" t="s">
        <v>41</v>
      </c>
      <c r="I5958">
        <v>49</v>
      </c>
      <c r="J5958" s="5" t="s">
        <v>9219</v>
      </c>
      <c r="K5958" t="s">
        <v>10</v>
      </c>
      <c r="L5958" t="s">
        <v>13</v>
      </c>
      <c r="M5958" t="s">
        <v>9210</v>
      </c>
      <c r="O5958">
        <v>14</v>
      </c>
      <c r="P5958" t="s">
        <v>9226</v>
      </c>
      <c r="Q5958">
        <v>16</v>
      </c>
      <c r="R5958">
        <v>12</v>
      </c>
      <c r="S5958" t="s">
        <v>9257</v>
      </c>
      <c r="T5958" t="s">
        <v>9262</v>
      </c>
      <c r="U5958" t="s">
        <v>9282</v>
      </c>
      <c r="V5958" t="str" cm="1">
        <f t="array" ref="V5958">_xlfn.IFS(Hospital_Emergency_Room_Data[[#This Row],[Day]]&lt;=10,"Start(1-10)",Hospital_Emergency_Room_Data[[#This Row],[Day]]&lt;=20,"Middle(11-20)",Hospital_Emergency_Room_Data[[#This Row],[Day]]&gt;20,"End(21-30)")</f>
        <v>Middle(11-20)</v>
      </c>
    </row>
    <row r="5959" spans="1:22">
      <c r="A5959">
        <v>357798153</v>
      </c>
      <c r="B5959" t="s">
        <v>5964</v>
      </c>
      <c r="C5959" s="1">
        <v>45356</v>
      </c>
      <c r="D5959" t="str">
        <f>TEXT(Hospital_Emergency_Room_Data[[#This Row],[Patient Admission Date]],"mmm")</f>
        <v>Mar</v>
      </c>
      <c r="E5959">
        <f>YEAR(Hospital_Emergency_Room_Data[[#This Row],[Patient Admission Date]])</f>
        <v>2024</v>
      </c>
      <c r="F5959" s="2">
        <v>0.99444444444444446</v>
      </c>
      <c r="G5959" s="8" t="str">
        <f>TEXT(Hospital_Emergency_Room_Data[[#This Row],[Patient Admission Date]],"dddd")</f>
        <v>Tuesday</v>
      </c>
      <c r="H5959" t="s">
        <v>41</v>
      </c>
      <c r="I5959">
        <v>2</v>
      </c>
      <c r="J5959" s="5" t="s">
        <v>9218</v>
      </c>
      <c r="K5959" t="s">
        <v>10</v>
      </c>
      <c r="L5959" t="s">
        <v>13</v>
      </c>
      <c r="M5959" t="s">
        <v>9210</v>
      </c>
      <c r="O5959">
        <v>29</v>
      </c>
      <c r="P5959" t="s">
        <v>9226</v>
      </c>
      <c r="Q5959">
        <v>5</v>
      </c>
      <c r="R5959">
        <v>23</v>
      </c>
      <c r="S5959" t="s">
        <v>9256</v>
      </c>
      <c r="T5959" t="s">
        <v>9263</v>
      </c>
      <c r="U5959" t="s">
        <v>9282</v>
      </c>
      <c r="V5959" t="str" cm="1">
        <f t="array" ref="V5959">_xlfn.IFS(Hospital_Emergency_Room_Data[[#This Row],[Day]]&lt;=10,"Start(1-10)",Hospital_Emergency_Room_Data[[#This Row],[Day]]&lt;=20,"Middle(11-20)",Hospital_Emergency_Room_Data[[#This Row],[Day]]&gt;20,"End(21-30)")</f>
        <v>Start(1-10)</v>
      </c>
    </row>
    <row r="5960" spans="1:22">
      <c r="A5960">
        <v>671018634</v>
      </c>
      <c r="B5960" t="s">
        <v>5965</v>
      </c>
      <c r="C5960" s="1">
        <v>45306</v>
      </c>
      <c r="D5960" t="str">
        <f>TEXT(Hospital_Emergency_Room_Data[[#This Row],[Patient Admission Date]],"mmm")</f>
        <v>Jan</v>
      </c>
      <c r="E5960">
        <f>YEAR(Hospital_Emergency_Room_Data[[#This Row],[Patient Admission Date]])</f>
        <v>2024</v>
      </c>
      <c r="F5960" s="2">
        <v>0.22916666666666666</v>
      </c>
      <c r="G5960" s="8" t="str">
        <f>TEXT(Hospital_Emergency_Room_Data[[#This Row],[Patient Admission Date]],"dddd")</f>
        <v>Monday</v>
      </c>
      <c r="H5960" t="s">
        <v>41</v>
      </c>
      <c r="I5960">
        <v>49</v>
      </c>
      <c r="J5960" s="5" t="s">
        <v>9219</v>
      </c>
      <c r="K5960" t="s">
        <v>10</v>
      </c>
      <c r="L5960" t="s">
        <v>13</v>
      </c>
      <c r="M5960" t="s">
        <v>9210</v>
      </c>
      <c r="N5960">
        <v>1</v>
      </c>
      <c r="O5960">
        <v>11</v>
      </c>
      <c r="P5960" t="s">
        <v>9226</v>
      </c>
      <c r="Q5960">
        <v>15</v>
      </c>
      <c r="R5960">
        <v>5</v>
      </c>
      <c r="S5960" t="s">
        <v>9258</v>
      </c>
      <c r="T5960" t="s">
        <v>9262</v>
      </c>
      <c r="U5960" t="s">
        <v>9282</v>
      </c>
      <c r="V5960" t="str" cm="1">
        <f t="array" ref="V5960">_xlfn.IFS(Hospital_Emergency_Room_Data[[#This Row],[Day]]&lt;=10,"Start(1-10)",Hospital_Emergency_Room_Data[[#This Row],[Day]]&lt;=20,"Middle(11-20)",Hospital_Emergency_Room_Data[[#This Row],[Day]]&gt;20,"End(21-30)")</f>
        <v>Middle(11-20)</v>
      </c>
    </row>
    <row r="5961" spans="1:22">
      <c r="A5961">
        <v>640233968</v>
      </c>
      <c r="B5961" t="s">
        <v>5966</v>
      </c>
      <c r="C5961" s="1">
        <v>45375</v>
      </c>
      <c r="D5961" t="str">
        <f>TEXT(Hospital_Emergency_Room_Data[[#This Row],[Patient Admission Date]],"mmm")</f>
        <v>Mar</v>
      </c>
      <c r="E5961">
        <f>YEAR(Hospital_Emergency_Room_Data[[#This Row],[Patient Admission Date]])</f>
        <v>2024</v>
      </c>
      <c r="F5961" s="2">
        <v>0.75347222222222221</v>
      </c>
      <c r="G5961" s="8" t="str">
        <f>TEXT(Hospital_Emergency_Room_Data[[#This Row],[Patient Admission Date]],"dddd")</f>
        <v>Sunday</v>
      </c>
      <c r="H5961" t="s">
        <v>41</v>
      </c>
      <c r="I5961">
        <v>38</v>
      </c>
      <c r="J5961" s="5" t="s">
        <v>9223</v>
      </c>
      <c r="K5961" t="s">
        <v>10</v>
      </c>
      <c r="L5961" t="s">
        <v>13</v>
      </c>
      <c r="M5961" t="s">
        <v>9210</v>
      </c>
      <c r="N5961">
        <v>2</v>
      </c>
      <c r="O5961">
        <v>60</v>
      </c>
      <c r="P5961" t="s">
        <v>9225</v>
      </c>
      <c r="Q5961">
        <v>24</v>
      </c>
      <c r="R5961">
        <v>18</v>
      </c>
      <c r="S5961" t="s">
        <v>9256</v>
      </c>
      <c r="T5961" t="s">
        <v>9264</v>
      </c>
      <c r="U5961" t="s">
        <v>9283</v>
      </c>
      <c r="V5961" t="str" cm="1">
        <f t="array" ref="V5961">_xlfn.IFS(Hospital_Emergency_Room_Data[[#This Row],[Day]]&lt;=10,"Start(1-10)",Hospital_Emergency_Room_Data[[#This Row],[Day]]&lt;=20,"Middle(11-20)",Hospital_Emergency_Room_Data[[#This Row],[Day]]&gt;20,"End(21-30)")</f>
        <v>End(21-30)</v>
      </c>
    </row>
    <row r="5962" spans="1:22">
      <c r="A5962">
        <v>692570575</v>
      </c>
      <c r="B5962" t="s">
        <v>5967</v>
      </c>
      <c r="C5962" s="1">
        <v>45118</v>
      </c>
      <c r="D5962" t="str">
        <f>TEXT(Hospital_Emergency_Room_Data[[#This Row],[Patient Admission Date]],"mmm")</f>
        <v>Jul</v>
      </c>
      <c r="E5962">
        <f>YEAR(Hospital_Emergency_Room_Data[[#This Row],[Patient Admission Date]])</f>
        <v>2023</v>
      </c>
      <c r="F5962" s="2">
        <v>0.78055555555555556</v>
      </c>
      <c r="G5962" s="8" t="str">
        <f>TEXT(Hospital_Emergency_Room_Data[[#This Row],[Patient Admission Date]],"dddd")</f>
        <v>Tuesday</v>
      </c>
      <c r="H5962" t="s">
        <v>41</v>
      </c>
      <c r="I5962">
        <v>60</v>
      </c>
      <c r="J5962" s="5" t="s">
        <v>9217</v>
      </c>
      <c r="K5962" t="s">
        <v>10</v>
      </c>
      <c r="L5962" t="s">
        <v>13</v>
      </c>
      <c r="M5962" t="s">
        <v>9210</v>
      </c>
      <c r="N5962">
        <v>3</v>
      </c>
      <c r="O5962">
        <v>13</v>
      </c>
      <c r="P5962" t="s">
        <v>9226</v>
      </c>
      <c r="Q5962">
        <v>11</v>
      </c>
      <c r="R5962">
        <v>18</v>
      </c>
      <c r="S5962" t="s">
        <v>9256</v>
      </c>
      <c r="T5962" t="s">
        <v>9265</v>
      </c>
      <c r="U5962" t="s">
        <v>9282</v>
      </c>
      <c r="V5962" t="str" cm="1">
        <f t="array" ref="V5962">_xlfn.IFS(Hospital_Emergency_Room_Data[[#This Row],[Day]]&lt;=10,"Start(1-10)",Hospital_Emergency_Room_Data[[#This Row],[Day]]&lt;=20,"Middle(11-20)",Hospital_Emergency_Room_Data[[#This Row],[Day]]&gt;20,"End(21-30)")</f>
        <v>Middle(11-20)</v>
      </c>
    </row>
    <row r="5963" spans="1:22">
      <c r="A5963">
        <v>778042774</v>
      </c>
      <c r="B5963" t="s">
        <v>5968</v>
      </c>
      <c r="C5963" s="1">
        <v>45048</v>
      </c>
      <c r="D5963" t="str">
        <f>TEXT(Hospital_Emergency_Room_Data[[#This Row],[Patient Admission Date]],"mmm")</f>
        <v>May</v>
      </c>
      <c r="E5963">
        <f>YEAR(Hospital_Emergency_Room_Data[[#This Row],[Patient Admission Date]])</f>
        <v>2023</v>
      </c>
      <c r="F5963" s="2">
        <v>0.78749999999999998</v>
      </c>
      <c r="G5963" s="8" t="str">
        <f>TEXT(Hospital_Emergency_Room_Data[[#This Row],[Patient Admission Date]],"dddd")</f>
        <v>Tuesday</v>
      </c>
      <c r="H5963" t="s">
        <v>41</v>
      </c>
      <c r="I5963">
        <v>50</v>
      </c>
      <c r="J5963" s="5" t="s">
        <v>9219</v>
      </c>
      <c r="K5963" t="s">
        <v>10</v>
      </c>
      <c r="L5963" t="s">
        <v>13</v>
      </c>
      <c r="M5963" t="s">
        <v>9210</v>
      </c>
      <c r="N5963">
        <v>10</v>
      </c>
      <c r="O5963">
        <v>38</v>
      </c>
      <c r="P5963" t="s">
        <v>9225</v>
      </c>
      <c r="Q5963">
        <v>2</v>
      </c>
      <c r="R5963">
        <v>18</v>
      </c>
      <c r="S5963" t="s">
        <v>9256</v>
      </c>
      <c r="T5963" t="s">
        <v>9263</v>
      </c>
      <c r="U5963" t="s">
        <v>9300</v>
      </c>
      <c r="V5963" t="str" cm="1">
        <f t="array" ref="V5963">_xlfn.IFS(Hospital_Emergency_Room_Data[[#This Row],[Day]]&lt;=10,"Start(1-10)",Hospital_Emergency_Room_Data[[#This Row],[Day]]&lt;=20,"Middle(11-20)",Hospital_Emergency_Room_Data[[#This Row],[Day]]&gt;20,"End(21-30)")</f>
        <v>Start(1-10)</v>
      </c>
    </row>
    <row r="5964" spans="1:22">
      <c r="A5964">
        <v>272518307</v>
      </c>
      <c r="B5964" t="s">
        <v>5969</v>
      </c>
      <c r="C5964" s="1">
        <v>45424</v>
      </c>
      <c r="D5964" t="str">
        <f>TEXT(Hospital_Emergency_Room_Data[[#This Row],[Patient Admission Date]],"mmm")</f>
        <v>May</v>
      </c>
      <c r="E5964">
        <f>YEAR(Hospital_Emergency_Room_Data[[#This Row],[Patient Admission Date]])</f>
        <v>2024</v>
      </c>
      <c r="F5964" s="2">
        <v>0.15347222222222223</v>
      </c>
      <c r="G5964" s="8" t="str">
        <f>TEXT(Hospital_Emergency_Room_Data[[#This Row],[Patient Admission Date]],"dddd")</f>
        <v>Sunday</v>
      </c>
      <c r="H5964" t="s">
        <v>41</v>
      </c>
      <c r="I5964">
        <v>30</v>
      </c>
      <c r="J5964" s="5" t="s">
        <v>9223</v>
      </c>
      <c r="K5964" t="s">
        <v>10</v>
      </c>
      <c r="L5964" t="s">
        <v>50</v>
      </c>
      <c r="M5964" t="s">
        <v>9210</v>
      </c>
      <c r="O5964">
        <v>45</v>
      </c>
      <c r="P5964" t="s">
        <v>9225</v>
      </c>
      <c r="Q5964">
        <v>12</v>
      </c>
      <c r="R5964">
        <v>3</v>
      </c>
      <c r="S5964" t="s">
        <v>9258</v>
      </c>
      <c r="T5964" t="s">
        <v>9265</v>
      </c>
      <c r="U5964" t="s">
        <v>9300</v>
      </c>
      <c r="V5964" t="str" cm="1">
        <f t="array" ref="V5964">_xlfn.IFS(Hospital_Emergency_Room_Data[[#This Row],[Day]]&lt;=10,"Start(1-10)",Hospital_Emergency_Room_Data[[#This Row],[Day]]&lt;=20,"Middle(11-20)",Hospital_Emergency_Room_Data[[#This Row],[Day]]&gt;20,"End(21-30)")</f>
        <v>Middle(11-20)</v>
      </c>
    </row>
    <row r="5965" spans="1:22">
      <c r="A5965">
        <v>403087603</v>
      </c>
      <c r="B5965" t="s">
        <v>5970</v>
      </c>
      <c r="C5965" s="1">
        <v>45442</v>
      </c>
      <c r="D5965" t="str">
        <f>TEXT(Hospital_Emergency_Room_Data[[#This Row],[Patient Admission Date]],"mmm")</f>
        <v>May</v>
      </c>
      <c r="E5965">
        <f>YEAR(Hospital_Emergency_Room_Data[[#This Row],[Patient Admission Date]])</f>
        <v>2024</v>
      </c>
      <c r="F5965" s="2">
        <v>0.32847222222222222</v>
      </c>
      <c r="G5965" s="8" t="str">
        <f>TEXT(Hospital_Emergency_Room_Data[[#This Row],[Patient Admission Date]],"dddd")</f>
        <v>Thursday</v>
      </c>
      <c r="H5965" t="s">
        <v>41</v>
      </c>
      <c r="I5965">
        <v>40</v>
      </c>
      <c r="J5965" s="5" t="s">
        <v>9223</v>
      </c>
      <c r="K5965" t="s">
        <v>10</v>
      </c>
      <c r="L5965" t="s">
        <v>50</v>
      </c>
      <c r="M5965" t="s">
        <v>9210</v>
      </c>
      <c r="O5965">
        <v>39</v>
      </c>
      <c r="P5965" t="s">
        <v>9225</v>
      </c>
      <c r="Q5965">
        <v>30</v>
      </c>
      <c r="R5965">
        <v>7</v>
      </c>
      <c r="S5965" t="s">
        <v>9255</v>
      </c>
      <c r="T5965" t="s">
        <v>9264</v>
      </c>
      <c r="U5965" t="s">
        <v>9300</v>
      </c>
      <c r="V5965" t="str" cm="1">
        <f t="array" ref="V5965">_xlfn.IFS(Hospital_Emergency_Room_Data[[#This Row],[Day]]&lt;=10,"Start(1-10)",Hospital_Emergency_Room_Data[[#This Row],[Day]]&lt;=20,"Middle(11-20)",Hospital_Emergency_Room_Data[[#This Row],[Day]]&gt;20,"End(21-30)")</f>
        <v>End(21-30)</v>
      </c>
    </row>
    <row r="5966" spans="1:22">
      <c r="A5966">
        <v>507252094</v>
      </c>
      <c r="B5966" t="s">
        <v>5971</v>
      </c>
      <c r="C5966" s="1">
        <v>45275</v>
      </c>
      <c r="D5966" t="str">
        <f>TEXT(Hospital_Emergency_Room_Data[[#This Row],[Patient Admission Date]],"mmm")</f>
        <v>Dec</v>
      </c>
      <c r="E5966">
        <f>YEAR(Hospital_Emergency_Room_Data[[#This Row],[Patient Admission Date]])</f>
        <v>2023</v>
      </c>
      <c r="F5966" s="2">
        <v>0.4597222222222222</v>
      </c>
      <c r="G5966" s="8" t="str">
        <f>TEXT(Hospital_Emergency_Room_Data[[#This Row],[Patient Admission Date]],"dddd")</f>
        <v>Friday</v>
      </c>
      <c r="H5966" t="s">
        <v>41</v>
      </c>
      <c r="I5966">
        <v>63</v>
      </c>
      <c r="J5966" s="5" t="s">
        <v>9217</v>
      </c>
      <c r="K5966" t="s">
        <v>10</v>
      </c>
      <c r="L5966" t="s">
        <v>50</v>
      </c>
      <c r="M5966" t="s">
        <v>9210</v>
      </c>
      <c r="O5966">
        <v>45</v>
      </c>
      <c r="P5966" t="s">
        <v>9225</v>
      </c>
      <c r="Q5966">
        <v>15</v>
      </c>
      <c r="R5966">
        <v>11</v>
      </c>
      <c r="S5966" t="s">
        <v>9255</v>
      </c>
      <c r="T5966" t="s">
        <v>9262</v>
      </c>
      <c r="U5966" t="s">
        <v>9300</v>
      </c>
      <c r="V5966" t="str" cm="1">
        <f t="array" ref="V5966">_xlfn.IFS(Hospital_Emergency_Room_Data[[#This Row],[Day]]&lt;=10,"Start(1-10)",Hospital_Emergency_Room_Data[[#This Row],[Day]]&lt;=20,"Middle(11-20)",Hospital_Emergency_Room_Data[[#This Row],[Day]]&gt;20,"End(21-30)")</f>
        <v>Middle(11-20)</v>
      </c>
    </row>
    <row r="5967" spans="1:22">
      <c r="A5967">
        <v>688146386</v>
      </c>
      <c r="B5967" t="s">
        <v>5972</v>
      </c>
      <c r="C5967" s="1">
        <v>45354</v>
      </c>
      <c r="D5967" t="str">
        <f>TEXT(Hospital_Emergency_Room_Data[[#This Row],[Patient Admission Date]],"mmm")</f>
        <v>Mar</v>
      </c>
      <c r="E5967">
        <f>YEAR(Hospital_Emergency_Room_Data[[#This Row],[Patient Admission Date]])</f>
        <v>2024</v>
      </c>
      <c r="F5967" s="2">
        <v>0.18263888888888888</v>
      </c>
      <c r="G5967" s="8" t="str">
        <f>TEXT(Hospital_Emergency_Room_Data[[#This Row],[Patient Admission Date]],"dddd")</f>
        <v>Sunday</v>
      </c>
      <c r="H5967" t="s">
        <v>41</v>
      </c>
      <c r="I5967">
        <v>53</v>
      </c>
      <c r="J5967" s="5" t="s">
        <v>9219</v>
      </c>
      <c r="K5967" t="s">
        <v>10</v>
      </c>
      <c r="L5967" t="s">
        <v>50</v>
      </c>
      <c r="M5967" t="s">
        <v>9210</v>
      </c>
      <c r="O5967">
        <v>29</v>
      </c>
      <c r="P5967" t="s">
        <v>9226</v>
      </c>
      <c r="Q5967">
        <v>3</v>
      </c>
      <c r="R5967">
        <v>4</v>
      </c>
      <c r="S5967" t="s">
        <v>9258</v>
      </c>
      <c r="T5967" t="s">
        <v>9263</v>
      </c>
      <c r="U5967" t="s">
        <v>9282</v>
      </c>
      <c r="V5967" t="str" cm="1">
        <f t="array" ref="V5967">_xlfn.IFS(Hospital_Emergency_Room_Data[[#This Row],[Day]]&lt;=10,"Start(1-10)",Hospital_Emergency_Room_Data[[#This Row],[Day]]&lt;=20,"Middle(11-20)",Hospital_Emergency_Room_Data[[#This Row],[Day]]&gt;20,"End(21-30)")</f>
        <v>Start(1-10)</v>
      </c>
    </row>
    <row r="5968" spans="1:22">
      <c r="A5968">
        <v>214145146</v>
      </c>
      <c r="B5968" t="s">
        <v>5973</v>
      </c>
      <c r="C5968" s="1">
        <v>45202</v>
      </c>
      <c r="D5968" t="str">
        <f>TEXT(Hospital_Emergency_Room_Data[[#This Row],[Patient Admission Date]],"mmm")</f>
        <v>Oct</v>
      </c>
      <c r="E5968">
        <f>YEAR(Hospital_Emergency_Room_Data[[#This Row],[Patient Admission Date]])</f>
        <v>2023</v>
      </c>
      <c r="F5968" s="2">
        <v>0.65625</v>
      </c>
      <c r="G5968" s="8" t="str">
        <f>TEXT(Hospital_Emergency_Room_Data[[#This Row],[Patient Admission Date]],"dddd")</f>
        <v>Tuesday</v>
      </c>
      <c r="H5968" t="s">
        <v>41</v>
      </c>
      <c r="I5968">
        <v>2</v>
      </c>
      <c r="J5968" s="5" t="s">
        <v>9218</v>
      </c>
      <c r="K5968" t="s">
        <v>10</v>
      </c>
      <c r="L5968" t="s">
        <v>9281</v>
      </c>
      <c r="M5968" t="s">
        <v>9210</v>
      </c>
      <c r="O5968">
        <v>21</v>
      </c>
      <c r="P5968" t="s">
        <v>9226</v>
      </c>
      <c r="Q5968">
        <v>3</v>
      </c>
      <c r="R5968">
        <v>15</v>
      </c>
      <c r="S5968" t="s">
        <v>9257</v>
      </c>
      <c r="T5968" t="s">
        <v>9263</v>
      </c>
      <c r="U5968" t="s">
        <v>9282</v>
      </c>
      <c r="V5968" t="str" cm="1">
        <f t="array" ref="V5968">_xlfn.IFS(Hospital_Emergency_Room_Data[[#This Row],[Day]]&lt;=10,"Start(1-10)",Hospital_Emergency_Room_Data[[#This Row],[Day]]&lt;=20,"Middle(11-20)",Hospital_Emergency_Room_Data[[#This Row],[Day]]&gt;20,"End(21-30)")</f>
        <v>Start(1-10)</v>
      </c>
    </row>
    <row r="5969" spans="1:22">
      <c r="A5969">
        <v>779674873</v>
      </c>
      <c r="B5969" t="s">
        <v>5974</v>
      </c>
      <c r="C5969" s="1">
        <v>45254</v>
      </c>
      <c r="D5969" t="str">
        <f>TEXT(Hospital_Emergency_Room_Data[[#This Row],[Patient Admission Date]],"mmm")</f>
        <v>Nov</v>
      </c>
      <c r="E5969">
        <f>YEAR(Hospital_Emergency_Room_Data[[#This Row],[Patient Admission Date]])</f>
        <v>2023</v>
      </c>
      <c r="F5969" s="2">
        <v>9.7222222222222224E-3</v>
      </c>
      <c r="G5969" s="8" t="str">
        <f>TEXT(Hospital_Emergency_Room_Data[[#This Row],[Patient Admission Date]],"dddd")</f>
        <v>Friday</v>
      </c>
      <c r="H5969" t="s">
        <v>41</v>
      </c>
      <c r="I5969">
        <v>60</v>
      </c>
      <c r="J5969" s="5" t="s">
        <v>9217</v>
      </c>
      <c r="K5969" t="s">
        <v>10</v>
      </c>
      <c r="L5969" t="s">
        <v>9281</v>
      </c>
      <c r="M5969" t="s">
        <v>9210</v>
      </c>
      <c r="O5969">
        <v>36</v>
      </c>
      <c r="P5969" t="s">
        <v>9225</v>
      </c>
      <c r="Q5969">
        <v>24</v>
      </c>
      <c r="R5969">
        <v>0</v>
      </c>
      <c r="S5969" t="s">
        <v>9258</v>
      </c>
      <c r="T5969" t="s">
        <v>9264</v>
      </c>
      <c r="U5969" t="s">
        <v>9300</v>
      </c>
      <c r="V5969" t="str" cm="1">
        <f t="array" ref="V5969">_xlfn.IFS(Hospital_Emergency_Room_Data[[#This Row],[Day]]&lt;=10,"Start(1-10)",Hospital_Emergency_Room_Data[[#This Row],[Day]]&lt;=20,"Middle(11-20)",Hospital_Emergency_Room_Data[[#This Row],[Day]]&gt;20,"End(21-30)")</f>
        <v>End(21-30)</v>
      </c>
    </row>
    <row r="5970" spans="1:22">
      <c r="A5970">
        <v>707433573</v>
      </c>
      <c r="B5970" t="s">
        <v>5975</v>
      </c>
      <c r="C5970" s="1">
        <v>45464</v>
      </c>
      <c r="D5970" t="str">
        <f>TEXT(Hospital_Emergency_Room_Data[[#This Row],[Patient Admission Date]],"mmm")</f>
        <v>Jun</v>
      </c>
      <c r="E5970">
        <f>YEAR(Hospital_Emergency_Room_Data[[#This Row],[Patient Admission Date]])</f>
        <v>2024</v>
      </c>
      <c r="F5970" s="2">
        <v>0.58194444444444449</v>
      </c>
      <c r="G5970" s="8" t="str">
        <f>TEXT(Hospital_Emergency_Room_Data[[#This Row],[Patient Admission Date]],"dddd")</f>
        <v>Friday</v>
      </c>
      <c r="H5970" t="s">
        <v>41</v>
      </c>
      <c r="I5970">
        <v>63</v>
      </c>
      <c r="J5970" s="5" t="s">
        <v>9217</v>
      </c>
      <c r="K5970" t="s">
        <v>10</v>
      </c>
      <c r="L5970" t="s">
        <v>9281</v>
      </c>
      <c r="M5970" t="s">
        <v>9210</v>
      </c>
      <c r="O5970">
        <v>12</v>
      </c>
      <c r="P5970" t="s">
        <v>9226</v>
      </c>
      <c r="Q5970">
        <v>21</v>
      </c>
      <c r="R5970">
        <v>13</v>
      </c>
      <c r="S5970" t="s">
        <v>9257</v>
      </c>
      <c r="T5970" t="s">
        <v>9262</v>
      </c>
      <c r="U5970" t="s">
        <v>9282</v>
      </c>
      <c r="V5970" t="str" cm="1">
        <f t="array" ref="V5970">_xlfn.IFS(Hospital_Emergency_Room_Data[[#This Row],[Day]]&lt;=10,"Start(1-10)",Hospital_Emergency_Room_Data[[#This Row],[Day]]&lt;=20,"Middle(11-20)",Hospital_Emergency_Room_Data[[#This Row],[Day]]&gt;20,"End(21-30)")</f>
        <v>End(21-30)</v>
      </c>
    </row>
    <row r="5971" spans="1:22">
      <c r="A5971">
        <v>261678550</v>
      </c>
      <c r="B5971" t="s">
        <v>5976</v>
      </c>
      <c r="C5971" s="1">
        <v>45085</v>
      </c>
      <c r="D5971" t="str">
        <f>TEXT(Hospital_Emergency_Room_Data[[#This Row],[Patient Admission Date]],"mmm")</f>
        <v>Jun</v>
      </c>
      <c r="E5971">
        <f>YEAR(Hospital_Emergency_Room_Data[[#This Row],[Patient Admission Date]])</f>
        <v>2023</v>
      </c>
      <c r="F5971" s="2">
        <v>0.64652777777777781</v>
      </c>
      <c r="G5971" s="8" t="str">
        <f>TEXT(Hospital_Emergency_Room_Data[[#This Row],[Patient Admission Date]],"dddd")</f>
        <v>Thursday</v>
      </c>
      <c r="H5971" t="s">
        <v>41</v>
      </c>
      <c r="I5971">
        <v>54</v>
      </c>
      <c r="J5971" s="5" t="s">
        <v>9219</v>
      </c>
      <c r="K5971" t="s">
        <v>10</v>
      </c>
      <c r="L5971" t="s">
        <v>9281</v>
      </c>
      <c r="M5971" t="s">
        <v>9210</v>
      </c>
      <c r="O5971">
        <v>39</v>
      </c>
      <c r="P5971" t="s">
        <v>9225</v>
      </c>
      <c r="Q5971">
        <v>8</v>
      </c>
      <c r="R5971">
        <v>15</v>
      </c>
      <c r="S5971" t="s">
        <v>9257</v>
      </c>
      <c r="T5971" t="s">
        <v>9265</v>
      </c>
      <c r="U5971" t="s">
        <v>9300</v>
      </c>
      <c r="V5971" t="str" cm="1">
        <f t="array" ref="V5971">_xlfn.IFS(Hospital_Emergency_Room_Data[[#This Row],[Day]]&lt;=10,"Start(1-10)",Hospital_Emergency_Room_Data[[#This Row],[Day]]&lt;=20,"Middle(11-20)",Hospital_Emergency_Room_Data[[#This Row],[Day]]&gt;20,"End(21-30)")</f>
        <v>Start(1-10)</v>
      </c>
    </row>
    <row r="5972" spans="1:22">
      <c r="A5972">
        <v>652521081</v>
      </c>
      <c r="B5972" t="s">
        <v>5977</v>
      </c>
      <c r="C5972" s="1">
        <v>45509</v>
      </c>
      <c r="D5972" t="str">
        <f>TEXT(Hospital_Emergency_Room_Data[[#This Row],[Patient Admission Date]],"mmm")</f>
        <v>Aug</v>
      </c>
      <c r="E5972">
        <f>YEAR(Hospital_Emergency_Room_Data[[#This Row],[Patient Admission Date]])</f>
        <v>2024</v>
      </c>
      <c r="F5972" s="2">
        <v>0.65208333333333335</v>
      </c>
      <c r="G5972" s="8" t="str">
        <f>TEXT(Hospital_Emergency_Room_Data[[#This Row],[Patient Admission Date]],"dddd")</f>
        <v>Monday</v>
      </c>
      <c r="H5972" t="s">
        <v>41</v>
      </c>
      <c r="I5972">
        <v>13</v>
      </c>
      <c r="J5972" s="5" t="s">
        <v>9221</v>
      </c>
      <c r="K5972" t="s">
        <v>10</v>
      </c>
      <c r="L5972" t="s">
        <v>9281</v>
      </c>
      <c r="M5972" t="s">
        <v>9210</v>
      </c>
      <c r="O5972">
        <v>55</v>
      </c>
      <c r="P5972" t="s">
        <v>9225</v>
      </c>
      <c r="Q5972">
        <v>5</v>
      </c>
      <c r="R5972">
        <v>15</v>
      </c>
      <c r="S5972" t="s">
        <v>9257</v>
      </c>
      <c r="T5972" t="s">
        <v>9263</v>
      </c>
      <c r="U5972" t="s">
        <v>9283</v>
      </c>
      <c r="V5972" t="str" cm="1">
        <f t="array" ref="V5972">_xlfn.IFS(Hospital_Emergency_Room_Data[[#This Row],[Day]]&lt;=10,"Start(1-10)",Hospital_Emergency_Room_Data[[#This Row],[Day]]&lt;=20,"Middle(11-20)",Hospital_Emergency_Room_Data[[#This Row],[Day]]&gt;20,"End(21-30)")</f>
        <v>Start(1-10)</v>
      </c>
    </row>
    <row r="5973" spans="1:22">
      <c r="A5973">
        <v>140425675</v>
      </c>
      <c r="B5973" t="s">
        <v>5978</v>
      </c>
      <c r="C5973" s="1">
        <v>45065</v>
      </c>
      <c r="D5973" t="str">
        <f>TEXT(Hospital_Emergency_Room_Data[[#This Row],[Patient Admission Date]],"mmm")</f>
        <v>May</v>
      </c>
      <c r="E5973">
        <f>YEAR(Hospital_Emergency_Room_Data[[#This Row],[Patient Admission Date]])</f>
        <v>2023</v>
      </c>
      <c r="F5973" s="2">
        <v>0.9868055555555556</v>
      </c>
      <c r="G5973" s="8" t="str">
        <f>TEXT(Hospital_Emergency_Room_Data[[#This Row],[Patient Admission Date]],"dddd")</f>
        <v>Friday</v>
      </c>
      <c r="H5973" t="s">
        <v>41</v>
      </c>
      <c r="I5973">
        <v>75</v>
      </c>
      <c r="J5973" s="5" t="s">
        <v>9222</v>
      </c>
      <c r="K5973" t="s">
        <v>10</v>
      </c>
      <c r="L5973" t="s">
        <v>9281</v>
      </c>
      <c r="M5973" t="s">
        <v>9210</v>
      </c>
      <c r="O5973">
        <v>56</v>
      </c>
      <c r="P5973" t="s">
        <v>9225</v>
      </c>
      <c r="Q5973">
        <v>19</v>
      </c>
      <c r="R5973">
        <v>23</v>
      </c>
      <c r="S5973" t="s">
        <v>9256</v>
      </c>
      <c r="T5973" t="s">
        <v>9262</v>
      </c>
      <c r="U5973" t="s">
        <v>9283</v>
      </c>
      <c r="V5973" t="str" cm="1">
        <f t="array" ref="V5973">_xlfn.IFS(Hospital_Emergency_Room_Data[[#This Row],[Day]]&lt;=10,"Start(1-10)",Hospital_Emergency_Room_Data[[#This Row],[Day]]&lt;=20,"Middle(11-20)",Hospital_Emergency_Room_Data[[#This Row],[Day]]&gt;20,"End(21-30)")</f>
        <v>Middle(11-20)</v>
      </c>
    </row>
    <row r="5974" spans="1:22">
      <c r="A5974">
        <v>365205803</v>
      </c>
      <c r="B5974" t="s">
        <v>5979</v>
      </c>
      <c r="C5974" s="1">
        <v>45133</v>
      </c>
      <c r="D5974" t="str">
        <f>TEXT(Hospital_Emergency_Room_Data[[#This Row],[Patient Admission Date]],"mmm")</f>
        <v>Jul</v>
      </c>
      <c r="E5974">
        <f>YEAR(Hospital_Emergency_Room_Data[[#This Row],[Patient Admission Date]])</f>
        <v>2023</v>
      </c>
      <c r="F5974" s="2">
        <v>0.79791666666666672</v>
      </c>
      <c r="G5974" s="8" t="str">
        <f>TEXT(Hospital_Emergency_Room_Data[[#This Row],[Patient Admission Date]],"dddd")</f>
        <v>Wednesday</v>
      </c>
      <c r="H5974" t="s">
        <v>41</v>
      </c>
      <c r="I5974">
        <v>6</v>
      </c>
      <c r="J5974" s="5" t="s">
        <v>9221</v>
      </c>
      <c r="K5974" t="s">
        <v>10</v>
      </c>
      <c r="L5974" t="s">
        <v>9281</v>
      </c>
      <c r="M5974" t="s">
        <v>9210</v>
      </c>
      <c r="O5974">
        <v>41</v>
      </c>
      <c r="P5974" t="s">
        <v>9225</v>
      </c>
      <c r="Q5974">
        <v>26</v>
      </c>
      <c r="R5974">
        <v>19</v>
      </c>
      <c r="S5974" t="s">
        <v>9256</v>
      </c>
      <c r="T5974" t="s">
        <v>9264</v>
      </c>
      <c r="U5974" t="s">
        <v>9300</v>
      </c>
      <c r="V5974" t="str" cm="1">
        <f t="array" ref="V5974">_xlfn.IFS(Hospital_Emergency_Room_Data[[#This Row],[Day]]&lt;=10,"Start(1-10)",Hospital_Emergency_Room_Data[[#This Row],[Day]]&lt;=20,"Middle(11-20)",Hospital_Emergency_Room_Data[[#This Row],[Day]]&gt;20,"End(21-30)")</f>
        <v>End(21-30)</v>
      </c>
    </row>
    <row r="5975" spans="1:22">
      <c r="A5975">
        <v>106912707</v>
      </c>
      <c r="B5975" t="s">
        <v>5980</v>
      </c>
      <c r="C5975" s="1">
        <v>45369</v>
      </c>
      <c r="D5975" t="str">
        <f>TEXT(Hospital_Emergency_Room_Data[[#This Row],[Patient Admission Date]],"mmm")</f>
        <v>Mar</v>
      </c>
      <c r="E5975">
        <f>YEAR(Hospital_Emergency_Room_Data[[#This Row],[Patient Admission Date]])</f>
        <v>2024</v>
      </c>
      <c r="F5975" s="2">
        <v>0.57361111111111107</v>
      </c>
      <c r="G5975" s="8" t="str">
        <f>TEXT(Hospital_Emergency_Room_Data[[#This Row],[Patient Admission Date]],"dddd")</f>
        <v>Monday</v>
      </c>
      <c r="H5975" t="s">
        <v>41</v>
      </c>
      <c r="I5975">
        <v>47</v>
      </c>
      <c r="J5975" s="5" t="s">
        <v>9219</v>
      </c>
      <c r="K5975" t="s">
        <v>10</v>
      </c>
      <c r="L5975" t="s">
        <v>9281</v>
      </c>
      <c r="M5975" t="s">
        <v>9210</v>
      </c>
      <c r="O5975">
        <v>45</v>
      </c>
      <c r="P5975" t="s">
        <v>9225</v>
      </c>
      <c r="Q5975">
        <v>18</v>
      </c>
      <c r="R5975">
        <v>13</v>
      </c>
      <c r="S5975" t="s">
        <v>9257</v>
      </c>
      <c r="T5975" t="s">
        <v>9262</v>
      </c>
      <c r="U5975" t="s">
        <v>9300</v>
      </c>
      <c r="V5975" t="str" cm="1">
        <f t="array" ref="V5975">_xlfn.IFS(Hospital_Emergency_Room_Data[[#This Row],[Day]]&lt;=10,"Start(1-10)",Hospital_Emergency_Room_Data[[#This Row],[Day]]&lt;=20,"Middle(11-20)",Hospital_Emergency_Room_Data[[#This Row],[Day]]&gt;20,"End(21-30)")</f>
        <v>Middle(11-20)</v>
      </c>
    </row>
    <row r="5976" spans="1:22">
      <c r="A5976">
        <v>134190064</v>
      </c>
      <c r="B5976" t="s">
        <v>5981</v>
      </c>
      <c r="C5976" s="1">
        <v>45262</v>
      </c>
      <c r="D5976" t="str">
        <f>TEXT(Hospital_Emergency_Room_Data[[#This Row],[Patient Admission Date]],"mmm")</f>
        <v>Dec</v>
      </c>
      <c r="E5976">
        <f>YEAR(Hospital_Emergency_Room_Data[[#This Row],[Patient Admission Date]])</f>
        <v>2023</v>
      </c>
      <c r="F5976" s="2">
        <v>0.36388888888888887</v>
      </c>
      <c r="G5976" s="8" t="str">
        <f>TEXT(Hospital_Emergency_Room_Data[[#This Row],[Patient Admission Date]],"dddd")</f>
        <v>Saturday</v>
      </c>
      <c r="H5976" t="s">
        <v>41</v>
      </c>
      <c r="I5976">
        <v>66</v>
      </c>
      <c r="J5976" s="5" t="s">
        <v>9217</v>
      </c>
      <c r="K5976" t="s">
        <v>10</v>
      </c>
      <c r="L5976" t="s">
        <v>9281</v>
      </c>
      <c r="M5976" t="s">
        <v>9210</v>
      </c>
      <c r="O5976">
        <v>54</v>
      </c>
      <c r="P5976" t="s">
        <v>9225</v>
      </c>
      <c r="Q5976">
        <v>2</v>
      </c>
      <c r="R5976">
        <v>8</v>
      </c>
      <c r="S5976" t="s">
        <v>9255</v>
      </c>
      <c r="T5976" t="s">
        <v>9263</v>
      </c>
      <c r="U5976" t="s">
        <v>9283</v>
      </c>
      <c r="V5976" t="str" cm="1">
        <f t="array" ref="V5976">_xlfn.IFS(Hospital_Emergency_Room_Data[[#This Row],[Day]]&lt;=10,"Start(1-10)",Hospital_Emergency_Room_Data[[#This Row],[Day]]&lt;=20,"Middle(11-20)",Hospital_Emergency_Room_Data[[#This Row],[Day]]&gt;20,"End(21-30)")</f>
        <v>Start(1-10)</v>
      </c>
    </row>
    <row r="5977" spans="1:22">
      <c r="A5977">
        <v>743657031</v>
      </c>
      <c r="B5977" t="s">
        <v>5982</v>
      </c>
      <c r="C5977" s="1">
        <v>45277</v>
      </c>
      <c r="D5977" t="str">
        <f>TEXT(Hospital_Emergency_Room_Data[[#This Row],[Patient Admission Date]],"mmm")</f>
        <v>Dec</v>
      </c>
      <c r="E5977">
        <f>YEAR(Hospital_Emergency_Room_Data[[#This Row],[Patient Admission Date]])</f>
        <v>2023</v>
      </c>
      <c r="F5977" s="2">
        <v>0.83402777777777781</v>
      </c>
      <c r="G5977" s="8" t="str">
        <f>TEXT(Hospital_Emergency_Room_Data[[#This Row],[Patient Admission Date]],"dddd")</f>
        <v>Sunday</v>
      </c>
      <c r="H5977" t="s">
        <v>41</v>
      </c>
      <c r="I5977">
        <v>48</v>
      </c>
      <c r="J5977" s="5" t="s">
        <v>9219</v>
      </c>
      <c r="K5977" t="s">
        <v>10</v>
      </c>
      <c r="L5977" t="s">
        <v>9281</v>
      </c>
      <c r="M5977" t="s">
        <v>9210</v>
      </c>
      <c r="O5977">
        <v>19</v>
      </c>
      <c r="P5977" t="s">
        <v>9226</v>
      </c>
      <c r="Q5977">
        <v>17</v>
      </c>
      <c r="R5977">
        <v>20</v>
      </c>
      <c r="S5977" t="s">
        <v>9256</v>
      </c>
      <c r="T5977" t="s">
        <v>9262</v>
      </c>
      <c r="U5977" t="s">
        <v>9282</v>
      </c>
      <c r="V5977" t="str" cm="1">
        <f t="array" ref="V5977">_xlfn.IFS(Hospital_Emergency_Room_Data[[#This Row],[Day]]&lt;=10,"Start(1-10)",Hospital_Emergency_Room_Data[[#This Row],[Day]]&lt;=20,"Middle(11-20)",Hospital_Emergency_Room_Data[[#This Row],[Day]]&gt;20,"End(21-30)")</f>
        <v>Middle(11-20)</v>
      </c>
    </row>
    <row r="5978" spans="1:22">
      <c r="A5978">
        <v>114192731</v>
      </c>
      <c r="B5978" t="s">
        <v>5983</v>
      </c>
      <c r="C5978" s="1">
        <v>45165</v>
      </c>
      <c r="D5978" t="str">
        <f>TEXT(Hospital_Emergency_Room_Data[[#This Row],[Patient Admission Date]],"mmm")</f>
        <v>Aug</v>
      </c>
      <c r="E5978">
        <f>YEAR(Hospital_Emergency_Room_Data[[#This Row],[Patient Admission Date]])</f>
        <v>2023</v>
      </c>
      <c r="F5978" s="2">
        <v>0.63888888888888884</v>
      </c>
      <c r="G5978" s="8" t="str">
        <f>TEXT(Hospital_Emergency_Room_Data[[#This Row],[Patient Admission Date]],"dddd")</f>
        <v>Sunday</v>
      </c>
      <c r="H5978" t="s">
        <v>41</v>
      </c>
      <c r="I5978">
        <v>8</v>
      </c>
      <c r="J5978" s="5" t="s">
        <v>9221</v>
      </c>
      <c r="K5978" t="s">
        <v>10</v>
      </c>
      <c r="L5978" t="s">
        <v>9281</v>
      </c>
      <c r="M5978" t="s">
        <v>9210</v>
      </c>
      <c r="O5978">
        <v>52</v>
      </c>
      <c r="P5978" t="s">
        <v>9225</v>
      </c>
      <c r="Q5978">
        <v>27</v>
      </c>
      <c r="R5978">
        <v>15</v>
      </c>
      <c r="S5978" t="s">
        <v>9257</v>
      </c>
      <c r="T5978" t="s">
        <v>9264</v>
      </c>
      <c r="U5978" t="s">
        <v>9283</v>
      </c>
      <c r="V5978" t="str" cm="1">
        <f t="array" ref="V5978">_xlfn.IFS(Hospital_Emergency_Room_Data[[#This Row],[Day]]&lt;=10,"Start(1-10)",Hospital_Emergency_Room_Data[[#This Row],[Day]]&lt;=20,"Middle(11-20)",Hospital_Emergency_Room_Data[[#This Row],[Day]]&gt;20,"End(21-30)")</f>
        <v>End(21-30)</v>
      </c>
    </row>
    <row r="5979" spans="1:22">
      <c r="A5979">
        <v>789980501</v>
      </c>
      <c r="B5979" t="s">
        <v>5984</v>
      </c>
      <c r="C5979" s="1">
        <v>45348</v>
      </c>
      <c r="D5979" t="str">
        <f>TEXT(Hospital_Emergency_Room_Data[[#This Row],[Patient Admission Date]],"mmm")</f>
        <v>Feb</v>
      </c>
      <c r="E5979">
        <f>YEAR(Hospital_Emergency_Room_Data[[#This Row],[Patient Admission Date]])</f>
        <v>2024</v>
      </c>
      <c r="F5979" s="2">
        <v>0.41736111111111113</v>
      </c>
      <c r="G5979" s="8" t="str">
        <f>TEXT(Hospital_Emergency_Room_Data[[#This Row],[Patient Admission Date]],"dddd")</f>
        <v>Monday</v>
      </c>
      <c r="H5979" t="s">
        <v>41</v>
      </c>
      <c r="I5979">
        <v>73</v>
      </c>
      <c r="J5979" s="5" t="s">
        <v>9222</v>
      </c>
      <c r="K5979" t="s">
        <v>10</v>
      </c>
      <c r="L5979" t="s">
        <v>9281</v>
      </c>
      <c r="M5979" t="s">
        <v>9210</v>
      </c>
      <c r="O5979">
        <v>51</v>
      </c>
      <c r="P5979" t="s">
        <v>9225</v>
      </c>
      <c r="Q5979">
        <v>26</v>
      </c>
      <c r="R5979">
        <v>10</v>
      </c>
      <c r="S5979" t="s">
        <v>9255</v>
      </c>
      <c r="T5979" t="s">
        <v>9264</v>
      </c>
      <c r="U5979" t="s">
        <v>9283</v>
      </c>
      <c r="V5979" t="str" cm="1">
        <f t="array" ref="V5979">_xlfn.IFS(Hospital_Emergency_Room_Data[[#This Row],[Day]]&lt;=10,"Start(1-10)",Hospital_Emergency_Room_Data[[#This Row],[Day]]&lt;=20,"Middle(11-20)",Hospital_Emergency_Room_Data[[#This Row],[Day]]&gt;20,"End(21-30)")</f>
        <v>End(21-30)</v>
      </c>
    </row>
    <row r="5980" spans="1:22">
      <c r="A5980">
        <v>410836667</v>
      </c>
      <c r="B5980" t="s">
        <v>5985</v>
      </c>
      <c r="C5980" s="1">
        <v>45048</v>
      </c>
      <c r="D5980" t="str">
        <f>TEXT(Hospital_Emergency_Room_Data[[#This Row],[Patient Admission Date]],"mmm")</f>
        <v>May</v>
      </c>
      <c r="E5980">
        <f>YEAR(Hospital_Emergency_Room_Data[[#This Row],[Patient Admission Date]])</f>
        <v>2023</v>
      </c>
      <c r="F5980" s="2">
        <v>0.69166666666666665</v>
      </c>
      <c r="G5980" s="8" t="str">
        <f>TEXT(Hospital_Emergency_Room_Data[[#This Row],[Patient Admission Date]],"dddd")</f>
        <v>Tuesday</v>
      </c>
      <c r="H5980" t="s">
        <v>41</v>
      </c>
      <c r="I5980">
        <v>22</v>
      </c>
      <c r="J5980" s="5" t="s">
        <v>9220</v>
      </c>
      <c r="K5980" t="s">
        <v>10</v>
      </c>
      <c r="L5980" t="s">
        <v>9281</v>
      </c>
      <c r="M5980" t="s">
        <v>9210</v>
      </c>
      <c r="O5980">
        <v>39</v>
      </c>
      <c r="P5980" t="s">
        <v>9225</v>
      </c>
      <c r="Q5980">
        <v>2</v>
      </c>
      <c r="R5980">
        <v>16</v>
      </c>
      <c r="S5980" t="s">
        <v>9257</v>
      </c>
      <c r="T5980" t="s">
        <v>9263</v>
      </c>
      <c r="U5980" t="s">
        <v>9300</v>
      </c>
      <c r="V5980" t="str" cm="1">
        <f t="array" ref="V5980">_xlfn.IFS(Hospital_Emergency_Room_Data[[#This Row],[Day]]&lt;=10,"Start(1-10)",Hospital_Emergency_Room_Data[[#This Row],[Day]]&lt;=20,"Middle(11-20)",Hospital_Emergency_Room_Data[[#This Row],[Day]]&gt;20,"End(21-30)")</f>
        <v>Start(1-10)</v>
      </c>
    </row>
    <row r="5981" spans="1:22">
      <c r="A5981">
        <v>644254233</v>
      </c>
      <c r="B5981" t="s">
        <v>5986</v>
      </c>
      <c r="C5981" s="1">
        <v>45588</v>
      </c>
      <c r="D5981" t="str">
        <f>TEXT(Hospital_Emergency_Room_Data[[#This Row],[Patient Admission Date]],"mmm")</f>
        <v>Oct</v>
      </c>
      <c r="E5981">
        <f>YEAR(Hospital_Emergency_Room_Data[[#This Row],[Patient Admission Date]])</f>
        <v>2024</v>
      </c>
      <c r="F5981" s="2">
        <v>0.54583333333333328</v>
      </c>
      <c r="G5981" s="8" t="str">
        <f>TEXT(Hospital_Emergency_Room_Data[[#This Row],[Patient Admission Date]],"dddd")</f>
        <v>Wednesday</v>
      </c>
      <c r="H5981" t="s">
        <v>41</v>
      </c>
      <c r="I5981">
        <v>75</v>
      </c>
      <c r="J5981" s="5" t="s">
        <v>9222</v>
      </c>
      <c r="K5981" t="s">
        <v>10</v>
      </c>
      <c r="L5981" t="s">
        <v>9281</v>
      </c>
      <c r="M5981" t="s">
        <v>9210</v>
      </c>
      <c r="O5981">
        <v>47</v>
      </c>
      <c r="P5981" t="s">
        <v>9225</v>
      </c>
      <c r="Q5981">
        <v>23</v>
      </c>
      <c r="R5981">
        <v>13</v>
      </c>
      <c r="S5981" t="s">
        <v>9257</v>
      </c>
      <c r="T5981" t="s">
        <v>9264</v>
      </c>
      <c r="U5981" t="s">
        <v>9283</v>
      </c>
      <c r="V5981" t="str" cm="1">
        <f t="array" ref="V5981">_xlfn.IFS(Hospital_Emergency_Room_Data[[#This Row],[Day]]&lt;=10,"Start(1-10)",Hospital_Emergency_Room_Data[[#This Row],[Day]]&lt;=20,"Middle(11-20)",Hospital_Emergency_Room_Data[[#This Row],[Day]]&gt;20,"End(21-30)")</f>
        <v>End(21-30)</v>
      </c>
    </row>
    <row r="5982" spans="1:22">
      <c r="A5982">
        <v>876954867</v>
      </c>
      <c r="B5982" t="s">
        <v>5987</v>
      </c>
      <c r="C5982" s="1">
        <v>45470</v>
      </c>
      <c r="D5982" t="str">
        <f>TEXT(Hospital_Emergency_Room_Data[[#This Row],[Patient Admission Date]],"mmm")</f>
        <v>Jun</v>
      </c>
      <c r="E5982">
        <f>YEAR(Hospital_Emergency_Room_Data[[#This Row],[Patient Admission Date]])</f>
        <v>2024</v>
      </c>
      <c r="F5982" s="2">
        <v>0.5</v>
      </c>
      <c r="G5982" s="8" t="str">
        <f>TEXT(Hospital_Emergency_Room_Data[[#This Row],[Patient Admission Date]],"dddd")</f>
        <v>Thursday</v>
      </c>
      <c r="H5982" t="s">
        <v>41</v>
      </c>
      <c r="I5982">
        <v>8</v>
      </c>
      <c r="J5982" s="5" t="s">
        <v>9221</v>
      </c>
      <c r="K5982" t="s">
        <v>10</v>
      </c>
      <c r="L5982" t="s">
        <v>9281</v>
      </c>
      <c r="M5982" t="s">
        <v>9210</v>
      </c>
      <c r="O5982">
        <v>21</v>
      </c>
      <c r="P5982" t="s">
        <v>9226</v>
      </c>
      <c r="Q5982">
        <v>27</v>
      </c>
      <c r="R5982">
        <v>12</v>
      </c>
      <c r="S5982" t="s">
        <v>9257</v>
      </c>
      <c r="T5982" t="s">
        <v>9264</v>
      </c>
      <c r="U5982" t="s">
        <v>9282</v>
      </c>
      <c r="V5982" t="str" cm="1">
        <f t="array" ref="V5982">_xlfn.IFS(Hospital_Emergency_Room_Data[[#This Row],[Day]]&lt;=10,"Start(1-10)",Hospital_Emergency_Room_Data[[#This Row],[Day]]&lt;=20,"Middle(11-20)",Hospital_Emergency_Room_Data[[#This Row],[Day]]&gt;20,"End(21-30)")</f>
        <v>End(21-30)</v>
      </c>
    </row>
    <row r="5983" spans="1:22">
      <c r="A5983">
        <v>842465824</v>
      </c>
      <c r="B5983" t="s">
        <v>5988</v>
      </c>
      <c r="C5983" s="1">
        <v>45314</v>
      </c>
      <c r="D5983" t="str">
        <f>TEXT(Hospital_Emergency_Room_Data[[#This Row],[Patient Admission Date]],"mmm")</f>
        <v>Jan</v>
      </c>
      <c r="E5983">
        <f>YEAR(Hospital_Emergency_Room_Data[[#This Row],[Patient Admission Date]])</f>
        <v>2024</v>
      </c>
      <c r="F5983" s="2">
        <v>0.47638888888888886</v>
      </c>
      <c r="G5983" s="8" t="str">
        <f>TEXT(Hospital_Emergency_Room_Data[[#This Row],[Patient Admission Date]],"dddd")</f>
        <v>Tuesday</v>
      </c>
      <c r="H5983" t="s">
        <v>41</v>
      </c>
      <c r="I5983">
        <v>15</v>
      </c>
      <c r="J5983" s="5" t="s">
        <v>9220</v>
      </c>
      <c r="K5983" t="s">
        <v>10</v>
      </c>
      <c r="L5983" t="s">
        <v>9281</v>
      </c>
      <c r="M5983" t="s">
        <v>9210</v>
      </c>
      <c r="O5983">
        <v>52</v>
      </c>
      <c r="P5983" t="s">
        <v>9225</v>
      </c>
      <c r="Q5983">
        <v>23</v>
      </c>
      <c r="R5983">
        <v>11</v>
      </c>
      <c r="S5983" t="s">
        <v>9255</v>
      </c>
      <c r="T5983" t="s">
        <v>9264</v>
      </c>
      <c r="U5983" t="s">
        <v>9283</v>
      </c>
      <c r="V5983" t="str" cm="1">
        <f t="array" ref="V5983">_xlfn.IFS(Hospital_Emergency_Room_Data[[#This Row],[Day]]&lt;=10,"Start(1-10)",Hospital_Emergency_Room_Data[[#This Row],[Day]]&lt;=20,"Middle(11-20)",Hospital_Emergency_Room_Data[[#This Row],[Day]]&gt;20,"End(21-30)")</f>
        <v>End(21-30)</v>
      </c>
    </row>
    <row r="5984" spans="1:22">
      <c r="A5984">
        <v>105013380</v>
      </c>
      <c r="B5984" t="s">
        <v>5989</v>
      </c>
      <c r="C5984" s="1">
        <v>45276</v>
      </c>
      <c r="D5984" t="str">
        <f>TEXT(Hospital_Emergency_Room_Data[[#This Row],[Patient Admission Date]],"mmm")</f>
        <v>Dec</v>
      </c>
      <c r="E5984">
        <f>YEAR(Hospital_Emergency_Room_Data[[#This Row],[Patient Admission Date]])</f>
        <v>2023</v>
      </c>
      <c r="F5984" s="2">
        <v>0.72986111111111107</v>
      </c>
      <c r="G5984" s="8" t="str">
        <f>TEXT(Hospital_Emergency_Room_Data[[#This Row],[Patient Admission Date]],"dddd")</f>
        <v>Saturday</v>
      </c>
      <c r="H5984" t="s">
        <v>41</v>
      </c>
      <c r="I5984">
        <v>19</v>
      </c>
      <c r="J5984" s="5" t="s">
        <v>9220</v>
      </c>
      <c r="K5984" t="s">
        <v>10</v>
      </c>
      <c r="L5984" t="s">
        <v>9281</v>
      </c>
      <c r="M5984" t="s">
        <v>9210</v>
      </c>
      <c r="O5984">
        <v>36</v>
      </c>
      <c r="P5984" t="s">
        <v>9225</v>
      </c>
      <c r="Q5984">
        <v>16</v>
      </c>
      <c r="R5984">
        <v>17</v>
      </c>
      <c r="S5984" t="s">
        <v>9257</v>
      </c>
      <c r="T5984" t="s">
        <v>9262</v>
      </c>
      <c r="U5984" t="s">
        <v>9300</v>
      </c>
      <c r="V5984" t="str" cm="1">
        <f t="array" ref="V5984">_xlfn.IFS(Hospital_Emergency_Room_Data[[#This Row],[Day]]&lt;=10,"Start(1-10)",Hospital_Emergency_Room_Data[[#This Row],[Day]]&lt;=20,"Middle(11-20)",Hospital_Emergency_Room_Data[[#This Row],[Day]]&gt;20,"End(21-30)")</f>
        <v>Middle(11-20)</v>
      </c>
    </row>
    <row r="5985" spans="1:22">
      <c r="A5985">
        <v>647148894</v>
      </c>
      <c r="B5985" t="s">
        <v>5990</v>
      </c>
      <c r="C5985" s="1">
        <v>45022</v>
      </c>
      <c r="D5985" t="str">
        <f>TEXT(Hospital_Emergency_Room_Data[[#This Row],[Patient Admission Date]],"mmm")</f>
        <v>Apr</v>
      </c>
      <c r="E5985">
        <f>YEAR(Hospital_Emergency_Room_Data[[#This Row],[Patient Admission Date]])</f>
        <v>2023</v>
      </c>
      <c r="F5985" s="2">
        <v>0.17291666666666666</v>
      </c>
      <c r="G5985" s="8" t="str">
        <f>TEXT(Hospital_Emergency_Room_Data[[#This Row],[Patient Admission Date]],"dddd")</f>
        <v>Thursday</v>
      </c>
      <c r="H5985" t="s">
        <v>41</v>
      </c>
      <c r="I5985">
        <v>28</v>
      </c>
      <c r="J5985" s="5" t="s">
        <v>9220</v>
      </c>
      <c r="K5985" t="s">
        <v>10</v>
      </c>
      <c r="L5985" t="s">
        <v>9281</v>
      </c>
      <c r="M5985" t="s">
        <v>9210</v>
      </c>
      <c r="O5985">
        <v>21</v>
      </c>
      <c r="P5985" t="s">
        <v>9226</v>
      </c>
      <c r="Q5985">
        <v>6</v>
      </c>
      <c r="R5985">
        <v>4</v>
      </c>
      <c r="S5985" t="s">
        <v>9258</v>
      </c>
      <c r="T5985" t="s">
        <v>9263</v>
      </c>
      <c r="U5985" t="s">
        <v>9282</v>
      </c>
      <c r="V5985" t="str" cm="1">
        <f t="array" ref="V5985">_xlfn.IFS(Hospital_Emergency_Room_Data[[#This Row],[Day]]&lt;=10,"Start(1-10)",Hospital_Emergency_Room_Data[[#This Row],[Day]]&lt;=20,"Middle(11-20)",Hospital_Emergency_Room_Data[[#This Row],[Day]]&gt;20,"End(21-30)")</f>
        <v>Start(1-10)</v>
      </c>
    </row>
    <row r="5986" spans="1:22">
      <c r="A5986">
        <v>388616417</v>
      </c>
      <c r="B5986" t="s">
        <v>5991</v>
      </c>
      <c r="C5986" s="1">
        <v>45410</v>
      </c>
      <c r="D5986" t="str">
        <f>TEXT(Hospital_Emergency_Room_Data[[#This Row],[Patient Admission Date]],"mmm")</f>
        <v>Apr</v>
      </c>
      <c r="E5986">
        <f>YEAR(Hospital_Emergency_Room_Data[[#This Row],[Patient Admission Date]])</f>
        <v>2024</v>
      </c>
      <c r="F5986" s="2">
        <v>0.90138888888888891</v>
      </c>
      <c r="G5986" s="8" t="str">
        <f>TEXT(Hospital_Emergency_Room_Data[[#This Row],[Patient Admission Date]],"dddd")</f>
        <v>Sunday</v>
      </c>
      <c r="H5986" t="s">
        <v>41</v>
      </c>
      <c r="I5986">
        <v>11</v>
      </c>
      <c r="J5986" s="5" t="s">
        <v>9221</v>
      </c>
      <c r="K5986" t="s">
        <v>10</v>
      </c>
      <c r="L5986" t="s">
        <v>9281</v>
      </c>
      <c r="M5986" t="s">
        <v>9210</v>
      </c>
      <c r="O5986">
        <v>32</v>
      </c>
      <c r="P5986" t="s">
        <v>9225</v>
      </c>
      <c r="Q5986">
        <v>28</v>
      </c>
      <c r="R5986">
        <v>21</v>
      </c>
      <c r="S5986" t="s">
        <v>9256</v>
      </c>
      <c r="T5986" t="s">
        <v>9264</v>
      </c>
      <c r="U5986" t="s">
        <v>9300</v>
      </c>
      <c r="V5986" t="str" cm="1">
        <f t="array" ref="V5986">_xlfn.IFS(Hospital_Emergency_Room_Data[[#This Row],[Day]]&lt;=10,"Start(1-10)",Hospital_Emergency_Room_Data[[#This Row],[Day]]&lt;=20,"Middle(11-20)",Hospital_Emergency_Room_Data[[#This Row],[Day]]&gt;20,"End(21-30)")</f>
        <v>End(21-30)</v>
      </c>
    </row>
    <row r="5987" spans="1:22">
      <c r="A5987">
        <v>351507892</v>
      </c>
      <c r="B5987" t="s">
        <v>5992</v>
      </c>
      <c r="C5987" s="1">
        <v>45190</v>
      </c>
      <c r="D5987" t="str">
        <f>TEXT(Hospital_Emergency_Room_Data[[#This Row],[Patient Admission Date]],"mmm")</f>
        <v>Sep</v>
      </c>
      <c r="E5987">
        <f>YEAR(Hospital_Emergency_Room_Data[[#This Row],[Patient Admission Date]])</f>
        <v>2023</v>
      </c>
      <c r="F5987" s="2">
        <v>0.82361111111111107</v>
      </c>
      <c r="G5987" s="8" t="str">
        <f>TEXT(Hospital_Emergency_Room_Data[[#This Row],[Patient Admission Date]],"dddd")</f>
        <v>Thursday</v>
      </c>
      <c r="H5987" t="s">
        <v>41</v>
      </c>
      <c r="I5987">
        <v>2</v>
      </c>
      <c r="J5987" s="5" t="s">
        <v>9218</v>
      </c>
      <c r="K5987" t="s">
        <v>10</v>
      </c>
      <c r="L5987" t="s">
        <v>9281</v>
      </c>
      <c r="M5987" t="s">
        <v>9210</v>
      </c>
      <c r="O5987">
        <v>47</v>
      </c>
      <c r="P5987" t="s">
        <v>9225</v>
      </c>
      <c r="Q5987">
        <v>21</v>
      </c>
      <c r="R5987">
        <v>19</v>
      </c>
      <c r="S5987" t="s">
        <v>9256</v>
      </c>
      <c r="T5987" t="s">
        <v>9262</v>
      </c>
      <c r="U5987" t="s">
        <v>9283</v>
      </c>
      <c r="V5987" t="str" cm="1">
        <f t="array" ref="V5987">_xlfn.IFS(Hospital_Emergency_Room_Data[[#This Row],[Day]]&lt;=10,"Start(1-10)",Hospital_Emergency_Room_Data[[#This Row],[Day]]&lt;=20,"Middle(11-20)",Hospital_Emergency_Room_Data[[#This Row],[Day]]&gt;20,"End(21-30)")</f>
        <v>End(21-30)</v>
      </c>
    </row>
    <row r="5988" spans="1:22">
      <c r="A5988">
        <v>798240921</v>
      </c>
      <c r="B5988" t="s">
        <v>5993</v>
      </c>
      <c r="C5988" s="1">
        <v>45069</v>
      </c>
      <c r="D5988" t="str">
        <f>TEXT(Hospital_Emergency_Room_Data[[#This Row],[Patient Admission Date]],"mmm")</f>
        <v>May</v>
      </c>
      <c r="E5988">
        <f>YEAR(Hospital_Emergency_Room_Data[[#This Row],[Patient Admission Date]])</f>
        <v>2023</v>
      </c>
      <c r="F5988" s="2">
        <v>9.583333333333334E-2</v>
      </c>
      <c r="G5988" s="8" t="str">
        <f>TEXT(Hospital_Emergency_Room_Data[[#This Row],[Patient Admission Date]],"dddd")</f>
        <v>Tuesday</v>
      </c>
      <c r="H5988" t="s">
        <v>41</v>
      </c>
      <c r="I5988">
        <v>37</v>
      </c>
      <c r="J5988" s="5" t="s">
        <v>9223</v>
      </c>
      <c r="K5988" t="s">
        <v>10</v>
      </c>
      <c r="L5988" t="s">
        <v>9281</v>
      </c>
      <c r="M5988" t="s">
        <v>9210</v>
      </c>
      <c r="O5988">
        <v>21</v>
      </c>
      <c r="P5988" t="s">
        <v>9226</v>
      </c>
      <c r="Q5988">
        <v>23</v>
      </c>
      <c r="R5988">
        <v>2</v>
      </c>
      <c r="S5988" t="s">
        <v>9258</v>
      </c>
      <c r="T5988" t="s">
        <v>9264</v>
      </c>
      <c r="U5988" t="s">
        <v>9282</v>
      </c>
      <c r="V5988" t="str" cm="1">
        <f t="array" ref="V5988">_xlfn.IFS(Hospital_Emergency_Room_Data[[#This Row],[Day]]&lt;=10,"Start(1-10)",Hospital_Emergency_Room_Data[[#This Row],[Day]]&lt;=20,"Middle(11-20)",Hospital_Emergency_Room_Data[[#This Row],[Day]]&gt;20,"End(21-30)")</f>
        <v>End(21-30)</v>
      </c>
    </row>
    <row r="5989" spans="1:22">
      <c r="A5989">
        <v>643525908</v>
      </c>
      <c r="B5989" t="s">
        <v>5994</v>
      </c>
      <c r="C5989" s="1">
        <v>45422</v>
      </c>
      <c r="D5989" t="str">
        <f>TEXT(Hospital_Emergency_Room_Data[[#This Row],[Patient Admission Date]],"mmm")</f>
        <v>May</v>
      </c>
      <c r="E5989">
        <f>YEAR(Hospital_Emergency_Room_Data[[#This Row],[Patient Admission Date]])</f>
        <v>2024</v>
      </c>
      <c r="F5989" s="2">
        <v>0.64027777777777772</v>
      </c>
      <c r="G5989" s="8" t="str">
        <f>TEXT(Hospital_Emergency_Room_Data[[#This Row],[Patient Admission Date]],"dddd")</f>
        <v>Friday</v>
      </c>
      <c r="H5989" t="s">
        <v>41</v>
      </c>
      <c r="I5989">
        <v>69</v>
      </c>
      <c r="J5989" s="5" t="s">
        <v>9217</v>
      </c>
      <c r="K5989" t="s">
        <v>10</v>
      </c>
      <c r="L5989" t="s">
        <v>9281</v>
      </c>
      <c r="M5989" t="s">
        <v>9210</v>
      </c>
      <c r="O5989">
        <v>29</v>
      </c>
      <c r="P5989" t="s">
        <v>9226</v>
      </c>
      <c r="Q5989">
        <v>10</v>
      </c>
      <c r="R5989">
        <v>15</v>
      </c>
      <c r="S5989" t="s">
        <v>9257</v>
      </c>
      <c r="T5989" t="s">
        <v>9265</v>
      </c>
      <c r="U5989" t="s">
        <v>9282</v>
      </c>
      <c r="V5989" t="str" cm="1">
        <f t="array" ref="V5989">_xlfn.IFS(Hospital_Emergency_Room_Data[[#This Row],[Day]]&lt;=10,"Start(1-10)",Hospital_Emergency_Room_Data[[#This Row],[Day]]&lt;=20,"Middle(11-20)",Hospital_Emergency_Room_Data[[#This Row],[Day]]&gt;20,"End(21-30)")</f>
        <v>Start(1-10)</v>
      </c>
    </row>
    <row r="5990" spans="1:22">
      <c r="A5990">
        <v>432477792</v>
      </c>
      <c r="B5990" t="s">
        <v>5995</v>
      </c>
      <c r="C5990" s="1">
        <v>45565</v>
      </c>
      <c r="D5990" t="str">
        <f>TEXT(Hospital_Emergency_Room_Data[[#This Row],[Patient Admission Date]],"mmm")</f>
        <v>Sep</v>
      </c>
      <c r="E5990">
        <f>YEAR(Hospital_Emergency_Room_Data[[#This Row],[Patient Admission Date]])</f>
        <v>2024</v>
      </c>
      <c r="F5990" s="2">
        <v>0.33194444444444443</v>
      </c>
      <c r="G5990" s="8" t="str">
        <f>TEXT(Hospital_Emergency_Room_Data[[#This Row],[Patient Admission Date]],"dddd")</f>
        <v>Monday</v>
      </c>
      <c r="H5990" t="s">
        <v>41</v>
      </c>
      <c r="I5990">
        <v>35</v>
      </c>
      <c r="J5990" s="5" t="s">
        <v>9223</v>
      </c>
      <c r="K5990" t="s">
        <v>10</v>
      </c>
      <c r="L5990" t="s">
        <v>9281</v>
      </c>
      <c r="M5990" t="s">
        <v>9210</v>
      </c>
      <c r="O5990">
        <v>57</v>
      </c>
      <c r="P5990" t="s">
        <v>9225</v>
      </c>
      <c r="Q5990">
        <v>30</v>
      </c>
      <c r="R5990">
        <v>7</v>
      </c>
      <c r="S5990" t="s">
        <v>9255</v>
      </c>
      <c r="T5990" t="s">
        <v>9264</v>
      </c>
      <c r="U5990" t="s">
        <v>9283</v>
      </c>
      <c r="V5990" t="str" cm="1">
        <f t="array" ref="V5990">_xlfn.IFS(Hospital_Emergency_Room_Data[[#This Row],[Day]]&lt;=10,"Start(1-10)",Hospital_Emergency_Room_Data[[#This Row],[Day]]&lt;=20,"Middle(11-20)",Hospital_Emergency_Room_Data[[#This Row],[Day]]&gt;20,"End(21-30)")</f>
        <v>End(21-30)</v>
      </c>
    </row>
    <row r="5991" spans="1:22">
      <c r="A5991">
        <v>678205521</v>
      </c>
      <c r="B5991" t="s">
        <v>5996</v>
      </c>
      <c r="C5991" s="1">
        <v>45203</v>
      </c>
      <c r="D5991" t="str">
        <f>TEXT(Hospital_Emergency_Room_Data[[#This Row],[Patient Admission Date]],"mmm")</f>
        <v>Oct</v>
      </c>
      <c r="E5991">
        <f>YEAR(Hospital_Emergency_Room_Data[[#This Row],[Patient Admission Date]])</f>
        <v>2023</v>
      </c>
      <c r="F5991" s="2">
        <v>0.71388888888888891</v>
      </c>
      <c r="G5991" s="8" t="str">
        <f>TEXT(Hospital_Emergency_Room_Data[[#This Row],[Patient Admission Date]],"dddd")</f>
        <v>Wednesday</v>
      </c>
      <c r="H5991" t="s">
        <v>41</v>
      </c>
      <c r="I5991">
        <v>2</v>
      </c>
      <c r="J5991" s="5" t="s">
        <v>9218</v>
      </c>
      <c r="K5991" t="s">
        <v>10</v>
      </c>
      <c r="L5991" t="s">
        <v>9281</v>
      </c>
      <c r="M5991" t="s">
        <v>9210</v>
      </c>
      <c r="O5991">
        <v>35</v>
      </c>
      <c r="P5991" t="s">
        <v>9225</v>
      </c>
      <c r="Q5991">
        <v>4</v>
      </c>
      <c r="R5991">
        <v>17</v>
      </c>
      <c r="S5991" t="s">
        <v>9257</v>
      </c>
      <c r="T5991" t="s">
        <v>9263</v>
      </c>
      <c r="U5991" t="s">
        <v>9300</v>
      </c>
      <c r="V5991" t="str" cm="1">
        <f t="array" ref="V5991">_xlfn.IFS(Hospital_Emergency_Room_Data[[#This Row],[Day]]&lt;=10,"Start(1-10)",Hospital_Emergency_Room_Data[[#This Row],[Day]]&lt;=20,"Middle(11-20)",Hospital_Emergency_Room_Data[[#This Row],[Day]]&gt;20,"End(21-30)")</f>
        <v>Start(1-10)</v>
      </c>
    </row>
    <row r="5992" spans="1:22">
      <c r="A5992">
        <v>674356836</v>
      </c>
      <c r="B5992" t="s">
        <v>5997</v>
      </c>
      <c r="C5992" s="1">
        <v>45360</v>
      </c>
      <c r="D5992" t="str">
        <f>TEXT(Hospital_Emergency_Room_Data[[#This Row],[Patient Admission Date]],"mmm")</f>
        <v>Mar</v>
      </c>
      <c r="E5992">
        <f>YEAR(Hospital_Emergency_Room_Data[[#This Row],[Patient Admission Date]])</f>
        <v>2024</v>
      </c>
      <c r="F5992" s="2">
        <v>0.28541666666666665</v>
      </c>
      <c r="G5992" s="8" t="str">
        <f>TEXT(Hospital_Emergency_Room_Data[[#This Row],[Patient Admission Date]],"dddd")</f>
        <v>Saturday</v>
      </c>
      <c r="H5992" t="s">
        <v>41</v>
      </c>
      <c r="I5992">
        <v>31</v>
      </c>
      <c r="J5992" s="5" t="s">
        <v>9223</v>
      </c>
      <c r="K5992" t="s">
        <v>10</v>
      </c>
      <c r="L5992" t="s">
        <v>9281</v>
      </c>
      <c r="M5992" t="s">
        <v>9210</v>
      </c>
      <c r="O5992">
        <v>44</v>
      </c>
      <c r="P5992" t="s">
        <v>9225</v>
      </c>
      <c r="Q5992">
        <v>9</v>
      </c>
      <c r="R5992">
        <v>6</v>
      </c>
      <c r="S5992" t="s">
        <v>9255</v>
      </c>
      <c r="T5992" t="s">
        <v>9265</v>
      </c>
      <c r="U5992" t="s">
        <v>9300</v>
      </c>
      <c r="V5992" t="str" cm="1">
        <f t="array" ref="V5992">_xlfn.IFS(Hospital_Emergency_Room_Data[[#This Row],[Day]]&lt;=10,"Start(1-10)",Hospital_Emergency_Room_Data[[#This Row],[Day]]&lt;=20,"Middle(11-20)",Hospital_Emergency_Room_Data[[#This Row],[Day]]&gt;20,"End(21-30)")</f>
        <v>Start(1-10)</v>
      </c>
    </row>
    <row r="5993" spans="1:22">
      <c r="A5993">
        <v>535570086</v>
      </c>
      <c r="B5993" t="s">
        <v>5998</v>
      </c>
      <c r="C5993" s="1">
        <v>45287</v>
      </c>
      <c r="D5993" t="str">
        <f>TEXT(Hospital_Emergency_Room_Data[[#This Row],[Patient Admission Date]],"mmm")</f>
        <v>Dec</v>
      </c>
      <c r="E5993">
        <f>YEAR(Hospital_Emergency_Room_Data[[#This Row],[Patient Admission Date]])</f>
        <v>2023</v>
      </c>
      <c r="F5993" s="2">
        <v>0.51388888888888884</v>
      </c>
      <c r="G5993" s="8" t="str">
        <f>TEXT(Hospital_Emergency_Room_Data[[#This Row],[Patient Admission Date]],"dddd")</f>
        <v>Wednesday</v>
      </c>
      <c r="H5993" t="s">
        <v>41</v>
      </c>
      <c r="I5993">
        <v>72</v>
      </c>
      <c r="J5993" s="5" t="s">
        <v>9222</v>
      </c>
      <c r="K5993" t="s">
        <v>10</v>
      </c>
      <c r="L5993" t="s">
        <v>9281</v>
      </c>
      <c r="M5993" t="s">
        <v>9210</v>
      </c>
      <c r="O5993">
        <v>52</v>
      </c>
      <c r="P5993" t="s">
        <v>9225</v>
      </c>
      <c r="Q5993">
        <v>27</v>
      </c>
      <c r="R5993">
        <v>12</v>
      </c>
      <c r="S5993" t="s">
        <v>9257</v>
      </c>
      <c r="T5993" t="s">
        <v>9264</v>
      </c>
      <c r="U5993" t="s">
        <v>9283</v>
      </c>
      <c r="V5993" t="str" cm="1">
        <f t="array" ref="V5993">_xlfn.IFS(Hospital_Emergency_Room_Data[[#This Row],[Day]]&lt;=10,"Start(1-10)",Hospital_Emergency_Room_Data[[#This Row],[Day]]&lt;=20,"Middle(11-20)",Hospital_Emergency_Room_Data[[#This Row],[Day]]&gt;20,"End(21-30)")</f>
        <v>End(21-30)</v>
      </c>
    </row>
    <row r="5994" spans="1:22">
      <c r="A5994">
        <v>829436222</v>
      </c>
      <c r="B5994" t="s">
        <v>5999</v>
      </c>
      <c r="C5994" s="1">
        <v>45256</v>
      </c>
      <c r="D5994" t="str">
        <f>TEXT(Hospital_Emergency_Room_Data[[#This Row],[Patient Admission Date]],"mmm")</f>
        <v>Nov</v>
      </c>
      <c r="E5994">
        <f>YEAR(Hospital_Emergency_Room_Data[[#This Row],[Patient Admission Date]])</f>
        <v>2023</v>
      </c>
      <c r="F5994" s="2">
        <v>0.34722222222222221</v>
      </c>
      <c r="G5994" s="8" t="str">
        <f>TEXT(Hospital_Emergency_Room_Data[[#This Row],[Patient Admission Date]],"dddd")</f>
        <v>Sunday</v>
      </c>
      <c r="H5994" t="s">
        <v>41</v>
      </c>
      <c r="I5994">
        <v>41</v>
      </c>
      <c r="J5994" s="5" t="s">
        <v>9223</v>
      </c>
      <c r="K5994" t="s">
        <v>10</v>
      </c>
      <c r="L5994" t="s">
        <v>9281</v>
      </c>
      <c r="M5994" t="s">
        <v>9210</v>
      </c>
      <c r="O5994">
        <v>51</v>
      </c>
      <c r="P5994" t="s">
        <v>9225</v>
      </c>
      <c r="Q5994">
        <v>26</v>
      </c>
      <c r="R5994">
        <v>8</v>
      </c>
      <c r="S5994" t="s">
        <v>9255</v>
      </c>
      <c r="T5994" t="s">
        <v>9264</v>
      </c>
      <c r="U5994" t="s">
        <v>9283</v>
      </c>
      <c r="V5994" t="str" cm="1">
        <f t="array" ref="V5994">_xlfn.IFS(Hospital_Emergency_Room_Data[[#This Row],[Day]]&lt;=10,"Start(1-10)",Hospital_Emergency_Room_Data[[#This Row],[Day]]&lt;=20,"Middle(11-20)",Hospital_Emergency_Room_Data[[#This Row],[Day]]&gt;20,"End(21-30)")</f>
        <v>End(21-30)</v>
      </c>
    </row>
    <row r="5995" spans="1:22">
      <c r="A5995">
        <v>600852869</v>
      </c>
      <c r="B5995" t="s">
        <v>6000</v>
      </c>
      <c r="C5995" s="1">
        <v>45503</v>
      </c>
      <c r="D5995" t="str">
        <f>TEXT(Hospital_Emergency_Room_Data[[#This Row],[Patient Admission Date]],"mmm")</f>
        <v>Jul</v>
      </c>
      <c r="E5995">
        <f>YEAR(Hospital_Emergency_Room_Data[[#This Row],[Patient Admission Date]])</f>
        <v>2024</v>
      </c>
      <c r="F5995" s="2">
        <v>0.97777777777777775</v>
      </c>
      <c r="G5995" s="8" t="str">
        <f>TEXT(Hospital_Emergency_Room_Data[[#This Row],[Patient Admission Date]],"dddd")</f>
        <v>Tuesday</v>
      </c>
      <c r="H5995" t="s">
        <v>41</v>
      </c>
      <c r="I5995">
        <v>10</v>
      </c>
      <c r="J5995" s="5" t="s">
        <v>9221</v>
      </c>
      <c r="K5995" t="s">
        <v>10</v>
      </c>
      <c r="L5995" t="s">
        <v>9281</v>
      </c>
      <c r="M5995" t="s">
        <v>9210</v>
      </c>
      <c r="O5995">
        <v>20</v>
      </c>
      <c r="P5995" t="s">
        <v>9226</v>
      </c>
      <c r="Q5995">
        <v>30</v>
      </c>
      <c r="R5995">
        <v>23</v>
      </c>
      <c r="S5995" t="s">
        <v>9256</v>
      </c>
      <c r="T5995" t="s">
        <v>9264</v>
      </c>
      <c r="U5995" t="s">
        <v>9282</v>
      </c>
      <c r="V5995" t="str" cm="1">
        <f t="array" ref="V5995">_xlfn.IFS(Hospital_Emergency_Room_Data[[#This Row],[Day]]&lt;=10,"Start(1-10)",Hospital_Emergency_Room_Data[[#This Row],[Day]]&lt;=20,"Middle(11-20)",Hospital_Emergency_Room_Data[[#This Row],[Day]]&gt;20,"End(21-30)")</f>
        <v>End(21-30)</v>
      </c>
    </row>
    <row r="5996" spans="1:22">
      <c r="A5996">
        <v>717273125</v>
      </c>
      <c r="B5996" t="s">
        <v>6001</v>
      </c>
      <c r="C5996" s="1">
        <v>45380</v>
      </c>
      <c r="D5996" t="str">
        <f>TEXT(Hospital_Emergency_Room_Data[[#This Row],[Patient Admission Date]],"mmm")</f>
        <v>Mar</v>
      </c>
      <c r="E5996">
        <f>YEAR(Hospital_Emergency_Room_Data[[#This Row],[Patient Admission Date]])</f>
        <v>2024</v>
      </c>
      <c r="F5996" s="2">
        <v>0.53819444444444442</v>
      </c>
      <c r="G5996" s="8" t="str">
        <f>TEXT(Hospital_Emergency_Room_Data[[#This Row],[Patient Admission Date]],"dddd")</f>
        <v>Friday</v>
      </c>
      <c r="H5996" t="s">
        <v>41</v>
      </c>
      <c r="I5996">
        <v>65</v>
      </c>
      <c r="J5996" s="5" t="s">
        <v>9217</v>
      </c>
      <c r="K5996" t="s">
        <v>10</v>
      </c>
      <c r="L5996" t="s">
        <v>9281</v>
      </c>
      <c r="M5996" t="s">
        <v>9210</v>
      </c>
      <c r="O5996">
        <v>25</v>
      </c>
      <c r="P5996" t="s">
        <v>9226</v>
      </c>
      <c r="Q5996">
        <v>29</v>
      </c>
      <c r="R5996">
        <v>12</v>
      </c>
      <c r="S5996" t="s">
        <v>9257</v>
      </c>
      <c r="T5996" t="s">
        <v>9264</v>
      </c>
      <c r="U5996" t="s">
        <v>9282</v>
      </c>
      <c r="V5996" t="str" cm="1">
        <f t="array" ref="V5996">_xlfn.IFS(Hospital_Emergency_Room_Data[[#This Row],[Day]]&lt;=10,"Start(1-10)",Hospital_Emergency_Room_Data[[#This Row],[Day]]&lt;=20,"Middle(11-20)",Hospital_Emergency_Room_Data[[#This Row],[Day]]&gt;20,"End(21-30)")</f>
        <v>End(21-30)</v>
      </c>
    </row>
    <row r="5997" spans="1:22">
      <c r="A5997">
        <v>355624781</v>
      </c>
      <c r="B5997" t="s">
        <v>6002</v>
      </c>
      <c r="C5997" s="1">
        <v>45337</v>
      </c>
      <c r="D5997" t="str">
        <f>TEXT(Hospital_Emergency_Room_Data[[#This Row],[Patient Admission Date]],"mmm")</f>
        <v>Feb</v>
      </c>
      <c r="E5997">
        <f>YEAR(Hospital_Emergency_Room_Data[[#This Row],[Patient Admission Date]])</f>
        <v>2024</v>
      </c>
      <c r="F5997" s="2">
        <v>0.6069444444444444</v>
      </c>
      <c r="G5997" s="8" t="str">
        <f>TEXT(Hospital_Emergency_Room_Data[[#This Row],[Patient Admission Date]],"dddd")</f>
        <v>Thursday</v>
      </c>
      <c r="H5997" t="s">
        <v>41</v>
      </c>
      <c r="I5997">
        <v>71</v>
      </c>
      <c r="J5997" s="5" t="s">
        <v>9222</v>
      </c>
      <c r="K5997" t="s">
        <v>10</v>
      </c>
      <c r="L5997" t="s">
        <v>9281</v>
      </c>
      <c r="M5997" t="s">
        <v>9210</v>
      </c>
      <c r="O5997">
        <v>42</v>
      </c>
      <c r="P5997" t="s">
        <v>9225</v>
      </c>
      <c r="Q5997">
        <v>15</v>
      </c>
      <c r="R5997">
        <v>14</v>
      </c>
      <c r="S5997" t="s">
        <v>9257</v>
      </c>
      <c r="T5997" t="s">
        <v>9262</v>
      </c>
      <c r="U5997" t="s">
        <v>9300</v>
      </c>
      <c r="V5997" t="str" cm="1">
        <f t="array" ref="V5997">_xlfn.IFS(Hospital_Emergency_Room_Data[[#This Row],[Day]]&lt;=10,"Start(1-10)",Hospital_Emergency_Room_Data[[#This Row],[Day]]&lt;=20,"Middle(11-20)",Hospital_Emergency_Room_Data[[#This Row],[Day]]&gt;20,"End(21-30)")</f>
        <v>Middle(11-20)</v>
      </c>
    </row>
    <row r="5998" spans="1:22">
      <c r="A5998">
        <v>315724283</v>
      </c>
      <c r="B5998" t="s">
        <v>6003</v>
      </c>
      <c r="C5998" s="1">
        <v>45386</v>
      </c>
      <c r="D5998" t="str">
        <f>TEXT(Hospital_Emergency_Room_Data[[#This Row],[Patient Admission Date]],"mmm")</f>
        <v>Apr</v>
      </c>
      <c r="E5998">
        <f>YEAR(Hospital_Emergency_Room_Data[[#This Row],[Patient Admission Date]])</f>
        <v>2024</v>
      </c>
      <c r="F5998" s="2">
        <v>0.17986111111111111</v>
      </c>
      <c r="G5998" s="8" t="str">
        <f>TEXT(Hospital_Emergency_Room_Data[[#This Row],[Patient Admission Date]],"dddd")</f>
        <v>Thursday</v>
      </c>
      <c r="H5998" t="s">
        <v>41</v>
      </c>
      <c r="I5998">
        <v>15</v>
      </c>
      <c r="J5998" s="5" t="s">
        <v>9220</v>
      </c>
      <c r="K5998" t="s">
        <v>10</v>
      </c>
      <c r="L5998" t="s">
        <v>9281</v>
      </c>
      <c r="M5998" t="s">
        <v>9210</v>
      </c>
      <c r="O5998">
        <v>44</v>
      </c>
      <c r="P5998" t="s">
        <v>9225</v>
      </c>
      <c r="Q5998">
        <v>4</v>
      </c>
      <c r="R5998">
        <v>4</v>
      </c>
      <c r="S5998" t="s">
        <v>9258</v>
      </c>
      <c r="T5998" t="s">
        <v>9263</v>
      </c>
      <c r="U5998" t="s">
        <v>9300</v>
      </c>
      <c r="V5998" t="str" cm="1">
        <f t="array" ref="V5998">_xlfn.IFS(Hospital_Emergency_Room_Data[[#This Row],[Day]]&lt;=10,"Start(1-10)",Hospital_Emergency_Room_Data[[#This Row],[Day]]&lt;=20,"Middle(11-20)",Hospital_Emergency_Room_Data[[#This Row],[Day]]&gt;20,"End(21-30)")</f>
        <v>Start(1-10)</v>
      </c>
    </row>
    <row r="5999" spans="1:22">
      <c r="A5999">
        <v>366246440</v>
      </c>
      <c r="B5999" t="s">
        <v>6004</v>
      </c>
      <c r="C5999" s="1">
        <v>45353</v>
      </c>
      <c r="D5999" t="str">
        <f>TEXT(Hospital_Emergency_Room_Data[[#This Row],[Patient Admission Date]],"mmm")</f>
        <v>Mar</v>
      </c>
      <c r="E5999">
        <f>YEAR(Hospital_Emergency_Room_Data[[#This Row],[Patient Admission Date]])</f>
        <v>2024</v>
      </c>
      <c r="F5999" s="2">
        <v>0.65763888888888888</v>
      </c>
      <c r="G5999" s="8" t="str">
        <f>TEXT(Hospital_Emergency_Room_Data[[#This Row],[Patient Admission Date]],"dddd")</f>
        <v>Saturday</v>
      </c>
      <c r="H5999" t="s">
        <v>41</v>
      </c>
      <c r="I5999">
        <v>44</v>
      </c>
      <c r="J5999" s="5" t="s">
        <v>9223</v>
      </c>
      <c r="K5999" t="s">
        <v>10</v>
      </c>
      <c r="L5999" t="s">
        <v>9281</v>
      </c>
      <c r="M5999" t="s">
        <v>9210</v>
      </c>
      <c r="O5999">
        <v>14</v>
      </c>
      <c r="P5999" t="s">
        <v>9226</v>
      </c>
      <c r="Q5999">
        <v>2</v>
      </c>
      <c r="R5999">
        <v>15</v>
      </c>
      <c r="S5999" t="s">
        <v>9257</v>
      </c>
      <c r="T5999" t="s">
        <v>9263</v>
      </c>
      <c r="U5999" t="s">
        <v>9282</v>
      </c>
      <c r="V5999" t="str" cm="1">
        <f t="array" ref="V5999">_xlfn.IFS(Hospital_Emergency_Room_Data[[#This Row],[Day]]&lt;=10,"Start(1-10)",Hospital_Emergency_Room_Data[[#This Row],[Day]]&lt;=20,"Middle(11-20)",Hospital_Emergency_Room_Data[[#This Row],[Day]]&gt;20,"End(21-30)")</f>
        <v>Start(1-10)</v>
      </c>
    </row>
    <row r="6000" spans="1:22">
      <c r="A6000">
        <v>412078001</v>
      </c>
      <c r="B6000" t="s">
        <v>6005</v>
      </c>
      <c r="C6000" s="1">
        <v>45334</v>
      </c>
      <c r="D6000" t="str">
        <f>TEXT(Hospital_Emergency_Room_Data[[#This Row],[Patient Admission Date]],"mmm")</f>
        <v>Feb</v>
      </c>
      <c r="E6000">
        <f>YEAR(Hospital_Emergency_Room_Data[[#This Row],[Patient Admission Date]])</f>
        <v>2024</v>
      </c>
      <c r="F6000" s="2">
        <v>2.013888888888889E-2</v>
      </c>
      <c r="G6000" s="8" t="str">
        <f>TEXT(Hospital_Emergency_Room_Data[[#This Row],[Patient Admission Date]],"dddd")</f>
        <v>Monday</v>
      </c>
      <c r="H6000" t="s">
        <v>41</v>
      </c>
      <c r="I6000">
        <v>40</v>
      </c>
      <c r="J6000" s="5" t="s">
        <v>9223</v>
      </c>
      <c r="K6000" t="s">
        <v>10</v>
      </c>
      <c r="L6000" t="s">
        <v>9281</v>
      </c>
      <c r="M6000" t="s">
        <v>9210</v>
      </c>
      <c r="O6000">
        <v>16</v>
      </c>
      <c r="P6000" t="s">
        <v>9226</v>
      </c>
      <c r="Q6000">
        <v>12</v>
      </c>
      <c r="R6000">
        <v>0</v>
      </c>
      <c r="S6000" t="s">
        <v>9258</v>
      </c>
      <c r="T6000" t="s">
        <v>9265</v>
      </c>
      <c r="U6000" t="s">
        <v>9282</v>
      </c>
      <c r="V6000" t="str" cm="1">
        <f t="array" ref="V6000">_xlfn.IFS(Hospital_Emergency_Room_Data[[#This Row],[Day]]&lt;=10,"Start(1-10)",Hospital_Emergency_Room_Data[[#This Row],[Day]]&lt;=20,"Middle(11-20)",Hospital_Emergency_Room_Data[[#This Row],[Day]]&gt;20,"End(21-30)")</f>
        <v>Middle(11-20)</v>
      </c>
    </row>
    <row r="6001" spans="1:22">
      <c r="A6001">
        <v>596943459</v>
      </c>
      <c r="B6001" t="s">
        <v>6006</v>
      </c>
      <c r="C6001" s="1">
        <v>45482</v>
      </c>
      <c r="D6001" t="str">
        <f>TEXT(Hospital_Emergency_Room_Data[[#This Row],[Patient Admission Date]],"mmm")</f>
        <v>Jul</v>
      </c>
      <c r="E6001">
        <f>YEAR(Hospital_Emergency_Room_Data[[#This Row],[Patient Admission Date]])</f>
        <v>2024</v>
      </c>
      <c r="F6001" s="2">
        <v>0.49583333333333335</v>
      </c>
      <c r="G6001" s="8" t="str">
        <f>TEXT(Hospital_Emergency_Room_Data[[#This Row],[Patient Admission Date]],"dddd")</f>
        <v>Tuesday</v>
      </c>
      <c r="H6001" t="s">
        <v>41</v>
      </c>
      <c r="I6001">
        <v>50</v>
      </c>
      <c r="J6001" s="5" t="s">
        <v>9219</v>
      </c>
      <c r="K6001" t="s">
        <v>10</v>
      </c>
      <c r="L6001" t="s">
        <v>9281</v>
      </c>
      <c r="M6001" t="s">
        <v>9210</v>
      </c>
      <c r="O6001">
        <v>27</v>
      </c>
      <c r="P6001" t="s">
        <v>9226</v>
      </c>
      <c r="Q6001">
        <v>9</v>
      </c>
      <c r="R6001">
        <v>11</v>
      </c>
      <c r="S6001" t="s">
        <v>9255</v>
      </c>
      <c r="T6001" t="s">
        <v>9265</v>
      </c>
      <c r="U6001" t="s">
        <v>9282</v>
      </c>
      <c r="V6001" t="str" cm="1">
        <f t="array" ref="V6001">_xlfn.IFS(Hospital_Emergency_Room_Data[[#This Row],[Day]]&lt;=10,"Start(1-10)",Hospital_Emergency_Room_Data[[#This Row],[Day]]&lt;=20,"Middle(11-20)",Hospital_Emergency_Room_Data[[#This Row],[Day]]&gt;20,"End(21-30)")</f>
        <v>Start(1-10)</v>
      </c>
    </row>
    <row r="6002" spans="1:22">
      <c r="A6002">
        <v>682167744</v>
      </c>
      <c r="B6002" t="s">
        <v>6007</v>
      </c>
      <c r="C6002" s="1">
        <v>45136</v>
      </c>
      <c r="D6002" t="str">
        <f>TEXT(Hospital_Emergency_Room_Data[[#This Row],[Patient Admission Date]],"mmm")</f>
        <v>Jul</v>
      </c>
      <c r="E6002">
        <f>YEAR(Hospital_Emergency_Room_Data[[#This Row],[Patient Admission Date]])</f>
        <v>2023</v>
      </c>
      <c r="F6002" s="2">
        <v>0.2951388888888889</v>
      </c>
      <c r="G6002" s="8" t="str">
        <f>TEXT(Hospital_Emergency_Room_Data[[#This Row],[Patient Admission Date]],"dddd")</f>
        <v>Saturday</v>
      </c>
      <c r="H6002" t="s">
        <v>41</v>
      </c>
      <c r="I6002">
        <v>23</v>
      </c>
      <c r="J6002" s="5" t="s">
        <v>9220</v>
      </c>
      <c r="K6002" t="s">
        <v>10</v>
      </c>
      <c r="L6002" t="s">
        <v>9281</v>
      </c>
      <c r="M6002" t="s">
        <v>9210</v>
      </c>
      <c r="O6002">
        <v>38</v>
      </c>
      <c r="P6002" t="s">
        <v>9225</v>
      </c>
      <c r="Q6002">
        <v>29</v>
      </c>
      <c r="R6002">
        <v>7</v>
      </c>
      <c r="S6002" t="s">
        <v>9255</v>
      </c>
      <c r="T6002" t="s">
        <v>9264</v>
      </c>
      <c r="U6002" t="s">
        <v>9300</v>
      </c>
      <c r="V6002" t="str" cm="1">
        <f t="array" ref="V6002">_xlfn.IFS(Hospital_Emergency_Room_Data[[#This Row],[Day]]&lt;=10,"Start(1-10)",Hospital_Emergency_Room_Data[[#This Row],[Day]]&lt;=20,"Middle(11-20)",Hospital_Emergency_Room_Data[[#This Row],[Day]]&gt;20,"End(21-30)")</f>
        <v>End(21-30)</v>
      </c>
    </row>
    <row r="6003" spans="1:22">
      <c r="A6003">
        <v>257540881</v>
      </c>
      <c r="B6003" t="s">
        <v>6008</v>
      </c>
      <c r="C6003" s="1">
        <v>45051</v>
      </c>
      <c r="D6003" t="str">
        <f>TEXT(Hospital_Emergency_Room_Data[[#This Row],[Patient Admission Date]],"mmm")</f>
        <v>May</v>
      </c>
      <c r="E6003">
        <f>YEAR(Hospital_Emergency_Room_Data[[#This Row],[Patient Admission Date]])</f>
        <v>2023</v>
      </c>
      <c r="F6003" s="2">
        <v>0.8</v>
      </c>
      <c r="G6003" s="8" t="str">
        <f>TEXT(Hospital_Emergency_Room_Data[[#This Row],[Patient Admission Date]],"dddd")</f>
        <v>Friday</v>
      </c>
      <c r="H6003" t="s">
        <v>41</v>
      </c>
      <c r="I6003">
        <v>40</v>
      </c>
      <c r="J6003" s="5" t="s">
        <v>9223</v>
      </c>
      <c r="K6003" t="s">
        <v>10</v>
      </c>
      <c r="L6003" t="s">
        <v>9281</v>
      </c>
      <c r="M6003" t="s">
        <v>9210</v>
      </c>
      <c r="O6003">
        <v>32</v>
      </c>
      <c r="P6003" t="s">
        <v>9225</v>
      </c>
      <c r="Q6003">
        <v>5</v>
      </c>
      <c r="R6003">
        <v>19</v>
      </c>
      <c r="S6003" t="s">
        <v>9256</v>
      </c>
      <c r="T6003" t="s">
        <v>9263</v>
      </c>
      <c r="U6003" t="s">
        <v>9300</v>
      </c>
      <c r="V6003" t="str" cm="1">
        <f t="array" ref="V6003">_xlfn.IFS(Hospital_Emergency_Room_Data[[#This Row],[Day]]&lt;=10,"Start(1-10)",Hospital_Emergency_Room_Data[[#This Row],[Day]]&lt;=20,"Middle(11-20)",Hospital_Emergency_Room_Data[[#This Row],[Day]]&gt;20,"End(21-30)")</f>
        <v>Start(1-10)</v>
      </c>
    </row>
    <row r="6004" spans="1:22">
      <c r="A6004">
        <v>805769726</v>
      </c>
      <c r="B6004" t="s">
        <v>6009</v>
      </c>
      <c r="C6004" s="1">
        <v>45197</v>
      </c>
      <c r="D6004" t="str">
        <f>TEXT(Hospital_Emergency_Room_Data[[#This Row],[Patient Admission Date]],"mmm")</f>
        <v>Sep</v>
      </c>
      <c r="E6004">
        <f>YEAR(Hospital_Emergency_Room_Data[[#This Row],[Patient Admission Date]])</f>
        <v>2023</v>
      </c>
      <c r="F6004" s="2">
        <v>0.18055555555555555</v>
      </c>
      <c r="G6004" s="8" t="str">
        <f>TEXT(Hospital_Emergency_Room_Data[[#This Row],[Patient Admission Date]],"dddd")</f>
        <v>Thursday</v>
      </c>
      <c r="H6004" t="s">
        <v>41</v>
      </c>
      <c r="I6004">
        <v>13</v>
      </c>
      <c r="J6004" s="5" t="s">
        <v>9221</v>
      </c>
      <c r="K6004" t="s">
        <v>10</v>
      </c>
      <c r="L6004" t="s">
        <v>9281</v>
      </c>
      <c r="M6004" t="s">
        <v>9210</v>
      </c>
      <c r="O6004">
        <v>29</v>
      </c>
      <c r="P6004" t="s">
        <v>9226</v>
      </c>
      <c r="Q6004">
        <v>28</v>
      </c>
      <c r="R6004">
        <v>4</v>
      </c>
      <c r="S6004" t="s">
        <v>9258</v>
      </c>
      <c r="T6004" t="s">
        <v>9264</v>
      </c>
      <c r="U6004" t="s">
        <v>9282</v>
      </c>
      <c r="V6004" t="str" cm="1">
        <f t="array" ref="V6004">_xlfn.IFS(Hospital_Emergency_Room_Data[[#This Row],[Day]]&lt;=10,"Start(1-10)",Hospital_Emergency_Room_Data[[#This Row],[Day]]&lt;=20,"Middle(11-20)",Hospital_Emergency_Room_Data[[#This Row],[Day]]&gt;20,"End(21-30)")</f>
        <v>End(21-30)</v>
      </c>
    </row>
    <row r="6005" spans="1:22">
      <c r="A6005">
        <v>575530156</v>
      </c>
      <c r="B6005" t="s">
        <v>6010</v>
      </c>
      <c r="C6005" s="1">
        <v>45436</v>
      </c>
      <c r="D6005" t="str">
        <f>TEXT(Hospital_Emergency_Room_Data[[#This Row],[Patient Admission Date]],"mmm")</f>
        <v>May</v>
      </c>
      <c r="E6005">
        <f>YEAR(Hospital_Emergency_Room_Data[[#This Row],[Patient Admission Date]])</f>
        <v>2024</v>
      </c>
      <c r="F6005" s="2">
        <v>0.17777777777777778</v>
      </c>
      <c r="G6005" s="8" t="str">
        <f>TEXT(Hospital_Emergency_Room_Data[[#This Row],[Patient Admission Date]],"dddd")</f>
        <v>Friday</v>
      </c>
      <c r="H6005" t="s">
        <v>41</v>
      </c>
      <c r="I6005">
        <v>33</v>
      </c>
      <c r="J6005" s="5" t="s">
        <v>9223</v>
      </c>
      <c r="K6005" t="s">
        <v>10</v>
      </c>
      <c r="L6005" t="s">
        <v>9281</v>
      </c>
      <c r="M6005" t="s">
        <v>9210</v>
      </c>
      <c r="O6005">
        <v>60</v>
      </c>
      <c r="P6005" t="s">
        <v>9225</v>
      </c>
      <c r="Q6005">
        <v>24</v>
      </c>
      <c r="R6005">
        <v>4</v>
      </c>
      <c r="S6005" t="s">
        <v>9258</v>
      </c>
      <c r="T6005" t="s">
        <v>9264</v>
      </c>
      <c r="U6005" t="s">
        <v>9283</v>
      </c>
      <c r="V6005" t="str" cm="1">
        <f t="array" ref="V6005">_xlfn.IFS(Hospital_Emergency_Room_Data[[#This Row],[Day]]&lt;=10,"Start(1-10)",Hospital_Emergency_Room_Data[[#This Row],[Day]]&lt;=20,"Middle(11-20)",Hospital_Emergency_Room_Data[[#This Row],[Day]]&gt;20,"End(21-30)")</f>
        <v>End(21-30)</v>
      </c>
    </row>
    <row r="6006" spans="1:22">
      <c r="A6006">
        <v>739674991</v>
      </c>
      <c r="B6006" t="s">
        <v>6011</v>
      </c>
      <c r="C6006" s="1">
        <v>45517</v>
      </c>
      <c r="D6006" t="str">
        <f>TEXT(Hospital_Emergency_Room_Data[[#This Row],[Patient Admission Date]],"mmm")</f>
        <v>Aug</v>
      </c>
      <c r="E6006">
        <f>YEAR(Hospital_Emergency_Room_Data[[#This Row],[Patient Admission Date]])</f>
        <v>2024</v>
      </c>
      <c r="F6006" s="2">
        <v>0.72847222222222219</v>
      </c>
      <c r="G6006" s="8" t="str">
        <f>TEXT(Hospital_Emergency_Room_Data[[#This Row],[Patient Admission Date]],"dddd")</f>
        <v>Tuesday</v>
      </c>
      <c r="H6006" t="s">
        <v>41</v>
      </c>
      <c r="I6006">
        <v>50</v>
      </c>
      <c r="J6006" s="5" t="s">
        <v>9219</v>
      </c>
      <c r="K6006" t="s">
        <v>10</v>
      </c>
      <c r="L6006" t="s">
        <v>9281</v>
      </c>
      <c r="M6006" t="s">
        <v>9210</v>
      </c>
      <c r="O6006">
        <v>42</v>
      </c>
      <c r="P6006" t="s">
        <v>9225</v>
      </c>
      <c r="Q6006">
        <v>13</v>
      </c>
      <c r="R6006">
        <v>17</v>
      </c>
      <c r="S6006" t="s">
        <v>9257</v>
      </c>
      <c r="T6006" t="s">
        <v>9265</v>
      </c>
      <c r="U6006" t="s">
        <v>9300</v>
      </c>
      <c r="V6006" t="str" cm="1">
        <f t="array" ref="V6006">_xlfn.IFS(Hospital_Emergency_Room_Data[[#This Row],[Day]]&lt;=10,"Start(1-10)",Hospital_Emergency_Room_Data[[#This Row],[Day]]&lt;=20,"Middle(11-20)",Hospital_Emergency_Room_Data[[#This Row],[Day]]&gt;20,"End(21-30)")</f>
        <v>Middle(11-20)</v>
      </c>
    </row>
    <row r="6007" spans="1:22">
      <c r="A6007">
        <v>645486279</v>
      </c>
      <c r="B6007" t="s">
        <v>6012</v>
      </c>
      <c r="C6007" s="1">
        <v>45566</v>
      </c>
      <c r="D6007" t="str">
        <f>TEXT(Hospital_Emergency_Room_Data[[#This Row],[Patient Admission Date]],"mmm")</f>
        <v>Oct</v>
      </c>
      <c r="E6007">
        <f>YEAR(Hospital_Emergency_Room_Data[[#This Row],[Patient Admission Date]])</f>
        <v>2024</v>
      </c>
      <c r="F6007" s="2">
        <v>9.7222222222222224E-2</v>
      </c>
      <c r="G6007" s="8" t="str">
        <f>TEXT(Hospital_Emergency_Room_Data[[#This Row],[Patient Admission Date]],"dddd")</f>
        <v>Tuesday</v>
      </c>
      <c r="H6007" t="s">
        <v>41</v>
      </c>
      <c r="I6007">
        <v>24</v>
      </c>
      <c r="J6007" s="5" t="s">
        <v>9220</v>
      </c>
      <c r="K6007" t="s">
        <v>10</v>
      </c>
      <c r="L6007" t="s">
        <v>9281</v>
      </c>
      <c r="M6007" t="s">
        <v>9210</v>
      </c>
      <c r="O6007">
        <v>53</v>
      </c>
      <c r="P6007" t="s">
        <v>9225</v>
      </c>
      <c r="Q6007">
        <v>1</v>
      </c>
      <c r="R6007">
        <v>2</v>
      </c>
      <c r="S6007" t="s">
        <v>9258</v>
      </c>
      <c r="T6007" t="s">
        <v>9263</v>
      </c>
      <c r="U6007" t="s">
        <v>9283</v>
      </c>
      <c r="V6007" t="str" cm="1">
        <f t="array" ref="V6007">_xlfn.IFS(Hospital_Emergency_Room_Data[[#This Row],[Day]]&lt;=10,"Start(1-10)",Hospital_Emergency_Room_Data[[#This Row],[Day]]&lt;=20,"Middle(11-20)",Hospital_Emergency_Room_Data[[#This Row],[Day]]&gt;20,"End(21-30)")</f>
        <v>Start(1-10)</v>
      </c>
    </row>
    <row r="6008" spans="1:22">
      <c r="A6008">
        <v>267831118</v>
      </c>
      <c r="B6008" t="s">
        <v>6013</v>
      </c>
      <c r="C6008" s="1">
        <v>45553</v>
      </c>
      <c r="D6008" t="str">
        <f>TEXT(Hospital_Emergency_Room_Data[[#This Row],[Patient Admission Date]],"mmm")</f>
        <v>Sep</v>
      </c>
      <c r="E6008">
        <f>YEAR(Hospital_Emergency_Room_Data[[#This Row],[Patient Admission Date]])</f>
        <v>2024</v>
      </c>
      <c r="F6008" s="2">
        <v>0.11388888888888889</v>
      </c>
      <c r="G6008" s="8" t="str">
        <f>TEXT(Hospital_Emergency_Room_Data[[#This Row],[Patient Admission Date]],"dddd")</f>
        <v>Wednesday</v>
      </c>
      <c r="H6008" t="s">
        <v>41</v>
      </c>
      <c r="I6008">
        <v>60</v>
      </c>
      <c r="J6008" s="5" t="s">
        <v>9217</v>
      </c>
      <c r="K6008" t="s">
        <v>10</v>
      </c>
      <c r="L6008" t="s">
        <v>9281</v>
      </c>
      <c r="M6008" t="s">
        <v>9210</v>
      </c>
      <c r="O6008">
        <v>20</v>
      </c>
      <c r="P6008" t="s">
        <v>9226</v>
      </c>
      <c r="Q6008">
        <v>18</v>
      </c>
      <c r="R6008">
        <v>2</v>
      </c>
      <c r="S6008" t="s">
        <v>9258</v>
      </c>
      <c r="T6008" t="s">
        <v>9262</v>
      </c>
      <c r="U6008" t="s">
        <v>9282</v>
      </c>
      <c r="V6008" t="str" cm="1">
        <f t="array" ref="V6008">_xlfn.IFS(Hospital_Emergency_Room_Data[[#This Row],[Day]]&lt;=10,"Start(1-10)",Hospital_Emergency_Room_Data[[#This Row],[Day]]&lt;=20,"Middle(11-20)",Hospital_Emergency_Room_Data[[#This Row],[Day]]&gt;20,"End(21-30)")</f>
        <v>Middle(11-20)</v>
      </c>
    </row>
    <row r="6009" spans="1:22">
      <c r="A6009">
        <v>896966112</v>
      </c>
      <c r="B6009" t="s">
        <v>6014</v>
      </c>
      <c r="C6009" s="1">
        <v>45375</v>
      </c>
      <c r="D6009" t="str">
        <f>TEXT(Hospital_Emergency_Room_Data[[#This Row],[Patient Admission Date]],"mmm")</f>
        <v>Mar</v>
      </c>
      <c r="E6009">
        <f>YEAR(Hospital_Emergency_Room_Data[[#This Row],[Patient Admission Date]])</f>
        <v>2024</v>
      </c>
      <c r="F6009" s="2">
        <v>0.34166666666666667</v>
      </c>
      <c r="G6009" s="8" t="str">
        <f>TEXT(Hospital_Emergency_Room_Data[[#This Row],[Patient Admission Date]],"dddd")</f>
        <v>Sunday</v>
      </c>
      <c r="H6009" t="s">
        <v>41</v>
      </c>
      <c r="I6009">
        <v>53</v>
      </c>
      <c r="J6009" s="5" t="s">
        <v>9219</v>
      </c>
      <c r="K6009" t="s">
        <v>10</v>
      </c>
      <c r="L6009" t="s">
        <v>9281</v>
      </c>
      <c r="M6009" t="s">
        <v>9210</v>
      </c>
      <c r="O6009">
        <v>14</v>
      </c>
      <c r="P6009" t="s">
        <v>9226</v>
      </c>
      <c r="Q6009">
        <v>24</v>
      </c>
      <c r="R6009">
        <v>8</v>
      </c>
      <c r="S6009" t="s">
        <v>9255</v>
      </c>
      <c r="T6009" t="s">
        <v>9264</v>
      </c>
      <c r="U6009" t="s">
        <v>9282</v>
      </c>
      <c r="V6009" t="str" cm="1">
        <f t="array" ref="V6009">_xlfn.IFS(Hospital_Emergency_Room_Data[[#This Row],[Day]]&lt;=10,"Start(1-10)",Hospital_Emergency_Room_Data[[#This Row],[Day]]&lt;=20,"Middle(11-20)",Hospital_Emergency_Room_Data[[#This Row],[Day]]&gt;20,"End(21-30)")</f>
        <v>End(21-30)</v>
      </c>
    </row>
    <row r="6010" spans="1:22">
      <c r="A6010">
        <v>828160841</v>
      </c>
      <c r="B6010" t="s">
        <v>6015</v>
      </c>
      <c r="C6010" s="1">
        <v>45212</v>
      </c>
      <c r="D6010" t="str">
        <f>TEXT(Hospital_Emergency_Room_Data[[#This Row],[Patient Admission Date]],"mmm")</f>
        <v>Oct</v>
      </c>
      <c r="E6010">
        <f>YEAR(Hospital_Emergency_Room_Data[[#This Row],[Patient Admission Date]])</f>
        <v>2023</v>
      </c>
      <c r="F6010" s="2">
        <v>0.27430555555555558</v>
      </c>
      <c r="G6010" s="8" t="str">
        <f>TEXT(Hospital_Emergency_Room_Data[[#This Row],[Patient Admission Date]],"dddd")</f>
        <v>Friday</v>
      </c>
      <c r="H6010" t="s">
        <v>41</v>
      </c>
      <c r="I6010">
        <v>36</v>
      </c>
      <c r="J6010" s="5" t="s">
        <v>9223</v>
      </c>
      <c r="K6010" t="s">
        <v>10</v>
      </c>
      <c r="L6010" t="s">
        <v>9281</v>
      </c>
      <c r="M6010" t="s">
        <v>9210</v>
      </c>
      <c r="O6010">
        <v>33</v>
      </c>
      <c r="P6010" t="s">
        <v>9225</v>
      </c>
      <c r="Q6010">
        <v>13</v>
      </c>
      <c r="R6010">
        <v>6</v>
      </c>
      <c r="S6010" t="s">
        <v>9255</v>
      </c>
      <c r="T6010" t="s">
        <v>9265</v>
      </c>
      <c r="U6010" t="s">
        <v>9300</v>
      </c>
      <c r="V6010" t="str" cm="1">
        <f t="array" ref="V6010">_xlfn.IFS(Hospital_Emergency_Room_Data[[#This Row],[Day]]&lt;=10,"Start(1-10)",Hospital_Emergency_Room_Data[[#This Row],[Day]]&lt;=20,"Middle(11-20)",Hospital_Emergency_Room_Data[[#This Row],[Day]]&gt;20,"End(21-30)")</f>
        <v>Middle(11-20)</v>
      </c>
    </row>
    <row r="6011" spans="1:22">
      <c r="A6011">
        <v>317635565</v>
      </c>
      <c r="B6011" t="s">
        <v>6016</v>
      </c>
      <c r="C6011" s="1">
        <v>45514</v>
      </c>
      <c r="D6011" t="str">
        <f>TEXT(Hospital_Emergency_Room_Data[[#This Row],[Patient Admission Date]],"mmm")</f>
        <v>Aug</v>
      </c>
      <c r="E6011">
        <f>YEAR(Hospital_Emergency_Room_Data[[#This Row],[Patient Admission Date]])</f>
        <v>2024</v>
      </c>
      <c r="F6011" s="2">
        <v>0.79097222222222219</v>
      </c>
      <c r="G6011" s="8" t="str">
        <f>TEXT(Hospital_Emergency_Room_Data[[#This Row],[Patient Admission Date]],"dddd")</f>
        <v>Saturday</v>
      </c>
      <c r="H6011" t="s">
        <v>41</v>
      </c>
      <c r="I6011">
        <v>67</v>
      </c>
      <c r="J6011" s="5" t="s">
        <v>9217</v>
      </c>
      <c r="K6011" t="s">
        <v>10</v>
      </c>
      <c r="L6011" t="s">
        <v>9281</v>
      </c>
      <c r="M6011" t="s">
        <v>9210</v>
      </c>
      <c r="O6011">
        <v>44</v>
      </c>
      <c r="P6011" t="s">
        <v>9225</v>
      </c>
      <c r="Q6011">
        <v>10</v>
      </c>
      <c r="R6011">
        <v>18</v>
      </c>
      <c r="S6011" t="s">
        <v>9256</v>
      </c>
      <c r="T6011" t="s">
        <v>9265</v>
      </c>
      <c r="U6011" t="s">
        <v>9300</v>
      </c>
      <c r="V6011" t="str" cm="1">
        <f t="array" ref="V6011">_xlfn.IFS(Hospital_Emergency_Room_Data[[#This Row],[Day]]&lt;=10,"Start(1-10)",Hospital_Emergency_Room_Data[[#This Row],[Day]]&lt;=20,"Middle(11-20)",Hospital_Emergency_Room_Data[[#This Row],[Day]]&gt;20,"End(21-30)")</f>
        <v>Start(1-10)</v>
      </c>
    </row>
    <row r="6012" spans="1:22">
      <c r="A6012">
        <v>851435041</v>
      </c>
      <c r="B6012" t="s">
        <v>6017</v>
      </c>
      <c r="C6012" s="1">
        <v>45567</v>
      </c>
      <c r="D6012" t="str">
        <f>TEXT(Hospital_Emergency_Room_Data[[#This Row],[Patient Admission Date]],"mmm")</f>
        <v>Oct</v>
      </c>
      <c r="E6012">
        <f>YEAR(Hospital_Emergency_Room_Data[[#This Row],[Patient Admission Date]])</f>
        <v>2024</v>
      </c>
      <c r="F6012" s="2">
        <v>0.75624999999999998</v>
      </c>
      <c r="G6012" s="8" t="str">
        <f>TEXT(Hospital_Emergency_Room_Data[[#This Row],[Patient Admission Date]],"dddd")</f>
        <v>Wednesday</v>
      </c>
      <c r="H6012" t="s">
        <v>41</v>
      </c>
      <c r="I6012">
        <v>62</v>
      </c>
      <c r="J6012" s="5" t="s">
        <v>9217</v>
      </c>
      <c r="K6012" t="s">
        <v>10</v>
      </c>
      <c r="L6012" t="s">
        <v>9281</v>
      </c>
      <c r="M6012" t="s">
        <v>9210</v>
      </c>
      <c r="O6012">
        <v>47</v>
      </c>
      <c r="P6012" t="s">
        <v>9225</v>
      </c>
      <c r="Q6012">
        <v>2</v>
      </c>
      <c r="R6012">
        <v>18</v>
      </c>
      <c r="S6012" t="s">
        <v>9256</v>
      </c>
      <c r="T6012" t="s">
        <v>9263</v>
      </c>
      <c r="U6012" t="s">
        <v>9283</v>
      </c>
      <c r="V6012" t="str" cm="1">
        <f t="array" ref="V6012">_xlfn.IFS(Hospital_Emergency_Room_Data[[#This Row],[Day]]&lt;=10,"Start(1-10)",Hospital_Emergency_Room_Data[[#This Row],[Day]]&lt;=20,"Middle(11-20)",Hospital_Emergency_Room_Data[[#This Row],[Day]]&gt;20,"End(21-30)")</f>
        <v>Start(1-10)</v>
      </c>
    </row>
    <row r="6013" spans="1:22">
      <c r="A6013">
        <v>696300533</v>
      </c>
      <c r="B6013" t="s">
        <v>6018</v>
      </c>
      <c r="C6013" s="1">
        <v>45041</v>
      </c>
      <c r="D6013" t="str">
        <f>TEXT(Hospital_Emergency_Room_Data[[#This Row],[Patient Admission Date]],"mmm")</f>
        <v>Apr</v>
      </c>
      <c r="E6013">
        <f>YEAR(Hospital_Emergency_Room_Data[[#This Row],[Patient Admission Date]])</f>
        <v>2023</v>
      </c>
      <c r="F6013" s="2">
        <v>0.98124999999999996</v>
      </c>
      <c r="G6013" s="8" t="str">
        <f>TEXT(Hospital_Emergency_Room_Data[[#This Row],[Patient Admission Date]],"dddd")</f>
        <v>Tuesday</v>
      </c>
      <c r="H6013" t="s">
        <v>41</v>
      </c>
      <c r="I6013">
        <v>22</v>
      </c>
      <c r="J6013" s="5" t="s">
        <v>9220</v>
      </c>
      <c r="K6013" t="s">
        <v>10</v>
      </c>
      <c r="L6013" t="s">
        <v>9281</v>
      </c>
      <c r="M6013" t="s">
        <v>9210</v>
      </c>
      <c r="N6013">
        <v>0</v>
      </c>
      <c r="O6013">
        <v>51</v>
      </c>
      <c r="P6013" t="s">
        <v>9225</v>
      </c>
      <c r="Q6013">
        <v>25</v>
      </c>
      <c r="R6013">
        <v>23</v>
      </c>
      <c r="S6013" t="s">
        <v>9256</v>
      </c>
      <c r="T6013" t="s">
        <v>9264</v>
      </c>
      <c r="U6013" t="s">
        <v>9283</v>
      </c>
      <c r="V6013" t="str" cm="1">
        <f t="array" ref="V6013">_xlfn.IFS(Hospital_Emergency_Room_Data[[#This Row],[Day]]&lt;=10,"Start(1-10)",Hospital_Emergency_Room_Data[[#This Row],[Day]]&lt;=20,"Middle(11-20)",Hospital_Emergency_Room_Data[[#This Row],[Day]]&gt;20,"End(21-30)")</f>
        <v>End(21-30)</v>
      </c>
    </row>
    <row r="6014" spans="1:22">
      <c r="A6014">
        <v>684505707</v>
      </c>
      <c r="B6014" t="s">
        <v>6019</v>
      </c>
      <c r="C6014" s="1">
        <v>45454</v>
      </c>
      <c r="D6014" t="str">
        <f>TEXT(Hospital_Emergency_Room_Data[[#This Row],[Patient Admission Date]],"mmm")</f>
        <v>Jun</v>
      </c>
      <c r="E6014">
        <f>YEAR(Hospital_Emergency_Room_Data[[#This Row],[Patient Admission Date]])</f>
        <v>2024</v>
      </c>
      <c r="F6014" s="2">
        <v>0.83750000000000002</v>
      </c>
      <c r="G6014" s="8" t="str">
        <f>TEXT(Hospital_Emergency_Room_Data[[#This Row],[Patient Admission Date]],"dddd")</f>
        <v>Tuesday</v>
      </c>
      <c r="H6014" t="s">
        <v>41</v>
      </c>
      <c r="I6014">
        <v>60</v>
      </c>
      <c r="J6014" s="5" t="s">
        <v>9217</v>
      </c>
      <c r="K6014" t="s">
        <v>10</v>
      </c>
      <c r="L6014" t="s">
        <v>9281</v>
      </c>
      <c r="M6014" t="s">
        <v>9210</v>
      </c>
      <c r="N6014">
        <v>1</v>
      </c>
      <c r="O6014">
        <v>46</v>
      </c>
      <c r="P6014" t="s">
        <v>9225</v>
      </c>
      <c r="Q6014">
        <v>11</v>
      </c>
      <c r="R6014">
        <v>20</v>
      </c>
      <c r="S6014" t="s">
        <v>9256</v>
      </c>
      <c r="T6014" t="s">
        <v>9265</v>
      </c>
      <c r="U6014" t="s">
        <v>9283</v>
      </c>
      <c r="V6014" t="str" cm="1">
        <f t="array" ref="V6014">_xlfn.IFS(Hospital_Emergency_Room_Data[[#This Row],[Day]]&lt;=10,"Start(1-10)",Hospital_Emergency_Room_Data[[#This Row],[Day]]&lt;=20,"Middle(11-20)",Hospital_Emergency_Room_Data[[#This Row],[Day]]&gt;20,"End(21-30)")</f>
        <v>Middle(11-20)</v>
      </c>
    </row>
    <row r="6015" spans="1:22">
      <c r="A6015">
        <v>710159516</v>
      </c>
      <c r="B6015" t="s">
        <v>6020</v>
      </c>
      <c r="C6015" s="1">
        <v>45467</v>
      </c>
      <c r="D6015" t="str">
        <f>TEXT(Hospital_Emergency_Room_Data[[#This Row],[Patient Admission Date]],"mmm")</f>
        <v>Jun</v>
      </c>
      <c r="E6015">
        <f>YEAR(Hospital_Emergency_Room_Data[[#This Row],[Patient Admission Date]])</f>
        <v>2024</v>
      </c>
      <c r="F6015" s="2">
        <v>0.65833333333333333</v>
      </c>
      <c r="G6015" s="8" t="str">
        <f>TEXT(Hospital_Emergency_Room_Data[[#This Row],[Patient Admission Date]],"dddd")</f>
        <v>Monday</v>
      </c>
      <c r="H6015" t="s">
        <v>41</v>
      </c>
      <c r="I6015">
        <v>79</v>
      </c>
      <c r="J6015" s="5" t="s">
        <v>9222</v>
      </c>
      <c r="K6015" t="s">
        <v>10</v>
      </c>
      <c r="L6015" t="s">
        <v>9281</v>
      </c>
      <c r="M6015" t="s">
        <v>9210</v>
      </c>
      <c r="N6015">
        <v>1</v>
      </c>
      <c r="O6015">
        <v>23</v>
      </c>
      <c r="P6015" t="s">
        <v>9226</v>
      </c>
      <c r="Q6015">
        <v>24</v>
      </c>
      <c r="R6015">
        <v>15</v>
      </c>
      <c r="S6015" t="s">
        <v>9257</v>
      </c>
      <c r="T6015" t="s">
        <v>9264</v>
      </c>
      <c r="U6015" t="s">
        <v>9282</v>
      </c>
      <c r="V6015" t="str" cm="1">
        <f t="array" ref="V6015">_xlfn.IFS(Hospital_Emergency_Room_Data[[#This Row],[Day]]&lt;=10,"Start(1-10)",Hospital_Emergency_Room_Data[[#This Row],[Day]]&lt;=20,"Middle(11-20)",Hospital_Emergency_Room_Data[[#This Row],[Day]]&gt;20,"End(21-30)")</f>
        <v>End(21-30)</v>
      </c>
    </row>
    <row r="6016" spans="1:22">
      <c r="A6016">
        <v>503411563</v>
      </c>
      <c r="B6016" t="s">
        <v>6021</v>
      </c>
      <c r="C6016" s="1">
        <v>45305</v>
      </c>
      <c r="D6016" t="str">
        <f>TEXT(Hospital_Emergency_Room_Data[[#This Row],[Patient Admission Date]],"mmm")</f>
        <v>Jan</v>
      </c>
      <c r="E6016">
        <f>YEAR(Hospital_Emergency_Room_Data[[#This Row],[Patient Admission Date]])</f>
        <v>2024</v>
      </c>
      <c r="F6016" s="2">
        <v>0.17083333333333334</v>
      </c>
      <c r="G6016" s="8" t="str">
        <f>TEXT(Hospital_Emergency_Room_Data[[#This Row],[Patient Admission Date]],"dddd")</f>
        <v>Sunday</v>
      </c>
      <c r="H6016" t="s">
        <v>41</v>
      </c>
      <c r="I6016">
        <v>34</v>
      </c>
      <c r="J6016" s="5" t="s">
        <v>9223</v>
      </c>
      <c r="K6016" t="s">
        <v>10</v>
      </c>
      <c r="L6016" t="s">
        <v>9281</v>
      </c>
      <c r="M6016" t="s">
        <v>9210</v>
      </c>
      <c r="N6016">
        <v>2</v>
      </c>
      <c r="O6016">
        <v>20</v>
      </c>
      <c r="P6016" t="s">
        <v>9226</v>
      </c>
      <c r="Q6016">
        <v>14</v>
      </c>
      <c r="R6016">
        <v>4</v>
      </c>
      <c r="S6016" t="s">
        <v>9258</v>
      </c>
      <c r="T6016" t="s">
        <v>9265</v>
      </c>
      <c r="U6016" t="s">
        <v>9282</v>
      </c>
      <c r="V6016" t="str" cm="1">
        <f t="array" ref="V6016">_xlfn.IFS(Hospital_Emergency_Room_Data[[#This Row],[Day]]&lt;=10,"Start(1-10)",Hospital_Emergency_Room_Data[[#This Row],[Day]]&lt;=20,"Middle(11-20)",Hospital_Emergency_Room_Data[[#This Row],[Day]]&gt;20,"End(21-30)")</f>
        <v>Middle(11-20)</v>
      </c>
    </row>
    <row r="6017" spans="1:22">
      <c r="A6017">
        <v>779473338</v>
      </c>
      <c r="B6017" t="s">
        <v>6022</v>
      </c>
      <c r="C6017" s="1">
        <v>45390</v>
      </c>
      <c r="D6017" t="str">
        <f>TEXT(Hospital_Emergency_Room_Data[[#This Row],[Patient Admission Date]],"mmm")</f>
        <v>Apr</v>
      </c>
      <c r="E6017">
        <f>YEAR(Hospital_Emergency_Room_Data[[#This Row],[Patient Admission Date]])</f>
        <v>2024</v>
      </c>
      <c r="F6017" s="2">
        <v>0.11944444444444445</v>
      </c>
      <c r="G6017" s="8" t="str">
        <f>TEXT(Hospital_Emergency_Room_Data[[#This Row],[Patient Admission Date]],"dddd")</f>
        <v>Monday</v>
      </c>
      <c r="H6017" t="s">
        <v>41</v>
      </c>
      <c r="I6017">
        <v>39</v>
      </c>
      <c r="J6017" s="5" t="s">
        <v>9223</v>
      </c>
      <c r="K6017" t="s">
        <v>10</v>
      </c>
      <c r="L6017" t="s">
        <v>9281</v>
      </c>
      <c r="M6017" t="s">
        <v>9210</v>
      </c>
      <c r="N6017">
        <v>2</v>
      </c>
      <c r="O6017">
        <v>54</v>
      </c>
      <c r="P6017" t="s">
        <v>9225</v>
      </c>
      <c r="Q6017">
        <v>8</v>
      </c>
      <c r="R6017">
        <v>2</v>
      </c>
      <c r="S6017" t="s">
        <v>9258</v>
      </c>
      <c r="T6017" t="s">
        <v>9265</v>
      </c>
      <c r="U6017" t="s">
        <v>9283</v>
      </c>
      <c r="V6017" t="str" cm="1">
        <f t="array" ref="V6017">_xlfn.IFS(Hospital_Emergency_Room_Data[[#This Row],[Day]]&lt;=10,"Start(1-10)",Hospital_Emergency_Room_Data[[#This Row],[Day]]&lt;=20,"Middle(11-20)",Hospital_Emergency_Room_Data[[#This Row],[Day]]&gt;20,"End(21-30)")</f>
        <v>Start(1-10)</v>
      </c>
    </row>
    <row r="6018" spans="1:22">
      <c r="A6018">
        <v>718851686</v>
      </c>
      <c r="B6018" t="s">
        <v>6023</v>
      </c>
      <c r="C6018" s="1">
        <v>45208</v>
      </c>
      <c r="D6018" t="str">
        <f>TEXT(Hospital_Emergency_Room_Data[[#This Row],[Patient Admission Date]],"mmm")</f>
        <v>Oct</v>
      </c>
      <c r="E6018">
        <f>YEAR(Hospital_Emergency_Room_Data[[#This Row],[Patient Admission Date]])</f>
        <v>2023</v>
      </c>
      <c r="F6018" s="2">
        <v>0.99097222222222225</v>
      </c>
      <c r="G6018" s="8" t="str">
        <f>TEXT(Hospital_Emergency_Room_Data[[#This Row],[Patient Admission Date]],"dddd")</f>
        <v>Monday</v>
      </c>
      <c r="H6018" t="s">
        <v>41</v>
      </c>
      <c r="I6018">
        <v>61</v>
      </c>
      <c r="J6018" s="5" t="s">
        <v>9217</v>
      </c>
      <c r="K6018" t="s">
        <v>10</v>
      </c>
      <c r="L6018" t="s">
        <v>9281</v>
      </c>
      <c r="M6018" t="s">
        <v>9210</v>
      </c>
      <c r="N6018">
        <v>3</v>
      </c>
      <c r="O6018">
        <v>31</v>
      </c>
      <c r="P6018" t="s">
        <v>9225</v>
      </c>
      <c r="Q6018">
        <v>9</v>
      </c>
      <c r="R6018">
        <v>23</v>
      </c>
      <c r="S6018" t="s">
        <v>9256</v>
      </c>
      <c r="T6018" t="s">
        <v>9265</v>
      </c>
      <c r="U6018" t="s">
        <v>9300</v>
      </c>
      <c r="V6018" t="str" cm="1">
        <f t="array" ref="V6018">_xlfn.IFS(Hospital_Emergency_Room_Data[[#This Row],[Day]]&lt;=10,"Start(1-10)",Hospital_Emergency_Room_Data[[#This Row],[Day]]&lt;=20,"Middle(11-20)",Hospital_Emergency_Room_Data[[#This Row],[Day]]&gt;20,"End(21-30)")</f>
        <v>Start(1-10)</v>
      </c>
    </row>
    <row r="6019" spans="1:22">
      <c r="A6019">
        <v>234896647</v>
      </c>
      <c r="B6019" t="s">
        <v>6024</v>
      </c>
      <c r="C6019" s="1">
        <v>45343</v>
      </c>
      <c r="D6019" t="str">
        <f>TEXT(Hospital_Emergency_Room_Data[[#This Row],[Patient Admission Date]],"mmm")</f>
        <v>Feb</v>
      </c>
      <c r="E6019">
        <f>YEAR(Hospital_Emergency_Room_Data[[#This Row],[Patient Admission Date]])</f>
        <v>2024</v>
      </c>
      <c r="F6019" s="2">
        <v>0.65416666666666667</v>
      </c>
      <c r="G6019" s="8" t="str">
        <f>TEXT(Hospital_Emergency_Room_Data[[#This Row],[Patient Admission Date]],"dddd")</f>
        <v>Wednesday</v>
      </c>
      <c r="H6019" t="s">
        <v>41</v>
      </c>
      <c r="I6019">
        <v>47</v>
      </c>
      <c r="J6019" s="5" t="s">
        <v>9219</v>
      </c>
      <c r="K6019" t="s">
        <v>10</v>
      </c>
      <c r="L6019" t="s">
        <v>9281</v>
      </c>
      <c r="M6019" t="s">
        <v>9210</v>
      </c>
      <c r="N6019">
        <v>3</v>
      </c>
      <c r="O6019">
        <v>29</v>
      </c>
      <c r="P6019" t="s">
        <v>9226</v>
      </c>
      <c r="Q6019">
        <v>21</v>
      </c>
      <c r="R6019">
        <v>15</v>
      </c>
      <c r="S6019" t="s">
        <v>9257</v>
      </c>
      <c r="T6019" t="s">
        <v>9262</v>
      </c>
      <c r="U6019" t="s">
        <v>9282</v>
      </c>
      <c r="V6019" t="str" cm="1">
        <f t="array" ref="V6019">_xlfn.IFS(Hospital_Emergency_Room_Data[[#This Row],[Day]]&lt;=10,"Start(1-10)",Hospital_Emergency_Room_Data[[#This Row],[Day]]&lt;=20,"Middle(11-20)",Hospital_Emergency_Room_Data[[#This Row],[Day]]&gt;20,"End(21-30)")</f>
        <v>End(21-30)</v>
      </c>
    </row>
    <row r="6020" spans="1:22">
      <c r="A6020">
        <v>541241870</v>
      </c>
      <c r="B6020" t="s">
        <v>6025</v>
      </c>
      <c r="C6020" s="1">
        <v>45431</v>
      </c>
      <c r="D6020" t="str">
        <f>TEXT(Hospital_Emergency_Room_Data[[#This Row],[Patient Admission Date]],"mmm")</f>
        <v>May</v>
      </c>
      <c r="E6020">
        <f>YEAR(Hospital_Emergency_Room_Data[[#This Row],[Patient Admission Date]])</f>
        <v>2024</v>
      </c>
      <c r="F6020" s="2">
        <v>0.35208333333333336</v>
      </c>
      <c r="G6020" s="8" t="str">
        <f>TEXT(Hospital_Emergency_Room_Data[[#This Row],[Patient Admission Date]],"dddd")</f>
        <v>Sunday</v>
      </c>
      <c r="H6020" t="s">
        <v>41</v>
      </c>
      <c r="I6020">
        <v>32</v>
      </c>
      <c r="J6020" s="5" t="s">
        <v>9223</v>
      </c>
      <c r="K6020" t="s">
        <v>10</v>
      </c>
      <c r="L6020" t="s">
        <v>9281</v>
      </c>
      <c r="M6020" t="s">
        <v>9210</v>
      </c>
      <c r="N6020">
        <v>3</v>
      </c>
      <c r="O6020">
        <v>60</v>
      </c>
      <c r="P6020" t="s">
        <v>9225</v>
      </c>
      <c r="Q6020">
        <v>19</v>
      </c>
      <c r="R6020">
        <v>8</v>
      </c>
      <c r="S6020" t="s">
        <v>9255</v>
      </c>
      <c r="T6020" t="s">
        <v>9262</v>
      </c>
      <c r="U6020" t="s">
        <v>9283</v>
      </c>
      <c r="V6020" t="str" cm="1">
        <f t="array" ref="V6020">_xlfn.IFS(Hospital_Emergency_Room_Data[[#This Row],[Day]]&lt;=10,"Start(1-10)",Hospital_Emergency_Room_Data[[#This Row],[Day]]&lt;=20,"Middle(11-20)",Hospital_Emergency_Room_Data[[#This Row],[Day]]&gt;20,"End(21-30)")</f>
        <v>Middle(11-20)</v>
      </c>
    </row>
    <row r="6021" spans="1:22">
      <c r="A6021">
        <v>173944958</v>
      </c>
      <c r="B6021" t="s">
        <v>6026</v>
      </c>
      <c r="C6021" s="1">
        <v>45233</v>
      </c>
      <c r="D6021" t="str">
        <f>TEXT(Hospital_Emergency_Room_Data[[#This Row],[Patient Admission Date]],"mmm")</f>
        <v>Nov</v>
      </c>
      <c r="E6021">
        <f>YEAR(Hospital_Emergency_Room_Data[[#This Row],[Patient Admission Date]])</f>
        <v>2023</v>
      </c>
      <c r="F6021" s="2">
        <v>0.26250000000000001</v>
      </c>
      <c r="G6021" s="8" t="str">
        <f>TEXT(Hospital_Emergency_Room_Data[[#This Row],[Patient Admission Date]],"dddd")</f>
        <v>Friday</v>
      </c>
      <c r="H6021" t="s">
        <v>41</v>
      </c>
      <c r="I6021">
        <v>51</v>
      </c>
      <c r="J6021" s="5" t="s">
        <v>9219</v>
      </c>
      <c r="K6021" t="s">
        <v>10</v>
      </c>
      <c r="L6021" t="s">
        <v>9281</v>
      </c>
      <c r="M6021" t="s">
        <v>9210</v>
      </c>
      <c r="N6021">
        <v>4</v>
      </c>
      <c r="O6021">
        <v>27</v>
      </c>
      <c r="P6021" t="s">
        <v>9226</v>
      </c>
      <c r="Q6021">
        <v>3</v>
      </c>
      <c r="R6021">
        <v>6</v>
      </c>
      <c r="S6021" t="s">
        <v>9255</v>
      </c>
      <c r="T6021" t="s">
        <v>9263</v>
      </c>
      <c r="U6021" t="s">
        <v>9282</v>
      </c>
      <c r="V6021" t="str" cm="1">
        <f t="array" ref="V6021">_xlfn.IFS(Hospital_Emergency_Room_Data[[#This Row],[Day]]&lt;=10,"Start(1-10)",Hospital_Emergency_Room_Data[[#This Row],[Day]]&lt;=20,"Middle(11-20)",Hospital_Emergency_Room_Data[[#This Row],[Day]]&gt;20,"End(21-30)")</f>
        <v>Start(1-10)</v>
      </c>
    </row>
    <row r="6022" spans="1:22">
      <c r="A6022">
        <v>628499090</v>
      </c>
      <c r="B6022" t="s">
        <v>6027</v>
      </c>
      <c r="C6022" s="1">
        <v>45423</v>
      </c>
      <c r="D6022" t="str">
        <f>TEXT(Hospital_Emergency_Room_Data[[#This Row],[Patient Admission Date]],"mmm")</f>
        <v>May</v>
      </c>
      <c r="E6022">
        <f>YEAR(Hospital_Emergency_Room_Data[[#This Row],[Patient Admission Date]])</f>
        <v>2024</v>
      </c>
      <c r="F6022" s="2">
        <v>0.81111111111111112</v>
      </c>
      <c r="G6022" s="8" t="str">
        <f>TEXT(Hospital_Emergency_Room_Data[[#This Row],[Patient Admission Date]],"dddd")</f>
        <v>Saturday</v>
      </c>
      <c r="H6022" t="s">
        <v>41</v>
      </c>
      <c r="I6022">
        <v>29</v>
      </c>
      <c r="J6022" s="5" t="s">
        <v>9220</v>
      </c>
      <c r="K6022" t="s">
        <v>10</v>
      </c>
      <c r="L6022" t="s">
        <v>9281</v>
      </c>
      <c r="M6022" t="s">
        <v>9210</v>
      </c>
      <c r="N6022">
        <v>5</v>
      </c>
      <c r="O6022">
        <v>30</v>
      </c>
      <c r="P6022" t="s">
        <v>9225</v>
      </c>
      <c r="Q6022">
        <v>11</v>
      </c>
      <c r="R6022">
        <v>19</v>
      </c>
      <c r="S6022" t="s">
        <v>9256</v>
      </c>
      <c r="T6022" t="s">
        <v>9265</v>
      </c>
      <c r="U6022" t="s">
        <v>9282</v>
      </c>
      <c r="V6022" t="str" cm="1">
        <f t="array" ref="V6022">_xlfn.IFS(Hospital_Emergency_Room_Data[[#This Row],[Day]]&lt;=10,"Start(1-10)",Hospital_Emergency_Room_Data[[#This Row],[Day]]&lt;=20,"Middle(11-20)",Hospital_Emergency_Room_Data[[#This Row],[Day]]&gt;20,"End(21-30)")</f>
        <v>Middle(11-20)</v>
      </c>
    </row>
    <row r="6023" spans="1:22">
      <c r="A6023">
        <v>172056912</v>
      </c>
      <c r="B6023" t="s">
        <v>6028</v>
      </c>
      <c r="C6023" s="1">
        <v>45084</v>
      </c>
      <c r="D6023" t="str">
        <f>TEXT(Hospital_Emergency_Room_Data[[#This Row],[Patient Admission Date]],"mmm")</f>
        <v>Jun</v>
      </c>
      <c r="E6023">
        <f>YEAR(Hospital_Emergency_Room_Data[[#This Row],[Patient Admission Date]])</f>
        <v>2023</v>
      </c>
      <c r="F6023" s="2">
        <v>0.56805555555555554</v>
      </c>
      <c r="G6023" s="8" t="str">
        <f>TEXT(Hospital_Emergency_Room_Data[[#This Row],[Patient Admission Date]],"dddd")</f>
        <v>Wednesday</v>
      </c>
      <c r="H6023" t="s">
        <v>41</v>
      </c>
      <c r="I6023">
        <v>65</v>
      </c>
      <c r="J6023" s="5" t="s">
        <v>9217</v>
      </c>
      <c r="K6023" t="s">
        <v>10</v>
      </c>
      <c r="L6023" t="s">
        <v>9281</v>
      </c>
      <c r="M6023" t="s">
        <v>9210</v>
      </c>
      <c r="N6023">
        <v>6</v>
      </c>
      <c r="O6023">
        <v>43</v>
      </c>
      <c r="P6023" t="s">
        <v>9225</v>
      </c>
      <c r="Q6023">
        <v>7</v>
      </c>
      <c r="R6023">
        <v>13</v>
      </c>
      <c r="S6023" t="s">
        <v>9257</v>
      </c>
      <c r="T6023" t="s">
        <v>9263</v>
      </c>
      <c r="U6023" t="s">
        <v>9300</v>
      </c>
      <c r="V6023" t="str" cm="1">
        <f t="array" ref="V6023">_xlfn.IFS(Hospital_Emergency_Room_Data[[#This Row],[Day]]&lt;=10,"Start(1-10)",Hospital_Emergency_Room_Data[[#This Row],[Day]]&lt;=20,"Middle(11-20)",Hospital_Emergency_Room_Data[[#This Row],[Day]]&gt;20,"End(21-30)")</f>
        <v>Start(1-10)</v>
      </c>
    </row>
    <row r="6024" spans="1:22">
      <c r="A6024">
        <v>842241245</v>
      </c>
      <c r="B6024" t="s">
        <v>6029</v>
      </c>
      <c r="C6024" s="1">
        <v>45482</v>
      </c>
      <c r="D6024" t="str">
        <f>TEXT(Hospital_Emergency_Room_Data[[#This Row],[Patient Admission Date]],"mmm")</f>
        <v>Jul</v>
      </c>
      <c r="E6024">
        <f>YEAR(Hospital_Emergency_Room_Data[[#This Row],[Patient Admission Date]])</f>
        <v>2024</v>
      </c>
      <c r="F6024" s="2">
        <v>5.4166666666666669E-2</v>
      </c>
      <c r="G6024" s="8" t="str">
        <f>TEXT(Hospital_Emergency_Room_Data[[#This Row],[Patient Admission Date]],"dddd")</f>
        <v>Tuesday</v>
      </c>
      <c r="H6024" t="s">
        <v>41</v>
      </c>
      <c r="I6024">
        <v>33</v>
      </c>
      <c r="J6024" s="5" t="s">
        <v>9223</v>
      </c>
      <c r="K6024" t="s">
        <v>10</v>
      </c>
      <c r="L6024" t="s">
        <v>9281</v>
      </c>
      <c r="M6024" t="s">
        <v>9210</v>
      </c>
      <c r="N6024">
        <v>6</v>
      </c>
      <c r="O6024">
        <v>59</v>
      </c>
      <c r="P6024" t="s">
        <v>9225</v>
      </c>
      <c r="Q6024">
        <v>9</v>
      </c>
      <c r="R6024">
        <v>1</v>
      </c>
      <c r="S6024" t="s">
        <v>9258</v>
      </c>
      <c r="T6024" t="s">
        <v>9265</v>
      </c>
      <c r="U6024" t="s">
        <v>9283</v>
      </c>
      <c r="V6024" t="str" cm="1">
        <f t="array" ref="V6024">_xlfn.IFS(Hospital_Emergency_Room_Data[[#This Row],[Day]]&lt;=10,"Start(1-10)",Hospital_Emergency_Room_Data[[#This Row],[Day]]&lt;=20,"Middle(11-20)",Hospital_Emergency_Room_Data[[#This Row],[Day]]&gt;20,"End(21-30)")</f>
        <v>Start(1-10)</v>
      </c>
    </row>
    <row r="6025" spans="1:22">
      <c r="A6025">
        <v>644583446</v>
      </c>
      <c r="B6025" t="s">
        <v>6030</v>
      </c>
      <c r="C6025" s="1">
        <v>45184</v>
      </c>
      <c r="D6025" t="str">
        <f>TEXT(Hospital_Emergency_Room_Data[[#This Row],[Patient Admission Date]],"mmm")</f>
        <v>Sep</v>
      </c>
      <c r="E6025">
        <f>YEAR(Hospital_Emergency_Room_Data[[#This Row],[Patient Admission Date]])</f>
        <v>2023</v>
      </c>
      <c r="F6025" s="2">
        <v>0.30416666666666664</v>
      </c>
      <c r="G6025" s="8" t="str">
        <f>TEXT(Hospital_Emergency_Room_Data[[#This Row],[Patient Admission Date]],"dddd")</f>
        <v>Friday</v>
      </c>
      <c r="H6025" t="s">
        <v>41</v>
      </c>
      <c r="I6025">
        <v>3</v>
      </c>
      <c r="J6025" s="5" t="s">
        <v>9218</v>
      </c>
      <c r="K6025" t="s">
        <v>10</v>
      </c>
      <c r="L6025" t="s">
        <v>9281</v>
      </c>
      <c r="M6025" t="s">
        <v>9210</v>
      </c>
      <c r="N6025">
        <v>7</v>
      </c>
      <c r="O6025">
        <v>36</v>
      </c>
      <c r="P6025" t="s">
        <v>9225</v>
      </c>
      <c r="Q6025">
        <v>15</v>
      </c>
      <c r="R6025">
        <v>7</v>
      </c>
      <c r="S6025" t="s">
        <v>9255</v>
      </c>
      <c r="T6025" t="s">
        <v>9262</v>
      </c>
      <c r="U6025" t="s">
        <v>9300</v>
      </c>
      <c r="V6025" t="str" cm="1">
        <f t="array" ref="V6025">_xlfn.IFS(Hospital_Emergency_Room_Data[[#This Row],[Day]]&lt;=10,"Start(1-10)",Hospital_Emergency_Room_Data[[#This Row],[Day]]&lt;=20,"Middle(11-20)",Hospital_Emergency_Room_Data[[#This Row],[Day]]&gt;20,"End(21-30)")</f>
        <v>Middle(11-20)</v>
      </c>
    </row>
    <row r="6026" spans="1:22">
      <c r="A6026">
        <v>171058116</v>
      </c>
      <c r="B6026" t="s">
        <v>6031</v>
      </c>
      <c r="C6026" s="1">
        <v>45062</v>
      </c>
      <c r="D6026" t="str">
        <f>TEXT(Hospital_Emergency_Room_Data[[#This Row],[Patient Admission Date]],"mmm")</f>
        <v>May</v>
      </c>
      <c r="E6026">
        <f>YEAR(Hospital_Emergency_Room_Data[[#This Row],[Patient Admission Date]])</f>
        <v>2023</v>
      </c>
      <c r="F6026" s="2">
        <v>0.55138888888888893</v>
      </c>
      <c r="G6026" s="8" t="str">
        <f>TEXT(Hospital_Emergency_Room_Data[[#This Row],[Patient Admission Date]],"dddd")</f>
        <v>Tuesday</v>
      </c>
      <c r="H6026" t="s">
        <v>41</v>
      </c>
      <c r="I6026">
        <v>12</v>
      </c>
      <c r="J6026" s="5" t="s">
        <v>9221</v>
      </c>
      <c r="K6026" t="s">
        <v>10</v>
      </c>
      <c r="L6026" t="s">
        <v>9281</v>
      </c>
      <c r="M6026" t="s">
        <v>9210</v>
      </c>
      <c r="N6026">
        <v>7</v>
      </c>
      <c r="O6026">
        <v>39</v>
      </c>
      <c r="P6026" t="s">
        <v>9225</v>
      </c>
      <c r="Q6026">
        <v>16</v>
      </c>
      <c r="R6026">
        <v>13</v>
      </c>
      <c r="S6026" t="s">
        <v>9257</v>
      </c>
      <c r="T6026" t="s">
        <v>9262</v>
      </c>
      <c r="U6026" t="s">
        <v>9300</v>
      </c>
      <c r="V6026" t="str" cm="1">
        <f t="array" ref="V6026">_xlfn.IFS(Hospital_Emergency_Room_Data[[#This Row],[Day]]&lt;=10,"Start(1-10)",Hospital_Emergency_Room_Data[[#This Row],[Day]]&lt;=20,"Middle(11-20)",Hospital_Emergency_Room_Data[[#This Row],[Day]]&gt;20,"End(21-30)")</f>
        <v>Middle(11-20)</v>
      </c>
    </row>
    <row r="6027" spans="1:22">
      <c r="A6027">
        <v>346704846</v>
      </c>
      <c r="B6027" t="s">
        <v>6032</v>
      </c>
      <c r="C6027" s="1">
        <v>45162</v>
      </c>
      <c r="D6027" t="str">
        <f>TEXT(Hospital_Emergency_Room_Data[[#This Row],[Patient Admission Date]],"mmm")</f>
        <v>Aug</v>
      </c>
      <c r="E6027">
        <f>YEAR(Hospital_Emergency_Room_Data[[#This Row],[Patient Admission Date]])</f>
        <v>2023</v>
      </c>
      <c r="F6027" s="2">
        <v>0.56874999999999998</v>
      </c>
      <c r="G6027" s="8" t="str">
        <f>TEXT(Hospital_Emergency_Room_Data[[#This Row],[Patient Admission Date]],"dddd")</f>
        <v>Thursday</v>
      </c>
      <c r="H6027" t="s">
        <v>41</v>
      </c>
      <c r="I6027">
        <v>68</v>
      </c>
      <c r="J6027" s="5" t="s">
        <v>9217</v>
      </c>
      <c r="K6027" t="s">
        <v>10</v>
      </c>
      <c r="L6027" t="s">
        <v>9281</v>
      </c>
      <c r="M6027" t="s">
        <v>9210</v>
      </c>
      <c r="N6027">
        <v>7</v>
      </c>
      <c r="O6027">
        <v>33</v>
      </c>
      <c r="P6027" t="s">
        <v>9225</v>
      </c>
      <c r="Q6027">
        <v>24</v>
      </c>
      <c r="R6027">
        <v>13</v>
      </c>
      <c r="S6027" t="s">
        <v>9257</v>
      </c>
      <c r="T6027" t="s">
        <v>9264</v>
      </c>
      <c r="U6027" t="s">
        <v>9300</v>
      </c>
      <c r="V6027" t="str" cm="1">
        <f t="array" ref="V6027">_xlfn.IFS(Hospital_Emergency_Room_Data[[#This Row],[Day]]&lt;=10,"Start(1-10)",Hospital_Emergency_Room_Data[[#This Row],[Day]]&lt;=20,"Middle(11-20)",Hospital_Emergency_Room_Data[[#This Row],[Day]]&gt;20,"End(21-30)")</f>
        <v>End(21-30)</v>
      </c>
    </row>
    <row r="6028" spans="1:22">
      <c r="A6028">
        <v>563074845</v>
      </c>
      <c r="B6028" t="s">
        <v>6033</v>
      </c>
      <c r="C6028" s="1">
        <v>45464</v>
      </c>
      <c r="D6028" t="str">
        <f>TEXT(Hospital_Emergency_Room_Data[[#This Row],[Patient Admission Date]],"mmm")</f>
        <v>Jun</v>
      </c>
      <c r="E6028">
        <f>YEAR(Hospital_Emergency_Room_Data[[#This Row],[Patient Admission Date]])</f>
        <v>2024</v>
      </c>
      <c r="F6028" s="2">
        <v>0.22083333333333333</v>
      </c>
      <c r="G6028" s="8" t="str">
        <f>TEXT(Hospital_Emergency_Room_Data[[#This Row],[Patient Admission Date]],"dddd")</f>
        <v>Friday</v>
      </c>
      <c r="H6028" t="s">
        <v>41</v>
      </c>
      <c r="I6028">
        <v>17</v>
      </c>
      <c r="J6028" s="5" t="s">
        <v>9220</v>
      </c>
      <c r="K6028" t="s">
        <v>10</v>
      </c>
      <c r="L6028" t="s">
        <v>9281</v>
      </c>
      <c r="M6028" t="s">
        <v>9210</v>
      </c>
      <c r="N6028">
        <v>7</v>
      </c>
      <c r="O6028">
        <v>11</v>
      </c>
      <c r="P6028" t="s">
        <v>9226</v>
      </c>
      <c r="Q6028">
        <v>21</v>
      </c>
      <c r="R6028">
        <v>5</v>
      </c>
      <c r="S6028" t="s">
        <v>9258</v>
      </c>
      <c r="T6028" t="s">
        <v>9262</v>
      </c>
      <c r="U6028" t="s">
        <v>9282</v>
      </c>
      <c r="V6028" t="str" cm="1">
        <f t="array" ref="V6028">_xlfn.IFS(Hospital_Emergency_Room_Data[[#This Row],[Day]]&lt;=10,"Start(1-10)",Hospital_Emergency_Room_Data[[#This Row],[Day]]&lt;=20,"Middle(11-20)",Hospital_Emergency_Room_Data[[#This Row],[Day]]&gt;20,"End(21-30)")</f>
        <v>End(21-30)</v>
      </c>
    </row>
    <row r="6029" spans="1:22">
      <c r="A6029">
        <v>551014099</v>
      </c>
      <c r="B6029" t="s">
        <v>6034</v>
      </c>
      <c r="C6029" s="1">
        <v>45180</v>
      </c>
      <c r="D6029" t="str">
        <f>TEXT(Hospital_Emergency_Room_Data[[#This Row],[Patient Admission Date]],"mmm")</f>
        <v>Sep</v>
      </c>
      <c r="E6029">
        <f>YEAR(Hospital_Emergency_Room_Data[[#This Row],[Patient Admission Date]])</f>
        <v>2023</v>
      </c>
      <c r="F6029" s="2">
        <v>0.26597222222222222</v>
      </c>
      <c r="G6029" s="8" t="str">
        <f>TEXT(Hospital_Emergency_Room_Data[[#This Row],[Patient Admission Date]],"dddd")</f>
        <v>Monday</v>
      </c>
      <c r="H6029" t="s">
        <v>41</v>
      </c>
      <c r="I6029">
        <v>5</v>
      </c>
      <c r="J6029" s="5" t="s">
        <v>9221</v>
      </c>
      <c r="K6029" t="s">
        <v>10</v>
      </c>
      <c r="L6029" t="s">
        <v>9281</v>
      </c>
      <c r="M6029" t="s">
        <v>9210</v>
      </c>
      <c r="N6029">
        <v>9</v>
      </c>
      <c r="O6029">
        <v>51</v>
      </c>
      <c r="P6029" t="s">
        <v>9225</v>
      </c>
      <c r="Q6029">
        <v>11</v>
      </c>
      <c r="R6029">
        <v>6</v>
      </c>
      <c r="S6029" t="s">
        <v>9255</v>
      </c>
      <c r="T6029" t="s">
        <v>9265</v>
      </c>
      <c r="U6029" t="s">
        <v>9283</v>
      </c>
      <c r="V6029" t="str" cm="1">
        <f t="array" ref="V6029">_xlfn.IFS(Hospital_Emergency_Room_Data[[#This Row],[Day]]&lt;=10,"Start(1-10)",Hospital_Emergency_Room_Data[[#This Row],[Day]]&lt;=20,"Middle(11-20)",Hospital_Emergency_Room_Data[[#This Row],[Day]]&gt;20,"End(21-30)")</f>
        <v>Middle(11-20)</v>
      </c>
    </row>
    <row r="6030" spans="1:22">
      <c r="A6030">
        <v>791196812</v>
      </c>
      <c r="B6030" t="s">
        <v>6035</v>
      </c>
      <c r="C6030" s="1">
        <v>45143</v>
      </c>
      <c r="D6030" t="str">
        <f>TEXT(Hospital_Emergency_Room_Data[[#This Row],[Patient Admission Date]],"mmm")</f>
        <v>Aug</v>
      </c>
      <c r="E6030">
        <f>YEAR(Hospital_Emergency_Room_Data[[#This Row],[Patient Admission Date]])</f>
        <v>2023</v>
      </c>
      <c r="F6030" s="2">
        <v>0.57916666666666672</v>
      </c>
      <c r="G6030" s="8" t="str">
        <f>TEXT(Hospital_Emergency_Room_Data[[#This Row],[Patient Admission Date]],"dddd")</f>
        <v>Saturday</v>
      </c>
      <c r="H6030" t="s">
        <v>41</v>
      </c>
      <c r="I6030">
        <v>77</v>
      </c>
      <c r="J6030" s="5" t="s">
        <v>9222</v>
      </c>
      <c r="K6030" t="s">
        <v>10</v>
      </c>
      <c r="L6030" t="s">
        <v>16</v>
      </c>
      <c r="M6030" t="s">
        <v>9210</v>
      </c>
      <c r="O6030">
        <v>39</v>
      </c>
      <c r="P6030" t="s">
        <v>9225</v>
      </c>
      <c r="Q6030">
        <v>5</v>
      </c>
      <c r="R6030">
        <v>13</v>
      </c>
      <c r="S6030" t="s">
        <v>9257</v>
      </c>
      <c r="T6030" t="s">
        <v>9263</v>
      </c>
      <c r="U6030" t="s">
        <v>9300</v>
      </c>
      <c r="V6030" t="str" cm="1">
        <f t="array" ref="V6030">_xlfn.IFS(Hospital_Emergency_Room_Data[[#This Row],[Day]]&lt;=10,"Start(1-10)",Hospital_Emergency_Room_Data[[#This Row],[Day]]&lt;=20,"Middle(11-20)",Hospital_Emergency_Room_Data[[#This Row],[Day]]&gt;20,"End(21-30)")</f>
        <v>Start(1-10)</v>
      </c>
    </row>
    <row r="6031" spans="1:22">
      <c r="A6031">
        <v>585319711</v>
      </c>
      <c r="B6031" t="s">
        <v>6036</v>
      </c>
      <c r="C6031" s="1">
        <v>45432</v>
      </c>
      <c r="D6031" t="str">
        <f>TEXT(Hospital_Emergency_Room_Data[[#This Row],[Patient Admission Date]],"mmm")</f>
        <v>May</v>
      </c>
      <c r="E6031">
        <f>YEAR(Hospital_Emergency_Room_Data[[#This Row],[Patient Admission Date]])</f>
        <v>2024</v>
      </c>
      <c r="F6031" s="2">
        <v>0.98750000000000004</v>
      </c>
      <c r="G6031" s="8" t="str">
        <f>TEXT(Hospital_Emergency_Room_Data[[#This Row],[Patient Admission Date]],"dddd")</f>
        <v>Monday</v>
      </c>
      <c r="H6031" t="s">
        <v>41</v>
      </c>
      <c r="I6031">
        <v>3</v>
      </c>
      <c r="J6031" s="5" t="s">
        <v>9218</v>
      </c>
      <c r="K6031" t="s">
        <v>10</v>
      </c>
      <c r="L6031" t="s">
        <v>16</v>
      </c>
      <c r="M6031" t="s">
        <v>9210</v>
      </c>
      <c r="O6031">
        <v>37</v>
      </c>
      <c r="P6031" t="s">
        <v>9225</v>
      </c>
      <c r="Q6031">
        <v>20</v>
      </c>
      <c r="R6031">
        <v>23</v>
      </c>
      <c r="S6031" t="s">
        <v>9256</v>
      </c>
      <c r="T6031" t="s">
        <v>9262</v>
      </c>
      <c r="U6031" t="s">
        <v>9300</v>
      </c>
      <c r="V6031" t="str" cm="1">
        <f t="array" ref="V6031">_xlfn.IFS(Hospital_Emergency_Room_Data[[#This Row],[Day]]&lt;=10,"Start(1-10)",Hospital_Emergency_Room_Data[[#This Row],[Day]]&lt;=20,"Middle(11-20)",Hospital_Emergency_Room_Data[[#This Row],[Day]]&gt;20,"End(21-30)")</f>
        <v>Middle(11-20)</v>
      </c>
    </row>
    <row r="6032" spans="1:22">
      <c r="A6032">
        <v>236906692</v>
      </c>
      <c r="B6032" t="s">
        <v>6037</v>
      </c>
      <c r="C6032" s="1">
        <v>45182</v>
      </c>
      <c r="D6032" t="str">
        <f>TEXT(Hospital_Emergency_Room_Data[[#This Row],[Patient Admission Date]],"mmm")</f>
        <v>Sep</v>
      </c>
      <c r="E6032">
        <f>YEAR(Hospital_Emergency_Room_Data[[#This Row],[Patient Admission Date]])</f>
        <v>2023</v>
      </c>
      <c r="F6032" s="2">
        <v>0.86944444444444446</v>
      </c>
      <c r="G6032" s="8" t="str">
        <f>TEXT(Hospital_Emergency_Room_Data[[#This Row],[Patient Admission Date]],"dddd")</f>
        <v>Wednesday</v>
      </c>
      <c r="H6032" t="s">
        <v>41</v>
      </c>
      <c r="I6032">
        <v>62</v>
      </c>
      <c r="J6032" s="5" t="s">
        <v>9217</v>
      </c>
      <c r="K6032" t="s">
        <v>10</v>
      </c>
      <c r="L6032" t="s">
        <v>16</v>
      </c>
      <c r="M6032" t="s">
        <v>9210</v>
      </c>
      <c r="O6032">
        <v>29</v>
      </c>
      <c r="P6032" t="s">
        <v>9226</v>
      </c>
      <c r="Q6032">
        <v>13</v>
      </c>
      <c r="R6032">
        <v>20</v>
      </c>
      <c r="S6032" t="s">
        <v>9256</v>
      </c>
      <c r="T6032" t="s">
        <v>9265</v>
      </c>
      <c r="U6032" t="s">
        <v>9282</v>
      </c>
      <c r="V6032" t="str" cm="1">
        <f t="array" ref="V6032">_xlfn.IFS(Hospital_Emergency_Room_Data[[#This Row],[Day]]&lt;=10,"Start(1-10)",Hospital_Emergency_Room_Data[[#This Row],[Day]]&lt;=20,"Middle(11-20)",Hospital_Emergency_Room_Data[[#This Row],[Day]]&gt;20,"End(21-30)")</f>
        <v>Middle(11-20)</v>
      </c>
    </row>
    <row r="6033" spans="1:22">
      <c r="A6033">
        <v>778776945</v>
      </c>
      <c r="B6033" t="s">
        <v>6038</v>
      </c>
      <c r="C6033" s="1">
        <v>45117</v>
      </c>
      <c r="D6033" t="str">
        <f>TEXT(Hospital_Emergency_Room_Data[[#This Row],[Patient Admission Date]],"mmm")</f>
        <v>Jul</v>
      </c>
      <c r="E6033">
        <f>YEAR(Hospital_Emergency_Room_Data[[#This Row],[Patient Admission Date]])</f>
        <v>2023</v>
      </c>
      <c r="F6033" s="2">
        <v>0.57777777777777772</v>
      </c>
      <c r="G6033" s="8" t="str">
        <f>TEXT(Hospital_Emergency_Room_Data[[#This Row],[Patient Admission Date]],"dddd")</f>
        <v>Monday</v>
      </c>
      <c r="H6033" t="s">
        <v>41</v>
      </c>
      <c r="I6033">
        <v>30</v>
      </c>
      <c r="J6033" s="5" t="s">
        <v>9223</v>
      </c>
      <c r="K6033" t="s">
        <v>10</v>
      </c>
      <c r="L6033" t="s">
        <v>16</v>
      </c>
      <c r="M6033" t="s">
        <v>9210</v>
      </c>
      <c r="O6033">
        <v>56</v>
      </c>
      <c r="P6033" t="s">
        <v>9225</v>
      </c>
      <c r="Q6033">
        <v>10</v>
      </c>
      <c r="R6033">
        <v>13</v>
      </c>
      <c r="S6033" t="s">
        <v>9257</v>
      </c>
      <c r="T6033" t="s">
        <v>9265</v>
      </c>
      <c r="U6033" t="s">
        <v>9283</v>
      </c>
      <c r="V6033" t="str" cm="1">
        <f t="array" ref="V6033">_xlfn.IFS(Hospital_Emergency_Room_Data[[#This Row],[Day]]&lt;=10,"Start(1-10)",Hospital_Emergency_Room_Data[[#This Row],[Day]]&lt;=20,"Middle(11-20)",Hospital_Emergency_Room_Data[[#This Row],[Day]]&gt;20,"End(21-30)")</f>
        <v>Start(1-10)</v>
      </c>
    </row>
    <row r="6034" spans="1:22">
      <c r="A6034">
        <v>718516818</v>
      </c>
      <c r="B6034" t="s">
        <v>6039</v>
      </c>
      <c r="C6034" s="1">
        <v>45341</v>
      </c>
      <c r="D6034" t="str">
        <f>TEXT(Hospital_Emergency_Room_Data[[#This Row],[Patient Admission Date]],"mmm")</f>
        <v>Feb</v>
      </c>
      <c r="E6034">
        <f>YEAR(Hospital_Emergency_Room_Data[[#This Row],[Patient Admission Date]])</f>
        <v>2024</v>
      </c>
      <c r="F6034" s="2">
        <v>0.16319444444444445</v>
      </c>
      <c r="G6034" s="8" t="str">
        <f>TEXT(Hospital_Emergency_Room_Data[[#This Row],[Patient Admission Date]],"dddd")</f>
        <v>Monday</v>
      </c>
      <c r="H6034" t="s">
        <v>41</v>
      </c>
      <c r="I6034">
        <v>54</v>
      </c>
      <c r="J6034" s="5" t="s">
        <v>9219</v>
      </c>
      <c r="K6034" t="s">
        <v>10</v>
      </c>
      <c r="L6034" t="s">
        <v>16</v>
      </c>
      <c r="M6034" t="s">
        <v>9210</v>
      </c>
      <c r="O6034">
        <v>15</v>
      </c>
      <c r="P6034" t="s">
        <v>9226</v>
      </c>
      <c r="Q6034">
        <v>19</v>
      </c>
      <c r="R6034">
        <v>3</v>
      </c>
      <c r="S6034" t="s">
        <v>9258</v>
      </c>
      <c r="T6034" t="s">
        <v>9262</v>
      </c>
      <c r="U6034" t="s">
        <v>9282</v>
      </c>
      <c r="V6034" t="str" cm="1">
        <f t="array" ref="V6034">_xlfn.IFS(Hospital_Emergency_Room_Data[[#This Row],[Day]]&lt;=10,"Start(1-10)",Hospital_Emergency_Room_Data[[#This Row],[Day]]&lt;=20,"Middle(11-20)",Hospital_Emergency_Room_Data[[#This Row],[Day]]&gt;20,"End(21-30)")</f>
        <v>Middle(11-20)</v>
      </c>
    </row>
    <row r="6035" spans="1:22">
      <c r="A6035">
        <v>685142682</v>
      </c>
      <c r="B6035" t="s">
        <v>6040</v>
      </c>
      <c r="C6035" s="1">
        <v>45383</v>
      </c>
      <c r="D6035" t="str">
        <f>TEXT(Hospital_Emergency_Room_Data[[#This Row],[Patient Admission Date]],"mmm")</f>
        <v>Apr</v>
      </c>
      <c r="E6035">
        <f>YEAR(Hospital_Emergency_Room_Data[[#This Row],[Patient Admission Date]])</f>
        <v>2024</v>
      </c>
      <c r="F6035" s="2">
        <v>0.69722222222222219</v>
      </c>
      <c r="G6035" s="8" t="str">
        <f>TEXT(Hospital_Emergency_Room_Data[[#This Row],[Patient Admission Date]],"dddd")</f>
        <v>Monday</v>
      </c>
      <c r="H6035" t="s">
        <v>41</v>
      </c>
      <c r="I6035">
        <v>37</v>
      </c>
      <c r="J6035" s="5" t="s">
        <v>9223</v>
      </c>
      <c r="K6035" t="s">
        <v>10</v>
      </c>
      <c r="L6035" t="s">
        <v>16</v>
      </c>
      <c r="M6035" t="s">
        <v>9210</v>
      </c>
      <c r="O6035">
        <v>20</v>
      </c>
      <c r="P6035" t="s">
        <v>9226</v>
      </c>
      <c r="Q6035">
        <v>1</v>
      </c>
      <c r="R6035">
        <v>16</v>
      </c>
      <c r="S6035" t="s">
        <v>9257</v>
      </c>
      <c r="T6035" t="s">
        <v>9263</v>
      </c>
      <c r="U6035" t="s">
        <v>9282</v>
      </c>
      <c r="V6035" t="str" cm="1">
        <f t="array" ref="V6035">_xlfn.IFS(Hospital_Emergency_Room_Data[[#This Row],[Day]]&lt;=10,"Start(1-10)",Hospital_Emergency_Room_Data[[#This Row],[Day]]&lt;=20,"Middle(11-20)",Hospital_Emergency_Room_Data[[#This Row],[Day]]&gt;20,"End(21-30)")</f>
        <v>Start(1-10)</v>
      </c>
    </row>
    <row r="6036" spans="1:22">
      <c r="A6036">
        <v>331798648</v>
      </c>
      <c r="B6036" t="s">
        <v>6041</v>
      </c>
      <c r="C6036" s="1">
        <v>45595</v>
      </c>
      <c r="D6036" t="str">
        <f>TEXT(Hospital_Emergency_Room_Data[[#This Row],[Patient Admission Date]],"mmm")</f>
        <v>Oct</v>
      </c>
      <c r="E6036">
        <f>YEAR(Hospital_Emergency_Room_Data[[#This Row],[Patient Admission Date]])</f>
        <v>2024</v>
      </c>
      <c r="F6036" s="2">
        <v>2.013888888888889E-2</v>
      </c>
      <c r="G6036" s="8" t="str">
        <f>TEXT(Hospital_Emergency_Room_Data[[#This Row],[Patient Admission Date]],"dddd")</f>
        <v>Wednesday</v>
      </c>
      <c r="H6036" t="s">
        <v>41</v>
      </c>
      <c r="I6036">
        <v>36</v>
      </c>
      <c r="J6036" s="5" t="s">
        <v>9223</v>
      </c>
      <c r="K6036" t="s">
        <v>10</v>
      </c>
      <c r="L6036" t="s">
        <v>16</v>
      </c>
      <c r="M6036" t="s">
        <v>9210</v>
      </c>
      <c r="O6036">
        <v>47</v>
      </c>
      <c r="P6036" t="s">
        <v>9225</v>
      </c>
      <c r="Q6036">
        <v>30</v>
      </c>
      <c r="R6036">
        <v>0</v>
      </c>
      <c r="S6036" t="s">
        <v>9258</v>
      </c>
      <c r="T6036" t="s">
        <v>9264</v>
      </c>
      <c r="U6036" t="s">
        <v>9283</v>
      </c>
      <c r="V6036" t="str" cm="1">
        <f t="array" ref="V6036">_xlfn.IFS(Hospital_Emergency_Room_Data[[#This Row],[Day]]&lt;=10,"Start(1-10)",Hospital_Emergency_Room_Data[[#This Row],[Day]]&lt;=20,"Middle(11-20)",Hospital_Emergency_Room_Data[[#This Row],[Day]]&gt;20,"End(21-30)")</f>
        <v>End(21-30)</v>
      </c>
    </row>
    <row r="6037" spans="1:22">
      <c r="A6037">
        <v>176799558</v>
      </c>
      <c r="B6037" t="s">
        <v>6042</v>
      </c>
      <c r="C6037" s="1">
        <v>45313</v>
      </c>
      <c r="D6037" t="str">
        <f>TEXT(Hospital_Emergency_Room_Data[[#This Row],[Patient Admission Date]],"mmm")</f>
        <v>Jan</v>
      </c>
      <c r="E6037">
        <f>YEAR(Hospital_Emergency_Room_Data[[#This Row],[Patient Admission Date]])</f>
        <v>2024</v>
      </c>
      <c r="F6037" s="2">
        <v>0.38611111111111113</v>
      </c>
      <c r="G6037" s="8" t="str">
        <f>TEXT(Hospital_Emergency_Room_Data[[#This Row],[Patient Admission Date]],"dddd")</f>
        <v>Monday</v>
      </c>
      <c r="H6037" t="s">
        <v>41</v>
      </c>
      <c r="I6037">
        <v>43</v>
      </c>
      <c r="J6037" s="5" t="s">
        <v>9223</v>
      </c>
      <c r="K6037" t="s">
        <v>10</v>
      </c>
      <c r="L6037" t="s">
        <v>16</v>
      </c>
      <c r="M6037" t="s">
        <v>9210</v>
      </c>
      <c r="O6037">
        <v>24</v>
      </c>
      <c r="P6037" t="s">
        <v>9226</v>
      </c>
      <c r="Q6037">
        <v>22</v>
      </c>
      <c r="R6037">
        <v>9</v>
      </c>
      <c r="S6037" t="s">
        <v>9255</v>
      </c>
      <c r="T6037" t="s">
        <v>9264</v>
      </c>
      <c r="U6037" t="s">
        <v>9282</v>
      </c>
      <c r="V6037" t="str" cm="1">
        <f t="array" ref="V6037">_xlfn.IFS(Hospital_Emergency_Room_Data[[#This Row],[Day]]&lt;=10,"Start(1-10)",Hospital_Emergency_Room_Data[[#This Row],[Day]]&lt;=20,"Middle(11-20)",Hospital_Emergency_Room_Data[[#This Row],[Day]]&gt;20,"End(21-30)")</f>
        <v>End(21-30)</v>
      </c>
    </row>
    <row r="6038" spans="1:22">
      <c r="A6038">
        <v>236717697</v>
      </c>
      <c r="B6038" t="s">
        <v>6043</v>
      </c>
      <c r="C6038" s="1">
        <v>45306</v>
      </c>
      <c r="D6038" t="str">
        <f>TEXT(Hospital_Emergency_Room_Data[[#This Row],[Patient Admission Date]],"mmm")</f>
        <v>Jan</v>
      </c>
      <c r="E6038">
        <f>YEAR(Hospital_Emergency_Room_Data[[#This Row],[Patient Admission Date]])</f>
        <v>2024</v>
      </c>
      <c r="F6038" s="2">
        <v>0.38611111111111113</v>
      </c>
      <c r="G6038" s="8" t="str">
        <f>TEXT(Hospital_Emergency_Room_Data[[#This Row],[Patient Admission Date]],"dddd")</f>
        <v>Monday</v>
      </c>
      <c r="H6038" t="s">
        <v>41</v>
      </c>
      <c r="I6038">
        <v>36</v>
      </c>
      <c r="J6038" s="5" t="s">
        <v>9223</v>
      </c>
      <c r="K6038" t="s">
        <v>10</v>
      </c>
      <c r="L6038" t="s">
        <v>16</v>
      </c>
      <c r="M6038" t="s">
        <v>9210</v>
      </c>
      <c r="O6038">
        <v>34</v>
      </c>
      <c r="P6038" t="s">
        <v>9225</v>
      </c>
      <c r="Q6038">
        <v>15</v>
      </c>
      <c r="R6038">
        <v>9</v>
      </c>
      <c r="S6038" t="s">
        <v>9255</v>
      </c>
      <c r="T6038" t="s">
        <v>9262</v>
      </c>
      <c r="U6038" t="s">
        <v>9300</v>
      </c>
      <c r="V6038" t="str" cm="1">
        <f t="array" ref="V6038">_xlfn.IFS(Hospital_Emergency_Room_Data[[#This Row],[Day]]&lt;=10,"Start(1-10)",Hospital_Emergency_Room_Data[[#This Row],[Day]]&lt;=20,"Middle(11-20)",Hospital_Emergency_Room_Data[[#This Row],[Day]]&gt;20,"End(21-30)")</f>
        <v>Middle(11-20)</v>
      </c>
    </row>
    <row r="6039" spans="1:22">
      <c r="A6039">
        <v>557523003</v>
      </c>
      <c r="B6039" t="s">
        <v>6044</v>
      </c>
      <c r="C6039" s="1">
        <v>45466</v>
      </c>
      <c r="D6039" t="str">
        <f>TEXT(Hospital_Emergency_Room_Data[[#This Row],[Patient Admission Date]],"mmm")</f>
        <v>Jun</v>
      </c>
      <c r="E6039">
        <f>YEAR(Hospital_Emergency_Room_Data[[#This Row],[Patient Admission Date]])</f>
        <v>2024</v>
      </c>
      <c r="F6039" s="2">
        <v>0.65</v>
      </c>
      <c r="G6039" s="8" t="str">
        <f>TEXT(Hospital_Emergency_Room_Data[[#This Row],[Patient Admission Date]],"dddd")</f>
        <v>Sunday</v>
      </c>
      <c r="H6039" t="s">
        <v>41</v>
      </c>
      <c r="I6039">
        <v>9</v>
      </c>
      <c r="J6039" s="5" t="s">
        <v>9221</v>
      </c>
      <c r="K6039" t="s">
        <v>10</v>
      </c>
      <c r="L6039" t="s">
        <v>16</v>
      </c>
      <c r="M6039" t="s">
        <v>9210</v>
      </c>
      <c r="N6039">
        <v>3</v>
      </c>
      <c r="O6039">
        <v>38</v>
      </c>
      <c r="P6039" t="s">
        <v>9225</v>
      </c>
      <c r="Q6039">
        <v>23</v>
      </c>
      <c r="R6039">
        <v>15</v>
      </c>
      <c r="S6039" t="s">
        <v>9257</v>
      </c>
      <c r="T6039" t="s">
        <v>9264</v>
      </c>
      <c r="U6039" t="s">
        <v>9300</v>
      </c>
      <c r="V6039" t="str" cm="1">
        <f t="array" ref="V6039">_xlfn.IFS(Hospital_Emergency_Room_Data[[#This Row],[Day]]&lt;=10,"Start(1-10)",Hospital_Emergency_Room_Data[[#This Row],[Day]]&lt;=20,"Middle(11-20)",Hospital_Emergency_Room_Data[[#This Row],[Day]]&gt;20,"End(21-30)")</f>
        <v>End(21-30)</v>
      </c>
    </row>
    <row r="6040" spans="1:22">
      <c r="A6040">
        <v>240880226</v>
      </c>
      <c r="B6040" t="s">
        <v>6045</v>
      </c>
      <c r="C6040" s="1">
        <v>45404</v>
      </c>
      <c r="D6040" t="str">
        <f>TEXT(Hospital_Emergency_Room_Data[[#This Row],[Patient Admission Date]],"mmm")</f>
        <v>Apr</v>
      </c>
      <c r="E6040">
        <f>YEAR(Hospital_Emergency_Room_Data[[#This Row],[Patient Admission Date]])</f>
        <v>2024</v>
      </c>
      <c r="F6040" s="2">
        <v>0.7319444444444444</v>
      </c>
      <c r="G6040" s="8" t="str">
        <f>TEXT(Hospital_Emergency_Room_Data[[#This Row],[Patient Admission Date]],"dddd")</f>
        <v>Monday</v>
      </c>
      <c r="H6040" t="s">
        <v>41</v>
      </c>
      <c r="I6040">
        <v>34</v>
      </c>
      <c r="J6040" s="5" t="s">
        <v>9223</v>
      </c>
      <c r="K6040" t="s">
        <v>10</v>
      </c>
      <c r="L6040" t="s">
        <v>16</v>
      </c>
      <c r="M6040" t="s">
        <v>9210</v>
      </c>
      <c r="N6040">
        <v>10</v>
      </c>
      <c r="O6040">
        <v>12</v>
      </c>
      <c r="P6040" t="s">
        <v>9226</v>
      </c>
      <c r="Q6040">
        <v>22</v>
      </c>
      <c r="R6040">
        <v>17</v>
      </c>
      <c r="S6040" t="s">
        <v>9257</v>
      </c>
      <c r="T6040" t="s">
        <v>9264</v>
      </c>
      <c r="U6040" t="s">
        <v>9282</v>
      </c>
      <c r="V6040" t="str" cm="1">
        <f t="array" ref="V6040">_xlfn.IFS(Hospital_Emergency_Room_Data[[#This Row],[Day]]&lt;=10,"Start(1-10)",Hospital_Emergency_Room_Data[[#This Row],[Day]]&lt;=20,"Middle(11-20)",Hospital_Emergency_Room_Data[[#This Row],[Day]]&gt;20,"End(21-30)")</f>
        <v>End(21-30)</v>
      </c>
    </row>
    <row r="6041" spans="1:22">
      <c r="A6041">
        <v>765082861</v>
      </c>
      <c r="B6041" t="s">
        <v>6046</v>
      </c>
      <c r="C6041" s="1">
        <v>45260</v>
      </c>
      <c r="D6041" t="str">
        <f>TEXT(Hospital_Emergency_Room_Data[[#This Row],[Patient Admission Date]],"mmm")</f>
        <v>Nov</v>
      </c>
      <c r="E6041">
        <f>YEAR(Hospital_Emergency_Room_Data[[#This Row],[Patient Admission Date]])</f>
        <v>2023</v>
      </c>
      <c r="F6041" s="2">
        <v>7.4999999999999997E-2</v>
      </c>
      <c r="G6041" s="8" t="str">
        <f>TEXT(Hospital_Emergency_Room_Data[[#This Row],[Patient Admission Date]],"dddd")</f>
        <v>Thursday</v>
      </c>
      <c r="H6041" t="s">
        <v>41</v>
      </c>
      <c r="I6041">
        <v>34</v>
      </c>
      <c r="J6041" s="5" t="s">
        <v>9223</v>
      </c>
      <c r="K6041" t="s">
        <v>10</v>
      </c>
      <c r="L6041" t="s">
        <v>36</v>
      </c>
      <c r="M6041" t="s">
        <v>9210</v>
      </c>
      <c r="O6041">
        <v>15</v>
      </c>
      <c r="P6041" t="s">
        <v>9226</v>
      </c>
      <c r="Q6041">
        <v>30</v>
      </c>
      <c r="R6041">
        <v>1</v>
      </c>
      <c r="S6041" t="s">
        <v>9258</v>
      </c>
      <c r="T6041" t="s">
        <v>9264</v>
      </c>
      <c r="U6041" t="s">
        <v>9282</v>
      </c>
      <c r="V6041" t="str" cm="1">
        <f t="array" ref="V6041">_xlfn.IFS(Hospital_Emergency_Room_Data[[#This Row],[Day]]&lt;=10,"Start(1-10)",Hospital_Emergency_Room_Data[[#This Row],[Day]]&lt;=20,"Middle(11-20)",Hospital_Emergency_Room_Data[[#This Row],[Day]]&gt;20,"End(21-30)")</f>
        <v>End(21-30)</v>
      </c>
    </row>
    <row r="6042" spans="1:22">
      <c r="A6042">
        <v>575968201</v>
      </c>
      <c r="B6042" t="s">
        <v>6047</v>
      </c>
      <c r="C6042" s="1">
        <v>45097</v>
      </c>
      <c r="D6042" t="str">
        <f>TEXT(Hospital_Emergency_Room_Data[[#This Row],[Patient Admission Date]],"mmm")</f>
        <v>Jun</v>
      </c>
      <c r="E6042">
        <f>YEAR(Hospital_Emergency_Room_Data[[#This Row],[Patient Admission Date]])</f>
        <v>2023</v>
      </c>
      <c r="F6042" s="2">
        <v>0.98402777777777772</v>
      </c>
      <c r="G6042" s="8" t="str">
        <f>TEXT(Hospital_Emergency_Room_Data[[#This Row],[Patient Admission Date]],"dddd")</f>
        <v>Tuesday</v>
      </c>
      <c r="H6042" t="s">
        <v>41</v>
      </c>
      <c r="I6042">
        <v>10</v>
      </c>
      <c r="J6042" s="5" t="s">
        <v>9221</v>
      </c>
      <c r="K6042" t="s">
        <v>10</v>
      </c>
      <c r="L6042" t="s">
        <v>36</v>
      </c>
      <c r="M6042" t="s">
        <v>9210</v>
      </c>
      <c r="O6042">
        <v>43</v>
      </c>
      <c r="P6042" t="s">
        <v>9225</v>
      </c>
      <c r="Q6042">
        <v>20</v>
      </c>
      <c r="R6042">
        <v>23</v>
      </c>
      <c r="S6042" t="s">
        <v>9256</v>
      </c>
      <c r="T6042" t="s">
        <v>9262</v>
      </c>
      <c r="U6042" t="s">
        <v>9300</v>
      </c>
      <c r="V6042" t="str" cm="1">
        <f t="array" ref="V6042">_xlfn.IFS(Hospital_Emergency_Room_Data[[#This Row],[Day]]&lt;=10,"Start(1-10)",Hospital_Emergency_Room_Data[[#This Row],[Day]]&lt;=20,"Middle(11-20)",Hospital_Emergency_Room_Data[[#This Row],[Day]]&gt;20,"End(21-30)")</f>
        <v>Middle(11-20)</v>
      </c>
    </row>
    <row r="6043" spans="1:22">
      <c r="A6043">
        <v>438378380</v>
      </c>
      <c r="B6043" t="s">
        <v>6048</v>
      </c>
      <c r="C6043" s="1">
        <v>45578</v>
      </c>
      <c r="D6043" t="str">
        <f>TEXT(Hospital_Emergency_Room_Data[[#This Row],[Patient Admission Date]],"mmm")</f>
        <v>Oct</v>
      </c>
      <c r="E6043">
        <f>YEAR(Hospital_Emergency_Room_Data[[#This Row],[Patient Admission Date]])</f>
        <v>2024</v>
      </c>
      <c r="F6043" s="2">
        <v>0.75486111111111109</v>
      </c>
      <c r="G6043" s="8" t="str">
        <f>TEXT(Hospital_Emergency_Room_Data[[#This Row],[Patient Admission Date]],"dddd")</f>
        <v>Sunday</v>
      </c>
      <c r="H6043" t="s">
        <v>41</v>
      </c>
      <c r="I6043">
        <v>15</v>
      </c>
      <c r="J6043" s="5" t="s">
        <v>9220</v>
      </c>
      <c r="K6043" t="s">
        <v>10</v>
      </c>
      <c r="L6043" t="s">
        <v>36</v>
      </c>
      <c r="M6043" t="s">
        <v>9210</v>
      </c>
      <c r="N6043">
        <v>2</v>
      </c>
      <c r="O6043">
        <v>31</v>
      </c>
      <c r="P6043" t="s">
        <v>9225</v>
      </c>
      <c r="Q6043">
        <v>13</v>
      </c>
      <c r="R6043">
        <v>18</v>
      </c>
      <c r="S6043" t="s">
        <v>9256</v>
      </c>
      <c r="T6043" t="s">
        <v>9265</v>
      </c>
      <c r="U6043" t="s">
        <v>9300</v>
      </c>
      <c r="V6043" t="str" cm="1">
        <f t="array" ref="V6043">_xlfn.IFS(Hospital_Emergency_Room_Data[[#This Row],[Day]]&lt;=10,"Start(1-10)",Hospital_Emergency_Room_Data[[#This Row],[Day]]&lt;=20,"Middle(11-20)",Hospital_Emergency_Room_Data[[#This Row],[Day]]&gt;20,"End(21-30)")</f>
        <v>Middle(11-20)</v>
      </c>
    </row>
    <row r="6044" spans="1:22">
      <c r="A6044">
        <v>772417899</v>
      </c>
      <c r="B6044" t="s">
        <v>6049</v>
      </c>
      <c r="C6044" s="1">
        <v>45160</v>
      </c>
      <c r="D6044" t="str">
        <f>TEXT(Hospital_Emergency_Room_Data[[#This Row],[Patient Admission Date]],"mmm")</f>
        <v>Aug</v>
      </c>
      <c r="E6044">
        <f>YEAR(Hospital_Emergency_Room_Data[[#This Row],[Patient Admission Date]])</f>
        <v>2023</v>
      </c>
      <c r="F6044" s="2">
        <v>0.28472222222222221</v>
      </c>
      <c r="G6044" s="8" t="str">
        <f>TEXT(Hospital_Emergency_Room_Data[[#This Row],[Patient Admission Date]],"dddd")</f>
        <v>Tuesday</v>
      </c>
      <c r="H6044" t="s">
        <v>41</v>
      </c>
      <c r="I6044">
        <v>74</v>
      </c>
      <c r="J6044" s="5" t="s">
        <v>9222</v>
      </c>
      <c r="K6044" t="s">
        <v>10</v>
      </c>
      <c r="L6044" t="s">
        <v>140</v>
      </c>
      <c r="M6044" t="s">
        <v>9210</v>
      </c>
      <c r="O6044">
        <v>30</v>
      </c>
      <c r="P6044" t="s">
        <v>9225</v>
      </c>
      <c r="Q6044">
        <v>22</v>
      </c>
      <c r="R6044">
        <v>6</v>
      </c>
      <c r="S6044" t="s">
        <v>9255</v>
      </c>
      <c r="T6044" t="s">
        <v>9264</v>
      </c>
      <c r="U6044" t="s">
        <v>9282</v>
      </c>
      <c r="V6044" t="str" cm="1">
        <f t="array" ref="V6044">_xlfn.IFS(Hospital_Emergency_Room_Data[[#This Row],[Day]]&lt;=10,"Start(1-10)",Hospital_Emergency_Room_Data[[#This Row],[Day]]&lt;=20,"Middle(11-20)",Hospital_Emergency_Room_Data[[#This Row],[Day]]&gt;20,"End(21-30)")</f>
        <v>End(21-30)</v>
      </c>
    </row>
    <row r="6045" spans="1:22">
      <c r="A6045">
        <v>175498550</v>
      </c>
      <c r="B6045" t="s">
        <v>6050</v>
      </c>
      <c r="C6045" s="1">
        <v>45292</v>
      </c>
      <c r="D6045" t="str">
        <f>TEXT(Hospital_Emergency_Room_Data[[#This Row],[Patient Admission Date]],"mmm")</f>
        <v>Jan</v>
      </c>
      <c r="E6045">
        <f>YEAR(Hospital_Emergency_Room_Data[[#This Row],[Patient Admission Date]])</f>
        <v>2024</v>
      </c>
      <c r="F6045" s="2">
        <v>0.875</v>
      </c>
      <c r="G6045" s="8" t="str">
        <f>TEXT(Hospital_Emergency_Room_Data[[#This Row],[Patient Admission Date]],"dddd")</f>
        <v>Monday</v>
      </c>
      <c r="H6045" t="s">
        <v>41</v>
      </c>
      <c r="I6045">
        <v>63</v>
      </c>
      <c r="J6045" s="5" t="s">
        <v>9217</v>
      </c>
      <c r="K6045" t="s">
        <v>29</v>
      </c>
      <c r="L6045" t="s">
        <v>96</v>
      </c>
      <c r="M6045" t="s">
        <v>9210</v>
      </c>
      <c r="O6045">
        <v>36</v>
      </c>
      <c r="P6045" t="s">
        <v>9225</v>
      </c>
      <c r="Q6045">
        <v>1</v>
      </c>
      <c r="R6045">
        <v>21</v>
      </c>
      <c r="S6045" t="s">
        <v>9256</v>
      </c>
      <c r="T6045" t="s">
        <v>9263</v>
      </c>
      <c r="U6045" t="s">
        <v>9300</v>
      </c>
      <c r="V6045" t="str" cm="1">
        <f t="array" ref="V6045">_xlfn.IFS(Hospital_Emergency_Room_Data[[#This Row],[Day]]&lt;=10,"Start(1-10)",Hospital_Emergency_Room_Data[[#This Row],[Day]]&lt;=20,"Middle(11-20)",Hospital_Emergency_Room_Data[[#This Row],[Day]]&gt;20,"End(21-30)")</f>
        <v>Start(1-10)</v>
      </c>
    </row>
    <row r="6046" spans="1:22">
      <c r="A6046">
        <v>796128821</v>
      </c>
      <c r="B6046" t="s">
        <v>6051</v>
      </c>
      <c r="C6046" s="1">
        <v>45251</v>
      </c>
      <c r="D6046" t="str">
        <f>TEXT(Hospital_Emergency_Room_Data[[#This Row],[Patient Admission Date]],"mmm")</f>
        <v>Nov</v>
      </c>
      <c r="E6046">
        <f>YEAR(Hospital_Emergency_Room_Data[[#This Row],[Patient Admission Date]])</f>
        <v>2023</v>
      </c>
      <c r="F6046" s="2">
        <v>0.50555555555555554</v>
      </c>
      <c r="G6046" s="8" t="str">
        <f>TEXT(Hospital_Emergency_Room_Data[[#This Row],[Patient Admission Date]],"dddd")</f>
        <v>Tuesday</v>
      </c>
      <c r="H6046" t="s">
        <v>41</v>
      </c>
      <c r="I6046">
        <v>4</v>
      </c>
      <c r="J6046" s="5" t="s">
        <v>9218</v>
      </c>
      <c r="K6046" t="s">
        <v>29</v>
      </c>
      <c r="L6046" t="s">
        <v>96</v>
      </c>
      <c r="M6046" t="s">
        <v>9210</v>
      </c>
      <c r="O6046">
        <v>25</v>
      </c>
      <c r="P6046" t="s">
        <v>9226</v>
      </c>
      <c r="Q6046">
        <v>21</v>
      </c>
      <c r="R6046">
        <v>12</v>
      </c>
      <c r="S6046" t="s">
        <v>9257</v>
      </c>
      <c r="T6046" t="s">
        <v>9262</v>
      </c>
      <c r="U6046" t="s">
        <v>9282</v>
      </c>
      <c r="V6046" t="str" cm="1">
        <f t="array" ref="V6046">_xlfn.IFS(Hospital_Emergency_Room_Data[[#This Row],[Day]]&lt;=10,"Start(1-10)",Hospital_Emergency_Room_Data[[#This Row],[Day]]&lt;=20,"Middle(11-20)",Hospital_Emergency_Room_Data[[#This Row],[Day]]&gt;20,"End(21-30)")</f>
        <v>End(21-30)</v>
      </c>
    </row>
    <row r="6047" spans="1:22">
      <c r="A6047">
        <v>382863011</v>
      </c>
      <c r="B6047" t="s">
        <v>6052</v>
      </c>
      <c r="C6047" s="1">
        <v>45461</v>
      </c>
      <c r="D6047" t="str">
        <f>TEXT(Hospital_Emergency_Room_Data[[#This Row],[Patient Admission Date]],"mmm")</f>
        <v>Jun</v>
      </c>
      <c r="E6047">
        <f>YEAR(Hospital_Emergency_Room_Data[[#This Row],[Patient Admission Date]])</f>
        <v>2024</v>
      </c>
      <c r="F6047" s="2">
        <v>0.89236111111111116</v>
      </c>
      <c r="G6047" s="8" t="str">
        <f>TEXT(Hospital_Emergency_Room_Data[[#This Row],[Patient Admission Date]],"dddd")</f>
        <v>Tuesday</v>
      </c>
      <c r="H6047" t="s">
        <v>41</v>
      </c>
      <c r="I6047">
        <v>56</v>
      </c>
      <c r="J6047" s="5" t="s">
        <v>9219</v>
      </c>
      <c r="K6047" t="s">
        <v>29</v>
      </c>
      <c r="L6047" t="s">
        <v>96</v>
      </c>
      <c r="M6047" t="s">
        <v>9210</v>
      </c>
      <c r="O6047">
        <v>55</v>
      </c>
      <c r="P6047" t="s">
        <v>9225</v>
      </c>
      <c r="Q6047">
        <v>18</v>
      </c>
      <c r="R6047">
        <v>21</v>
      </c>
      <c r="S6047" t="s">
        <v>9256</v>
      </c>
      <c r="T6047" t="s">
        <v>9262</v>
      </c>
      <c r="U6047" t="s">
        <v>9283</v>
      </c>
      <c r="V6047" t="str" cm="1">
        <f t="array" ref="V6047">_xlfn.IFS(Hospital_Emergency_Room_Data[[#This Row],[Day]]&lt;=10,"Start(1-10)",Hospital_Emergency_Room_Data[[#This Row],[Day]]&lt;=20,"Middle(11-20)",Hospital_Emergency_Room_Data[[#This Row],[Day]]&gt;20,"End(21-30)")</f>
        <v>Middle(11-20)</v>
      </c>
    </row>
    <row r="6048" spans="1:22">
      <c r="A6048">
        <v>543415786</v>
      </c>
      <c r="B6048" t="s">
        <v>6053</v>
      </c>
      <c r="C6048" s="1">
        <v>45393</v>
      </c>
      <c r="D6048" t="str">
        <f>TEXT(Hospital_Emergency_Room_Data[[#This Row],[Patient Admission Date]],"mmm")</f>
        <v>Apr</v>
      </c>
      <c r="E6048">
        <f>YEAR(Hospital_Emergency_Room_Data[[#This Row],[Patient Admission Date]])</f>
        <v>2024</v>
      </c>
      <c r="F6048" s="2">
        <v>0.2951388888888889</v>
      </c>
      <c r="G6048" s="8" t="str">
        <f>TEXT(Hospital_Emergency_Room_Data[[#This Row],[Patient Admission Date]],"dddd")</f>
        <v>Thursday</v>
      </c>
      <c r="H6048" t="s">
        <v>41</v>
      </c>
      <c r="I6048">
        <v>36</v>
      </c>
      <c r="J6048" s="5" t="s">
        <v>9223</v>
      </c>
      <c r="K6048" t="s">
        <v>29</v>
      </c>
      <c r="L6048" t="s">
        <v>96</v>
      </c>
      <c r="M6048" t="s">
        <v>9210</v>
      </c>
      <c r="N6048">
        <v>4</v>
      </c>
      <c r="O6048">
        <v>50</v>
      </c>
      <c r="P6048" t="s">
        <v>9225</v>
      </c>
      <c r="Q6048">
        <v>11</v>
      </c>
      <c r="R6048">
        <v>7</v>
      </c>
      <c r="S6048" t="s">
        <v>9255</v>
      </c>
      <c r="T6048" t="s">
        <v>9265</v>
      </c>
      <c r="U6048" t="s">
        <v>9283</v>
      </c>
      <c r="V6048" t="str" cm="1">
        <f t="array" ref="V6048">_xlfn.IFS(Hospital_Emergency_Room_Data[[#This Row],[Day]]&lt;=10,"Start(1-10)",Hospital_Emergency_Room_Data[[#This Row],[Day]]&lt;=20,"Middle(11-20)",Hospital_Emergency_Room_Data[[#This Row],[Day]]&gt;20,"End(21-30)")</f>
        <v>Middle(11-20)</v>
      </c>
    </row>
    <row r="6049" spans="1:22">
      <c r="A6049">
        <v>566289444</v>
      </c>
      <c r="B6049" t="s">
        <v>6054</v>
      </c>
      <c r="C6049" s="1">
        <v>45125</v>
      </c>
      <c r="D6049" t="str">
        <f>TEXT(Hospital_Emergency_Room_Data[[#This Row],[Patient Admission Date]],"mmm")</f>
        <v>Jul</v>
      </c>
      <c r="E6049">
        <f>YEAR(Hospital_Emergency_Room_Data[[#This Row],[Patient Admission Date]])</f>
        <v>2023</v>
      </c>
      <c r="F6049" s="2">
        <v>0.91527777777777775</v>
      </c>
      <c r="G6049" s="8" t="str">
        <f>TEXT(Hospital_Emergency_Room_Data[[#This Row],[Patient Admission Date]],"dddd")</f>
        <v>Tuesday</v>
      </c>
      <c r="H6049" t="s">
        <v>41</v>
      </c>
      <c r="I6049">
        <v>31</v>
      </c>
      <c r="J6049" s="5" t="s">
        <v>9223</v>
      </c>
      <c r="K6049" t="s">
        <v>29</v>
      </c>
      <c r="L6049" t="s">
        <v>25</v>
      </c>
      <c r="M6049" t="s">
        <v>9210</v>
      </c>
      <c r="O6049">
        <v>40</v>
      </c>
      <c r="P6049" t="s">
        <v>9225</v>
      </c>
      <c r="Q6049">
        <v>18</v>
      </c>
      <c r="R6049">
        <v>21</v>
      </c>
      <c r="S6049" t="s">
        <v>9256</v>
      </c>
      <c r="T6049" t="s">
        <v>9262</v>
      </c>
      <c r="U6049" t="s">
        <v>9300</v>
      </c>
      <c r="V6049" t="str" cm="1">
        <f t="array" ref="V6049">_xlfn.IFS(Hospital_Emergency_Room_Data[[#This Row],[Day]]&lt;=10,"Start(1-10)",Hospital_Emergency_Room_Data[[#This Row],[Day]]&lt;=20,"Middle(11-20)",Hospital_Emergency_Room_Data[[#This Row],[Day]]&gt;20,"End(21-30)")</f>
        <v>Middle(11-20)</v>
      </c>
    </row>
    <row r="6050" spans="1:22">
      <c r="A6050">
        <v>636987660</v>
      </c>
      <c r="B6050" t="s">
        <v>6055</v>
      </c>
      <c r="C6050" s="1">
        <v>45054</v>
      </c>
      <c r="D6050" t="str">
        <f>TEXT(Hospital_Emergency_Room_Data[[#This Row],[Patient Admission Date]],"mmm")</f>
        <v>May</v>
      </c>
      <c r="E6050">
        <f>YEAR(Hospital_Emergency_Room_Data[[#This Row],[Patient Admission Date]])</f>
        <v>2023</v>
      </c>
      <c r="F6050" s="2">
        <v>0.61805555555555558</v>
      </c>
      <c r="G6050" s="8" t="str">
        <f>TEXT(Hospital_Emergency_Room_Data[[#This Row],[Patient Admission Date]],"dddd")</f>
        <v>Monday</v>
      </c>
      <c r="H6050" t="s">
        <v>41</v>
      </c>
      <c r="I6050">
        <v>8</v>
      </c>
      <c r="J6050" s="5" t="s">
        <v>9221</v>
      </c>
      <c r="K6050" t="s">
        <v>29</v>
      </c>
      <c r="L6050" t="s">
        <v>25</v>
      </c>
      <c r="M6050" t="s">
        <v>9210</v>
      </c>
      <c r="O6050">
        <v>19</v>
      </c>
      <c r="P6050" t="s">
        <v>9226</v>
      </c>
      <c r="Q6050">
        <v>8</v>
      </c>
      <c r="R6050">
        <v>14</v>
      </c>
      <c r="S6050" t="s">
        <v>9257</v>
      </c>
      <c r="T6050" t="s">
        <v>9265</v>
      </c>
      <c r="U6050" t="s">
        <v>9282</v>
      </c>
      <c r="V6050" t="str" cm="1">
        <f t="array" ref="V6050">_xlfn.IFS(Hospital_Emergency_Room_Data[[#This Row],[Day]]&lt;=10,"Start(1-10)",Hospital_Emergency_Room_Data[[#This Row],[Day]]&lt;=20,"Middle(11-20)",Hospital_Emergency_Room_Data[[#This Row],[Day]]&gt;20,"End(21-30)")</f>
        <v>Start(1-10)</v>
      </c>
    </row>
    <row r="6051" spans="1:22">
      <c r="A6051">
        <v>412015770</v>
      </c>
      <c r="B6051" t="s">
        <v>6056</v>
      </c>
      <c r="C6051" s="1">
        <v>45082</v>
      </c>
      <c r="D6051" t="str">
        <f>TEXT(Hospital_Emergency_Room_Data[[#This Row],[Patient Admission Date]],"mmm")</f>
        <v>Jun</v>
      </c>
      <c r="E6051">
        <f>YEAR(Hospital_Emergency_Room_Data[[#This Row],[Patient Admission Date]])</f>
        <v>2023</v>
      </c>
      <c r="F6051" s="2">
        <v>3.5416666666666666E-2</v>
      </c>
      <c r="G6051" s="8" t="str">
        <f>TEXT(Hospital_Emergency_Room_Data[[#This Row],[Patient Admission Date]],"dddd")</f>
        <v>Monday</v>
      </c>
      <c r="H6051" t="s">
        <v>41</v>
      </c>
      <c r="I6051">
        <v>48</v>
      </c>
      <c r="J6051" s="5" t="s">
        <v>9219</v>
      </c>
      <c r="K6051" t="s">
        <v>29</v>
      </c>
      <c r="L6051" t="s">
        <v>25</v>
      </c>
      <c r="M6051" t="s">
        <v>9210</v>
      </c>
      <c r="O6051">
        <v>41</v>
      </c>
      <c r="P6051" t="s">
        <v>9225</v>
      </c>
      <c r="Q6051">
        <v>5</v>
      </c>
      <c r="R6051">
        <v>0</v>
      </c>
      <c r="S6051" t="s">
        <v>9258</v>
      </c>
      <c r="T6051" t="s">
        <v>9263</v>
      </c>
      <c r="U6051" t="s">
        <v>9300</v>
      </c>
      <c r="V6051" t="str" cm="1">
        <f t="array" ref="V6051">_xlfn.IFS(Hospital_Emergency_Room_Data[[#This Row],[Day]]&lt;=10,"Start(1-10)",Hospital_Emergency_Room_Data[[#This Row],[Day]]&lt;=20,"Middle(11-20)",Hospital_Emergency_Room_Data[[#This Row],[Day]]&gt;20,"End(21-30)")</f>
        <v>Start(1-10)</v>
      </c>
    </row>
    <row r="6052" spans="1:22">
      <c r="A6052">
        <v>453747317</v>
      </c>
      <c r="B6052" t="s">
        <v>6057</v>
      </c>
      <c r="C6052" s="1">
        <v>45031</v>
      </c>
      <c r="D6052" t="str">
        <f>TEXT(Hospital_Emergency_Room_Data[[#This Row],[Patient Admission Date]],"mmm")</f>
        <v>Apr</v>
      </c>
      <c r="E6052">
        <f>YEAR(Hospital_Emergency_Room_Data[[#This Row],[Patient Admission Date]])</f>
        <v>2023</v>
      </c>
      <c r="F6052" s="2">
        <v>0.8979166666666667</v>
      </c>
      <c r="G6052" s="8" t="str">
        <f>TEXT(Hospital_Emergency_Room_Data[[#This Row],[Patient Admission Date]],"dddd")</f>
        <v>Saturday</v>
      </c>
      <c r="H6052" t="s">
        <v>41</v>
      </c>
      <c r="I6052">
        <v>35</v>
      </c>
      <c r="J6052" s="5" t="s">
        <v>9223</v>
      </c>
      <c r="K6052" t="s">
        <v>29</v>
      </c>
      <c r="L6052" t="s">
        <v>25</v>
      </c>
      <c r="M6052" t="s">
        <v>9210</v>
      </c>
      <c r="N6052">
        <v>1</v>
      </c>
      <c r="O6052">
        <v>52</v>
      </c>
      <c r="P6052" t="s">
        <v>9225</v>
      </c>
      <c r="Q6052">
        <v>15</v>
      </c>
      <c r="R6052">
        <v>21</v>
      </c>
      <c r="S6052" t="s">
        <v>9256</v>
      </c>
      <c r="T6052" t="s">
        <v>9262</v>
      </c>
      <c r="U6052" t="s">
        <v>9283</v>
      </c>
      <c r="V6052" t="str" cm="1">
        <f t="array" ref="V6052">_xlfn.IFS(Hospital_Emergency_Room_Data[[#This Row],[Day]]&lt;=10,"Start(1-10)",Hospital_Emergency_Room_Data[[#This Row],[Day]]&lt;=20,"Middle(11-20)",Hospital_Emergency_Room_Data[[#This Row],[Day]]&gt;20,"End(21-30)")</f>
        <v>Middle(11-20)</v>
      </c>
    </row>
    <row r="6053" spans="1:22">
      <c r="A6053">
        <v>347809765</v>
      </c>
      <c r="B6053" t="s">
        <v>6058</v>
      </c>
      <c r="C6053" s="1">
        <v>45276</v>
      </c>
      <c r="D6053" t="str">
        <f>TEXT(Hospital_Emergency_Room_Data[[#This Row],[Patient Admission Date]],"mmm")</f>
        <v>Dec</v>
      </c>
      <c r="E6053">
        <f>YEAR(Hospital_Emergency_Room_Data[[#This Row],[Patient Admission Date]])</f>
        <v>2023</v>
      </c>
      <c r="F6053" s="2">
        <v>0.1111111111111111</v>
      </c>
      <c r="G6053" s="8" t="str">
        <f>TEXT(Hospital_Emergency_Room_Data[[#This Row],[Patient Admission Date]],"dddd")</f>
        <v>Saturday</v>
      </c>
      <c r="H6053" t="s">
        <v>41</v>
      </c>
      <c r="I6053">
        <v>77</v>
      </c>
      <c r="J6053" s="5" t="s">
        <v>9222</v>
      </c>
      <c r="K6053" t="s">
        <v>29</v>
      </c>
      <c r="L6053" t="s">
        <v>25</v>
      </c>
      <c r="M6053" t="s">
        <v>9210</v>
      </c>
      <c r="N6053">
        <v>9</v>
      </c>
      <c r="O6053">
        <v>33</v>
      </c>
      <c r="P6053" t="s">
        <v>9225</v>
      </c>
      <c r="Q6053">
        <v>16</v>
      </c>
      <c r="R6053">
        <v>2</v>
      </c>
      <c r="S6053" t="s">
        <v>9258</v>
      </c>
      <c r="T6053" t="s">
        <v>9262</v>
      </c>
      <c r="U6053" t="s">
        <v>9300</v>
      </c>
      <c r="V6053" t="str" cm="1">
        <f t="array" ref="V6053">_xlfn.IFS(Hospital_Emergency_Room_Data[[#This Row],[Day]]&lt;=10,"Start(1-10)",Hospital_Emergency_Room_Data[[#This Row],[Day]]&lt;=20,"Middle(11-20)",Hospital_Emergency_Room_Data[[#This Row],[Day]]&gt;20,"End(21-30)")</f>
        <v>Middle(11-20)</v>
      </c>
    </row>
    <row r="6054" spans="1:22">
      <c r="A6054">
        <v>660379784</v>
      </c>
      <c r="B6054" t="s">
        <v>6059</v>
      </c>
      <c r="C6054" s="1">
        <v>45272</v>
      </c>
      <c r="D6054" t="str">
        <f>TEXT(Hospital_Emergency_Room_Data[[#This Row],[Patient Admission Date]],"mmm")</f>
        <v>Dec</v>
      </c>
      <c r="E6054">
        <f>YEAR(Hospital_Emergency_Room_Data[[#This Row],[Patient Admission Date]])</f>
        <v>2023</v>
      </c>
      <c r="F6054" s="2">
        <v>0.80069444444444449</v>
      </c>
      <c r="G6054" s="8" t="str">
        <f>TEXT(Hospital_Emergency_Room_Data[[#This Row],[Patient Admission Date]],"dddd")</f>
        <v>Tuesday</v>
      </c>
      <c r="H6054" t="s">
        <v>41</v>
      </c>
      <c r="I6054">
        <v>64</v>
      </c>
      <c r="J6054" s="5" t="s">
        <v>9217</v>
      </c>
      <c r="K6054" t="s">
        <v>29</v>
      </c>
      <c r="L6054" t="s">
        <v>13</v>
      </c>
      <c r="M6054" t="s">
        <v>9210</v>
      </c>
      <c r="O6054">
        <v>12</v>
      </c>
      <c r="P6054" t="s">
        <v>9226</v>
      </c>
      <c r="Q6054">
        <v>12</v>
      </c>
      <c r="R6054">
        <v>19</v>
      </c>
      <c r="S6054" t="s">
        <v>9256</v>
      </c>
      <c r="T6054" t="s">
        <v>9265</v>
      </c>
      <c r="U6054" t="s">
        <v>9282</v>
      </c>
      <c r="V6054" t="str" cm="1">
        <f t="array" ref="V6054">_xlfn.IFS(Hospital_Emergency_Room_Data[[#This Row],[Day]]&lt;=10,"Start(1-10)",Hospital_Emergency_Room_Data[[#This Row],[Day]]&lt;=20,"Middle(11-20)",Hospital_Emergency_Room_Data[[#This Row],[Day]]&gt;20,"End(21-30)")</f>
        <v>Middle(11-20)</v>
      </c>
    </row>
    <row r="6055" spans="1:22">
      <c r="A6055">
        <v>206362849</v>
      </c>
      <c r="B6055" t="s">
        <v>6060</v>
      </c>
      <c r="C6055" s="1">
        <v>45533</v>
      </c>
      <c r="D6055" t="str">
        <f>TEXT(Hospital_Emergency_Room_Data[[#This Row],[Patient Admission Date]],"mmm")</f>
        <v>Aug</v>
      </c>
      <c r="E6055">
        <f>YEAR(Hospital_Emergency_Room_Data[[#This Row],[Patient Admission Date]])</f>
        <v>2024</v>
      </c>
      <c r="F6055" s="2">
        <v>0.60486111111111107</v>
      </c>
      <c r="G6055" s="8" t="str">
        <f>TEXT(Hospital_Emergency_Room_Data[[#This Row],[Patient Admission Date]],"dddd")</f>
        <v>Thursday</v>
      </c>
      <c r="H6055" t="s">
        <v>41</v>
      </c>
      <c r="I6055">
        <v>37</v>
      </c>
      <c r="J6055" s="5" t="s">
        <v>9223</v>
      </c>
      <c r="K6055" t="s">
        <v>29</v>
      </c>
      <c r="L6055" t="s">
        <v>13</v>
      </c>
      <c r="M6055" t="s">
        <v>9210</v>
      </c>
      <c r="O6055">
        <v>25</v>
      </c>
      <c r="P6055" t="s">
        <v>9226</v>
      </c>
      <c r="Q6055">
        <v>29</v>
      </c>
      <c r="R6055">
        <v>14</v>
      </c>
      <c r="S6055" t="s">
        <v>9257</v>
      </c>
      <c r="T6055" t="s">
        <v>9264</v>
      </c>
      <c r="U6055" t="s">
        <v>9282</v>
      </c>
      <c r="V6055" t="str" cm="1">
        <f t="array" ref="V6055">_xlfn.IFS(Hospital_Emergency_Room_Data[[#This Row],[Day]]&lt;=10,"Start(1-10)",Hospital_Emergency_Room_Data[[#This Row],[Day]]&lt;=20,"Middle(11-20)",Hospital_Emergency_Room_Data[[#This Row],[Day]]&gt;20,"End(21-30)")</f>
        <v>End(21-30)</v>
      </c>
    </row>
    <row r="6056" spans="1:22">
      <c r="A6056">
        <v>771831882</v>
      </c>
      <c r="B6056" t="s">
        <v>6061</v>
      </c>
      <c r="C6056" s="1">
        <v>45397</v>
      </c>
      <c r="D6056" t="str">
        <f>TEXT(Hospital_Emergency_Room_Data[[#This Row],[Patient Admission Date]],"mmm")</f>
        <v>Apr</v>
      </c>
      <c r="E6056">
        <f>YEAR(Hospital_Emergency_Room_Data[[#This Row],[Patient Admission Date]])</f>
        <v>2024</v>
      </c>
      <c r="F6056" s="2">
        <v>0.16319444444444445</v>
      </c>
      <c r="G6056" s="8" t="str">
        <f>TEXT(Hospital_Emergency_Room_Data[[#This Row],[Patient Admission Date]],"dddd")</f>
        <v>Monday</v>
      </c>
      <c r="H6056" t="s">
        <v>41</v>
      </c>
      <c r="I6056">
        <v>79</v>
      </c>
      <c r="J6056" s="5" t="s">
        <v>9222</v>
      </c>
      <c r="K6056" t="s">
        <v>29</v>
      </c>
      <c r="L6056" t="s">
        <v>13</v>
      </c>
      <c r="M6056" t="s">
        <v>9210</v>
      </c>
      <c r="O6056">
        <v>49</v>
      </c>
      <c r="P6056" t="s">
        <v>9225</v>
      </c>
      <c r="Q6056">
        <v>15</v>
      </c>
      <c r="R6056">
        <v>3</v>
      </c>
      <c r="S6056" t="s">
        <v>9258</v>
      </c>
      <c r="T6056" t="s">
        <v>9262</v>
      </c>
      <c r="U6056" t="s">
        <v>9283</v>
      </c>
      <c r="V6056" t="str" cm="1">
        <f t="array" ref="V6056">_xlfn.IFS(Hospital_Emergency_Room_Data[[#This Row],[Day]]&lt;=10,"Start(1-10)",Hospital_Emergency_Room_Data[[#This Row],[Day]]&lt;=20,"Middle(11-20)",Hospital_Emergency_Room_Data[[#This Row],[Day]]&gt;20,"End(21-30)")</f>
        <v>Middle(11-20)</v>
      </c>
    </row>
    <row r="6057" spans="1:22">
      <c r="A6057">
        <v>876084748</v>
      </c>
      <c r="B6057" t="s">
        <v>6062</v>
      </c>
      <c r="C6057" s="1">
        <v>45470</v>
      </c>
      <c r="D6057" t="str">
        <f>TEXT(Hospital_Emergency_Room_Data[[#This Row],[Patient Admission Date]],"mmm")</f>
        <v>Jun</v>
      </c>
      <c r="E6057">
        <f>YEAR(Hospital_Emergency_Room_Data[[#This Row],[Patient Admission Date]])</f>
        <v>2024</v>
      </c>
      <c r="F6057" s="2">
        <v>0.69930555555555551</v>
      </c>
      <c r="G6057" s="8" t="str">
        <f>TEXT(Hospital_Emergency_Room_Data[[#This Row],[Patient Admission Date]],"dddd")</f>
        <v>Thursday</v>
      </c>
      <c r="H6057" t="s">
        <v>41</v>
      </c>
      <c r="I6057">
        <v>72</v>
      </c>
      <c r="J6057" s="5" t="s">
        <v>9222</v>
      </c>
      <c r="K6057" t="s">
        <v>29</v>
      </c>
      <c r="L6057" t="s">
        <v>13</v>
      </c>
      <c r="M6057" t="s">
        <v>9210</v>
      </c>
      <c r="O6057">
        <v>39</v>
      </c>
      <c r="P6057" t="s">
        <v>9225</v>
      </c>
      <c r="Q6057">
        <v>27</v>
      </c>
      <c r="R6057">
        <v>16</v>
      </c>
      <c r="S6057" t="s">
        <v>9257</v>
      </c>
      <c r="T6057" t="s">
        <v>9264</v>
      </c>
      <c r="U6057" t="s">
        <v>9300</v>
      </c>
      <c r="V6057" t="str" cm="1">
        <f t="array" ref="V6057">_xlfn.IFS(Hospital_Emergency_Room_Data[[#This Row],[Day]]&lt;=10,"Start(1-10)",Hospital_Emergency_Room_Data[[#This Row],[Day]]&lt;=20,"Middle(11-20)",Hospital_Emergency_Room_Data[[#This Row],[Day]]&gt;20,"End(21-30)")</f>
        <v>End(21-30)</v>
      </c>
    </row>
    <row r="6058" spans="1:22">
      <c r="A6058">
        <v>119604337</v>
      </c>
      <c r="B6058" t="s">
        <v>6063</v>
      </c>
      <c r="C6058" s="1">
        <v>45356</v>
      </c>
      <c r="D6058" t="str">
        <f>TEXT(Hospital_Emergency_Room_Data[[#This Row],[Patient Admission Date]],"mmm")</f>
        <v>Mar</v>
      </c>
      <c r="E6058">
        <f>YEAR(Hospital_Emergency_Room_Data[[#This Row],[Patient Admission Date]])</f>
        <v>2024</v>
      </c>
      <c r="F6058" s="2">
        <v>0.89375000000000004</v>
      </c>
      <c r="G6058" s="8" t="str">
        <f>TEXT(Hospital_Emergency_Room_Data[[#This Row],[Patient Admission Date]],"dddd")</f>
        <v>Tuesday</v>
      </c>
      <c r="H6058" t="s">
        <v>41</v>
      </c>
      <c r="I6058">
        <v>30</v>
      </c>
      <c r="J6058" s="5" t="s">
        <v>9223</v>
      </c>
      <c r="K6058" t="s">
        <v>29</v>
      </c>
      <c r="L6058" t="s">
        <v>13</v>
      </c>
      <c r="M6058" t="s">
        <v>9210</v>
      </c>
      <c r="O6058">
        <v>57</v>
      </c>
      <c r="P6058" t="s">
        <v>9225</v>
      </c>
      <c r="Q6058">
        <v>5</v>
      </c>
      <c r="R6058">
        <v>21</v>
      </c>
      <c r="S6058" t="s">
        <v>9256</v>
      </c>
      <c r="T6058" t="s">
        <v>9263</v>
      </c>
      <c r="U6058" t="s">
        <v>9283</v>
      </c>
      <c r="V6058" t="str" cm="1">
        <f t="array" ref="V6058">_xlfn.IFS(Hospital_Emergency_Room_Data[[#This Row],[Day]]&lt;=10,"Start(1-10)",Hospital_Emergency_Room_Data[[#This Row],[Day]]&lt;=20,"Middle(11-20)",Hospital_Emergency_Room_Data[[#This Row],[Day]]&gt;20,"End(21-30)")</f>
        <v>Start(1-10)</v>
      </c>
    </row>
    <row r="6059" spans="1:22">
      <c r="A6059">
        <v>320349500</v>
      </c>
      <c r="B6059" t="s">
        <v>6064</v>
      </c>
      <c r="C6059" s="1">
        <v>45200</v>
      </c>
      <c r="D6059" t="str">
        <f>TEXT(Hospital_Emergency_Room_Data[[#This Row],[Patient Admission Date]],"mmm")</f>
        <v>Oct</v>
      </c>
      <c r="E6059">
        <f>YEAR(Hospital_Emergency_Room_Data[[#This Row],[Patient Admission Date]])</f>
        <v>2023</v>
      </c>
      <c r="F6059" s="2">
        <v>0.68263888888888891</v>
      </c>
      <c r="G6059" s="8" t="str">
        <f>TEXT(Hospital_Emergency_Room_Data[[#This Row],[Patient Admission Date]],"dddd")</f>
        <v>Sunday</v>
      </c>
      <c r="H6059" t="s">
        <v>41</v>
      </c>
      <c r="I6059">
        <v>57</v>
      </c>
      <c r="J6059" s="5" t="s">
        <v>9219</v>
      </c>
      <c r="K6059" t="s">
        <v>29</v>
      </c>
      <c r="L6059" t="s">
        <v>13</v>
      </c>
      <c r="M6059" t="s">
        <v>9210</v>
      </c>
      <c r="O6059">
        <v>30</v>
      </c>
      <c r="P6059" t="s">
        <v>9225</v>
      </c>
      <c r="Q6059">
        <v>1</v>
      </c>
      <c r="R6059">
        <v>16</v>
      </c>
      <c r="S6059" t="s">
        <v>9257</v>
      </c>
      <c r="T6059" t="s">
        <v>9263</v>
      </c>
      <c r="U6059" t="s">
        <v>9282</v>
      </c>
      <c r="V6059" t="str" cm="1">
        <f t="array" ref="V6059">_xlfn.IFS(Hospital_Emergency_Room_Data[[#This Row],[Day]]&lt;=10,"Start(1-10)",Hospital_Emergency_Room_Data[[#This Row],[Day]]&lt;=20,"Middle(11-20)",Hospital_Emergency_Room_Data[[#This Row],[Day]]&gt;20,"End(21-30)")</f>
        <v>Start(1-10)</v>
      </c>
    </row>
    <row r="6060" spans="1:22">
      <c r="A6060">
        <v>386717116</v>
      </c>
      <c r="B6060" t="s">
        <v>6065</v>
      </c>
      <c r="C6060" s="1">
        <v>45143</v>
      </c>
      <c r="D6060" t="str">
        <f>TEXT(Hospital_Emergency_Room_Data[[#This Row],[Patient Admission Date]],"mmm")</f>
        <v>Aug</v>
      </c>
      <c r="E6060">
        <f>YEAR(Hospital_Emergency_Room_Data[[#This Row],[Patient Admission Date]])</f>
        <v>2023</v>
      </c>
      <c r="F6060" s="2">
        <v>0.48055555555555557</v>
      </c>
      <c r="G6060" s="8" t="str">
        <f>TEXT(Hospital_Emergency_Room_Data[[#This Row],[Patient Admission Date]],"dddd")</f>
        <v>Saturday</v>
      </c>
      <c r="H6060" t="s">
        <v>41</v>
      </c>
      <c r="I6060">
        <v>15</v>
      </c>
      <c r="J6060" s="5" t="s">
        <v>9220</v>
      </c>
      <c r="K6060" t="s">
        <v>29</v>
      </c>
      <c r="L6060" t="s">
        <v>13</v>
      </c>
      <c r="M6060" t="s">
        <v>9210</v>
      </c>
      <c r="O6060">
        <v>57</v>
      </c>
      <c r="P6060" t="s">
        <v>9225</v>
      </c>
      <c r="Q6060">
        <v>5</v>
      </c>
      <c r="R6060">
        <v>11</v>
      </c>
      <c r="S6060" t="s">
        <v>9255</v>
      </c>
      <c r="T6060" t="s">
        <v>9263</v>
      </c>
      <c r="U6060" t="s">
        <v>9283</v>
      </c>
      <c r="V6060" t="str" cm="1">
        <f t="array" ref="V6060">_xlfn.IFS(Hospital_Emergency_Room_Data[[#This Row],[Day]]&lt;=10,"Start(1-10)",Hospital_Emergency_Room_Data[[#This Row],[Day]]&lt;=20,"Middle(11-20)",Hospital_Emergency_Room_Data[[#This Row],[Day]]&gt;20,"End(21-30)")</f>
        <v>Start(1-10)</v>
      </c>
    </row>
    <row r="6061" spans="1:22">
      <c r="A6061">
        <v>484881995</v>
      </c>
      <c r="B6061" t="s">
        <v>6066</v>
      </c>
      <c r="C6061" s="1">
        <v>45584</v>
      </c>
      <c r="D6061" t="str">
        <f>TEXT(Hospital_Emergency_Room_Data[[#This Row],[Patient Admission Date]],"mmm")</f>
        <v>Oct</v>
      </c>
      <c r="E6061">
        <f>YEAR(Hospital_Emergency_Room_Data[[#This Row],[Patient Admission Date]])</f>
        <v>2024</v>
      </c>
      <c r="F6061" s="2">
        <v>0.55138888888888893</v>
      </c>
      <c r="G6061" s="8" t="str">
        <f>TEXT(Hospital_Emergency_Room_Data[[#This Row],[Patient Admission Date]],"dddd")</f>
        <v>Saturday</v>
      </c>
      <c r="H6061" t="s">
        <v>41</v>
      </c>
      <c r="I6061">
        <v>28</v>
      </c>
      <c r="J6061" s="5" t="s">
        <v>9220</v>
      </c>
      <c r="K6061" t="s">
        <v>29</v>
      </c>
      <c r="L6061" t="s">
        <v>13</v>
      </c>
      <c r="M6061" t="s">
        <v>9210</v>
      </c>
      <c r="O6061">
        <v>53</v>
      </c>
      <c r="P6061" t="s">
        <v>9225</v>
      </c>
      <c r="Q6061">
        <v>19</v>
      </c>
      <c r="R6061">
        <v>13</v>
      </c>
      <c r="S6061" t="s">
        <v>9257</v>
      </c>
      <c r="T6061" t="s">
        <v>9262</v>
      </c>
      <c r="U6061" t="s">
        <v>9283</v>
      </c>
      <c r="V6061" t="str" cm="1">
        <f t="array" ref="V6061">_xlfn.IFS(Hospital_Emergency_Room_Data[[#This Row],[Day]]&lt;=10,"Start(1-10)",Hospital_Emergency_Room_Data[[#This Row],[Day]]&lt;=20,"Middle(11-20)",Hospital_Emergency_Room_Data[[#This Row],[Day]]&gt;20,"End(21-30)")</f>
        <v>Middle(11-20)</v>
      </c>
    </row>
    <row r="6062" spans="1:22">
      <c r="A6062">
        <v>169958829</v>
      </c>
      <c r="B6062" t="s">
        <v>6067</v>
      </c>
      <c r="C6062" s="1">
        <v>45182</v>
      </c>
      <c r="D6062" t="str">
        <f>TEXT(Hospital_Emergency_Room_Data[[#This Row],[Patient Admission Date]],"mmm")</f>
        <v>Sep</v>
      </c>
      <c r="E6062">
        <f>YEAR(Hospital_Emergency_Room_Data[[#This Row],[Patient Admission Date]])</f>
        <v>2023</v>
      </c>
      <c r="F6062" s="2">
        <v>0.16041666666666668</v>
      </c>
      <c r="G6062" s="8" t="str">
        <f>TEXT(Hospital_Emergency_Room_Data[[#This Row],[Patient Admission Date]],"dddd")</f>
        <v>Wednesday</v>
      </c>
      <c r="H6062" t="s">
        <v>41</v>
      </c>
      <c r="I6062">
        <v>49</v>
      </c>
      <c r="J6062" s="5" t="s">
        <v>9219</v>
      </c>
      <c r="K6062" t="s">
        <v>29</v>
      </c>
      <c r="L6062" t="s">
        <v>13</v>
      </c>
      <c r="M6062" t="s">
        <v>9210</v>
      </c>
      <c r="O6062">
        <v>25</v>
      </c>
      <c r="P6062" t="s">
        <v>9226</v>
      </c>
      <c r="Q6062">
        <v>13</v>
      </c>
      <c r="R6062">
        <v>3</v>
      </c>
      <c r="S6062" t="s">
        <v>9258</v>
      </c>
      <c r="T6062" t="s">
        <v>9265</v>
      </c>
      <c r="U6062" t="s">
        <v>9282</v>
      </c>
      <c r="V6062" t="str" cm="1">
        <f t="array" ref="V6062">_xlfn.IFS(Hospital_Emergency_Room_Data[[#This Row],[Day]]&lt;=10,"Start(1-10)",Hospital_Emergency_Room_Data[[#This Row],[Day]]&lt;=20,"Middle(11-20)",Hospital_Emergency_Room_Data[[#This Row],[Day]]&gt;20,"End(21-30)")</f>
        <v>Middle(11-20)</v>
      </c>
    </row>
    <row r="6063" spans="1:22">
      <c r="A6063">
        <v>831708489</v>
      </c>
      <c r="B6063" t="s">
        <v>6068</v>
      </c>
      <c r="C6063" s="1">
        <v>45092</v>
      </c>
      <c r="D6063" t="str">
        <f>TEXT(Hospital_Emergency_Room_Data[[#This Row],[Patient Admission Date]],"mmm")</f>
        <v>Jun</v>
      </c>
      <c r="E6063">
        <f>YEAR(Hospital_Emergency_Room_Data[[#This Row],[Patient Admission Date]])</f>
        <v>2023</v>
      </c>
      <c r="F6063" s="2">
        <v>0.17430555555555555</v>
      </c>
      <c r="G6063" s="8" t="str">
        <f>TEXT(Hospital_Emergency_Room_Data[[#This Row],[Patient Admission Date]],"dddd")</f>
        <v>Thursday</v>
      </c>
      <c r="H6063" t="s">
        <v>41</v>
      </c>
      <c r="I6063">
        <v>43</v>
      </c>
      <c r="J6063" s="5" t="s">
        <v>9223</v>
      </c>
      <c r="K6063" t="s">
        <v>29</v>
      </c>
      <c r="L6063" t="s">
        <v>13</v>
      </c>
      <c r="M6063" t="s">
        <v>9210</v>
      </c>
      <c r="O6063">
        <v>26</v>
      </c>
      <c r="P6063" t="s">
        <v>9226</v>
      </c>
      <c r="Q6063">
        <v>15</v>
      </c>
      <c r="R6063">
        <v>4</v>
      </c>
      <c r="S6063" t="s">
        <v>9258</v>
      </c>
      <c r="T6063" t="s">
        <v>9262</v>
      </c>
      <c r="U6063" t="s">
        <v>9282</v>
      </c>
      <c r="V6063" t="str" cm="1">
        <f t="array" ref="V6063">_xlfn.IFS(Hospital_Emergency_Room_Data[[#This Row],[Day]]&lt;=10,"Start(1-10)",Hospital_Emergency_Room_Data[[#This Row],[Day]]&lt;=20,"Middle(11-20)",Hospital_Emergency_Room_Data[[#This Row],[Day]]&gt;20,"End(21-30)")</f>
        <v>Middle(11-20)</v>
      </c>
    </row>
    <row r="6064" spans="1:22">
      <c r="A6064">
        <v>512554105</v>
      </c>
      <c r="B6064" t="s">
        <v>6069</v>
      </c>
      <c r="C6064" s="1">
        <v>45282</v>
      </c>
      <c r="D6064" t="str">
        <f>TEXT(Hospital_Emergency_Room_Data[[#This Row],[Patient Admission Date]],"mmm")</f>
        <v>Dec</v>
      </c>
      <c r="E6064">
        <f>YEAR(Hospital_Emergency_Room_Data[[#This Row],[Patient Admission Date]])</f>
        <v>2023</v>
      </c>
      <c r="F6064" s="2">
        <v>0.9</v>
      </c>
      <c r="G6064" s="8" t="str">
        <f>TEXT(Hospital_Emergency_Room_Data[[#This Row],[Patient Admission Date]],"dddd")</f>
        <v>Friday</v>
      </c>
      <c r="H6064" t="s">
        <v>41</v>
      </c>
      <c r="I6064">
        <v>20</v>
      </c>
      <c r="J6064" s="5" t="s">
        <v>9220</v>
      </c>
      <c r="K6064" t="s">
        <v>29</v>
      </c>
      <c r="L6064" t="s">
        <v>13</v>
      </c>
      <c r="M6064" t="s">
        <v>9210</v>
      </c>
      <c r="O6064">
        <v>53</v>
      </c>
      <c r="P6064" t="s">
        <v>9225</v>
      </c>
      <c r="Q6064">
        <v>22</v>
      </c>
      <c r="R6064">
        <v>21</v>
      </c>
      <c r="S6064" t="s">
        <v>9256</v>
      </c>
      <c r="T6064" t="s">
        <v>9264</v>
      </c>
      <c r="U6064" t="s">
        <v>9283</v>
      </c>
      <c r="V6064" t="str" cm="1">
        <f t="array" ref="V6064">_xlfn.IFS(Hospital_Emergency_Room_Data[[#This Row],[Day]]&lt;=10,"Start(1-10)",Hospital_Emergency_Room_Data[[#This Row],[Day]]&lt;=20,"Middle(11-20)",Hospital_Emergency_Room_Data[[#This Row],[Day]]&gt;20,"End(21-30)")</f>
        <v>End(21-30)</v>
      </c>
    </row>
    <row r="6065" spans="1:22">
      <c r="A6065">
        <v>125096516</v>
      </c>
      <c r="B6065" t="s">
        <v>6070</v>
      </c>
      <c r="C6065" s="1">
        <v>45226</v>
      </c>
      <c r="D6065" t="str">
        <f>TEXT(Hospital_Emergency_Room_Data[[#This Row],[Patient Admission Date]],"mmm")</f>
        <v>Oct</v>
      </c>
      <c r="E6065">
        <f>YEAR(Hospital_Emergency_Room_Data[[#This Row],[Patient Admission Date]])</f>
        <v>2023</v>
      </c>
      <c r="F6065" s="2">
        <v>0.39305555555555555</v>
      </c>
      <c r="G6065" s="8" t="str">
        <f>TEXT(Hospital_Emergency_Room_Data[[#This Row],[Patient Admission Date]],"dddd")</f>
        <v>Friday</v>
      </c>
      <c r="H6065" t="s">
        <v>41</v>
      </c>
      <c r="I6065">
        <v>39</v>
      </c>
      <c r="J6065" s="5" t="s">
        <v>9223</v>
      </c>
      <c r="K6065" t="s">
        <v>29</v>
      </c>
      <c r="L6065" t="s">
        <v>13</v>
      </c>
      <c r="M6065" t="s">
        <v>9210</v>
      </c>
      <c r="O6065">
        <v>52</v>
      </c>
      <c r="P6065" t="s">
        <v>9225</v>
      </c>
      <c r="Q6065">
        <v>27</v>
      </c>
      <c r="R6065">
        <v>9</v>
      </c>
      <c r="S6065" t="s">
        <v>9255</v>
      </c>
      <c r="T6065" t="s">
        <v>9264</v>
      </c>
      <c r="U6065" t="s">
        <v>9283</v>
      </c>
      <c r="V6065" t="str" cm="1">
        <f t="array" ref="V6065">_xlfn.IFS(Hospital_Emergency_Room_Data[[#This Row],[Day]]&lt;=10,"Start(1-10)",Hospital_Emergency_Room_Data[[#This Row],[Day]]&lt;=20,"Middle(11-20)",Hospital_Emergency_Room_Data[[#This Row],[Day]]&gt;20,"End(21-30)")</f>
        <v>End(21-30)</v>
      </c>
    </row>
    <row r="6066" spans="1:22">
      <c r="A6066">
        <v>624422108</v>
      </c>
      <c r="B6066" t="s">
        <v>6071</v>
      </c>
      <c r="C6066" s="1">
        <v>45070</v>
      </c>
      <c r="D6066" t="str">
        <f>TEXT(Hospital_Emergency_Room_Data[[#This Row],[Patient Admission Date]],"mmm")</f>
        <v>May</v>
      </c>
      <c r="E6066">
        <f>YEAR(Hospital_Emergency_Room_Data[[#This Row],[Patient Admission Date]])</f>
        <v>2023</v>
      </c>
      <c r="F6066" s="2">
        <v>0.6645833333333333</v>
      </c>
      <c r="G6066" s="8" t="str">
        <f>TEXT(Hospital_Emergency_Room_Data[[#This Row],[Patient Admission Date]],"dddd")</f>
        <v>Wednesday</v>
      </c>
      <c r="H6066" t="s">
        <v>41</v>
      </c>
      <c r="I6066">
        <v>44</v>
      </c>
      <c r="J6066" s="5" t="s">
        <v>9223</v>
      </c>
      <c r="K6066" t="s">
        <v>29</v>
      </c>
      <c r="L6066" t="s">
        <v>13</v>
      </c>
      <c r="M6066" t="s">
        <v>9210</v>
      </c>
      <c r="O6066">
        <v>55</v>
      </c>
      <c r="P6066" t="s">
        <v>9225</v>
      </c>
      <c r="Q6066">
        <v>24</v>
      </c>
      <c r="R6066">
        <v>15</v>
      </c>
      <c r="S6066" t="s">
        <v>9257</v>
      </c>
      <c r="T6066" t="s">
        <v>9264</v>
      </c>
      <c r="U6066" t="s">
        <v>9283</v>
      </c>
      <c r="V6066" t="str" cm="1">
        <f t="array" ref="V6066">_xlfn.IFS(Hospital_Emergency_Room_Data[[#This Row],[Day]]&lt;=10,"Start(1-10)",Hospital_Emergency_Room_Data[[#This Row],[Day]]&lt;=20,"Middle(11-20)",Hospital_Emergency_Room_Data[[#This Row],[Day]]&gt;20,"End(21-30)")</f>
        <v>End(21-30)</v>
      </c>
    </row>
    <row r="6067" spans="1:22">
      <c r="A6067">
        <v>886496550</v>
      </c>
      <c r="B6067" t="s">
        <v>6072</v>
      </c>
      <c r="C6067" s="1">
        <v>45528</v>
      </c>
      <c r="D6067" t="str">
        <f>TEXT(Hospital_Emergency_Room_Data[[#This Row],[Patient Admission Date]],"mmm")</f>
        <v>Aug</v>
      </c>
      <c r="E6067">
        <f>YEAR(Hospital_Emergency_Room_Data[[#This Row],[Patient Admission Date]])</f>
        <v>2024</v>
      </c>
      <c r="F6067" s="2">
        <v>0.27847222222222223</v>
      </c>
      <c r="G6067" s="8" t="str">
        <f>TEXT(Hospital_Emergency_Room_Data[[#This Row],[Patient Admission Date]],"dddd")</f>
        <v>Saturday</v>
      </c>
      <c r="H6067" t="s">
        <v>41</v>
      </c>
      <c r="I6067">
        <v>76</v>
      </c>
      <c r="J6067" s="5" t="s">
        <v>9222</v>
      </c>
      <c r="K6067" t="s">
        <v>29</v>
      </c>
      <c r="L6067" t="s">
        <v>13</v>
      </c>
      <c r="M6067" t="s">
        <v>9210</v>
      </c>
      <c r="O6067">
        <v>51</v>
      </c>
      <c r="P6067" t="s">
        <v>9225</v>
      </c>
      <c r="Q6067">
        <v>24</v>
      </c>
      <c r="R6067">
        <v>6</v>
      </c>
      <c r="S6067" t="s">
        <v>9255</v>
      </c>
      <c r="T6067" t="s">
        <v>9264</v>
      </c>
      <c r="U6067" t="s">
        <v>9283</v>
      </c>
      <c r="V6067" t="str" cm="1">
        <f t="array" ref="V6067">_xlfn.IFS(Hospital_Emergency_Room_Data[[#This Row],[Day]]&lt;=10,"Start(1-10)",Hospital_Emergency_Room_Data[[#This Row],[Day]]&lt;=20,"Middle(11-20)",Hospital_Emergency_Room_Data[[#This Row],[Day]]&gt;20,"End(21-30)")</f>
        <v>End(21-30)</v>
      </c>
    </row>
    <row r="6068" spans="1:22">
      <c r="A6068">
        <v>885798466</v>
      </c>
      <c r="B6068" t="s">
        <v>6073</v>
      </c>
      <c r="C6068" s="1">
        <v>45379</v>
      </c>
      <c r="D6068" t="str">
        <f>TEXT(Hospital_Emergency_Room_Data[[#This Row],[Patient Admission Date]],"mmm")</f>
        <v>Mar</v>
      </c>
      <c r="E6068">
        <f>YEAR(Hospital_Emergency_Room_Data[[#This Row],[Patient Admission Date]])</f>
        <v>2024</v>
      </c>
      <c r="F6068" s="2">
        <v>0.24236111111111111</v>
      </c>
      <c r="G6068" s="8" t="str">
        <f>TEXT(Hospital_Emergency_Room_Data[[#This Row],[Patient Admission Date]],"dddd")</f>
        <v>Thursday</v>
      </c>
      <c r="H6068" t="s">
        <v>41</v>
      </c>
      <c r="I6068">
        <v>9</v>
      </c>
      <c r="J6068" s="5" t="s">
        <v>9221</v>
      </c>
      <c r="K6068" t="s">
        <v>29</v>
      </c>
      <c r="L6068" t="s">
        <v>13</v>
      </c>
      <c r="M6068" t="s">
        <v>9210</v>
      </c>
      <c r="O6068">
        <v>56</v>
      </c>
      <c r="P6068" t="s">
        <v>9225</v>
      </c>
      <c r="Q6068">
        <v>28</v>
      </c>
      <c r="R6068">
        <v>5</v>
      </c>
      <c r="S6068" t="s">
        <v>9258</v>
      </c>
      <c r="T6068" t="s">
        <v>9264</v>
      </c>
      <c r="U6068" t="s">
        <v>9283</v>
      </c>
      <c r="V6068" t="str" cm="1">
        <f t="array" ref="V6068">_xlfn.IFS(Hospital_Emergency_Room_Data[[#This Row],[Day]]&lt;=10,"Start(1-10)",Hospital_Emergency_Room_Data[[#This Row],[Day]]&lt;=20,"Middle(11-20)",Hospital_Emergency_Room_Data[[#This Row],[Day]]&gt;20,"End(21-30)")</f>
        <v>End(21-30)</v>
      </c>
    </row>
    <row r="6069" spans="1:22">
      <c r="A6069">
        <v>503846900</v>
      </c>
      <c r="B6069" t="s">
        <v>6074</v>
      </c>
      <c r="C6069" s="1">
        <v>45127</v>
      </c>
      <c r="D6069" t="str">
        <f>TEXT(Hospital_Emergency_Room_Data[[#This Row],[Patient Admission Date]],"mmm")</f>
        <v>Jul</v>
      </c>
      <c r="E6069">
        <f>YEAR(Hospital_Emergency_Room_Data[[#This Row],[Patient Admission Date]])</f>
        <v>2023</v>
      </c>
      <c r="F6069" s="2">
        <v>0.43819444444444444</v>
      </c>
      <c r="G6069" s="8" t="str">
        <f>TEXT(Hospital_Emergency_Room_Data[[#This Row],[Patient Admission Date]],"dddd")</f>
        <v>Thursday</v>
      </c>
      <c r="H6069" t="s">
        <v>41</v>
      </c>
      <c r="I6069">
        <v>79</v>
      </c>
      <c r="J6069" s="5" t="s">
        <v>9222</v>
      </c>
      <c r="K6069" t="s">
        <v>29</v>
      </c>
      <c r="L6069" t="s">
        <v>13</v>
      </c>
      <c r="M6069" t="s">
        <v>9210</v>
      </c>
      <c r="O6069">
        <v>51</v>
      </c>
      <c r="P6069" t="s">
        <v>9225</v>
      </c>
      <c r="Q6069">
        <v>20</v>
      </c>
      <c r="R6069">
        <v>10</v>
      </c>
      <c r="S6069" t="s">
        <v>9255</v>
      </c>
      <c r="T6069" t="s">
        <v>9262</v>
      </c>
      <c r="U6069" t="s">
        <v>9283</v>
      </c>
      <c r="V6069" t="str" cm="1">
        <f t="array" ref="V6069">_xlfn.IFS(Hospital_Emergency_Room_Data[[#This Row],[Day]]&lt;=10,"Start(1-10)",Hospital_Emergency_Room_Data[[#This Row],[Day]]&lt;=20,"Middle(11-20)",Hospital_Emergency_Room_Data[[#This Row],[Day]]&gt;20,"End(21-30)")</f>
        <v>Middle(11-20)</v>
      </c>
    </row>
    <row r="6070" spans="1:22">
      <c r="A6070">
        <v>202786117</v>
      </c>
      <c r="B6070" t="s">
        <v>6075</v>
      </c>
      <c r="C6070" s="1">
        <v>45537</v>
      </c>
      <c r="D6070" t="str">
        <f>TEXT(Hospital_Emergency_Room_Data[[#This Row],[Patient Admission Date]],"mmm")</f>
        <v>Sep</v>
      </c>
      <c r="E6070">
        <f>YEAR(Hospital_Emergency_Room_Data[[#This Row],[Patient Admission Date]])</f>
        <v>2024</v>
      </c>
      <c r="F6070" s="2">
        <v>0.91736111111111107</v>
      </c>
      <c r="G6070" s="8" t="str">
        <f>TEXT(Hospital_Emergency_Room_Data[[#This Row],[Patient Admission Date]],"dddd")</f>
        <v>Monday</v>
      </c>
      <c r="H6070" t="s">
        <v>41</v>
      </c>
      <c r="I6070">
        <v>40</v>
      </c>
      <c r="J6070" s="5" t="s">
        <v>9223</v>
      </c>
      <c r="K6070" t="s">
        <v>29</v>
      </c>
      <c r="L6070" t="s">
        <v>13</v>
      </c>
      <c r="M6070" t="s">
        <v>9210</v>
      </c>
      <c r="O6070">
        <v>23</v>
      </c>
      <c r="P6070" t="s">
        <v>9226</v>
      </c>
      <c r="Q6070">
        <v>2</v>
      </c>
      <c r="R6070">
        <v>22</v>
      </c>
      <c r="S6070" t="s">
        <v>9256</v>
      </c>
      <c r="T6070" t="s">
        <v>9263</v>
      </c>
      <c r="U6070" t="s">
        <v>9282</v>
      </c>
      <c r="V6070" t="str" cm="1">
        <f t="array" ref="V6070">_xlfn.IFS(Hospital_Emergency_Room_Data[[#This Row],[Day]]&lt;=10,"Start(1-10)",Hospital_Emergency_Room_Data[[#This Row],[Day]]&lt;=20,"Middle(11-20)",Hospital_Emergency_Room_Data[[#This Row],[Day]]&gt;20,"End(21-30)")</f>
        <v>Start(1-10)</v>
      </c>
    </row>
    <row r="6071" spans="1:22">
      <c r="A6071">
        <v>887552985</v>
      </c>
      <c r="B6071" t="s">
        <v>6076</v>
      </c>
      <c r="C6071" s="1">
        <v>45410</v>
      </c>
      <c r="D6071" t="str">
        <f>TEXT(Hospital_Emergency_Room_Data[[#This Row],[Patient Admission Date]],"mmm")</f>
        <v>Apr</v>
      </c>
      <c r="E6071">
        <f>YEAR(Hospital_Emergency_Room_Data[[#This Row],[Patient Admission Date]])</f>
        <v>2024</v>
      </c>
      <c r="F6071" s="2">
        <v>0.13472222222222222</v>
      </c>
      <c r="G6071" s="8" t="str">
        <f>TEXT(Hospital_Emergency_Room_Data[[#This Row],[Patient Admission Date]],"dddd")</f>
        <v>Sunday</v>
      </c>
      <c r="H6071" t="s">
        <v>41</v>
      </c>
      <c r="I6071">
        <v>56</v>
      </c>
      <c r="J6071" s="5" t="s">
        <v>9219</v>
      </c>
      <c r="K6071" t="s">
        <v>29</v>
      </c>
      <c r="L6071" t="s">
        <v>13</v>
      </c>
      <c r="M6071" t="s">
        <v>9210</v>
      </c>
      <c r="O6071">
        <v>36</v>
      </c>
      <c r="P6071" t="s">
        <v>9225</v>
      </c>
      <c r="Q6071">
        <v>28</v>
      </c>
      <c r="R6071">
        <v>3</v>
      </c>
      <c r="S6071" t="s">
        <v>9258</v>
      </c>
      <c r="T6071" t="s">
        <v>9264</v>
      </c>
      <c r="U6071" t="s">
        <v>9300</v>
      </c>
      <c r="V6071" t="str" cm="1">
        <f t="array" ref="V6071">_xlfn.IFS(Hospital_Emergency_Room_Data[[#This Row],[Day]]&lt;=10,"Start(1-10)",Hospital_Emergency_Room_Data[[#This Row],[Day]]&lt;=20,"Middle(11-20)",Hospital_Emergency_Room_Data[[#This Row],[Day]]&gt;20,"End(21-30)")</f>
        <v>End(21-30)</v>
      </c>
    </row>
    <row r="6072" spans="1:22">
      <c r="A6072">
        <v>376904227</v>
      </c>
      <c r="B6072" t="s">
        <v>6077</v>
      </c>
      <c r="C6072" s="1">
        <v>45386</v>
      </c>
      <c r="D6072" t="str">
        <f>TEXT(Hospital_Emergency_Room_Data[[#This Row],[Patient Admission Date]],"mmm")</f>
        <v>Apr</v>
      </c>
      <c r="E6072">
        <f>YEAR(Hospital_Emergency_Room_Data[[#This Row],[Patient Admission Date]])</f>
        <v>2024</v>
      </c>
      <c r="F6072" s="2">
        <v>0.88749999999999996</v>
      </c>
      <c r="G6072" s="8" t="str">
        <f>TEXT(Hospital_Emergency_Room_Data[[#This Row],[Patient Admission Date]],"dddd")</f>
        <v>Thursday</v>
      </c>
      <c r="H6072" t="s">
        <v>41</v>
      </c>
      <c r="I6072">
        <v>71</v>
      </c>
      <c r="J6072" s="5" t="s">
        <v>9222</v>
      </c>
      <c r="K6072" t="s">
        <v>29</v>
      </c>
      <c r="L6072" t="s">
        <v>13</v>
      </c>
      <c r="M6072" t="s">
        <v>9210</v>
      </c>
      <c r="N6072">
        <v>0</v>
      </c>
      <c r="O6072">
        <v>12</v>
      </c>
      <c r="P6072" t="s">
        <v>9226</v>
      </c>
      <c r="Q6072">
        <v>4</v>
      </c>
      <c r="R6072">
        <v>21</v>
      </c>
      <c r="S6072" t="s">
        <v>9256</v>
      </c>
      <c r="T6072" t="s">
        <v>9263</v>
      </c>
      <c r="U6072" t="s">
        <v>9282</v>
      </c>
      <c r="V6072" t="str" cm="1">
        <f t="array" ref="V6072">_xlfn.IFS(Hospital_Emergency_Room_Data[[#This Row],[Day]]&lt;=10,"Start(1-10)",Hospital_Emergency_Room_Data[[#This Row],[Day]]&lt;=20,"Middle(11-20)",Hospital_Emergency_Room_Data[[#This Row],[Day]]&gt;20,"End(21-30)")</f>
        <v>Start(1-10)</v>
      </c>
    </row>
    <row r="6073" spans="1:22">
      <c r="A6073">
        <v>217164283</v>
      </c>
      <c r="B6073" t="s">
        <v>6078</v>
      </c>
      <c r="C6073" s="1">
        <v>45093</v>
      </c>
      <c r="D6073" t="str">
        <f>TEXT(Hospital_Emergency_Room_Data[[#This Row],[Patient Admission Date]],"mmm")</f>
        <v>Jun</v>
      </c>
      <c r="E6073">
        <f>YEAR(Hospital_Emergency_Room_Data[[#This Row],[Patient Admission Date]])</f>
        <v>2023</v>
      </c>
      <c r="F6073" s="2">
        <v>0.6645833333333333</v>
      </c>
      <c r="G6073" s="8" t="str">
        <f>TEXT(Hospital_Emergency_Room_Data[[#This Row],[Patient Admission Date]],"dddd")</f>
        <v>Friday</v>
      </c>
      <c r="H6073" t="s">
        <v>41</v>
      </c>
      <c r="I6073">
        <v>39</v>
      </c>
      <c r="J6073" s="5" t="s">
        <v>9223</v>
      </c>
      <c r="K6073" t="s">
        <v>29</v>
      </c>
      <c r="L6073" t="s">
        <v>13</v>
      </c>
      <c r="M6073" t="s">
        <v>9210</v>
      </c>
      <c r="N6073">
        <v>2</v>
      </c>
      <c r="O6073">
        <v>46</v>
      </c>
      <c r="P6073" t="s">
        <v>9225</v>
      </c>
      <c r="Q6073">
        <v>16</v>
      </c>
      <c r="R6073">
        <v>15</v>
      </c>
      <c r="S6073" t="s">
        <v>9257</v>
      </c>
      <c r="T6073" t="s">
        <v>9262</v>
      </c>
      <c r="U6073" t="s">
        <v>9283</v>
      </c>
      <c r="V6073" t="str" cm="1">
        <f t="array" ref="V6073">_xlfn.IFS(Hospital_Emergency_Room_Data[[#This Row],[Day]]&lt;=10,"Start(1-10)",Hospital_Emergency_Room_Data[[#This Row],[Day]]&lt;=20,"Middle(11-20)",Hospital_Emergency_Room_Data[[#This Row],[Day]]&gt;20,"End(21-30)")</f>
        <v>Middle(11-20)</v>
      </c>
    </row>
    <row r="6074" spans="1:22">
      <c r="A6074">
        <v>853317161</v>
      </c>
      <c r="B6074" t="s">
        <v>6079</v>
      </c>
      <c r="C6074" s="1">
        <v>45236</v>
      </c>
      <c r="D6074" t="str">
        <f>TEXT(Hospital_Emergency_Room_Data[[#This Row],[Patient Admission Date]],"mmm")</f>
        <v>Nov</v>
      </c>
      <c r="E6074">
        <f>YEAR(Hospital_Emergency_Room_Data[[#This Row],[Patient Admission Date]])</f>
        <v>2023</v>
      </c>
      <c r="F6074" s="2">
        <v>0.79305555555555551</v>
      </c>
      <c r="G6074" s="8" t="str">
        <f>TEXT(Hospital_Emergency_Room_Data[[#This Row],[Patient Admission Date]],"dddd")</f>
        <v>Monday</v>
      </c>
      <c r="H6074" t="s">
        <v>41</v>
      </c>
      <c r="I6074">
        <v>43</v>
      </c>
      <c r="J6074" s="5" t="s">
        <v>9223</v>
      </c>
      <c r="K6074" t="s">
        <v>29</v>
      </c>
      <c r="L6074" t="s">
        <v>13</v>
      </c>
      <c r="M6074" t="s">
        <v>9210</v>
      </c>
      <c r="N6074">
        <v>4</v>
      </c>
      <c r="O6074">
        <v>12</v>
      </c>
      <c r="P6074" t="s">
        <v>9226</v>
      </c>
      <c r="Q6074">
        <v>6</v>
      </c>
      <c r="R6074">
        <v>19</v>
      </c>
      <c r="S6074" t="s">
        <v>9256</v>
      </c>
      <c r="T6074" t="s">
        <v>9263</v>
      </c>
      <c r="U6074" t="s">
        <v>9282</v>
      </c>
      <c r="V6074" t="str" cm="1">
        <f t="array" ref="V6074">_xlfn.IFS(Hospital_Emergency_Room_Data[[#This Row],[Day]]&lt;=10,"Start(1-10)",Hospital_Emergency_Room_Data[[#This Row],[Day]]&lt;=20,"Middle(11-20)",Hospital_Emergency_Room_Data[[#This Row],[Day]]&gt;20,"End(21-30)")</f>
        <v>Start(1-10)</v>
      </c>
    </row>
    <row r="6075" spans="1:22">
      <c r="A6075">
        <v>475842128</v>
      </c>
      <c r="B6075" t="s">
        <v>6080</v>
      </c>
      <c r="C6075" s="1">
        <v>45328</v>
      </c>
      <c r="D6075" t="str">
        <f>TEXT(Hospital_Emergency_Room_Data[[#This Row],[Patient Admission Date]],"mmm")</f>
        <v>Feb</v>
      </c>
      <c r="E6075">
        <f>YEAR(Hospital_Emergency_Room_Data[[#This Row],[Patient Admission Date]])</f>
        <v>2024</v>
      </c>
      <c r="F6075" s="2">
        <v>0.30069444444444443</v>
      </c>
      <c r="G6075" s="8" t="str">
        <f>TEXT(Hospital_Emergency_Room_Data[[#This Row],[Patient Admission Date]],"dddd")</f>
        <v>Tuesday</v>
      </c>
      <c r="H6075" t="s">
        <v>41</v>
      </c>
      <c r="I6075">
        <v>58</v>
      </c>
      <c r="J6075" s="5" t="s">
        <v>9219</v>
      </c>
      <c r="K6075" t="s">
        <v>29</v>
      </c>
      <c r="L6075" t="s">
        <v>13</v>
      </c>
      <c r="M6075" t="s">
        <v>9210</v>
      </c>
      <c r="N6075">
        <v>7</v>
      </c>
      <c r="O6075">
        <v>24</v>
      </c>
      <c r="P6075" t="s">
        <v>9226</v>
      </c>
      <c r="Q6075">
        <v>6</v>
      </c>
      <c r="R6075">
        <v>7</v>
      </c>
      <c r="S6075" t="s">
        <v>9255</v>
      </c>
      <c r="T6075" t="s">
        <v>9263</v>
      </c>
      <c r="U6075" t="s">
        <v>9282</v>
      </c>
      <c r="V6075" t="str" cm="1">
        <f t="array" ref="V6075">_xlfn.IFS(Hospital_Emergency_Room_Data[[#This Row],[Day]]&lt;=10,"Start(1-10)",Hospital_Emergency_Room_Data[[#This Row],[Day]]&lt;=20,"Middle(11-20)",Hospital_Emergency_Room_Data[[#This Row],[Day]]&gt;20,"End(21-30)")</f>
        <v>Start(1-10)</v>
      </c>
    </row>
    <row r="6076" spans="1:22">
      <c r="A6076">
        <v>652096792</v>
      </c>
      <c r="B6076" t="s">
        <v>6081</v>
      </c>
      <c r="C6076" s="1">
        <v>45569</v>
      </c>
      <c r="D6076" t="str">
        <f>TEXT(Hospital_Emergency_Room_Data[[#This Row],[Patient Admission Date]],"mmm")</f>
        <v>Oct</v>
      </c>
      <c r="E6076">
        <f>YEAR(Hospital_Emergency_Room_Data[[#This Row],[Patient Admission Date]])</f>
        <v>2024</v>
      </c>
      <c r="F6076" s="2">
        <v>0.89513888888888893</v>
      </c>
      <c r="G6076" s="8" t="str">
        <f>TEXT(Hospital_Emergency_Room_Data[[#This Row],[Patient Admission Date]],"dddd")</f>
        <v>Friday</v>
      </c>
      <c r="H6076" t="s">
        <v>41</v>
      </c>
      <c r="I6076">
        <v>48</v>
      </c>
      <c r="J6076" s="5" t="s">
        <v>9219</v>
      </c>
      <c r="K6076" t="s">
        <v>29</v>
      </c>
      <c r="L6076" t="s">
        <v>13</v>
      </c>
      <c r="M6076" t="s">
        <v>9210</v>
      </c>
      <c r="N6076">
        <v>8</v>
      </c>
      <c r="O6076">
        <v>59</v>
      </c>
      <c r="P6076" t="s">
        <v>9225</v>
      </c>
      <c r="Q6076">
        <v>4</v>
      </c>
      <c r="R6076">
        <v>21</v>
      </c>
      <c r="S6076" t="s">
        <v>9256</v>
      </c>
      <c r="T6076" t="s">
        <v>9263</v>
      </c>
      <c r="U6076" t="s">
        <v>9283</v>
      </c>
      <c r="V6076" t="str" cm="1">
        <f t="array" ref="V6076">_xlfn.IFS(Hospital_Emergency_Room_Data[[#This Row],[Day]]&lt;=10,"Start(1-10)",Hospital_Emergency_Room_Data[[#This Row],[Day]]&lt;=20,"Middle(11-20)",Hospital_Emergency_Room_Data[[#This Row],[Day]]&gt;20,"End(21-30)")</f>
        <v>Start(1-10)</v>
      </c>
    </row>
    <row r="6077" spans="1:22">
      <c r="A6077">
        <v>196925233</v>
      </c>
      <c r="B6077" t="s">
        <v>6082</v>
      </c>
      <c r="C6077" s="1">
        <v>45583</v>
      </c>
      <c r="D6077" t="str">
        <f>TEXT(Hospital_Emergency_Room_Data[[#This Row],[Patient Admission Date]],"mmm")</f>
        <v>Oct</v>
      </c>
      <c r="E6077">
        <f>YEAR(Hospital_Emergency_Room_Data[[#This Row],[Patient Admission Date]])</f>
        <v>2024</v>
      </c>
      <c r="F6077" s="2">
        <v>0.24374999999999999</v>
      </c>
      <c r="G6077" s="8" t="str">
        <f>TEXT(Hospital_Emergency_Room_Data[[#This Row],[Patient Admission Date]],"dddd")</f>
        <v>Friday</v>
      </c>
      <c r="H6077" t="s">
        <v>41</v>
      </c>
      <c r="I6077">
        <v>71</v>
      </c>
      <c r="J6077" s="5" t="s">
        <v>9222</v>
      </c>
      <c r="K6077" t="s">
        <v>29</v>
      </c>
      <c r="L6077" t="s">
        <v>50</v>
      </c>
      <c r="M6077" t="s">
        <v>9210</v>
      </c>
      <c r="O6077">
        <v>42</v>
      </c>
      <c r="P6077" t="s">
        <v>9225</v>
      </c>
      <c r="Q6077">
        <v>18</v>
      </c>
      <c r="R6077">
        <v>5</v>
      </c>
      <c r="S6077" t="s">
        <v>9258</v>
      </c>
      <c r="T6077" t="s">
        <v>9262</v>
      </c>
      <c r="U6077" t="s">
        <v>9300</v>
      </c>
      <c r="V6077" t="str" cm="1">
        <f t="array" ref="V6077">_xlfn.IFS(Hospital_Emergency_Room_Data[[#This Row],[Day]]&lt;=10,"Start(1-10)",Hospital_Emergency_Room_Data[[#This Row],[Day]]&lt;=20,"Middle(11-20)",Hospital_Emergency_Room_Data[[#This Row],[Day]]&gt;20,"End(21-30)")</f>
        <v>Middle(11-20)</v>
      </c>
    </row>
    <row r="6078" spans="1:22">
      <c r="A6078">
        <v>100790109</v>
      </c>
      <c r="B6078" t="s">
        <v>6083</v>
      </c>
      <c r="C6078" s="1">
        <v>45349</v>
      </c>
      <c r="D6078" t="str">
        <f>TEXT(Hospital_Emergency_Room_Data[[#This Row],[Patient Admission Date]],"mmm")</f>
        <v>Feb</v>
      </c>
      <c r="E6078">
        <f>YEAR(Hospital_Emergency_Room_Data[[#This Row],[Patient Admission Date]])</f>
        <v>2024</v>
      </c>
      <c r="F6078" s="2">
        <v>0.20208333333333334</v>
      </c>
      <c r="G6078" s="8" t="str">
        <f>TEXT(Hospital_Emergency_Room_Data[[#This Row],[Patient Admission Date]],"dddd")</f>
        <v>Tuesday</v>
      </c>
      <c r="H6078" t="s">
        <v>41</v>
      </c>
      <c r="I6078">
        <v>19</v>
      </c>
      <c r="J6078" s="5" t="s">
        <v>9220</v>
      </c>
      <c r="K6078" t="s">
        <v>29</v>
      </c>
      <c r="L6078" t="s">
        <v>50</v>
      </c>
      <c r="M6078" t="s">
        <v>9210</v>
      </c>
      <c r="O6078">
        <v>36</v>
      </c>
      <c r="P6078" t="s">
        <v>9225</v>
      </c>
      <c r="Q6078">
        <v>27</v>
      </c>
      <c r="R6078">
        <v>4</v>
      </c>
      <c r="S6078" t="s">
        <v>9258</v>
      </c>
      <c r="T6078" t="s">
        <v>9264</v>
      </c>
      <c r="U6078" t="s">
        <v>9300</v>
      </c>
      <c r="V6078" t="str" cm="1">
        <f t="array" ref="V6078">_xlfn.IFS(Hospital_Emergency_Room_Data[[#This Row],[Day]]&lt;=10,"Start(1-10)",Hospital_Emergency_Room_Data[[#This Row],[Day]]&lt;=20,"Middle(11-20)",Hospital_Emergency_Room_Data[[#This Row],[Day]]&gt;20,"End(21-30)")</f>
        <v>End(21-30)</v>
      </c>
    </row>
    <row r="6079" spans="1:22">
      <c r="A6079">
        <v>725408184</v>
      </c>
      <c r="B6079" t="s">
        <v>6084</v>
      </c>
      <c r="C6079" s="1">
        <v>45018</v>
      </c>
      <c r="D6079" t="str">
        <f>TEXT(Hospital_Emergency_Room_Data[[#This Row],[Patient Admission Date]],"mmm")</f>
        <v>Apr</v>
      </c>
      <c r="E6079">
        <f>YEAR(Hospital_Emergency_Room_Data[[#This Row],[Patient Admission Date]])</f>
        <v>2023</v>
      </c>
      <c r="F6079" s="2">
        <v>0.89722222222222225</v>
      </c>
      <c r="G6079" s="8" t="str">
        <f>TEXT(Hospital_Emergency_Room_Data[[#This Row],[Patient Admission Date]],"dddd")</f>
        <v>Sunday</v>
      </c>
      <c r="H6079" t="s">
        <v>41</v>
      </c>
      <c r="I6079">
        <v>71</v>
      </c>
      <c r="J6079" s="5" t="s">
        <v>9222</v>
      </c>
      <c r="K6079" t="s">
        <v>29</v>
      </c>
      <c r="L6079" t="s">
        <v>50</v>
      </c>
      <c r="M6079" t="s">
        <v>9210</v>
      </c>
      <c r="O6079">
        <v>31</v>
      </c>
      <c r="P6079" t="s">
        <v>9225</v>
      </c>
      <c r="Q6079">
        <v>2</v>
      </c>
      <c r="R6079">
        <v>21</v>
      </c>
      <c r="S6079" t="s">
        <v>9256</v>
      </c>
      <c r="T6079" t="s">
        <v>9263</v>
      </c>
      <c r="U6079" t="s">
        <v>9300</v>
      </c>
      <c r="V6079" t="str" cm="1">
        <f t="array" ref="V6079">_xlfn.IFS(Hospital_Emergency_Room_Data[[#This Row],[Day]]&lt;=10,"Start(1-10)",Hospital_Emergency_Room_Data[[#This Row],[Day]]&lt;=20,"Middle(11-20)",Hospital_Emergency_Room_Data[[#This Row],[Day]]&gt;20,"End(21-30)")</f>
        <v>Start(1-10)</v>
      </c>
    </row>
    <row r="6080" spans="1:22">
      <c r="A6080">
        <v>123308939</v>
      </c>
      <c r="B6080" t="s">
        <v>6085</v>
      </c>
      <c r="C6080" s="1">
        <v>45503</v>
      </c>
      <c r="D6080" t="str">
        <f>TEXT(Hospital_Emergency_Room_Data[[#This Row],[Patient Admission Date]],"mmm")</f>
        <v>Jul</v>
      </c>
      <c r="E6080">
        <f>YEAR(Hospital_Emergency_Room_Data[[#This Row],[Patient Admission Date]])</f>
        <v>2024</v>
      </c>
      <c r="F6080" s="2">
        <v>0.65486111111111112</v>
      </c>
      <c r="G6080" s="8" t="str">
        <f>TEXT(Hospital_Emergency_Room_Data[[#This Row],[Patient Admission Date]],"dddd")</f>
        <v>Tuesday</v>
      </c>
      <c r="H6080" t="s">
        <v>41</v>
      </c>
      <c r="I6080">
        <v>61</v>
      </c>
      <c r="J6080" s="5" t="s">
        <v>9217</v>
      </c>
      <c r="K6080" t="s">
        <v>29</v>
      </c>
      <c r="L6080" t="s">
        <v>50</v>
      </c>
      <c r="M6080" t="s">
        <v>9210</v>
      </c>
      <c r="N6080">
        <v>7</v>
      </c>
      <c r="O6080">
        <v>25</v>
      </c>
      <c r="P6080" t="s">
        <v>9226</v>
      </c>
      <c r="Q6080">
        <v>30</v>
      </c>
      <c r="R6080">
        <v>15</v>
      </c>
      <c r="S6080" t="s">
        <v>9257</v>
      </c>
      <c r="T6080" t="s">
        <v>9264</v>
      </c>
      <c r="U6080" t="s">
        <v>9282</v>
      </c>
      <c r="V6080" t="str" cm="1">
        <f t="array" ref="V6080">_xlfn.IFS(Hospital_Emergency_Room_Data[[#This Row],[Day]]&lt;=10,"Start(1-10)",Hospital_Emergency_Room_Data[[#This Row],[Day]]&lt;=20,"Middle(11-20)",Hospital_Emergency_Room_Data[[#This Row],[Day]]&gt;20,"End(21-30)")</f>
        <v>End(21-30)</v>
      </c>
    </row>
    <row r="6081" spans="1:22">
      <c r="A6081">
        <v>496350982</v>
      </c>
      <c r="B6081" t="s">
        <v>6086</v>
      </c>
      <c r="C6081" s="1">
        <v>45383</v>
      </c>
      <c r="D6081" t="str">
        <f>TEXT(Hospital_Emergency_Room_Data[[#This Row],[Patient Admission Date]],"mmm")</f>
        <v>Apr</v>
      </c>
      <c r="E6081">
        <f>YEAR(Hospital_Emergency_Room_Data[[#This Row],[Patient Admission Date]])</f>
        <v>2024</v>
      </c>
      <c r="F6081" s="2">
        <v>0.48541666666666666</v>
      </c>
      <c r="G6081" s="8" t="str">
        <f>TEXT(Hospital_Emergency_Room_Data[[#This Row],[Patient Admission Date]],"dddd")</f>
        <v>Monday</v>
      </c>
      <c r="H6081" t="s">
        <v>41</v>
      </c>
      <c r="I6081">
        <v>42</v>
      </c>
      <c r="J6081" s="5" t="s">
        <v>9223</v>
      </c>
      <c r="K6081" t="s">
        <v>29</v>
      </c>
      <c r="L6081" t="s">
        <v>9281</v>
      </c>
      <c r="M6081" t="s">
        <v>9210</v>
      </c>
      <c r="O6081">
        <v>44</v>
      </c>
      <c r="P6081" t="s">
        <v>9225</v>
      </c>
      <c r="Q6081">
        <v>1</v>
      </c>
      <c r="R6081">
        <v>11</v>
      </c>
      <c r="S6081" t="s">
        <v>9255</v>
      </c>
      <c r="T6081" t="s">
        <v>9263</v>
      </c>
      <c r="U6081" t="s">
        <v>9300</v>
      </c>
      <c r="V6081" t="str" cm="1">
        <f t="array" ref="V6081">_xlfn.IFS(Hospital_Emergency_Room_Data[[#This Row],[Day]]&lt;=10,"Start(1-10)",Hospital_Emergency_Room_Data[[#This Row],[Day]]&lt;=20,"Middle(11-20)",Hospital_Emergency_Room_Data[[#This Row],[Day]]&gt;20,"End(21-30)")</f>
        <v>Start(1-10)</v>
      </c>
    </row>
    <row r="6082" spans="1:22">
      <c r="A6082">
        <v>575802143</v>
      </c>
      <c r="B6082" t="s">
        <v>6087</v>
      </c>
      <c r="C6082" s="1">
        <v>45049</v>
      </c>
      <c r="D6082" t="str">
        <f>TEXT(Hospital_Emergency_Room_Data[[#This Row],[Patient Admission Date]],"mmm")</f>
        <v>May</v>
      </c>
      <c r="E6082">
        <f>YEAR(Hospital_Emergency_Room_Data[[#This Row],[Patient Admission Date]])</f>
        <v>2023</v>
      </c>
      <c r="F6082" s="2">
        <v>0.53472222222222221</v>
      </c>
      <c r="G6082" s="8" t="str">
        <f>TEXT(Hospital_Emergency_Room_Data[[#This Row],[Patient Admission Date]],"dddd")</f>
        <v>Wednesday</v>
      </c>
      <c r="H6082" t="s">
        <v>41</v>
      </c>
      <c r="I6082">
        <v>11</v>
      </c>
      <c r="J6082" s="5" t="s">
        <v>9221</v>
      </c>
      <c r="K6082" t="s">
        <v>29</v>
      </c>
      <c r="L6082" t="s">
        <v>9281</v>
      </c>
      <c r="M6082" t="s">
        <v>9210</v>
      </c>
      <c r="O6082">
        <v>10</v>
      </c>
      <c r="P6082" t="s">
        <v>9226</v>
      </c>
      <c r="Q6082">
        <v>3</v>
      </c>
      <c r="R6082">
        <v>12</v>
      </c>
      <c r="S6082" t="s">
        <v>9257</v>
      </c>
      <c r="T6082" t="s">
        <v>9263</v>
      </c>
      <c r="U6082" t="s">
        <v>9282</v>
      </c>
      <c r="V6082" t="str" cm="1">
        <f t="array" ref="V6082">_xlfn.IFS(Hospital_Emergency_Room_Data[[#This Row],[Day]]&lt;=10,"Start(1-10)",Hospital_Emergency_Room_Data[[#This Row],[Day]]&lt;=20,"Middle(11-20)",Hospital_Emergency_Room_Data[[#This Row],[Day]]&gt;20,"End(21-30)")</f>
        <v>Start(1-10)</v>
      </c>
    </row>
    <row r="6083" spans="1:22">
      <c r="A6083">
        <v>113394847</v>
      </c>
      <c r="B6083" t="s">
        <v>6088</v>
      </c>
      <c r="C6083" s="1">
        <v>45279</v>
      </c>
      <c r="D6083" t="str">
        <f>TEXT(Hospital_Emergency_Room_Data[[#This Row],[Patient Admission Date]],"mmm")</f>
        <v>Dec</v>
      </c>
      <c r="E6083">
        <f>YEAR(Hospital_Emergency_Room_Data[[#This Row],[Patient Admission Date]])</f>
        <v>2023</v>
      </c>
      <c r="F6083" s="2">
        <v>0.85</v>
      </c>
      <c r="G6083" s="8" t="str">
        <f>TEXT(Hospital_Emergency_Room_Data[[#This Row],[Patient Admission Date]],"dddd")</f>
        <v>Tuesday</v>
      </c>
      <c r="H6083" t="s">
        <v>41</v>
      </c>
      <c r="I6083">
        <v>74</v>
      </c>
      <c r="J6083" s="5" t="s">
        <v>9222</v>
      </c>
      <c r="K6083" t="s">
        <v>29</v>
      </c>
      <c r="L6083" t="s">
        <v>9281</v>
      </c>
      <c r="M6083" t="s">
        <v>9210</v>
      </c>
      <c r="O6083">
        <v>21</v>
      </c>
      <c r="P6083" t="s">
        <v>9226</v>
      </c>
      <c r="Q6083">
        <v>19</v>
      </c>
      <c r="R6083">
        <v>20</v>
      </c>
      <c r="S6083" t="s">
        <v>9256</v>
      </c>
      <c r="T6083" t="s">
        <v>9262</v>
      </c>
      <c r="U6083" t="s">
        <v>9282</v>
      </c>
      <c r="V6083" t="str" cm="1">
        <f t="array" ref="V6083">_xlfn.IFS(Hospital_Emergency_Room_Data[[#This Row],[Day]]&lt;=10,"Start(1-10)",Hospital_Emergency_Room_Data[[#This Row],[Day]]&lt;=20,"Middle(11-20)",Hospital_Emergency_Room_Data[[#This Row],[Day]]&gt;20,"End(21-30)")</f>
        <v>Middle(11-20)</v>
      </c>
    </row>
    <row r="6084" spans="1:22">
      <c r="A6084">
        <v>348956447</v>
      </c>
      <c r="B6084" t="s">
        <v>6089</v>
      </c>
      <c r="C6084" s="1">
        <v>45480</v>
      </c>
      <c r="D6084" t="str">
        <f>TEXT(Hospital_Emergency_Room_Data[[#This Row],[Patient Admission Date]],"mmm")</f>
        <v>Jul</v>
      </c>
      <c r="E6084">
        <f>YEAR(Hospital_Emergency_Room_Data[[#This Row],[Patient Admission Date]])</f>
        <v>2024</v>
      </c>
      <c r="F6084" s="2">
        <v>7.5694444444444439E-2</v>
      </c>
      <c r="G6084" s="8" t="str">
        <f>TEXT(Hospital_Emergency_Room_Data[[#This Row],[Patient Admission Date]],"dddd")</f>
        <v>Sunday</v>
      </c>
      <c r="H6084" t="s">
        <v>41</v>
      </c>
      <c r="I6084">
        <v>71</v>
      </c>
      <c r="J6084" s="5" t="s">
        <v>9222</v>
      </c>
      <c r="K6084" t="s">
        <v>29</v>
      </c>
      <c r="L6084" t="s">
        <v>9281</v>
      </c>
      <c r="M6084" t="s">
        <v>9210</v>
      </c>
      <c r="O6084">
        <v>28</v>
      </c>
      <c r="P6084" t="s">
        <v>9226</v>
      </c>
      <c r="Q6084">
        <v>7</v>
      </c>
      <c r="R6084">
        <v>1</v>
      </c>
      <c r="S6084" t="s">
        <v>9258</v>
      </c>
      <c r="T6084" t="s">
        <v>9263</v>
      </c>
      <c r="U6084" t="s">
        <v>9282</v>
      </c>
      <c r="V6084" t="str" cm="1">
        <f t="array" ref="V6084">_xlfn.IFS(Hospital_Emergency_Room_Data[[#This Row],[Day]]&lt;=10,"Start(1-10)",Hospital_Emergency_Room_Data[[#This Row],[Day]]&lt;=20,"Middle(11-20)",Hospital_Emergency_Room_Data[[#This Row],[Day]]&gt;20,"End(21-30)")</f>
        <v>Start(1-10)</v>
      </c>
    </row>
    <row r="6085" spans="1:22">
      <c r="A6085">
        <v>409537660</v>
      </c>
      <c r="B6085" t="s">
        <v>6090</v>
      </c>
      <c r="C6085" s="1">
        <v>45589</v>
      </c>
      <c r="D6085" t="str">
        <f>TEXT(Hospital_Emergency_Room_Data[[#This Row],[Patient Admission Date]],"mmm")</f>
        <v>Oct</v>
      </c>
      <c r="E6085">
        <f>YEAR(Hospital_Emergency_Room_Data[[#This Row],[Patient Admission Date]])</f>
        <v>2024</v>
      </c>
      <c r="F6085" s="2">
        <v>0.33124999999999999</v>
      </c>
      <c r="G6085" s="8" t="str">
        <f>TEXT(Hospital_Emergency_Room_Data[[#This Row],[Patient Admission Date]],"dddd")</f>
        <v>Thursday</v>
      </c>
      <c r="H6085" t="s">
        <v>41</v>
      </c>
      <c r="I6085">
        <v>21</v>
      </c>
      <c r="J6085" s="5" t="s">
        <v>9220</v>
      </c>
      <c r="K6085" t="s">
        <v>29</v>
      </c>
      <c r="L6085" t="s">
        <v>9281</v>
      </c>
      <c r="M6085" t="s">
        <v>9210</v>
      </c>
      <c r="O6085">
        <v>17</v>
      </c>
      <c r="P6085" t="s">
        <v>9226</v>
      </c>
      <c r="Q6085">
        <v>24</v>
      </c>
      <c r="R6085">
        <v>7</v>
      </c>
      <c r="S6085" t="s">
        <v>9255</v>
      </c>
      <c r="T6085" t="s">
        <v>9264</v>
      </c>
      <c r="U6085" t="s">
        <v>9282</v>
      </c>
      <c r="V6085" t="str" cm="1">
        <f t="array" ref="V6085">_xlfn.IFS(Hospital_Emergency_Room_Data[[#This Row],[Day]]&lt;=10,"Start(1-10)",Hospital_Emergency_Room_Data[[#This Row],[Day]]&lt;=20,"Middle(11-20)",Hospital_Emergency_Room_Data[[#This Row],[Day]]&gt;20,"End(21-30)")</f>
        <v>End(21-30)</v>
      </c>
    </row>
    <row r="6086" spans="1:22">
      <c r="A6086">
        <v>492302957</v>
      </c>
      <c r="B6086" t="s">
        <v>6091</v>
      </c>
      <c r="C6086" s="1">
        <v>45586</v>
      </c>
      <c r="D6086" t="str">
        <f>TEXT(Hospital_Emergency_Room_Data[[#This Row],[Patient Admission Date]],"mmm")</f>
        <v>Oct</v>
      </c>
      <c r="E6086">
        <f>YEAR(Hospital_Emergency_Room_Data[[#This Row],[Patient Admission Date]])</f>
        <v>2024</v>
      </c>
      <c r="F6086" s="2">
        <v>0.65416666666666667</v>
      </c>
      <c r="G6086" s="8" t="str">
        <f>TEXT(Hospital_Emergency_Room_Data[[#This Row],[Patient Admission Date]],"dddd")</f>
        <v>Monday</v>
      </c>
      <c r="H6086" t="s">
        <v>41</v>
      </c>
      <c r="I6086">
        <v>74</v>
      </c>
      <c r="J6086" s="5" t="s">
        <v>9222</v>
      </c>
      <c r="K6086" t="s">
        <v>29</v>
      </c>
      <c r="L6086" t="s">
        <v>9281</v>
      </c>
      <c r="M6086" t="s">
        <v>9210</v>
      </c>
      <c r="O6086">
        <v>24</v>
      </c>
      <c r="P6086" t="s">
        <v>9226</v>
      </c>
      <c r="Q6086">
        <v>21</v>
      </c>
      <c r="R6086">
        <v>15</v>
      </c>
      <c r="S6086" t="s">
        <v>9257</v>
      </c>
      <c r="T6086" t="s">
        <v>9262</v>
      </c>
      <c r="U6086" t="s">
        <v>9282</v>
      </c>
      <c r="V6086" t="str" cm="1">
        <f t="array" ref="V6086">_xlfn.IFS(Hospital_Emergency_Room_Data[[#This Row],[Day]]&lt;=10,"Start(1-10)",Hospital_Emergency_Room_Data[[#This Row],[Day]]&lt;=20,"Middle(11-20)",Hospital_Emergency_Room_Data[[#This Row],[Day]]&gt;20,"End(21-30)")</f>
        <v>End(21-30)</v>
      </c>
    </row>
    <row r="6087" spans="1:22">
      <c r="A6087">
        <v>201809036</v>
      </c>
      <c r="B6087" t="s">
        <v>6092</v>
      </c>
      <c r="C6087" s="1">
        <v>45230</v>
      </c>
      <c r="D6087" t="str">
        <f>TEXT(Hospital_Emergency_Room_Data[[#This Row],[Patient Admission Date]],"mmm")</f>
        <v>Oct</v>
      </c>
      <c r="E6087">
        <f>YEAR(Hospital_Emergency_Room_Data[[#This Row],[Patient Admission Date]])</f>
        <v>2023</v>
      </c>
      <c r="F6087" s="2">
        <v>0.8520833333333333</v>
      </c>
      <c r="G6087" s="8" t="str">
        <f>TEXT(Hospital_Emergency_Room_Data[[#This Row],[Patient Admission Date]],"dddd")</f>
        <v>Tuesday</v>
      </c>
      <c r="H6087" t="s">
        <v>41</v>
      </c>
      <c r="I6087">
        <v>43</v>
      </c>
      <c r="J6087" s="5" t="s">
        <v>9223</v>
      </c>
      <c r="K6087" t="s">
        <v>29</v>
      </c>
      <c r="L6087" t="s">
        <v>9281</v>
      </c>
      <c r="M6087" t="s">
        <v>9210</v>
      </c>
      <c r="O6087">
        <v>44</v>
      </c>
      <c r="P6087" t="s">
        <v>9225</v>
      </c>
      <c r="Q6087">
        <v>31</v>
      </c>
      <c r="R6087">
        <v>20</v>
      </c>
      <c r="S6087" t="s">
        <v>9256</v>
      </c>
      <c r="T6087" t="s">
        <v>9264</v>
      </c>
      <c r="U6087" t="s">
        <v>9300</v>
      </c>
      <c r="V6087" t="str" cm="1">
        <f t="array" ref="V6087">_xlfn.IFS(Hospital_Emergency_Room_Data[[#This Row],[Day]]&lt;=10,"Start(1-10)",Hospital_Emergency_Room_Data[[#This Row],[Day]]&lt;=20,"Middle(11-20)",Hospital_Emergency_Room_Data[[#This Row],[Day]]&gt;20,"End(21-30)")</f>
        <v>End(21-30)</v>
      </c>
    </row>
    <row r="6088" spans="1:22">
      <c r="A6088">
        <v>349943914</v>
      </c>
      <c r="B6088" t="s">
        <v>6093</v>
      </c>
      <c r="C6088" s="1">
        <v>45494</v>
      </c>
      <c r="D6088" t="str">
        <f>TEXT(Hospital_Emergency_Room_Data[[#This Row],[Patient Admission Date]],"mmm")</f>
        <v>Jul</v>
      </c>
      <c r="E6088">
        <f>YEAR(Hospital_Emergency_Room_Data[[#This Row],[Patient Admission Date]])</f>
        <v>2024</v>
      </c>
      <c r="F6088" s="2">
        <v>0.14652777777777778</v>
      </c>
      <c r="G6088" s="8" t="str">
        <f>TEXT(Hospital_Emergency_Room_Data[[#This Row],[Patient Admission Date]],"dddd")</f>
        <v>Sunday</v>
      </c>
      <c r="H6088" t="s">
        <v>41</v>
      </c>
      <c r="I6088">
        <v>53</v>
      </c>
      <c r="J6088" s="5" t="s">
        <v>9219</v>
      </c>
      <c r="K6088" t="s">
        <v>29</v>
      </c>
      <c r="L6088" t="s">
        <v>9281</v>
      </c>
      <c r="M6088" t="s">
        <v>9210</v>
      </c>
      <c r="O6088">
        <v>24</v>
      </c>
      <c r="P6088" t="s">
        <v>9226</v>
      </c>
      <c r="Q6088">
        <v>21</v>
      </c>
      <c r="R6088">
        <v>3</v>
      </c>
      <c r="S6088" t="s">
        <v>9258</v>
      </c>
      <c r="T6088" t="s">
        <v>9262</v>
      </c>
      <c r="U6088" t="s">
        <v>9282</v>
      </c>
      <c r="V6088" t="str" cm="1">
        <f t="array" ref="V6088">_xlfn.IFS(Hospital_Emergency_Room_Data[[#This Row],[Day]]&lt;=10,"Start(1-10)",Hospital_Emergency_Room_Data[[#This Row],[Day]]&lt;=20,"Middle(11-20)",Hospital_Emergency_Room_Data[[#This Row],[Day]]&gt;20,"End(21-30)")</f>
        <v>End(21-30)</v>
      </c>
    </row>
    <row r="6089" spans="1:22">
      <c r="A6089">
        <v>234795254</v>
      </c>
      <c r="B6089" t="s">
        <v>6094</v>
      </c>
      <c r="C6089" s="1">
        <v>45163</v>
      </c>
      <c r="D6089" t="str">
        <f>TEXT(Hospital_Emergency_Room_Data[[#This Row],[Patient Admission Date]],"mmm")</f>
        <v>Aug</v>
      </c>
      <c r="E6089">
        <f>YEAR(Hospital_Emergency_Room_Data[[#This Row],[Patient Admission Date]])</f>
        <v>2023</v>
      </c>
      <c r="F6089" s="2">
        <v>0.75</v>
      </c>
      <c r="G6089" s="8" t="str">
        <f>TEXT(Hospital_Emergency_Room_Data[[#This Row],[Patient Admission Date]],"dddd")</f>
        <v>Friday</v>
      </c>
      <c r="H6089" t="s">
        <v>41</v>
      </c>
      <c r="I6089">
        <v>40</v>
      </c>
      <c r="J6089" s="5" t="s">
        <v>9223</v>
      </c>
      <c r="K6089" t="s">
        <v>29</v>
      </c>
      <c r="L6089" t="s">
        <v>9281</v>
      </c>
      <c r="M6089" t="s">
        <v>9210</v>
      </c>
      <c r="O6089">
        <v>37</v>
      </c>
      <c r="P6089" t="s">
        <v>9225</v>
      </c>
      <c r="Q6089">
        <v>25</v>
      </c>
      <c r="R6089">
        <v>18</v>
      </c>
      <c r="S6089" t="s">
        <v>9256</v>
      </c>
      <c r="T6089" t="s">
        <v>9264</v>
      </c>
      <c r="U6089" t="s">
        <v>9300</v>
      </c>
      <c r="V6089" t="str" cm="1">
        <f t="array" ref="V6089">_xlfn.IFS(Hospital_Emergency_Room_Data[[#This Row],[Day]]&lt;=10,"Start(1-10)",Hospital_Emergency_Room_Data[[#This Row],[Day]]&lt;=20,"Middle(11-20)",Hospital_Emergency_Room_Data[[#This Row],[Day]]&gt;20,"End(21-30)")</f>
        <v>End(21-30)</v>
      </c>
    </row>
    <row r="6090" spans="1:22">
      <c r="A6090">
        <v>540458628</v>
      </c>
      <c r="B6090" t="s">
        <v>6095</v>
      </c>
      <c r="C6090" s="1">
        <v>45195</v>
      </c>
      <c r="D6090" t="str">
        <f>TEXT(Hospital_Emergency_Room_Data[[#This Row],[Patient Admission Date]],"mmm")</f>
        <v>Sep</v>
      </c>
      <c r="E6090">
        <f>YEAR(Hospital_Emergency_Room_Data[[#This Row],[Patient Admission Date]])</f>
        <v>2023</v>
      </c>
      <c r="F6090" s="2">
        <v>0.3125</v>
      </c>
      <c r="G6090" s="8" t="str">
        <f>TEXT(Hospital_Emergency_Room_Data[[#This Row],[Patient Admission Date]],"dddd")</f>
        <v>Tuesday</v>
      </c>
      <c r="H6090" t="s">
        <v>41</v>
      </c>
      <c r="I6090">
        <v>50</v>
      </c>
      <c r="J6090" s="5" t="s">
        <v>9219</v>
      </c>
      <c r="K6090" t="s">
        <v>29</v>
      </c>
      <c r="L6090" t="s">
        <v>9281</v>
      </c>
      <c r="M6090" t="s">
        <v>9210</v>
      </c>
      <c r="O6090">
        <v>47</v>
      </c>
      <c r="P6090" t="s">
        <v>9225</v>
      </c>
      <c r="Q6090">
        <v>26</v>
      </c>
      <c r="R6090">
        <v>7</v>
      </c>
      <c r="S6090" t="s">
        <v>9255</v>
      </c>
      <c r="T6090" t="s">
        <v>9264</v>
      </c>
      <c r="U6090" t="s">
        <v>9283</v>
      </c>
      <c r="V6090" t="str" cm="1">
        <f t="array" ref="V6090">_xlfn.IFS(Hospital_Emergency_Room_Data[[#This Row],[Day]]&lt;=10,"Start(1-10)",Hospital_Emergency_Room_Data[[#This Row],[Day]]&lt;=20,"Middle(11-20)",Hospital_Emergency_Room_Data[[#This Row],[Day]]&gt;20,"End(21-30)")</f>
        <v>End(21-30)</v>
      </c>
    </row>
    <row r="6091" spans="1:22">
      <c r="A6091">
        <v>286411662</v>
      </c>
      <c r="B6091" t="s">
        <v>6096</v>
      </c>
      <c r="C6091" s="1">
        <v>45472</v>
      </c>
      <c r="D6091" t="str">
        <f>TEXT(Hospital_Emergency_Room_Data[[#This Row],[Patient Admission Date]],"mmm")</f>
        <v>Jun</v>
      </c>
      <c r="E6091">
        <f>YEAR(Hospital_Emergency_Room_Data[[#This Row],[Patient Admission Date]])</f>
        <v>2024</v>
      </c>
      <c r="F6091" s="2">
        <v>0.99861111111111112</v>
      </c>
      <c r="G6091" s="8" t="str">
        <f>TEXT(Hospital_Emergency_Room_Data[[#This Row],[Patient Admission Date]],"dddd")</f>
        <v>Saturday</v>
      </c>
      <c r="H6091" t="s">
        <v>41</v>
      </c>
      <c r="I6091">
        <v>78</v>
      </c>
      <c r="J6091" s="5" t="s">
        <v>9222</v>
      </c>
      <c r="K6091" t="s">
        <v>29</v>
      </c>
      <c r="L6091" t="s">
        <v>9281</v>
      </c>
      <c r="M6091" t="s">
        <v>9210</v>
      </c>
      <c r="O6091">
        <v>24</v>
      </c>
      <c r="P6091" t="s">
        <v>9226</v>
      </c>
      <c r="Q6091">
        <v>29</v>
      </c>
      <c r="R6091">
        <v>23</v>
      </c>
      <c r="S6091" t="s">
        <v>9256</v>
      </c>
      <c r="T6091" t="s">
        <v>9264</v>
      </c>
      <c r="U6091" t="s">
        <v>9282</v>
      </c>
      <c r="V6091" t="str" cm="1">
        <f t="array" ref="V6091">_xlfn.IFS(Hospital_Emergency_Room_Data[[#This Row],[Day]]&lt;=10,"Start(1-10)",Hospital_Emergency_Room_Data[[#This Row],[Day]]&lt;=20,"Middle(11-20)",Hospital_Emergency_Room_Data[[#This Row],[Day]]&gt;20,"End(21-30)")</f>
        <v>End(21-30)</v>
      </c>
    </row>
    <row r="6092" spans="1:22">
      <c r="A6092">
        <v>494598595</v>
      </c>
      <c r="B6092" t="s">
        <v>6097</v>
      </c>
      <c r="C6092" s="1">
        <v>45486</v>
      </c>
      <c r="D6092" t="str">
        <f>TEXT(Hospital_Emergency_Room_Data[[#This Row],[Patient Admission Date]],"mmm")</f>
        <v>Jul</v>
      </c>
      <c r="E6092">
        <f>YEAR(Hospital_Emergency_Room_Data[[#This Row],[Patient Admission Date]])</f>
        <v>2024</v>
      </c>
      <c r="F6092" s="2">
        <v>0.35694444444444445</v>
      </c>
      <c r="G6092" s="8" t="str">
        <f>TEXT(Hospital_Emergency_Room_Data[[#This Row],[Patient Admission Date]],"dddd")</f>
        <v>Saturday</v>
      </c>
      <c r="H6092" t="s">
        <v>41</v>
      </c>
      <c r="I6092">
        <v>29</v>
      </c>
      <c r="J6092" s="5" t="s">
        <v>9220</v>
      </c>
      <c r="K6092" t="s">
        <v>29</v>
      </c>
      <c r="L6092" t="s">
        <v>9281</v>
      </c>
      <c r="M6092" t="s">
        <v>9210</v>
      </c>
      <c r="O6092">
        <v>52</v>
      </c>
      <c r="P6092" t="s">
        <v>9225</v>
      </c>
      <c r="Q6092">
        <v>13</v>
      </c>
      <c r="R6092">
        <v>8</v>
      </c>
      <c r="S6092" t="s">
        <v>9255</v>
      </c>
      <c r="T6092" t="s">
        <v>9265</v>
      </c>
      <c r="U6092" t="s">
        <v>9283</v>
      </c>
      <c r="V6092" t="str" cm="1">
        <f t="array" ref="V6092">_xlfn.IFS(Hospital_Emergency_Room_Data[[#This Row],[Day]]&lt;=10,"Start(1-10)",Hospital_Emergency_Room_Data[[#This Row],[Day]]&lt;=20,"Middle(11-20)",Hospital_Emergency_Room_Data[[#This Row],[Day]]&gt;20,"End(21-30)")</f>
        <v>Middle(11-20)</v>
      </c>
    </row>
    <row r="6093" spans="1:22">
      <c r="A6093">
        <v>200326622</v>
      </c>
      <c r="B6093" t="s">
        <v>6098</v>
      </c>
      <c r="C6093" s="1">
        <v>45134</v>
      </c>
      <c r="D6093" t="str">
        <f>TEXT(Hospital_Emergency_Room_Data[[#This Row],[Patient Admission Date]],"mmm")</f>
        <v>Jul</v>
      </c>
      <c r="E6093">
        <f>YEAR(Hospital_Emergency_Room_Data[[#This Row],[Patient Admission Date]])</f>
        <v>2023</v>
      </c>
      <c r="F6093" s="2">
        <v>4.791666666666667E-2</v>
      </c>
      <c r="G6093" s="8" t="str">
        <f>TEXT(Hospital_Emergency_Room_Data[[#This Row],[Patient Admission Date]],"dddd")</f>
        <v>Thursday</v>
      </c>
      <c r="H6093" t="s">
        <v>41</v>
      </c>
      <c r="I6093">
        <v>17</v>
      </c>
      <c r="J6093" s="5" t="s">
        <v>9220</v>
      </c>
      <c r="K6093" t="s">
        <v>29</v>
      </c>
      <c r="L6093" t="s">
        <v>9281</v>
      </c>
      <c r="M6093" t="s">
        <v>9210</v>
      </c>
      <c r="O6093">
        <v>12</v>
      </c>
      <c r="P6093" t="s">
        <v>9226</v>
      </c>
      <c r="Q6093">
        <v>27</v>
      </c>
      <c r="R6093">
        <v>1</v>
      </c>
      <c r="S6093" t="s">
        <v>9258</v>
      </c>
      <c r="T6093" t="s">
        <v>9264</v>
      </c>
      <c r="U6093" t="s">
        <v>9282</v>
      </c>
      <c r="V6093" t="str" cm="1">
        <f t="array" ref="V6093">_xlfn.IFS(Hospital_Emergency_Room_Data[[#This Row],[Day]]&lt;=10,"Start(1-10)",Hospital_Emergency_Room_Data[[#This Row],[Day]]&lt;=20,"Middle(11-20)",Hospital_Emergency_Room_Data[[#This Row],[Day]]&gt;20,"End(21-30)")</f>
        <v>End(21-30)</v>
      </c>
    </row>
    <row r="6094" spans="1:22">
      <c r="A6094">
        <v>606929021</v>
      </c>
      <c r="B6094" t="s">
        <v>6099</v>
      </c>
      <c r="C6094" s="1">
        <v>45035</v>
      </c>
      <c r="D6094" t="str">
        <f>TEXT(Hospital_Emergency_Room_Data[[#This Row],[Patient Admission Date]],"mmm")</f>
        <v>Apr</v>
      </c>
      <c r="E6094">
        <f>YEAR(Hospital_Emergency_Room_Data[[#This Row],[Patient Admission Date]])</f>
        <v>2023</v>
      </c>
      <c r="F6094" s="2">
        <v>0.85902777777777772</v>
      </c>
      <c r="G6094" s="8" t="str">
        <f>TEXT(Hospital_Emergency_Room_Data[[#This Row],[Patient Admission Date]],"dddd")</f>
        <v>Wednesday</v>
      </c>
      <c r="H6094" t="s">
        <v>41</v>
      </c>
      <c r="I6094">
        <v>26</v>
      </c>
      <c r="J6094" s="5" t="s">
        <v>9220</v>
      </c>
      <c r="K6094" t="s">
        <v>29</v>
      </c>
      <c r="L6094" t="s">
        <v>9281</v>
      </c>
      <c r="M6094" t="s">
        <v>9210</v>
      </c>
      <c r="O6094">
        <v>30</v>
      </c>
      <c r="P6094" t="s">
        <v>9225</v>
      </c>
      <c r="Q6094">
        <v>19</v>
      </c>
      <c r="R6094">
        <v>20</v>
      </c>
      <c r="S6094" t="s">
        <v>9256</v>
      </c>
      <c r="T6094" t="s">
        <v>9262</v>
      </c>
      <c r="U6094" t="s">
        <v>9282</v>
      </c>
      <c r="V6094" t="str" cm="1">
        <f t="array" ref="V6094">_xlfn.IFS(Hospital_Emergency_Room_Data[[#This Row],[Day]]&lt;=10,"Start(1-10)",Hospital_Emergency_Room_Data[[#This Row],[Day]]&lt;=20,"Middle(11-20)",Hospital_Emergency_Room_Data[[#This Row],[Day]]&gt;20,"End(21-30)")</f>
        <v>Middle(11-20)</v>
      </c>
    </row>
    <row r="6095" spans="1:22">
      <c r="A6095">
        <v>526347706</v>
      </c>
      <c r="B6095" t="s">
        <v>6100</v>
      </c>
      <c r="C6095" s="1">
        <v>45484</v>
      </c>
      <c r="D6095" t="str">
        <f>TEXT(Hospital_Emergency_Room_Data[[#This Row],[Patient Admission Date]],"mmm")</f>
        <v>Jul</v>
      </c>
      <c r="E6095">
        <f>YEAR(Hospital_Emergency_Room_Data[[#This Row],[Patient Admission Date]])</f>
        <v>2024</v>
      </c>
      <c r="F6095" s="2">
        <v>0.46458333333333335</v>
      </c>
      <c r="G6095" s="8" t="str">
        <f>TEXT(Hospital_Emergency_Room_Data[[#This Row],[Patient Admission Date]],"dddd")</f>
        <v>Thursday</v>
      </c>
      <c r="H6095" t="s">
        <v>41</v>
      </c>
      <c r="I6095">
        <v>54</v>
      </c>
      <c r="J6095" s="5" t="s">
        <v>9219</v>
      </c>
      <c r="K6095" t="s">
        <v>29</v>
      </c>
      <c r="L6095" t="s">
        <v>9281</v>
      </c>
      <c r="M6095" t="s">
        <v>9210</v>
      </c>
      <c r="O6095">
        <v>30</v>
      </c>
      <c r="P6095" t="s">
        <v>9225</v>
      </c>
      <c r="Q6095">
        <v>11</v>
      </c>
      <c r="R6095">
        <v>11</v>
      </c>
      <c r="S6095" t="s">
        <v>9255</v>
      </c>
      <c r="T6095" t="s">
        <v>9265</v>
      </c>
      <c r="U6095" t="s">
        <v>9282</v>
      </c>
      <c r="V6095" t="str" cm="1">
        <f t="array" ref="V6095">_xlfn.IFS(Hospital_Emergency_Room_Data[[#This Row],[Day]]&lt;=10,"Start(1-10)",Hospital_Emergency_Room_Data[[#This Row],[Day]]&lt;=20,"Middle(11-20)",Hospital_Emergency_Room_Data[[#This Row],[Day]]&gt;20,"End(21-30)")</f>
        <v>Middle(11-20)</v>
      </c>
    </row>
    <row r="6096" spans="1:22">
      <c r="A6096">
        <v>822193298</v>
      </c>
      <c r="B6096" t="s">
        <v>6101</v>
      </c>
      <c r="C6096" s="1">
        <v>45125</v>
      </c>
      <c r="D6096" t="str">
        <f>TEXT(Hospital_Emergency_Room_Data[[#This Row],[Patient Admission Date]],"mmm")</f>
        <v>Jul</v>
      </c>
      <c r="E6096">
        <f>YEAR(Hospital_Emergency_Room_Data[[#This Row],[Patient Admission Date]])</f>
        <v>2023</v>
      </c>
      <c r="F6096" s="2">
        <v>0.44097222222222221</v>
      </c>
      <c r="G6096" s="8" t="str">
        <f>TEXT(Hospital_Emergency_Room_Data[[#This Row],[Patient Admission Date]],"dddd")</f>
        <v>Tuesday</v>
      </c>
      <c r="H6096" t="s">
        <v>41</v>
      </c>
      <c r="I6096">
        <v>25</v>
      </c>
      <c r="J6096" s="5" t="s">
        <v>9220</v>
      </c>
      <c r="K6096" t="s">
        <v>29</v>
      </c>
      <c r="L6096" t="s">
        <v>9281</v>
      </c>
      <c r="M6096" t="s">
        <v>9210</v>
      </c>
      <c r="O6096">
        <v>15</v>
      </c>
      <c r="P6096" t="s">
        <v>9226</v>
      </c>
      <c r="Q6096">
        <v>18</v>
      </c>
      <c r="R6096">
        <v>10</v>
      </c>
      <c r="S6096" t="s">
        <v>9255</v>
      </c>
      <c r="T6096" t="s">
        <v>9262</v>
      </c>
      <c r="U6096" t="s">
        <v>9282</v>
      </c>
      <c r="V6096" t="str" cm="1">
        <f t="array" ref="V6096">_xlfn.IFS(Hospital_Emergency_Room_Data[[#This Row],[Day]]&lt;=10,"Start(1-10)",Hospital_Emergency_Room_Data[[#This Row],[Day]]&lt;=20,"Middle(11-20)",Hospital_Emergency_Room_Data[[#This Row],[Day]]&gt;20,"End(21-30)")</f>
        <v>Middle(11-20)</v>
      </c>
    </row>
    <row r="6097" spans="1:22">
      <c r="A6097">
        <v>595281466</v>
      </c>
      <c r="B6097" t="s">
        <v>6102</v>
      </c>
      <c r="C6097" s="1">
        <v>45105</v>
      </c>
      <c r="D6097" t="str">
        <f>TEXT(Hospital_Emergency_Room_Data[[#This Row],[Patient Admission Date]],"mmm")</f>
        <v>Jun</v>
      </c>
      <c r="E6097">
        <f>YEAR(Hospital_Emergency_Room_Data[[#This Row],[Patient Admission Date]])</f>
        <v>2023</v>
      </c>
      <c r="F6097" s="2">
        <v>0.2902777777777778</v>
      </c>
      <c r="G6097" s="8" t="str">
        <f>TEXT(Hospital_Emergency_Room_Data[[#This Row],[Patient Admission Date]],"dddd")</f>
        <v>Wednesday</v>
      </c>
      <c r="H6097" t="s">
        <v>41</v>
      </c>
      <c r="I6097">
        <v>43</v>
      </c>
      <c r="J6097" s="5" t="s">
        <v>9223</v>
      </c>
      <c r="K6097" t="s">
        <v>29</v>
      </c>
      <c r="L6097" t="s">
        <v>9281</v>
      </c>
      <c r="M6097" t="s">
        <v>9210</v>
      </c>
      <c r="O6097">
        <v>19</v>
      </c>
      <c r="P6097" t="s">
        <v>9226</v>
      </c>
      <c r="Q6097">
        <v>28</v>
      </c>
      <c r="R6097">
        <v>6</v>
      </c>
      <c r="S6097" t="s">
        <v>9255</v>
      </c>
      <c r="T6097" t="s">
        <v>9264</v>
      </c>
      <c r="U6097" t="s">
        <v>9282</v>
      </c>
      <c r="V6097" t="str" cm="1">
        <f t="array" ref="V6097">_xlfn.IFS(Hospital_Emergency_Room_Data[[#This Row],[Day]]&lt;=10,"Start(1-10)",Hospital_Emergency_Room_Data[[#This Row],[Day]]&lt;=20,"Middle(11-20)",Hospital_Emergency_Room_Data[[#This Row],[Day]]&gt;20,"End(21-30)")</f>
        <v>End(21-30)</v>
      </c>
    </row>
    <row r="6098" spans="1:22">
      <c r="A6098">
        <v>146929842</v>
      </c>
      <c r="B6098" t="s">
        <v>6103</v>
      </c>
      <c r="C6098" s="1">
        <v>45139</v>
      </c>
      <c r="D6098" t="str">
        <f>TEXT(Hospital_Emergency_Room_Data[[#This Row],[Patient Admission Date]],"mmm")</f>
        <v>Aug</v>
      </c>
      <c r="E6098">
        <f>YEAR(Hospital_Emergency_Room_Data[[#This Row],[Patient Admission Date]])</f>
        <v>2023</v>
      </c>
      <c r="F6098" s="2">
        <v>0.58958333333333335</v>
      </c>
      <c r="G6098" s="8" t="str">
        <f>TEXT(Hospital_Emergency_Room_Data[[#This Row],[Patient Admission Date]],"dddd")</f>
        <v>Tuesday</v>
      </c>
      <c r="H6098" t="s">
        <v>41</v>
      </c>
      <c r="I6098">
        <v>21</v>
      </c>
      <c r="J6098" s="5" t="s">
        <v>9220</v>
      </c>
      <c r="K6098" t="s">
        <v>29</v>
      </c>
      <c r="L6098" t="s">
        <v>9281</v>
      </c>
      <c r="M6098" t="s">
        <v>9210</v>
      </c>
      <c r="O6098">
        <v>28</v>
      </c>
      <c r="P6098" t="s">
        <v>9226</v>
      </c>
      <c r="Q6098">
        <v>1</v>
      </c>
      <c r="R6098">
        <v>14</v>
      </c>
      <c r="S6098" t="s">
        <v>9257</v>
      </c>
      <c r="T6098" t="s">
        <v>9263</v>
      </c>
      <c r="U6098" t="s">
        <v>9282</v>
      </c>
      <c r="V6098" t="str" cm="1">
        <f t="array" ref="V6098">_xlfn.IFS(Hospital_Emergency_Room_Data[[#This Row],[Day]]&lt;=10,"Start(1-10)",Hospital_Emergency_Room_Data[[#This Row],[Day]]&lt;=20,"Middle(11-20)",Hospital_Emergency_Room_Data[[#This Row],[Day]]&gt;20,"End(21-30)")</f>
        <v>Start(1-10)</v>
      </c>
    </row>
    <row r="6099" spans="1:22">
      <c r="A6099">
        <v>116881470</v>
      </c>
      <c r="B6099" t="s">
        <v>6104</v>
      </c>
      <c r="C6099" s="1">
        <v>45105</v>
      </c>
      <c r="D6099" t="str">
        <f>TEXT(Hospital_Emergency_Room_Data[[#This Row],[Patient Admission Date]],"mmm")</f>
        <v>Jun</v>
      </c>
      <c r="E6099">
        <f>YEAR(Hospital_Emergency_Room_Data[[#This Row],[Patient Admission Date]])</f>
        <v>2023</v>
      </c>
      <c r="F6099" s="2">
        <v>0.66319444444444442</v>
      </c>
      <c r="G6099" s="8" t="str">
        <f>TEXT(Hospital_Emergency_Room_Data[[#This Row],[Patient Admission Date]],"dddd")</f>
        <v>Wednesday</v>
      </c>
      <c r="H6099" t="s">
        <v>41</v>
      </c>
      <c r="I6099">
        <v>26</v>
      </c>
      <c r="J6099" s="5" t="s">
        <v>9220</v>
      </c>
      <c r="K6099" t="s">
        <v>29</v>
      </c>
      <c r="L6099" t="s">
        <v>9281</v>
      </c>
      <c r="M6099" t="s">
        <v>9210</v>
      </c>
      <c r="O6099">
        <v>45</v>
      </c>
      <c r="P6099" t="s">
        <v>9225</v>
      </c>
      <c r="Q6099">
        <v>28</v>
      </c>
      <c r="R6099">
        <v>15</v>
      </c>
      <c r="S6099" t="s">
        <v>9257</v>
      </c>
      <c r="T6099" t="s">
        <v>9264</v>
      </c>
      <c r="U6099" t="s">
        <v>9300</v>
      </c>
      <c r="V6099" t="str" cm="1">
        <f t="array" ref="V6099">_xlfn.IFS(Hospital_Emergency_Room_Data[[#This Row],[Day]]&lt;=10,"Start(1-10)",Hospital_Emergency_Room_Data[[#This Row],[Day]]&lt;=20,"Middle(11-20)",Hospital_Emergency_Room_Data[[#This Row],[Day]]&gt;20,"End(21-30)")</f>
        <v>End(21-30)</v>
      </c>
    </row>
    <row r="6100" spans="1:22">
      <c r="A6100">
        <v>735265245</v>
      </c>
      <c r="B6100" t="s">
        <v>6105</v>
      </c>
      <c r="C6100" s="1">
        <v>45456</v>
      </c>
      <c r="D6100" t="str">
        <f>TEXT(Hospital_Emergency_Room_Data[[#This Row],[Patient Admission Date]],"mmm")</f>
        <v>Jun</v>
      </c>
      <c r="E6100">
        <f>YEAR(Hospital_Emergency_Room_Data[[#This Row],[Patient Admission Date]])</f>
        <v>2024</v>
      </c>
      <c r="F6100" s="2">
        <v>0.77152777777777781</v>
      </c>
      <c r="G6100" s="8" t="str">
        <f>TEXT(Hospital_Emergency_Room_Data[[#This Row],[Patient Admission Date]],"dddd")</f>
        <v>Thursday</v>
      </c>
      <c r="H6100" t="s">
        <v>41</v>
      </c>
      <c r="I6100">
        <v>6</v>
      </c>
      <c r="J6100" s="5" t="s">
        <v>9221</v>
      </c>
      <c r="K6100" t="s">
        <v>29</v>
      </c>
      <c r="L6100" t="s">
        <v>9281</v>
      </c>
      <c r="M6100" t="s">
        <v>9210</v>
      </c>
      <c r="O6100">
        <v>28</v>
      </c>
      <c r="P6100" t="s">
        <v>9226</v>
      </c>
      <c r="Q6100">
        <v>13</v>
      </c>
      <c r="R6100">
        <v>18</v>
      </c>
      <c r="S6100" t="s">
        <v>9256</v>
      </c>
      <c r="T6100" t="s">
        <v>9265</v>
      </c>
      <c r="U6100" t="s">
        <v>9282</v>
      </c>
      <c r="V6100" t="str" cm="1">
        <f t="array" ref="V6100">_xlfn.IFS(Hospital_Emergency_Room_Data[[#This Row],[Day]]&lt;=10,"Start(1-10)",Hospital_Emergency_Room_Data[[#This Row],[Day]]&lt;=20,"Middle(11-20)",Hospital_Emergency_Room_Data[[#This Row],[Day]]&gt;20,"End(21-30)")</f>
        <v>Middle(11-20)</v>
      </c>
    </row>
    <row r="6101" spans="1:22">
      <c r="A6101">
        <v>286726973</v>
      </c>
      <c r="B6101" t="s">
        <v>6106</v>
      </c>
      <c r="C6101" s="1">
        <v>45568</v>
      </c>
      <c r="D6101" t="str">
        <f>TEXT(Hospital_Emergency_Room_Data[[#This Row],[Patient Admission Date]],"mmm")</f>
        <v>Oct</v>
      </c>
      <c r="E6101">
        <f>YEAR(Hospital_Emergency_Room_Data[[#This Row],[Patient Admission Date]])</f>
        <v>2024</v>
      </c>
      <c r="F6101" s="2">
        <v>0.96805555555555556</v>
      </c>
      <c r="G6101" s="8" t="str">
        <f>TEXT(Hospital_Emergency_Room_Data[[#This Row],[Patient Admission Date]],"dddd")</f>
        <v>Thursday</v>
      </c>
      <c r="H6101" t="s">
        <v>41</v>
      </c>
      <c r="I6101">
        <v>26</v>
      </c>
      <c r="J6101" s="5" t="s">
        <v>9220</v>
      </c>
      <c r="K6101" t="s">
        <v>29</v>
      </c>
      <c r="L6101" t="s">
        <v>9281</v>
      </c>
      <c r="M6101" t="s">
        <v>9210</v>
      </c>
      <c r="O6101">
        <v>30</v>
      </c>
      <c r="P6101" t="s">
        <v>9225</v>
      </c>
      <c r="Q6101">
        <v>3</v>
      </c>
      <c r="R6101">
        <v>23</v>
      </c>
      <c r="S6101" t="s">
        <v>9256</v>
      </c>
      <c r="T6101" t="s">
        <v>9263</v>
      </c>
      <c r="U6101" t="s">
        <v>9282</v>
      </c>
      <c r="V6101" t="str" cm="1">
        <f t="array" ref="V6101">_xlfn.IFS(Hospital_Emergency_Room_Data[[#This Row],[Day]]&lt;=10,"Start(1-10)",Hospital_Emergency_Room_Data[[#This Row],[Day]]&lt;=20,"Middle(11-20)",Hospital_Emergency_Room_Data[[#This Row],[Day]]&gt;20,"End(21-30)")</f>
        <v>Start(1-10)</v>
      </c>
    </row>
    <row r="6102" spans="1:22">
      <c r="A6102">
        <v>371277072</v>
      </c>
      <c r="B6102" t="s">
        <v>6107</v>
      </c>
      <c r="C6102" s="1">
        <v>45026</v>
      </c>
      <c r="D6102" t="str">
        <f>TEXT(Hospital_Emergency_Room_Data[[#This Row],[Patient Admission Date]],"mmm")</f>
        <v>Apr</v>
      </c>
      <c r="E6102">
        <f>YEAR(Hospital_Emergency_Room_Data[[#This Row],[Patient Admission Date]])</f>
        <v>2023</v>
      </c>
      <c r="F6102" s="2">
        <v>0.14444444444444443</v>
      </c>
      <c r="G6102" s="8" t="str">
        <f>TEXT(Hospital_Emergency_Room_Data[[#This Row],[Patient Admission Date]],"dddd")</f>
        <v>Monday</v>
      </c>
      <c r="H6102" t="s">
        <v>41</v>
      </c>
      <c r="I6102">
        <v>24</v>
      </c>
      <c r="J6102" s="5" t="s">
        <v>9220</v>
      </c>
      <c r="K6102" t="s">
        <v>29</v>
      </c>
      <c r="L6102" t="s">
        <v>9281</v>
      </c>
      <c r="M6102" t="s">
        <v>9210</v>
      </c>
      <c r="O6102">
        <v>48</v>
      </c>
      <c r="P6102" t="s">
        <v>9225</v>
      </c>
      <c r="Q6102">
        <v>10</v>
      </c>
      <c r="R6102">
        <v>3</v>
      </c>
      <c r="S6102" t="s">
        <v>9258</v>
      </c>
      <c r="T6102" t="s">
        <v>9265</v>
      </c>
      <c r="U6102" t="s">
        <v>9283</v>
      </c>
      <c r="V6102" t="str" cm="1">
        <f t="array" ref="V6102">_xlfn.IFS(Hospital_Emergency_Room_Data[[#This Row],[Day]]&lt;=10,"Start(1-10)",Hospital_Emergency_Room_Data[[#This Row],[Day]]&lt;=20,"Middle(11-20)",Hospital_Emergency_Room_Data[[#This Row],[Day]]&gt;20,"End(21-30)")</f>
        <v>Start(1-10)</v>
      </c>
    </row>
    <row r="6103" spans="1:22">
      <c r="A6103">
        <v>841524923</v>
      </c>
      <c r="B6103" t="s">
        <v>6108</v>
      </c>
      <c r="C6103" s="1">
        <v>45463</v>
      </c>
      <c r="D6103" t="str">
        <f>TEXT(Hospital_Emergency_Room_Data[[#This Row],[Patient Admission Date]],"mmm")</f>
        <v>Jun</v>
      </c>
      <c r="E6103">
        <f>YEAR(Hospital_Emergency_Room_Data[[#This Row],[Patient Admission Date]])</f>
        <v>2024</v>
      </c>
      <c r="F6103" s="2">
        <v>0.98124999999999996</v>
      </c>
      <c r="G6103" s="8" t="str">
        <f>TEXT(Hospital_Emergency_Room_Data[[#This Row],[Patient Admission Date]],"dddd")</f>
        <v>Thursday</v>
      </c>
      <c r="H6103" t="s">
        <v>41</v>
      </c>
      <c r="I6103">
        <v>31</v>
      </c>
      <c r="J6103" s="5" t="s">
        <v>9223</v>
      </c>
      <c r="K6103" t="s">
        <v>29</v>
      </c>
      <c r="L6103" t="s">
        <v>9281</v>
      </c>
      <c r="M6103" t="s">
        <v>9210</v>
      </c>
      <c r="O6103">
        <v>48</v>
      </c>
      <c r="P6103" t="s">
        <v>9225</v>
      </c>
      <c r="Q6103">
        <v>20</v>
      </c>
      <c r="R6103">
        <v>23</v>
      </c>
      <c r="S6103" t="s">
        <v>9256</v>
      </c>
      <c r="T6103" t="s">
        <v>9262</v>
      </c>
      <c r="U6103" t="s">
        <v>9283</v>
      </c>
      <c r="V6103" t="str" cm="1">
        <f t="array" ref="V6103">_xlfn.IFS(Hospital_Emergency_Room_Data[[#This Row],[Day]]&lt;=10,"Start(1-10)",Hospital_Emergency_Room_Data[[#This Row],[Day]]&lt;=20,"Middle(11-20)",Hospital_Emergency_Room_Data[[#This Row],[Day]]&gt;20,"End(21-30)")</f>
        <v>Middle(11-20)</v>
      </c>
    </row>
    <row r="6104" spans="1:22">
      <c r="A6104">
        <v>356462421</v>
      </c>
      <c r="B6104" t="s">
        <v>6109</v>
      </c>
      <c r="C6104" s="1">
        <v>45387</v>
      </c>
      <c r="D6104" t="str">
        <f>TEXT(Hospital_Emergency_Room_Data[[#This Row],[Patient Admission Date]],"mmm")</f>
        <v>Apr</v>
      </c>
      <c r="E6104">
        <f>YEAR(Hospital_Emergency_Room_Data[[#This Row],[Patient Admission Date]])</f>
        <v>2024</v>
      </c>
      <c r="F6104" s="2">
        <v>0.57013888888888886</v>
      </c>
      <c r="G6104" s="8" t="str">
        <f>TEXT(Hospital_Emergency_Room_Data[[#This Row],[Patient Admission Date]],"dddd")</f>
        <v>Friday</v>
      </c>
      <c r="H6104" t="s">
        <v>41</v>
      </c>
      <c r="I6104">
        <v>25</v>
      </c>
      <c r="J6104" s="5" t="s">
        <v>9220</v>
      </c>
      <c r="K6104" t="s">
        <v>29</v>
      </c>
      <c r="L6104" t="s">
        <v>9281</v>
      </c>
      <c r="M6104" t="s">
        <v>9210</v>
      </c>
      <c r="O6104">
        <v>30</v>
      </c>
      <c r="P6104" t="s">
        <v>9225</v>
      </c>
      <c r="Q6104">
        <v>5</v>
      </c>
      <c r="R6104">
        <v>13</v>
      </c>
      <c r="S6104" t="s">
        <v>9257</v>
      </c>
      <c r="T6104" t="s">
        <v>9263</v>
      </c>
      <c r="U6104" t="s">
        <v>9282</v>
      </c>
      <c r="V6104" t="str" cm="1">
        <f t="array" ref="V6104">_xlfn.IFS(Hospital_Emergency_Room_Data[[#This Row],[Day]]&lt;=10,"Start(1-10)",Hospital_Emergency_Room_Data[[#This Row],[Day]]&lt;=20,"Middle(11-20)",Hospital_Emergency_Room_Data[[#This Row],[Day]]&gt;20,"End(21-30)")</f>
        <v>Start(1-10)</v>
      </c>
    </row>
    <row r="6105" spans="1:22">
      <c r="A6105">
        <v>665174438</v>
      </c>
      <c r="B6105" t="s">
        <v>6110</v>
      </c>
      <c r="C6105" s="1">
        <v>45208</v>
      </c>
      <c r="D6105" t="str">
        <f>TEXT(Hospital_Emergency_Room_Data[[#This Row],[Patient Admission Date]],"mmm")</f>
        <v>Oct</v>
      </c>
      <c r="E6105">
        <f>YEAR(Hospital_Emergency_Room_Data[[#This Row],[Patient Admission Date]])</f>
        <v>2023</v>
      </c>
      <c r="F6105" s="2">
        <v>0.9916666666666667</v>
      </c>
      <c r="G6105" s="8" t="str">
        <f>TEXT(Hospital_Emergency_Room_Data[[#This Row],[Patient Admission Date]],"dddd")</f>
        <v>Monday</v>
      </c>
      <c r="H6105" t="s">
        <v>41</v>
      </c>
      <c r="I6105">
        <v>68</v>
      </c>
      <c r="J6105" s="5" t="s">
        <v>9217</v>
      </c>
      <c r="K6105" t="s">
        <v>29</v>
      </c>
      <c r="L6105" t="s">
        <v>9281</v>
      </c>
      <c r="M6105" t="s">
        <v>9210</v>
      </c>
      <c r="O6105">
        <v>51</v>
      </c>
      <c r="P6105" t="s">
        <v>9225</v>
      </c>
      <c r="Q6105">
        <v>9</v>
      </c>
      <c r="R6105">
        <v>23</v>
      </c>
      <c r="S6105" t="s">
        <v>9256</v>
      </c>
      <c r="T6105" t="s">
        <v>9265</v>
      </c>
      <c r="U6105" t="s">
        <v>9283</v>
      </c>
      <c r="V6105" t="str" cm="1">
        <f t="array" ref="V6105">_xlfn.IFS(Hospital_Emergency_Room_Data[[#This Row],[Day]]&lt;=10,"Start(1-10)",Hospital_Emergency_Room_Data[[#This Row],[Day]]&lt;=20,"Middle(11-20)",Hospital_Emergency_Room_Data[[#This Row],[Day]]&gt;20,"End(21-30)")</f>
        <v>Start(1-10)</v>
      </c>
    </row>
    <row r="6106" spans="1:22">
      <c r="A6106">
        <v>794716876</v>
      </c>
      <c r="B6106" t="s">
        <v>6111</v>
      </c>
      <c r="C6106" s="1">
        <v>45529</v>
      </c>
      <c r="D6106" t="str">
        <f>TEXT(Hospital_Emergency_Room_Data[[#This Row],[Patient Admission Date]],"mmm")</f>
        <v>Aug</v>
      </c>
      <c r="E6106">
        <f>YEAR(Hospital_Emergency_Room_Data[[#This Row],[Patient Admission Date]])</f>
        <v>2024</v>
      </c>
      <c r="F6106" s="2">
        <v>0.36458333333333331</v>
      </c>
      <c r="G6106" s="8" t="str">
        <f>TEXT(Hospital_Emergency_Room_Data[[#This Row],[Patient Admission Date]],"dddd")</f>
        <v>Sunday</v>
      </c>
      <c r="H6106" t="s">
        <v>41</v>
      </c>
      <c r="I6106">
        <v>68</v>
      </c>
      <c r="J6106" s="5" t="s">
        <v>9217</v>
      </c>
      <c r="K6106" t="s">
        <v>29</v>
      </c>
      <c r="L6106" t="s">
        <v>9281</v>
      </c>
      <c r="M6106" t="s">
        <v>9210</v>
      </c>
      <c r="O6106">
        <v>56</v>
      </c>
      <c r="P6106" t="s">
        <v>9225</v>
      </c>
      <c r="Q6106">
        <v>25</v>
      </c>
      <c r="R6106">
        <v>8</v>
      </c>
      <c r="S6106" t="s">
        <v>9255</v>
      </c>
      <c r="T6106" t="s">
        <v>9264</v>
      </c>
      <c r="U6106" t="s">
        <v>9283</v>
      </c>
      <c r="V6106" t="str" cm="1">
        <f t="array" ref="V6106">_xlfn.IFS(Hospital_Emergency_Room_Data[[#This Row],[Day]]&lt;=10,"Start(1-10)",Hospital_Emergency_Room_Data[[#This Row],[Day]]&lt;=20,"Middle(11-20)",Hospital_Emergency_Room_Data[[#This Row],[Day]]&gt;20,"End(21-30)")</f>
        <v>End(21-30)</v>
      </c>
    </row>
    <row r="6107" spans="1:22">
      <c r="A6107">
        <v>508970026</v>
      </c>
      <c r="B6107" t="s">
        <v>6112</v>
      </c>
      <c r="C6107" s="1">
        <v>45144</v>
      </c>
      <c r="D6107" t="str">
        <f>TEXT(Hospital_Emergency_Room_Data[[#This Row],[Patient Admission Date]],"mmm")</f>
        <v>Aug</v>
      </c>
      <c r="E6107">
        <f>YEAR(Hospital_Emergency_Room_Data[[#This Row],[Patient Admission Date]])</f>
        <v>2023</v>
      </c>
      <c r="F6107" s="2">
        <v>6.805555555555555E-2</v>
      </c>
      <c r="G6107" s="8" t="str">
        <f>TEXT(Hospital_Emergency_Room_Data[[#This Row],[Patient Admission Date]],"dddd")</f>
        <v>Sunday</v>
      </c>
      <c r="H6107" t="s">
        <v>41</v>
      </c>
      <c r="I6107">
        <v>12</v>
      </c>
      <c r="J6107" s="5" t="s">
        <v>9221</v>
      </c>
      <c r="K6107" t="s">
        <v>29</v>
      </c>
      <c r="L6107" t="s">
        <v>9281</v>
      </c>
      <c r="M6107" t="s">
        <v>9210</v>
      </c>
      <c r="O6107">
        <v>13</v>
      </c>
      <c r="P6107" t="s">
        <v>9226</v>
      </c>
      <c r="Q6107">
        <v>6</v>
      </c>
      <c r="R6107">
        <v>1</v>
      </c>
      <c r="S6107" t="s">
        <v>9258</v>
      </c>
      <c r="T6107" t="s">
        <v>9263</v>
      </c>
      <c r="U6107" t="s">
        <v>9282</v>
      </c>
      <c r="V6107" t="str" cm="1">
        <f t="array" ref="V6107">_xlfn.IFS(Hospital_Emergency_Room_Data[[#This Row],[Day]]&lt;=10,"Start(1-10)",Hospital_Emergency_Room_Data[[#This Row],[Day]]&lt;=20,"Middle(11-20)",Hospital_Emergency_Room_Data[[#This Row],[Day]]&gt;20,"End(21-30)")</f>
        <v>Start(1-10)</v>
      </c>
    </row>
    <row r="6108" spans="1:22">
      <c r="A6108">
        <v>634265317</v>
      </c>
      <c r="B6108" t="s">
        <v>6113</v>
      </c>
      <c r="C6108" s="1">
        <v>45141</v>
      </c>
      <c r="D6108" t="str">
        <f>TEXT(Hospital_Emergency_Room_Data[[#This Row],[Patient Admission Date]],"mmm")</f>
        <v>Aug</v>
      </c>
      <c r="E6108">
        <f>YEAR(Hospital_Emergency_Room_Data[[#This Row],[Patient Admission Date]])</f>
        <v>2023</v>
      </c>
      <c r="F6108" s="2">
        <v>0.45208333333333334</v>
      </c>
      <c r="G6108" s="8" t="str">
        <f>TEXT(Hospital_Emergency_Room_Data[[#This Row],[Patient Admission Date]],"dddd")</f>
        <v>Thursday</v>
      </c>
      <c r="H6108" t="s">
        <v>41</v>
      </c>
      <c r="I6108">
        <v>2</v>
      </c>
      <c r="J6108" s="5" t="s">
        <v>9218</v>
      </c>
      <c r="K6108" t="s">
        <v>29</v>
      </c>
      <c r="L6108" t="s">
        <v>9281</v>
      </c>
      <c r="M6108" t="s">
        <v>9210</v>
      </c>
      <c r="O6108">
        <v>42</v>
      </c>
      <c r="P6108" t="s">
        <v>9225</v>
      </c>
      <c r="Q6108">
        <v>3</v>
      </c>
      <c r="R6108">
        <v>10</v>
      </c>
      <c r="S6108" t="s">
        <v>9255</v>
      </c>
      <c r="T6108" t="s">
        <v>9263</v>
      </c>
      <c r="U6108" t="s">
        <v>9300</v>
      </c>
      <c r="V6108" t="str" cm="1">
        <f t="array" ref="V6108">_xlfn.IFS(Hospital_Emergency_Room_Data[[#This Row],[Day]]&lt;=10,"Start(1-10)",Hospital_Emergency_Room_Data[[#This Row],[Day]]&lt;=20,"Middle(11-20)",Hospital_Emergency_Room_Data[[#This Row],[Day]]&gt;20,"End(21-30)")</f>
        <v>Start(1-10)</v>
      </c>
    </row>
    <row r="6109" spans="1:22">
      <c r="A6109">
        <v>103828447</v>
      </c>
      <c r="B6109" t="s">
        <v>6114</v>
      </c>
      <c r="C6109" s="1">
        <v>45588</v>
      </c>
      <c r="D6109" t="str">
        <f>TEXT(Hospital_Emergency_Room_Data[[#This Row],[Patient Admission Date]],"mmm")</f>
        <v>Oct</v>
      </c>
      <c r="E6109">
        <f>YEAR(Hospital_Emergency_Room_Data[[#This Row],[Patient Admission Date]])</f>
        <v>2024</v>
      </c>
      <c r="F6109" s="2">
        <v>4.7222222222222221E-2</v>
      </c>
      <c r="G6109" s="8" t="str">
        <f>TEXT(Hospital_Emergency_Room_Data[[#This Row],[Patient Admission Date]],"dddd")</f>
        <v>Wednesday</v>
      </c>
      <c r="H6109" t="s">
        <v>41</v>
      </c>
      <c r="I6109">
        <v>8</v>
      </c>
      <c r="J6109" s="5" t="s">
        <v>9221</v>
      </c>
      <c r="K6109" t="s">
        <v>29</v>
      </c>
      <c r="L6109" t="s">
        <v>9281</v>
      </c>
      <c r="M6109" t="s">
        <v>9210</v>
      </c>
      <c r="O6109">
        <v>52</v>
      </c>
      <c r="P6109" t="s">
        <v>9225</v>
      </c>
      <c r="Q6109">
        <v>23</v>
      </c>
      <c r="R6109">
        <v>1</v>
      </c>
      <c r="S6109" t="s">
        <v>9258</v>
      </c>
      <c r="T6109" t="s">
        <v>9264</v>
      </c>
      <c r="U6109" t="s">
        <v>9283</v>
      </c>
      <c r="V6109" t="str" cm="1">
        <f t="array" ref="V6109">_xlfn.IFS(Hospital_Emergency_Room_Data[[#This Row],[Day]]&lt;=10,"Start(1-10)",Hospital_Emergency_Room_Data[[#This Row],[Day]]&lt;=20,"Middle(11-20)",Hospital_Emergency_Room_Data[[#This Row],[Day]]&gt;20,"End(21-30)")</f>
        <v>End(21-30)</v>
      </c>
    </row>
    <row r="6110" spans="1:22">
      <c r="A6110">
        <v>291853197</v>
      </c>
      <c r="B6110" t="s">
        <v>6115</v>
      </c>
      <c r="C6110" s="1">
        <v>45119</v>
      </c>
      <c r="D6110" t="str">
        <f>TEXT(Hospital_Emergency_Room_Data[[#This Row],[Patient Admission Date]],"mmm")</f>
        <v>Jul</v>
      </c>
      <c r="E6110">
        <f>YEAR(Hospital_Emergency_Room_Data[[#This Row],[Patient Admission Date]])</f>
        <v>2023</v>
      </c>
      <c r="F6110" s="2">
        <v>0.19375000000000001</v>
      </c>
      <c r="G6110" s="8" t="str">
        <f>TEXT(Hospital_Emergency_Room_Data[[#This Row],[Patient Admission Date]],"dddd")</f>
        <v>Wednesday</v>
      </c>
      <c r="H6110" t="s">
        <v>41</v>
      </c>
      <c r="I6110">
        <v>62</v>
      </c>
      <c r="J6110" s="5" t="s">
        <v>9217</v>
      </c>
      <c r="K6110" t="s">
        <v>29</v>
      </c>
      <c r="L6110" t="s">
        <v>9281</v>
      </c>
      <c r="M6110" t="s">
        <v>9210</v>
      </c>
      <c r="O6110">
        <v>10</v>
      </c>
      <c r="P6110" t="s">
        <v>9226</v>
      </c>
      <c r="Q6110">
        <v>12</v>
      </c>
      <c r="R6110">
        <v>4</v>
      </c>
      <c r="S6110" t="s">
        <v>9258</v>
      </c>
      <c r="T6110" t="s">
        <v>9265</v>
      </c>
      <c r="U6110" t="s">
        <v>9282</v>
      </c>
      <c r="V6110" t="str" cm="1">
        <f t="array" ref="V6110">_xlfn.IFS(Hospital_Emergency_Room_Data[[#This Row],[Day]]&lt;=10,"Start(1-10)",Hospital_Emergency_Room_Data[[#This Row],[Day]]&lt;=20,"Middle(11-20)",Hospital_Emergency_Room_Data[[#This Row],[Day]]&gt;20,"End(21-30)")</f>
        <v>Middle(11-20)</v>
      </c>
    </row>
    <row r="6111" spans="1:22">
      <c r="A6111">
        <v>793797063</v>
      </c>
      <c r="B6111" t="s">
        <v>6116</v>
      </c>
      <c r="C6111" s="1">
        <v>45179</v>
      </c>
      <c r="D6111" t="str">
        <f>TEXT(Hospital_Emergency_Room_Data[[#This Row],[Patient Admission Date]],"mmm")</f>
        <v>Sep</v>
      </c>
      <c r="E6111">
        <f>YEAR(Hospital_Emergency_Room_Data[[#This Row],[Patient Admission Date]])</f>
        <v>2023</v>
      </c>
      <c r="F6111" s="2">
        <v>0.16944444444444445</v>
      </c>
      <c r="G6111" s="8" t="str">
        <f>TEXT(Hospital_Emergency_Room_Data[[#This Row],[Patient Admission Date]],"dddd")</f>
        <v>Sunday</v>
      </c>
      <c r="H6111" t="s">
        <v>41</v>
      </c>
      <c r="I6111">
        <v>66</v>
      </c>
      <c r="J6111" s="5" t="s">
        <v>9217</v>
      </c>
      <c r="K6111" t="s">
        <v>29</v>
      </c>
      <c r="L6111" t="s">
        <v>9281</v>
      </c>
      <c r="M6111" t="s">
        <v>9210</v>
      </c>
      <c r="O6111">
        <v>21</v>
      </c>
      <c r="P6111" t="s">
        <v>9226</v>
      </c>
      <c r="Q6111">
        <v>10</v>
      </c>
      <c r="R6111">
        <v>4</v>
      </c>
      <c r="S6111" t="s">
        <v>9258</v>
      </c>
      <c r="T6111" t="s">
        <v>9265</v>
      </c>
      <c r="U6111" t="s">
        <v>9282</v>
      </c>
      <c r="V6111" t="str" cm="1">
        <f t="array" ref="V6111">_xlfn.IFS(Hospital_Emergency_Room_Data[[#This Row],[Day]]&lt;=10,"Start(1-10)",Hospital_Emergency_Room_Data[[#This Row],[Day]]&lt;=20,"Middle(11-20)",Hospital_Emergency_Room_Data[[#This Row],[Day]]&gt;20,"End(21-30)")</f>
        <v>Start(1-10)</v>
      </c>
    </row>
    <row r="6112" spans="1:22">
      <c r="A6112">
        <v>756978919</v>
      </c>
      <c r="B6112" t="s">
        <v>6117</v>
      </c>
      <c r="C6112" s="1">
        <v>45384</v>
      </c>
      <c r="D6112" t="str">
        <f>TEXT(Hospital_Emergency_Room_Data[[#This Row],[Patient Admission Date]],"mmm")</f>
        <v>Apr</v>
      </c>
      <c r="E6112">
        <f>YEAR(Hospital_Emergency_Room_Data[[#This Row],[Patient Admission Date]])</f>
        <v>2024</v>
      </c>
      <c r="F6112" s="2">
        <v>0.84861111111111109</v>
      </c>
      <c r="G6112" s="8" t="str">
        <f>TEXT(Hospital_Emergency_Room_Data[[#This Row],[Patient Admission Date]],"dddd")</f>
        <v>Tuesday</v>
      </c>
      <c r="H6112" t="s">
        <v>41</v>
      </c>
      <c r="I6112">
        <v>6</v>
      </c>
      <c r="J6112" s="5" t="s">
        <v>9221</v>
      </c>
      <c r="K6112" t="s">
        <v>29</v>
      </c>
      <c r="L6112" t="s">
        <v>9281</v>
      </c>
      <c r="M6112" t="s">
        <v>9210</v>
      </c>
      <c r="O6112">
        <v>23</v>
      </c>
      <c r="P6112" t="s">
        <v>9226</v>
      </c>
      <c r="Q6112">
        <v>2</v>
      </c>
      <c r="R6112">
        <v>20</v>
      </c>
      <c r="S6112" t="s">
        <v>9256</v>
      </c>
      <c r="T6112" t="s">
        <v>9263</v>
      </c>
      <c r="U6112" t="s">
        <v>9282</v>
      </c>
      <c r="V6112" t="str" cm="1">
        <f t="array" ref="V6112">_xlfn.IFS(Hospital_Emergency_Room_Data[[#This Row],[Day]]&lt;=10,"Start(1-10)",Hospital_Emergency_Room_Data[[#This Row],[Day]]&lt;=20,"Middle(11-20)",Hospital_Emergency_Room_Data[[#This Row],[Day]]&gt;20,"End(21-30)")</f>
        <v>Start(1-10)</v>
      </c>
    </row>
    <row r="6113" spans="1:22">
      <c r="A6113">
        <v>425099414</v>
      </c>
      <c r="B6113" t="s">
        <v>6118</v>
      </c>
      <c r="C6113" s="1">
        <v>45349</v>
      </c>
      <c r="D6113" t="str">
        <f>TEXT(Hospital_Emergency_Room_Data[[#This Row],[Patient Admission Date]],"mmm")</f>
        <v>Feb</v>
      </c>
      <c r="E6113">
        <f>YEAR(Hospital_Emergency_Room_Data[[#This Row],[Patient Admission Date]])</f>
        <v>2024</v>
      </c>
      <c r="F6113" s="2">
        <v>0.97013888888888888</v>
      </c>
      <c r="G6113" s="8" t="str">
        <f>TEXT(Hospital_Emergency_Room_Data[[#This Row],[Patient Admission Date]],"dddd")</f>
        <v>Tuesday</v>
      </c>
      <c r="H6113" t="s">
        <v>41</v>
      </c>
      <c r="I6113">
        <v>13</v>
      </c>
      <c r="J6113" s="5" t="s">
        <v>9221</v>
      </c>
      <c r="K6113" t="s">
        <v>29</v>
      </c>
      <c r="L6113" t="s">
        <v>9281</v>
      </c>
      <c r="M6113" t="s">
        <v>9210</v>
      </c>
      <c r="O6113">
        <v>16</v>
      </c>
      <c r="P6113" t="s">
        <v>9226</v>
      </c>
      <c r="Q6113">
        <v>27</v>
      </c>
      <c r="R6113">
        <v>23</v>
      </c>
      <c r="S6113" t="s">
        <v>9256</v>
      </c>
      <c r="T6113" t="s">
        <v>9264</v>
      </c>
      <c r="U6113" t="s">
        <v>9282</v>
      </c>
      <c r="V6113" t="str" cm="1">
        <f t="array" ref="V6113">_xlfn.IFS(Hospital_Emergency_Room_Data[[#This Row],[Day]]&lt;=10,"Start(1-10)",Hospital_Emergency_Room_Data[[#This Row],[Day]]&lt;=20,"Middle(11-20)",Hospital_Emergency_Room_Data[[#This Row],[Day]]&gt;20,"End(21-30)")</f>
        <v>End(21-30)</v>
      </c>
    </row>
    <row r="6114" spans="1:22">
      <c r="A6114">
        <v>287254664</v>
      </c>
      <c r="B6114" t="s">
        <v>6119</v>
      </c>
      <c r="C6114" s="1">
        <v>45309</v>
      </c>
      <c r="D6114" t="str">
        <f>TEXT(Hospital_Emergency_Room_Data[[#This Row],[Patient Admission Date]],"mmm")</f>
        <v>Jan</v>
      </c>
      <c r="E6114">
        <f>YEAR(Hospital_Emergency_Room_Data[[#This Row],[Patient Admission Date]])</f>
        <v>2024</v>
      </c>
      <c r="F6114" s="2">
        <v>0.84375</v>
      </c>
      <c r="G6114" s="8" t="str">
        <f>TEXT(Hospital_Emergency_Room_Data[[#This Row],[Patient Admission Date]],"dddd")</f>
        <v>Thursday</v>
      </c>
      <c r="H6114" t="s">
        <v>41</v>
      </c>
      <c r="I6114">
        <v>37</v>
      </c>
      <c r="J6114" s="5" t="s">
        <v>9223</v>
      </c>
      <c r="K6114" t="s">
        <v>29</v>
      </c>
      <c r="L6114" t="s">
        <v>9281</v>
      </c>
      <c r="M6114" t="s">
        <v>9210</v>
      </c>
      <c r="O6114">
        <v>39</v>
      </c>
      <c r="P6114" t="s">
        <v>9225</v>
      </c>
      <c r="Q6114">
        <v>18</v>
      </c>
      <c r="R6114">
        <v>20</v>
      </c>
      <c r="S6114" t="s">
        <v>9256</v>
      </c>
      <c r="T6114" t="s">
        <v>9262</v>
      </c>
      <c r="U6114" t="s">
        <v>9300</v>
      </c>
      <c r="V6114" t="str" cm="1">
        <f t="array" ref="V6114">_xlfn.IFS(Hospital_Emergency_Room_Data[[#This Row],[Day]]&lt;=10,"Start(1-10)",Hospital_Emergency_Room_Data[[#This Row],[Day]]&lt;=20,"Middle(11-20)",Hospital_Emergency_Room_Data[[#This Row],[Day]]&gt;20,"End(21-30)")</f>
        <v>Middle(11-20)</v>
      </c>
    </row>
    <row r="6115" spans="1:22">
      <c r="A6115">
        <v>881828123</v>
      </c>
      <c r="B6115" t="s">
        <v>6120</v>
      </c>
      <c r="C6115" s="1">
        <v>45583</v>
      </c>
      <c r="D6115" t="str">
        <f>TEXT(Hospital_Emergency_Room_Data[[#This Row],[Patient Admission Date]],"mmm")</f>
        <v>Oct</v>
      </c>
      <c r="E6115">
        <f>YEAR(Hospital_Emergency_Room_Data[[#This Row],[Patient Admission Date]])</f>
        <v>2024</v>
      </c>
      <c r="F6115" s="2">
        <v>0.6875</v>
      </c>
      <c r="G6115" s="8" t="str">
        <f>TEXT(Hospital_Emergency_Room_Data[[#This Row],[Patient Admission Date]],"dddd")</f>
        <v>Friday</v>
      </c>
      <c r="H6115" t="s">
        <v>41</v>
      </c>
      <c r="I6115">
        <v>21</v>
      </c>
      <c r="J6115" s="5" t="s">
        <v>9220</v>
      </c>
      <c r="K6115" t="s">
        <v>29</v>
      </c>
      <c r="L6115" t="s">
        <v>9281</v>
      </c>
      <c r="M6115" t="s">
        <v>9210</v>
      </c>
      <c r="O6115">
        <v>12</v>
      </c>
      <c r="P6115" t="s">
        <v>9226</v>
      </c>
      <c r="Q6115">
        <v>18</v>
      </c>
      <c r="R6115">
        <v>16</v>
      </c>
      <c r="S6115" t="s">
        <v>9257</v>
      </c>
      <c r="T6115" t="s">
        <v>9262</v>
      </c>
      <c r="U6115" t="s">
        <v>9282</v>
      </c>
      <c r="V6115" t="str" cm="1">
        <f t="array" ref="V6115">_xlfn.IFS(Hospital_Emergency_Room_Data[[#This Row],[Day]]&lt;=10,"Start(1-10)",Hospital_Emergency_Room_Data[[#This Row],[Day]]&lt;=20,"Middle(11-20)",Hospital_Emergency_Room_Data[[#This Row],[Day]]&gt;20,"End(21-30)")</f>
        <v>Middle(11-20)</v>
      </c>
    </row>
    <row r="6116" spans="1:22">
      <c r="A6116">
        <v>568193778</v>
      </c>
      <c r="B6116" t="s">
        <v>6121</v>
      </c>
      <c r="C6116" s="1">
        <v>45086</v>
      </c>
      <c r="D6116" t="str">
        <f>TEXT(Hospital_Emergency_Room_Data[[#This Row],[Patient Admission Date]],"mmm")</f>
        <v>Jun</v>
      </c>
      <c r="E6116">
        <f>YEAR(Hospital_Emergency_Room_Data[[#This Row],[Patient Admission Date]])</f>
        <v>2023</v>
      </c>
      <c r="F6116" s="2">
        <v>0.4597222222222222</v>
      </c>
      <c r="G6116" s="8" t="str">
        <f>TEXT(Hospital_Emergency_Room_Data[[#This Row],[Patient Admission Date]],"dddd")</f>
        <v>Friday</v>
      </c>
      <c r="H6116" t="s">
        <v>41</v>
      </c>
      <c r="I6116">
        <v>59</v>
      </c>
      <c r="J6116" s="5" t="s">
        <v>9219</v>
      </c>
      <c r="K6116" t="s">
        <v>29</v>
      </c>
      <c r="L6116" t="s">
        <v>9281</v>
      </c>
      <c r="M6116" t="s">
        <v>9210</v>
      </c>
      <c r="O6116">
        <v>27</v>
      </c>
      <c r="P6116" t="s">
        <v>9226</v>
      </c>
      <c r="Q6116">
        <v>9</v>
      </c>
      <c r="R6116">
        <v>11</v>
      </c>
      <c r="S6116" t="s">
        <v>9255</v>
      </c>
      <c r="T6116" t="s">
        <v>9265</v>
      </c>
      <c r="U6116" t="s">
        <v>9282</v>
      </c>
      <c r="V6116" t="str" cm="1">
        <f t="array" ref="V6116">_xlfn.IFS(Hospital_Emergency_Room_Data[[#This Row],[Day]]&lt;=10,"Start(1-10)",Hospital_Emergency_Room_Data[[#This Row],[Day]]&lt;=20,"Middle(11-20)",Hospital_Emergency_Room_Data[[#This Row],[Day]]&gt;20,"End(21-30)")</f>
        <v>Start(1-10)</v>
      </c>
    </row>
    <row r="6117" spans="1:22">
      <c r="A6117">
        <v>123690013</v>
      </c>
      <c r="B6117" t="s">
        <v>6122</v>
      </c>
      <c r="C6117" s="1">
        <v>45255</v>
      </c>
      <c r="D6117" t="str">
        <f>TEXT(Hospital_Emergency_Room_Data[[#This Row],[Patient Admission Date]],"mmm")</f>
        <v>Nov</v>
      </c>
      <c r="E6117">
        <f>YEAR(Hospital_Emergency_Room_Data[[#This Row],[Patient Admission Date]])</f>
        <v>2023</v>
      </c>
      <c r="F6117" s="2">
        <v>0.55486111111111114</v>
      </c>
      <c r="G6117" s="8" t="str">
        <f>TEXT(Hospital_Emergency_Room_Data[[#This Row],[Patient Admission Date]],"dddd")</f>
        <v>Saturday</v>
      </c>
      <c r="H6117" t="s">
        <v>41</v>
      </c>
      <c r="I6117">
        <v>17</v>
      </c>
      <c r="J6117" s="5" t="s">
        <v>9220</v>
      </c>
      <c r="K6117" t="s">
        <v>29</v>
      </c>
      <c r="L6117" t="s">
        <v>9281</v>
      </c>
      <c r="M6117" t="s">
        <v>9210</v>
      </c>
      <c r="O6117">
        <v>32</v>
      </c>
      <c r="P6117" t="s">
        <v>9225</v>
      </c>
      <c r="Q6117">
        <v>25</v>
      </c>
      <c r="R6117">
        <v>13</v>
      </c>
      <c r="S6117" t="s">
        <v>9257</v>
      </c>
      <c r="T6117" t="s">
        <v>9264</v>
      </c>
      <c r="U6117" t="s">
        <v>9300</v>
      </c>
      <c r="V6117" t="str" cm="1">
        <f t="array" ref="V6117">_xlfn.IFS(Hospital_Emergency_Room_Data[[#This Row],[Day]]&lt;=10,"Start(1-10)",Hospital_Emergency_Room_Data[[#This Row],[Day]]&lt;=20,"Middle(11-20)",Hospital_Emergency_Room_Data[[#This Row],[Day]]&gt;20,"End(21-30)")</f>
        <v>End(21-30)</v>
      </c>
    </row>
    <row r="6118" spans="1:22">
      <c r="A6118">
        <v>329628828</v>
      </c>
      <c r="B6118" t="s">
        <v>6123</v>
      </c>
      <c r="C6118" s="1">
        <v>45441</v>
      </c>
      <c r="D6118" t="str">
        <f>TEXT(Hospital_Emergency_Room_Data[[#This Row],[Patient Admission Date]],"mmm")</f>
        <v>May</v>
      </c>
      <c r="E6118">
        <f>YEAR(Hospital_Emergency_Room_Data[[#This Row],[Patient Admission Date]])</f>
        <v>2024</v>
      </c>
      <c r="F6118" s="2">
        <v>0.46250000000000002</v>
      </c>
      <c r="G6118" s="8" t="str">
        <f>TEXT(Hospital_Emergency_Room_Data[[#This Row],[Patient Admission Date]],"dddd")</f>
        <v>Wednesday</v>
      </c>
      <c r="H6118" t="s">
        <v>41</v>
      </c>
      <c r="I6118">
        <v>20</v>
      </c>
      <c r="J6118" s="5" t="s">
        <v>9220</v>
      </c>
      <c r="K6118" t="s">
        <v>29</v>
      </c>
      <c r="L6118" t="s">
        <v>9281</v>
      </c>
      <c r="M6118" t="s">
        <v>9210</v>
      </c>
      <c r="O6118">
        <v>37</v>
      </c>
      <c r="P6118" t="s">
        <v>9225</v>
      </c>
      <c r="Q6118">
        <v>29</v>
      </c>
      <c r="R6118">
        <v>11</v>
      </c>
      <c r="S6118" t="s">
        <v>9255</v>
      </c>
      <c r="T6118" t="s">
        <v>9264</v>
      </c>
      <c r="U6118" t="s">
        <v>9300</v>
      </c>
      <c r="V6118" t="str" cm="1">
        <f t="array" ref="V6118">_xlfn.IFS(Hospital_Emergency_Room_Data[[#This Row],[Day]]&lt;=10,"Start(1-10)",Hospital_Emergency_Room_Data[[#This Row],[Day]]&lt;=20,"Middle(11-20)",Hospital_Emergency_Room_Data[[#This Row],[Day]]&gt;20,"End(21-30)")</f>
        <v>End(21-30)</v>
      </c>
    </row>
    <row r="6119" spans="1:22">
      <c r="A6119">
        <v>408057112</v>
      </c>
      <c r="B6119" t="s">
        <v>6124</v>
      </c>
      <c r="C6119" s="1">
        <v>45024</v>
      </c>
      <c r="D6119" t="str">
        <f>TEXT(Hospital_Emergency_Room_Data[[#This Row],[Patient Admission Date]],"mmm")</f>
        <v>Apr</v>
      </c>
      <c r="E6119">
        <f>YEAR(Hospital_Emergency_Room_Data[[#This Row],[Patient Admission Date]])</f>
        <v>2023</v>
      </c>
      <c r="F6119" s="2">
        <v>0.52361111111111114</v>
      </c>
      <c r="G6119" s="8" t="str">
        <f>TEXT(Hospital_Emergency_Room_Data[[#This Row],[Patient Admission Date]],"dddd")</f>
        <v>Saturday</v>
      </c>
      <c r="H6119" t="s">
        <v>41</v>
      </c>
      <c r="I6119">
        <v>73</v>
      </c>
      <c r="J6119" s="5" t="s">
        <v>9222</v>
      </c>
      <c r="K6119" t="s">
        <v>29</v>
      </c>
      <c r="L6119" t="s">
        <v>9281</v>
      </c>
      <c r="M6119" t="s">
        <v>9210</v>
      </c>
      <c r="O6119">
        <v>40</v>
      </c>
      <c r="P6119" t="s">
        <v>9225</v>
      </c>
      <c r="Q6119">
        <v>8</v>
      </c>
      <c r="R6119">
        <v>12</v>
      </c>
      <c r="S6119" t="s">
        <v>9257</v>
      </c>
      <c r="T6119" t="s">
        <v>9265</v>
      </c>
      <c r="U6119" t="s">
        <v>9300</v>
      </c>
      <c r="V6119" t="str" cm="1">
        <f t="array" ref="V6119">_xlfn.IFS(Hospital_Emergency_Room_Data[[#This Row],[Day]]&lt;=10,"Start(1-10)",Hospital_Emergency_Room_Data[[#This Row],[Day]]&lt;=20,"Middle(11-20)",Hospital_Emergency_Room_Data[[#This Row],[Day]]&gt;20,"End(21-30)")</f>
        <v>Start(1-10)</v>
      </c>
    </row>
    <row r="6120" spans="1:22">
      <c r="A6120">
        <v>842238616</v>
      </c>
      <c r="B6120" t="s">
        <v>6125</v>
      </c>
      <c r="C6120" s="1">
        <v>45168</v>
      </c>
      <c r="D6120" t="str">
        <f>TEXT(Hospital_Emergency_Room_Data[[#This Row],[Patient Admission Date]],"mmm")</f>
        <v>Aug</v>
      </c>
      <c r="E6120">
        <f>YEAR(Hospital_Emergency_Room_Data[[#This Row],[Patient Admission Date]])</f>
        <v>2023</v>
      </c>
      <c r="F6120" s="2">
        <v>0.82777777777777772</v>
      </c>
      <c r="G6120" s="8" t="str">
        <f>TEXT(Hospital_Emergency_Room_Data[[#This Row],[Patient Admission Date]],"dddd")</f>
        <v>Wednesday</v>
      </c>
      <c r="H6120" t="s">
        <v>41</v>
      </c>
      <c r="I6120">
        <v>47</v>
      </c>
      <c r="J6120" s="5" t="s">
        <v>9219</v>
      </c>
      <c r="K6120" t="s">
        <v>29</v>
      </c>
      <c r="L6120" t="s">
        <v>9281</v>
      </c>
      <c r="M6120" t="s">
        <v>9210</v>
      </c>
      <c r="O6120">
        <v>56</v>
      </c>
      <c r="P6120" t="s">
        <v>9225</v>
      </c>
      <c r="Q6120">
        <v>30</v>
      </c>
      <c r="R6120">
        <v>19</v>
      </c>
      <c r="S6120" t="s">
        <v>9256</v>
      </c>
      <c r="T6120" t="s">
        <v>9264</v>
      </c>
      <c r="U6120" t="s">
        <v>9283</v>
      </c>
      <c r="V6120" t="str" cm="1">
        <f t="array" ref="V6120">_xlfn.IFS(Hospital_Emergency_Room_Data[[#This Row],[Day]]&lt;=10,"Start(1-10)",Hospital_Emergency_Room_Data[[#This Row],[Day]]&lt;=20,"Middle(11-20)",Hospital_Emergency_Room_Data[[#This Row],[Day]]&gt;20,"End(21-30)")</f>
        <v>End(21-30)</v>
      </c>
    </row>
    <row r="6121" spans="1:22">
      <c r="A6121">
        <v>476514466</v>
      </c>
      <c r="B6121" t="s">
        <v>6126</v>
      </c>
      <c r="C6121" s="1">
        <v>45308</v>
      </c>
      <c r="D6121" t="str">
        <f>TEXT(Hospital_Emergency_Room_Data[[#This Row],[Patient Admission Date]],"mmm")</f>
        <v>Jan</v>
      </c>
      <c r="E6121">
        <f>YEAR(Hospital_Emergency_Room_Data[[#This Row],[Patient Admission Date]])</f>
        <v>2024</v>
      </c>
      <c r="F6121" s="2">
        <v>0.70277777777777772</v>
      </c>
      <c r="G6121" s="8" t="str">
        <f>TEXT(Hospital_Emergency_Room_Data[[#This Row],[Patient Admission Date]],"dddd")</f>
        <v>Wednesday</v>
      </c>
      <c r="H6121" t="s">
        <v>41</v>
      </c>
      <c r="I6121">
        <v>69</v>
      </c>
      <c r="J6121" s="5" t="s">
        <v>9217</v>
      </c>
      <c r="K6121" t="s">
        <v>29</v>
      </c>
      <c r="L6121" t="s">
        <v>9281</v>
      </c>
      <c r="M6121" t="s">
        <v>9210</v>
      </c>
      <c r="O6121">
        <v>31</v>
      </c>
      <c r="P6121" t="s">
        <v>9225</v>
      </c>
      <c r="Q6121">
        <v>17</v>
      </c>
      <c r="R6121">
        <v>16</v>
      </c>
      <c r="S6121" t="s">
        <v>9257</v>
      </c>
      <c r="T6121" t="s">
        <v>9262</v>
      </c>
      <c r="U6121" t="s">
        <v>9300</v>
      </c>
      <c r="V6121" t="str" cm="1">
        <f t="array" ref="V6121">_xlfn.IFS(Hospital_Emergency_Room_Data[[#This Row],[Day]]&lt;=10,"Start(1-10)",Hospital_Emergency_Room_Data[[#This Row],[Day]]&lt;=20,"Middle(11-20)",Hospital_Emergency_Room_Data[[#This Row],[Day]]&gt;20,"End(21-30)")</f>
        <v>Middle(11-20)</v>
      </c>
    </row>
    <row r="6122" spans="1:22">
      <c r="A6122">
        <v>762644163</v>
      </c>
      <c r="B6122" t="s">
        <v>6127</v>
      </c>
      <c r="C6122" s="1">
        <v>45027</v>
      </c>
      <c r="D6122" t="str">
        <f>TEXT(Hospital_Emergency_Room_Data[[#This Row],[Patient Admission Date]],"mmm")</f>
        <v>Apr</v>
      </c>
      <c r="E6122">
        <f>YEAR(Hospital_Emergency_Room_Data[[#This Row],[Patient Admission Date]])</f>
        <v>2023</v>
      </c>
      <c r="F6122" s="2">
        <v>3.5416666666666666E-2</v>
      </c>
      <c r="G6122" s="8" t="str">
        <f>TEXT(Hospital_Emergency_Room_Data[[#This Row],[Patient Admission Date]],"dddd")</f>
        <v>Tuesday</v>
      </c>
      <c r="H6122" t="s">
        <v>41</v>
      </c>
      <c r="I6122">
        <v>73</v>
      </c>
      <c r="J6122" s="5" t="s">
        <v>9222</v>
      </c>
      <c r="K6122" t="s">
        <v>29</v>
      </c>
      <c r="L6122" t="s">
        <v>9281</v>
      </c>
      <c r="M6122" t="s">
        <v>9210</v>
      </c>
      <c r="O6122">
        <v>16</v>
      </c>
      <c r="P6122" t="s">
        <v>9226</v>
      </c>
      <c r="Q6122">
        <v>11</v>
      </c>
      <c r="R6122">
        <v>0</v>
      </c>
      <c r="S6122" t="s">
        <v>9258</v>
      </c>
      <c r="T6122" t="s">
        <v>9265</v>
      </c>
      <c r="U6122" t="s">
        <v>9282</v>
      </c>
      <c r="V6122" t="str" cm="1">
        <f t="array" ref="V6122">_xlfn.IFS(Hospital_Emergency_Room_Data[[#This Row],[Day]]&lt;=10,"Start(1-10)",Hospital_Emergency_Room_Data[[#This Row],[Day]]&lt;=20,"Middle(11-20)",Hospital_Emergency_Room_Data[[#This Row],[Day]]&gt;20,"End(21-30)")</f>
        <v>Middle(11-20)</v>
      </c>
    </row>
    <row r="6123" spans="1:22">
      <c r="A6123">
        <v>308060949</v>
      </c>
      <c r="B6123" t="s">
        <v>6128</v>
      </c>
      <c r="C6123" s="1">
        <v>45288</v>
      </c>
      <c r="D6123" t="str">
        <f>TEXT(Hospital_Emergency_Room_Data[[#This Row],[Patient Admission Date]],"mmm")</f>
        <v>Dec</v>
      </c>
      <c r="E6123">
        <f>YEAR(Hospital_Emergency_Room_Data[[#This Row],[Patient Admission Date]])</f>
        <v>2023</v>
      </c>
      <c r="F6123" s="2">
        <v>0.47222222222222221</v>
      </c>
      <c r="G6123" s="8" t="str">
        <f>TEXT(Hospital_Emergency_Room_Data[[#This Row],[Patient Admission Date]],"dddd")</f>
        <v>Thursday</v>
      </c>
      <c r="H6123" t="s">
        <v>41</v>
      </c>
      <c r="I6123">
        <v>21</v>
      </c>
      <c r="J6123" s="5" t="s">
        <v>9220</v>
      </c>
      <c r="K6123" t="s">
        <v>29</v>
      </c>
      <c r="L6123" t="s">
        <v>9281</v>
      </c>
      <c r="M6123" t="s">
        <v>9210</v>
      </c>
      <c r="O6123">
        <v>49</v>
      </c>
      <c r="P6123" t="s">
        <v>9225</v>
      </c>
      <c r="Q6123">
        <v>28</v>
      </c>
      <c r="R6123">
        <v>11</v>
      </c>
      <c r="S6123" t="s">
        <v>9255</v>
      </c>
      <c r="T6123" t="s">
        <v>9264</v>
      </c>
      <c r="U6123" t="s">
        <v>9283</v>
      </c>
      <c r="V6123" t="str" cm="1">
        <f t="array" ref="V6123">_xlfn.IFS(Hospital_Emergency_Room_Data[[#This Row],[Day]]&lt;=10,"Start(1-10)",Hospital_Emergency_Room_Data[[#This Row],[Day]]&lt;=20,"Middle(11-20)",Hospital_Emergency_Room_Data[[#This Row],[Day]]&gt;20,"End(21-30)")</f>
        <v>End(21-30)</v>
      </c>
    </row>
    <row r="6124" spans="1:22">
      <c r="A6124">
        <v>330639568</v>
      </c>
      <c r="B6124" t="s">
        <v>6129</v>
      </c>
      <c r="C6124" s="1">
        <v>45324</v>
      </c>
      <c r="D6124" t="str">
        <f>TEXT(Hospital_Emergency_Room_Data[[#This Row],[Patient Admission Date]],"mmm")</f>
        <v>Feb</v>
      </c>
      <c r="E6124">
        <f>YEAR(Hospital_Emergency_Room_Data[[#This Row],[Patient Admission Date]])</f>
        <v>2024</v>
      </c>
      <c r="F6124" s="2">
        <v>0.99861111111111112</v>
      </c>
      <c r="G6124" s="8" t="str">
        <f>TEXT(Hospital_Emergency_Room_Data[[#This Row],[Patient Admission Date]],"dddd")</f>
        <v>Friday</v>
      </c>
      <c r="H6124" t="s">
        <v>41</v>
      </c>
      <c r="I6124">
        <v>24</v>
      </c>
      <c r="J6124" s="5" t="s">
        <v>9220</v>
      </c>
      <c r="K6124" t="s">
        <v>29</v>
      </c>
      <c r="L6124" t="s">
        <v>9281</v>
      </c>
      <c r="M6124" t="s">
        <v>9210</v>
      </c>
      <c r="O6124">
        <v>37</v>
      </c>
      <c r="P6124" t="s">
        <v>9225</v>
      </c>
      <c r="Q6124">
        <v>2</v>
      </c>
      <c r="R6124">
        <v>23</v>
      </c>
      <c r="S6124" t="s">
        <v>9256</v>
      </c>
      <c r="T6124" t="s">
        <v>9263</v>
      </c>
      <c r="U6124" t="s">
        <v>9300</v>
      </c>
      <c r="V6124" t="str" cm="1">
        <f t="array" ref="V6124">_xlfn.IFS(Hospital_Emergency_Room_Data[[#This Row],[Day]]&lt;=10,"Start(1-10)",Hospital_Emergency_Room_Data[[#This Row],[Day]]&lt;=20,"Middle(11-20)",Hospital_Emergency_Room_Data[[#This Row],[Day]]&gt;20,"End(21-30)")</f>
        <v>Start(1-10)</v>
      </c>
    </row>
    <row r="6125" spans="1:22">
      <c r="A6125">
        <v>846439311</v>
      </c>
      <c r="B6125" t="s">
        <v>6130</v>
      </c>
      <c r="C6125" s="1">
        <v>45550</v>
      </c>
      <c r="D6125" t="str">
        <f>TEXT(Hospital_Emergency_Room_Data[[#This Row],[Patient Admission Date]],"mmm")</f>
        <v>Sep</v>
      </c>
      <c r="E6125">
        <f>YEAR(Hospital_Emergency_Room_Data[[#This Row],[Patient Admission Date]])</f>
        <v>2024</v>
      </c>
      <c r="F6125" s="2">
        <v>0.52916666666666667</v>
      </c>
      <c r="G6125" s="8" t="str">
        <f>TEXT(Hospital_Emergency_Room_Data[[#This Row],[Patient Admission Date]],"dddd")</f>
        <v>Sunday</v>
      </c>
      <c r="H6125" t="s">
        <v>41</v>
      </c>
      <c r="I6125">
        <v>16</v>
      </c>
      <c r="J6125" s="5" t="s">
        <v>9220</v>
      </c>
      <c r="K6125" t="s">
        <v>29</v>
      </c>
      <c r="L6125" t="s">
        <v>9281</v>
      </c>
      <c r="M6125" t="s">
        <v>9210</v>
      </c>
      <c r="O6125">
        <v>16</v>
      </c>
      <c r="P6125" t="s">
        <v>9226</v>
      </c>
      <c r="Q6125">
        <v>15</v>
      </c>
      <c r="R6125">
        <v>12</v>
      </c>
      <c r="S6125" t="s">
        <v>9257</v>
      </c>
      <c r="T6125" t="s">
        <v>9262</v>
      </c>
      <c r="U6125" t="s">
        <v>9282</v>
      </c>
      <c r="V6125" t="str" cm="1">
        <f t="array" ref="V6125">_xlfn.IFS(Hospital_Emergency_Room_Data[[#This Row],[Day]]&lt;=10,"Start(1-10)",Hospital_Emergency_Room_Data[[#This Row],[Day]]&lt;=20,"Middle(11-20)",Hospital_Emergency_Room_Data[[#This Row],[Day]]&gt;20,"End(21-30)")</f>
        <v>Middle(11-20)</v>
      </c>
    </row>
    <row r="6126" spans="1:22">
      <c r="A6126">
        <v>349547421</v>
      </c>
      <c r="B6126" t="s">
        <v>6131</v>
      </c>
      <c r="C6126" s="1">
        <v>45431</v>
      </c>
      <c r="D6126" t="str">
        <f>TEXT(Hospital_Emergency_Room_Data[[#This Row],[Patient Admission Date]],"mmm")</f>
        <v>May</v>
      </c>
      <c r="E6126">
        <f>YEAR(Hospital_Emergency_Room_Data[[#This Row],[Patient Admission Date]])</f>
        <v>2024</v>
      </c>
      <c r="F6126" s="2">
        <v>0.69166666666666665</v>
      </c>
      <c r="G6126" s="8" t="str">
        <f>TEXT(Hospital_Emergency_Room_Data[[#This Row],[Patient Admission Date]],"dddd")</f>
        <v>Sunday</v>
      </c>
      <c r="H6126" t="s">
        <v>41</v>
      </c>
      <c r="I6126">
        <v>54</v>
      </c>
      <c r="J6126" s="5" t="s">
        <v>9219</v>
      </c>
      <c r="K6126" t="s">
        <v>29</v>
      </c>
      <c r="L6126" t="s">
        <v>9281</v>
      </c>
      <c r="M6126" t="s">
        <v>9210</v>
      </c>
      <c r="O6126">
        <v>34</v>
      </c>
      <c r="P6126" t="s">
        <v>9225</v>
      </c>
      <c r="Q6126">
        <v>19</v>
      </c>
      <c r="R6126">
        <v>16</v>
      </c>
      <c r="S6126" t="s">
        <v>9257</v>
      </c>
      <c r="T6126" t="s">
        <v>9262</v>
      </c>
      <c r="U6126" t="s">
        <v>9300</v>
      </c>
      <c r="V6126" t="str" cm="1">
        <f t="array" ref="V6126">_xlfn.IFS(Hospital_Emergency_Room_Data[[#This Row],[Day]]&lt;=10,"Start(1-10)",Hospital_Emergency_Room_Data[[#This Row],[Day]]&lt;=20,"Middle(11-20)",Hospital_Emergency_Room_Data[[#This Row],[Day]]&gt;20,"End(21-30)")</f>
        <v>Middle(11-20)</v>
      </c>
    </row>
    <row r="6127" spans="1:22">
      <c r="A6127">
        <v>804616179</v>
      </c>
      <c r="B6127" t="s">
        <v>6132</v>
      </c>
      <c r="C6127" s="1">
        <v>45348</v>
      </c>
      <c r="D6127" t="str">
        <f>TEXT(Hospital_Emergency_Room_Data[[#This Row],[Patient Admission Date]],"mmm")</f>
        <v>Feb</v>
      </c>
      <c r="E6127">
        <f>YEAR(Hospital_Emergency_Room_Data[[#This Row],[Patient Admission Date]])</f>
        <v>2024</v>
      </c>
      <c r="F6127" s="2">
        <v>0.81736111111111109</v>
      </c>
      <c r="G6127" s="8" t="str">
        <f>TEXT(Hospital_Emergency_Room_Data[[#This Row],[Patient Admission Date]],"dddd")</f>
        <v>Monday</v>
      </c>
      <c r="H6127" t="s">
        <v>41</v>
      </c>
      <c r="I6127">
        <v>50</v>
      </c>
      <c r="J6127" s="5" t="s">
        <v>9219</v>
      </c>
      <c r="K6127" t="s">
        <v>29</v>
      </c>
      <c r="L6127" t="s">
        <v>9281</v>
      </c>
      <c r="M6127" t="s">
        <v>9210</v>
      </c>
      <c r="O6127">
        <v>60</v>
      </c>
      <c r="P6127" t="s">
        <v>9225</v>
      </c>
      <c r="Q6127">
        <v>26</v>
      </c>
      <c r="R6127">
        <v>19</v>
      </c>
      <c r="S6127" t="s">
        <v>9256</v>
      </c>
      <c r="T6127" t="s">
        <v>9264</v>
      </c>
      <c r="U6127" t="s">
        <v>9283</v>
      </c>
      <c r="V6127" t="str" cm="1">
        <f t="array" ref="V6127">_xlfn.IFS(Hospital_Emergency_Room_Data[[#This Row],[Day]]&lt;=10,"Start(1-10)",Hospital_Emergency_Room_Data[[#This Row],[Day]]&lt;=20,"Middle(11-20)",Hospital_Emergency_Room_Data[[#This Row],[Day]]&gt;20,"End(21-30)")</f>
        <v>End(21-30)</v>
      </c>
    </row>
    <row r="6128" spans="1:22">
      <c r="A6128">
        <v>787252151</v>
      </c>
      <c r="B6128" t="s">
        <v>6133</v>
      </c>
      <c r="C6128" s="1">
        <v>45432</v>
      </c>
      <c r="D6128" t="str">
        <f>TEXT(Hospital_Emergency_Room_Data[[#This Row],[Patient Admission Date]],"mmm")</f>
        <v>May</v>
      </c>
      <c r="E6128">
        <f>YEAR(Hospital_Emergency_Room_Data[[#This Row],[Patient Admission Date]])</f>
        <v>2024</v>
      </c>
      <c r="F6128" s="2">
        <v>0.11527777777777778</v>
      </c>
      <c r="G6128" s="8" t="str">
        <f>TEXT(Hospital_Emergency_Room_Data[[#This Row],[Patient Admission Date]],"dddd")</f>
        <v>Monday</v>
      </c>
      <c r="H6128" t="s">
        <v>41</v>
      </c>
      <c r="I6128">
        <v>41</v>
      </c>
      <c r="J6128" s="5" t="s">
        <v>9223</v>
      </c>
      <c r="K6128" t="s">
        <v>29</v>
      </c>
      <c r="L6128" t="s">
        <v>9281</v>
      </c>
      <c r="M6128" t="s">
        <v>9210</v>
      </c>
      <c r="O6128">
        <v>19</v>
      </c>
      <c r="P6128" t="s">
        <v>9226</v>
      </c>
      <c r="Q6128">
        <v>20</v>
      </c>
      <c r="R6128">
        <v>2</v>
      </c>
      <c r="S6128" t="s">
        <v>9258</v>
      </c>
      <c r="T6128" t="s">
        <v>9262</v>
      </c>
      <c r="U6128" t="s">
        <v>9282</v>
      </c>
      <c r="V6128" t="str" cm="1">
        <f t="array" ref="V6128">_xlfn.IFS(Hospital_Emergency_Room_Data[[#This Row],[Day]]&lt;=10,"Start(1-10)",Hospital_Emergency_Room_Data[[#This Row],[Day]]&lt;=20,"Middle(11-20)",Hospital_Emergency_Room_Data[[#This Row],[Day]]&gt;20,"End(21-30)")</f>
        <v>Middle(11-20)</v>
      </c>
    </row>
    <row r="6129" spans="1:22">
      <c r="A6129">
        <v>316124150</v>
      </c>
      <c r="B6129" t="s">
        <v>6134</v>
      </c>
      <c r="C6129" s="1">
        <v>45471</v>
      </c>
      <c r="D6129" t="str">
        <f>TEXT(Hospital_Emergency_Room_Data[[#This Row],[Patient Admission Date]],"mmm")</f>
        <v>Jun</v>
      </c>
      <c r="E6129">
        <f>YEAR(Hospital_Emergency_Room_Data[[#This Row],[Patient Admission Date]])</f>
        <v>2024</v>
      </c>
      <c r="F6129" s="2">
        <v>0.51597222222222228</v>
      </c>
      <c r="G6129" s="8" t="str">
        <f>TEXT(Hospital_Emergency_Room_Data[[#This Row],[Patient Admission Date]],"dddd")</f>
        <v>Friday</v>
      </c>
      <c r="H6129" t="s">
        <v>41</v>
      </c>
      <c r="I6129">
        <v>9</v>
      </c>
      <c r="J6129" s="5" t="s">
        <v>9221</v>
      </c>
      <c r="K6129" t="s">
        <v>29</v>
      </c>
      <c r="L6129" t="s">
        <v>9281</v>
      </c>
      <c r="M6129" t="s">
        <v>9210</v>
      </c>
      <c r="O6129">
        <v>10</v>
      </c>
      <c r="P6129" t="s">
        <v>9226</v>
      </c>
      <c r="Q6129">
        <v>28</v>
      </c>
      <c r="R6129">
        <v>12</v>
      </c>
      <c r="S6129" t="s">
        <v>9257</v>
      </c>
      <c r="T6129" t="s">
        <v>9264</v>
      </c>
      <c r="U6129" t="s">
        <v>9282</v>
      </c>
      <c r="V6129" t="str" cm="1">
        <f t="array" ref="V6129">_xlfn.IFS(Hospital_Emergency_Room_Data[[#This Row],[Day]]&lt;=10,"Start(1-10)",Hospital_Emergency_Room_Data[[#This Row],[Day]]&lt;=20,"Middle(11-20)",Hospital_Emergency_Room_Data[[#This Row],[Day]]&gt;20,"End(21-30)")</f>
        <v>End(21-30)</v>
      </c>
    </row>
    <row r="6130" spans="1:22">
      <c r="A6130">
        <v>777621853</v>
      </c>
      <c r="B6130" t="s">
        <v>6135</v>
      </c>
      <c r="C6130" s="1">
        <v>45103</v>
      </c>
      <c r="D6130" t="str">
        <f>TEXT(Hospital_Emergency_Room_Data[[#This Row],[Patient Admission Date]],"mmm")</f>
        <v>Jun</v>
      </c>
      <c r="E6130">
        <f>YEAR(Hospital_Emergency_Room_Data[[#This Row],[Patient Admission Date]])</f>
        <v>2023</v>
      </c>
      <c r="F6130" s="2">
        <v>0.70277777777777772</v>
      </c>
      <c r="G6130" s="8" t="str">
        <f>TEXT(Hospital_Emergency_Room_Data[[#This Row],[Patient Admission Date]],"dddd")</f>
        <v>Monday</v>
      </c>
      <c r="H6130" t="s">
        <v>41</v>
      </c>
      <c r="I6130">
        <v>28</v>
      </c>
      <c r="J6130" s="5" t="s">
        <v>9220</v>
      </c>
      <c r="K6130" t="s">
        <v>29</v>
      </c>
      <c r="L6130" t="s">
        <v>9281</v>
      </c>
      <c r="M6130" t="s">
        <v>9210</v>
      </c>
      <c r="O6130">
        <v>12</v>
      </c>
      <c r="P6130" t="s">
        <v>9226</v>
      </c>
      <c r="Q6130">
        <v>26</v>
      </c>
      <c r="R6130">
        <v>16</v>
      </c>
      <c r="S6130" t="s">
        <v>9257</v>
      </c>
      <c r="T6130" t="s">
        <v>9264</v>
      </c>
      <c r="U6130" t="s">
        <v>9282</v>
      </c>
      <c r="V6130" t="str" cm="1">
        <f t="array" ref="V6130">_xlfn.IFS(Hospital_Emergency_Room_Data[[#This Row],[Day]]&lt;=10,"Start(1-10)",Hospital_Emergency_Room_Data[[#This Row],[Day]]&lt;=20,"Middle(11-20)",Hospital_Emergency_Room_Data[[#This Row],[Day]]&gt;20,"End(21-30)")</f>
        <v>End(21-30)</v>
      </c>
    </row>
    <row r="6131" spans="1:22">
      <c r="A6131">
        <v>160371828</v>
      </c>
      <c r="B6131" t="s">
        <v>6136</v>
      </c>
      <c r="C6131" s="1">
        <v>45277</v>
      </c>
      <c r="D6131" t="str">
        <f>TEXT(Hospital_Emergency_Room_Data[[#This Row],[Patient Admission Date]],"mmm")</f>
        <v>Dec</v>
      </c>
      <c r="E6131">
        <f>YEAR(Hospital_Emergency_Room_Data[[#This Row],[Patient Admission Date]])</f>
        <v>2023</v>
      </c>
      <c r="F6131" s="2">
        <v>0.70902777777777781</v>
      </c>
      <c r="G6131" s="8" t="str">
        <f>TEXT(Hospital_Emergency_Room_Data[[#This Row],[Patient Admission Date]],"dddd")</f>
        <v>Sunday</v>
      </c>
      <c r="H6131" t="s">
        <v>41</v>
      </c>
      <c r="I6131">
        <v>58</v>
      </c>
      <c r="J6131" s="5" t="s">
        <v>9219</v>
      </c>
      <c r="K6131" t="s">
        <v>29</v>
      </c>
      <c r="L6131" t="s">
        <v>9281</v>
      </c>
      <c r="M6131" t="s">
        <v>9210</v>
      </c>
      <c r="O6131">
        <v>18</v>
      </c>
      <c r="P6131" t="s">
        <v>9226</v>
      </c>
      <c r="Q6131">
        <v>17</v>
      </c>
      <c r="R6131">
        <v>17</v>
      </c>
      <c r="S6131" t="s">
        <v>9257</v>
      </c>
      <c r="T6131" t="s">
        <v>9262</v>
      </c>
      <c r="U6131" t="s">
        <v>9282</v>
      </c>
      <c r="V6131" t="str" cm="1">
        <f t="array" ref="V6131">_xlfn.IFS(Hospital_Emergency_Room_Data[[#This Row],[Day]]&lt;=10,"Start(1-10)",Hospital_Emergency_Room_Data[[#This Row],[Day]]&lt;=20,"Middle(11-20)",Hospital_Emergency_Room_Data[[#This Row],[Day]]&gt;20,"End(21-30)")</f>
        <v>Middle(11-20)</v>
      </c>
    </row>
    <row r="6132" spans="1:22">
      <c r="A6132">
        <v>871258116</v>
      </c>
      <c r="B6132" t="s">
        <v>6137</v>
      </c>
      <c r="C6132" s="1">
        <v>45542</v>
      </c>
      <c r="D6132" t="str">
        <f>TEXT(Hospital_Emergency_Room_Data[[#This Row],[Patient Admission Date]],"mmm")</f>
        <v>Sep</v>
      </c>
      <c r="E6132">
        <f>YEAR(Hospital_Emergency_Room_Data[[#This Row],[Patient Admission Date]])</f>
        <v>2024</v>
      </c>
      <c r="F6132" s="2">
        <v>0.17083333333333334</v>
      </c>
      <c r="G6132" s="8" t="str">
        <f>TEXT(Hospital_Emergency_Room_Data[[#This Row],[Patient Admission Date]],"dddd")</f>
        <v>Saturday</v>
      </c>
      <c r="H6132" t="s">
        <v>41</v>
      </c>
      <c r="I6132">
        <v>54</v>
      </c>
      <c r="J6132" s="5" t="s">
        <v>9219</v>
      </c>
      <c r="K6132" t="s">
        <v>29</v>
      </c>
      <c r="L6132" t="s">
        <v>9281</v>
      </c>
      <c r="M6132" t="s">
        <v>9210</v>
      </c>
      <c r="O6132">
        <v>60</v>
      </c>
      <c r="P6132" t="s">
        <v>9225</v>
      </c>
      <c r="Q6132">
        <v>7</v>
      </c>
      <c r="R6132">
        <v>4</v>
      </c>
      <c r="S6132" t="s">
        <v>9258</v>
      </c>
      <c r="T6132" t="s">
        <v>9263</v>
      </c>
      <c r="U6132" t="s">
        <v>9283</v>
      </c>
      <c r="V6132" t="str" cm="1">
        <f t="array" ref="V6132">_xlfn.IFS(Hospital_Emergency_Room_Data[[#This Row],[Day]]&lt;=10,"Start(1-10)",Hospital_Emergency_Room_Data[[#This Row],[Day]]&lt;=20,"Middle(11-20)",Hospital_Emergency_Room_Data[[#This Row],[Day]]&gt;20,"End(21-30)")</f>
        <v>Start(1-10)</v>
      </c>
    </row>
    <row r="6133" spans="1:22">
      <c r="A6133">
        <v>638341905</v>
      </c>
      <c r="B6133" t="s">
        <v>6138</v>
      </c>
      <c r="C6133" s="1">
        <v>45199</v>
      </c>
      <c r="D6133" t="str">
        <f>TEXT(Hospital_Emergency_Room_Data[[#This Row],[Patient Admission Date]],"mmm")</f>
        <v>Sep</v>
      </c>
      <c r="E6133">
        <f>YEAR(Hospital_Emergency_Room_Data[[#This Row],[Patient Admission Date]])</f>
        <v>2023</v>
      </c>
      <c r="F6133" s="2">
        <v>0.81180555555555556</v>
      </c>
      <c r="G6133" s="8" t="str">
        <f>TEXT(Hospital_Emergency_Room_Data[[#This Row],[Patient Admission Date]],"dddd")</f>
        <v>Saturday</v>
      </c>
      <c r="H6133" t="s">
        <v>41</v>
      </c>
      <c r="I6133">
        <v>36</v>
      </c>
      <c r="J6133" s="5" t="s">
        <v>9223</v>
      </c>
      <c r="K6133" t="s">
        <v>29</v>
      </c>
      <c r="L6133" t="s">
        <v>9281</v>
      </c>
      <c r="M6133" t="s">
        <v>9210</v>
      </c>
      <c r="N6133">
        <v>0</v>
      </c>
      <c r="O6133">
        <v>24</v>
      </c>
      <c r="P6133" t="s">
        <v>9226</v>
      </c>
      <c r="Q6133">
        <v>30</v>
      </c>
      <c r="R6133">
        <v>19</v>
      </c>
      <c r="S6133" t="s">
        <v>9256</v>
      </c>
      <c r="T6133" t="s">
        <v>9264</v>
      </c>
      <c r="U6133" t="s">
        <v>9282</v>
      </c>
      <c r="V6133" t="str" cm="1">
        <f t="array" ref="V6133">_xlfn.IFS(Hospital_Emergency_Room_Data[[#This Row],[Day]]&lt;=10,"Start(1-10)",Hospital_Emergency_Room_Data[[#This Row],[Day]]&lt;=20,"Middle(11-20)",Hospital_Emergency_Room_Data[[#This Row],[Day]]&gt;20,"End(21-30)")</f>
        <v>End(21-30)</v>
      </c>
    </row>
    <row r="6134" spans="1:22">
      <c r="A6134">
        <v>536069507</v>
      </c>
      <c r="B6134" t="s">
        <v>6139</v>
      </c>
      <c r="C6134" s="1">
        <v>45399</v>
      </c>
      <c r="D6134" t="str">
        <f>TEXT(Hospital_Emergency_Room_Data[[#This Row],[Patient Admission Date]],"mmm")</f>
        <v>Apr</v>
      </c>
      <c r="E6134">
        <f>YEAR(Hospital_Emergency_Room_Data[[#This Row],[Patient Admission Date]])</f>
        <v>2024</v>
      </c>
      <c r="F6134" s="2">
        <v>0.59861111111111109</v>
      </c>
      <c r="G6134" s="8" t="str">
        <f>TEXT(Hospital_Emergency_Room_Data[[#This Row],[Patient Admission Date]],"dddd")</f>
        <v>Wednesday</v>
      </c>
      <c r="H6134" t="s">
        <v>41</v>
      </c>
      <c r="I6134">
        <v>4</v>
      </c>
      <c r="J6134" s="5" t="s">
        <v>9218</v>
      </c>
      <c r="K6134" t="s">
        <v>29</v>
      </c>
      <c r="L6134" t="s">
        <v>9281</v>
      </c>
      <c r="M6134" t="s">
        <v>9210</v>
      </c>
      <c r="N6134">
        <v>1</v>
      </c>
      <c r="O6134">
        <v>48</v>
      </c>
      <c r="P6134" t="s">
        <v>9225</v>
      </c>
      <c r="Q6134">
        <v>17</v>
      </c>
      <c r="R6134">
        <v>14</v>
      </c>
      <c r="S6134" t="s">
        <v>9257</v>
      </c>
      <c r="T6134" t="s">
        <v>9262</v>
      </c>
      <c r="U6134" t="s">
        <v>9283</v>
      </c>
      <c r="V6134" t="str" cm="1">
        <f t="array" ref="V6134">_xlfn.IFS(Hospital_Emergency_Room_Data[[#This Row],[Day]]&lt;=10,"Start(1-10)",Hospital_Emergency_Room_Data[[#This Row],[Day]]&lt;=20,"Middle(11-20)",Hospital_Emergency_Room_Data[[#This Row],[Day]]&gt;20,"End(21-30)")</f>
        <v>Middle(11-20)</v>
      </c>
    </row>
    <row r="6135" spans="1:22">
      <c r="A6135">
        <v>718967799</v>
      </c>
      <c r="B6135" t="s">
        <v>6140</v>
      </c>
      <c r="C6135" s="1">
        <v>45378</v>
      </c>
      <c r="D6135" t="str">
        <f>TEXT(Hospital_Emergency_Room_Data[[#This Row],[Patient Admission Date]],"mmm")</f>
        <v>Mar</v>
      </c>
      <c r="E6135">
        <f>YEAR(Hospital_Emergency_Room_Data[[#This Row],[Patient Admission Date]])</f>
        <v>2024</v>
      </c>
      <c r="F6135" s="2">
        <v>0.21805555555555556</v>
      </c>
      <c r="G6135" s="8" t="str">
        <f>TEXT(Hospital_Emergency_Room_Data[[#This Row],[Patient Admission Date]],"dddd")</f>
        <v>Wednesday</v>
      </c>
      <c r="H6135" t="s">
        <v>41</v>
      </c>
      <c r="I6135">
        <v>63</v>
      </c>
      <c r="J6135" s="5" t="s">
        <v>9217</v>
      </c>
      <c r="K6135" t="s">
        <v>29</v>
      </c>
      <c r="L6135" t="s">
        <v>9281</v>
      </c>
      <c r="M6135" t="s">
        <v>9210</v>
      </c>
      <c r="N6135">
        <v>2</v>
      </c>
      <c r="O6135">
        <v>28</v>
      </c>
      <c r="P6135" t="s">
        <v>9226</v>
      </c>
      <c r="Q6135">
        <v>27</v>
      </c>
      <c r="R6135">
        <v>5</v>
      </c>
      <c r="S6135" t="s">
        <v>9258</v>
      </c>
      <c r="T6135" t="s">
        <v>9264</v>
      </c>
      <c r="U6135" t="s">
        <v>9282</v>
      </c>
      <c r="V6135" t="str" cm="1">
        <f t="array" ref="V6135">_xlfn.IFS(Hospital_Emergency_Room_Data[[#This Row],[Day]]&lt;=10,"Start(1-10)",Hospital_Emergency_Room_Data[[#This Row],[Day]]&lt;=20,"Middle(11-20)",Hospital_Emergency_Room_Data[[#This Row],[Day]]&gt;20,"End(21-30)")</f>
        <v>End(21-30)</v>
      </c>
    </row>
    <row r="6136" spans="1:22">
      <c r="A6136">
        <v>873156021</v>
      </c>
      <c r="B6136" t="s">
        <v>6141</v>
      </c>
      <c r="C6136" s="1">
        <v>45057</v>
      </c>
      <c r="D6136" t="str">
        <f>TEXT(Hospital_Emergency_Room_Data[[#This Row],[Patient Admission Date]],"mmm")</f>
        <v>May</v>
      </c>
      <c r="E6136">
        <f>YEAR(Hospital_Emergency_Room_Data[[#This Row],[Patient Admission Date]])</f>
        <v>2023</v>
      </c>
      <c r="F6136" s="2">
        <v>0.94930555555555551</v>
      </c>
      <c r="G6136" s="8" t="str">
        <f>TEXT(Hospital_Emergency_Room_Data[[#This Row],[Patient Admission Date]],"dddd")</f>
        <v>Thursday</v>
      </c>
      <c r="H6136" t="s">
        <v>41</v>
      </c>
      <c r="I6136">
        <v>51</v>
      </c>
      <c r="J6136" s="5" t="s">
        <v>9219</v>
      </c>
      <c r="K6136" t="s">
        <v>29</v>
      </c>
      <c r="L6136" t="s">
        <v>9281</v>
      </c>
      <c r="M6136" t="s">
        <v>9210</v>
      </c>
      <c r="N6136">
        <v>2</v>
      </c>
      <c r="O6136">
        <v>20</v>
      </c>
      <c r="P6136" t="s">
        <v>9226</v>
      </c>
      <c r="Q6136">
        <v>11</v>
      </c>
      <c r="R6136">
        <v>22</v>
      </c>
      <c r="S6136" t="s">
        <v>9256</v>
      </c>
      <c r="T6136" t="s">
        <v>9265</v>
      </c>
      <c r="U6136" t="s">
        <v>9282</v>
      </c>
      <c r="V6136" t="str" cm="1">
        <f t="array" ref="V6136">_xlfn.IFS(Hospital_Emergency_Room_Data[[#This Row],[Day]]&lt;=10,"Start(1-10)",Hospital_Emergency_Room_Data[[#This Row],[Day]]&lt;=20,"Middle(11-20)",Hospital_Emergency_Room_Data[[#This Row],[Day]]&gt;20,"End(21-30)")</f>
        <v>Middle(11-20)</v>
      </c>
    </row>
    <row r="6137" spans="1:22">
      <c r="A6137">
        <v>836687524</v>
      </c>
      <c r="B6137" t="s">
        <v>6142</v>
      </c>
      <c r="C6137" s="1">
        <v>45068</v>
      </c>
      <c r="D6137" t="str">
        <f>TEXT(Hospital_Emergency_Room_Data[[#This Row],[Patient Admission Date]],"mmm")</f>
        <v>May</v>
      </c>
      <c r="E6137">
        <f>YEAR(Hospital_Emergency_Room_Data[[#This Row],[Patient Admission Date]])</f>
        <v>2023</v>
      </c>
      <c r="F6137" s="2">
        <v>0.25486111111111109</v>
      </c>
      <c r="G6137" s="8" t="str">
        <f>TEXT(Hospital_Emergency_Room_Data[[#This Row],[Patient Admission Date]],"dddd")</f>
        <v>Monday</v>
      </c>
      <c r="H6137" t="s">
        <v>41</v>
      </c>
      <c r="I6137">
        <v>4</v>
      </c>
      <c r="J6137" s="5" t="s">
        <v>9218</v>
      </c>
      <c r="K6137" t="s">
        <v>29</v>
      </c>
      <c r="L6137" t="s">
        <v>9281</v>
      </c>
      <c r="M6137" t="s">
        <v>9210</v>
      </c>
      <c r="N6137">
        <v>3</v>
      </c>
      <c r="O6137">
        <v>60</v>
      </c>
      <c r="P6137" t="s">
        <v>9225</v>
      </c>
      <c r="Q6137">
        <v>22</v>
      </c>
      <c r="R6137">
        <v>6</v>
      </c>
      <c r="S6137" t="s">
        <v>9255</v>
      </c>
      <c r="T6137" t="s">
        <v>9264</v>
      </c>
      <c r="U6137" t="s">
        <v>9283</v>
      </c>
      <c r="V6137" t="str" cm="1">
        <f t="array" ref="V6137">_xlfn.IFS(Hospital_Emergency_Room_Data[[#This Row],[Day]]&lt;=10,"Start(1-10)",Hospital_Emergency_Room_Data[[#This Row],[Day]]&lt;=20,"Middle(11-20)",Hospital_Emergency_Room_Data[[#This Row],[Day]]&gt;20,"End(21-30)")</f>
        <v>End(21-30)</v>
      </c>
    </row>
    <row r="6138" spans="1:22">
      <c r="A6138">
        <v>790857398</v>
      </c>
      <c r="B6138" t="s">
        <v>6143</v>
      </c>
      <c r="C6138" s="1">
        <v>45525</v>
      </c>
      <c r="D6138" t="str">
        <f>TEXT(Hospital_Emergency_Room_Data[[#This Row],[Patient Admission Date]],"mmm")</f>
        <v>Aug</v>
      </c>
      <c r="E6138">
        <f>YEAR(Hospital_Emergency_Room_Data[[#This Row],[Patient Admission Date]])</f>
        <v>2024</v>
      </c>
      <c r="F6138" s="2">
        <v>0.3923611111111111</v>
      </c>
      <c r="G6138" s="8" t="str">
        <f>TEXT(Hospital_Emergency_Room_Data[[#This Row],[Patient Admission Date]],"dddd")</f>
        <v>Wednesday</v>
      </c>
      <c r="H6138" t="s">
        <v>41</v>
      </c>
      <c r="I6138">
        <v>41</v>
      </c>
      <c r="J6138" s="5" t="s">
        <v>9223</v>
      </c>
      <c r="K6138" t="s">
        <v>29</v>
      </c>
      <c r="L6138" t="s">
        <v>9281</v>
      </c>
      <c r="M6138" t="s">
        <v>9210</v>
      </c>
      <c r="N6138">
        <v>4</v>
      </c>
      <c r="O6138">
        <v>32</v>
      </c>
      <c r="P6138" t="s">
        <v>9225</v>
      </c>
      <c r="Q6138">
        <v>21</v>
      </c>
      <c r="R6138">
        <v>9</v>
      </c>
      <c r="S6138" t="s">
        <v>9255</v>
      </c>
      <c r="T6138" t="s">
        <v>9262</v>
      </c>
      <c r="U6138" t="s">
        <v>9300</v>
      </c>
      <c r="V6138" t="str" cm="1">
        <f t="array" ref="V6138">_xlfn.IFS(Hospital_Emergency_Room_Data[[#This Row],[Day]]&lt;=10,"Start(1-10)",Hospital_Emergency_Room_Data[[#This Row],[Day]]&lt;=20,"Middle(11-20)",Hospital_Emergency_Room_Data[[#This Row],[Day]]&gt;20,"End(21-30)")</f>
        <v>End(21-30)</v>
      </c>
    </row>
    <row r="6139" spans="1:22">
      <c r="A6139">
        <v>250295036</v>
      </c>
      <c r="B6139" t="s">
        <v>6144</v>
      </c>
      <c r="C6139" s="1">
        <v>45205</v>
      </c>
      <c r="D6139" t="str">
        <f>TEXT(Hospital_Emergency_Room_Data[[#This Row],[Patient Admission Date]],"mmm")</f>
        <v>Oct</v>
      </c>
      <c r="E6139">
        <f>YEAR(Hospital_Emergency_Room_Data[[#This Row],[Patient Admission Date]])</f>
        <v>2023</v>
      </c>
      <c r="F6139" s="2">
        <v>0.24722222222222223</v>
      </c>
      <c r="G6139" s="8" t="str">
        <f>TEXT(Hospital_Emergency_Room_Data[[#This Row],[Patient Admission Date]],"dddd")</f>
        <v>Friday</v>
      </c>
      <c r="H6139" t="s">
        <v>41</v>
      </c>
      <c r="I6139">
        <v>61</v>
      </c>
      <c r="J6139" s="5" t="s">
        <v>9217</v>
      </c>
      <c r="K6139" t="s">
        <v>29</v>
      </c>
      <c r="L6139" t="s">
        <v>9281</v>
      </c>
      <c r="M6139" t="s">
        <v>9210</v>
      </c>
      <c r="N6139">
        <v>4</v>
      </c>
      <c r="O6139">
        <v>56</v>
      </c>
      <c r="P6139" t="s">
        <v>9225</v>
      </c>
      <c r="Q6139">
        <v>6</v>
      </c>
      <c r="R6139">
        <v>5</v>
      </c>
      <c r="S6139" t="s">
        <v>9258</v>
      </c>
      <c r="T6139" t="s">
        <v>9263</v>
      </c>
      <c r="U6139" t="s">
        <v>9283</v>
      </c>
      <c r="V6139" t="str" cm="1">
        <f t="array" ref="V6139">_xlfn.IFS(Hospital_Emergency_Room_Data[[#This Row],[Day]]&lt;=10,"Start(1-10)",Hospital_Emergency_Room_Data[[#This Row],[Day]]&lt;=20,"Middle(11-20)",Hospital_Emergency_Room_Data[[#This Row],[Day]]&gt;20,"End(21-30)")</f>
        <v>Start(1-10)</v>
      </c>
    </row>
    <row r="6140" spans="1:22">
      <c r="A6140">
        <v>703859077</v>
      </c>
      <c r="B6140" t="s">
        <v>6145</v>
      </c>
      <c r="C6140" s="1">
        <v>45465</v>
      </c>
      <c r="D6140" t="str">
        <f>TEXT(Hospital_Emergency_Room_Data[[#This Row],[Patient Admission Date]],"mmm")</f>
        <v>Jun</v>
      </c>
      <c r="E6140">
        <f>YEAR(Hospital_Emergency_Room_Data[[#This Row],[Patient Admission Date]])</f>
        <v>2024</v>
      </c>
      <c r="F6140" s="2">
        <v>0.81666666666666665</v>
      </c>
      <c r="G6140" s="8" t="str">
        <f>TEXT(Hospital_Emergency_Room_Data[[#This Row],[Patient Admission Date]],"dddd")</f>
        <v>Saturday</v>
      </c>
      <c r="H6140" t="s">
        <v>41</v>
      </c>
      <c r="I6140">
        <v>25</v>
      </c>
      <c r="J6140" s="5" t="s">
        <v>9220</v>
      </c>
      <c r="K6140" t="s">
        <v>29</v>
      </c>
      <c r="L6140" t="s">
        <v>9281</v>
      </c>
      <c r="M6140" t="s">
        <v>9210</v>
      </c>
      <c r="N6140">
        <v>5</v>
      </c>
      <c r="O6140">
        <v>21</v>
      </c>
      <c r="P6140" t="s">
        <v>9226</v>
      </c>
      <c r="Q6140">
        <v>22</v>
      </c>
      <c r="R6140">
        <v>19</v>
      </c>
      <c r="S6140" t="s">
        <v>9256</v>
      </c>
      <c r="T6140" t="s">
        <v>9264</v>
      </c>
      <c r="U6140" t="s">
        <v>9282</v>
      </c>
      <c r="V6140" t="str" cm="1">
        <f t="array" ref="V6140">_xlfn.IFS(Hospital_Emergency_Room_Data[[#This Row],[Day]]&lt;=10,"Start(1-10)",Hospital_Emergency_Room_Data[[#This Row],[Day]]&lt;=20,"Middle(11-20)",Hospital_Emergency_Room_Data[[#This Row],[Day]]&gt;20,"End(21-30)")</f>
        <v>End(21-30)</v>
      </c>
    </row>
    <row r="6141" spans="1:22">
      <c r="A6141">
        <v>454652158</v>
      </c>
      <c r="B6141" t="s">
        <v>6146</v>
      </c>
      <c r="C6141" s="1">
        <v>45274</v>
      </c>
      <c r="D6141" t="str">
        <f>TEXT(Hospital_Emergency_Room_Data[[#This Row],[Patient Admission Date]],"mmm")</f>
        <v>Dec</v>
      </c>
      <c r="E6141">
        <f>YEAR(Hospital_Emergency_Room_Data[[#This Row],[Patient Admission Date]])</f>
        <v>2023</v>
      </c>
      <c r="F6141" s="2">
        <v>0.9770833333333333</v>
      </c>
      <c r="G6141" s="8" t="str">
        <f>TEXT(Hospital_Emergency_Room_Data[[#This Row],[Patient Admission Date]],"dddd")</f>
        <v>Thursday</v>
      </c>
      <c r="H6141" t="s">
        <v>41</v>
      </c>
      <c r="I6141">
        <v>9</v>
      </c>
      <c r="J6141" s="5" t="s">
        <v>9221</v>
      </c>
      <c r="K6141" t="s">
        <v>29</v>
      </c>
      <c r="L6141" t="s">
        <v>9281</v>
      </c>
      <c r="M6141" t="s">
        <v>9210</v>
      </c>
      <c r="N6141">
        <v>6</v>
      </c>
      <c r="O6141">
        <v>55</v>
      </c>
      <c r="P6141" t="s">
        <v>9225</v>
      </c>
      <c r="Q6141">
        <v>14</v>
      </c>
      <c r="R6141">
        <v>23</v>
      </c>
      <c r="S6141" t="s">
        <v>9256</v>
      </c>
      <c r="T6141" t="s">
        <v>9265</v>
      </c>
      <c r="U6141" t="s">
        <v>9283</v>
      </c>
      <c r="V6141" t="str" cm="1">
        <f t="array" ref="V6141">_xlfn.IFS(Hospital_Emergency_Room_Data[[#This Row],[Day]]&lt;=10,"Start(1-10)",Hospital_Emergency_Room_Data[[#This Row],[Day]]&lt;=20,"Middle(11-20)",Hospital_Emergency_Room_Data[[#This Row],[Day]]&gt;20,"End(21-30)")</f>
        <v>Middle(11-20)</v>
      </c>
    </row>
    <row r="6142" spans="1:22">
      <c r="A6142">
        <v>547789010</v>
      </c>
      <c r="B6142" t="s">
        <v>6147</v>
      </c>
      <c r="C6142" s="1">
        <v>45090</v>
      </c>
      <c r="D6142" t="str">
        <f>TEXT(Hospital_Emergency_Room_Data[[#This Row],[Patient Admission Date]],"mmm")</f>
        <v>Jun</v>
      </c>
      <c r="E6142">
        <f>YEAR(Hospital_Emergency_Room_Data[[#This Row],[Patient Admission Date]])</f>
        <v>2023</v>
      </c>
      <c r="F6142" s="2">
        <v>0.82291666666666663</v>
      </c>
      <c r="G6142" s="8" t="str">
        <f>TEXT(Hospital_Emergency_Room_Data[[#This Row],[Patient Admission Date]],"dddd")</f>
        <v>Tuesday</v>
      </c>
      <c r="H6142" t="s">
        <v>41</v>
      </c>
      <c r="I6142">
        <v>34</v>
      </c>
      <c r="J6142" s="5" t="s">
        <v>9223</v>
      </c>
      <c r="K6142" t="s">
        <v>29</v>
      </c>
      <c r="L6142" t="s">
        <v>9281</v>
      </c>
      <c r="M6142" t="s">
        <v>9210</v>
      </c>
      <c r="N6142">
        <v>6</v>
      </c>
      <c r="O6142">
        <v>24</v>
      </c>
      <c r="P6142" t="s">
        <v>9226</v>
      </c>
      <c r="Q6142">
        <v>13</v>
      </c>
      <c r="R6142">
        <v>19</v>
      </c>
      <c r="S6142" t="s">
        <v>9256</v>
      </c>
      <c r="T6142" t="s">
        <v>9265</v>
      </c>
      <c r="U6142" t="s">
        <v>9282</v>
      </c>
      <c r="V6142" t="str" cm="1">
        <f t="array" ref="V6142">_xlfn.IFS(Hospital_Emergency_Room_Data[[#This Row],[Day]]&lt;=10,"Start(1-10)",Hospital_Emergency_Room_Data[[#This Row],[Day]]&lt;=20,"Middle(11-20)",Hospital_Emergency_Room_Data[[#This Row],[Day]]&gt;20,"End(21-30)")</f>
        <v>Middle(11-20)</v>
      </c>
    </row>
    <row r="6143" spans="1:22">
      <c r="A6143">
        <v>693730619</v>
      </c>
      <c r="B6143" t="s">
        <v>6148</v>
      </c>
      <c r="C6143" s="1">
        <v>45300</v>
      </c>
      <c r="D6143" t="str">
        <f>TEXT(Hospital_Emergency_Room_Data[[#This Row],[Patient Admission Date]],"mmm")</f>
        <v>Jan</v>
      </c>
      <c r="E6143">
        <f>YEAR(Hospital_Emergency_Room_Data[[#This Row],[Patient Admission Date]])</f>
        <v>2024</v>
      </c>
      <c r="F6143" s="2">
        <v>0.99444444444444446</v>
      </c>
      <c r="G6143" s="8" t="str">
        <f>TEXT(Hospital_Emergency_Room_Data[[#This Row],[Patient Admission Date]],"dddd")</f>
        <v>Tuesday</v>
      </c>
      <c r="H6143" t="s">
        <v>41</v>
      </c>
      <c r="I6143">
        <v>65</v>
      </c>
      <c r="J6143" s="5" t="s">
        <v>9217</v>
      </c>
      <c r="K6143" t="s">
        <v>29</v>
      </c>
      <c r="L6143" t="s">
        <v>9281</v>
      </c>
      <c r="M6143" t="s">
        <v>9210</v>
      </c>
      <c r="N6143">
        <v>6</v>
      </c>
      <c r="O6143">
        <v>13</v>
      </c>
      <c r="P6143" t="s">
        <v>9226</v>
      </c>
      <c r="Q6143">
        <v>9</v>
      </c>
      <c r="R6143">
        <v>23</v>
      </c>
      <c r="S6143" t="s">
        <v>9256</v>
      </c>
      <c r="T6143" t="s">
        <v>9265</v>
      </c>
      <c r="U6143" t="s">
        <v>9282</v>
      </c>
      <c r="V6143" t="str" cm="1">
        <f t="array" ref="V6143">_xlfn.IFS(Hospital_Emergency_Room_Data[[#This Row],[Day]]&lt;=10,"Start(1-10)",Hospital_Emergency_Room_Data[[#This Row],[Day]]&lt;=20,"Middle(11-20)",Hospital_Emergency_Room_Data[[#This Row],[Day]]&gt;20,"End(21-30)")</f>
        <v>Start(1-10)</v>
      </c>
    </row>
    <row r="6144" spans="1:22">
      <c r="A6144">
        <v>250680102</v>
      </c>
      <c r="B6144" t="s">
        <v>6149</v>
      </c>
      <c r="C6144" s="1">
        <v>45513</v>
      </c>
      <c r="D6144" t="str">
        <f>TEXT(Hospital_Emergency_Room_Data[[#This Row],[Patient Admission Date]],"mmm")</f>
        <v>Aug</v>
      </c>
      <c r="E6144">
        <f>YEAR(Hospital_Emergency_Room_Data[[#This Row],[Patient Admission Date]])</f>
        <v>2024</v>
      </c>
      <c r="F6144" s="2">
        <v>0.39444444444444443</v>
      </c>
      <c r="G6144" s="8" t="str">
        <f>TEXT(Hospital_Emergency_Room_Data[[#This Row],[Patient Admission Date]],"dddd")</f>
        <v>Friday</v>
      </c>
      <c r="H6144" t="s">
        <v>41</v>
      </c>
      <c r="I6144">
        <v>25</v>
      </c>
      <c r="J6144" s="5" t="s">
        <v>9220</v>
      </c>
      <c r="K6144" t="s">
        <v>29</v>
      </c>
      <c r="L6144" t="s">
        <v>9281</v>
      </c>
      <c r="M6144" t="s">
        <v>9210</v>
      </c>
      <c r="N6144">
        <v>7</v>
      </c>
      <c r="O6144">
        <v>34</v>
      </c>
      <c r="P6144" t="s">
        <v>9225</v>
      </c>
      <c r="Q6144">
        <v>9</v>
      </c>
      <c r="R6144">
        <v>9</v>
      </c>
      <c r="S6144" t="s">
        <v>9255</v>
      </c>
      <c r="T6144" t="s">
        <v>9265</v>
      </c>
      <c r="U6144" t="s">
        <v>9300</v>
      </c>
      <c r="V6144" t="str" cm="1">
        <f t="array" ref="V6144">_xlfn.IFS(Hospital_Emergency_Room_Data[[#This Row],[Day]]&lt;=10,"Start(1-10)",Hospital_Emergency_Room_Data[[#This Row],[Day]]&lt;=20,"Middle(11-20)",Hospital_Emergency_Room_Data[[#This Row],[Day]]&gt;20,"End(21-30)")</f>
        <v>Start(1-10)</v>
      </c>
    </row>
    <row r="6145" spans="1:22">
      <c r="A6145">
        <v>202477663</v>
      </c>
      <c r="B6145" t="s">
        <v>6150</v>
      </c>
      <c r="C6145" s="1">
        <v>45418</v>
      </c>
      <c r="D6145" t="str">
        <f>TEXT(Hospital_Emergency_Room_Data[[#This Row],[Patient Admission Date]],"mmm")</f>
        <v>May</v>
      </c>
      <c r="E6145">
        <f>YEAR(Hospital_Emergency_Room_Data[[#This Row],[Patient Admission Date]])</f>
        <v>2024</v>
      </c>
      <c r="F6145" s="2">
        <v>0.19930555555555557</v>
      </c>
      <c r="G6145" s="8" t="str">
        <f>TEXT(Hospital_Emergency_Room_Data[[#This Row],[Patient Admission Date]],"dddd")</f>
        <v>Monday</v>
      </c>
      <c r="H6145" t="s">
        <v>41</v>
      </c>
      <c r="I6145">
        <v>30</v>
      </c>
      <c r="J6145" s="5" t="s">
        <v>9223</v>
      </c>
      <c r="K6145" t="s">
        <v>29</v>
      </c>
      <c r="L6145" t="s">
        <v>9281</v>
      </c>
      <c r="M6145" t="s">
        <v>9210</v>
      </c>
      <c r="N6145">
        <v>7</v>
      </c>
      <c r="O6145">
        <v>33</v>
      </c>
      <c r="P6145" t="s">
        <v>9225</v>
      </c>
      <c r="Q6145">
        <v>6</v>
      </c>
      <c r="R6145">
        <v>4</v>
      </c>
      <c r="S6145" t="s">
        <v>9258</v>
      </c>
      <c r="T6145" t="s">
        <v>9263</v>
      </c>
      <c r="U6145" t="s">
        <v>9300</v>
      </c>
      <c r="V6145" t="str" cm="1">
        <f t="array" ref="V6145">_xlfn.IFS(Hospital_Emergency_Room_Data[[#This Row],[Day]]&lt;=10,"Start(1-10)",Hospital_Emergency_Room_Data[[#This Row],[Day]]&lt;=20,"Middle(11-20)",Hospital_Emergency_Room_Data[[#This Row],[Day]]&gt;20,"End(21-30)")</f>
        <v>Start(1-10)</v>
      </c>
    </row>
    <row r="6146" spans="1:22">
      <c r="A6146">
        <v>134140013</v>
      </c>
      <c r="B6146" t="s">
        <v>6151</v>
      </c>
      <c r="C6146" s="1">
        <v>45258</v>
      </c>
      <c r="D6146" t="str">
        <f>TEXT(Hospital_Emergency_Room_Data[[#This Row],[Patient Admission Date]],"mmm")</f>
        <v>Nov</v>
      </c>
      <c r="E6146">
        <f>YEAR(Hospital_Emergency_Room_Data[[#This Row],[Patient Admission Date]])</f>
        <v>2023</v>
      </c>
      <c r="F6146" s="2">
        <v>0.99027777777777781</v>
      </c>
      <c r="G6146" s="8" t="str">
        <f>TEXT(Hospital_Emergency_Room_Data[[#This Row],[Patient Admission Date]],"dddd")</f>
        <v>Tuesday</v>
      </c>
      <c r="H6146" t="s">
        <v>41</v>
      </c>
      <c r="I6146">
        <v>31</v>
      </c>
      <c r="J6146" s="5" t="s">
        <v>9223</v>
      </c>
      <c r="K6146" t="s">
        <v>29</v>
      </c>
      <c r="L6146" t="s">
        <v>9281</v>
      </c>
      <c r="M6146" t="s">
        <v>9210</v>
      </c>
      <c r="N6146">
        <v>8</v>
      </c>
      <c r="O6146">
        <v>14</v>
      </c>
      <c r="P6146" t="s">
        <v>9226</v>
      </c>
      <c r="Q6146">
        <v>28</v>
      </c>
      <c r="R6146">
        <v>23</v>
      </c>
      <c r="S6146" t="s">
        <v>9256</v>
      </c>
      <c r="T6146" t="s">
        <v>9264</v>
      </c>
      <c r="U6146" t="s">
        <v>9282</v>
      </c>
      <c r="V6146" t="str" cm="1">
        <f t="array" ref="V6146">_xlfn.IFS(Hospital_Emergency_Room_Data[[#This Row],[Day]]&lt;=10,"Start(1-10)",Hospital_Emergency_Room_Data[[#This Row],[Day]]&lt;=20,"Middle(11-20)",Hospital_Emergency_Room_Data[[#This Row],[Day]]&gt;20,"End(21-30)")</f>
        <v>End(21-30)</v>
      </c>
    </row>
    <row r="6147" spans="1:22">
      <c r="A6147">
        <v>628740109</v>
      </c>
      <c r="B6147" t="s">
        <v>6152</v>
      </c>
      <c r="C6147" s="1">
        <v>45127</v>
      </c>
      <c r="D6147" t="str">
        <f>TEXT(Hospital_Emergency_Room_Data[[#This Row],[Patient Admission Date]],"mmm")</f>
        <v>Jul</v>
      </c>
      <c r="E6147">
        <f>YEAR(Hospital_Emergency_Room_Data[[#This Row],[Patient Admission Date]])</f>
        <v>2023</v>
      </c>
      <c r="F6147" s="2">
        <v>0.85277777777777775</v>
      </c>
      <c r="G6147" s="8" t="str">
        <f>TEXT(Hospital_Emergency_Room_Data[[#This Row],[Patient Admission Date]],"dddd")</f>
        <v>Thursday</v>
      </c>
      <c r="H6147" t="s">
        <v>41</v>
      </c>
      <c r="I6147">
        <v>26</v>
      </c>
      <c r="J6147" s="5" t="s">
        <v>9220</v>
      </c>
      <c r="K6147" t="s">
        <v>29</v>
      </c>
      <c r="L6147" t="s">
        <v>9281</v>
      </c>
      <c r="M6147" t="s">
        <v>9210</v>
      </c>
      <c r="N6147">
        <v>8</v>
      </c>
      <c r="O6147">
        <v>39</v>
      </c>
      <c r="P6147" t="s">
        <v>9225</v>
      </c>
      <c r="Q6147">
        <v>20</v>
      </c>
      <c r="R6147">
        <v>20</v>
      </c>
      <c r="S6147" t="s">
        <v>9256</v>
      </c>
      <c r="T6147" t="s">
        <v>9262</v>
      </c>
      <c r="U6147" t="s">
        <v>9300</v>
      </c>
      <c r="V6147" t="str" cm="1">
        <f t="array" ref="V6147">_xlfn.IFS(Hospital_Emergency_Room_Data[[#This Row],[Day]]&lt;=10,"Start(1-10)",Hospital_Emergency_Room_Data[[#This Row],[Day]]&lt;=20,"Middle(11-20)",Hospital_Emergency_Room_Data[[#This Row],[Day]]&gt;20,"End(21-30)")</f>
        <v>Middle(11-20)</v>
      </c>
    </row>
    <row r="6148" spans="1:22">
      <c r="A6148">
        <v>388990499</v>
      </c>
      <c r="B6148" t="s">
        <v>6153</v>
      </c>
      <c r="C6148" s="1">
        <v>45434</v>
      </c>
      <c r="D6148" t="str">
        <f>TEXT(Hospital_Emergency_Room_Data[[#This Row],[Patient Admission Date]],"mmm")</f>
        <v>May</v>
      </c>
      <c r="E6148">
        <f>YEAR(Hospital_Emergency_Room_Data[[#This Row],[Patient Admission Date]])</f>
        <v>2024</v>
      </c>
      <c r="F6148" s="2">
        <v>0.57986111111111116</v>
      </c>
      <c r="G6148" s="8" t="str">
        <f>TEXT(Hospital_Emergency_Room_Data[[#This Row],[Patient Admission Date]],"dddd")</f>
        <v>Wednesday</v>
      </c>
      <c r="H6148" t="s">
        <v>41</v>
      </c>
      <c r="I6148">
        <v>40</v>
      </c>
      <c r="J6148" s="5" t="s">
        <v>9223</v>
      </c>
      <c r="K6148" t="s">
        <v>29</v>
      </c>
      <c r="L6148" t="s">
        <v>9281</v>
      </c>
      <c r="M6148" t="s">
        <v>9210</v>
      </c>
      <c r="N6148">
        <v>8</v>
      </c>
      <c r="O6148">
        <v>36</v>
      </c>
      <c r="P6148" t="s">
        <v>9225</v>
      </c>
      <c r="Q6148">
        <v>22</v>
      </c>
      <c r="R6148">
        <v>13</v>
      </c>
      <c r="S6148" t="s">
        <v>9257</v>
      </c>
      <c r="T6148" t="s">
        <v>9264</v>
      </c>
      <c r="U6148" t="s">
        <v>9300</v>
      </c>
      <c r="V6148" t="str" cm="1">
        <f t="array" ref="V6148">_xlfn.IFS(Hospital_Emergency_Room_Data[[#This Row],[Day]]&lt;=10,"Start(1-10)",Hospital_Emergency_Room_Data[[#This Row],[Day]]&lt;=20,"Middle(11-20)",Hospital_Emergency_Room_Data[[#This Row],[Day]]&gt;20,"End(21-30)")</f>
        <v>End(21-30)</v>
      </c>
    </row>
    <row r="6149" spans="1:22">
      <c r="A6149">
        <v>100219648</v>
      </c>
      <c r="B6149" t="s">
        <v>6154</v>
      </c>
      <c r="C6149" s="1">
        <v>45308</v>
      </c>
      <c r="D6149" t="str">
        <f>TEXT(Hospital_Emergency_Room_Data[[#This Row],[Patient Admission Date]],"mmm")</f>
        <v>Jan</v>
      </c>
      <c r="E6149">
        <f>YEAR(Hospital_Emergency_Room_Data[[#This Row],[Patient Admission Date]])</f>
        <v>2024</v>
      </c>
      <c r="F6149" s="2">
        <v>0.78680555555555554</v>
      </c>
      <c r="G6149" s="8" t="str">
        <f>TEXT(Hospital_Emergency_Room_Data[[#This Row],[Patient Admission Date]],"dddd")</f>
        <v>Wednesday</v>
      </c>
      <c r="H6149" t="s">
        <v>41</v>
      </c>
      <c r="I6149">
        <v>39</v>
      </c>
      <c r="J6149" s="5" t="s">
        <v>9223</v>
      </c>
      <c r="K6149" t="s">
        <v>29</v>
      </c>
      <c r="L6149" t="s">
        <v>9281</v>
      </c>
      <c r="M6149" t="s">
        <v>9210</v>
      </c>
      <c r="N6149">
        <v>8</v>
      </c>
      <c r="O6149">
        <v>22</v>
      </c>
      <c r="P6149" t="s">
        <v>9226</v>
      </c>
      <c r="Q6149">
        <v>17</v>
      </c>
      <c r="R6149">
        <v>18</v>
      </c>
      <c r="S6149" t="s">
        <v>9256</v>
      </c>
      <c r="T6149" t="s">
        <v>9262</v>
      </c>
      <c r="U6149" t="s">
        <v>9282</v>
      </c>
      <c r="V6149" t="str" cm="1">
        <f t="array" ref="V6149">_xlfn.IFS(Hospital_Emergency_Room_Data[[#This Row],[Day]]&lt;=10,"Start(1-10)",Hospital_Emergency_Room_Data[[#This Row],[Day]]&lt;=20,"Middle(11-20)",Hospital_Emergency_Room_Data[[#This Row],[Day]]&gt;20,"End(21-30)")</f>
        <v>Middle(11-20)</v>
      </c>
    </row>
    <row r="6150" spans="1:22">
      <c r="A6150">
        <v>188794026</v>
      </c>
      <c r="B6150" t="s">
        <v>6155</v>
      </c>
      <c r="C6150" s="1">
        <v>45215</v>
      </c>
      <c r="D6150" t="str">
        <f>TEXT(Hospital_Emergency_Room_Data[[#This Row],[Patient Admission Date]],"mmm")</f>
        <v>Oct</v>
      </c>
      <c r="E6150">
        <f>YEAR(Hospital_Emergency_Room_Data[[#This Row],[Patient Admission Date]])</f>
        <v>2023</v>
      </c>
      <c r="F6150" s="2">
        <v>0.22430555555555556</v>
      </c>
      <c r="G6150" s="8" t="str">
        <f>TEXT(Hospital_Emergency_Room_Data[[#This Row],[Patient Admission Date]],"dddd")</f>
        <v>Monday</v>
      </c>
      <c r="H6150" t="s">
        <v>41</v>
      </c>
      <c r="I6150">
        <v>78</v>
      </c>
      <c r="J6150" s="5" t="s">
        <v>9222</v>
      </c>
      <c r="K6150" t="s">
        <v>29</v>
      </c>
      <c r="L6150" t="s">
        <v>9281</v>
      </c>
      <c r="M6150" t="s">
        <v>9210</v>
      </c>
      <c r="N6150">
        <v>9</v>
      </c>
      <c r="O6150">
        <v>39</v>
      </c>
      <c r="P6150" t="s">
        <v>9225</v>
      </c>
      <c r="Q6150">
        <v>16</v>
      </c>
      <c r="R6150">
        <v>5</v>
      </c>
      <c r="S6150" t="s">
        <v>9258</v>
      </c>
      <c r="T6150" t="s">
        <v>9262</v>
      </c>
      <c r="U6150" t="s">
        <v>9300</v>
      </c>
      <c r="V6150" t="str" cm="1">
        <f t="array" ref="V6150">_xlfn.IFS(Hospital_Emergency_Room_Data[[#This Row],[Day]]&lt;=10,"Start(1-10)",Hospital_Emergency_Room_Data[[#This Row],[Day]]&lt;=20,"Middle(11-20)",Hospital_Emergency_Room_Data[[#This Row],[Day]]&gt;20,"End(21-30)")</f>
        <v>Middle(11-20)</v>
      </c>
    </row>
    <row r="6151" spans="1:22">
      <c r="A6151">
        <v>738932682</v>
      </c>
      <c r="B6151" t="s">
        <v>6156</v>
      </c>
      <c r="C6151" s="1">
        <v>45510</v>
      </c>
      <c r="D6151" t="str">
        <f>TEXT(Hospital_Emergency_Room_Data[[#This Row],[Patient Admission Date]],"mmm")</f>
        <v>Aug</v>
      </c>
      <c r="E6151">
        <f>YEAR(Hospital_Emergency_Room_Data[[#This Row],[Patient Admission Date]])</f>
        <v>2024</v>
      </c>
      <c r="F6151" s="2">
        <v>0.71111111111111114</v>
      </c>
      <c r="G6151" s="8" t="str">
        <f>TEXT(Hospital_Emergency_Room_Data[[#This Row],[Patient Admission Date]],"dddd")</f>
        <v>Tuesday</v>
      </c>
      <c r="H6151" t="s">
        <v>41</v>
      </c>
      <c r="I6151">
        <v>49</v>
      </c>
      <c r="J6151" s="5" t="s">
        <v>9219</v>
      </c>
      <c r="K6151" t="s">
        <v>29</v>
      </c>
      <c r="L6151" t="s">
        <v>9281</v>
      </c>
      <c r="M6151" t="s">
        <v>9210</v>
      </c>
      <c r="N6151">
        <v>10</v>
      </c>
      <c r="O6151">
        <v>28</v>
      </c>
      <c r="P6151" t="s">
        <v>9226</v>
      </c>
      <c r="Q6151">
        <v>6</v>
      </c>
      <c r="R6151">
        <v>17</v>
      </c>
      <c r="S6151" t="s">
        <v>9257</v>
      </c>
      <c r="T6151" t="s">
        <v>9263</v>
      </c>
      <c r="U6151" t="s">
        <v>9282</v>
      </c>
      <c r="V6151" t="str" cm="1">
        <f t="array" ref="V6151">_xlfn.IFS(Hospital_Emergency_Room_Data[[#This Row],[Day]]&lt;=10,"Start(1-10)",Hospital_Emergency_Room_Data[[#This Row],[Day]]&lt;=20,"Middle(11-20)",Hospital_Emergency_Room_Data[[#This Row],[Day]]&gt;20,"End(21-30)")</f>
        <v>Start(1-10)</v>
      </c>
    </row>
    <row r="6152" spans="1:22">
      <c r="A6152">
        <v>636959318</v>
      </c>
      <c r="B6152" t="s">
        <v>6157</v>
      </c>
      <c r="C6152" s="1">
        <v>45043</v>
      </c>
      <c r="D6152" t="str">
        <f>TEXT(Hospital_Emergency_Room_Data[[#This Row],[Patient Admission Date]],"mmm")</f>
        <v>Apr</v>
      </c>
      <c r="E6152">
        <f>YEAR(Hospital_Emergency_Room_Data[[#This Row],[Patient Admission Date]])</f>
        <v>2023</v>
      </c>
      <c r="F6152" s="2">
        <v>0.92013888888888884</v>
      </c>
      <c r="G6152" s="8" t="str">
        <f>TEXT(Hospital_Emergency_Room_Data[[#This Row],[Patient Admission Date]],"dddd")</f>
        <v>Thursday</v>
      </c>
      <c r="H6152" t="s">
        <v>41</v>
      </c>
      <c r="I6152">
        <v>65</v>
      </c>
      <c r="J6152" s="5" t="s">
        <v>9217</v>
      </c>
      <c r="K6152" t="s">
        <v>29</v>
      </c>
      <c r="L6152" t="s">
        <v>9281</v>
      </c>
      <c r="M6152" t="s">
        <v>9210</v>
      </c>
      <c r="N6152">
        <v>10</v>
      </c>
      <c r="O6152">
        <v>25</v>
      </c>
      <c r="P6152" t="s">
        <v>9226</v>
      </c>
      <c r="Q6152">
        <v>27</v>
      </c>
      <c r="R6152">
        <v>22</v>
      </c>
      <c r="S6152" t="s">
        <v>9256</v>
      </c>
      <c r="T6152" t="s">
        <v>9264</v>
      </c>
      <c r="U6152" t="s">
        <v>9282</v>
      </c>
      <c r="V6152" t="str" cm="1">
        <f t="array" ref="V6152">_xlfn.IFS(Hospital_Emergency_Room_Data[[#This Row],[Day]]&lt;=10,"Start(1-10)",Hospital_Emergency_Room_Data[[#This Row],[Day]]&lt;=20,"Middle(11-20)",Hospital_Emergency_Room_Data[[#This Row],[Day]]&gt;20,"End(21-30)")</f>
        <v>End(21-30)</v>
      </c>
    </row>
    <row r="6153" spans="1:22">
      <c r="A6153">
        <v>894862329</v>
      </c>
      <c r="B6153" t="s">
        <v>6158</v>
      </c>
      <c r="C6153" s="1">
        <v>45139</v>
      </c>
      <c r="D6153" t="str">
        <f>TEXT(Hospital_Emergency_Room_Data[[#This Row],[Patient Admission Date]],"mmm")</f>
        <v>Aug</v>
      </c>
      <c r="E6153">
        <f>YEAR(Hospital_Emergency_Room_Data[[#This Row],[Patient Admission Date]])</f>
        <v>2023</v>
      </c>
      <c r="F6153" s="2">
        <v>0.95138888888888884</v>
      </c>
      <c r="G6153" s="8" t="str">
        <f>TEXT(Hospital_Emergency_Room_Data[[#This Row],[Patient Admission Date]],"dddd")</f>
        <v>Tuesday</v>
      </c>
      <c r="H6153" t="s">
        <v>41</v>
      </c>
      <c r="I6153">
        <v>53</v>
      </c>
      <c r="J6153" s="5" t="s">
        <v>9219</v>
      </c>
      <c r="K6153" t="s">
        <v>29</v>
      </c>
      <c r="L6153" t="s">
        <v>9281</v>
      </c>
      <c r="M6153" t="s">
        <v>9210</v>
      </c>
      <c r="N6153">
        <v>10</v>
      </c>
      <c r="O6153">
        <v>32</v>
      </c>
      <c r="P6153" t="s">
        <v>9225</v>
      </c>
      <c r="Q6153">
        <v>1</v>
      </c>
      <c r="R6153">
        <v>22</v>
      </c>
      <c r="S6153" t="s">
        <v>9256</v>
      </c>
      <c r="T6153" t="s">
        <v>9263</v>
      </c>
      <c r="U6153" t="s">
        <v>9300</v>
      </c>
      <c r="V6153" t="str" cm="1">
        <f t="array" ref="V6153">_xlfn.IFS(Hospital_Emergency_Room_Data[[#This Row],[Day]]&lt;=10,"Start(1-10)",Hospital_Emergency_Room_Data[[#This Row],[Day]]&lt;=20,"Middle(11-20)",Hospital_Emergency_Room_Data[[#This Row],[Day]]&gt;20,"End(21-30)")</f>
        <v>Start(1-10)</v>
      </c>
    </row>
    <row r="6154" spans="1:22">
      <c r="A6154">
        <v>540191275</v>
      </c>
      <c r="B6154" t="s">
        <v>6159</v>
      </c>
      <c r="C6154" s="1">
        <v>45311</v>
      </c>
      <c r="D6154" t="str">
        <f>TEXT(Hospital_Emergency_Room_Data[[#This Row],[Patient Admission Date]],"mmm")</f>
        <v>Jan</v>
      </c>
      <c r="E6154">
        <f>YEAR(Hospital_Emergency_Room_Data[[#This Row],[Patient Admission Date]])</f>
        <v>2024</v>
      </c>
      <c r="F6154" s="2">
        <v>0.95347222222222228</v>
      </c>
      <c r="G6154" s="8" t="str">
        <f>TEXT(Hospital_Emergency_Room_Data[[#This Row],[Patient Admission Date]],"dddd")</f>
        <v>Saturday</v>
      </c>
      <c r="H6154" t="s">
        <v>41</v>
      </c>
      <c r="I6154">
        <v>3</v>
      </c>
      <c r="J6154" s="5" t="s">
        <v>9218</v>
      </c>
      <c r="K6154" t="s">
        <v>29</v>
      </c>
      <c r="L6154" t="s">
        <v>16</v>
      </c>
      <c r="M6154" t="s">
        <v>9210</v>
      </c>
      <c r="O6154">
        <v>54</v>
      </c>
      <c r="P6154" t="s">
        <v>9225</v>
      </c>
      <c r="Q6154">
        <v>20</v>
      </c>
      <c r="R6154">
        <v>22</v>
      </c>
      <c r="S6154" t="s">
        <v>9256</v>
      </c>
      <c r="T6154" t="s">
        <v>9262</v>
      </c>
      <c r="U6154" t="s">
        <v>9283</v>
      </c>
      <c r="V6154" t="str" cm="1">
        <f t="array" ref="V6154">_xlfn.IFS(Hospital_Emergency_Room_Data[[#This Row],[Day]]&lt;=10,"Start(1-10)",Hospital_Emergency_Room_Data[[#This Row],[Day]]&lt;=20,"Middle(11-20)",Hospital_Emergency_Room_Data[[#This Row],[Day]]&gt;20,"End(21-30)")</f>
        <v>Middle(11-20)</v>
      </c>
    </row>
    <row r="6155" spans="1:22">
      <c r="A6155">
        <v>675743483</v>
      </c>
      <c r="B6155" t="s">
        <v>6160</v>
      </c>
      <c r="C6155" s="1">
        <v>45277</v>
      </c>
      <c r="D6155" t="str">
        <f>TEXT(Hospital_Emergency_Room_Data[[#This Row],[Patient Admission Date]],"mmm")</f>
        <v>Dec</v>
      </c>
      <c r="E6155">
        <f>YEAR(Hospital_Emergency_Room_Data[[#This Row],[Patient Admission Date]])</f>
        <v>2023</v>
      </c>
      <c r="F6155" s="2">
        <v>0.98888888888888893</v>
      </c>
      <c r="G6155" s="8" t="str">
        <f>TEXT(Hospital_Emergency_Room_Data[[#This Row],[Patient Admission Date]],"dddd")</f>
        <v>Sunday</v>
      </c>
      <c r="H6155" t="s">
        <v>41</v>
      </c>
      <c r="I6155">
        <v>23</v>
      </c>
      <c r="J6155" s="5" t="s">
        <v>9220</v>
      </c>
      <c r="K6155" t="s">
        <v>29</v>
      </c>
      <c r="L6155" t="s">
        <v>16</v>
      </c>
      <c r="M6155" t="s">
        <v>9210</v>
      </c>
      <c r="O6155">
        <v>19</v>
      </c>
      <c r="P6155" t="s">
        <v>9226</v>
      </c>
      <c r="Q6155">
        <v>17</v>
      </c>
      <c r="R6155">
        <v>23</v>
      </c>
      <c r="S6155" t="s">
        <v>9256</v>
      </c>
      <c r="T6155" t="s">
        <v>9262</v>
      </c>
      <c r="U6155" t="s">
        <v>9282</v>
      </c>
      <c r="V6155" t="str" cm="1">
        <f t="array" ref="V6155">_xlfn.IFS(Hospital_Emergency_Room_Data[[#This Row],[Day]]&lt;=10,"Start(1-10)",Hospital_Emergency_Room_Data[[#This Row],[Day]]&lt;=20,"Middle(11-20)",Hospital_Emergency_Room_Data[[#This Row],[Day]]&gt;20,"End(21-30)")</f>
        <v>Middle(11-20)</v>
      </c>
    </row>
    <row r="6156" spans="1:22">
      <c r="A6156">
        <v>852575614</v>
      </c>
      <c r="B6156" t="s">
        <v>6161</v>
      </c>
      <c r="C6156" s="1">
        <v>45346</v>
      </c>
      <c r="D6156" t="str">
        <f>TEXT(Hospital_Emergency_Room_Data[[#This Row],[Patient Admission Date]],"mmm")</f>
        <v>Feb</v>
      </c>
      <c r="E6156">
        <f>YEAR(Hospital_Emergency_Room_Data[[#This Row],[Patient Admission Date]])</f>
        <v>2024</v>
      </c>
      <c r="F6156" s="2">
        <v>0.64930555555555558</v>
      </c>
      <c r="G6156" s="8" t="str">
        <f>TEXT(Hospital_Emergency_Room_Data[[#This Row],[Patient Admission Date]],"dddd")</f>
        <v>Saturday</v>
      </c>
      <c r="H6156" t="s">
        <v>41</v>
      </c>
      <c r="I6156">
        <v>78</v>
      </c>
      <c r="J6156" s="5" t="s">
        <v>9222</v>
      </c>
      <c r="K6156" t="s">
        <v>29</v>
      </c>
      <c r="L6156" t="s">
        <v>16</v>
      </c>
      <c r="M6156" t="s">
        <v>9210</v>
      </c>
      <c r="O6156">
        <v>37</v>
      </c>
      <c r="P6156" t="s">
        <v>9225</v>
      </c>
      <c r="Q6156">
        <v>24</v>
      </c>
      <c r="R6156">
        <v>15</v>
      </c>
      <c r="S6156" t="s">
        <v>9257</v>
      </c>
      <c r="T6156" t="s">
        <v>9264</v>
      </c>
      <c r="U6156" t="s">
        <v>9300</v>
      </c>
      <c r="V6156" t="str" cm="1">
        <f t="array" ref="V6156">_xlfn.IFS(Hospital_Emergency_Room_Data[[#This Row],[Day]]&lt;=10,"Start(1-10)",Hospital_Emergency_Room_Data[[#This Row],[Day]]&lt;=20,"Middle(11-20)",Hospital_Emergency_Room_Data[[#This Row],[Day]]&gt;20,"End(21-30)")</f>
        <v>End(21-30)</v>
      </c>
    </row>
    <row r="6157" spans="1:22">
      <c r="A6157">
        <v>524478147</v>
      </c>
      <c r="B6157" t="s">
        <v>6162</v>
      </c>
      <c r="C6157" s="1">
        <v>45090</v>
      </c>
      <c r="D6157" t="str">
        <f>TEXT(Hospital_Emergency_Room_Data[[#This Row],[Patient Admission Date]],"mmm")</f>
        <v>Jun</v>
      </c>
      <c r="E6157">
        <f>YEAR(Hospital_Emergency_Room_Data[[#This Row],[Patient Admission Date]])</f>
        <v>2023</v>
      </c>
      <c r="F6157" s="2">
        <v>0.87291666666666667</v>
      </c>
      <c r="G6157" s="8" t="str">
        <f>TEXT(Hospital_Emergency_Room_Data[[#This Row],[Patient Admission Date]],"dddd")</f>
        <v>Tuesday</v>
      </c>
      <c r="H6157" t="s">
        <v>41</v>
      </c>
      <c r="I6157">
        <v>33</v>
      </c>
      <c r="J6157" s="5" t="s">
        <v>9223</v>
      </c>
      <c r="K6157" t="s">
        <v>29</v>
      </c>
      <c r="L6157" t="s">
        <v>16</v>
      </c>
      <c r="M6157" t="s">
        <v>9210</v>
      </c>
      <c r="O6157">
        <v>23</v>
      </c>
      <c r="P6157" t="s">
        <v>9226</v>
      </c>
      <c r="Q6157">
        <v>13</v>
      </c>
      <c r="R6157">
        <v>20</v>
      </c>
      <c r="S6157" t="s">
        <v>9256</v>
      </c>
      <c r="T6157" t="s">
        <v>9265</v>
      </c>
      <c r="U6157" t="s">
        <v>9282</v>
      </c>
      <c r="V6157" t="str" cm="1">
        <f t="array" ref="V6157">_xlfn.IFS(Hospital_Emergency_Room_Data[[#This Row],[Day]]&lt;=10,"Start(1-10)",Hospital_Emergency_Room_Data[[#This Row],[Day]]&lt;=20,"Middle(11-20)",Hospital_Emergency_Room_Data[[#This Row],[Day]]&gt;20,"End(21-30)")</f>
        <v>Middle(11-20)</v>
      </c>
    </row>
    <row r="6158" spans="1:22">
      <c r="A6158">
        <v>793298977</v>
      </c>
      <c r="B6158" t="s">
        <v>6163</v>
      </c>
      <c r="C6158" s="1">
        <v>45501</v>
      </c>
      <c r="D6158" t="str">
        <f>TEXT(Hospital_Emergency_Room_Data[[#This Row],[Patient Admission Date]],"mmm")</f>
        <v>Jul</v>
      </c>
      <c r="E6158">
        <f>YEAR(Hospital_Emergency_Room_Data[[#This Row],[Patient Admission Date]])</f>
        <v>2024</v>
      </c>
      <c r="F6158" s="2">
        <v>0.31041666666666667</v>
      </c>
      <c r="G6158" s="8" t="str">
        <f>TEXT(Hospital_Emergency_Room_Data[[#This Row],[Patient Admission Date]],"dddd")</f>
        <v>Sunday</v>
      </c>
      <c r="H6158" t="s">
        <v>41</v>
      </c>
      <c r="I6158">
        <v>49</v>
      </c>
      <c r="J6158" s="5" t="s">
        <v>9219</v>
      </c>
      <c r="K6158" t="s">
        <v>29</v>
      </c>
      <c r="L6158" t="s">
        <v>16</v>
      </c>
      <c r="M6158" t="s">
        <v>9210</v>
      </c>
      <c r="O6158">
        <v>39</v>
      </c>
      <c r="P6158" t="s">
        <v>9225</v>
      </c>
      <c r="Q6158">
        <v>28</v>
      </c>
      <c r="R6158">
        <v>7</v>
      </c>
      <c r="S6158" t="s">
        <v>9255</v>
      </c>
      <c r="T6158" t="s">
        <v>9264</v>
      </c>
      <c r="U6158" t="s">
        <v>9300</v>
      </c>
      <c r="V6158" t="str" cm="1">
        <f t="array" ref="V6158">_xlfn.IFS(Hospital_Emergency_Room_Data[[#This Row],[Day]]&lt;=10,"Start(1-10)",Hospital_Emergency_Room_Data[[#This Row],[Day]]&lt;=20,"Middle(11-20)",Hospital_Emergency_Room_Data[[#This Row],[Day]]&gt;20,"End(21-30)")</f>
        <v>End(21-30)</v>
      </c>
    </row>
    <row r="6159" spans="1:22">
      <c r="A6159">
        <v>164064233</v>
      </c>
      <c r="B6159" t="s">
        <v>6164</v>
      </c>
      <c r="C6159" s="1">
        <v>45214</v>
      </c>
      <c r="D6159" t="str">
        <f>TEXT(Hospital_Emergency_Room_Data[[#This Row],[Patient Admission Date]],"mmm")</f>
        <v>Oct</v>
      </c>
      <c r="E6159">
        <f>YEAR(Hospital_Emergency_Room_Data[[#This Row],[Patient Admission Date]])</f>
        <v>2023</v>
      </c>
      <c r="F6159" s="2">
        <v>0.8930555555555556</v>
      </c>
      <c r="G6159" s="8" t="str">
        <f>TEXT(Hospital_Emergency_Room_Data[[#This Row],[Patient Admission Date]],"dddd")</f>
        <v>Sunday</v>
      </c>
      <c r="H6159" t="s">
        <v>41</v>
      </c>
      <c r="I6159">
        <v>59</v>
      </c>
      <c r="J6159" s="5" t="s">
        <v>9219</v>
      </c>
      <c r="K6159" t="s">
        <v>29</v>
      </c>
      <c r="L6159" t="s">
        <v>16</v>
      </c>
      <c r="M6159" t="s">
        <v>9210</v>
      </c>
      <c r="O6159">
        <v>43</v>
      </c>
      <c r="P6159" t="s">
        <v>9225</v>
      </c>
      <c r="Q6159">
        <v>15</v>
      </c>
      <c r="R6159">
        <v>21</v>
      </c>
      <c r="S6159" t="s">
        <v>9256</v>
      </c>
      <c r="T6159" t="s">
        <v>9262</v>
      </c>
      <c r="U6159" t="s">
        <v>9300</v>
      </c>
      <c r="V6159" t="str" cm="1">
        <f t="array" ref="V6159">_xlfn.IFS(Hospital_Emergency_Room_Data[[#This Row],[Day]]&lt;=10,"Start(1-10)",Hospital_Emergency_Room_Data[[#This Row],[Day]]&lt;=20,"Middle(11-20)",Hospital_Emergency_Room_Data[[#This Row],[Day]]&gt;20,"End(21-30)")</f>
        <v>Middle(11-20)</v>
      </c>
    </row>
    <row r="6160" spans="1:22">
      <c r="A6160">
        <v>609457579</v>
      </c>
      <c r="B6160" t="s">
        <v>6165</v>
      </c>
      <c r="C6160" s="1">
        <v>45101</v>
      </c>
      <c r="D6160" t="str">
        <f>TEXT(Hospital_Emergency_Room_Data[[#This Row],[Patient Admission Date]],"mmm")</f>
        <v>Jun</v>
      </c>
      <c r="E6160">
        <f>YEAR(Hospital_Emergency_Room_Data[[#This Row],[Patient Admission Date]])</f>
        <v>2023</v>
      </c>
      <c r="F6160" s="2">
        <v>0.59930555555555554</v>
      </c>
      <c r="G6160" s="8" t="str">
        <f>TEXT(Hospital_Emergency_Room_Data[[#This Row],[Patient Admission Date]],"dddd")</f>
        <v>Saturday</v>
      </c>
      <c r="H6160" t="s">
        <v>41</v>
      </c>
      <c r="I6160">
        <v>53</v>
      </c>
      <c r="J6160" s="5" t="s">
        <v>9219</v>
      </c>
      <c r="K6160" t="s">
        <v>29</v>
      </c>
      <c r="L6160" t="s">
        <v>16</v>
      </c>
      <c r="M6160" t="s">
        <v>9210</v>
      </c>
      <c r="O6160">
        <v>40</v>
      </c>
      <c r="P6160" t="s">
        <v>9225</v>
      </c>
      <c r="Q6160">
        <v>24</v>
      </c>
      <c r="R6160">
        <v>14</v>
      </c>
      <c r="S6160" t="s">
        <v>9257</v>
      </c>
      <c r="T6160" t="s">
        <v>9264</v>
      </c>
      <c r="U6160" t="s">
        <v>9300</v>
      </c>
      <c r="V6160" t="str" cm="1">
        <f t="array" ref="V6160">_xlfn.IFS(Hospital_Emergency_Room_Data[[#This Row],[Day]]&lt;=10,"Start(1-10)",Hospital_Emergency_Room_Data[[#This Row],[Day]]&lt;=20,"Middle(11-20)",Hospital_Emergency_Room_Data[[#This Row],[Day]]&gt;20,"End(21-30)")</f>
        <v>End(21-30)</v>
      </c>
    </row>
    <row r="6161" spans="1:22">
      <c r="A6161">
        <v>602335974</v>
      </c>
      <c r="B6161" t="s">
        <v>6166</v>
      </c>
      <c r="C6161" s="1">
        <v>45226</v>
      </c>
      <c r="D6161" t="str">
        <f>TEXT(Hospital_Emergency_Room_Data[[#This Row],[Patient Admission Date]],"mmm")</f>
        <v>Oct</v>
      </c>
      <c r="E6161">
        <f>YEAR(Hospital_Emergency_Room_Data[[#This Row],[Patient Admission Date]])</f>
        <v>2023</v>
      </c>
      <c r="F6161" s="2">
        <v>0.81388888888888888</v>
      </c>
      <c r="G6161" s="8" t="str">
        <f>TEXT(Hospital_Emergency_Room_Data[[#This Row],[Patient Admission Date]],"dddd")</f>
        <v>Friday</v>
      </c>
      <c r="H6161" t="s">
        <v>41</v>
      </c>
      <c r="I6161">
        <v>59</v>
      </c>
      <c r="J6161" s="5" t="s">
        <v>9219</v>
      </c>
      <c r="K6161" t="s">
        <v>29</v>
      </c>
      <c r="L6161" t="s">
        <v>16</v>
      </c>
      <c r="M6161" t="s">
        <v>9210</v>
      </c>
      <c r="O6161">
        <v>60</v>
      </c>
      <c r="P6161" t="s">
        <v>9225</v>
      </c>
      <c r="Q6161">
        <v>27</v>
      </c>
      <c r="R6161">
        <v>19</v>
      </c>
      <c r="S6161" t="s">
        <v>9256</v>
      </c>
      <c r="T6161" t="s">
        <v>9264</v>
      </c>
      <c r="U6161" t="s">
        <v>9283</v>
      </c>
      <c r="V6161" t="str" cm="1">
        <f t="array" ref="V6161">_xlfn.IFS(Hospital_Emergency_Room_Data[[#This Row],[Day]]&lt;=10,"Start(1-10)",Hospital_Emergency_Room_Data[[#This Row],[Day]]&lt;=20,"Middle(11-20)",Hospital_Emergency_Room_Data[[#This Row],[Day]]&gt;20,"End(21-30)")</f>
        <v>End(21-30)</v>
      </c>
    </row>
    <row r="6162" spans="1:22">
      <c r="A6162">
        <v>447482336</v>
      </c>
      <c r="B6162" t="s">
        <v>6167</v>
      </c>
      <c r="C6162" s="1">
        <v>45204</v>
      </c>
      <c r="D6162" t="str">
        <f>TEXT(Hospital_Emergency_Room_Data[[#This Row],[Patient Admission Date]],"mmm")</f>
        <v>Oct</v>
      </c>
      <c r="E6162">
        <f>YEAR(Hospital_Emergency_Room_Data[[#This Row],[Patient Admission Date]])</f>
        <v>2023</v>
      </c>
      <c r="F6162" s="2">
        <v>0.19166666666666668</v>
      </c>
      <c r="G6162" s="8" t="str">
        <f>TEXT(Hospital_Emergency_Room_Data[[#This Row],[Patient Admission Date]],"dddd")</f>
        <v>Thursday</v>
      </c>
      <c r="H6162" t="s">
        <v>41</v>
      </c>
      <c r="I6162">
        <v>56</v>
      </c>
      <c r="J6162" s="5" t="s">
        <v>9219</v>
      </c>
      <c r="K6162" t="s">
        <v>29</v>
      </c>
      <c r="L6162" t="s">
        <v>16</v>
      </c>
      <c r="M6162" t="s">
        <v>9210</v>
      </c>
      <c r="O6162">
        <v>20</v>
      </c>
      <c r="P6162" t="s">
        <v>9226</v>
      </c>
      <c r="Q6162">
        <v>5</v>
      </c>
      <c r="R6162">
        <v>4</v>
      </c>
      <c r="S6162" t="s">
        <v>9258</v>
      </c>
      <c r="T6162" t="s">
        <v>9263</v>
      </c>
      <c r="U6162" t="s">
        <v>9282</v>
      </c>
      <c r="V6162" t="str" cm="1">
        <f t="array" ref="V6162">_xlfn.IFS(Hospital_Emergency_Room_Data[[#This Row],[Day]]&lt;=10,"Start(1-10)",Hospital_Emergency_Room_Data[[#This Row],[Day]]&lt;=20,"Middle(11-20)",Hospital_Emergency_Room_Data[[#This Row],[Day]]&gt;20,"End(21-30)")</f>
        <v>Start(1-10)</v>
      </c>
    </row>
    <row r="6163" spans="1:22">
      <c r="A6163">
        <v>701535762</v>
      </c>
      <c r="B6163" t="s">
        <v>6168</v>
      </c>
      <c r="C6163" s="1">
        <v>45023</v>
      </c>
      <c r="D6163" t="str">
        <f>TEXT(Hospital_Emergency_Room_Data[[#This Row],[Patient Admission Date]],"mmm")</f>
        <v>Apr</v>
      </c>
      <c r="E6163">
        <f>YEAR(Hospital_Emergency_Room_Data[[#This Row],[Patient Admission Date]])</f>
        <v>2023</v>
      </c>
      <c r="F6163" s="2">
        <v>0.90138888888888891</v>
      </c>
      <c r="G6163" s="8" t="str">
        <f>TEXT(Hospital_Emergency_Room_Data[[#This Row],[Patient Admission Date]],"dddd")</f>
        <v>Friday</v>
      </c>
      <c r="H6163" t="s">
        <v>41</v>
      </c>
      <c r="I6163">
        <v>22</v>
      </c>
      <c r="J6163" s="5" t="s">
        <v>9220</v>
      </c>
      <c r="K6163" t="s">
        <v>29</v>
      </c>
      <c r="L6163" t="s">
        <v>16</v>
      </c>
      <c r="M6163" t="s">
        <v>9210</v>
      </c>
      <c r="O6163">
        <v>19</v>
      </c>
      <c r="P6163" t="s">
        <v>9226</v>
      </c>
      <c r="Q6163">
        <v>7</v>
      </c>
      <c r="R6163">
        <v>21</v>
      </c>
      <c r="S6163" t="s">
        <v>9256</v>
      </c>
      <c r="T6163" t="s">
        <v>9263</v>
      </c>
      <c r="U6163" t="s">
        <v>9282</v>
      </c>
      <c r="V6163" t="str" cm="1">
        <f t="array" ref="V6163">_xlfn.IFS(Hospital_Emergency_Room_Data[[#This Row],[Day]]&lt;=10,"Start(1-10)",Hospital_Emergency_Room_Data[[#This Row],[Day]]&lt;=20,"Middle(11-20)",Hospital_Emergency_Room_Data[[#This Row],[Day]]&gt;20,"End(21-30)")</f>
        <v>Start(1-10)</v>
      </c>
    </row>
    <row r="6164" spans="1:22">
      <c r="A6164">
        <v>607747649</v>
      </c>
      <c r="B6164" t="s">
        <v>6169</v>
      </c>
      <c r="C6164" s="1">
        <v>45260</v>
      </c>
      <c r="D6164" t="str">
        <f>TEXT(Hospital_Emergency_Room_Data[[#This Row],[Patient Admission Date]],"mmm")</f>
        <v>Nov</v>
      </c>
      <c r="E6164">
        <f>YEAR(Hospital_Emergency_Room_Data[[#This Row],[Patient Admission Date]])</f>
        <v>2023</v>
      </c>
      <c r="F6164" s="2">
        <v>0.88472222222222219</v>
      </c>
      <c r="G6164" s="8" t="str">
        <f>TEXT(Hospital_Emergency_Room_Data[[#This Row],[Patient Admission Date]],"dddd")</f>
        <v>Thursday</v>
      </c>
      <c r="H6164" t="s">
        <v>41</v>
      </c>
      <c r="I6164">
        <v>49</v>
      </c>
      <c r="J6164" s="5" t="s">
        <v>9219</v>
      </c>
      <c r="K6164" t="s">
        <v>29</v>
      </c>
      <c r="L6164" t="s">
        <v>16</v>
      </c>
      <c r="M6164" t="s">
        <v>9210</v>
      </c>
      <c r="O6164">
        <v>24</v>
      </c>
      <c r="P6164" t="s">
        <v>9226</v>
      </c>
      <c r="Q6164">
        <v>30</v>
      </c>
      <c r="R6164">
        <v>21</v>
      </c>
      <c r="S6164" t="s">
        <v>9256</v>
      </c>
      <c r="T6164" t="s">
        <v>9264</v>
      </c>
      <c r="U6164" t="s">
        <v>9282</v>
      </c>
      <c r="V6164" t="str" cm="1">
        <f t="array" ref="V6164">_xlfn.IFS(Hospital_Emergency_Room_Data[[#This Row],[Day]]&lt;=10,"Start(1-10)",Hospital_Emergency_Room_Data[[#This Row],[Day]]&lt;=20,"Middle(11-20)",Hospital_Emergency_Room_Data[[#This Row],[Day]]&gt;20,"End(21-30)")</f>
        <v>End(21-30)</v>
      </c>
    </row>
    <row r="6165" spans="1:22">
      <c r="A6165">
        <v>426960135</v>
      </c>
      <c r="B6165" t="s">
        <v>6170</v>
      </c>
      <c r="C6165" s="1">
        <v>45051</v>
      </c>
      <c r="D6165" t="str">
        <f>TEXT(Hospital_Emergency_Room_Data[[#This Row],[Patient Admission Date]],"mmm")</f>
        <v>May</v>
      </c>
      <c r="E6165">
        <f>YEAR(Hospital_Emergency_Room_Data[[#This Row],[Patient Admission Date]])</f>
        <v>2023</v>
      </c>
      <c r="F6165" s="2">
        <v>0.95277777777777772</v>
      </c>
      <c r="G6165" s="8" t="str">
        <f>TEXT(Hospital_Emergency_Room_Data[[#This Row],[Patient Admission Date]],"dddd")</f>
        <v>Friday</v>
      </c>
      <c r="H6165" t="s">
        <v>41</v>
      </c>
      <c r="I6165">
        <v>14</v>
      </c>
      <c r="J6165" s="5" t="s">
        <v>9221</v>
      </c>
      <c r="K6165" t="s">
        <v>29</v>
      </c>
      <c r="L6165" t="s">
        <v>16</v>
      </c>
      <c r="M6165" t="s">
        <v>9210</v>
      </c>
      <c r="O6165">
        <v>60</v>
      </c>
      <c r="P6165" t="s">
        <v>9225</v>
      </c>
      <c r="Q6165">
        <v>5</v>
      </c>
      <c r="R6165">
        <v>22</v>
      </c>
      <c r="S6165" t="s">
        <v>9256</v>
      </c>
      <c r="T6165" t="s">
        <v>9263</v>
      </c>
      <c r="U6165" t="s">
        <v>9283</v>
      </c>
      <c r="V6165" t="str" cm="1">
        <f t="array" ref="V6165">_xlfn.IFS(Hospital_Emergency_Room_Data[[#This Row],[Day]]&lt;=10,"Start(1-10)",Hospital_Emergency_Room_Data[[#This Row],[Day]]&lt;=20,"Middle(11-20)",Hospital_Emergency_Room_Data[[#This Row],[Day]]&gt;20,"End(21-30)")</f>
        <v>Start(1-10)</v>
      </c>
    </row>
    <row r="6166" spans="1:22">
      <c r="A6166">
        <v>408560055</v>
      </c>
      <c r="B6166" t="s">
        <v>6171</v>
      </c>
      <c r="C6166" s="1">
        <v>45552</v>
      </c>
      <c r="D6166" t="str">
        <f>TEXT(Hospital_Emergency_Room_Data[[#This Row],[Patient Admission Date]],"mmm")</f>
        <v>Sep</v>
      </c>
      <c r="E6166">
        <f>YEAR(Hospital_Emergency_Room_Data[[#This Row],[Patient Admission Date]])</f>
        <v>2024</v>
      </c>
      <c r="F6166" s="2">
        <v>0.67986111111111114</v>
      </c>
      <c r="G6166" s="8" t="str">
        <f>TEXT(Hospital_Emergency_Room_Data[[#This Row],[Patient Admission Date]],"dddd")</f>
        <v>Tuesday</v>
      </c>
      <c r="H6166" t="s">
        <v>41</v>
      </c>
      <c r="I6166">
        <v>55</v>
      </c>
      <c r="J6166" s="5" t="s">
        <v>9219</v>
      </c>
      <c r="K6166" t="s">
        <v>29</v>
      </c>
      <c r="L6166" t="s">
        <v>16</v>
      </c>
      <c r="M6166" t="s">
        <v>9210</v>
      </c>
      <c r="O6166">
        <v>14</v>
      </c>
      <c r="P6166" t="s">
        <v>9226</v>
      </c>
      <c r="Q6166">
        <v>17</v>
      </c>
      <c r="R6166">
        <v>16</v>
      </c>
      <c r="S6166" t="s">
        <v>9257</v>
      </c>
      <c r="T6166" t="s">
        <v>9262</v>
      </c>
      <c r="U6166" t="s">
        <v>9282</v>
      </c>
      <c r="V6166" t="str" cm="1">
        <f t="array" ref="V6166">_xlfn.IFS(Hospital_Emergency_Room_Data[[#This Row],[Day]]&lt;=10,"Start(1-10)",Hospital_Emergency_Room_Data[[#This Row],[Day]]&lt;=20,"Middle(11-20)",Hospital_Emergency_Room_Data[[#This Row],[Day]]&gt;20,"End(21-30)")</f>
        <v>Middle(11-20)</v>
      </c>
    </row>
    <row r="6167" spans="1:22">
      <c r="A6167">
        <v>316109824</v>
      </c>
      <c r="B6167" t="s">
        <v>6172</v>
      </c>
      <c r="C6167" s="1">
        <v>45181</v>
      </c>
      <c r="D6167" t="str">
        <f>TEXT(Hospital_Emergency_Room_Data[[#This Row],[Patient Admission Date]],"mmm")</f>
        <v>Sep</v>
      </c>
      <c r="E6167">
        <f>YEAR(Hospital_Emergency_Room_Data[[#This Row],[Patient Admission Date]])</f>
        <v>2023</v>
      </c>
      <c r="F6167" s="2">
        <v>0.3576388888888889</v>
      </c>
      <c r="G6167" s="8" t="str">
        <f>TEXT(Hospital_Emergency_Room_Data[[#This Row],[Patient Admission Date]],"dddd")</f>
        <v>Tuesday</v>
      </c>
      <c r="H6167" t="s">
        <v>41</v>
      </c>
      <c r="I6167">
        <v>55</v>
      </c>
      <c r="J6167" s="5" t="s">
        <v>9219</v>
      </c>
      <c r="K6167" t="s">
        <v>29</v>
      </c>
      <c r="L6167" t="s">
        <v>16</v>
      </c>
      <c r="M6167" t="s">
        <v>9210</v>
      </c>
      <c r="O6167">
        <v>13</v>
      </c>
      <c r="P6167" t="s">
        <v>9226</v>
      </c>
      <c r="Q6167">
        <v>12</v>
      </c>
      <c r="R6167">
        <v>8</v>
      </c>
      <c r="S6167" t="s">
        <v>9255</v>
      </c>
      <c r="T6167" t="s">
        <v>9265</v>
      </c>
      <c r="U6167" t="s">
        <v>9282</v>
      </c>
      <c r="V6167" t="str" cm="1">
        <f t="array" ref="V6167">_xlfn.IFS(Hospital_Emergency_Room_Data[[#This Row],[Day]]&lt;=10,"Start(1-10)",Hospital_Emergency_Room_Data[[#This Row],[Day]]&lt;=20,"Middle(11-20)",Hospital_Emergency_Room_Data[[#This Row],[Day]]&gt;20,"End(21-30)")</f>
        <v>Middle(11-20)</v>
      </c>
    </row>
    <row r="6168" spans="1:22">
      <c r="A6168">
        <v>439723934</v>
      </c>
      <c r="B6168" t="s">
        <v>6173</v>
      </c>
      <c r="C6168" s="1">
        <v>45352</v>
      </c>
      <c r="D6168" t="str">
        <f>TEXT(Hospital_Emergency_Room_Data[[#This Row],[Patient Admission Date]],"mmm")</f>
        <v>Mar</v>
      </c>
      <c r="E6168">
        <f>YEAR(Hospital_Emergency_Room_Data[[#This Row],[Patient Admission Date]])</f>
        <v>2024</v>
      </c>
      <c r="F6168" s="2">
        <v>0.10486111111111111</v>
      </c>
      <c r="G6168" s="8" t="str">
        <f>TEXT(Hospital_Emergency_Room_Data[[#This Row],[Patient Admission Date]],"dddd")</f>
        <v>Friday</v>
      </c>
      <c r="H6168" t="s">
        <v>41</v>
      </c>
      <c r="I6168">
        <v>20</v>
      </c>
      <c r="J6168" s="5" t="s">
        <v>9220</v>
      </c>
      <c r="K6168" t="s">
        <v>29</v>
      </c>
      <c r="L6168" t="s">
        <v>16</v>
      </c>
      <c r="M6168" t="s">
        <v>9210</v>
      </c>
      <c r="N6168">
        <v>8</v>
      </c>
      <c r="O6168">
        <v>22</v>
      </c>
      <c r="P6168" t="s">
        <v>9226</v>
      </c>
      <c r="Q6168">
        <v>1</v>
      </c>
      <c r="R6168">
        <v>2</v>
      </c>
      <c r="S6168" t="s">
        <v>9258</v>
      </c>
      <c r="T6168" t="s">
        <v>9263</v>
      </c>
      <c r="U6168" t="s">
        <v>9282</v>
      </c>
      <c r="V6168" t="str" cm="1">
        <f t="array" ref="V6168">_xlfn.IFS(Hospital_Emergency_Room_Data[[#This Row],[Day]]&lt;=10,"Start(1-10)",Hospital_Emergency_Room_Data[[#This Row],[Day]]&lt;=20,"Middle(11-20)",Hospital_Emergency_Room_Data[[#This Row],[Day]]&gt;20,"End(21-30)")</f>
        <v>Start(1-10)</v>
      </c>
    </row>
    <row r="6169" spans="1:22">
      <c r="A6169">
        <v>394518661</v>
      </c>
      <c r="B6169" t="s">
        <v>6174</v>
      </c>
      <c r="C6169" s="1">
        <v>45279</v>
      </c>
      <c r="D6169" t="str">
        <f>TEXT(Hospital_Emergency_Room_Data[[#This Row],[Patient Admission Date]],"mmm")</f>
        <v>Dec</v>
      </c>
      <c r="E6169">
        <f>YEAR(Hospital_Emergency_Room_Data[[#This Row],[Patient Admission Date]])</f>
        <v>2023</v>
      </c>
      <c r="F6169" s="2">
        <v>9.0972222222222218E-2</v>
      </c>
      <c r="G6169" s="8" t="str">
        <f>TEXT(Hospital_Emergency_Room_Data[[#This Row],[Patient Admission Date]],"dddd")</f>
        <v>Tuesday</v>
      </c>
      <c r="H6169" t="s">
        <v>41</v>
      </c>
      <c r="I6169">
        <v>20</v>
      </c>
      <c r="J6169" s="5" t="s">
        <v>9220</v>
      </c>
      <c r="K6169" t="s">
        <v>29</v>
      </c>
      <c r="L6169" t="s">
        <v>16</v>
      </c>
      <c r="M6169" t="s">
        <v>9210</v>
      </c>
      <c r="N6169">
        <v>9</v>
      </c>
      <c r="O6169">
        <v>38</v>
      </c>
      <c r="P6169" t="s">
        <v>9225</v>
      </c>
      <c r="Q6169">
        <v>19</v>
      </c>
      <c r="R6169">
        <v>2</v>
      </c>
      <c r="S6169" t="s">
        <v>9258</v>
      </c>
      <c r="T6169" t="s">
        <v>9262</v>
      </c>
      <c r="U6169" t="s">
        <v>9300</v>
      </c>
      <c r="V6169" t="str" cm="1">
        <f t="array" ref="V6169">_xlfn.IFS(Hospital_Emergency_Room_Data[[#This Row],[Day]]&lt;=10,"Start(1-10)",Hospital_Emergency_Room_Data[[#This Row],[Day]]&lt;=20,"Middle(11-20)",Hospital_Emergency_Room_Data[[#This Row],[Day]]&gt;20,"End(21-30)")</f>
        <v>Middle(11-20)</v>
      </c>
    </row>
    <row r="6170" spans="1:22">
      <c r="A6170">
        <v>696865614</v>
      </c>
      <c r="B6170" t="s">
        <v>6175</v>
      </c>
      <c r="C6170" s="1">
        <v>45483</v>
      </c>
      <c r="D6170" t="str">
        <f>TEXT(Hospital_Emergency_Room_Data[[#This Row],[Patient Admission Date]],"mmm")</f>
        <v>Jul</v>
      </c>
      <c r="E6170">
        <f>YEAR(Hospital_Emergency_Room_Data[[#This Row],[Patient Admission Date]])</f>
        <v>2024</v>
      </c>
      <c r="F6170" s="2">
        <v>0.52222222222222225</v>
      </c>
      <c r="G6170" s="8" t="str">
        <f>TEXT(Hospital_Emergency_Room_Data[[#This Row],[Patient Admission Date]],"dddd")</f>
        <v>Wednesday</v>
      </c>
      <c r="H6170" t="s">
        <v>41</v>
      </c>
      <c r="I6170">
        <v>44</v>
      </c>
      <c r="J6170" s="5" t="s">
        <v>9223</v>
      </c>
      <c r="K6170" t="s">
        <v>29</v>
      </c>
      <c r="L6170" t="s">
        <v>16</v>
      </c>
      <c r="M6170" t="s">
        <v>9210</v>
      </c>
      <c r="N6170">
        <v>9</v>
      </c>
      <c r="O6170">
        <v>15</v>
      </c>
      <c r="P6170" t="s">
        <v>9226</v>
      </c>
      <c r="Q6170">
        <v>10</v>
      </c>
      <c r="R6170">
        <v>12</v>
      </c>
      <c r="S6170" t="s">
        <v>9257</v>
      </c>
      <c r="T6170" t="s">
        <v>9265</v>
      </c>
      <c r="U6170" t="s">
        <v>9282</v>
      </c>
      <c r="V6170" t="str" cm="1">
        <f t="array" ref="V6170">_xlfn.IFS(Hospital_Emergency_Room_Data[[#This Row],[Day]]&lt;=10,"Start(1-10)",Hospital_Emergency_Room_Data[[#This Row],[Day]]&lt;=20,"Middle(11-20)",Hospital_Emergency_Room_Data[[#This Row],[Day]]&gt;20,"End(21-30)")</f>
        <v>Start(1-10)</v>
      </c>
    </row>
    <row r="6171" spans="1:22">
      <c r="A6171">
        <v>807901810</v>
      </c>
      <c r="B6171" t="s">
        <v>6176</v>
      </c>
      <c r="C6171" s="1">
        <v>45317</v>
      </c>
      <c r="D6171" t="str">
        <f>TEXT(Hospital_Emergency_Room_Data[[#This Row],[Patient Admission Date]],"mmm")</f>
        <v>Jan</v>
      </c>
      <c r="E6171">
        <f>YEAR(Hospital_Emergency_Room_Data[[#This Row],[Patient Admission Date]])</f>
        <v>2024</v>
      </c>
      <c r="F6171" s="2">
        <v>0.54305555555555551</v>
      </c>
      <c r="G6171" s="8" t="str">
        <f>TEXT(Hospital_Emergency_Room_Data[[#This Row],[Patient Admission Date]],"dddd")</f>
        <v>Friday</v>
      </c>
      <c r="H6171" t="s">
        <v>41</v>
      </c>
      <c r="I6171">
        <v>69</v>
      </c>
      <c r="J6171" s="5" t="s">
        <v>9217</v>
      </c>
      <c r="K6171" t="s">
        <v>29</v>
      </c>
      <c r="L6171" t="s">
        <v>36</v>
      </c>
      <c r="M6171" t="s">
        <v>9210</v>
      </c>
      <c r="O6171">
        <v>33</v>
      </c>
      <c r="P6171" t="s">
        <v>9225</v>
      </c>
      <c r="Q6171">
        <v>26</v>
      </c>
      <c r="R6171">
        <v>13</v>
      </c>
      <c r="S6171" t="s">
        <v>9257</v>
      </c>
      <c r="T6171" t="s">
        <v>9264</v>
      </c>
      <c r="U6171" t="s">
        <v>9300</v>
      </c>
      <c r="V6171" t="str" cm="1">
        <f t="array" ref="V6171">_xlfn.IFS(Hospital_Emergency_Room_Data[[#This Row],[Day]]&lt;=10,"Start(1-10)",Hospital_Emergency_Room_Data[[#This Row],[Day]]&lt;=20,"Middle(11-20)",Hospital_Emergency_Room_Data[[#This Row],[Day]]&gt;20,"End(21-30)")</f>
        <v>End(21-30)</v>
      </c>
    </row>
    <row r="6172" spans="1:22">
      <c r="A6172">
        <v>624251217</v>
      </c>
      <c r="B6172" t="s">
        <v>6177</v>
      </c>
      <c r="C6172" s="1">
        <v>45556</v>
      </c>
      <c r="D6172" t="str">
        <f>TEXT(Hospital_Emergency_Room_Data[[#This Row],[Patient Admission Date]],"mmm")</f>
        <v>Sep</v>
      </c>
      <c r="E6172">
        <f>YEAR(Hospital_Emergency_Room_Data[[#This Row],[Patient Admission Date]])</f>
        <v>2024</v>
      </c>
      <c r="F6172" s="2">
        <v>0.8125</v>
      </c>
      <c r="G6172" s="8" t="str">
        <f>TEXT(Hospital_Emergency_Room_Data[[#This Row],[Patient Admission Date]],"dddd")</f>
        <v>Saturday</v>
      </c>
      <c r="H6172" t="s">
        <v>41</v>
      </c>
      <c r="I6172">
        <v>68</v>
      </c>
      <c r="J6172" s="5" t="s">
        <v>9217</v>
      </c>
      <c r="K6172" t="s">
        <v>29</v>
      </c>
      <c r="L6172" t="s">
        <v>36</v>
      </c>
      <c r="M6172" t="s">
        <v>9210</v>
      </c>
      <c r="O6172">
        <v>58</v>
      </c>
      <c r="P6172" t="s">
        <v>9225</v>
      </c>
      <c r="Q6172">
        <v>21</v>
      </c>
      <c r="R6172">
        <v>19</v>
      </c>
      <c r="S6172" t="s">
        <v>9256</v>
      </c>
      <c r="T6172" t="s">
        <v>9262</v>
      </c>
      <c r="U6172" t="s">
        <v>9283</v>
      </c>
      <c r="V6172" t="str" cm="1">
        <f t="array" ref="V6172">_xlfn.IFS(Hospital_Emergency_Room_Data[[#This Row],[Day]]&lt;=10,"Start(1-10)",Hospital_Emergency_Room_Data[[#This Row],[Day]]&lt;=20,"Middle(11-20)",Hospital_Emergency_Room_Data[[#This Row],[Day]]&gt;20,"End(21-30)")</f>
        <v>End(21-30)</v>
      </c>
    </row>
    <row r="6173" spans="1:22">
      <c r="A6173">
        <v>574710301</v>
      </c>
      <c r="B6173" t="s">
        <v>6178</v>
      </c>
      <c r="C6173" s="1">
        <v>45403</v>
      </c>
      <c r="D6173" t="str">
        <f>TEXT(Hospital_Emergency_Room_Data[[#This Row],[Patient Admission Date]],"mmm")</f>
        <v>Apr</v>
      </c>
      <c r="E6173">
        <f>YEAR(Hospital_Emergency_Room_Data[[#This Row],[Patient Admission Date]])</f>
        <v>2024</v>
      </c>
      <c r="F6173" s="2">
        <v>0.17499999999999999</v>
      </c>
      <c r="G6173" s="8" t="str">
        <f>TEXT(Hospital_Emergency_Room_Data[[#This Row],[Patient Admission Date]],"dddd")</f>
        <v>Sunday</v>
      </c>
      <c r="H6173" t="s">
        <v>41</v>
      </c>
      <c r="I6173">
        <v>23</v>
      </c>
      <c r="J6173" s="5" t="s">
        <v>9220</v>
      </c>
      <c r="K6173" t="s">
        <v>29</v>
      </c>
      <c r="L6173" t="s">
        <v>36</v>
      </c>
      <c r="M6173" t="s">
        <v>9210</v>
      </c>
      <c r="O6173">
        <v>23</v>
      </c>
      <c r="P6173" t="s">
        <v>9226</v>
      </c>
      <c r="Q6173">
        <v>21</v>
      </c>
      <c r="R6173">
        <v>4</v>
      </c>
      <c r="S6173" t="s">
        <v>9258</v>
      </c>
      <c r="T6173" t="s">
        <v>9262</v>
      </c>
      <c r="U6173" t="s">
        <v>9282</v>
      </c>
      <c r="V6173" t="str" cm="1">
        <f t="array" ref="V6173">_xlfn.IFS(Hospital_Emergency_Room_Data[[#This Row],[Day]]&lt;=10,"Start(1-10)",Hospital_Emergency_Room_Data[[#This Row],[Day]]&lt;=20,"Middle(11-20)",Hospital_Emergency_Room_Data[[#This Row],[Day]]&gt;20,"End(21-30)")</f>
        <v>End(21-30)</v>
      </c>
    </row>
    <row r="6174" spans="1:22">
      <c r="A6174">
        <v>155415849</v>
      </c>
      <c r="B6174" t="s">
        <v>6179</v>
      </c>
      <c r="C6174" s="1">
        <v>45290</v>
      </c>
      <c r="D6174" t="str">
        <f>TEXT(Hospital_Emergency_Room_Data[[#This Row],[Patient Admission Date]],"mmm")</f>
        <v>Dec</v>
      </c>
      <c r="E6174">
        <f>YEAR(Hospital_Emergency_Room_Data[[#This Row],[Patient Admission Date]])</f>
        <v>2023</v>
      </c>
      <c r="F6174" s="2">
        <v>0.50069444444444444</v>
      </c>
      <c r="G6174" s="8" t="str">
        <f>TEXT(Hospital_Emergency_Room_Data[[#This Row],[Patient Admission Date]],"dddd")</f>
        <v>Saturday</v>
      </c>
      <c r="H6174" t="s">
        <v>41</v>
      </c>
      <c r="I6174">
        <v>42</v>
      </c>
      <c r="J6174" s="5" t="s">
        <v>9223</v>
      </c>
      <c r="K6174" t="s">
        <v>29</v>
      </c>
      <c r="L6174" t="s">
        <v>36</v>
      </c>
      <c r="M6174" t="s">
        <v>9210</v>
      </c>
      <c r="O6174">
        <v>43</v>
      </c>
      <c r="P6174" t="s">
        <v>9225</v>
      </c>
      <c r="Q6174">
        <v>30</v>
      </c>
      <c r="R6174">
        <v>12</v>
      </c>
      <c r="S6174" t="s">
        <v>9257</v>
      </c>
      <c r="T6174" t="s">
        <v>9264</v>
      </c>
      <c r="U6174" t="s">
        <v>9300</v>
      </c>
      <c r="V6174" t="str" cm="1">
        <f t="array" ref="V6174">_xlfn.IFS(Hospital_Emergency_Room_Data[[#This Row],[Day]]&lt;=10,"Start(1-10)",Hospital_Emergency_Room_Data[[#This Row],[Day]]&lt;=20,"Middle(11-20)",Hospital_Emergency_Room_Data[[#This Row],[Day]]&gt;20,"End(21-30)")</f>
        <v>End(21-30)</v>
      </c>
    </row>
    <row r="6175" spans="1:22">
      <c r="A6175">
        <v>871082820</v>
      </c>
      <c r="B6175" t="s">
        <v>6180</v>
      </c>
      <c r="C6175" s="1">
        <v>45310</v>
      </c>
      <c r="D6175" t="str">
        <f>TEXT(Hospital_Emergency_Room_Data[[#This Row],[Patient Admission Date]],"mmm")</f>
        <v>Jan</v>
      </c>
      <c r="E6175">
        <f>YEAR(Hospital_Emergency_Room_Data[[#This Row],[Patient Admission Date]])</f>
        <v>2024</v>
      </c>
      <c r="F6175" s="2">
        <v>0.11805555555555555</v>
      </c>
      <c r="G6175" s="8" t="str">
        <f>TEXT(Hospital_Emergency_Room_Data[[#This Row],[Patient Admission Date]],"dddd")</f>
        <v>Friday</v>
      </c>
      <c r="H6175" t="s">
        <v>41</v>
      </c>
      <c r="I6175">
        <v>16</v>
      </c>
      <c r="J6175" s="5" t="s">
        <v>9220</v>
      </c>
      <c r="K6175" t="s">
        <v>29</v>
      </c>
      <c r="L6175" t="s">
        <v>36</v>
      </c>
      <c r="M6175" t="s">
        <v>9210</v>
      </c>
      <c r="N6175">
        <v>3</v>
      </c>
      <c r="O6175">
        <v>44</v>
      </c>
      <c r="P6175" t="s">
        <v>9225</v>
      </c>
      <c r="Q6175">
        <v>19</v>
      </c>
      <c r="R6175">
        <v>2</v>
      </c>
      <c r="S6175" t="s">
        <v>9258</v>
      </c>
      <c r="T6175" t="s">
        <v>9262</v>
      </c>
      <c r="U6175" t="s">
        <v>9300</v>
      </c>
      <c r="V6175" t="str" cm="1">
        <f t="array" ref="V6175">_xlfn.IFS(Hospital_Emergency_Room_Data[[#This Row],[Day]]&lt;=10,"Start(1-10)",Hospital_Emergency_Room_Data[[#This Row],[Day]]&lt;=20,"Middle(11-20)",Hospital_Emergency_Room_Data[[#This Row],[Day]]&gt;20,"End(21-30)")</f>
        <v>Middle(11-20)</v>
      </c>
    </row>
    <row r="6176" spans="1:22">
      <c r="A6176">
        <v>595960100</v>
      </c>
      <c r="B6176" t="s">
        <v>6181</v>
      </c>
      <c r="C6176" s="1">
        <v>45183</v>
      </c>
      <c r="D6176" t="str">
        <f>TEXT(Hospital_Emergency_Room_Data[[#This Row],[Patient Admission Date]],"mmm")</f>
        <v>Sep</v>
      </c>
      <c r="E6176">
        <f>YEAR(Hospital_Emergency_Room_Data[[#This Row],[Patient Admission Date]])</f>
        <v>2023</v>
      </c>
      <c r="F6176" s="2">
        <v>0.59166666666666667</v>
      </c>
      <c r="G6176" s="8" t="str">
        <f>TEXT(Hospital_Emergency_Room_Data[[#This Row],[Patient Admission Date]],"dddd")</f>
        <v>Thursday</v>
      </c>
      <c r="H6176" t="s">
        <v>41</v>
      </c>
      <c r="I6176">
        <v>39</v>
      </c>
      <c r="J6176" s="5" t="s">
        <v>9223</v>
      </c>
      <c r="K6176" t="s">
        <v>29</v>
      </c>
      <c r="L6176" t="s">
        <v>36</v>
      </c>
      <c r="M6176" t="s">
        <v>9210</v>
      </c>
      <c r="N6176">
        <v>5</v>
      </c>
      <c r="O6176">
        <v>41</v>
      </c>
      <c r="P6176" t="s">
        <v>9225</v>
      </c>
      <c r="Q6176">
        <v>14</v>
      </c>
      <c r="R6176">
        <v>14</v>
      </c>
      <c r="S6176" t="s">
        <v>9257</v>
      </c>
      <c r="T6176" t="s">
        <v>9265</v>
      </c>
      <c r="U6176" t="s">
        <v>9300</v>
      </c>
      <c r="V6176" t="str" cm="1">
        <f t="array" ref="V6176">_xlfn.IFS(Hospital_Emergency_Room_Data[[#This Row],[Day]]&lt;=10,"Start(1-10)",Hospital_Emergency_Room_Data[[#This Row],[Day]]&lt;=20,"Middle(11-20)",Hospital_Emergency_Room_Data[[#This Row],[Day]]&gt;20,"End(21-30)")</f>
        <v>Middle(11-20)</v>
      </c>
    </row>
    <row r="6177" spans="1:22">
      <c r="A6177">
        <v>858835629</v>
      </c>
      <c r="B6177" t="s">
        <v>6182</v>
      </c>
      <c r="C6177" s="1">
        <v>45254</v>
      </c>
      <c r="D6177" t="str">
        <f>TEXT(Hospital_Emergency_Room_Data[[#This Row],[Patient Admission Date]],"mmm")</f>
        <v>Nov</v>
      </c>
      <c r="E6177">
        <f>YEAR(Hospital_Emergency_Room_Data[[#This Row],[Patient Admission Date]])</f>
        <v>2023</v>
      </c>
      <c r="F6177" s="2">
        <v>0.3347222222222222</v>
      </c>
      <c r="G6177" s="8" t="str">
        <f>TEXT(Hospital_Emergency_Room_Data[[#This Row],[Patient Admission Date]],"dddd")</f>
        <v>Friday</v>
      </c>
      <c r="H6177" t="s">
        <v>41</v>
      </c>
      <c r="I6177">
        <v>42</v>
      </c>
      <c r="J6177" s="5" t="s">
        <v>9223</v>
      </c>
      <c r="K6177" t="s">
        <v>21</v>
      </c>
      <c r="L6177" t="s">
        <v>96</v>
      </c>
      <c r="M6177" t="s">
        <v>9210</v>
      </c>
      <c r="O6177">
        <v>26</v>
      </c>
      <c r="P6177" t="s">
        <v>9226</v>
      </c>
      <c r="Q6177">
        <v>24</v>
      </c>
      <c r="R6177">
        <v>8</v>
      </c>
      <c r="S6177" t="s">
        <v>9255</v>
      </c>
      <c r="T6177" t="s">
        <v>9264</v>
      </c>
      <c r="U6177" t="s">
        <v>9282</v>
      </c>
      <c r="V6177" t="str" cm="1">
        <f t="array" ref="V6177">_xlfn.IFS(Hospital_Emergency_Room_Data[[#This Row],[Day]]&lt;=10,"Start(1-10)",Hospital_Emergency_Room_Data[[#This Row],[Day]]&lt;=20,"Middle(11-20)",Hospital_Emergency_Room_Data[[#This Row],[Day]]&gt;20,"End(21-30)")</f>
        <v>End(21-30)</v>
      </c>
    </row>
    <row r="6178" spans="1:22">
      <c r="A6178">
        <v>726051906</v>
      </c>
      <c r="B6178" t="s">
        <v>6183</v>
      </c>
      <c r="C6178" s="1">
        <v>45165</v>
      </c>
      <c r="D6178" t="str">
        <f>TEXT(Hospital_Emergency_Room_Data[[#This Row],[Patient Admission Date]],"mmm")</f>
        <v>Aug</v>
      </c>
      <c r="E6178">
        <f>YEAR(Hospital_Emergency_Room_Data[[#This Row],[Patient Admission Date]])</f>
        <v>2023</v>
      </c>
      <c r="F6178" s="2">
        <v>0.25486111111111109</v>
      </c>
      <c r="G6178" s="8" t="str">
        <f>TEXT(Hospital_Emergency_Room_Data[[#This Row],[Patient Admission Date]],"dddd")</f>
        <v>Sunday</v>
      </c>
      <c r="H6178" t="s">
        <v>41</v>
      </c>
      <c r="I6178">
        <v>47</v>
      </c>
      <c r="J6178" s="5" t="s">
        <v>9219</v>
      </c>
      <c r="K6178" t="s">
        <v>21</v>
      </c>
      <c r="L6178" t="s">
        <v>96</v>
      </c>
      <c r="M6178" t="s">
        <v>9210</v>
      </c>
      <c r="O6178">
        <v>46</v>
      </c>
      <c r="P6178" t="s">
        <v>9225</v>
      </c>
      <c r="Q6178">
        <v>27</v>
      </c>
      <c r="R6178">
        <v>6</v>
      </c>
      <c r="S6178" t="s">
        <v>9255</v>
      </c>
      <c r="T6178" t="s">
        <v>9264</v>
      </c>
      <c r="U6178" t="s">
        <v>9283</v>
      </c>
      <c r="V6178" t="str" cm="1">
        <f t="array" ref="V6178">_xlfn.IFS(Hospital_Emergency_Room_Data[[#This Row],[Day]]&lt;=10,"Start(1-10)",Hospital_Emergency_Room_Data[[#This Row],[Day]]&lt;=20,"Middle(11-20)",Hospital_Emergency_Room_Data[[#This Row],[Day]]&gt;20,"End(21-30)")</f>
        <v>End(21-30)</v>
      </c>
    </row>
    <row r="6179" spans="1:22">
      <c r="A6179">
        <v>435960077</v>
      </c>
      <c r="B6179" t="s">
        <v>6184</v>
      </c>
      <c r="C6179" s="1">
        <v>45257</v>
      </c>
      <c r="D6179" t="str">
        <f>TEXT(Hospital_Emergency_Room_Data[[#This Row],[Patient Admission Date]],"mmm")</f>
        <v>Nov</v>
      </c>
      <c r="E6179">
        <f>YEAR(Hospital_Emergency_Room_Data[[#This Row],[Patient Admission Date]])</f>
        <v>2023</v>
      </c>
      <c r="F6179" s="2">
        <v>0.15625</v>
      </c>
      <c r="G6179" s="8" t="str">
        <f>TEXT(Hospital_Emergency_Room_Data[[#This Row],[Patient Admission Date]],"dddd")</f>
        <v>Monday</v>
      </c>
      <c r="H6179" t="s">
        <v>41</v>
      </c>
      <c r="I6179">
        <v>71</v>
      </c>
      <c r="J6179" s="5" t="s">
        <v>9222</v>
      </c>
      <c r="K6179" t="s">
        <v>21</v>
      </c>
      <c r="L6179" t="s">
        <v>96</v>
      </c>
      <c r="M6179" t="s">
        <v>9210</v>
      </c>
      <c r="O6179">
        <v>60</v>
      </c>
      <c r="P6179" t="s">
        <v>9225</v>
      </c>
      <c r="Q6179">
        <v>27</v>
      </c>
      <c r="R6179">
        <v>3</v>
      </c>
      <c r="S6179" t="s">
        <v>9258</v>
      </c>
      <c r="T6179" t="s">
        <v>9264</v>
      </c>
      <c r="U6179" t="s">
        <v>9283</v>
      </c>
      <c r="V6179" t="str" cm="1">
        <f t="array" ref="V6179">_xlfn.IFS(Hospital_Emergency_Room_Data[[#This Row],[Day]]&lt;=10,"Start(1-10)",Hospital_Emergency_Room_Data[[#This Row],[Day]]&lt;=20,"Middle(11-20)",Hospital_Emergency_Room_Data[[#This Row],[Day]]&gt;20,"End(21-30)")</f>
        <v>End(21-30)</v>
      </c>
    </row>
    <row r="6180" spans="1:22">
      <c r="A6180">
        <v>570815633</v>
      </c>
      <c r="B6180" t="s">
        <v>6185</v>
      </c>
      <c r="C6180" s="1">
        <v>45130</v>
      </c>
      <c r="D6180" t="str">
        <f>TEXT(Hospital_Emergency_Room_Data[[#This Row],[Patient Admission Date]],"mmm")</f>
        <v>Jul</v>
      </c>
      <c r="E6180">
        <f>YEAR(Hospital_Emergency_Room_Data[[#This Row],[Patient Admission Date]])</f>
        <v>2023</v>
      </c>
      <c r="F6180" s="2">
        <v>0.69513888888888886</v>
      </c>
      <c r="G6180" s="8" t="str">
        <f>TEXT(Hospital_Emergency_Room_Data[[#This Row],[Patient Admission Date]],"dddd")</f>
        <v>Sunday</v>
      </c>
      <c r="H6180" t="s">
        <v>41</v>
      </c>
      <c r="I6180">
        <v>74</v>
      </c>
      <c r="J6180" s="5" t="s">
        <v>9222</v>
      </c>
      <c r="K6180" t="s">
        <v>21</v>
      </c>
      <c r="L6180" t="s">
        <v>96</v>
      </c>
      <c r="M6180" t="s">
        <v>9210</v>
      </c>
      <c r="O6180">
        <v>48</v>
      </c>
      <c r="P6180" t="s">
        <v>9225</v>
      </c>
      <c r="Q6180">
        <v>23</v>
      </c>
      <c r="R6180">
        <v>16</v>
      </c>
      <c r="S6180" t="s">
        <v>9257</v>
      </c>
      <c r="T6180" t="s">
        <v>9264</v>
      </c>
      <c r="U6180" t="s">
        <v>9283</v>
      </c>
      <c r="V6180" t="str" cm="1">
        <f t="array" ref="V6180">_xlfn.IFS(Hospital_Emergency_Room_Data[[#This Row],[Day]]&lt;=10,"Start(1-10)",Hospital_Emergency_Room_Data[[#This Row],[Day]]&lt;=20,"Middle(11-20)",Hospital_Emergency_Room_Data[[#This Row],[Day]]&gt;20,"End(21-30)")</f>
        <v>End(21-30)</v>
      </c>
    </row>
    <row r="6181" spans="1:22">
      <c r="A6181">
        <v>407586440</v>
      </c>
      <c r="B6181" t="s">
        <v>6186</v>
      </c>
      <c r="C6181" s="1">
        <v>45467</v>
      </c>
      <c r="D6181" t="str">
        <f>TEXT(Hospital_Emergency_Room_Data[[#This Row],[Patient Admission Date]],"mmm")</f>
        <v>Jun</v>
      </c>
      <c r="E6181">
        <f>YEAR(Hospital_Emergency_Room_Data[[#This Row],[Patient Admission Date]])</f>
        <v>2024</v>
      </c>
      <c r="F6181" s="2">
        <v>0.53333333333333333</v>
      </c>
      <c r="G6181" s="8" t="str">
        <f>TEXT(Hospital_Emergency_Room_Data[[#This Row],[Patient Admission Date]],"dddd")</f>
        <v>Monday</v>
      </c>
      <c r="H6181" t="s">
        <v>41</v>
      </c>
      <c r="I6181">
        <v>1</v>
      </c>
      <c r="J6181" s="5" t="s">
        <v>9218</v>
      </c>
      <c r="K6181" t="s">
        <v>21</v>
      </c>
      <c r="L6181" t="s">
        <v>96</v>
      </c>
      <c r="M6181" t="s">
        <v>9210</v>
      </c>
      <c r="O6181">
        <v>55</v>
      </c>
      <c r="P6181" t="s">
        <v>9225</v>
      </c>
      <c r="Q6181">
        <v>24</v>
      </c>
      <c r="R6181">
        <v>12</v>
      </c>
      <c r="S6181" t="s">
        <v>9257</v>
      </c>
      <c r="T6181" t="s">
        <v>9264</v>
      </c>
      <c r="U6181" t="s">
        <v>9283</v>
      </c>
      <c r="V6181" t="str" cm="1">
        <f t="array" ref="V6181">_xlfn.IFS(Hospital_Emergency_Room_Data[[#This Row],[Day]]&lt;=10,"Start(1-10)",Hospital_Emergency_Room_Data[[#This Row],[Day]]&lt;=20,"Middle(11-20)",Hospital_Emergency_Room_Data[[#This Row],[Day]]&gt;20,"End(21-30)")</f>
        <v>End(21-30)</v>
      </c>
    </row>
    <row r="6182" spans="1:22">
      <c r="A6182">
        <v>576574936</v>
      </c>
      <c r="B6182" t="s">
        <v>6187</v>
      </c>
      <c r="C6182" s="1">
        <v>45078</v>
      </c>
      <c r="D6182" t="str">
        <f>TEXT(Hospital_Emergency_Room_Data[[#This Row],[Patient Admission Date]],"mmm")</f>
        <v>Jun</v>
      </c>
      <c r="E6182">
        <f>YEAR(Hospital_Emergency_Room_Data[[#This Row],[Patient Admission Date]])</f>
        <v>2023</v>
      </c>
      <c r="F6182" s="2">
        <v>0.39166666666666666</v>
      </c>
      <c r="G6182" s="8" t="str">
        <f>TEXT(Hospital_Emergency_Room_Data[[#This Row],[Patient Admission Date]],"dddd")</f>
        <v>Thursday</v>
      </c>
      <c r="H6182" t="s">
        <v>41</v>
      </c>
      <c r="I6182">
        <v>23</v>
      </c>
      <c r="J6182" s="5" t="s">
        <v>9220</v>
      </c>
      <c r="K6182" t="s">
        <v>21</v>
      </c>
      <c r="L6182" t="s">
        <v>96</v>
      </c>
      <c r="M6182" t="s">
        <v>9210</v>
      </c>
      <c r="O6182">
        <v>23</v>
      </c>
      <c r="P6182" t="s">
        <v>9226</v>
      </c>
      <c r="Q6182">
        <v>1</v>
      </c>
      <c r="R6182">
        <v>9</v>
      </c>
      <c r="S6182" t="s">
        <v>9255</v>
      </c>
      <c r="T6182" t="s">
        <v>9263</v>
      </c>
      <c r="U6182" t="s">
        <v>9282</v>
      </c>
      <c r="V6182" t="str" cm="1">
        <f t="array" ref="V6182">_xlfn.IFS(Hospital_Emergency_Room_Data[[#This Row],[Day]]&lt;=10,"Start(1-10)",Hospital_Emergency_Room_Data[[#This Row],[Day]]&lt;=20,"Middle(11-20)",Hospital_Emergency_Room_Data[[#This Row],[Day]]&gt;20,"End(21-30)")</f>
        <v>Start(1-10)</v>
      </c>
    </row>
    <row r="6183" spans="1:22">
      <c r="A6183">
        <v>845940950</v>
      </c>
      <c r="B6183" t="s">
        <v>6188</v>
      </c>
      <c r="C6183" s="1">
        <v>45049</v>
      </c>
      <c r="D6183" t="str">
        <f>TEXT(Hospital_Emergency_Room_Data[[#This Row],[Patient Admission Date]],"mmm")</f>
        <v>May</v>
      </c>
      <c r="E6183">
        <f>YEAR(Hospital_Emergency_Room_Data[[#This Row],[Patient Admission Date]])</f>
        <v>2023</v>
      </c>
      <c r="F6183" s="2">
        <v>0.8256944444444444</v>
      </c>
      <c r="G6183" s="8" t="str">
        <f>TEXT(Hospital_Emergency_Room_Data[[#This Row],[Patient Admission Date]],"dddd")</f>
        <v>Wednesday</v>
      </c>
      <c r="H6183" t="s">
        <v>41</v>
      </c>
      <c r="I6183">
        <v>63</v>
      </c>
      <c r="J6183" s="5" t="s">
        <v>9217</v>
      </c>
      <c r="K6183" t="s">
        <v>21</v>
      </c>
      <c r="L6183" t="s">
        <v>96</v>
      </c>
      <c r="M6183" t="s">
        <v>9210</v>
      </c>
      <c r="O6183">
        <v>25</v>
      </c>
      <c r="P6183" t="s">
        <v>9226</v>
      </c>
      <c r="Q6183">
        <v>3</v>
      </c>
      <c r="R6183">
        <v>19</v>
      </c>
      <c r="S6183" t="s">
        <v>9256</v>
      </c>
      <c r="T6183" t="s">
        <v>9263</v>
      </c>
      <c r="U6183" t="s">
        <v>9282</v>
      </c>
      <c r="V6183" t="str" cm="1">
        <f t="array" ref="V6183">_xlfn.IFS(Hospital_Emergency_Room_Data[[#This Row],[Day]]&lt;=10,"Start(1-10)",Hospital_Emergency_Room_Data[[#This Row],[Day]]&lt;=20,"Middle(11-20)",Hospital_Emergency_Room_Data[[#This Row],[Day]]&gt;20,"End(21-30)")</f>
        <v>Start(1-10)</v>
      </c>
    </row>
    <row r="6184" spans="1:22">
      <c r="A6184">
        <v>391915708</v>
      </c>
      <c r="B6184" t="s">
        <v>6189</v>
      </c>
      <c r="C6184" s="1">
        <v>45470</v>
      </c>
      <c r="D6184" t="str">
        <f>TEXT(Hospital_Emergency_Room_Data[[#This Row],[Patient Admission Date]],"mmm")</f>
        <v>Jun</v>
      </c>
      <c r="E6184">
        <f>YEAR(Hospital_Emergency_Room_Data[[#This Row],[Patient Admission Date]])</f>
        <v>2024</v>
      </c>
      <c r="F6184" s="2">
        <v>0.95486111111111116</v>
      </c>
      <c r="G6184" s="8" t="str">
        <f>TEXT(Hospital_Emergency_Room_Data[[#This Row],[Patient Admission Date]],"dddd")</f>
        <v>Thursday</v>
      </c>
      <c r="H6184" t="s">
        <v>41</v>
      </c>
      <c r="I6184">
        <v>79</v>
      </c>
      <c r="J6184" s="5" t="s">
        <v>9222</v>
      </c>
      <c r="K6184" t="s">
        <v>21</v>
      </c>
      <c r="L6184" t="s">
        <v>96</v>
      </c>
      <c r="M6184" t="s">
        <v>9210</v>
      </c>
      <c r="O6184">
        <v>43</v>
      </c>
      <c r="P6184" t="s">
        <v>9225</v>
      </c>
      <c r="Q6184">
        <v>27</v>
      </c>
      <c r="R6184">
        <v>22</v>
      </c>
      <c r="S6184" t="s">
        <v>9256</v>
      </c>
      <c r="T6184" t="s">
        <v>9264</v>
      </c>
      <c r="U6184" t="s">
        <v>9300</v>
      </c>
      <c r="V6184" t="str" cm="1">
        <f t="array" ref="V6184">_xlfn.IFS(Hospital_Emergency_Room_Data[[#This Row],[Day]]&lt;=10,"Start(1-10)",Hospital_Emergency_Room_Data[[#This Row],[Day]]&lt;=20,"Middle(11-20)",Hospital_Emergency_Room_Data[[#This Row],[Day]]&gt;20,"End(21-30)")</f>
        <v>End(21-30)</v>
      </c>
    </row>
    <row r="6185" spans="1:22">
      <c r="A6185">
        <v>849318796</v>
      </c>
      <c r="B6185" t="s">
        <v>6190</v>
      </c>
      <c r="C6185" s="1">
        <v>45290</v>
      </c>
      <c r="D6185" t="str">
        <f>TEXT(Hospital_Emergency_Room_Data[[#This Row],[Patient Admission Date]],"mmm")</f>
        <v>Dec</v>
      </c>
      <c r="E6185">
        <f>YEAR(Hospital_Emergency_Room_Data[[#This Row],[Patient Admission Date]])</f>
        <v>2023</v>
      </c>
      <c r="F6185" s="2">
        <v>0.54791666666666672</v>
      </c>
      <c r="G6185" s="8" t="str">
        <f>TEXT(Hospital_Emergency_Room_Data[[#This Row],[Patient Admission Date]],"dddd")</f>
        <v>Saturday</v>
      </c>
      <c r="H6185" t="s">
        <v>41</v>
      </c>
      <c r="I6185">
        <v>24</v>
      </c>
      <c r="J6185" s="5" t="s">
        <v>9220</v>
      </c>
      <c r="K6185" t="s">
        <v>21</v>
      </c>
      <c r="L6185" t="s">
        <v>96</v>
      </c>
      <c r="M6185" t="s">
        <v>9210</v>
      </c>
      <c r="N6185">
        <v>4</v>
      </c>
      <c r="O6185">
        <v>36</v>
      </c>
      <c r="P6185" t="s">
        <v>9225</v>
      </c>
      <c r="Q6185">
        <v>30</v>
      </c>
      <c r="R6185">
        <v>13</v>
      </c>
      <c r="S6185" t="s">
        <v>9257</v>
      </c>
      <c r="T6185" t="s">
        <v>9264</v>
      </c>
      <c r="U6185" t="s">
        <v>9300</v>
      </c>
      <c r="V6185" t="str" cm="1">
        <f t="array" ref="V6185">_xlfn.IFS(Hospital_Emergency_Room_Data[[#This Row],[Day]]&lt;=10,"Start(1-10)",Hospital_Emergency_Room_Data[[#This Row],[Day]]&lt;=20,"Middle(11-20)",Hospital_Emergency_Room_Data[[#This Row],[Day]]&gt;20,"End(21-30)")</f>
        <v>End(21-30)</v>
      </c>
    </row>
    <row r="6186" spans="1:22">
      <c r="A6186">
        <v>267846280</v>
      </c>
      <c r="B6186" t="s">
        <v>6191</v>
      </c>
      <c r="C6186" s="1">
        <v>45027</v>
      </c>
      <c r="D6186" t="str">
        <f>TEXT(Hospital_Emergency_Room_Data[[#This Row],[Patient Admission Date]],"mmm")</f>
        <v>Apr</v>
      </c>
      <c r="E6186">
        <f>YEAR(Hospital_Emergency_Room_Data[[#This Row],[Patient Admission Date]])</f>
        <v>2023</v>
      </c>
      <c r="F6186" s="2">
        <v>0.34652777777777777</v>
      </c>
      <c r="G6186" s="8" t="str">
        <f>TEXT(Hospital_Emergency_Room_Data[[#This Row],[Patient Admission Date]],"dddd")</f>
        <v>Tuesday</v>
      </c>
      <c r="H6186" t="s">
        <v>41</v>
      </c>
      <c r="I6186">
        <v>57</v>
      </c>
      <c r="J6186" s="5" t="s">
        <v>9219</v>
      </c>
      <c r="K6186" t="s">
        <v>21</v>
      </c>
      <c r="L6186" t="s">
        <v>96</v>
      </c>
      <c r="M6186" t="s">
        <v>9210</v>
      </c>
      <c r="N6186">
        <v>10</v>
      </c>
      <c r="O6186">
        <v>47</v>
      </c>
      <c r="P6186" t="s">
        <v>9225</v>
      </c>
      <c r="Q6186">
        <v>11</v>
      </c>
      <c r="R6186">
        <v>8</v>
      </c>
      <c r="S6186" t="s">
        <v>9255</v>
      </c>
      <c r="T6186" t="s">
        <v>9265</v>
      </c>
      <c r="U6186" t="s">
        <v>9283</v>
      </c>
      <c r="V6186" t="str" cm="1">
        <f t="array" ref="V6186">_xlfn.IFS(Hospital_Emergency_Room_Data[[#This Row],[Day]]&lt;=10,"Start(1-10)",Hospital_Emergency_Room_Data[[#This Row],[Day]]&lt;=20,"Middle(11-20)",Hospital_Emergency_Room_Data[[#This Row],[Day]]&gt;20,"End(21-30)")</f>
        <v>Middle(11-20)</v>
      </c>
    </row>
    <row r="6187" spans="1:22">
      <c r="A6187">
        <v>564824273</v>
      </c>
      <c r="B6187" t="s">
        <v>6192</v>
      </c>
      <c r="C6187" s="1">
        <v>45204</v>
      </c>
      <c r="D6187" t="str">
        <f>TEXT(Hospital_Emergency_Room_Data[[#This Row],[Patient Admission Date]],"mmm")</f>
        <v>Oct</v>
      </c>
      <c r="E6187">
        <f>YEAR(Hospital_Emergency_Room_Data[[#This Row],[Patient Admission Date]])</f>
        <v>2023</v>
      </c>
      <c r="F6187" s="2">
        <v>0.29097222222222224</v>
      </c>
      <c r="G6187" s="8" t="str">
        <f>TEXT(Hospital_Emergency_Room_Data[[#This Row],[Patient Admission Date]],"dddd")</f>
        <v>Thursday</v>
      </c>
      <c r="H6187" t="s">
        <v>41</v>
      </c>
      <c r="I6187">
        <v>26</v>
      </c>
      <c r="J6187" s="5" t="s">
        <v>9220</v>
      </c>
      <c r="K6187" t="s">
        <v>21</v>
      </c>
      <c r="L6187" t="s">
        <v>25</v>
      </c>
      <c r="M6187" t="s">
        <v>9210</v>
      </c>
      <c r="O6187">
        <v>29</v>
      </c>
      <c r="P6187" t="s">
        <v>9226</v>
      </c>
      <c r="Q6187">
        <v>5</v>
      </c>
      <c r="R6187">
        <v>6</v>
      </c>
      <c r="S6187" t="s">
        <v>9255</v>
      </c>
      <c r="T6187" t="s">
        <v>9263</v>
      </c>
      <c r="U6187" t="s">
        <v>9282</v>
      </c>
      <c r="V6187" t="str" cm="1">
        <f t="array" ref="V6187">_xlfn.IFS(Hospital_Emergency_Room_Data[[#This Row],[Day]]&lt;=10,"Start(1-10)",Hospital_Emergency_Room_Data[[#This Row],[Day]]&lt;=20,"Middle(11-20)",Hospital_Emergency_Room_Data[[#This Row],[Day]]&gt;20,"End(21-30)")</f>
        <v>Start(1-10)</v>
      </c>
    </row>
    <row r="6188" spans="1:22">
      <c r="A6188">
        <v>848766406</v>
      </c>
      <c r="B6188" t="s">
        <v>6193</v>
      </c>
      <c r="C6188" s="1">
        <v>45572</v>
      </c>
      <c r="D6188" t="str">
        <f>TEXT(Hospital_Emergency_Room_Data[[#This Row],[Patient Admission Date]],"mmm")</f>
        <v>Oct</v>
      </c>
      <c r="E6188">
        <f>YEAR(Hospital_Emergency_Room_Data[[#This Row],[Patient Admission Date]])</f>
        <v>2024</v>
      </c>
      <c r="F6188" s="2">
        <v>0.38333333333333336</v>
      </c>
      <c r="G6188" s="8" t="str">
        <f>TEXT(Hospital_Emergency_Room_Data[[#This Row],[Patient Admission Date]],"dddd")</f>
        <v>Monday</v>
      </c>
      <c r="H6188" t="s">
        <v>41</v>
      </c>
      <c r="I6188">
        <v>54</v>
      </c>
      <c r="J6188" s="5" t="s">
        <v>9219</v>
      </c>
      <c r="K6188" t="s">
        <v>21</v>
      </c>
      <c r="L6188" t="s">
        <v>25</v>
      </c>
      <c r="M6188" t="s">
        <v>9210</v>
      </c>
      <c r="O6188">
        <v>37</v>
      </c>
      <c r="P6188" t="s">
        <v>9225</v>
      </c>
      <c r="Q6188">
        <v>7</v>
      </c>
      <c r="R6188">
        <v>9</v>
      </c>
      <c r="S6188" t="s">
        <v>9255</v>
      </c>
      <c r="T6188" t="s">
        <v>9263</v>
      </c>
      <c r="U6188" t="s">
        <v>9300</v>
      </c>
      <c r="V6188" t="str" cm="1">
        <f t="array" ref="V6188">_xlfn.IFS(Hospital_Emergency_Room_Data[[#This Row],[Day]]&lt;=10,"Start(1-10)",Hospital_Emergency_Room_Data[[#This Row],[Day]]&lt;=20,"Middle(11-20)",Hospital_Emergency_Room_Data[[#This Row],[Day]]&gt;20,"End(21-30)")</f>
        <v>Start(1-10)</v>
      </c>
    </row>
    <row r="6189" spans="1:22">
      <c r="A6189">
        <v>209045455</v>
      </c>
      <c r="B6189" t="s">
        <v>6194</v>
      </c>
      <c r="C6189" s="1">
        <v>45047</v>
      </c>
      <c r="D6189" t="str">
        <f>TEXT(Hospital_Emergency_Room_Data[[#This Row],[Patient Admission Date]],"mmm")</f>
        <v>May</v>
      </c>
      <c r="E6189">
        <f>YEAR(Hospital_Emergency_Room_Data[[#This Row],[Patient Admission Date]])</f>
        <v>2023</v>
      </c>
      <c r="F6189" s="2">
        <v>0.71458333333333335</v>
      </c>
      <c r="G6189" s="8" t="str">
        <f>TEXT(Hospital_Emergency_Room_Data[[#This Row],[Patient Admission Date]],"dddd")</f>
        <v>Monday</v>
      </c>
      <c r="H6189" t="s">
        <v>41</v>
      </c>
      <c r="I6189">
        <v>18</v>
      </c>
      <c r="J6189" s="5" t="s">
        <v>9220</v>
      </c>
      <c r="K6189" t="s">
        <v>21</v>
      </c>
      <c r="L6189" t="s">
        <v>25</v>
      </c>
      <c r="M6189" t="s">
        <v>9210</v>
      </c>
      <c r="O6189">
        <v>35</v>
      </c>
      <c r="P6189" t="s">
        <v>9225</v>
      </c>
      <c r="Q6189">
        <v>1</v>
      </c>
      <c r="R6189">
        <v>17</v>
      </c>
      <c r="S6189" t="s">
        <v>9257</v>
      </c>
      <c r="T6189" t="s">
        <v>9263</v>
      </c>
      <c r="U6189" t="s">
        <v>9300</v>
      </c>
      <c r="V6189" t="str" cm="1">
        <f t="array" ref="V6189">_xlfn.IFS(Hospital_Emergency_Room_Data[[#This Row],[Day]]&lt;=10,"Start(1-10)",Hospital_Emergency_Room_Data[[#This Row],[Day]]&lt;=20,"Middle(11-20)",Hospital_Emergency_Room_Data[[#This Row],[Day]]&gt;20,"End(21-30)")</f>
        <v>Start(1-10)</v>
      </c>
    </row>
    <row r="6190" spans="1:22">
      <c r="A6190">
        <v>597650647</v>
      </c>
      <c r="B6190" t="s">
        <v>1834</v>
      </c>
      <c r="C6190" s="1">
        <v>45532</v>
      </c>
      <c r="D6190" t="str">
        <f>TEXT(Hospital_Emergency_Room_Data[[#This Row],[Patient Admission Date]],"mmm")</f>
        <v>Aug</v>
      </c>
      <c r="E6190">
        <f>YEAR(Hospital_Emergency_Room_Data[[#This Row],[Patient Admission Date]])</f>
        <v>2024</v>
      </c>
      <c r="F6190" s="2">
        <v>0.57708333333333328</v>
      </c>
      <c r="G6190" s="8" t="str">
        <f>TEXT(Hospital_Emergency_Room_Data[[#This Row],[Patient Admission Date]],"dddd")</f>
        <v>Wednesday</v>
      </c>
      <c r="H6190" t="s">
        <v>41</v>
      </c>
      <c r="I6190">
        <v>47</v>
      </c>
      <c r="J6190" s="5" t="s">
        <v>9219</v>
      </c>
      <c r="K6190" t="s">
        <v>21</v>
      </c>
      <c r="L6190" t="s">
        <v>25</v>
      </c>
      <c r="M6190" t="s">
        <v>9210</v>
      </c>
      <c r="O6190">
        <v>59</v>
      </c>
      <c r="P6190" t="s">
        <v>9225</v>
      </c>
      <c r="Q6190">
        <v>28</v>
      </c>
      <c r="R6190">
        <v>13</v>
      </c>
      <c r="S6190" t="s">
        <v>9257</v>
      </c>
      <c r="T6190" t="s">
        <v>9264</v>
      </c>
      <c r="U6190" t="s">
        <v>9283</v>
      </c>
      <c r="V6190" t="str" cm="1">
        <f t="array" ref="V6190">_xlfn.IFS(Hospital_Emergency_Room_Data[[#This Row],[Day]]&lt;=10,"Start(1-10)",Hospital_Emergency_Room_Data[[#This Row],[Day]]&lt;=20,"Middle(11-20)",Hospital_Emergency_Room_Data[[#This Row],[Day]]&gt;20,"End(21-30)")</f>
        <v>End(21-30)</v>
      </c>
    </row>
    <row r="6191" spans="1:22">
      <c r="A6191">
        <v>804990470</v>
      </c>
      <c r="B6191" t="s">
        <v>6195</v>
      </c>
      <c r="C6191" s="1">
        <v>45386</v>
      </c>
      <c r="D6191" t="str">
        <f>TEXT(Hospital_Emergency_Room_Data[[#This Row],[Patient Admission Date]],"mmm")</f>
        <v>Apr</v>
      </c>
      <c r="E6191">
        <f>YEAR(Hospital_Emergency_Room_Data[[#This Row],[Patient Admission Date]])</f>
        <v>2024</v>
      </c>
      <c r="F6191" s="2">
        <v>9.7222222222222224E-2</v>
      </c>
      <c r="G6191" s="8" t="str">
        <f>TEXT(Hospital_Emergency_Room_Data[[#This Row],[Patient Admission Date]],"dddd")</f>
        <v>Thursday</v>
      </c>
      <c r="H6191" t="s">
        <v>41</v>
      </c>
      <c r="I6191">
        <v>46</v>
      </c>
      <c r="J6191" s="5" t="s">
        <v>9219</v>
      </c>
      <c r="K6191" t="s">
        <v>21</v>
      </c>
      <c r="L6191" t="s">
        <v>25</v>
      </c>
      <c r="M6191" t="s">
        <v>9210</v>
      </c>
      <c r="O6191">
        <v>22</v>
      </c>
      <c r="P6191" t="s">
        <v>9226</v>
      </c>
      <c r="Q6191">
        <v>4</v>
      </c>
      <c r="R6191">
        <v>2</v>
      </c>
      <c r="S6191" t="s">
        <v>9258</v>
      </c>
      <c r="T6191" t="s">
        <v>9263</v>
      </c>
      <c r="U6191" t="s">
        <v>9282</v>
      </c>
      <c r="V6191" t="str" cm="1">
        <f t="array" ref="V6191">_xlfn.IFS(Hospital_Emergency_Room_Data[[#This Row],[Day]]&lt;=10,"Start(1-10)",Hospital_Emergency_Room_Data[[#This Row],[Day]]&lt;=20,"Middle(11-20)",Hospital_Emergency_Room_Data[[#This Row],[Day]]&gt;20,"End(21-30)")</f>
        <v>Start(1-10)</v>
      </c>
    </row>
    <row r="6192" spans="1:22">
      <c r="A6192">
        <v>496712879</v>
      </c>
      <c r="B6192" t="s">
        <v>6196</v>
      </c>
      <c r="C6192" s="1">
        <v>45027</v>
      </c>
      <c r="D6192" t="str">
        <f>TEXT(Hospital_Emergency_Room_Data[[#This Row],[Patient Admission Date]],"mmm")</f>
        <v>Apr</v>
      </c>
      <c r="E6192">
        <f>YEAR(Hospital_Emergency_Room_Data[[#This Row],[Patient Admission Date]])</f>
        <v>2023</v>
      </c>
      <c r="F6192" s="2">
        <v>0.87916666666666665</v>
      </c>
      <c r="G6192" s="8" t="str">
        <f>TEXT(Hospital_Emergency_Room_Data[[#This Row],[Patient Admission Date]],"dddd")</f>
        <v>Tuesday</v>
      </c>
      <c r="H6192" t="s">
        <v>41</v>
      </c>
      <c r="I6192">
        <v>1</v>
      </c>
      <c r="J6192" s="5" t="s">
        <v>9218</v>
      </c>
      <c r="K6192" t="s">
        <v>21</v>
      </c>
      <c r="L6192" t="s">
        <v>25</v>
      </c>
      <c r="M6192" t="s">
        <v>9210</v>
      </c>
      <c r="N6192">
        <v>6</v>
      </c>
      <c r="O6192">
        <v>21</v>
      </c>
      <c r="P6192" t="s">
        <v>9226</v>
      </c>
      <c r="Q6192">
        <v>11</v>
      </c>
      <c r="R6192">
        <v>21</v>
      </c>
      <c r="S6192" t="s">
        <v>9256</v>
      </c>
      <c r="T6192" t="s">
        <v>9265</v>
      </c>
      <c r="U6192" t="s">
        <v>9282</v>
      </c>
      <c r="V6192" t="str" cm="1">
        <f t="array" ref="V6192">_xlfn.IFS(Hospital_Emergency_Room_Data[[#This Row],[Day]]&lt;=10,"Start(1-10)",Hospital_Emergency_Room_Data[[#This Row],[Day]]&lt;=20,"Middle(11-20)",Hospital_Emergency_Room_Data[[#This Row],[Day]]&gt;20,"End(21-30)")</f>
        <v>Middle(11-20)</v>
      </c>
    </row>
    <row r="6193" spans="1:22">
      <c r="A6193">
        <v>854853729</v>
      </c>
      <c r="B6193" t="s">
        <v>6197</v>
      </c>
      <c r="C6193" s="1">
        <v>45173</v>
      </c>
      <c r="D6193" t="str">
        <f>TEXT(Hospital_Emergency_Room_Data[[#This Row],[Patient Admission Date]],"mmm")</f>
        <v>Sep</v>
      </c>
      <c r="E6193">
        <f>YEAR(Hospital_Emergency_Room_Data[[#This Row],[Patient Admission Date]])</f>
        <v>2023</v>
      </c>
      <c r="F6193" s="2">
        <v>0.77916666666666667</v>
      </c>
      <c r="G6193" s="8" t="str">
        <f>TEXT(Hospital_Emergency_Room_Data[[#This Row],[Patient Admission Date]],"dddd")</f>
        <v>Monday</v>
      </c>
      <c r="H6193" t="s">
        <v>41</v>
      </c>
      <c r="I6193">
        <v>78</v>
      </c>
      <c r="J6193" s="5" t="s">
        <v>9222</v>
      </c>
      <c r="K6193" t="s">
        <v>21</v>
      </c>
      <c r="L6193" t="s">
        <v>13</v>
      </c>
      <c r="M6193" t="s">
        <v>9210</v>
      </c>
      <c r="O6193">
        <v>17</v>
      </c>
      <c r="P6193" t="s">
        <v>9226</v>
      </c>
      <c r="Q6193">
        <v>4</v>
      </c>
      <c r="R6193">
        <v>18</v>
      </c>
      <c r="S6193" t="s">
        <v>9256</v>
      </c>
      <c r="T6193" t="s">
        <v>9263</v>
      </c>
      <c r="U6193" t="s">
        <v>9282</v>
      </c>
      <c r="V6193" t="str" cm="1">
        <f t="array" ref="V6193">_xlfn.IFS(Hospital_Emergency_Room_Data[[#This Row],[Day]]&lt;=10,"Start(1-10)",Hospital_Emergency_Room_Data[[#This Row],[Day]]&lt;=20,"Middle(11-20)",Hospital_Emergency_Room_Data[[#This Row],[Day]]&gt;20,"End(21-30)")</f>
        <v>Start(1-10)</v>
      </c>
    </row>
    <row r="6194" spans="1:22">
      <c r="A6194">
        <v>893640686</v>
      </c>
      <c r="B6194" t="s">
        <v>6198</v>
      </c>
      <c r="C6194" s="1">
        <v>45354</v>
      </c>
      <c r="D6194" t="str">
        <f>TEXT(Hospital_Emergency_Room_Data[[#This Row],[Patient Admission Date]],"mmm")</f>
        <v>Mar</v>
      </c>
      <c r="E6194">
        <f>YEAR(Hospital_Emergency_Room_Data[[#This Row],[Patient Admission Date]])</f>
        <v>2024</v>
      </c>
      <c r="F6194" s="2">
        <v>0.85069444444444442</v>
      </c>
      <c r="G6194" s="8" t="str">
        <f>TEXT(Hospital_Emergency_Room_Data[[#This Row],[Patient Admission Date]],"dddd")</f>
        <v>Sunday</v>
      </c>
      <c r="H6194" t="s">
        <v>41</v>
      </c>
      <c r="I6194">
        <v>71</v>
      </c>
      <c r="J6194" s="5" t="s">
        <v>9222</v>
      </c>
      <c r="K6194" t="s">
        <v>21</v>
      </c>
      <c r="L6194" t="s">
        <v>13</v>
      </c>
      <c r="M6194" t="s">
        <v>9210</v>
      </c>
      <c r="O6194">
        <v>46</v>
      </c>
      <c r="P6194" t="s">
        <v>9225</v>
      </c>
      <c r="Q6194">
        <v>3</v>
      </c>
      <c r="R6194">
        <v>20</v>
      </c>
      <c r="S6194" t="s">
        <v>9256</v>
      </c>
      <c r="T6194" t="s">
        <v>9263</v>
      </c>
      <c r="U6194" t="s">
        <v>9283</v>
      </c>
      <c r="V6194" t="str" cm="1">
        <f t="array" ref="V6194">_xlfn.IFS(Hospital_Emergency_Room_Data[[#This Row],[Day]]&lt;=10,"Start(1-10)",Hospital_Emergency_Room_Data[[#This Row],[Day]]&lt;=20,"Middle(11-20)",Hospital_Emergency_Room_Data[[#This Row],[Day]]&gt;20,"End(21-30)")</f>
        <v>Start(1-10)</v>
      </c>
    </row>
    <row r="6195" spans="1:22">
      <c r="A6195">
        <v>372136382</v>
      </c>
      <c r="B6195" t="s">
        <v>6199</v>
      </c>
      <c r="C6195" s="1">
        <v>45104</v>
      </c>
      <c r="D6195" t="str">
        <f>TEXT(Hospital_Emergency_Room_Data[[#This Row],[Patient Admission Date]],"mmm")</f>
        <v>Jun</v>
      </c>
      <c r="E6195">
        <f>YEAR(Hospital_Emergency_Room_Data[[#This Row],[Patient Admission Date]])</f>
        <v>2023</v>
      </c>
      <c r="F6195" s="2">
        <v>0.90486111111111112</v>
      </c>
      <c r="G6195" s="8" t="str">
        <f>TEXT(Hospital_Emergency_Room_Data[[#This Row],[Patient Admission Date]],"dddd")</f>
        <v>Tuesday</v>
      </c>
      <c r="H6195" t="s">
        <v>41</v>
      </c>
      <c r="I6195">
        <v>69</v>
      </c>
      <c r="J6195" s="5" t="s">
        <v>9217</v>
      </c>
      <c r="K6195" t="s">
        <v>21</v>
      </c>
      <c r="L6195" t="s">
        <v>13</v>
      </c>
      <c r="M6195" t="s">
        <v>9210</v>
      </c>
      <c r="O6195">
        <v>48</v>
      </c>
      <c r="P6195" t="s">
        <v>9225</v>
      </c>
      <c r="Q6195">
        <v>27</v>
      </c>
      <c r="R6195">
        <v>21</v>
      </c>
      <c r="S6195" t="s">
        <v>9256</v>
      </c>
      <c r="T6195" t="s">
        <v>9264</v>
      </c>
      <c r="U6195" t="s">
        <v>9283</v>
      </c>
      <c r="V6195" t="str" cm="1">
        <f t="array" ref="V6195">_xlfn.IFS(Hospital_Emergency_Room_Data[[#This Row],[Day]]&lt;=10,"Start(1-10)",Hospital_Emergency_Room_Data[[#This Row],[Day]]&lt;=20,"Middle(11-20)",Hospital_Emergency_Room_Data[[#This Row],[Day]]&gt;20,"End(21-30)")</f>
        <v>End(21-30)</v>
      </c>
    </row>
    <row r="6196" spans="1:22">
      <c r="A6196">
        <v>301706477</v>
      </c>
      <c r="B6196" t="s">
        <v>6200</v>
      </c>
      <c r="C6196" s="1">
        <v>45077</v>
      </c>
      <c r="D6196" t="str">
        <f>TEXT(Hospital_Emergency_Room_Data[[#This Row],[Patient Admission Date]],"mmm")</f>
        <v>May</v>
      </c>
      <c r="E6196">
        <f>YEAR(Hospital_Emergency_Room_Data[[#This Row],[Patient Admission Date]])</f>
        <v>2023</v>
      </c>
      <c r="F6196" s="2">
        <v>0.29375000000000001</v>
      </c>
      <c r="G6196" s="8" t="str">
        <f>TEXT(Hospital_Emergency_Room_Data[[#This Row],[Patient Admission Date]],"dddd")</f>
        <v>Wednesday</v>
      </c>
      <c r="H6196" t="s">
        <v>41</v>
      </c>
      <c r="I6196">
        <v>9</v>
      </c>
      <c r="J6196" s="5" t="s">
        <v>9221</v>
      </c>
      <c r="K6196" t="s">
        <v>21</v>
      </c>
      <c r="L6196" t="s">
        <v>13</v>
      </c>
      <c r="M6196" t="s">
        <v>9210</v>
      </c>
      <c r="O6196">
        <v>59</v>
      </c>
      <c r="P6196" t="s">
        <v>9225</v>
      </c>
      <c r="Q6196">
        <v>31</v>
      </c>
      <c r="R6196">
        <v>7</v>
      </c>
      <c r="S6196" t="s">
        <v>9255</v>
      </c>
      <c r="T6196" t="s">
        <v>9264</v>
      </c>
      <c r="U6196" t="s">
        <v>9283</v>
      </c>
      <c r="V6196" t="str" cm="1">
        <f t="array" ref="V6196">_xlfn.IFS(Hospital_Emergency_Room_Data[[#This Row],[Day]]&lt;=10,"Start(1-10)",Hospital_Emergency_Room_Data[[#This Row],[Day]]&lt;=20,"Middle(11-20)",Hospital_Emergency_Room_Data[[#This Row],[Day]]&gt;20,"End(21-30)")</f>
        <v>End(21-30)</v>
      </c>
    </row>
    <row r="6197" spans="1:22">
      <c r="A6197">
        <v>435182227</v>
      </c>
      <c r="B6197" t="s">
        <v>6201</v>
      </c>
      <c r="C6197" s="1">
        <v>45185</v>
      </c>
      <c r="D6197" t="str">
        <f>TEXT(Hospital_Emergency_Room_Data[[#This Row],[Patient Admission Date]],"mmm")</f>
        <v>Sep</v>
      </c>
      <c r="E6197">
        <f>YEAR(Hospital_Emergency_Room_Data[[#This Row],[Patient Admission Date]])</f>
        <v>2023</v>
      </c>
      <c r="F6197" s="2">
        <v>0.47291666666666665</v>
      </c>
      <c r="G6197" s="8" t="str">
        <f>TEXT(Hospital_Emergency_Room_Data[[#This Row],[Patient Admission Date]],"dddd")</f>
        <v>Saturday</v>
      </c>
      <c r="H6197" t="s">
        <v>41</v>
      </c>
      <c r="I6197">
        <v>28</v>
      </c>
      <c r="J6197" s="5" t="s">
        <v>9220</v>
      </c>
      <c r="K6197" t="s">
        <v>21</v>
      </c>
      <c r="L6197" t="s">
        <v>13</v>
      </c>
      <c r="M6197" t="s">
        <v>9210</v>
      </c>
      <c r="O6197">
        <v>16</v>
      </c>
      <c r="P6197" t="s">
        <v>9226</v>
      </c>
      <c r="Q6197">
        <v>16</v>
      </c>
      <c r="R6197">
        <v>11</v>
      </c>
      <c r="S6197" t="s">
        <v>9255</v>
      </c>
      <c r="T6197" t="s">
        <v>9262</v>
      </c>
      <c r="U6197" t="s">
        <v>9282</v>
      </c>
      <c r="V6197" t="str" cm="1">
        <f t="array" ref="V6197">_xlfn.IFS(Hospital_Emergency_Room_Data[[#This Row],[Day]]&lt;=10,"Start(1-10)",Hospital_Emergency_Room_Data[[#This Row],[Day]]&lt;=20,"Middle(11-20)",Hospital_Emergency_Room_Data[[#This Row],[Day]]&gt;20,"End(21-30)")</f>
        <v>Middle(11-20)</v>
      </c>
    </row>
    <row r="6198" spans="1:22">
      <c r="A6198">
        <v>782388963</v>
      </c>
      <c r="B6198" t="s">
        <v>6202</v>
      </c>
      <c r="C6198" s="1">
        <v>45313</v>
      </c>
      <c r="D6198" t="str">
        <f>TEXT(Hospital_Emergency_Room_Data[[#This Row],[Patient Admission Date]],"mmm")</f>
        <v>Jan</v>
      </c>
      <c r="E6198">
        <f>YEAR(Hospital_Emergency_Room_Data[[#This Row],[Patient Admission Date]])</f>
        <v>2024</v>
      </c>
      <c r="F6198" s="2">
        <v>0.2</v>
      </c>
      <c r="G6198" s="8" t="str">
        <f>TEXT(Hospital_Emergency_Room_Data[[#This Row],[Patient Admission Date]],"dddd")</f>
        <v>Monday</v>
      </c>
      <c r="H6198" t="s">
        <v>41</v>
      </c>
      <c r="I6198">
        <v>76</v>
      </c>
      <c r="J6198" s="5" t="s">
        <v>9222</v>
      </c>
      <c r="K6198" t="s">
        <v>21</v>
      </c>
      <c r="L6198" t="s">
        <v>13</v>
      </c>
      <c r="M6198" t="s">
        <v>9210</v>
      </c>
      <c r="O6198">
        <v>40</v>
      </c>
      <c r="P6198" t="s">
        <v>9225</v>
      </c>
      <c r="Q6198">
        <v>22</v>
      </c>
      <c r="R6198">
        <v>4</v>
      </c>
      <c r="S6198" t="s">
        <v>9258</v>
      </c>
      <c r="T6198" t="s">
        <v>9264</v>
      </c>
      <c r="U6198" t="s">
        <v>9300</v>
      </c>
      <c r="V6198" t="str" cm="1">
        <f t="array" ref="V6198">_xlfn.IFS(Hospital_Emergency_Room_Data[[#This Row],[Day]]&lt;=10,"Start(1-10)",Hospital_Emergency_Room_Data[[#This Row],[Day]]&lt;=20,"Middle(11-20)",Hospital_Emergency_Room_Data[[#This Row],[Day]]&gt;20,"End(21-30)")</f>
        <v>End(21-30)</v>
      </c>
    </row>
    <row r="6199" spans="1:22">
      <c r="A6199">
        <v>135388450</v>
      </c>
      <c r="B6199" t="s">
        <v>6203</v>
      </c>
      <c r="C6199" s="1">
        <v>45101</v>
      </c>
      <c r="D6199" t="str">
        <f>TEXT(Hospital_Emergency_Room_Data[[#This Row],[Patient Admission Date]],"mmm")</f>
        <v>Jun</v>
      </c>
      <c r="E6199">
        <f>YEAR(Hospital_Emergency_Room_Data[[#This Row],[Patient Admission Date]])</f>
        <v>2023</v>
      </c>
      <c r="F6199" s="2">
        <v>0.87013888888888891</v>
      </c>
      <c r="G6199" s="8" t="str">
        <f>TEXT(Hospital_Emergency_Room_Data[[#This Row],[Patient Admission Date]],"dddd")</f>
        <v>Saturday</v>
      </c>
      <c r="H6199" t="s">
        <v>41</v>
      </c>
      <c r="I6199">
        <v>71</v>
      </c>
      <c r="J6199" s="5" t="s">
        <v>9222</v>
      </c>
      <c r="K6199" t="s">
        <v>21</v>
      </c>
      <c r="L6199" t="s">
        <v>13</v>
      </c>
      <c r="M6199" t="s">
        <v>9210</v>
      </c>
      <c r="O6199">
        <v>54</v>
      </c>
      <c r="P6199" t="s">
        <v>9225</v>
      </c>
      <c r="Q6199">
        <v>24</v>
      </c>
      <c r="R6199">
        <v>20</v>
      </c>
      <c r="S6199" t="s">
        <v>9256</v>
      </c>
      <c r="T6199" t="s">
        <v>9264</v>
      </c>
      <c r="U6199" t="s">
        <v>9283</v>
      </c>
      <c r="V6199" t="str" cm="1">
        <f t="array" ref="V6199">_xlfn.IFS(Hospital_Emergency_Room_Data[[#This Row],[Day]]&lt;=10,"Start(1-10)",Hospital_Emergency_Room_Data[[#This Row],[Day]]&lt;=20,"Middle(11-20)",Hospital_Emergency_Room_Data[[#This Row],[Day]]&gt;20,"End(21-30)")</f>
        <v>End(21-30)</v>
      </c>
    </row>
    <row r="6200" spans="1:22">
      <c r="A6200">
        <v>809245383</v>
      </c>
      <c r="B6200" t="s">
        <v>6204</v>
      </c>
      <c r="C6200" s="1">
        <v>45335</v>
      </c>
      <c r="D6200" t="str">
        <f>TEXT(Hospital_Emergency_Room_Data[[#This Row],[Patient Admission Date]],"mmm")</f>
        <v>Feb</v>
      </c>
      <c r="E6200">
        <f>YEAR(Hospital_Emergency_Room_Data[[#This Row],[Patient Admission Date]])</f>
        <v>2024</v>
      </c>
      <c r="F6200" s="2">
        <v>0.21041666666666667</v>
      </c>
      <c r="G6200" s="8" t="str">
        <f>TEXT(Hospital_Emergency_Room_Data[[#This Row],[Patient Admission Date]],"dddd")</f>
        <v>Tuesday</v>
      </c>
      <c r="H6200" t="s">
        <v>41</v>
      </c>
      <c r="I6200">
        <v>26</v>
      </c>
      <c r="J6200" s="5" t="s">
        <v>9220</v>
      </c>
      <c r="K6200" t="s">
        <v>21</v>
      </c>
      <c r="L6200" t="s">
        <v>13</v>
      </c>
      <c r="M6200" t="s">
        <v>9210</v>
      </c>
      <c r="O6200">
        <v>55</v>
      </c>
      <c r="P6200" t="s">
        <v>9225</v>
      </c>
      <c r="Q6200">
        <v>13</v>
      </c>
      <c r="R6200">
        <v>5</v>
      </c>
      <c r="S6200" t="s">
        <v>9258</v>
      </c>
      <c r="T6200" t="s">
        <v>9265</v>
      </c>
      <c r="U6200" t="s">
        <v>9283</v>
      </c>
      <c r="V6200" t="str" cm="1">
        <f t="array" ref="V6200">_xlfn.IFS(Hospital_Emergency_Room_Data[[#This Row],[Day]]&lt;=10,"Start(1-10)",Hospital_Emergency_Room_Data[[#This Row],[Day]]&lt;=20,"Middle(11-20)",Hospital_Emergency_Room_Data[[#This Row],[Day]]&gt;20,"End(21-30)")</f>
        <v>Middle(11-20)</v>
      </c>
    </row>
    <row r="6201" spans="1:22">
      <c r="A6201">
        <v>378536554</v>
      </c>
      <c r="B6201" t="s">
        <v>6205</v>
      </c>
      <c r="C6201" s="1">
        <v>45482</v>
      </c>
      <c r="D6201" t="str">
        <f>TEXT(Hospital_Emergency_Room_Data[[#This Row],[Patient Admission Date]],"mmm")</f>
        <v>Jul</v>
      </c>
      <c r="E6201">
        <f>YEAR(Hospital_Emergency_Room_Data[[#This Row],[Patient Admission Date]])</f>
        <v>2024</v>
      </c>
      <c r="F6201" s="2">
        <v>0.94722222222222219</v>
      </c>
      <c r="G6201" s="8" t="str">
        <f>TEXT(Hospital_Emergency_Room_Data[[#This Row],[Patient Admission Date]],"dddd")</f>
        <v>Tuesday</v>
      </c>
      <c r="H6201" t="s">
        <v>41</v>
      </c>
      <c r="I6201">
        <v>60</v>
      </c>
      <c r="J6201" s="5" t="s">
        <v>9217</v>
      </c>
      <c r="K6201" t="s">
        <v>21</v>
      </c>
      <c r="L6201" t="s">
        <v>13</v>
      </c>
      <c r="M6201" t="s">
        <v>9210</v>
      </c>
      <c r="O6201">
        <v>14</v>
      </c>
      <c r="P6201" t="s">
        <v>9226</v>
      </c>
      <c r="Q6201">
        <v>9</v>
      </c>
      <c r="R6201">
        <v>22</v>
      </c>
      <c r="S6201" t="s">
        <v>9256</v>
      </c>
      <c r="T6201" t="s">
        <v>9265</v>
      </c>
      <c r="U6201" t="s">
        <v>9282</v>
      </c>
      <c r="V6201" t="str" cm="1">
        <f t="array" ref="V6201">_xlfn.IFS(Hospital_Emergency_Room_Data[[#This Row],[Day]]&lt;=10,"Start(1-10)",Hospital_Emergency_Room_Data[[#This Row],[Day]]&lt;=20,"Middle(11-20)",Hospital_Emergency_Room_Data[[#This Row],[Day]]&gt;20,"End(21-30)")</f>
        <v>Start(1-10)</v>
      </c>
    </row>
    <row r="6202" spans="1:22">
      <c r="A6202">
        <v>154080049</v>
      </c>
      <c r="B6202" t="s">
        <v>6206</v>
      </c>
      <c r="C6202" s="1">
        <v>45140</v>
      </c>
      <c r="D6202" t="str">
        <f>TEXT(Hospital_Emergency_Room_Data[[#This Row],[Patient Admission Date]],"mmm")</f>
        <v>Aug</v>
      </c>
      <c r="E6202">
        <f>YEAR(Hospital_Emergency_Room_Data[[#This Row],[Patient Admission Date]])</f>
        <v>2023</v>
      </c>
      <c r="F6202" s="2">
        <v>0.27361111111111114</v>
      </c>
      <c r="G6202" s="8" t="str">
        <f>TEXT(Hospital_Emergency_Room_Data[[#This Row],[Patient Admission Date]],"dddd")</f>
        <v>Wednesday</v>
      </c>
      <c r="H6202" t="s">
        <v>41</v>
      </c>
      <c r="I6202">
        <v>17</v>
      </c>
      <c r="J6202" s="5" t="s">
        <v>9220</v>
      </c>
      <c r="K6202" t="s">
        <v>21</v>
      </c>
      <c r="L6202" t="s">
        <v>13</v>
      </c>
      <c r="M6202" t="s">
        <v>9210</v>
      </c>
      <c r="O6202">
        <v>37</v>
      </c>
      <c r="P6202" t="s">
        <v>9225</v>
      </c>
      <c r="Q6202">
        <v>2</v>
      </c>
      <c r="R6202">
        <v>6</v>
      </c>
      <c r="S6202" t="s">
        <v>9255</v>
      </c>
      <c r="T6202" t="s">
        <v>9263</v>
      </c>
      <c r="U6202" t="s">
        <v>9300</v>
      </c>
      <c r="V6202" t="str" cm="1">
        <f t="array" ref="V6202">_xlfn.IFS(Hospital_Emergency_Room_Data[[#This Row],[Day]]&lt;=10,"Start(1-10)",Hospital_Emergency_Room_Data[[#This Row],[Day]]&lt;=20,"Middle(11-20)",Hospital_Emergency_Room_Data[[#This Row],[Day]]&gt;20,"End(21-30)")</f>
        <v>Start(1-10)</v>
      </c>
    </row>
    <row r="6203" spans="1:22">
      <c r="A6203">
        <v>621383484</v>
      </c>
      <c r="B6203" t="s">
        <v>6207</v>
      </c>
      <c r="C6203" s="1">
        <v>45057</v>
      </c>
      <c r="D6203" t="str">
        <f>TEXT(Hospital_Emergency_Room_Data[[#This Row],[Patient Admission Date]],"mmm")</f>
        <v>May</v>
      </c>
      <c r="E6203">
        <f>YEAR(Hospital_Emergency_Room_Data[[#This Row],[Patient Admission Date]])</f>
        <v>2023</v>
      </c>
      <c r="F6203" s="2">
        <v>0.31666666666666665</v>
      </c>
      <c r="G6203" s="8" t="str">
        <f>TEXT(Hospital_Emergency_Room_Data[[#This Row],[Patient Admission Date]],"dddd")</f>
        <v>Thursday</v>
      </c>
      <c r="H6203" t="s">
        <v>41</v>
      </c>
      <c r="I6203">
        <v>70</v>
      </c>
      <c r="J6203" s="5" t="s">
        <v>9222</v>
      </c>
      <c r="K6203" t="s">
        <v>21</v>
      </c>
      <c r="L6203" t="s">
        <v>13</v>
      </c>
      <c r="M6203" t="s">
        <v>9210</v>
      </c>
      <c r="O6203">
        <v>12</v>
      </c>
      <c r="P6203" t="s">
        <v>9226</v>
      </c>
      <c r="Q6203">
        <v>11</v>
      </c>
      <c r="R6203">
        <v>7</v>
      </c>
      <c r="S6203" t="s">
        <v>9255</v>
      </c>
      <c r="T6203" t="s">
        <v>9265</v>
      </c>
      <c r="U6203" t="s">
        <v>9282</v>
      </c>
      <c r="V6203" t="str" cm="1">
        <f t="array" ref="V6203">_xlfn.IFS(Hospital_Emergency_Room_Data[[#This Row],[Day]]&lt;=10,"Start(1-10)",Hospital_Emergency_Room_Data[[#This Row],[Day]]&lt;=20,"Middle(11-20)",Hospital_Emergency_Room_Data[[#This Row],[Day]]&gt;20,"End(21-30)")</f>
        <v>Middle(11-20)</v>
      </c>
    </row>
    <row r="6204" spans="1:22">
      <c r="A6204">
        <v>744498061</v>
      </c>
      <c r="B6204" t="s">
        <v>6208</v>
      </c>
      <c r="C6204" s="1">
        <v>45127</v>
      </c>
      <c r="D6204" t="str">
        <f>TEXT(Hospital_Emergency_Room_Data[[#This Row],[Patient Admission Date]],"mmm")</f>
        <v>Jul</v>
      </c>
      <c r="E6204">
        <f>YEAR(Hospital_Emergency_Room_Data[[#This Row],[Patient Admission Date]])</f>
        <v>2023</v>
      </c>
      <c r="F6204" s="2">
        <v>0.49583333333333335</v>
      </c>
      <c r="G6204" s="8" t="str">
        <f>TEXT(Hospital_Emergency_Room_Data[[#This Row],[Patient Admission Date]],"dddd")</f>
        <v>Thursday</v>
      </c>
      <c r="H6204" t="s">
        <v>41</v>
      </c>
      <c r="I6204">
        <v>41</v>
      </c>
      <c r="J6204" s="5" t="s">
        <v>9223</v>
      </c>
      <c r="K6204" t="s">
        <v>21</v>
      </c>
      <c r="L6204" t="s">
        <v>13</v>
      </c>
      <c r="M6204" t="s">
        <v>9210</v>
      </c>
      <c r="O6204">
        <v>47</v>
      </c>
      <c r="P6204" t="s">
        <v>9225</v>
      </c>
      <c r="Q6204">
        <v>20</v>
      </c>
      <c r="R6204">
        <v>11</v>
      </c>
      <c r="S6204" t="s">
        <v>9255</v>
      </c>
      <c r="T6204" t="s">
        <v>9262</v>
      </c>
      <c r="U6204" t="s">
        <v>9283</v>
      </c>
      <c r="V6204" t="str" cm="1">
        <f t="array" ref="V6204">_xlfn.IFS(Hospital_Emergency_Room_Data[[#This Row],[Day]]&lt;=10,"Start(1-10)",Hospital_Emergency_Room_Data[[#This Row],[Day]]&lt;=20,"Middle(11-20)",Hospital_Emergency_Room_Data[[#This Row],[Day]]&gt;20,"End(21-30)")</f>
        <v>Middle(11-20)</v>
      </c>
    </row>
    <row r="6205" spans="1:22">
      <c r="A6205">
        <v>176292963</v>
      </c>
      <c r="B6205" t="s">
        <v>6209</v>
      </c>
      <c r="C6205" s="1">
        <v>45055</v>
      </c>
      <c r="D6205" t="str">
        <f>TEXT(Hospital_Emergency_Room_Data[[#This Row],[Patient Admission Date]],"mmm")</f>
        <v>May</v>
      </c>
      <c r="E6205">
        <f>YEAR(Hospital_Emergency_Room_Data[[#This Row],[Patient Admission Date]])</f>
        <v>2023</v>
      </c>
      <c r="F6205" s="2">
        <v>0.11736111111111111</v>
      </c>
      <c r="G6205" s="8" t="str">
        <f>TEXT(Hospital_Emergency_Room_Data[[#This Row],[Patient Admission Date]],"dddd")</f>
        <v>Tuesday</v>
      </c>
      <c r="H6205" t="s">
        <v>41</v>
      </c>
      <c r="I6205">
        <v>8</v>
      </c>
      <c r="J6205" s="5" t="s">
        <v>9221</v>
      </c>
      <c r="K6205" t="s">
        <v>21</v>
      </c>
      <c r="L6205" t="s">
        <v>13</v>
      </c>
      <c r="M6205" t="s">
        <v>9210</v>
      </c>
      <c r="O6205">
        <v>57</v>
      </c>
      <c r="P6205" t="s">
        <v>9225</v>
      </c>
      <c r="Q6205">
        <v>9</v>
      </c>
      <c r="R6205">
        <v>2</v>
      </c>
      <c r="S6205" t="s">
        <v>9258</v>
      </c>
      <c r="T6205" t="s">
        <v>9265</v>
      </c>
      <c r="U6205" t="s">
        <v>9283</v>
      </c>
      <c r="V6205" t="str" cm="1">
        <f t="array" ref="V6205">_xlfn.IFS(Hospital_Emergency_Room_Data[[#This Row],[Day]]&lt;=10,"Start(1-10)",Hospital_Emergency_Room_Data[[#This Row],[Day]]&lt;=20,"Middle(11-20)",Hospital_Emergency_Room_Data[[#This Row],[Day]]&gt;20,"End(21-30)")</f>
        <v>Start(1-10)</v>
      </c>
    </row>
    <row r="6206" spans="1:22">
      <c r="A6206">
        <v>778427837</v>
      </c>
      <c r="B6206" t="s">
        <v>6210</v>
      </c>
      <c r="C6206" s="1">
        <v>45133</v>
      </c>
      <c r="D6206" t="str">
        <f>TEXT(Hospital_Emergency_Room_Data[[#This Row],[Patient Admission Date]],"mmm")</f>
        <v>Jul</v>
      </c>
      <c r="E6206">
        <f>YEAR(Hospital_Emergency_Room_Data[[#This Row],[Patient Admission Date]])</f>
        <v>2023</v>
      </c>
      <c r="F6206" s="2">
        <v>0.92986111111111114</v>
      </c>
      <c r="G6206" s="8" t="str">
        <f>TEXT(Hospital_Emergency_Room_Data[[#This Row],[Patient Admission Date]],"dddd")</f>
        <v>Wednesday</v>
      </c>
      <c r="H6206" t="s">
        <v>41</v>
      </c>
      <c r="I6206">
        <v>78</v>
      </c>
      <c r="J6206" s="5" t="s">
        <v>9222</v>
      </c>
      <c r="K6206" t="s">
        <v>21</v>
      </c>
      <c r="L6206" t="s">
        <v>13</v>
      </c>
      <c r="M6206" t="s">
        <v>9210</v>
      </c>
      <c r="O6206">
        <v>57</v>
      </c>
      <c r="P6206" t="s">
        <v>9225</v>
      </c>
      <c r="Q6206">
        <v>26</v>
      </c>
      <c r="R6206">
        <v>22</v>
      </c>
      <c r="S6206" t="s">
        <v>9256</v>
      </c>
      <c r="T6206" t="s">
        <v>9264</v>
      </c>
      <c r="U6206" t="s">
        <v>9283</v>
      </c>
      <c r="V6206" t="str" cm="1">
        <f t="array" ref="V6206">_xlfn.IFS(Hospital_Emergency_Room_Data[[#This Row],[Day]]&lt;=10,"Start(1-10)",Hospital_Emergency_Room_Data[[#This Row],[Day]]&lt;=20,"Middle(11-20)",Hospital_Emergency_Room_Data[[#This Row],[Day]]&gt;20,"End(21-30)")</f>
        <v>End(21-30)</v>
      </c>
    </row>
    <row r="6207" spans="1:22">
      <c r="A6207">
        <v>636979988</v>
      </c>
      <c r="B6207" t="s">
        <v>6211</v>
      </c>
      <c r="C6207" s="1">
        <v>45035</v>
      </c>
      <c r="D6207" t="str">
        <f>TEXT(Hospital_Emergency_Room_Data[[#This Row],[Patient Admission Date]],"mmm")</f>
        <v>Apr</v>
      </c>
      <c r="E6207">
        <f>YEAR(Hospital_Emergency_Room_Data[[#This Row],[Patient Admission Date]])</f>
        <v>2023</v>
      </c>
      <c r="F6207" s="2">
        <v>8.4722222222222227E-2</v>
      </c>
      <c r="G6207" s="8" t="str">
        <f>TEXT(Hospital_Emergency_Room_Data[[#This Row],[Patient Admission Date]],"dddd")</f>
        <v>Wednesday</v>
      </c>
      <c r="H6207" t="s">
        <v>41</v>
      </c>
      <c r="I6207">
        <v>46</v>
      </c>
      <c r="J6207" s="5" t="s">
        <v>9219</v>
      </c>
      <c r="K6207" t="s">
        <v>21</v>
      </c>
      <c r="L6207" t="s">
        <v>13</v>
      </c>
      <c r="M6207" t="s">
        <v>9210</v>
      </c>
      <c r="O6207">
        <v>32</v>
      </c>
      <c r="P6207" t="s">
        <v>9225</v>
      </c>
      <c r="Q6207">
        <v>19</v>
      </c>
      <c r="R6207">
        <v>2</v>
      </c>
      <c r="S6207" t="s">
        <v>9258</v>
      </c>
      <c r="T6207" t="s">
        <v>9262</v>
      </c>
      <c r="U6207" t="s">
        <v>9300</v>
      </c>
      <c r="V6207" t="str" cm="1">
        <f t="array" ref="V6207">_xlfn.IFS(Hospital_Emergency_Room_Data[[#This Row],[Day]]&lt;=10,"Start(1-10)",Hospital_Emergency_Room_Data[[#This Row],[Day]]&lt;=20,"Middle(11-20)",Hospital_Emergency_Room_Data[[#This Row],[Day]]&gt;20,"End(21-30)")</f>
        <v>Middle(11-20)</v>
      </c>
    </row>
    <row r="6208" spans="1:22">
      <c r="A6208">
        <v>373442396</v>
      </c>
      <c r="B6208" t="s">
        <v>6212</v>
      </c>
      <c r="C6208" s="1">
        <v>45283</v>
      </c>
      <c r="D6208" t="str">
        <f>TEXT(Hospital_Emergency_Room_Data[[#This Row],[Patient Admission Date]],"mmm")</f>
        <v>Dec</v>
      </c>
      <c r="E6208">
        <f>YEAR(Hospital_Emergency_Room_Data[[#This Row],[Patient Admission Date]])</f>
        <v>2023</v>
      </c>
      <c r="F6208" s="2">
        <v>0.81597222222222221</v>
      </c>
      <c r="G6208" s="8" t="str">
        <f>TEXT(Hospital_Emergency_Room_Data[[#This Row],[Patient Admission Date]],"dddd")</f>
        <v>Saturday</v>
      </c>
      <c r="H6208" t="s">
        <v>41</v>
      </c>
      <c r="I6208">
        <v>70</v>
      </c>
      <c r="J6208" s="5" t="s">
        <v>9222</v>
      </c>
      <c r="K6208" t="s">
        <v>21</v>
      </c>
      <c r="L6208" t="s">
        <v>13</v>
      </c>
      <c r="M6208" t="s">
        <v>9210</v>
      </c>
      <c r="O6208">
        <v>14</v>
      </c>
      <c r="P6208" t="s">
        <v>9226</v>
      </c>
      <c r="Q6208">
        <v>23</v>
      </c>
      <c r="R6208">
        <v>19</v>
      </c>
      <c r="S6208" t="s">
        <v>9256</v>
      </c>
      <c r="T6208" t="s">
        <v>9264</v>
      </c>
      <c r="U6208" t="s">
        <v>9282</v>
      </c>
      <c r="V6208" t="str" cm="1">
        <f t="array" ref="V6208">_xlfn.IFS(Hospital_Emergency_Room_Data[[#This Row],[Day]]&lt;=10,"Start(1-10)",Hospital_Emergency_Room_Data[[#This Row],[Day]]&lt;=20,"Middle(11-20)",Hospital_Emergency_Room_Data[[#This Row],[Day]]&gt;20,"End(21-30)")</f>
        <v>End(21-30)</v>
      </c>
    </row>
    <row r="6209" spans="1:22">
      <c r="A6209">
        <v>332898975</v>
      </c>
      <c r="B6209" t="s">
        <v>6213</v>
      </c>
      <c r="C6209" s="1">
        <v>45030</v>
      </c>
      <c r="D6209" t="str">
        <f>TEXT(Hospital_Emergency_Room_Data[[#This Row],[Patient Admission Date]],"mmm")</f>
        <v>Apr</v>
      </c>
      <c r="E6209">
        <f>YEAR(Hospital_Emergency_Room_Data[[#This Row],[Patient Admission Date]])</f>
        <v>2023</v>
      </c>
      <c r="F6209" s="2">
        <v>8.3333333333333329E-2</v>
      </c>
      <c r="G6209" s="8" t="str">
        <f>TEXT(Hospital_Emergency_Room_Data[[#This Row],[Patient Admission Date]],"dddd")</f>
        <v>Friday</v>
      </c>
      <c r="H6209" t="s">
        <v>41</v>
      </c>
      <c r="I6209">
        <v>56</v>
      </c>
      <c r="J6209" s="5" t="s">
        <v>9219</v>
      </c>
      <c r="K6209" t="s">
        <v>21</v>
      </c>
      <c r="L6209" t="s">
        <v>13</v>
      </c>
      <c r="M6209" t="s">
        <v>9210</v>
      </c>
      <c r="O6209">
        <v>15</v>
      </c>
      <c r="P6209" t="s">
        <v>9226</v>
      </c>
      <c r="Q6209">
        <v>14</v>
      </c>
      <c r="R6209">
        <v>2</v>
      </c>
      <c r="S6209" t="s">
        <v>9258</v>
      </c>
      <c r="T6209" t="s">
        <v>9265</v>
      </c>
      <c r="U6209" t="s">
        <v>9282</v>
      </c>
      <c r="V6209" t="str" cm="1">
        <f t="array" ref="V6209">_xlfn.IFS(Hospital_Emergency_Room_Data[[#This Row],[Day]]&lt;=10,"Start(1-10)",Hospital_Emergency_Room_Data[[#This Row],[Day]]&lt;=20,"Middle(11-20)",Hospital_Emergency_Room_Data[[#This Row],[Day]]&gt;20,"End(21-30)")</f>
        <v>Middle(11-20)</v>
      </c>
    </row>
    <row r="6210" spans="1:22">
      <c r="A6210">
        <v>542950022</v>
      </c>
      <c r="B6210" t="s">
        <v>6214</v>
      </c>
      <c r="C6210" s="1">
        <v>45141</v>
      </c>
      <c r="D6210" t="str">
        <f>TEXT(Hospital_Emergency_Room_Data[[#This Row],[Patient Admission Date]],"mmm")</f>
        <v>Aug</v>
      </c>
      <c r="E6210">
        <f>YEAR(Hospital_Emergency_Room_Data[[#This Row],[Patient Admission Date]])</f>
        <v>2023</v>
      </c>
      <c r="F6210" s="2">
        <v>0.95277777777777772</v>
      </c>
      <c r="G6210" s="8" t="str">
        <f>TEXT(Hospital_Emergency_Room_Data[[#This Row],[Patient Admission Date]],"dddd")</f>
        <v>Thursday</v>
      </c>
      <c r="H6210" t="s">
        <v>41</v>
      </c>
      <c r="I6210">
        <v>1</v>
      </c>
      <c r="J6210" s="5" t="s">
        <v>9218</v>
      </c>
      <c r="K6210" t="s">
        <v>21</v>
      </c>
      <c r="L6210" t="s">
        <v>13</v>
      </c>
      <c r="M6210" t="s">
        <v>9210</v>
      </c>
      <c r="O6210">
        <v>18</v>
      </c>
      <c r="P6210" t="s">
        <v>9226</v>
      </c>
      <c r="Q6210">
        <v>3</v>
      </c>
      <c r="R6210">
        <v>22</v>
      </c>
      <c r="S6210" t="s">
        <v>9256</v>
      </c>
      <c r="T6210" t="s">
        <v>9263</v>
      </c>
      <c r="U6210" t="s">
        <v>9282</v>
      </c>
      <c r="V6210" t="str" cm="1">
        <f t="array" ref="V6210">_xlfn.IFS(Hospital_Emergency_Room_Data[[#This Row],[Day]]&lt;=10,"Start(1-10)",Hospital_Emergency_Room_Data[[#This Row],[Day]]&lt;=20,"Middle(11-20)",Hospital_Emergency_Room_Data[[#This Row],[Day]]&gt;20,"End(21-30)")</f>
        <v>Start(1-10)</v>
      </c>
    </row>
    <row r="6211" spans="1:22">
      <c r="A6211">
        <v>407622609</v>
      </c>
      <c r="B6211" t="s">
        <v>6215</v>
      </c>
      <c r="C6211" s="1">
        <v>45283</v>
      </c>
      <c r="D6211" t="str">
        <f>TEXT(Hospital_Emergency_Room_Data[[#This Row],[Patient Admission Date]],"mmm")</f>
        <v>Dec</v>
      </c>
      <c r="E6211">
        <f>YEAR(Hospital_Emergency_Room_Data[[#This Row],[Patient Admission Date]])</f>
        <v>2023</v>
      </c>
      <c r="F6211" s="2">
        <v>2.2916666666666665E-2</v>
      </c>
      <c r="G6211" s="8" t="str">
        <f>TEXT(Hospital_Emergency_Room_Data[[#This Row],[Patient Admission Date]],"dddd")</f>
        <v>Saturday</v>
      </c>
      <c r="H6211" t="s">
        <v>41</v>
      </c>
      <c r="I6211">
        <v>55</v>
      </c>
      <c r="J6211" s="5" t="s">
        <v>9219</v>
      </c>
      <c r="K6211" t="s">
        <v>21</v>
      </c>
      <c r="L6211" t="s">
        <v>13</v>
      </c>
      <c r="M6211" t="s">
        <v>9210</v>
      </c>
      <c r="O6211">
        <v>35</v>
      </c>
      <c r="P6211" t="s">
        <v>9225</v>
      </c>
      <c r="Q6211">
        <v>23</v>
      </c>
      <c r="R6211">
        <v>0</v>
      </c>
      <c r="S6211" t="s">
        <v>9258</v>
      </c>
      <c r="T6211" t="s">
        <v>9264</v>
      </c>
      <c r="U6211" t="s">
        <v>9300</v>
      </c>
      <c r="V6211" t="str" cm="1">
        <f t="array" ref="V6211">_xlfn.IFS(Hospital_Emergency_Room_Data[[#This Row],[Day]]&lt;=10,"Start(1-10)",Hospital_Emergency_Room_Data[[#This Row],[Day]]&lt;=20,"Middle(11-20)",Hospital_Emergency_Room_Data[[#This Row],[Day]]&gt;20,"End(21-30)")</f>
        <v>End(21-30)</v>
      </c>
    </row>
    <row r="6212" spans="1:22">
      <c r="A6212">
        <v>485303941</v>
      </c>
      <c r="B6212" t="s">
        <v>6216</v>
      </c>
      <c r="C6212" s="1">
        <v>45199</v>
      </c>
      <c r="D6212" t="str">
        <f>TEXT(Hospital_Emergency_Room_Data[[#This Row],[Patient Admission Date]],"mmm")</f>
        <v>Sep</v>
      </c>
      <c r="E6212">
        <f>YEAR(Hospital_Emergency_Room_Data[[#This Row],[Patient Admission Date]])</f>
        <v>2023</v>
      </c>
      <c r="F6212" s="2">
        <v>0.22500000000000001</v>
      </c>
      <c r="G6212" s="8" t="str">
        <f>TEXT(Hospital_Emergency_Room_Data[[#This Row],[Patient Admission Date]],"dddd")</f>
        <v>Saturday</v>
      </c>
      <c r="H6212" t="s">
        <v>41</v>
      </c>
      <c r="I6212">
        <v>78</v>
      </c>
      <c r="J6212" s="5" t="s">
        <v>9222</v>
      </c>
      <c r="K6212" t="s">
        <v>21</v>
      </c>
      <c r="L6212" t="s">
        <v>13</v>
      </c>
      <c r="M6212" t="s">
        <v>9210</v>
      </c>
      <c r="O6212">
        <v>44</v>
      </c>
      <c r="P6212" t="s">
        <v>9225</v>
      </c>
      <c r="Q6212">
        <v>30</v>
      </c>
      <c r="R6212">
        <v>5</v>
      </c>
      <c r="S6212" t="s">
        <v>9258</v>
      </c>
      <c r="T6212" t="s">
        <v>9264</v>
      </c>
      <c r="U6212" t="s">
        <v>9300</v>
      </c>
      <c r="V6212" t="str" cm="1">
        <f t="array" ref="V6212">_xlfn.IFS(Hospital_Emergency_Room_Data[[#This Row],[Day]]&lt;=10,"Start(1-10)",Hospital_Emergency_Room_Data[[#This Row],[Day]]&lt;=20,"Middle(11-20)",Hospital_Emergency_Room_Data[[#This Row],[Day]]&gt;20,"End(21-30)")</f>
        <v>End(21-30)</v>
      </c>
    </row>
    <row r="6213" spans="1:22">
      <c r="A6213">
        <v>177266957</v>
      </c>
      <c r="B6213" t="s">
        <v>6217</v>
      </c>
      <c r="C6213" s="1">
        <v>45076</v>
      </c>
      <c r="D6213" t="str">
        <f>TEXT(Hospital_Emergency_Room_Data[[#This Row],[Patient Admission Date]],"mmm")</f>
        <v>May</v>
      </c>
      <c r="E6213">
        <f>YEAR(Hospital_Emergency_Room_Data[[#This Row],[Patient Admission Date]])</f>
        <v>2023</v>
      </c>
      <c r="F6213" s="2">
        <v>0.87222222222222223</v>
      </c>
      <c r="G6213" s="8" t="str">
        <f>TEXT(Hospital_Emergency_Room_Data[[#This Row],[Patient Admission Date]],"dddd")</f>
        <v>Tuesday</v>
      </c>
      <c r="H6213" t="s">
        <v>41</v>
      </c>
      <c r="I6213">
        <v>45</v>
      </c>
      <c r="J6213" s="5" t="s">
        <v>9219</v>
      </c>
      <c r="K6213" t="s">
        <v>21</v>
      </c>
      <c r="L6213" t="s">
        <v>13</v>
      </c>
      <c r="M6213" t="s">
        <v>9210</v>
      </c>
      <c r="O6213">
        <v>34</v>
      </c>
      <c r="P6213" t="s">
        <v>9225</v>
      </c>
      <c r="Q6213">
        <v>30</v>
      </c>
      <c r="R6213">
        <v>20</v>
      </c>
      <c r="S6213" t="s">
        <v>9256</v>
      </c>
      <c r="T6213" t="s">
        <v>9264</v>
      </c>
      <c r="U6213" t="s">
        <v>9300</v>
      </c>
      <c r="V6213" t="str" cm="1">
        <f t="array" ref="V6213">_xlfn.IFS(Hospital_Emergency_Room_Data[[#This Row],[Day]]&lt;=10,"Start(1-10)",Hospital_Emergency_Room_Data[[#This Row],[Day]]&lt;=20,"Middle(11-20)",Hospital_Emergency_Room_Data[[#This Row],[Day]]&gt;20,"End(21-30)")</f>
        <v>End(21-30)</v>
      </c>
    </row>
    <row r="6214" spans="1:22">
      <c r="A6214">
        <v>489592907</v>
      </c>
      <c r="B6214" t="s">
        <v>6218</v>
      </c>
      <c r="C6214" s="1">
        <v>45453</v>
      </c>
      <c r="D6214" t="str">
        <f>TEXT(Hospital_Emergency_Room_Data[[#This Row],[Patient Admission Date]],"mmm")</f>
        <v>Jun</v>
      </c>
      <c r="E6214">
        <f>YEAR(Hospital_Emergency_Room_Data[[#This Row],[Patient Admission Date]])</f>
        <v>2024</v>
      </c>
      <c r="F6214" s="2">
        <v>0.88124999999999998</v>
      </c>
      <c r="G6214" s="8" t="str">
        <f>TEXT(Hospital_Emergency_Room_Data[[#This Row],[Patient Admission Date]],"dddd")</f>
        <v>Monday</v>
      </c>
      <c r="H6214" t="s">
        <v>41</v>
      </c>
      <c r="I6214">
        <v>51</v>
      </c>
      <c r="J6214" s="5" t="s">
        <v>9219</v>
      </c>
      <c r="K6214" t="s">
        <v>21</v>
      </c>
      <c r="L6214" t="s">
        <v>13</v>
      </c>
      <c r="M6214" t="s">
        <v>9210</v>
      </c>
      <c r="O6214">
        <v>38</v>
      </c>
      <c r="P6214" t="s">
        <v>9225</v>
      </c>
      <c r="Q6214">
        <v>10</v>
      </c>
      <c r="R6214">
        <v>21</v>
      </c>
      <c r="S6214" t="s">
        <v>9256</v>
      </c>
      <c r="T6214" t="s">
        <v>9265</v>
      </c>
      <c r="U6214" t="s">
        <v>9300</v>
      </c>
      <c r="V6214" t="str" cm="1">
        <f t="array" ref="V6214">_xlfn.IFS(Hospital_Emergency_Room_Data[[#This Row],[Day]]&lt;=10,"Start(1-10)",Hospital_Emergency_Room_Data[[#This Row],[Day]]&lt;=20,"Middle(11-20)",Hospital_Emergency_Room_Data[[#This Row],[Day]]&gt;20,"End(21-30)")</f>
        <v>Start(1-10)</v>
      </c>
    </row>
    <row r="6215" spans="1:22">
      <c r="A6215">
        <v>365997907</v>
      </c>
      <c r="B6215" t="s">
        <v>6219</v>
      </c>
      <c r="C6215" s="1">
        <v>45418</v>
      </c>
      <c r="D6215" t="str">
        <f>TEXT(Hospital_Emergency_Room_Data[[#This Row],[Patient Admission Date]],"mmm")</f>
        <v>May</v>
      </c>
      <c r="E6215">
        <f>YEAR(Hospital_Emergency_Room_Data[[#This Row],[Patient Admission Date]])</f>
        <v>2024</v>
      </c>
      <c r="F6215" s="2">
        <v>0.16388888888888889</v>
      </c>
      <c r="G6215" s="8" t="str">
        <f>TEXT(Hospital_Emergency_Room_Data[[#This Row],[Patient Admission Date]],"dddd")</f>
        <v>Monday</v>
      </c>
      <c r="H6215" t="s">
        <v>41</v>
      </c>
      <c r="I6215">
        <v>40</v>
      </c>
      <c r="J6215" s="5" t="s">
        <v>9223</v>
      </c>
      <c r="K6215" t="s">
        <v>21</v>
      </c>
      <c r="L6215" t="s">
        <v>13</v>
      </c>
      <c r="M6215" t="s">
        <v>9210</v>
      </c>
      <c r="O6215">
        <v>58</v>
      </c>
      <c r="P6215" t="s">
        <v>9225</v>
      </c>
      <c r="Q6215">
        <v>6</v>
      </c>
      <c r="R6215">
        <v>3</v>
      </c>
      <c r="S6215" t="s">
        <v>9258</v>
      </c>
      <c r="T6215" t="s">
        <v>9263</v>
      </c>
      <c r="U6215" t="s">
        <v>9283</v>
      </c>
      <c r="V6215" t="str" cm="1">
        <f t="array" ref="V6215">_xlfn.IFS(Hospital_Emergency_Room_Data[[#This Row],[Day]]&lt;=10,"Start(1-10)",Hospital_Emergency_Room_Data[[#This Row],[Day]]&lt;=20,"Middle(11-20)",Hospital_Emergency_Room_Data[[#This Row],[Day]]&gt;20,"End(21-30)")</f>
        <v>Start(1-10)</v>
      </c>
    </row>
    <row r="6216" spans="1:22">
      <c r="A6216">
        <v>633130506</v>
      </c>
      <c r="B6216" t="s">
        <v>6220</v>
      </c>
      <c r="C6216" s="1">
        <v>45246</v>
      </c>
      <c r="D6216" t="str">
        <f>TEXT(Hospital_Emergency_Room_Data[[#This Row],[Patient Admission Date]],"mmm")</f>
        <v>Nov</v>
      </c>
      <c r="E6216">
        <f>YEAR(Hospital_Emergency_Room_Data[[#This Row],[Patient Admission Date]])</f>
        <v>2023</v>
      </c>
      <c r="F6216" s="2">
        <v>0.58680555555555558</v>
      </c>
      <c r="G6216" s="8" t="str">
        <f>TEXT(Hospital_Emergency_Room_Data[[#This Row],[Patient Admission Date]],"dddd")</f>
        <v>Thursday</v>
      </c>
      <c r="H6216" t="s">
        <v>41</v>
      </c>
      <c r="I6216">
        <v>12</v>
      </c>
      <c r="J6216" s="5" t="s">
        <v>9221</v>
      </c>
      <c r="K6216" t="s">
        <v>21</v>
      </c>
      <c r="L6216" t="s">
        <v>13</v>
      </c>
      <c r="M6216" t="s">
        <v>9210</v>
      </c>
      <c r="O6216">
        <v>31</v>
      </c>
      <c r="P6216" t="s">
        <v>9225</v>
      </c>
      <c r="Q6216">
        <v>16</v>
      </c>
      <c r="R6216">
        <v>14</v>
      </c>
      <c r="S6216" t="s">
        <v>9257</v>
      </c>
      <c r="T6216" t="s">
        <v>9262</v>
      </c>
      <c r="U6216" t="s">
        <v>9300</v>
      </c>
      <c r="V6216" t="str" cm="1">
        <f t="array" ref="V6216">_xlfn.IFS(Hospital_Emergency_Room_Data[[#This Row],[Day]]&lt;=10,"Start(1-10)",Hospital_Emergency_Room_Data[[#This Row],[Day]]&lt;=20,"Middle(11-20)",Hospital_Emergency_Room_Data[[#This Row],[Day]]&gt;20,"End(21-30)")</f>
        <v>Middle(11-20)</v>
      </c>
    </row>
    <row r="6217" spans="1:22">
      <c r="A6217">
        <v>106459457</v>
      </c>
      <c r="B6217" t="s">
        <v>6221</v>
      </c>
      <c r="C6217" s="1">
        <v>45017</v>
      </c>
      <c r="D6217" t="str">
        <f>TEXT(Hospital_Emergency_Room_Data[[#This Row],[Patient Admission Date]],"mmm")</f>
        <v>Apr</v>
      </c>
      <c r="E6217">
        <f>YEAR(Hospital_Emergency_Room_Data[[#This Row],[Patient Admission Date]])</f>
        <v>2023</v>
      </c>
      <c r="F6217" s="2">
        <v>0.9506944444444444</v>
      </c>
      <c r="G6217" s="8" t="str">
        <f>TEXT(Hospital_Emergency_Room_Data[[#This Row],[Patient Admission Date]],"dddd")</f>
        <v>Saturday</v>
      </c>
      <c r="H6217" t="s">
        <v>41</v>
      </c>
      <c r="I6217">
        <v>71</v>
      </c>
      <c r="J6217" s="5" t="s">
        <v>9222</v>
      </c>
      <c r="K6217" t="s">
        <v>21</v>
      </c>
      <c r="L6217" t="s">
        <v>13</v>
      </c>
      <c r="M6217" t="s">
        <v>9210</v>
      </c>
      <c r="O6217">
        <v>14</v>
      </c>
      <c r="P6217" t="s">
        <v>9226</v>
      </c>
      <c r="Q6217">
        <v>1</v>
      </c>
      <c r="R6217">
        <v>22</v>
      </c>
      <c r="S6217" t="s">
        <v>9256</v>
      </c>
      <c r="T6217" t="s">
        <v>9263</v>
      </c>
      <c r="U6217" t="s">
        <v>9282</v>
      </c>
      <c r="V6217" t="str" cm="1">
        <f t="array" ref="V6217">_xlfn.IFS(Hospital_Emergency_Room_Data[[#This Row],[Day]]&lt;=10,"Start(1-10)",Hospital_Emergency_Room_Data[[#This Row],[Day]]&lt;=20,"Middle(11-20)",Hospital_Emergency_Room_Data[[#This Row],[Day]]&gt;20,"End(21-30)")</f>
        <v>Start(1-10)</v>
      </c>
    </row>
    <row r="6218" spans="1:22">
      <c r="A6218">
        <v>297716951</v>
      </c>
      <c r="B6218" t="s">
        <v>6222</v>
      </c>
      <c r="C6218" s="1">
        <v>45438</v>
      </c>
      <c r="D6218" t="str">
        <f>TEXT(Hospital_Emergency_Room_Data[[#This Row],[Patient Admission Date]],"mmm")</f>
        <v>May</v>
      </c>
      <c r="E6218">
        <f>YEAR(Hospital_Emergency_Room_Data[[#This Row],[Patient Admission Date]])</f>
        <v>2024</v>
      </c>
      <c r="F6218" s="2">
        <v>0.55833333333333335</v>
      </c>
      <c r="G6218" s="8" t="str">
        <f>TEXT(Hospital_Emergency_Room_Data[[#This Row],[Patient Admission Date]],"dddd")</f>
        <v>Sunday</v>
      </c>
      <c r="H6218" t="s">
        <v>41</v>
      </c>
      <c r="I6218">
        <v>37</v>
      </c>
      <c r="J6218" s="5" t="s">
        <v>9223</v>
      </c>
      <c r="K6218" t="s">
        <v>21</v>
      </c>
      <c r="L6218" t="s">
        <v>13</v>
      </c>
      <c r="M6218" t="s">
        <v>9210</v>
      </c>
      <c r="O6218">
        <v>22</v>
      </c>
      <c r="P6218" t="s">
        <v>9226</v>
      </c>
      <c r="Q6218">
        <v>26</v>
      </c>
      <c r="R6218">
        <v>13</v>
      </c>
      <c r="S6218" t="s">
        <v>9257</v>
      </c>
      <c r="T6218" t="s">
        <v>9264</v>
      </c>
      <c r="U6218" t="s">
        <v>9282</v>
      </c>
      <c r="V6218" t="str" cm="1">
        <f t="array" ref="V6218">_xlfn.IFS(Hospital_Emergency_Room_Data[[#This Row],[Day]]&lt;=10,"Start(1-10)",Hospital_Emergency_Room_Data[[#This Row],[Day]]&lt;=20,"Middle(11-20)",Hospital_Emergency_Room_Data[[#This Row],[Day]]&gt;20,"End(21-30)")</f>
        <v>End(21-30)</v>
      </c>
    </row>
    <row r="6219" spans="1:22">
      <c r="A6219">
        <v>853141523</v>
      </c>
      <c r="B6219" t="s">
        <v>6223</v>
      </c>
      <c r="C6219" s="1">
        <v>45353</v>
      </c>
      <c r="D6219" t="str">
        <f>TEXT(Hospital_Emergency_Room_Data[[#This Row],[Patient Admission Date]],"mmm")</f>
        <v>Mar</v>
      </c>
      <c r="E6219">
        <f>YEAR(Hospital_Emergency_Room_Data[[#This Row],[Patient Admission Date]])</f>
        <v>2024</v>
      </c>
      <c r="F6219" s="2">
        <v>0.98263888888888884</v>
      </c>
      <c r="G6219" s="8" t="str">
        <f>TEXT(Hospital_Emergency_Room_Data[[#This Row],[Patient Admission Date]],"dddd")</f>
        <v>Saturday</v>
      </c>
      <c r="H6219" t="s">
        <v>41</v>
      </c>
      <c r="I6219">
        <v>54</v>
      </c>
      <c r="J6219" s="5" t="s">
        <v>9219</v>
      </c>
      <c r="K6219" t="s">
        <v>21</v>
      </c>
      <c r="L6219" t="s">
        <v>13</v>
      </c>
      <c r="M6219" t="s">
        <v>9210</v>
      </c>
      <c r="O6219">
        <v>11</v>
      </c>
      <c r="P6219" t="s">
        <v>9226</v>
      </c>
      <c r="Q6219">
        <v>2</v>
      </c>
      <c r="R6219">
        <v>23</v>
      </c>
      <c r="S6219" t="s">
        <v>9256</v>
      </c>
      <c r="T6219" t="s">
        <v>9263</v>
      </c>
      <c r="U6219" t="s">
        <v>9282</v>
      </c>
      <c r="V6219" t="str" cm="1">
        <f t="array" ref="V6219">_xlfn.IFS(Hospital_Emergency_Room_Data[[#This Row],[Day]]&lt;=10,"Start(1-10)",Hospital_Emergency_Room_Data[[#This Row],[Day]]&lt;=20,"Middle(11-20)",Hospital_Emergency_Room_Data[[#This Row],[Day]]&gt;20,"End(21-30)")</f>
        <v>Start(1-10)</v>
      </c>
    </row>
    <row r="6220" spans="1:22">
      <c r="A6220">
        <v>898584727</v>
      </c>
      <c r="B6220" t="s">
        <v>6224</v>
      </c>
      <c r="C6220" s="1">
        <v>45024</v>
      </c>
      <c r="D6220" t="str">
        <f>TEXT(Hospital_Emergency_Room_Data[[#This Row],[Patient Admission Date]],"mmm")</f>
        <v>Apr</v>
      </c>
      <c r="E6220">
        <f>YEAR(Hospital_Emergency_Room_Data[[#This Row],[Patient Admission Date]])</f>
        <v>2023</v>
      </c>
      <c r="F6220" s="2">
        <v>0.58611111111111114</v>
      </c>
      <c r="G6220" s="8" t="str">
        <f>TEXT(Hospital_Emergency_Room_Data[[#This Row],[Patient Admission Date]],"dddd")</f>
        <v>Saturday</v>
      </c>
      <c r="H6220" t="s">
        <v>41</v>
      </c>
      <c r="I6220">
        <v>43</v>
      </c>
      <c r="J6220" s="5" t="s">
        <v>9223</v>
      </c>
      <c r="K6220" t="s">
        <v>21</v>
      </c>
      <c r="L6220" t="s">
        <v>13</v>
      </c>
      <c r="M6220" t="s">
        <v>9210</v>
      </c>
      <c r="O6220">
        <v>24</v>
      </c>
      <c r="P6220" t="s">
        <v>9226</v>
      </c>
      <c r="Q6220">
        <v>8</v>
      </c>
      <c r="R6220">
        <v>14</v>
      </c>
      <c r="S6220" t="s">
        <v>9257</v>
      </c>
      <c r="T6220" t="s">
        <v>9265</v>
      </c>
      <c r="U6220" t="s">
        <v>9282</v>
      </c>
      <c r="V6220" t="str" cm="1">
        <f t="array" ref="V6220">_xlfn.IFS(Hospital_Emergency_Room_Data[[#This Row],[Day]]&lt;=10,"Start(1-10)",Hospital_Emergency_Room_Data[[#This Row],[Day]]&lt;=20,"Middle(11-20)",Hospital_Emergency_Room_Data[[#This Row],[Day]]&gt;20,"End(21-30)")</f>
        <v>Start(1-10)</v>
      </c>
    </row>
    <row r="6221" spans="1:22">
      <c r="A6221">
        <v>659317909</v>
      </c>
      <c r="B6221" t="s">
        <v>6225</v>
      </c>
      <c r="C6221" s="1">
        <v>45429</v>
      </c>
      <c r="D6221" t="str">
        <f>TEXT(Hospital_Emergency_Room_Data[[#This Row],[Patient Admission Date]],"mmm")</f>
        <v>May</v>
      </c>
      <c r="E6221">
        <f>YEAR(Hospital_Emergency_Room_Data[[#This Row],[Patient Admission Date]])</f>
        <v>2024</v>
      </c>
      <c r="F6221" s="2">
        <v>0.39861111111111114</v>
      </c>
      <c r="G6221" s="8" t="str">
        <f>TEXT(Hospital_Emergency_Room_Data[[#This Row],[Patient Admission Date]],"dddd")</f>
        <v>Friday</v>
      </c>
      <c r="H6221" t="s">
        <v>41</v>
      </c>
      <c r="I6221">
        <v>75</v>
      </c>
      <c r="J6221" s="5" t="s">
        <v>9222</v>
      </c>
      <c r="K6221" t="s">
        <v>21</v>
      </c>
      <c r="L6221" t="s">
        <v>13</v>
      </c>
      <c r="M6221" t="s">
        <v>9210</v>
      </c>
      <c r="O6221">
        <v>31</v>
      </c>
      <c r="P6221" t="s">
        <v>9225</v>
      </c>
      <c r="Q6221">
        <v>17</v>
      </c>
      <c r="R6221">
        <v>9</v>
      </c>
      <c r="S6221" t="s">
        <v>9255</v>
      </c>
      <c r="T6221" t="s">
        <v>9262</v>
      </c>
      <c r="U6221" t="s">
        <v>9300</v>
      </c>
      <c r="V6221" t="str" cm="1">
        <f t="array" ref="V6221">_xlfn.IFS(Hospital_Emergency_Room_Data[[#This Row],[Day]]&lt;=10,"Start(1-10)",Hospital_Emergency_Room_Data[[#This Row],[Day]]&lt;=20,"Middle(11-20)",Hospital_Emergency_Room_Data[[#This Row],[Day]]&gt;20,"End(21-30)")</f>
        <v>Middle(11-20)</v>
      </c>
    </row>
    <row r="6222" spans="1:22">
      <c r="A6222">
        <v>131676983</v>
      </c>
      <c r="B6222" t="s">
        <v>6226</v>
      </c>
      <c r="C6222" s="1">
        <v>45561</v>
      </c>
      <c r="D6222" t="str">
        <f>TEXT(Hospital_Emergency_Room_Data[[#This Row],[Patient Admission Date]],"mmm")</f>
        <v>Sep</v>
      </c>
      <c r="E6222">
        <f>YEAR(Hospital_Emergency_Room_Data[[#This Row],[Patient Admission Date]])</f>
        <v>2024</v>
      </c>
      <c r="F6222" s="2">
        <v>0.16805555555555557</v>
      </c>
      <c r="G6222" s="8" t="str">
        <f>TEXT(Hospital_Emergency_Room_Data[[#This Row],[Patient Admission Date]],"dddd")</f>
        <v>Thursday</v>
      </c>
      <c r="H6222" t="s">
        <v>41</v>
      </c>
      <c r="I6222">
        <v>73</v>
      </c>
      <c r="J6222" s="5" t="s">
        <v>9222</v>
      </c>
      <c r="K6222" t="s">
        <v>21</v>
      </c>
      <c r="L6222" t="s">
        <v>13</v>
      </c>
      <c r="M6222" t="s">
        <v>9210</v>
      </c>
      <c r="O6222">
        <v>46</v>
      </c>
      <c r="P6222" t="s">
        <v>9225</v>
      </c>
      <c r="Q6222">
        <v>26</v>
      </c>
      <c r="R6222">
        <v>4</v>
      </c>
      <c r="S6222" t="s">
        <v>9258</v>
      </c>
      <c r="T6222" t="s">
        <v>9264</v>
      </c>
      <c r="U6222" t="s">
        <v>9283</v>
      </c>
      <c r="V6222" t="str" cm="1">
        <f t="array" ref="V6222">_xlfn.IFS(Hospital_Emergency_Room_Data[[#This Row],[Day]]&lt;=10,"Start(1-10)",Hospital_Emergency_Room_Data[[#This Row],[Day]]&lt;=20,"Middle(11-20)",Hospital_Emergency_Room_Data[[#This Row],[Day]]&gt;20,"End(21-30)")</f>
        <v>End(21-30)</v>
      </c>
    </row>
    <row r="6223" spans="1:22">
      <c r="A6223">
        <v>300015940</v>
      </c>
      <c r="B6223" t="s">
        <v>6227</v>
      </c>
      <c r="C6223" s="1">
        <v>45275</v>
      </c>
      <c r="D6223" t="str">
        <f>TEXT(Hospital_Emergency_Room_Data[[#This Row],[Patient Admission Date]],"mmm")</f>
        <v>Dec</v>
      </c>
      <c r="E6223">
        <f>YEAR(Hospital_Emergency_Room_Data[[#This Row],[Patient Admission Date]])</f>
        <v>2023</v>
      </c>
      <c r="F6223" s="2">
        <v>0.55069444444444449</v>
      </c>
      <c r="G6223" s="8" t="str">
        <f>TEXT(Hospital_Emergency_Room_Data[[#This Row],[Patient Admission Date]],"dddd")</f>
        <v>Friday</v>
      </c>
      <c r="H6223" t="s">
        <v>41</v>
      </c>
      <c r="I6223">
        <v>65</v>
      </c>
      <c r="J6223" s="5" t="s">
        <v>9217</v>
      </c>
      <c r="K6223" t="s">
        <v>21</v>
      </c>
      <c r="L6223" t="s">
        <v>13</v>
      </c>
      <c r="M6223" t="s">
        <v>9210</v>
      </c>
      <c r="O6223">
        <v>11</v>
      </c>
      <c r="P6223" t="s">
        <v>9226</v>
      </c>
      <c r="Q6223">
        <v>15</v>
      </c>
      <c r="R6223">
        <v>13</v>
      </c>
      <c r="S6223" t="s">
        <v>9257</v>
      </c>
      <c r="T6223" t="s">
        <v>9262</v>
      </c>
      <c r="U6223" t="s">
        <v>9282</v>
      </c>
      <c r="V6223" t="str" cm="1">
        <f t="array" ref="V6223">_xlfn.IFS(Hospital_Emergency_Room_Data[[#This Row],[Day]]&lt;=10,"Start(1-10)",Hospital_Emergency_Room_Data[[#This Row],[Day]]&lt;=20,"Middle(11-20)",Hospital_Emergency_Room_Data[[#This Row],[Day]]&gt;20,"End(21-30)")</f>
        <v>Middle(11-20)</v>
      </c>
    </row>
    <row r="6224" spans="1:22">
      <c r="A6224">
        <v>771046699</v>
      </c>
      <c r="B6224" t="s">
        <v>6228</v>
      </c>
      <c r="C6224" s="1">
        <v>45329</v>
      </c>
      <c r="D6224" t="str">
        <f>TEXT(Hospital_Emergency_Room_Data[[#This Row],[Patient Admission Date]],"mmm")</f>
        <v>Feb</v>
      </c>
      <c r="E6224">
        <f>YEAR(Hospital_Emergency_Room_Data[[#This Row],[Patient Admission Date]])</f>
        <v>2024</v>
      </c>
      <c r="F6224" s="2">
        <v>0.4777777777777778</v>
      </c>
      <c r="G6224" s="8" t="str">
        <f>TEXT(Hospital_Emergency_Room_Data[[#This Row],[Patient Admission Date]],"dddd")</f>
        <v>Wednesday</v>
      </c>
      <c r="H6224" t="s">
        <v>41</v>
      </c>
      <c r="I6224">
        <v>44</v>
      </c>
      <c r="J6224" s="5" t="s">
        <v>9223</v>
      </c>
      <c r="K6224" t="s">
        <v>21</v>
      </c>
      <c r="L6224" t="s">
        <v>13</v>
      </c>
      <c r="M6224" t="s">
        <v>9210</v>
      </c>
      <c r="O6224">
        <v>48</v>
      </c>
      <c r="P6224" t="s">
        <v>9225</v>
      </c>
      <c r="Q6224">
        <v>7</v>
      </c>
      <c r="R6224">
        <v>11</v>
      </c>
      <c r="S6224" t="s">
        <v>9255</v>
      </c>
      <c r="T6224" t="s">
        <v>9263</v>
      </c>
      <c r="U6224" t="s">
        <v>9283</v>
      </c>
      <c r="V6224" t="str" cm="1">
        <f t="array" ref="V6224">_xlfn.IFS(Hospital_Emergency_Room_Data[[#This Row],[Day]]&lt;=10,"Start(1-10)",Hospital_Emergency_Room_Data[[#This Row],[Day]]&lt;=20,"Middle(11-20)",Hospital_Emergency_Room_Data[[#This Row],[Day]]&gt;20,"End(21-30)")</f>
        <v>Start(1-10)</v>
      </c>
    </row>
    <row r="6225" spans="1:22">
      <c r="A6225">
        <v>396153301</v>
      </c>
      <c r="B6225" t="s">
        <v>6229</v>
      </c>
      <c r="C6225" s="1">
        <v>45042</v>
      </c>
      <c r="D6225" t="str">
        <f>TEXT(Hospital_Emergency_Room_Data[[#This Row],[Patient Admission Date]],"mmm")</f>
        <v>Apr</v>
      </c>
      <c r="E6225">
        <f>YEAR(Hospital_Emergency_Room_Data[[#This Row],[Patient Admission Date]])</f>
        <v>2023</v>
      </c>
      <c r="F6225" s="2">
        <v>0.65208333333333335</v>
      </c>
      <c r="G6225" s="8" t="str">
        <f>TEXT(Hospital_Emergency_Room_Data[[#This Row],[Patient Admission Date]],"dddd")</f>
        <v>Wednesday</v>
      </c>
      <c r="H6225" t="s">
        <v>41</v>
      </c>
      <c r="I6225">
        <v>67</v>
      </c>
      <c r="J6225" s="5" t="s">
        <v>9217</v>
      </c>
      <c r="K6225" t="s">
        <v>21</v>
      </c>
      <c r="L6225" t="s">
        <v>13</v>
      </c>
      <c r="M6225" t="s">
        <v>9210</v>
      </c>
      <c r="O6225">
        <v>21</v>
      </c>
      <c r="P6225" t="s">
        <v>9226</v>
      </c>
      <c r="Q6225">
        <v>26</v>
      </c>
      <c r="R6225">
        <v>15</v>
      </c>
      <c r="S6225" t="s">
        <v>9257</v>
      </c>
      <c r="T6225" t="s">
        <v>9264</v>
      </c>
      <c r="U6225" t="s">
        <v>9282</v>
      </c>
      <c r="V6225" t="str" cm="1">
        <f t="array" ref="V6225">_xlfn.IFS(Hospital_Emergency_Room_Data[[#This Row],[Day]]&lt;=10,"Start(1-10)",Hospital_Emergency_Room_Data[[#This Row],[Day]]&lt;=20,"Middle(11-20)",Hospital_Emergency_Room_Data[[#This Row],[Day]]&gt;20,"End(21-30)")</f>
        <v>End(21-30)</v>
      </c>
    </row>
    <row r="6226" spans="1:22">
      <c r="A6226">
        <v>432671519</v>
      </c>
      <c r="B6226" t="s">
        <v>6230</v>
      </c>
      <c r="C6226" s="1">
        <v>45446</v>
      </c>
      <c r="D6226" t="str">
        <f>TEXT(Hospital_Emergency_Room_Data[[#This Row],[Patient Admission Date]],"mmm")</f>
        <v>Jun</v>
      </c>
      <c r="E6226">
        <f>YEAR(Hospital_Emergency_Room_Data[[#This Row],[Patient Admission Date]])</f>
        <v>2024</v>
      </c>
      <c r="F6226" s="2">
        <v>8.6805555555555552E-2</v>
      </c>
      <c r="G6226" s="8" t="str">
        <f>TEXT(Hospital_Emergency_Room_Data[[#This Row],[Patient Admission Date]],"dddd")</f>
        <v>Monday</v>
      </c>
      <c r="H6226" t="s">
        <v>41</v>
      </c>
      <c r="I6226">
        <v>55</v>
      </c>
      <c r="J6226" s="5" t="s">
        <v>9219</v>
      </c>
      <c r="K6226" t="s">
        <v>21</v>
      </c>
      <c r="L6226" t="s">
        <v>13</v>
      </c>
      <c r="M6226" t="s">
        <v>9210</v>
      </c>
      <c r="O6226">
        <v>36</v>
      </c>
      <c r="P6226" t="s">
        <v>9225</v>
      </c>
      <c r="Q6226">
        <v>3</v>
      </c>
      <c r="R6226">
        <v>2</v>
      </c>
      <c r="S6226" t="s">
        <v>9258</v>
      </c>
      <c r="T6226" t="s">
        <v>9263</v>
      </c>
      <c r="U6226" t="s">
        <v>9300</v>
      </c>
      <c r="V6226" t="str" cm="1">
        <f t="array" ref="V6226">_xlfn.IFS(Hospital_Emergency_Room_Data[[#This Row],[Day]]&lt;=10,"Start(1-10)",Hospital_Emergency_Room_Data[[#This Row],[Day]]&lt;=20,"Middle(11-20)",Hospital_Emergency_Room_Data[[#This Row],[Day]]&gt;20,"End(21-30)")</f>
        <v>Start(1-10)</v>
      </c>
    </row>
    <row r="6227" spans="1:22">
      <c r="A6227">
        <v>164759897</v>
      </c>
      <c r="B6227" t="s">
        <v>6231</v>
      </c>
      <c r="C6227" s="1">
        <v>45076</v>
      </c>
      <c r="D6227" t="str">
        <f>TEXT(Hospital_Emergency_Room_Data[[#This Row],[Patient Admission Date]],"mmm")</f>
        <v>May</v>
      </c>
      <c r="E6227">
        <f>YEAR(Hospital_Emergency_Room_Data[[#This Row],[Patient Admission Date]])</f>
        <v>2023</v>
      </c>
      <c r="F6227" s="2">
        <v>0.81597222222222221</v>
      </c>
      <c r="G6227" s="8" t="str">
        <f>TEXT(Hospital_Emergency_Room_Data[[#This Row],[Patient Admission Date]],"dddd")</f>
        <v>Tuesday</v>
      </c>
      <c r="H6227" t="s">
        <v>41</v>
      </c>
      <c r="I6227">
        <v>21</v>
      </c>
      <c r="J6227" s="5" t="s">
        <v>9220</v>
      </c>
      <c r="K6227" t="s">
        <v>21</v>
      </c>
      <c r="L6227" t="s">
        <v>13</v>
      </c>
      <c r="M6227" t="s">
        <v>9210</v>
      </c>
      <c r="O6227">
        <v>53</v>
      </c>
      <c r="P6227" t="s">
        <v>9225</v>
      </c>
      <c r="Q6227">
        <v>30</v>
      </c>
      <c r="R6227">
        <v>19</v>
      </c>
      <c r="S6227" t="s">
        <v>9256</v>
      </c>
      <c r="T6227" t="s">
        <v>9264</v>
      </c>
      <c r="U6227" t="s">
        <v>9283</v>
      </c>
      <c r="V6227" t="str" cm="1">
        <f t="array" ref="V6227">_xlfn.IFS(Hospital_Emergency_Room_Data[[#This Row],[Day]]&lt;=10,"Start(1-10)",Hospital_Emergency_Room_Data[[#This Row],[Day]]&lt;=20,"Middle(11-20)",Hospital_Emergency_Room_Data[[#This Row],[Day]]&gt;20,"End(21-30)")</f>
        <v>End(21-30)</v>
      </c>
    </row>
    <row r="6228" spans="1:22">
      <c r="A6228">
        <v>775841134</v>
      </c>
      <c r="B6228" t="s">
        <v>6232</v>
      </c>
      <c r="C6228" s="1">
        <v>45357</v>
      </c>
      <c r="D6228" t="str">
        <f>TEXT(Hospital_Emergency_Room_Data[[#This Row],[Patient Admission Date]],"mmm")</f>
        <v>Mar</v>
      </c>
      <c r="E6228">
        <f>YEAR(Hospital_Emergency_Room_Data[[#This Row],[Patient Admission Date]])</f>
        <v>2024</v>
      </c>
      <c r="F6228" s="2">
        <v>0.20694444444444443</v>
      </c>
      <c r="G6228" s="8" t="str">
        <f>TEXT(Hospital_Emergency_Room_Data[[#This Row],[Patient Admission Date]],"dddd")</f>
        <v>Wednesday</v>
      </c>
      <c r="H6228" t="s">
        <v>41</v>
      </c>
      <c r="I6228">
        <v>9</v>
      </c>
      <c r="J6228" s="5" t="s">
        <v>9221</v>
      </c>
      <c r="K6228" t="s">
        <v>21</v>
      </c>
      <c r="L6228" t="s">
        <v>13</v>
      </c>
      <c r="M6228" t="s">
        <v>9210</v>
      </c>
      <c r="O6228">
        <v>18</v>
      </c>
      <c r="P6228" t="s">
        <v>9226</v>
      </c>
      <c r="Q6228">
        <v>6</v>
      </c>
      <c r="R6228">
        <v>4</v>
      </c>
      <c r="S6228" t="s">
        <v>9258</v>
      </c>
      <c r="T6228" t="s">
        <v>9263</v>
      </c>
      <c r="U6228" t="s">
        <v>9282</v>
      </c>
      <c r="V6228" t="str" cm="1">
        <f t="array" ref="V6228">_xlfn.IFS(Hospital_Emergency_Room_Data[[#This Row],[Day]]&lt;=10,"Start(1-10)",Hospital_Emergency_Room_Data[[#This Row],[Day]]&lt;=20,"Middle(11-20)",Hospital_Emergency_Room_Data[[#This Row],[Day]]&gt;20,"End(21-30)")</f>
        <v>Start(1-10)</v>
      </c>
    </row>
    <row r="6229" spans="1:22">
      <c r="A6229">
        <v>461436018</v>
      </c>
      <c r="B6229" t="s">
        <v>6233</v>
      </c>
      <c r="C6229" s="1">
        <v>45407</v>
      </c>
      <c r="D6229" t="str">
        <f>TEXT(Hospital_Emergency_Room_Data[[#This Row],[Patient Admission Date]],"mmm")</f>
        <v>Apr</v>
      </c>
      <c r="E6229">
        <f>YEAR(Hospital_Emergency_Room_Data[[#This Row],[Patient Admission Date]])</f>
        <v>2024</v>
      </c>
      <c r="F6229" s="2">
        <v>0.35833333333333334</v>
      </c>
      <c r="G6229" s="8" t="str">
        <f>TEXT(Hospital_Emergency_Room_Data[[#This Row],[Patient Admission Date]],"dddd")</f>
        <v>Thursday</v>
      </c>
      <c r="H6229" t="s">
        <v>41</v>
      </c>
      <c r="I6229">
        <v>76</v>
      </c>
      <c r="J6229" s="5" t="s">
        <v>9222</v>
      </c>
      <c r="K6229" t="s">
        <v>21</v>
      </c>
      <c r="L6229" t="s">
        <v>13</v>
      </c>
      <c r="M6229" t="s">
        <v>9210</v>
      </c>
      <c r="O6229">
        <v>49</v>
      </c>
      <c r="P6229" t="s">
        <v>9225</v>
      </c>
      <c r="Q6229">
        <v>25</v>
      </c>
      <c r="R6229">
        <v>8</v>
      </c>
      <c r="S6229" t="s">
        <v>9255</v>
      </c>
      <c r="T6229" t="s">
        <v>9264</v>
      </c>
      <c r="U6229" t="s">
        <v>9283</v>
      </c>
      <c r="V6229" t="str" cm="1">
        <f t="array" ref="V6229">_xlfn.IFS(Hospital_Emergency_Room_Data[[#This Row],[Day]]&lt;=10,"Start(1-10)",Hospital_Emergency_Room_Data[[#This Row],[Day]]&lt;=20,"Middle(11-20)",Hospital_Emergency_Room_Data[[#This Row],[Day]]&gt;20,"End(21-30)")</f>
        <v>End(21-30)</v>
      </c>
    </row>
    <row r="6230" spans="1:22">
      <c r="A6230">
        <v>872255467</v>
      </c>
      <c r="B6230" t="s">
        <v>6234</v>
      </c>
      <c r="C6230" s="1">
        <v>45316</v>
      </c>
      <c r="D6230" t="str">
        <f>TEXT(Hospital_Emergency_Room_Data[[#This Row],[Patient Admission Date]],"mmm")</f>
        <v>Jan</v>
      </c>
      <c r="E6230">
        <f>YEAR(Hospital_Emergency_Room_Data[[#This Row],[Patient Admission Date]])</f>
        <v>2024</v>
      </c>
      <c r="F6230" s="2">
        <v>2.6388888888888889E-2</v>
      </c>
      <c r="G6230" s="8" t="str">
        <f>TEXT(Hospital_Emergency_Room_Data[[#This Row],[Patient Admission Date]],"dddd")</f>
        <v>Thursday</v>
      </c>
      <c r="H6230" t="s">
        <v>41</v>
      </c>
      <c r="I6230">
        <v>5</v>
      </c>
      <c r="J6230" s="5" t="s">
        <v>9221</v>
      </c>
      <c r="K6230" t="s">
        <v>21</v>
      </c>
      <c r="L6230" t="s">
        <v>13</v>
      </c>
      <c r="M6230" t="s">
        <v>9210</v>
      </c>
      <c r="O6230">
        <v>24</v>
      </c>
      <c r="P6230" t="s">
        <v>9226</v>
      </c>
      <c r="Q6230">
        <v>25</v>
      </c>
      <c r="R6230">
        <v>0</v>
      </c>
      <c r="S6230" t="s">
        <v>9258</v>
      </c>
      <c r="T6230" t="s">
        <v>9264</v>
      </c>
      <c r="U6230" t="s">
        <v>9282</v>
      </c>
      <c r="V6230" t="str" cm="1">
        <f t="array" ref="V6230">_xlfn.IFS(Hospital_Emergency_Room_Data[[#This Row],[Day]]&lt;=10,"Start(1-10)",Hospital_Emergency_Room_Data[[#This Row],[Day]]&lt;=20,"Middle(11-20)",Hospital_Emergency_Room_Data[[#This Row],[Day]]&gt;20,"End(21-30)")</f>
        <v>End(21-30)</v>
      </c>
    </row>
    <row r="6231" spans="1:22">
      <c r="A6231">
        <v>424360709</v>
      </c>
      <c r="B6231" t="s">
        <v>6235</v>
      </c>
      <c r="C6231" s="1">
        <v>45532</v>
      </c>
      <c r="D6231" t="str">
        <f>TEXT(Hospital_Emergency_Room_Data[[#This Row],[Patient Admission Date]],"mmm")</f>
        <v>Aug</v>
      </c>
      <c r="E6231">
        <f>YEAR(Hospital_Emergency_Room_Data[[#This Row],[Patient Admission Date]])</f>
        <v>2024</v>
      </c>
      <c r="F6231" s="2">
        <v>0.75416666666666665</v>
      </c>
      <c r="G6231" s="8" t="str">
        <f>TEXT(Hospital_Emergency_Room_Data[[#This Row],[Patient Admission Date]],"dddd")</f>
        <v>Wednesday</v>
      </c>
      <c r="H6231" t="s">
        <v>41</v>
      </c>
      <c r="I6231">
        <v>4</v>
      </c>
      <c r="J6231" s="5" t="s">
        <v>9218</v>
      </c>
      <c r="K6231" t="s">
        <v>21</v>
      </c>
      <c r="L6231" t="s">
        <v>13</v>
      </c>
      <c r="M6231" t="s">
        <v>9210</v>
      </c>
      <c r="O6231">
        <v>36</v>
      </c>
      <c r="P6231" t="s">
        <v>9225</v>
      </c>
      <c r="Q6231">
        <v>28</v>
      </c>
      <c r="R6231">
        <v>18</v>
      </c>
      <c r="S6231" t="s">
        <v>9256</v>
      </c>
      <c r="T6231" t="s">
        <v>9264</v>
      </c>
      <c r="U6231" t="s">
        <v>9300</v>
      </c>
      <c r="V6231" t="str" cm="1">
        <f t="array" ref="V6231">_xlfn.IFS(Hospital_Emergency_Room_Data[[#This Row],[Day]]&lt;=10,"Start(1-10)",Hospital_Emergency_Room_Data[[#This Row],[Day]]&lt;=20,"Middle(11-20)",Hospital_Emergency_Room_Data[[#This Row],[Day]]&gt;20,"End(21-30)")</f>
        <v>End(21-30)</v>
      </c>
    </row>
    <row r="6232" spans="1:22">
      <c r="A6232">
        <v>361200157</v>
      </c>
      <c r="B6232" t="s">
        <v>6236</v>
      </c>
      <c r="C6232" s="1">
        <v>45136</v>
      </c>
      <c r="D6232" t="str">
        <f>TEXT(Hospital_Emergency_Room_Data[[#This Row],[Patient Admission Date]],"mmm")</f>
        <v>Jul</v>
      </c>
      <c r="E6232">
        <f>YEAR(Hospital_Emergency_Room_Data[[#This Row],[Patient Admission Date]])</f>
        <v>2023</v>
      </c>
      <c r="F6232" s="2">
        <v>0.14027777777777778</v>
      </c>
      <c r="G6232" s="8" t="str">
        <f>TEXT(Hospital_Emergency_Room_Data[[#This Row],[Patient Admission Date]],"dddd")</f>
        <v>Saturday</v>
      </c>
      <c r="H6232" t="s">
        <v>41</v>
      </c>
      <c r="I6232">
        <v>2</v>
      </c>
      <c r="J6232" s="5" t="s">
        <v>9218</v>
      </c>
      <c r="K6232" t="s">
        <v>21</v>
      </c>
      <c r="L6232" t="s">
        <v>13</v>
      </c>
      <c r="M6232" t="s">
        <v>9210</v>
      </c>
      <c r="O6232">
        <v>38</v>
      </c>
      <c r="P6232" t="s">
        <v>9225</v>
      </c>
      <c r="Q6232">
        <v>29</v>
      </c>
      <c r="R6232">
        <v>3</v>
      </c>
      <c r="S6232" t="s">
        <v>9258</v>
      </c>
      <c r="T6232" t="s">
        <v>9264</v>
      </c>
      <c r="U6232" t="s">
        <v>9300</v>
      </c>
      <c r="V6232" t="str" cm="1">
        <f t="array" ref="V6232">_xlfn.IFS(Hospital_Emergency_Room_Data[[#This Row],[Day]]&lt;=10,"Start(1-10)",Hospital_Emergency_Room_Data[[#This Row],[Day]]&lt;=20,"Middle(11-20)",Hospital_Emergency_Room_Data[[#This Row],[Day]]&gt;20,"End(21-30)")</f>
        <v>End(21-30)</v>
      </c>
    </row>
    <row r="6233" spans="1:22">
      <c r="A6233">
        <v>707266477</v>
      </c>
      <c r="B6233" t="s">
        <v>6237</v>
      </c>
      <c r="C6233" s="1">
        <v>45248</v>
      </c>
      <c r="D6233" t="str">
        <f>TEXT(Hospital_Emergency_Room_Data[[#This Row],[Patient Admission Date]],"mmm")</f>
        <v>Nov</v>
      </c>
      <c r="E6233">
        <f>YEAR(Hospital_Emergency_Room_Data[[#This Row],[Patient Admission Date]])</f>
        <v>2023</v>
      </c>
      <c r="F6233" s="2">
        <v>6.1111111111111109E-2</v>
      </c>
      <c r="G6233" s="8" t="str">
        <f>TEXT(Hospital_Emergency_Room_Data[[#This Row],[Patient Admission Date]],"dddd")</f>
        <v>Saturday</v>
      </c>
      <c r="H6233" t="s">
        <v>41</v>
      </c>
      <c r="I6233">
        <v>14</v>
      </c>
      <c r="J6233" s="5" t="s">
        <v>9221</v>
      </c>
      <c r="K6233" t="s">
        <v>21</v>
      </c>
      <c r="L6233" t="s">
        <v>13</v>
      </c>
      <c r="M6233" t="s">
        <v>9210</v>
      </c>
      <c r="O6233">
        <v>47</v>
      </c>
      <c r="P6233" t="s">
        <v>9225</v>
      </c>
      <c r="Q6233">
        <v>18</v>
      </c>
      <c r="R6233">
        <v>1</v>
      </c>
      <c r="S6233" t="s">
        <v>9258</v>
      </c>
      <c r="T6233" t="s">
        <v>9262</v>
      </c>
      <c r="U6233" t="s">
        <v>9283</v>
      </c>
      <c r="V6233" t="str" cm="1">
        <f t="array" ref="V6233">_xlfn.IFS(Hospital_Emergency_Room_Data[[#This Row],[Day]]&lt;=10,"Start(1-10)",Hospital_Emergency_Room_Data[[#This Row],[Day]]&lt;=20,"Middle(11-20)",Hospital_Emergency_Room_Data[[#This Row],[Day]]&gt;20,"End(21-30)")</f>
        <v>Middle(11-20)</v>
      </c>
    </row>
    <row r="6234" spans="1:22">
      <c r="A6234">
        <v>428114631</v>
      </c>
      <c r="B6234" t="s">
        <v>6238</v>
      </c>
      <c r="C6234" s="1">
        <v>45463</v>
      </c>
      <c r="D6234" t="str">
        <f>TEXT(Hospital_Emergency_Room_Data[[#This Row],[Patient Admission Date]],"mmm")</f>
        <v>Jun</v>
      </c>
      <c r="E6234">
        <f>YEAR(Hospital_Emergency_Room_Data[[#This Row],[Patient Admission Date]])</f>
        <v>2024</v>
      </c>
      <c r="F6234" s="2">
        <v>0.36666666666666664</v>
      </c>
      <c r="G6234" s="8" t="str">
        <f>TEXT(Hospital_Emergency_Room_Data[[#This Row],[Patient Admission Date]],"dddd")</f>
        <v>Thursday</v>
      </c>
      <c r="H6234" t="s">
        <v>41</v>
      </c>
      <c r="I6234">
        <v>43</v>
      </c>
      <c r="J6234" s="5" t="s">
        <v>9223</v>
      </c>
      <c r="K6234" t="s">
        <v>21</v>
      </c>
      <c r="L6234" t="s">
        <v>13</v>
      </c>
      <c r="M6234" t="s">
        <v>9210</v>
      </c>
      <c r="O6234">
        <v>14</v>
      </c>
      <c r="P6234" t="s">
        <v>9226</v>
      </c>
      <c r="Q6234">
        <v>20</v>
      </c>
      <c r="R6234">
        <v>8</v>
      </c>
      <c r="S6234" t="s">
        <v>9255</v>
      </c>
      <c r="T6234" t="s">
        <v>9262</v>
      </c>
      <c r="U6234" t="s">
        <v>9282</v>
      </c>
      <c r="V6234" t="str" cm="1">
        <f t="array" ref="V6234">_xlfn.IFS(Hospital_Emergency_Room_Data[[#This Row],[Day]]&lt;=10,"Start(1-10)",Hospital_Emergency_Room_Data[[#This Row],[Day]]&lt;=20,"Middle(11-20)",Hospital_Emergency_Room_Data[[#This Row],[Day]]&gt;20,"End(21-30)")</f>
        <v>Middle(11-20)</v>
      </c>
    </row>
    <row r="6235" spans="1:22">
      <c r="A6235">
        <v>773383470</v>
      </c>
      <c r="B6235" t="s">
        <v>6239</v>
      </c>
      <c r="C6235" s="1">
        <v>45519</v>
      </c>
      <c r="D6235" t="str">
        <f>TEXT(Hospital_Emergency_Room_Data[[#This Row],[Patient Admission Date]],"mmm")</f>
        <v>Aug</v>
      </c>
      <c r="E6235">
        <f>YEAR(Hospital_Emergency_Room_Data[[#This Row],[Patient Admission Date]])</f>
        <v>2024</v>
      </c>
      <c r="F6235" s="2">
        <v>1.0416666666666666E-2</v>
      </c>
      <c r="G6235" s="8" t="str">
        <f>TEXT(Hospital_Emergency_Room_Data[[#This Row],[Patient Admission Date]],"dddd")</f>
        <v>Thursday</v>
      </c>
      <c r="H6235" t="s">
        <v>41</v>
      </c>
      <c r="I6235">
        <v>75</v>
      </c>
      <c r="J6235" s="5" t="s">
        <v>9222</v>
      </c>
      <c r="K6235" t="s">
        <v>21</v>
      </c>
      <c r="L6235" t="s">
        <v>13</v>
      </c>
      <c r="M6235" t="s">
        <v>9210</v>
      </c>
      <c r="O6235">
        <v>26</v>
      </c>
      <c r="P6235" t="s">
        <v>9226</v>
      </c>
      <c r="Q6235">
        <v>15</v>
      </c>
      <c r="R6235">
        <v>0</v>
      </c>
      <c r="S6235" t="s">
        <v>9258</v>
      </c>
      <c r="T6235" t="s">
        <v>9262</v>
      </c>
      <c r="U6235" t="s">
        <v>9282</v>
      </c>
      <c r="V6235" t="str" cm="1">
        <f t="array" ref="V6235">_xlfn.IFS(Hospital_Emergency_Room_Data[[#This Row],[Day]]&lt;=10,"Start(1-10)",Hospital_Emergency_Room_Data[[#This Row],[Day]]&lt;=20,"Middle(11-20)",Hospital_Emergency_Room_Data[[#This Row],[Day]]&gt;20,"End(21-30)")</f>
        <v>Middle(11-20)</v>
      </c>
    </row>
    <row r="6236" spans="1:22">
      <c r="A6236">
        <v>536139230</v>
      </c>
      <c r="B6236" t="s">
        <v>6240</v>
      </c>
      <c r="C6236" s="1">
        <v>45588</v>
      </c>
      <c r="D6236" t="str">
        <f>TEXT(Hospital_Emergency_Room_Data[[#This Row],[Patient Admission Date]],"mmm")</f>
        <v>Oct</v>
      </c>
      <c r="E6236">
        <f>YEAR(Hospital_Emergency_Room_Data[[#This Row],[Patient Admission Date]])</f>
        <v>2024</v>
      </c>
      <c r="F6236" s="2">
        <v>0.75555555555555554</v>
      </c>
      <c r="G6236" s="8" t="str">
        <f>TEXT(Hospital_Emergency_Room_Data[[#This Row],[Patient Admission Date]],"dddd")</f>
        <v>Wednesday</v>
      </c>
      <c r="H6236" t="s">
        <v>41</v>
      </c>
      <c r="I6236">
        <v>73</v>
      </c>
      <c r="J6236" s="5" t="s">
        <v>9222</v>
      </c>
      <c r="K6236" t="s">
        <v>21</v>
      </c>
      <c r="L6236" t="s">
        <v>13</v>
      </c>
      <c r="M6236" t="s">
        <v>9210</v>
      </c>
      <c r="O6236">
        <v>51</v>
      </c>
      <c r="P6236" t="s">
        <v>9225</v>
      </c>
      <c r="Q6236">
        <v>23</v>
      </c>
      <c r="R6236">
        <v>18</v>
      </c>
      <c r="S6236" t="s">
        <v>9256</v>
      </c>
      <c r="T6236" t="s">
        <v>9264</v>
      </c>
      <c r="U6236" t="s">
        <v>9283</v>
      </c>
      <c r="V6236" t="str" cm="1">
        <f t="array" ref="V6236">_xlfn.IFS(Hospital_Emergency_Room_Data[[#This Row],[Day]]&lt;=10,"Start(1-10)",Hospital_Emergency_Room_Data[[#This Row],[Day]]&lt;=20,"Middle(11-20)",Hospital_Emergency_Room_Data[[#This Row],[Day]]&gt;20,"End(21-30)")</f>
        <v>End(21-30)</v>
      </c>
    </row>
    <row r="6237" spans="1:22">
      <c r="A6237">
        <v>852036666</v>
      </c>
      <c r="B6237" t="s">
        <v>6241</v>
      </c>
      <c r="C6237" s="1">
        <v>45468</v>
      </c>
      <c r="D6237" t="str">
        <f>TEXT(Hospital_Emergency_Room_Data[[#This Row],[Patient Admission Date]],"mmm")</f>
        <v>Jun</v>
      </c>
      <c r="E6237">
        <f>YEAR(Hospital_Emergency_Room_Data[[#This Row],[Patient Admission Date]])</f>
        <v>2024</v>
      </c>
      <c r="F6237" s="2">
        <v>0.61388888888888893</v>
      </c>
      <c r="G6237" s="8" t="str">
        <f>TEXT(Hospital_Emergency_Room_Data[[#This Row],[Patient Admission Date]],"dddd")</f>
        <v>Tuesday</v>
      </c>
      <c r="H6237" t="s">
        <v>41</v>
      </c>
      <c r="I6237">
        <v>63</v>
      </c>
      <c r="J6237" s="5" t="s">
        <v>9217</v>
      </c>
      <c r="K6237" t="s">
        <v>21</v>
      </c>
      <c r="L6237" t="s">
        <v>13</v>
      </c>
      <c r="M6237" t="s">
        <v>9210</v>
      </c>
      <c r="O6237">
        <v>10</v>
      </c>
      <c r="P6237" t="s">
        <v>9226</v>
      </c>
      <c r="Q6237">
        <v>25</v>
      </c>
      <c r="R6237">
        <v>14</v>
      </c>
      <c r="S6237" t="s">
        <v>9257</v>
      </c>
      <c r="T6237" t="s">
        <v>9264</v>
      </c>
      <c r="U6237" t="s">
        <v>9282</v>
      </c>
      <c r="V6237" t="str" cm="1">
        <f t="array" ref="V6237">_xlfn.IFS(Hospital_Emergency_Room_Data[[#This Row],[Day]]&lt;=10,"Start(1-10)",Hospital_Emergency_Room_Data[[#This Row],[Day]]&lt;=20,"Middle(11-20)",Hospital_Emergency_Room_Data[[#This Row],[Day]]&gt;20,"End(21-30)")</f>
        <v>End(21-30)</v>
      </c>
    </row>
    <row r="6238" spans="1:22">
      <c r="A6238">
        <v>614106705</v>
      </c>
      <c r="B6238" t="s">
        <v>6242</v>
      </c>
      <c r="C6238" s="1">
        <v>45320</v>
      </c>
      <c r="D6238" t="str">
        <f>TEXT(Hospital_Emergency_Room_Data[[#This Row],[Patient Admission Date]],"mmm")</f>
        <v>Jan</v>
      </c>
      <c r="E6238">
        <f>YEAR(Hospital_Emergency_Room_Data[[#This Row],[Patient Admission Date]])</f>
        <v>2024</v>
      </c>
      <c r="F6238" s="2">
        <v>0.24652777777777779</v>
      </c>
      <c r="G6238" s="8" t="str">
        <f>TEXT(Hospital_Emergency_Room_Data[[#This Row],[Patient Admission Date]],"dddd")</f>
        <v>Monday</v>
      </c>
      <c r="H6238" t="s">
        <v>41</v>
      </c>
      <c r="I6238">
        <v>61</v>
      </c>
      <c r="J6238" s="5" t="s">
        <v>9217</v>
      </c>
      <c r="K6238" t="s">
        <v>21</v>
      </c>
      <c r="L6238" t="s">
        <v>13</v>
      </c>
      <c r="M6238" t="s">
        <v>9210</v>
      </c>
      <c r="O6238">
        <v>33</v>
      </c>
      <c r="P6238" t="s">
        <v>9225</v>
      </c>
      <c r="Q6238">
        <v>29</v>
      </c>
      <c r="R6238">
        <v>5</v>
      </c>
      <c r="S6238" t="s">
        <v>9258</v>
      </c>
      <c r="T6238" t="s">
        <v>9264</v>
      </c>
      <c r="U6238" t="s">
        <v>9300</v>
      </c>
      <c r="V6238" t="str" cm="1">
        <f t="array" ref="V6238">_xlfn.IFS(Hospital_Emergency_Room_Data[[#This Row],[Day]]&lt;=10,"Start(1-10)",Hospital_Emergency_Room_Data[[#This Row],[Day]]&lt;=20,"Middle(11-20)",Hospital_Emergency_Room_Data[[#This Row],[Day]]&gt;20,"End(21-30)")</f>
        <v>End(21-30)</v>
      </c>
    </row>
    <row r="6239" spans="1:22">
      <c r="A6239">
        <v>866688167</v>
      </c>
      <c r="B6239" t="s">
        <v>6243</v>
      </c>
      <c r="C6239" s="1">
        <v>45194</v>
      </c>
      <c r="D6239" t="str">
        <f>TEXT(Hospital_Emergency_Room_Data[[#This Row],[Patient Admission Date]],"mmm")</f>
        <v>Sep</v>
      </c>
      <c r="E6239">
        <f>YEAR(Hospital_Emergency_Room_Data[[#This Row],[Patient Admission Date]])</f>
        <v>2023</v>
      </c>
      <c r="F6239" s="2">
        <v>0.12916666666666668</v>
      </c>
      <c r="G6239" s="8" t="str">
        <f>TEXT(Hospital_Emergency_Room_Data[[#This Row],[Patient Admission Date]],"dddd")</f>
        <v>Monday</v>
      </c>
      <c r="H6239" t="s">
        <v>41</v>
      </c>
      <c r="I6239">
        <v>8</v>
      </c>
      <c r="J6239" s="5" t="s">
        <v>9221</v>
      </c>
      <c r="K6239" t="s">
        <v>21</v>
      </c>
      <c r="L6239" t="s">
        <v>13</v>
      </c>
      <c r="M6239" t="s">
        <v>9210</v>
      </c>
      <c r="O6239">
        <v>31</v>
      </c>
      <c r="P6239" t="s">
        <v>9225</v>
      </c>
      <c r="Q6239">
        <v>25</v>
      </c>
      <c r="R6239">
        <v>3</v>
      </c>
      <c r="S6239" t="s">
        <v>9258</v>
      </c>
      <c r="T6239" t="s">
        <v>9264</v>
      </c>
      <c r="U6239" t="s">
        <v>9300</v>
      </c>
      <c r="V6239" t="str" cm="1">
        <f t="array" ref="V6239">_xlfn.IFS(Hospital_Emergency_Room_Data[[#This Row],[Day]]&lt;=10,"Start(1-10)",Hospital_Emergency_Room_Data[[#This Row],[Day]]&lt;=20,"Middle(11-20)",Hospital_Emergency_Room_Data[[#This Row],[Day]]&gt;20,"End(21-30)")</f>
        <v>End(21-30)</v>
      </c>
    </row>
    <row r="6240" spans="1:22">
      <c r="A6240">
        <v>101664553</v>
      </c>
      <c r="B6240" t="s">
        <v>6244</v>
      </c>
      <c r="C6240" s="1">
        <v>45381</v>
      </c>
      <c r="D6240" t="str">
        <f>TEXT(Hospital_Emergency_Room_Data[[#This Row],[Patient Admission Date]],"mmm")</f>
        <v>Mar</v>
      </c>
      <c r="E6240">
        <f>YEAR(Hospital_Emergency_Room_Data[[#This Row],[Patient Admission Date]])</f>
        <v>2024</v>
      </c>
      <c r="F6240" s="2">
        <v>0.59166666666666667</v>
      </c>
      <c r="G6240" s="8" t="str">
        <f>TEXT(Hospital_Emergency_Room_Data[[#This Row],[Patient Admission Date]],"dddd")</f>
        <v>Saturday</v>
      </c>
      <c r="H6240" t="s">
        <v>41</v>
      </c>
      <c r="I6240">
        <v>14</v>
      </c>
      <c r="J6240" s="5" t="s">
        <v>9221</v>
      </c>
      <c r="K6240" t="s">
        <v>21</v>
      </c>
      <c r="L6240" t="s">
        <v>13</v>
      </c>
      <c r="M6240" t="s">
        <v>9210</v>
      </c>
      <c r="O6240">
        <v>57</v>
      </c>
      <c r="P6240" t="s">
        <v>9225</v>
      </c>
      <c r="Q6240">
        <v>30</v>
      </c>
      <c r="R6240">
        <v>14</v>
      </c>
      <c r="S6240" t="s">
        <v>9257</v>
      </c>
      <c r="T6240" t="s">
        <v>9264</v>
      </c>
      <c r="U6240" t="s">
        <v>9283</v>
      </c>
      <c r="V6240" t="str" cm="1">
        <f t="array" ref="V6240">_xlfn.IFS(Hospital_Emergency_Room_Data[[#This Row],[Day]]&lt;=10,"Start(1-10)",Hospital_Emergency_Room_Data[[#This Row],[Day]]&lt;=20,"Middle(11-20)",Hospital_Emergency_Room_Data[[#This Row],[Day]]&gt;20,"End(21-30)")</f>
        <v>End(21-30)</v>
      </c>
    </row>
    <row r="6241" spans="1:22">
      <c r="A6241">
        <v>696262070</v>
      </c>
      <c r="B6241" t="s">
        <v>6245</v>
      </c>
      <c r="C6241" s="1">
        <v>45491</v>
      </c>
      <c r="D6241" t="str">
        <f>TEXT(Hospital_Emergency_Room_Data[[#This Row],[Patient Admission Date]],"mmm")</f>
        <v>Jul</v>
      </c>
      <c r="E6241">
        <f>YEAR(Hospital_Emergency_Room_Data[[#This Row],[Patient Admission Date]])</f>
        <v>2024</v>
      </c>
      <c r="F6241" s="2">
        <v>0.15069444444444444</v>
      </c>
      <c r="G6241" s="8" t="str">
        <f>TEXT(Hospital_Emergency_Room_Data[[#This Row],[Patient Admission Date]],"dddd")</f>
        <v>Thursday</v>
      </c>
      <c r="H6241" t="s">
        <v>41</v>
      </c>
      <c r="I6241">
        <v>5</v>
      </c>
      <c r="J6241" s="5" t="s">
        <v>9221</v>
      </c>
      <c r="K6241" t="s">
        <v>21</v>
      </c>
      <c r="L6241" t="s">
        <v>13</v>
      </c>
      <c r="M6241" t="s">
        <v>9210</v>
      </c>
      <c r="O6241">
        <v>45</v>
      </c>
      <c r="P6241" t="s">
        <v>9225</v>
      </c>
      <c r="Q6241">
        <v>18</v>
      </c>
      <c r="R6241">
        <v>3</v>
      </c>
      <c r="S6241" t="s">
        <v>9258</v>
      </c>
      <c r="T6241" t="s">
        <v>9262</v>
      </c>
      <c r="U6241" t="s">
        <v>9300</v>
      </c>
      <c r="V6241" t="str" cm="1">
        <f t="array" ref="V6241">_xlfn.IFS(Hospital_Emergency_Room_Data[[#This Row],[Day]]&lt;=10,"Start(1-10)",Hospital_Emergency_Room_Data[[#This Row],[Day]]&lt;=20,"Middle(11-20)",Hospital_Emergency_Room_Data[[#This Row],[Day]]&gt;20,"End(21-30)")</f>
        <v>Middle(11-20)</v>
      </c>
    </row>
    <row r="6242" spans="1:22">
      <c r="A6242">
        <v>347606369</v>
      </c>
      <c r="B6242" t="s">
        <v>6246</v>
      </c>
      <c r="C6242" s="1">
        <v>45169</v>
      </c>
      <c r="D6242" t="str">
        <f>TEXT(Hospital_Emergency_Room_Data[[#This Row],[Patient Admission Date]],"mmm")</f>
        <v>Aug</v>
      </c>
      <c r="E6242">
        <f>YEAR(Hospital_Emergency_Room_Data[[#This Row],[Patient Admission Date]])</f>
        <v>2023</v>
      </c>
      <c r="F6242" s="2">
        <v>2.7777777777777776E-2</v>
      </c>
      <c r="G6242" s="8" t="str">
        <f>TEXT(Hospital_Emergency_Room_Data[[#This Row],[Patient Admission Date]],"dddd")</f>
        <v>Thursday</v>
      </c>
      <c r="H6242" t="s">
        <v>41</v>
      </c>
      <c r="I6242">
        <v>71</v>
      </c>
      <c r="J6242" s="5" t="s">
        <v>9222</v>
      </c>
      <c r="K6242" t="s">
        <v>21</v>
      </c>
      <c r="L6242" t="s">
        <v>13</v>
      </c>
      <c r="M6242" t="s">
        <v>9210</v>
      </c>
      <c r="O6242">
        <v>52</v>
      </c>
      <c r="P6242" t="s">
        <v>9225</v>
      </c>
      <c r="Q6242">
        <v>31</v>
      </c>
      <c r="R6242">
        <v>0</v>
      </c>
      <c r="S6242" t="s">
        <v>9258</v>
      </c>
      <c r="T6242" t="s">
        <v>9264</v>
      </c>
      <c r="U6242" t="s">
        <v>9283</v>
      </c>
      <c r="V6242" t="str" cm="1">
        <f t="array" ref="V6242">_xlfn.IFS(Hospital_Emergency_Room_Data[[#This Row],[Day]]&lt;=10,"Start(1-10)",Hospital_Emergency_Room_Data[[#This Row],[Day]]&lt;=20,"Middle(11-20)",Hospital_Emergency_Room_Data[[#This Row],[Day]]&gt;20,"End(21-30)")</f>
        <v>End(21-30)</v>
      </c>
    </row>
    <row r="6243" spans="1:22">
      <c r="A6243">
        <v>331491782</v>
      </c>
      <c r="B6243" t="s">
        <v>6247</v>
      </c>
      <c r="C6243" s="1">
        <v>45523</v>
      </c>
      <c r="D6243" t="str">
        <f>TEXT(Hospital_Emergency_Room_Data[[#This Row],[Patient Admission Date]],"mmm")</f>
        <v>Aug</v>
      </c>
      <c r="E6243">
        <f>YEAR(Hospital_Emergency_Room_Data[[#This Row],[Patient Admission Date]])</f>
        <v>2024</v>
      </c>
      <c r="F6243" s="2">
        <v>0.71736111111111112</v>
      </c>
      <c r="G6243" s="8" t="str">
        <f>TEXT(Hospital_Emergency_Room_Data[[#This Row],[Patient Admission Date]],"dddd")</f>
        <v>Monday</v>
      </c>
      <c r="H6243" t="s">
        <v>41</v>
      </c>
      <c r="I6243">
        <v>13</v>
      </c>
      <c r="J6243" s="5" t="s">
        <v>9221</v>
      </c>
      <c r="K6243" t="s">
        <v>21</v>
      </c>
      <c r="L6243" t="s">
        <v>13</v>
      </c>
      <c r="M6243" t="s">
        <v>9210</v>
      </c>
      <c r="O6243">
        <v>14</v>
      </c>
      <c r="P6243" t="s">
        <v>9226</v>
      </c>
      <c r="Q6243">
        <v>19</v>
      </c>
      <c r="R6243">
        <v>17</v>
      </c>
      <c r="S6243" t="s">
        <v>9257</v>
      </c>
      <c r="T6243" t="s">
        <v>9262</v>
      </c>
      <c r="U6243" t="s">
        <v>9282</v>
      </c>
      <c r="V6243" t="str" cm="1">
        <f t="array" ref="V6243">_xlfn.IFS(Hospital_Emergency_Room_Data[[#This Row],[Day]]&lt;=10,"Start(1-10)",Hospital_Emergency_Room_Data[[#This Row],[Day]]&lt;=20,"Middle(11-20)",Hospital_Emergency_Room_Data[[#This Row],[Day]]&gt;20,"End(21-30)")</f>
        <v>Middle(11-20)</v>
      </c>
    </row>
    <row r="6244" spans="1:22">
      <c r="A6244">
        <v>763094106</v>
      </c>
      <c r="B6244" t="s">
        <v>6248</v>
      </c>
      <c r="C6244" s="1">
        <v>45287</v>
      </c>
      <c r="D6244" t="str">
        <f>TEXT(Hospital_Emergency_Room_Data[[#This Row],[Patient Admission Date]],"mmm")</f>
        <v>Dec</v>
      </c>
      <c r="E6244">
        <f>YEAR(Hospital_Emergency_Room_Data[[#This Row],[Patient Admission Date]])</f>
        <v>2023</v>
      </c>
      <c r="F6244" s="2">
        <v>1.8055555555555554E-2</v>
      </c>
      <c r="G6244" s="8" t="str">
        <f>TEXT(Hospital_Emergency_Room_Data[[#This Row],[Patient Admission Date]],"dddd")</f>
        <v>Wednesday</v>
      </c>
      <c r="H6244" t="s">
        <v>41</v>
      </c>
      <c r="I6244">
        <v>77</v>
      </c>
      <c r="J6244" s="5" t="s">
        <v>9222</v>
      </c>
      <c r="K6244" t="s">
        <v>21</v>
      </c>
      <c r="L6244" t="s">
        <v>13</v>
      </c>
      <c r="M6244" t="s">
        <v>9210</v>
      </c>
      <c r="O6244">
        <v>21</v>
      </c>
      <c r="P6244" t="s">
        <v>9226</v>
      </c>
      <c r="Q6244">
        <v>27</v>
      </c>
      <c r="R6244">
        <v>0</v>
      </c>
      <c r="S6244" t="s">
        <v>9258</v>
      </c>
      <c r="T6244" t="s">
        <v>9264</v>
      </c>
      <c r="U6244" t="s">
        <v>9282</v>
      </c>
      <c r="V6244" t="str" cm="1">
        <f t="array" ref="V6244">_xlfn.IFS(Hospital_Emergency_Room_Data[[#This Row],[Day]]&lt;=10,"Start(1-10)",Hospital_Emergency_Room_Data[[#This Row],[Day]]&lt;=20,"Middle(11-20)",Hospital_Emergency_Room_Data[[#This Row],[Day]]&gt;20,"End(21-30)")</f>
        <v>End(21-30)</v>
      </c>
    </row>
    <row r="6245" spans="1:22">
      <c r="A6245">
        <v>848861919</v>
      </c>
      <c r="B6245" t="s">
        <v>6249</v>
      </c>
      <c r="C6245" s="1">
        <v>45019</v>
      </c>
      <c r="D6245" t="str">
        <f>TEXT(Hospital_Emergency_Room_Data[[#This Row],[Patient Admission Date]],"mmm")</f>
        <v>Apr</v>
      </c>
      <c r="E6245">
        <f>YEAR(Hospital_Emergency_Room_Data[[#This Row],[Patient Admission Date]])</f>
        <v>2023</v>
      </c>
      <c r="F6245" s="2">
        <v>0.9145833333333333</v>
      </c>
      <c r="G6245" s="8" t="str">
        <f>TEXT(Hospital_Emergency_Room_Data[[#This Row],[Patient Admission Date]],"dddd")</f>
        <v>Monday</v>
      </c>
      <c r="H6245" t="s">
        <v>41</v>
      </c>
      <c r="I6245">
        <v>61</v>
      </c>
      <c r="J6245" s="5" t="s">
        <v>9217</v>
      </c>
      <c r="K6245" t="s">
        <v>21</v>
      </c>
      <c r="L6245" t="s">
        <v>13</v>
      </c>
      <c r="M6245" t="s">
        <v>9210</v>
      </c>
      <c r="O6245">
        <v>42</v>
      </c>
      <c r="P6245" t="s">
        <v>9225</v>
      </c>
      <c r="Q6245">
        <v>3</v>
      </c>
      <c r="R6245">
        <v>21</v>
      </c>
      <c r="S6245" t="s">
        <v>9256</v>
      </c>
      <c r="T6245" t="s">
        <v>9263</v>
      </c>
      <c r="U6245" t="s">
        <v>9300</v>
      </c>
      <c r="V6245" t="str" cm="1">
        <f t="array" ref="V6245">_xlfn.IFS(Hospital_Emergency_Room_Data[[#This Row],[Day]]&lt;=10,"Start(1-10)",Hospital_Emergency_Room_Data[[#This Row],[Day]]&lt;=20,"Middle(11-20)",Hospital_Emergency_Room_Data[[#This Row],[Day]]&gt;20,"End(21-30)")</f>
        <v>Start(1-10)</v>
      </c>
    </row>
    <row r="6246" spans="1:22">
      <c r="A6246">
        <v>194079452</v>
      </c>
      <c r="B6246" t="s">
        <v>6250</v>
      </c>
      <c r="C6246" s="1">
        <v>45122</v>
      </c>
      <c r="D6246" t="str">
        <f>TEXT(Hospital_Emergency_Room_Data[[#This Row],[Patient Admission Date]],"mmm")</f>
        <v>Jul</v>
      </c>
      <c r="E6246">
        <f>YEAR(Hospital_Emergency_Room_Data[[#This Row],[Patient Admission Date]])</f>
        <v>2023</v>
      </c>
      <c r="F6246" s="2">
        <v>0.91249999999999998</v>
      </c>
      <c r="G6246" s="8" t="str">
        <f>TEXT(Hospital_Emergency_Room_Data[[#This Row],[Patient Admission Date]],"dddd")</f>
        <v>Saturday</v>
      </c>
      <c r="H6246" t="s">
        <v>41</v>
      </c>
      <c r="I6246">
        <v>23</v>
      </c>
      <c r="J6246" s="5" t="s">
        <v>9220</v>
      </c>
      <c r="K6246" t="s">
        <v>21</v>
      </c>
      <c r="L6246" t="s">
        <v>13</v>
      </c>
      <c r="M6246" t="s">
        <v>9210</v>
      </c>
      <c r="O6246">
        <v>56</v>
      </c>
      <c r="P6246" t="s">
        <v>9225</v>
      </c>
      <c r="Q6246">
        <v>15</v>
      </c>
      <c r="R6246">
        <v>21</v>
      </c>
      <c r="S6246" t="s">
        <v>9256</v>
      </c>
      <c r="T6246" t="s">
        <v>9262</v>
      </c>
      <c r="U6246" t="s">
        <v>9283</v>
      </c>
      <c r="V6246" t="str" cm="1">
        <f t="array" ref="V6246">_xlfn.IFS(Hospital_Emergency_Room_Data[[#This Row],[Day]]&lt;=10,"Start(1-10)",Hospital_Emergency_Room_Data[[#This Row],[Day]]&lt;=20,"Middle(11-20)",Hospital_Emergency_Room_Data[[#This Row],[Day]]&gt;20,"End(21-30)")</f>
        <v>Middle(11-20)</v>
      </c>
    </row>
    <row r="6247" spans="1:22">
      <c r="A6247">
        <v>144661948</v>
      </c>
      <c r="B6247" t="s">
        <v>6251</v>
      </c>
      <c r="C6247" s="1">
        <v>45133</v>
      </c>
      <c r="D6247" t="str">
        <f>TEXT(Hospital_Emergency_Room_Data[[#This Row],[Patient Admission Date]],"mmm")</f>
        <v>Jul</v>
      </c>
      <c r="E6247">
        <f>YEAR(Hospital_Emergency_Room_Data[[#This Row],[Patient Admission Date]])</f>
        <v>2023</v>
      </c>
      <c r="F6247" s="2">
        <v>0.46111111111111114</v>
      </c>
      <c r="G6247" s="8" t="str">
        <f>TEXT(Hospital_Emergency_Room_Data[[#This Row],[Patient Admission Date]],"dddd")</f>
        <v>Wednesday</v>
      </c>
      <c r="H6247" t="s">
        <v>41</v>
      </c>
      <c r="I6247">
        <v>44</v>
      </c>
      <c r="J6247" s="5" t="s">
        <v>9223</v>
      </c>
      <c r="K6247" t="s">
        <v>21</v>
      </c>
      <c r="L6247" t="s">
        <v>13</v>
      </c>
      <c r="M6247" t="s">
        <v>9210</v>
      </c>
      <c r="O6247">
        <v>17</v>
      </c>
      <c r="P6247" t="s">
        <v>9226</v>
      </c>
      <c r="Q6247">
        <v>26</v>
      </c>
      <c r="R6247">
        <v>11</v>
      </c>
      <c r="S6247" t="s">
        <v>9255</v>
      </c>
      <c r="T6247" t="s">
        <v>9264</v>
      </c>
      <c r="U6247" t="s">
        <v>9282</v>
      </c>
      <c r="V6247" t="str" cm="1">
        <f t="array" ref="V6247">_xlfn.IFS(Hospital_Emergency_Room_Data[[#This Row],[Day]]&lt;=10,"Start(1-10)",Hospital_Emergency_Room_Data[[#This Row],[Day]]&lt;=20,"Middle(11-20)",Hospital_Emergency_Room_Data[[#This Row],[Day]]&gt;20,"End(21-30)")</f>
        <v>End(21-30)</v>
      </c>
    </row>
    <row r="6248" spans="1:22">
      <c r="A6248">
        <v>106639645</v>
      </c>
      <c r="B6248" t="s">
        <v>6252</v>
      </c>
      <c r="C6248" s="1">
        <v>45221</v>
      </c>
      <c r="D6248" t="str">
        <f>TEXT(Hospital_Emergency_Room_Data[[#This Row],[Patient Admission Date]],"mmm")</f>
        <v>Oct</v>
      </c>
      <c r="E6248">
        <f>YEAR(Hospital_Emergency_Room_Data[[#This Row],[Patient Admission Date]])</f>
        <v>2023</v>
      </c>
      <c r="F6248" s="2">
        <v>0.44097222222222221</v>
      </c>
      <c r="G6248" s="8" t="str">
        <f>TEXT(Hospital_Emergency_Room_Data[[#This Row],[Patient Admission Date]],"dddd")</f>
        <v>Sunday</v>
      </c>
      <c r="H6248" t="s">
        <v>41</v>
      </c>
      <c r="I6248">
        <v>67</v>
      </c>
      <c r="J6248" s="5" t="s">
        <v>9217</v>
      </c>
      <c r="K6248" t="s">
        <v>21</v>
      </c>
      <c r="L6248" t="s">
        <v>13</v>
      </c>
      <c r="M6248" t="s">
        <v>9210</v>
      </c>
      <c r="O6248">
        <v>28</v>
      </c>
      <c r="P6248" t="s">
        <v>9226</v>
      </c>
      <c r="Q6248">
        <v>22</v>
      </c>
      <c r="R6248">
        <v>10</v>
      </c>
      <c r="S6248" t="s">
        <v>9255</v>
      </c>
      <c r="T6248" t="s">
        <v>9264</v>
      </c>
      <c r="U6248" t="s">
        <v>9282</v>
      </c>
      <c r="V6248" t="str" cm="1">
        <f t="array" ref="V6248">_xlfn.IFS(Hospital_Emergency_Room_Data[[#This Row],[Day]]&lt;=10,"Start(1-10)",Hospital_Emergency_Room_Data[[#This Row],[Day]]&lt;=20,"Middle(11-20)",Hospital_Emergency_Room_Data[[#This Row],[Day]]&gt;20,"End(21-30)")</f>
        <v>End(21-30)</v>
      </c>
    </row>
    <row r="6249" spans="1:22">
      <c r="A6249">
        <v>809570960</v>
      </c>
      <c r="B6249" t="s">
        <v>6253</v>
      </c>
      <c r="C6249" s="1">
        <v>45393</v>
      </c>
      <c r="D6249" t="str">
        <f>TEXT(Hospital_Emergency_Room_Data[[#This Row],[Patient Admission Date]],"mmm")</f>
        <v>Apr</v>
      </c>
      <c r="E6249">
        <f>YEAR(Hospital_Emergency_Room_Data[[#This Row],[Patient Admission Date]])</f>
        <v>2024</v>
      </c>
      <c r="F6249" s="2">
        <v>0.65069444444444446</v>
      </c>
      <c r="G6249" s="8" t="str">
        <f>TEXT(Hospital_Emergency_Room_Data[[#This Row],[Patient Admission Date]],"dddd")</f>
        <v>Thursday</v>
      </c>
      <c r="H6249" t="s">
        <v>41</v>
      </c>
      <c r="I6249">
        <v>49</v>
      </c>
      <c r="J6249" s="5" t="s">
        <v>9219</v>
      </c>
      <c r="K6249" t="s">
        <v>21</v>
      </c>
      <c r="L6249" t="s">
        <v>13</v>
      </c>
      <c r="M6249" t="s">
        <v>9210</v>
      </c>
      <c r="O6249">
        <v>39</v>
      </c>
      <c r="P6249" t="s">
        <v>9225</v>
      </c>
      <c r="Q6249">
        <v>11</v>
      </c>
      <c r="R6249">
        <v>15</v>
      </c>
      <c r="S6249" t="s">
        <v>9257</v>
      </c>
      <c r="T6249" t="s">
        <v>9265</v>
      </c>
      <c r="U6249" t="s">
        <v>9300</v>
      </c>
      <c r="V6249" t="str" cm="1">
        <f t="array" ref="V6249">_xlfn.IFS(Hospital_Emergency_Room_Data[[#This Row],[Day]]&lt;=10,"Start(1-10)",Hospital_Emergency_Room_Data[[#This Row],[Day]]&lt;=20,"Middle(11-20)",Hospital_Emergency_Room_Data[[#This Row],[Day]]&gt;20,"End(21-30)")</f>
        <v>Middle(11-20)</v>
      </c>
    </row>
    <row r="6250" spans="1:22">
      <c r="A6250">
        <v>714308768</v>
      </c>
      <c r="B6250" t="s">
        <v>6254</v>
      </c>
      <c r="C6250" s="1">
        <v>45265</v>
      </c>
      <c r="D6250" t="str">
        <f>TEXT(Hospital_Emergency_Room_Data[[#This Row],[Patient Admission Date]],"mmm")</f>
        <v>Dec</v>
      </c>
      <c r="E6250">
        <f>YEAR(Hospital_Emergency_Room_Data[[#This Row],[Patient Admission Date]])</f>
        <v>2023</v>
      </c>
      <c r="F6250" s="2">
        <v>0.65138888888888891</v>
      </c>
      <c r="G6250" s="8" t="str">
        <f>TEXT(Hospital_Emergency_Room_Data[[#This Row],[Patient Admission Date]],"dddd")</f>
        <v>Tuesday</v>
      </c>
      <c r="H6250" t="s">
        <v>41</v>
      </c>
      <c r="I6250">
        <v>4</v>
      </c>
      <c r="J6250" s="5" t="s">
        <v>9218</v>
      </c>
      <c r="K6250" t="s">
        <v>21</v>
      </c>
      <c r="L6250" t="s">
        <v>13</v>
      </c>
      <c r="M6250" t="s">
        <v>9210</v>
      </c>
      <c r="O6250">
        <v>51</v>
      </c>
      <c r="P6250" t="s">
        <v>9225</v>
      </c>
      <c r="Q6250">
        <v>5</v>
      </c>
      <c r="R6250">
        <v>15</v>
      </c>
      <c r="S6250" t="s">
        <v>9257</v>
      </c>
      <c r="T6250" t="s">
        <v>9263</v>
      </c>
      <c r="U6250" t="s">
        <v>9283</v>
      </c>
      <c r="V6250" t="str" cm="1">
        <f t="array" ref="V6250">_xlfn.IFS(Hospital_Emergency_Room_Data[[#This Row],[Day]]&lt;=10,"Start(1-10)",Hospital_Emergency_Room_Data[[#This Row],[Day]]&lt;=20,"Middle(11-20)",Hospital_Emergency_Room_Data[[#This Row],[Day]]&gt;20,"End(21-30)")</f>
        <v>Start(1-10)</v>
      </c>
    </row>
    <row r="6251" spans="1:22">
      <c r="A6251">
        <v>161217511</v>
      </c>
      <c r="B6251" t="s">
        <v>6255</v>
      </c>
      <c r="C6251" s="1">
        <v>45389</v>
      </c>
      <c r="D6251" t="str">
        <f>TEXT(Hospital_Emergency_Room_Data[[#This Row],[Patient Admission Date]],"mmm")</f>
        <v>Apr</v>
      </c>
      <c r="E6251">
        <f>YEAR(Hospital_Emergency_Room_Data[[#This Row],[Patient Admission Date]])</f>
        <v>2024</v>
      </c>
      <c r="F6251" s="2">
        <v>0.11666666666666667</v>
      </c>
      <c r="G6251" s="8" t="str">
        <f>TEXT(Hospital_Emergency_Room_Data[[#This Row],[Patient Admission Date]],"dddd")</f>
        <v>Sunday</v>
      </c>
      <c r="H6251" t="s">
        <v>41</v>
      </c>
      <c r="I6251">
        <v>33</v>
      </c>
      <c r="J6251" s="5" t="s">
        <v>9223</v>
      </c>
      <c r="K6251" t="s">
        <v>21</v>
      </c>
      <c r="L6251" t="s">
        <v>13</v>
      </c>
      <c r="M6251" t="s">
        <v>9210</v>
      </c>
      <c r="O6251">
        <v>19</v>
      </c>
      <c r="P6251" t="s">
        <v>9226</v>
      </c>
      <c r="Q6251">
        <v>7</v>
      </c>
      <c r="R6251">
        <v>2</v>
      </c>
      <c r="S6251" t="s">
        <v>9258</v>
      </c>
      <c r="T6251" t="s">
        <v>9263</v>
      </c>
      <c r="U6251" t="s">
        <v>9282</v>
      </c>
      <c r="V6251" t="str" cm="1">
        <f t="array" ref="V6251">_xlfn.IFS(Hospital_Emergency_Room_Data[[#This Row],[Day]]&lt;=10,"Start(1-10)",Hospital_Emergency_Room_Data[[#This Row],[Day]]&lt;=20,"Middle(11-20)",Hospital_Emergency_Room_Data[[#This Row],[Day]]&gt;20,"End(21-30)")</f>
        <v>Start(1-10)</v>
      </c>
    </row>
    <row r="6252" spans="1:22">
      <c r="A6252">
        <v>247229153</v>
      </c>
      <c r="B6252" t="s">
        <v>6256</v>
      </c>
      <c r="C6252" s="1">
        <v>45512</v>
      </c>
      <c r="D6252" t="str">
        <f>TEXT(Hospital_Emergency_Room_Data[[#This Row],[Patient Admission Date]],"mmm")</f>
        <v>Aug</v>
      </c>
      <c r="E6252">
        <f>YEAR(Hospital_Emergency_Room_Data[[#This Row],[Patient Admission Date]])</f>
        <v>2024</v>
      </c>
      <c r="F6252" s="2">
        <v>0.74513888888888891</v>
      </c>
      <c r="G6252" s="8" t="str">
        <f>TEXT(Hospital_Emergency_Room_Data[[#This Row],[Patient Admission Date]],"dddd")</f>
        <v>Thursday</v>
      </c>
      <c r="H6252" t="s">
        <v>41</v>
      </c>
      <c r="I6252">
        <v>79</v>
      </c>
      <c r="J6252" s="5" t="s">
        <v>9222</v>
      </c>
      <c r="K6252" t="s">
        <v>21</v>
      </c>
      <c r="L6252" t="s">
        <v>13</v>
      </c>
      <c r="M6252" t="s">
        <v>9210</v>
      </c>
      <c r="O6252">
        <v>35</v>
      </c>
      <c r="P6252" t="s">
        <v>9225</v>
      </c>
      <c r="Q6252">
        <v>8</v>
      </c>
      <c r="R6252">
        <v>17</v>
      </c>
      <c r="S6252" t="s">
        <v>9257</v>
      </c>
      <c r="T6252" t="s">
        <v>9265</v>
      </c>
      <c r="U6252" t="s">
        <v>9300</v>
      </c>
      <c r="V6252" t="str" cm="1">
        <f t="array" ref="V6252">_xlfn.IFS(Hospital_Emergency_Room_Data[[#This Row],[Day]]&lt;=10,"Start(1-10)",Hospital_Emergency_Room_Data[[#This Row],[Day]]&lt;=20,"Middle(11-20)",Hospital_Emergency_Room_Data[[#This Row],[Day]]&gt;20,"End(21-30)")</f>
        <v>Start(1-10)</v>
      </c>
    </row>
    <row r="6253" spans="1:22">
      <c r="A6253">
        <v>222927536</v>
      </c>
      <c r="B6253" t="s">
        <v>6257</v>
      </c>
      <c r="C6253" s="1">
        <v>45084</v>
      </c>
      <c r="D6253" t="str">
        <f>TEXT(Hospital_Emergency_Room_Data[[#This Row],[Patient Admission Date]],"mmm")</f>
        <v>Jun</v>
      </c>
      <c r="E6253">
        <f>YEAR(Hospital_Emergency_Room_Data[[#This Row],[Patient Admission Date]])</f>
        <v>2023</v>
      </c>
      <c r="F6253" s="2">
        <v>0.60138888888888886</v>
      </c>
      <c r="G6253" s="8" t="str">
        <f>TEXT(Hospital_Emergency_Room_Data[[#This Row],[Patient Admission Date]],"dddd")</f>
        <v>Wednesday</v>
      </c>
      <c r="H6253" t="s">
        <v>41</v>
      </c>
      <c r="I6253">
        <v>15</v>
      </c>
      <c r="J6253" s="5" t="s">
        <v>9220</v>
      </c>
      <c r="K6253" t="s">
        <v>21</v>
      </c>
      <c r="L6253" t="s">
        <v>13</v>
      </c>
      <c r="M6253" t="s">
        <v>9210</v>
      </c>
      <c r="O6253">
        <v>16</v>
      </c>
      <c r="P6253" t="s">
        <v>9226</v>
      </c>
      <c r="Q6253">
        <v>7</v>
      </c>
      <c r="R6253">
        <v>14</v>
      </c>
      <c r="S6253" t="s">
        <v>9257</v>
      </c>
      <c r="T6253" t="s">
        <v>9263</v>
      </c>
      <c r="U6253" t="s">
        <v>9282</v>
      </c>
      <c r="V6253" t="str" cm="1">
        <f t="array" ref="V6253">_xlfn.IFS(Hospital_Emergency_Room_Data[[#This Row],[Day]]&lt;=10,"Start(1-10)",Hospital_Emergency_Room_Data[[#This Row],[Day]]&lt;=20,"Middle(11-20)",Hospital_Emergency_Room_Data[[#This Row],[Day]]&gt;20,"End(21-30)")</f>
        <v>Start(1-10)</v>
      </c>
    </row>
    <row r="6254" spans="1:22">
      <c r="A6254">
        <v>733115395</v>
      </c>
      <c r="B6254" t="s">
        <v>6258</v>
      </c>
      <c r="C6254" s="1">
        <v>45361</v>
      </c>
      <c r="D6254" t="str">
        <f>TEXT(Hospital_Emergency_Room_Data[[#This Row],[Patient Admission Date]],"mmm")</f>
        <v>Mar</v>
      </c>
      <c r="E6254">
        <f>YEAR(Hospital_Emergency_Room_Data[[#This Row],[Patient Admission Date]])</f>
        <v>2024</v>
      </c>
      <c r="F6254" s="2">
        <v>1.4583333333333334E-2</v>
      </c>
      <c r="G6254" s="8" t="str">
        <f>TEXT(Hospital_Emergency_Room_Data[[#This Row],[Patient Admission Date]],"dddd")</f>
        <v>Sunday</v>
      </c>
      <c r="H6254" t="s">
        <v>41</v>
      </c>
      <c r="I6254">
        <v>9</v>
      </c>
      <c r="J6254" s="5" t="s">
        <v>9221</v>
      </c>
      <c r="K6254" t="s">
        <v>21</v>
      </c>
      <c r="L6254" t="s">
        <v>13</v>
      </c>
      <c r="M6254" t="s">
        <v>9210</v>
      </c>
      <c r="O6254">
        <v>33</v>
      </c>
      <c r="P6254" t="s">
        <v>9225</v>
      </c>
      <c r="Q6254">
        <v>10</v>
      </c>
      <c r="R6254">
        <v>0</v>
      </c>
      <c r="S6254" t="s">
        <v>9258</v>
      </c>
      <c r="T6254" t="s">
        <v>9265</v>
      </c>
      <c r="U6254" t="s">
        <v>9300</v>
      </c>
      <c r="V6254" t="str" cm="1">
        <f t="array" ref="V6254">_xlfn.IFS(Hospital_Emergency_Room_Data[[#This Row],[Day]]&lt;=10,"Start(1-10)",Hospital_Emergency_Room_Data[[#This Row],[Day]]&lt;=20,"Middle(11-20)",Hospital_Emergency_Room_Data[[#This Row],[Day]]&gt;20,"End(21-30)")</f>
        <v>Start(1-10)</v>
      </c>
    </row>
    <row r="6255" spans="1:22">
      <c r="A6255">
        <v>718379286</v>
      </c>
      <c r="B6255" t="s">
        <v>6259</v>
      </c>
      <c r="C6255" s="1">
        <v>45185</v>
      </c>
      <c r="D6255" t="str">
        <f>TEXT(Hospital_Emergency_Room_Data[[#This Row],[Patient Admission Date]],"mmm")</f>
        <v>Sep</v>
      </c>
      <c r="E6255">
        <f>YEAR(Hospital_Emergency_Room_Data[[#This Row],[Patient Admission Date]])</f>
        <v>2023</v>
      </c>
      <c r="F6255" s="2">
        <v>0.37569444444444444</v>
      </c>
      <c r="G6255" s="8" t="str">
        <f>TEXT(Hospital_Emergency_Room_Data[[#This Row],[Patient Admission Date]],"dddd")</f>
        <v>Saturday</v>
      </c>
      <c r="H6255" t="s">
        <v>41</v>
      </c>
      <c r="I6255">
        <v>46</v>
      </c>
      <c r="J6255" s="5" t="s">
        <v>9219</v>
      </c>
      <c r="K6255" t="s">
        <v>21</v>
      </c>
      <c r="L6255" t="s">
        <v>13</v>
      </c>
      <c r="M6255" t="s">
        <v>9210</v>
      </c>
      <c r="O6255">
        <v>50</v>
      </c>
      <c r="P6255" t="s">
        <v>9225</v>
      </c>
      <c r="Q6255">
        <v>16</v>
      </c>
      <c r="R6255">
        <v>9</v>
      </c>
      <c r="S6255" t="s">
        <v>9255</v>
      </c>
      <c r="T6255" t="s">
        <v>9262</v>
      </c>
      <c r="U6255" t="s">
        <v>9283</v>
      </c>
      <c r="V6255" t="str" cm="1">
        <f t="array" ref="V6255">_xlfn.IFS(Hospital_Emergency_Room_Data[[#This Row],[Day]]&lt;=10,"Start(1-10)",Hospital_Emergency_Room_Data[[#This Row],[Day]]&lt;=20,"Middle(11-20)",Hospital_Emergency_Room_Data[[#This Row],[Day]]&gt;20,"End(21-30)")</f>
        <v>Middle(11-20)</v>
      </c>
    </row>
    <row r="6256" spans="1:22">
      <c r="A6256">
        <v>398428539</v>
      </c>
      <c r="B6256" t="s">
        <v>6260</v>
      </c>
      <c r="C6256" s="1">
        <v>45228</v>
      </c>
      <c r="D6256" t="str">
        <f>TEXT(Hospital_Emergency_Room_Data[[#This Row],[Patient Admission Date]],"mmm")</f>
        <v>Oct</v>
      </c>
      <c r="E6256">
        <f>YEAR(Hospital_Emergency_Room_Data[[#This Row],[Patient Admission Date]])</f>
        <v>2023</v>
      </c>
      <c r="F6256" s="2">
        <v>0.11527777777777778</v>
      </c>
      <c r="G6256" s="8" t="str">
        <f>TEXT(Hospital_Emergency_Room_Data[[#This Row],[Patient Admission Date]],"dddd")</f>
        <v>Sunday</v>
      </c>
      <c r="H6256" t="s">
        <v>41</v>
      </c>
      <c r="I6256">
        <v>59</v>
      </c>
      <c r="J6256" s="5" t="s">
        <v>9219</v>
      </c>
      <c r="K6256" t="s">
        <v>21</v>
      </c>
      <c r="L6256" t="s">
        <v>13</v>
      </c>
      <c r="M6256" t="s">
        <v>9210</v>
      </c>
      <c r="O6256">
        <v>38</v>
      </c>
      <c r="P6256" t="s">
        <v>9225</v>
      </c>
      <c r="Q6256">
        <v>29</v>
      </c>
      <c r="R6256">
        <v>2</v>
      </c>
      <c r="S6256" t="s">
        <v>9258</v>
      </c>
      <c r="T6256" t="s">
        <v>9264</v>
      </c>
      <c r="U6256" t="s">
        <v>9300</v>
      </c>
      <c r="V6256" t="str" cm="1">
        <f t="array" ref="V6256">_xlfn.IFS(Hospital_Emergency_Room_Data[[#This Row],[Day]]&lt;=10,"Start(1-10)",Hospital_Emergency_Room_Data[[#This Row],[Day]]&lt;=20,"Middle(11-20)",Hospital_Emergency_Room_Data[[#This Row],[Day]]&gt;20,"End(21-30)")</f>
        <v>End(21-30)</v>
      </c>
    </row>
    <row r="6257" spans="1:22">
      <c r="A6257">
        <v>680881118</v>
      </c>
      <c r="B6257" t="s">
        <v>6261</v>
      </c>
      <c r="C6257" s="1">
        <v>45400</v>
      </c>
      <c r="D6257" t="str">
        <f>TEXT(Hospital_Emergency_Room_Data[[#This Row],[Patient Admission Date]],"mmm")</f>
        <v>Apr</v>
      </c>
      <c r="E6257">
        <f>YEAR(Hospital_Emergency_Room_Data[[#This Row],[Patient Admission Date]])</f>
        <v>2024</v>
      </c>
      <c r="F6257" s="2">
        <v>0.36388888888888887</v>
      </c>
      <c r="G6257" s="8" t="str">
        <f>TEXT(Hospital_Emergency_Room_Data[[#This Row],[Patient Admission Date]],"dddd")</f>
        <v>Thursday</v>
      </c>
      <c r="H6257" t="s">
        <v>41</v>
      </c>
      <c r="I6257">
        <v>30</v>
      </c>
      <c r="J6257" s="5" t="s">
        <v>9223</v>
      </c>
      <c r="K6257" t="s">
        <v>21</v>
      </c>
      <c r="L6257" t="s">
        <v>13</v>
      </c>
      <c r="M6257" t="s">
        <v>9210</v>
      </c>
      <c r="O6257">
        <v>50</v>
      </c>
      <c r="P6257" t="s">
        <v>9225</v>
      </c>
      <c r="Q6257">
        <v>18</v>
      </c>
      <c r="R6257">
        <v>8</v>
      </c>
      <c r="S6257" t="s">
        <v>9255</v>
      </c>
      <c r="T6257" t="s">
        <v>9262</v>
      </c>
      <c r="U6257" t="s">
        <v>9283</v>
      </c>
      <c r="V6257" t="str" cm="1">
        <f t="array" ref="V6257">_xlfn.IFS(Hospital_Emergency_Room_Data[[#This Row],[Day]]&lt;=10,"Start(1-10)",Hospital_Emergency_Room_Data[[#This Row],[Day]]&lt;=20,"Middle(11-20)",Hospital_Emergency_Room_Data[[#This Row],[Day]]&gt;20,"End(21-30)")</f>
        <v>Middle(11-20)</v>
      </c>
    </row>
    <row r="6258" spans="1:22">
      <c r="A6258">
        <v>249158609</v>
      </c>
      <c r="B6258" t="s">
        <v>6262</v>
      </c>
      <c r="C6258" s="1">
        <v>45574</v>
      </c>
      <c r="D6258" t="str">
        <f>TEXT(Hospital_Emergency_Room_Data[[#This Row],[Patient Admission Date]],"mmm")</f>
        <v>Oct</v>
      </c>
      <c r="E6258">
        <f>YEAR(Hospital_Emergency_Room_Data[[#This Row],[Patient Admission Date]])</f>
        <v>2024</v>
      </c>
      <c r="F6258" s="2">
        <v>0.31111111111111112</v>
      </c>
      <c r="G6258" s="8" t="str">
        <f>TEXT(Hospital_Emergency_Room_Data[[#This Row],[Patient Admission Date]],"dddd")</f>
        <v>Wednesday</v>
      </c>
      <c r="H6258" t="s">
        <v>41</v>
      </c>
      <c r="I6258">
        <v>1</v>
      </c>
      <c r="J6258" s="5" t="s">
        <v>9218</v>
      </c>
      <c r="K6258" t="s">
        <v>21</v>
      </c>
      <c r="L6258" t="s">
        <v>13</v>
      </c>
      <c r="M6258" t="s">
        <v>9210</v>
      </c>
      <c r="N6258">
        <v>0</v>
      </c>
      <c r="O6258">
        <v>20</v>
      </c>
      <c r="P6258" t="s">
        <v>9226</v>
      </c>
      <c r="Q6258">
        <v>9</v>
      </c>
      <c r="R6258">
        <v>7</v>
      </c>
      <c r="S6258" t="s">
        <v>9255</v>
      </c>
      <c r="T6258" t="s">
        <v>9265</v>
      </c>
      <c r="U6258" t="s">
        <v>9282</v>
      </c>
      <c r="V6258" t="str" cm="1">
        <f t="array" ref="V6258">_xlfn.IFS(Hospital_Emergency_Room_Data[[#This Row],[Day]]&lt;=10,"Start(1-10)",Hospital_Emergency_Room_Data[[#This Row],[Day]]&lt;=20,"Middle(11-20)",Hospital_Emergency_Room_Data[[#This Row],[Day]]&gt;20,"End(21-30)")</f>
        <v>Start(1-10)</v>
      </c>
    </row>
    <row r="6259" spans="1:22">
      <c r="A6259">
        <v>782938426</v>
      </c>
      <c r="B6259" t="s">
        <v>6263</v>
      </c>
      <c r="C6259" s="1">
        <v>45322</v>
      </c>
      <c r="D6259" t="str">
        <f>TEXT(Hospital_Emergency_Room_Data[[#This Row],[Patient Admission Date]],"mmm")</f>
        <v>Jan</v>
      </c>
      <c r="E6259">
        <f>YEAR(Hospital_Emergency_Room_Data[[#This Row],[Patient Admission Date]])</f>
        <v>2024</v>
      </c>
      <c r="F6259" s="2">
        <v>0.34444444444444444</v>
      </c>
      <c r="G6259" s="8" t="str">
        <f>TEXT(Hospital_Emergency_Room_Data[[#This Row],[Patient Admission Date]],"dddd")</f>
        <v>Wednesday</v>
      </c>
      <c r="H6259" t="s">
        <v>41</v>
      </c>
      <c r="I6259">
        <v>53</v>
      </c>
      <c r="J6259" s="5" t="s">
        <v>9219</v>
      </c>
      <c r="K6259" t="s">
        <v>21</v>
      </c>
      <c r="L6259" t="s">
        <v>13</v>
      </c>
      <c r="M6259" t="s">
        <v>9210</v>
      </c>
      <c r="N6259">
        <v>0</v>
      </c>
      <c r="O6259">
        <v>41</v>
      </c>
      <c r="P6259" t="s">
        <v>9225</v>
      </c>
      <c r="Q6259">
        <v>31</v>
      </c>
      <c r="R6259">
        <v>8</v>
      </c>
      <c r="S6259" t="s">
        <v>9255</v>
      </c>
      <c r="T6259" t="s">
        <v>9264</v>
      </c>
      <c r="U6259" t="s">
        <v>9300</v>
      </c>
      <c r="V6259" t="str" cm="1">
        <f t="array" ref="V6259">_xlfn.IFS(Hospital_Emergency_Room_Data[[#This Row],[Day]]&lt;=10,"Start(1-10)",Hospital_Emergency_Room_Data[[#This Row],[Day]]&lt;=20,"Middle(11-20)",Hospital_Emergency_Room_Data[[#This Row],[Day]]&gt;20,"End(21-30)")</f>
        <v>End(21-30)</v>
      </c>
    </row>
    <row r="6260" spans="1:22">
      <c r="A6260">
        <v>421317038</v>
      </c>
      <c r="B6260" t="s">
        <v>6264</v>
      </c>
      <c r="C6260" s="1">
        <v>45196</v>
      </c>
      <c r="D6260" t="str">
        <f>TEXT(Hospital_Emergency_Room_Data[[#This Row],[Patient Admission Date]],"mmm")</f>
        <v>Sep</v>
      </c>
      <c r="E6260">
        <f>YEAR(Hospital_Emergency_Room_Data[[#This Row],[Patient Admission Date]])</f>
        <v>2023</v>
      </c>
      <c r="F6260" s="2">
        <v>0.77083333333333337</v>
      </c>
      <c r="G6260" s="8" t="str">
        <f>TEXT(Hospital_Emergency_Room_Data[[#This Row],[Patient Admission Date]],"dddd")</f>
        <v>Wednesday</v>
      </c>
      <c r="H6260" t="s">
        <v>41</v>
      </c>
      <c r="I6260">
        <v>31</v>
      </c>
      <c r="J6260" s="5" t="s">
        <v>9223</v>
      </c>
      <c r="K6260" t="s">
        <v>21</v>
      </c>
      <c r="L6260" t="s">
        <v>13</v>
      </c>
      <c r="M6260" t="s">
        <v>9210</v>
      </c>
      <c r="N6260">
        <v>1</v>
      </c>
      <c r="O6260">
        <v>40</v>
      </c>
      <c r="P6260" t="s">
        <v>9225</v>
      </c>
      <c r="Q6260">
        <v>27</v>
      </c>
      <c r="R6260">
        <v>18</v>
      </c>
      <c r="S6260" t="s">
        <v>9256</v>
      </c>
      <c r="T6260" t="s">
        <v>9264</v>
      </c>
      <c r="U6260" t="s">
        <v>9300</v>
      </c>
      <c r="V6260" t="str" cm="1">
        <f t="array" ref="V6260">_xlfn.IFS(Hospital_Emergency_Room_Data[[#This Row],[Day]]&lt;=10,"Start(1-10)",Hospital_Emergency_Room_Data[[#This Row],[Day]]&lt;=20,"Middle(11-20)",Hospital_Emergency_Room_Data[[#This Row],[Day]]&gt;20,"End(21-30)")</f>
        <v>End(21-30)</v>
      </c>
    </row>
    <row r="6261" spans="1:22">
      <c r="A6261">
        <v>776521013</v>
      </c>
      <c r="B6261" t="s">
        <v>6265</v>
      </c>
      <c r="C6261" s="1">
        <v>45120</v>
      </c>
      <c r="D6261" t="str">
        <f>TEXT(Hospital_Emergency_Room_Data[[#This Row],[Patient Admission Date]],"mmm")</f>
        <v>Jul</v>
      </c>
      <c r="E6261">
        <f>YEAR(Hospital_Emergency_Room_Data[[#This Row],[Patient Admission Date]])</f>
        <v>2023</v>
      </c>
      <c r="F6261" s="2">
        <v>1.1805555555555555E-2</v>
      </c>
      <c r="G6261" s="8" t="str">
        <f>TEXT(Hospital_Emergency_Room_Data[[#This Row],[Patient Admission Date]],"dddd")</f>
        <v>Thursday</v>
      </c>
      <c r="H6261" t="s">
        <v>41</v>
      </c>
      <c r="I6261">
        <v>44</v>
      </c>
      <c r="J6261" s="5" t="s">
        <v>9223</v>
      </c>
      <c r="K6261" t="s">
        <v>21</v>
      </c>
      <c r="L6261" t="s">
        <v>13</v>
      </c>
      <c r="M6261" t="s">
        <v>9210</v>
      </c>
      <c r="N6261">
        <v>1</v>
      </c>
      <c r="O6261">
        <v>13</v>
      </c>
      <c r="P6261" t="s">
        <v>9226</v>
      </c>
      <c r="Q6261">
        <v>13</v>
      </c>
      <c r="R6261">
        <v>0</v>
      </c>
      <c r="S6261" t="s">
        <v>9258</v>
      </c>
      <c r="T6261" t="s">
        <v>9265</v>
      </c>
      <c r="U6261" t="s">
        <v>9282</v>
      </c>
      <c r="V6261" t="str" cm="1">
        <f t="array" ref="V6261">_xlfn.IFS(Hospital_Emergency_Room_Data[[#This Row],[Day]]&lt;=10,"Start(1-10)",Hospital_Emergency_Room_Data[[#This Row],[Day]]&lt;=20,"Middle(11-20)",Hospital_Emergency_Room_Data[[#This Row],[Day]]&gt;20,"End(21-30)")</f>
        <v>Middle(11-20)</v>
      </c>
    </row>
    <row r="6262" spans="1:22">
      <c r="A6262">
        <v>743852344</v>
      </c>
      <c r="B6262" t="s">
        <v>6266</v>
      </c>
      <c r="C6262" s="1">
        <v>45358</v>
      </c>
      <c r="D6262" t="str">
        <f>TEXT(Hospital_Emergency_Room_Data[[#This Row],[Patient Admission Date]],"mmm")</f>
        <v>Mar</v>
      </c>
      <c r="E6262">
        <f>YEAR(Hospital_Emergency_Room_Data[[#This Row],[Patient Admission Date]])</f>
        <v>2024</v>
      </c>
      <c r="F6262" s="2">
        <v>6.9444444444444447E-4</v>
      </c>
      <c r="G6262" s="8" t="str">
        <f>TEXT(Hospital_Emergency_Room_Data[[#This Row],[Patient Admission Date]],"dddd")</f>
        <v>Thursday</v>
      </c>
      <c r="H6262" t="s">
        <v>41</v>
      </c>
      <c r="I6262">
        <v>8</v>
      </c>
      <c r="J6262" s="5" t="s">
        <v>9221</v>
      </c>
      <c r="K6262" t="s">
        <v>21</v>
      </c>
      <c r="L6262" t="s">
        <v>13</v>
      </c>
      <c r="M6262" t="s">
        <v>9210</v>
      </c>
      <c r="N6262">
        <v>2</v>
      </c>
      <c r="O6262">
        <v>16</v>
      </c>
      <c r="P6262" t="s">
        <v>9226</v>
      </c>
      <c r="Q6262">
        <v>7</v>
      </c>
      <c r="R6262">
        <v>0</v>
      </c>
      <c r="S6262" t="s">
        <v>9258</v>
      </c>
      <c r="T6262" t="s">
        <v>9263</v>
      </c>
      <c r="U6262" t="s">
        <v>9282</v>
      </c>
      <c r="V6262" t="str" cm="1">
        <f t="array" ref="V6262">_xlfn.IFS(Hospital_Emergency_Room_Data[[#This Row],[Day]]&lt;=10,"Start(1-10)",Hospital_Emergency_Room_Data[[#This Row],[Day]]&lt;=20,"Middle(11-20)",Hospital_Emergency_Room_Data[[#This Row],[Day]]&gt;20,"End(21-30)")</f>
        <v>Start(1-10)</v>
      </c>
    </row>
    <row r="6263" spans="1:22">
      <c r="A6263">
        <v>639066643</v>
      </c>
      <c r="B6263" t="s">
        <v>6267</v>
      </c>
      <c r="C6263" s="1">
        <v>45163</v>
      </c>
      <c r="D6263" t="str">
        <f>TEXT(Hospital_Emergency_Room_Data[[#This Row],[Patient Admission Date]],"mmm")</f>
        <v>Aug</v>
      </c>
      <c r="E6263">
        <f>YEAR(Hospital_Emergency_Room_Data[[#This Row],[Patient Admission Date]])</f>
        <v>2023</v>
      </c>
      <c r="F6263" s="2">
        <v>0.77152777777777781</v>
      </c>
      <c r="G6263" s="8" t="str">
        <f>TEXT(Hospital_Emergency_Room_Data[[#This Row],[Patient Admission Date]],"dddd")</f>
        <v>Friday</v>
      </c>
      <c r="H6263" t="s">
        <v>41</v>
      </c>
      <c r="I6263">
        <v>68</v>
      </c>
      <c r="J6263" s="5" t="s">
        <v>9217</v>
      </c>
      <c r="K6263" t="s">
        <v>21</v>
      </c>
      <c r="L6263" t="s">
        <v>13</v>
      </c>
      <c r="M6263" t="s">
        <v>9210</v>
      </c>
      <c r="N6263">
        <v>3</v>
      </c>
      <c r="O6263">
        <v>12</v>
      </c>
      <c r="P6263" t="s">
        <v>9226</v>
      </c>
      <c r="Q6263">
        <v>25</v>
      </c>
      <c r="R6263">
        <v>18</v>
      </c>
      <c r="S6263" t="s">
        <v>9256</v>
      </c>
      <c r="T6263" t="s">
        <v>9264</v>
      </c>
      <c r="U6263" t="s">
        <v>9282</v>
      </c>
      <c r="V6263" t="str" cm="1">
        <f t="array" ref="V6263">_xlfn.IFS(Hospital_Emergency_Room_Data[[#This Row],[Day]]&lt;=10,"Start(1-10)",Hospital_Emergency_Room_Data[[#This Row],[Day]]&lt;=20,"Middle(11-20)",Hospital_Emergency_Room_Data[[#This Row],[Day]]&gt;20,"End(21-30)")</f>
        <v>End(21-30)</v>
      </c>
    </row>
    <row r="6264" spans="1:22">
      <c r="A6264">
        <v>620571837</v>
      </c>
      <c r="B6264" t="s">
        <v>6268</v>
      </c>
      <c r="C6264" s="1">
        <v>45091</v>
      </c>
      <c r="D6264" t="str">
        <f>TEXT(Hospital_Emergency_Room_Data[[#This Row],[Patient Admission Date]],"mmm")</f>
        <v>Jun</v>
      </c>
      <c r="E6264">
        <f>YEAR(Hospital_Emergency_Room_Data[[#This Row],[Patient Admission Date]])</f>
        <v>2023</v>
      </c>
      <c r="F6264" s="2">
        <v>0.10833333333333334</v>
      </c>
      <c r="G6264" s="8" t="str">
        <f>TEXT(Hospital_Emergency_Room_Data[[#This Row],[Patient Admission Date]],"dddd")</f>
        <v>Wednesday</v>
      </c>
      <c r="H6264" t="s">
        <v>41</v>
      </c>
      <c r="I6264">
        <v>60</v>
      </c>
      <c r="J6264" s="5" t="s">
        <v>9217</v>
      </c>
      <c r="K6264" t="s">
        <v>21</v>
      </c>
      <c r="L6264" t="s">
        <v>13</v>
      </c>
      <c r="M6264" t="s">
        <v>9210</v>
      </c>
      <c r="N6264">
        <v>4</v>
      </c>
      <c r="O6264">
        <v>56</v>
      </c>
      <c r="P6264" t="s">
        <v>9225</v>
      </c>
      <c r="Q6264">
        <v>14</v>
      </c>
      <c r="R6264">
        <v>2</v>
      </c>
      <c r="S6264" t="s">
        <v>9258</v>
      </c>
      <c r="T6264" t="s">
        <v>9265</v>
      </c>
      <c r="U6264" t="s">
        <v>9283</v>
      </c>
      <c r="V6264" t="str" cm="1">
        <f t="array" ref="V6264">_xlfn.IFS(Hospital_Emergency_Room_Data[[#This Row],[Day]]&lt;=10,"Start(1-10)",Hospital_Emergency_Room_Data[[#This Row],[Day]]&lt;=20,"Middle(11-20)",Hospital_Emergency_Room_Data[[#This Row],[Day]]&gt;20,"End(21-30)")</f>
        <v>Middle(11-20)</v>
      </c>
    </row>
    <row r="6265" spans="1:22">
      <c r="A6265">
        <v>115273838</v>
      </c>
      <c r="B6265" t="s">
        <v>6269</v>
      </c>
      <c r="C6265" s="1">
        <v>45558</v>
      </c>
      <c r="D6265" t="str">
        <f>TEXT(Hospital_Emergency_Room_Data[[#This Row],[Patient Admission Date]],"mmm")</f>
        <v>Sep</v>
      </c>
      <c r="E6265">
        <f>YEAR(Hospital_Emergency_Room_Data[[#This Row],[Patient Admission Date]])</f>
        <v>2024</v>
      </c>
      <c r="F6265" s="2">
        <v>0.97291666666666665</v>
      </c>
      <c r="G6265" s="8" t="str">
        <f>TEXT(Hospital_Emergency_Room_Data[[#This Row],[Patient Admission Date]],"dddd")</f>
        <v>Monday</v>
      </c>
      <c r="H6265" t="s">
        <v>41</v>
      </c>
      <c r="I6265">
        <v>75</v>
      </c>
      <c r="J6265" s="5" t="s">
        <v>9222</v>
      </c>
      <c r="K6265" t="s">
        <v>21</v>
      </c>
      <c r="L6265" t="s">
        <v>13</v>
      </c>
      <c r="M6265" t="s">
        <v>9210</v>
      </c>
      <c r="N6265">
        <v>5</v>
      </c>
      <c r="O6265">
        <v>41</v>
      </c>
      <c r="P6265" t="s">
        <v>9225</v>
      </c>
      <c r="Q6265">
        <v>23</v>
      </c>
      <c r="R6265">
        <v>23</v>
      </c>
      <c r="S6265" t="s">
        <v>9256</v>
      </c>
      <c r="T6265" t="s">
        <v>9264</v>
      </c>
      <c r="U6265" t="s">
        <v>9300</v>
      </c>
      <c r="V6265" t="str" cm="1">
        <f t="array" ref="V6265">_xlfn.IFS(Hospital_Emergency_Room_Data[[#This Row],[Day]]&lt;=10,"Start(1-10)",Hospital_Emergency_Room_Data[[#This Row],[Day]]&lt;=20,"Middle(11-20)",Hospital_Emergency_Room_Data[[#This Row],[Day]]&gt;20,"End(21-30)")</f>
        <v>End(21-30)</v>
      </c>
    </row>
    <row r="6266" spans="1:22">
      <c r="A6266">
        <v>368886976</v>
      </c>
      <c r="B6266" t="s">
        <v>6270</v>
      </c>
      <c r="C6266" s="1">
        <v>45119</v>
      </c>
      <c r="D6266" t="str">
        <f>TEXT(Hospital_Emergency_Room_Data[[#This Row],[Patient Admission Date]],"mmm")</f>
        <v>Jul</v>
      </c>
      <c r="E6266">
        <f>YEAR(Hospital_Emergency_Room_Data[[#This Row],[Patient Admission Date]])</f>
        <v>2023</v>
      </c>
      <c r="F6266" s="2">
        <v>1.5277777777777777E-2</v>
      </c>
      <c r="G6266" s="8" t="str">
        <f>TEXT(Hospital_Emergency_Room_Data[[#This Row],[Patient Admission Date]],"dddd")</f>
        <v>Wednesday</v>
      </c>
      <c r="H6266" t="s">
        <v>41</v>
      </c>
      <c r="I6266">
        <v>66</v>
      </c>
      <c r="J6266" s="5" t="s">
        <v>9217</v>
      </c>
      <c r="K6266" t="s">
        <v>21</v>
      </c>
      <c r="L6266" t="s">
        <v>13</v>
      </c>
      <c r="M6266" t="s">
        <v>9210</v>
      </c>
      <c r="N6266">
        <v>7</v>
      </c>
      <c r="O6266">
        <v>59</v>
      </c>
      <c r="P6266" t="s">
        <v>9225</v>
      </c>
      <c r="Q6266">
        <v>12</v>
      </c>
      <c r="R6266">
        <v>0</v>
      </c>
      <c r="S6266" t="s">
        <v>9258</v>
      </c>
      <c r="T6266" t="s">
        <v>9265</v>
      </c>
      <c r="U6266" t="s">
        <v>9283</v>
      </c>
      <c r="V6266" t="str" cm="1">
        <f t="array" ref="V6266">_xlfn.IFS(Hospital_Emergency_Room_Data[[#This Row],[Day]]&lt;=10,"Start(1-10)",Hospital_Emergency_Room_Data[[#This Row],[Day]]&lt;=20,"Middle(11-20)",Hospital_Emergency_Room_Data[[#This Row],[Day]]&gt;20,"End(21-30)")</f>
        <v>Middle(11-20)</v>
      </c>
    </row>
    <row r="6267" spans="1:22">
      <c r="A6267">
        <v>106191978</v>
      </c>
      <c r="B6267" t="s">
        <v>6271</v>
      </c>
      <c r="C6267" s="1">
        <v>45449</v>
      </c>
      <c r="D6267" t="str">
        <f>TEXT(Hospital_Emergency_Room_Data[[#This Row],[Patient Admission Date]],"mmm")</f>
        <v>Jun</v>
      </c>
      <c r="E6267">
        <f>YEAR(Hospital_Emergency_Room_Data[[#This Row],[Patient Admission Date]])</f>
        <v>2024</v>
      </c>
      <c r="F6267" s="2">
        <v>0.49930555555555556</v>
      </c>
      <c r="G6267" s="8" t="str">
        <f>TEXT(Hospital_Emergency_Room_Data[[#This Row],[Patient Admission Date]],"dddd")</f>
        <v>Thursday</v>
      </c>
      <c r="H6267" t="s">
        <v>41</v>
      </c>
      <c r="I6267">
        <v>34</v>
      </c>
      <c r="J6267" s="5" t="s">
        <v>9223</v>
      </c>
      <c r="K6267" t="s">
        <v>21</v>
      </c>
      <c r="L6267" t="s">
        <v>13</v>
      </c>
      <c r="M6267" t="s">
        <v>9210</v>
      </c>
      <c r="N6267">
        <v>7</v>
      </c>
      <c r="O6267">
        <v>21</v>
      </c>
      <c r="P6267" t="s">
        <v>9226</v>
      </c>
      <c r="Q6267">
        <v>6</v>
      </c>
      <c r="R6267">
        <v>11</v>
      </c>
      <c r="S6267" t="s">
        <v>9255</v>
      </c>
      <c r="T6267" t="s">
        <v>9263</v>
      </c>
      <c r="U6267" t="s">
        <v>9282</v>
      </c>
      <c r="V6267" t="str" cm="1">
        <f t="array" ref="V6267">_xlfn.IFS(Hospital_Emergency_Room_Data[[#This Row],[Day]]&lt;=10,"Start(1-10)",Hospital_Emergency_Room_Data[[#This Row],[Day]]&lt;=20,"Middle(11-20)",Hospital_Emergency_Room_Data[[#This Row],[Day]]&gt;20,"End(21-30)")</f>
        <v>Start(1-10)</v>
      </c>
    </row>
    <row r="6268" spans="1:22">
      <c r="A6268">
        <v>110625261</v>
      </c>
      <c r="B6268" t="s">
        <v>6272</v>
      </c>
      <c r="C6268" s="1">
        <v>45053</v>
      </c>
      <c r="D6268" t="str">
        <f>TEXT(Hospital_Emergency_Room_Data[[#This Row],[Patient Admission Date]],"mmm")</f>
        <v>May</v>
      </c>
      <c r="E6268">
        <f>YEAR(Hospital_Emergency_Room_Data[[#This Row],[Patient Admission Date]])</f>
        <v>2023</v>
      </c>
      <c r="F6268" s="2">
        <v>0.36736111111111114</v>
      </c>
      <c r="G6268" s="8" t="str">
        <f>TEXT(Hospital_Emergency_Room_Data[[#This Row],[Patient Admission Date]],"dddd")</f>
        <v>Sunday</v>
      </c>
      <c r="H6268" t="s">
        <v>41</v>
      </c>
      <c r="I6268">
        <v>37</v>
      </c>
      <c r="J6268" s="5" t="s">
        <v>9223</v>
      </c>
      <c r="K6268" t="s">
        <v>21</v>
      </c>
      <c r="L6268" t="s">
        <v>13</v>
      </c>
      <c r="M6268" t="s">
        <v>9210</v>
      </c>
      <c r="N6268">
        <v>8</v>
      </c>
      <c r="O6268">
        <v>38</v>
      </c>
      <c r="P6268" t="s">
        <v>9225</v>
      </c>
      <c r="Q6268">
        <v>7</v>
      </c>
      <c r="R6268">
        <v>8</v>
      </c>
      <c r="S6268" t="s">
        <v>9255</v>
      </c>
      <c r="T6268" t="s">
        <v>9263</v>
      </c>
      <c r="U6268" t="s">
        <v>9300</v>
      </c>
      <c r="V6268" t="str" cm="1">
        <f t="array" ref="V6268">_xlfn.IFS(Hospital_Emergency_Room_Data[[#This Row],[Day]]&lt;=10,"Start(1-10)",Hospital_Emergency_Room_Data[[#This Row],[Day]]&lt;=20,"Middle(11-20)",Hospital_Emergency_Room_Data[[#This Row],[Day]]&gt;20,"End(21-30)")</f>
        <v>Start(1-10)</v>
      </c>
    </row>
    <row r="6269" spans="1:22">
      <c r="A6269">
        <v>350643851</v>
      </c>
      <c r="B6269" t="s">
        <v>6273</v>
      </c>
      <c r="C6269" s="1">
        <v>45062</v>
      </c>
      <c r="D6269" t="str">
        <f>TEXT(Hospital_Emergency_Room_Data[[#This Row],[Patient Admission Date]],"mmm")</f>
        <v>May</v>
      </c>
      <c r="E6269">
        <f>YEAR(Hospital_Emergency_Room_Data[[#This Row],[Patient Admission Date]])</f>
        <v>2023</v>
      </c>
      <c r="F6269" s="2">
        <v>0.20277777777777778</v>
      </c>
      <c r="G6269" s="8" t="str">
        <f>TEXT(Hospital_Emergency_Room_Data[[#This Row],[Patient Admission Date]],"dddd")</f>
        <v>Tuesday</v>
      </c>
      <c r="H6269" t="s">
        <v>41</v>
      </c>
      <c r="I6269">
        <v>56</v>
      </c>
      <c r="J6269" s="5" t="s">
        <v>9219</v>
      </c>
      <c r="K6269" t="s">
        <v>21</v>
      </c>
      <c r="L6269" t="s">
        <v>13</v>
      </c>
      <c r="M6269" t="s">
        <v>9210</v>
      </c>
      <c r="N6269">
        <v>8</v>
      </c>
      <c r="O6269">
        <v>60</v>
      </c>
      <c r="P6269" t="s">
        <v>9225</v>
      </c>
      <c r="Q6269">
        <v>16</v>
      </c>
      <c r="R6269">
        <v>4</v>
      </c>
      <c r="S6269" t="s">
        <v>9258</v>
      </c>
      <c r="T6269" t="s">
        <v>9262</v>
      </c>
      <c r="U6269" t="s">
        <v>9283</v>
      </c>
      <c r="V6269" t="str" cm="1">
        <f t="array" ref="V6269">_xlfn.IFS(Hospital_Emergency_Room_Data[[#This Row],[Day]]&lt;=10,"Start(1-10)",Hospital_Emergency_Room_Data[[#This Row],[Day]]&lt;=20,"Middle(11-20)",Hospital_Emergency_Room_Data[[#This Row],[Day]]&gt;20,"End(21-30)")</f>
        <v>Middle(11-20)</v>
      </c>
    </row>
    <row r="6270" spans="1:22">
      <c r="A6270">
        <v>776231137</v>
      </c>
      <c r="B6270" t="s">
        <v>6274</v>
      </c>
      <c r="C6270" s="1">
        <v>45273</v>
      </c>
      <c r="D6270" t="str">
        <f>TEXT(Hospital_Emergency_Room_Data[[#This Row],[Patient Admission Date]],"mmm")</f>
        <v>Dec</v>
      </c>
      <c r="E6270">
        <f>YEAR(Hospital_Emergency_Room_Data[[#This Row],[Patient Admission Date]])</f>
        <v>2023</v>
      </c>
      <c r="F6270" s="2">
        <v>0.72499999999999998</v>
      </c>
      <c r="G6270" s="8" t="str">
        <f>TEXT(Hospital_Emergency_Room_Data[[#This Row],[Patient Admission Date]],"dddd")</f>
        <v>Wednesday</v>
      </c>
      <c r="H6270" t="s">
        <v>41</v>
      </c>
      <c r="I6270">
        <v>37</v>
      </c>
      <c r="J6270" s="5" t="s">
        <v>9223</v>
      </c>
      <c r="K6270" t="s">
        <v>21</v>
      </c>
      <c r="L6270" t="s">
        <v>13</v>
      </c>
      <c r="M6270" t="s">
        <v>9210</v>
      </c>
      <c r="N6270">
        <v>8</v>
      </c>
      <c r="O6270">
        <v>14</v>
      </c>
      <c r="P6270" t="s">
        <v>9226</v>
      </c>
      <c r="Q6270">
        <v>13</v>
      </c>
      <c r="R6270">
        <v>17</v>
      </c>
      <c r="S6270" t="s">
        <v>9257</v>
      </c>
      <c r="T6270" t="s">
        <v>9265</v>
      </c>
      <c r="U6270" t="s">
        <v>9282</v>
      </c>
      <c r="V6270" t="str" cm="1">
        <f t="array" ref="V6270">_xlfn.IFS(Hospital_Emergency_Room_Data[[#This Row],[Day]]&lt;=10,"Start(1-10)",Hospital_Emergency_Room_Data[[#This Row],[Day]]&lt;=20,"Middle(11-20)",Hospital_Emergency_Room_Data[[#This Row],[Day]]&gt;20,"End(21-30)")</f>
        <v>Middle(11-20)</v>
      </c>
    </row>
    <row r="6271" spans="1:22">
      <c r="A6271">
        <v>333868631</v>
      </c>
      <c r="B6271" t="s">
        <v>6275</v>
      </c>
      <c r="C6271" s="1">
        <v>45582</v>
      </c>
      <c r="D6271" t="str">
        <f>TEXT(Hospital_Emergency_Room_Data[[#This Row],[Patient Admission Date]],"mmm")</f>
        <v>Oct</v>
      </c>
      <c r="E6271">
        <f>YEAR(Hospital_Emergency_Room_Data[[#This Row],[Patient Admission Date]])</f>
        <v>2024</v>
      </c>
      <c r="F6271" s="2">
        <v>0.99097222222222225</v>
      </c>
      <c r="G6271" s="8" t="str">
        <f>TEXT(Hospital_Emergency_Room_Data[[#This Row],[Patient Admission Date]],"dddd")</f>
        <v>Thursday</v>
      </c>
      <c r="H6271" t="s">
        <v>41</v>
      </c>
      <c r="I6271">
        <v>6</v>
      </c>
      <c r="J6271" s="5" t="s">
        <v>9221</v>
      </c>
      <c r="K6271" t="s">
        <v>21</v>
      </c>
      <c r="L6271" t="s">
        <v>13</v>
      </c>
      <c r="M6271" t="s">
        <v>9210</v>
      </c>
      <c r="N6271">
        <v>9</v>
      </c>
      <c r="O6271">
        <v>16</v>
      </c>
      <c r="P6271" t="s">
        <v>9226</v>
      </c>
      <c r="Q6271">
        <v>17</v>
      </c>
      <c r="R6271">
        <v>23</v>
      </c>
      <c r="S6271" t="s">
        <v>9256</v>
      </c>
      <c r="T6271" t="s">
        <v>9262</v>
      </c>
      <c r="U6271" t="s">
        <v>9282</v>
      </c>
      <c r="V6271" t="str" cm="1">
        <f t="array" ref="V6271">_xlfn.IFS(Hospital_Emergency_Room_Data[[#This Row],[Day]]&lt;=10,"Start(1-10)",Hospital_Emergency_Room_Data[[#This Row],[Day]]&lt;=20,"Middle(11-20)",Hospital_Emergency_Room_Data[[#This Row],[Day]]&gt;20,"End(21-30)")</f>
        <v>Middle(11-20)</v>
      </c>
    </row>
    <row r="6272" spans="1:22">
      <c r="A6272">
        <v>808407844</v>
      </c>
      <c r="B6272" t="s">
        <v>6276</v>
      </c>
      <c r="C6272" s="1">
        <v>45478</v>
      </c>
      <c r="D6272" t="str">
        <f>TEXT(Hospital_Emergency_Room_Data[[#This Row],[Patient Admission Date]],"mmm")</f>
        <v>Jul</v>
      </c>
      <c r="E6272">
        <f>YEAR(Hospital_Emergency_Room_Data[[#This Row],[Patient Admission Date]])</f>
        <v>2024</v>
      </c>
      <c r="F6272" s="2">
        <v>0.82916666666666672</v>
      </c>
      <c r="G6272" s="8" t="str">
        <f>TEXT(Hospital_Emergency_Room_Data[[#This Row],[Patient Admission Date]],"dddd")</f>
        <v>Friday</v>
      </c>
      <c r="H6272" t="s">
        <v>41</v>
      </c>
      <c r="I6272">
        <v>2</v>
      </c>
      <c r="J6272" s="5" t="s">
        <v>9218</v>
      </c>
      <c r="K6272" t="s">
        <v>21</v>
      </c>
      <c r="L6272" t="s">
        <v>13</v>
      </c>
      <c r="M6272" t="s">
        <v>9210</v>
      </c>
      <c r="N6272">
        <v>10</v>
      </c>
      <c r="O6272">
        <v>26</v>
      </c>
      <c r="P6272" t="s">
        <v>9226</v>
      </c>
      <c r="Q6272">
        <v>5</v>
      </c>
      <c r="R6272">
        <v>19</v>
      </c>
      <c r="S6272" t="s">
        <v>9256</v>
      </c>
      <c r="T6272" t="s">
        <v>9263</v>
      </c>
      <c r="U6272" t="s">
        <v>9282</v>
      </c>
      <c r="V6272" t="str" cm="1">
        <f t="array" ref="V6272">_xlfn.IFS(Hospital_Emergency_Room_Data[[#This Row],[Day]]&lt;=10,"Start(1-10)",Hospital_Emergency_Room_Data[[#This Row],[Day]]&lt;=20,"Middle(11-20)",Hospital_Emergency_Room_Data[[#This Row],[Day]]&gt;20,"End(21-30)")</f>
        <v>Start(1-10)</v>
      </c>
    </row>
    <row r="6273" spans="1:22">
      <c r="A6273">
        <v>655603958</v>
      </c>
      <c r="B6273" t="s">
        <v>6277</v>
      </c>
      <c r="C6273" s="1">
        <v>45580</v>
      </c>
      <c r="D6273" t="str">
        <f>TEXT(Hospital_Emergency_Room_Data[[#This Row],[Patient Admission Date]],"mmm")</f>
        <v>Oct</v>
      </c>
      <c r="E6273">
        <f>YEAR(Hospital_Emergency_Room_Data[[#This Row],[Patient Admission Date]])</f>
        <v>2024</v>
      </c>
      <c r="F6273" s="2">
        <v>0.7006944444444444</v>
      </c>
      <c r="G6273" s="8" t="str">
        <f>TEXT(Hospital_Emergency_Room_Data[[#This Row],[Patient Admission Date]],"dddd")</f>
        <v>Tuesday</v>
      </c>
      <c r="H6273" t="s">
        <v>41</v>
      </c>
      <c r="I6273">
        <v>64</v>
      </c>
      <c r="J6273" s="5" t="s">
        <v>9217</v>
      </c>
      <c r="K6273" t="s">
        <v>21</v>
      </c>
      <c r="L6273" t="s">
        <v>50</v>
      </c>
      <c r="M6273" t="s">
        <v>9210</v>
      </c>
      <c r="N6273">
        <v>1</v>
      </c>
      <c r="O6273">
        <v>14</v>
      </c>
      <c r="P6273" t="s">
        <v>9226</v>
      </c>
      <c r="Q6273">
        <v>15</v>
      </c>
      <c r="R6273">
        <v>16</v>
      </c>
      <c r="S6273" t="s">
        <v>9257</v>
      </c>
      <c r="T6273" t="s">
        <v>9262</v>
      </c>
      <c r="U6273" t="s">
        <v>9282</v>
      </c>
      <c r="V6273" t="str" cm="1">
        <f t="array" ref="V6273">_xlfn.IFS(Hospital_Emergency_Room_Data[[#This Row],[Day]]&lt;=10,"Start(1-10)",Hospital_Emergency_Room_Data[[#This Row],[Day]]&lt;=20,"Middle(11-20)",Hospital_Emergency_Room_Data[[#This Row],[Day]]&gt;20,"End(21-30)")</f>
        <v>Middle(11-20)</v>
      </c>
    </row>
    <row r="6274" spans="1:22">
      <c r="A6274">
        <v>678062315</v>
      </c>
      <c r="B6274" t="s">
        <v>6278</v>
      </c>
      <c r="C6274" s="1">
        <v>45436</v>
      </c>
      <c r="D6274" t="str">
        <f>TEXT(Hospital_Emergency_Room_Data[[#This Row],[Patient Admission Date]],"mmm")</f>
        <v>May</v>
      </c>
      <c r="E6274">
        <f>YEAR(Hospital_Emergency_Room_Data[[#This Row],[Patient Admission Date]])</f>
        <v>2024</v>
      </c>
      <c r="F6274" s="2">
        <v>0.89444444444444449</v>
      </c>
      <c r="G6274" s="8" t="str">
        <f>TEXT(Hospital_Emergency_Room_Data[[#This Row],[Patient Admission Date]],"dddd")</f>
        <v>Friday</v>
      </c>
      <c r="H6274" t="s">
        <v>41</v>
      </c>
      <c r="I6274">
        <v>58</v>
      </c>
      <c r="J6274" s="5" t="s">
        <v>9219</v>
      </c>
      <c r="K6274" t="s">
        <v>21</v>
      </c>
      <c r="L6274" t="s">
        <v>50</v>
      </c>
      <c r="M6274" t="s">
        <v>9210</v>
      </c>
      <c r="N6274">
        <v>9</v>
      </c>
      <c r="O6274">
        <v>22</v>
      </c>
      <c r="P6274" t="s">
        <v>9226</v>
      </c>
      <c r="Q6274">
        <v>24</v>
      </c>
      <c r="R6274">
        <v>21</v>
      </c>
      <c r="S6274" t="s">
        <v>9256</v>
      </c>
      <c r="T6274" t="s">
        <v>9264</v>
      </c>
      <c r="U6274" t="s">
        <v>9282</v>
      </c>
      <c r="V6274" t="str" cm="1">
        <f t="array" ref="V6274">_xlfn.IFS(Hospital_Emergency_Room_Data[[#This Row],[Day]]&lt;=10,"Start(1-10)",Hospital_Emergency_Room_Data[[#This Row],[Day]]&lt;=20,"Middle(11-20)",Hospital_Emergency_Room_Data[[#This Row],[Day]]&gt;20,"End(21-30)")</f>
        <v>End(21-30)</v>
      </c>
    </row>
    <row r="6275" spans="1:22">
      <c r="A6275">
        <v>137312631</v>
      </c>
      <c r="B6275" t="s">
        <v>6279</v>
      </c>
      <c r="C6275" s="1">
        <v>45428</v>
      </c>
      <c r="D6275" t="str">
        <f>TEXT(Hospital_Emergency_Room_Data[[#This Row],[Patient Admission Date]],"mmm")</f>
        <v>May</v>
      </c>
      <c r="E6275">
        <f>YEAR(Hospital_Emergency_Room_Data[[#This Row],[Patient Admission Date]])</f>
        <v>2024</v>
      </c>
      <c r="F6275" s="2">
        <v>0.4597222222222222</v>
      </c>
      <c r="G6275" s="8" t="str">
        <f>TEXT(Hospital_Emergency_Room_Data[[#This Row],[Patient Admission Date]],"dddd")</f>
        <v>Thursday</v>
      </c>
      <c r="H6275" t="s">
        <v>41</v>
      </c>
      <c r="I6275">
        <v>16</v>
      </c>
      <c r="J6275" s="5" t="s">
        <v>9220</v>
      </c>
      <c r="K6275" t="s">
        <v>21</v>
      </c>
      <c r="L6275" t="s">
        <v>50</v>
      </c>
      <c r="M6275" t="s">
        <v>9210</v>
      </c>
      <c r="N6275">
        <v>10</v>
      </c>
      <c r="O6275">
        <v>12</v>
      </c>
      <c r="P6275" t="s">
        <v>9226</v>
      </c>
      <c r="Q6275">
        <v>16</v>
      </c>
      <c r="R6275">
        <v>11</v>
      </c>
      <c r="S6275" t="s">
        <v>9255</v>
      </c>
      <c r="T6275" t="s">
        <v>9262</v>
      </c>
      <c r="U6275" t="s">
        <v>9282</v>
      </c>
      <c r="V6275" t="str" cm="1">
        <f t="array" ref="V6275">_xlfn.IFS(Hospital_Emergency_Room_Data[[#This Row],[Day]]&lt;=10,"Start(1-10)",Hospital_Emergency_Room_Data[[#This Row],[Day]]&lt;=20,"Middle(11-20)",Hospital_Emergency_Room_Data[[#This Row],[Day]]&gt;20,"End(21-30)")</f>
        <v>Middle(11-20)</v>
      </c>
    </row>
    <row r="6276" spans="1:22">
      <c r="A6276">
        <v>340900395</v>
      </c>
      <c r="B6276" t="s">
        <v>6280</v>
      </c>
      <c r="C6276" s="1">
        <v>45481</v>
      </c>
      <c r="D6276" t="str">
        <f>TEXT(Hospital_Emergency_Room_Data[[#This Row],[Patient Admission Date]],"mmm")</f>
        <v>Jul</v>
      </c>
      <c r="E6276">
        <f>YEAR(Hospital_Emergency_Room_Data[[#This Row],[Patient Admission Date]])</f>
        <v>2024</v>
      </c>
      <c r="F6276" s="2">
        <v>0.64375000000000004</v>
      </c>
      <c r="G6276" s="8" t="str">
        <f>TEXT(Hospital_Emergency_Room_Data[[#This Row],[Patient Admission Date]],"dddd")</f>
        <v>Monday</v>
      </c>
      <c r="H6276" t="s">
        <v>41</v>
      </c>
      <c r="I6276">
        <v>61</v>
      </c>
      <c r="J6276" s="5" t="s">
        <v>9217</v>
      </c>
      <c r="K6276" t="s">
        <v>21</v>
      </c>
      <c r="L6276" t="s">
        <v>9281</v>
      </c>
      <c r="M6276" t="s">
        <v>9210</v>
      </c>
      <c r="O6276">
        <v>11</v>
      </c>
      <c r="P6276" t="s">
        <v>9226</v>
      </c>
      <c r="Q6276">
        <v>8</v>
      </c>
      <c r="R6276">
        <v>15</v>
      </c>
      <c r="S6276" t="s">
        <v>9257</v>
      </c>
      <c r="T6276" t="s">
        <v>9265</v>
      </c>
      <c r="U6276" t="s">
        <v>9282</v>
      </c>
      <c r="V6276" t="str" cm="1">
        <f t="array" ref="V6276">_xlfn.IFS(Hospital_Emergency_Room_Data[[#This Row],[Day]]&lt;=10,"Start(1-10)",Hospital_Emergency_Room_Data[[#This Row],[Day]]&lt;=20,"Middle(11-20)",Hospital_Emergency_Room_Data[[#This Row],[Day]]&gt;20,"End(21-30)")</f>
        <v>Start(1-10)</v>
      </c>
    </row>
    <row r="6277" spans="1:22">
      <c r="A6277">
        <v>154206000</v>
      </c>
      <c r="B6277" t="s">
        <v>6281</v>
      </c>
      <c r="C6277" s="1">
        <v>45228</v>
      </c>
      <c r="D6277" t="str">
        <f>TEXT(Hospital_Emergency_Room_Data[[#This Row],[Patient Admission Date]],"mmm")</f>
        <v>Oct</v>
      </c>
      <c r="E6277">
        <f>YEAR(Hospital_Emergency_Room_Data[[#This Row],[Patient Admission Date]])</f>
        <v>2023</v>
      </c>
      <c r="F6277" s="2">
        <v>0.77222222222222225</v>
      </c>
      <c r="G6277" s="8" t="str">
        <f>TEXT(Hospital_Emergency_Room_Data[[#This Row],[Patient Admission Date]],"dddd")</f>
        <v>Sunday</v>
      </c>
      <c r="H6277" t="s">
        <v>41</v>
      </c>
      <c r="I6277">
        <v>19</v>
      </c>
      <c r="J6277" s="5" t="s">
        <v>9220</v>
      </c>
      <c r="K6277" t="s">
        <v>21</v>
      </c>
      <c r="L6277" t="s">
        <v>9281</v>
      </c>
      <c r="M6277" t="s">
        <v>9210</v>
      </c>
      <c r="O6277">
        <v>40</v>
      </c>
      <c r="P6277" t="s">
        <v>9225</v>
      </c>
      <c r="Q6277">
        <v>29</v>
      </c>
      <c r="R6277">
        <v>18</v>
      </c>
      <c r="S6277" t="s">
        <v>9256</v>
      </c>
      <c r="T6277" t="s">
        <v>9264</v>
      </c>
      <c r="U6277" t="s">
        <v>9300</v>
      </c>
      <c r="V6277" t="str" cm="1">
        <f t="array" ref="V6277">_xlfn.IFS(Hospital_Emergency_Room_Data[[#This Row],[Day]]&lt;=10,"Start(1-10)",Hospital_Emergency_Room_Data[[#This Row],[Day]]&lt;=20,"Middle(11-20)",Hospital_Emergency_Room_Data[[#This Row],[Day]]&gt;20,"End(21-30)")</f>
        <v>End(21-30)</v>
      </c>
    </row>
    <row r="6278" spans="1:22">
      <c r="A6278">
        <v>140540216</v>
      </c>
      <c r="B6278" t="s">
        <v>6282</v>
      </c>
      <c r="C6278" s="1">
        <v>45366</v>
      </c>
      <c r="D6278" t="str">
        <f>TEXT(Hospital_Emergency_Room_Data[[#This Row],[Patient Admission Date]],"mmm")</f>
        <v>Mar</v>
      </c>
      <c r="E6278">
        <f>YEAR(Hospital_Emergency_Room_Data[[#This Row],[Patient Admission Date]])</f>
        <v>2024</v>
      </c>
      <c r="F6278" s="2">
        <v>0.56597222222222221</v>
      </c>
      <c r="G6278" s="8" t="str">
        <f>TEXT(Hospital_Emergency_Room_Data[[#This Row],[Patient Admission Date]],"dddd")</f>
        <v>Friday</v>
      </c>
      <c r="H6278" t="s">
        <v>41</v>
      </c>
      <c r="I6278">
        <v>59</v>
      </c>
      <c r="J6278" s="5" t="s">
        <v>9219</v>
      </c>
      <c r="K6278" t="s">
        <v>21</v>
      </c>
      <c r="L6278" t="s">
        <v>9281</v>
      </c>
      <c r="M6278" t="s">
        <v>9210</v>
      </c>
      <c r="O6278">
        <v>58</v>
      </c>
      <c r="P6278" t="s">
        <v>9225</v>
      </c>
      <c r="Q6278">
        <v>15</v>
      </c>
      <c r="R6278">
        <v>13</v>
      </c>
      <c r="S6278" t="s">
        <v>9257</v>
      </c>
      <c r="T6278" t="s">
        <v>9262</v>
      </c>
      <c r="U6278" t="s">
        <v>9283</v>
      </c>
      <c r="V6278" t="str" cm="1">
        <f t="array" ref="V6278">_xlfn.IFS(Hospital_Emergency_Room_Data[[#This Row],[Day]]&lt;=10,"Start(1-10)",Hospital_Emergency_Room_Data[[#This Row],[Day]]&lt;=20,"Middle(11-20)",Hospital_Emergency_Room_Data[[#This Row],[Day]]&gt;20,"End(21-30)")</f>
        <v>Middle(11-20)</v>
      </c>
    </row>
    <row r="6279" spans="1:22">
      <c r="A6279">
        <v>109372285</v>
      </c>
      <c r="B6279" t="s">
        <v>6283</v>
      </c>
      <c r="C6279" s="1">
        <v>45095</v>
      </c>
      <c r="D6279" t="str">
        <f>TEXT(Hospital_Emergency_Room_Data[[#This Row],[Patient Admission Date]],"mmm")</f>
        <v>Jun</v>
      </c>
      <c r="E6279">
        <f>YEAR(Hospital_Emergency_Room_Data[[#This Row],[Patient Admission Date]])</f>
        <v>2023</v>
      </c>
      <c r="F6279" s="2">
        <v>4.8611111111111112E-2</v>
      </c>
      <c r="G6279" s="8" t="str">
        <f>TEXT(Hospital_Emergency_Room_Data[[#This Row],[Patient Admission Date]],"dddd")</f>
        <v>Sunday</v>
      </c>
      <c r="H6279" t="s">
        <v>41</v>
      </c>
      <c r="I6279">
        <v>59</v>
      </c>
      <c r="J6279" s="5" t="s">
        <v>9219</v>
      </c>
      <c r="K6279" t="s">
        <v>21</v>
      </c>
      <c r="L6279" t="s">
        <v>9281</v>
      </c>
      <c r="M6279" t="s">
        <v>9210</v>
      </c>
      <c r="O6279">
        <v>23</v>
      </c>
      <c r="P6279" t="s">
        <v>9226</v>
      </c>
      <c r="Q6279">
        <v>18</v>
      </c>
      <c r="R6279">
        <v>1</v>
      </c>
      <c r="S6279" t="s">
        <v>9258</v>
      </c>
      <c r="T6279" t="s">
        <v>9262</v>
      </c>
      <c r="U6279" t="s">
        <v>9282</v>
      </c>
      <c r="V6279" t="str" cm="1">
        <f t="array" ref="V6279">_xlfn.IFS(Hospital_Emergency_Room_Data[[#This Row],[Day]]&lt;=10,"Start(1-10)",Hospital_Emergency_Room_Data[[#This Row],[Day]]&lt;=20,"Middle(11-20)",Hospital_Emergency_Room_Data[[#This Row],[Day]]&gt;20,"End(21-30)")</f>
        <v>Middle(11-20)</v>
      </c>
    </row>
    <row r="6280" spans="1:22">
      <c r="A6280">
        <v>567382530</v>
      </c>
      <c r="B6280" t="s">
        <v>6284</v>
      </c>
      <c r="C6280" s="1">
        <v>45543</v>
      </c>
      <c r="D6280" t="str">
        <f>TEXT(Hospital_Emergency_Room_Data[[#This Row],[Patient Admission Date]],"mmm")</f>
        <v>Sep</v>
      </c>
      <c r="E6280">
        <f>YEAR(Hospital_Emergency_Room_Data[[#This Row],[Patient Admission Date]])</f>
        <v>2024</v>
      </c>
      <c r="F6280" s="2">
        <v>0.64375000000000004</v>
      </c>
      <c r="G6280" s="8" t="str">
        <f>TEXT(Hospital_Emergency_Room_Data[[#This Row],[Patient Admission Date]],"dddd")</f>
        <v>Sunday</v>
      </c>
      <c r="H6280" t="s">
        <v>41</v>
      </c>
      <c r="I6280">
        <v>29</v>
      </c>
      <c r="J6280" s="5" t="s">
        <v>9220</v>
      </c>
      <c r="K6280" t="s">
        <v>21</v>
      </c>
      <c r="L6280" t="s">
        <v>9281</v>
      </c>
      <c r="M6280" t="s">
        <v>9210</v>
      </c>
      <c r="O6280">
        <v>27</v>
      </c>
      <c r="P6280" t="s">
        <v>9226</v>
      </c>
      <c r="Q6280">
        <v>8</v>
      </c>
      <c r="R6280">
        <v>15</v>
      </c>
      <c r="S6280" t="s">
        <v>9257</v>
      </c>
      <c r="T6280" t="s">
        <v>9265</v>
      </c>
      <c r="U6280" t="s">
        <v>9282</v>
      </c>
      <c r="V6280" t="str" cm="1">
        <f t="array" ref="V6280">_xlfn.IFS(Hospital_Emergency_Room_Data[[#This Row],[Day]]&lt;=10,"Start(1-10)",Hospital_Emergency_Room_Data[[#This Row],[Day]]&lt;=20,"Middle(11-20)",Hospital_Emergency_Room_Data[[#This Row],[Day]]&gt;20,"End(21-30)")</f>
        <v>Start(1-10)</v>
      </c>
    </row>
    <row r="6281" spans="1:22">
      <c r="A6281">
        <v>321327223</v>
      </c>
      <c r="B6281" t="s">
        <v>6285</v>
      </c>
      <c r="C6281" s="1">
        <v>45549</v>
      </c>
      <c r="D6281" t="str">
        <f>TEXT(Hospital_Emergency_Room_Data[[#This Row],[Patient Admission Date]],"mmm")</f>
        <v>Sep</v>
      </c>
      <c r="E6281">
        <f>YEAR(Hospital_Emergency_Room_Data[[#This Row],[Patient Admission Date]])</f>
        <v>2024</v>
      </c>
      <c r="F6281" s="2">
        <v>0.48194444444444445</v>
      </c>
      <c r="G6281" s="8" t="str">
        <f>TEXT(Hospital_Emergency_Room_Data[[#This Row],[Patient Admission Date]],"dddd")</f>
        <v>Saturday</v>
      </c>
      <c r="H6281" t="s">
        <v>41</v>
      </c>
      <c r="I6281">
        <v>11</v>
      </c>
      <c r="J6281" s="5" t="s">
        <v>9221</v>
      </c>
      <c r="K6281" t="s">
        <v>21</v>
      </c>
      <c r="L6281" t="s">
        <v>9281</v>
      </c>
      <c r="M6281" t="s">
        <v>9210</v>
      </c>
      <c r="O6281">
        <v>33</v>
      </c>
      <c r="P6281" t="s">
        <v>9225</v>
      </c>
      <c r="Q6281">
        <v>14</v>
      </c>
      <c r="R6281">
        <v>11</v>
      </c>
      <c r="S6281" t="s">
        <v>9255</v>
      </c>
      <c r="T6281" t="s">
        <v>9265</v>
      </c>
      <c r="U6281" t="s">
        <v>9300</v>
      </c>
      <c r="V6281" t="str" cm="1">
        <f t="array" ref="V6281">_xlfn.IFS(Hospital_Emergency_Room_Data[[#This Row],[Day]]&lt;=10,"Start(1-10)",Hospital_Emergency_Room_Data[[#This Row],[Day]]&lt;=20,"Middle(11-20)",Hospital_Emergency_Room_Data[[#This Row],[Day]]&gt;20,"End(21-30)")</f>
        <v>Middle(11-20)</v>
      </c>
    </row>
    <row r="6282" spans="1:22">
      <c r="A6282">
        <v>792879816</v>
      </c>
      <c r="B6282" t="s">
        <v>6286</v>
      </c>
      <c r="C6282" s="1">
        <v>45488</v>
      </c>
      <c r="D6282" t="str">
        <f>TEXT(Hospital_Emergency_Room_Data[[#This Row],[Patient Admission Date]],"mmm")</f>
        <v>Jul</v>
      </c>
      <c r="E6282">
        <f>YEAR(Hospital_Emergency_Room_Data[[#This Row],[Patient Admission Date]])</f>
        <v>2024</v>
      </c>
      <c r="F6282" s="2">
        <v>0.19722222222222222</v>
      </c>
      <c r="G6282" s="8" t="str">
        <f>TEXT(Hospital_Emergency_Room_Data[[#This Row],[Patient Admission Date]],"dddd")</f>
        <v>Monday</v>
      </c>
      <c r="H6282" t="s">
        <v>41</v>
      </c>
      <c r="I6282">
        <v>74</v>
      </c>
      <c r="J6282" s="5" t="s">
        <v>9222</v>
      </c>
      <c r="K6282" t="s">
        <v>21</v>
      </c>
      <c r="L6282" t="s">
        <v>9281</v>
      </c>
      <c r="M6282" t="s">
        <v>9210</v>
      </c>
      <c r="O6282">
        <v>59</v>
      </c>
      <c r="P6282" t="s">
        <v>9225</v>
      </c>
      <c r="Q6282">
        <v>15</v>
      </c>
      <c r="R6282">
        <v>4</v>
      </c>
      <c r="S6282" t="s">
        <v>9258</v>
      </c>
      <c r="T6282" t="s">
        <v>9262</v>
      </c>
      <c r="U6282" t="s">
        <v>9283</v>
      </c>
      <c r="V6282" t="str" cm="1">
        <f t="array" ref="V6282">_xlfn.IFS(Hospital_Emergency_Room_Data[[#This Row],[Day]]&lt;=10,"Start(1-10)",Hospital_Emergency_Room_Data[[#This Row],[Day]]&lt;=20,"Middle(11-20)",Hospital_Emergency_Room_Data[[#This Row],[Day]]&gt;20,"End(21-30)")</f>
        <v>Middle(11-20)</v>
      </c>
    </row>
    <row r="6283" spans="1:22">
      <c r="A6283">
        <v>267315874</v>
      </c>
      <c r="B6283" t="s">
        <v>6287</v>
      </c>
      <c r="C6283" s="1">
        <v>45374</v>
      </c>
      <c r="D6283" t="str">
        <f>TEXT(Hospital_Emergency_Room_Data[[#This Row],[Patient Admission Date]],"mmm")</f>
        <v>Mar</v>
      </c>
      <c r="E6283">
        <f>YEAR(Hospital_Emergency_Room_Data[[#This Row],[Patient Admission Date]])</f>
        <v>2024</v>
      </c>
      <c r="F6283" s="2">
        <v>0.15833333333333333</v>
      </c>
      <c r="G6283" s="8" t="str">
        <f>TEXT(Hospital_Emergency_Room_Data[[#This Row],[Patient Admission Date]],"dddd")</f>
        <v>Saturday</v>
      </c>
      <c r="H6283" t="s">
        <v>41</v>
      </c>
      <c r="I6283">
        <v>12</v>
      </c>
      <c r="J6283" s="5" t="s">
        <v>9221</v>
      </c>
      <c r="K6283" t="s">
        <v>21</v>
      </c>
      <c r="L6283" t="s">
        <v>9281</v>
      </c>
      <c r="M6283" t="s">
        <v>9210</v>
      </c>
      <c r="O6283">
        <v>11</v>
      </c>
      <c r="P6283" t="s">
        <v>9226</v>
      </c>
      <c r="Q6283">
        <v>23</v>
      </c>
      <c r="R6283">
        <v>3</v>
      </c>
      <c r="S6283" t="s">
        <v>9258</v>
      </c>
      <c r="T6283" t="s">
        <v>9264</v>
      </c>
      <c r="U6283" t="s">
        <v>9282</v>
      </c>
      <c r="V6283" t="str" cm="1">
        <f t="array" ref="V6283">_xlfn.IFS(Hospital_Emergency_Room_Data[[#This Row],[Day]]&lt;=10,"Start(1-10)",Hospital_Emergency_Room_Data[[#This Row],[Day]]&lt;=20,"Middle(11-20)",Hospital_Emergency_Room_Data[[#This Row],[Day]]&gt;20,"End(21-30)")</f>
        <v>End(21-30)</v>
      </c>
    </row>
    <row r="6284" spans="1:22">
      <c r="A6284">
        <v>395824902</v>
      </c>
      <c r="B6284" t="s">
        <v>6288</v>
      </c>
      <c r="C6284" s="1">
        <v>45564</v>
      </c>
      <c r="D6284" t="str">
        <f>TEXT(Hospital_Emergency_Room_Data[[#This Row],[Patient Admission Date]],"mmm")</f>
        <v>Sep</v>
      </c>
      <c r="E6284">
        <f>YEAR(Hospital_Emergency_Room_Data[[#This Row],[Patient Admission Date]])</f>
        <v>2024</v>
      </c>
      <c r="F6284" s="2">
        <v>0.81874999999999998</v>
      </c>
      <c r="G6284" s="8" t="str">
        <f>TEXT(Hospital_Emergency_Room_Data[[#This Row],[Patient Admission Date]],"dddd")</f>
        <v>Sunday</v>
      </c>
      <c r="H6284" t="s">
        <v>41</v>
      </c>
      <c r="I6284">
        <v>57</v>
      </c>
      <c r="J6284" s="5" t="s">
        <v>9219</v>
      </c>
      <c r="K6284" t="s">
        <v>21</v>
      </c>
      <c r="L6284" t="s">
        <v>9281</v>
      </c>
      <c r="M6284" t="s">
        <v>9210</v>
      </c>
      <c r="O6284">
        <v>15</v>
      </c>
      <c r="P6284" t="s">
        <v>9226</v>
      </c>
      <c r="Q6284">
        <v>29</v>
      </c>
      <c r="R6284">
        <v>19</v>
      </c>
      <c r="S6284" t="s">
        <v>9256</v>
      </c>
      <c r="T6284" t="s">
        <v>9264</v>
      </c>
      <c r="U6284" t="s">
        <v>9282</v>
      </c>
      <c r="V6284" t="str" cm="1">
        <f t="array" ref="V6284">_xlfn.IFS(Hospital_Emergency_Room_Data[[#This Row],[Day]]&lt;=10,"Start(1-10)",Hospital_Emergency_Room_Data[[#This Row],[Day]]&lt;=20,"Middle(11-20)",Hospital_Emergency_Room_Data[[#This Row],[Day]]&gt;20,"End(21-30)")</f>
        <v>End(21-30)</v>
      </c>
    </row>
    <row r="6285" spans="1:22">
      <c r="A6285">
        <v>825041608</v>
      </c>
      <c r="B6285" t="s">
        <v>6289</v>
      </c>
      <c r="C6285" s="1">
        <v>45197</v>
      </c>
      <c r="D6285" t="str">
        <f>TEXT(Hospital_Emergency_Room_Data[[#This Row],[Patient Admission Date]],"mmm")</f>
        <v>Sep</v>
      </c>
      <c r="E6285">
        <f>YEAR(Hospital_Emergency_Room_Data[[#This Row],[Patient Admission Date]])</f>
        <v>2023</v>
      </c>
      <c r="F6285" s="2">
        <v>0.59166666666666667</v>
      </c>
      <c r="G6285" s="8" t="str">
        <f>TEXT(Hospital_Emergency_Room_Data[[#This Row],[Patient Admission Date]],"dddd")</f>
        <v>Thursday</v>
      </c>
      <c r="H6285" t="s">
        <v>41</v>
      </c>
      <c r="I6285">
        <v>38</v>
      </c>
      <c r="J6285" s="5" t="s">
        <v>9223</v>
      </c>
      <c r="K6285" t="s">
        <v>21</v>
      </c>
      <c r="L6285" t="s">
        <v>9281</v>
      </c>
      <c r="M6285" t="s">
        <v>9210</v>
      </c>
      <c r="O6285">
        <v>18</v>
      </c>
      <c r="P6285" t="s">
        <v>9226</v>
      </c>
      <c r="Q6285">
        <v>28</v>
      </c>
      <c r="R6285">
        <v>14</v>
      </c>
      <c r="S6285" t="s">
        <v>9257</v>
      </c>
      <c r="T6285" t="s">
        <v>9264</v>
      </c>
      <c r="U6285" t="s">
        <v>9282</v>
      </c>
      <c r="V6285" t="str" cm="1">
        <f t="array" ref="V6285">_xlfn.IFS(Hospital_Emergency_Room_Data[[#This Row],[Day]]&lt;=10,"Start(1-10)",Hospital_Emergency_Room_Data[[#This Row],[Day]]&lt;=20,"Middle(11-20)",Hospital_Emergency_Room_Data[[#This Row],[Day]]&gt;20,"End(21-30)")</f>
        <v>End(21-30)</v>
      </c>
    </row>
    <row r="6286" spans="1:22">
      <c r="A6286">
        <v>257262912</v>
      </c>
      <c r="B6286" t="s">
        <v>6290</v>
      </c>
      <c r="C6286" s="1">
        <v>45075</v>
      </c>
      <c r="D6286" t="str">
        <f>TEXT(Hospital_Emergency_Room_Data[[#This Row],[Patient Admission Date]],"mmm")</f>
        <v>May</v>
      </c>
      <c r="E6286">
        <f>YEAR(Hospital_Emergency_Room_Data[[#This Row],[Patient Admission Date]])</f>
        <v>2023</v>
      </c>
      <c r="F6286" s="2">
        <v>0.50902777777777775</v>
      </c>
      <c r="G6286" s="8" t="str">
        <f>TEXT(Hospital_Emergency_Room_Data[[#This Row],[Patient Admission Date]],"dddd")</f>
        <v>Monday</v>
      </c>
      <c r="H6286" t="s">
        <v>41</v>
      </c>
      <c r="I6286">
        <v>47</v>
      </c>
      <c r="J6286" s="5" t="s">
        <v>9219</v>
      </c>
      <c r="K6286" t="s">
        <v>21</v>
      </c>
      <c r="L6286" t="s">
        <v>9281</v>
      </c>
      <c r="M6286" t="s">
        <v>9210</v>
      </c>
      <c r="O6286">
        <v>19</v>
      </c>
      <c r="P6286" t="s">
        <v>9226</v>
      </c>
      <c r="Q6286">
        <v>29</v>
      </c>
      <c r="R6286">
        <v>12</v>
      </c>
      <c r="S6286" t="s">
        <v>9257</v>
      </c>
      <c r="T6286" t="s">
        <v>9264</v>
      </c>
      <c r="U6286" t="s">
        <v>9282</v>
      </c>
      <c r="V6286" t="str" cm="1">
        <f t="array" ref="V6286">_xlfn.IFS(Hospital_Emergency_Room_Data[[#This Row],[Day]]&lt;=10,"Start(1-10)",Hospital_Emergency_Room_Data[[#This Row],[Day]]&lt;=20,"Middle(11-20)",Hospital_Emergency_Room_Data[[#This Row],[Day]]&gt;20,"End(21-30)")</f>
        <v>End(21-30)</v>
      </c>
    </row>
    <row r="6287" spans="1:22">
      <c r="A6287">
        <v>350615615</v>
      </c>
      <c r="B6287" t="s">
        <v>6291</v>
      </c>
      <c r="C6287" s="1">
        <v>45360</v>
      </c>
      <c r="D6287" t="str">
        <f>TEXT(Hospital_Emergency_Room_Data[[#This Row],[Patient Admission Date]],"mmm")</f>
        <v>Mar</v>
      </c>
      <c r="E6287">
        <f>YEAR(Hospital_Emergency_Room_Data[[#This Row],[Patient Admission Date]])</f>
        <v>2024</v>
      </c>
      <c r="F6287" s="2">
        <v>0.86805555555555558</v>
      </c>
      <c r="G6287" s="8" t="str">
        <f>TEXT(Hospital_Emergency_Room_Data[[#This Row],[Patient Admission Date]],"dddd")</f>
        <v>Saturday</v>
      </c>
      <c r="H6287" t="s">
        <v>41</v>
      </c>
      <c r="I6287">
        <v>23</v>
      </c>
      <c r="J6287" s="5" t="s">
        <v>9220</v>
      </c>
      <c r="K6287" t="s">
        <v>21</v>
      </c>
      <c r="L6287" t="s">
        <v>9281</v>
      </c>
      <c r="M6287" t="s">
        <v>9210</v>
      </c>
      <c r="O6287">
        <v>28</v>
      </c>
      <c r="P6287" t="s">
        <v>9226</v>
      </c>
      <c r="Q6287">
        <v>9</v>
      </c>
      <c r="R6287">
        <v>20</v>
      </c>
      <c r="S6287" t="s">
        <v>9256</v>
      </c>
      <c r="T6287" t="s">
        <v>9265</v>
      </c>
      <c r="U6287" t="s">
        <v>9282</v>
      </c>
      <c r="V6287" t="str" cm="1">
        <f t="array" ref="V6287">_xlfn.IFS(Hospital_Emergency_Room_Data[[#This Row],[Day]]&lt;=10,"Start(1-10)",Hospital_Emergency_Room_Data[[#This Row],[Day]]&lt;=20,"Middle(11-20)",Hospital_Emergency_Room_Data[[#This Row],[Day]]&gt;20,"End(21-30)")</f>
        <v>Start(1-10)</v>
      </c>
    </row>
    <row r="6288" spans="1:22">
      <c r="A6288">
        <v>730869301</v>
      </c>
      <c r="B6288" t="s">
        <v>6292</v>
      </c>
      <c r="C6288" s="1">
        <v>45486</v>
      </c>
      <c r="D6288" t="str">
        <f>TEXT(Hospital_Emergency_Room_Data[[#This Row],[Patient Admission Date]],"mmm")</f>
        <v>Jul</v>
      </c>
      <c r="E6288">
        <f>YEAR(Hospital_Emergency_Room_Data[[#This Row],[Patient Admission Date]])</f>
        <v>2024</v>
      </c>
      <c r="F6288" s="2">
        <v>0.88472222222222219</v>
      </c>
      <c r="G6288" s="8" t="str">
        <f>TEXT(Hospital_Emergency_Room_Data[[#This Row],[Patient Admission Date]],"dddd")</f>
        <v>Saturday</v>
      </c>
      <c r="H6288" t="s">
        <v>41</v>
      </c>
      <c r="I6288">
        <v>77</v>
      </c>
      <c r="J6288" s="5" t="s">
        <v>9222</v>
      </c>
      <c r="K6288" t="s">
        <v>21</v>
      </c>
      <c r="L6288" t="s">
        <v>9281</v>
      </c>
      <c r="M6288" t="s">
        <v>9210</v>
      </c>
      <c r="O6288">
        <v>33</v>
      </c>
      <c r="P6288" t="s">
        <v>9225</v>
      </c>
      <c r="Q6288">
        <v>13</v>
      </c>
      <c r="R6288">
        <v>21</v>
      </c>
      <c r="S6288" t="s">
        <v>9256</v>
      </c>
      <c r="T6288" t="s">
        <v>9265</v>
      </c>
      <c r="U6288" t="s">
        <v>9300</v>
      </c>
      <c r="V6288" t="str" cm="1">
        <f t="array" ref="V6288">_xlfn.IFS(Hospital_Emergency_Room_Data[[#This Row],[Day]]&lt;=10,"Start(1-10)",Hospital_Emergency_Room_Data[[#This Row],[Day]]&lt;=20,"Middle(11-20)",Hospital_Emergency_Room_Data[[#This Row],[Day]]&gt;20,"End(21-30)")</f>
        <v>Middle(11-20)</v>
      </c>
    </row>
    <row r="6289" spans="1:22">
      <c r="A6289">
        <v>374252767</v>
      </c>
      <c r="B6289" t="s">
        <v>6293</v>
      </c>
      <c r="C6289" s="1">
        <v>45421</v>
      </c>
      <c r="D6289" t="str">
        <f>TEXT(Hospital_Emergency_Room_Data[[#This Row],[Patient Admission Date]],"mmm")</f>
        <v>May</v>
      </c>
      <c r="E6289">
        <f>YEAR(Hospital_Emergency_Room_Data[[#This Row],[Patient Admission Date]])</f>
        <v>2024</v>
      </c>
      <c r="F6289" s="2">
        <v>0.7993055555555556</v>
      </c>
      <c r="G6289" s="8" t="str">
        <f>TEXT(Hospital_Emergency_Room_Data[[#This Row],[Patient Admission Date]],"dddd")</f>
        <v>Thursday</v>
      </c>
      <c r="H6289" t="s">
        <v>41</v>
      </c>
      <c r="I6289">
        <v>49</v>
      </c>
      <c r="J6289" s="5" t="s">
        <v>9219</v>
      </c>
      <c r="K6289" t="s">
        <v>21</v>
      </c>
      <c r="L6289" t="s">
        <v>9281</v>
      </c>
      <c r="M6289" t="s">
        <v>9210</v>
      </c>
      <c r="O6289">
        <v>16</v>
      </c>
      <c r="P6289" t="s">
        <v>9226</v>
      </c>
      <c r="Q6289">
        <v>9</v>
      </c>
      <c r="R6289">
        <v>19</v>
      </c>
      <c r="S6289" t="s">
        <v>9256</v>
      </c>
      <c r="T6289" t="s">
        <v>9265</v>
      </c>
      <c r="U6289" t="s">
        <v>9282</v>
      </c>
      <c r="V6289" t="str" cm="1">
        <f t="array" ref="V6289">_xlfn.IFS(Hospital_Emergency_Room_Data[[#This Row],[Day]]&lt;=10,"Start(1-10)",Hospital_Emergency_Room_Data[[#This Row],[Day]]&lt;=20,"Middle(11-20)",Hospital_Emergency_Room_Data[[#This Row],[Day]]&gt;20,"End(21-30)")</f>
        <v>Start(1-10)</v>
      </c>
    </row>
    <row r="6290" spans="1:22">
      <c r="A6290">
        <v>802435672</v>
      </c>
      <c r="B6290" t="s">
        <v>6294</v>
      </c>
      <c r="C6290" s="1">
        <v>45582</v>
      </c>
      <c r="D6290" t="str">
        <f>TEXT(Hospital_Emergency_Room_Data[[#This Row],[Patient Admission Date]],"mmm")</f>
        <v>Oct</v>
      </c>
      <c r="E6290">
        <f>YEAR(Hospital_Emergency_Room_Data[[#This Row],[Patient Admission Date]])</f>
        <v>2024</v>
      </c>
      <c r="F6290" s="2">
        <v>0.68333333333333335</v>
      </c>
      <c r="G6290" s="8" t="str">
        <f>TEXT(Hospital_Emergency_Room_Data[[#This Row],[Patient Admission Date]],"dddd")</f>
        <v>Thursday</v>
      </c>
      <c r="H6290" t="s">
        <v>41</v>
      </c>
      <c r="I6290">
        <v>21</v>
      </c>
      <c r="J6290" s="5" t="s">
        <v>9220</v>
      </c>
      <c r="K6290" t="s">
        <v>21</v>
      </c>
      <c r="L6290" t="s">
        <v>9281</v>
      </c>
      <c r="M6290" t="s">
        <v>9210</v>
      </c>
      <c r="O6290">
        <v>18</v>
      </c>
      <c r="P6290" t="s">
        <v>9226</v>
      </c>
      <c r="Q6290">
        <v>17</v>
      </c>
      <c r="R6290">
        <v>16</v>
      </c>
      <c r="S6290" t="s">
        <v>9257</v>
      </c>
      <c r="T6290" t="s">
        <v>9262</v>
      </c>
      <c r="U6290" t="s">
        <v>9282</v>
      </c>
      <c r="V6290" t="str" cm="1">
        <f t="array" ref="V6290">_xlfn.IFS(Hospital_Emergency_Room_Data[[#This Row],[Day]]&lt;=10,"Start(1-10)",Hospital_Emergency_Room_Data[[#This Row],[Day]]&lt;=20,"Middle(11-20)",Hospital_Emergency_Room_Data[[#This Row],[Day]]&gt;20,"End(21-30)")</f>
        <v>Middle(11-20)</v>
      </c>
    </row>
    <row r="6291" spans="1:22">
      <c r="A6291">
        <v>333772455</v>
      </c>
      <c r="B6291" t="s">
        <v>6295</v>
      </c>
      <c r="C6291" s="1">
        <v>45434</v>
      </c>
      <c r="D6291" t="str">
        <f>TEXT(Hospital_Emergency_Room_Data[[#This Row],[Patient Admission Date]],"mmm")</f>
        <v>May</v>
      </c>
      <c r="E6291">
        <f>YEAR(Hospital_Emergency_Room_Data[[#This Row],[Patient Admission Date]])</f>
        <v>2024</v>
      </c>
      <c r="F6291" s="2">
        <v>0.31944444444444442</v>
      </c>
      <c r="G6291" s="8" t="str">
        <f>TEXT(Hospital_Emergency_Room_Data[[#This Row],[Patient Admission Date]],"dddd")</f>
        <v>Wednesday</v>
      </c>
      <c r="H6291" t="s">
        <v>41</v>
      </c>
      <c r="I6291">
        <v>58</v>
      </c>
      <c r="J6291" s="5" t="s">
        <v>9219</v>
      </c>
      <c r="K6291" t="s">
        <v>21</v>
      </c>
      <c r="L6291" t="s">
        <v>9281</v>
      </c>
      <c r="M6291" t="s">
        <v>9210</v>
      </c>
      <c r="O6291">
        <v>28</v>
      </c>
      <c r="P6291" t="s">
        <v>9226</v>
      </c>
      <c r="Q6291">
        <v>22</v>
      </c>
      <c r="R6291">
        <v>7</v>
      </c>
      <c r="S6291" t="s">
        <v>9255</v>
      </c>
      <c r="T6291" t="s">
        <v>9264</v>
      </c>
      <c r="U6291" t="s">
        <v>9282</v>
      </c>
      <c r="V6291" t="str" cm="1">
        <f t="array" ref="V6291">_xlfn.IFS(Hospital_Emergency_Room_Data[[#This Row],[Day]]&lt;=10,"Start(1-10)",Hospital_Emergency_Room_Data[[#This Row],[Day]]&lt;=20,"Middle(11-20)",Hospital_Emergency_Room_Data[[#This Row],[Day]]&gt;20,"End(21-30)")</f>
        <v>End(21-30)</v>
      </c>
    </row>
    <row r="6292" spans="1:22">
      <c r="A6292">
        <v>562217626</v>
      </c>
      <c r="B6292" t="s">
        <v>6296</v>
      </c>
      <c r="C6292" s="1">
        <v>45118</v>
      </c>
      <c r="D6292" t="str">
        <f>TEXT(Hospital_Emergency_Room_Data[[#This Row],[Patient Admission Date]],"mmm")</f>
        <v>Jul</v>
      </c>
      <c r="E6292">
        <f>YEAR(Hospital_Emergency_Room_Data[[#This Row],[Patient Admission Date]])</f>
        <v>2023</v>
      </c>
      <c r="F6292" s="2">
        <v>0.27916666666666667</v>
      </c>
      <c r="G6292" s="8" t="str">
        <f>TEXT(Hospital_Emergency_Room_Data[[#This Row],[Patient Admission Date]],"dddd")</f>
        <v>Tuesday</v>
      </c>
      <c r="H6292" t="s">
        <v>41</v>
      </c>
      <c r="I6292">
        <v>21</v>
      </c>
      <c r="J6292" s="5" t="s">
        <v>9220</v>
      </c>
      <c r="K6292" t="s">
        <v>21</v>
      </c>
      <c r="L6292" t="s">
        <v>9281</v>
      </c>
      <c r="M6292" t="s">
        <v>9210</v>
      </c>
      <c r="O6292">
        <v>45</v>
      </c>
      <c r="P6292" t="s">
        <v>9225</v>
      </c>
      <c r="Q6292">
        <v>11</v>
      </c>
      <c r="R6292">
        <v>6</v>
      </c>
      <c r="S6292" t="s">
        <v>9255</v>
      </c>
      <c r="T6292" t="s">
        <v>9265</v>
      </c>
      <c r="U6292" t="s">
        <v>9300</v>
      </c>
      <c r="V6292" t="str" cm="1">
        <f t="array" ref="V6292">_xlfn.IFS(Hospital_Emergency_Room_Data[[#This Row],[Day]]&lt;=10,"Start(1-10)",Hospital_Emergency_Room_Data[[#This Row],[Day]]&lt;=20,"Middle(11-20)",Hospital_Emergency_Room_Data[[#This Row],[Day]]&gt;20,"End(21-30)")</f>
        <v>Middle(11-20)</v>
      </c>
    </row>
    <row r="6293" spans="1:22">
      <c r="A6293">
        <v>294405812</v>
      </c>
      <c r="B6293" t="s">
        <v>6297</v>
      </c>
      <c r="C6293" s="1">
        <v>45281</v>
      </c>
      <c r="D6293" t="str">
        <f>TEXT(Hospital_Emergency_Room_Data[[#This Row],[Patient Admission Date]],"mmm")</f>
        <v>Dec</v>
      </c>
      <c r="E6293">
        <f>YEAR(Hospital_Emergency_Room_Data[[#This Row],[Patient Admission Date]])</f>
        <v>2023</v>
      </c>
      <c r="F6293" s="2">
        <v>0.71180555555555558</v>
      </c>
      <c r="G6293" s="8" t="str">
        <f>TEXT(Hospital_Emergency_Room_Data[[#This Row],[Patient Admission Date]],"dddd")</f>
        <v>Thursday</v>
      </c>
      <c r="H6293" t="s">
        <v>41</v>
      </c>
      <c r="I6293">
        <v>79</v>
      </c>
      <c r="J6293" s="5" t="s">
        <v>9222</v>
      </c>
      <c r="K6293" t="s">
        <v>21</v>
      </c>
      <c r="L6293" t="s">
        <v>9281</v>
      </c>
      <c r="M6293" t="s">
        <v>9210</v>
      </c>
      <c r="O6293">
        <v>55</v>
      </c>
      <c r="P6293" t="s">
        <v>9225</v>
      </c>
      <c r="Q6293">
        <v>21</v>
      </c>
      <c r="R6293">
        <v>17</v>
      </c>
      <c r="S6293" t="s">
        <v>9257</v>
      </c>
      <c r="T6293" t="s">
        <v>9262</v>
      </c>
      <c r="U6293" t="s">
        <v>9283</v>
      </c>
      <c r="V6293" t="str" cm="1">
        <f t="array" ref="V6293">_xlfn.IFS(Hospital_Emergency_Room_Data[[#This Row],[Day]]&lt;=10,"Start(1-10)",Hospital_Emergency_Room_Data[[#This Row],[Day]]&lt;=20,"Middle(11-20)",Hospital_Emergency_Room_Data[[#This Row],[Day]]&gt;20,"End(21-30)")</f>
        <v>End(21-30)</v>
      </c>
    </row>
    <row r="6294" spans="1:22">
      <c r="A6294">
        <v>442038987</v>
      </c>
      <c r="B6294" t="s">
        <v>6298</v>
      </c>
      <c r="C6294" s="1">
        <v>45441</v>
      </c>
      <c r="D6294" t="str">
        <f>TEXT(Hospital_Emergency_Room_Data[[#This Row],[Patient Admission Date]],"mmm")</f>
        <v>May</v>
      </c>
      <c r="E6294">
        <f>YEAR(Hospital_Emergency_Room_Data[[#This Row],[Patient Admission Date]])</f>
        <v>2024</v>
      </c>
      <c r="F6294" s="2">
        <v>0.90625</v>
      </c>
      <c r="G6294" s="8" t="str">
        <f>TEXT(Hospital_Emergency_Room_Data[[#This Row],[Patient Admission Date]],"dddd")</f>
        <v>Wednesday</v>
      </c>
      <c r="H6294" t="s">
        <v>41</v>
      </c>
      <c r="I6294">
        <v>66</v>
      </c>
      <c r="J6294" s="5" t="s">
        <v>9217</v>
      </c>
      <c r="K6294" t="s">
        <v>21</v>
      </c>
      <c r="L6294" t="s">
        <v>9281</v>
      </c>
      <c r="M6294" t="s">
        <v>9210</v>
      </c>
      <c r="O6294">
        <v>14</v>
      </c>
      <c r="P6294" t="s">
        <v>9226</v>
      </c>
      <c r="Q6294">
        <v>29</v>
      </c>
      <c r="R6294">
        <v>21</v>
      </c>
      <c r="S6294" t="s">
        <v>9256</v>
      </c>
      <c r="T6294" t="s">
        <v>9264</v>
      </c>
      <c r="U6294" t="s">
        <v>9282</v>
      </c>
      <c r="V6294" t="str" cm="1">
        <f t="array" ref="V6294">_xlfn.IFS(Hospital_Emergency_Room_Data[[#This Row],[Day]]&lt;=10,"Start(1-10)",Hospital_Emergency_Room_Data[[#This Row],[Day]]&lt;=20,"Middle(11-20)",Hospital_Emergency_Room_Data[[#This Row],[Day]]&gt;20,"End(21-30)")</f>
        <v>End(21-30)</v>
      </c>
    </row>
    <row r="6295" spans="1:22">
      <c r="A6295">
        <v>381345796</v>
      </c>
      <c r="B6295" t="s">
        <v>6299</v>
      </c>
      <c r="C6295" s="1">
        <v>45035</v>
      </c>
      <c r="D6295" t="str">
        <f>TEXT(Hospital_Emergency_Room_Data[[#This Row],[Patient Admission Date]],"mmm")</f>
        <v>Apr</v>
      </c>
      <c r="E6295">
        <f>YEAR(Hospital_Emergency_Room_Data[[#This Row],[Patient Admission Date]])</f>
        <v>2023</v>
      </c>
      <c r="F6295" s="2">
        <v>0.67500000000000004</v>
      </c>
      <c r="G6295" s="8" t="str">
        <f>TEXT(Hospital_Emergency_Room_Data[[#This Row],[Patient Admission Date]],"dddd")</f>
        <v>Wednesday</v>
      </c>
      <c r="H6295" t="s">
        <v>41</v>
      </c>
      <c r="I6295">
        <v>66</v>
      </c>
      <c r="J6295" s="5" t="s">
        <v>9217</v>
      </c>
      <c r="K6295" t="s">
        <v>21</v>
      </c>
      <c r="L6295" t="s">
        <v>9281</v>
      </c>
      <c r="M6295" t="s">
        <v>9210</v>
      </c>
      <c r="O6295">
        <v>18</v>
      </c>
      <c r="P6295" t="s">
        <v>9226</v>
      </c>
      <c r="Q6295">
        <v>19</v>
      </c>
      <c r="R6295">
        <v>16</v>
      </c>
      <c r="S6295" t="s">
        <v>9257</v>
      </c>
      <c r="T6295" t="s">
        <v>9262</v>
      </c>
      <c r="U6295" t="s">
        <v>9282</v>
      </c>
      <c r="V6295" t="str" cm="1">
        <f t="array" ref="V6295">_xlfn.IFS(Hospital_Emergency_Room_Data[[#This Row],[Day]]&lt;=10,"Start(1-10)",Hospital_Emergency_Room_Data[[#This Row],[Day]]&lt;=20,"Middle(11-20)",Hospital_Emergency_Room_Data[[#This Row],[Day]]&gt;20,"End(21-30)")</f>
        <v>Middle(11-20)</v>
      </c>
    </row>
    <row r="6296" spans="1:22">
      <c r="A6296">
        <v>552641478</v>
      </c>
      <c r="B6296" t="s">
        <v>6300</v>
      </c>
      <c r="C6296" s="1">
        <v>45557</v>
      </c>
      <c r="D6296" t="str">
        <f>TEXT(Hospital_Emergency_Room_Data[[#This Row],[Patient Admission Date]],"mmm")</f>
        <v>Sep</v>
      </c>
      <c r="E6296">
        <f>YEAR(Hospital_Emergency_Room_Data[[#This Row],[Patient Admission Date]])</f>
        <v>2024</v>
      </c>
      <c r="F6296" s="2">
        <v>0.56944444444444442</v>
      </c>
      <c r="G6296" s="8" t="str">
        <f>TEXT(Hospital_Emergency_Room_Data[[#This Row],[Patient Admission Date]],"dddd")</f>
        <v>Sunday</v>
      </c>
      <c r="H6296" t="s">
        <v>41</v>
      </c>
      <c r="I6296">
        <v>66</v>
      </c>
      <c r="J6296" s="5" t="s">
        <v>9217</v>
      </c>
      <c r="K6296" t="s">
        <v>21</v>
      </c>
      <c r="L6296" t="s">
        <v>9281</v>
      </c>
      <c r="M6296" t="s">
        <v>9210</v>
      </c>
      <c r="O6296">
        <v>26</v>
      </c>
      <c r="P6296" t="s">
        <v>9226</v>
      </c>
      <c r="Q6296">
        <v>22</v>
      </c>
      <c r="R6296">
        <v>13</v>
      </c>
      <c r="S6296" t="s">
        <v>9257</v>
      </c>
      <c r="T6296" t="s">
        <v>9264</v>
      </c>
      <c r="U6296" t="s">
        <v>9282</v>
      </c>
      <c r="V6296" t="str" cm="1">
        <f t="array" ref="V6296">_xlfn.IFS(Hospital_Emergency_Room_Data[[#This Row],[Day]]&lt;=10,"Start(1-10)",Hospital_Emergency_Room_Data[[#This Row],[Day]]&lt;=20,"Middle(11-20)",Hospital_Emergency_Room_Data[[#This Row],[Day]]&gt;20,"End(21-30)")</f>
        <v>End(21-30)</v>
      </c>
    </row>
    <row r="6297" spans="1:22">
      <c r="A6297">
        <v>834472893</v>
      </c>
      <c r="B6297" t="s">
        <v>6301</v>
      </c>
      <c r="C6297" s="1">
        <v>45353</v>
      </c>
      <c r="D6297" t="str">
        <f>TEXT(Hospital_Emergency_Room_Data[[#This Row],[Patient Admission Date]],"mmm")</f>
        <v>Mar</v>
      </c>
      <c r="E6297">
        <f>YEAR(Hospital_Emergency_Room_Data[[#This Row],[Patient Admission Date]])</f>
        <v>2024</v>
      </c>
      <c r="F6297" s="2">
        <v>0.28819444444444442</v>
      </c>
      <c r="G6297" s="8" t="str">
        <f>TEXT(Hospital_Emergency_Room_Data[[#This Row],[Patient Admission Date]],"dddd")</f>
        <v>Saturday</v>
      </c>
      <c r="H6297" t="s">
        <v>41</v>
      </c>
      <c r="I6297">
        <v>77</v>
      </c>
      <c r="J6297" s="5" t="s">
        <v>9222</v>
      </c>
      <c r="K6297" t="s">
        <v>21</v>
      </c>
      <c r="L6297" t="s">
        <v>9281</v>
      </c>
      <c r="M6297" t="s">
        <v>9210</v>
      </c>
      <c r="O6297">
        <v>56</v>
      </c>
      <c r="P6297" t="s">
        <v>9225</v>
      </c>
      <c r="Q6297">
        <v>2</v>
      </c>
      <c r="R6297">
        <v>6</v>
      </c>
      <c r="S6297" t="s">
        <v>9255</v>
      </c>
      <c r="T6297" t="s">
        <v>9263</v>
      </c>
      <c r="U6297" t="s">
        <v>9283</v>
      </c>
      <c r="V6297" t="str" cm="1">
        <f t="array" ref="V6297">_xlfn.IFS(Hospital_Emergency_Room_Data[[#This Row],[Day]]&lt;=10,"Start(1-10)",Hospital_Emergency_Room_Data[[#This Row],[Day]]&lt;=20,"Middle(11-20)",Hospital_Emergency_Room_Data[[#This Row],[Day]]&gt;20,"End(21-30)")</f>
        <v>Start(1-10)</v>
      </c>
    </row>
    <row r="6298" spans="1:22">
      <c r="A6298">
        <v>586805588</v>
      </c>
      <c r="B6298" t="s">
        <v>6302</v>
      </c>
      <c r="C6298" s="1">
        <v>45538</v>
      </c>
      <c r="D6298" t="str">
        <f>TEXT(Hospital_Emergency_Room_Data[[#This Row],[Patient Admission Date]],"mmm")</f>
        <v>Sep</v>
      </c>
      <c r="E6298">
        <f>YEAR(Hospital_Emergency_Room_Data[[#This Row],[Patient Admission Date]])</f>
        <v>2024</v>
      </c>
      <c r="F6298" s="2">
        <v>0.99930555555555556</v>
      </c>
      <c r="G6298" s="8" t="str">
        <f>TEXT(Hospital_Emergency_Room_Data[[#This Row],[Patient Admission Date]],"dddd")</f>
        <v>Tuesday</v>
      </c>
      <c r="H6298" t="s">
        <v>41</v>
      </c>
      <c r="I6298">
        <v>45</v>
      </c>
      <c r="J6298" s="5" t="s">
        <v>9219</v>
      </c>
      <c r="K6298" t="s">
        <v>21</v>
      </c>
      <c r="L6298" t="s">
        <v>9281</v>
      </c>
      <c r="M6298" t="s">
        <v>9210</v>
      </c>
      <c r="O6298">
        <v>11</v>
      </c>
      <c r="P6298" t="s">
        <v>9226</v>
      </c>
      <c r="Q6298">
        <v>3</v>
      </c>
      <c r="R6298">
        <v>23</v>
      </c>
      <c r="S6298" t="s">
        <v>9256</v>
      </c>
      <c r="T6298" t="s">
        <v>9263</v>
      </c>
      <c r="U6298" t="s">
        <v>9282</v>
      </c>
      <c r="V6298" t="str" cm="1">
        <f t="array" ref="V6298">_xlfn.IFS(Hospital_Emergency_Room_Data[[#This Row],[Day]]&lt;=10,"Start(1-10)",Hospital_Emergency_Room_Data[[#This Row],[Day]]&lt;=20,"Middle(11-20)",Hospital_Emergency_Room_Data[[#This Row],[Day]]&gt;20,"End(21-30)")</f>
        <v>Start(1-10)</v>
      </c>
    </row>
    <row r="6299" spans="1:22">
      <c r="A6299">
        <v>717436092</v>
      </c>
      <c r="B6299" t="s">
        <v>6303</v>
      </c>
      <c r="C6299" s="1">
        <v>45036</v>
      </c>
      <c r="D6299" t="str">
        <f>TEXT(Hospital_Emergency_Room_Data[[#This Row],[Patient Admission Date]],"mmm")</f>
        <v>Apr</v>
      </c>
      <c r="E6299">
        <f>YEAR(Hospital_Emergency_Room_Data[[#This Row],[Patient Admission Date]])</f>
        <v>2023</v>
      </c>
      <c r="F6299" s="2">
        <v>0.41041666666666665</v>
      </c>
      <c r="G6299" s="8" t="str">
        <f>TEXT(Hospital_Emergency_Room_Data[[#This Row],[Patient Admission Date]],"dddd")</f>
        <v>Thursday</v>
      </c>
      <c r="H6299" t="s">
        <v>41</v>
      </c>
      <c r="I6299">
        <v>70</v>
      </c>
      <c r="J6299" s="5" t="s">
        <v>9222</v>
      </c>
      <c r="K6299" t="s">
        <v>21</v>
      </c>
      <c r="L6299" t="s">
        <v>9281</v>
      </c>
      <c r="M6299" t="s">
        <v>9210</v>
      </c>
      <c r="O6299">
        <v>15</v>
      </c>
      <c r="P6299" t="s">
        <v>9226</v>
      </c>
      <c r="Q6299">
        <v>20</v>
      </c>
      <c r="R6299">
        <v>9</v>
      </c>
      <c r="S6299" t="s">
        <v>9255</v>
      </c>
      <c r="T6299" t="s">
        <v>9262</v>
      </c>
      <c r="U6299" t="s">
        <v>9282</v>
      </c>
      <c r="V6299" t="str" cm="1">
        <f t="array" ref="V6299">_xlfn.IFS(Hospital_Emergency_Room_Data[[#This Row],[Day]]&lt;=10,"Start(1-10)",Hospital_Emergency_Room_Data[[#This Row],[Day]]&lt;=20,"Middle(11-20)",Hospital_Emergency_Room_Data[[#This Row],[Day]]&gt;20,"End(21-30)")</f>
        <v>Middle(11-20)</v>
      </c>
    </row>
    <row r="6300" spans="1:22">
      <c r="A6300">
        <v>710353311</v>
      </c>
      <c r="B6300" t="s">
        <v>6304</v>
      </c>
      <c r="C6300" s="1">
        <v>45523</v>
      </c>
      <c r="D6300" t="str">
        <f>TEXT(Hospital_Emergency_Room_Data[[#This Row],[Patient Admission Date]],"mmm")</f>
        <v>Aug</v>
      </c>
      <c r="E6300">
        <f>YEAR(Hospital_Emergency_Room_Data[[#This Row],[Patient Admission Date]])</f>
        <v>2024</v>
      </c>
      <c r="F6300" s="2">
        <v>0.43958333333333333</v>
      </c>
      <c r="G6300" s="8" t="str">
        <f>TEXT(Hospital_Emergency_Room_Data[[#This Row],[Patient Admission Date]],"dddd")</f>
        <v>Monday</v>
      </c>
      <c r="H6300" t="s">
        <v>41</v>
      </c>
      <c r="I6300">
        <v>29</v>
      </c>
      <c r="J6300" s="5" t="s">
        <v>9220</v>
      </c>
      <c r="K6300" t="s">
        <v>21</v>
      </c>
      <c r="L6300" t="s">
        <v>9281</v>
      </c>
      <c r="M6300" t="s">
        <v>9210</v>
      </c>
      <c r="O6300">
        <v>18</v>
      </c>
      <c r="P6300" t="s">
        <v>9226</v>
      </c>
      <c r="Q6300">
        <v>19</v>
      </c>
      <c r="R6300">
        <v>10</v>
      </c>
      <c r="S6300" t="s">
        <v>9255</v>
      </c>
      <c r="T6300" t="s">
        <v>9262</v>
      </c>
      <c r="U6300" t="s">
        <v>9282</v>
      </c>
      <c r="V6300" t="str" cm="1">
        <f t="array" ref="V6300">_xlfn.IFS(Hospital_Emergency_Room_Data[[#This Row],[Day]]&lt;=10,"Start(1-10)",Hospital_Emergency_Room_Data[[#This Row],[Day]]&lt;=20,"Middle(11-20)",Hospital_Emergency_Room_Data[[#This Row],[Day]]&gt;20,"End(21-30)")</f>
        <v>Middle(11-20)</v>
      </c>
    </row>
    <row r="6301" spans="1:22">
      <c r="A6301">
        <v>873709664</v>
      </c>
      <c r="B6301" t="s">
        <v>6305</v>
      </c>
      <c r="C6301" s="1">
        <v>45151</v>
      </c>
      <c r="D6301" t="str">
        <f>TEXT(Hospital_Emergency_Room_Data[[#This Row],[Patient Admission Date]],"mmm")</f>
        <v>Aug</v>
      </c>
      <c r="E6301">
        <f>YEAR(Hospital_Emergency_Room_Data[[#This Row],[Patient Admission Date]])</f>
        <v>2023</v>
      </c>
      <c r="F6301" s="2">
        <v>6.3194444444444442E-2</v>
      </c>
      <c r="G6301" s="8" t="str">
        <f>TEXT(Hospital_Emergency_Room_Data[[#This Row],[Patient Admission Date]],"dddd")</f>
        <v>Sunday</v>
      </c>
      <c r="H6301" t="s">
        <v>41</v>
      </c>
      <c r="I6301">
        <v>45</v>
      </c>
      <c r="J6301" s="5" t="s">
        <v>9219</v>
      </c>
      <c r="K6301" t="s">
        <v>21</v>
      </c>
      <c r="L6301" t="s">
        <v>9281</v>
      </c>
      <c r="M6301" t="s">
        <v>9210</v>
      </c>
      <c r="O6301">
        <v>30</v>
      </c>
      <c r="P6301" t="s">
        <v>9225</v>
      </c>
      <c r="Q6301">
        <v>13</v>
      </c>
      <c r="R6301">
        <v>1</v>
      </c>
      <c r="S6301" t="s">
        <v>9258</v>
      </c>
      <c r="T6301" t="s">
        <v>9265</v>
      </c>
      <c r="U6301" t="s">
        <v>9282</v>
      </c>
      <c r="V6301" t="str" cm="1">
        <f t="array" ref="V6301">_xlfn.IFS(Hospital_Emergency_Room_Data[[#This Row],[Day]]&lt;=10,"Start(1-10)",Hospital_Emergency_Room_Data[[#This Row],[Day]]&lt;=20,"Middle(11-20)",Hospital_Emergency_Room_Data[[#This Row],[Day]]&gt;20,"End(21-30)")</f>
        <v>Middle(11-20)</v>
      </c>
    </row>
    <row r="6302" spans="1:22">
      <c r="A6302">
        <v>115984542</v>
      </c>
      <c r="B6302" t="s">
        <v>6306</v>
      </c>
      <c r="C6302" s="1">
        <v>45555</v>
      </c>
      <c r="D6302" t="str">
        <f>TEXT(Hospital_Emergency_Room_Data[[#This Row],[Patient Admission Date]],"mmm")</f>
        <v>Sep</v>
      </c>
      <c r="E6302">
        <f>YEAR(Hospital_Emergency_Room_Data[[#This Row],[Patient Admission Date]])</f>
        <v>2024</v>
      </c>
      <c r="F6302" s="2">
        <v>0.99236111111111114</v>
      </c>
      <c r="G6302" s="8" t="str">
        <f>TEXT(Hospital_Emergency_Room_Data[[#This Row],[Patient Admission Date]],"dddd")</f>
        <v>Friday</v>
      </c>
      <c r="H6302" t="s">
        <v>41</v>
      </c>
      <c r="I6302">
        <v>7</v>
      </c>
      <c r="J6302" s="5" t="s">
        <v>9221</v>
      </c>
      <c r="K6302" t="s">
        <v>21</v>
      </c>
      <c r="L6302" t="s">
        <v>9281</v>
      </c>
      <c r="M6302" t="s">
        <v>9210</v>
      </c>
      <c r="O6302">
        <v>31</v>
      </c>
      <c r="P6302" t="s">
        <v>9225</v>
      </c>
      <c r="Q6302">
        <v>20</v>
      </c>
      <c r="R6302">
        <v>23</v>
      </c>
      <c r="S6302" t="s">
        <v>9256</v>
      </c>
      <c r="T6302" t="s">
        <v>9262</v>
      </c>
      <c r="U6302" t="s">
        <v>9300</v>
      </c>
      <c r="V6302" t="str" cm="1">
        <f t="array" ref="V6302">_xlfn.IFS(Hospital_Emergency_Room_Data[[#This Row],[Day]]&lt;=10,"Start(1-10)",Hospital_Emergency_Room_Data[[#This Row],[Day]]&lt;=20,"Middle(11-20)",Hospital_Emergency_Room_Data[[#This Row],[Day]]&gt;20,"End(21-30)")</f>
        <v>Middle(11-20)</v>
      </c>
    </row>
    <row r="6303" spans="1:22">
      <c r="A6303">
        <v>663781073</v>
      </c>
      <c r="B6303" t="s">
        <v>6307</v>
      </c>
      <c r="C6303" s="1">
        <v>45138</v>
      </c>
      <c r="D6303" t="str">
        <f>TEXT(Hospital_Emergency_Room_Data[[#This Row],[Patient Admission Date]],"mmm")</f>
        <v>Jul</v>
      </c>
      <c r="E6303">
        <f>YEAR(Hospital_Emergency_Room_Data[[#This Row],[Patient Admission Date]])</f>
        <v>2023</v>
      </c>
      <c r="F6303" s="2">
        <v>0.7993055555555556</v>
      </c>
      <c r="G6303" s="8" t="str">
        <f>TEXT(Hospital_Emergency_Room_Data[[#This Row],[Patient Admission Date]],"dddd")</f>
        <v>Monday</v>
      </c>
      <c r="H6303" t="s">
        <v>41</v>
      </c>
      <c r="I6303">
        <v>72</v>
      </c>
      <c r="J6303" s="5" t="s">
        <v>9222</v>
      </c>
      <c r="K6303" t="s">
        <v>21</v>
      </c>
      <c r="L6303" t="s">
        <v>9281</v>
      </c>
      <c r="M6303" t="s">
        <v>9210</v>
      </c>
      <c r="O6303">
        <v>33</v>
      </c>
      <c r="P6303" t="s">
        <v>9225</v>
      </c>
      <c r="Q6303">
        <v>31</v>
      </c>
      <c r="R6303">
        <v>19</v>
      </c>
      <c r="S6303" t="s">
        <v>9256</v>
      </c>
      <c r="T6303" t="s">
        <v>9264</v>
      </c>
      <c r="U6303" t="s">
        <v>9300</v>
      </c>
      <c r="V6303" t="str" cm="1">
        <f t="array" ref="V6303">_xlfn.IFS(Hospital_Emergency_Room_Data[[#This Row],[Day]]&lt;=10,"Start(1-10)",Hospital_Emergency_Room_Data[[#This Row],[Day]]&lt;=20,"Middle(11-20)",Hospital_Emergency_Room_Data[[#This Row],[Day]]&gt;20,"End(21-30)")</f>
        <v>End(21-30)</v>
      </c>
    </row>
    <row r="6304" spans="1:22">
      <c r="A6304">
        <v>172362378</v>
      </c>
      <c r="B6304" t="s">
        <v>6308</v>
      </c>
      <c r="C6304" s="1">
        <v>45536</v>
      </c>
      <c r="D6304" t="str">
        <f>TEXT(Hospital_Emergency_Room_Data[[#This Row],[Patient Admission Date]],"mmm")</f>
        <v>Sep</v>
      </c>
      <c r="E6304">
        <f>YEAR(Hospital_Emergency_Room_Data[[#This Row],[Patient Admission Date]])</f>
        <v>2024</v>
      </c>
      <c r="F6304" s="2">
        <v>0.13333333333333333</v>
      </c>
      <c r="G6304" s="8" t="str">
        <f>TEXT(Hospital_Emergency_Room_Data[[#This Row],[Patient Admission Date]],"dddd")</f>
        <v>Sunday</v>
      </c>
      <c r="H6304" t="s">
        <v>41</v>
      </c>
      <c r="I6304">
        <v>58</v>
      </c>
      <c r="J6304" s="5" t="s">
        <v>9219</v>
      </c>
      <c r="K6304" t="s">
        <v>21</v>
      </c>
      <c r="L6304" t="s">
        <v>9281</v>
      </c>
      <c r="M6304" t="s">
        <v>9210</v>
      </c>
      <c r="O6304">
        <v>38</v>
      </c>
      <c r="P6304" t="s">
        <v>9225</v>
      </c>
      <c r="Q6304">
        <v>1</v>
      </c>
      <c r="R6304">
        <v>3</v>
      </c>
      <c r="S6304" t="s">
        <v>9258</v>
      </c>
      <c r="T6304" t="s">
        <v>9263</v>
      </c>
      <c r="U6304" t="s">
        <v>9300</v>
      </c>
      <c r="V6304" t="str" cm="1">
        <f t="array" ref="V6304">_xlfn.IFS(Hospital_Emergency_Room_Data[[#This Row],[Day]]&lt;=10,"Start(1-10)",Hospital_Emergency_Room_Data[[#This Row],[Day]]&lt;=20,"Middle(11-20)",Hospital_Emergency_Room_Data[[#This Row],[Day]]&gt;20,"End(21-30)")</f>
        <v>Start(1-10)</v>
      </c>
    </row>
    <row r="6305" spans="1:22">
      <c r="A6305">
        <v>548347659</v>
      </c>
      <c r="B6305" t="s">
        <v>6309</v>
      </c>
      <c r="C6305" s="1">
        <v>45158</v>
      </c>
      <c r="D6305" t="str">
        <f>TEXT(Hospital_Emergency_Room_Data[[#This Row],[Patient Admission Date]],"mmm")</f>
        <v>Aug</v>
      </c>
      <c r="E6305">
        <f>YEAR(Hospital_Emergency_Room_Data[[#This Row],[Patient Admission Date]])</f>
        <v>2023</v>
      </c>
      <c r="F6305" s="2">
        <v>0.45069444444444445</v>
      </c>
      <c r="G6305" s="8" t="str">
        <f>TEXT(Hospital_Emergency_Room_Data[[#This Row],[Patient Admission Date]],"dddd")</f>
        <v>Sunday</v>
      </c>
      <c r="H6305" t="s">
        <v>41</v>
      </c>
      <c r="I6305">
        <v>34</v>
      </c>
      <c r="J6305" s="5" t="s">
        <v>9223</v>
      </c>
      <c r="K6305" t="s">
        <v>21</v>
      </c>
      <c r="L6305" t="s">
        <v>9281</v>
      </c>
      <c r="M6305" t="s">
        <v>9210</v>
      </c>
      <c r="O6305">
        <v>42</v>
      </c>
      <c r="P6305" t="s">
        <v>9225</v>
      </c>
      <c r="Q6305">
        <v>20</v>
      </c>
      <c r="R6305">
        <v>10</v>
      </c>
      <c r="S6305" t="s">
        <v>9255</v>
      </c>
      <c r="T6305" t="s">
        <v>9262</v>
      </c>
      <c r="U6305" t="s">
        <v>9300</v>
      </c>
      <c r="V6305" t="str" cm="1">
        <f t="array" ref="V6305">_xlfn.IFS(Hospital_Emergency_Room_Data[[#This Row],[Day]]&lt;=10,"Start(1-10)",Hospital_Emergency_Room_Data[[#This Row],[Day]]&lt;=20,"Middle(11-20)",Hospital_Emergency_Room_Data[[#This Row],[Day]]&gt;20,"End(21-30)")</f>
        <v>Middle(11-20)</v>
      </c>
    </row>
    <row r="6306" spans="1:22">
      <c r="A6306">
        <v>186915001</v>
      </c>
      <c r="B6306" t="s">
        <v>6310</v>
      </c>
      <c r="C6306" s="1">
        <v>45316</v>
      </c>
      <c r="D6306" t="str">
        <f>TEXT(Hospital_Emergency_Room_Data[[#This Row],[Patient Admission Date]],"mmm")</f>
        <v>Jan</v>
      </c>
      <c r="E6306">
        <f>YEAR(Hospital_Emergency_Room_Data[[#This Row],[Patient Admission Date]])</f>
        <v>2024</v>
      </c>
      <c r="F6306" s="2">
        <v>0.16458333333333333</v>
      </c>
      <c r="G6306" s="8" t="str">
        <f>TEXT(Hospital_Emergency_Room_Data[[#This Row],[Patient Admission Date]],"dddd")</f>
        <v>Thursday</v>
      </c>
      <c r="H6306" t="s">
        <v>41</v>
      </c>
      <c r="I6306">
        <v>18</v>
      </c>
      <c r="J6306" s="5" t="s">
        <v>9220</v>
      </c>
      <c r="K6306" t="s">
        <v>21</v>
      </c>
      <c r="L6306" t="s">
        <v>9281</v>
      </c>
      <c r="M6306" t="s">
        <v>9210</v>
      </c>
      <c r="O6306">
        <v>44</v>
      </c>
      <c r="P6306" t="s">
        <v>9225</v>
      </c>
      <c r="Q6306">
        <v>25</v>
      </c>
      <c r="R6306">
        <v>3</v>
      </c>
      <c r="S6306" t="s">
        <v>9258</v>
      </c>
      <c r="T6306" t="s">
        <v>9264</v>
      </c>
      <c r="U6306" t="s">
        <v>9300</v>
      </c>
      <c r="V6306" t="str" cm="1">
        <f t="array" ref="V6306">_xlfn.IFS(Hospital_Emergency_Room_Data[[#This Row],[Day]]&lt;=10,"Start(1-10)",Hospital_Emergency_Room_Data[[#This Row],[Day]]&lt;=20,"Middle(11-20)",Hospital_Emergency_Room_Data[[#This Row],[Day]]&gt;20,"End(21-30)")</f>
        <v>End(21-30)</v>
      </c>
    </row>
    <row r="6307" spans="1:22">
      <c r="A6307">
        <v>406827977</v>
      </c>
      <c r="B6307" t="s">
        <v>6311</v>
      </c>
      <c r="C6307" s="1">
        <v>45262</v>
      </c>
      <c r="D6307" t="str">
        <f>TEXT(Hospital_Emergency_Room_Data[[#This Row],[Patient Admission Date]],"mmm")</f>
        <v>Dec</v>
      </c>
      <c r="E6307">
        <f>YEAR(Hospital_Emergency_Room_Data[[#This Row],[Patient Admission Date]])</f>
        <v>2023</v>
      </c>
      <c r="F6307" s="2">
        <v>7.7777777777777779E-2</v>
      </c>
      <c r="G6307" s="8" t="str">
        <f>TEXT(Hospital_Emergency_Room_Data[[#This Row],[Patient Admission Date]],"dddd")</f>
        <v>Saturday</v>
      </c>
      <c r="H6307" t="s">
        <v>41</v>
      </c>
      <c r="I6307">
        <v>55</v>
      </c>
      <c r="J6307" s="5" t="s">
        <v>9219</v>
      </c>
      <c r="K6307" t="s">
        <v>21</v>
      </c>
      <c r="L6307" t="s">
        <v>9281</v>
      </c>
      <c r="M6307" t="s">
        <v>9210</v>
      </c>
      <c r="O6307">
        <v>48</v>
      </c>
      <c r="P6307" t="s">
        <v>9225</v>
      </c>
      <c r="Q6307">
        <v>2</v>
      </c>
      <c r="R6307">
        <v>1</v>
      </c>
      <c r="S6307" t="s">
        <v>9258</v>
      </c>
      <c r="T6307" t="s">
        <v>9263</v>
      </c>
      <c r="U6307" t="s">
        <v>9283</v>
      </c>
      <c r="V6307" t="str" cm="1">
        <f t="array" ref="V6307">_xlfn.IFS(Hospital_Emergency_Room_Data[[#This Row],[Day]]&lt;=10,"Start(1-10)",Hospital_Emergency_Room_Data[[#This Row],[Day]]&lt;=20,"Middle(11-20)",Hospital_Emergency_Room_Data[[#This Row],[Day]]&gt;20,"End(21-30)")</f>
        <v>Start(1-10)</v>
      </c>
    </row>
    <row r="6308" spans="1:22">
      <c r="A6308">
        <v>394174256</v>
      </c>
      <c r="B6308" t="s">
        <v>6312</v>
      </c>
      <c r="C6308" s="1">
        <v>45108</v>
      </c>
      <c r="D6308" t="str">
        <f>TEXT(Hospital_Emergency_Room_Data[[#This Row],[Patient Admission Date]],"mmm")</f>
        <v>Jul</v>
      </c>
      <c r="E6308">
        <f>YEAR(Hospital_Emergency_Room_Data[[#This Row],[Patient Admission Date]])</f>
        <v>2023</v>
      </c>
      <c r="F6308" s="2">
        <v>0.24861111111111112</v>
      </c>
      <c r="G6308" s="8" t="str">
        <f>TEXT(Hospital_Emergency_Room_Data[[#This Row],[Patient Admission Date]],"dddd")</f>
        <v>Saturday</v>
      </c>
      <c r="H6308" t="s">
        <v>41</v>
      </c>
      <c r="I6308">
        <v>17</v>
      </c>
      <c r="J6308" s="5" t="s">
        <v>9220</v>
      </c>
      <c r="K6308" t="s">
        <v>21</v>
      </c>
      <c r="L6308" t="s">
        <v>9281</v>
      </c>
      <c r="M6308" t="s">
        <v>9210</v>
      </c>
      <c r="O6308">
        <v>52</v>
      </c>
      <c r="P6308" t="s">
        <v>9225</v>
      </c>
      <c r="Q6308">
        <v>1</v>
      </c>
      <c r="R6308">
        <v>5</v>
      </c>
      <c r="S6308" t="s">
        <v>9258</v>
      </c>
      <c r="T6308" t="s">
        <v>9263</v>
      </c>
      <c r="U6308" t="s">
        <v>9283</v>
      </c>
      <c r="V6308" t="str" cm="1">
        <f t="array" ref="V6308">_xlfn.IFS(Hospital_Emergency_Room_Data[[#This Row],[Day]]&lt;=10,"Start(1-10)",Hospital_Emergency_Room_Data[[#This Row],[Day]]&lt;=20,"Middle(11-20)",Hospital_Emergency_Room_Data[[#This Row],[Day]]&gt;20,"End(21-30)")</f>
        <v>Start(1-10)</v>
      </c>
    </row>
    <row r="6309" spans="1:22">
      <c r="A6309">
        <v>653908789</v>
      </c>
      <c r="B6309" t="s">
        <v>6313</v>
      </c>
      <c r="C6309" s="1">
        <v>45375</v>
      </c>
      <c r="D6309" t="str">
        <f>TEXT(Hospital_Emergency_Room_Data[[#This Row],[Patient Admission Date]],"mmm")</f>
        <v>Mar</v>
      </c>
      <c r="E6309">
        <f>YEAR(Hospital_Emergency_Room_Data[[#This Row],[Patient Admission Date]])</f>
        <v>2024</v>
      </c>
      <c r="F6309" s="2">
        <v>0.61875000000000002</v>
      </c>
      <c r="G6309" s="8" t="str">
        <f>TEXT(Hospital_Emergency_Room_Data[[#This Row],[Patient Admission Date]],"dddd")</f>
        <v>Sunday</v>
      </c>
      <c r="H6309" t="s">
        <v>41</v>
      </c>
      <c r="I6309">
        <v>28</v>
      </c>
      <c r="J6309" s="5" t="s">
        <v>9220</v>
      </c>
      <c r="K6309" t="s">
        <v>21</v>
      </c>
      <c r="L6309" t="s">
        <v>9281</v>
      </c>
      <c r="M6309" t="s">
        <v>9210</v>
      </c>
      <c r="O6309">
        <v>59</v>
      </c>
      <c r="P6309" t="s">
        <v>9225</v>
      </c>
      <c r="Q6309">
        <v>24</v>
      </c>
      <c r="R6309">
        <v>14</v>
      </c>
      <c r="S6309" t="s">
        <v>9257</v>
      </c>
      <c r="T6309" t="s">
        <v>9264</v>
      </c>
      <c r="U6309" t="s">
        <v>9283</v>
      </c>
      <c r="V6309" t="str" cm="1">
        <f t="array" ref="V6309">_xlfn.IFS(Hospital_Emergency_Room_Data[[#This Row],[Day]]&lt;=10,"Start(1-10)",Hospital_Emergency_Room_Data[[#This Row],[Day]]&lt;=20,"Middle(11-20)",Hospital_Emergency_Room_Data[[#This Row],[Day]]&gt;20,"End(21-30)")</f>
        <v>End(21-30)</v>
      </c>
    </row>
    <row r="6310" spans="1:22">
      <c r="A6310">
        <v>478974429</v>
      </c>
      <c r="B6310" t="s">
        <v>6314</v>
      </c>
      <c r="C6310" s="1">
        <v>45519</v>
      </c>
      <c r="D6310" t="str">
        <f>TEXT(Hospital_Emergency_Room_Data[[#This Row],[Patient Admission Date]],"mmm")</f>
        <v>Aug</v>
      </c>
      <c r="E6310">
        <f>YEAR(Hospital_Emergency_Room_Data[[#This Row],[Patient Admission Date]])</f>
        <v>2024</v>
      </c>
      <c r="F6310" s="2">
        <v>0.96875</v>
      </c>
      <c r="G6310" s="8" t="str">
        <f>TEXT(Hospital_Emergency_Room_Data[[#This Row],[Patient Admission Date]],"dddd")</f>
        <v>Thursday</v>
      </c>
      <c r="H6310" t="s">
        <v>41</v>
      </c>
      <c r="I6310">
        <v>61</v>
      </c>
      <c r="J6310" s="5" t="s">
        <v>9217</v>
      </c>
      <c r="K6310" t="s">
        <v>21</v>
      </c>
      <c r="L6310" t="s">
        <v>9281</v>
      </c>
      <c r="M6310" t="s">
        <v>9210</v>
      </c>
      <c r="O6310">
        <v>59</v>
      </c>
      <c r="P6310" t="s">
        <v>9225</v>
      </c>
      <c r="Q6310">
        <v>15</v>
      </c>
      <c r="R6310">
        <v>23</v>
      </c>
      <c r="S6310" t="s">
        <v>9256</v>
      </c>
      <c r="T6310" t="s">
        <v>9262</v>
      </c>
      <c r="U6310" t="s">
        <v>9283</v>
      </c>
      <c r="V6310" t="str" cm="1">
        <f t="array" ref="V6310">_xlfn.IFS(Hospital_Emergency_Room_Data[[#This Row],[Day]]&lt;=10,"Start(1-10)",Hospital_Emergency_Room_Data[[#This Row],[Day]]&lt;=20,"Middle(11-20)",Hospital_Emergency_Room_Data[[#This Row],[Day]]&gt;20,"End(21-30)")</f>
        <v>Middle(11-20)</v>
      </c>
    </row>
    <row r="6311" spans="1:22">
      <c r="A6311">
        <v>507612190</v>
      </c>
      <c r="B6311" t="s">
        <v>6315</v>
      </c>
      <c r="C6311" s="1">
        <v>45255</v>
      </c>
      <c r="D6311" t="str">
        <f>TEXT(Hospital_Emergency_Room_Data[[#This Row],[Patient Admission Date]],"mmm")</f>
        <v>Nov</v>
      </c>
      <c r="E6311">
        <f>YEAR(Hospital_Emergency_Room_Data[[#This Row],[Patient Admission Date]])</f>
        <v>2023</v>
      </c>
      <c r="F6311" s="2">
        <v>0.5083333333333333</v>
      </c>
      <c r="G6311" s="8" t="str">
        <f>TEXT(Hospital_Emergency_Room_Data[[#This Row],[Patient Admission Date]],"dddd")</f>
        <v>Saturday</v>
      </c>
      <c r="H6311" t="s">
        <v>41</v>
      </c>
      <c r="I6311">
        <v>67</v>
      </c>
      <c r="J6311" s="5" t="s">
        <v>9217</v>
      </c>
      <c r="K6311" t="s">
        <v>21</v>
      </c>
      <c r="L6311" t="s">
        <v>9281</v>
      </c>
      <c r="M6311" t="s">
        <v>9210</v>
      </c>
      <c r="O6311">
        <v>16</v>
      </c>
      <c r="P6311" t="s">
        <v>9226</v>
      </c>
      <c r="Q6311">
        <v>25</v>
      </c>
      <c r="R6311">
        <v>12</v>
      </c>
      <c r="S6311" t="s">
        <v>9257</v>
      </c>
      <c r="T6311" t="s">
        <v>9264</v>
      </c>
      <c r="U6311" t="s">
        <v>9282</v>
      </c>
      <c r="V6311" t="str" cm="1">
        <f t="array" ref="V6311">_xlfn.IFS(Hospital_Emergency_Room_Data[[#This Row],[Day]]&lt;=10,"Start(1-10)",Hospital_Emergency_Room_Data[[#This Row],[Day]]&lt;=20,"Middle(11-20)",Hospital_Emergency_Room_Data[[#This Row],[Day]]&gt;20,"End(21-30)")</f>
        <v>End(21-30)</v>
      </c>
    </row>
    <row r="6312" spans="1:22">
      <c r="A6312">
        <v>796630118</v>
      </c>
      <c r="B6312" t="s">
        <v>6316</v>
      </c>
      <c r="C6312" s="1">
        <v>45496</v>
      </c>
      <c r="D6312" t="str">
        <f>TEXT(Hospital_Emergency_Room_Data[[#This Row],[Patient Admission Date]],"mmm")</f>
        <v>Jul</v>
      </c>
      <c r="E6312">
        <f>YEAR(Hospital_Emergency_Room_Data[[#This Row],[Patient Admission Date]])</f>
        <v>2024</v>
      </c>
      <c r="F6312" s="2">
        <v>0.94444444444444442</v>
      </c>
      <c r="G6312" s="8" t="str">
        <f>TEXT(Hospital_Emergency_Room_Data[[#This Row],[Patient Admission Date]],"dddd")</f>
        <v>Tuesday</v>
      </c>
      <c r="H6312" t="s">
        <v>41</v>
      </c>
      <c r="I6312">
        <v>78</v>
      </c>
      <c r="J6312" s="5" t="s">
        <v>9222</v>
      </c>
      <c r="K6312" t="s">
        <v>21</v>
      </c>
      <c r="L6312" t="s">
        <v>9281</v>
      </c>
      <c r="M6312" t="s">
        <v>9210</v>
      </c>
      <c r="O6312">
        <v>23</v>
      </c>
      <c r="P6312" t="s">
        <v>9226</v>
      </c>
      <c r="Q6312">
        <v>23</v>
      </c>
      <c r="R6312">
        <v>22</v>
      </c>
      <c r="S6312" t="s">
        <v>9256</v>
      </c>
      <c r="T6312" t="s">
        <v>9264</v>
      </c>
      <c r="U6312" t="s">
        <v>9282</v>
      </c>
      <c r="V6312" t="str" cm="1">
        <f t="array" ref="V6312">_xlfn.IFS(Hospital_Emergency_Room_Data[[#This Row],[Day]]&lt;=10,"Start(1-10)",Hospital_Emergency_Room_Data[[#This Row],[Day]]&lt;=20,"Middle(11-20)",Hospital_Emergency_Room_Data[[#This Row],[Day]]&gt;20,"End(21-30)")</f>
        <v>End(21-30)</v>
      </c>
    </row>
    <row r="6313" spans="1:22">
      <c r="A6313">
        <v>538854594</v>
      </c>
      <c r="B6313" t="s">
        <v>6317</v>
      </c>
      <c r="C6313" s="1">
        <v>45546</v>
      </c>
      <c r="D6313" t="str">
        <f>TEXT(Hospital_Emergency_Room_Data[[#This Row],[Patient Admission Date]],"mmm")</f>
        <v>Sep</v>
      </c>
      <c r="E6313">
        <f>YEAR(Hospital_Emergency_Room_Data[[#This Row],[Patient Admission Date]])</f>
        <v>2024</v>
      </c>
      <c r="F6313" s="2">
        <v>1.9444444444444445E-2</v>
      </c>
      <c r="G6313" s="8" t="str">
        <f>TEXT(Hospital_Emergency_Room_Data[[#This Row],[Patient Admission Date]],"dddd")</f>
        <v>Wednesday</v>
      </c>
      <c r="H6313" t="s">
        <v>41</v>
      </c>
      <c r="I6313">
        <v>48</v>
      </c>
      <c r="J6313" s="5" t="s">
        <v>9219</v>
      </c>
      <c r="K6313" t="s">
        <v>21</v>
      </c>
      <c r="L6313" t="s">
        <v>9281</v>
      </c>
      <c r="M6313" t="s">
        <v>9210</v>
      </c>
      <c r="O6313">
        <v>28</v>
      </c>
      <c r="P6313" t="s">
        <v>9226</v>
      </c>
      <c r="Q6313">
        <v>11</v>
      </c>
      <c r="R6313">
        <v>0</v>
      </c>
      <c r="S6313" t="s">
        <v>9258</v>
      </c>
      <c r="T6313" t="s">
        <v>9265</v>
      </c>
      <c r="U6313" t="s">
        <v>9282</v>
      </c>
      <c r="V6313" t="str" cm="1">
        <f t="array" ref="V6313">_xlfn.IFS(Hospital_Emergency_Room_Data[[#This Row],[Day]]&lt;=10,"Start(1-10)",Hospital_Emergency_Room_Data[[#This Row],[Day]]&lt;=20,"Middle(11-20)",Hospital_Emergency_Room_Data[[#This Row],[Day]]&gt;20,"End(21-30)")</f>
        <v>Middle(11-20)</v>
      </c>
    </row>
    <row r="6314" spans="1:22">
      <c r="A6314">
        <v>740130146</v>
      </c>
      <c r="B6314" t="s">
        <v>6318</v>
      </c>
      <c r="C6314" s="1">
        <v>45284</v>
      </c>
      <c r="D6314" t="str">
        <f>TEXT(Hospital_Emergency_Room_Data[[#This Row],[Patient Admission Date]],"mmm")</f>
        <v>Dec</v>
      </c>
      <c r="E6314">
        <f>YEAR(Hospital_Emergency_Room_Data[[#This Row],[Patient Admission Date]])</f>
        <v>2023</v>
      </c>
      <c r="F6314" s="2">
        <v>0.30138888888888887</v>
      </c>
      <c r="G6314" s="8" t="str">
        <f>TEXT(Hospital_Emergency_Room_Data[[#This Row],[Patient Admission Date]],"dddd")</f>
        <v>Sunday</v>
      </c>
      <c r="H6314" t="s">
        <v>41</v>
      </c>
      <c r="I6314">
        <v>62</v>
      </c>
      <c r="J6314" s="5" t="s">
        <v>9217</v>
      </c>
      <c r="K6314" t="s">
        <v>21</v>
      </c>
      <c r="L6314" t="s">
        <v>9281</v>
      </c>
      <c r="M6314" t="s">
        <v>9210</v>
      </c>
      <c r="O6314">
        <v>53</v>
      </c>
      <c r="P6314" t="s">
        <v>9225</v>
      </c>
      <c r="Q6314">
        <v>24</v>
      </c>
      <c r="R6314">
        <v>7</v>
      </c>
      <c r="S6314" t="s">
        <v>9255</v>
      </c>
      <c r="T6314" t="s">
        <v>9264</v>
      </c>
      <c r="U6314" t="s">
        <v>9283</v>
      </c>
      <c r="V6314" t="str" cm="1">
        <f t="array" ref="V6314">_xlfn.IFS(Hospital_Emergency_Room_Data[[#This Row],[Day]]&lt;=10,"Start(1-10)",Hospital_Emergency_Room_Data[[#This Row],[Day]]&lt;=20,"Middle(11-20)",Hospital_Emergency_Room_Data[[#This Row],[Day]]&gt;20,"End(21-30)")</f>
        <v>End(21-30)</v>
      </c>
    </row>
    <row r="6315" spans="1:22">
      <c r="A6315">
        <v>238480520</v>
      </c>
      <c r="B6315" t="s">
        <v>6319</v>
      </c>
      <c r="C6315" s="1">
        <v>45496</v>
      </c>
      <c r="D6315" t="str">
        <f>TEXT(Hospital_Emergency_Room_Data[[#This Row],[Patient Admission Date]],"mmm")</f>
        <v>Jul</v>
      </c>
      <c r="E6315">
        <f>YEAR(Hospital_Emergency_Room_Data[[#This Row],[Patient Admission Date]])</f>
        <v>2024</v>
      </c>
      <c r="F6315" s="2">
        <v>0.22638888888888889</v>
      </c>
      <c r="G6315" s="8" t="str">
        <f>TEXT(Hospital_Emergency_Room_Data[[#This Row],[Patient Admission Date]],"dddd")</f>
        <v>Tuesday</v>
      </c>
      <c r="H6315" t="s">
        <v>41</v>
      </c>
      <c r="I6315">
        <v>48</v>
      </c>
      <c r="J6315" s="5" t="s">
        <v>9219</v>
      </c>
      <c r="K6315" t="s">
        <v>21</v>
      </c>
      <c r="L6315" t="s">
        <v>9281</v>
      </c>
      <c r="M6315" t="s">
        <v>9210</v>
      </c>
      <c r="O6315">
        <v>55</v>
      </c>
      <c r="P6315" t="s">
        <v>9225</v>
      </c>
      <c r="Q6315">
        <v>23</v>
      </c>
      <c r="R6315">
        <v>5</v>
      </c>
      <c r="S6315" t="s">
        <v>9258</v>
      </c>
      <c r="T6315" t="s">
        <v>9264</v>
      </c>
      <c r="U6315" t="s">
        <v>9283</v>
      </c>
      <c r="V6315" t="str" cm="1">
        <f t="array" ref="V6315">_xlfn.IFS(Hospital_Emergency_Room_Data[[#This Row],[Day]]&lt;=10,"Start(1-10)",Hospital_Emergency_Room_Data[[#This Row],[Day]]&lt;=20,"Middle(11-20)",Hospital_Emergency_Room_Data[[#This Row],[Day]]&gt;20,"End(21-30)")</f>
        <v>End(21-30)</v>
      </c>
    </row>
    <row r="6316" spans="1:22">
      <c r="A6316">
        <v>769355567</v>
      </c>
      <c r="B6316" t="s">
        <v>6320</v>
      </c>
      <c r="C6316" s="1">
        <v>45420</v>
      </c>
      <c r="D6316" t="str">
        <f>TEXT(Hospital_Emergency_Room_Data[[#This Row],[Patient Admission Date]],"mmm")</f>
        <v>May</v>
      </c>
      <c r="E6316">
        <f>YEAR(Hospital_Emergency_Room_Data[[#This Row],[Patient Admission Date]])</f>
        <v>2024</v>
      </c>
      <c r="F6316" s="2">
        <v>0.10555555555555556</v>
      </c>
      <c r="G6316" s="8" t="str">
        <f>TEXT(Hospital_Emergency_Room_Data[[#This Row],[Patient Admission Date]],"dddd")</f>
        <v>Wednesday</v>
      </c>
      <c r="H6316" t="s">
        <v>41</v>
      </c>
      <c r="I6316">
        <v>10</v>
      </c>
      <c r="J6316" s="5" t="s">
        <v>9221</v>
      </c>
      <c r="K6316" t="s">
        <v>21</v>
      </c>
      <c r="L6316" t="s">
        <v>9281</v>
      </c>
      <c r="M6316" t="s">
        <v>9210</v>
      </c>
      <c r="O6316">
        <v>28</v>
      </c>
      <c r="P6316" t="s">
        <v>9226</v>
      </c>
      <c r="Q6316">
        <v>8</v>
      </c>
      <c r="R6316">
        <v>2</v>
      </c>
      <c r="S6316" t="s">
        <v>9258</v>
      </c>
      <c r="T6316" t="s">
        <v>9265</v>
      </c>
      <c r="U6316" t="s">
        <v>9282</v>
      </c>
      <c r="V6316" t="str" cm="1">
        <f t="array" ref="V6316">_xlfn.IFS(Hospital_Emergency_Room_Data[[#This Row],[Day]]&lt;=10,"Start(1-10)",Hospital_Emergency_Room_Data[[#This Row],[Day]]&lt;=20,"Middle(11-20)",Hospital_Emergency_Room_Data[[#This Row],[Day]]&gt;20,"End(21-30)")</f>
        <v>Start(1-10)</v>
      </c>
    </row>
    <row r="6317" spans="1:22">
      <c r="A6317">
        <v>698931765</v>
      </c>
      <c r="B6317" t="s">
        <v>6321</v>
      </c>
      <c r="C6317" s="1">
        <v>45580</v>
      </c>
      <c r="D6317" t="str">
        <f>TEXT(Hospital_Emergency_Room_Data[[#This Row],[Patient Admission Date]],"mmm")</f>
        <v>Oct</v>
      </c>
      <c r="E6317">
        <f>YEAR(Hospital_Emergency_Room_Data[[#This Row],[Patient Admission Date]])</f>
        <v>2024</v>
      </c>
      <c r="F6317" s="2">
        <v>6.805555555555555E-2</v>
      </c>
      <c r="G6317" s="8" t="str">
        <f>TEXT(Hospital_Emergency_Room_Data[[#This Row],[Patient Admission Date]],"dddd")</f>
        <v>Tuesday</v>
      </c>
      <c r="H6317" t="s">
        <v>41</v>
      </c>
      <c r="I6317">
        <v>31</v>
      </c>
      <c r="J6317" s="5" t="s">
        <v>9223</v>
      </c>
      <c r="K6317" t="s">
        <v>21</v>
      </c>
      <c r="L6317" t="s">
        <v>9281</v>
      </c>
      <c r="M6317" t="s">
        <v>9210</v>
      </c>
      <c r="O6317">
        <v>34</v>
      </c>
      <c r="P6317" t="s">
        <v>9225</v>
      </c>
      <c r="Q6317">
        <v>15</v>
      </c>
      <c r="R6317">
        <v>1</v>
      </c>
      <c r="S6317" t="s">
        <v>9258</v>
      </c>
      <c r="T6317" t="s">
        <v>9262</v>
      </c>
      <c r="U6317" t="s">
        <v>9300</v>
      </c>
      <c r="V6317" t="str" cm="1">
        <f t="array" ref="V6317">_xlfn.IFS(Hospital_Emergency_Room_Data[[#This Row],[Day]]&lt;=10,"Start(1-10)",Hospital_Emergency_Room_Data[[#This Row],[Day]]&lt;=20,"Middle(11-20)",Hospital_Emergency_Room_Data[[#This Row],[Day]]&gt;20,"End(21-30)")</f>
        <v>Middle(11-20)</v>
      </c>
    </row>
    <row r="6318" spans="1:22">
      <c r="A6318">
        <v>543374558</v>
      </c>
      <c r="B6318" t="s">
        <v>6322</v>
      </c>
      <c r="C6318" s="1">
        <v>45594</v>
      </c>
      <c r="D6318" t="str">
        <f>TEXT(Hospital_Emergency_Room_Data[[#This Row],[Patient Admission Date]],"mmm")</f>
        <v>Oct</v>
      </c>
      <c r="E6318">
        <f>YEAR(Hospital_Emergency_Room_Data[[#This Row],[Patient Admission Date]])</f>
        <v>2024</v>
      </c>
      <c r="F6318" s="2">
        <v>0.78263888888888888</v>
      </c>
      <c r="G6318" s="8" t="str">
        <f>TEXT(Hospital_Emergency_Room_Data[[#This Row],[Patient Admission Date]],"dddd")</f>
        <v>Tuesday</v>
      </c>
      <c r="H6318" t="s">
        <v>41</v>
      </c>
      <c r="I6318">
        <v>17</v>
      </c>
      <c r="J6318" s="5" t="s">
        <v>9220</v>
      </c>
      <c r="K6318" t="s">
        <v>21</v>
      </c>
      <c r="L6318" t="s">
        <v>9281</v>
      </c>
      <c r="M6318" t="s">
        <v>9210</v>
      </c>
      <c r="O6318">
        <v>36</v>
      </c>
      <c r="P6318" t="s">
        <v>9225</v>
      </c>
      <c r="Q6318">
        <v>29</v>
      </c>
      <c r="R6318">
        <v>18</v>
      </c>
      <c r="S6318" t="s">
        <v>9256</v>
      </c>
      <c r="T6318" t="s">
        <v>9264</v>
      </c>
      <c r="U6318" t="s">
        <v>9300</v>
      </c>
      <c r="V6318" t="str" cm="1">
        <f t="array" ref="V6318">_xlfn.IFS(Hospital_Emergency_Room_Data[[#This Row],[Day]]&lt;=10,"Start(1-10)",Hospital_Emergency_Room_Data[[#This Row],[Day]]&lt;=20,"Middle(11-20)",Hospital_Emergency_Room_Data[[#This Row],[Day]]&gt;20,"End(21-30)")</f>
        <v>End(21-30)</v>
      </c>
    </row>
    <row r="6319" spans="1:22">
      <c r="A6319">
        <v>335518706</v>
      </c>
      <c r="B6319" t="s">
        <v>6323</v>
      </c>
      <c r="C6319" s="1">
        <v>45109</v>
      </c>
      <c r="D6319" t="str">
        <f>TEXT(Hospital_Emergency_Room_Data[[#This Row],[Patient Admission Date]],"mmm")</f>
        <v>Jul</v>
      </c>
      <c r="E6319">
        <f>YEAR(Hospital_Emergency_Room_Data[[#This Row],[Patient Admission Date]])</f>
        <v>2023</v>
      </c>
      <c r="F6319" s="2">
        <v>0.3611111111111111</v>
      </c>
      <c r="G6319" s="8" t="str">
        <f>TEXT(Hospital_Emergency_Room_Data[[#This Row],[Patient Admission Date]],"dddd")</f>
        <v>Sunday</v>
      </c>
      <c r="H6319" t="s">
        <v>41</v>
      </c>
      <c r="I6319">
        <v>28</v>
      </c>
      <c r="J6319" s="5" t="s">
        <v>9220</v>
      </c>
      <c r="K6319" t="s">
        <v>21</v>
      </c>
      <c r="L6319" t="s">
        <v>9281</v>
      </c>
      <c r="M6319" t="s">
        <v>9210</v>
      </c>
      <c r="O6319">
        <v>44</v>
      </c>
      <c r="P6319" t="s">
        <v>9225</v>
      </c>
      <c r="Q6319">
        <v>2</v>
      </c>
      <c r="R6319">
        <v>8</v>
      </c>
      <c r="S6319" t="s">
        <v>9255</v>
      </c>
      <c r="T6319" t="s">
        <v>9263</v>
      </c>
      <c r="U6319" t="s">
        <v>9300</v>
      </c>
      <c r="V6319" t="str" cm="1">
        <f t="array" ref="V6319">_xlfn.IFS(Hospital_Emergency_Room_Data[[#This Row],[Day]]&lt;=10,"Start(1-10)",Hospital_Emergency_Room_Data[[#This Row],[Day]]&lt;=20,"Middle(11-20)",Hospital_Emergency_Room_Data[[#This Row],[Day]]&gt;20,"End(21-30)")</f>
        <v>Start(1-10)</v>
      </c>
    </row>
    <row r="6320" spans="1:22">
      <c r="A6320">
        <v>759678916</v>
      </c>
      <c r="B6320" t="s">
        <v>6324</v>
      </c>
      <c r="C6320" s="1">
        <v>45049</v>
      </c>
      <c r="D6320" t="str">
        <f>TEXT(Hospital_Emergency_Room_Data[[#This Row],[Patient Admission Date]],"mmm")</f>
        <v>May</v>
      </c>
      <c r="E6320">
        <f>YEAR(Hospital_Emergency_Room_Data[[#This Row],[Patient Admission Date]])</f>
        <v>2023</v>
      </c>
      <c r="F6320" s="2">
        <v>0.37847222222222221</v>
      </c>
      <c r="G6320" s="8" t="str">
        <f>TEXT(Hospital_Emergency_Room_Data[[#This Row],[Patient Admission Date]],"dddd")</f>
        <v>Wednesday</v>
      </c>
      <c r="H6320" t="s">
        <v>41</v>
      </c>
      <c r="I6320">
        <v>69</v>
      </c>
      <c r="J6320" s="5" t="s">
        <v>9217</v>
      </c>
      <c r="K6320" t="s">
        <v>21</v>
      </c>
      <c r="L6320" t="s">
        <v>9281</v>
      </c>
      <c r="M6320" t="s">
        <v>9210</v>
      </c>
      <c r="O6320">
        <v>44</v>
      </c>
      <c r="P6320" t="s">
        <v>9225</v>
      </c>
      <c r="Q6320">
        <v>3</v>
      </c>
      <c r="R6320">
        <v>9</v>
      </c>
      <c r="S6320" t="s">
        <v>9255</v>
      </c>
      <c r="T6320" t="s">
        <v>9263</v>
      </c>
      <c r="U6320" t="s">
        <v>9300</v>
      </c>
      <c r="V6320" t="str" cm="1">
        <f t="array" ref="V6320">_xlfn.IFS(Hospital_Emergency_Room_Data[[#This Row],[Day]]&lt;=10,"Start(1-10)",Hospital_Emergency_Room_Data[[#This Row],[Day]]&lt;=20,"Middle(11-20)",Hospital_Emergency_Room_Data[[#This Row],[Day]]&gt;20,"End(21-30)")</f>
        <v>Start(1-10)</v>
      </c>
    </row>
    <row r="6321" spans="1:22">
      <c r="A6321">
        <v>793058164</v>
      </c>
      <c r="B6321" t="s">
        <v>6325</v>
      </c>
      <c r="C6321" s="1">
        <v>45414</v>
      </c>
      <c r="D6321" t="str">
        <f>TEXT(Hospital_Emergency_Room_Data[[#This Row],[Patient Admission Date]],"mmm")</f>
        <v>May</v>
      </c>
      <c r="E6321">
        <f>YEAR(Hospital_Emergency_Room_Data[[#This Row],[Patient Admission Date]])</f>
        <v>2024</v>
      </c>
      <c r="F6321" s="2">
        <v>0.7104166666666667</v>
      </c>
      <c r="G6321" s="8" t="str">
        <f>TEXT(Hospital_Emergency_Room_Data[[#This Row],[Patient Admission Date]],"dddd")</f>
        <v>Thursday</v>
      </c>
      <c r="H6321" t="s">
        <v>41</v>
      </c>
      <c r="I6321">
        <v>27</v>
      </c>
      <c r="J6321" s="5" t="s">
        <v>9220</v>
      </c>
      <c r="K6321" t="s">
        <v>21</v>
      </c>
      <c r="L6321" t="s">
        <v>9281</v>
      </c>
      <c r="M6321" t="s">
        <v>9210</v>
      </c>
      <c r="O6321">
        <v>57</v>
      </c>
      <c r="P6321" t="s">
        <v>9225</v>
      </c>
      <c r="Q6321">
        <v>2</v>
      </c>
      <c r="R6321">
        <v>17</v>
      </c>
      <c r="S6321" t="s">
        <v>9257</v>
      </c>
      <c r="T6321" t="s">
        <v>9263</v>
      </c>
      <c r="U6321" t="s">
        <v>9283</v>
      </c>
      <c r="V6321" t="str" cm="1">
        <f t="array" ref="V6321">_xlfn.IFS(Hospital_Emergency_Room_Data[[#This Row],[Day]]&lt;=10,"Start(1-10)",Hospital_Emergency_Room_Data[[#This Row],[Day]]&lt;=20,"Middle(11-20)",Hospital_Emergency_Room_Data[[#This Row],[Day]]&gt;20,"End(21-30)")</f>
        <v>Start(1-10)</v>
      </c>
    </row>
    <row r="6322" spans="1:22">
      <c r="A6322">
        <v>780854078</v>
      </c>
      <c r="B6322" t="s">
        <v>6326</v>
      </c>
      <c r="C6322" s="1">
        <v>45577</v>
      </c>
      <c r="D6322" t="str">
        <f>TEXT(Hospital_Emergency_Room_Data[[#This Row],[Patient Admission Date]],"mmm")</f>
        <v>Oct</v>
      </c>
      <c r="E6322">
        <f>YEAR(Hospital_Emergency_Room_Data[[#This Row],[Patient Admission Date]])</f>
        <v>2024</v>
      </c>
      <c r="F6322" s="2">
        <v>0.88472222222222219</v>
      </c>
      <c r="G6322" s="8" t="str">
        <f>TEXT(Hospital_Emergency_Room_Data[[#This Row],[Patient Admission Date]],"dddd")</f>
        <v>Saturday</v>
      </c>
      <c r="H6322" t="s">
        <v>41</v>
      </c>
      <c r="I6322">
        <v>18</v>
      </c>
      <c r="J6322" s="5" t="s">
        <v>9220</v>
      </c>
      <c r="K6322" t="s">
        <v>21</v>
      </c>
      <c r="L6322" t="s">
        <v>9281</v>
      </c>
      <c r="M6322" t="s">
        <v>9210</v>
      </c>
      <c r="O6322">
        <v>10</v>
      </c>
      <c r="P6322" t="s">
        <v>9226</v>
      </c>
      <c r="Q6322">
        <v>12</v>
      </c>
      <c r="R6322">
        <v>21</v>
      </c>
      <c r="S6322" t="s">
        <v>9256</v>
      </c>
      <c r="T6322" t="s">
        <v>9265</v>
      </c>
      <c r="U6322" t="s">
        <v>9282</v>
      </c>
      <c r="V6322" t="str" cm="1">
        <f t="array" ref="V6322">_xlfn.IFS(Hospital_Emergency_Room_Data[[#This Row],[Day]]&lt;=10,"Start(1-10)",Hospital_Emergency_Room_Data[[#This Row],[Day]]&lt;=20,"Middle(11-20)",Hospital_Emergency_Room_Data[[#This Row],[Day]]&gt;20,"End(21-30)")</f>
        <v>Middle(11-20)</v>
      </c>
    </row>
    <row r="6323" spans="1:22">
      <c r="A6323">
        <v>897329183</v>
      </c>
      <c r="B6323" t="s">
        <v>6327</v>
      </c>
      <c r="C6323" s="1">
        <v>45325</v>
      </c>
      <c r="D6323" t="str">
        <f>TEXT(Hospital_Emergency_Room_Data[[#This Row],[Patient Admission Date]],"mmm")</f>
        <v>Feb</v>
      </c>
      <c r="E6323">
        <f>YEAR(Hospital_Emergency_Room_Data[[#This Row],[Patient Admission Date]])</f>
        <v>2024</v>
      </c>
      <c r="F6323" s="2">
        <v>0.70972222222222225</v>
      </c>
      <c r="G6323" s="8" t="str">
        <f>TEXT(Hospital_Emergency_Room_Data[[#This Row],[Patient Admission Date]],"dddd")</f>
        <v>Saturday</v>
      </c>
      <c r="H6323" t="s">
        <v>41</v>
      </c>
      <c r="I6323">
        <v>26</v>
      </c>
      <c r="J6323" s="5" t="s">
        <v>9220</v>
      </c>
      <c r="K6323" t="s">
        <v>21</v>
      </c>
      <c r="L6323" t="s">
        <v>9281</v>
      </c>
      <c r="M6323" t="s">
        <v>9210</v>
      </c>
      <c r="O6323">
        <v>16</v>
      </c>
      <c r="P6323" t="s">
        <v>9226</v>
      </c>
      <c r="Q6323">
        <v>3</v>
      </c>
      <c r="R6323">
        <v>17</v>
      </c>
      <c r="S6323" t="s">
        <v>9257</v>
      </c>
      <c r="T6323" t="s">
        <v>9263</v>
      </c>
      <c r="U6323" t="s">
        <v>9282</v>
      </c>
      <c r="V6323" t="str" cm="1">
        <f t="array" ref="V6323">_xlfn.IFS(Hospital_Emergency_Room_Data[[#This Row],[Day]]&lt;=10,"Start(1-10)",Hospital_Emergency_Room_Data[[#This Row],[Day]]&lt;=20,"Middle(11-20)",Hospital_Emergency_Room_Data[[#This Row],[Day]]&gt;20,"End(21-30)")</f>
        <v>Start(1-10)</v>
      </c>
    </row>
    <row r="6324" spans="1:22">
      <c r="A6324">
        <v>733472290</v>
      </c>
      <c r="B6324" t="s">
        <v>6328</v>
      </c>
      <c r="C6324" s="1">
        <v>45368</v>
      </c>
      <c r="D6324" t="str">
        <f>TEXT(Hospital_Emergency_Room_Data[[#This Row],[Patient Admission Date]],"mmm")</f>
        <v>Mar</v>
      </c>
      <c r="E6324">
        <f>YEAR(Hospital_Emergency_Room_Data[[#This Row],[Patient Admission Date]])</f>
        <v>2024</v>
      </c>
      <c r="F6324" s="2">
        <v>0.52847222222222223</v>
      </c>
      <c r="G6324" s="8" t="str">
        <f>TEXT(Hospital_Emergency_Room_Data[[#This Row],[Patient Admission Date]],"dddd")</f>
        <v>Sunday</v>
      </c>
      <c r="H6324" t="s">
        <v>41</v>
      </c>
      <c r="I6324">
        <v>21</v>
      </c>
      <c r="J6324" s="5" t="s">
        <v>9220</v>
      </c>
      <c r="K6324" t="s">
        <v>21</v>
      </c>
      <c r="L6324" t="s">
        <v>9281</v>
      </c>
      <c r="M6324" t="s">
        <v>9210</v>
      </c>
      <c r="O6324">
        <v>18</v>
      </c>
      <c r="P6324" t="s">
        <v>9226</v>
      </c>
      <c r="Q6324">
        <v>17</v>
      </c>
      <c r="R6324">
        <v>12</v>
      </c>
      <c r="S6324" t="s">
        <v>9257</v>
      </c>
      <c r="T6324" t="s">
        <v>9262</v>
      </c>
      <c r="U6324" t="s">
        <v>9282</v>
      </c>
      <c r="V6324" t="str" cm="1">
        <f t="array" ref="V6324">_xlfn.IFS(Hospital_Emergency_Room_Data[[#This Row],[Day]]&lt;=10,"Start(1-10)",Hospital_Emergency_Room_Data[[#This Row],[Day]]&lt;=20,"Middle(11-20)",Hospital_Emergency_Room_Data[[#This Row],[Day]]&gt;20,"End(21-30)")</f>
        <v>Middle(11-20)</v>
      </c>
    </row>
    <row r="6325" spans="1:22">
      <c r="A6325">
        <v>289587260</v>
      </c>
      <c r="B6325" t="s">
        <v>6329</v>
      </c>
      <c r="C6325" s="1">
        <v>45077</v>
      </c>
      <c r="D6325" t="str">
        <f>TEXT(Hospital_Emergency_Room_Data[[#This Row],[Patient Admission Date]],"mmm")</f>
        <v>May</v>
      </c>
      <c r="E6325">
        <f>YEAR(Hospital_Emergency_Room_Data[[#This Row],[Patient Admission Date]])</f>
        <v>2023</v>
      </c>
      <c r="F6325" s="2">
        <v>5.9722222222222225E-2</v>
      </c>
      <c r="G6325" s="8" t="str">
        <f>TEXT(Hospital_Emergency_Room_Data[[#This Row],[Patient Admission Date]],"dddd")</f>
        <v>Wednesday</v>
      </c>
      <c r="H6325" t="s">
        <v>41</v>
      </c>
      <c r="I6325">
        <v>31</v>
      </c>
      <c r="J6325" s="5" t="s">
        <v>9223</v>
      </c>
      <c r="K6325" t="s">
        <v>21</v>
      </c>
      <c r="L6325" t="s">
        <v>9281</v>
      </c>
      <c r="M6325" t="s">
        <v>9210</v>
      </c>
      <c r="O6325">
        <v>23</v>
      </c>
      <c r="P6325" t="s">
        <v>9226</v>
      </c>
      <c r="Q6325">
        <v>31</v>
      </c>
      <c r="R6325">
        <v>1</v>
      </c>
      <c r="S6325" t="s">
        <v>9258</v>
      </c>
      <c r="T6325" t="s">
        <v>9264</v>
      </c>
      <c r="U6325" t="s">
        <v>9282</v>
      </c>
      <c r="V6325" t="str" cm="1">
        <f t="array" ref="V6325">_xlfn.IFS(Hospital_Emergency_Room_Data[[#This Row],[Day]]&lt;=10,"Start(1-10)",Hospital_Emergency_Room_Data[[#This Row],[Day]]&lt;=20,"Middle(11-20)",Hospital_Emergency_Room_Data[[#This Row],[Day]]&gt;20,"End(21-30)")</f>
        <v>End(21-30)</v>
      </c>
    </row>
    <row r="6326" spans="1:22">
      <c r="A6326">
        <v>447099471</v>
      </c>
      <c r="B6326" t="s">
        <v>6330</v>
      </c>
      <c r="C6326" s="1">
        <v>45061</v>
      </c>
      <c r="D6326" t="str">
        <f>TEXT(Hospital_Emergency_Room_Data[[#This Row],[Patient Admission Date]],"mmm")</f>
        <v>May</v>
      </c>
      <c r="E6326">
        <f>YEAR(Hospital_Emergency_Room_Data[[#This Row],[Patient Admission Date]])</f>
        <v>2023</v>
      </c>
      <c r="F6326" s="2">
        <v>0.6430555555555556</v>
      </c>
      <c r="G6326" s="8" t="str">
        <f>TEXT(Hospital_Emergency_Room_Data[[#This Row],[Patient Admission Date]],"dddd")</f>
        <v>Monday</v>
      </c>
      <c r="H6326" t="s">
        <v>41</v>
      </c>
      <c r="I6326">
        <v>70</v>
      </c>
      <c r="J6326" s="5" t="s">
        <v>9222</v>
      </c>
      <c r="K6326" t="s">
        <v>21</v>
      </c>
      <c r="L6326" t="s">
        <v>9281</v>
      </c>
      <c r="M6326" t="s">
        <v>9210</v>
      </c>
      <c r="O6326">
        <v>26</v>
      </c>
      <c r="P6326" t="s">
        <v>9226</v>
      </c>
      <c r="Q6326">
        <v>15</v>
      </c>
      <c r="R6326">
        <v>15</v>
      </c>
      <c r="S6326" t="s">
        <v>9257</v>
      </c>
      <c r="T6326" t="s">
        <v>9262</v>
      </c>
      <c r="U6326" t="s">
        <v>9282</v>
      </c>
      <c r="V6326" t="str" cm="1">
        <f t="array" ref="V6326">_xlfn.IFS(Hospital_Emergency_Room_Data[[#This Row],[Day]]&lt;=10,"Start(1-10)",Hospital_Emergency_Room_Data[[#This Row],[Day]]&lt;=20,"Middle(11-20)",Hospital_Emergency_Room_Data[[#This Row],[Day]]&gt;20,"End(21-30)")</f>
        <v>Middle(11-20)</v>
      </c>
    </row>
    <row r="6327" spans="1:22">
      <c r="A6327">
        <v>861347638</v>
      </c>
      <c r="B6327" t="s">
        <v>6331</v>
      </c>
      <c r="C6327" s="1">
        <v>45129</v>
      </c>
      <c r="D6327" t="str">
        <f>TEXT(Hospital_Emergency_Room_Data[[#This Row],[Patient Admission Date]],"mmm")</f>
        <v>Jul</v>
      </c>
      <c r="E6327">
        <f>YEAR(Hospital_Emergency_Room_Data[[#This Row],[Patient Admission Date]])</f>
        <v>2023</v>
      </c>
      <c r="F6327" s="2">
        <v>0.60416666666666663</v>
      </c>
      <c r="G6327" s="8" t="str">
        <f>TEXT(Hospital_Emergency_Room_Data[[#This Row],[Patient Admission Date]],"dddd")</f>
        <v>Saturday</v>
      </c>
      <c r="H6327" t="s">
        <v>41</v>
      </c>
      <c r="I6327">
        <v>1</v>
      </c>
      <c r="J6327" s="5" t="s">
        <v>9218</v>
      </c>
      <c r="K6327" t="s">
        <v>21</v>
      </c>
      <c r="L6327" t="s">
        <v>9281</v>
      </c>
      <c r="M6327" t="s">
        <v>9210</v>
      </c>
      <c r="O6327">
        <v>27</v>
      </c>
      <c r="P6327" t="s">
        <v>9226</v>
      </c>
      <c r="Q6327">
        <v>22</v>
      </c>
      <c r="R6327">
        <v>14</v>
      </c>
      <c r="S6327" t="s">
        <v>9257</v>
      </c>
      <c r="T6327" t="s">
        <v>9264</v>
      </c>
      <c r="U6327" t="s">
        <v>9282</v>
      </c>
      <c r="V6327" t="str" cm="1">
        <f t="array" ref="V6327">_xlfn.IFS(Hospital_Emergency_Room_Data[[#This Row],[Day]]&lt;=10,"Start(1-10)",Hospital_Emergency_Room_Data[[#This Row],[Day]]&lt;=20,"Middle(11-20)",Hospital_Emergency_Room_Data[[#This Row],[Day]]&gt;20,"End(21-30)")</f>
        <v>End(21-30)</v>
      </c>
    </row>
    <row r="6328" spans="1:22">
      <c r="A6328">
        <v>203872918</v>
      </c>
      <c r="B6328" t="s">
        <v>6332</v>
      </c>
      <c r="C6328" s="1">
        <v>45019</v>
      </c>
      <c r="D6328" t="str">
        <f>TEXT(Hospital_Emergency_Room_Data[[#This Row],[Patient Admission Date]],"mmm")</f>
        <v>Apr</v>
      </c>
      <c r="E6328">
        <f>YEAR(Hospital_Emergency_Room_Data[[#This Row],[Patient Admission Date]])</f>
        <v>2023</v>
      </c>
      <c r="F6328" s="2">
        <v>0.28541666666666665</v>
      </c>
      <c r="G6328" s="8" t="str">
        <f>TEXT(Hospital_Emergency_Room_Data[[#This Row],[Patient Admission Date]],"dddd")</f>
        <v>Monday</v>
      </c>
      <c r="H6328" t="s">
        <v>41</v>
      </c>
      <c r="I6328">
        <v>2</v>
      </c>
      <c r="J6328" s="5" t="s">
        <v>9218</v>
      </c>
      <c r="K6328" t="s">
        <v>21</v>
      </c>
      <c r="L6328" t="s">
        <v>9281</v>
      </c>
      <c r="M6328" t="s">
        <v>9210</v>
      </c>
      <c r="O6328">
        <v>52</v>
      </c>
      <c r="P6328" t="s">
        <v>9225</v>
      </c>
      <c r="Q6328">
        <v>3</v>
      </c>
      <c r="R6328">
        <v>6</v>
      </c>
      <c r="S6328" t="s">
        <v>9255</v>
      </c>
      <c r="T6328" t="s">
        <v>9263</v>
      </c>
      <c r="U6328" t="s">
        <v>9283</v>
      </c>
      <c r="V6328" t="str" cm="1">
        <f t="array" ref="V6328">_xlfn.IFS(Hospital_Emergency_Room_Data[[#This Row],[Day]]&lt;=10,"Start(1-10)",Hospital_Emergency_Room_Data[[#This Row],[Day]]&lt;=20,"Middle(11-20)",Hospital_Emergency_Room_Data[[#This Row],[Day]]&gt;20,"End(21-30)")</f>
        <v>Start(1-10)</v>
      </c>
    </row>
    <row r="6329" spans="1:22">
      <c r="A6329">
        <v>381284275</v>
      </c>
      <c r="B6329" t="s">
        <v>6333</v>
      </c>
      <c r="C6329" s="1">
        <v>45364</v>
      </c>
      <c r="D6329" t="str">
        <f>TEXT(Hospital_Emergency_Room_Data[[#This Row],[Patient Admission Date]],"mmm")</f>
        <v>Mar</v>
      </c>
      <c r="E6329">
        <f>YEAR(Hospital_Emergency_Room_Data[[#This Row],[Patient Admission Date]])</f>
        <v>2024</v>
      </c>
      <c r="F6329" s="2">
        <v>0.54513888888888884</v>
      </c>
      <c r="G6329" s="8" t="str">
        <f>TEXT(Hospital_Emergency_Room_Data[[#This Row],[Patient Admission Date]],"dddd")</f>
        <v>Wednesday</v>
      </c>
      <c r="H6329" t="s">
        <v>41</v>
      </c>
      <c r="I6329">
        <v>52</v>
      </c>
      <c r="J6329" s="5" t="s">
        <v>9219</v>
      </c>
      <c r="K6329" t="s">
        <v>21</v>
      </c>
      <c r="L6329" t="s">
        <v>9281</v>
      </c>
      <c r="M6329" t="s">
        <v>9210</v>
      </c>
      <c r="O6329">
        <v>60</v>
      </c>
      <c r="P6329" t="s">
        <v>9225</v>
      </c>
      <c r="Q6329">
        <v>13</v>
      </c>
      <c r="R6329">
        <v>13</v>
      </c>
      <c r="S6329" t="s">
        <v>9257</v>
      </c>
      <c r="T6329" t="s">
        <v>9265</v>
      </c>
      <c r="U6329" t="s">
        <v>9283</v>
      </c>
      <c r="V6329" t="str" cm="1">
        <f t="array" ref="V6329">_xlfn.IFS(Hospital_Emergency_Room_Data[[#This Row],[Day]]&lt;=10,"Start(1-10)",Hospital_Emergency_Room_Data[[#This Row],[Day]]&lt;=20,"Middle(11-20)",Hospital_Emergency_Room_Data[[#This Row],[Day]]&gt;20,"End(21-30)")</f>
        <v>Middle(11-20)</v>
      </c>
    </row>
    <row r="6330" spans="1:22">
      <c r="A6330">
        <v>545799266</v>
      </c>
      <c r="B6330" t="s">
        <v>6334</v>
      </c>
      <c r="C6330" s="1">
        <v>45587</v>
      </c>
      <c r="D6330" t="str">
        <f>TEXT(Hospital_Emergency_Room_Data[[#This Row],[Patient Admission Date]],"mmm")</f>
        <v>Oct</v>
      </c>
      <c r="E6330">
        <f>YEAR(Hospital_Emergency_Room_Data[[#This Row],[Patient Admission Date]])</f>
        <v>2024</v>
      </c>
      <c r="F6330" s="2">
        <v>0.48541666666666666</v>
      </c>
      <c r="G6330" s="8" t="str">
        <f>TEXT(Hospital_Emergency_Room_Data[[#This Row],[Patient Admission Date]],"dddd")</f>
        <v>Tuesday</v>
      </c>
      <c r="H6330" t="s">
        <v>41</v>
      </c>
      <c r="I6330">
        <v>39</v>
      </c>
      <c r="J6330" s="5" t="s">
        <v>9223</v>
      </c>
      <c r="K6330" t="s">
        <v>21</v>
      </c>
      <c r="L6330" t="s">
        <v>9281</v>
      </c>
      <c r="M6330" t="s">
        <v>9210</v>
      </c>
      <c r="O6330">
        <v>19</v>
      </c>
      <c r="P6330" t="s">
        <v>9226</v>
      </c>
      <c r="Q6330">
        <v>22</v>
      </c>
      <c r="R6330">
        <v>11</v>
      </c>
      <c r="S6330" t="s">
        <v>9255</v>
      </c>
      <c r="T6330" t="s">
        <v>9264</v>
      </c>
      <c r="U6330" t="s">
        <v>9282</v>
      </c>
      <c r="V6330" t="str" cm="1">
        <f t="array" ref="V6330">_xlfn.IFS(Hospital_Emergency_Room_Data[[#This Row],[Day]]&lt;=10,"Start(1-10)",Hospital_Emergency_Room_Data[[#This Row],[Day]]&lt;=20,"Middle(11-20)",Hospital_Emergency_Room_Data[[#This Row],[Day]]&gt;20,"End(21-30)")</f>
        <v>End(21-30)</v>
      </c>
    </row>
    <row r="6331" spans="1:22">
      <c r="A6331">
        <v>801026881</v>
      </c>
      <c r="B6331" t="s">
        <v>6335</v>
      </c>
      <c r="C6331" s="1">
        <v>45375</v>
      </c>
      <c r="D6331" t="str">
        <f>TEXT(Hospital_Emergency_Room_Data[[#This Row],[Patient Admission Date]],"mmm")</f>
        <v>Mar</v>
      </c>
      <c r="E6331">
        <f>YEAR(Hospital_Emergency_Room_Data[[#This Row],[Patient Admission Date]])</f>
        <v>2024</v>
      </c>
      <c r="F6331" s="2">
        <v>0.56944444444444442</v>
      </c>
      <c r="G6331" s="8" t="str">
        <f>TEXT(Hospital_Emergency_Room_Data[[#This Row],[Patient Admission Date]],"dddd")</f>
        <v>Sunday</v>
      </c>
      <c r="H6331" t="s">
        <v>41</v>
      </c>
      <c r="I6331">
        <v>61</v>
      </c>
      <c r="J6331" s="5" t="s">
        <v>9217</v>
      </c>
      <c r="K6331" t="s">
        <v>21</v>
      </c>
      <c r="L6331" t="s">
        <v>9281</v>
      </c>
      <c r="M6331" t="s">
        <v>9210</v>
      </c>
      <c r="O6331">
        <v>27</v>
      </c>
      <c r="P6331" t="s">
        <v>9226</v>
      </c>
      <c r="Q6331">
        <v>24</v>
      </c>
      <c r="R6331">
        <v>13</v>
      </c>
      <c r="S6331" t="s">
        <v>9257</v>
      </c>
      <c r="T6331" t="s">
        <v>9264</v>
      </c>
      <c r="U6331" t="s">
        <v>9282</v>
      </c>
      <c r="V6331" t="str" cm="1">
        <f t="array" ref="V6331">_xlfn.IFS(Hospital_Emergency_Room_Data[[#This Row],[Day]]&lt;=10,"Start(1-10)",Hospital_Emergency_Room_Data[[#This Row],[Day]]&lt;=20,"Middle(11-20)",Hospital_Emergency_Room_Data[[#This Row],[Day]]&gt;20,"End(21-30)")</f>
        <v>End(21-30)</v>
      </c>
    </row>
    <row r="6332" spans="1:22">
      <c r="A6332">
        <v>418230440</v>
      </c>
      <c r="B6332" t="s">
        <v>6336</v>
      </c>
      <c r="C6332" s="1">
        <v>45032</v>
      </c>
      <c r="D6332" t="str">
        <f>TEXT(Hospital_Emergency_Room_Data[[#This Row],[Patient Admission Date]],"mmm")</f>
        <v>Apr</v>
      </c>
      <c r="E6332">
        <f>YEAR(Hospital_Emergency_Room_Data[[#This Row],[Patient Admission Date]])</f>
        <v>2023</v>
      </c>
      <c r="F6332" s="2">
        <v>0.64930555555555558</v>
      </c>
      <c r="G6332" s="8" t="str">
        <f>TEXT(Hospital_Emergency_Room_Data[[#This Row],[Patient Admission Date]],"dddd")</f>
        <v>Sunday</v>
      </c>
      <c r="H6332" t="s">
        <v>41</v>
      </c>
      <c r="I6332">
        <v>52</v>
      </c>
      <c r="J6332" s="5" t="s">
        <v>9219</v>
      </c>
      <c r="K6332" t="s">
        <v>21</v>
      </c>
      <c r="L6332" t="s">
        <v>9281</v>
      </c>
      <c r="M6332" t="s">
        <v>9210</v>
      </c>
      <c r="O6332">
        <v>29</v>
      </c>
      <c r="P6332" t="s">
        <v>9226</v>
      </c>
      <c r="Q6332">
        <v>16</v>
      </c>
      <c r="R6332">
        <v>15</v>
      </c>
      <c r="S6332" t="s">
        <v>9257</v>
      </c>
      <c r="T6332" t="s">
        <v>9262</v>
      </c>
      <c r="U6332" t="s">
        <v>9282</v>
      </c>
      <c r="V6332" t="str" cm="1">
        <f t="array" ref="V6332">_xlfn.IFS(Hospital_Emergency_Room_Data[[#This Row],[Day]]&lt;=10,"Start(1-10)",Hospital_Emergency_Room_Data[[#This Row],[Day]]&lt;=20,"Middle(11-20)",Hospital_Emergency_Room_Data[[#This Row],[Day]]&gt;20,"End(21-30)")</f>
        <v>Middle(11-20)</v>
      </c>
    </row>
    <row r="6333" spans="1:22">
      <c r="A6333">
        <v>683910420</v>
      </c>
      <c r="B6333" t="s">
        <v>6337</v>
      </c>
      <c r="C6333" s="1">
        <v>45148</v>
      </c>
      <c r="D6333" t="str">
        <f>TEXT(Hospital_Emergency_Room_Data[[#This Row],[Patient Admission Date]],"mmm")</f>
        <v>Aug</v>
      </c>
      <c r="E6333">
        <f>YEAR(Hospital_Emergency_Room_Data[[#This Row],[Patient Admission Date]])</f>
        <v>2023</v>
      </c>
      <c r="F6333" s="2">
        <v>8.0555555555555561E-2</v>
      </c>
      <c r="G6333" s="8" t="str">
        <f>TEXT(Hospital_Emergency_Room_Data[[#This Row],[Patient Admission Date]],"dddd")</f>
        <v>Thursday</v>
      </c>
      <c r="H6333" t="s">
        <v>41</v>
      </c>
      <c r="I6333">
        <v>1</v>
      </c>
      <c r="J6333" s="5" t="s">
        <v>9218</v>
      </c>
      <c r="K6333" t="s">
        <v>21</v>
      </c>
      <c r="L6333" t="s">
        <v>9281</v>
      </c>
      <c r="M6333" t="s">
        <v>9210</v>
      </c>
      <c r="O6333">
        <v>36</v>
      </c>
      <c r="P6333" t="s">
        <v>9225</v>
      </c>
      <c r="Q6333">
        <v>10</v>
      </c>
      <c r="R6333">
        <v>1</v>
      </c>
      <c r="S6333" t="s">
        <v>9258</v>
      </c>
      <c r="T6333" t="s">
        <v>9265</v>
      </c>
      <c r="U6333" t="s">
        <v>9300</v>
      </c>
      <c r="V6333" t="str" cm="1">
        <f t="array" ref="V6333">_xlfn.IFS(Hospital_Emergency_Room_Data[[#This Row],[Day]]&lt;=10,"Start(1-10)",Hospital_Emergency_Room_Data[[#This Row],[Day]]&lt;=20,"Middle(11-20)",Hospital_Emergency_Room_Data[[#This Row],[Day]]&gt;20,"End(21-30)")</f>
        <v>Start(1-10)</v>
      </c>
    </row>
    <row r="6334" spans="1:22">
      <c r="A6334">
        <v>801744085</v>
      </c>
      <c r="B6334" t="s">
        <v>6338</v>
      </c>
      <c r="C6334" s="1">
        <v>45200</v>
      </c>
      <c r="D6334" t="str">
        <f>TEXT(Hospital_Emergency_Room_Data[[#This Row],[Patient Admission Date]],"mmm")</f>
        <v>Oct</v>
      </c>
      <c r="E6334">
        <f>YEAR(Hospital_Emergency_Room_Data[[#This Row],[Patient Admission Date]])</f>
        <v>2023</v>
      </c>
      <c r="F6334" s="2">
        <v>0.44444444444444442</v>
      </c>
      <c r="G6334" s="8" t="str">
        <f>TEXT(Hospital_Emergency_Room_Data[[#This Row],[Patient Admission Date]],"dddd")</f>
        <v>Sunday</v>
      </c>
      <c r="H6334" t="s">
        <v>41</v>
      </c>
      <c r="I6334">
        <v>79</v>
      </c>
      <c r="J6334" s="5" t="s">
        <v>9222</v>
      </c>
      <c r="K6334" t="s">
        <v>21</v>
      </c>
      <c r="L6334" t="s">
        <v>9281</v>
      </c>
      <c r="M6334" t="s">
        <v>9210</v>
      </c>
      <c r="O6334">
        <v>40</v>
      </c>
      <c r="P6334" t="s">
        <v>9225</v>
      </c>
      <c r="Q6334">
        <v>1</v>
      </c>
      <c r="R6334">
        <v>10</v>
      </c>
      <c r="S6334" t="s">
        <v>9255</v>
      </c>
      <c r="T6334" t="s">
        <v>9263</v>
      </c>
      <c r="U6334" t="s">
        <v>9300</v>
      </c>
      <c r="V6334" t="str" cm="1">
        <f t="array" ref="V6334">_xlfn.IFS(Hospital_Emergency_Room_Data[[#This Row],[Day]]&lt;=10,"Start(1-10)",Hospital_Emergency_Room_Data[[#This Row],[Day]]&lt;=20,"Middle(11-20)",Hospital_Emergency_Room_Data[[#This Row],[Day]]&gt;20,"End(21-30)")</f>
        <v>Start(1-10)</v>
      </c>
    </row>
    <row r="6335" spans="1:22">
      <c r="A6335">
        <v>287549000</v>
      </c>
      <c r="B6335" t="s">
        <v>6339</v>
      </c>
      <c r="C6335" s="1">
        <v>45079</v>
      </c>
      <c r="D6335" t="str">
        <f>TEXT(Hospital_Emergency_Room_Data[[#This Row],[Patient Admission Date]],"mmm")</f>
        <v>Jun</v>
      </c>
      <c r="E6335">
        <f>YEAR(Hospital_Emergency_Room_Data[[#This Row],[Patient Admission Date]])</f>
        <v>2023</v>
      </c>
      <c r="F6335" s="2">
        <v>7.8472222222222221E-2</v>
      </c>
      <c r="G6335" s="8" t="str">
        <f>TEXT(Hospital_Emergency_Room_Data[[#This Row],[Patient Admission Date]],"dddd")</f>
        <v>Friday</v>
      </c>
      <c r="H6335" t="s">
        <v>41</v>
      </c>
      <c r="I6335">
        <v>61</v>
      </c>
      <c r="J6335" s="5" t="s">
        <v>9217</v>
      </c>
      <c r="K6335" t="s">
        <v>21</v>
      </c>
      <c r="L6335" t="s">
        <v>9281</v>
      </c>
      <c r="M6335" t="s">
        <v>9210</v>
      </c>
      <c r="O6335">
        <v>48</v>
      </c>
      <c r="P6335" t="s">
        <v>9225</v>
      </c>
      <c r="Q6335">
        <v>2</v>
      </c>
      <c r="R6335">
        <v>1</v>
      </c>
      <c r="S6335" t="s">
        <v>9258</v>
      </c>
      <c r="T6335" t="s">
        <v>9263</v>
      </c>
      <c r="U6335" t="s">
        <v>9283</v>
      </c>
      <c r="V6335" t="str" cm="1">
        <f t="array" ref="V6335">_xlfn.IFS(Hospital_Emergency_Room_Data[[#This Row],[Day]]&lt;=10,"Start(1-10)",Hospital_Emergency_Room_Data[[#This Row],[Day]]&lt;=20,"Middle(11-20)",Hospital_Emergency_Room_Data[[#This Row],[Day]]&gt;20,"End(21-30)")</f>
        <v>Start(1-10)</v>
      </c>
    </row>
    <row r="6336" spans="1:22">
      <c r="A6336">
        <v>772468040</v>
      </c>
      <c r="B6336" t="s">
        <v>1591</v>
      </c>
      <c r="C6336" s="1">
        <v>45359</v>
      </c>
      <c r="D6336" t="str">
        <f>TEXT(Hospital_Emergency_Room_Data[[#This Row],[Patient Admission Date]],"mmm")</f>
        <v>Mar</v>
      </c>
      <c r="E6336">
        <f>YEAR(Hospital_Emergency_Room_Data[[#This Row],[Patient Admission Date]])</f>
        <v>2024</v>
      </c>
      <c r="F6336" s="2">
        <v>0.20833333333333334</v>
      </c>
      <c r="G6336" s="8" t="str">
        <f>TEXT(Hospital_Emergency_Room_Data[[#This Row],[Patient Admission Date]],"dddd")</f>
        <v>Friday</v>
      </c>
      <c r="H6336" t="s">
        <v>41</v>
      </c>
      <c r="I6336">
        <v>74</v>
      </c>
      <c r="J6336" s="5" t="s">
        <v>9222</v>
      </c>
      <c r="K6336" t="s">
        <v>21</v>
      </c>
      <c r="L6336" t="s">
        <v>9281</v>
      </c>
      <c r="M6336" t="s">
        <v>9210</v>
      </c>
      <c r="O6336">
        <v>52</v>
      </c>
      <c r="P6336" t="s">
        <v>9225</v>
      </c>
      <c r="Q6336">
        <v>8</v>
      </c>
      <c r="R6336">
        <v>5</v>
      </c>
      <c r="S6336" t="s">
        <v>9258</v>
      </c>
      <c r="T6336" t="s">
        <v>9265</v>
      </c>
      <c r="U6336" t="s">
        <v>9283</v>
      </c>
      <c r="V6336" t="str" cm="1">
        <f t="array" ref="V6336">_xlfn.IFS(Hospital_Emergency_Room_Data[[#This Row],[Day]]&lt;=10,"Start(1-10)",Hospital_Emergency_Room_Data[[#This Row],[Day]]&lt;=20,"Middle(11-20)",Hospital_Emergency_Room_Data[[#This Row],[Day]]&gt;20,"End(21-30)")</f>
        <v>Start(1-10)</v>
      </c>
    </row>
    <row r="6337" spans="1:22">
      <c r="A6337">
        <v>628851987</v>
      </c>
      <c r="B6337" t="s">
        <v>6340</v>
      </c>
      <c r="C6337" s="1">
        <v>45044</v>
      </c>
      <c r="D6337" t="str">
        <f>TEXT(Hospital_Emergency_Room_Data[[#This Row],[Patient Admission Date]],"mmm")</f>
        <v>Apr</v>
      </c>
      <c r="E6337">
        <f>YEAR(Hospital_Emergency_Room_Data[[#This Row],[Patient Admission Date]])</f>
        <v>2023</v>
      </c>
      <c r="F6337" s="2">
        <v>0.44583333333333336</v>
      </c>
      <c r="G6337" s="8" t="str">
        <f>TEXT(Hospital_Emergency_Room_Data[[#This Row],[Patient Admission Date]],"dddd")</f>
        <v>Friday</v>
      </c>
      <c r="H6337" t="s">
        <v>41</v>
      </c>
      <c r="I6337">
        <v>18</v>
      </c>
      <c r="J6337" s="5" t="s">
        <v>9220</v>
      </c>
      <c r="K6337" t="s">
        <v>21</v>
      </c>
      <c r="L6337" t="s">
        <v>9281</v>
      </c>
      <c r="M6337" t="s">
        <v>9210</v>
      </c>
      <c r="O6337">
        <v>18</v>
      </c>
      <c r="P6337" t="s">
        <v>9226</v>
      </c>
      <c r="Q6337">
        <v>28</v>
      </c>
      <c r="R6337">
        <v>10</v>
      </c>
      <c r="S6337" t="s">
        <v>9255</v>
      </c>
      <c r="T6337" t="s">
        <v>9264</v>
      </c>
      <c r="U6337" t="s">
        <v>9282</v>
      </c>
      <c r="V6337" t="str" cm="1">
        <f t="array" ref="V6337">_xlfn.IFS(Hospital_Emergency_Room_Data[[#This Row],[Day]]&lt;=10,"Start(1-10)",Hospital_Emergency_Room_Data[[#This Row],[Day]]&lt;=20,"Middle(11-20)",Hospital_Emergency_Room_Data[[#This Row],[Day]]&gt;20,"End(21-30)")</f>
        <v>End(21-30)</v>
      </c>
    </row>
    <row r="6338" spans="1:22">
      <c r="A6338">
        <v>495275086</v>
      </c>
      <c r="B6338" t="s">
        <v>6341</v>
      </c>
      <c r="C6338" s="1">
        <v>45471</v>
      </c>
      <c r="D6338" t="str">
        <f>TEXT(Hospital_Emergency_Room_Data[[#This Row],[Patient Admission Date]],"mmm")</f>
        <v>Jun</v>
      </c>
      <c r="E6338">
        <f>YEAR(Hospital_Emergency_Room_Data[[#This Row],[Patient Admission Date]])</f>
        <v>2024</v>
      </c>
      <c r="F6338" s="2">
        <v>0.53402777777777777</v>
      </c>
      <c r="G6338" s="8" t="str">
        <f>TEXT(Hospital_Emergency_Room_Data[[#This Row],[Patient Admission Date]],"dddd")</f>
        <v>Friday</v>
      </c>
      <c r="H6338" t="s">
        <v>41</v>
      </c>
      <c r="I6338">
        <v>36</v>
      </c>
      <c r="J6338" s="5" t="s">
        <v>9223</v>
      </c>
      <c r="K6338" t="s">
        <v>21</v>
      </c>
      <c r="L6338" t="s">
        <v>9281</v>
      </c>
      <c r="M6338" t="s">
        <v>9210</v>
      </c>
      <c r="O6338">
        <v>34</v>
      </c>
      <c r="P6338" t="s">
        <v>9225</v>
      </c>
      <c r="Q6338">
        <v>28</v>
      </c>
      <c r="R6338">
        <v>12</v>
      </c>
      <c r="S6338" t="s">
        <v>9257</v>
      </c>
      <c r="T6338" t="s">
        <v>9264</v>
      </c>
      <c r="U6338" t="s">
        <v>9300</v>
      </c>
      <c r="V6338" t="str" cm="1">
        <f t="array" ref="V6338">_xlfn.IFS(Hospital_Emergency_Room_Data[[#This Row],[Day]]&lt;=10,"Start(1-10)",Hospital_Emergency_Room_Data[[#This Row],[Day]]&lt;=20,"Middle(11-20)",Hospital_Emergency_Room_Data[[#This Row],[Day]]&gt;20,"End(21-30)")</f>
        <v>End(21-30)</v>
      </c>
    </row>
    <row r="6339" spans="1:22">
      <c r="A6339">
        <v>745259361</v>
      </c>
      <c r="B6339" t="s">
        <v>6342</v>
      </c>
      <c r="C6339" s="1">
        <v>45228</v>
      </c>
      <c r="D6339" t="str">
        <f>TEXT(Hospital_Emergency_Room_Data[[#This Row],[Patient Admission Date]],"mmm")</f>
        <v>Oct</v>
      </c>
      <c r="E6339">
        <f>YEAR(Hospital_Emergency_Room_Data[[#This Row],[Patient Admission Date]])</f>
        <v>2023</v>
      </c>
      <c r="F6339" s="2">
        <v>0.3215277777777778</v>
      </c>
      <c r="G6339" s="8" t="str">
        <f>TEXT(Hospital_Emergency_Room_Data[[#This Row],[Patient Admission Date]],"dddd")</f>
        <v>Sunday</v>
      </c>
      <c r="H6339" t="s">
        <v>41</v>
      </c>
      <c r="I6339">
        <v>70</v>
      </c>
      <c r="J6339" s="5" t="s">
        <v>9222</v>
      </c>
      <c r="K6339" t="s">
        <v>21</v>
      </c>
      <c r="L6339" t="s">
        <v>9281</v>
      </c>
      <c r="M6339" t="s">
        <v>9210</v>
      </c>
      <c r="O6339">
        <v>36</v>
      </c>
      <c r="P6339" t="s">
        <v>9225</v>
      </c>
      <c r="Q6339">
        <v>29</v>
      </c>
      <c r="R6339">
        <v>7</v>
      </c>
      <c r="S6339" t="s">
        <v>9255</v>
      </c>
      <c r="T6339" t="s">
        <v>9264</v>
      </c>
      <c r="U6339" t="s">
        <v>9300</v>
      </c>
      <c r="V6339" t="str" cm="1">
        <f t="array" ref="V6339">_xlfn.IFS(Hospital_Emergency_Room_Data[[#This Row],[Day]]&lt;=10,"Start(1-10)",Hospital_Emergency_Room_Data[[#This Row],[Day]]&lt;=20,"Middle(11-20)",Hospital_Emergency_Room_Data[[#This Row],[Day]]&gt;20,"End(21-30)")</f>
        <v>End(21-30)</v>
      </c>
    </row>
    <row r="6340" spans="1:22">
      <c r="A6340">
        <v>868341436</v>
      </c>
      <c r="B6340" t="s">
        <v>6343</v>
      </c>
      <c r="C6340" s="1">
        <v>45392</v>
      </c>
      <c r="D6340" t="str">
        <f>TEXT(Hospital_Emergency_Room_Data[[#This Row],[Patient Admission Date]],"mmm")</f>
        <v>Apr</v>
      </c>
      <c r="E6340">
        <f>YEAR(Hospital_Emergency_Room_Data[[#This Row],[Patient Admission Date]])</f>
        <v>2024</v>
      </c>
      <c r="F6340" s="2">
        <v>0.62847222222222221</v>
      </c>
      <c r="G6340" s="8" t="str">
        <f>TEXT(Hospital_Emergency_Room_Data[[#This Row],[Patient Admission Date]],"dddd")</f>
        <v>Wednesday</v>
      </c>
      <c r="H6340" t="s">
        <v>41</v>
      </c>
      <c r="I6340">
        <v>56</v>
      </c>
      <c r="J6340" s="5" t="s">
        <v>9219</v>
      </c>
      <c r="K6340" t="s">
        <v>21</v>
      </c>
      <c r="L6340" t="s">
        <v>9281</v>
      </c>
      <c r="M6340" t="s">
        <v>9210</v>
      </c>
      <c r="O6340">
        <v>40</v>
      </c>
      <c r="P6340" t="s">
        <v>9225</v>
      </c>
      <c r="Q6340">
        <v>10</v>
      </c>
      <c r="R6340">
        <v>15</v>
      </c>
      <c r="S6340" t="s">
        <v>9257</v>
      </c>
      <c r="T6340" t="s">
        <v>9265</v>
      </c>
      <c r="U6340" t="s">
        <v>9300</v>
      </c>
      <c r="V6340" t="str" cm="1">
        <f t="array" ref="V6340">_xlfn.IFS(Hospital_Emergency_Room_Data[[#This Row],[Day]]&lt;=10,"Start(1-10)",Hospital_Emergency_Room_Data[[#This Row],[Day]]&lt;=20,"Middle(11-20)",Hospital_Emergency_Room_Data[[#This Row],[Day]]&gt;20,"End(21-30)")</f>
        <v>Start(1-10)</v>
      </c>
    </row>
    <row r="6341" spans="1:22">
      <c r="A6341">
        <v>807671911</v>
      </c>
      <c r="B6341" t="s">
        <v>6344</v>
      </c>
      <c r="C6341" s="1">
        <v>45217</v>
      </c>
      <c r="D6341" t="str">
        <f>TEXT(Hospital_Emergency_Room_Data[[#This Row],[Patient Admission Date]],"mmm")</f>
        <v>Oct</v>
      </c>
      <c r="E6341">
        <f>YEAR(Hospital_Emergency_Room_Data[[#This Row],[Patient Admission Date]])</f>
        <v>2023</v>
      </c>
      <c r="F6341" s="2">
        <v>0.21319444444444444</v>
      </c>
      <c r="G6341" s="8" t="str">
        <f>TEXT(Hospital_Emergency_Room_Data[[#This Row],[Patient Admission Date]],"dddd")</f>
        <v>Wednesday</v>
      </c>
      <c r="H6341" t="s">
        <v>41</v>
      </c>
      <c r="I6341">
        <v>36</v>
      </c>
      <c r="J6341" s="5" t="s">
        <v>9223</v>
      </c>
      <c r="K6341" t="s">
        <v>21</v>
      </c>
      <c r="L6341" t="s">
        <v>9281</v>
      </c>
      <c r="M6341" t="s">
        <v>9210</v>
      </c>
      <c r="O6341">
        <v>51</v>
      </c>
      <c r="P6341" t="s">
        <v>9225</v>
      </c>
      <c r="Q6341">
        <v>18</v>
      </c>
      <c r="R6341">
        <v>5</v>
      </c>
      <c r="S6341" t="s">
        <v>9258</v>
      </c>
      <c r="T6341" t="s">
        <v>9262</v>
      </c>
      <c r="U6341" t="s">
        <v>9283</v>
      </c>
      <c r="V6341" t="str" cm="1">
        <f t="array" ref="V6341">_xlfn.IFS(Hospital_Emergency_Room_Data[[#This Row],[Day]]&lt;=10,"Start(1-10)",Hospital_Emergency_Room_Data[[#This Row],[Day]]&lt;=20,"Middle(11-20)",Hospital_Emergency_Room_Data[[#This Row],[Day]]&gt;20,"End(21-30)")</f>
        <v>Middle(11-20)</v>
      </c>
    </row>
    <row r="6342" spans="1:22">
      <c r="A6342">
        <v>662155096</v>
      </c>
      <c r="B6342" t="s">
        <v>6345</v>
      </c>
      <c r="C6342" s="1">
        <v>45478</v>
      </c>
      <c r="D6342" t="str">
        <f>TEXT(Hospital_Emergency_Room_Data[[#This Row],[Patient Admission Date]],"mmm")</f>
        <v>Jul</v>
      </c>
      <c r="E6342">
        <f>YEAR(Hospital_Emergency_Room_Data[[#This Row],[Patient Admission Date]])</f>
        <v>2024</v>
      </c>
      <c r="F6342" s="2">
        <v>0.80972222222222223</v>
      </c>
      <c r="G6342" s="8" t="str">
        <f>TEXT(Hospital_Emergency_Room_Data[[#This Row],[Patient Admission Date]],"dddd")</f>
        <v>Friday</v>
      </c>
      <c r="H6342" t="s">
        <v>41</v>
      </c>
      <c r="I6342">
        <v>12</v>
      </c>
      <c r="J6342" s="5" t="s">
        <v>9221</v>
      </c>
      <c r="K6342" t="s">
        <v>21</v>
      </c>
      <c r="L6342" t="s">
        <v>9281</v>
      </c>
      <c r="M6342" t="s">
        <v>9210</v>
      </c>
      <c r="O6342">
        <v>55</v>
      </c>
      <c r="P6342" t="s">
        <v>9225</v>
      </c>
      <c r="Q6342">
        <v>5</v>
      </c>
      <c r="R6342">
        <v>19</v>
      </c>
      <c r="S6342" t="s">
        <v>9256</v>
      </c>
      <c r="T6342" t="s">
        <v>9263</v>
      </c>
      <c r="U6342" t="s">
        <v>9283</v>
      </c>
      <c r="V6342" t="str" cm="1">
        <f t="array" ref="V6342">_xlfn.IFS(Hospital_Emergency_Room_Data[[#This Row],[Day]]&lt;=10,"Start(1-10)",Hospital_Emergency_Room_Data[[#This Row],[Day]]&lt;=20,"Middle(11-20)",Hospital_Emergency_Room_Data[[#This Row],[Day]]&gt;20,"End(21-30)")</f>
        <v>Start(1-10)</v>
      </c>
    </row>
    <row r="6343" spans="1:22">
      <c r="A6343">
        <v>651179916</v>
      </c>
      <c r="B6343" t="s">
        <v>6346</v>
      </c>
      <c r="C6343" s="1">
        <v>45130</v>
      </c>
      <c r="D6343" t="str">
        <f>TEXT(Hospital_Emergency_Room_Data[[#This Row],[Patient Admission Date]],"mmm")</f>
        <v>Jul</v>
      </c>
      <c r="E6343">
        <f>YEAR(Hospital_Emergency_Room_Data[[#This Row],[Patient Admission Date]])</f>
        <v>2023</v>
      </c>
      <c r="F6343" s="2">
        <v>0.81180555555555556</v>
      </c>
      <c r="G6343" s="8" t="str">
        <f>TEXT(Hospital_Emergency_Room_Data[[#This Row],[Patient Admission Date]],"dddd")</f>
        <v>Sunday</v>
      </c>
      <c r="H6343" t="s">
        <v>41</v>
      </c>
      <c r="I6343">
        <v>72</v>
      </c>
      <c r="J6343" s="5" t="s">
        <v>9222</v>
      </c>
      <c r="K6343" t="s">
        <v>21</v>
      </c>
      <c r="L6343" t="s">
        <v>9281</v>
      </c>
      <c r="M6343" t="s">
        <v>9210</v>
      </c>
      <c r="O6343">
        <v>58</v>
      </c>
      <c r="P6343" t="s">
        <v>9225</v>
      </c>
      <c r="Q6343">
        <v>23</v>
      </c>
      <c r="R6343">
        <v>19</v>
      </c>
      <c r="S6343" t="s">
        <v>9256</v>
      </c>
      <c r="T6343" t="s">
        <v>9264</v>
      </c>
      <c r="U6343" t="s">
        <v>9283</v>
      </c>
      <c r="V6343" t="str" cm="1">
        <f t="array" ref="V6343">_xlfn.IFS(Hospital_Emergency_Room_Data[[#This Row],[Day]]&lt;=10,"Start(1-10)",Hospital_Emergency_Room_Data[[#This Row],[Day]]&lt;=20,"Middle(11-20)",Hospital_Emergency_Room_Data[[#This Row],[Day]]&gt;20,"End(21-30)")</f>
        <v>End(21-30)</v>
      </c>
    </row>
    <row r="6344" spans="1:22">
      <c r="A6344">
        <v>816201771</v>
      </c>
      <c r="B6344" t="s">
        <v>6347</v>
      </c>
      <c r="C6344" s="1">
        <v>45135</v>
      </c>
      <c r="D6344" t="str">
        <f>TEXT(Hospital_Emergency_Room_Data[[#This Row],[Patient Admission Date]],"mmm")</f>
        <v>Jul</v>
      </c>
      <c r="E6344">
        <f>YEAR(Hospital_Emergency_Room_Data[[#This Row],[Patient Admission Date]])</f>
        <v>2023</v>
      </c>
      <c r="F6344" s="2">
        <v>4.027777777777778E-2</v>
      </c>
      <c r="G6344" s="8" t="str">
        <f>TEXT(Hospital_Emergency_Room_Data[[#This Row],[Patient Admission Date]],"dddd")</f>
        <v>Friday</v>
      </c>
      <c r="H6344" t="s">
        <v>41</v>
      </c>
      <c r="I6344">
        <v>78</v>
      </c>
      <c r="J6344" s="5" t="s">
        <v>9222</v>
      </c>
      <c r="K6344" t="s">
        <v>21</v>
      </c>
      <c r="L6344" t="s">
        <v>9281</v>
      </c>
      <c r="M6344" t="s">
        <v>9210</v>
      </c>
      <c r="O6344">
        <v>11</v>
      </c>
      <c r="P6344" t="s">
        <v>9226</v>
      </c>
      <c r="Q6344">
        <v>28</v>
      </c>
      <c r="R6344">
        <v>0</v>
      </c>
      <c r="S6344" t="s">
        <v>9258</v>
      </c>
      <c r="T6344" t="s">
        <v>9264</v>
      </c>
      <c r="U6344" t="s">
        <v>9282</v>
      </c>
      <c r="V6344" t="str" cm="1">
        <f t="array" ref="V6344">_xlfn.IFS(Hospital_Emergency_Room_Data[[#This Row],[Day]]&lt;=10,"Start(1-10)",Hospital_Emergency_Room_Data[[#This Row],[Day]]&lt;=20,"Middle(11-20)",Hospital_Emergency_Room_Data[[#This Row],[Day]]&gt;20,"End(21-30)")</f>
        <v>End(21-30)</v>
      </c>
    </row>
    <row r="6345" spans="1:22">
      <c r="A6345">
        <v>753833567</v>
      </c>
      <c r="B6345" t="s">
        <v>6348</v>
      </c>
      <c r="C6345" s="1">
        <v>45210</v>
      </c>
      <c r="D6345" t="str">
        <f>TEXT(Hospital_Emergency_Room_Data[[#This Row],[Patient Admission Date]],"mmm")</f>
        <v>Oct</v>
      </c>
      <c r="E6345">
        <f>YEAR(Hospital_Emergency_Room_Data[[#This Row],[Patient Admission Date]])</f>
        <v>2023</v>
      </c>
      <c r="F6345" s="2">
        <v>0.92500000000000004</v>
      </c>
      <c r="G6345" s="8" t="str">
        <f>TEXT(Hospital_Emergency_Room_Data[[#This Row],[Patient Admission Date]],"dddd")</f>
        <v>Wednesday</v>
      </c>
      <c r="H6345" t="s">
        <v>41</v>
      </c>
      <c r="I6345">
        <v>37</v>
      </c>
      <c r="J6345" s="5" t="s">
        <v>9223</v>
      </c>
      <c r="K6345" t="s">
        <v>21</v>
      </c>
      <c r="L6345" t="s">
        <v>9281</v>
      </c>
      <c r="M6345" t="s">
        <v>9210</v>
      </c>
      <c r="O6345">
        <v>19</v>
      </c>
      <c r="P6345" t="s">
        <v>9226</v>
      </c>
      <c r="Q6345">
        <v>11</v>
      </c>
      <c r="R6345">
        <v>22</v>
      </c>
      <c r="S6345" t="s">
        <v>9256</v>
      </c>
      <c r="T6345" t="s">
        <v>9265</v>
      </c>
      <c r="U6345" t="s">
        <v>9282</v>
      </c>
      <c r="V6345" t="str" cm="1">
        <f t="array" ref="V6345">_xlfn.IFS(Hospital_Emergency_Room_Data[[#This Row],[Day]]&lt;=10,"Start(1-10)",Hospital_Emergency_Room_Data[[#This Row],[Day]]&lt;=20,"Middle(11-20)",Hospital_Emergency_Room_Data[[#This Row],[Day]]&gt;20,"End(21-30)")</f>
        <v>Middle(11-20)</v>
      </c>
    </row>
    <row r="6346" spans="1:22">
      <c r="A6346">
        <v>101088798</v>
      </c>
      <c r="B6346" t="s">
        <v>6349</v>
      </c>
      <c r="C6346" s="1">
        <v>45504</v>
      </c>
      <c r="D6346" t="str">
        <f>TEXT(Hospital_Emergency_Room_Data[[#This Row],[Patient Admission Date]],"mmm")</f>
        <v>Jul</v>
      </c>
      <c r="E6346">
        <f>YEAR(Hospital_Emergency_Room_Data[[#This Row],[Patient Admission Date]])</f>
        <v>2024</v>
      </c>
      <c r="F6346" s="2">
        <v>0.59583333333333333</v>
      </c>
      <c r="G6346" s="8" t="str">
        <f>TEXT(Hospital_Emergency_Room_Data[[#This Row],[Patient Admission Date]],"dddd")</f>
        <v>Wednesday</v>
      </c>
      <c r="H6346" t="s">
        <v>41</v>
      </c>
      <c r="I6346">
        <v>72</v>
      </c>
      <c r="J6346" s="5" t="s">
        <v>9222</v>
      </c>
      <c r="K6346" t="s">
        <v>21</v>
      </c>
      <c r="L6346" t="s">
        <v>9281</v>
      </c>
      <c r="M6346" t="s">
        <v>9210</v>
      </c>
      <c r="O6346">
        <v>48</v>
      </c>
      <c r="P6346" t="s">
        <v>9225</v>
      </c>
      <c r="Q6346">
        <v>31</v>
      </c>
      <c r="R6346">
        <v>14</v>
      </c>
      <c r="S6346" t="s">
        <v>9257</v>
      </c>
      <c r="T6346" t="s">
        <v>9264</v>
      </c>
      <c r="U6346" t="s">
        <v>9283</v>
      </c>
      <c r="V6346" t="str" cm="1">
        <f t="array" ref="V6346">_xlfn.IFS(Hospital_Emergency_Room_Data[[#This Row],[Day]]&lt;=10,"Start(1-10)",Hospital_Emergency_Room_Data[[#This Row],[Day]]&lt;=20,"Middle(11-20)",Hospital_Emergency_Room_Data[[#This Row],[Day]]&gt;20,"End(21-30)")</f>
        <v>End(21-30)</v>
      </c>
    </row>
    <row r="6347" spans="1:22">
      <c r="A6347">
        <v>785288022</v>
      </c>
      <c r="B6347" t="s">
        <v>6350</v>
      </c>
      <c r="C6347" s="1">
        <v>45225</v>
      </c>
      <c r="D6347" t="str">
        <f>TEXT(Hospital_Emergency_Room_Data[[#This Row],[Patient Admission Date]],"mmm")</f>
        <v>Oct</v>
      </c>
      <c r="E6347">
        <f>YEAR(Hospital_Emergency_Room_Data[[#This Row],[Patient Admission Date]])</f>
        <v>2023</v>
      </c>
      <c r="F6347" s="2">
        <v>0.26805555555555555</v>
      </c>
      <c r="G6347" s="8" t="str">
        <f>TEXT(Hospital_Emergency_Room_Data[[#This Row],[Patient Admission Date]],"dddd")</f>
        <v>Thursday</v>
      </c>
      <c r="H6347" t="s">
        <v>41</v>
      </c>
      <c r="I6347">
        <v>7</v>
      </c>
      <c r="J6347" s="5" t="s">
        <v>9221</v>
      </c>
      <c r="K6347" t="s">
        <v>21</v>
      </c>
      <c r="L6347" t="s">
        <v>9281</v>
      </c>
      <c r="M6347" t="s">
        <v>9210</v>
      </c>
      <c r="O6347">
        <v>50</v>
      </c>
      <c r="P6347" t="s">
        <v>9225</v>
      </c>
      <c r="Q6347">
        <v>26</v>
      </c>
      <c r="R6347">
        <v>6</v>
      </c>
      <c r="S6347" t="s">
        <v>9255</v>
      </c>
      <c r="T6347" t="s">
        <v>9264</v>
      </c>
      <c r="U6347" t="s">
        <v>9283</v>
      </c>
      <c r="V6347" t="str" cm="1">
        <f t="array" ref="V6347">_xlfn.IFS(Hospital_Emergency_Room_Data[[#This Row],[Day]]&lt;=10,"Start(1-10)",Hospital_Emergency_Room_Data[[#This Row],[Day]]&lt;=20,"Middle(11-20)",Hospital_Emergency_Room_Data[[#This Row],[Day]]&gt;20,"End(21-30)")</f>
        <v>End(21-30)</v>
      </c>
    </row>
    <row r="6348" spans="1:22">
      <c r="A6348">
        <v>319537655</v>
      </c>
      <c r="B6348" t="s">
        <v>6351</v>
      </c>
      <c r="C6348" s="1">
        <v>45186</v>
      </c>
      <c r="D6348" t="str">
        <f>TEXT(Hospital_Emergency_Room_Data[[#This Row],[Patient Admission Date]],"mmm")</f>
        <v>Sep</v>
      </c>
      <c r="E6348">
        <f>YEAR(Hospital_Emergency_Room_Data[[#This Row],[Patient Admission Date]])</f>
        <v>2023</v>
      </c>
      <c r="F6348" s="2">
        <v>0.56319444444444444</v>
      </c>
      <c r="G6348" s="8" t="str">
        <f>TEXT(Hospital_Emergency_Room_Data[[#This Row],[Patient Admission Date]],"dddd")</f>
        <v>Sunday</v>
      </c>
      <c r="H6348" t="s">
        <v>41</v>
      </c>
      <c r="I6348">
        <v>9</v>
      </c>
      <c r="J6348" s="5" t="s">
        <v>9221</v>
      </c>
      <c r="K6348" t="s">
        <v>21</v>
      </c>
      <c r="L6348" t="s">
        <v>9281</v>
      </c>
      <c r="M6348" t="s">
        <v>9210</v>
      </c>
      <c r="O6348">
        <v>52</v>
      </c>
      <c r="P6348" t="s">
        <v>9225</v>
      </c>
      <c r="Q6348">
        <v>17</v>
      </c>
      <c r="R6348">
        <v>13</v>
      </c>
      <c r="S6348" t="s">
        <v>9257</v>
      </c>
      <c r="T6348" t="s">
        <v>9262</v>
      </c>
      <c r="U6348" t="s">
        <v>9283</v>
      </c>
      <c r="V6348" t="str" cm="1">
        <f t="array" ref="V6348">_xlfn.IFS(Hospital_Emergency_Room_Data[[#This Row],[Day]]&lt;=10,"Start(1-10)",Hospital_Emergency_Room_Data[[#This Row],[Day]]&lt;=20,"Middle(11-20)",Hospital_Emergency_Room_Data[[#This Row],[Day]]&gt;20,"End(21-30)")</f>
        <v>Middle(11-20)</v>
      </c>
    </row>
    <row r="6349" spans="1:22">
      <c r="A6349">
        <v>250689303</v>
      </c>
      <c r="B6349" t="s">
        <v>6352</v>
      </c>
      <c r="C6349" s="1">
        <v>45560</v>
      </c>
      <c r="D6349" t="str">
        <f>TEXT(Hospital_Emergency_Room_Data[[#This Row],[Patient Admission Date]],"mmm")</f>
        <v>Sep</v>
      </c>
      <c r="E6349">
        <f>YEAR(Hospital_Emergency_Room_Data[[#This Row],[Patient Admission Date]])</f>
        <v>2024</v>
      </c>
      <c r="F6349" s="2">
        <v>0.79861111111111116</v>
      </c>
      <c r="G6349" s="8" t="str">
        <f>TEXT(Hospital_Emergency_Room_Data[[#This Row],[Patient Admission Date]],"dddd")</f>
        <v>Wednesday</v>
      </c>
      <c r="H6349" t="s">
        <v>41</v>
      </c>
      <c r="I6349">
        <v>59</v>
      </c>
      <c r="J6349" s="5" t="s">
        <v>9219</v>
      </c>
      <c r="K6349" t="s">
        <v>21</v>
      </c>
      <c r="L6349" t="s">
        <v>9281</v>
      </c>
      <c r="M6349" t="s">
        <v>9210</v>
      </c>
      <c r="O6349">
        <v>21</v>
      </c>
      <c r="P6349" t="s">
        <v>9226</v>
      </c>
      <c r="Q6349">
        <v>25</v>
      </c>
      <c r="R6349">
        <v>19</v>
      </c>
      <c r="S6349" t="s">
        <v>9256</v>
      </c>
      <c r="T6349" t="s">
        <v>9264</v>
      </c>
      <c r="U6349" t="s">
        <v>9282</v>
      </c>
      <c r="V6349" t="str" cm="1">
        <f t="array" ref="V6349">_xlfn.IFS(Hospital_Emergency_Room_Data[[#This Row],[Day]]&lt;=10,"Start(1-10)",Hospital_Emergency_Room_Data[[#This Row],[Day]]&lt;=20,"Middle(11-20)",Hospital_Emergency_Room_Data[[#This Row],[Day]]&gt;20,"End(21-30)")</f>
        <v>End(21-30)</v>
      </c>
    </row>
    <row r="6350" spans="1:22">
      <c r="A6350">
        <v>387697529</v>
      </c>
      <c r="B6350" t="s">
        <v>6353</v>
      </c>
      <c r="C6350" s="1">
        <v>45295</v>
      </c>
      <c r="D6350" t="str">
        <f>TEXT(Hospital_Emergency_Room_Data[[#This Row],[Patient Admission Date]],"mmm")</f>
        <v>Jan</v>
      </c>
      <c r="E6350">
        <f>YEAR(Hospital_Emergency_Room_Data[[#This Row],[Patient Admission Date]])</f>
        <v>2024</v>
      </c>
      <c r="F6350" s="2">
        <v>0.15069444444444444</v>
      </c>
      <c r="G6350" s="8" t="str">
        <f>TEXT(Hospital_Emergency_Room_Data[[#This Row],[Patient Admission Date]],"dddd")</f>
        <v>Thursday</v>
      </c>
      <c r="H6350" t="s">
        <v>41</v>
      </c>
      <c r="I6350">
        <v>27</v>
      </c>
      <c r="J6350" s="5" t="s">
        <v>9220</v>
      </c>
      <c r="K6350" t="s">
        <v>21</v>
      </c>
      <c r="L6350" t="s">
        <v>9281</v>
      </c>
      <c r="M6350" t="s">
        <v>9210</v>
      </c>
      <c r="O6350">
        <v>24</v>
      </c>
      <c r="P6350" t="s">
        <v>9226</v>
      </c>
      <c r="Q6350">
        <v>4</v>
      </c>
      <c r="R6350">
        <v>3</v>
      </c>
      <c r="S6350" t="s">
        <v>9258</v>
      </c>
      <c r="T6350" t="s">
        <v>9263</v>
      </c>
      <c r="U6350" t="s">
        <v>9282</v>
      </c>
      <c r="V6350" t="str" cm="1">
        <f t="array" ref="V6350">_xlfn.IFS(Hospital_Emergency_Room_Data[[#This Row],[Day]]&lt;=10,"Start(1-10)",Hospital_Emergency_Room_Data[[#This Row],[Day]]&lt;=20,"Middle(11-20)",Hospital_Emergency_Room_Data[[#This Row],[Day]]&gt;20,"End(21-30)")</f>
        <v>Start(1-10)</v>
      </c>
    </row>
    <row r="6351" spans="1:22">
      <c r="A6351">
        <v>121690476</v>
      </c>
      <c r="B6351" t="s">
        <v>6354</v>
      </c>
      <c r="C6351" s="1">
        <v>45196</v>
      </c>
      <c r="D6351" t="str">
        <f>TEXT(Hospital_Emergency_Room_Data[[#This Row],[Patient Admission Date]],"mmm")</f>
        <v>Sep</v>
      </c>
      <c r="E6351">
        <f>YEAR(Hospital_Emergency_Room_Data[[#This Row],[Patient Admission Date]])</f>
        <v>2023</v>
      </c>
      <c r="F6351" s="2">
        <v>0.45069444444444445</v>
      </c>
      <c r="G6351" s="8" t="str">
        <f>TEXT(Hospital_Emergency_Room_Data[[#This Row],[Patient Admission Date]],"dddd")</f>
        <v>Wednesday</v>
      </c>
      <c r="H6351" t="s">
        <v>41</v>
      </c>
      <c r="I6351">
        <v>59</v>
      </c>
      <c r="J6351" s="5" t="s">
        <v>9219</v>
      </c>
      <c r="K6351" t="s">
        <v>21</v>
      </c>
      <c r="L6351" t="s">
        <v>9281</v>
      </c>
      <c r="M6351" t="s">
        <v>9210</v>
      </c>
      <c r="O6351">
        <v>32</v>
      </c>
      <c r="P6351" t="s">
        <v>9225</v>
      </c>
      <c r="Q6351">
        <v>27</v>
      </c>
      <c r="R6351">
        <v>10</v>
      </c>
      <c r="S6351" t="s">
        <v>9255</v>
      </c>
      <c r="T6351" t="s">
        <v>9264</v>
      </c>
      <c r="U6351" t="s">
        <v>9300</v>
      </c>
      <c r="V6351" t="str" cm="1">
        <f t="array" ref="V6351">_xlfn.IFS(Hospital_Emergency_Room_Data[[#This Row],[Day]]&lt;=10,"Start(1-10)",Hospital_Emergency_Room_Data[[#This Row],[Day]]&lt;=20,"Middle(11-20)",Hospital_Emergency_Room_Data[[#This Row],[Day]]&gt;20,"End(21-30)")</f>
        <v>End(21-30)</v>
      </c>
    </row>
    <row r="6352" spans="1:22">
      <c r="A6352">
        <v>685556240</v>
      </c>
      <c r="B6352" t="s">
        <v>6355</v>
      </c>
      <c r="C6352" s="1">
        <v>45196</v>
      </c>
      <c r="D6352" t="str">
        <f>TEXT(Hospital_Emergency_Room_Data[[#This Row],[Patient Admission Date]],"mmm")</f>
        <v>Sep</v>
      </c>
      <c r="E6352">
        <f>YEAR(Hospital_Emergency_Room_Data[[#This Row],[Patient Admission Date]])</f>
        <v>2023</v>
      </c>
      <c r="F6352" s="2">
        <v>5.9027777777777776E-2</v>
      </c>
      <c r="G6352" s="8" t="str">
        <f>TEXT(Hospital_Emergency_Room_Data[[#This Row],[Patient Admission Date]],"dddd")</f>
        <v>Wednesday</v>
      </c>
      <c r="H6352" t="s">
        <v>41</v>
      </c>
      <c r="I6352">
        <v>30</v>
      </c>
      <c r="J6352" s="5" t="s">
        <v>9223</v>
      </c>
      <c r="K6352" t="s">
        <v>21</v>
      </c>
      <c r="L6352" t="s">
        <v>9281</v>
      </c>
      <c r="M6352" t="s">
        <v>9210</v>
      </c>
      <c r="O6352">
        <v>34</v>
      </c>
      <c r="P6352" t="s">
        <v>9225</v>
      </c>
      <c r="Q6352">
        <v>27</v>
      </c>
      <c r="R6352">
        <v>1</v>
      </c>
      <c r="S6352" t="s">
        <v>9258</v>
      </c>
      <c r="T6352" t="s">
        <v>9264</v>
      </c>
      <c r="U6352" t="s">
        <v>9300</v>
      </c>
      <c r="V6352" t="str" cm="1">
        <f t="array" ref="V6352">_xlfn.IFS(Hospital_Emergency_Room_Data[[#This Row],[Day]]&lt;=10,"Start(1-10)",Hospital_Emergency_Room_Data[[#This Row],[Day]]&lt;=20,"Middle(11-20)",Hospital_Emergency_Room_Data[[#This Row],[Day]]&gt;20,"End(21-30)")</f>
        <v>End(21-30)</v>
      </c>
    </row>
    <row r="6353" spans="1:22">
      <c r="A6353">
        <v>883699750</v>
      </c>
      <c r="B6353" t="s">
        <v>6356</v>
      </c>
      <c r="C6353" s="1">
        <v>45275</v>
      </c>
      <c r="D6353" t="str">
        <f>TEXT(Hospital_Emergency_Room_Data[[#This Row],[Patient Admission Date]],"mmm")</f>
        <v>Dec</v>
      </c>
      <c r="E6353">
        <f>YEAR(Hospital_Emergency_Room_Data[[#This Row],[Patient Admission Date]])</f>
        <v>2023</v>
      </c>
      <c r="F6353" s="2">
        <v>0.82708333333333328</v>
      </c>
      <c r="G6353" s="8" t="str">
        <f>TEXT(Hospital_Emergency_Room_Data[[#This Row],[Patient Admission Date]],"dddd")</f>
        <v>Friday</v>
      </c>
      <c r="H6353" t="s">
        <v>41</v>
      </c>
      <c r="I6353">
        <v>44</v>
      </c>
      <c r="J6353" s="5" t="s">
        <v>9223</v>
      </c>
      <c r="K6353" t="s">
        <v>21</v>
      </c>
      <c r="L6353" t="s">
        <v>9281</v>
      </c>
      <c r="M6353" t="s">
        <v>9210</v>
      </c>
      <c r="O6353">
        <v>42</v>
      </c>
      <c r="P6353" t="s">
        <v>9225</v>
      </c>
      <c r="Q6353">
        <v>15</v>
      </c>
      <c r="R6353">
        <v>19</v>
      </c>
      <c r="S6353" t="s">
        <v>9256</v>
      </c>
      <c r="T6353" t="s">
        <v>9262</v>
      </c>
      <c r="U6353" t="s">
        <v>9300</v>
      </c>
      <c r="V6353" t="str" cm="1">
        <f t="array" ref="V6353">_xlfn.IFS(Hospital_Emergency_Room_Data[[#This Row],[Day]]&lt;=10,"Start(1-10)",Hospital_Emergency_Room_Data[[#This Row],[Day]]&lt;=20,"Middle(11-20)",Hospital_Emergency_Room_Data[[#This Row],[Day]]&gt;20,"End(21-30)")</f>
        <v>Middle(11-20)</v>
      </c>
    </row>
    <row r="6354" spans="1:22">
      <c r="A6354">
        <v>504487349</v>
      </c>
      <c r="B6354" t="s">
        <v>6357</v>
      </c>
      <c r="C6354" s="1">
        <v>45110</v>
      </c>
      <c r="D6354" t="str">
        <f>TEXT(Hospital_Emergency_Room_Data[[#This Row],[Patient Admission Date]],"mmm")</f>
        <v>Jul</v>
      </c>
      <c r="E6354">
        <f>YEAR(Hospital_Emergency_Room_Data[[#This Row],[Patient Admission Date]])</f>
        <v>2023</v>
      </c>
      <c r="F6354" s="2">
        <v>0.12986111111111112</v>
      </c>
      <c r="G6354" s="8" t="str">
        <f>TEXT(Hospital_Emergency_Room_Data[[#This Row],[Patient Admission Date]],"dddd")</f>
        <v>Monday</v>
      </c>
      <c r="H6354" t="s">
        <v>41</v>
      </c>
      <c r="I6354">
        <v>43</v>
      </c>
      <c r="J6354" s="5" t="s">
        <v>9223</v>
      </c>
      <c r="K6354" t="s">
        <v>21</v>
      </c>
      <c r="L6354" t="s">
        <v>9281</v>
      </c>
      <c r="M6354" t="s">
        <v>9210</v>
      </c>
      <c r="O6354">
        <v>47</v>
      </c>
      <c r="P6354" t="s">
        <v>9225</v>
      </c>
      <c r="Q6354">
        <v>3</v>
      </c>
      <c r="R6354">
        <v>3</v>
      </c>
      <c r="S6354" t="s">
        <v>9258</v>
      </c>
      <c r="T6354" t="s">
        <v>9263</v>
      </c>
      <c r="U6354" t="s">
        <v>9283</v>
      </c>
      <c r="V6354" t="str" cm="1">
        <f t="array" ref="V6354">_xlfn.IFS(Hospital_Emergency_Room_Data[[#This Row],[Day]]&lt;=10,"Start(1-10)",Hospital_Emergency_Room_Data[[#This Row],[Day]]&lt;=20,"Middle(11-20)",Hospital_Emergency_Room_Data[[#This Row],[Day]]&gt;20,"End(21-30)")</f>
        <v>Start(1-10)</v>
      </c>
    </row>
    <row r="6355" spans="1:22">
      <c r="A6355">
        <v>395270613</v>
      </c>
      <c r="B6355" t="s">
        <v>6358</v>
      </c>
      <c r="C6355" s="1">
        <v>45202</v>
      </c>
      <c r="D6355" t="str">
        <f>TEXT(Hospital_Emergency_Room_Data[[#This Row],[Patient Admission Date]],"mmm")</f>
        <v>Oct</v>
      </c>
      <c r="E6355">
        <f>YEAR(Hospital_Emergency_Room_Data[[#This Row],[Patient Admission Date]])</f>
        <v>2023</v>
      </c>
      <c r="F6355" s="2">
        <v>0.16319444444444445</v>
      </c>
      <c r="G6355" s="8" t="str">
        <f>TEXT(Hospital_Emergency_Room_Data[[#This Row],[Patient Admission Date]],"dddd")</f>
        <v>Tuesday</v>
      </c>
      <c r="H6355" t="s">
        <v>41</v>
      </c>
      <c r="I6355">
        <v>29</v>
      </c>
      <c r="J6355" s="5" t="s">
        <v>9220</v>
      </c>
      <c r="K6355" t="s">
        <v>21</v>
      </c>
      <c r="L6355" t="s">
        <v>9281</v>
      </c>
      <c r="M6355" t="s">
        <v>9210</v>
      </c>
      <c r="O6355">
        <v>12</v>
      </c>
      <c r="P6355" t="s">
        <v>9226</v>
      </c>
      <c r="Q6355">
        <v>3</v>
      </c>
      <c r="R6355">
        <v>3</v>
      </c>
      <c r="S6355" t="s">
        <v>9258</v>
      </c>
      <c r="T6355" t="s">
        <v>9263</v>
      </c>
      <c r="U6355" t="s">
        <v>9282</v>
      </c>
      <c r="V6355" t="str" cm="1">
        <f t="array" ref="V6355">_xlfn.IFS(Hospital_Emergency_Room_Data[[#This Row],[Day]]&lt;=10,"Start(1-10)",Hospital_Emergency_Room_Data[[#This Row],[Day]]&lt;=20,"Middle(11-20)",Hospital_Emergency_Room_Data[[#This Row],[Day]]&gt;20,"End(21-30)")</f>
        <v>Start(1-10)</v>
      </c>
    </row>
    <row r="6356" spans="1:22">
      <c r="A6356">
        <v>727206876</v>
      </c>
      <c r="B6356" t="s">
        <v>6359</v>
      </c>
      <c r="C6356" s="1">
        <v>45478</v>
      </c>
      <c r="D6356" t="str">
        <f>TEXT(Hospital_Emergency_Room_Data[[#This Row],[Patient Admission Date]],"mmm")</f>
        <v>Jul</v>
      </c>
      <c r="E6356">
        <f>YEAR(Hospital_Emergency_Room_Data[[#This Row],[Patient Admission Date]])</f>
        <v>2024</v>
      </c>
      <c r="F6356" s="2">
        <v>0.8305555555555556</v>
      </c>
      <c r="G6356" s="8" t="str">
        <f>TEXT(Hospital_Emergency_Room_Data[[#This Row],[Patient Admission Date]],"dddd")</f>
        <v>Friday</v>
      </c>
      <c r="H6356" t="s">
        <v>41</v>
      </c>
      <c r="I6356">
        <v>75</v>
      </c>
      <c r="J6356" s="5" t="s">
        <v>9222</v>
      </c>
      <c r="K6356" t="s">
        <v>21</v>
      </c>
      <c r="L6356" t="s">
        <v>9281</v>
      </c>
      <c r="M6356" t="s">
        <v>9210</v>
      </c>
      <c r="O6356">
        <v>12</v>
      </c>
      <c r="P6356" t="s">
        <v>9226</v>
      </c>
      <c r="Q6356">
        <v>5</v>
      </c>
      <c r="R6356">
        <v>19</v>
      </c>
      <c r="S6356" t="s">
        <v>9256</v>
      </c>
      <c r="T6356" t="s">
        <v>9263</v>
      </c>
      <c r="U6356" t="s">
        <v>9282</v>
      </c>
      <c r="V6356" t="str" cm="1">
        <f t="array" ref="V6356">_xlfn.IFS(Hospital_Emergency_Room_Data[[#This Row],[Day]]&lt;=10,"Start(1-10)",Hospital_Emergency_Room_Data[[#This Row],[Day]]&lt;=20,"Middle(11-20)",Hospital_Emergency_Room_Data[[#This Row],[Day]]&gt;20,"End(21-30)")</f>
        <v>Start(1-10)</v>
      </c>
    </row>
    <row r="6357" spans="1:22">
      <c r="A6357">
        <v>389649474</v>
      </c>
      <c r="B6357" t="s">
        <v>6360</v>
      </c>
      <c r="C6357" s="1">
        <v>45541</v>
      </c>
      <c r="D6357" t="str">
        <f>TEXT(Hospital_Emergency_Room_Data[[#This Row],[Patient Admission Date]],"mmm")</f>
        <v>Sep</v>
      </c>
      <c r="E6357">
        <f>YEAR(Hospital_Emergency_Room_Data[[#This Row],[Patient Admission Date]])</f>
        <v>2024</v>
      </c>
      <c r="F6357" s="2">
        <v>0.70486111111111116</v>
      </c>
      <c r="G6357" s="8" t="str">
        <f>TEXT(Hospital_Emergency_Room_Data[[#This Row],[Patient Admission Date]],"dddd")</f>
        <v>Friday</v>
      </c>
      <c r="H6357" t="s">
        <v>41</v>
      </c>
      <c r="I6357">
        <v>53</v>
      </c>
      <c r="J6357" s="5" t="s">
        <v>9219</v>
      </c>
      <c r="K6357" t="s">
        <v>21</v>
      </c>
      <c r="L6357" t="s">
        <v>9281</v>
      </c>
      <c r="M6357" t="s">
        <v>9210</v>
      </c>
      <c r="O6357">
        <v>18</v>
      </c>
      <c r="P6357" t="s">
        <v>9226</v>
      </c>
      <c r="Q6357">
        <v>6</v>
      </c>
      <c r="R6357">
        <v>16</v>
      </c>
      <c r="S6357" t="s">
        <v>9257</v>
      </c>
      <c r="T6357" t="s">
        <v>9263</v>
      </c>
      <c r="U6357" t="s">
        <v>9282</v>
      </c>
      <c r="V6357" t="str" cm="1">
        <f t="array" ref="V6357">_xlfn.IFS(Hospital_Emergency_Room_Data[[#This Row],[Day]]&lt;=10,"Start(1-10)",Hospital_Emergency_Room_Data[[#This Row],[Day]]&lt;=20,"Middle(11-20)",Hospital_Emergency_Room_Data[[#This Row],[Day]]&gt;20,"End(21-30)")</f>
        <v>Start(1-10)</v>
      </c>
    </row>
    <row r="6358" spans="1:22">
      <c r="A6358">
        <v>869712604</v>
      </c>
      <c r="B6358" t="s">
        <v>6361</v>
      </c>
      <c r="C6358" s="1">
        <v>45261</v>
      </c>
      <c r="D6358" t="str">
        <f>TEXT(Hospital_Emergency_Room_Data[[#This Row],[Patient Admission Date]],"mmm")</f>
        <v>Dec</v>
      </c>
      <c r="E6358">
        <f>YEAR(Hospital_Emergency_Room_Data[[#This Row],[Patient Admission Date]])</f>
        <v>2023</v>
      </c>
      <c r="F6358" s="2">
        <v>0.90972222222222221</v>
      </c>
      <c r="G6358" s="8" t="str">
        <f>TEXT(Hospital_Emergency_Room_Data[[#This Row],[Patient Admission Date]],"dddd")</f>
        <v>Friday</v>
      </c>
      <c r="H6358" t="s">
        <v>41</v>
      </c>
      <c r="I6358">
        <v>49</v>
      </c>
      <c r="J6358" s="5" t="s">
        <v>9219</v>
      </c>
      <c r="K6358" t="s">
        <v>21</v>
      </c>
      <c r="L6358" t="s">
        <v>9281</v>
      </c>
      <c r="M6358" t="s">
        <v>9210</v>
      </c>
      <c r="O6358">
        <v>19</v>
      </c>
      <c r="P6358" t="s">
        <v>9226</v>
      </c>
      <c r="Q6358">
        <v>1</v>
      </c>
      <c r="R6358">
        <v>21</v>
      </c>
      <c r="S6358" t="s">
        <v>9256</v>
      </c>
      <c r="T6358" t="s">
        <v>9263</v>
      </c>
      <c r="U6358" t="s">
        <v>9282</v>
      </c>
      <c r="V6358" t="str" cm="1">
        <f t="array" ref="V6358">_xlfn.IFS(Hospital_Emergency_Room_Data[[#This Row],[Day]]&lt;=10,"Start(1-10)",Hospital_Emergency_Room_Data[[#This Row],[Day]]&lt;=20,"Middle(11-20)",Hospital_Emergency_Room_Data[[#This Row],[Day]]&gt;20,"End(21-30)")</f>
        <v>Start(1-10)</v>
      </c>
    </row>
    <row r="6359" spans="1:22">
      <c r="A6359">
        <v>346546833</v>
      </c>
      <c r="B6359" t="s">
        <v>6362</v>
      </c>
      <c r="C6359" s="1">
        <v>45482</v>
      </c>
      <c r="D6359" t="str">
        <f>TEXT(Hospital_Emergency_Room_Data[[#This Row],[Patient Admission Date]],"mmm")</f>
        <v>Jul</v>
      </c>
      <c r="E6359">
        <f>YEAR(Hospital_Emergency_Room_Data[[#This Row],[Patient Admission Date]])</f>
        <v>2024</v>
      </c>
      <c r="F6359" s="2">
        <v>0.16875000000000001</v>
      </c>
      <c r="G6359" s="8" t="str">
        <f>TEXT(Hospital_Emergency_Room_Data[[#This Row],[Patient Admission Date]],"dddd")</f>
        <v>Tuesday</v>
      </c>
      <c r="H6359" t="s">
        <v>41</v>
      </c>
      <c r="I6359">
        <v>29</v>
      </c>
      <c r="J6359" s="5" t="s">
        <v>9220</v>
      </c>
      <c r="K6359" t="s">
        <v>21</v>
      </c>
      <c r="L6359" t="s">
        <v>9281</v>
      </c>
      <c r="M6359" t="s">
        <v>9210</v>
      </c>
      <c r="O6359">
        <v>22</v>
      </c>
      <c r="P6359" t="s">
        <v>9226</v>
      </c>
      <c r="Q6359">
        <v>9</v>
      </c>
      <c r="R6359">
        <v>4</v>
      </c>
      <c r="S6359" t="s">
        <v>9258</v>
      </c>
      <c r="T6359" t="s">
        <v>9265</v>
      </c>
      <c r="U6359" t="s">
        <v>9282</v>
      </c>
      <c r="V6359" t="str" cm="1">
        <f t="array" ref="V6359">_xlfn.IFS(Hospital_Emergency_Room_Data[[#This Row],[Day]]&lt;=10,"Start(1-10)",Hospital_Emergency_Room_Data[[#This Row],[Day]]&lt;=20,"Middle(11-20)",Hospital_Emergency_Room_Data[[#This Row],[Day]]&gt;20,"End(21-30)")</f>
        <v>Start(1-10)</v>
      </c>
    </row>
    <row r="6360" spans="1:22">
      <c r="A6360">
        <v>734773973</v>
      </c>
      <c r="B6360" t="s">
        <v>6363</v>
      </c>
      <c r="C6360" s="1">
        <v>45581</v>
      </c>
      <c r="D6360" t="str">
        <f>TEXT(Hospital_Emergency_Room_Data[[#This Row],[Patient Admission Date]],"mmm")</f>
        <v>Oct</v>
      </c>
      <c r="E6360">
        <f>YEAR(Hospital_Emergency_Room_Data[[#This Row],[Patient Admission Date]])</f>
        <v>2024</v>
      </c>
      <c r="F6360" s="2">
        <v>0.42708333333333331</v>
      </c>
      <c r="G6360" s="8" t="str">
        <f>TEXT(Hospital_Emergency_Room_Data[[#This Row],[Patient Admission Date]],"dddd")</f>
        <v>Wednesday</v>
      </c>
      <c r="H6360" t="s">
        <v>41</v>
      </c>
      <c r="I6360">
        <v>38</v>
      </c>
      <c r="J6360" s="5" t="s">
        <v>9223</v>
      </c>
      <c r="K6360" t="s">
        <v>21</v>
      </c>
      <c r="L6360" t="s">
        <v>9281</v>
      </c>
      <c r="M6360" t="s">
        <v>9210</v>
      </c>
      <c r="O6360">
        <v>24</v>
      </c>
      <c r="P6360" t="s">
        <v>9226</v>
      </c>
      <c r="Q6360">
        <v>16</v>
      </c>
      <c r="R6360">
        <v>10</v>
      </c>
      <c r="S6360" t="s">
        <v>9255</v>
      </c>
      <c r="T6360" t="s">
        <v>9262</v>
      </c>
      <c r="U6360" t="s">
        <v>9282</v>
      </c>
      <c r="V6360" t="str" cm="1">
        <f t="array" ref="V6360">_xlfn.IFS(Hospital_Emergency_Room_Data[[#This Row],[Day]]&lt;=10,"Start(1-10)",Hospital_Emergency_Room_Data[[#This Row],[Day]]&lt;=20,"Middle(11-20)",Hospital_Emergency_Room_Data[[#This Row],[Day]]&gt;20,"End(21-30)")</f>
        <v>Middle(11-20)</v>
      </c>
    </row>
    <row r="6361" spans="1:22">
      <c r="A6361">
        <v>303716742</v>
      </c>
      <c r="B6361" t="s">
        <v>6364</v>
      </c>
      <c r="C6361" s="1">
        <v>45042</v>
      </c>
      <c r="D6361" t="str">
        <f>TEXT(Hospital_Emergency_Room_Data[[#This Row],[Patient Admission Date]],"mmm")</f>
        <v>Apr</v>
      </c>
      <c r="E6361">
        <f>YEAR(Hospital_Emergency_Room_Data[[#This Row],[Patient Admission Date]])</f>
        <v>2023</v>
      </c>
      <c r="F6361" s="2">
        <v>0.46388888888888891</v>
      </c>
      <c r="G6361" s="8" t="str">
        <f>TEXT(Hospital_Emergency_Room_Data[[#This Row],[Patient Admission Date]],"dddd")</f>
        <v>Wednesday</v>
      </c>
      <c r="H6361" t="s">
        <v>41</v>
      </c>
      <c r="I6361">
        <v>21</v>
      </c>
      <c r="J6361" s="5" t="s">
        <v>9220</v>
      </c>
      <c r="K6361" t="s">
        <v>21</v>
      </c>
      <c r="L6361" t="s">
        <v>9281</v>
      </c>
      <c r="M6361" t="s">
        <v>9210</v>
      </c>
      <c r="O6361">
        <v>34</v>
      </c>
      <c r="P6361" t="s">
        <v>9225</v>
      </c>
      <c r="Q6361">
        <v>26</v>
      </c>
      <c r="R6361">
        <v>11</v>
      </c>
      <c r="S6361" t="s">
        <v>9255</v>
      </c>
      <c r="T6361" t="s">
        <v>9264</v>
      </c>
      <c r="U6361" t="s">
        <v>9300</v>
      </c>
      <c r="V6361" t="str" cm="1">
        <f t="array" ref="V6361">_xlfn.IFS(Hospital_Emergency_Room_Data[[#This Row],[Day]]&lt;=10,"Start(1-10)",Hospital_Emergency_Room_Data[[#This Row],[Day]]&lt;=20,"Middle(11-20)",Hospital_Emergency_Room_Data[[#This Row],[Day]]&gt;20,"End(21-30)")</f>
        <v>End(21-30)</v>
      </c>
    </row>
    <row r="6362" spans="1:22">
      <c r="A6362">
        <v>600208677</v>
      </c>
      <c r="B6362" t="s">
        <v>6365</v>
      </c>
      <c r="C6362" s="1">
        <v>45422</v>
      </c>
      <c r="D6362" t="str">
        <f>TEXT(Hospital_Emergency_Room_Data[[#This Row],[Patient Admission Date]],"mmm")</f>
        <v>May</v>
      </c>
      <c r="E6362">
        <f>YEAR(Hospital_Emergency_Room_Data[[#This Row],[Patient Admission Date]])</f>
        <v>2024</v>
      </c>
      <c r="F6362" s="2">
        <v>0.47569444444444442</v>
      </c>
      <c r="G6362" s="8" t="str">
        <f>TEXT(Hospital_Emergency_Room_Data[[#This Row],[Patient Admission Date]],"dddd")</f>
        <v>Friday</v>
      </c>
      <c r="H6362" t="s">
        <v>41</v>
      </c>
      <c r="I6362">
        <v>21</v>
      </c>
      <c r="J6362" s="5" t="s">
        <v>9220</v>
      </c>
      <c r="K6362" t="s">
        <v>21</v>
      </c>
      <c r="L6362" t="s">
        <v>9281</v>
      </c>
      <c r="M6362" t="s">
        <v>9210</v>
      </c>
      <c r="O6362">
        <v>57</v>
      </c>
      <c r="P6362" t="s">
        <v>9225</v>
      </c>
      <c r="Q6362">
        <v>10</v>
      </c>
      <c r="R6362">
        <v>11</v>
      </c>
      <c r="S6362" t="s">
        <v>9255</v>
      </c>
      <c r="T6362" t="s">
        <v>9265</v>
      </c>
      <c r="U6362" t="s">
        <v>9283</v>
      </c>
      <c r="V6362" t="str" cm="1">
        <f t="array" ref="V6362">_xlfn.IFS(Hospital_Emergency_Room_Data[[#This Row],[Day]]&lt;=10,"Start(1-10)",Hospital_Emergency_Room_Data[[#This Row],[Day]]&lt;=20,"Middle(11-20)",Hospital_Emergency_Room_Data[[#This Row],[Day]]&gt;20,"End(21-30)")</f>
        <v>Start(1-10)</v>
      </c>
    </row>
    <row r="6363" spans="1:22">
      <c r="A6363">
        <v>816664213</v>
      </c>
      <c r="B6363" t="s">
        <v>6366</v>
      </c>
      <c r="C6363" s="1">
        <v>45437</v>
      </c>
      <c r="D6363" t="str">
        <f>TEXT(Hospital_Emergency_Room_Data[[#This Row],[Patient Admission Date]],"mmm")</f>
        <v>May</v>
      </c>
      <c r="E6363">
        <f>YEAR(Hospital_Emergency_Room_Data[[#This Row],[Patient Admission Date]])</f>
        <v>2024</v>
      </c>
      <c r="F6363" s="2">
        <v>0.26944444444444443</v>
      </c>
      <c r="G6363" s="8" t="str">
        <f>TEXT(Hospital_Emergency_Room_Data[[#This Row],[Patient Admission Date]],"dddd")</f>
        <v>Saturday</v>
      </c>
      <c r="H6363" t="s">
        <v>41</v>
      </c>
      <c r="I6363">
        <v>14</v>
      </c>
      <c r="J6363" s="5" t="s">
        <v>9221</v>
      </c>
      <c r="K6363" t="s">
        <v>21</v>
      </c>
      <c r="L6363" t="s">
        <v>9281</v>
      </c>
      <c r="M6363" t="s">
        <v>9210</v>
      </c>
      <c r="O6363">
        <v>23</v>
      </c>
      <c r="P6363" t="s">
        <v>9226</v>
      </c>
      <c r="Q6363">
        <v>25</v>
      </c>
      <c r="R6363">
        <v>6</v>
      </c>
      <c r="S6363" t="s">
        <v>9255</v>
      </c>
      <c r="T6363" t="s">
        <v>9264</v>
      </c>
      <c r="U6363" t="s">
        <v>9282</v>
      </c>
      <c r="V6363" t="str" cm="1">
        <f t="array" ref="V6363">_xlfn.IFS(Hospital_Emergency_Room_Data[[#This Row],[Day]]&lt;=10,"Start(1-10)",Hospital_Emergency_Room_Data[[#This Row],[Day]]&lt;=20,"Middle(11-20)",Hospital_Emergency_Room_Data[[#This Row],[Day]]&gt;20,"End(21-30)")</f>
        <v>End(21-30)</v>
      </c>
    </row>
    <row r="6364" spans="1:22">
      <c r="A6364">
        <v>442881387</v>
      </c>
      <c r="B6364" t="s">
        <v>6367</v>
      </c>
      <c r="C6364" s="1">
        <v>45486</v>
      </c>
      <c r="D6364" t="str">
        <f>TEXT(Hospital_Emergency_Room_Data[[#This Row],[Patient Admission Date]],"mmm")</f>
        <v>Jul</v>
      </c>
      <c r="E6364">
        <f>YEAR(Hospital_Emergency_Room_Data[[#This Row],[Patient Admission Date]])</f>
        <v>2024</v>
      </c>
      <c r="F6364" s="2">
        <v>0.11180555555555556</v>
      </c>
      <c r="G6364" s="8" t="str">
        <f>TEXT(Hospital_Emergency_Room_Data[[#This Row],[Patient Admission Date]],"dddd")</f>
        <v>Saturday</v>
      </c>
      <c r="H6364" t="s">
        <v>41</v>
      </c>
      <c r="I6364">
        <v>75</v>
      </c>
      <c r="J6364" s="5" t="s">
        <v>9222</v>
      </c>
      <c r="K6364" t="s">
        <v>21</v>
      </c>
      <c r="L6364" t="s">
        <v>9281</v>
      </c>
      <c r="M6364" t="s">
        <v>9210</v>
      </c>
      <c r="O6364">
        <v>35</v>
      </c>
      <c r="P6364" t="s">
        <v>9225</v>
      </c>
      <c r="Q6364">
        <v>13</v>
      </c>
      <c r="R6364">
        <v>2</v>
      </c>
      <c r="S6364" t="s">
        <v>9258</v>
      </c>
      <c r="T6364" t="s">
        <v>9265</v>
      </c>
      <c r="U6364" t="s">
        <v>9300</v>
      </c>
      <c r="V6364" t="str" cm="1">
        <f t="array" ref="V6364">_xlfn.IFS(Hospital_Emergency_Room_Data[[#This Row],[Day]]&lt;=10,"Start(1-10)",Hospital_Emergency_Room_Data[[#This Row],[Day]]&lt;=20,"Middle(11-20)",Hospital_Emergency_Room_Data[[#This Row],[Day]]&gt;20,"End(21-30)")</f>
        <v>Middle(11-20)</v>
      </c>
    </row>
    <row r="6365" spans="1:22">
      <c r="A6365">
        <v>803602987</v>
      </c>
      <c r="B6365" t="s">
        <v>6368</v>
      </c>
      <c r="C6365" s="1">
        <v>45351</v>
      </c>
      <c r="D6365" t="str">
        <f>TEXT(Hospital_Emergency_Room_Data[[#This Row],[Patient Admission Date]],"mmm")</f>
        <v>Feb</v>
      </c>
      <c r="E6365">
        <f>YEAR(Hospital_Emergency_Room_Data[[#This Row],[Patient Admission Date]])</f>
        <v>2024</v>
      </c>
      <c r="F6365" s="2">
        <v>0.21041666666666667</v>
      </c>
      <c r="G6365" s="8" t="str">
        <f>TEXT(Hospital_Emergency_Room_Data[[#This Row],[Patient Admission Date]],"dddd")</f>
        <v>Thursday</v>
      </c>
      <c r="H6365" t="s">
        <v>41</v>
      </c>
      <c r="I6365">
        <v>18</v>
      </c>
      <c r="J6365" s="5" t="s">
        <v>9220</v>
      </c>
      <c r="K6365" t="s">
        <v>21</v>
      </c>
      <c r="L6365" t="s">
        <v>9281</v>
      </c>
      <c r="M6365" t="s">
        <v>9210</v>
      </c>
      <c r="O6365">
        <v>41</v>
      </c>
      <c r="P6365" t="s">
        <v>9225</v>
      </c>
      <c r="Q6365">
        <v>29</v>
      </c>
      <c r="R6365">
        <v>5</v>
      </c>
      <c r="S6365" t="s">
        <v>9258</v>
      </c>
      <c r="T6365" t="s">
        <v>9264</v>
      </c>
      <c r="U6365" t="s">
        <v>9300</v>
      </c>
      <c r="V6365" t="str" cm="1">
        <f t="array" ref="V6365">_xlfn.IFS(Hospital_Emergency_Room_Data[[#This Row],[Day]]&lt;=10,"Start(1-10)",Hospital_Emergency_Room_Data[[#This Row],[Day]]&lt;=20,"Middle(11-20)",Hospital_Emergency_Room_Data[[#This Row],[Day]]&gt;20,"End(21-30)")</f>
        <v>End(21-30)</v>
      </c>
    </row>
    <row r="6366" spans="1:22">
      <c r="A6366">
        <v>638341566</v>
      </c>
      <c r="B6366" t="s">
        <v>6369</v>
      </c>
      <c r="C6366" s="1">
        <v>45553</v>
      </c>
      <c r="D6366" t="str">
        <f>TEXT(Hospital_Emergency_Room_Data[[#This Row],[Patient Admission Date]],"mmm")</f>
        <v>Sep</v>
      </c>
      <c r="E6366">
        <f>YEAR(Hospital_Emergency_Room_Data[[#This Row],[Patient Admission Date]])</f>
        <v>2024</v>
      </c>
      <c r="F6366" s="2">
        <v>0.85624999999999996</v>
      </c>
      <c r="G6366" s="8" t="str">
        <f>TEXT(Hospital_Emergency_Room_Data[[#This Row],[Patient Admission Date]],"dddd")</f>
        <v>Wednesday</v>
      </c>
      <c r="H6366" t="s">
        <v>41</v>
      </c>
      <c r="I6366">
        <v>70</v>
      </c>
      <c r="J6366" s="5" t="s">
        <v>9222</v>
      </c>
      <c r="K6366" t="s">
        <v>21</v>
      </c>
      <c r="L6366" t="s">
        <v>9281</v>
      </c>
      <c r="M6366" t="s">
        <v>9210</v>
      </c>
      <c r="O6366">
        <v>53</v>
      </c>
      <c r="P6366" t="s">
        <v>9225</v>
      </c>
      <c r="Q6366">
        <v>18</v>
      </c>
      <c r="R6366">
        <v>20</v>
      </c>
      <c r="S6366" t="s">
        <v>9256</v>
      </c>
      <c r="T6366" t="s">
        <v>9262</v>
      </c>
      <c r="U6366" t="s">
        <v>9283</v>
      </c>
      <c r="V6366" t="str" cm="1">
        <f t="array" ref="V6366">_xlfn.IFS(Hospital_Emergency_Room_Data[[#This Row],[Day]]&lt;=10,"Start(1-10)",Hospital_Emergency_Room_Data[[#This Row],[Day]]&lt;=20,"Middle(11-20)",Hospital_Emergency_Room_Data[[#This Row],[Day]]&gt;20,"End(21-30)")</f>
        <v>Middle(11-20)</v>
      </c>
    </row>
    <row r="6367" spans="1:22">
      <c r="A6367">
        <v>716992825</v>
      </c>
      <c r="B6367" t="s">
        <v>6370</v>
      </c>
      <c r="C6367" s="1">
        <v>45560</v>
      </c>
      <c r="D6367" t="str">
        <f>TEXT(Hospital_Emergency_Room_Data[[#This Row],[Patient Admission Date]],"mmm")</f>
        <v>Sep</v>
      </c>
      <c r="E6367">
        <f>YEAR(Hospital_Emergency_Room_Data[[#This Row],[Patient Admission Date]])</f>
        <v>2024</v>
      </c>
      <c r="F6367" s="2">
        <v>2.4305555555555556E-2</v>
      </c>
      <c r="G6367" s="8" t="str">
        <f>TEXT(Hospital_Emergency_Room_Data[[#This Row],[Patient Admission Date]],"dddd")</f>
        <v>Wednesday</v>
      </c>
      <c r="H6367" t="s">
        <v>41</v>
      </c>
      <c r="I6367">
        <v>22</v>
      </c>
      <c r="J6367" s="5" t="s">
        <v>9220</v>
      </c>
      <c r="K6367" t="s">
        <v>21</v>
      </c>
      <c r="L6367" t="s">
        <v>9281</v>
      </c>
      <c r="M6367" t="s">
        <v>9210</v>
      </c>
      <c r="O6367">
        <v>60</v>
      </c>
      <c r="P6367" t="s">
        <v>9225</v>
      </c>
      <c r="Q6367">
        <v>25</v>
      </c>
      <c r="R6367">
        <v>0</v>
      </c>
      <c r="S6367" t="s">
        <v>9258</v>
      </c>
      <c r="T6367" t="s">
        <v>9264</v>
      </c>
      <c r="U6367" t="s">
        <v>9283</v>
      </c>
      <c r="V6367" t="str" cm="1">
        <f t="array" ref="V6367">_xlfn.IFS(Hospital_Emergency_Room_Data[[#This Row],[Day]]&lt;=10,"Start(1-10)",Hospital_Emergency_Room_Data[[#This Row],[Day]]&lt;=20,"Middle(11-20)",Hospital_Emergency_Room_Data[[#This Row],[Day]]&gt;20,"End(21-30)")</f>
        <v>End(21-30)</v>
      </c>
    </row>
    <row r="6368" spans="1:22">
      <c r="A6368">
        <v>690169413</v>
      </c>
      <c r="B6368" t="s">
        <v>6371</v>
      </c>
      <c r="C6368" s="1">
        <v>45149</v>
      </c>
      <c r="D6368" t="str">
        <f>TEXT(Hospital_Emergency_Room_Data[[#This Row],[Patient Admission Date]],"mmm")</f>
        <v>Aug</v>
      </c>
      <c r="E6368">
        <f>YEAR(Hospital_Emergency_Room_Data[[#This Row],[Patient Admission Date]])</f>
        <v>2023</v>
      </c>
      <c r="F6368" s="2">
        <v>6.3888888888888884E-2</v>
      </c>
      <c r="G6368" s="8" t="str">
        <f>TEXT(Hospital_Emergency_Room_Data[[#This Row],[Patient Admission Date]],"dddd")</f>
        <v>Friday</v>
      </c>
      <c r="H6368" t="s">
        <v>41</v>
      </c>
      <c r="I6368">
        <v>27</v>
      </c>
      <c r="J6368" s="5" t="s">
        <v>9220</v>
      </c>
      <c r="K6368" t="s">
        <v>21</v>
      </c>
      <c r="L6368" t="s">
        <v>9281</v>
      </c>
      <c r="M6368" t="s">
        <v>9210</v>
      </c>
      <c r="O6368">
        <v>10</v>
      </c>
      <c r="P6368" t="s">
        <v>9226</v>
      </c>
      <c r="Q6368">
        <v>11</v>
      </c>
      <c r="R6368">
        <v>1</v>
      </c>
      <c r="S6368" t="s">
        <v>9258</v>
      </c>
      <c r="T6368" t="s">
        <v>9265</v>
      </c>
      <c r="U6368" t="s">
        <v>9282</v>
      </c>
      <c r="V6368" t="str" cm="1">
        <f t="array" ref="V6368">_xlfn.IFS(Hospital_Emergency_Room_Data[[#This Row],[Day]]&lt;=10,"Start(1-10)",Hospital_Emergency_Room_Data[[#This Row],[Day]]&lt;=20,"Middle(11-20)",Hospital_Emergency_Room_Data[[#This Row],[Day]]&gt;20,"End(21-30)")</f>
        <v>Middle(11-20)</v>
      </c>
    </row>
    <row r="6369" spans="1:22">
      <c r="A6369">
        <v>469648137</v>
      </c>
      <c r="B6369" t="s">
        <v>6372</v>
      </c>
      <c r="C6369" s="1">
        <v>45398</v>
      </c>
      <c r="D6369" t="str">
        <f>TEXT(Hospital_Emergency_Room_Data[[#This Row],[Patient Admission Date]],"mmm")</f>
        <v>Apr</v>
      </c>
      <c r="E6369">
        <f>YEAR(Hospital_Emergency_Room_Data[[#This Row],[Patient Admission Date]])</f>
        <v>2024</v>
      </c>
      <c r="F6369" s="2">
        <v>0.31944444444444442</v>
      </c>
      <c r="G6369" s="8" t="str">
        <f>TEXT(Hospital_Emergency_Room_Data[[#This Row],[Patient Admission Date]],"dddd")</f>
        <v>Tuesday</v>
      </c>
      <c r="H6369" t="s">
        <v>41</v>
      </c>
      <c r="I6369">
        <v>55</v>
      </c>
      <c r="J6369" s="5" t="s">
        <v>9219</v>
      </c>
      <c r="K6369" t="s">
        <v>21</v>
      </c>
      <c r="L6369" t="s">
        <v>9281</v>
      </c>
      <c r="M6369" t="s">
        <v>9210</v>
      </c>
      <c r="O6369">
        <v>17</v>
      </c>
      <c r="P6369" t="s">
        <v>9226</v>
      </c>
      <c r="Q6369">
        <v>16</v>
      </c>
      <c r="R6369">
        <v>7</v>
      </c>
      <c r="S6369" t="s">
        <v>9255</v>
      </c>
      <c r="T6369" t="s">
        <v>9262</v>
      </c>
      <c r="U6369" t="s">
        <v>9282</v>
      </c>
      <c r="V6369" t="str" cm="1">
        <f t="array" ref="V6369">_xlfn.IFS(Hospital_Emergency_Room_Data[[#This Row],[Day]]&lt;=10,"Start(1-10)",Hospital_Emergency_Room_Data[[#This Row],[Day]]&lt;=20,"Middle(11-20)",Hospital_Emergency_Room_Data[[#This Row],[Day]]&gt;20,"End(21-30)")</f>
        <v>Middle(11-20)</v>
      </c>
    </row>
    <row r="6370" spans="1:22">
      <c r="A6370">
        <v>740890160</v>
      </c>
      <c r="B6370" t="s">
        <v>6373</v>
      </c>
      <c r="C6370" s="1">
        <v>45338</v>
      </c>
      <c r="D6370" t="str">
        <f>TEXT(Hospital_Emergency_Room_Data[[#This Row],[Patient Admission Date]],"mmm")</f>
        <v>Feb</v>
      </c>
      <c r="E6370">
        <f>YEAR(Hospital_Emergency_Room_Data[[#This Row],[Patient Admission Date]])</f>
        <v>2024</v>
      </c>
      <c r="F6370" s="2">
        <v>0.83819444444444446</v>
      </c>
      <c r="G6370" s="8" t="str">
        <f>TEXT(Hospital_Emergency_Room_Data[[#This Row],[Patient Admission Date]],"dddd")</f>
        <v>Friday</v>
      </c>
      <c r="H6370" t="s">
        <v>41</v>
      </c>
      <c r="I6370">
        <v>28</v>
      </c>
      <c r="J6370" s="5" t="s">
        <v>9220</v>
      </c>
      <c r="K6370" t="s">
        <v>21</v>
      </c>
      <c r="L6370" t="s">
        <v>9281</v>
      </c>
      <c r="M6370" t="s">
        <v>9210</v>
      </c>
      <c r="O6370">
        <v>19</v>
      </c>
      <c r="P6370" t="s">
        <v>9226</v>
      </c>
      <c r="Q6370">
        <v>16</v>
      </c>
      <c r="R6370">
        <v>20</v>
      </c>
      <c r="S6370" t="s">
        <v>9256</v>
      </c>
      <c r="T6370" t="s">
        <v>9262</v>
      </c>
      <c r="U6370" t="s">
        <v>9282</v>
      </c>
      <c r="V6370" t="str" cm="1">
        <f t="array" ref="V6370">_xlfn.IFS(Hospital_Emergency_Room_Data[[#This Row],[Day]]&lt;=10,"Start(1-10)",Hospital_Emergency_Room_Data[[#This Row],[Day]]&lt;=20,"Middle(11-20)",Hospital_Emergency_Room_Data[[#This Row],[Day]]&gt;20,"End(21-30)")</f>
        <v>Middle(11-20)</v>
      </c>
    </row>
    <row r="6371" spans="1:22">
      <c r="A6371">
        <v>799988144</v>
      </c>
      <c r="B6371" t="s">
        <v>6374</v>
      </c>
      <c r="C6371" s="1">
        <v>45335</v>
      </c>
      <c r="D6371" t="str">
        <f>TEXT(Hospital_Emergency_Room_Data[[#This Row],[Patient Admission Date]],"mmm")</f>
        <v>Feb</v>
      </c>
      <c r="E6371">
        <f>YEAR(Hospital_Emergency_Room_Data[[#This Row],[Patient Admission Date]])</f>
        <v>2024</v>
      </c>
      <c r="F6371" s="2">
        <v>0.40069444444444446</v>
      </c>
      <c r="G6371" s="8" t="str">
        <f>TEXT(Hospital_Emergency_Room_Data[[#This Row],[Patient Admission Date]],"dddd")</f>
        <v>Tuesday</v>
      </c>
      <c r="H6371" t="s">
        <v>41</v>
      </c>
      <c r="I6371">
        <v>43</v>
      </c>
      <c r="J6371" s="5" t="s">
        <v>9223</v>
      </c>
      <c r="K6371" t="s">
        <v>21</v>
      </c>
      <c r="L6371" t="s">
        <v>9281</v>
      </c>
      <c r="M6371" t="s">
        <v>9210</v>
      </c>
      <c r="O6371">
        <v>19</v>
      </c>
      <c r="P6371" t="s">
        <v>9226</v>
      </c>
      <c r="Q6371">
        <v>13</v>
      </c>
      <c r="R6371">
        <v>9</v>
      </c>
      <c r="S6371" t="s">
        <v>9255</v>
      </c>
      <c r="T6371" t="s">
        <v>9265</v>
      </c>
      <c r="U6371" t="s">
        <v>9282</v>
      </c>
      <c r="V6371" t="str" cm="1">
        <f t="array" ref="V6371">_xlfn.IFS(Hospital_Emergency_Room_Data[[#This Row],[Day]]&lt;=10,"Start(1-10)",Hospital_Emergency_Room_Data[[#This Row],[Day]]&lt;=20,"Middle(11-20)",Hospital_Emergency_Room_Data[[#This Row],[Day]]&gt;20,"End(21-30)")</f>
        <v>Middle(11-20)</v>
      </c>
    </row>
    <row r="6372" spans="1:22">
      <c r="A6372">
        <v>464280970</v>
      </c>
      <c r="B6372" t="s">
        <v>6375</v>
      </c>
      <c r="C6372" s="1">
        <v>45450</v>
      </c>
      <c r="D6372" t="str">
        <f>TEXT(Hospital_Emergency_Room_Data[[#This Row],[Patient Admission Date]],"mmm")</f>
        <v>Jun</v>
      </c>
      <c r="E6372">
        <f>YEAR(Hospital_Emergency_Room_Data[[#This Row],[Patient Admission Date]])</f>
        <v>2024</v>
      </c>
      <c r="F6372" s="2">
        <v>0.64027777777777772</v>
      </c>
      <c r="G6372" s="8" t="str">
        <f>TEXT(Hospital_Emergency_Room_Data[[#This Row],[Patient Admission Date]],"dddd")</f>
        <v>Friday</v>
      </c>
      <c r="H6372" t="s">
        <v>41</v>
      </c>
      <c r="I6372">
        <v>59</v>
      </c>
      <c r="J6372" s="5" t="s">
        <v>9219</v>
      </c>
      <c r="K6372" t="s">
        <v>21</v>
      </c>
      <c r="L6372" t="s">
        <v>9281</v>
      </c>
      <c r="M6372" t="s">
        <v>9210</v>
      </c>
      <c r="O6372">
        <v>19</v>
      </c>
      <c r="P6372" t="s">
        <v>9226</v>
      </c>
      <c r="Q6372">
        <v>7</v>
      </c>
      <c r="R6372">
        <v>15</v>
      </c>
      <c r="S6372" t="s">
        <v>9257</v>
      </c>
      <c r="T6372" t="s">
        <v>9263</v>
      </c>
      <c r="U6372" t="s">
        <v>9282</v>
      </c>
      <c r="V6372" t="str" cm="1">
        <f t="array" ref="V6372">_xlfn.IFS(Hospital_Emergency_Room_Data[[#This Row],[Day]]&lt;=10,"Start(1-10)",Hospital_Emergency_Room_Data[[#This Row],[Day]]&lt;=20,"Middle(11-20)",Hospital_Emergency_Room_Data[[#This Row],[Day]]&gt;20,"End(21-30)")</f>
        <v>Start(1-10)</v>
      </c>
    </row>
    <row r="6373" spans="1:22">
      <c r="A6373">
        <v>859692931</v>
      </c>
      <c r="B6373" t="s">
        <v>6376</v>
      </c>
      <c r="C6373" s="1">
        <v>45467</v>
      </c>
      <c r="D6373" t="str">
        <f>TEXT(Hospital_Emergency_Room_Data[[#This Row],[Patient Admission Date]],"mmm")</f>
        <v>Jun</v>
      </c>
      <c r="E6373">
        <f>YEAR(Hospital_Emergency_Room_Data[[#This Row],[Patient Admission Date]])</f>
        <v>2024</v>
      </c>
      <c r="F6373" s="2">
        <v>0.72916666666666663</v>
      </c>
      <c r="G6373" s="8" t="str">
        <f>TEXT(Hospital_Emergency_Room_Data[[#This Row],[Patient Admission Date]],"dddd")</f>
        <v>Monday</v>
      </c>
      <c r="H6373" t="s">
        <v>41</v>
      </c>
      <c r="I6373">
        <v>44</v>
      </c>
      <c r="J6373" s="5" t="s">
        <v>9223</v>
      </c>
      <c r="K6373" t="s">
        <v>21</v>
      </c>
      <c r="L6373" t="s">
        <v>9281</v>
      </c>
      <c r="M6373" t="s">
        <v>9210</v>
      </c>
      <c r="O6373">
        <v>21</v>
      </c>
      <c r="P6373" t="s">
        <v>9226</v>
      </c>
      <c r="Q6373">
        <v>24</v>
      </c>
      <c r="R6373">
        <v>17</v>
      </c>
      <c r="S6373" t="s">
        <v>9257</v>
      </c>
      <c r="T6373" t="s">
        <v>9264</v>
      </c>
      <c r="U6373" t="s">
        <v>9282</v>
      </c>
      <c r="V6373" t="str" cm="1">
        <f t="array" ref="V6373">_xlfn.IFS(Hospital_Emergency_Room_Data[[#This Row],[Day]]&lt;=10,"Start(1-10)",Hospital_Emergency_Room_Data[[#This Row],[Day]]&lt;=20,"Middle(11-20)",Hospital_Emergency_Room_Data[[#This Row],[Day]]&gt;20,"End(21-30)")</f>
        <v>End(21-30)</v>
      </c>
    </row>
    <row r="6374" spans="1:22">
      <c r="A6374">
        <v>318410573</v>
      </c>
      <c r="B6374" t="s">
        <v>6377</v>
      </c>
      <c r="C6374" s="1">
        <v>45069</v>
      </c>
      <c r="D6374" t="str">
        <f>TEXT(Hospital_Emergency_Room_Data[[#This Row],[Patient Admission Date]],"mmm")</f>
        <v>May</v>
      </c>
      <c r="E6374">
        <f>YEAR(Hospital_Emergency_Room_Data[[#This Row],[Patient Admission Date]])</f>
        <v>2023</v>
      </c>
      <c r="F6374" s="2">
        <v>0.2013888888888889</v>
      </c>
      <c r="G6374" s="8" t="str">
        <f>TEXT(Hospital_Emergency_Room_Data[[#This Row],[Patient Admission Date]],"dddd")</f>
        <v>Tuesday</v>
      </c>
      <c r="H6374" t="s">
        <v>41</v>
      </c>
      <c r="I6374">
        <v>56</v>
      </c>
      <c r="J6374" s="5" t="s">
        <v>9219</v>
      </c>
      <c r="K6374" t="s">
        <v>21</v>
      </c>
      <c r="L6374" t="s">
        <v>9281</v>
      </c>
      <c r="M6374" t="s">
        <v>9210</v>
      </c>
      <c r="O6374">
        <v>23</v>
      </c>
      <c r="P6374" t="s">
        <v>9226</v>
      </c>
      <c r="Q6374">
        <v>23</v>
      </c>
      <c r="R6374">
        <v>4</v>
      </c>
      <c r="S6374" t="s">
        <v>9258</v>
      </c>
      <c r="T6374" t="s">
        <v>9264</v>
      </c>
      <c r="U6374" t="s">
        <v>9282</v>
      </c>
      <c r="V6374" t="str" cm="1">
        <f t="array" ref="V6374">_xlfn.IFS(Hospital_Emergency_Room_Data[[#This Row],[Day]]&lt;=10,"Start(1-10)",Hospital_Emergency_Room_Data[[#This Row],[Day]]&lt;=20,"Middle(11-20)",Hospital_Emergency_Room_Data[[#This Row],[Day]]&gt;20,"End(21-30)")</f>
        <v>End(21-30)</v>
      </c>
    </row>
    <row r="6375" spans="1:22">
      <c r="A6375">
        <v>866707461</v>
      </c>
      <c r="B6375" t="s">
        <v>6378</v>
      </c>
      <c r="C6375" s="1">
        <v>45452</v>
      </c>
      <c r="D6375" t="str">
        <f>TEXT(Hospital_Emergency_Room_Data[[#This Row],[Patient Admission Date]],"mmm")</f>
        <v>Jun</v>
      </c>
      <c r="E6375">
        <f>YEAR(Hospital_Emergency_Room_Data[[#This Row],[Patient Admission Date]])</f>
        <v>2024</v>
      </c>
      <c r="F6375" s="2">
        <v>0.75208333333333333</v>
      </c>
      <c r="G6375" s="8" t="str">
        <f>TEXT(Hospital_Emergency_Room_Data[[#This Row],[Patient Admission Date]],"dddd")</f>
        <v>Sunday</v>
      </c>
      <c r="H6375" t="s">
        <v>41</v>
      </c>
      <c r="I6375">
        <v>14</v>
      </c>
      <c r="J6375" s="5" t="s">
        <v>9221</v>
      </c>
      <c r="K6375" t="s">
        <v>21</v>
      </c>
      <c r="L6375" t="s">
        <v>9281</v>
      </c>
      <c r="M6375" t="s">
        <v>9210</v>
      </c>
      <c r="O6375">
        <v>30</v>
      </c>
      <c r="P6375" t="s">
        <v>9225</v>
      </c>
      <c r="Q6375">
        <v>9</v>
      </c>
      <c r="R6375">
        <v>18</v>
      </c>
      <c r="S6375" t="s">
        <v>9256</v>
      </c>
      <c r="T6375" t="s">
        <v>9265</v>
      </c>
      <c r="U6375" t="s">
        <v>9282</v>
      </c>
      <c r="V6375" t="str" cm="1">
        <f t="array" ref="V6375">_xlfn.IFS(Hospital_Emergency_Room_Data[[#This Row],[Day]]&lt;=10,"Start(1-10)",Hospital_Emergency_Room_Data[[#This Row],[Day]]&lt;=20,"Middle(11-20)",Hospital_Emergency_Room_Data[[#This Row],[Day]]&gt;20,"End(21-30)")</f>
        <v>Start(1-10)</v>
      </c>
    </row>
    <row r="6376" spans="1:22">
      <c r="A6376">
        <v>425110683</v>
      </c>
      <c r="B6376" t="s">
        <v>6379</v>
      </c>
      <c r="C6376" s="1">
        <v>45264</v>
      </c>
      <c r="D6376" t="str">
        <f>TEXT(Hospital_Emergency_Room_Data[[#This Row],[Patient Admission Date]],"mmm")</f>
        <v>Dec</v>
      </c>
      <c r="E6376">
        <f>YEAR(Hospital_Emergency_Room_Data[[#This Row],[Patient Admission Date]])</f>
        <v>2023</v>
      </c>
      <c r="F6376" s="2">
        <v>0.43402777777777779</v>
      </c>
      <c r="G6376" s="8" t="str">
        <f>TEXT(Hospital_Emergency_Room_Data[[#This Row],[Patient Admission Date]],"dddd")</f>
        <v>Monday</v>
      </c>
      <c r="H6376" t="s">
        <v>41</v>
      </c>
      <c r="I6376">
        <v>15</v>
      </c>
      <c r="J6376" s="5" t="s">
        <v>9220</v>
      </c>
      <c r="K6376" t="s">
        <v>21</v>
      </c>
      <c r="L6376" t="s">
        <v>9281</v>
      </c>
      <c r="M6376" t="s">
        <v>9210</v>
      </c>
      <c r="O6376">
        <v>30</v>
      </c>
      <c r="P6376" t="s">
        <v>9225</v>
      </c>
      <c r="Q6376">
        <v>4</v>
      </c>
      <c r="R6376">
        <v>10</v>
      </c>
      <c r="S6376" t="s">
        <v>9255</v>
      </c>
      <c r="T6376" t="s">
        <v>9263</v>
      </c>
      <c r="U6376" t="s">
        <v>9282</v>
      </c>
      <c r="V6376" t="str" cm="1">
        <f t="array" ref="V6376">_xlfn.IFS(Hospital_Emergency_Room_Data[[#This Row],[Day]]&lt;=10,"Start(1-10)",Hospital_Emergency_Room_Data[[#This Row],[Day]]&lt;=20,"Middle(11-20)",Hospital_Emergency_Room_Data[[#This Row],[Day]]&gt;20,"End(21-30)")</f>
        <v>Start(1-10)</v>
      </c>
    </row>
    <row r="6377" spans="1:22">
      <c r="A6377">
        <v>121289581</v>
      </c>
      <c r="B6377" t="s">
        <v>6380</v>
      </c>
      <c r="C6377" s="1">
        <v>45109</v>
      </c>
      <c r="D6377" t="str">
        <f>TEXT(Hospital_Emergency_Room_Data[[#This Row],[Patient Admission Date]],"mmm")</f>
        <v>Jul</v>
      </c>
      <c r="E6377">
        <f>YEAR(Hospital_Emergency_Room_Data[[#This Row],[Patient Admission Date]])</f>
        <v>2023</v>
      </c>
      <c r="F6377" s="2">
        <v>4.791666666666667E-2</v>
      </c>
      <c r="G6377" s="8" t="str">
        <f>TEXT(Hospital_Emergency_Room_Data[[#This Row],[Patient Admission Date]],"dddd")</f>
        <v>Sunday</v>
      </c>
      <c r="H6377" t="s">
        <v>41</v>
      </c>
      <c r="I6377">
        <v>36</v>
      </c>
      <c r="J6377" s="5" t="s">
        <v>9223</v>
      </c>
      <c r="K6377" t="s">
        <v>21</v>
      </c>
      <c r="L6377" t="s">
        <v>9281</v>
      </c>
      <c r="M6377" t="s">
        <v>9210</v>
      </c>
      <c r="O6377">
        <v>49</v>
      </c>
      <c r="P6377" t="s">
        <v>9225</v>
      </c>
      <c r="Q6377">
        <v>2</v>
      </c>
      <c r="R6377">
        <v>1</v>
      </c>
      <c r="S6377" t="s">
        <v>9258</v>
      </c>
      <c r="T6377" t="s">
        <v>9263</v>
      </c>
      <c r="U6377" t="s">
        <v>9283</v>
      </c>
      <c r="V6377" t="str" cm="1">
        <f t="array" ref="V6377">_xlfn.IFS(Hospital_Emergency_Room_Data[[#This Row],[Day]]&lt;=10,"Start(1-10)",Hospital_Emergency_Room_Data[[#This Row],[Day]]&lt;=20,"Middle(11-20)",Hospital_Emergency_Room_Data[[#This Row],[Day]]&gt;20,"End(21-30)")</f>
        <v>Start(1-10)</v>
      </c>
    </row>
    <row r="6378" spans="1:22">
      <c r="A6378">
        <v>193331101</v>
      </c>
      <c r="B6378" t="s">
        <v>6381</v>
      </c>
      <c r="C6378" s="1">
        <v>45250</v>
      </c>
      <c r="D6378" t="str">
        <f>TEXT(Hospital_Emergency_Room_Data[[#This Row],[Patient Admission Date]],"mmm")</f>
        <v>Nov</v>
      </c>
      <c r="E6378">
        <f>YEAR(Hospital_Emergency_Room_Data[[#This Row],[Patient Admission Date]])</f>
        <v>2023</v>
      </c>
      <c r="F6378" s="2">
        <v>0.94305555555555554</v>
      </c>
      <c r="G6378" s="8" t="str">
        <f>TEXT(Hospital_Emergency_Room_Data[[#This Row],[Patient Admission Date]],"dddd")</f>
        <v>Monday</v>
      </c>
      <c r="H6378" t="s">
        <v>41</v>
      </c>
      <c r="I6378">
        <v>70</v>
      </c>
      <c r="J6378" s="5" t="s">
        <v>9222</v>
      </c>
      <c r="K6378" t="s">
        <v>21</v>
      </c>
      <c r="L6378" t="s">
        <v>9281</v>
      </c>
      <c r="M6378" t="s">
        <v>9210</v>
      </c>
      <c r="O6378">
        <v>12</v>
      </c>
      <c r="P6378" t="s">
        <v>9226</v>
      </c>
      <c r="Q6378">
        <v>20</v>
      </c>
      <c r="R6378">
        <v>22</v>
      </c>
      <c r="S6378" t="s">
        <v>9256</v>
      </c>
      <c r="T6378" t="s">
        <v>9262</v>
      </c>
      <c r="U6378" t="s">
        <v>9282</v>
      </c>
      <c r="V6378" t="str" cm="1">
        <f t="array" ref="V6378">_xlfn.IFS(Hospital_Emergency_Room_Data[[#This Row],[Day]]&lt;=10,"Start(1-10)",Hospital_Emergency_Room_Data[[#This Row],[Day]]&lt;=20,"Middle(11-20)",Hospital_Emergency_Room_Data[[#This Row],[Day]]&gt;20,"End(21-30)")</f>
        <v>Middle(11-20)</v>
      </c>
    </row>
    <row r="6379" spans="1:22">
      <c r="A6379">
        <v>103168002</v>
      </c>
      <c r="B6379" t="s">
        <v>6382</v>
      </c>
      <c r="C6379" s="1">
        <v>45579</v>
      </c>
      <c r="D6379" t="str">
        <f>TEXT(Hospital_Emergency_Room_Data[[#This Row],[Patient Admission Date]],"mmm")</f>
        <v>Oct</v>
      </c>
      <c r="E6379">
        <f>YEAR(Hospital_Emergency_Room_Data[[#This Row],[Patient Admission Date]])</f>
        <v>2024</v>
      </c>
      <c r="F6379" s="2">
        <v>0.91041666666666665</v>
      </c>
      <c r="G6379" s="8" t="str">
        <f>TEXT(Hospital_Emergency_Room_Data[[#This Row],[Patient Admission Date]],"dddd")</f>
        <v>Monday</v>
      </c>
      <c r="H6379" t="s">
        <v>41</v>
      </c>
      <c r="I6379">
        <v>27</v>
      </c>
      <c r="J6379" s="5" t="s">
        <v>9220</v>
      </c>
      <c r="K6379" t="s">
        <v>21</v>
      </c>
      <c r="L6379" t="s">
        <v>9281</v>
      </c>
      <c r="M6379" t="s">
        <v>9210</v>
      </c>
      <c r="O6379">
        <v>14</v>
      </c>
      <c r="P6379" t="s">
        <v>9226</v>
      </c>
      <c r="Q6379">
        <v>14</v>
      </c>
      <c r="R6379">
        <v>21</v>
      </c>
      <c r="S6379" t="s">
        <v>9256</v>
      </c>
      <c r="T6379" t="s">
        <v>9265</v>
      </c>
      <c r="U6379" t="s">
        <v>9282</v>
      </c>
      <c r="V6379" t="str" cm="1">
        <f t="array" ref="V6379">_xlfn.IFS(Hospital_Emergency_Room_Data[[#This Row],[Day]]&lt;=10,"Start(1-10)",Hospital_Emergency_Room_Data[[#This Row],[Day]]&lt;=20,"Middle(11-20)",Hospital_Emergency_Room_Data[[#This Row],[Day]]&gt;20,"End(21-30)")</f>
        <v>Middle(11-20)</v>
      </c>
    </row>
    <row r="6380" spans="1:22">
      <c r="A6380">
        <v>546756534</v>
      </c>
      <c r="B6380" t="s">
        <v>6383</v>
      </c>
      <c r="C6380" s="1">
        <v>45350</v>
      </c>
      <c r="D6380" t="str">
        <f>TEXT(Hospital_Emergency_Room_Data[[#This Row],[Patient Admission Date]],"mmm")</f>
        <v>Feb</v>
      </c>
      <c r="E6380">
        <f>YEAR(Hospital_Emergency_Room_Data[[#This Row],[Patient Admission Date]])</f>
        <v>2024</v>
      </c>
      <c r="F6380" s="2">
        <v>0.86875000000000002</v>
      </c>
      <c r="G6380" s="8" t="str">
        <f>TEXT(Hospital_Emergency_Room_Data[[#This Row],[Patient Admission Date]],"dddd")</f>
        <v>Wednesday</v>
      </c>
      <c r="H6380" t="s">
        <v>41</v>
      </c>
      <c r="I6380">
        <v>37</v>
      </c>
      <c r="J6380" s="5" t="s">
        <v>9223</v>
      </c>
      <c r="K6380" t="s">
        <v>21</v>
      </c>
      <c r="L6380" t="s">
        <v>9281</v>
      </c>
      <c r="M6380" t="s">
        <v>9210</v>
      </c>
      <c r="O6380">
        <v>39</v>
      </c>
      <c r="P6380" t="s">
        <v>9225</v>
      </c>
      <c r="Q6380">
        <v>28</v>
      </c>
      <c r="R6380">
        <v>20</v>
      </c>
      <c r="S6380" t="s">
        <v>9256</v>
      </c>
      <c r="T6380" t="s">
        <v>9264</v>
      </c>
      <c r="U6380" t="s">
        <v>9300</v>
      </c>
      <c r="V6380" t="str" cm="1">
        <f t="array" ref="V6380">_xlfn.IFS(Hospital_Emergency_Room_Data[[#This Row],[Day]]&lt;=10,"Start(1-10)",Hospital_Emergency_Room_Data[[#This Row],[Day]]&lt;=20,"Middle(11-20)",Hospital_Emergency_Room_Data[[#This Row],[Day]]&gt;20,"End(21-30)")</f>
        <v>End(21-30)</v>
      </c>
    </row>
    <row r="6381" spans="1:22">
      <c r="A6381">
        <v>364200981</v>
      </c>
      <c r="B6381" t="s">
        <v>6384</v>
      </c>
      <c r="C6381" s="1">
        <v>45304</v>
      </c>
      <c r="D6381" t="str">
        <f>TEXT(Hospital_Emergency_Room_Data[[#This Row],[Patient Admission Date]],"mmm")</f>
        <v>Jan</v>
      </c>
      <c r="E6381">
        <f>YEAR(Hospital_Emergency_Room_Data[[#This Row],[Patient Admission Date]])</f>
        <v>2024</v>
      </c>
      <c r="F6381" s="2">
        <v>0.39444444444444443</v>
      </c>
      <c r="G6381" s="8" t="str">
        <f>TEXT(Hospital_Emergency_Room_Data[[#This Row],[Patient Admission Date]],"dddd")</f>
        <v>Saturday</v>
      </c>
      <c r="H6381" t="s">
        <v>41</v>
      </c>
      <c r="I6381">
        <v>40</v>
      </c>
      <c r="J6381" s="5" t="s">
        <v>9223</v>
      </c>
      <c r="K6381" t="s">
        <v>21</v>
      </c>
      <c r="L6381" t="s">
        <v>9281</v>
      </c>
      <c r="M6381" t="s">
        <v>9210</v>
      </c>
      <c r="O6381">
        <v>40</v>
      </c>
      <c r="P6381" t="s">
        <v>9225</v>
      </c>
      <c r="Q6381">
        <v>13</v>
      </c>
      <c r="R6381">
        <v>9</v>
      </c>
      <c r="S6381" t="s">
        <v>9255</v>
      </c>
      <c r="T6381" t="s">
        <v>9265</v>
      </c>
      <c r="U6381" t="s">
        <v>9300</v>
      </c>
      <c r="V6381" t="str" cm="1">
        <f t="array" ref="V6381">_xlfn.IFS(Hospital_Emergency_Room_Data[[#This Row],[Day]]&lt;=10,"Start(1-10)",Hospital_Emergency_Room_Data[[#This Row],[Day]]&lt;=20,"Middle(11-20)",Hospital_Emergency_Room_Data[[#This Row],[Day]]&gt;20,"End(21-30)")</f>
        <v>Middle(11-20)</v>
      </c>
    </row>
    <row r="6382" spans="1:22">
      <c r="A6382">
        <v>451237222</v>
      </c>
      <c r="B6382" t="s">
        <v>6385</v>
      </c>
      <c r="C6382" s="1">
        <v>45066</v>
      </c>
      <c r="D6382" t="str">
        <f>TEXT(Hospital_Emergency_Room_Data[[#This Row],[Patient Admission Date]],"mmm")</f>
        <v>May</v>
      </c>
      <c r="E6382">
        <f>YEAR(Hospital_Emergency_Room_Data[[#This Row],[Patient Admission Date]])</f>
        <v>2023</v>
      </c>
      <c r="F6382" s="2">
        <v>0.21805555555555556</v>
      </c>
      <c r="G6382" s="8" t="str">
        <f>TEXT(Hospital_Emergency_Room_Data[[#This Row],[Patient Admission Date]],"dddd")</f>
        <v>Saturday</v>
      </c>
      <c r="H6382" t="s">
        <v>41</v>
      </c>
      <c r="I6382">
        <v>12</v>
      </c>
      <c r="J6382" s="5" t="s">
        <v>9221</v>
      </c>
      <c r="K6382" t="s">
        <v>21</v>
      </c>
      <c r="L6382" t="s">
        <v>9281</v>
      </c>
      <c r="M6382" t="s">
        <v>9210</v>
      </c>
      <c r="O6382">
        <v>26</v>
      </c>
      <c r="P6382" t="s">
        <v>9226</v>
      </c>
      <c r="Q6382">
        <v>20</v>
      </c>
      <c r="R6382">
        <v>5</v>
      </c>
      <c r="S6382" t="s">
        <v>9258</v>
      </c>
      <c r="T6382" t="s">
        <v>9262</v>
      </c>
      <c r="U6382" t="s">
        <v>9282</v>
      </c>
      <c r="V6382" t="str" cm="1">
        <f t="array" ref="V6382">_xlfn.IFS(Hospital_Emergency_Room_Data[[#This Row],[Day]]&lt;=10,"Start(1-10)",Hospital_Emergency_Room_Data[[#This Row],[Day]]&lt;=20,"Middle(11-20)",Hospital_Emergency_Room_Data[[#This Row],[Day]]&gt;20,"End(21-30)")</f>
        <v>Middle(11-20)</v>
      </c>
    </row>
    <row r="6383" spans="1:22">
      <c r="A6383">
        <v>715983805</v>
      </c>
      <c r="B6383" t="s">
        <v>6386</v>
      </c>
      <c r="C6383" s="1">
        <v>45566</v>
      </c>
      <c r="D6383" t="str">
        <f>TEXT(Hospital_Emergency_Room_Data[[#This Row],[Patient Admission Date]],"mmm")</f>
        <v>Oct</v>
      </c>
      <c r="E6383">
        <f>YEAR(Hospital_Emergency_Room_Data[[#This Row],[Patient Admission Date]])</f>
        <v>2024</v>
      </c>
      <c r="F6383" s="2">
        <v>0.69236111111111109</v>
      </c>
      <c r="G6383" s="8" t="str">
        <f>TEXT(Hospital_Emergency_Room_Data[[#This Row],[Patient Admission Date]],"dddd")</f>
        <v>Tuesday</v>
      </c>
      <c r="H6383" t="s">
        <v>41</v>
      </c>
      <c r="I6383">
        <v>41</v>
      </c>
      <c r="J6383" s="5" t="s">
        <v>9223</v>
      </c>
      <c r="K6383" t="s">
        <v>21</v>
      </c>
      <c r="L6383" t="s">
        <v>9281</v>
      </c>
      <c r="M6383" t="s">
        <v>9210</v>
      </c>
      <c r="O6383">
        <v>47</v>
      </c>
      <c r="P6383" t="s">
        <v>9225</v>
      </c>
      <c r="Q6383">
        <v>1</v>
      </c>
      <c r="R6383">
        <v>16</v>
      </c>
      <c r="S6383" t="s">
        <v>9257</v>
      </c>
      <c r="T6383" t="s">
        <v>9263</v>
      </c>
      <c r="U6383" t="s">
        <v>9283</v>
      </c>
      <c r="V6383" t="str" cm="1">
        <f t="array" ref="V6383">_xlfn.IFS(Hospital_Emergency_Room_Data[[#This Row],[Day]]&lt;=10,"Start(1-10)",Hospital_Emergency_Room_Data[[#This Row],[Day]]&lt;=20,"Middle(11-20)",Hospital_Emergency_Room_Data[[#This Row],[Day]]&gt;20,"End(21-30)")</f>
        <v>Start(1-10)</v>
      </c>
    </row>
    <row r="6384" spans="1:22">
      <c r="A6384">
        <v>385781939</v>
      </c>
      <c r="B6384" t="s">
        <v>6387</v>
      </c>
      <c r="C6384" s="1">
        <v>45067</v>
      </c>
      <c r="D6384" t="str">
        <f>TEXT(Hospital_Emergency_Room_Data[[#This Row],[Patient Admission Date]],"mmm")</f>
        <v>May</v>
      </c>
      <c r="E6384">
        <f>YEAR(Hospital_Emergency_Room_Data[[#This Row],[Patient Admission Date]])</f>
        <v>2023</v>
      </c>
      <c r="F6384" s="2">
        <v>0.92847222222222225</v>
      </c>
      <c r="G6384" s="8" t="str">
        <f>TEXT(Hospital_Emergency_Room_Data[[#This Row],[Patient Admission Date]],"dddd")</f>
        <v>Sunday</v>
      </c>
      <c r="H6384" t="s">
        <v>41</v>
      </c>
      <c r="I6384">
        <v>33</v>
      </c>
      <c r="J6384" s="5" t="s">
        <v>9223</v>
      </c>
      <c r="K6384" t="s">
        <v>21</v>
      </c>
      <c r="L6384" t="s">
        <v>9281</v>
      </c>
      <c r="M6384" t="s">
        <v>9210</v>
      </c>
      <c r="O6384">
        <v>60</v>
      </c>
      <c r="P6384" t="s">
        <v>9225</v>
      </c>
      <c r="Q6384">
        <v>21</v>
      </c>
      <c r="R6384">
        <v>22</v>
      </c>
      <c r="S6384" t="s">
        <v>9256</v>
      </c>
      <c r="T6384" t="s">
        <v>9262</v>
      </c>
      <c r="U6384" t="s">
        <v>9283</v>
      </c>
      <c r="V6384" t="str" cm="1">
        <f t="array" ref="V6384">_xlfn.IFS(Hospital_Emergency_Room_Data[[#This Row],[Day]]&lt;=10,"Start(1-10)",Hospital_Emergency_Room_Data[[#This Row],[Day]]&lt;=20,"Middle(11-20)",Hospital_Emergency_Room_Data[[#This Row],[Day]]&gt;20,"End(21-30)")</f>
        <v>End(21-30)</v>
      </c>
    </row>
    <row r="6385" spans="1:22">
      <c r="A6385">
        <v>821507505</v>
      </c>
      <c r="B6385" t="s">
        <v>6388</v>
      </c>
      <c r="C6385" s="1">
        <v>45029</v>
      </c>
      <c r="D6385" t="str">
        <f>TEXT(Hospital_Emergency_Room_Data[[#This Row],[Patient Admission Date]],"mmm")</f>
        <v>Apr</v>
      </c>
      <c r="E6385">
        <f>YEAR(Hospital_Emergency_Room_Data[[#This Row],[Patient Admission Date]])</f>
        <v>2023</v>
      </c>
      <c r="F6385" s="2">
        <v>0.93125000000000002</v>
      </c>
      <c r="G6385" s="8" t="str">
        <f>TEXT(Hospital_Emergency_Room_Data[[#This Row],[Patient Admission Date]],"dddd")</f>
        <v>Thursday</v>
      </c>
      <c r="H6385" t="s">
        <v>41</v>
      </c>
      <c r="I6385">
        <v>38</v>
      </c>
      <c r="J6385" s="5" t="s">
        <v>9223</v>
      </c>
      <c r="K6385" t="s">
        <v>21</v>
      </c>
      <c r="L6385" t="s">
        <v>9281</v>
      </c>
      <c r="M6385" t="s">
        <v>9210</v>
      </c>
      <c r="O6385">
        <v>23</v>
      </c>
      <c r="P6385" t="s">
        <v>9226</v>
      </c>
      <c r="Q6385">
        <v>13</v>
      </c>
      <c r="R6385">
        <v>22</v>
      </c>
      <c r="S6385" t="s">
        <v>9256</v>
      </c>
      <c r="T6385" t="s">
        <v>9265</v>
      </c>
      <c r="U6385" t="s">
        <v>9282</v>
      </c>
      <c r="V6385" t="str" cm="1">
        <f t="array" ref="V6385">_xlfn.IFS(Hospital_Emergency_Room_Data[[#This Row],[Day]]&lt;=10,"Start(1-10)",Hospital_Emergency_Room_Data[[#This Row],[Day]]&lt;=20,"Middle(11-20)",Hospital_Emergency_Room_Data[[#This Row],[Day]]&gt;20,"End(21-30)")</f>
        <v>Middle(11-20)</v>
      </c>
    </row>
    <row r="6386" spans="1:22">
      <c r="A6386">
        <v>135946945</v>
      </c>
      <c r="B6386" t="s">
        <v>6389</v>
      </c>
      <c r="C6386" s="1">
        <v>45552</v>
      </c>
      <c r="D6386" t="str">
        <f>TEXT(Hospital_Emergency_Room_Data[[#This Row],[Patient Admission Date]],"mmm")</f>
        <v>Sep</v>
      </c>
      <c r="E6386">
        <f>YEAR(Hospital_Emergency_Room_Data[[#This Row],[Patient Admission Date]])</f>
        <v>2024</v>
      </c>
      <c r="F6386" s="2">
        <v>0.80069444444444449</v>
      </c>
      <c r="G6386" s="8" t="str">
        <f>TEXT(Hospital_Emergency_Room_Data[[#This Row],[Patient Admission Date]],"dddd")</f>
        <v>Tuesday</v>
      </c>
      <c r="H6386" t="s">
        <v>41</v>
      </c>
      <c r="I6386">
        <v>77</v>
      </c>
      <c r="J6386" s="5" t="s">
        <v>9222</v>
      </c>
      <c r="K6386" t="s">
        <v>21</v>
      </c>
      <c r="L6386" t="s">
        <v>9281</v>
      </c>
      <c r="M6386" t="s">
        <v>9210</v>
      </c>
      <c r="O6386">
        <v>25</v>
      </c>
      <c r="P6386" t="s">
        <v>9226</v>
      </c>
      <c r="Q6386">
        <v>17</v>
      </c>
      <c r="R6386">
        <v>19</v>
      </c>
      <c r="S6386" t="s">
        <v>9256</v>
      </c>
      <c r="T6386" t="s">
        <v>9262</v>
      </c>
      <c r="U6386" t="s">
        <v>9282</v>
      </c>
      <c r="V6386" t="str" cm="1">
        <f t="array" ref="V6386">_xlfn.IFS(Hospital_Emergency_Room_Data[[#This Row],[Day]]&lt;=10,"Start(1-10)",Hospital_Emergency_Room_Data[[#This Row],[Day]]&lt;=20,"Middle(11-20)",Hospital_Emergency_Room_Data[[#This Row],[Day]]&gt;20,"End(21-30)")</f>
        <v>Middle(11-20)</v>
      </c>
    </row>
    <row r="6387" spans="1:22">
      <c r="A6387">
        <v>571831829</v>
      </c>
      <c r="B6387" t="s">
        <v>6390</v>
      </c>
      <c r="C6387" s="1">
        <v>45559</v>
      </c>
      <c r="D6387" t="str">
        <f>TEXT(Hospital_Emergency_Room_Data[[#This Row],[Patient Admission Date]],"mmm")</f>
        <v>Sep</v>
      </c>
      <c r="E6387">
        <f>YEAR(Hospital_Emergency_Room_Data[[#This Row],[Patient Admission Date]])</f>
        <v>2024</v>
      </c>
      <c r="F6387" s="2">
        <v>0.1076388888888889</v>
      </c>
      <c r="G6387" s="8" t="str">
        <f>TEXT(Hospital_Emergency_Room_Data[[#This Row],[Patient Admission Date]],"dddd")</f>
        <v>Tuesday</v>
      </c>
      <c r="H6387" t="s">
        <v>41</v>
      </c>
      <c r="I6387">
        <v>7</v>
      </c>
      <c r="J6387" s="5" t="s">
        <v>9221</v>
      </c>
      <c r="K6387" t="s">
        <v>21</v>
      </c>
      <c r="L6387" t="s">
        <v>9281</v>
      </c>
      <c r="M6387" t="s">
        <v>9210</v>
      </c>
      <c r="O6387">
        <v>31</v>
      </c>
      <c r="P6387" t="s">
        <v>9225</v>
      </c>
      <c r="Q6387">
        <v>24</v>
      </c>
      <c r="R6387">
        <v>2</v>
      </c>
      <c r="S6387" t="s">
        <v>9258</v>
      </c>
      <c r="T6387" t="s">
        <v>9264</v>
      </c>
      <c r="U6387" t="s">
        <v>9300</v>
      </c>
      <c r="V6387" t="str" cm="1">
        <f t="array" ref="V6387">_xlfn.IFS(Hospital_Emergency_Room_Data[[#This Row],[Day]]&lt;=10,"Start(1-10)",Hospital_Emergency_Room_Data[[#This Row],[Day]]&lt;=20,"Middle(11-20)",Hospital_Emergency_Room_Data[[#This Row],[Day]]&gt;20,"End(21-30)")</f>
        <v>End(21-30)</v>
      </c>
    </row>
    <row r="6388" spans="1:22">
      <c r="A6388">
        <v>716229303</v>
      </c>
      <c r="B6388" t="s">
        <v>6391</v>
      </c>
      <c r="C6388" s="1">
        <v>45590</v>
      </c>
      <c r="D6388" t="str">
        <f>TEXT(Hospital_Emergency_Room_Data[[#This Row],[Patient Admission Date]],"mmm")</f>
        <v>Oct</v>
      </c>
      <c r="E6388">
        <f>YEAR(Hospital_Emergency_Room_Data[[#This Row],[Patient Admission Date]])</f>
        <v>2024</v>
      </c>
      <c r="F6388" s="2">
        <v>0.47291666666666665</v>
      </c>
      <c r="G6388" s="8" t="str">
        <f>TEXT(Hospital_Emergency_Room_Data[[#This Row],[Patient Admission Date]],"dddd")</f>
        <v>Friday</v>
      </c>
      <c r="H6388" t="s">
        <v>41</v>
      </c>
      <c r="I6388">
        <v>67</v>
      </c>
      <c r="J6388" s="5" t="s">
        <v>9217</v>
      </c>
      <c r="K6388" t="s">
        <v>21</v>
      </c>
      <c r="L6388" t="s">
        <v>9281</v>
      </c>
      <c r="M6388" t="s">
        <v>9210</v>
      </c>
      <c r="O6388">
        <v>31</v>
      </c>
      <c r="P6388" t="s">
        <v>9225</v>
      </c>
      <c r="Q6388">
        <v>25</v>
      </c>
      <c r="R6388">
        <v>11</v>
      </c>
      <c r="S6388" t="s">
        <v>9255</v>
      </c>
      <c r="T6388" t="s">
        <v>9264</v>
      </c>
      <c r="U6388" t="s">
        <v>9300</v>
      </c>
      <c r="V6388" t="str" cm="1">
        <f t="array" ref="V6388">_xlfn.IFS(Hospital_Emergency_Room_Data[[#This Row],[Day]]&lt;=10,"Start(1-10)",Hospital_Emergency_Room_Data[[#This Row],[Day]]&lt;=20,"Middle(11-20)",Hospital_Emergency_Room_Data[[#This Row],[Day]]&gt;20,"End(21-30)")</f>
        <v>End(21-30)</v>
      </c>
    </row>
    <row r="6389" spans="1:22">
      <c r="A6389">
        <v>218595559</v>
      </c>
      <c r="B6389" t="s">
        <v>6392</v>
      </c>
      <c r="C6389" s="1">
        <v>45354</v>
      </c>
      <c r="D6389" t="str">
        <f>TEXT(Hospital_Emergency_Room_Data[[#This Row],[Patient Admission Date]],"mmm")</f>
        <v>Mar</v>
      </c>
      <c r="E6389">
        <f>YEAR(Hospital_Emergency_Room_Data[[#This Row],[Patient Admission Date]])</f>
        <v>2024</v>
      </c>
      <c r="F6389" s="2">
        <v>0.22013888888888888</v>
      </c>
      <c r="G6389" s="8" t="str">
        <f>TEXT(Hospital_Emergency_Room_Data[[#This Row],[Patient Admission Date]],"dddd")</f>
        <v>Sunday</v>
      </c>
      <c r="H6389" t="s">
        <v>41</v>
      </c>
      <c r="I6389">
        <v>52</v>
      </c>
      <c r="J6389" s="5" t="s">
        <v>9219</v>
      </c>
      <c r="K6389" t="s">
        <v>21</v>
      </c>
      <c r="L6389" t="s">
        <v>9281</v>
      </c>
      <c r="M6389" t="s">
        <v>9210</v>
      </c>
      <c r="O6389">
        <v>34</v>
      </c>
      <c r="P6389" t="s">
        <v>9225</v>
      </c>
      <c r="Q6389">
        <v>3</v>
      </c>
      <c r="R6389">
        <v>5</v>
      </c>
      <c r="S6389" t="s">
        <v>9258</v>
      </c>
      <c r="T6389" t="s">
        <v>9263</v>
      </c>
      <c r="U6389" t="s">
        <v>9300</v>
      </c>
      <c r="V6389" t="str" cm="1">
        <f t="array" ref="V6389">_xlfn.IFS(Hospital_Emergency_Room_Data[[#This Row],[Day]]&lt;=10,"Start(1-10)",Hospital_Emergency_Room_Data[[#This Row],[Day]]&lt;=20,"Middle(11-20)",Hospital_Emergency_Room_Data[[#This Row],[Day]]&gt;20,"End(21-30)")</f>
        <v>Start(1-10)</v>
      </c>
    </row>
    <row r="6390" spans="1:22">
      <c r="A6390">
        <v>252194344</v>
      </c>
      <c r="B6390" t="s">
        <v>6393</v>
      </c>
      <c r="C6390" s="1">
        <v>45095</v>
      </c>
      <c r="D6390" t="str">
        <f>TEXT(Hospital_Emergency_Room_Data[[#This Row],[Patient Admission Date]],"mmm")</f>
        <v>Jun</v>
      </c>
      <c r="E6390">
        <f>YEAR(Hospital_Emergency_Room_Data[[#This Row],[Patient Admission Date]])</f>
        <v>2023</v>
      </c>
      <c r="F6390" s="2">
        <v>0.71736111111111112</v>
      </c>
      <c r="G6390" s="8" t="str">
        <f>TEXT(Hospital_Emergency_Room_Data[[#This Row],[Patient Admission Date]],"dddd")</f>
        <v>Sunday</v>
      </c>
      <c r="H6390" t="s">
        <v>41</v>
      </c>
      <c r="I6390">
        <v>63</v>
      </c>
      <c r="J6390" s="5" t="s">
        <v>9217</v>
      </c>
      <c r="K6390" t="s">
        <v>21</v>
      </c>
      <c r="L6390" t="s">
        <v>9281</v>
      </c>
      <c r="M6390" t="s">
        <v>9210</v>
      </c>
      <c r="O6390">
        <v>36</v>
      </c>
      <c r="P6390" t="s">
        <v>9225</v>
      </c>
      <c r="Q6390">
        <v>18</v>
      </c>
      <c r="R6390">
        <v>17</v>
      </c>
      <c r="S6390" t="s">
        <v>9257</v>
      </c>
      <c r="T6390" t="s">
        <v>9262</v>
      </c>
      <c r="U6390" t="s">
        <v>9300</v>
      </c>
      <c r="V6390" t="str" cm="1">
        <f t="array" ref="V6390">_xlfn.IFS(Hospital_Emergency_Room_Data[[#This Row],[Day]]&lt;=10,"Start(1-10)",Hospital_Emergency_Room_Data[[#This Row],[Day]]&lt;=20,"Middle(11-20)",Hospital_Emergency_Room_Data[[#This Row],[Day]]&gt;20,"End(21-30)")</f>
        <v>Middle(11-20)</v>
      </c>
    </row>
    <row r="6391" spans="1:22">
      <c r="A6391">
        <v>187537163</v>
      </c>
      <c r="B6391" t="s">
        <v>6394</v>
      </c>
      <c r="C6391" s="1">
        <v>45305</v>
      </c>
      <c r="D6391" t="str">
        <f>TEXT(Hospital_Emergency_Room_Data[[#This Row],[Patient Admission Date]],"mmm")</f>
        <v>Jan</v>
      </c>
      <c r="E6391">
        <f>YEAR(Hospital_Emergency_Room_Data[[#This Row],[Patient Admission Date]])</f>
        <v>2024</v>
      </c>
      <c r="F6391" s="2">
        <v>0.24583333333333332</v>
      </c>
      <c r="G6391" s="8" t="str">
        <f>TEXT(Hospital_Emergency_Room_Data[[#This Row],[Patient Admission Date]],"dddd")</f>
        <v>Sunday</v>
      </c>
      <c r="H6391" t="s">
        <v>41</v>
      </c>
      <c r="I6391">
        <v>52</v>
      </c>
      <c r="J6391" s="5" t="s">
        <v>9219</v>
      </c>
      <c r="K6391" t="s">
        <v>21</v>
      </c>
      <c r="L6391" t="s">
        <v>9281</v>
      </c>
      <c r="M6391" t="s">
        <v>9210</v>
      </c>
      <c r="O6391">
        <v>39</v>
      </c>
      <c r="P6391" t="s">
        <v>9225</v>
      </c>
      <c r="Q6391">
        <v>14</v>
      </c>
      <c r="R6391">
        <v>5</v>
      </c>
      <c r="S6391" t="s">
        <v>9258</v>
      </c>
      <c r="T6391" t="s">
        <v>9265</v>
      </c>
      <c r="U6391" t="s">
        <v>9300</v>
      </c>
      <c r="V6391" t="str" cm="1">
        <f t="array" ref="V6391">_xlfn.IFS(Hospital_Emergency_Room_Data[[#This Row],[Day]]&lt;=10,"Start(1-10)",Hospital_Emergency_Room_Data[[#This Row],[Day]]&lt;=20,"Middle(11-20)",Hospital_Emergency_Room_Data[[#This Row],[Day]]&gt;20,"End(21-30)")</f>
        <v>Middle(11-20)</v>
      </c>
    </row>
    <row r="6392" spans="1:22">
      <c r="A6392">
        <v>203524607</v>
      </c>
      <c r="B6392" t="s">
        <v>6395</v>
      </c>
      <c r="C6392" s="1">
        <v>45539</v>
      </c>
      <c r="D6392" t="str">
        <f>TEXT(Hospital_Emergency_Room_Data[[#This Row],[Patient Admission Date]],"mmm")</f>
        <v>Sep</v>
      </c>
      <c r="E6392">
        <f>YEAR(Hospital_Emergency_Room_Data[[#This Row],[Patient Admission Date]])</f>
        <v>2024</v>
      </c>
      <c r="F6392" s="2">
        <v>0.7055555555555556</v>
      </c>
      <c r="G6392" s="8" t="str">
        <f>TEXT(Hospital_Emergency_Room_Data[[#This Row],[Patient Admission Date]],"dddd")</f>
        <v>Wednesday</v>
      </c>
      <c r="H6392" t="s">
        <v>41</v>
      </c>
      <c r="I6392">
        <v>17</v>
      </c>
      <c r="J6392" s="5" t="s">
        <v>9220</v>
      </c>
      <c r="K6392" t="s">
        <v>21</v>
      </c>
      <c r="L6392" t="s">
        <v>9281</v>
      </c>
      <c r="M6392" t="s">
        <v>9210</v>
      </c>
      <c r="O6392">
        <v>43</v>
      </c>
      <c r="P6392" t="s">
        <v>9225</v>
      </c>
      <c r="Q6392">
        <v>4</v>
      </c>
      <c r="R6392">
        <v>16</v>
      </c>
      <c r="S6392" t="s">
        <v>9257</v>
      </c>
      <c r="T6392" t="s">
        <v>9263</v>
      </c>
      <c r="U6392" t="s">
        <v>9300</v>
      </c>
      <c r="V6392" t="str" cm="1">
        <f t="array" ref="V6392">_xlfn.IFS(Hospital_Emergency_Room_Data[[#This Row],[Day]]&lt;=10,"Start(1-10)",Hospital_Emergency_Room_Data[[#This Row],[Day]]&lt;=20,"Middle(11-20)",Hospital_Emergency_Room_Data[[#This Row],[Day]]&gt;20,"End(21-30)")</f>
        <v>Start(1-10)</v>
      </c>
    </row>
    <row r="6393" spans="1:22">
      <c r="A6393">
        <v>325481576</v>
      </c>
      <c r="B6393" t="s">
        <v>6396</v>
      </c>
      <c r="C6393" s="1">
        <v>45406</v>
      </c>
      <c r="D6393" t="str">
        <f>TEXT(Hospital_Emergency_Room_Data[[#This Row],[Patient Admission Date]],"mmm")</f>
        <v>Apr</v>
      </c>
      <c r="E6393">
        <f>YEAR(Hospital_Emergency_Room_Data[[#This Row],[Patient Admission Date]])</f>
        <v>2024</v>
      </c>
      <c r="F6393" s="2">
        <v>0.70416666666666672</v>
      </c>
      <c r="G6393" s="8" t="str">
        <f>TEXT(Hospital_Emergency_Room_Data[[#This Row],[Patient Admission Date]],"dddd")</f>
        <v>Wednesday</v>
      </c>
      <c r="H6393" t="s">
        <v>41</v>
      </c>
      <c r="I6393">
        <v>78</v>
      </c>
      <c r="J6393" s="5" t="s">
        <v>9222</v>
      </c>
      <c r="K6393" t="s">
        <v>21</v>
      </c>
      <c r="L6393" t="s">
        <v>9281</v>
      </c>
      <c r="M6393" t="s">
        <v>9210</v>
      </c>
      <c r="O6393">
        <v>44</v>
      </c>
      <c r="P6393" t="s">
        <v>9225</v>
      </c>
      <c r="Q6393">
        <v>24</v>
      </c>
      <c r="R6393">
        <v>16</v>
      </c>
      <c r="S6393" t="s">
        <v>9257</v>
      </c>
      <c r="T6393" t="s">
        <v>9264</v>
      </c>
      <c r="U6393" t="s">
        <v>9300</v>
      </c>
      <c r="V6393" t="str" cm="1">
        <f t="array" ref="V6393">_xlfn.IFS(Hospital_Emergency_Room_Data[[#This Row],[Day]]&lt;=10,"Start(1-10)",Hospital_Emergency_Room_Data[[#This Row],[Day]]&lt;=20,"Middle(11-20)",Hospital_Emergency_Room_Data[[#This Row],[Day]]&gt;20,"End(21-30)")</f>
        <v>End(21-30)</v>
      </c>
    </row>
    <row r="6394" spans="1:22">
      <c r="A6394">
        <v>313424447</v>
      </c>
      <c r="B6394" t="s">
        <v>6397</v>
      </c>
      <c r="C6394" s="1">
        <v>45062</v>
      </c>
      <c r="D6394" t="str">
        <f>TEXT(Hospital_Emergency_Room_Data[[#This Row],[Patient Admission Date]],"mmm")</f>
        <v>May</v>
      </c>
      <c r="E6394">
        <f>YEAR(Hospital_Emergency_Room_Data[[#This Row],[Patient Admission Date]])</f>
        <v>2023</v>
      </c>
      <c r="F6394" s="2">
        <v>0.56180555555555556</v>
      </c>
      <c r="G6394" s="8" t="str">
        <f>TEXT(Hospital_Emergency_Room_Data[[#This Row],[Patient Admission Date]],"dddd")</f>
        <v>Tuesday</v>
      </c>
      <c r="H6394" t="s">
        <v>41</v>
      </c>
      <c r="I6394">
        <v>60</v>
      </c>
      <c r="J6394" s="5" t="s">
        <v>9217</v>
      </c>
      <c r="K6394" t="s">
        <v>21</v>
      </c>
      <c r="L6394" t="s">
        <v>9281</v>
      </c>
      <c r="M6394" t="s">
        <v>9210</v>
      </c>
      <c r="O6394">
        <v>20</v>
      </c>
      <c r="P6394" t="s">
        <v>9226</v>
      </c>
      <c r="Q6394">
        <v>16</v>
      </c>
      <c r="R6394">
        <v>13</v>
      </c>
      <c r="S6394" t="s">
        <v>9257</v>
      </c>
      <c r="T6394" t="s">
        <v>9262</v>
      </c>
      <c r="U6394" t="s">
        <v>9282</v>
      </c>
      <c r="V6394" t="str" cm="1">
        <f t="array" ref="V6394">_xlfn.IFS(Hospital_Emergency_Room_Data[[#This Row],[Day]]&lt;=10,"Start(1-10)",Hospital_Emergency_Room_Data[[#This Row],[Day]]&lt;=20,"Middle(11-20)",Hospital_Emergency_Room_Data[[#This Row],[Day]]&gt;20,"End(21-30)")</f>
        <v>Middle(11-20)</v>
      </c>
    </row>
    <row r="6395" spans="1:22">
      <c r="A6395">
        <v>792918484</v>
      </c>
      <c r="B6395" t="s">
        <v>6398</v>
      </c>
      <c r="C6395" s="1">
        <v>45034</v>
      </c>
      <c r="D6395" t="str">
        <f>TEXT(Hospital_Emergency_Room_Data[[#This Row],[Patient Admission Date]],"mmm")</f>
        <v>Apr</v>
      </c>
      <c r="E6395">
        <f>YEAR(Hospital_Emergency_Room_Data[[#This Row],[Patient Admission Date]])</f>
        <v>2023</v>
      </c>
      <c r="F6395" s="2">
        <v>0.12152777777777778</v>
      </c>
      <c r="G6395" s="8" t="str">
        <f>TEXT(Hospital_Emergency_Room_Data[[#This Row],[Patient Admission Date]],"dddd")</f>
        <v>Tuesday</v>
      </c>
      <c r="H6395" t="s">
        <v>41</v>
      </c>
      <c r="I6395">
        <v>16</v>
      </c>
      <c r="J6395" s="5" t="s">
        <v>9220</v>
      </c>
      <c r="K6395" t="s">
        <v>21</v>
      </c>
      <c r="L6395" t="s">
        <v>9281</v>
      </c>
      <c r="M6395" t="s">
        <v>9210</v>
      </c>
      <c r="O6395">
        <v>55</v>
      </c>
      <c r="P6395" t="s">
        <v>9225</v>
      </c>
      <c r="Q6395">
        <v>18</v>
      </c>
      <c r="R6395">
        <v>2</v>
      </c>
      <c r="S6395" t="s">
        <v>9258</v>
      </c>
      <c r="T6395" t="s">
        <v>9262</v>
      </c>
      <c r="U6395" t="s">
        <v>9283</v>
      </c>
      <c r="V6395" t="str" cm="1">
        <f t="array" ref="V6395">_xlfn.IFS(Hospital_Emergency_Room_Data[[#This Row],[Day]]&lt;=10,"Start(1-10)",Hospital_Emergency_Room_Data[[#This Row],[Day]]&lt;=20,"Middle(11-20)",Hospital_Emergency_Room_Data[[#This Row],[Day]]&gt;20,"End(21-30)")</f>
        <v>Middle(11-20)</v>
      </c>
    </row>
    <row r="6396" spans="1:22">
      <c r="A6396">
        <v>309837417</v>
      </c>
      <c r="B6396" t="s">
        <v>6399</v>
      </c>
      <c r="C6396" s="1">
        <v>45432</v>
      </c>
      <c r="D6396" t="str">
        <f>TEXT(Hospital_Emergency_Room_Data[[#This Row],[Patient Admission Date]],"mmm")</f>
        <v>May</v>
      </c>
      <c r="E6396">
        <f>YEAR(Hospital_Emergency_Room_Data[[#This Row],[Patient Admission Date]])</f>
        <v>2024</v>
      </c>
      <c r="F6396" s="2">
        <v>0.35972222222222222</v>
      </c>
      <c r="G6396" s="8" t="str">
        <f>TEXT(Hospital_Emergency_Room_Data[[#This Row],[Patient Admission Date]],"dddd")</f>
        <v>Monday</v>
      </c>
      <c r="H6396" t="s">
        <v>41</v>
      </c>
      <c r="I6396">
        <v>73</v>
      </c>
      <c r="J6396" s="5" t="s">
        <v>9222</v>
      </c>
      <c r="K6396" t="s">
        <v>21</v>
      </c>
      <c r="L6396" t="s">
        <v>9281</v>
      </c>
      <c r="M6396" t="s">
        <v>9210</v>
      </c>
      <c r="O6396">
        <v>58</v>
      </c>
      <c r="P6396" t="s">
        <v>9225</v>
      </c>
      <c r="Q6396">
        <v>20</v>
      </c>
      <c r="R6396">
        <v>8</v>
      </c>
      <c r="S6396" t="s">
        <v>9255</v>
      </c>
      <c r="T6396" t="s">
        <v>9262</v>
      </c>
      <c r="U6396" t="s">
        <v>9283</v>
      </c>
      <c r="V6396" t="str" cm="1">
        <f t="array" ref="V6396">_xlfn.IFS(Hospital_Emergency_Room_Data[[#This Row],[Day]]&lt;=10,"Start(1-10)",Hospital_Emergency_Room_Data[[#This Row],[Day]]&lt;=20,"Middle(11-20)",Hospital_Emergency_Room_Data[[#This Row],[Day]]&gt;20,"End(21-30)")</f>
        <v>Middle(11-20)</v>
      </c>
    </row>
    <row r="6397" spans="1:22">
      <c r="A6397">
        <v>440719187</v>
      </c>
      <c r="B6397" t="s">
        <v>6400</v>
      </c>
      <c r="C6397" s="1">
        <v>45205</v>
      </c>
      <c r="D6397" t="str">
        <f>TEXT(Hospital_Emergency_Room_Data[[#This Row],[Patient Admission Date]],"mmm")</f>
        <v>Oct</v>
      </c>
      <c r="E6397">
        <f>YEAR(Hospital_Emergency_Room_Data[[#This Row],[Patient Admission Date]])</f>
        <v>2023</v>
      </c>
      <c r="F6397" s="2">
        <v>0.14861111111111111</v>
      </c>
      <c r="G6397" s="8" t="str">
        <f>TEXT(Hospital_Emergency_Room_Data[[#This Row],[Patient Admission Date]],"dddd")</f>
        <v>Friday</v>
      </c>
      <c r="H6397" t="s">
        <v>41</v>
      </c>
      <c r="I6397">
        <v>68</v>
      </c>
      <c r="J6397" s="5" t="s">
        <v>9217</v>
      </c>
      <c r="K6397" t="s">
        <v>21</v>
      </c>
      <c r="L6397" t="s">
        <v>9281</v>
      </c>
      <c r="M6397" t="s">
        <v>9210</v>
      </c>
      <c r="O6397">
        <v>14</v>
      </c>
      <c r="P6397" t="s">
        <v>9226</v>
      </c>
      <c r="Q6397">
        <v>6</v>
      </c>
      <c r="R6397">
        <v>3</v>
      </c>
      <c r="S6397" t="s">
        <v>9258</v>
      </c>
      <c r="T6397" t="s">
        <v>9263</v>
      </c>
      <c r="U6397" t="s">
        <v>9282</v>
      </c>
      <c r="V6397" t="str" cm="1">
        <f t="array" ref="V6397">_xlfn.IFS(Hospital_Emergency_Room_Data[[#This Row],[Day]]&lt;=10,"Start(1-10)",Hospital_Emergency_Room_Data[[#This Row],[Day]]&lt;=20,"Middle(11-20)",Hospital_Emergency_Room_Data[[#This Row],[Day]]&gt;20,"End(21-30)")</f>
        <v>Start(1-10)</v>
      </c>
    </row>
    <row r="6398" spans="1:22">
      <c r="A6398">
        <v>451658048</v>
      </c>
      <c r="B6398" t="s">
        <v>6401</v>
      </c>
      <c r="C6398" s="1">
        <v>45089</v>
      </c>
      <c r="D6398" t="str">
        <f>TEXT(Hospital_Emergency_Room_Data[[#This Row],[Patient Admission Date]],"mmm")</f>
        <v>Jun</v>
      </c>
      <c r="E6398">
        <f>YEAR(Hospital_Emergency_Room_Data[[#This Row],[Patient Admission Date]])</f>
        <v>2023</v>
      </c>
      <c r="F6398" s="2">
        <v>0.53749999999999998</v>
      </c>
      <c r="G6398" s="8" t="str">
        <f>TEXT(Hospital_Emergency_Room_Data[[#This Row],[Patient Admission Date]],"dddd")</f>
        <v>Monday</v>
      </c>
      <c r="H6398" t="s">
        <v>41</v>
      </c>
      <c r="I6398">
        <v>15</v>
      </c>
      <c r="J6398" s="5" t="s">
        <v>9220</v>
      </c>
      <c r="K6398" t="s">
        <v>21</v>
      </c>
      <c r="L6398" t="s">
        <v>9281</v>
      </c>
      <c r="M6398" t="s">
        <v>9210</v>
      </c>
      <c r="O6398">
        <v>22</v>
      </c>
      <c r="P6398" t="s">
        <v>9226</v>
      </c>
      <c r="Q6398">
        <v>12</v>
      </c>
      <c r="R6398">
        <v>12</v>
      </c>
      <c r="S6398" t="s">
        <v>9257</v>
      </c>
      <c r="T6398" t="s">
        <v>9265</v>
      </c>
      <c r="U6398" t="s">
        <v>9282</v>
      </c>
      <c r="V6398" t="str" cm="1">
        <f t="array" ref="V6398">_xlfn.IFS(Hospital_Emergency_Room_Data[[#This Row],[Day]]&lt;=10,"Start(1-10)",Hospital_Emergency_Room_Data[[#This Row],[Day]]&lt;=20,"Middle(11-20)",Hospital_Emergency_Room_Data[[#This Row],[Day]]&gt;20,"End(21-30)")</f>
        <v>Middle(11-20)</v>
      </c>
    </row>
    <row r="6399" spans="1:22">
      <c r="A6399">
        <v>286533539</v>
      </c>
      <c r="B6399" t="s">
        <v>6402</v>
      </c>
      <c r="C6399" s="1">
        <v>45027</v>
      </c>
      <c r="D6399" t="str">
        <f>TEXT(Hospital_Emergency_Room_Data[[#This Row],[Patient Admission Date]],"mmm")</f>
        <v>Apr</v>
      </c>
      <c r="E6399">
        <f>YEAR(Hospital_Emergency_Room_Data[[#This Row],[Patient Admission Date]])</f>
        <v>2023</v>
      </c>
      <c r="F6399" s="2">
        <v>0.46458333333333335</v>
      </c>
      <c r="G6399" s="8" t="str">
        <f>TEXT(Hospital_Emergency_Room_Data[[#This Row],[Patient Admission Date]],"dddd")</f>
        <v>Tuesday</v>
      </c>
      <c r="H6399" t="s">
        <v>41</v>
      </c>
      <c r="I6399">
        <v>30</v>
      </c>
      <c r="J6399" s="5" t="s">
        <v>9223</v>
      </c>
      <c r="K6399" t="s">
        <v>21</v>
      </c>
      <c r="L6399" t="s">
        <v>9281</v>
      </c>
      <c r="M6399" t="s">
        <v>9210</v>
      </c>
      <c r="O6399">
        <v>46</v>
      </c>
      <c r="P6399" t="s">
        <v>9225</v>
      </c>
      <c r="Q6399">
        <v>11</v>
      </c>
      <c r="R6399">
        <v>11</v>
      </c>
      <c r="S6399" t="s">
        <v>9255</v>
      </c>
      <c r="T6399" t="s">
        <v>9265</v>
      </c>
      <c r="U6399" t="s">
        <v>9283</v>
      </c>
      <c r="V6399" t="str" cm="1">
        <f t="array" ref="V6399">_xlfn.IFS(Hospital_Emergency_Room_Data[[#This Row],[Day]]&lt;=10,"Start(1-10)",Hospital_Emergency_Room_Data[[#This Row],[Day]]&lt;=20,"Middle(11-20)",Hospital_Emergency_Room_Data[[#This Row],[Day]]&gt;20,"End(21-30)")</f>
        <v>Middle(11-20)</v>
      </c>
    </row>
    <row r="6400" spans="1:22">
      <c r="A6400">
        <v>391088014</v>
      </c>
      <c r="B6400" t="s">
        <v>6403</v>
      </c>
      <c r="C6400" s="1">
        <v>45387</v>
      </c>
      <c r="D6400" t="str">
        <f>TEXT(Hospital_Emergency_Room_Data[[#This Row],[Patient Admission Date]],"mmm")</f>
        <v>Apr</v>
      </c>
      <c r="E6400">
        <f>YEAR(Hospital_Emergency_Room_Data[[#This Row],[Patient Admission Date]])</f>
        <v>2024</v>
      </c>
      <c r="F6400" s="2">
        <v>0.49722222222222223</v>
      </c>
      <c r="G6400" s="8" t="str">
        <f>TEXT(Hospital_Emergency_Room_Data[[#This Row],[Patient Admission Date]],"dddd")</f>
        <v>Friday</v>
      </c>
      <c r="H6400" t="s">
        <v>41</v>
      </c>
      <c r="I6400">
        <v>17</v>
      </c>
      <c r="J6400" s="5" t="s">
        <v>9220</v>
      </c>
      <c r="K6400" t="s">
        <v>21</v>
      </c>
      <c r="L6400" t="s">
        <v>9281</v>
      </c>
      <c r="M6400" t="s">
        <v>9210</v>
      </c>
      <c r="O6400">
        <v>15</v>
      </c>
      <c r="P6400" t="s">
        <v>9226</v>
      </c>
      <c r="Q6400">
        <v>5</v>
      </c>
      <c r="R6400">
        <v>11</v>
      </c>
      <c r="S6400" t="s">
        <v>9255</v>
      </c>
      <c r="T6400" t="s">
        <v>9263</v>
      </c>
      <c r="U6400" t="s">
        <v>9282</v>
      </c>
      <c r="V6400" t="str" cm="1">
        <f t="array" ref="V6400">_xlfn.IFS(Hospital_Emergency_Room_Data[[#This Row],[Day]]&lt;=10,"Start(1-10)",Hospital_Emergency_Room_Data[[#This Row],[Day]]&lt;=20,"Middle(11-20)",Hospital_Emergency_Room_Data[[#This Row],[Day]]&gt;20,"End(21-30)")</f>
        <v>Start(1-10)</v>
      </c>
    </row>
    <row r="6401" spans="1:22">
      <c r="A6401">
        <v>825891350</v>
      </c>
      <c r="B6401" t="s">
        <v>6404</v>
      </c>
      <c r="C6401" s="1">
        <v>45408</v>
      </c>
      <c r="D6401" t="str">
        <f>TEXT(Hospital_Emergency_Room_Data[[#This Row],[Patient Admission Date]],"mmm")</f>
        <v>Apr</v>
      </c>
      <c r="E6401">
        <f>YEAR(Hospital_Emergency_Room_Data[[#This Row],[Patient Admission Date]])</f>
        <v>2024</v>
      </c>
      <c r="F6401" s="2">
        <v>0.92986111111111114</v>
      </c>
      <c r="G6401" s="8" t="str">
        <f>TEXT(Hospital_Emergency_Room_Data[[#This Row],[Patient Admission Date]],"dddd")</f>
        <v>Friday</v>
      </c>
      <c r="H6401" t="s">
        <v>41</v>
      </c>
      <c r="I6401">
        <v>22</v>
      </c>
      <c r="J6401" s="5" t="s">
        <v>9220</v>
      </c>
      <c r="K6401" t="s">
        <v>21</v>
      </c>
      <c r="L6401" t="s">
        <v>9281</v>
      </c>
      <c r="M6401" t="s">
        <v>9210</v>
      </c>
      <c r="O6401">
        <v>30</v>
      </c>
      <c r="P6401" t="s">
        <v>9225</v>
      </c>
      <c r="Q6401">
        <v>26</v>
      </c>
      <c r="R6401">
        <v>22</v>
      </c>
      <c r="S6401" t="s">
        <v>9256</v>
      </c>
      <c r="T6401" t="s">
        <v>9264</v>
      </c>
      <c r="U6401" t="s">
        <v>9282</v>
      </c>
      <c r="V6401" t="str" cm="1">
        <f t="array" ref="V6401">_xlfn.IFS(Hospital_Emergency_Room_Data[[#This Row],[Day]]&lt;=10,"Start(1-10)",Hospital_Emergency_Room_Data[[#This Row],[Day]]&lt;=20,"Middle(11-20)",Hospital_Emergency_Room_Data[[#This Row],[Day]]&gt;20,"End(21-30)")</f>
        <v>End(21-30)</v>
      </c>
    </row>
    <row r="6402" spans="1:22">
      <c r="A6402">
        <v>642162520</v>
      </c>
      <c r="B6402" t="s">
        <v>6405</v>
      </c>
      <c r="C6402" s="1">
        <v>45328</v>
      </c>
      <c r="D6402" t="str">
        <f>TEXT(Hospital_Emergency_Room_Data[[#This Row],[Patient Admission Date]],"mmm")</f>
        <v>Feb</v>
      </c>
      <c r="E6402">
        <f>YEAR(Hospital_Emergency_Room_Data[[#This Row],[Patient Admission Date]])</f>
        <v>2024</v>
      </c>
      <c r="F6402" s="2">
        <v>0.56597222222222221</v>
      </c>
      <c r="G6402" s="8" t="str">
        <f>TEXT(Hospital_Emergency_Room_Data[[#This Row],[Patient Admission Date]],"dddd")</f>
        <v>Tuesday</v>
      </c>
      <c r="H6402" t="s">
        <v>41</v>
      </c>
      <c r="I6402">
        <v>70</v>
      </c>
      <c r="J6402" s="5" t="s">
        <v>9222</v>
      </c>
      <c r="K6402" t="s">
        <v>21</v>
      </c>
      <c r="L6402" t="s">
        <v>9281</v>
      </c>
      <c r="M6402" t="s">
        <v>9210</v>
      </c>
      <c r="O6402">
        <v>32</v>
      </c>
      <c r="P6402" t="s">
        <v>9225</v>
      </c>
      <c r="Q6402">
        <v>6</v>
      </c>
      <c r="R6402">
        <v>13</v>
      </c>
      <c r="S6402" t="s">
        <v>9257</v>
      </c>
      <c r="T6402" t="s">
        <v>9263</v>
      </c>
      <c r="U6402" t="s">
        <v>9300</v>
      </c>
      <c r="V6402" t="str" cm="1">
        <f t="array" ref="V6402">_xlfn.IFS(Hospital_Emergency_Room_Data[[#This Row],[Day]]&lt;=10,"Start(1-10)",Hospital_Emergency_Room_Data[[#This Row],[Day]]&lt;=20,"Middle(11-20)",Hospital_Emergency_Room_Data[[#This Row],[Day]]&gt;20,"End(21-30)")</f>
        <v>Start(1-10)</v>
      </c>
    </row>
    <row r="6403" spans="1:22">
      <c r="A6403">
        <v>132570457</v>
      </c>
      <c r="B6403" t="s">
        <v>6406</v>
      </c>
      <c r="C6403" s="1">
        <v>45569</v>
      </c>
      <c r="D6403" t="str">
        <f>TEXT(Hospital_Emergency_Room_Data[[#This Row],[Patient Admission Date]],"mmm")</f>
        <v>Oct</v>
      </c>
      <c r="E6403">
        <f>YEAR(Hospital_Emergency_Room_Data[[#This Row],[Patient Admission Date]])</f>
        <v>2024</v>
      </c>
      <c r="F6403" s="2">
        <v>0.43680555555555556</v>
      </c>
      <c r="G6403" s="8" t="str">
        <f>TEXT(Hospital_Emergency_Room_Data[[#This Row],[Patient Admission Date]],"dddd")</f>
        <v>Friday</v>
      </c>
      <c r="H6403" t="s">
        <v>41</v>
      </c>
      <c r="I6403">
        <v>10</v>
      </c>
      <c r="J6403" s="5" t="s">
        <v>9221</v>
      </c>
      <c r="K6403" t="s">
        <v>21</v>
      </c>
      <c r="L6403" t="s">
        <v>9281</v>
      </c>
      <c r="M6403" t="s">
        <v>9210</v>
      </c>
      <c r="O6403">
        <v>43</v>
      </c>
      <c r="P6403" t="s">
        <v>9225</v>
      </c>
      <c r="Q6403">
        <v>4</v>
      </c>
      <c r="R6403">
        <v>10</v>
      </c>
      <c r="S6403" t="s">
        <v>9255</v>
      </c>
      <c r="T6403" t="s">
        <v>9263</v>
      </c>
      <c r="U6403" t="s">
        <v>9300</v>
      </c>
      <c r="V6403" t="str" cm="1">
        <f t="array" ref="V6403">_xlfn.IFS(Hospital_Emergency_Room_Data[[#This Row],[Day]]&lt;=10,"Start(1-10)",Hospital_Emergency_Room_Data[[#This Row],[Day]]&lt;=20,"Middle(11-20)",Hospital_Emergency_Room_Data[[#This Row],[Day]]&gt;20,"End(21-30)")</f>
        <v>Start(1-10)</v>
      </c>
    </row>
    <row r="6404" spans="1:22">
      <c r="A6404">
        <v>173788246</v>
      </c>
      <c r="B6404" t="s">
        <v>6407</v>
      </c>
      <c r="C6404" s="1">
        <v>45595</v>
      </c>
      <c r="D6404" t="str">
        <f>TEXT(Hospital_Emergency_Room_Data[[#This Row],[Patient Admission Date]],"mmm")</f>
        <v>Oct</v>
      </c>
      <c r="E6404">
        <f>YEAR(Hospital_Emergency_Room_Data[[#This Row],[Patient Admission Date]])</f>
        <v>2024</v>
      </c>
      <c r="F6404" s="2">
        <v>0.55347222222222225</v>
      </c>
      <c r="G6404" s="8" t="str">
        <f>TEXT(Hospital_Emergency_Room_Data[[#This Row],[Patient Admission Date]],"dddd")</f>
        <v>Wednesday</v>
      </c>
      <c r="H6404" t="s">
        <v>41</v>
      </c>
      <c r="I6404">
        <v>26</v>
      </c>
      <c r="J6404" s="5" t="s">
        <v>9220</v>
      </c>
      <c r="K6404" t="s">
        <v>21</v>
      </c>
      <c r="L6404" t="s">
        <v>9281</v>
      </c>
      <c r="M6404" t="s">
        <v>9210</v>
      </c>
      <c r="O6404">
        <v>44</v>
      </c>
      <c r="P6404" t="s">
        <v>9225</v>
      </c>
      <c r="Q6404">
        <v>30</v>
      </c>
      <c r="R6404">
        <v>13</v>
      </c>
      <c r="S6404" t="s">
        <v>9257</v>
      </c>
      <c r="T6404" t="s">
        <v>9264</v>
      </c>
      <c r="U6404" t="s">
        <v>9300</v>
      </c>
      <c r="V6404" t="str" cm="1">
        <f t="array" ref="V6404">_xlfn.IFS(Hospital_Emergency_Room_Data[[#This Row],[Day]]&lt;=10,"Start(1-10)",Hospital_Emergency_Room_Data[[#This Row],[Day]]&lt;=20,"Middle(11-20)",Hospital_Emergency_Room_Data[[#This Row],[Day]]&gt;20,"End(21-30)")</f>
        <v>End(21-30)</v>
      </c>
    </row>
    <row r="6405" spans="1:22">
      <c r="A6405">
        <v>882242205</v>
      </c>
      <c r="B6405" t="s">
        <v>6408</v>
      </c>
      <c r="C6405" s="1">
        <v>45145</v>
      </c>
      <c r="D6405" t="str">
        <f>TEXT(Hospital_Emergency_Room_Data[[#This Row],[Patient Admission Date]],"mmm")</f>
        <v>Aug</v>
      </c>
      <c r="E6405">
        <f>YEAR(Hospital_Emergency_Room_Data[[#This Row],[Patient Admission Date]])</f>
        <v>2023</v>
      </c>
      <c r="F6405" s="2">
        <v>0.15486111111111112</v>
      </c>
      <c r="G6405" s="8" t="str">
        <f>TEXT(Hospital_Emergency_Room_Data[[#This Row],[Patient Admission Date]],"dddd")</f>
        <v>Monday</v>
      </c>
      <c r="H6405" t="s">
        <v>41</v>
      </c>
      <c r="I6405">
        <v>13</v>
      </c>
      <c r="J6405" s="5" t="s">
        <v>9221</v>
      </c>
      <c r="K6405" t="s">
        <v>21</v>
      </c>
      <c r="L6405" t="s">
        <v>9281</v>
      </c>
      <c r="M6405" t="s">
        <v>9210</v>
      </c>
      <c r="O6405">
        <v>60</v>
      </c>
      <c r="P6405" t="s">
        <v>9225</v>
      </c>
      <c r="Q6405">
        <v>7</v>
      </c>
      <c r="R6405">
        <v>3</v>
      </c>
      <c r="S6405" t="s">
        <v>9258</v>
      </c>
      <c r="T6405" t="s">
        <v>9263</v>
      </c>
      <c r="U6405" t="s">
        <v>9283</v>
      </c>
      <c r="V6405" t="str" cm="1">
        <f t="array" ref="V6405">_xlfn.IFS(Hospital_Emergency_Room_Data[[#This Row],[Day]]&lt;=10,"Start(1-10)",Hospital_Emergency_Room_Data[[#This Row],[Day]]&lt;=20,"Middle(11-20)",Hospital_Emergency_Room_Data[[#This Row],[Day]]&gt;20,"End(21-30)")</f>
        <v>Start(1-10)</v>
      </c>
    </row>
    <row r="6406" spans="1:22">
      <c r="A6406">
        <v>388248571</v>
      </c>
      <c r="B6406" t="s">
        <v>6409</v>
      </c>
      <c r="C6406" s="1">
        <v>45391</v>
      </c>
      <c r="D6406" t="str">
        <f>TEXT(Hospital_Emergency_Room_Data[[#This Row],[Patient Admission Date]],"mmm")</f>
        <v>Apr</v>
      </c>
      <c r="E6406">
        <f>YEAR(Hospital_Emergency_Room_Data[[#This Row],[Patient Admission Date]])</f>
        <v>2024</v>
      </c>
      <c r="F6406" s="2">
        <v>0.94097222222222221</v>
      </c>
      <c r="G6406" s="8" t="str">
        <f>TEXT(Hospital_Emergency_Room_Data[[#This Row],[Patient Admission Date]],"dddd")</f>
        <v>Tuesday</v>
      </c>
      <c r="H6406" t="s">
        <v>41</v>
      </c>
      <c r="I6406">
        <v>52</v>
      </c>
      <c r="J6406" s="5" t="s">
        <v>9219</v>
      </c>
      <c r="K6406" t="s">
        <v>21</v>
      </c>
      <c r="L6406" t="s">
        <v>9281</v>
      </c>
      <c r="M6406" t="s">
        <v>9210</v>
      </c>
      <c r="O6406">
        <v>15</v>
      </c>
      <c r="P6406" t="s">
        <v>9226</v>
      </c>
      <c r="Q6406">
        <v>9</v>
      </c>
      <c r="R6406">
        <v>22</v>
      </c>
      <c r="S6406" t="s">
        <v>9256</v>
      </c>
      <c r="T6406" t="s">
        <v>9265</v>
      </c>
      <c r="U6406" t="s">
        <v>9282</v>
      </c>
      <c r="V6406" t="str" cm="1">
        <f t="array" ref="V6406">_xlfn.IFS(Hospital_Emergency_Room_Data[[#This Row],[Day]]&lt;=10,"Start(1-10)",Hospital_Emergency_Room_Data[[#This Row],[Day]]&lt;=20,"Middle(11-20)",Hospital_Emergency_Room_Data[[#This Row],[Day]]&gt;20,"End(21-30)")</f>
        <v>Start(1-10)</v>
      </c>
    </row>
    <row r="6407" spans="1:22">
      <c r="A6407">
        <v>577190993</v>
      </c>
      <c r="B6407" t="s">
        <v>6410</v>
      </c>
      <c r="C6407" s="1">
        <v>45469</v>
      </c>
      <c r="D6407" t="str">
        <f>TEXT(Hospital_Emergency_Room_Data[[#This Row],[Patient Admission Date]],"mmm")</f>
        <v>Jun</v>
      </c>
      <c r="E6407">
        <f>YEAR(Hospital_Emergency_Room_Data[[#This Row],[Patient Admission Date]])</f>
        <v>2024</v>
      </c>
      <c r="F6407" s="2">
        <v>0.46319444444444446</v>
      </c>
      <c r="G6407" s="8" t="str">
        <f>TEXT(Hospital_Emergency_Room_Data[[#This Row],[Patient Admission Date]],"dddd")</f>
        <v>Wednesday</v>
      </c>
      <c r="H6407" t="s">
        <v>41</v>
      </c>
      <c r="I6407">
        <v>59</v>
      </c>
      <c r="J6407" s="5" t="s">
        <v>9219</v>
      </c>
      <c r="K6407" t="s">
        <v>21</v>
      </c>
      <c r="L6407" t="s">
        <v>9281</v>
      </c>
      <c r="M6407" t="s">
        <v>9210</v>
      </c>
      <c r="O6407">
        <v>17</v>
      </c>
      <c r="P6407" t="s">
        <v>9226</v>
      </c>
      <c r="Q6407">
        <v>26</v>
      </c>
      <c r="R6407">
        <v>11</v>
      </c>
      <c r="S6407" t="s">
        <v>9255</v>
      </c>
      <c r="T6407" t="s">
        <v>9264</v>
      </c>
      <c r="U6407" t="s">
        <v>9282</v>
      </c>
      <c r="V6407" t="str" cm="1">
        <f t="array" ref="V6407">_xlfn.IFS(Hospital_Emergency_Room_Data[[#This Row],[Day]]&lt;=10,"Start(1-10)",Hospital_Emergency_Room_Data[[#This Row],[Day]]&lt;=20,"Middle(11-20)",Hospital_Emergency_Room_Data[[#This Row],[Day]]&gt;20,"End(21-30)")</f>
        <v>End(21-30)</v>
      </c>
    </row>
    <row r="6408" spans="1:22">
      <c r="A6408">
        <v>452900527</v>
      </c>
      <c r="B6408" t="s">
        <v>6411</v>
      </c>
      <c r="C6408" s="1">
        <v>45502</v>
      </c>
      <c r="D6408" t="str">
        <f>TEXT(Hospital_Emergency_Room_Data[[#This Row],[Patient Admission Date]],"mmm")</f>
        <v>Jul</v>
      </c>
      <c r="E6408">
        <f>YEAR(Hospital_Emergency_Room_Data[[#This Row],[Patient Admission Date]])</f>
        <v>2024</v>
      </c>
      <c r="F6408" s="2">
        <v>8.1250000000000003E-2</v>
      </c>
      <c r="G6408" s="8" t="str">
        <f>TEXT(Hospital_Emergency_Room_Data[[#This Row],[Patient Admission Date]],"dddd")</f>
        <v>Monday</v>
      </c>
      <c r="H6408" t="s">
        <v>41</v>
      </c>
      <c r="I6408">
        <v>2</v>
      </c>
      <c r="J6408" s="5" t="s">
        <v>9218</v>
      </c>
      <c r="K6408" t="s">
        <v>21</v>
      </c>
      <c r="L6408" t="s">
        <v>9281</v>
      </c>
      <c r="M6408" t="s">
        <v>9210</v>
      </c>
      <c r="O6408">
        <v>19</v>
      </c>
      <c r="P6408" t="s">
        <v>9226</v>
      </c>
      <c r="Q6408">
        <v>29</v>
      </c>
      <c r="R6408">
        <v>1</v>
      </c>
      <c r="S6408" t="s">
        <v>9258</v>
      </c>
      <c r="T6408" t="s">
        <v>9264</v>
      </c>
      <c r="U6408" t="s">
        <v>9282</v>
      </c>
      <c r="V6408" t="str" cm="1">
        <f t="array" ref="V6408">_xlfn.IFS(Hospital_Emergency_Room_Data[[#This Row],[Day]]&lt;=10,"Start(1-10)",Hospital_Emergency_Room_Data[[#This Row],[Day]]&lt;=20,"Middle(11-20)",Hospital_Emergency_Room_Data[[#This Row],[Day]]&gt;20,"End(21-30)")</f>
        <v>End(21-30)</v>
      </c>
    </row>
    <row r="6409" spans="1:22">
      <c r="A6409">
        <v>702919472</v>
      </c>
      <c r="B6409" t="s">
        <v>6412</v>
      </c>
      <c r="C6409" s="1">
        <v>45266</v>
      </c>
      <c r="D6409" t="str">
        <f>TEXT(Hospital_Emergency_Room_Data[[#This Row],[Patient Admission Date]],"mmm")</f>
        <v>Dec</v>
      </c>
      <c r="E6409">
        <f>YEAR(Hospital_Emergency_Room_Data[[#This Row],[Patient Admission Date]])</f>
        <v>2023</v>
      </c>
      <c r="F6409" s="2">
        <v>0.63402777777777775</v>
      </c>
      <c r="G6409" s="8" t="str">
        <f>TEXT(Hospital_Emergency_Room_Data[[#This Row],[Patient Admission Date]],"dddd")</f>
        <v>Wednesday</v>
      </c>
      <c r="H6409" t="s">
        <v>41</v>
      </c>
      <c r="I6409">
        <v>38</v>
      </c>
      <c r="J6409" s="5" t="s">
        <v>9223</v>
      </c>
      <c r="K6409" t="s">
        <v>21</v>
      </c>
      <c r="L6409" t="s">
        <v>9281</v>
      </c>
      <c r="M6409" t="s">
        <v>9210</v>
      </c>
      <c r="O6409">
        <v>19</v>
      </c>
      <c r="P6409" t="s">
        <v>9226</v>
      </c>
      <c r="Q6409">
        <v>6</v>
      </c>
      <c r="R6409">
        <v>15</v>
      </c>
      <c r="S6409" t="s">
        <v>9257</v>
      </c>
      <c r="T6409" t="s">
        <v>9263</v>
      </c>
      <c r="U6409" t="s">
        <v>9282</v>
      </c>
      <c r="V6409" t="str" cm="1">
        <f t="array" ref="V6409">_xlfn.IFS(Hospital_Emergency_Room_Data[[#This Row],[Day]]&lt;=10,"Start(1-10)",Hospital_Emergency_Room_Data[[#This Row],[Day]]&lt;=20,"Middle(11-20)",Hospital_Emergency_Room_Data[[#This Row],[Day]]&gt;20,"End(21-30)")</f>
        <v>Start(1-10)</v>
      </c>
    </row>
    <row r="6410" spans="1:22">
      <c r="A6410">
        <v>647701937</v>
      </c>
      <c r="B6410" t="s">
        <v>6413</v>
      </c>
      <c r="C6410" s="1">
        <v>45027</v>
      </c>
      <c r="D6410" t="str">
        <f>TEXT(Hospital_Emergency_Room_Data[[#This Row],[Patient Admission Date]],"mmm")</f>
        <v>Apr</v>
      </c>
      <c r="E6410">
        <f>YEAR(Hospital_Emergency_Room_Data[[#This Row],[Patient Admission Date]])</f>
        <v>2023</v>
      </c>
      <c r="F6410" s="2">
        <v>0.1451388888888889</v>
      </c>
      <c r="G6410" s="8" t="str">
        <f>TEXT(Hospital_Emergency_Room_Data[[#This Row],[Patient Admission Date]],"dddd")</f>
        <v>Tuesday</v>
      </c>
      <c r="H6410" t="s">
        <v>41</v>
      </c>
      <c r="I6410">
        <v>36</v>
      </c>
      <c r="J6410" s="5" t="s">
        <v>9223</v>
      </c>
      <c r="K6410" t="s">
        <v>21</v>
      </c>
      <c r="L6410" t="s">
        <v>9281</v>
      </c>
      <c r="M6410" t="s">
        <v>9210</v>
      </c>
      <c r="O6410">
        <v>26</v>
      </c>
      <c r="P6410" t="s">
        <v>9226</v>
      </c>
      <c r="Q6410">
        <v>11</v>
      </c>
      <c r="R6410">
        <v>3</v>
      </c>
      <c r="S6410" t="s">
        <v>9258</v>
      </c>
      <c r="T6410" t="s">
        <v>9265</v>
      </c>
      <c r="U6410" t="s">
        <v>9282</v>
      </c>
      <c r="V6410" t="str" cm="1">
        <f t="array" ref="V6410">_xlfn.IFS(Hospital_Emergency_Room_Data[[#This Row],[Day]]&lt;=10,"Start(1-10)",Hospital_Emergency_Room_Data[[#This Row],[Day]]&lt;=20,"Middle(11-20)",Hospital_Emergency_Room_Data[[#This Row],[Day]]&gt;20,"End(21-30)")</f>
        <v>Middle(11-20)</v>
      </c>
    </row>
    <row r="6411" spans="1:22">
      <c r="A6411">
        <v>724916775</v>
      </c>
      <c r="B6411" t="s">
        <v>6414</v>
      </c>
      <c r="C6411" s="1">
        <v>45291</v>
      </c>
      <c r="D6411" t="str">
        <f>TEXT(Hospital_Emergency_Room_Data[[#This Row],[Patient Admission Date]],"mmm")</f>
        <v>Dec</v>
      </c>
      <c r="E6411">
        <f>YEAR(Hospital_Emergency_Room_Data[[#This Row],[Patient Admission Date]])</f>
        <v>2023</v>
      </c>
      <c r="F6411" s="2">
        <v>0.29305555555555557</v>
      </c>
      <c r="G6411" s="8" t="str">
        <f>TEXT(Hospital_Emergency_Room_Data[[#This Row],[Patient Admission Date]],"dddd")</f>
        <v>Sunday</v>
      </c>
      <c r="H6411" t="s">
        <v>41</v>
      </c>
      <c r="I6411">
        <v>72</v>
      </c>
      <c r="J6411" s="5" t="s">
        <v>9222</v>
      </c>
      <c r="K6411" t="s">
        <v>21</v>
      </c>
      <c r="L6411" t="s">
        <v>9281</v>
      </c>
      <c r="M6411" t="s">
        <v>9210</v>
      </c>
      <c r="O6411">
        <v>27</v>
      </c>
      <c r="P6411" t="s">
        <v>9226</v>
      </c>
      <c r="Q6411">
        <v>31</v>
      </c>
      <c r="R6411">
        <v>7</v>
      </c>
      <c r="S6411" t="s">
        <v>9255</v>
      </c>
      <c r="T6411" t="s">
        <v>9264</v>
      </c>
      <c r="U6411" t="s">
        <v>9282</v>
      </c>
      <c r="V6411" t="str" cm="1">
        <f t="array" ref="V6411">_xlfn.IFS(Hospital_Emergency_Room_Data[[#This Row],[Day]]&lt;=10,"Start(1-10)",Hospital_Emergency_Room_Data[[#This Row],[Day]]&lt;=20,"Middle(11-20)",Hospital_Emergency_Room_Data[[#This Row],[Day]]&gt;20,"End(21-30)")</f>
        <v>End(21-30)</v>
      </c>
    </row>
    <row r="6412" spans="1:22">
      <c r="A6412">
        <v>831505877</v>
      </c>
      <c r="B6412" t="s">
        <v>6415</v>
      </c>
      <c r="C6412" s="1">
        <v>45134</v>
      </c>
      <c r="D6412" t="str">
        <f>TEXT(Hospital_Emergency_Room_Data[[#This Row],[Patient Admission Date]],"mmm")</f>
        <v>Jul</v>
      </c>
      <c r="E6412">
        <f>YEAR(Hospital_Emergency_Room_Data[[#This Row],[Patient Admission Date]])</f>
        <v>2023</v>
      </c>
      <c r="F6412" s="2">
        <v>0.98263888888888884</v>
      </c>
      <c r="G6412" s="8" t="str">
        <f>TEXT(Hospital_Emergency_Room_Data[[#This Row],[Patient Admission Date]],"dddd")</f>
        <v>Thursday</v>
      </c>
      <c r="H6412" t="s">
        <v>41</v>
      </c>
      <c r="I6412">
        <v>71</v>
      </c>
      <c r="J6412" s="5" t="s">
        <v>9222</v>
      </c>
      <c r="K6412" t="s">
        <v>21</v>
      </c>
      <c r="L6412" t="s">
        <v>9281</v>
      </c>
      <c r="M6412" t="s">
        <v>9210</v>
      </c>
      <c r="O6412">
        <v>32</v>
      </c>
      <c r="P6412" t="s">
        <v>9225</v>
      </c>
      <c r="Q6412">
        <v>27</v>
      </c>
      <c r="R6412">
        <v>23</v>
      </c>
      <c r="S6412" t="s">
        <v>9256</v>
      </c>
      <c r="T6412" t="s">
        <v>9264</v>
      </c>
      <c r="U6412" t="s">
        <v>9300</v>
      </c>
      <c r="V6412" t="str" cm="1">
        <f t="array" ref="V6412">_xlfn.IFS(Hospital_Emergency_Room_Data[[#This Row],[Day]]&lt;=10,"Start(1-10)",Hospital_Emergency_Room_Data[[#This Row],[Day]]&lt;=20,"Middle(11-20)",Hospital_Emergency_Room_Data[[#This Row],[Day]]&gt;20,"End(21-30)")</f>
        <v>End(21-30)</v>
      </c>
    </row>
    <row r="6413" spans="1:22">
      <c r="A6413">
        <v>362162935</v>
      </c>
      <c r="B6413" t="s">
        <v>6416</v>
      </c>
      <c r="C6413" s="1">
        <v>45191</v>
      </c>
      <c r="D6413" t="str">
        <f>TEXT(Hospital_Emergency_Room_Data[[#This Row],[Patient Admission Date]],"mmm")</f>
        <v>Sep</v>
      </c>
      <c r="E6413">
        <f>YEAR(Hospital_Emergency_Room_Data[[#This Row],[Patient Admission Date]])</f>
        <v>2023</v>
      </c>
      <c r="F6413" s="2">
        <v>0.35486111111111113</v>
      </c>
      <c r="G6413" s="8" t="str">
        <f>TEXT(Hospital_Emergency_Room_Data[[#This Row],[Patient Admission Date]],"dddd")</f>
        <v>Friday</v>
      </c>
      <c r="H6413" t="s">
        <v>41</v>
      </c>
      <c r="I6413">
        <v>66</v>
      </c>
      <c r="J6413" s="5" t="s">
        <v>9217</v>
      </c>
      <c r="K6413" t="s">
        <v>21</v>
      </c>
      <c r="L6413" t="s">
        <v>9281</v>
      </c>
      <c r="M6413" t="s">
        <v>9210</v>
      </c>
      <c r="O6413">
        <v>59</v>
      </c>
      <c r="P6413" t="s">
        <v>9225</v>
      </c>
      <c r="Q6413">
        <v>22</v>
      </c>
      <c r="R6413">
        <v>8</v>
      </c>
      <c r="S6413" t="s">
        <v>9255</v>
      </c>
      <c r="T6413" t="s">
        <v>9264</v>
      </c>
      <c r="U6413" t="s">
        <v>9283</v>
      </c>
      <c r="V6413" t="str" cm="1">
        <f t="array" ref="V6413">_xlfn.IFS(Hospital_Emergency_Room_Data[[#This Row],[Day]]&lt;=10,"Start(1-10)",Hospital_Emergency_Room_Data[[#This Row],[Day]]&lt;=20,"Middle(11-20)",Hospital_Emergency_Room_Data[[#This Row],[Day]]&gt;20,"End(21-30)")</f>
        <v>End(21-30)</v>
      </c>
    </row>
    <row r="6414" spans="1:22">
      <c r="A6414">
        <v>530292305</v>
      </c>
      <c r="B6414" t="s">
        <v>6417</v>
      </c>
      <c r="C6414" s="1">
        <v>45023</v>
      </c>
      <c r="D6414" t="str">
        <f>TEXT(Hospital_Emergency_Room_Data[[#This Row],[Patient Admission Date]],"mmm")</f>
        <v>Apr</v>
      </c>
      <c r="E6414">
        <f>YEAR(Hospital_Emergency_Room_Data[[#This Row],[Patient Admission Date]])</f>
        <v>2023</v>
      </c>
      <c r="F6414" s="2">
        <v>0.8305555555555556</v>
      </c>
      <c r="G6414" s="8" t="str">
        <f>TEXT(Hospital_Emergency_Room_Data[[#This Row],[Patient Admission Date]],"dddd")</f>
        <v>Friday</v>
      </c>
      <c r="H6414" t="s">
        <v>41</v>
      </c>
      <c r="I6414">
        <v>60</v>
      </c>
      <c r="J6414" s="5" t="s">
        <v>9217</v>
      </c>
      <c r="K6414" t="s">
        <v>21</v>
      </c>
      <c r="L6414" t="s">
        <v>9281</v>
      </c>
      <c r="M6414" t="s">
        <v>9210</v>
      </c>
      <c r="O6414">
        <v>29</v>
      </c>
      <c r="P6414" t="s">
        <v>9226</v>
      </c>
      <c r="Q6414">
        <v>7</v>
      </c>
      <c r="R6414">
        <v>19</v>
      </c>
      <c r="S6414" t="s">
        <v>9256</v>
      </c>
      <c r="T6414" t="s">
        <v>9263</v>
      </c>
      <c r="U6414" t="s">
        <v>9282</v>
      </c>
      <c r="V6414" t="str" cm="1">
        <f t="array" ref="V6414">_xlfn.IFS(Hospital_Emergency_Room_Data[[#This Row],[Day]]&lt;=10,"Start(1-10)",Hospital_Emergency_Room_Data[[#This Row],[Day]]&lt;=20,"Middle(11-20)",Hospital_Emergency_Room_Data[[#This Row],[Day]]&gt;20,"End(21-30)")</f>
        <v>Start(1-10)</v>
      </c>
    </row>
    <row r="6415" spans="1:22">
      <c r="A6415">
        <v>443229454</v>
      </c>
      <c r="B6415" t="s">
        <v>6418</v>
      </c>
      <c r="C6415" s="1">
        <v>45229</v>
      </c>
      <c r="D6415" t="str">
        <f>TEXT(Hospital_Emergency_Room_Data[[#This Row],[Patient Admission Date]],"mmm")</f>
        <v>Oct</v>
      </c>
      <c r="E6415">
        <f>YEAR(Hospital_Emergency_Room_Data[[#This Row],[Patient Admission Date]])</f>
        <v>2023</v>
      </c>
      <c r="F6415" s="2">
        <v>0.44513888888888886</v>
      </c>
      <c r="G6415" s="8" t="str">
        <f>TEXT(Hospital_Emergency_Room_Data[[#This Row],[Patient Admission Date]],"dddd")</f>
        <v>Monday</v>
      </c>
      <c r="H6415" t="s">
        <v>41</v>
      </c>
      <c r="I6415">
        <v>60</v>
      </c>
      <c r="J6415" s="5" t="s">
        <v>9217</v>
      </c>
      <c r="K6415" t="s">
        <v>21</v>
      </c>
      <c r="L6415" t="s">
        <v>9281</v>
      </c>
      <c r="M6415" t="s">
        <v>9210</v>
      </c>
      <c r="O6415">
        <v>37</v>
      </c>
      <c r="P6415" t="s">
        <v>9225</v>
      </c>
      <c r="Q6415">
        <v>30</v>
      </c>
      <c r="R6415">
        <v>10</v>
      </c>
      <c r="S6415" t="s">
        <v>9255</v>
      </c>
      <c r="T6415" t="s">
        <v>9264</v>
      </c>
      <c r="U6415" t="s">
        <v>9300</v>
      </c>
      <c r="V6415" t="str" cm="1">
        <f t="array" ref="V6415">_xlfn.IFS(Hospital_Emergency_Room_Data[[#This Row],[Day]]&lt;=10,"Start(1-10)",Hospital_Emergency_Room_Data[[#This Row],[Day]]&lt;=20,"Middle(11-20)",Hospital_Emergency_Room_Data[[#This Row],[Day]]&gt;20,"End(21-30)")</f>
        <v>End(21-30)</v>
      </c>
    </row>
    <row r="6416" spans="1:22">
      <c r="A6416">
        <v>306810653</v>
      </c>
      <c r="B6416" t="s">
        <v>6419</v>
      </c>
      <c r="C6416" s="1">
        <v>45408</v>
      </c>
      <c r="D6416" t="str">
        <f>TEXT(Hospital_Emergency_Room_Data[[#This Row],[Patient Admission Date]],"mmm")</f>
        <v>Apr</v>
      </c>
      <c r="E6416">
        <f>YEAR(Hospital_Emergency_Room_Data[[#This Row],[Patient Admission Date]])</f>
        <v>2024</v>
      </c>
      <c r="F6416" s="2">
        <v>0.47499999999999998</v>
      </c>
      <c r="G6416" s="8" t="str">
        <f>TEXT(Hospital_Emergency_Room_Data[[#This Row],[Patient Admission Date]],"dddd")</f>
        <v>Friday</v>
      </c>
      <c r="H6416" t="s">
        <v>41</v>
      </c>
      <c r="I6416">
        <v>24</v>
      </c>
      <c r="J6416" s="5" t="s">
        <v>9220</v>
      </c>
      <c r="K6416" t="s">
        <v>21</v>
      </c>
      <c r="L6416" t="s">
        <v>9281</v>
      </c>
      <c r="M6416" t="s">
        <v>9210</v>
      </c>
      <c r="O6416">
        <v>54</v>
      </c>
      <c r="P6416" t="s">
        <v>9225</v>
      </c>
      <c r="Q6416">
        <v>26</v>
      </c>
      <c r="R6416">
        <v>11</v>
      </c>
      <c r="S6416" t="s">
        <v>9255</v>
      </c>
      <c r="T6416" t="s">
        <v>9264</v>
      </c>
      <c r="U6416" t="s">
        <v>9283</v>
      </c>
      <c r="V6416" t="str" cm="1">
        <f t="array" ref="V6416">_xlfn.IFS(Hospital_Emergency_Room_Data[[#This Row],[Day]]&lt;=10,"Start(1-10)",Hospital_Emergency_Room_Data[[#This Row],[Day]]&lt;=20,"Middle(11-20)",Hospital_Emergency_Room_Data[[#This Row],[Day]]&gt;20,"End(21-30)")</f>
        <v>End(21-30)</v>
      </c>
    </row>
    <row r="6417" spans="1:22">
      <c r="A6417">
        <v>419736058</v>
      </c>
      <c r="B6417" t="s">
        <v>6420</v>
      </c>
      <c r="C6417" s="1">
        <v>45234</v>
      </c>
      <c r="D6417" t="str">
        <f>TEXT(Hospital_Emergency_Room_Data[[#This Row],[Patient Admission Date]],"mmm")</f>
        <v>Nov</v>
      </c>
      <c r="E6417">
        <f>YEAR(Hospital_Emergency_Room_Data[[#This Row],[Patient Admission Date]])</f>
        <v>2023</v>
      </c>
      <c r="F6417" s="2">
        <v>0.74652777777777779</v>
      </c>
      <c r="G6417" s="8" t="str">
        <f>TEXT(Hospital_Emergency_Room_Data[[#This Row],[Patient Admission Date]],"dddd")</f>
        <v>Saturday</v>
      </c>
      <c r="H6417" t="s">
        <v>41</v>
      </c>
      <c r="I6417">
        <v>2</v>
      </c>
      <c r="J6417" s="5" t="s">
        <v>9218</v>
      </c>
      <c r="K6417" t="s">
        <v>21</v>
      </c>
      <c r="L6417" t="s">
        <v>9281</v>
      </c>
      <c r="M6417" t="s">
        <v>9210</v>
      </c>
      <c r="O6417">
        <v>16</v>
      </c>
      <c r="P6417" t="s">
        <v>9226</v>
      </c>
      <c r="Q6417">
        <v>4</v>
      </c>
      <c r="R6417">
        <v>17</v>
      </c>
      <c r="S6417" t="s">
        <v>9257</v>
      </c>
      <c r="T6417" t="s">
        <v>9263</v>
      </c>
      <c r="U6417" t="s">
        <v>9282</v>
      </c>
      <c r="V6417" t="str" cm="1">
        <f t="array" ref="V6417">_xlfn.IFS(Hospital_Emergency_Room_Data[[#This Row],[Day]]&lt;=10,"Start(1-10)",Hospital_Emergency_Room_Data[[#This Row],[Day]]&lt;=20,"Middle(11-20)",Hospital_Emergency_Room_Data[[#This Row],[Day]]&gt;20,"End(21-30)")</f>
        <v>Start(1-10)</v>
      </c>
    </row>
    <row r="6418" spans="1:22">
      <c r="A6418">
        <v>500683605</v>
      </c>
      <c r="B6418" t="s">
        <v>6421</v>
      </c>
      <c r="C6418" s="1">
        <v>45110</v>
      </c>
      <c r="D6418" t="str">
        <f>TEXT(Hospital_Emergency_Room_Data[[#This Row],[Patient Admission Date]],"mmm")</f>
        <v>Jul</v>
      </c>
      <c r="E6418">
        <f>YEAR(Hospital_Emergency_Room_Data[[#This Row],[Patient Admission Date]])</f>
        <v>2023</v>
      </c>
      <c r="F6418" s="2">
        <v>0.39444444444444443</v>
      </c>
      <c r="G6418" s="8" t="str">
        <f>TEXT(Hospital_Emergency_Room_Data[[#This Row],[Patient Admission Date]],"dddd")</f>
        <v>Monday</v>
      </c>
      <c r="H6418" t="s">
        <v>41</v>
      </c>
      <c r="I6418">
        <v>66</v>
      </c>
      <c r="J6418" s="5" t="s">
        <v>9217</v>
      </c>
      <c r="K6418" t="s">
        <v>21</v>
      </c>
      <c r="L6418" t="s">
        <v>9281</v>
      </c>
      <c r="M6418" t="s">
        <v>9210</v>
      </c>
      <c r="O6418">
        <v>30</v>
      </c>
      <c r="P6418" t="s">
        <v>9225</v>
      </c>
      <c r="Q6418">
        <v>3</v>
      </c>
      <c r="R6418">
        <v>9</v>
      </c>
      <c r="S6418" t="s">
        <v>9255</v>
      </c>
      <c r="T6418" t="s">
        <v>9263</v>
      </c>
      <c r="U6418" t="s">
        <v>9282</v>
      </c>
      <c r="V6418" t="str" cm="1">
        <f t="array" ref="V6418">_xlfn.IFS(Hospital_Emergency_Room_Data[[#This Row],[Day]]&lt;=10,"Start(1-10)",Hospital_Emergency_Room_Data[[#This Row],[Day]]&lt;=20,"Middle(11-20)",Hospital_Emergency_Room_Data[[#This Row],[Day]]&gt;20,"End(21-30)")</f>
        <v>Start(1-10)</v>
      </c>
    </row>
    <row r="6419" spans="1:22">
      <c r="A6419">
        <v>229859032</v>
      </c>
      <c r="B6419" t="s">
        <v>6422</v>
      </c>
      <c r="C6419" s="1">
        <v>45138</v>
      </c>
      <c r="D6419" t="str">
        <f>TEXT(Hospital_Emergency_Room_Data[[#This Row],[Patient Admission Date]],"mmm")</f>
        <v>Jul</v>
      </c>
      <c r="E6419">
        <f>YEAR(Hospital_Emergency_Room_Data[[#This Row],[Patient Admission Date]])</f>
        <v>2023</v>
      </c>
      <c r="F6419" s="2">
        <v>0.43263888888888891</v>
      </c>
      <c r="G6419" s="8" t="str">
        <f>TEXT(Hospital_Emergency_Room_Data[[#This Row],[Patient Admission Date]],"dddd")</f>
        <v>Monday</v>
      </c>
      <c r="H6419" t="s">
        <v>41</v>
      </c>
      <c r="I6419">
        <v>9</v>
      </c>
      <c r="J6419" s="5" t="s">
        <v>9221</v>
      </c>
      <c r="K6419" t="s">
        <v>21</v>
      </c>
      <c r="L6419" t="s">
        <v>9281</v>
      </c>
      <c r="M6419" t="s">
        <v>9210</v>
      </c>
      <c r="O6419">
        <v>39</v>
      </c>
      <c r="P6419" t="s">
        <v>9225</v>
      </c>
      <c r="Q6419">
        <v>31</v>
      </c>
      <c r="R6419">
        <v>10</v>
      </c>
      <c r="S6419" t="s">
        <v>9255</v>
      </c>
      <c r="T6419" t="s">
        <v>9264</v>
      </c>
      <c r="U6419" t="s">
        <v>9300</v>
      </c>
      <c r="V6419" t="str" cm="1">
        <f t="array" ref="V6419">_xlfn.IFS(Hospital_Emergency_Room_Data[[#This Row],[Day]]&lt;=10,"Start(1-10)",Hospital_Emergency_Room_Data[[#This Row],[Day]]&lt;=20,"Middle(11-20)",Hospital_Emergency_Room_Data[[#This Row],[Day]]&gt;20,"End(21-30)")</f>
        <v>End(21-30)</v>
      </c>
    </row>
    <row r="6420" spans="1:22">
      <c r="A6420">
        <v>541395821</v>
      </c>
      <c r="B6420" t="s">
        <v>6423</v>
      </c>
      <c r="C6420" s="1">
        <v>45550</v>
      </c>
      <c r="D6420" t="str">
        <f>TEXT(Hospital_Emergency_Room_Data[[#This Row],[Patient Admission Date]],"mmm")</f>
        <v>Sep</v>
      </c>
      <c r="E6420">
        <f>YEAR(Hospital_Emergency_Room_Data[[#This Row],[Patient Admission Date]])</f>
        <v>2024</v>
      </c>
      <c r="F6420" s="2">
        <v>0.45763888888888887</v>
      </c>
      <c r="G6420" s="8" t="str">
        <f>TEXT(Hospital_Emergency_Room_Data[[#This Row],[Patient Admission Date]],"dddd")</f>
        <v>Sunday</v>
      </c>
      <c r="H6420" t="s">
        <v>41</v>
      </c>
      <c r="I6420">
        <v>75</v>
      </c>
      <c r="J6420" s="5" t="s">
        <v>9222</v>
      </c>
      <c r="K6420" t="s">
        <v>21</v>
      </c>
      <c r="L6420" t="s">
        <v>9281</v>
      </c>
      <c r="M6420" t="s">
        <v>9210</v>
      </c>
      <c r="O6420">
        <v>45</v>
      </c>
      <c r="P6420" t="s">
        <v>9225</v>
      </c>
      <c r="Q6420">
        <v>15</v>
      </c>
      <c r="R6420">
        <v>10</v>
      </c>
      <c r="S6420" t="s">
        <v>9255</v>
      </c>
      <c r="T6420" t="s">
        <v>9262</v>
      </c>
      <c r="U6420" t="s">
        <v>9300</v>
      </c>
      <c r="V6420" t="str" cm="1">
        <f t="array" ref="V6420">_xlfn.IFS(Hospital_Emergency_Room_Data[[#This Row],[Day]]&lt;=10,"Start(1-10)",Hospital_Emergency_Room_Data[[#This Row],[Day]]&lt;=20,"Middle(11-20)",Hospital_Emergency_Room_Data[[#This Row],[Day]]&gt;20,"End(21-30)")</f>
        <v>Middle(11-20)</v>
      </c>
    </row>
    <row r="6421" spans="1:22">
      <c r="A6421">
        <v>658288234</v>
      </c>
      <c r="B6421" t="s">
        <v>6424</v>
      </c>
      <c r="C6421" s="1">
        <v>45481</v>
      </c>
      <c r="D6421" t="str">
        <f>TEXT(Hospital_Emergency_Room_Data[[#This Row],[Patient Admission Date]],"mmm")</f>
        <v>Jul</v>
      </c>
      <c r="E6421">
        <f>YEAR(Hospital_Emergency_Room_Data[[#This Row],[Patient Admission Date]])</f>
        <v>2024</v>
      </c>
      <c r="F6421" s="2">
        <v>0.56874999999999998</v>
      </c>
      <c r="G6421" s="8" t="str">
        <f>TEXT(Hospital_Emergency_Room_Data[[#This Row],[Patient Admission Date]],"dddd")</f>
        <v>Monday</v>
      </c>
      <c r="H6421" t="s">
        <v>41</v>
      </c>
      <c r="I6421">
        <v>28</v>
      </c>
      <c r="J6421" s="5" t="s">
        <v>9220</v>
      </c>
      <c r="K6421" t="s">
        <v>21</v>
      </c>
      <c r="L6421" t="s">
        <v>9281</v>
      </c>
      <c r="M6421" t="s">
        <v>9210</v>
      </c>
      <c r="N6421">
        <v>0</v>
      </c>
      <c r="O6421">
        <v>32</v>
      </c>
      <c r="P6421" t="s">
        <v>9225</v>
      </c>
      <c r="Q6421">
        <v>8</v>
      </c>
      <c r="R6421">
        <v>13</v>
      </c>
      <c r="S6421" t="s">
        <v>9257</v>
      </c>
      <c r="T6421" t="s">
        <v>9265</v>
      </c>
      <c r="U6421" t="s">
        <v>9300</v>
      </c>
      <c r="V6421" t="str" cm="1">
        <f t="array" ref="V6421">_xlfn.IFS(Hospital_Emergency_Room_Data[[#This Row],[Day]]&lt;=10,"Start(1-10)",Hospital_Emergency_Room_Data[[#This Row],[Day]]&lt;=20,"Middle(11-20)",Hospital_Emergency_Room_Data[[#This Row],[Day]]&gt;20,"End(21-30)")</f>
        <v>Start(1-10)</v>
      </c>
    </row>
    <row r="6422" spans="1:22">
      <c r="A6422">
        <v>134325074</v>
      </c>
      <c r="B6422" t="s">
        <v>6425</v>
      </c>
      <c r="C6422" s="1">
        <v>45586</v>
      </c>
      <c r="D6422" t="str">
        <f>TEXT(Hospital_Emergency_Room_Data[[#This Row],[Patient Admission Date]],"mmm")</f>
        <v>Oct</v>
      </c>
      <c r="E6422">
        <f>YEAR(Hospital_Emergency_Room_Data[[#This Row],[Patient Admission Date]])</f>
        <v>2024</v>
      </c>
      <c r="F6422" s="2">
        <v>0.85902777777777772</v>
      </c>
      <c r="G6422" s="8" t="str">
        <f>TEXT(Hospital_Emergency_Room_Data[[#This Row],[Patient Admission Date]],"dddd")</f>
        <v>Monday</v>
      </c>
      <c r="H6422" t="s">
        <v>41</v>
      </c>
      <c r="I6422">
        <v>69</v>
      </c>
      <c r="J6422" s="5" t="s">
        <v>9217</v>
      </c>
      <c r="K6422" t="s">
        <v>21</v>
      </c>
      <c r="L6422" t="s">
        <v>9281</v>
      </c>
      <c r="M6422" t="s">
        <v>9210</v>
      </c>
      <c r="N6422">
        <v>0</v>
      </c>
      <c r="O6422">
        <v>29</v>
      </c>
      <c r="P6422" t="s">
        <v>9226</v>
      </c>
      <c r="Q6422">
        <v>21</v>
      </c>
      <c r="R6422">
        <v>20</v>
      </c>
      <c r="S6422" t="s">
        <v>9256</v>
      </c>
      <c r="T6422" t="s">
        <v>9262</v>
      </c>
      <c r="U6422" t="s">
        <v>9282</v>
      </c>
      <c r="V6422" t="str" cm="1">
        <f t="array" ref="V6422">_xlfn.IFS(Hospital_Emergency_Room_Data[[#This Row],[Day]]&lt;=10,"Start(1-10)",Hospital_Emergency_Room_Data[[#This Row],[Day]]&lt;=20,"Middle(11-20)",Hospital_Emergency_Room_Data[[#This Row],[Day]]&gt;20,"End(21-30)")</f>
        <v>End(21-30)</v>
      </c>
    </row>
    <row r="6423" spans="1:22">
      <c r="A6423">
        <v>695895188</v>
      </c>
      <c r="B6423" t="s">
        <v>6426</v>
      </c>
      <c r="C6423" s="1">
        <v>45355</v>
      </c>
      <c r="D6423" t="str">
        <f>TEXT(Hospital_Emergency_Room_Data[[#This Row],[Patient Admission Date]],"mmm")</f>
        <v>Mar</v>
      </c>
      <c r="E6423">
        <f>YEAR(Hospital_Emergency_Room_Data[[#This Row],[Patient Admission Date]])</f>
        <v>2024</v>
      </c>
      <c r="F6423" s="2">
        <v>2.9166666666666667E-2</v>
      </c>
      <c r="G6423" s="8" t="str">
        <f>TEXT(Hospital_Emergency_Room_Data[[#This Row],[Patient Admission Date]],"dddd")</f>
        <v>Monday</v>
      </c>
      <c r="H6423" t="s">
        <v>41</v>
      </c>
      <c r="I6423">
        <v>54</v>
      </c>
      <c r="J6423" s="5" t="s">
        <v>9219</v>
      </c>
      <c r="K6423" t="s">
        <v>21</v>
      </c>
      <c r="L6423" t="s">
        <v>9281</v>
      </c>
      <c r="M6423" t="s">
        <v>9210</v>
      </c>
      <c r="N6423">
        <v>0</v>
      </c>
      <c r="O6423">
        <v>17</v>
      </c>
      <c r="P6423" t="s">
        <v>9226</v>
      </c>
      <c r="Q6423">
        <v>4</v>
      </c>
      <c r="R6423">
        <v>0</v>
      </c>
      <c r="S6423" t="s">
        <v>9258</v>
      </c>
      <c r="T6423" t="s">
        <v>9263</v>
      </c>
      <c r="U6423" t="s">
        <v>9282</v>
      </c>
      <c r="V6423" t="str" cm="1">
        <f t="array" ref="V6423">_xlfn.IFS(Hospital_Emergency_Room_Data[[#This Row],[Day]]&lt;=10,"Start(1-10)",Hospital_Emergency_Room_Data[[#This Row],[Day]]&lt;=20,"Middle(11-20)",Hospital_Emergency_Room_Data[[#This Row],[Day]]&gt;20,"End(21-30)")</f>
        <v>Start(1-10)</v>
      </c>
    </row>
    <row r="6424" spans="1:22">
      <c r="A6424">
        <v>717769415</v>
      </c>
      <c r="B6424" t="s">
        <v>6427</v>
      </c>
      <c r="C6424" s="1">
        <v>45162</v>
      </c>
      <c r="D6424" t="str">
        <f>TEXT(Hospital_Emergency_Room_Data[[#This Row],[Patient Admission Date]],"mmm")</f>
        <v>Aug</v>
      </c>
      <c r="E6424">
        <f>YEAR(Hospital_Emergency_Room_Data[[#This Row],[Patient Admission Date]])</f>
        <v>2023</v>
      </c>
      <c r="F6424" s="2">
        <v>0.65486111111111112</v>
      </c>
      <c r="G6424" s="8" t="str">
        <f>TEXT(Hospital_Emergency_Room_Data[[#This Row],[Patient Admission Date]],"dddd")</f>
        <v>Thursday</v>
      </c>
      <c r="H6424" t="s">
        <v>41</v>
      </c>
      <c r="I6424">
        <v>22</v>
      </c>
      <c r="J6424" s="5" t="s">
        <v>9220</v>
      </c>
      <c r="K6424" t="s">
        <v>21</v>
      </c>
      <c r="L6424" t="s">
        <v>9281</v>
      </c>
      <c r="M6424" t="s">
        <v>9210</v>
      </c>
      <c r="N6424">
        <v>0</v>
      </c>
      <c r="O6424">
        <v>48</v>
      </c>
      <c r="P6424" t="s">
        <v>9225</v>
      </c>
      <c r="Q6424">
        <v>24</v>
      </c>
      <c r="R6424">
        <v>15</v>
      </c>
      <c r="S6424" t="s">
        <v>9257</v>
      </c>
      <c r="T6424" t="s">
        <v>9264</v>
      </c>
      <c r="U6424" t="s">
        <v>9283</v>
      </c>
      <c r="V6424" t="str" cm="1">
        <f t="array" ref="V6424">_xlfn.IFS(Hospital_Emergency_Room_Data[[#This Row],[Day]]&lt;=10,"Start(1-10)",Hospital_Emergency_Room_Data[[#This Row],[Day]]&lt;=20,"Middle(11-20)",Hospital_Emergency_Room_Data[[#This Row],[Day]]&gt;20,"End(21-30)")</f>
        <v>End(21-30)</v>
      </c>
    </row>
    <row r="6425" spans="1:22">
      <c r="A6425">
        <v>524703535</v>
      </c>
      <c r="B6425" t="s">
        <v>6428</v>
      </c>
      <c r="C6425" s="1">
        <v>45075</v>
      </c>
      <c r="D6425" t="str">
        <f>TEXT(Hospital_Emergency_Room_Data[[#This Row],[Patient Admission Date]],"mmm")</f>
        <v>May</v>
      </c>
      <c r="E6425">
        <f>YEAR(Hospital_Emergency_Room_Data[[#This Row],[Patient Admission Date]])</f>
        <v>2023</v>
      </c>
      <c r="F6425" s="2">
        <v>1.4583333333333334E-2</v>
      </c>
      <c r="G6425" s="8" t="str">
        <f>TEXT(Hospital_Emergency_Room_Data[[#This Row],[Patient Admission Date]],"dddd")</f>
        <v>Monday</v>
      </c>
      <c r="H6425" t="s">
        <v>41</v>
      </c>
      <c r="I6425">
        <v>77</v>
      </c>
      <c r="J6425" s="5" t="s">
        <v>9222</v>
      </c>
      <c r="K6425" t="s">
        <v>21</v>
      </c>
      <c r="L6425" t="s">
        <v>9281</v>
      </c>
      <c r="M6425" t="s">
        <v>9210</v>
      </c>
      <c r="N6425">
        <v>0</v>
      </c>
      <c r="O6425">
        <v>52</v>
      </c>
      <c r="P6425" t="s">
        <v>9225</v>
      </c>
      <c r="Q6425">
        <v>29</v>
      </c>
      <c r="R6425">
        <v>0</v>
      </c>
      <c r="S6425" t="s">
        <v>9258</v>
      </c>
      <c r="T6425" t="s">
        <v>9264</v>
      </c>
      <c r="U6425" t="s">
        <v>9283</v>
      </c>
      <c r="V6425" t="str" cm="1">
        <f t="array" ref="V6425">_xlfn.IFS(Hospital_Emergency_Room_Data[[#This Row],[Day]]&lt;=10,"Start(1-10)",Hospital_Emergency_Room_Data[[#This Row],[Day]]&lt;=20,"Middle(11-20)",Hospital_Emergency_Room_Data[[#This Row],[Day]]&gt;20,"End(21-30)")</f>
        <v>End(21-30)</v>
      </c>
    </row>
    <row r="6426" spans="1:22">
      <c r="A6426">
        <v>496540698</v>
      </c>
      <c r="B6426" t="s">
        <v>6429</v>
      </c>
      <c r="C6426" s="1">
        <v>45262</v>
      </c>
      <c r="D6426" t="str">
        <f>TEXT(Hospital_Emergency_Room_Data[[#This Row],[Patient Admission Date]],"mmm")</f>
        <v>Dec</v>
      </c>
      <c r="E6426">
        <f>YEAR(Hospital_Emergency_Room_Data[[#This Row],[Patient Admission Date]])</f>
        <v>2023</v>
      </c>
      <c r="F6426" s="2">
        <v>0.20694444444444443</v>
      </c>
      <c r="G6426" s="8" t="str">
        <f>TEXT(Hospital_Emergency_Room_Data[[#This Row],[Patient Admission Date]],"dddd")</f>
        <v>Saturday</v>
      </c>
      <c r="H6426" t="s">
        <v>41</v>
      </c>
      <c r="I6426">
        <v>75</v>
      </c>
      <c r="J6426" s="5" t="s">
        <v>9222</v>
      </c>
      <c r="K6426" t="s">
        <v>21</v>
      </c>
      <c r="L6426" t="s">
        <v>9281</v>
      </c>
      <c r="M6426" t="s">
        <v>9210</v>
      </c>
      <c r="N6426">
        <v>1</v>
      </c>
      <c r="O6426">
        <v>26</v>
      </c>
      <c r="P6426" t="s">
        <v>9226</v>
      </c>
      <c r="Q6426">
        <v>2</v>
      </c>
      <c r="R6426">
        <v>4</v>
      </c>
      <c r="S6426" t="s">
        <v>9258</v>
      </c>
      <c r="T6426" t="s">
        <v>9263</v>
      </c>
      <c r="U6426" t="s">
        <v>9282</v>
      </c>
      <c r="V6426" t="str" cm="1">
        <f t="array" ref="V6426">_xlfn.IFS(Hospital_Emergency_Room_Data[[#This Row],[Day]]&lt;=10,"Start(1-10)",Hospital_Emergency_Room_Data[[#This Row],[Day]]&lt;=20,"Middle(11-20)",Hospital_Emergency_Room_Data[[#This Row],[Day]]&gt;20,"End(21-30)")</f>
        <v>Start(1-10)</v>
      </c>
    </row>
    <row r="6427" spans="1:22">
      <c r="A6427">
        <v>775471974</v>
      </c>
      <c r="B6427" t="s">
        <v>6430</v>
      </c>
      <c r="C6427" s="1">
        <v>45148</v>
      </c>
      <c r="D6427" t="str">
        <f>TEXT(Hospital_Emergency_Room_Data[[#This Row],[Patient Admission Date]],"mmm")</f>
        <v>Aug</v>
      </c>
      <c r="E6427">
        <f>YEAR(Hospital_Emergency_Room_Data[[#This Row],[Patient Admission Date]])</f>
        <v>2023</v>
      </c>
      <c r="F6427" s="2">
        <v>0.70833333333333337</v>
      </c>
      <c r="G6427" s="8" t="str">
        <f>TEXT(Hospital_Emergency_Room_Data[[#This Row],[Patient Admission Date]],"dddd")</f>
        <v>Thursday</v>
      </c>
      <c r="H6427" t="s">
        <v>41</v>
      </c>
      <c r="I6427">
        <v>38</v>
      </c>
      <c r="J6427" s="5" t="s">
        <v>9223</v>
      </c>
      <c r="K6427" t="s">
        <v>21</v>
      </c>
      <c r="L6427" t="s">
        <v>9281</v>
      </c>
      <c r="M6427" t="s">
        <v>9210</v>
      </c>
      <c r="N6427">
        <v>1</v>
      </c>
      <c r="O6427">
        <v>59</v>
      </c>
      <c r="P6427" t="s">
        <v>9225</v>
      </c>
      <c r="Q6427">
        <v>10</v>
      </c>
      <c r="R6427">
        <v>17</v>
      </c>
      <c r="S6427" t="s">
        <v>9257</v>
      </c>
      <c r="T6427" t="s">
        <v>9265</v>
      </c>
      <c r="U6427" t="s">
        <v>9283</v>
      </c>
      <c r="V6427" t="str" cm="1">
        <f t="array" ref="V6427">_xlfn.IFS(Hospital_Emergency_Room_Data[[#This Row],[Day]]&lt;=10,"Start(1-10)",Hospital_Emergency_Room_Data[[#This Row],[Day]]&lt;=20,"Middle(11-20)",Hospital_Emergency_Room_Data[[#This Row],[Day]]&gt;20,"End(21-30)")</f>
        <v>Start(1-10)</v>
      </c>
    </row>
    <row r="6428" spans="1:22">
      <c r="A6428">
        <v>406401145</v>
      </c>
      <c r="B6428" t="s">
        <v>6431</v>
      </c>
      <c r="C6428" s="1">
        <v>45370</v>
      </c>
      <c r="D6428" t="str">
        <f>TEXT(Hospital_Emergency_Room_Data[[#This Row],[Patient Admission Date]],"mmm")</f>
        <v>Mar</v>
      </c>
      <c r="E6428">
        <f>YEAR(Hospital_Emergency_Room_Data[[#This Row],[Patient Admission Date]])</f>
        <v>2024</v>
      </c>
      <c r="F6428" s="2">
        <v>0.59930555555555554</v>
      </c>
      <c r="G6428" s="8" t="str">
        <f>TEXT(Hospital_Emergency_Room_Data[[#This Row],[Patient Admission Date]],"dddd")</f>
        <v>Tuesday</v>
      </c>
      <c r="H6428" t="s">
        <v>41</v>
      </c>
      <c r="I6428">
        <v>69</v>
      </c>
      <c r="J6428" s="5" t="s">
        <v>9217</v>
      </c>
      <c r="K6428" t="s">
        <v>21</v>
      </c>
      <c r="L6428" t="s">
        <v>9281</v>
      </c>
      <c r="M6428" t="s">
        <v>9210</v>
      </c>
      <c r="N6428">
        <v>1</v>
      </c>
      <c r="O6428">
        <v>10</v>
      </c>
      <c r="P6428" t="s">
        <v>9226</v>
      </c>
      <c r="Q6428">
        <v>19</v>
      </c>
      <c r="R6428">
        <v>14</v>
      </c>
      <c r="S6428" t="s">
        <v>9257</v>
      </c>
      <c r="T6428" t="s">
        <v>9262</v>
      </c>
      <c r="U6428" t="s">
        <v>9282</v>
      </c>
      <c r="V6428" t="str" cm="1">
        <f t="array" ref="V6428">_xlfn.IFS(Hospital_Emergency_Room_Data[[#This Row],[Day]]&lt;=10,"Start(1-10)",Hospital_Emergency_Room_Data[[#This Row],[Day]]&lt;=20,"Middle(11-20)",Hospital_Emergency_Room_Data[[#This Row],[Day]]&gt;20,"End(21-30)")</f>
        <v>Middle(11-20)</v>
      </c>
    </row>
    <row r="6429" spans="1:22">
      <c r="A6429">
        <v>617031693</v>
      </c>
      <c r="B6429" t="s">
        <v>6432</v>
      </c>
      <c r="C6429" s="1">
        <v>45307</v>
      </c>
      <c r="D6429" t="str">
        <f>TEXT(Hospital_Emergency_Room_Data[[#This Row],[Patient Admission Date]],"mmm")</f>
        <v>Jan</v>
      </c>
      <c r="E6429">
        <f>YEAR(Hospital_Emergency_Room_Data[[#This Row],[Patient Admission Date]])</f>
        <v>2024</v>
      </c>
      <c r="F6429" s="2">
        <v>0.49166666666666664</v>
      </c>
      <c r="G6429" s="8" t="str">
        <f>TEXT(Hospital_Emergency_Room_Data[[#This Row],[Patient Admission Date]],"dddd")</f>
        <v>Tuesday</v>
      </c>
      <c r="H6429" t="s">
        <v>41</v>
      </c>
      <c r="I6429">
        <v>6</v>
      </c>
      <c r="J6429" s="5" t="s">
        <v>9221</v>
      </c>
      <c r="K6429" t="s">
        <v>21</v>
      </c>
      <c r="L6429" t="s">
        <v>9281</v>
      </c>
      <c r="M6429" t="s">
        <v>9210</v>
      </c>
      <c r="N6429">
        <v>1</v>
      </c>
      <c r="O6429">
        <v>58</v>
      </c>
      <c r="P6429" t="s">
        <v>9225</v>
      </c>
      <c r="Q6429">
        <v>16</v>
      </c>
      <c r="R6429">
        <v>11</v>
      </c>
      <c r="S6429" t="s">
        <v>9255</v>
      </c>
      <c r="T6429" t="s">
        <v>9262</v>
      </c>
      <c r="U6429" t="s">
        <v>9283</v>
      </c>
      <c r="V6429" t="str" cm="1">
        <f t="array" ref="V6429">_xlfn.IFS(Hospital_Emergency_Room_Data[[#This Row],[Day]]&lt;=10,"Start(1-10)",Hospital_Emergency_Room_Data[[#This Row],[Day]]&lt;=20,"Middle(11-20)",Hospital_Emergency_Room_Data[[#This Row],[Day]]&gt;20,"End(21-30)")</f>
        <v>Middle(11-20)</v>
      </c>
    </row>
    <row r="6430" spans="1:22">
      <c r="A6430">
        <v>691307465</v>
      </c>
      <c r="B6430" t="s">
        <v>6433</v>
      </c>
      <c r="C6430" s="1">
        <v>45571</v>
      </c>
      <c r="D6430" t="str">
        <f>TEXT(Hospital_Emergency_Room_Data[[#This Row],[Patient Admission Date]],"mmm")</f>
        <v>Oct</v>
      </c>
      <c r="E6430">
        <f>YEAR(Hospital_Emergency_Room_Data[[#This Row],[Patient Admission Date]])</f>
        <v>2024</v>
      </c>
      <c r="F6430" s="2">
        <v>0.82638888888888884</v>
      </c>
      <c r="G6430" s="8" t="str">
        <f>TEXT(Hospital_Emergency_Room_Data[[#This Row],[Patient Admission Date]],"dddd")</f>
        <v>Sunday</v>
      </c>
      <c r="H6430" t="s">
        <v>41</v>
      </c>
      <c r="I6430">
        <v>2</v>
      </c>
      <c r="J6430" s="5" t="s">
        <v>9218</v>
      </c>
      <c r="K6430" t="s">
        <v>21</v>
      </c>
      <c r="L6430" t="s">
        <v>9281</v>
      </c>
      <c r="M6430" t="s">
        <v>9210</v>
      </c>
      <c r="N6430">
        <v>1</v>
      </c>
      <c r="O6430">
        <v>40</v>
      </c>
      <c r="P6430" t="s">
        <v>9225</v>
      </c>
      <c r="Q6430">
        <v>6</v>
      </c>
      <c r="R6430">
        <v>19</v>
      </c>
      <c r="S6430" t="s">
        <v>9256</v>
      </c>
      <c r="T6430" t="s">
        <v>9263</v>
      </c>
      <c r="U6430" t="s">
        <v>9300</v>
      </c>
      <c r="V6430" t="str" cm="1">
        <f t="array" ref="V6430">_xlfn.IFS(Hospital_Emergency_Room_Data[[#This Row],[Day]]&lt;=10,"Start(1-10)",Hospital_Emergency_Room_Data[[#This Row],[Day]]&lt;=20,"Middle(11-20)",Hospital_Emergency_Room_Data[[#This Row],[Day]]&gt;20,"End(21-30)")</f>
        <v>Start(1-10)</v>
      </c>
    </row>
    <row r="6431" spans="1:22">
      <c r="A6431">
        <v>782726848</v>
      </c>
      <c r="B6431" t="s">
        <v>6434</v>
      </c>
      <c r="C6431" s="1">
        <v>45419</v>
      </c>
      <c r="D6431" t="str">
        <f>TEXT(Hospital_Emergency_Room_Data[[#This Row],[Patient Admission Date]],"mmm")</f>
        <v>May</v>
      </c>
      <c r="E6431">
        <f>YEAR(Hospital_Emergency_Room_Data[[#This Row],[Patient Admission Date]])</f>
        <v>2024</v>
      </c>
      <c r="F6431" s="2">
        <v>0.30486111111111114</v>
      </c>
      <c r="G6431" s="8" t="str">
        <f>TEXT(Hospital_Emergency_Room_Data[[#This Row],[Patient Admission Date]],"dddd")</f>
        <v>Tuesday</v>
      </c>
      <c r="H6431" t="s">
        <v>41</v>
      </c>
      <c r="I6431">
        <v>57</v>
      </c>
      <c r="J6431" s="5" t="s">
        <v>9219</v>
      </c>
      <c r="K6431" t="s">
        <v>21</v>
      </c>
      <c r="L6431" t="s">
        <v>9281</v>
      </c>
      <c r="M6431" t="s">
        <v>9210</v>
      </c>
      <c r="N6431">
        <v>1</v>
      </c>
      <c r="O6431">
        <v>40</v>
      </c>
      <c r="P6431" t="s">
        <v>9225</v>
      </c>
      <c r="Q6431">
        <v>7</v>
      </c>
      <c r="R6431">
        <v>7</v>
      </c>
      <c r="S6431" t="s">
        <v>9255</v>
      </c>
      <c r="T6431" t="s">
        <v>9263</v>
      </c>
      <c r="U6431" t="s">
        <v>9300</v>
      </c>
      <c r="V6431" t="str" cm="1">
        <f t="array" ref="V6431">_xlfn.IFS(Hospital_Emergency_Room_Data[[#This Row],[Day]]&lt;=10,"Start(1-10)",Hospital_Emergency_Room_Data[[#This Row],[Day]]&lt;=20,"Middle(11-20)",Hospital_Emergency_Room_Data[[#This Row],[Day]]&gt;20,"End(21-30)")</f>
        <v>Start(1-10)</v>
      </c>
    </row>
    <row r="6432" spans="1:22">
      <c r="A6432">
        <v>534242222</v>
      </c>
      <c r="B6432" t="s">
        <v>6435</v>
      </c>
      <c r="C6432" s="1">
        <v>45336</v>
      </c>
      <c r="D6432" t="str">
        <f>TEXT(Hospital_Emergency_Room_Data[[#This Row],[Patient Admission Date]],"mmm")</f>
        <v>Feb</v>
      </c>
      <c r="E6432">
        <f>YEAR(Hospital_Emergency_Room_Data[[#This Row],[Patient Admission Date]])</f>
        <v>2024</v>
      </c>
      <c r="F6432" s="2">
        <v>0.49652777777777779</v>
      </c>
      <c r="G6432" s="8" t="str">
        <f>TEXT(Hospital_Emergency_Room_Data[[#This Row],[Patient Admission Date]],"dddd")</f>
        <v>Wednesday</v>
      </c>
      <c r="H6432" t="s">
        <v>41</v>
      </c>
      <c r="I6432">
        <v>61</v>
      </c>
      <c r="J6432" s="5" t="s">
        <v>9217</v>
      </c>
      <c r="K6432" t="s">
        <v>21</v>
      </c>
      <c r="L6432" t="s">
        <v>9281</v>
      </c>
      <c r="M6432" t="s">
        <v>9210</v>
      </c>
      <c r="N6432">
        <v>1</v>
      </c>
      <c r="O6432">
        <v>53</v>
      </c>
      <c r="P6432" t="s">
        <v>9225</v>
      </c>
      <c r="Q6432">
        <v>14</v>
      </c>
      <c r="R6432">
        <v>11</v>
      </c>
      <c r="S6432" t="s">
        <v>9255</v>
      </c>
      <c r="T6432" t="s">
        <v>9265</v>
      </c>
      <c r="U6432" t="s">
        <v>9283</v>
      </c>
      <c r="V6432" t="str" cm="1">
        <f t="array" ref="V6432">_xlfn.IFS(Hospital_Emergency_Room_Data[[#This Row],[Day]]&lt;=10,"Start(1-10)",Hospital_Emergency_Room_Data[[#This Row],[Day]]&lt;=20,"Middle(11-20)",Hospital_Emergency_Room_Data[[#This Row],[Day]]&gt;20,"End(21-30)")</f>
        <v>Middle(11-20)</v>
      </c>
    </row>
    <row r="6433" spans="1:22">
      <c r="A6433">
        <v>733348942</v>
      </c>
      <c r="B6433" t="s">
        <v>6436</v>
      </c>
      <c r="C6433" s="1">
        <v>45308</v>
      </c>
      <c r="D6433" t="str">
        <f>TEXT(Hospital_Emergency_Room_Data[[#This Row],[Patient Admission Date]],"mmm")</f>
        <v>Jan</v>
      </c>
      <c r="E6433">
        <f>YEAR(Hospital_Emergency_Room_Data[[#This Row],[Patient Admission Date]])</f>
        <v>2024</v>
      </c>
      <c r="F6433" s="2">
        <v>7.6388888888888895E-2</v>
      </c>
      <c r="G6433" s="8" t="str">
        <f>TEXT(Hospital_Emergency_Room_Data[[#This Row],[Patient Admission Date]],"dddd")</f>
        <v>Wednesday</v>
      </c>
      <c r="H6433" t="s">
        <v>41</v>
      </c>
      <c r="I6433">
        <v>23</v>
      </c>
      <c r="J6433" s="5" t="s">
        <v>9220</v>
      </c>
      <c r="K6433" t="s">
        <v>21</v>
      </c>
      <c r="L6433" t="s">
        <v>9281</v>
      </c>
      <c r="M6433" t="s">
        <v>9210</v>
      </c>
      <c r="N6433">
        <v>1</v>
      </c>
      <c r="O6433">
        <v>34</v>
      </c>
      <c r="P6433" t="s">
        <v>9225</v>
      </c>
      <c r="Q6433">
        <v>17</v>
      </c>
      <c r="R6433">
        <v>1</v>
      </c>
      <c r="S6433" t="s">
        <v>9258</v>
      </c>
      <c r="T6433" t="s">
        <v>9262</v>
      </c>
      <c r="U6433" t="s">
        <v>9300</v>
      </c>
      <c r="V6433" t="str" cm="1">
        <f t="array" ref="V6433">_xlfn.IFS(Hospital_Emergency_Room_Data[[#This Row],[Day]]&lt;=10,"Start(1-10)",Hospital_Emergency_Room_Data[[#This Row],[Day]]&lt;=20,"Middle(11-20)",Hospital_Emergency_Room_Data[[#This Row],[Day]]&gt;20,"End(21-30)")</f>
        <v>Middle(11-20)</v>
      </c>
    </row>
    <row r="6434" spans="1:22">
      <c r="A6434">
        <v>370552291</v>
      </c>
      <c r="B6434" t="s">
        <v>6437</v>
      </c>
      <c r="C6434" s="1">
        <v>45454</v>
      </c>
      <c r="D6434" t="str">
        <f>TEXT(Hospital_Emergency_Room_Data[[#This Row],[Patient Admission Date]],"mmm")</f>
        <v>Jun</v>
      </c>
      <c r="E6434">
        <f>YEAR(Hospital_Emergency_Room_Data[[#This Row],[Patient Admission Date]])</f>
        <v>2024</v>
      </c>
      <c r="F6434" s="2">
        <v>0.47361111111111109</v>
      </c>
      <c r="G6434" s="8" t="str">
        <f>TEXT(Hospital_Emergency_Room_Data[[#This Row],[Patient Admission Date]],"dddd")</f>
        <v>Tuesday</v>
      </c>
      <c r="H6434" t="s">
        <v>41</v>
      </c>
      <c r="I6434">
        <v>40</v>
      </c>
      <c r="J6434" s="5" t="s">
        <v>9223</v>
      </c>
      <c r="K6434" t="s">
        <v>21</v>
      </c>
      <c r="L6434" t="s">
        <v>9281</v>
      </c>
      <c r="M6434" t="s">
        <v>9210</v>
      </c>
      <c r="N6434">
        <v>1</v>
      </c>
      <c r="O6434">
        <v>51</v>
      </c>
      <c r="P6434" t="s">
        <v>9225</v>
      </c>
      <c r="Q6434">
        <v>11</v>
      </c>
      <c r="R6434">
        <v>11</v>
      </c>
      <c r="S6434" t="s">
        <v>9255</v>
      </c>
      <c r="T6434" t="s">
        <v>9265</v>
      </c>
      <c r="U6434" t="s">
        <v>9283</v>
      </c>
      <c r="V6434" t="str" cm="1">
        <f t="array" ref="V6434">_xlfn.IFS(Hospital_Emergency_Room_Data[[#This Row],[Day]]&lt;=10,"Start(1-10)",Hospital_Emergency_Room_Data[[#This Row],[Day]]&lt;=20,"Middle(11-20)",Hospital_Emergency_Room_Data[[#This Row],[Day]]&gt;20,"End(21-30)")</f>
        <v>Middle(11-20)</v>
      </c>
    </row>
    <row r="6435" spans="1:22">
      <c r="A6435">
        <v>475242587</v>
      </c>
      <c r="B6435" t="s">
        <v>6438</v>
      </c>
      <c r="C6435" s="1">
        <v>45153</v>
      </c>
      <c r="D6435" t="str">
        <f>TEXT(Hospital_Emergency_Room_Data[[#This Row],[Patient Admission Date]],"mmm")</f>
        <v>Aug</v>
      </c>
      <c r="E6435">
        <f>YEAR(Hospital_Emergency_Room_Data[[#This Row],[Patient Admission Date]])</f>
        <v>2023</v>
      </c>
      <c r="F6435" s="2">
        <v>0.36388888888888887</v>
      </c>
      <c r="G6435" s="8" t="str">
        <f>TEXT(Hospital_Emergency_Room_Data[[#This Row],[Patient Admission Date]],"dddd")</f>
        <v>Tuesday</v>
      </c>
      <c r="H6435" t="s">
        <v>41</v>
      </c>
      <c r="I6435">
        <v>8</v>
      </c>
      <c r="J6435" s="5" t="s">
        <v>9221</v>
      </c>
      <c r="K6435" t="s">
        <v>21</v>
      </c>
      <c r="L6435" t="s">
        <v>9281</v>
      </c>
      <c r="M6435" t="s">
        <v>9210</v>
      </c>
      <c r="N6435">
        <v>1</v>
      </c>
      <c r="O6435">
        <v>27</v>
      </c>
      <c r="P6435" t="s">
        <v>9226</v>
      </c>
      <c r="Q6435">
        <v>15</v>
      </c>
      <c r="R6435">
        <v>8</v>
      </c>
      <c r="S6435" t="s">
        <v>9255</v>
      </c>
      <c r="T6435" t="s">
        <v>9262</v>
      </c>
      <c r="U6435" t="s">
        <v>9282</v>
      </c>
      <c r="V6435" t="str" cm="1">
        <f t="array" ref="V6435">_xlfn.IFS(Hospital_Emergency_Room_Data[[#This Row],[Day]]&lt;=10,"Start(1-10)",Hospital_Emergency_Room_Data[[#This Row],[Day]]&lt;=20,"Middle(11-20)",Hospital_Emergency_Room_Data[[#This Row],[Day]]&gt;20,"End(21-30)")</f>
        <v>Middle(11-20)</v>
      </c>
    </row>
    <row r="6436" spans="1:22">
      <c r="A6436">
        <v>238260586</v>
      </c>
      <c r="B6436" t="s">
        <v>6439</v>
      </c>
      <c r="C6436" s="1">
        <v>45079</v>
      </c>
      <c r="D6436" t="str">
        <f>TEXT(Hospital_Emergency_Room_Data[[#This Row],[Patient Admission Date]],"mmm")</f>
        <v>Jun</v>
      </c>
      <c r="E6436">
        <f>YEAR(Hospital_Emergency_Room_Data[[#This Row],[Patient Admission Date]])</f>
        <v>2023</v>
      </c>
      <c r="F6436" s="2">
        <v>0.49583333333333335</v>
      </c>
      <c r="G6436" s="8" t="str">
        <f>TEXT(Hospital_Emergency_Room_Data[[#This Row],[Patient Admission Date]],"dddd")</f>
        <v>Friday</v>
      </c>
      <c r="H6436" t="s">
        <v>41</v>
      </c>
      <c r="I6436">
        <v>55</v>
      </c>
      <c r="J6436" s="5" t="s">
        <v>9219</v>
      </c>
      <c r="K6436" t="s">
        <v>21</v>
      </c>
      <c r="L6436" t="s">
        <v>9281</v>
      </c>
      <c r="M6436" t="s">
        <v>9210</v>
      </c>
      <c r="N6436">
        <v>2</v>
      </c>
      <c r="O6436">
        <v>30</v>
      </c>
      <c r="P6436" t="s">
        <v>9225</v>
      </c>
      <c r="Q6436">
        <v>2</v>
      </c>
      <c r="R6436">
        <v>11</v>
      </c>
      <c r="S6436" t="s">
        <v>9255</v>
      </c>
      <c r="T6436" t="s">
        <v>9263</v>
      </c>
      <c r="U6436" t="s">
        <v>9282</v>
      </c>
      <c r="V6436" t="str" cm="1">
        <f t="array" ref="V6436">_xlfn.IFS(Hospital_Emergency_Room_Data[[#This Row],[Day]]&lt;=10,"Start(1-10)",Hospital_Emergency_Room_Data[[#This Row],[Day]]&lt;=20,"Middle(11-20)",Hospital_Emergency_Room_Data[[#This Row],[Day]]&gt;20,"End(21-30)")</f>
        <v>Start(1-10)</v>
      </c>
    </row>
    <row r="6437" spans="1:22">
      <c r="A6437">
        <v>546345816</v>
      </c>
      <c r="B6437" t="s">
        <v>6440</v>
      </c>
      <c r="C6437" s="1">
        <v>45045</v>
      </c>
      <c r="D6437" t="str">
        <f>TEXT(Hospital_Emergency_Room_Data[[#This Row],[Patient Admission Date]],"mmm")</f>
        <v>Apr</v>
      </c>
      <c r="E6437">
        <f>YEAR(Hospital_Emergency_Room_Data[[#This Row],[Patient Admission Date]])</f>
        <v>2023</v>
      </c>
      <c r="F6437" s="2">
        <v>0.15416666666666667</v>
      </c>
      <c r="G6437" s="8" t="str">
        <f>TEXT(Hospital_Emergency_Room_Data[[#This Row],[Patient Admission Date]],"dddd")</f>
        <v>Saturday</v>
      </c>
      <c r="H6437" t="s">
        <v>41</v>
      </c>
      <c r="I6437">
        <v>48</v>
      </c>
      <c r="J6437" s="5" t="s">
        <v>9219</v>
      </c>
      <c r="K6437" t="s">
        <v>21</v>
      </c>
      <c r="L6437" t="s">
        <v>9281</v>
      </c>
      <c r="M6437" t="s">
        <v>9210</v>
      </c>
      <c r="N6437">
        <v>2</v>
      </c>
      <c r="O6437">
        <v>45</v>
      </c>
      <c r="P6437" t="s">
        <v>9225</v>
      </c>
      <c r="Q6437">
        <v>29</v>
      </c>
      <c r="R6437">
        <v>3</v>
      </c>
      <c r="S6437" t="s">
        <v>9258</v>
      </c>
      <c r="T6437" t="s">
        <v>9264</v>
      </c>
      <c r="U6437" t="s">
        <v>9300</v>
      </c>
      <c r="V6437" t="str" cm="1">
        <f t="array" ref="V6437">_xlfn.IFS(Hospital_Emergency_Room_Data[[#This Row],[Day]]&lt;=10,"Start(1-10)",Hospital_Emergency_Room_Data[[#This Row],[Day]]&lt;=20,"Middle(11-20)",Hospital_Emergency_Room_Data[[#This Row],[Day]]&gt;20,"End(21-30)")</f>
        <v>End(21-30)</v>
      </c>
    </row>
    <row r="6438" spans="1:22">
      <c r="A6438">
        <v>883971220</v>
      </c>
      <c r="B6438" t="s">
        <v>6441</v>
      </c>
      <c r="C6438" s="1">
        <v>45441</v>
      </c>
      <c r="D6438" t="str">
        <f>TEXT(Hospital_Emergency_Room_Data[[#This Row],[Patient Admission Date]],"mmm")</f>
        <v>May</v>
      </c>
      <c r="E6438">
        <f>YEAR(Hospital_Emergency_Room_Data[[#This Row],[Patient Admission Date]])</f>
        <v>2024</v>
      </c>
      <c r="F6438" s="2">
        <v>0.44097222222222221</v>
      </c>
      <c r="G6438" s="8" t="str">
        <f>TEXT(Hospital_Emergency_Room_Data[[#This Row],[Patient Admission Date]],"dddd")</f>
        <v>Wednesday</v>
      </c>
      <c r="H6438" t="s">
        <v>41</v>
      </c>
      <c r="I6438">
        <v>16</v>
      </c>
      <c r="J6438" s="5" t="s">
        <v>9220</v>
      </c>
      <c r="K6438" t="s">
        <v>21</v>
      </c>
      <c r="L6438" t="s">
        <v>9281</v>
      </c>
      <c r="M6438" t="s">
        <v>9210</v>
      </c>
      <c r="N6438">
        <v>2</v>
      </c>
      <c r="O6438">
        <v>24</v>
      </c>
      <c r="P6438" t="s">
        <v>9226</v>
      </c>
      <c r="Q6438">
        <v>29</v>
      </c>
      <c r="R6438">
        <v>10</v>
      </c>
      <c r="S6438" t="s">
        <v>9255</v>
      </c>
      <c r="T6438" t="s">
        <v>9264</v>
      </c>
      <c r="U6438" t="s">
        <v>9282</v>
      </c>
      <c r="V6438" t="str" cm="1">
        <f t="array" ref="V6438">_xlfn.IFS(Hospital_Emergency_Room_Data[[#This Row],[Day]]&lt;=10,"Start(1-10)",Hospital_Emergency_Room_Data[[#This Row],[Day]]&lt;=20,"Middle(11-20)",Hospital_Emergency_Room_Data[[#This Row],[Day]]&gt;20,"End(21-30)")</f>
        <v>End(21-30)</v>
      </c>
    </row>
    <row r="6439" spans="1:22">
      <c r="A6439">
        <v>118840022</v>
      </c>
      <c r="B6439" t="s">
        <v>6442</v>
      </c>
      <c r="C6439" s="1">
        <v>45434</v>
      </c>
      <c r="D6439" t="str">
        <f>TEXT(Hospital_Emergency_Room_Data[[#This Row],[Patient Admission Date]],"mmm")</f>
        <v>May</v>
      </c>
      <c r="E6439">
        <f>YEAR(Hospital_Emergency_Room_Data[[#This Row],[Patient Admission Date]])</f>
        <v>2024</v>
      </c>
      <c r="F6439" s="2">
        <v>6.458333333333334E-2</v>
      </c>
      <c r="G6439" s="8" t="str">
        <f>TEXT(Hospital_Emergency_Room_Data[[#This Row],[Patient Admission Date]],"dddd")</f>
        <v>Wednesday</v>
      </c>
      <c r="H6439" t="s">
        <v>41</v>
      </c>
      <c r="I6439">
        <v>10</v>
      </c>
      <c r="J6439" s="5" t="s">
        <v>9221</v>
      </c>
      <c r="K6439" t="s">
        <v>21</v>
      </c>
      <c r="L6439" t="s">
        <v>9281</v>
      </c>
      <c r="M6439" t="s">
        <v>9210</v>
      </c>
      <c r="N6439">
        <v>2</v>
      </c>
      <c r="O6439">
        <v>29</v>
      </c>
      <c r="P6439" t="s">
        <v>9226</v>
      </c>
      <c r="Q6439">
        <v>22</v>
      </c>
      <c r="R6439">
        <v>1</v>
      </c>
      <c r="S6439" t="s">
        <v>9258</v>
      </c>
      <c r="T6439" t="s">
        <v>9264</v>
      </c>
      <c r="U6439" t="s">
        <v>9282</v>
      </c>
      <c r="V6439" t="str" cm="1">
        <f t="array" ref="V6439">_xlfn.IFS(Hospital_Emergency_Room_Data[[#This Row],[Day]]&lt;=10,"Start(1-10)",Hospital_Emergency_Room_Data[[#This Row],[Day]]&lt;=20,"Middle(11-20)",Hospital_Emergency_Room_Data[[#This Row],[Day]]&gt;20,"End(21-30)")</f>
        <v>End(21-30)</v>
      </c>
    </row>
    <row r="6440" spans="1:22">
      <c r="A6440">
        <v>653945107</v>
      </c>
      <c r="B6440" t="s">
        <v>6443</v>
      </c>
      <c r="C6440" s="1">
        <v>45336</v>
      </c>
      <c r="D6440" t="str">
        <f>TEXT(Hospital_Emergency_Room_Data[[#This Row],[Patient Admission Date]],"mmm")</f>
        <v>Feb</v>
      </c>
      <c r="E6440">
        <f>YEAR(Hospital_Emergency_Room_Data[[#This Row],[Patient Admission Date]])</f>
        <v>2024</v>
      </c>
      <c r="F6440" s="2">
        <v>0.96944444444444444</v>
      </c>
      <c r="G6440" s="8" t="str">
        <f>TEXT(Hospital_Emergency_Room_Data[[#This Row],[Patient Admission Date]],"dddd")</f>
        <v>Wednesday</v>
      </c>
      <c r="H6440" t="s">
        <v>41</v>
      </c>
      <c r="I6440">
        <v>48</v>
      </c>
      <c r="J6440" s="5" t="s">
        <v>9219</v>
      </c>
      <c r="K6440" t="s">
        <v>21</v>
      </c>
      <c r="L6440" t="s">
        <v>9281</v>
      </c>
      <c r="M6440" t="s">
        <v>9210</v>
      </c>
      <c r="N6440">
        <v>2</v>
      </c>
      <c r="O6440">
        <v>21</v>
      </c>
      <c r="P6440" t="s">
        <v>9226</v>
      </c>
      <c r="Q6440">
        <v>14</v>
      </c>
      <c r="R6440">
        <v>23</v>
      </c>
      <c r="S6440" t="s">
        <v>9256</v>
      </c>
      <c r="T6440" t="s">
        <v>9265</v>
      </c>
      <c r="U6440" t="s">
        <v>9282</v>
      </c>
      <c r="V6440" t="str" cm="1">
        <f t="array" ref="V6440">_xlfn.IFS(Hospital_Emergency_Room_Data[[#This Row],[Day]]&lt;=10,"Start(1-10)",Hospital_Emergency_Room_Data[[#This Row],[Day]]&lt;=20,"Middle(11-20)",Hospital_Emergency_Room_Data[[#This Row],[Day]]&gt;20,"End(21-30)")</f>
        <v>Middle(11-20)</v>
      </c>
    </row>
    <row r="6441" spans="1:22">
      <c r="A6441">
        <v>715524357</v>
      </c>
      <c r="B6441" t="s">
        <v>6444</v>
      </c>
      <c r="C6441" s="1">
        <v>45049</v>
      </c>
      <c r="D6441" t="str">
        <f>TEXT(Hospital_Emergency_Room_Data[[#This Row],[Patient Admission Date]],"mmm")</f>
        <v>May</v>
      </c>
      <c r="E6441">
        <f>YEAR(Hospital_Emergency_Room_Data[[#This Row],[Patient Admission Date]])</f>
        <v>2023</v>
      </c>
      <c r="F6441" s="2">
        <v>0.9458333333333333</v>
      </c>
      <c r="G6441" s="8" t="str">
        <f>TEXT(Hospital_Emergency_Room_Data[[#This Row],[Patient Admission Date]],"dddd")</f>
        <v>Wednesday</v>
      </c>
      <c r="H6441" t="s">
        <v>41</v>
      </c>
      <c r="I6441">
        <v>35</v>
      </c>
      <c r="J6441" s="5" t="s">
        <v>9223</v>
      </c>
      <c r="K6441" t="s">
        <v>21</v>
      </c>
      <c r="L6441" t="s">
        <v>9281</v>
      </c>
      <c r="M6441" t="s">
        <v>9210</v>
      </c>
      <c r="N6441">
        <v>2</v>
      </c>
      <c r="O6441">
        <v>59</v>
      </c>
      <c r="P6441" t="s">
        <v>9225</v>
      </c>
      <c r="Q6441">
        <v>3</v>
      </c>
      <c r="R6441">
        <v>22</v>
      </c>
      <c r="S6441" t="s">
        <v>9256</v>
      </c>
      <c r="T6441" t="s">
        <v>9263</v>
      </c>
      <c r="U6441" t="s">
        <v>9283</v>
      </c>
      <c r="V6441" t="str" cm="1">
        <f t="array" ref="V6441">_xlfn.IFS(Hospital_Emergency_Room_Data[[#This Row],[Day]]&lt;=10,"Start(1-10)",Hospital_Emergency_Room_Data[[#This Row],[Day]]&lt;=20,"Middle(11-20)",Hospital_Emergency_Room_Data[[#This Row],[Day]]&gt;20,"End(21-30)")</f>
        <v>Start(1-10)</v>
      </c>
    </row>
    <row r="6442" spans="1:22">
      <c r="A6442">
        <v>293444536</v>
      </c>
      <c r="B6442" t="s">
        <v>6445</v>
      </c>
      <c r="C6442" s="1">
        <v>45102</v>
      </c>
      <c r="D6442" t="str">
        <f>TEXT(Hospital_Emergency_Room_Data[[#This Row],[Patient Admission Date]],"mmm")</f>
        <v>Jun</v>
      </c>
      <c r="E6442">
        <f>YEAR(Hospital_Emergency_Room_Data[[#This Row],[Patient Admission Date]])</f>
        <v>2023</v>
      </c>
      <c r="F6442" s="2">
        <v>0.3</v>
      </c>
      <c r="G6442" s="8" t="str">
        <f>TEXT(Hospital_Emergency_Room_Data[[#This Row],[Patient Admission Date]],"dddd")</f>
        <v>Sunday</v>
      </c>
      <c r="H6442" t="s">
        <v>41</v>
      </c>
      <c r="I6442">
        <v>35</v>
      </c>
      <c r="J6442" s="5" t="s">
        <v>9223</v>
      </c>
      <c r="K6442" t="s">
        <v>21</v>
      </c>
      <c r="L6442" t="s">
        <v>9281</v>
      </c>
      <c r="M6442" t="s">
        <v>9210</v>
      </c>
      <c r="N6442">
        <v>2</v>
      </c>
      <c r="O6442">
        <v>14</v>
      </c>
      <c r="P6442" t="s">
        <v>9226</v>
      </c>
      <c r="Q6442">
        <v>25</v>
      </c>
      <c r="R6442">
        <v>7</v>
      </c>
      <c r="S6442" t="s">
        <v>9255</v>
      </c>
      <c r="T6442" t="s">
        <v>9264</v>
      </c>
      <c r="U6442" t="s">
        <v>9282</v>
      </c>
      <c r="V6442" t="str" cm="1">
        <f t="array" ref="V6442">_xlfn.IFS(Hospital_Emergency_Room_Data[[#This Row],[Day]]&lt;=10,"Start(1-10)",Hospital_Emergency_Room_Data[[#This Row],[Day]]&lt;=20,"Middle(11-20)",Hospital_Emergency_Room_Data[[#This Row],[Day]]&gt;20,"End(21-30)")</f>
        <v>End(21-30)</v>
      </c>
    </row>
    <row r="6443" spans="1:22">
      <c r="A6443">
        <v>801246193</v>
      </c>
      <c r="B6443" t="s">
        <v>6446</v>
      </c>
      <c r="C6443" s="1">
        <v>45225</v>
      </c>
      <c r="D6443" t="str">
        <f>TEXT(Hospital_Emergency_Room_Data[[#This Row],[Patient Admission Date]],"mmm")</f>
        <v>Oct</v>
      </c>
      <c r="E6443">
        <f>YEAR(Hospital_Emergency_Room_Data[[#This Row],[Patient Admission Date]])</f>
        <v>2023</v>
      </c>
      <c r="F6443" s="2">
        <v>6.8750000000000006E-2</v>
      </c>
      <c r="G6443" s="8" t="str">
        <f>TEXT(Hospital_Emergency_Room_Data[[#This Row],[Patient Admission Date]],"dddd")</f>
        <v>Thursday</v>
      </c>
      <c r="H6443" t="s">
        <v>41</v>
      </c>
      <c r="I6443">
        <v>76</v>
      </c>
      <c r="J6443" s="5" t="s">
        <v>9222</v>
      </c>
      <c r="K6443" t="s">
        <v>21</v>
      </c>
      <c r="L6443" t="s">
        <v>9281</v>
      </c>
      <c r="M6443" t="s">
        <v>9210</v>
      </c>
      <c r="N6443">
        <v>2</v>
      </c>
      <c r="O6443">
        <v>19</v>
      </c>
      <c r="P6443" t="s">
        <v>9226</v>
      </c>
      <c r="Q6443">
        <v>26</v>
      </c>
      <c r="R6443">
        <v>1</v>
      </c>
      <c r="S6443" t="s">
        <v>9258</v>
      </c>
      <c r="T6443" t="s">
        <v>9264</v>
      </c>
      <c r="U6443" t="s">
        <v>9282</v>
      </c>
      <c r="V6443" t="str" cm="1">
        <f t="array" ref="V6443">_xlfn.IFS(Hospital_Emergency_Room_Data[[#This Row],[Day]]&lt;=10,"Start(1-10)",Hospital_Emergency_Room_Data[[#This Row],[Day]]&lt;=20,"Middle(11-20)",Hospital_Emergency_Room_Data[[#This Row],[Day]]&gt;20,"End(21-30)")</f>
        <v>End(21-30)</v>
      </c>
    </row>
    <row r="6444" spans="1:22">
      <c r="A6444">
        <v>171657050</v>
      </c>
      <c r="B6444" t="s">
        <v>6447</v>
      </c>
      <c r="C6444" s="1">
        <v>45472</v>
      </c>
      <c r="D6444" t="str">
        <f>TEXT(Hospital_Emergency_Room_Data[[#This Row],[Patient Admission Date]],"mmm")</f>
        <v>Jun</v>
      </c>
      <c r="E6444">
        <f>YEAR(Hospital_Emergency_Room_Data[[#This Row],[Patient Admission Date]])</f>
        <v>2024</v>
      </c>
      <c r="F6444" s="2">
        <v>0.57499999999999996</v>
      </c>
      <c r="G6444" s="8" t="str">
        <f>TEXT(Hospital_Emergency_Room_Data[[#This Row],[Patient Admission Date]],"dddd")</f>
        <v>Saturday</v>
      </c>
      <c r="H6444" t="s">
        <v>41</v>
      </c>
      <c r="I6444">
        <v>3</v>
      </c>
      <c r="J6444" s="5" t="s">
        <v>9218</v>
      </c>
      <c r="K6444" t="s">
        <v>21</v>
      </c>
      <c r="L6444" t="s">
        <v>9281</v>
      </c>
      <c r="M6444" t="s">
        <v>9210</v>
      </c>
      <c r="N6444">
        <v>3</v>
      </c>
      <c r="O6444">
        <v>22</v>
      </c>
      <c r="P6444" t="s">
        <v>9226</v>
      </c>
      <c r="Q6444">
        <v>29</v>
      </c>
      <c r="R6444">
        <v>13</v>
      </c>
      <c r="S6444" t="s">
        <v>9257</v>
      </c>
      <c r="T6444" t="s">
        <v>9264</v>
      </c>
      <c r="U6444" t="s">
        <v>9282</v>
      </c>
      <c r="V6444" t="str" cm="1">
        <f t="array" ref="V6444">_xlfn.IFS(Hospital_Emergency_Room_Data[[#This Row],[Day]]&lt;=10,"Start(1-10)",Hospital_Emergency_Room_Data[[#This Row],[Day]]&lt;=20,"Middle(11-20)",Hospital_Emergency_Room_Data[[#This Row],[Day]]&gt;20,"End(21-30)")</f>
        <v>End(21-30)</v>
      </c>
    </row>
    <row r="6445" spans="1:22">
      <c r="A6445">
        <v>708686708</v>
      </c>
      <c r="B6445" t="s">
        <v>6448</v>
      </c>
      <c r="C6445" s="1">
        <v>45195</v>
      </c>
      <c r="D6445" t="str">
        <f>TEXT(Hospital_Emergency_Room_Data[[#This Row],[Patient Admission Date]],"mmm")</f>
        <v>Sep</v>
      </c>
      <c r="E6445">
        <f>YEAR(Hospital_Emergency_Room_Data[[#This Row],[Patient Admission Date]])</f>
        <v>2023</v>
      </c>
      <c r="F6445" s="2">
        <v>0.33888888888888891</v>
      </c>
      <c r="G6445" s="8" t="str">
        <f>TEXT(Hospital_Emergency_Room_Data[[#This Row],[Patient Admission Date]],"dddd")</f>
        <v>Tuesday</v>
      </c>
      <c r="H6445" t="s">
        <v>41</v>
      </c>
      <c r="I6445">
        <v>54</v>
      </c>
      <c r="J6445" s="5" t="s">
        <v>9219</v>
      </c>
      <c r="K6445" t="s">
        <v>21</v>
      </c>
      <c r="L6445" t="s">
        <v>9281</v>
      </c>
      <c r="M6445" t="s">
        <v>9210</v>
      </c>
      <c r="N6445">
        <v>3</v>
      </c>
      <c r="O6445">
        <v>45</v>
      </c>
      <c r="P6445" t="s">
        <v>9225</v>
      </c>
      <c r="Q6445">
        <v>26</v>
      </c>
      <c r="R6445">
        <v>8</v>
      </c>
      <c r="S6445" t="s">
        <v>9255</v>
      </c>
      <c r="T6445" t="s">
        <v>9264</v>
      </c>
      <c r="U6445" t="s">
        <v>9300</v>
      </c>
      <c r="V6445" t="str" cm="1">
        <f t="array" ref="V6445">_xlfn.IFS(Hospital_Emergency_Room_Data[[#This Row],[Day]]&lt;=10,"Start(1-10)",Hospital_Emergency_Room_Data[[#This Row],[Day]]&lt;=20,"Middle(11-20)",Hospital_Emergency_Room_Data[[#This Row],[Day]]&gt;20,"End(21-30)")</f>
        <v>End(21-30)</v>
      </c>
    </row>
    <row r="6446" spans="1:22">
      <c r="A6446">
        <v>571298781</v>
      </c>
      <c r="B6446" t="s">
        <v>6449</v>
      </c>
      <c r="C6446" s="1">
        <v>45406</v>
      </c>
      <c r="D6446" t="str">
        <f>TEXT(Hospital_Emergency_Room_Data[[#This Row],[Patient Admission Date]],"mmm")</f>
        <v>Apr</v>
      </c>
      <c r="E6446">
        <f>YEAR(Hospital_Emergency_Room_Data[[#This Row],[Patient Admission Date]])</f>
        <v>2024</v>
      </c>
      <c r="F6446" s="2">
        <v>0.68194444444444446</v>
      </c>
      <c r="G6446" s="8" t="str">
        <f>TEXT(Hospital_Emergency_Room_Data[[#This Row],[Patient Admission Date]],"dddd")</f>
        <v>Wednesday</v>
      </c>
      <c r="H6446" t="s">
        <v>41</v>
      </c>
      <c r="I6446">
        <v>46</v>
      </c>
      <c r="J6446" s="5" t="s">
        <v>9219</v>
      </c>
      <c r="K6446" t="s">
        <v>21</v>
      </c>
      <c r="L6446" t="s">
        <v>9281</v>
      </c>
      <c r="M6446" t="s">
        <v>9210</v>
      </c>
      <c r="N6446">
        <v>3</v>
      </c>
      <c r="O6446">
        <v>53</v>
      </c>
      <c r="P6446" t="s">
        <v>9225</v>
      </c>
      <c r="Q6446">
        <v>24</v>
      </c>
      <c r="R6446">
        <v>16</v>
      </c>
      <c r="S6446" t="s">
        <v>9257</v>
      </c>
      <c r="T6446" t="s">
        <v>9264</v>
      </c>
      <c r="U6446" t="s">
        <v>9283</v>
      </c>
      <c r="V6446" t="str" cm="1">
        <f t="array" ref="V6446">_xlfn.IFS(Hospital_Emergency_Room_Data[[#This Row],[Day]]&lt;=10,"Start(1-10)",Hospital_Emergency_Room_Data[[#This Row],[Day]]&lt;=20,"Middle(11-20)",Hospital_Emergency_Room_Data[[#This Row],[Day]]&gt;20,"End(21-30)")</f>
        <v>End(21-30)</v>
      </c>
    </row>
    <row r="6447" spans="1:22">
      <c r="A6447">
        <v>526198373</v>
      </c>
      <c r="B6447" t="s">
        <v>6450</v>
      </c>
      <c r="C6447" s="1">
        <v>45166</v>
      </c>
      <c r="D6447" t="str">
        <f>TEXT(Hospital_Emergency_Room_Data[[#This Row],[Patient Admission Date]],"mmm")</f>
        <v>Aug</v>
      </c>
      <c r="E6447">
        <f>YEAR(Hospital_Emergency_Room_Data[[#This Row],[Patient Admission Date]])</f>
        <v>2023</v>
      </c>
      <c r="F6447" s="2">
        <v>0.97569444444444442</v>
      </c>
      <c r="G6447" s="8" t="str">
        <f>TEXT(Hospital_Emergency_Room_Data[[#This Row],[Patient Admission Date]],"dddd")</f>
        <v>Monday</v>
      </c>
      <c r="H6447" t="s">
        <v>41</v>
      </c>
      <c r="I6447">
        <v>39</v>
      </c>
      <c r="J6447" s="5" t="s">
        <v>9223</v>
      </c>
      <c r="K6447" t="s">
        <v>21</v>
      </c>
      <c r="L6447" t="s">
        <v>9281</v>
      </c>
      <c r="M6447" t="s">
        <v>9210</v>
      </c>
      <c r="N6447">
        <v>4</v>
      </c>
      <c r="O6447">
        <v>41</v>
      </c>
      <c r="P6447" t="s">
        <v>9225</v>
      </c>
      <c r="Q6447">
        <v>28</v>
      </c>
      <c r="R6447">
        <v>23</v>
      </c>
      <c r="S6447" t="s">
        <v>9256</v>
      </c>
      <c r="T6447" t="s">
        <v>9264</v>
      </c>
      <c r="U6447" t="s">
        <v>9300</v>
      </c>
      <c r="V6447" t="str" cm="1">
        <f t="array" ref="V6447">_xlfn.IFS(Hospital_Emergency_Room_Data[[#This Row],[Day]]&lt;=10,"Start(1-10)",Hospital_Emergency_Room_Data[[#This Row],[Day]]&lt;=20,"Middle(11-20)",Hospital_Emergency_Room_Data[[#This Row],[Day]]&gt;20,"End(21-30)")</f>
        <v>End(21-30)</v>
      </c>
    </row>
    <row r="6448" spans="1:22">
      <c r="A6448">
        <v>685448957</v>
      </c>
      <c r="B6448" t="s">
        <v>6451</v>
      </c>
      <c r="C6448" s="1">
        <v>45550</v>
      </c>
      <c r="D6448" t="str">
        <f>TEXT(Hospital_Emergency_Room_Data[[#This Row],[Patient Admission Date]],"mmm")</f>
        <v>Sep</v>
      </c>
      <c r="E6448">
        <f>YEAR(Hospital_Emergency_Room_Data[[#This Row],[Patient Admission Date]])</f>
        <v>2024</v>
      </c>
      <c r="F6448" s="2">
        <v>0.60277777777777775</v>
      </c>
      <c r="G6448" s="8" t="str">
        <f>TEXT(Hospital_Emergency_Room_Data[[#This Row],[Patient Admission Date]],"dddd")</f>
        <v>Sunday</v>
      </c>
      <c r="H6448" t="s">
        <v>41</v>
      </c>
      <c r="I6448">
        <v>26</v>
      </c>
      <c r="J6448" s="5" t="s">
        <v>9220</v>
      </c>
      <c r="K6448" t="s">
        <v>21</v>
      </c>
      <c r="L6448" t="s">
        <v>9281</v>
      </c>
      <c r="M6448" t="s">
        <v>9210</v>
      </c>
      <c r="N6448">
        <v>4</v>
      </c>
      <c r="O6448">
        <v>17</v>
      </c>
      <c r="P6448" t="s">
        <v>9226</v>
      </c>
      <c r="Q6448">
        <v>15</v>
      </c>
      <c r="R6448">
        <v>14</v>
      </c>
      <c r="S6448" t="s">
        <v>9257</v>
      </c>
      <c r="T6448" t="s">
        <v>9262</v>
      </c>
      <c r="U6448" t="s">
        <v>9282</v>
      </c>
      <c r="V6448" t="str" cm="1">
        <f t="array" ref="V6448">_xlfn.IFS(Hospital_Emergency_Room_Data[[#This Row],[Day]]&lt;=10,"Start(1-10)",Hospital_Emergency_Room_Data[[#This Row],[Day]]&lt;=20,"Middle(11-20)",Hospital_Emergency_Room_Data[[#This Row],[Day]]&gt;20,"End(21-30)")</f>
        <v>Middle(11-20)</v>
      </c>
    </row>
    <row r="6449" spans="1:22">
      <c r="A6449">
        <v>143352643</v>
      </c>
      <c r="B6449" t="s">
        <v>6452</v>
      </c>
      <c r="C6449" s="1">
        <v>45281</v>
      </c>
      <c r="D6449" t="str">
        <f>TEXT(Hospital_Emergency_Room_Data[[#This Row],[Patient Admission Date]],"mmm")</f>
        <v>Dec</v>
      </c>
      <c r="E6449">
        <f>YEAR(Hospital_Emergency_Room_Data[[#This Row],[Patient Admission Date]])</f>
        <v>2023</v>
      </c>
      <c r="F6449" s="2">
        <v>0.57291666666666663</v>
      </c>
      <c r="G6449" s="8" t="str">
        <f>TEXT(Hospital_Emergency_Room_Data[[#This Row],[Patient Admission Date]],"dddd")</f>
        <v>Thursday</v>
      </c>
      <c r="H6449" t="s">
        <v>41</v>
      </c>
      <c r="I6449">
        <v>46</v>
      </c>
      <c r="J6449" s="5" t="s">
        <v>9219</v>
      </c>
      <c r="K6449" t="s">
        <v>21</v>
      </c>
      <c r="L6449" t="s">
        <v>9281</v>
      </c>
      <c r="M6449" t="s">
        <v>9210</v>
      </c>
      <c r="N6449">
        <v>4</v>
      </c>
      <c r="O6449">
        <v>39</v>
      </c>
      <c r="P6449" t="s">
        <v>9225</v>
      </c>
      <c r="Q6449">
        <v>21</v>
      </c>
      <c r="R6449">
        <v>13</v>
      </c>
      <c r="S6449" t="s">
        <v>9257</v>
      </c>
      <c r="T6449" t="s">
        <v>9262</v>
      </c>
      <c r="U6449" t="s">
        <v>9300</v>
      </c>
      <c r="V6449" t="str" cm="1">
        <f t="array" ref="V6449">_xlfn.IFS(Hospital_Emergency_Room_Data[[#This Row],[Day]]&lt;=10,"Start(1-10)",Hospital_Emergency_Room_Data[[#This Row],[Day]]&lt;=20,"Middle(11-20)",Hospital_Emergency_Room_Data[[#This Row],[Day]]&gt;20,"End(21-30)")</f>
        <v>End(21-30)</v>
      </c>
    </row>
    <row r="6450" spans="1:22">
      <c r="A6450">
        <v>304595501</v>
      </c>
      <c r="B6450" t="s">
        <v>6453</v>
      </c>
      <c r="C6450" s="1">
        <v>45069</v>
      </c>
      <c r="D6450" t="str">
        <f>TEXT(Hospital_Emergency_Room_Data[[#This Row],[Patient Admission Date]],"mmm")</f>
        <v>May</v>
      </c>
      <c r="E6450">
        <f>YEAR(Hospital_Emergency_Room_Data[[#This Row],[Patient Admission Date]])</f>
        <v>2023</v>
      </c>
      <c r="F6450" s="2">
        <v>0.6430555555555556</v>
      </c>
      <c r="G6450" s="8" t="str">
        <f>TEXT(Hospital_Emergency_Room_Data[[#This Row],[Patient Admission Date]],"dddd")</f>
        <v>Tuesday</v>
      </c>
      <c r="H6450" t="s">
        <v>41</v>
      </c>
      <c r="I6450">
        <v>25</v>
      </c>
      <c r="J6450" s="5" t="s">
        <v>9220</v>
      </c>
      <c r="K6450" t="s">
        <v>21</v>
      </c>
      <c r="L6450" t="s">
        <v>9281</v>
      </c>
      <c r="M6450" t="s">
        <v>9210</v>
      </c>
      <c r="N6450">
        <v>4</v>
      </c>
      <c r="O6450">
        <v>15</v>
      </c>
      <c r="P6450" t="s">
        <v>9226</v>
      </c>
      <c r="Q6450">
        <v>23</v>
      </c>
      <c r="R6450">
        <v>15</v>
      </c>
      <c r="S6450" t="s">
        <v>9257</v>
      </c>
      <c r="T6450" t="s">
        <v>9264</v>
      </c>
      <c r="U6450" t="s">
        <v>9282</v>
      </c>
      <c r="V6450" t="str" cm="1">
        <f t="array" ref="V6450">_xlfn.IFS(Hospital_Emergency_Room_Data[[#This Row],[Day]]&lt;=10,"Start(1-10)",Hospital_Emergency_Room_Data[[#This Row],[Day]]&lt;=20,"Middle(11-20)",Hospital_Emergency_Room_Data[[#This Row],[Day]]&gt;20,"End(21-30)")</f>
        <v>End(21-30)</v>
      </c>
    </row>
    <row r="6451" spans="1:22">
      <c r="A6451">
        <v>256706672</v>
      </c>
      <c r="B6451" t="s">
        <v>6454</v>
      </c>
      <c r="C6451" s="1">
        <v>45470</v>
      </c>
      <c r="D6451" t="str">
        <f>TEXT(Hospital_Emergency_Room_Data[[#This Row],[Patient Admission Date]],"mmm")</f>
        <v>Jun</v>
      </c>
      <c r="E6451">
        <f>YEAR(Hospital_Emergency_Room_Data[[#This Row],[Patient Admission Date]])</f>
        <v>2024</v>
      </c>
      <c r="F6451" s="2">
        <v>0.3034722222222222</v>
      </c>
      <c r="G6451" s="8" t="str">
        <f>TEXT(Hospital_Emergency_Room_Data[[#This Row],[Patient Admission Date]],"dddd")</f>
        <v>Thursday</v>
      </c>
      <c r="H6451" t="s">
        <v>41</v>
      </c>
      <c r="I6451">
        <v>21</v>
      </c>
      <c r="J6451" s="5" t="s">
        <v>9220</v>
      </c>
      <c r="K6451" t="s">
        <v>21</v>
      </c>
      <c r="L6451" t="s">
        <v>9281</v>
      </c>
      <c r="M6451" t="s">
        <v>9210</v>
      </c>
      <c r="N6451">
        <v>5</v>
      </c>
      <c r="O6451">
        <v>50</v>
      </c>
      <c r="P6451" t="s">
        <v>9225</v>
      </c>
      <c r="Q6451">
        <v>27</v>
      </c>
      <c r="R6451">
        <v>7</v>
      </c>
      <c r="S6451" t="s">
        <v>9255</v>
      </c>
      <c r="T6451" t="s">
        <v>9264</v>
      </c>
      <c r="U6451" t="s">
        <v>9283</v>
      </c>
      <c r="V6451" t="str" cm="1">
        <f t="array" ref="V6451">_xlfn.IFS(Hospital_Emergency_Room_Data[[#This Row],[Day]]&lt;=10,"Start(1-10)",Hospital_Emergency_Room_Data[[#This Row],[Day]]&lt;=20,"Middle(11-20)",Hospital_Emergency_Room_Data[[#This Row],[Day]]&gt;20,"End(21-30)")</f>
        <v>End(21-30)</v>
      </c>
    </row>
    <row r="6452" spans="1:22">
      <c r="A6452">
        <v>436573978</v>
      </c>
      <c r="B6452" t="s">
        <v>6455</v>
      </c>
      <c r="C6452" s="1">
        <v>45457</v>
      </c>
      <c r="D6452" t="str">
        <f>TEXT(Hospital_Emergency_Room_Data[[#This Row],[Patient Admission Date]],"mmm")</f>
        <v>Jun</v>
      </c>
      <c r="E6452">
        <f>YEAR(Hospital_Emergency_Room_Data[[#This Row],[Patient Admission Date]])</f>
        <v>2024</v>
      </c>
      <c r="F6452" s="2">
        <v>0.64930555555555558</v>
      </c>
      <c r="G6452" s="8" t="str">
        <f>TEXT(Hospital_Emergency_Room_Data[[#This Row],[Patient Admission Date]],"dddd")</f>
        <v>Friday</v>
      </c>
      <c r="H6452" t="s">
        <v>41</v>
      </c>
      <c r="I6452">
        <v>69</v>
      </c>
      <c r="J6452" s="5" t="s">
        <v>9217</v>
      </c>
      <c r="K6452" t="s">
        <v>21</v>
      </c>
      <c r="L6452" t="s">
        <v>9281</v>
      </c>
      <c r="M6452" t="s">
        <v>9210</v>
      </c>
      <c r="N6452">
        <v>5</v>
      </c>
      <c r="O6452">
        <v>39</v>
      </c>
      <c r="P6452" t="s">
        <v>9225</v>
      </c>
      <c r="Q6452">
        <v>14</v>
      </c>
      <c r="R6452">
        <v>15</v>
      </c>
      <c r="S6452" t="s">
        <v>9257</v>
      </c>
      <c r="T6452" t="s">
        <v>9265</v>
      </c>
      <c r="U6452" t="s">
        <v>9300</v>
      </c>
      <c r="V6452" t="str" cm="1">
        <f t="array" ref="V6452">_xlfn.IFS(Hospital_Emergency_Room_Data[[#This Row],[Day]]&lt;=10,"Start(1-10)",Hospital_Emergency_Room_Data[[#This Row],[Day]]&lt;=20,"Middle(11-20)",Hospital_Emergency_Room_Data[[#This Row],[Day]]&gt;20,"End(21-30)")</f>
        <v>Middle(11-20)</v>
      </c>
    </row>
    <row r="6453" spans="1:22">
      <c r="A6453">
        <v>756491111</v>
      </c>
      <c r="B6453" t="s">
        <v>6456</v>
      </c>
      <c r="C6453" s="1">
        <v>45556</v>
      </c>
      <c r="D6453" t="str">
        <f>TEXT(Hospital_Emergency_Room_Data[[#This Row],[Patient Admission Date]],"mmm")</f>
        <v>Sep</v>
      </c>
      <c r="E6453">
        <f>YEAR(Hospital_Emergency_Room_Data[[#This Row],[Patient Admission Date]])</f>
        <v>2024</v>
      </c>
      <c r="F6453" s="2">
        <v>0.19097222222222221</v>
      </c>
      <c r="G6453" s="8" t="str">
        <f>TEXT(Hospital_Emergency_Room_Data[[#This Row],[Patient Admission Date]],"dddd")</f>
        <v>Saturday</v>
      </c>
      <c r="H6453" t="s">
        <v>41</v>
      </c>
      <c r="I6453">
        <v>3</v>
      </c>
      <c r="J6453" s="5" t="s">
        <v>9218</v>
      </c>
      <c r="K6453" t="s">
        <v>21</v>
      </c>
      <c r="L6453" t="s">
        <v>9281</v>
      </c>
      <c r="M6453" t="s">
        <v>9210</v>
      </c>
      <c r="N6453">
        <v>5</v>
      </c>
      <c r="O6453">
        <v>22</v>
      </c>
      <c r="P6453" t="s">
        <v>9226</v>
      </c>
      <c r="Q6453">
        <v>21</v>
      </c>
      <c r="R6453">
        <v>4</v>
      </c>
      <c r="S6453" t="s">
        <v>9258</v>
      </c>
      <c r="T6453" t="s">
        <v>9262</v>
      </c>
      <c r="U6453" t="s">
        <v>9282</v>
      </c>
      <c r="V6453" t="str" cm="1">
        <f t="array" ref="V6453">_xlfn.IFS(Hospital_Emergency_Room_Data[[#This Row],[Day]]&lt;=10,"Start(1-10)",Hospital_Emergency_Room_Data[[#This Row],[Day]]&lt;=20,"Middle(11-20)",Hospital_Emergency_Room_Data[[#This Row],[Day]]&gt;20,"End(21-30)")</f>
        <v>End(21-30)</v>
      </c>
    </row>
    <row r="6454" spans="1:22">
      <c r="A6454">
        <v>586752106</v>
      </c>
      <c r="B6454" t="s">
        <v>6457</v>
      </c>
      <c r="C6454" s="1">
        <v>45224</v>
      </c>
      <c r="D6454" t="str">
        <f>TEXT(Hospital_Emergency_Room_Data[[#This Row],[Patient Admission Date]],"mmm")</f>
        <v>Oct</v>
      </c>
      <c r="E6454">
        <f>YEAR(Hospital_Emergency_Room_Data[[#This Row],[Patient Admission Date]])</f>
        <v>2023</v>
      </c>
      <c r="F6454" s="2">
        <v>0.97986111111111107</v>
      </c>
      <c r="G6454" s="8" t="str">
        <f>TEXT(Hospital_Emergency_Room_Data[[#This Row],[Patient Admission Date]],"dddd")</f>
        <v>Wednesday</v>
      </c>
      <c r="H6454" t="s">
        <v>41</v>
      </c>
      <c r="I6454">
        <v>62</v>
      </c>
      <c r="J6454" s="5" t="s">
        <v>9217</v>
      </c>
      <c r="K6454" t="s">
        <v>21</v>
      </c>
      <c r="L6454" t="s">
        <v>9281</v>
      </c>
      <c r="M6454" t="s">
        <v>9210</v>
      </c>
      <c r="N6454">
        <v>5</v>
      </c>
      <c r="O6454">
        <v>20</v>
      </c>
      <c r="P6454" t="s">
        <v>9226</v>
      </c>
      <c r="Q6454">
        <v>25</v>
      </c>
      <c r="R6454">
        <v>23</v>
      </c>
      <c r="S6454" t="s">
        <v>9256</v>
      </c>
      <c r="T6454" t="s">
        <v>9264</v>
      </c>
      <c r="U6454" t="s">
        <v>9282</v>
      </c>
      <c r="V6454" t="str" cm="1">
        <f t="array" ref="V6454">_xlfn.IFS(Hospital_Emergency_Room_Data[[#This Row],[Day]]&lt;=10,"Start(1-10)",Hospital_Emergency_Room_Data[[#This Row],[Day]]&lt;=20,"Middle(11-20)",Hospital_Emergency_Room_Data[[#This Row],[Day]]&gt;20,"End(21-30)")</f>
        <v>End(21-30)</v>
      </c>
    </row>
    <row r="6455" spans="1:22">
      <c r="A6455">
        <v>777616593</v>
      </c>
      <c r="B6455" t="s">
        <v>6458</v>
      </c>
      <c r="C6455" s="1">
        <v>45460</v>
      </c>
      <c r="D6455" t="str">
        <f>TEXT(Hospital_Emergency_Room_Data[[#This Row],[Patient Admission Date]],"mmm")</f>
        <v>Jun</v>
      </c>
      <c r="E6455">
        <f>YEAR(Hospital_Emergency_Room_Data[[#This Row],[Patient Admission Date]])</f>
        <v>2024</v>
      </c>
      <c r="F6455" s="2">
        <v>0.66805555555555551</v>
      </c>
      <c r="G6455" s="8" t="str">
        <f>TEXT(Hospital_Emergency_Room_Data[[#This Row],[Patient Admission Date]],"dddd")</f>
        <v>Monday</v>
      </c>
      <c r="H6455" t="s">
        <v>41</v>
      </c>
      <c r="I6455">
        <v>75</v>
      </c>
      <c r="J6455" s="5" t="s">
        <v>9222</v>
      </c>
      <c r="K6455" t="s">
        <v>21</v>
      </c>
      <c r="L6455" t="s">
        <v>9281</v>
      </c>
      <c r="M6455" t="s">
        <v>9210</v>
      </c>
      <c r="N6455">
        <v>5</v>
      </c>
      <c r="O6455">
        <v>54</v>
      </c>
      <c r="P6455" t="s">
        <v>9225</v>
      </c>
      <c r="Q6455">
        <v>17</v>
      </c>
      <c r="R6455">
        <v>16</v>
      </c>
      <c r="S6455" t="s">
        <v>9257</v>
      </c>
      <c r="T6455" t="s">
        <v>9262</v>
      </c>
      <c r="U6455" t="s">
        <v>9283</v>
      </c>
      <c r="V6455" t="str" cm="1">
        <f t="array" ref="V6455">_xlfn.IFS(Hospital_Emergency_Room_Data[[#This Row],[Day]]&lt;=10,"Start(1-10)",Hospital_Emergency_Room_Data[[#This Row],[Day]]&lt;=20,"Middle(11-20)",Hospital_Emergency_Room_Data[[#This Row],[Day]]&gt;20,"End(21-30)")</f>
        <v>Middle(11-20)</v>
      </c>
    </row>
    <row r="6456" spans="1:22">
      <c r="A6456">
        <v>687599155</v>
      </c>
      <c r="B6456" t="s">
        <v>6459</v>
      </c>
      <c r="C6456" s="1">
        <v>45169</v>
      </c>
      <c r="D6456" t="str">
        <f>TEXT(Hospital_Emergency_Room_Data[[#This Row],[Patient Admission Date]],"mmm")</f>
        <v>Aug</v>
      </c>
      <c r="E6456">
        <f>YEAR(Hospital_Emergency_Room_Data[[#This Row],[Patient Admission Date]])</f>
        <v>2023</v>
      </c>
      <c r="F6456" s="2">
        <v>0.95625000000000004</v>
      </c>
      <c r="G6456" s="8" t="str">
        <f>TEXT(Hospital_Emergency_Room_Data[[#This Row],[Patient Admission Date]],"dddd")</f>
        <v>Thursday</v>
      </c>
      <c r="H6456" t="s">
        <v>41</v>
      </c>
      <c r="I6456">
        <v>74</v>
      </c>
      <c r="J6456" s="5" t="s">
        <v>9222</v>
      </c>
      <c r="K6456" t="s">
        <v>21</v>
      </c>
      <c r="L6456" t="s">
        <v>9281</v>
      </c>
      <c r="M6456" t="s">
        <v>9210</v>
      </c>
      <c r="N6456">
        <v>5</v>
      </c>
      <c r="O6456">
        <v>55</v>
      </c>
      <c r="P6456" t="s">
        <v>9225</v>
      </c>
      <c r="Q6456">
        <v>31</v>
      </c>
      <c r="R6456">
        <v>22</v>
      </c>
      <c r="S6456" t="s">
        <v>9256</v>
      </c>
      <c r="T6456" t="s">
        <v>9264</v>
      </c>
      <c r="U6456" t="s">
        <v>9283</v>
      </c>
      <c r="V6456" t="str" cm="1">
        <f t="array" ref="V6456">_xlfn.IFS(Hospital_Emergency_Room_Data[[#This Row],[Day]]&lt;=10,"Start(1-10)",Hospital_Emergency_Room_Data[[#This Row],[Day]]&lt;=20,"Middle(11-20)",Hospital_Emergency_Room_Data[[#This Row],[Day]]&gt;20,"End(21-30)")</f>
        <v>End(21-30)</v>
      </c>
    </row>
    <row r="6457" spans="1:22">
      <c r="A6457">
        <v>704785146</v>
      </c>
      <c r="B6457" t="s">
        <v>6460</v>
      </c>
      <c r="C6457" s="1">
        <v>45430</v>
      </c>
      <c r="D6457" t="str">
        <f>TEXT(Hospital_Emergency_Room_Data[[#This Row],[Patient Admission Date]],"mmm")</f>
        <v>May</v>
      </c>
      <c r="E6457">
        <f>YEAR(Hospital_Emergency_Room_Data[[#This Row],[Patient Admission Date]])</f>
        <v>2024</v>
      </c>
      <c r="F6457" s="2">
        <v>0.19722222222222222</v>
      </c>
      <c r="G6457" s="8" t="str">
        <f>TEXT(Hospital_Emergency_Room_Data[[#This Row],[Patient Admission Date]],"dddd")</f>
        <v>Saturday</v>
      </c>
      <c r="H6457" t="s">
        <v>41</v>
      </c>
      <c r="I6457">
        <v>55</v>
      </c>
      <c r="J6457" s="5" t="s">
        <v>9219</v>
      </c>
      <c r="K6457" t="s">
        <v>21</v>
      </c>
      <c r="L6457" t="s">
        <v>9281</v>
      </c>
      <c r="M6457" t="s">
        <v>9210</v>
      </c>
      <c r="N6457">
        <v>6</v>
      </c>
      <c r="O6457">
        <v>38</v>
      </c>
      <c r="P6457" t="s">
        <v>9225</v>
      </c>
      <c r="Q6457">
        <v>18</v>
      </c>
      <c r="R6457">
        <v>4</v>
      </c>
      <c r="S6457" t="s">
        <v>9258</v>
      </c>
      <c r="T6457" t="s">
        <v>9262</v>
      </c>
      <c r="U6457" t="s">
        <v>9300</v>
      </c>
      <c r="V6457" t="str" cm="1">
        <f t="array" ref="V6457">_xlfn.IFS(Hospital_Emergency_Room_Data[[#This Row],[Day]]&lt;=10,"Start(1-10)",Hospital_Emergency_Room_Data[[#This Row],[Day]]&lt;=20,"Middle(11-20)",Hospital_Emergency_Room_Data[[#This Row],[Day]]&gt;20,"End(21-30)")</f>
        <v>Middle(11-20)</v>
      </c>
    </row>
    <row r="6458" spans="1:22">
      <c r="A6458">
        <v>743096069</v>
      </c>
      <c r="B6458" t="s">
        <v>6461</v>
      </c>
      <c r="C6458" s="1">
        <v>45308</v>
      </c>
      <c r="D6458" t="str">
        <f>TEXT(Hospital_Emergency_Room_Data[[#This Row],[Patient Admission Date]],"mmm")</f>
        <v>Jan</v>
      </c>
      <c r="E6458">
        <f>YEAR(Hospital_Emergency_Room_Data[[#This Row],[Patient Admission Date]])</f>
        <v>2024</v>
      </c>
      <c r="F6458" s="2">
        <v>0.83611111111111114</v>
      </c>
      <c r="G6458" s="8" t="str">
        <f>TEXT(Hospital_Emergency_Room_Data[[#This Row],[Patient Admission Date]],"dddd")</f>
        <v>Wednesday</v>
      </c>
      <c r="H6458" t="s">
        <v>41</v>
      </c>
      <c r="I6458">
        <v>49</v>
      </c>
      <c r="J6458" s="5" t="s">
        <v>9219</v>
      </c>
      <c r="K6458" t="s">
        <v>21</v>
      </c>
      <c r="L6458" t="s">
        <v>9281</v>
      </c>
      <c r="M6458" t="s">
        <v>9210</v>
      </c>
      <c r="N6458">
        <v>6</v>
      </c>
      <c r="O6458">
        <v>24</v>
      </c>
      <c r="P6458" t="s">
        <v>9226</v>
      </c>
      <c r="Q6458">
        <v>17</v>
      </c>
      <c r="R6458">
        <v>20</v>
      </c>
      <c r="S6458" t="s">
        <v>9256</v>
      </c>
      <c r="T6458" t="s">
        <v>9262</v>
      </c>
      <c r="U6458" t="s">
        <v>9282</v>
      </c>
      <c r="V6458" t="str" cm="1">
        <f t="array" ref="V6458">_xlfn.IFS(Hospital_Emergency_Room_Data[[#This Row],[Day]]&lt;=10,"Start(1-10)",Hospital_Emergency_Room_Data[[#This Row],[Day]]&lt;=20,"Middle(11-20)",Hospital_Emergency_Room_Data[[#This Row],[Day]]&gt;20,"End(21-30)")</f>
        <v>Middle(11-20)</v>
      </c>
    </row>
    <row r="6459" spans="1:22">
      <c r="A6459">
        <v>137385385</v>
      </c>
      <c r="B6459" t="s">
        <v>6462</v>
      </c>
      <c r="C6459" s="1">
        <v>45193</v>
      </c>
      <c r="D6459" t="str">
        <f>TEXT(Hospital_Emergency_Room_Data[[#This Row],[Patient Admission Date]],"mmm")</f>
        <v>Sep</v>
      </c>
      <c r="E6459">
        <f>YEAR(Hospital_Emergency_Room_Data[[#This Row],[Patient Admission Date]])</f>
        <v>2023</v>
      </c>
      <c r="F6459" s="2">
        <v>1.9444444444444445E-2</v>
      </c>
      <c r="G6459" s="8" t="str">
        <f>TEXT(Hospital_Emergency_Room_Data[[#This Row],[Patient Admission Date]],"dddd")</f>
        <v>Sunday</v>
      </c>
      <c r="H6459" t="s">
        <v>41</v>
      </c>
      <c r="I6459">
        <v>58</v>
      </c>
      <c r="J6459" s="5" t="s">
        <v>9219</v>
      </c>
      <c r="K6459" t="s">
        <v>21</v>
      </c>
      <c r="L6459" t="s">
        <v>9281</v>
      </c>
      <c r="M6459" t="s">
        <v>9210</v>
      </c>
      <c r="N6459">
        <v>6</v>
      </c>
      <c r="O6459">
        <v>36</v>
      </c>
      <c r="P6459" t="s">
        <v>9225</v>
      </c>
      <c r="Q6459">
        <v>24</v>
      </c>
      <c r="R6459">
        <v>0</v>
      </c>
      <c r="S6459" t="s">
        <v>9258</v>
      </c>
      <c r="T6459" t="s">
        <v>9264</v>
      </c>
      <c r="U6459" t="s">
        <v>9300</v>
      </c>
      <c r="V6459" t="str" cm="1">
        <f t="array" ref="V6459">_xlfn.IFS(Hospital_Emergency_Room_Data[[#This Row],[Day]]&lt;=10,"Start(1-10)",Hospital_Emergency_Room_Data[[#This Row],[Day]]&lt;=20,"Middle(11-20)",Hospital_Emergency_Room_Data[[#This Row],[Day]]&gt;20,"End(21-30)")</f>
        <v>End(21-30)</v>
      </c>
    </row>
    <row r="6460" spans="1:22">
      <c r="A6460">
        <v>870504955</v>
      </c>
      <c r="B6460" t="s">
        <v>6463</v>
      </c>
      <c r="C6460" s="1">
        <v>45040</v>
      </c>
      <c r="D6460" t="str">
        <f>TEXT(Hospital_Emergency_Room_Data[[#This Row],[Patient Admission Date]],"mmm")</f>
        <v>Apr</v>
      </c>
      <c r="E6460">
        <f>YEAR(Hospital_Emergency_Room_Data[[#This Row],[Patient Admission Date]])</f>
        <v>2023</v>
      </c>
      <c r="F6460" s="2">
        <v>0.2388888888888889</v>
      </c>
      <c r="G6460" s="8" t="str">
        <f>TEXT(Hospital_Emergency_Room_Data[[#This Row],[Patient Admission Date]],"dddd")</f>
        <v>Monday</v>
      </c>
      <c r="H6460" t="s">
        <v>41</v>
      </c>
      <c r="I6460">
        <v>1</v>
      </c>
      <c r="J6460" s="5" t="s">
        <v>9218</v>
      </c>
      <c r="K6460" t="s">
        <v>21</v>
      </c>
      <c r="L6460" t="s">
        <v>9281</v>
      </c>
      <c r="M6460" t="s">
        <v>9210</v>
      </c>
      <c r="N6460">
        <v>6</v>
      </c>
      <c r="O6460">
        <v>23</v>
      </c>
      <c r="P6460" t="s">
        <v>9226</v>
      </c>
      <c r="Q6460">
        <v>24</v>
      </c>
      <c r="R6460">
        <v>5</v>
      </c>
      <c r="S6460" t="s">
        <v>9258</v>
      </c>
      <c r="T6460" t="s">
        <v>9264</v>
      </c>
      <c r="U6460" t="s">
        <v>9282</v>
      </c>
      <c r="V6460" t="str" cm="1">
        <f t="array" ref="V6460">_xlfn.IFS(Hospital_Emergency_Room_Data[[#This Row],[Day]]&lt;=10,"Start(1-10)",Hospital_Emergency_Room_Data[[#This Row],[Day]]&lt;=20,"Middle(11-20)",Hospital_Emergency_Room_Data[[#This Row],[Day]]&gt;20,"End(21-30)")</f>
        <v>End(21-30)</v>
      </c>
    </row>
    <row r="6461" spans="1:22">
      <c r="A6461">
        <v>223540736</v>
      </c>
      <c r="B6461" t="s">
        <v>6464</v>
      </c>
      <c r="C6461" s="1">
        <v>45544</v>
      </c>
      <c r="D6461" t="str">
        <f>TEXT(Hospital_Emergency_Room_Data[[#This Row],[Patient Admission Date]],"mmm")</f>
        <v>Sep</v>
      </c>
      <c r="E6461">
        <f>YEAR(Hospital_Emergency_Room_Data[[#This Row],[Patient Admission Date]])</f>
        <v>2024</v>
      </c>
      <c r="F6461" s="2">
        <v>0.52361111111111114</v>
      </c>
      <c r="G6461" s="8" t="str">
        <f>TEXT(Hospital_Emergency_Room_Data[[#This Row],[Patient Admission Date]],"dddd")</f>
        <v>Monday</v>
      </c>
      <c r="H6461" t="s">
        <v>41</v>
      </c>
      <c r="I6461">
        <v>51</v>
      </c>
      <c r="J6461" s="5" t="s">
        <v>9219</v>
      </c>
      <c r="K6461" t="s">
        <v>21</v>
      </c>
      <c r="L6461" t="s">
        <v>9281</v>
      </c>
      <c r="M6461" t="s">
        <v>9210</v>
      </c>
      <c r="N6461">
        <v>7</v>
      </c>
      <c r="O6461">
        <v>35</v>
      </c>
      <c r="P6461" t="s">
        <v>9225</v>
      </c>
      <c r="Q6461">
        <v>9</v>
      </c>
      <c r="R6461">
        <v>12</v>
      </c>
      <c r="S6461" t="s">
        <v>9257</v>
      </c>
      <c r="T6461" t="s">
        <v>9265</v>
      </c>
      <c r="U6461" t="s">
        <v>9300</v>
      </c>
      <c r="V6461" t="str" cm="1">
        <f t="array" ref="V6461">_xlfn.IFS(Hospital_Emergency_Room_Data[[#This Row],[Day]]&lt;=10,"Start(1-10)",Hospital_Emergency_Room_Data[[#This Row],[Day]]&lt;=20,"Middle(11-20)",Hospital_Emergency_Room_Data[[#This Row],[Day]]&gt;20,"End(21-30)")</f>
        <v>Start(1-10)</v>
      </c>
    </row>
    <row r="6462" spans="1:22">
      <c r="A6462">
        <v>519998494</v>
      </c>
      <c r="B6462" t="s">
        <v>6465</v>
      </c>
      <c r="C6462" s="1">
        <v>45362</v>
      </c>
      <c r="D6462" t="str">
        <f>TEXT(Hospital_Emergency_Room_Data[[#This Row],[Patient Admission Date]],"mmm")</f>
        <v>Mar</v>
      </c>
      <c r="E6462">
        <f>YEAR(Hospital_Emergency_Room_Data[[#This Row],[Patient Admission Date]])</f>
        <v>2024</v>
      </c>
      <c r="F6462" s="2">
        <v>0.69374999999999998</v>
      </c>
      <c r="G6462" s="8" t="str">
        <f>TEXT(Hospital_Emergency_Room_Data[[#This Row],[Patient Admission Date]],"dddd")</f>
        <v>Monday</v>
      </c>
      <c r="H6462" t="s">
        <v>41</v>
      </c>
      <c r="I6462">
        <v>56</v>
      </c>
      <c r="J6462" s="5" t="s">
        <v>9219</v>
      </c>
      <c r="K6462" t="s">
        <v>21</v>
      </c>
      <c r="L6462" t="s">
        <v>9281</v>
      </c>
      <c r="M6462" t="s">
        <v>9210</v>
      </c>
      <c r="N6462">
        <v>7</v>
      </c>
      <c r="O6462">
        <v>60</v>
      </c>
      <c r="P6462" t="s">
        <v>9225</v>
      </c>
      <c r="Q6462">
        <v>11</v>
      </c>
      <c r="R6462">
        <v>16</v>
      </c>
      <c r="S6462" t="s">
        <v>9257</v>
      </c>
      <c r="T6462" t="s">
        <v>9265</v>
      </c>
      <c r="U6462" t="s">
        <v>9283</v>
      </c>
      <c r="V6462" t="str" cm="1">
        <f t="array" ref="V6462">_xlfn.IFS(Hospital_Emergency_Room_Data[[#This Row],[Day]]&lt;=10,"Start(1-10)",Hospital_Emergency_Room_Data[[#This Row],[Day]]&lt;=20,"Middle(11-20)",Hospital_Emergency_Room_Data[[#This Row],[Day]]&gt;20,"End(21-30)")</f>
        <v>Middle(11-20)</v>
      </c>
    </row>
    <row r="6463" spans="1:22">
      <c r="A6463">
        <v>623369441</v>
      </c>
      <c r="B6463" t="s">
        <v>6466</v>
      </c>
      <c r="C6463" s="1">
        <v>45113</v>
      </c>
      <c r="D6463" t="str">
        <f>TEXT(Hospital_Emergency_Room_Data[[#This Row],[Patient Admission Date]],"mmm")</f>
        <v>Jul</v>
      </c>
      <c r="E6463">
        <f>YEAR(Hospital_Emergency_Room_Data[[#This Row],[Patient Admission Date]])</f>
        <v>2023</v>
      </c>
      <c r="F6463" s="2">
        <v>3.3333333333333333E-2</v>
      </c>
      <c r="G6463" s="8" t="str">
        <f>TEXT(Hospital_Emergency_Room_Data[[#This Row],[Patient Admission Date]],"dddd")</f>
        <v>Thursday</v>
      </c>
      <c r="H6463" t="s">
        <v>41</v>
      </c>
      <c r="I6463">
        <v>60</v>
      </c>
      <c r="J6463" s="5" t="s">
        <v>9217</v>
      </c>
      <c r="K6463" t="s">
        <v>21</v>
      </c>
      <c r="L6463" t="s">
        <v>9281</v>
      </c>
      <c r="M6463" t="s">
        <v>9210</v>
      </c>
      <c r="N6463">
        <v>7</v>
      </c>
      <c r="O6463">
        <v>56</v>
      </c>
      <c r="P6463" t="s">
        <v>9225</v>
      </c>
      <c r="Q6463">
        <v>6</v>
      </c>
      <c r="R6463">
        <v>0</v>
      </c>
      <c r="S6463" t="s">
        <v>9258</v>
      </c>
      <c r="T6463" t="s">
        <v>9263</v>
      </c>
      <c r="U6463" t="s">
        <v>9283</v>
      </c>
      <c r="V6463" t="str" cm="1">
        <f t="array" ref="V6463">_xlfn.IFS(Hospital_Emergency_Room_Data[[#This Row],[Day]]&lt;=10,"Start(1-10)",Hospital_Emergency_Room_Data[[#This Row],[Day]]&lt;=20,"Middle(11-20)",Hospital_Emergency_Room_Data[[#This Row],[Day]]&gt;20,"End(21-30)")</f>
        <v>Start(1-10)</v>
      </c>
    </row>
    <row r="6464" spans="1:22">
      <c r="A6464">
        <v>693912400</v>
      </c>
      <c r="B6464" t="s">
        <v>6467</v>
      </c>
      <c r="C6464" s="1">
        <v>45266</v>
      </c>
      <c r="D6464" t="str">
        <f>TEXT(Hospital_Emergency_Room_Data[[#This Row],[Patient Admission Date]],"mmm")</f>
        <v>Dec</v>
      </c>
      <c r="E6464">
        <f>YEAR(Hospital_Emergency_Room_Data[[#This Row],[Patient Admission Date]])</f>
        <v>2023</v>
      </c>
      <c r="F6464" s="2">
        <v>0.42152777777777778</v>
      </c>
      <c r="G6464" s="8" t="str">
        <f>TEXT(Hospital_Emergency_Room_Data[[#This Row],[Patient Admission Date]],"dddd")</f>
        <v>Wednesday</v>
      </c>
      <c r="H6464" t="s">
        <v>41</v>
      </c>
      <c r="I6464">
        <v>7</v>
      </c>
      <c r="J6464" s="5" t="s">
        <v>9221</v>
      </c>
      <c r="K6464" t="s">
        <v>21</v>
      </c>
      <c r="L6464" t="s">
        <v>9281</v>
      </c>
      <c r="M6464" t="s">
        <v>9210</v>
      </c>
      <c r="N6464">
        <v>7</v>
      </c>
      <c r="O6464">
        <v>29</v>
      </c>
      <c r="P6464" t="s">
        <v>9226</v>
      </c>
      <c r="Q6464">
        <v>6</v>
      </c>
      <c r="R6464">
        <v>10</v>
      </c>
      <c r="S6464" t="s">
        <v>9255</v>
      </c>
      <c r="T6464" t="s">
        <v>9263</v>
      </c>
      <c r="U6464" t="s">
        <v>9282</v>
      </c>
      <c r="V6464" t="str" cm="1">
        <f t="array" ref="V6464">_xlfn.IFS(Hospital_Emergency_Room_Data[[#This Row],[Day]]&lt;=10,"Start(1-10)",Hospital_Emergency_Room_Data[[#This Row],[Day]]&lt;=20,"Middle(11-20)",Hospital_Emergency_Room_Data[[#This Row],[Day]]&gt;20,"End(21-30)")</f>
        <v>Start(1-10)</v>
      </c>
    </row>
    <row r="6465" spans="1:22">
      <c r="A6465">
        <v>846915022</v>
      </c>
      <c r="B6465" t="s">
        <v>6468</v>
      </c>
      <c r="C6465" s="1">
        <v>45170</v>
      </c>
      <c r="D6465" t="str">
        <f>TEXT(Hospital_Emergency_Room_Data[[#This Row],[Patient Admission Date]],"mmm")</f>
        <v>Sep</v>
      </c>
      <c r="E6465">
        <f>YEAR(Hospital_Emergency_Room_Data[[#This Row],[Patient Admission Date]])</f>
        <v>2023</v>
      </c>
      <c r="F6465" s="2">
        <v>0.61805555555555558</v>
      </c>
      <c r="G6465" s="8" t="str">
        <f>TEXT(Hospital_Emergency_Room_Data[[#This Row],[Patient Admission Date]],"dddd")</f>
        <v>Friday</v>
      </c>
      <c r="H6465" t="s">
        <v>41</v>
      </c>
      <c r="I6465">
        <v>62</v>
      </c>
      <c r="J6465" s="5" t="s">
        <v>9217</v>
      </c>
      <c r="K6465" t="s">
        <v>21</v>
      </c>
      <c r="L6465" t="s">
        <v>9281</v>
      </c>
      <c r="M6465" t="s">
        <v>9210</v>
      </c>
      <c r="N6465">
        <v>7</v>
      </c>
      <c r="O6465">
        <v>47</v>
      </c>
      <c r="P6465" t="s">
        <v>9225</v>
      </c>
      <c r="Q6465">
        <v>1</v>
      </c>
      <c r="R6465">
        <v>14</v>
      </c>
      <c r="S6465" t="s">
        <v>9257</v>
      </c>
      <c r="T6465" t="s">
        <v>9263</v>
      </c>
      <c r="U6465" t="s">
        <v>9283</v>
      </c>
      <c r="V6465" t="str" cm="1">
        <f t="array" ref="V6465">_xlfn.IFS(Hospital_Emergency_Room_Data[[#This Row],[Day]]&lt;=10,"Start(1-10)",Hospital_Emergency_Room_Data[[#This Row],[Day]]&lt;=20,"Middle(11-20)",Hospital_Emergency_Room_Data[[#This Row],[Day]]&gt;20,"End(21-30)")</f>
        <v>Start(1-10)</v>
      </c>
    </row>
    <row r="6466" spans="1:22">
      <c r="A6466">
        <v>454916429</v>
      </c>
      <c r="B6466" t="s">
        <v>6469</v>
      </c>
      <c r="C6466" s="1">
        <v>45595</v>
      </c>
      <c r="D6466" t="str">
        <f>TEXT(Hospital_Emergency_Room_Data[[#This Row],[Patient Admission Date]],"mmm")</f>
        <v>Oct</v>
      </c>
      <c r="E6466">
        <f>YEAR(Hospital_Emergency_Room_Data[[#This Row],[Patient Admission Date]])</f>
        <v>2024</v>
      </c>
      <c r="F6466" s="2">
        <v>0.55902777777777779</v>
      </c>
      <c r="G6466" s="8" t="str">
        <f>TEXT(Hospital_Emergency_Room_Data[[#This Row],[Patient Admission Date]],"dddd")</f>
        <v>Wednesday</v>
      </c>
      <c r="H6466" t="s">
        <v>41</v>
      </c>
      <c r="I6466">
        <v>28</v>
      </c>
      <c r="J6466" s="5" t="s">
        <v>9220</v>
      </c>
      <c r="K6466" t="s">
        <v>21</v>
      </c>
      <c r="L6466" t="s">
        <v>9281</v>
      </c>
      <c r="M6466" t="s">
        <v>9210</v>
      </c>
      <c r="N6466">
        <v>8</v>
      </c>
      <c r="O6466">
        <v>26</v>
      </c>
      <c r="P6466" t="s">
        <v>9226</v>
      </c>
      <c r="Q6466">
        <v>30</v>
      </c>
      <c r="R6466">
        <v>13</v>
      </c>
      <c r="S6466" t="s">
        <v>9257</v>
      </c>
      <c r="T6466" t="s">
        <v>9264</v>
      </c>
      <c r="U6466" t="s">
        <v>9282</v>
      </c>
      <c r="V6466" t="str" cm="1">
        <f t="array" ref="V6466">_xlfn.IFS(Hospital_Emergency_Room_Data[[#This Row],[Day]]&lt;=10,"Start(1-10)",Hospital_Emergency_Room_Data[[#This Row],[Day]]&lt;=20,"Middle(11-20)",Hospital_Emergency_Room_Data[[#This Row],[Day]]&gt;20,"End(21-30)")</f>
        <v>End(21-30)</v>
      </c>
    </row>
    <row r="6467" spans="1:22">
      <c r="A6467">
        <v>693178496</v>
      </c>
      <c r="B6467" t="s">
        <v>6470</v>
      </c>
      <c r="C6467" s="1">
        <v>45040</v>
      </c>
      <c r="D6467" t="str">
        <f>TEXT(Hospital_Emergency_Room_Data[[#This Row],[Patient Admission Date]],"mmm")</f>
        <v>Apr</v>
      </c>
      <c r="E6467">
        <f>YEAR(Hospital_Emergency_Room_Data[[#This Row],[Patient Admission Date]])</f>
        <v>2023</v>
      </c>
      <c r="F6467" s="2">
        <v>0.25</v>
      </c>
      <c r="G6467" s="8" t="str">
        <f>TEXT(Hospital_Emergency_Room_Data[[#This Row],[Patient Admission Date]],"dddd")</f>
        <v>Monday</v>
      </c>
      <c r="H6467" t="s">
        <v>41</v>
      </c>
      <c r="I6467">
        <v>34</v>
      </c>
      <c r="J6467" s="5" t="s">
        <v>9223</v>
      </c>
      <c r="K6467" t="s">
        <v>21</v>
      </c>
      <c r="L6467" t="s">
        <v>9281</v>
      </c>
      <c r="M6467" t="s">
        <v>9210</v>
      </c>
      <c r="N6467">
        <v>8</v>
      </c>
      <c r="O6467">
        <v>52</v>
      </c>
      <c r="P6467" t="s">
        <v>9225</v>
      </c>
      <c r="Q6467">
        <v>24</v>
      </c>
      <c r="R6467">
        <v>6</v>
      </c>
      <c r="S6467" t="s">
        <v>9255</v>
      </c>
      <c r="T6467" t="s">
        <v>9264</v>
      </c>
      <c r="U6467" t="s">
        <v>9283</v>
      </c>
      <c r="V6467" t="str" cm="1">
        <f t="array" ref="V6467">_xlfn.IFS(Hospital_Emergency_Room_Data[[#This Row],[Day]]&lt;=10,"Start(1-10)",Hospital_Emergency_Room_Data[[#This Row],[Day]]&lt;=20,"Middle(11-20)",Hospital_Emergency_Room_Data[[#This Row],[Day]]&gt;20,"End(21-30)")</f>
        <v>End(21-30)</v>
      </c>
    </row>
    <row r="6468" spans="1:22">
      <c r="A6468">
        <v>264440744</v>
      </c>
      <c r="B6468" t="s">
        <v>6471</v>
      </c>
      <c r="C6468" s="1">
        <v>45486</v>
      </c>
      <c r="D6468" t="str">
        <f>TEXT(Hospital_Emergency_Room_Data[[#This Row],[Patient Admission Date]],"mmm")</f>
        <v>Jul</v>
      </c>
      <c r="E6468">
        <f>YEAR(Hospital_Emergency_Room_Data[[#This Row],[Patient Admission Date]])</f>
        <v>2024</v>
      </c>
      <c r="F6468" s="2">
        <v>0.36875000000000002</v>
      </c>
      <c r="G6468" s="8" t="str">
        <f>TEXT(Hospital_Emergency_Room_Data[[#This Row],[Patient Admission Date]],"dddd")</f>
        <v>Saturday</v>
      </c>
      <c r="H6468" t="s">
        <v>41</v>
      </c>
      <c r="I6468">
        <v>55</v>
      </c>
      <c r="J6468" s="5" t="s">
        <v>9219</v>
      </c>
      <c r="K6468" t="s">
        <v>21</v>
      </c>
      <c r="L6468" t="s">
        <v>9281</v>
      </c>
      <c r="M6468" t="s">
        <v>9210</v>
      </c>
      <c r="N6468">
        <v>8</v>
      </c>
      <c r="O6468">
        <v>19</v>
      </c>
      <c r="P6468" t="s">
        <v>9226</v>
      </c>
      <c r="Q6468">
        <v>13</v>
      </c>
      <c r="R6468">
        <v>8</v>
      </c>
      <c r="S6468" t="s">
        <v>9255</v>
      </c>
      <c r="T6468" t="s">
        <v>9265</v>
      </c>
      <c r="U6468" t="s">
        <v>9282</v>
      </c>
      <c r="V6468" t="str" cm="1">
        <f t="array" ref="V6468">_xlfn.IFS(Hospital_Emergency_Room_Data[[#This Row],[Day]]&lt;=10,"Start(1-10)",Hospital_Emergency_Room_Data[[#This Row],[Day]]&lt;=20,"Middle(11-20)",Hospital_Emergency_Room_Data[[#This Row],[Day]]&gt;20,"End(21-30)")</f>
        <v>Middle(11-20)</v>
      </c>
    </row>
    <row r="6469" spans="1:22">
      <c r="A6469">
        <v>544071814</v>
      </c>
      <c r="B6469" t="s">
        <v>6472</v>
      </c>
      <c r="C6469" s="1">
        <v>45388</v>
      </c>
      <c r="D6469" t="str">
        <f>TEXT(Hospital_Emergency_Room_Data[[#This Row],[Patient Admission Date]],"mmm")</f>
        <v>Apr</v>
      </c>
      <c r="E6469">
        <f>YEAR(Hospital_Emergency_Room_Data[[#This Row],[Patient Admission Date]])</f>
        <v>2024</v>
      </c>
      <c r="F6469" s="2">
        <v>0.33680555555555558</v>
      </c>
      <c r="G6469" s="8" t="str">
        <f>TEXT(Hospital_Emergency_Room_Data[[#This Row],[Patient Admission Date]],"dddd")</f>
        <v>Saturday</v>
      </c>
      <c r="H6469" t="s">
        <v>41</v>
      </c>
      <c r="I6469">
        <v>24</v>
      </c>
      <c r="J6469" s="5" t="s">
        <v>9220</v>
      </c>
      <c r="K6469" t="s">
        <v>21</v>
      </c>
      <c r="L6469" t="s">
        <v>9281</v>
      </c>
      <c r="M6469" t="s">
        <v>9210</v>
      </c>
      <c r="N6469">
        <v>8</v>
      </c>
      <c r="O6469">
        <v>26</v>
      </c>
      <c r="P6469" t="s">
        <v>9226</v>
      </c>
      <c r="Q6469">
        <v>6</v>
      </c>
      <c r="R6469">
        <v>8</v>
      </c>
      <c r="S6469" t="s">
        <v>9255</v>
      </c>
      <c r="T6469" t="s">
        <v>9263</v>
      </c>
      <c r="U6469" t="s">
        <v>9282</v>
      </c>
      <c r="V6469" t="str" cm="1">
        <f t="array" ref="V6469">_xlfn.IFS(Hospital_Emergency_Room_Data[[#This Row],[Day]]&lt;=10,"Start(1-10)",Hospital_Emergency_Room_Data[[#This Row],[Day]]&lt;=20,"Middle(11-20)",Hospital_Emergency_Room_Data[[#This Row],[Day]]&gt;20,"End(21-30)")</f>
        <v>Start(1-10)</v>
      </c>
    </row>
    <row r="6470" spans="1:22">
      <c r="A6470">
        <v>425905230</v>
      </c>
      <c r="B6470" t="s">
        <v>6473</v>
      </c>
      <c r="C6470" s="1">
        <v>45034</v>
      </c>
      <c r="D6470" t="str">
        <f>TEXT(Hospital_Emergency_Room_Data[[#This Row],[Patient Admission Date]],"mmm")</f>
        <v>Apr</v>
      </c>
      <c r="E6470">
        <f>YEAR(Hospital_Emergency_Room_Data[[#This Row],[Patient Admission Date]])</f>
        <v>2023</v>
      </c>
      <c r="F6470" s="2">
        <v>0.39027777777777778</v>
      </c>
      <c r="G6470" s="8" t="str">
        <f>TEXT(Hospital_Emergency_Room_Data[[#This Row],[Patient Admission Date]],"dddd")</f>
        <v>Tuesday</v>
      </c>
      <c r="H6470" t="s">
        <v>41</v>
      </c>
      <c r="I6470">
        <v>51</v>
      </c>
      <c r="J6470" s="5" t="s">
        <v>9219</v>
      </c>
      <c r="K6470" t="s">
        <v>21</v>
      </c>
      <c r="L6470" t="s">
        <v>9281</v>
      </c>
      <c r="M6470" t="s">
        <v>9210</v>
      </c>
      <c r="N6470">
        <v>8</v>
      </c>
      <c r="O6470">
        <v>34</v>
      </c>
      <c r="P6470" t="s">
        <v>9225</v>
      </c>
      <c r="Q6470">
        <v>18</v>
      </c>
      <c r="R6470">
        <v>9</v>
      </c>
      <c r="S6470" t="s">
        <v>9255</v>
      </c>
      <c r="T6470" t="s">
        <v>9262</v>
      </c>
      <c r="U6470" t="s">
        <v>9300</v>
      </c>
      <c r="V6470" t="str" cm="1">
        <f t="array" ref="V6470">_xlfn.IFS(Hospital_Emergency_Room_Data[[#This Row],[Day]]&lt;=10,"Start(1-10)",Hospital_Emergency_Room_Data[[#This Row],[Day]]&lt;=20,"Middle(11-20)",Hospital_Emergency_Room_Data[[#This Row],[Day]]&gt;20,"End(21-30)")</f>
        <v>Middle(11-20)</v>
      </c>
    </row>
    <row r="6471" spans="1:22">
      <c r="A6471">
        <v>592356777</v>
      </c>
      <c r="B6471" t="s">
        <v>6474</v>
      </c>
      <c r="C6471" s="1">
        <v>45299</v>
      </c>
      <c r="D6471" t="str">
        <f>TEXT(Hospital_Emergency_Room_Data[[#This Row],[Patient Admission Date]],"mmm")</f>
        <v>Jan</v>
      </c>
      <c r="E6471">
        <f>YEAR(Hospital_Emergency_Room_Data[[#This Row],[Patient Admission Date]])</f>
        <v>2024</v>
      </c>
      <c r="F6471" s="2">
        <v>0.71597222222222223</v>
      </c>
      <c r="G6471" s="8" t="str">
        <f>TEXT(Hospital_Emergency_Room_Data[[#This Row],[Patient Admission Date]],"dddd")</f>
        <v>Monday</v>
      </c>
      <c r="H6471" t="s">
        <v>41</v>
      </c>
      <c r="I6471">
        <v>2</v>
      </c>
      <c r="J6471" s="5" t="s">
        <v>9218</v>
      </c>
      <c r="K6471" t="s">
        <v>21</v>
      </c>
      <c r="L6471" t="s">
        <v>9281</v>
      </c>
      <c r="M6471" t="s">
        <v>9210</v>
      </c>
      <c r="N6471">
        <v>8</v>
      </c>
      <c r="O6471">
        <v>54</v>
      </c>
      <c r="P6471" t="s">
        <v>9225</v>
      </c>
      <c r="Q6471">
        <v>8</v>
      </c>
      <c r="R6471">
        <v>17</v>
      </c>
      <c r="S6471" t="s">
        <v>9257</v>
      </c>
      <c r="T6471" t="s">
        <v>9265</v>
      </c>
      <c r="U6471" t="s">
        <v>9283</v>
      </c>
      <c r="V6471" t="str" cm="1">
        <f t="array" ref="V6471">_xlfn.IFS(Hospital_Emergency_Room_Data[[#This Row],[Day]]&lt;=10,"Start(1-10)",Hospital_Emergency_Room_Data[[#This Row],[Day]]&lt;=20,"Middle(11-20)",Hospital_Emergency_Room_Data[[#This Row],[Day]]&gt;20,"End(21-30)")</f>
        <v>Start(1-10)</v>
      </c>
    </row>
    <row r="6472" spans="1:22">
      <c r="A6472">
        <v>584236375</v>
      </c>
      <c r="B6472" t="s">
        <v>6475</v>
      </c>
      <c r="C6472" s="1">
        <v>45177</v>
      </c>
      <c r="D6472" t="str">
        <f>TEXT(Hospital_Emergency_Room_Data[[#This Row],[Patient Admission Date]],"mmm")</f>
        <v>Sep</v>
      </c>
      <c r="E6472">
        <f>YEAR(Hospital_Emergency_Room_Data[[#This Row],[Patient Admission Date]])</f>
        <v>2023</v>
      </c>
      <c r="F6472" s="2">
        <v>9.930555555555555E-2</v>
      </c>
      <c r="G6472" s="8" t="str">
        <f>TEXT(Hospital_Emergency_Room_Data[[#This Row],[Patient Admission Date]],"dddd")</f>
        <v>Friday</v>
      </c>
      <c r="H6472" t="s">
        <v>41</v>
      </c>
      <c r="I6472">
        <v>25</v>
      </c>
      <c r="J6472" s="5" t="s">
        <v>9220</v>
      </c>
      <c r="K6472" t="s">
        <v>21</v>
      </c>
      <c r="L6472" t="s">
        <v>9281</v>
      </c>
      <c r="M6472" t="s">
        <v>9210</v>
      </c>
      <c r="N6472">
        <v>8</v>
      </c>
      <c r="O6472">
        <v>24</v>
      </c>
      <c r="P6472" t="s">
        <v>9226</v>
      </c>
      <c r="Q6472">
        <v>8</v>
      </c>
      <c r="R6472">
        <v>2</v>
      </c>
      <c r="S6472" t="s">
        <v>9258</v>
      </c>
      <c r="T6472" t="s">
        <v>9265</v>
      </c>
      <c r="U6472" t="s">
        <v>9282</v>
      </c>
      <c r="V6472" t="str" cm="1">
        <f t="array" ref="V6472">_xlfn.IFS(Hospital_Emergency_Room_Data[[#This Row],[Day]]&lt;=10,"Start(1-10)",Hospital_Emergency_Room_Data[[#This Row],[Day]]&lt;=20,"Middle(11-20)",Hospital_Emergency_Room_Data[[#This Row],[Day]]&gt;20,"End(21-30)")</f>
        <v>Start(1-10)</v>
      </c>
    </row>
    <row r="6473" spans="1:22">
      <c r="A6473">
        <v>493686784</v>
      </c>
      <c r="B6473" t="s">
        <v>6476</v>
      </c>
      <c r="C6473" s="1">
        <v>45485</v>
      </c>
      <c r="D6473" t="str">
        <f>TEXT(Hospital_Emergency_Room_Data[[#This Row],[Patient Admission Date]],"mmm")</f>
        <v>Jul</v>
      </c>
      <c r="E6473">
        <f>YEAR(Hospital_Emergency_Room_Data[[#This Row],[Patient Admission Date]])</f>
        <v>2024</v>
      </c>
      <c r="F6473" s="2">
        <v>5.347222222222222E-2</v>
      </c>
      <c r="G6473" s="8" t="str">
        <f>TEXT(Hospital_Emergency_Room_Data[[#This Row],[Patient Admission Date]],"dddd")</f>
        <v>Friday</v>
      </c>
      <c r="H6473" t="s">
        <v>41</v>
      </c>
      <c r="I6473">
        <v>3</v>
      </c>
      <c r="J6473" s="5" t="s">
        <v>9218</v>
      </c>
      <c r="K6473" t="s">
        <v>21</v>
      </c>
      <c r="L6473" t="s">
        <v>9281</v>
      </c>
      <c r="M6473" t="s">
        <v>9210</v>
      </c>
      <c r="N6473">
        <v>9</v>
      </c>
      <c r="O6473">
        <v>34</v>
      </c>
      <c r="P6473" t="s">
        <v>9225</v>
      </c>
      <c r="Q6473">
        <v>12</v>
      </c>
      <c r="R6473">
        <v>1</v>
      </c>
      <c r="S6473" t="s">
        <v>9258</v>
      </c>
      <c r="T6473" t="s">
        <v>9265</v>
      </c>
      <c r="U6473" t="s">
        <v>9300</v>
      </c>
      <c r="V6473" t="str" cm="1">
        <f t="array" ref="V6473">_xlfn.IFS(Hospital_Emergency_Room_Data[[#This Row],[Day]]&lt;=10,"Start(1-10)",Hospital_Emergency_Room_Data[[#This Row],[Day]]&lt;=20,"Middle(11-20)",Hospital_Emergency_Room_Data[[#This Row],[Day]]&gt;20,"End(21-30)")</f>
        <v>Middle(11-20)</v>
      </c>
    </row>
    <row r="6474" spans="1:22">
      <c r="A6474">
        <v>894909359</v>
      </c>
      <c r="B6474" t="s">
        <v>6477</v>
      </c>
      <c r="C6474" s="1">
        <v>45551</v>
      </c>
      <c r="D6474" t="str">
        <f>TEXT(Hospital_Emergency_Room_Data[[#This Row],[Patient Admission Date]],"mmm")</f>
        <v>Sep</v>
      </c>
      <c r="E6474">
        <f>YEAR(Hospital_Emergency_Room_Data[[#This Row],[Patient Admission Date]])</f>
        <v>2024</v>
      </c>
      <c r="F6474" s="2">
        <v>0.81458333333333333</v>
      </c>
      <c r="G6474" s="8" t="str">
        <f>TEXT(Hospital_Emergency_Room_Data[[#This Row],[Patient Admission Date]],"dddd")</f>
        <v>Monday</v>
      </c>
      <c r="H6474" t="s">
        <v>41</v>
      </c>
      <c r="I6474">
        <v>66</v>
      </c>
      <c r="J6474" s="5" t="s">
        <v>9217</v>
      </c>
      <c r="K6474" t="s">
        <v>21</v>
      </c>
      <c r="L6474" t="s">
        <v>9281</v>
      </c>
      <c r="M6474" t="s">
        <v>9210</v>
      </c>
      <c r="N6474">
        <v>10</v>
      </c>
      <c r="O6474">
        <v>34</v>
      </c>
      <c r="P6474" t="s">
        <v>9225</v>
      </c>
      <c r="Q6474">
        <v>16</v>
      </c>
      <c r="R6474">
        <v>19</v>
      </c>
      <c r="S6474" t="s">
        <v>9256</v>
      </c>
      <c r="T6474" t="s">
        <v>9262</v>
      </c>
      <c r="U6474" t="s">
        <v>9300</v>
      </c>
      <c r="V6474" t="str" cm="1">
        <f t="array" ref="V6474">_xlfn.IFS(Hospital_Emergency_Room_Data[[#This Row],[Day]]&lt;=10,"Start(1-10)",Hospital_Emergency_Room_Data[[#This Row],[Day]]&lt;=20,"Middle(11-20)",Hospital_Emergency_Room_Data[[#This Row],[Day]]&gt;20,"End(21-30)")</f>
        <v>Middle(11-20)</v>
      </c>
    </row>
    <row r="6475" spans="1:22">
      <c r="A6475">
        <v>828865241</v>
      </c>
      <c r="B6475" t="s">
        <v>6478</v>
      </c>
      <c r="C6475" s="1">
        <v>45509</v>
      </c>
      <c r="D6475" t="str">
        <f>TEXT(Hospital_Emergency_Room_Data[[#This Row],[Patient Admission Date]],"mmm")</f>
        <v>Aug</v>
      </c>
      <c r="E6475">
        <f>YEAR(Hospital_Emergency_Room_Data[[#This Row],[Patient Admission Date]])</f>
        <v>2024</v>
      </c>
      <c r="F6475" s="2">
        <v>0.57638888888888884</v>
      </c>
      <c r="G6475" s="8" t="str">
        <f>TEXT(Hospital_Emergency_Room_Data[[#This Row],[Patient Admission Date]],"dddd")</f>
        <v>Monday</v>
      </c>
      <c r="H6475" t="s">
        <v>41</v>
      </c>
      <c r="I6475">
        <v>72</v>
      </c>
      <c r="J6475" s="5" t="s">
        <v>9222</v>
      </c>
      <c r="K6475" t="s">
        <v>21</v>
      </c>
      <c r="L6475" t="s">
        <v>9281</v>
      </c>
      <c r="M6475" t="s">
        <v>9210</v>
      </c>
      <c r="N6475">
        <v>10</v>
      </c>
      <c r="O6475">
        <v>52</v>
      </c>
      <c r="P6475" t="s">
        <v>9225</v>
      </c>
      <c r="Q6475">
        <v>5</v>
      </c>
      <c r="R6475">
        <v>13</v>
      </c>
      <c r="S6475" t="s">
        <v>9257</v>
      </c>
      <c r="T6475" t="s">
        <v>9263</v>
      </c>
      <c r="U6475" t="s">
        <v>9283</v>
      </c>
      <c r="V6475" t="str" cm="1">
        <f t="array" ref="V6475">_xlfn.IFS(Hospital_Emergency_Room_Data[[#This Row],[Day]]&lt;=10,"Start(1-10)",Hospital_Emergency_Room_Data[[#This Row],[Day]]&lt;=20,"Middle(11-20)",Hospital_Emergency_Room_Data[[#This Row],[Day]]&gt;20,"End(21-30)")</f>
        <v>Start(1-10)</v>
      </c>
    </row>
    <row r="6476" spans="1:22">
      <c r="A6476">
        <v>837410932</v>
      </c>
      <c r="B6476" t="s">
        <v>6479</v>
      </c>
      <c r="C6476" s="1">
        <v>45434</v>
      </c>
      <c r="D6476" t="str">
        <f>TEXT(Hospital_Emergency_Room_Data[[#This Row],[Patient Admission Date]],"mmm")</f>
        <v>May</v>
      </c>
      <c r="E6476">
        <f>YEAR(Hospital_Emergency_Room_Data[[#This Row],[Patient Admission Date]])</f>
        <v>2024</v>
      </c>
      <c r="F6476" s="2">
        <v>7.2916666666666671E-2</v>
      </c>
      <c r="G6476" s="8" t="str">
        <f>TEXT(Hospital_Emergency_Room_Data[[#This Row],[Patient Admission Date]],"dddd")</f>
        <v>Wednesday</v>
      </c>
      <c r="H6476" t="s">
        <v>41</v>
      </c>
      <c r="I6476">
        <v>10</v>
      </c>
      <c r="J6476" s="5" t="s">
        <v>9221</v>
      </c>
      <c r="K6476" t="s">
        <v>21</v>
      </c>
      <c r="L6476" t="s">
        <v>9281</v>
      </c>
      <c r="M6476" t="s">
        <v>9210</v>
      </c>
      <c r="N6476">
        <v>10</v>
      </c>
      <c r="O6476">
        <v>31</v>
      </c>
      <c r="P6476" t="s">
        <v>9225</v>
      </c>
      <c r="Q6476">
        <v>22</v>
      </c>
      <c r="R6476">
        <v>1</v>
      </c>
      <c r="S6476" t="s">
        <v>9258</v>
      </c>
      <c r="T6476" t="s">
        <v>9264</v>
      </c>
      <c r="U6476" t="s">
        <v>9300</v>
      </c>
      <c r="V6476" t="str" cm="1">
        <f t="array" ref="V6476">_xlfn.IFS(Hospital_Emergency_Room_Data[[#This Row],[Day]]&lt;=10,"Start(1-10)",Hospital_Emergency_Room_Data[[#This Row],[Day]]&lt;=20,"Middle(11-20)",Hospital_Emergency_Room_Data[[#This Row],[Day]]&gt;20,"End(21-30)")</f>
        <v>End(21-30)</v>
      </c>
    </row>
    <row r="6477" spans="1:22">
      <c r="A6477">
        <v>254123223</v>
      </c>
      <c r="B6477" t="s">
        <v>6480</v>
      </c>
      <c r="C6477" s="1">
        <v>45190</v>
      </c>
      <c r="D6477" t="str">
        <f>TEXT(Hospital_Emergency_Room_Data[[#This Row],[Patient Admission Date]],"mmm")</f>
        <v>Sep</v>
      </c>
      <c r="E6477">
        <f>YEAR(Hospital_Emergency_Room_Data[[#This Row],[Patient Admission Date]])</f>
        <v>2023</v>
      </c>
      <c r="F6477" s="2">
        <v>0.65347222222222223</v>
      </c>
      <c r="G6477" s="8" t="str">
        <f>TEXT(Hospital_Emergency_Room_Data[[#This Row],[Patient Admission Date]],"dddd")</f>
        <v>Thursday</v>
      </c>
      <c r="H6477" t="s">
        <v>41</v>
      </c>
      <c r="I6477">
        <v>10</v>
      </c>
      <c r="J6477" s="5" t="s">
        <v>9221</v>
      </c>
      <c r="K6477" t="s">
        <v>21</v>
      </c>
      <c r="L6477" t="s">
        <v>9281</v>
      </c>
      <c r="M6477" t="s">
        <v>9210</v>
      </c>
      <c r="N6477">
        <v>10</v>
      </c>
      <c r="O6477">
        <v>16</v>
      </c>
      <c r="P6477" t="s">
        <v>9226</v>
      </c>
      <c r="Q6477">
        <v>21</v>
      </c>
      <c r="R6477">
        <v>15</v>
      </c>
      <c r="S6477" t="s">
        <v>9257</v>
      </c>
      <c r="T6477" t="s">
        <v>9262</v>
      </c>
      <c r="U6477" t="s">
        <v>9282</v>
      </c>
      <c r="V6477" t="str" cm="1">
        <f t="array" ref="V6477">_xlfn.IFS(Hospital_Emergency_Room_Data[[#This Row],[Day]]&lt;=10,"Start(1-10)",Hospital_Emergency_Room_Data[[#This Row],[Day]]&lt;=20,"Middle(11-20)",Hospital_Emergency_Room_Data[[#This Row],[Day]]&gt;20,"End(21-30)")</f>
        <v>End(21-30)</v>
      </c>
    </row>
    <row r="6478" spans="1:22">
      <c r="A6478">
        <v>693791702</v>
      </c>
      <c r="B6478" t="s">
        <v>6481</v>
      </c>
      <c r="C6478" s="1">
        <v>45247</v>
      </c>
      <c r="D6478" t="str">
        <f>TEXT(Hospital_Emergency_Room_Data[[#This Row],[Patient Admission Date]],"mmm")</f>
        <v>Nov</v>
      </c>
      <c r="E6478">
        <f>YEAR(Hospital_Emergency_Room_Data[[#This Row],[Patient Admission Date]])</f>
        <v>2023</v>
      </c>
      <c r="F6478" s="2">
        <v>0.78541666666666665</v>
      </c>
      <c r="G6478" s="8" t="str">
        <f>TEXT(Hospital_Emergency_Room_Data[[#This Row],[Patient Admission Date]],"dddd")</f>
        <v>Friday</v>
      </c>
      <c r="H6478" t="s">
        <v>41</v>
      </c>
      <c r="I6478">
        <v>9</v>
      </c>
      <c r="J6478" s="5" t="s">
        <v>9221</v>
      </c>
      <c r="K6478" t="s">
        <v>21</v>
      </c>
      <c r="L6478" t="s">
        <v>9281</v>
      </c>
      <c r="M6478" t="s">
        <v>9210</v>
      </c>
      <c r="N6478">
        <v>10</v>
      </c>
      <c r="O6478">
        <v>12</v>
      </c>
      <c r="P6478" t="s">
        <v>9226</v>
      </c>
      <c r="Q6478">
        <v>17</v>
      </c>
      <c r="R6478">
        <v>18</v>
      </c>
      <c r="S6478" t="s">
        <v>9256</v>
      </c>
      <c r="T6478" t="s">
        <v>9262</v>
      </c>
      <c r="U6478" t="s">
        <v>9282</v>
      </c>
      <c r="V6478" t="str" cm="1">
        <f t="array" ref="V6478">_xlfn.IFS(Hospital_Emergency_Room_Data[[#This Row],[Day]]&lt;=10,"Start(1-10)",Hospital_Emergency_Room_Data[[#This Row],[Day]]&lt;=20,"Middle(11-20)",Hospital_Emergency_Room_Data[[#This Row],[Day]]&gt;20,"End(21-30)")</f>
        <v>Middle(11-20)</v>
      </c>
    </row>
    <row r="6479" spans="1:22">
      <c r="A6479">
        <v>681565046</v>
      </c>
      <c r="B6479" t="s">
        <v>6482</v>
      </c>
      <c r="C6479" s="1">
        <v>45517</v>
      </c>
      <c r="D6479" t="str">
        <f>TEXT(Hospital_Emergency_Room_Data[[#This Row],[Patient Admission Date]],"mmm")</f>
        <v>Aug</v>
      </c>
      <c r="E6479">
        <f>YEAR(Hospital_Emergency_Room_Data[[#This Row],[Patient Admission Date]])</f>
        <v>2024</v>
      </c>
      <c r="F6479" s="2">
        <v>0.96736111111111112</v>
      </c>
      <c r="G6479" s="8" t="str">
        <f>TEXT(Hospital_Emergency_Room_Data[[#This Row],[Patient Admission Date]],"dddd")</f>
        <v>Tuesday</v>
      </c>
      <c r="H6479" t="s">
        <v>41</v>
      </c>
      <c r="I6479">
        <v>65</v>
      </c>
      <c r="J6479" s="5" t="s">
        <v>9217</v>
      </c>
      <c r="K6479" t="s">
        <v>21</v>
      </c>
      <c r="L6479" t="s">
        <v>9281</v>
      </c>
      <c r="M6479" t="s">
        <v>9210</v>
      </c>
      <c r="N6479">
        <v>10</v>
      </c>
      <c r="O6479">
        <v>45</v>
      </c>
      <c r="P6479" t="s">
        <v>9225</v>
      </c>
      <c r="Q6479">
        <v>13</v>
      </c>
      <c r="R6479">
        <v>23</v>
      </c>
      <c r="S6479" t="s">
        <v>9256</v>
      </c>
      <c r="T6479" t="s">
        <v>9265</v>
      </c>
      <c r="U6479" t="s">
        <v>9300</v>
      </c>
      <c r="V6479" t="str" cm="1">
        <f t="array" ref="V6479">_xlfn.IFS(Hospital_Emergency_Room_Data[[#This Row],[Day]]&lt;=10,"Start(1-10)",Hospital_Emergency_Room_Data[[#This Row],[Day]]&lt;=20,"Middle(11-20)",Hospital_Emergency_Room_Data[[#This Row],[Day]]&gt;20,"End(21-30)")</f>
        <v>Middle(11-20)</v>
      </c>
    </row>
    <row r="6480" spans="1:22">
      <c r="A6480">
        <v>809511881</v>
      </c>
      <c r="B6480" t="s">
        <v>6483</v>
      </c>
      <c r="C6480" s="1">
        <v>45416</v>
      </c>
      <c r="D6480" t="str">
        <f>TEXT(Hospital_Emergency_Room_Data[[#This Row],[Patient Admission Date]],"mmm")</f>
        <v>May</v>
      </c>
      <c r="E6480">
        <f>YEAR(Hospital_Emergency_Room_Data[[#This Row],[Patient Admission Date]])</f>
        <v>2024</v>
      </c>
      <c r="F6480" s="2">
        <v>0.89583333333333337</v>
      </c>
      <c r="G6480" s="8" t="str">
        <f>TEXT(Hospital_Emergency_Room_Data[[#This Row],[Patient Admission Date]],"dddd")</f>
        <v>Saturday</v>
      </c>
      <c r="H6480" t="s">
        <v>41</v>
      </c>
      <c r="I6480">
        <v>37</v>
      </c>
      <c r="J6480" s="5" t="s">
        <v>9223</v>
      </c>
      <c r="K6480" t="s">
        <v>21</v>
      </c>
      <c r="L6480" t="s">
        <v>16</v>
      </c>
      <c r="M6480" t="s">
        <v>9210</v>
      </c>
      <c r="O6480">
        <v>37</v>
      </c>
      <c r="P6480" t="s">
        <v>9225</v>
      </c>
      <c r="Q6480">
        <v>4</v>
      </c>
      <c r="R6480">
        <v>21</v>
      </c>
      <c r="S6480" t="s">
        <v>9256</v>
      </c>
      <c r="T6480" t="s">
        <v>9263</v>
      </c>
      <c r="U6480" t="s">
        <v>9300</v>
      </c>
      <c r="V6480" t="str" cm="1">
        <f t="array" ref="V6480">_xlfn.IFS(Hospital_Emergency_Room_Data[[#This Row],[Day]]&lt;=10,"Start(1-10)",Hospital_Emergency_Room_Data[[#This Row],[Day]]&lt;=20,"Middle(11-20)",Hospital_Emergency_Room_Data[[#This Row],[Day]]&gt;20,"End(21-30)")</f>
        <v>Start(1-10)</v>
      </c>
    </row>
    <row r="6481" spans="1:22">
      <c r="A6481">
        <v>373251214</v>
      </c>
      <c r="B6481" t="s">
        <v>6484</v>
      </c>
      <c r="C6481" s="1">
        <v>45407</v>
      </c>
      <c r="D6481" t="str">
        <f>TEXT(Hospital_Emergency_Room_Data[[#This Row],[Patient Admission Date]],"mmm")</f>
        <v>Apr</v>
      </c>
      <c r="E6481">
        <f>YEAR(Hospital_Emergency_Room_Data[[#This Row],[Patient Admission Date]])</f>
        <v>2024</v>
      </c>
      <c r="F6481" s="2">
        <v>0.43194444444444446</v>
      </c>
      <c r="G6481" s="8" t="str">
        <f>TEXT(Hospital_Emergency_Room_Data[[#This Row],[Patient Admission Date]],"dddd")</f>
        <v>Thursday</v>
      </c>
      <c r="H6481" t="s">
        <v>41</v>
      </c>
      <c r="I6481">
        <v>3</v>
      </c>
      <c r="J6481" s="5" t="s">
        <v>9218</v>
      </c>
      <c r="K6481" t="s">
        <v>21</v>
      </c>
      <c r="L6481" t="s">
        <v>16</v>
      </c>
      <c r="M6481" t="s">
        <v>9210</v>
      </c>
      <c r="O6481">
        <v>43</v>
      </c>
      <c r="P6481" t="s">
        <v>9225</v>
      </c>
      <c r="Q6481">
        <v>25</v>
      </c>
      <c r="R6481">
        <v>10</v>
      </c>
      <c r="S6481" t="s">
        <v>9255</v>
      </c>
      <c r="T6481" t="s">
        <v>9264</v>
      </c>
      <c r="U6481" t="s">
        <v>9300</v>
      </c>
      <c r="V6481" t="str" cm="1">
        <f t="array" ref="V6481">_xlfn.IFS(Hospital_Emergency_Room_Data[[#This Row],[Day]]&lt;=10,"Start(1-10)",Hospital_Emergency_Room_Data[[#This Row],[Day]]&lt;=20,"Middle(11-20)",Hospital_Emergency_Room_Data[[#This Row],[Day]]&gt;20,"End(21-30)")</f>
        <v>End(21-30)</v>
      </c>
    </row>
    <row r="6482" spans="1:22">
      <c r="A6482">
        <v>148911392</v>
      </c>
      <c r="B6482" t="s">
        <v>6485</v>
      </c>
      <c r="C6482" s="1">
        <v>45560</v>
      </c>
      <c r="D6482" t="str">
        <f>TEXT(Hospital_Emergency_Room_Data[[#This Row],[Patient Admission Date]],"mmm")</f>
        <v>Sep</v>
      </c>
      <c r="E6482">
        <f>YEAR(Hospital_Emergency_Room_Data[[#This Row],[Patient Admission Date]])</f>
        <v>2024</v>
      </c>
      <c r="F6482" s="2">
        <v>0.8881944444444444</v>
      </c>
      <c r="G6482" s="8" t="str">
        <f>TEXT(Hospital_Emergency_Room_Data[[#This Row],[Patient Admission Date]],"dddd")</f>
        <v>Wednesday</v>
      </c>
      <c r="H6482" t="s">
        <v>41</v>
      </c>
      <c r="I6482">
        <v>67</v>
      </c>
      <c r="J6482" s="5" t="s">
        <v>9217</v>
      </c>
      <c r="K6482" t="s">
        <v>21</v>
      </c>
      <c r="L6482" t="s">
        <v>16</v>
      </c>
      <c r="M6482" t="s">
        <v>9210</v>
      </c>
      <c r="O6482">
        <v>33</v>
      </c>
      <c r="P6482" t="s">
        <v>9225</v>
      </c>
      <c r="Q6482">
        <v>25</v>
      </c>
      <c r="R6482">
        <v>21</v>
      </c>
      <c r="S6482" t="s">
        <v>9256</v>
      </c>
      <c r="T6482" t="s">
        <v>9264</v>
      </c>
      <c r="U6482" t="s">
        <v>9300</v>
      </c>
      <c r="V6482" t="str" cm="1">
        <f t="array" ref="V6482">_xlfn.IFS(Hospital_Emergency_Room_Data[[#This Row],[Day]]&lt;=10,"Start(1-10)",Hospital_Emergency_Room_Data[[#This Row],[Day]]&lt;=20,"Middle(11-20)",Hospital_Emergency_Room_Data[[#This Row],[Day]]&gt;20,"End(21-30)")</f>
        <v>End(21-30)</v>
      </c>
    </row>
    <row r="6483" spans="1:22">
      <c r="A6483">
        <v>521262024</v>
      </c>
      <c r="B6483" t="s">
        <v>6486</v>
      </c>
      <c r="C6483" s="1">
        <v>45120</v>
      </c>
      <c r="D6483" t="str">
        <f>TEXT(Hospital_Emergency_Room_Data[[#This Row],[Patient Admission Date]],"mmm")</f>
        <v>Jul</v>
      </c>
      <c r="E6483">
        <f>YEAR(Hospital_Emergency_Room_Data[[#This Row],[Patient Admission Date]])</f>
        <v>2023</v>
      </c>
      <c r="F6483" s="2">
        <v>0.68333333333333335</v>
      </c>
      <c r="G6483" s="8" t="str">
        <f>TEXT(Hospital_Emergency_Room_Data[[#This Row],[Patient Admission Date]],"dddd")</f>
        <v>Thursday</v>
      </c>
      <c r="H6483" t="s">
        <v>41</v>
      </c>
      <c r="I6483">
        <v>30</v>
      </c>
      <c r="J6483" s="5" t="s">
        <v>9223</v>
      </c>
      <c r="K6483" t="s">
        <v>21</v>
      </c>
      <c r="L6483" t="s">
        <v>16</v>
      </c>
      <c r="M6483" t="s">
        <v>9210</v>
      </c>
      <c r="O6483">
        <v>34</v>
      </c>
      <c r="P6483" t="s">
        <v>9225</v>
      </c>
      <c r="Q6483">
        <v>13</v>
      </c>
      <c r="R6483">
        <v>16</v>
      </c>
      <c r="S6483" t="s">
        <v>9257</v>
      </c>
      <c r="T6483" t="s">
        <v>9265</v>
      </c>
      <c r="U6483" t="s">
        <v>9300</v>
      </c>
      <c r="V6483" t="str" cm="1">
        <f t="array" ref="V6483">_xlfn.IFS(Hospital_Emergency_Room_Data[[#This Row],[Day]]&lt;=10,"Start(1-10)",Hospital_Emergency_Room_Data[[#This Row],[Day]]&lt;=20,"Middle(11-20)",Hospital_Emergency_Room_Data[[#This Row],[Day]]&gt;20,"End(21-30)")</f>
        <v>Middle(11-20)</v>
      </c>
    </row>
    <row r="6484" spans="1:22">
      <c r="A6484">
        <v>375834532</v>
      </c>
      <c r="B6484" t="s">
        <v>6487</v>
      </c>
      <c r="C6484" s="1">
        <v>45408</v>
      </c>
      <c r="D6484" t="str">
        <f>TEXT(Hospital_Emergency_Room_Data[[#This Row],[Patient Admission Date]],"mmm")</f>
        <v>Apr</v>
      </c>
      <c r="E6484">
        <f>YEAR(Hospital_Emergency_Room_Data[[#This Row],[Patient Admission Date]])</f>
        <v>2024</v>
      </c>
      <c r="F6484" s="2">
        <v>0.32361111111111113</v>
      </c>
      <c r="G6484" s="8" t="str">
        <f>TEXT(Hospital_Emergency_Room_Data[[#This Row],[Patient Admission Date]],"dddd")</f>
        <v>Friday</v>
      </c>
      <c r="H6484" t="s">
        <v>41</v>
      </c>
      <c r="I6484">
        <v>42</v>
      </c>
      <c r="J6484" s="5" t="s">
        <v>9223</v>
      </c>
      <c r="K6484" t="s">
        <v>21</v>
      </c>
      <c r="L6484" t="s">
        <v>16</v>
      </c>
      <c r="M6484" t="s">
        <v>9210</v>
      </c>
      <c r="O6484">
        <v>56</v>
      </c>
      <c r="P6484" t="s">
        <v>9225</v>
      </c>
      <c r="Q6484">
        <v>26</v>
      </c>
      <c r="R6484">
        <v>7</v>
      </c>
      <c r="S6484" t="s">
        <v>9255</v>
      </c>
      <c r="T6484" t="s">
        <v>9264</v>
      </c>
      <c r="U6484" t="s">
        <v>9283</v>
      </c>
      <c r="V6484" t="str" cm="1">
        <f t="array" ref="V6484">_xlfn.IFS(Hospital_Emergency_Room_Data[[#This Row],[Day]]&lt;=10,"Start(1-10)",Hospital_Emergency_Room_Data[[#This Row],[Day]]&lt;=20,"Middle(11-20)",Hospital_Emergency_Room_Data[[#This Row],[Day]]&gt;20,"End(21-30)")</f>
        <v>End(21-30)</v>
      </c>
    </row>
    <row r="6485" spans="1:22">
      <c r="A6485">
        <v>436493831</v>
      </c>
      <c r="B6485" t="s">
        <v>6488</v>
      </c>
      <c r="C6485" s="1">
        <v>45052</v>
      </c>
      <c r="D6485" t="str">
        <f>TEXT(Hospital_Emergency_Room_Data[[#This Row],[Patient Admission Date]],"mmm")</f>
        <v>May</v>
      </c>
      <c r="E6485">
        <f>YEAR(Hospital_Emergency_Room_Data[[#This Row],[Patient Admission Date]])</f>
        <v>2023</v>
      </c>
      <c r="F6485" s="2">
        <v>0.76666666666666672</v>
      </c>
      <c r="G6485" s="8" t="str">
        <f>TEXT(Hospital_Emergency_Room_Data[[#This Row],[Patient Admission Date]],"dddd")</f>
        <v>Saturday</v>
      </c>
      <c r="H6485" t="s">
        <v>41</v>
      </c>
      <c r="I6485">
        <v>45</v>
      </c>
      <c r="J6485" s="5" t="s">
        <v>9219</v>
      </c>
      <c r="K6485" t="s">
        <v>21</v>
      </c>
      <c r="L6485" t="s">
        <v>16</v>
      </c>
      <c r="M6485" t="s">
        <v>9210</v>
      </c>
      <c r="O6485">
        <v>41</v>
      </c>
      <c r="P6485" t="s">
        <v>9225</v>
      </c>
      <c r="Q6485">
        <v>6</v>
      </c>
      <c r="R6485">
        <v>18</v>
      </c>
      <c r="S6485" t="s">
        <v>9256</v>
      </c>
      <c r="T6485" t="s">
        <v>9263</v>
      </c>
      <c r="U6485" t="s">
        <v>9300</v>
      </c>
      <c r="V6485" t="str" cm="1">
        <f t="array" ref="V6485">_xlfn.IFS(Hospital_Emergency_Room_Data[[#This Row],[Day]]&lt;=10,"Start(1-10)",Hospital_Emergency_Room_Data[[#This Row],[Day]]&lt;=20,"Middle(11-20)",Hospital_Emergency_Room_Data[[#This Row],[Day]]&gt;20,"End(21-30)")</f>
        <v>Start(1-10)</v>
      </c>
    </row>
    <row r="6486" spans="1:22">
      <c r="A6486">
        <v>245930711</v>
      </c>
      <c r="B6486" t="s">
        <v>6489</v>
      </c>
      <c r="C6486" s="1">
        <v>45353</v>
      </c>
      <c r="D6486" t="str">
        <f>TEXT(Hospital_Emergency_Room_Data[[#This Row],[Patient Admission Date]],"mmm")</f>
        <v>Mar</v>
      </c>
      <c r="E6486">
        <f>YEAR(Hospital_Emergency_Room_Data[[#This Row],[Patient Admission Date]])</f>
        <v>2024</v>
      </c>
      <c r="F6486" s="2">
        <v>0.40972222222222221</v>
      </c>
      <c r="G6486" s="8" t="str">
        <f>TEXT(Hospital_Emergency_Room_Data[[#This Row],[Patient Admission Date]],"dddd")</f>
        <v>Saturday</v>
      </c>
      <c r="H6486" t="s">
        <v>41</v>
      </c>
      <c r="I6486">
        <v>67</v>
      </c>
      <c r="J6486" s="5" t="s">
        <v>9217</v>
      </c>
      <c r="K6486" t="s">
        <v>21</v>
      </c>
      <c r="L6486" t="s">
        <v>16</v>
      </c>
      <c r="M6486" t="s">
        <v>9210</v>
      </c>
      <c r="O6486">
        <v>47</v>
      </c>
      <c r="P6486" t="s">
        <v>9225</v>
      </c>
      <c r="Q6486">
        <v>2</v>
      </c>
      <c r="R6486">
        <v>9</v>
      </c>
      <c r="S6486" t="s">
        <v>9255</v>
      </c>
      <c r="T6486" t="s">
        <v>9263</v>
      </c>
      <c r="U6486" t="s">
        <v>9283</v>
      </c>
      <c r="V6486" t="str" cm="1">
        <f t="array" ref="V6486">_xlfn.IFS(Hospital_Emergency_Room_Data[[#This Row],[Day]]&lt;=10,"Start(1-10)",Hospital_Emergency_Room_Data[[#This Row],[Day]]&lt;=20,"Middle(11-20)",Hospital_Emergency_Room_Data[[#This Row],[Day]]&gt;20,"End(21-30)")</f>
        <v>Start(1-10)</v>
      </c>
    </row>
    <row r="6487" spans="1:22">
      <c r="A6487">
        <v>676762593</v>
      </c>
      <c r="B6487" t="s">
        <v>6490</v>
      </c>
      <c r="C6487" s="1">
        <v>45322</v>
      </c>
      <c r="D6487" t="str">
        <f>TEXT(Hospital_Emergency_Room_Data[[#This Row],[Patient Admission Date]],"mmm")</f>
        <v>Jan</v>
      </c>
      <c r="E6487">
        <f>YEAR(Hospital_Emergency_Room_Data[[#This Row],[Patient Admission Date]])</f>
        <v>2024</v>
      </c>
      <c r="F6487" s="2">
        <v>0.24236111111111111</v>
      </c>
      <c r="G6487" s="8" t="str">
        <f>TEXT(Hospital_Emergency_Room_Data[[#This Row],[Patient Admission Date]],"dddd")</f>
        <v>Wednesday</v>
      </c>
      <c r="H6487" t="s">
        <v>41</v>
      </c>
      <c r="I6487">
        <v>77</v>
      </c>
      <c r="J6487" s="5" t="s">
        <v>9222</v>
      </c>
      <c r="K6487" t="s">
        <v>21</v>
      </c>
      <c r="L6487" t="s">
        <v>16</v>
      </c>
      <c r="M6487" t="s">
        <v>9210</v>
      </c>
      <c r="O6487">
        <v>14</v>
      </c>
      <c r="P6487" t="s">
        <v>9226</v>
      </c>
      <c r="Q6487">
        <v>31</v>
      </c>
      <c r="R6487">
        <v>5</v>
      </c>
      <c r="S6487" t="s">
        <v>9258</v>
      </c>
      <c r="T6487" t="s">
        <v>9264</v>
      </c>
      <c r="U6487" t="s">
        <v>9282</v>
      </c>
      <c r="V6487" t="str" cm="1">
        <f t="array" ref="V6487">_xlfn.IFS(Hospital_Emergency_Room_Data[[#This Row],[Day]]&lt;=10,"Start(1-10)",Hospital_Emergency_Room_Data[[#This Row],[Day]]&lt;=20,"Middle(11-20)",Hospital_Emergency_Room_Data[[#This Row],[Day]]&gt;20,"End(21-30)")</f>
        <v>End(21-30)</v>
      </c>
    </row>
    <row r="6488" spans="1:22">
      <c r="A6488">
        <v>702540548</v>
      </c>
      <c r="B6488" t="s">
        <v>6491</v>
      </c>
      <c r="C6488" s="1">
        <v>45252</v>
      </c>
      <c r="D6488" t="str">
        <f>TEXT(Hospital_Emergency_Room_Data[[#This Row],[Patient Admission Date]],"mmm")</f>
        <v>Nov</v>
      </c>
      <c r="E6488">
        <f>YEAR(Hospital_Emergency_Room_Data[[#This Row],[Patient Admission Date]])</f>
        <v>2023</v>
      </c>
      <c r="F6488" s="2">
        <v>0.95902777777777781</v>
      </c>
      <c r="G6488" s="8" t="str">
        <f>TEXT(Hospital_Emergency_Room_Data[[#This Row],[Patient Admission Date]],"dddd")</f>
        <v>Wednesday</v>
      </c>
      <c r="H6488" t="s">
        <v>41</v>
      </c>
      <c r="I6488">
        <v>53</v>
      </c>
      <c r="J6488" s="5" t="s">
        <v>9219</v>
      </c>
      <c r="K6488" t="s">
        <v>21</v>
      </c>
      <c r="L6488" t="s">
        <v>16</v>
      </c>
      <c r="M6488" t="s">
        <v>9210</v>
      </c>
      <c r="O6488">
        <v>41</v>
      </c>
      <c r="P6488" t="s">
        <v>9225</v>
      </c>
      <c r="Q6488">
        <v>22</v>
      </c>
      <c r="R6488">
        <v>23</v>
      </c>
      <c r="S6488" t="s">
        <v>9256</v>
      </c>
      <c r="T6488" t="s">
        <v>9264</v>
      </c>
      <c r="U6488" t="s">
        <v>9300</v>
      </c>
      <c r="V6488" t="str" cm="1">
        <f t="array" ref="V6488">_xlfn.IFS(Hospital_Emergency_Room_Data[[#This Row],[Day]]&lt;=10,"Start(1-10)",Hospital_Emergency_Room_Data[[#This Row],[Day]]&lt;=20,"Middle(11-20)",Hospital_Emergency_Room_Data[[#This Row],[Day]]&gt;20,"End(21-30)")</f>
        <v>End(21-30)</v>
      </c>
    </row>
    <row r="6489" spans="1:22">
      <c r="A6489">
        <v>558627213</v>
      </c>
      <c r="B6489" t="s">
        <v>6492</v>
      </c>
      <c r="C6489" s="1">
        <v>45305</v>
      </c>
      <c r="D6489" t="str">
        <f>TEXT(Hospital_Emergency_Room_Data[[#This Row],[Patient Admission Date]],"mmm")</f>
        <v>Jan</v>
      </c>
      <c r="E6489">
        <f>YEAR(Hospital_Emergency_Room_Data[[#This Row],[Patient Admission Date]])</f>
        <v>2024</v>
      </c>
      <c r="F6489" s="2">
        <v>0.75624999999999998</v>
      </c>
      <c r="G6489" s="8" t="str">
        <f>TEXT(Hospital_Emergency_Room_Data[[#This Row],[Patient Admission Date]],"dddd")</f>
        <v>Sunday</v>
      </c>
      <c r="H6489" t="s">
        <v>41</v>
      </c>
      <c r="I6489">
        <v>41</v>
      </c>
      <c r="J6489" s="5" t="s">
        <v>9223</v>
      </c>
      <c r="K6489" t="s">
        <v>21</v>
      </c>
      <c r="L6489" t="s">
        <v>16</v>
      </c>
      <c r="M6489" t="s">
        <v>9210</v>
      </c>
      <c r="O6489">
        <v>23</v>
      </c>
      <c r="P6489" t="s">
        <v>9226</v>
      </c>
      <c r="Q6489">
        <v>14</v>
      </c>
      <c r="R6489">
        <v>18</v>
      </c>
      <c r="S6489" t="s">
        <v>9256</v>
      </c>
      <c r="T6489" t="s">
        <v>9265</v>
      </c>
      <c r="U6489" t="s">
        <v>9282</v>
      </c>
      <c r="V6489" t="str" cm="1">
        <f t="array" ref="V6489">_xlfn.IFS(Hospital_Emergency_Room_Data[[#This Row],[Day]]&lt;=10,"Start(1-10)",Hospital_Emergency_Room_Data[[#This Row],[Day]]&lt;=20,"Middle(11-20)",Hospital_Emergency_Room_Data[[#This Row],[Day]]&gt;20,"End(21-30)")</f>
        <v>Middle(11-20)</v>
      </c>
    </row>
    <row r="6490" spans="1:22">
      <c r="A6490">
        <v>669456595</v>
      </c>
      <c r="B6490" t="s">
        <v>6493</v>
      </c>
      <c r="C6490" s="1">
        <v>45130</v>
      </c>
      <c r="D6490" t="str">
        <f>TEXT(Hospital_Emergency_Room_Data[[#This Row],[Patient Admission Date]],"mmm")</f>
        <v>Jul</v>
      </c>
      <c r="E6490">
        <f>YEAR(Hospital_Emergency_Room_Data[[#This Row],[Patient Admission Date]])</f>
        <v>2023</v>
      </c>
      <c r="F6490" s="2">
        <v>0.29097222222222224</v>
      </c>
      <c r="G6490" s="8" t="str">
        <f>TEXT(Hospital_Emergency_Room_Data[[#This Row],[Patient Admission Date]],"dddd")</f>
        <v>Sunday</v>
      </c>
      <c r="H6490" t="s">
        <v>41</v>
      </c>
      <c r="I6490">
        <v>6</v>
      </c>
      <c r="J6490" s="5" t="s">
        <v>9221</v>
      </c>
      <c r="K6490" t="s">
        <v>21</v>
      </c>
      <c r="L6490" t="s">
        <v>16</v>
      </c>
      <c r="M6490" t="s">
        <v>9210</v>
      </c>
      <c r="O6490">
        <v>29</v>
      </c>
      <c r="P6490" t="s">
        <v>9226</v>
      </c>
      <c r="Q6490">
        <v>23</v>
      </c>
      <c r="R6490">
        <v>6</v>
      </c>
      <c r="S6490" t="s">
        <v>9255</v>
      </c>
      <c r="T6490" t="s">
        <v>9264</v>
      </c>
      <c r="U6490" t="s">
        <v>9282</v>
      </c>
      <c r="V6490" t="str" cm="1">
        <f t="array" ref="V6490">_xlfn.IFS(Hospital_Emergency_Room_Data[[#This Row],[Day]]&lt;=10,"Start(1-10)",Hospital_Emergency_Room_Data[[#This Row],[Day]]&lt;=20,"Middle(11-20)",Hospital_Emergency_Room_Data[[#This Row],[Day]]&gt;20,"End(21-30)")</f>
        <v>End(21-30)</v>
      </c>
    </row>
    <row r="6491" spans="1:22">
      <c r="A6491">
        <v>625516051</v>
      </c>
      <c r="B6491" t="s">
        <v>6494</v>
      </c>
      <c r="C6491" s="1">
        <v>45355</v>
      </c>
      <c r="D6491" t="str">
        <f>TEXT(Hospital_Emergency_Room_Data[[#This Row],[Patient Admission Date]],"mmm")</f>
        <v>Mar</v>
      </c>
      <c r="E6491">
        <f>YEAR(Hospital_Emergency_Room_Data[[#This Row],[Patient Admission Date]])</f>
        <v>2024</v>
      </c>
      <c r="F6491" s="2">
        <v>0.98263888888888884</v>
      </c>
      <c r="G6491" s="8" t="str">
        <f>TEXT(Hospital_Emergency_Room_Data[[#This Row],[Patient Admission Date]],"dddd")</f>
        <v>Monday</v>
      </c>
      <c r="H6491" t="s">
        <v>41</v>
      </c>
      <c r="I6491">
        <v>56</v>
      </c>
      <c r="J6491" s="5" t="s">
        <v>9219</v>
      </c>
      <c r="K6491" t="s">
        <v>21</v>
      </c>
      <c r="L6491" t="s">
        <v>16</v>
      </c>
      <c r="M6491" t="s">
        <v>9210</v>
      </c>
      <c r="O6491">
        <v>34</v>
      </c>
      <c r="P6491" t="s">
        <v>9225</v>
      </c>
      <c r="Q6491">
        <v>4</v>
      </c>
      <c r="R6491">
        <v>23</v>
      </c>
      <c r="S6491" t="s">
        <v>9256</v>
      </c>
      <c r="T6491" t="s">
        <v>9263</v>
      </c>
      <c r="U6491" t="s">
        <v>9300</v>
      </c>
      <c r="V6491" t="str" cm="1">
        <f t="array" ref="V6491">_xlfn.IFS(Hospital_Emergency_Room_Data[[#This Row],[Day]]&lt;=10,"Start(1-10)",Hospital_Emergency_Room_Data[[#This Row],[Day]]&lt;=20,"Middle(11-20)",Hospital_Emergency_Room_Data[[#This Row],[Day]]&gt;20,"End(21-30)")</f>
        <v>Start(1-10)</v>
      </c>
    </row>
    <row r="6492" spans="1:22">
      <c r="A6492">
        <v>247904774</v>
      </c>
      <c r="B6492" t="s">
        <v>6495</v>
      </c>
      <c r="C6492" s="1">
        <v>45262</v>
      </c>
      <c r="D6492" t="str">
        <f>TEXT(Hospital_Emergency_Room_Data[[#This Row],[Patient Admission Date]],"mmm")</f>
        <v>Dec</v>
      </c>
      <c r="E6492">
        <f>YEAR(Hospital_Emergency_Room_Data[[#This Row],[Patient Admission Date]])</f>
        <v>2023</v>
      </c>
      <c r="F6492" s="2">
        <v>0.13263888888888889</v>
      </c>
      <c r="G6492" s="8" t="str">
        <f>TEXT(Hospital_Emergency_Room_Data[[#This Row],[Patient Admission Date]],"dddd")</f>
        <v>Saturday</v>
      </c>
      <c r="H6492" t="s">
        <v>41</v>
      </c>
      <c r="I6492">
        <v>14</v>
      </c>
      <c r="J6492" s="5" t="s">
        <v>9221</v>
      </c>
      <c r="K6492" t="s">
        <v>21</v>
      </c>
      <c r="L6492" t="s">
        <v>16</v>
      </c>
      <c r="M6492" t="s">
        <v>9210</v>
      </c>
      <c r="O6492">
        <v>26</v>
      </c>
      <c r="P6492" t="s">
        <v>9226</v>
      </c>
      <c r="Q6492">
        <v>2</v>
      </c>
      <c r="R6492">
        <v>3</v>
      </c>
      <c r="S6492" t="s">
        <v>9258</v>
      </c>
      <c r="T6492" t="s">
        <v>9263</v>
      </c>
      <c r="U6492" t="s">
        <v>9282</v>
      </c>
      <c r="V6492" t="str" cm="1">
        <f t="array" ref="V6492">_xlfn.IFS(Hospital_Emergency_Room_Data[[#This Row],[Day]]&lt;=10,"Start(1-10)",Hospital_Emergency_Room_Data[[#This Row],[Day]]&lt;=20,"Middle(11-20)",Hospital_Emergency_Room_Data[[#This Row],[Day]]&gt;20,"End(21-30)")</f>
        <v>Start(1-10)</v>
      </c>
    </row>
    <row r="6493" spans="1:22">
      <c r="A6493">
        <v>319607646</v>
      </c>
      <c r="B6493" t="s">
        <v>6496</v>
      </c>
      <c r="C6493" s="1">
        <v>45047</v>
      </c>
      <c r="D6493" t="str">
        <f>TEXT(Hospital_Emergency_Room_Data[[#This Row],[Patient Admission Date]],"mmm")</f>
        <v>May</v>
      </c>
      <c r="E6493">
        <f>YEAR(Hospital_Emergency_Room_Data[[#This Row],[Patient Admission Date]])</f>
        <v>2023</v>
      </c>
      <c r="F6493" s="2">
        <v>0.22222222222222221</v>
      </c>
      <c r="G6493" s="8" t="str">
        <f>TEXT(Hospital_Emergency_Room_Data[[#This Row],[Patient Admission Date]],"dddd")</f>
        <v>Monday</v>
      </c>
      <c r="H6493" t="s">
        <v>41</v>
      </c>
      <c r="I6493">
        <v>76</v>
      </c>
      <c r="J6493" s="5" t="s">
        <v>9222</v>
      </c>
      <c r="K6493" t="s">
        <v>21</v>
      </c>
      <c r="L6493" t="s">
        <v>16</v>
      </c>
      <c r="M6493" t="s">
        <v>9210</v>
      </c>
      <c r="O6493">
        <v>26</v>
      </c>
      <c r="P6493" t="s">
        <v>9226</v>
      </c>
      <c r="Q6493">
        <v>1</v>
      </c>
      <c r="R6493">
        <v>5</v>
      </c>
      <c r="S6493" t="s">
        <v>9258</v>
      </c>
      <c r="T6493" t="s">
        <v>9263</v>
      </c>
      <c r="U6493" t="s">
        <v>9282</v>
      </c>
      <c r="V6493" t="str" cm="1">
        <f t="array" ref="V6493">_xlfn.IFS(Hospital_Emergency_Room_Data[[#This Row],[Day]]&lt;=10,"Start(1-10)",Hospital_Emergency_Room_Data[[#This Row],[Day]]&lt;=20,"Middle(11-20)",Hospital_Emergency_Room_Data[[#This Row],[Day]]&gt;20,"End(21-30)")</f>
        <v>Start(1-10)</v>
      </c>
    </row>
    <row r="6494" spans="1:22">
      <c r="A6494">
        <v>630758261</v>
      </c>
      <c r="B6494" t="s">
        <v>6497</v>
      </c>
      <c r="C6494" s="1">
        <v>45028</v>
      </c>
      <c r="D6494" t="str">
        <f>TEXT(Hospital_Emergency_Room_Data[[#This Row],[Patient Admission Date]],"mmm")</f>
        <v>Apr</v>
      </c>
      <c r="E6494">
        <f>YEAR(Hospital_Emergency_Room_Data[[#This Row],[Patient Admission Date]])</f>
        <v>2023</v>
      </c>
      <c r="F6494" s="2">
        <v>0.75486111111111109</v>
      </c>
      <c r="G6494" s="8" t="str">
        <f>TEXT(Hospital_Emergency_Room_Data[[#This Row],[Patient Admission Date]],"dddd")</f>
        <v>Wednesday</v>
      </c>
      <c r="H6494" t="s">
        <v>41</v>
      </c>
      <c r="I6494">
        <v>64</v>
      </c>
      <c r="J6494" s="5" t="s">
        <v>9217</v>
      </c>
      <c r="K6494" t="s">
        <v>21</v>
      </c>
      <c r="L6494" t="s">
        <v>16</v>
      </c>
      <c r="M6494" t="s">
        <v>9210</v>
      </c>
      <c r="O6494">
        <v>53</v>
      </c>
      <c r="P6494" t="s">
        <v>9225</v>
      </c>
      <c r="Q6494">
        <v>12</v>
      </c>
      <c r="R6494">
        <v>18</v>
      </c>
      <c r="S6494" t="s">
        <v>9256</v>
      </c>
      <c r="T6494" t="s">
        <v>9265</v>
      </c>
      <c r="U6494" t="s">
        <v>9283</v>
      </c>
      <c r="V6494" t="str" cm="1">
        <f t="array" ref="V6494">_xlfn.IFS(Hospital_Emergency_Room_Data[[#This Row],[Day]]&lt;=10,"Start(1-10)",Hospital_Emergency_Room_Data[[#This Row],[Day]]&lt;=20,"Middle(11-20)",Hospital_Emergency_Room_Data[[#This Row],[Day]]&gt;20,"End(21-30)")</f>
        <v>Middle(11-20)</v>
      </c>
    </row>
    <row r="6495" spans="1:22">
      <c r="A6495">
        <v>602804744</v>
      </c>
      <c r="B6495" t="s">
        <v>6498</v>
      </c>
      <c r="C6495" s="1">
        <v>45371</v>
      </c>
      <c r="D6495" t="str">
        <f>TEXT(Hospital_Emergency_Room_Data[[#This Row],[Patient Admission Date]],"mmm")</f>
        <v>Mar</v>
      </c>
      <c r="E6495">
        <f>YEAR(Hospital_Emergency_Room_Data[[#This Row],[Patient Admission Date]])</f>
        <v>2024</v>
      </c>
      <c r="F6495" s="2">
        <v>0.58888888888888891</v>
      </c>
      <c r="G6495" s="8" t="str">
        <f>TEXT(Hospital_Emergency_Room_Data[[#This Row],[Patient Admission Date]],"dddd")</f>
        <v>Wednesday</v>
      </c>
      <c r="H6495" t="s">
        <v>41</v>
      </c>
      <c r="I6495">
        <v>55</v>
      </c>
      <c r="J6495" s="5" t="s">
        <v>9219</v>
      </c>
      <c r="K6495" t="s">
        <v>21</v>
      </c>
      <c r="L6495" t="s">
        <v>16</v>
      </c>
      <c r="M6495" t="s">
        <v>9210</v>
      </c>
      <c r="N6495">
        <v>0</v>
      </c>
      <c r="O6495">
        <v>11</v>
      </c>
      <c r="P6495" t="s">
        <v>9226</v>
      </c>
      <c r="Q6495">
        <v>20</v>
      </c>
      <c r="R6495">
        <v>14</v>
      </c>
      <c r="S6495" t="s">
        <v>9257</v>
      </c>
      <c r="T6495" t="s">
        <v>9262</v>
      </c>
      <c r="U6495" t="s">
        <v>9282</v>
      </c>
      <c r="V6495" t="str" cm="1">
        <f t="array" ref="V6495">_xlfn.IFS(Hospital_Emergency_Room_Data[[#This Row],[Day]]&lt;=10,"Start(1-10)",Hospital_Emergency_Room_Data[[#This Row],[Day]]&lt;=20,"Middle(11-20)",Hospital_Emergency_Room_Data[[#This Row],[Day]]&gt;20,"End(21-30)")</f>
        <v>Middle(11-20)</v>
      </c>
    </row>
    <row r="6496" spans="1:22">
      <c r="A6496">
        <v>818670399</v>
      </c>
      <c r="B6496" t="s">
        <v>6499</v>
      </c>
      <c r="C6496" s="1">
        <v>45354</v>
      </c>
      <c r="D6496" t="str">
        <f>TEXT(Hospital_Emergency_Room_Data[[#This Row],[Patient Admission Date]],"mmm")</f>
        <v>Mar</v>
      </c>
      <c r="E6496">
        <f>YEAR(Hospital_Emergency_Room_Data[[#This Row],[Patient Admission Date]])</f>
        <v>2024</v>
      </c>
      <c r="F6496" s="2">
        <v>0.85555555555555551</v>
      </c>
      <c r="G6496" s="8" t="str">
        <f>TEXT(Hospital_Emergency_Room_Data[[#This Row],[Patient Admission Date]],"dddd")</f>
        <v>Sunday</v>
      </c>
      <c r="H6496" t="s">
        <v>41</v>
      </c>
      <c r="I6496">
        <v>45</v>
      </c>
      <c r="J6496" s="5" t="s">
        <v>9219</v>
      </c>
      <c r="K6496" t="s">
        <v>21</v>
      </c>
      <c r="L6496" t="s">
        <v>16</v>
      </c>
      <c r="M6496" t="s">
        <v>9210</v>
      </c>
      <c r="N6496">
        <v>0</v>
      </c>
      <c r="O6496">
        <v>60</v>
      </c>
      <c r="P6496" t="s">
        <v>9225</v>
      </c>
      <c r="Q6496">
        <v>3</v>
      </c>
      <c r="R6496">
        <v>20</v>
      </c>
      <c r="S6496" t="s">
        <v>9256</v>
      </c>
      <c r="T6496" t="s">
        <v>9263</v>
      </c>
      <c r="U6496" t="s">
        <v>9283</v>
      </c>
      <c r="V6496" t="str" cm="1">
        <f t="array" ref="V6496">_xlfn.IFS(Hospital_Emergency_Room_Data[[#This Row],[Day]]&lt;=10,"Start(1-10)",Hospital_Emergency_Room_Data[[#This Row],[Day]]&lt;=20,"Middle(11-20)",Hospital_Emergency_Room_Data[[#This Row],[Day]]&gt;20,"End(21-30)")</f>
        <v>Start(1-10)</v>
      </c>
    </row>
    <row r="6497" spans="1:22">
      <c r="A6497">
        <v>880037024</v>
      </c>
      <c r="B6497" t="s">
        <v>6500</v>
      </c>
      <c r="C6497" s="1">
        <v>45158</v>
      </c>
      <c r="D6497" t="str">
        <f>TEXT(Hospital_Emergency_Room_Data[[#This Row],[Patient Admission Date]],"mmm")</f>
        <v>Aug</v>
      </c>
      <c r="E6497">
        <f>YEAR(Hospital_Emergency_Room_Data[[#This Row],[Patient Admission Date]])</f>
        <v>2023</v>
      </c>
      <c r="F6497" s="2">
        <v>0.16666666666666666</v>
      </c>
      <c r="G6497" s="8" t="str">
        <f>TEXT(Hospital_Emergency_Room_Data[[#This Row],[Patient Admission Date]],"dddd")</f>
        <v>Sunday</v>
      </c>
      <c r="H6497" t="s">
        <v>41</v>
      </c>
      <c r="I6497">
        <v>3</v>
      </c>
      <c r="J6497" s="5" t="s">
        <v>9218</v>
      </c>
      <c r="K6497" t="s">
        <v>21</v>
      </c>
      <c r="L6497" t="s">
        <v>16</v>
      </c>
      <c r="M6497" t="s">
        <v>9210</v>
      </c>
      <c r="N6497">
        <v>1</v>
      </c>
      <c r="O6497">
        <v>44</v>
      </c>
      <c r="P6497" t="s">
        <v>9225</v>
      </c>
      <c r="Q6497">
        <v>20</v>
      </c>
      <c r="R6497">
        <v>4</v>
      </c>
      <c r="S6497" t="s">
        <v>9258</v>
      </c>
      <c r="T6497" t="s">
        <v>9262</v>
      </c>
      <c r="U6497" t="s">
        <v>9300</v>
      </c>
      <c r="V6497" t="str" cm="1">
        <f t="array" ref="V6497">_xlfn.IFS(Hospital_Emergency_Room_Data[[#This Row],[Day]]&lt;=10,"Start(1-10)",Hospital_Emergency_Room_Data[[#This Row],[Day]]&lt;=20,"Middle(11-20)",Hospital_Emergency_Room_Data[[#This Row],[Day]]&gt;20,"End(21-30)")</f>
        <v>Middle(11-20)</v>
      </c>
    </row>
    <row r="6498" spans="1:22">
      <c r="A6498">
        <v>697974762</v>
      </c>
      <c r="B6498" t="s">
        <v>6501</v>
      </c>
      <c r="C6498" s="1">
        <v>45376</v>
      </c>
      <c r="D6498" t="str">
        <f>TEXT(Hospital_Emergency_Room_Data[[#This Row],[Patient Admission Date]],"mmm")</f>
        <v>Mar</v>
      </c>
      <c r="E6498">
        <f>YEAR(Hospital_Emergency_Room_Data[[#This Row],[Patient Admission Date]])</f>
        <v>2024</v>
      </c>
      <c r="F6498" s="2">
        <v>0.375</v>
      </c>
      <c r="G6498" s="8" t="str">
        <f>TEXT(Hospital_Emergency_Room_Data[[#This Row],[Patient Admission Date]],"dddd")</f>
        <v>Monday</v>
      </c>
      <c r="H6498" t="s">
        <v>41</v>
      </c>
      <c r="I6498">
        <v>46</v>
      </c>
      <c r="J6498" s="5" t="s">
        <v>9219</v>
      </c>
      <c r="K6498" t="s">
        <v>21</v>
      </c>
      <c r="L6498" t="s">
        <v>16</v>
      </c>
      <c r="M6498" t="s">
        <v>9210</v>
      </c>
      <c r="N6498">
        <v>1</v>
      </c>
      <c r="O6498">
        <v>19</v>
      </c>
      <c r="P6498" t="s">
        <v>9226</v>
      </c>
      <c r="Q6498">
        <v>25</v>
      </c>
      <c r="R6498">
        <v>9</v>
      </c>
      <c r="S6498" t="s">
        <v>9255</v>
      </c>
      <c r="T6498" t="s">
        <v>9264</v>
      </c>
      <c r="U6498" t="s">
        <v>9282</v>
      </c>
      <c r="V6498" t="str" cm="1">
        <f t="array" ref="V6498">_xlfn.IFS(Hospital_Emergency_Room_Data[[#This Row],[Day]]&lt;=10,"Start(1-10)",Hospital_Emergency_Room_Data[[#This Row],[Day]]&lt;=20,"Middle(11-20)",Hospital_Emergency_Room_Data[[#This Row],[Day]]&gt;20,"End(21-30)")</f>
        <v>End(21-30)</v>
      </c>
    </row>
    <row r="6499" spans="1:22">
      <c r="A6499">
        <v>313264123</v>
      </c>
      <c r="B6499" t="s">
        <v>6502</v>
      </c>
      <c r="C6499" s="1">
        <v>45255</v>
      </c>
      <c r="D6499" t="str">
        <f>TEXT(Hospital_Emergency_Room_Data[[#This Row],[Patient Admission Date]],"mmm")</f>
        <v>Nov</v>
      </c>
      <c r="E6499">
        <f>YEAR(Hospital_Emergency_Room_Data[[#This Row],[Patient Admission Date]])</f>
        <v>2023</v>
      </c>
      <c r="F6499" s="2">
        <v>0.6479166666666667</v>
      </c>
      <c r="G6499" s="8" t="str">
        <f>TEXT(Hospital_Emergency_Room_Data[[#This Row],[Patient Admission Date]],"dddd")</f>
        <v>Saturday</v>
      </c>
      <c r="H6499" t="s">
        <v>41</v>
      </c>
      <c r="I6499">
        <v>51</v>
      </c>
      <c r="J6499" s="5" t="s">
        <v>9219</v>
      </c>
      <c r="K6499" t="s">
        <v>21</v>
      </c>
      <c r="L6499" t="s">
        <v>16</v>
      </c>
      <c r="M6499" t="s">
        <v>9210</v>
      </c>
      <c r="N6499">
        <v>1</v>
      </c>
      <c r="O6499">
        <v>13</v>
      </c>
      <c r="P6499" t="s">
        <v>9226</v>
      </c>
      <c r="Q6499">
        <v>25</v>
      </c>
      <c r="R6499">
        <v>15</v>
      </c>
      <c r="S6499" t="s">
        <v>9257</v>
      </c>
      <c r="T6499" t="s">
        <v>9264</v>
      </c>
      <c r="U6499" t="s">
        <v>9282</v>
      </c>
      <c r="V6499" t="str" cm="1">
        <f t="array" ref="V6499">_xlfn.IFS(Hospital_Emergency_Room_Data[[#This Row],[Day]]&lt;=10,"Start(1-10)",Hospital_Emergency_Room_Data[[#This Row],[Day]]&lt;=20,"Middle(11-20)",Hospital_Emergency_Room_Data[[#This Row],[Day]]&gt;20,"End(21-30)")</f>
        <v>End(21-30)</v>
      </c>
    </row>
    <row r="6500" spans="1:22">
      <c r="A6500">
        <v>208881942</v>
      </c>
      <c r="B6500" t="s">
        <v>6503</v>
      </c>
      <c r="C6500" s="1">
        <v>45195</v>
      </c>
      <c r="D6500" t="str">
        <f>TEXT(Hospital_Emergency_Room_Data[[#This Row],[Patient Admission Date]],"mmm")</f>
        <v>Sep</v>
      </c>
      <c r="E6500">
        <f>YEAR(Hospital_Emergency_Room_Data[[#This Row],[Patient Admission Date]])</f>
        <v>2023</v>
      </c>
      <c r="F6500" s="2">
        <v>0.63263888888888886</v>
      </c>
      <c r="G6500" s="8" t="str">
        <f>TEXT(Hospital_Emergency_Room_Data[[#This Row],[Patient Admission Date]],"dddd")</f>
        <v>Tuesday</v>
      </c>
      <c r="H6500" t="s">
        <v>41</v>
      </c>
      <c r="I6500">
        <v>16</v>
      </c>
      <c r="J6500" s="5" t="s">
        <v>9220</v>
      </c>
      <c r="K6500" t="s">
        <v>21</v>
      </c>
      <c r="L6500" t="s">
        <v>16</v>
      </c>
      <c r="M6500" t="s">
        <v>9210</v>
      </c>
      <c r="N6500">
        <v>3</v>
      </c>
      <c r="O6500">
        <v>11</v>
      </c>
      <c r="P6500" t="s">
        <v>9226</v>
      </c>
      <c r="Q6500">
        <v>26</v>
      </c>
      <c r="R6500">
        <v>15</v>
      </c>
      <c r="S6500" t="s">
        <v>9257</v>
      </c>
      <c r="T6500" t="s">
        <v>9264</v>
      </c>
      <c r="U6500" t="s">
        <v>9282</v>
      </c>
      <c r="V6500" t="str" cm="1">
        <f t="array" ref="V6500">_xlfn.IFS(Hospital_Emergency_Room_Data[[#This Row],[Day]]&lt;=10,"Start(1-10)",Hospital_Emergency_Room_Data[[#This Row],[Day]]&lt;=20,"Middle(11-20)",Hospital_Emergency_Room_Data[[#This Row],[Day]]&gt;20,"End(21-30)")</f>
        <v>End(21-30)</v>
      </c>
    </row>
    <row r="6501" spans="1:22">
      <c r="A6501">
        <v>693104073</v>
      </c>
      <c r="B6501" t="s">
        <v>6504</v>
      </c>
      <c r="C6501" s="1">
        <v>45330</v>
      </c>
      <c r="D6501" t="str">
        <f>TEXT(Hospital_Emergency_Room_Data[[#This Row],[Patient Admission Date]],"mmm")</f>
        <v>Feb</v>
      </c>
      <c r="E6501">
        <f>YEAR(Hospital_Emergency_Room_Data[[#This Row],[Patient Admission Date]])</f>
        <v>2024</v>
      </c>
      <c r="F6501" s="2">
        <v>0.50347222222222221</v>
      </c>
      <c r="G6501" s="8" t="str">
        <f>TEXT(Hospital_Emergency_Room_Data[[#This Row],[Patient Admission Date]],"dddd")</f>
        <v>Thursday</v>
      </c>
      <c r="H6501" t="s">
        <v>41</v>
      </c>
      <c r="I6501">
        <v>33</v>
      </c>
      <c r="J6501" s="5" t="s">
        <v>9223</v>
      </c>
      <c r="K6501" t="s">
        <v>21</v>
      </c>
      <c r="L6501" t="s">
        <v>16</v>
      </c>
      <c r="M6501" t="s">
        <v>9210</v>
      </c>
      <c r="N6501">
        <v>4</v>
      </c>
      <c r="O6501">
        <v>48</v>
      </c>
      <c r="P6501" t="s">
        <v>9225</v>
      </c>
      <c r="Q6501">
        <v>8</v>
      </c>
      <c r="R6501">
        <v>12</v>
      </c>
      <c r="S6501" t="s">
        <v>9257</v>
      </c>
      <c r="T6501" t="s">
        <v>9265</v>
      </c>
      <c r="U6501" t="s">
        <v>9283</v>
      </c>
      <c r="V6501" t="str" cm="1">
        <f t="array" ref="V6501">_xlfn.IFS(Hospital_Emergency_Room_Data[[#This Row],[Day]]&lt;=10,"Start(1-10)",Hospital_Emergency_Room_Data[[#This Row],[Day]]&lt;=20,"Middle(11-20)",Hospital_Emergency_Room_Data[[#This Row],[Day]]&gt;20,"End(21-30)")</f>
        <v>Start(1-10)</v>
      </c>
    </row>
    <row r="6502" spans="1:22">
      <c r="A6502">
        <v>728286087</v>
      </c>
      <c r="B6502" t="s">
        <v>6505</v>
      </c>
      <c r="C6502" s="1">
        <v>45163</v>
      </c>
      <c r="D6502" t="str">
        <f>TEXT(Hospital_Emergency_Room_Data[[#This Row],[Patient Admission Date]],"mmm")</f>
        <v>Aug</v>
      </c>
      <c r="E6502">
        <f>YEAR(Hospital_Emergency_Room_Data[[#This Row],[Patient Admission Date]])</f>
        <v>2023</v>
      </c>
      <c r="F6502" s="2">
        <v>2.1527777777777778E-2</v>
      </c>
      <c r="G6502" s="8" t="str">
        <f>TEXT(Hospital_Emergency_Room_Data[[#This Row],[Patient Admission Date]],"dddd")</f>
        <v>Friday</v>
      </c>
      <c r="H6502" t="s">
        <v>41</v>
      </c>
      <c r="I6502">
        <v>51</v>
      </c>
      <c r="J6502" s="5" t="s">
        <v>9219</v>
      </c>
      <c r="K6502" t="s">
        <v>21</v>
      </c>
      <c r="L6502" t="s">
        <v>16</v>
      </c>
      <c r="M6502" t="s">
        <v>9210</v>
      </c>
      <c r="N6502">
        <v>4</v>
      </c>
      <c r="O6502">
        <v>18</v>
      </c>
      <c r="P6502" t="s">
        <v>9226</v>
      </c>
      <c r="Q6502">
        <v>25</v>
      </c>
      <c r="R6502">
        <v>0</v>
      </c>
      <c r="S6502" t="s">
        <v>9258</v>
      </c>
      <c r="T6502" t="s">
        <v>9264</v>
      </c>
      <c r="U6502" t="s">
        <v>9282</v>
      </c>
      <c r="V6502" t="str" cm="1">
        <f t="array" ref="V6502">_xlfn.IFS(Hospital_Emergency_Room_Data[[#This Row],[Day]]&lt;=10,"Start(1-10)",Hospital_Emergency_Room_Data[[#This Row],[Day]]&lt;=20,"Middle(11-20)",Hospital_Emergency_Room_Data[[#This Row],[Day]]&gt;20,"End(21-30)")</f>
        <v>End(21-30)</v>
      </c>
    </row>
    <row r="6503" spans="1:22">
      <c r="A6503">
        <v>628463223</v>
      </c>
      <c r="B6503" t="s">
        <v>6506</v>
      </c>
      <c r="C6503" s="1">
        <v>45595</v>
      </c>
      <c r="D6503" t="str">
        <f>TEXT(Hospital_Emergency_Room_Data[[#This Row],[Patient Admission Date]],"mmm")</f>
        <v>Oct</v>
      </c>
      <c r="E6503">
        <f>YEAR(Hospital_Emergency_Room_Data[[#This Row],[Patient Admission Date]])</f>
        <v>2024</v>
      </c>
      <c r="F6503" s="2">
        <v>9.166666666666666E-2</v>
      </c>
      <c r="G6503" s="8" t="str">
        <f>TEXT(Hospital_Emergency_Room_Data[[#This Row],[Patient Admission Date]],"dddd")</f>
        <v>Wednesday</v>
      </c>
      <c r="H6503" t="s">
        <v>41</v>
      </c>
      <c r="I6503">
        <v>13</v>
      </c>
      <c r="J6503" s="5" t="s">
        <v>9221</v>
      </c>
      <c r="K6503" t="s">
        <v>21</v>
      </c>
      <c r="L6503" t="s">
        <v>16</v>
      </c>
      <c r="M6503" t="s">
        <v>9210</v>
      </c>
      <c r="N6503">
        <v>5</v>
      </c>
      <c r="O6503">
        <v>45</v>
      </c>
      <c r="P6503" t="s">
        <v>9225</v>
      </c>
      <c r="Q6503">
        <v>30</v>
      </c>
      <c r="R6503">
        <v>2</v>
      </c>
      <c r="S6503" t="s">
        <v>9258</v>
      </c>
      <c r="T6503" t="s">
        <v>9264</v>
      </c>
      <c r="U6503" t="s">
        <v>9300</v>
      </c>
      <c r="V6503" t="str" cm="1">
        <f t="array" ref="V6503">_xlfn.IFS(Hospital_Emergency_Room_Data[[#This Row],[Day]]&lt;=10,"Start(1-10)",Hospital_Emergency_Room_Data[[#This Row],[Day]]&lt;=20,"Middle(11-20)",Hospital_Emergency_Room_Data[[#This Row],[Day]]&gt;20,"End(21-30)")</f>
        <v>End(21-30)</v>
      </c>
    </row>
    <row r="6504" spans="1:22">
      <c r="A6504">
        <v>499258965</v>
      </c>
      <c r="B6504" t="s">
        <v>6507</v>
      </c>
      <c r="C6504" s="1">
        <v>45115</v>
      </c>
      <c r="D6504" t="str">
        <f>TEXT(Hospital_Emergency_Room_Data[[#This Row],[Patient Admission Date]],"mmm")</f>
        <v>Jul</v>
      </c>
      <c r="E6504">
        <f>YEAR(Hospital_Emergency_Room_Data[[#This Row],[Patient Admission Date]])</f>
        <v>2023</v>
      </c>
      <c r="F6504" s="2">
        <v>0.32500000000000001</v>
      </c>
      <c r="G6504" s="8" t="str">
        <f>TEXT(Hospital_Emergency_Room_Data[[#This Row],[Patient Admission Date]],"dddd")</f>
        <v>Saturday</v>
      </c>
      <c r="H6504" t="s">
        <v>41</v>
      </c>
      <c r="I6504">
        <v>43</v>
      </c>
      <c r="J6504" s="5" t="s">
        <v>9223</v>
      </c>
      <c r="K6504" t="s">
        <v>21</v>
      </c>
      <c r="L6504" t="s">
        <v>16</v>
      </c>
      <c r="M6504" t="s">
        <v>9210</v>
      </c>
      <c r="N6504">
        <v>7</v>
      </c>
      <c r="O6504">
        <v>46</v>
      </c>
      <c r="P6504" t="s">
        <v>9225</v>
      </c>
      <c r="Q6504">
        <v>8</v>
      </c>
      <c r="R6504">
        <v>7</v>
      </c>
      <c r="S6504" t="s">
        <v>9255</v>
      </c>
      <c r="T6504" t="s">
        <v>9265</v>
      </c>
      <c r="U6504" t="s">
        <v>9283</v>
      </c>
      <c r="V6504" t="str" cm="1">
        <f t="array" ref="V6504">_xlfn.IFS(Hospital_Emergency_Room_Data[[#This Row],[Day]]&lt;=10,"Start(1-10)",Hospital_Emergency_Room_Data[[#This Row],[Day]]&lt;=20,"Middle(11-20)",Hospital_Emergency_Room_Data[[#This Row],[Day]]&gt;20,"End(21-30)")</f>
        <v>Start(1-10)</v>
      </c>
    </row>
    <row r="6505" spans="1:22">
      <c r="A6505">
        <v>873503555</v>
      </c>
      <c r="B6505" t="s">
        <v>6508</v>
      </c>
      <c r="C6505" s="1">
        <v>45223</v>
      </c>
      <c r="D6505" t="str">
        <f>TEXT(Hospital_Emergency_Room_Data[[#This Row],[Patient Admission Date]],"mmm")</f>
        <v>Oct</v>
      </c>
      <c r="E6505">
        <f>YEAR(Hospital_Emergency_Room_Data[[#This Row],[Patient Admission Date]])</f>
        <v>2023</v>
      </c>
      <c r="F6505" s="2">
        <v>0.14027777777777778</v>
      </c>
      <c r="G6505" s="8" t="str">
        <f>TEXT(Hospital_Emergency_Room_Data[[#This Row],[Patient Admission Date]],"dddd")</f>
        <v>Tuesday</v>
      </c>
      <c r="H6505" t="s">
        <v>41</v>
      </c>
      <c r="I6505">
        <v>53</v>
      </c>
      <c r="J6505" s="5" t="s">
        <v>9219</v>
      </c>
      <c r="K6505" t="s">
        <v>21</v>
      </c>
      <c r="L6505" t="s">
        <v>16</v>
      </c>
      <c r="M6505" t="s">
        <v>9210</v>
      </c>
      <c r="N6505">
        <v>7</v>
      </c>
      <c r="O6505">
        <v>46</v>
      </c>
      <c r="P6505" t="s">
        <v>9225</v>
      </c>
      <c r="Q6505">
        <v>24</v>
      </c>
      <c r="R6505">
        <v>3</v>
      </c>
      <c r="S6505" t="s">
        <v>9258</v>
      </c>
      <c r="T6505" t="s">
        <v>9264</v>
      </c>
      <c r="U6505" t="s">
        <v>9283</v>
      </c>
      <c r="V6505" t="str" cm="1">
        <f t="array" ref="V6505">_xlfn.IFS(Hospital_Emergency_Room_Data[[#This Row],[Day]]&lt;=10,"Start(1-10)",Hospital_Emergency_Room_Data[[#This Row],[Day]]&lt;=20,"Middle(11-20)",Hospital_Emergency_Room_Data[[#This Row],[Day]]&gt;20,"End(21-30)")</f>
        <v>End(21-30)</v>
      </c>
    </row>
    <row r="6506" spans="1:22">
      <c r="A6506">
        <v>404103469</v>
      </c>
      <c r="B6506" t="s">
        <v>6509</v>
      </c>
      <c r="C6506" s="1">
        <v>45137</v>
      </c>
      <c r="D6506" t="str">
        <f>TEXT(Hospital_Emergency_Room_Data[[#This Row],[Patient Admission Date]],"mmm")</f>
        <v>Jul</v>
      </c>
      <c r="E6506">
        <f>YEAR(Hospital_Emergency_Room_Data[[#This Row],[Patient Admission Date]])</f>
        <v>2023</v>
      </c>
      <c r="F6506" s="2">
        <v>0.51041666666666663</v>
      </c>
      <c r="G6506" s="8" t="str">
        <f>TEXT(Hospital_Emergency_Room_Data[[#This Row],[Patient Admission Date]],"dddd")</f>
        <v>Sunday</v>
      </c>
      <c r="H6506" t="s">
        <v>41</v>
      </c>
      <c r="I6506">
        <v>16</v>
      </c>
      <c r="J6506" s="5" t="s">
        <v>9220</v>
      </c>
      <c r="K6506" t="s">
        <v>21</v>
      </c>
      <c r="L6506" t="s">
        <v>16</v>
      </c>
      <c r="M6506" t="s">
        <v>9210</v>
      </c>
      <c r="N6506">
        <v>8</v>
      </c>
      <c r="O6506">
        <v>34</v>
      </c>
      <c r="P6506" t="s">
        <v>9225</v>
      </c>
      <c r="Q6506">
        <v>30</v>
      </c>
      <c r="R6506">
        <v>12</v>
      </c>
      <c r="S6506" t="s">
        <v>9257</v>
      </c>
      <c r="T6506" t="s">
        <v>9264</v>
      </c>
      <c r="U6506" t="s">
        <v>9300</v>
      </c>
      <c r="V6506" t="str" cm="1">
        <f t="array" ref="V6506">_xlfn.IFS(Hospital_Emergency_Room_Data[[#This Row],[Day]]&lt;=10,"Start(1-10)",Hospital_Emergency_Room_Data[[#This Row],[Day]]&lt;=20,"Middle(11-20)",Hospital_Emergency_Room_Data[[#This Row],[Day]]&gt;20,"End(21-30)")</f>
        <v>End(21-30)</v>
      </c>
    </row>
    <row r="6507" spans="1:22">
      <c r="A6507">
        <v>301126179</v>
      </c>
      <c r="B6507" t="s">
        <v>6510</v>
      </c>
      <c r="C6507" s="1">
        <v>45126</v>
      </c>
      <c r="D6507" t="str">
        <f>TEXT(Hospital_Emergency_Room_Data[[#This Row],[Patient Admission Date]],"mmm")</f>
        <v>Jul</v>
      </c>
      <c r="E6507">
        <f>YEAR(Hospital_Emergency_Room_Data[[#This Row],[Patient Admission Date]])</f>
        <v>2023</v>
      </c>
      <c r="F6507" s="2">
        <v>2.4305555555555556E-2</v>
      </c>
      <c r="G6507" s="8" t="str">
        <f>TEXT(Hospital_Emergency_Room_Data[[#This Row],[Patient Admission Date]],"dddd")</f>
        <v>Wednesday</v>
      </c>
      <c r="H6507" t="s">
        <v>41</v>
      </c>
      <c r="I6507">
        <v>33</v>
      </c>
      <c r="J6507" s="5" t="s">
        <v>9223</v>
      </c>
      <c r="K6507" t="s">
        <v>21</v>
      </c>
      <c r="L6507" t="s">
        <v>16</v>
      </c>
      <c r="M6507" t="s">
        <v>9210</v>
      </c>
      <c r="N6507">
        <v>9</v>
      </c>
      <c r="O6507">
        <v>51</v>
      </c>
      <c r="P6507" t="s">
        <v>9225</v>
      </c>
      <c r="Q6507">
        <v>19</v>
      </c>
      <c r="R6507">
        <v>0</v>
      </c>
      <c r="S6507" t="s">
        <v>9258</v>
      </c>
      <c r="T6507" t="s">
        <v>9262</v>
      </c>
      <c r="U6507" t="s">
        <v>9283</v>
      </c>
      <c r="V6507" t="str" cm="1">
        <f t="array" ref="V6507">_xlfn.IFS(Hospital_Emergency_Room_Data[[#This Row],[Day]]&lt;=10,"Start(1-10)",Hospital_Emergency_Room_Data[[#This Row],[Day]]&lt;=20,"Middle(11-20)",Hospital_Emergency_Room_Data[[#This Row],[Day]]&gt;20,"End(21-30)")</f>
        <v>Middle(11-20)</v>
      </c>
    </row>
    <row r="6508" spans="1:22">
      <c r="A6508">
        <v>451837227</v>
      </c>
      <c r="B6508" t="s">
        <v>6511</v>
      </c>
      <c r="C6508" s="1">
        <v>45088</v>
      </c>
      <c r="D6508" t="str">
        <f>TEXT(Hospital_Emergency_Room_Data[[#This Row],[Patient Admission Date]],"mmm")</f>
        <v>Jun</v>
      </c>
      <c r="E6508">
        <f>YEAR(Hospital_Emergency_Room_Data[[#This Row],[Patient Admission Date]])</f>
        <v>2023</v>
      </c>
      <c r="F6508" s="2">
        <v>0.74583333333333335</v>
      </c>
      <c r="G6508" s="8" t="str">
        <f>TEXT(Hospital_Emergency_Room_Data[[#This Row],[Patient Admission Date]],"dddd")</f>
        <v>Sunday</v>
      </c>
      <c r="H6508" t="s">
        <v>41</v>
      </c>
      <c r="I6508">
        <v>19</v>
      </c>
      <c r="J6508" s="5" t="s">
        <v>9220</v>
      </c>
      <c r="K6508" t="s">
        <v>21</v>
      </c>
      <c r="L6508" t="s">
        <v>16</v>
      </c>
      <c r="M6508" t="s">
        <v>9210</v>
      </c>
      <c r="N6508">
        <v>10</v>
      </c>
      <c r="O6508">
        <v>42</v>
      </c>
      <c r="P6508" t="s">
        <v>9225</v>
      </c>
      <c r="Q6508">
        <v>11</v>
      </c>
      <c r="R6508">
        <v>17</v>
      </c>
      <c r="S6508" t="s">
        <v>9257</v>
      </c>
      <c r="T6508" t="s">
        <v>9265</v>
      </c>
      <c r="U6508" t="s">
        <v>9300</v>
      </c>
      <c r="V6508" t="str" cm="1">
        <f t="array" ref="V6508">_xlfn.IFS(Hospital_Emergency_Room_Data[[#This Row],[Day]]&lt;=10,"Start(1-10)",Hospital_Emergency_Room_Data[[#This Row],[Day]]&lt;=20,"Middle(11-20)",Hospital_Emergency_Room_Data[[#This Row],[Day]]&gt;20,"End(21-30)")</f>
        <v>Middle(11-20)</v>
      </c>
    </row>
    <row r="6509" spans="1:22">
      <c r="A6509">
        <v>758301888</v>
      </c>
      <c r="B6509" t="s">
        <v>6512</v>
      </c>
      <c r="C6509" s="1">
        <v>45360</v>
      </c>
      <c r="D6509" t="str">
        <f>TEXT(Hospital_Emergency_Room_Data[[#This Row],[Patient Admission Date]],"mmm")</f>
        <v>Mar</v>
      </c>
      <c r="E6509">
        <f>YEAR(Hospital_Emergency_Room_Data[[#This Row],[Patient Admission Date]])</f>
        <v>2024</v>
      </c>
      <c r="F6509" s="2">
        <v>0.55763888888888891</v>
      </c>
      <c r="G6509" s="8" t="str">
        <f>TEXT(Hospital_Emergency_Room_Data[[#This Row],[Patient Admission Date]],"dddd")</f>
        <v>Saturday</v>
      </c>
      <c r="H6509" t="s">
        <v>41</v>
      </c>
      <c r="I6509">
        <v>4</v>
      </c>
      <c r="J6509" s="5" t="s">
        <v>9218</v>
      </c>
      <c r="K6509" t="s">
        <v>21</v>
      </c>
      <c r="L6509" t="s">
        <v>16</v>
      </c>
      <c r="M6509" t="s">
        <v>9210</v>
      </c>
      <c r="N6509">
        <v>10</v>
      </c>
      <c r="O6509">
        <v>29</v>
      </c>
      <c r="P6509" t="s">
        <v>9226</v>
      </c>
      <c r="Q6509">
        <v>9</v>
      </c>
      <c r="R6509">
        <v>13</v>
      </c>
      <c r="S6509" t="s">
        <v>9257</v>
      </c>
      <c r="T6509" t="s">
        <v>9265</v>
      </c>
      <c r="U6509" t="s">
        <v>9282</v>
      </c>
      <c r="V6509" t="str" cm="1">
        <f t="array" ref="V6509">_xlfn.IFS(Hospital_Emergency_Room_Data[[#This Row],[Day]]&lt;=10,"Start(1-10)",Hospital_Emergency_Room_Data[[#This Row],[Day]]&lt;=20,"Middle(11-20)",Hospital_Emergency_Room_Data[[#This Row],[Day]]&gt;20,"End(21-30)")</f>
        <v>Start(1-10)</v>
      </c>
    </row>
    <row r="6510" spans="1:22">
      <c r="A6510">
        <v>425257574</v>
      </c>
      <c r="B6510" t="s">
        <v>6513</v>
      </c>
      <c r="C6510" s="1">
        <v>45548</v>
      </c>
      <c r="D6510" t="str">
        <f>TEXT(Hospital_Emergency_Room_Data[[#This Row],[Patient Admission Date]],"mmm")</f>
        <v>Sep</v>
      </c>
      <c r="E6510">
        <f>YEAR(Hospital_Emergency_Room_Data[[#This Row],[Patient Admission Date]])</f>
        <v>2024</v>
      </c>
      <c r="F6510" s="2">
        <v>0.27013888888888887</v>
      </c>
      <c r="G6510" s="8" t="str">
        <f>TEXT(Hospital_Emergency_Room_Data[[#This Row],[Patient Admission Date]],"dddd")</f>
        <v>Friday</v>
      </c>
      <c r="H6510" t="s">
        <v>41</v>
      </c>
      <c r="I6510">
        <v>68</v>
      </c>
      <c r="J6510" s="5" t="s">
        <v>9217</v>
      </c>
      <c r="K6510" t="s">
        <v>21</v>
      </c>
      <c r="L6510" t="s">
        <v>36</v>
      </c>
      <c r="M6510" t="s">
        <v>9210</v>
      </c>
      <c r="O6510">
        <v>53</v>
      </c>
      <c r="P6510" t="s">
        <v>9225</v>
      </c>
      <c r="Q6510">
        <v>13</v>
      </c>
      <c r="R6510">
        <v>6</v>
      </c>
      <c r="S6510" t="s">
        <v>9255</v>
      </c>
      <c r="T6510" t="s">
        <v>9265</v>
      </c>
      <c r="U6510" t="s">
        <v>9283</v>
      </c>
      <c r="V6510" t="str" cm="1">
        <f t="array" ref="V6510">_xlfn.IFS(Hospital_Emergency_Room_Data[[#This Row],[Day]]&lt;=10,"Start(1-10)",Hospital_Emergency_Room_Data[[#This Row],[Day]]&lt;=20,"Middle(11-20)",Hospital_Emergency_Room_Data[[#This Row],[Day]]&gt;20,"End(21-30)")</f>
        <v>Middle(11-20)</v>
      </c>
    </row>
    <row r="6511" spans="1:22">
      <c r="A6511">
        <v>388033882</v>
      </c>
      <c r="B6511" t="s">
        <v>6514</v>
      </c>
      <c r="C6511" s="1">
        <v>45343</v>
      </c>
      <c r="D6511" t="str">
        <f>TEXT(Hospital_Emergency_Room_Data[[#This Row],[Patient Admission Date]],"mmm")</f>
        <v>Feb</v>
      </c>
      <c r="E6511">
        <f>YEAR(Hospital_Emergency_Room_Data[[#This Row],[Patient Admission Date]])</f>
        <v>2024</v>
      </c>
      <c r="F6511" s="2">
        <v>0.12013888888888889</v>
      </c>
      <c r="G6511" s="8" t="str">
        <f>TEXT(Hospital_Emergency_Room_Data[[#This Row],[Patient Admission Date]],"dddd")</f>
        <v>Wednesday</v>
      </c>
      <c r="H6511" t="s">
        <v>41</v>
      </c>
      <c r="I6511">
        <v>60</v>
      </c>
      <c r="J6511" s="5" t="s">
        <v>9217</v>
      </c>
      <c r="K6511" t="s">
        <v>21</v>
      </c>
      <c r="L6511" t="s">
        <v>36</v>
      </c>
      <c r="M6511" t="s">
        <v>9210</v>
      </c>
      <c r="O6511">
        <v>21</v>
      </c>
      <c r="P6511" t="s">
        <v>9226</v>
      </c>
      <c r="Q6511">
        <v>21</v>
      </c>
      <c r="R6511">
        <v>2</v>
      </c>
      <c r="S6511" t="s">
        <v>9258</v>
      </c>
      <c r="T6511" t="s">
        <v>9262</v>
      </c>
      <c r="U6511" t="s">
        <v>9282</v>
      </c>
      <c r="V6511" t="str" cm="1">
        <f t="array" ref="V6511">_xlfn.IFS(Hospital_Emergency_Room_Data[[#This Row],[Day]]&lt;=10,"Start(1-10)",Hospital_Emergency_Room_Data[[#This Row],[Day]]&lt;=20,"Middle(11-20)",Hospital_Emergency_Room_Data[[#This Row],[Day]]&gt;20,"End(21-30)")</f>
        <v>End(21-30)</v>
      </c>
    </row>
    <row r="6512" spans="1:22">
      <c r="A6512">
        <v>771051094</v>
      </c>
      <c r="B6512" t="s">
        <v>6515</v>
      </c>
      <c r="C6512" s="1">
        <v>45158</v>
      </c>
      <c r="D6512" t="str">
        <f>TEXT(Hospital_Emergency_Room_Data[[#This Row],[Patient Admission Date]],"mmm")</f>
        <v>Aug</v>
      </c>
      <c r="E6512">
        <f>YEAR(Hospital_Emergency_Room_Data[[#This Row],[Patient Admission Date]])</f>
        <v>2023</v>
      </c>
      <c r="F6512" s="2">
        <v>0.23055555555555557</v>
      </c>
      <c r="G6512" s="8" t="str">
        <f>TEXT(Hospital_Emergency_Room_Data[[#This Row],[Patient Admission Date]],"dddd")</f>
        <v>Sunday</v>
      </c>
      <c r="H6512" t="s">
        <v>41</v>
      </c>
      <c r="I6512">
        <v>31</v>
      </c>
      <c r="J6512" s="5" t="s">
        <v>9223</v>
      </c>
      <c r="K6512" t="s">
        <v>21</v>
      </c>
      <c r="L6512" t="s">
        <v>36</v>
      </c>
      <c r="M6512" t="s">
        <v>9210</v>
      </c>
      <c r="O6512">
        <v>44</v>
      </c>
      <c r="P6512" t="s">
        <v>9225</v>
      </c>
      <c r="Q6512">
        <v>20</v>
      </c>
      <c r="R6512">
        <v>5</v>
      </c>
      <c r="S6512" t="s">
        <v>9258</v>
      </c>
      <c r="T6512" t="s">
        <v>9262</v>
      </c>
      <c r="U6512" t="s">
        <v>9300</v>
      </c>
      <c r="V6512" t="str" cm="1">
        <f t="array" ref="V6512">_xlfn.IFS(Hospital_Emergency_Room_Data[[#This Row],[Day]]&lt;=10,"Start(1-10)",Hospital_Emergency_Room_Data[[#This Row],[Day]]&lt;=20,"Middle(11-20)",Hospital_Emergency_Room_Data[[#This Row],[Day]]&gt;20,"End(21-30)")</f>
        <v>Middle(11-20)</v>
      </c>
    </row>
    <row r="6513" spans="1:22">
      <c r="A6513">
        <v>457561772</v>
      </c>
      <c r="B6513" t="s">
        <v>6516</v>
      </c>
      <c r="C6513" s="1">
        <v>45188</v>
      </c>
      <c r="D6513" t="str">
        <f>TEXT(Hospital_Emergency_Room_Data[[#This Row],[Patient Admission Date]],"mmm")</f>
        <v>Sep</v>
      </c>
      <c r="E6513">
        <f>YEAR(Hospital_Emergency_Room_Data[[#This Row],[Patient Admission Date]])</f>
        <v>2023</v>
      </c>
      <c r="F6513" s="2">
        <v>0.11736111111111111</v>
      </c>
      <c r="G6513" s="8" t="str">
        <f>TEXT(Hospital_Emergency_Room_Data[[#This Row],[Patient Admission Date]],"dddd")</f>
        <v>Tuesday</v>
      </c>
      <c r="H6513" t="s">
        <v>41</v>
      </c>
      <c r="I6513">
        <v>36</v>
      </c>
      <c r="J6513" s="5" t="s">
        <v>9223</v>
      </c>
      <c r="K6513" t="s">
        <v>21</v>
      </c>
      <c r="L6513" t="s">
        <v>36</v>
      </c>
      <c r="M6513" t="s">
        <v>9210</v>
      </c>
      <c r="O6513">
        <v>22</v>
      </c>
      <c r="P6513" t="s">
        <v>9226</v>
      </c>
      <c r="Q6513">
        <v>19</v>
      </c>
      <c r="R6513">
        <v>2</v>
      </c>
      <c r="S6513" t="s">
        <v>9258</v>
      </c>
      <c r="T6513" t="s">
        <v>9262</v>
      </c>
      <c r="U6513" t="s">
        <v>9282</v>
      </c>
      <c r="V6513" t="str" cm="1">
        <f t="array" ref="V6513">_xlfn.IFS(Hospital_Emergency_Room_Data[[#This Row],[Day]]&lt;=10,"Start(1-10)",Hospital_Emergency_Room_Data[[#This Row],[Day]]&lt;=20,"Middle(11-20)",Hospital_Emergency_Room_Data[[#This Row],[Day]]&gt;20,"End(21-30)")</f>
        <v>Middle(11-20)</v>
      </c>
    </row>
    <row r="6514" spans="1:22">
      <c r="A6514">
        <v>547308126</v>
      </c>
      <c r="B6514" t="s">
        <v>6517</v>
      </c>
      <c r="C6514" s="1">
        <v>45251</v>
      </c>
      <c r="D6514" t="str">
        <f>TEXT(Hospital_Emergency_Room_Data[[#This Row],[Patient Admission Date]],"mmm")</f>
        <v>Nov</v>
      </c>
      <c r="E6514">
        <f>YEAR(Hospital_Emergency_Room_Data[[#This Row],[Patient Admission Date]])</f>
        <v>2023</v>
      </c>
      <c r="F6514" s="2">
        <v>0.18333333333333332</v>
      </c>
      <c r="G6514" s="8" t="str">
        <f>TEXT(Hospital_Emergency_Room_Data[[#This Row],[Patient Admission Date]],"dddd")</f>
        <v>Tuesday</v>
      </c>
      <c r="H6514" t="s">
        <v>41</v>
      </c>
      <c r="I6514">
        <v>34</v>
      </c>
      <c r="J6514" s="5" t="s">
        <v>9223</v>
      </c>
      <c r="K6514" t="s">
        <v>21</v>
      </c>
      <c r="L6514" t="s">
        <v>36</v>
      </c>
      <c r="M6514" t="s">
        <v>9210</v>
      </c>
      <c r="O6514">
        <v>20</v>
      </c>
      <c r="P6514" t="s">
        <v>9226</v>
      </c>
      <c r="Q6514">
        <v>21</v>
      </c>
      <c r="R6514">
        <v>4</v>
      </c>
      <c r="S6514" t="s">
        <v>9258</v>
      </c>
      <c r="T6514" t="s">
        <v>9262</v>
      </c>
      <c r="U6514" t="s">
        <v>9282</v>
      </c>
      <c r="V6514" t="str" cm="1">
        <f t="array" ref="V6514">_xlfn.IFS(Hospital_Emergency_Room_Data[[#This Row],[Day]]&lt;=10,"Start(1-10)",Hospital_Emergency_Room_Data[[#This Row],[Day]]&lt;=20,"Middle(11-20)",Hospital_Emergency_Room_Data[[#This Row],[Day]]&gt;20,"End(21-30)")</f>
        <v>End(21-30)</v>
      </c>
    </row>
    <row r="6515" spans="1:22">
      <c r="A6515">
        <v>643909335</v>
      </c>
      <c r="B6515" t="s">
        <v>6518</v>
      </c>
      <c r="C6515" s="1">
        <v>45054</v>
      </c>
      <c r="D6515" t="str">
        <f>TEXT(Hospital_Emergency_Room_Data[[#This Row],[Patient Admission Date]],"mmm")</f>
        <v>May</v>
      </c>
      <c r="E6515">
        <f>YEAR(Hospital_Emergency_Room_Data[[#This Row],[Patient Admission Date]])</f>
        <v>2023</v>
      </c>
      <c r="F6515" s="2">
        <v>0.35208333333333336</v>
      </c>
      <c r="G6515" s="8" t="str">
        <f>TEXT(Hospital_Emergency_Room_Data[[#This Row],[Patient Admission Date]],"dddd")</f>
        <v>Monday</v>
      </c>
      <c r="H6515" t="s">
        <v>41</v>
      </c>
      <c r="I6515">
        <v>61</v>
      </c>
      <c r="J6515" s="5" t="s">
        <v>9217</v>
      </c>
      <c r="K6515" t="s">
        <v>21</v>
      </c>
      <c r="L6515" t="s">
        <v>36</v>
      </c>
      <c r="M6515" t="s">
        <v>9210</v>
      </c>
      <c r="O6515">
        <v>58</v>
      </c>
      <c r="P6515" t="s">
        <v>9225</v>
      </c>
      <c r="Q6515">
        <v>8</v>
      </c>
      <c r="R6515">
        <v>8</v>
      </c>
      <c r="S6515" t="s">
        <v>9255</v>
      </c>
      <c r="T6515" t="s">
        <v>9265</v>
      </c>
      <c r="U6515" t="s">
        <v>9283</v>
      </c>
      <c r="V6515" t="str" cm="1">
        <f t="array" ref="V6515">_xlfn.IFS(Hospital_Emergency_Room_Data[[#This Row],[Day]]&lt;=10,"Start(1-10)",Hospital_Emergency_Room_Data[[#This Row],[Day]]&lt;=20,"Middle(11-20)",Hospital_Emergency_Room_Data[[#This Row],[Day]]&gt;20,"End(21-30)")</f>
        <v>Start(1-10)</v>
      </c>
    </row>
    <row r="6516" spans="1:22">
      <c r="A6516">
        <v>365880539</v>
      </c>
      <c r="B6516" t="s">
        <v>6519</v>
      </c>
      <c r="C6516" s="1">
        <v>45041</v>
      </c>
      <c r="D6516" t="str">
        <f>TEXT(Hospital_Emergency_Room_Data[[#This Row],[Patient Admission Date]],"mmm")</f>
        <v>Apr</v>
      </c>
      <c r="E6516">
        <f>YEAR(Hospital_Emergency_Room_Data[[#This Row],[Patient Admission Date]])</f>
        <v>2023</v>
      </c>
      <c r="F6516" s="2">
        <v>0.3923611111111111</v>
      </c>
      <c r="G6516" s="8" t="str">
        <f>TEXT(Hospital_Emergency_Room_Data[[#This Row],[Patient Admission Date]],"dddd")</f>
        <v>Tuesday</v>
      </c>
      <c r="H6516" t="s">
        <v>41</v>
      </c>
      <c r="I6516">
        <v>76</v>
      </c>
      <c r="J6516" s="5" t="s">
        <v>9222</v>
      </c>
      <c r="K6516" t="s">
        <v>21</v>
      </c>
      <c r="L6516" t="s">
        <v>36</v>
      </c>
      <c r="M6516" t="s">
        <v>9210</v>
      </c>
      <c r="N6516">
        <v>2</v>
      </c>
      <c r="O6516">
        <v>49</v>
      </c>
      <c r="P6516" t="s">
        <v>9225</v>
      </c>
      <c r="Q6516">
        <v>25</v>
      </c>
      <c r="R6516">
        <v>9</v>
      </c>
      <c r="S6516" t="s">
        <v>9255</v>
      </c>
      <c r="T6516" t="s">
        <v>9264</v>
      </c>
      <c r="U6516" t="s">
        <v>9283</v>
      </c>
      <c r="V6516" t="str" cm="1">
        <f t="array" ref="V6516">_xlfn.IFS(Hospital_Emergency_Room_Data[[#This Row],[Day]]&lt;=10,"Start(1-10)",Hospital_Emergency_Room_Data[[#This Row],[Day]]&lt;=20,"Middle(11-20)",Hospital_Emergency_Room_Data[[#This Row],[Day]]&gt;20,"End(21-30)")</f>
        <v>End(21-30)</v>
      </c>
    </row>
    <row r="6517" spans="1:22">
      <c r="A6517">
        <v>792035512</v>
      </c>
      <c r="B6517" t="s">
        <v>6520</v>
      </c>
      <c r="C6517" s="1">
        <v>45531</v>
      </c>
      <c r="D6517" t="str">
        <f>TEXT(Hospital_Emergency_Room_Data[[#This Row],[Patient Admission Date]],"mmm")</f>
        <v>Aug</v>
      </c>
      <c r="E6517">
        <f>YEAR(Hospital_Emergency_Room_Data[[#This Row],[Patient Admission Date]])</f>
        <v>2024</v>
      </c>
      <c r="F6517" s="2">
        <v>0.27847222222222223</v>
      </c>
      <c r="G6517" s="8" t="str">
        <f>TEXT(Hospital_Emergency_Room_Data[[#This Row],[Patient Admission Date]],"dddd")</f>
        <v>Tuesday</v>
      </c>
      <c r="H6517" t="s">
        <v>41</v>
      </c>
      <c r="I6517">
        <v>39</v>
      </c>
      <c r="J6517" s="5" t="s">
        <v>9223</v>
      </c>
      <c r="K6517" t="s">
        <v>21</v>
      </c>
      <c r="L6517" t="s">
        <v>140</v>
      </c>
      <c r="M6517" t="s">
        <v>9210</v>
      </c>
      <c r="O6517">
        <v>57</v>
      </c>
      <c r="P6517" t="s">
        <v>9225</v>
      </c>
      <c r="Q6517">
        <v>27</v>
      </c>
      <c r="R6517">
        <v>6</v>
      </c>
      <c r="S6517" t="s">
        <v>9255</v>
      </c>
      <c r="T6517" t="s">
        <v>9264</v>
      </c>
      <c r="U6517" t="s">
        <v>9283</v>
      </c>
      <c r="V6517" t="str" cm="1">
        <f t="array" ref="V6517">_xlfn.IFS(Hospital_Emergency_Room_Data[[#This Row],[Day]]&lt;=10,"Start(1-10)",Hospital_Emergency_Room_Data[[#This Row],[Day]]&lt;=20,"Middle(11-20)",Hospital_Emergency_Room_Data[[#This Row],[Day]]&gt;20,"End(21-30)")</f>
        <v>End(21-30)</v>
      </c>
    </row>
    <row r="6518" spans="1:22">
      <c r="A6518">
        <v>118329062</v>
      </c>
      <c r="B6518" t="s">
        <v>6521</v>
      </c>
      <c r="C6518" s="1">
        <v>45089</v>
      </c>
      <c r="D6518" t="str">
        <f>TEXT(Hospital_Emergency_Room_Data[[#This Row],[Patient Admission Date]],"mmm")</f>
        <v>Jun</v>
      </c>
      <c r="E6518">
        <f>YEAR(Hospital_Emergency_Room_Data[[#This Row],[Patient Admission Date]])</f>
        <v>2023</v>
      </c>
      <c r="F6518" s="2">
        <v>0.84930555555555554</v>
      </c>
      <c r="G6518" s="8" t="str">
        <f>TEXT(Hospital_Emergency_Room_Data[[#This Row],[Patient Admission Date]],"dddd")</f>
        <v>Monday</v>
      </c>
      <c r="H6518" t="s">
        <v>41</v>
      </c>
      <c r="I6518">
        <v>33</v>
      </c>
      <c r="J6518" s="5" t="s">
        <v>9223</v>
      </c>
      <c r="K6518" t="s">
        <v>8</v>
      </c>
      <c r="L6518" t="s">
        <v>96</v>
      </c>
      <c r="M6518" t="s">
        <v>9210</v>
      </c>
      <c r="O6518">
        <v>16</v>
      </c>
      <c r="P6518" t="s">
        <v>9226</v>
      </c>
      <c r="Q6518">
        <v>12</v>
      </c>
      <c r="R6518">
        <v>20</v>
      </c>
      <c r="S6518" t="s">
        <v>9256</v>
      </c>
      <c r="T6518" t="s">
        <v>9265</v>
      </c>
      <c r="U6518" t="s">
        <v>9282</v>
      </c>
      <c r="V6518" t="str" cm="1">
        <f t="array" ref="V6518">_xlfn.IFS(Hospital_Emergency_Room_Data[[#This Row],[Day]]&lt;=10,"Start(1-10)",Hospital_Emergency_Room_Data[[#This Row],[Day]]&lt;=20,"Middle(11-20)",Hospital_Emergency_Room_Data[[#This Row],[Day]]&gt;20,"End(21-30)")</f>
        <v>Middle(11-20)</v>
      </c>
    </row>
    <row r="6519" spans="1:22">
      <c r="A6519">
        <v>644587967</v>
      </c>
      <c r="B6519" t="s">
        <v>6522</v>
      </c>
      <c r="C6519" s="1">
        <v>45057</v>
      </c>
      <c r="D6519" t="str">
        <f>TEXT(Hospital_Emergency_Room_Data[[#This Row],[Patient Admission Date]],"mmm")</f>
        <v>May</v>
      </c>
      <c r="E6519">
        <f>YEAR(Hospital_Emergency_Room_Data[[#This Row],[Patient Admission Date]])</f>
        <v>2023</v>
      </c>
      <c r="F6519" s="2">
        <v>0.54027777777777775</v>
      </c>
      <c r="G6519" s="8" t="str">
        <f>TEXT(Hospital_Emergency_Room_Data[[#This Row],[Patient Admission Date]],"dddd")</f>
        <v>Thursday</v>
      </c>
      <c r="H6519" t="s">
        <v>41</v>
      </c>
      <c r="I6519">
        <v>27</v>
      </c>
      <c r="J6519" s="5" t="s">
        <v>9220</v>
      </c>
      <c r="K6519" t="s">
        <v>8</v>
      </c>
      <c r="L6519" t="s">
        <v>96</v>
      </c>
      <c r="M6519" t="s">
        <v>9210</v>
      </c>
      <c r="O6519">
        <v>11</v>
      </c>
      <c r="P6519" t="s">
        <v>9226</v>
      </c>
      <c r="Q6519">
        <v>11</v>
      </c>
      <c r="R6519">
        <v>12</v>
      </c>
      <c r="S6519" t="s">
        <v>9257</v>
      </c>
      <c r="T6519" t="s">
        <v>9265</v>
      </c>
      <c r="U6519" t="s">
        <v>9282</v>
      </c>
      <c r="V6519" t="str" cm="1">
        <f t="array" ref="V6519">_xlfn.IFS(Hospital_Emergency_Room_Data[[#This Row],[Day]]&lt;=10,"Start(1-10)",Hospital_Emergency_Room_Data[[#This Row],[Day]]&lt;=20,"Middle(11-20)",Hospital_Emergency_Room_Data[[#This Row],[Day]]&gt;20,"End(21-30)")</f>
        <v>Middle(11-20)</v>
      </c>
    </row>
    <row r="6520" spans="1:22">
      <c r="A6520">
        <v>713082627</v>
      </c>
      <c r="B6520" t="s">
        <v>6523</v>
      </c>
      <c r="C6520" s="1">
        <v>45503</v>
      </c>
      <c r="D6520" t="str">
        <f>TEXT(Hospital_Emergency_Room_Data[[#This Row],[Patient Admission Date]],"mmm")</f>
        <v>Jul</v>
      </c>
      <c r="E6520">
        <f>YEAR(Hospital_Emergency_Room_Data[[#This Row],[Patient Admission Date]])</f>
        <v>2024</v>
      </c>
      <c r="F6520" s="2">
        <v>0.55208333333333337</v>
      </c>
      <c r="G6520" s="8" t="str">
        <f>TEXT(Hospital_Emergency_Room_Data[[#This Row],[Patient Admission Date]],"dddd")</f>
        <v>Tuesday</v>
      </c>
      <c r="H6520" t="s">
        <v>41</v>
      </c>
      <c r="I6520">
        <v>65</v>
      </c>
      <c r="J6520" s="5" t="s">
        <v>9217</v>
      </c>
      <c r="K6520" t="s">
        <v>8</v>
      </c>
      <c r="L6520" t="s">
        <v>96</v>
      </c>
      <c r="M6520" t="s">
        <v>9210</v>
      </c>
      <c r="O6520">
        <v>47</v>
      </c>
      <c r="P6520" t="s">
        <v>9225</v>
      </c>
      <c r="Q6520">
        <v>30</v>
      </c>
      <c r="R6520">
        <v>13</v>
      </c>
      <c r="S6520" t="s">
        <v>9257</v>
      </c>
      <c r="T6520" t="s">
        <v>9264</v>
      </c>
      <c r="U6520" t="s">
        <v>9283</v>
      </c>
      <c r="V6520" t="str" cm="1">
        <f t="array" ref="V6520">_xlfn.IFS(Hospital_Emergency_Room_Data[[#This Row],[Day]]&lt;=10,"Start(1-10)",Hospital_Emergency_Room_Data[[#This Row],[Day]]&lt;=20,"Middle(11-20)",Hospital_Emergency_Room_Data[[#This Row],[Day]]&gt;20,"End(21-30)")</f>
        <v>End(21-30)</v>
      </c>
    </row>
    <row r="6521" spans="1:22">
      <c r="A6521">
        <v>750240580</v>
      </c>
      <c r="B6521" t="s">
        <v>6524</v>
      </c>
      <c r="C6521" s="1">
        <v>45168</v>
      </c>
      <c r="D6521" t="str">
        <f>TEXT(Hospital_Emergency_Room_Data[[#This Row],[Patient Admission Date]],"mmm")</f>
        <v>Aug</v>
      </c>
      <c r="E6521">
        <f>YEAR(Hospital_Emergency_Room_Data[[#This Row],[Patient Admission Date]])</f>
        <v>2023</v>
      </c>
      <c r="F6521" s="2">
        <v>0.92083333333333328</v>
      </c>
      <c r="G6521" s="8" t="str">
        <f>TEXT(Hospital_Emergency_Room_Data[[#This Row],[Patient Admission Date]],"dddd")</f>
        <v>Wednesday</v>
      </c>
      <c r="H6521" t="s">
        <v>41</v>
      </c>
      <c r="I6521">
        <v>61</v>
      </c>
      <c r="J6521" s="5" t="s">
        <v>9217</v>
      </c>
      <c r="K6521" t="s">
        <v>8</v>
      </c>
      <c r="L6521" t="s">
        <v>96</v>
      </c>
      <c r="M6521" t="s">
        <v>9210</v>
      </c>
      <c r="O6521">
        <v>16</v>
      </c>
      <c r="P6521" t="s">
        <v>9226</v>
      </c>
      <c r="Q6521">
        <v>30</v>
      </c>
      <c r="R6521">
        <v>22</v>
      </c>
      <c r="S6521" t="s">
        <v>9256</v>
      </c>
      <c r="T6521" t="s">
        <v>9264</v>
      </c>
      <c r="U6521" t="s">
        <v>9282</v>
      </c>
      <c r="V6521" t="str" cm="1">
        <f t="array" ref="V6521">_xlfn.IFS(Hospital_Emergency_Room_Data[[#This Row],[Day]]&lt;=10,"Start(1-10)",Hospital_Emergency_Room_Data[[#This Row],[Day]]&lt;=20,"Middle(11-20)",Hospital_Emergency_Room_Data[[#This Row],[Day]]&gt;20,"End(21-30)")</f>
        <v>End(21-30)</v>
      </c>
    </row>
    <row r="6522" spans="1:22">
      <c r="A6522">
        <v>300660409</v>
      </c>
      <c r="B6522" t="s">
        <v>6525</v>
      </c>
      <c r="C6522" s="1">
        <v>45378</v>
      </c>
      <c r="D6522" t="str">
        <f>TEXT(Hospital_Emergency_Room_Data[[#This Row],[Patient Admission Date]],"mmm")</f>
        <v>Mar</v>
      </c>
      <c r="E6522">
        <f>YEAR(Hospital_Emergency_Room_Data[[#This Row],[Patient Admission Date]])</f>
        <v>2024</v>
      </c>
      <c r="F6522" s="2">
        <v>0.88888888888888884</v>
      </c>
      <c r="G6522" s="8" t="str">
        <f>TEXT(Hospital_Emergency_Room_Data[[#This Row],[Patient Admission Date]],"dddd")</f>
        <v>Wednesday</v>
      </c>
      <c r="H6522" t="s">
        <v>41</v>
      </c>
      <c r="I6522">
        <v>29</v>
      </c>
      <c r="J6522" s="5" t="s">
        <v>9220</v>
      </c>
      <c r="K6522" t="s">
        <v>8</v>
      </c>
      <c r="L6522" t="s">
        <v>96</v>
      </c>
      <c r="M6522" t="s">
        <v>9210</v>
      </c>
      <c r="O6522">
        <v>31</v>
      </c>
      <c r="P6522" t="s">
        <v>9225</v>
      </c>
      <c r="Q6522">
        <v>27</v>
      </c>
      <c r="R6522">
        <v>21</v>
      </c>
      <c r="S6522" t="s">
        <v>9256</v>
      </c>
      <c r="T6522" t="s">
        <v>9264</v>
      </c>
      <c r="U6522" t="s">
        <v>9300</v>
      </c>
      <c r="V6522" t="str" cm="1">
        <f t="array" ref="V6522">_xlfn.IFS(Hospital_Emergency_Room_Data[[#This Row],[Day]]&lt;=10,"Start(1-10)",Hospital_Emergency_Room_Data[[#This Row],[Day]]&lt;=20,"Middle(11-20)",Hospital_Emergency_Room_Data[[#This Row],[Day]]&gt;20,"End(21-30)")</f>
        <v>End(21-30)</v>
      </c>
    </row>
    <row r="6523" spans="1:22">
      <c r="A6523">
        <v>258762632</v>
      </c>
      <c r="B6523" t="s">
        <v>6526</v>
      </c>
      <c r="C6523" s="1">
        <v>45512</v>
      </c>
      <c r="D6523" t="str">
        <f>TEXT(Hospital_Emergency_Room_Data[[#This Row],[Patient Admission Date]],"mmm")</f>
        <v>Aug</v>
      </c>
      <c r="E6523">
        <f>YEAR(Hospital_Emergency_Room_Data[[#This Row],[Patient Admission Date]])</f>
        <v>2024</v>
      </c>
      <c r="F6523" s="2">
        <v>0.91319444444444442</v>
      </c>
      <c r="G6523" s="8" t="str">
        <f>TEXT(Hospital_Emergency_Room_Data[[#This Row],[Patient Admission Date]],"dddd")</f>
        <v>Thursday</v>
      </c>
      <c r="H6523" t="s">
        <v>41</v>
      </c>
      <c r="I6523">
        <v>52</v>
      </c>
      <c r="J6523" s="5" t="s">
        <v>9219</v>
      </c>
      <c r="K6523" t="s">
        <v>8</v>
      </c>
      <c r="L6523" t="s">
        <v>96</v>
      </c>
      <c r="M6523" t="s">
        <v>9210</v>
      </c>
      <c r="O6523">
        <v>35</v>
      </c>
      <c r="P6523" t="s">
        <v>9225</v>
      </c>
      <c r="Q6523">
        <v>8</v>
      </c>
      <c r="R6523">
        <v>21</v>
      </c>
      <c r="S6523" t="s">
        <v>9256</v>
      </c>
      <c r="T6523" t="s">
        <v>9265</v>
      </c>
      <c r="U6523" t="s">
        <v>9300</v>
      </c>
      <c r="V6523" t="str" cm="1">
        <f t="array" ref="V6523">_xlfn.IFS(Hospital_Emergency_Room_Data[[#This Row],[Day]]&lt;=10,"Start(1-10)",Hospital_Emergency_Room_Data[[#This Row],[Day]]&lt;=20,"Middle(11-20)",Hospital_Emergency_Room_Data[[#This Row],[Day]]&gt;20,"End(21-30)")</f>
        <v>Start(1-10)</v>
      </c>
    </row>
    <row r="6524" spans="1:22">
      <c r="A6524">
        <v>348604130</v>
      </c>
      <c r="B6524" t="s">
        <v>6527</v>
      </c>
      <c r="C6524" s="1">
        <v>45306</v>
      </c>
      <c r="D6524" t="str">
        <f>TEXT(Hospital_Emergency_Room_Data[[#This Row],[Patient Admission Date]],"mmm")</f>
        <v>Jan</v>
      </c>
      <c r="E6524">
        <f>YEAR(Hospital_Emergency_Room_Data[[#This Row],[Patient Admission Date]])</f>
        <v>2024</v>
      </c>
      <c r="F6524" s="2">
        <v>0.72083333333333333</v>
      </c>
      <c r="G6524" s="8" t="str">
        <f>TEXT(Hospital_Emergency_Room_Data[[#This Row],[Patient Admission Date]],"dddd")</f>
        <v>Monday</v>
      </c>
      <c r="H6524" t="s">
        <v>41</v>
      </c>
      <c r="I6524">
        <v>3</v>
      </c>
      <c r="J6524" s="5" t="s">
        <v>9218</v>
      </c>
      <c r="K6524" t="s">
        <v>8</v>
      </c>
      <c r="L6524" t="s">
        <v>96</v>
      </c>
      <c r="M6524" t="s">
        <v>9210</v>
      </c>
      <c r="N6524">
        <v>9</v>
      </c>
      <c r="O6524">
        <v>11</v>
      </c>
      <c r="P6524" t="s">
        <v>9226</v>
      </c>
      <c r="Q6524">
        <v>15</v>
      </c>
      <c r="R6524">
        <v>17</v>
      </c>
      <c r="S6524" t="s">
        <v>9257</v>
      </c>
      <c r="T6524" t="s">
        <v>9262</v>
      </c>
      <c r="U6524" t="s">
        <v>9282</v>
      </c>
      <c r="V6524" t="str" cm="1">
        <f t="array" ref="V6524">_xlfn.IFS(Hospital_Emergency_Room_Data[[#This Row],[Day]]&lt;=10,"Start(1-10)",Hospital_Emergency_Room_Data[[#This Row],[Day]]&lt;=20,"Middle(11-20)",Hospital_Emergency_Room_Data[[#This Row],[Day]]&gt;20,"End(21-30)")</f>
        <v>Middle(11-20)</v>
      </c>
    </row>
    <row r="6525" spans="1:22">
      <c r="A6525">
        <v>863668507</v>
      </c>
      <c r="B6525" t="s">
        <v>6528</v>
      </c>
      <c r="C6525" s="1">
        <v>45199</v>
      </c>
      <c r="D6525" t="str">
        <f>TEXT(Hospital_Emergency_Room_Data[[#This Row],[Patient Admission Date]],"mmm")</f>
        <v>Sep</v>
      </c>
      <c r="E6525">
        <f>YEAR(Hospital_Emergency_Room_Data[[#This Row],[Patient Admission Date]])</f>
        <v>2023</v>
      </c>
      <c r="F6525" s="2">
        <v>0.56180555555555556</v>
      </c>
      <c r="G6525" s="8" t="str">
        <f>TEXT(Hospital_Emergency_Room_Data[[#This Row],[Patient Admission Date]],"dddd")</f>
        <v>Saturday</v>
      </c>
      <c r="H6525" t="s">
        <v>41</v>
      </c>
      <c r="I6525">
        <v>14</v>
      </c>
      <c r="J6525" s="5" t="s">
        <v>9221</v>
      </c>
      <c r="K6525" t="s">
        <v>8</v>
      </c>
      <c r="L6525" t="s">
        <v>96</v>
      </c>
      <c r="M6525" t="s">
        <v>9210</v>
      </c>
      <c r="N6525">
        <v>10</v>
      </c>
      <c r="O6525">
        <v>12</v>
      </c>
      <c r="P6525" t="s">
        <v>9226</v>
      </c>
      <c r="Q6525">
        <v>30</v>
      </c>
      <c r="R6525">
        <v>13</v>
      </c>
      <c r="S6525" t="s">
        <v>9257</v>
      </c>
      <c r="T6525" t="s">
        <v>9264</v>
      </c>
      <c r="U6525" t="s">
        <v>9282</v>
      </c>
      <c r="V6525" t="str" cm="1">
        <f t="array" ref="V6525">_xlfn.IFS(Hospital_Emergency_Room_Data[[#This Row],[Day]]&lt;=10,"Start(1-10)",Hospital_Emergency_Room_Data[[#This Row],[Day]]&lt;=20,"Middle(11-20)",Hospital_Emergency_Room_Data[[#This Row],[Day]]&gt;20,"End(21-30)")</f>
        <v>End(21-30)</v>
      </c>
    </row>
    <row r="6526" spans="1:22">
      <c r="A6526">
        <v>640506642</v>
      </c>
      <c r="B6526" t="s">
        <v>6529</v>
      </c>
      <c r="C6526" s="1">
        <v>45491</v>
      </c>
      <c r="D6526" t="str">
        <f>TEXT(Hospital_Emergency_Room_Data[[#This Row],[Patient Admission Date]],"mmm")</f>
        <v>Jul</v>
      </c>
      <c r="E6526">
        <f>YEAR(Hospital_Emergency_Room_Data[[#This Row],[Patient Admission Date]])</f>
        <v>2024</v>
      </c>
      <c r="F6526" s="2">
        <v>0.89930555555555558</v>
      </c>
      <c r="G6526" s="8" t="str">
        <f>TEXT(Hospital_Emergency_Room_Data[[#This Row],[Patient Admission Date]],"dddd")</f>
        <v>Thursday</v>
      </c>
      <c r="H6526" t="s">
        <v>41</v>
      </c>
      <c r="I6526">
        <v>46</v>
      </c>
      <c r="J6526" s="5" t="s">
        <v>9219</v>
      </c>
      <c r="K6526" t="s">
        <v>8</v>
      </c>
      <c r="L6526" t="s">
        <v>25</v>
      </c>
      <c r="M6526" t="s">
        <v>9210</v>
      </c>
      <c r="O6526">
        <v>11</v>
      </c>
      <c r="P6526" t="s">
        <v>9226</v>
      </c>
      <c r="Q6526">
        <v>18</v>
      </c>
      <c r="R6526">
        <v>21</v>
      </c>
      <c r="S6526" t="s">
        <v>9256</v>
      </c>
      <c r="T6526" t="s">
        <v>9262</v>
      </c>
      <c r="U6526" t="s">
        <v>9282</v>
      </c>
      <c r="V6526" t="str" cm="1">
        <f t="array" ref="V6526">_xlfn.IFS(Hospital_Emergency_Room_Data[[#This Row],[Day]]&lt;=10,"Start(1-10)",Hospital_Emergency_Room_Data[[#This Row],[Day]]&lt;=20,"Middle(11-20)",Hospital_Emergency_Room_Data[[#This Row],[Day]]&gt;20,"End(21-30)")</f>
        <v>Middle(11-20)</v>
      </c>
    </row>
    <row r="6527" spans="1:22">
      <c r="A6527">
        <v>233207150</v>
      </c>
      <c r="B6527" t="s">
        <v>6530</v>
      </c>
      <c r="C6527" s="1">
        <v>45028</v>
      </c>
      <c r="D6527" t="str">
        <f>TEXT(Hospital_Emergency_Room_Data[[#This Row],[Patient Admission Date]],"mmm")</f>
        <v>Apr</v>
      </c>
      <c r="E6527">
        <f>YEAR(Hospital_Emergency_Room_Data[[#This Row],[Patient Admission Date]])</f>
        <v>2023</v>
      </c>
      <c r="F6527" s="2">
        <v>0.53680555555555554</v>
      </c>
      <c r="G6527" s="8" t="str">
        <f>TEXT(Hospital_Emergency_Room_Data[[#This Row],[Patient Admission Date]],"dddd")</f>
        <v>Wednesday</v>
      </c>
      <c r="H6527" t="s">
        <v>41</v>
      </c>
      <c r="I6527">
        <v>53</v>
      </c>
      <c r="J6527" s="5" t="s">
        <v>9219</v>
      </c>
      <c r="K6527" t="s">
        <v>8</v>
      </c>
      <c r="L6527" t="s">
        <v>25</v>
      </c>
      <c r="M6527" t="s">
        <v>9210</v>
      </c>
      <c r="O6527">
        <v>13</v>
      </c>
      <c r="P6527" t="s">
        <v>9226</v>
      </c>
      <c r="Q6527">
        <v>12</v>
      </c>
      <c r="R6527">
        <v>12</v>
      </c>
      <c r="S6527" t="s">
        <v>9257</v>
      </c>
      <c r="T6527" t="s">
        <v>9265</v>
      </c>
      <c r="U6527" t="s">
        <v>9282</v>
      </c>
      <c r="V6527" t="str" cm="1">
        <f t="array" ref="V6527">_xlfn.IFS(Hospital_Emergency_Room_Data[[#This Row],[Day]]&lt;=10,"Start(1-10)",Hospital_Emergency_Room_Data[[#This Row],[Day]]&lt;=20,"Middle(11-20)",Hospital_Emergency_Room_Data[[#This Row],[Day]]&gt;20,"End(21-30)")</f>
        <v>Middle(11-20)</v>
      </c>
    </row>
    <row r="6528" spans="1:22">
      <c r="A6528">
        <v>126025429</v>
      </c>
      <c r="B6528" t="s">
        <v>6531</v>
      </c>
      <c r="C6528" s="1">
        <v>45058</v>
      </c>
      <c r="D6528" t="str">
        <f>TEXT(Hospital_Emergency_Room_Data[[#This Row],[Patient Admission Date]],"mmm")</f>
        <v>May</v>
      </c>
      <c r="E6528">
        <f>YEAR(Hospital_Emergency_Room_Data[[#This Row],[Patient Admission Date]])</f>
        <v>2023</v>
      </c>
      <c r="F6528" s="2">
        <v>0.95486111111111116</v>
      </c>
      <c r="G6528" s="8" t="str">
        <f>TEXT(Hospital_Emergency_Room_Data[[#This Row],[Patient Admission Date]],"dddd")</f>
        <v>Friday</v>
      </c>
      <c r="H6528" t="s">
        <v>41</v>
      </c>
      <c r="I6528">
        <v>6</v>
      </c>
      <c r="J6528" s="5" t="s">
        <v>9221</v>
      </c>
      <c r="K6528" t="s">
        <v>8</v>
      </c>
      <c r="L6528" t="s">
        <v>25</v>
      </c>
      <c r="M6528" t="s">
        <v>9210</v>
      </c>
      <c r="O6528">
        <v>51</v>
      </c>
      <c r="P6528" t="s">
        <v>9225</v>
      </c>
      <c r="Q6528">
        <v>12</v>
      </c>
      <c r="R6528">
        <v>22</v>
      </c>
      <c r="S6528" t="s">
        <v>9256</v>
      </c>
      <c r="T6528" t="s">
        <v>9265</v>
      </c>
      <c r="U6528" t="s">
        <v>9283</v>
      </c>
      <c r="V6528" t="str" cm="1">
        <f t="array" ref="V6528">_xlfn.IFS(Hospital_Emergency_Room_Data[[#This Row],[Day]]&lt;=10,"Start(1-10)",Hospital_Emergency_Room_Data[[#This Row],[Day]]&lt;=20,"Middle(11-20)",Hospital_Emergency_Room_Data[[#This Row],[Day]]&gt;20,"End(21-30)")</f>
        <v>Middle(11-20)</v>
      </c>
    </row>
    <row r="6529" spans="1:22">
      <c r="A6529">
        <v>199557481</v>
      </c>
      <c r="B6529" t="s">
        <v>6532</v>
      </c>
      <c r="C6529" s="1">
        <v>45224</v>
      </c>
      <c r="D6529" t="str">
        <f>TEXT(Hospital_Emergency_Room_Data[[#This Row],[Patient Admission Date]],"mmm")</f>
        <v>Oct</v>
      </c>
      <c r="E6529">
        <f>YEAR(Hospital_Emergency_Room_Data[[#This Row],[Patient Admission Date]])</f>
        <v>2023</v>
      </c>
      <c r="F6529" s="2">
        <v>0.59375</v>
      </c>
      <c r="G6529" s="8" t="str">
        <f>TEXT(Hospital_Emergency_Room_Data[[#This Row],[Patient Admission Date]],"dddd")</f>
        <v>Wednesday</v>
      </c>
      <c r="H6529" t="s">
        <v>41</v>
      </c>
      <c r="I6529">
        <v>52</v>
      </c>
      <c r="J6529" s="5" t="s">
        <v>9219</v>
      </c>
      <c r="K6529" t="s">
        <v>8</v>
      </c>
      <c r="L6529" t="s">
        <v>25</v>
      </c>
      <c r="M6529" t="s">
        <v>9210</v>
      </c>
      <c r="O6529">
        <v>44</v>
      </c>
      <c r="P6529" t="s">
        <v>9225</v>
      </c>
      <c r="Q6529">
        <v>25</v>
      </c>
      <c r="R6529">
        <v>14</v>
      </c>
      <c r="S6529" t="s">
        <v>9257</v>
      </c>
      <c r="T6529" t="s">
        <v>9264</v>
      </c>
      <c r="U6529" t="s">
        <v>9300</v>
      </c>
      <c r="V6529" t="str" cm="1">
        <f t="array" ref="V6529">_xlfn.IFS(Hospital_Emergency_Room_Data[[#This Row],[Day]]&lt;=10,"Start(1-10)",Hospital_Emergency_Room_Data[[#This Row],[Day]]&lt;=20,"Middle(11-20)",Hospital_Emergency_Room_Data[[#This Row],[Day]]&gt;20,"End(21-30)")</f>
        <v>End(21-30)</v>
      </c>
    </row>
    <row r="6530" spans="1:22">
      <c r="A6530">
        <v>744638705</v>
      </c>
      <c r="B6530" t="s">
        <v>6533</v>
      </c>
      <c r="C6530" s="1">
        <v>45067</v>
      </c>
      <c r="D6530" t="str">
        <f>TEXT(Hospital_Emergency_Room_Data[[#This Row],[Patient Admission Date]],"mmm")</f>
        <v>May</v>
      </c>
      <c r="E6530">
        <f>YEAR(Hospital_Emergency_Room_Data[[#This Row],[Patient Admission Date]])</f>
        <v>2023</v>
      </c>
      <c r="F6530" s="2">
        <v>0.95416666666666672</v>
      </c>
      <c r="G6530" s="8" t="str">
        <f>TEXT(Hospital_Emergency_Room_Data[[#This Row],[Patient Admission Date]],"dddd")</f>
        <v>Sunday</v>
      </c>
      <c r="H6530" t="s">
        <v>41</v>
      </c>
      <c r="I6530">
        <v>13</v>
      </c>
      <c r="J6530" s="5" t="s">
        <v>9221</v>
      </c>
      <c r="K6530" t="s">
        <v>8</v>
      </c>
      <c r="L6530" t="s">
        <v>25</v>
      </c>
      <c r="M6530" t="s">
        <v>9210</v>
      </c>
      <c r="O6530">
        <v>14</v>
      </c>
      <c r="P6530" t="s">
        <v>9226</v>
      </c>
      <c r="Q6530">
        <v>21</v>
      </c>
      <c r="R6530">
        <v>22</v>
      </c>
      <c r="S6530" t="s">
        <v>9256</v>
      </c>
      <c r="T6530" t="s">
        <v>9262</v>
      </c>
      <c r="U6530" t="s">
        <v>9282</v>
      </c>
      <c r="V6530" t="str" cm="1">
        <f t="array" ref="V6530">_xlfn.IFS(Hospital_Emergency_Room_Data[[#This Row],[Day]]&lt;=10,"Start(1-10)",Hospital_Emergency_Room_Data[[#This Row],[Day]]&lt;=20,"Middle(11-20)",Hospital_Emergency_Room_Data[[#This Row],[Day]]&gt;20,"End(21-30)")</f>
        <v>End(21-30)</v>
      </c>
    </row>
    <row r="6531" spans="1:22">
      <c r="A6531">
        <v>427739830</v>
      </c>
      <c r="B6531" t="s">
        <v>6534</v>
      </c>
      <c r="C6531" s="1">
        <v>45492</v>
      </c>
      <c r="D6531" t="str">
        <f>TEXT(Hospital_Emergency_Room_Data[[#This Row],[Patient Admission Date]],"mmm")</f>
        <v>Jul</v>
      </c>
      <c r="E6531">
        <f>YEAR(Hospital_Emergency_Room_Data[[#This Row],[Patient Admission Date]])</f>
        <v>2024</v>
      </c>
      <c r="F6531" s="2">
        <v>0.18819444444444444</v>
      </c>
      <c r="G6531" s="8" t="str">
        <f>TEXT(Hospital_Emergency_Room_Data[[#This Row],[Patient Admission Date]],"dddd")</f>
        <v>Friday</v>
      </c>
      <c r="H6531" t="s">
        <v>41</v>
      </c>
      <c r="I6531">
        <v>15</v>
      </c>
      <c r="J6531" s="5" t="s">
        <v>9220</v>
      </c>
      <c r="K6531" t="s">
        <v>8</v>
      </c>
      <c r="L6531" t="s">
        <v>25</v>
      </c>
      <c r="M6531" t="s">
        <v>9210</v>
      </c>
      <c r="O6531">
        <v>12</v>
      </c>
      <c r="P6531" t="s">
        <v>9226</v>
      </c>
      <c r="Q6531">
        <v>19</v>
      </c>
      <c r="R6531">
        <v>4</v>
      </c>
      <c r="S6531" t="s">
        <v>9258</v>
      </c>
      <c r="T6531" t="s">
        <v>9262</v>
      </c>
      <c r="U6531" t="s">
        <v>9282</v>
      </c>
      <c r="V6531" t="str" cm="1">
        <f t="array" ref="V6531">_xlfn.IFS(Hospital_Emergency_Room_Data[[#This Row],[Day]]&lt;=10,"Start(1-10)",Hospital_Emergency_Room_Data[[#This Row],[Day]]&lt;=20,"Middle(11-20)",Hospital_Emergency_Room_Data[[#This Row],[Day]]&gt;20,"End(21-30)")</f>
        <v>Middle(11-20)</v>
      </c>
    </row>
    <row r="6532" spans="1:22">
      <c r="A6532">
        <v>376807068</v>
      </c>
      <c r="B6532" t="s">
        <v>6535</v>
      </c>
      <c r="C6532" s="1">
        <v>45405</v>
      </c>
      <c r="D6532" t="str">
        <f>TEXT(Hospital_Emergency_Room_Data[[#This Row],[Patient Admission Date]],"mmm")</f>
        <v>Apr</v>
      </c>
      <c r="E6532">
        <f>YEAR(Hospital_Emergency_Room_Data[[#This Row],[Patient Admission Date]])</f>
        <v>2024</v>
      </c>
      <c r="F6532" s="2">
        <v>0.3263888888888889</v>
      </c>
      <c r="G6532" s="8" t="str">
        <f>TEXT(Hospital_Emergency_Room_Data[[#This Row],[Patient Admission Date]],"dddd")</f>
        <v>Tuesday</v>
      </c>
      <c r="H6532" t="s">
        <v>41</v>
      </c>
      <c r="I6532">
        <v>24</v>
      </c>
      <c r="J6532" s="5" t="s">
        <v>9220</v>
      </c>
      <c r="K6532" t="s">
        <v>8</v>
      </c>
      <c r="L6532" t="s">
        <v>25</v>
      </c>
      <c r="M6532" t="s">
        <v>9210</v>
      </c>
      <c r="N6532">
        <v>5</v>
      </c>
      <c r="O6532">
        <v>48</v>
      </c>
      <c r="P6532" t="s">
        <v>9225</v>
      </c>
      <c r="Q6532">
        <v>23</v>
      </c>
      <c r="R6532">
        <v>7</v>
      </c>
      <c r="S6532" t="s">
        <v>9255</v>
      </c>
      <c r="T6532" t="s">
        <v>9264</v>
      </c>
      <c r="U6532" t="s">
        <v>9283</v>
      </c>
      <c r="V6532" t="str" cm="1">
        <f t="array" ref="V6532">_xlfn.IFS(Hospital_Emergency_Room_Data[[#This Row],[Day]]&lt;=10,"Start(1-10)",Hospital_Emergency_Room_Data[[#This Row],[Day]]&lt;=20,"Middle(11-20)",Hospital_Emergency_Room_Data[[#This Row],[Day]]&gt;20,"End(21-30)")</f>
        <v>End(21-30)</v>
      </c>
    </row>
    <row r="6533" spans="1:22">
      <c r="A6533">
        <v>388076238</v>
      </c>
      <c r="B6533" t="s">
        <v>6536</v>
      </c>
      <c r="C6533" s="1">
        <v>45025</v>
      </c>
      <c r="D6533" t="str">
        <f>TEXT(Hospital_Emergency_Room_Data[[#This Row],[Patient Admission Date]],"mmm")</f>
        <v>Apr</v>
      </c>
      <c r="E6533">
        <f>YEAR(Hospital_Emergency_Room_Data[[#This Row],[Patient Admission Date]])</f>
        <v>2023</v>
      </c>
      <c r="F6533" s="2">
        <v>0.13263888888888889</v>
      </c>
      <c r="G6533" s="8" t="str">
        <f>TEXT(Hospital_Emergency_Room_Data[[#This Row],[Patient Admission Date]],"dddd")</f>
        <v>Sunday</v>
      </c>
      <c r="H6533" t="s">
        <v>41</v>
      </c>
      <c r="I6533">
        <v>7</v>
      </c>
      <c r="J6533" s="5" t="s">
        <v>9221</v>
      </c>
      <c r="K6533" t="s">
        <v>8</v>
      </c>
      <c r="L6533" t="s">
        <v>25</v>
      </c>
      <c r="M6533" t="s">
        <v>9210</v>
      </c>
      <c r="N6533">
        <v>7</v>
      </c>
      <c r="O6533">
        <v>18</v>
      </c>
      <c r="P6533" t="s">
        <v>9226</v>
      </c>
      <c r="Q6533">
        <v>9</v>
      </c>
      <c r="R6533">
        <v>3</v>
      </c>
      <c r="S6533" t="s">
        <v>9258</v>
      </c>
      <c r="T6533" t="s">
        <v>9265</v>
      </c>
      <c r="U6533" t="s">
        <v>9282</v>
      </c>
      <c r="V6533" t="str" cm="1">
        <f t="array" ref="V6533">_xlfn.IFS(Hospital_Emergency_Room_Data[[#This Row],[Day]]&lt;=10,"Start(1-10)",Hospital_Emergency_Room_Data[[#This Row],[Day]]&lt;=20,"Middle(11-20)",Hospital_Emergency_Room_Data[[#This Row],[Day]]&gt;20,"End(21-30)")</f>
        <v>Start(1-10)</v>
      </c>
    </row>
    <row r="6534" spans="1:22">
      <c r="A6534">
        <v>173242624</v>
      </c>
      <c r="B6534" t="s">
        <v>6537</v>
      </c>
      <c r="C6534" s="1">
        <v>45535</v>
      </c>
      <c r="D6534" t="str">
        <f>TEXT(Hospital_Emergency_Room_Data[[#This Row],[Patient Admission Date]],"mmm")</f>
        <v>Aug</v>
      </c>
      <c r="E6534">
        <f>YEAR(Hospital_Emergency_Room_Data[[#This Row],[Patient Admission Date]])</f>
        <v>2024</v>
      </c>
      <c r="F6534" s="2">
        <v>0.41458333333333336</v>
      </c>
      <c r="G6534" s="8" t="str">
        <f>TEXT(Hospital_Emergency_Room_Data[[#This Row],[Patient Admission Date]],"dddd")</f>
        <v>Saturday</v>
      </c>
      <c r="H6534" t="s">
        <v>41</v>
      </c>
      <c r="I6534">
        <v>76</v>
      </c>
      <c r="J6534" s="5" t="s">
        <v>9222</v>
      </c>
      <c r="K6534" t="s">
        <v>8</v>
      </c>
      <c r="L6534" t="s">
        <v>25</v>
      </c>
      <c r="M6534" t="s">
        <v>9210</v>
      </c>
      <c r="N6534">
        <v>7</v>
      </c>
      <c r="O6534">
        <v>30</v>
      </c>
      <c r="P6534" t="s">
        <v>9225</v>
      </c>
      <c r="Q6534">
        <v>31</v>
      </c>
      <c r="R6534">
        <v>9</v>
      </c>
      <c r="S6534" t="s">
        <v>9255</v>
      </c>
      <c r="T6534" t="s">
        <v>9264</v>
      </c>
      <c r="U6534" t="s">
        <v>9282</v>
      </c>
      <c r="V6534" t="str" cm="1">
        <f t="array" ref="V6534">_xlfn.IFS(Hospital_Emergency_Room_Data[[#This Row],[Day]]&lt;=10,"Start(1-10)",Hospital_Emergency_Room_Data[[#This Row],[Day]]&lt;=20,"Middle(11-20)",Hospital_Emergency_Room_Data[[#This Row],[Day]]&gt;20,"End(21-30)")</f>
        <v>End(21-30)</v>
      </c>
    </row>
    <row r="6535" spans="1:22">
      <c r="A6535">
        <v>251265273</v>
      </c>
      <c r="B6535" t="s">
        <v>6538</v>
      </c>
      <c r="C6535" s="1">
        <v>45506</v>
      </c>
      <c r="D6535" t="str">
        <f>TEXT(Hospital_Emergency_Room_Data[[#This Row],[Patient Admission Date]],"mmm")</f>
        <v>Aug</v>
      </c>
      <c r="E6535">
        <f>YEAR(Hospital_Emergency_Room_Data[[#This Row],[Patient Admission Date]])</f>
        <v>2024</v>
      </c>
      <c r="F6535" s="2">
        <v>0.69027777777777777</v>
      </c>
      <c r="G6535" s="8" t="str">
        <f>TEXT(Hospital_Emergency_Room_Data[[#This Row],[Patient Admission Date]],"dddd")</f>
        <v>Friday</v>
      </c>
      <c r="H6535" t="s">
        <v>41</v>
      </c>
      <c r="I6535">
        <v>61</v>
      </c>
      <c r="J6535" s="5" t="s">
        <v>9217</v>
      </c>
      <c r="K6535" t="s">
        <v>8</v>
      </c>
      <c r="L6535" t="s">
        <v>25</v>
      </c>
      <c r="M6535" t="s">
        <v>9210</v>
      </c>
      <c r="N6535">
        <v>10</v>
      </c>
      <c r="O6535">
        <v>18</v>
      </c>
      <c r="P6535" t="s">
        <v>9226</v>
      </c>
      <c r="Q6535">
        <v>2</v>
      </c>
      <c r="R6535">
        <v>16</v>
      </c>
      <c r="S6535" t="s">
        <v>9257</v>
      </c>
      <c r="T6535" t="s">
        <v>9263</v>
      </c>
      <c r="U6535" t="s">
        <v>9282</v>
      </c>
      <c r="V6535" t="str" cm="1">
        <f t="array" ref="V6535">_xlfn.IFS(Hospital_Emergency_Room_Data[[#This Row],[Day]]&lt;=10,"Start(1-10)",Hospital_Emergency_Room_Data[[#This Row],[Day]]&lt;=20,"Middle(11-20)",Hospital_Emergency_Room_Data[[#This Row],[Day]]&gt;20,"End(21-30)")</f>
        <v>Start(1-10)</v>
      </c>
    </row>
    <row r="6536" spans="1:22">
      <c r="A6536">
        <v>149708508</v>
      </c>
      <c r="B6536" t="s">
        <v>6539</v>
      </c>
      <c r="C6536" s="1">
        <v>45492</v>
      </c>
      <c r="D6536" t="str">
        <f>TEXT(Hospital_Emergency_Room_Data[[#This Row],[Patient Admission Date]],"mmm")</f>
        <v>Jul</v>
      </c>
      <c r="E6536">
        <f>YEAR(Hospital_Emergency_Room_Data[[#This Row],[Patient Admission Date]])</f>
        <v>2024</v>
      </c>
      <c r="F6536" s="2">
        <v>0.6</v>
      </c>
      <c r="G6536" s="8" t="str">
        <f>TEXT(Hospital_Emergency_Room_Data[[#This Row],[Patient Admission Date]],"dddd")</f>
        <v>Friday</v>
      </c>
      <c r="H6536" t="s">
        <v>41</v>
      </c>
      <c r="I6536">
        <v>8</v>
      </c>
      <c r="J6536" s="5" t="s">
        <v>9221</v>
      </c>
      <c r="K6536" t="s">
        <v>8</v>
      </c>
      <c r="L6536" t="s">
        <v>13</v>
      </c>
      <c r="M6536" t="s">
        <v>9210</v>
      </c>
      <c r="O6536">
        <v>19</v>
      </c>
      <c r="P6536" t="s">
        <v>9226</v>
      </c>
      <c r="Q6536">
        <v>19</v>
      </c>
      <c r="R6536">
        <v>14</v>
      </c>
      <c r="S6536" t="s">
        <v>9257</v>
      </c>
      <c r="T6536" t="s">
        <v>9262</v>
      </c>
      <c r="U6536" t="s">
        <v>9282</v>
      </c>
      <c r="V6536" t="str" cm="1">
        <f t="array" ref="V6536">_xlfn.IFS(Hospital_Emergency_Room_Data[[#This Row],[Day]]&lt;=10,"Start(1-10)",Hospital_Emergency_Room_Data[[#This Row],[Day]]&lt;=20,"Middle(11-20)",Hospital_Emergency_Room_Data[[#This Row],[Day]]&gt;20,"End(21-30)")</f>
        <v>Middle(11-20)</v>
      </c>
    </row>
    <row r="6537" spans="1:22">
      <c r="A6537">
        <v>153840990</v>
      </c>
      <c r="B6537" t="s">
        <v>6540</v>
      </c>
      <c r="C6537" s="1">
        <v>45550</v>
      </c>
      <c r="D6537" t="str">
        <f>TEXT(Hospital_Emergency_Room_Data[[#This Row],[Patient Admission Date]],"mmm")</f>
        <v>Sep</v>
      </c>
      <c r="E6537">
        <f>YEAR(Hospital_Emergency_Room_Data[[#This Row],[Patient Admission Date]])</f>
        <v>2024</v>
      </c>
      <c r="F6537" s="2">
        <v>0.36041666666666666</v>
      </c>
      <c r="G6537" s="8" t="str">
        <f>TEXT(Hospital_Emergency_Room_Data[[#This Row],[Patient Admission Date]],"dddd")</f>
        <v>Sunday</v>
      </c>
      <c r="H6537" t="s">
        <v>41</v>
      </c>
      <c r="I6537">
        <v>39</v>
      </c>
      <c r="J6537" s="5" t="s">
        <v>9223</v>
      </c>
      <c r="K6537" t="s">
        <v>8</v>
      </c>
      <c r="L6537" t="s">
        <v>13</v>
      </c>
      <c r="M6537" t="s">
        <v>9210</v>
      </c>
      <c r="O6537">
        <v>25</v>
      </c>
      <c r="P6537" t="s">
        <v>9226</v>
      </c>
      <c r="Q6537">
        <v>15</v>
      </c>
      <c r="R6537">
        <v>8</v>
      </c>
      <c r="S6537" t="s">
        <v>9255</v>
      </c>
      <c r="T6537" t="s">
        <v>9262</v>
      </c>
      <c r="U6537" t="s">
        <v>9282</v>
      </c>
      <c r="V6537" t="str" cm="1">
        <f t="array" ref="V6537">_xlfn.IFS(Hospital_Emergency_Room_Data[[#This Row],[Day]]&lt;=10,"Start(1-10)",Hospital_Emergency_Room_Data[[#This Row],[Day]]&lt;=20,"Middle(11-20)",Hospital_Emergency_Room_Data[[#This Row],[Day]]&gt;20,"End(21-30)")</f>
        <v>Middle(11-20)</v>
      </c>
    </row>
    <row r="6538" spans="1:22">
      <c r="A6538">
        <v>133088944</v>
      </c>
      <c r="B6538" t="s">
        <v>6541</v>
      </c>
      <c r="C6538" s="1">
        <v>45250</v>
      </c>
      <c r="D6538" t="str">
        <f>TEXT(Hospital_Emergency_Room_Data[[#This Row],[Patient Admission Date]],"mmm")</f>
        <v>Nov</v>
      </c>
      <c r="E6538">
        <f>YEAR(Hospital_Emergency_Room_Data[[#This Row],[Patient Admission Date]])</f>
        <v>2023</v>
      </c>
      <c r="F6538" s="2">
        <v>0.64861111111111114</v>
      </c>
      <c r="G6538" s="8" t="str">
        <f>TEXT(Hospital_Emergency_Room_Data[[#This Row],[Patient Admission Date]],"dddd")</f>
        <v>Monday</v>
      </c>
      <c r="H6538" t="s">
        <v>41</v>
      </c>
      <c r="I6538">
        <v>4</v>
      </c>
      <c r="J6538" s="5" t="s">
        <v>9218</v>
      </c>
      <c r="K6538" t="s">
        <v>8</v>
      </c>
      <c r="L6538" t="s">
        <v>13</v>
      </c>
      <c r="M6538" t="s">
        <v>9210</v>
      </c>
      <c r="O6538">
        <v>27</v>
      </c>
      <c r="P6538" t="s">
        <v>9226</v>
      </c>
      <c r="Q6538">
        <v>20</v>
      </c>
      <c r="R6538">
        <v>15</v>
      </c>
      <c r="S6538" t="s">
        <v>9257</v>
      </c>
      <c r="T6538" t="s">
        <v>9262</v>
      </c>
      <c r="U6538" t="s">
        <v>9282</v>
      </c>
      <c r="V6538" t="str" cm="1">
        <f t="array" ref="V6538">_xlfn.IFS(Hospital_Emergency_Room_Data[[#This Row],[Day]]&lt;=10,"Start(1-10)",Hospital_Emergency_Room_Data[[#This Row],[Day]]&lt;=20,"Middle(11-20)",Hospital_Emergency_Room_Data[[#This Row],[Day]]&gt;20,"End(21-30)")</f>
        <v>Middle(11-20)</v>
      </c>
    </row>
    <row r="6539" spans="1:22">
      <c r="A6539">
        <v>745129434</v>
      </c>
      <c r="B6539" t="s">
        <v>6542</v>
      </c>
      <c r="C6539" s="1">
        <v>45038</v>
      </c>
      <c r="D6539" t="str">
        <f>TEXT(Hospital_Emergency_Room_Data[[#This Row],[Patient Admission Date]],"mmm")</f>
        <v>Apr</v>
      </c>
      <c r="E6539">
        <f>YEAR(Hospital_Emergency_Room_Data[[#This Row],[Patient Admission Date]])</f>
        <v>2023</v>
      </c>
      <c r="F6539" s="2">
        <v>0.38750000000000001</v>
      </c>
      <c r="G6539" s="8" t="str">
        <f>TEXT(Hospital_Emergency_Room_Data[[#This Row],[Patient Admission Date]],"dddd")</f>
        <v>Saturday</v>
      </c>
      <c r="H6539" t="s">
        <v>41</v>
      </c>
      <c r="I6539">
        <v>59</v>
      </c>
      <c r="J6539" s="5" t="s">
        <v>9219</v>
      </c>
      <c r="K6539" t="s">
        <v>8</v>
      </c>
      <c r="L6539" t="s">
        <v>13</v>
      </c>
      <c r="M6539" t="s">
        <v>9210</v>
      </c>
      <c r="O6539">
        <v>51</v>
      </c>
      <c r="P6539" t="s">
        <v>9225</v>
      </c>
      <c r="Q6539">
        <v>22</v>
      </c>
      <c r="R6539">
        <v>9</v>
      </c>
      <c r="S6539" t="s">
        <v>9255</v>
      </c>
      <c r="T6539" t="s">
        <v>9264</v>
      </c>
      <c r="U6539" t="s">
        <v>9283</v>
      </c>
      <c r="V6539" t="str" cm="1">
        <f t="array" ref="V6539">_xlfn.IFS(Hospital_Emergency_Room_Data[[#This Row],[Day]]&lt;=10,"Start(1-10)",Hospital_Emergency_Room_Data[[#This Row],[Day]]&lt;=20,"Middle(11-20)",Hospital_Emergency_Room_Data[[#This Row],[Day]]&gt;20,"End(21-30)")</f>
        <v>End(21-30)</v>
      </c>
    </row>
    <row r="6540" spans="1:22">
      <c r="A6540">
        <v>786224260</v>
      </c>
      <c r="B6540" t="s">
        <v>6543</v>
      </c>
      <c r="C6540" s="1">
        <v>45083</v>
      </c>
      <c r="D6540" t="str">
        <f>TEXT(Hospital_Emergency_Room_Data[[#This Row],[Patient Admission Date]],"mmm")</f>
        <v>Jun</v>
      </c>
      <c r="E6540">
        <f>YEAR(Hospital_Emergency_Room_Data[[#This Row],[Patient Admission Date]])</f>
        <v>2023</v>
      </c>
      <c r="F6540" s="2">
        <v>0.4201388888888889</v>
      </c>
      <c r="G6540" s="8" t="str">
        <f>TEXT(Hospital_Emergency_Room_Data[[#This Row],[Patient Admission Date]],"dddd")</f>
        <v>Tuesday</v>
      </c>
      <c r="H6540" t="s">
        <v>41</v>
      </c>
      <c r="I6540">
        <v>74</v>
      </c>
      <c r="J6540" s="5" t="s">
        <v>9222</v>
      </c>
      <c r="K6540" t="s">
        <v>8</v>
      </c>
      <c r="L6540" t="s">
        <v>13</v>
      </c>
      <c r="M6540" t="s">
        <v>9210</v>
      </c>
      <c r="O6540">
        <v>52</v>
      </c>
      <c r="P6540" t="s">
        <v>9225</v>
      </c>
      <c r="Q6540">
        <v>6</v>
      </c>
      <c r="R6540">
        <v>10</v>
      </c>
      <c r="S6540" t="s">
        <v>9255</v>
      </c>
      <c r="T6540" t="s">
        <v>9263</v>
      </c>
      <c r="U6540" t="s">
        <v>9283</v>
      </c>
      <c r="V6540" t="str" cm="1">
        <f t="array" ref="V6540">_xlfn.IFS(Hospital_Emergency_Room_Data[[#This Row],[Day]]&lt;=10,"Start(1-10)",Hospital_Emergency_Room_Data[[#This Row],[Day]]&lt;=20,"Middle(11-20)",Hospital_Emergency_Room_Data[[#This Row],[Day]]&gt;20,"End(21-30)")</f>
        <v>Start(1-10)</v>
      </c>
    </row>
    <row r="6541" spans="1:22">
      <c r="A6541">
        <v>615620241</v>
      </c>
      <c r="B6541" t="s">
        <v>6544</v>
      </c>
      <c r="C6541" s="1">
        <v>45397</v>
      </c>
      <c r="D6541" t="str">
        <f>TEXT(Hospital_Emergency_Room_Data[[#This Row],[Patient Admission Date]],"mmm")</f>
        <v>Apr</v>
      </c>
      <c r="E6541">
        <f>YEAR(Hospital_Emergency_Room_Data[[#This Row],[Patient Admission Date]])</f>
        <v>2024</v>
      </c>
      <c r="F6541" s="2">
        <v>0.64097222222222228</v>
      </c>
      <c r="G6541" s="8" t="str">
        <f>TEXT(Hospital_Emergency_Room_Data[[#This Row],[Patient Admission Date]],"dddd")</f>
        <v>Monday</v>
      </c>
      <c r="H6541" t="s">
        <v>41</v>
      </c>
      <c r="I6541">
        <v>44</v>
      </c>
      <c r="J6541" s="5" t="s">
        <v>9223</v>
      </c>
      <c r="K6541" t="s">
        <v>8</v>
      </c>
      <c r="L6541" t="s">
        <v>13</v>
      </c>
      <c r="M6541" t="s">
        <v>9210</v>
      </c>
      <c r="O6541">
        <v>17</v>
      </c>
      <c r="P6541" t="s">
        <v>9226</v>
      </c>
      <c r="Q6541">
        <v>15</v>
      </c>
      <c r="R6541">
        <v>15</v>
      </c>
      <c r="S6541" t="s">
        <v>9257</v>
      </c>
      <c r="T6541" t="s">
        <v>9262</v>
      </c>
      <c r="U6541" t="s">
        <v>9282</v>
      </c>
      <c r="V6541" t="str" cm="1">
        <f t="array" ref="V6541">_xlfn.IFS(Hospital_Emergency_Room_Data[[#This Row],[Day]]&lt;=10,"Start(1-10)",Hospital_Emergency_Room_Data[[#This Row],[Day]]&lt;=20,"Middle(11-20)",Hospital_Emergency_Room_Data[[#This Row],[Day]]&gt;20,"End(21-30)")</f>
        <v>Middle(11-20)</v>
      </c>
    </row>
    <row r="6542" spans="1:22">
      <c r="A6542">
        <v>186160532</v>
      </c>
      <c r="B6542" t="s">
        <v>6545</v>
      </c>
      <c r="C6542" s="1">
        <v>45406</v>
      </c>
      <c r="D6542" t="str">
        <f>TEXT(Hospital_Emergency_Room_Data[[#This Row],[Patient Admission Date]],"mmm")</f>
        <v>Apr</v>
      </c>
      <c r="E6542">
        <f>YEAR(Hospital_Emergency_Room_Data[[#This Row],[Patient Admission Date]])</f>
        <v>2024</v>
      </c>
      <c r="F6542" s="2">
        <v>0.23680555555555555</v>
      </c>
      <c r="G6542" s="8" t="str">
        <f>TEXT(Hospital_Emergency_Room_Data[[#This Row],[Patient Admission Date]],"dddd")</f>
        <v>Wednesday</v>
      </c>
      <c r="H6542" t="s">
        <v>41</v>
      </c>
      <c r="I6542">
        <v>79</v>
      </c>
      <c r="J6542" s="5" t="s">
        <v>9222</v>
      </c>
      <c r="K6542" t="s">
        <v>8</v>
      </c>
      <c r="L6542" t="s">
        <v>13</v>
      </c>
      <c r="M6542" t="s">
        <v>9210</v>
      </c>
      <c r="O6542">
        <v>19</v>
      </c>
      <c r="P6542" t="s">
        <v>9226</v>
      </c>
      <c r="Q6542">
        <v>24</v>
      </c>
      <c r="R6542">
        <v>5</v>
      </c>
      <c r="S6542" t="s">
        <v>9258</v>
      </c>
      <c r="T6542" t="s">
        <v>9264</v>
      </c>
      <c r="U6542" t="s">
        <v>9282</v>
      </c>
      <c r="V6542" t="str" cm="1">
        <f t="array" ref="V6542">_xlfn.IFS(Hospital_Emergency_Room_Data[[#This Row],[Day]]&lt;=10,"Start(1-10)",Hospital_Emergency_Room_Data[[#This Row],[Day]]&lt;=20,"Middle(11-20)",Hospital_Emergency_Room_Data[[#This Row],[Day]]&gt;20,"End(21-30)")</f>
        <v>End(21-30)</v>
      </c>
    </row>
    <row r="6543" spans="1:22">
      <c r="A6543">
        <v>887526263</v>
      </c>
      <c r="B6543" t="s">
        <v>6546</v>
      </c>
      <c r="C6543" s="1">
        <v>45134</v>
      </c>
      <c r="D6543" t="str">
        <f>TEXT(Hospital_Emergency_Room_Data[[#This Row],[Patient Admission Date]],"mmm")</f>
        <v>Jul</v>
      </c>
      <c r="E6543">
        <f>YEAR(Hospital_Emergency_Room_Data[[#This Row],[Patient Admission Date]])</f>
        <v>2023</v>
      </c>
      <c r="F6543" s="2">
        <v>0.4</v>
      </c>
      <c r="G6543" s="8" t="str">
        <f>TEXT(Hospital_Emergency_Room_Data[[#This Row],[Patient Admission Date]],"dddd")</f>
        <v>Thursday</v>
      </c>
      <c r="H6543" t="s">
        <v>41</v>
      </c>
      <c r="I6543">
        <v>56</v>
      </c>
      <c r="J6543" s="5" t="s">
        <v>9219</v>
      </c>
      <c r="K6543" t="s">
        <v>8</v>
      </c>
      <c r="L6543" t="s">
        <v>13</v>
      </c>
      <c r="M6543" t="s">
        <v>9210</v>
      </c>
      <c r="O6543">
        <v>33</v>
      </c>
      <c r="P6543" t="s">
        <v>9225</v>
      </c>
      <c r="Q6543">
        <v>27</v>
      </c>
      <c r="R6543">
        <v>9</v>
      </c>
      <c r="S6543" t="s">
        <v>9255</v>
      </c>
      <c r="T6543" t="s">
        <v>9264</v>
      </c>
      <c r="U6543" t="s">
        <v>9300</v>
      </c>
      <c r="V6543" t="str" cm="1">
        <f t="array" ref="V6543">_xlfn.IFS(Hospital_Emergency_Room_Data[[#This Row],[Day]]&lt;=10,"Start(1-10)",Hospital_Emergency_Room_Data[[#This Row],[Day]]&lt;=20,"Middle(11-20)",Hospital_Emergency_Room_Data[[#This Row],[Day]]&gt;20,"End(21-30)")</f>
        <v>End(21-30)</v>
      </c>
    </row>
    <row r="6544" spans="1:22">
      <c r="A6544">
        <v>274700428</v>
      </c>
      <c r="B6544" t="s">
        <v>6547</v>
      </c>
      <c r="C6544" s="1">
        <v>45114</v>
      </c>
      <c r="D6544" t="str">
        <f>TEXT(Hospital_Emergency_Room_Data[[#This Row],[Patient Admission Date]],"mmm")</f>
        <v>Jul</v>
      </c>
      <c r="E6544">
        <f>YEAR(Hospital_Emergency_Room_Data[[#This Row],[Patient Admission Date]])</f>
        <v>2023</v>
      </c>
      <c r="F6544" s="2">
        <v>0.27500000000000002</v>
      </c>
      <c r="G6544" s="8" t="str">
        <f>TEXT(Hospital_Emergency_Room_Data[[#This Row],[Patient Admission Date]],"dddd")</f>
        <v>Friday</v>
      </c>
      <c r="H6544" t="s">
        <v>41</v>
      </c>
      <c r="I6544">
        <v>79</v>
      </c>
      <c r="J6544" s="5" t="s">
        <v>9222</v>
      </c>
      <c r="K6544" t="s">
        <v>8</v>
      </c>
      <c r="L6544" t="s">
        <v>13</v>
      </c>
      <c r="M6544" t="s">
        <v>9210</v>
      </c>
      <c r="O6544">
        <v>38</v>
      </c>
      <c r="P6544" t="s">
        <v>9225</v>
      </c>
      <c r="Q6544">
        <v>7</v>
      </c>
      <c r="R6544">
        <v>6</v>
      </c>
      <c r="S6544" t="s">
        <v>9255</v>
      </c>
      <c r="T6544" t="s">
        <v>9263</v>
      </c>
      <c r="U6544" t="s">
        <v>9300</v>
      </c>
      <c r="V6544" t="str" cm="1">
        <f t="array" ref="V6544">_xlfn.IFS(Hospital_Emergency_Room_Data[[#This Row],[Day]]&lt;=10,"Start(1-10)",Hospital_Emergency_Room_Data[[#This Row],[Day]]&lt;=20,"Middle(11-20)",Hospital_Emergency_Room_Data[[#This Row],[Day]]&gt;20,"End(21-30)")</f>
        <v>Start(1-10)</v>
      </c>
    </row>
    <row r="6545" spans="1:22">
      <c r="A6545">
        <v>483547622</v>
      </c>
      <c r="B6545" t="s">
        <v>6548</v>
      </c>
      <c r="C6545" s="1">
        <v>45433</v>
      </c>
      <c r="D6545" t="str">
        <f>TEXT(Hospital_Emergency_Room_Data[[#This Row],[Patient Admission Date]],"mmm")</f>
        <v>May</v>
      </c>
      <c r="E6545">
        <f>YEAR(Hospital_Emergency_Room_Data[[#This Row],[Patient Admission Date]])</f>
        <v>2024</v>
      </c>
      <c r="F6545" s="2">
        <v>2.7083333333333334E-2</v>
      </c>
      <c r="G6545" s="8" t="str">
        <f>TEXT(Hospital_Emergency_Room_Data[[#This Row],[Patient Admission Date]],"dddd")</f>
        <v>Tuesday</v>
      </c>
      <c r="H6545" t="s">
        <v>41</v>
      </c>
      <c r="I6545">
        <v>43</v>
      </c>
      <c r="J6545" s="5" t="s">
        <v>9223</v>
      </c>
      <c r="K6545" t="s">
        <v>8</v>
      </c>
      <c r="L6545" t="s">
        <v>13</v>
      </c>
      <c r="M6545" t="s">
        <v>9210</v>
      </c>
      <c r="O6545">
        <v>47</v>
      </c>
      <c r="P6545" t="s">
        <v>9225</v>
      </c>
      <c r="Q6545">
        <v>21</v>
      </c>
      <c r="R6545">
        <v>0</v>
      </c>
      <c r="S6545" t="s">
        <v>9258</v>
      </c>
      <c r="T6545" t="s">
        <v>9262</v>
      </c>
      <c r="U6545" t="s">
        <v>9283</v>
      </c>
      <c r="V6545" t="str" cm="1">
        <f t="array" ref="V6545">_xlfn.IFS(Hospital_Emergency_Room_Data[[#This Row],[Day]]&lt;=10,"Start(1-10)",Hospital_Emergency_Room_Data[[#This Row],[Day]]&lt;=20,"Middle(11-20)",Hospital_Emergency_Room_Data[[#This Row],[Day]]&gt;20,"End(21-30)")</f>
        <v>End(21-30)</v>
      </c>
    </row>
    <row r="6546" spans="1:22">
      <c r="A6546">
        <v>372103387</v>
      </c>
      <c r="B6546" t="s">
        <v>6549</v>
      </c>
      <c r="C6546" s="1">
        <v>45563</v>
      </c>
      <c r="D6546" t="str">
        <f>TEXT(Hospital_Emergency_Room_Data[[#This Row],[Patient Admission Date]],"mmm")</f>
        <v>Sep</v>
      </c>
      <c r="E6546">
        <f>YEAR(Hospital_Emergency_Room_Data[[#This Row],[Patient Admission Date]])</f>
        <v>2024</v>
      </c>
      <c r="F6546" s="2">
        <v>1.6666666666666666E-2</v>
      </c>
      <c r="G6546" s="8" t="str">
        <f>TEXT(Hospital_Emergency_Room_Data[[#This Row],[Patient Admission Date]],"dddd")</f>
        <v>Saturday</v>
      </c>
      <c r="H6546" t="s">
        <v>41</v>
      </c>
      <c r="I6546">
        <v>22</v>
      </c>
      <c r="J6546" s="5" t="s">
        <v>9220</v>
      </c>
      <c r="K6546" t="s">
        <v>8</v>
      </c>
      <c r="L6546" t="s">
        <v>13</v>
      </c>
      <c r="M6546" t="s">
        <v>9210</v>
      </c>
      <c r="O6546">
        <v>14</v>
      </c>
      <c r="P6546" t="s">
        <v>9226</v>
      </c>
      <c r="Q6546">
        <v>28</v>
      </c>
      <c r="R6546">
        <v>0</v>
      </c>
      <c r="S6546" t="s">
        <v>9258</v>
      </c>
      <c r="T6546" t="s">
        <v>9264</v>
      </c>
      <c r="U6546" t="s">
        <v>9282</v>
      </c>
      <c r="V6546" t="str" cm="1">
        <f t="array" ref="V6546">_xlfn.IFS(Hospital_Emergency_Room_Data[[#This Row],[Day]]&lt;=10,"Start(1-10)",Hospital_Emergency_Room_Data[[#This Row],[Day]]&lt;=20,"Middle(11-20)",Hospital_Emergency_Room_Data[[#This Row],[Day]]&gt;20,"End(21-30)")</f>
        <v>End(21-30)</v>
      </c>
    </row>
    <row r="6547" spans="1:22">
      <c r="A6547">
        <v>509213427</v>
      </c>
      <c r="B6547" t="s">
        <v>6550</v>
      </c>
      <c r="C6547" s="1">
        <v>45029</v>
      </c>
      <c r="D6547" t="str">
        <f>TEXT(Hospital_Emergency_Room_Data[[#This Row],[Patient Admission Date]],"mmm")</f>
        <v>Apr</v>
      </c>
      <c r="E6547">
        <f>YEAR(Hospital_Emergency_Room_Data[[#This Row],[Patient Admission Date]])</f>
        <v>2023</v>
      </c>
      <c r="F6547" s="2">
        <v>0.67291666666666672</v>
      </c>
      <c r="G6547" s="8" t="str">
        <f>TEXT(Hospital_Emergency_Room_Data[[#This Row],[Patient Admission Date]],"dddd")</f>
        <v>Thursday</v>
      </c>
      <c r="H6547" t="s">
        <v>41</v>
      </c>
      <c r="I6547">
        <v>23</v>
      </c>
      <c r="J6547" s="5" t="s">
        <v>9220</v>
      </c>
      <c r="K6547" t="s">
        <v>8</v>
      </c>
      <c r="L6547" t="s">
        <v>13</v>
      </c>
      <c r="M6547" t="s">
        <v>9210</v>
      </c>
      <c r="O6547">
        <v>24</v>
      </c>
      <c r="P6547" t="s">
        <v>9226</v>
      </c>
      <c r="Q6547">
        <v>13</v>
      </c>
      <c r="R6547">
        <v>16</v>
      </c>
      <c r="S6547" t="s">
        <v>9257</v>
      </c>
      <c r="T6547" t="s">
        <v>9265</v>
      </c>
      <c r="U6547" t="s">
        <v>9282</v>
      </c>
      <c r="V6547" t="str" cm="1">
        <f t="array" ref="V6547">_xlfn.IFS(Hospital_Emergency_Room_Data[[#This Row],[Day]]&lt;=10,"Start(1-10)",Hospital_Emergency_Room_Data[[#This Row],[Day]]&lt;=20,"Middle(11-20)",Hospital_Emergency_Room_Data[[#This Row],[Day]]&gt;20,"End(21-30)")</f>
        <v>Middle(11-20)</v>
      </c>
    </row>
    <row r="6548" spans="1:22">
      <c r="A6548">
        <v>838424633</v>
      </c>
      <c r="B6548" t="s">
        <v>6551</v>
      </c>
      <c r="C6548" s="1">
        <v>45436</v>
      </c>
      <c r="D6548" t="str">
        <f>TEXT(Hospital_Emergency_Room_Data[[#This Row],[Patient Admission Date]],"mmm")</f>
        <v>May</v>
      </c>
      <c r="E6548">
        <f>YEAR(Hospital_Emergency_Room_Data[[#This Row],[Patient Admission Date]])</f>
        <v>2024</v>
      </c>
      <c r="F6548" s="2">
        <v>0.68541666666666667</v>
      </c>
      <c r="G6548" s="8" t="str">
        <f>TEXT(Hospital_Emergency_Room_Data[[#This Row],[Patient Admission Date]],"dddd")</f>
        <v>Friday</v>
      </c>
      <c r="H6548" t="s">
        <v>41</v>
      </c>
      <c r="I6548">
        <v>63</v>
      </c>
      <c r="J6548" s="5" t="s">
        <v>9217</v>
      </c>
      <c r="K6548" t="s">
        <v>8</v>
      </c>
      <c r="L6548" t="s">
        <v>13</v>
      </c>
      <c r="M6548" t="s">
        <v>9210</v>
      </c>
      <c r="O6548">
        <v>24</v>
      </c>
      <c r="P6548" t="s">
        <v>9226</v>
      </c>
      <c r="Q6548">
        <v>24</v>
      </c>
      <c r="R6548">
        <v>16</v>
      </c>
      <c r="S6548" t="s">
        <v>9257</v>
      </c>
      <c r="T6548" t="s">
        <v>9264</v>
      </c>
      <c r="U6548" t="s">
        <v>9282</v>
      </c>
      <c r="V6548" t="str" cm="1">
        <f t="array" ref="V6548">_xlfn.IFS(Hospital_Emergency_Room_Data[[#This Row],[Day]]&lt;=10,"Start(1-10)",Hospital_Emergency_Room_Data[[#This Row],[Day]]&lt;=20,"Middle(11-20)",Hospital_Emergency_Room_Data[[#This Row],[Day]]&gt;20,"End(21-30)")</f>
        <v>End(21-30)</v>
      </c>
    </row>
    <row r="6549" spans="1:22">
      <c r="A6549">
        <v>654466643</v>
      </c>
      <c r="B6549" t="s">
        <v>6552</v>
      </c>
      <c r="C6549" s="1">
        <v>45098</v>
      </c>
      <c r="D6549" t="str">
        <f>TEXT(Hospital_Emergency_Room_Data[[#This Row],[Patient Admission Date]],"mmm")</f>
        <v>Jun</v>
      </c>
      <c r="E6549">
        <f>YEAR(Hospital_Emergency_Room_Data[[#This Row],[Patient Admission Date]])</f>
        <v>2023</v>
      </c>
      <c r="F6549" s="2">
        <v>0.89930555555555558</v>
      </c>
      <c r="G6549" s="8" t="str">
        <f>TEXT(Hospital_Emergency_Room_Data[[#This Row],[Patient Admission Date]],"dddd")</f>
        <v>Wednesday</v>
      </c>
      <c r="H6549" t="s">
        <v>41</v>
      </c>
      <c r="I6549">
        <v>27</v>
      </c>
      <c r="J6549" s="5" t="s">
        <v>9220</v>
      </c>
      <c r="K6549" t="s">
        <v>8</v>
      </c>
      <c r="L6549" t="s">
        <v>13</v>
      </c>
      <c r="M6549" t="s">
        <v>9210</v>
      </c>
      <c r="O6549">
        <v>26</v>
      </c>
      <c r="P6549" t="s">
        <v>9226</v>
      </c>
      <c r="Q6549">
        <v>21</v>
      </c>
      <c r="R6549">
        <v>21</v>
      </c>
      <c r="S6549" t="s">
        <v>9256</v>
      </c>
      <c r="T6549" t="s">
        <v>9262</v>
      </c>
      <c r="U6549" t="s">
        <v>9282</v>
      </c>
      <c r="V6549" t="str" cm="1">
        <f t="array" ref="V6549">_xlfn.IFS(Hospital_Emergency_Room_Data[[#This Row],[Day]]&lt;=10,"Start(1-10)",Hospital_Emergency_Room_Data[[#This Row],[Day]]&lt;=20,"Middle(11-20)",Hospital_Emergency_Room_Data[[#This Row],[Day]]&gt;20,"End(21-30)")</f>
        <v>End(21-30)</v>
      </c>
    </row>
    <row r="6550" spans="1:22">
      <c r="A6550">
        <v>136699007</v>
      </c>
      <c r="B6550" t="s">
        <v>6553</v>
      </c>
      <c r="C6550" s="1">
        <v>45585</v>
      </c>
      <c r="D6550" t="str">
        <f>TEXT(Hospital_Emergency_Room_Data[[#This Row],[Patient Admission Date]],"mmm")</f>
        <v>Oct</v>
      </c>
      <c r="E6550">
        <f>YEAR(Hospital_Emergency_Room_Data[[#This Row],[Patient Admission Date]])</f>
        <v>2024</v>
      </c>
      <c r="F6550" s="2">
        <v>0.89375000000000004</v>
      </c>
      <c r="G6550" s="8" t="str">
        <f>TEXT(Hospital_Emergency_Room_Data[[#This Row],[Patient Admission Date]],"dddd")</f>
        <v>Sunday</v>
      </c>
      <c r="H6550" t="s">
        <v>41</v>
      </c>
      <c r="I6550">
        <v>55</v>
      </c>
      <c r="J6550" s="5" t="s">
        <v>9219</v>
      </c>
      <c r="K6550" t="s">
        <v>8</v>
      </c>
      <c r="L6550" t="s">
        <v>13</v>
      </c>
      <c r="M6550" t="s">
        <v>9210</v>
      </c>
      <c r="O6550">
        <v>29</v>
      </c>
      <c r="P6550" t="s">
        <v>9226</v>
      </c>
      <c r="Q6550">
        <v>20</v>
      </c>
      <c r="R6550">
        <v>21</v>
      </c>
      <c r="S6550" t="s">
        <v>9256</v>
      </c>
      <c r="T6550" t="s">
        <v>9262</v>
      </c>
      <c r="U6550" t="s">
        <v>9282</v>
      </c>
      <c r="V6550" t="str" cm="1">
        <f t="array" ref="V6550">_xlfn.IFS(Hospital_Emergency_Room_Data[[#This Row],[Day]]&lt;=10,"Start(1-10)",Hospital_Emergency_Room_Data[[#This Row],[Day]]&lt;=20,"Middle(11-20)",Hospital_Emergency_Room_Data[[#This Row],[Day]]&gt;20,"End(21-30)")</f>
        <v>Middle(11-20)</v>
      </c>
    </row>
    <row r="6551" spans="1:22">
      <c r="A6551">
        <v>244584316</v>
      </c>
      <c r="B6551" t="s">
        <v>6554</v>
      </c>
      <c r="C6551" s="1">
        <v>45193</v>
      </c>
      <c r="D6551" t="str">
        <f>TEXT(Hospital_Emergency_Room_Data[[#This Row],[Patient Admission Date]],"mmm")</f>
        <v>Sep</v>
      </c>
      <c r="E6551">
        <f>YEAR(Hospital_Emergency_Room_Data[[#This Row],[Patient Admission Date]])</f>
        <v>2023</v>
      </c>
      <c r="F6551" s="2">
        <v>0.97499999999999998</v>
      </c>
      <c r="G6551" s="8" t="str">
        <f>TEXT(Hospital_Emergency_Room_Data[[#This Row],[Patient Admission Date]],"dddd")</f>
        <v>Sunday</v>
      </c>
      <c r="H6551" t="s">
        <v>41</v>
      </c>
      <c r="I6551">
        <v>51</v>
      </c>
      <c r="J6551" s="5" t="s">
        <v>9219</v>
      </c>
      <c r="K6551" t="s">
        <v>8</v>
      </c>
      <c r="L6551" t="s">
        <v>13</v>
      </c>
      <c r="M6551" t="s">
        <v>9210</v>
      </c>
      <c r="O6551">
        <v>38</v>
      </c>
      <c r="P6551" t="s">
        <v>9225</v>
      </c>
      <c r="Q6551">
        <v>24</v>
      </c>
      <c r="R6551">
        <v>23</v>
      </c>
      <c r="S6551" t="s">
        <v>9256</v>
      </c>
      <c r="T6551" t="s">
        <v>9264</v>
      </c>
      <c r="U6551" t="s">
        <v>9300</v>
      </c>
      <c r="V6551" t="str" cm="1">
        <f t="array" ref="V6551">_xlfn.IFS(Hospital_Emergency_Room_Data[[#This Row],[Day]]&lt;=10,"Start(1-10)",Hospital_Emergency_Room_Data[[#This Row],[Day]]&lt;=20,"Middle(11-20)",Hospital_Emergency_Room_Data[[#This Row],[Day]]&gt;20,"End(21-30)")</f>
        <v>End(21-30)</v>
      </c>
    </row>
    <row r="6552" spans="1:22">
      <c r="A6552">
        <v>495068156</v>
      </c>
      <c r="B6552" t="s">
        <v>6555</v>
      </c>
      <c r="C6552" s="1">
        <v>45072</v>
      </c>
      <c r="D6552" t="str">
        <f>TEXT(Hospital_Emergency_Room_Data[[#This Row],[Patient Admission Date]],"mmm")</f>
        <v>May</v>
      </c>
      <c r="E6552">
        <f>YEAR(Hospital_Emergency_Room_Data[[#This Row],[Patient Admission Date]])</f>
        <v>2023</v>
      </c>
      <c r="F6552" s="2">
        <v>0.79305555555555551</v>
      </c>
      <c r="G6552" s="8" t="str">
        <f>TEXT(Hospital_Emergency_Room_Data[[#This Row],[Patient Admission Date]],"dddd")</f>
        <v>Friday</v>
      </c>
      <c r="H6552" t="s">
        <v>41</v>
      </c>
      <c r="I6552">
        <v>55</v>
      </c>
      <c r="J6552" s="5" t="s">
        <v>9219</v>
      </c>
      <c r="K6552" t="s">
        <v>8</v>
      </c>
      <c r="L6552" t="s">
        <v>13</v>
      </c>
      <c r="M6552" t="s">
        <v>9210</v>
      </c>
      <c r="O6552">
        <v>38</v>
      </c>
      <c r="P6552" t="s">
        <v>9225</v>
      </c>
      <c r="Q6552">
        <v>26</v>
      </c>
      <c r="R6552">
        <v>19</v>
      </c>
      <c r="S6552" t="s">
        <v>9256</v>
      </c>
      <c r="T6552" t="s">
        <v>9264</v>
      </c>
      <c r="U6552" t="s">
        <v>9300</v>
      </c>
      <c r="V6552" t="str" cm="1">
        <f t="array" ref="V6552">_xlfn.IFS(Hospital_Emergency_Room_Data[[#This Row],[Day]]&lt;=10,"Start(1-10)",Hospital_Emergency_Room_Data[[#This Row],[Day]]&lt;=20,"Middle(11-20)",Hospital_Emergency_Room_Data[[#This Row],[Day]]&gt;20,"End(21-30)")</f>
        <v>End(21-30)</v>
      </c>
    </row>
    <row r="6553" spans="1:22">
      <c r="A6553">
        <v>122985232</v>
      </c>
      <c r="B6553" t="s">
        <v>6556</v>
      </c>
      <c r="C6553" s="1">
        <v>45448</v>
      </c>
      <c r="D6553" t="str">
        <f>TEXT(Hospital_Emergency_Room_Data[[#This Row],[Patient Admission Date]],"mmm")</f>
        <v>Jun</v>
      </c>
      <c r="E6553">
        <f>YEAR(Hospital_Emergency_Room_Data[[#This Row],[Patient Admission Date]])</f>
        <v>2024</v>
      </c>
      <c r="F6553" s="2">
        <v>0.96319444444444446</v>
      </c>
      <c r="G6553" s="8" t="str">
        <f>TEXT(Hospital_Emergency_Room_Data[[#This Row],[Patient Admission Date]],"dddd")</f>
        <v>Wednesday</v>
      </c>
      <c r="H6553" t="s">
        <v>41</v>
      </c>
      <c r="I6553">
        <v>11</v>
      </c>
      <c r="J6553" s="5" t="s">
        <v>9221</v>
      </c>
      <c r="K6553" t="s">
        <v>8</v>
      </c>
      <c r="L6553" t="s">
        <v>13</v>
      </c>
      <c r="M6553" t="s">
        <v>9210</v>
      </c>
      <c r="O6553">
        <v>39</v>
      </c>
      <c r="P6553" t="s">
        <v>9225</v>
      </c>
      <c r="Q6553">
        <v>5</v>
      </c>
      <c r="R6553">
        <v>23</v>
      </c>
      <c r="S6553" t="s">
        <v>9256</v>
      </c>
      <c r="T6553" t="s">
        <v>9263</v>
      </c>
      <c r="U6553" t="s">
        <v>9300</v>
      </c>
      <c r="V6553" t="str" cm="1">
        <f t="array" ref="V6553">_xlfn.IFS(Hospital_Emergency_Room_Data[[#This Row],[Day]]&lt;=10,"Start(1-10)",Hospital_Emergency_Room_Data[[#This Row],[Day]]&lt;=20,"Middle(11-20)",Hospital_Emergency_Room_Data[[#This Row],[Day]]&gt;20,"End(21-30)")</f>
        <v>Start(1-10)</v>
      </c>
    </row>
    <row r="6554" spans="1:22">
      <c r="A6554">
        <v>134736304</v>
      </c>
      <c r="B6554" t="s">
        <v>6557</v>
      </c>
      <c r="C6554" s="1">
        <v>45592</v>
      </c>
      <c r="D6554" t="str">
        <f>TEXT(Hospital_Emergency_Room_Data[[#This Row],[Patient Admission Date]],"mmm")</f>
        <v>Oct</v>
      </c>
      <c r="E6554">
        <f>YEAR(Hospital_Emergency_Room_Data[[#This Row],[Patient Admission Date]])</f>
        <v>2024</v>
      </c>
      <c r="F6554" s="2">
        <v>0.29930555555555555</v>
      </c>
      <c r="G6554" s="8" t="str">
        <f>TEXT(Hospital_Emergency_Room_Data[[#This Row],[Patient Admission Date]],"dddd")</f>
        <v>Sunday</v>
      </c>
      <c r="H6554" t="s">
        <v>41</v>
      </c>
      <c r="I6554">
        <v>48</v>
      </c>
      <c r="J6554" s="5" t="s">
        <v>9219</v>
      </c>
      <c r="K6554" t="s">
        <v>8</v>
      </c>
      <c r="L6554" t="s">
        <v>13</v>
      </c>
      <c r="M6554" t="s">
        <v>9210</v>
      </c>
      <c r="O6554">
        <v>44</v>
      </c>
      <c r="P6554" t="s">
        <v>9225</v>
      </c>
      <c r="Q6554">
        <v>27</v>
      </c>
      <c r="R6554">
        <v>7</v>
      </c>
      <c r="S6554" t="s">
        <v>9255</v>
      </c>
      <c r="T6554" t="s">
        <v>9264</v>
      </c>
      <c r="U6554" t="s">
        <v>9300</v>
      </c>
      <c r="V6554" t="str" cm="1">
        <f t="array" ref="V6554">_xlfn.IFS(Hospital_Emergency_Room_Data[[#This Row],[Day]]&lt;=10,"Start(1-10)",Hospital_Emergency_Room_Data[[#This Row],[Day]]&lt;=20,"Middle(11-20)",Hospital_Emergency_Room_Data[[#This Row],[Day]]&gt;20,"End(21-30)")</f>
        <v>End(21-30)</v>
      </c>
    </row>
    <row r="6555" spans="1:22">
      <c r="A6555">
        <v>668763611</v>
      </c>
      <c r="B6555" t="s">
        <v>6558</v>
      </c>
      <c r="C6555" s="1">
        <v>45283</v>
      </c>
      <c r="D6555" t="str">
        <f>TEXT(Hospital_Emergency_Room_Data[[#This Row],[Patient Admission Date]],"mmm")</f>
        <v>Dec</v>
      </c>
      <c r="E6555">
        <f>YEAR(Hospital_Emergency_Room_Data[[#This Row],[Patient Admission Date]])</f>
        <v>2023</v>
      </c>
      <c r="F6555" s="2">
        <v>0.34166666666666667</v>
      </c>
      <c r="G6555" s="8" t="str">
        <f>TEXT(Hospital_Emergency_Room_Data[[#This Row],[Patient Admission Date]],"dddd")</f>
        <v>Saturday</v>
      </c>
      <c r="H6555" t="s">
        <v>41</v>
      </c>
      <c r="I6555">
        <v>29</v>
      </c>
      <c r="J6555" s="5" t="s">
        <v>9220</v>
      </c>
      <c r="K6555" t="s">
        <v>8</v>
      </c>
      <c r="L6555" t="s">
        <v>13</v>
      </c>
      <c r="M6555" t="s">
        <v>9210</v>
      </c>
      <c r="O6555">
        <v>29</v>
      </c>
      <c r="P6555" t="s">
        <v>9226</v>
      </c>
      <c r="Q6555">
        <v>23</v>
      </c>
      <c r="R6555">
        <v>8</v>
      </c>
      <c r="S6555" t="s">
        <v>9255</v>
      </c>
      <c r="T6555" t="s">
        <v>9264</v>
      </c>
      <c r="U6555" t="s">
        <v>9282</v>
      </c>
      <c r="V6555" t="str" cm="1">
        <f t="array" ref="V6555">_xlfn.IFS(Hospital_Emergency_Room_Data[[#This Row],[Day]]&lt;=10,"Start(1-10)",Hospital_Emergency_Room_Data[[#This Row],[Day]]&lt;=20,"Middle(11-20)",Hospital_Emergency_Room_Data[[#This Row],[Day]]&gt;20,"End(21-30)")</f>
        <v>End(21-30)</v>
      </c>
    </row>
    <row r="6556" spans="1:22">
      <c r="A6556">
        <v>627611866</v>
      </c>
      <c r="B6556" t="s">
        <v>6559</v>
      </c>
      <c r="C6556" s="1">
        <v>45314</v>
      </c>
      <c r="D6556" t="str">
        <f>TEXT(Hospital_Emergency_Room_Data[[#This Row],[Patient Admission Date]],"mmm")</f>
        <v>Jan</v>
      </c>
      <c r="E6556">
        <f>YEAR(Hospital_Emergency_Room_Data[[#This Row],[Patient Admission Date]])</f>
        <v>2024</v>
      </c>
      <c r="F6556" s="2">
        <v>9.6527777777777782E-2</v>
      </c>
      <c r="G6556" s="8" t="str">
        <f>TEXT(Hospital_Emergency_Room_Data[[#This Row],[Patient Admission Date]],"dddd")</f>
        <v>Tuesday</v>
      </c>
      <c r="H6556" t="s">
        <v>41</v>
      </c>
      <c r="I6556">
        <v>46</v>
      </c>
      <c r="J6556" s="5" t="s">
        <v>9219</v>
      </c>
      <c r="K6556" t="s">
        <v>8</v>
      </c>
      <c r="L6556" t="s">
        <v>13</v>
      </c>
      <c r="M6556" t="s">
        <v>9210</v>
      </c>
      <c r="O6556">
        <v>39</v>
      </c>
      <c r="P6556" t="s">
        <v>9225</v>
      </c>
      <c r="Q6556">
        <v>23</v>
      </c>
      <c r="R6556">
        <v>2</v>
      </c>
      <c r="S6556" t="s">
        <v>9258</v>
      </c>
      <c r="T6556" t="s">
        <v>9264</v>
      </c>
      <c r="U6556" t="s">
        <v>9300</v>
      </c>
      <c r="V6556" t="str" cm="1">
        <f t="array" ref="V6556">_xlfn.IFS(Hospital_Emergency_Room_Data[[#This Row],[Day]]&lt;=10,"Start(1-10)",Hospital_Emergency_Room_Data[[#This Row],[Day]]&lt;=20,"Middle(11-20)",Hospital_Emergency_Room_Data[[#This Row],[Day]]&gt;20,"End(21-30)")</f>
        <v>End(21-30)</v>
      </c>
    </row>
    <row r="6557" spans="1:22">
      <c r="A6557">
        <v>437216645</v>
      </c>
      <c r="B6557" t="s">
        <v>6560</v>
      </c>
      <c r="C6557" s="1">
        <v>45451</v>
      </c>
      <c r="D6557" t="str">
        <f>TEXT(Hospital_Emergency_Room_Data[[#This Row],[Patient Admission Date]],"mmm")</f>
        <v>Jun</v>
      </c>
      <c r="E6557">
        <f>YEAR(Hospital_Emergency_Room_Data[[#This Row],[Patient Admission Date]])</f>
        <v>2024</v>
      </c>
      <c r="F6557" s="2">
        <v>0.61736111111111114</v>
      </c>
      <c r="G6557" s="8" t="str">
        <f>TEXT(Hospital_Emergency_Room_Data[[#This Row],[Patient Admission Date]],"dddd")</f>
        <v>Saturday</v>
      </c>
      <c r="H6557" t="s">
        <v>41</v>
      </c>
      <c r="I6557">
        <v>64</v>
      </c>
      <c r="J6557" s="5" t="s">
        <v>9217</v>
      </c>
      <c r="K6557" t="s">
        <v>8</v>
      </c>
      <c r="L6557" t="s">
        <v>13</v>
      </c>
      <c r="M6557" t="s">
        <v>9210</v>
      </c>
      <c r="O6557">
        <v>59</v>
      </c>
      <c r="P6557" t="s">
        <v>9225</v>
      </c>
      <c r="Q6557">
        <v>8</v>
      </c>
      <c r="R6557">
        <v>14</v>
      </c>
      <c r="S6557" t="s">
        <v>9257</v>
      </c>
      <c r="T6557" t="s">
        <v>9265</v>
      </c>
      <c r="U6557" t="s">
        <v>9283</v>
      </c>
      <c r="V6557" t="str" cm="1">
        <f t="array" ref="V6557">_xlfn.IFS(Hospital_Emergency_Room_Data[[#This Row],[Day]]&lt;=10,"Start(1-10)",Hospital_Emergency_Room_Data[[#This Row],[Day]]&lt;=20,"Middle(11-20)",Hospital_Emergency_Room_Data[[#This Row],[Day]]&gt;20,"End(21-30)")</f>
        <v>Start(1-10)</v>
      </c>
    </row>
    <row r="6558" spans="1:22">
      <c r="A6558">
        <v>132949742</v>
      </c>
      <c r="B6558" t="s">
        <v>6561</v>
      </c>
      <c r="C6558" s="1">
        <v>45349</v>
      </c>
      <c r="D6558" t="str">
        <f>TEXT(Hospital_Emergency_Room_Data[[#This Row],[Patient Admission Date]],"mmm")</f>
        <v>Feb</v>
      </c>
      <c r="E6558">
        <f>YEAR(Hospital_Emergency_Room_Data[[#This Row],[Patient Admission Date]])</f>
        <v>2024</v>
      </c>
      <c r="F6558" s="2">
        <v>0.2076388888888889</v>
      </c>
      <c r="G6558" s="8" t="str">
        <f>TEXT(Hospital_Emergency_Room_Data[[#This Row],[Patient Admission Date]],"dddd")</f>
        <v>Tuesday</v>
      </c>
      <c r="H6558" t="s">
        <v>41</v>
      </c>
      <c r="I6558">
        <v>48</v>
      </c>
      <c r="J6558" s="5" t="s">
        <v>9219</v>
      </c>
      <c r="K6558" t="s">
        <v>8</v>
      </c>
      <c r="L6558" t="s">
        <v>13</v>
      </c>
      <c r="M6558" t="s">
        <v>9210</v>
      </c>
      <c r="O6558">
        <v>10</v>
      </c>
      <c r="P6558" t="s">
        <v>9226</v>
      </c>
      <c r="Q6558">
        <v>27</v>
      </c>
      <c r="R6558">
        <v>4</v>
      </c>
      <c r="S6558" t="s">
        <v>9258</v>
      </c>
      <c r="T6558" t="s">
        <v>9264</v>
      </c>
      <c r="U6558" t="s">
        <v>9282</v>
      </c>
      <c r="V6558" t="str" cm="1">
        <f t="array" ref="V6558">_xlfn.IFS(Hospital_Emergency_Room_Data[[#This Row],[Day]]&lt;=10,"Start(1-10)",Hospital_Emergency_Room_Data[[#This Row],[Day]]&lt;=20,"Middle(11-20)",Hospital_Emergency_Room_Data[[#This Row],[Day]]&gt;20,"End(21-30)")</f>
        <v>End(21-30)</v>
      </c>
    </row>
    <row r="6559" spans="1:22">
      <c r="A6559">
        <v>638559588</v>
      </c>
      <c r="B6559" t="s">
        <v>6562</v>
      </c>
      <c r="C6559" s="1">
        <v>45032</v>
      </c>
      <c r="D6559" t="str">
        <f>TEXT(Hospital_Emergency_Room_Data[[#This Row],[Patient Admission Date]],"mmm")</f>
        <v>Apr</v>
      </c>
      <c r="E6559">
        <f>YEAR(Hospital_Emergency_Room_Data[[#This Row],[Patient Admission Date]])</f>
        <v>2023</v>
      </c>
      <c r="F6559" s="2">
        <v>0.86875000000000002</v>
      </c>
      <c r="G6559" s="8" t="str">
        <f>TEXT(Hospital_Emergency_Room_Data[[#This Row],[Patient Admission Date]],"dddd")</f>
        <v>Sunday</v>
      </c>
      <c r="H6559" t="s">
        <v>41</v>
      </c>
      <c r="I6559">
        <v>24</v>
      </c>
      <c r="J6559" s="5" t="s">
        <v>9220</v>
      </c>
      <c r="K6559" t="s">
        <v>8</v>
      </c>
      <c r="L6559" t="s">
        <v>13</v>
      </c>
      <c r="M6559" t="s">
        <v>9210</v>
      </c>
      <c r="O6559">
        <v>29</v>
      </c>
      <c r="P6559" t="s">
        <v>9226</v>
      </c>
      <c r="Q6559">
        <v>16</v>
      </c>
      <c r="R6559">
        <v>20</v>
      </c>
      <c r="S6559" t="s">
        <v>9256</v>
      </c>
      <c r="T6559" t="s">
        <v>9262</v>
      </c>
      <c r="U6559" t="s">
        <v>9282</v>
      </c>
      <c r="V6559" t="str" cm="1">
        <f t="array" ref="V6559">_xlfn.IFS(Hospital_Emergency_Room_Data[[#This Row],[Day]]&lt;=10,"Start(1-10)",Hospital_Emergency_Room_Data[[#This Row],[Day]]&lt;=20,"Middle(11-20)",Hospital_Emergency_Room_Data[[#This Row],[Day]]&gt;20,"End(21-30)")</f>
        <v>Middle(11-20)</v>
      </c>
    </row>
    <row r="6560" spans="1:22">
      <c r="A6560">
        <v>819130061</v>
      </c>
      <c r="B6560" t="s">
        <v>6563</v>
      </c>
      <c r="C6560" s="1">
        <v>45164</v>
      </c>
      <c r="D6560" t="str">
        <f>TEXT(Hospital_Emergency_Room_Data[[#This Row],[Patient Admission Date]],"mmm")</f>
        <v>Aug</v>
      </c>
      <c r="E6560">
        <f>YEAR(Hospital_Emergency_Room_Data[[#This Row],[Patient Admission Date]])</f>
        <v>2023</v>
      </c>
      <c r="F6560" s="2">
        <v>0.19027777777777777</v>
      </c>
      <c r="G6560" s="8" t="str">
        <f>TEXT(Hospital_Emergency_Room_Data[[#This Row],[Patient Admission Date]],"dddd")</f>
        <v>Saturday</v>
      </c>
      <c r="H6560" t="s">
        <v>41</v>
      </c>
      <c r="I6560">
        <v>32</v>
      </c>
      <c r="J6560" s="5" t="s">
        <v>9223</v>
      </c>
      <c r="K6560" t="s">
        <v>8</v>
      </c>
      <c r="L6560" t="s">
        <v>13</v>
      </c>
      <c r="M6560" t="s">
        <v>9210</v>
      </c>
      <c r="O6560">
        <v>36</v>
      </c>
      <c r="P6560" t="s">
        <v>9225</v>
      </c>
      <c r="Q6560">
        <v>26</v>
      </c>
      <c r="R6560">
        <v>4</v>
      </c>
      <c r="S6560" t="s">
        <v>9258</v>
      </c>
      <c r="T6560" t="s">
        <v>9264</v>
      </c>
      <c r="U6560" t="s">
        <v>9300</v>
      </c>
      <c r="V6560" t="str" cm="1">
        <f t="array" ref="V6560">_xlfn.IFS(Hospital_Emergency_Room_Data[[#This Row],[Day]]&lt;=10,"Start(1-10)",Hospital_Emergency_Room_Data[[#This Row],[Day]]&lt;=20,"Middle(11-20)",Hospital_Emergency_Room_Data[[#This Row],[Day]]&gt;20,"End(21-30)")</f>
        <v>End(21-30)</v>
      </c>
    </row>
    <row r="6561" spans="1:22">
      <c r="A6561">
        <v>578888378</v>
      </c>
      <c r="B6561" t="s">
        <v>6564</v>
      </c>
      <c r="C6561" s="1">
        <v>45364</v>
      </c>
      <c r="D6561" t="str">
        <f>TEXT(Hospital_Emergency_Room_Data[[#This Row],[Patient Admission Date]],"mmm")</f>
        <v>Mar</v>
      </c>
      <c r="E6561">
        <f>YEAR(Hospital_Emergency_Room_Data[[#This Row],[Patient Admission Date]])</f>
        <v>2024</v>
      </c>
      <c r="F6561" s="2">
        <v>2.8472222222222222E-2</v>
      </c>
      <c r="G6561" s="8" t="str">
        <f>TEXT(Hospital_Emergency_Room_Data[[#This Row],[Patient Admission Date]],"dddd")</f>
        <v>Wednesday</v>
      </c>
      <c r="H6561" t="s">
        <v>41</v>
      </c>
      <c r="I6561">
        <v>14</v>
      </c>
      <c r="J6561" s="5" t="s">
        <v>9221</v>
      </c>
      <c r="K6561" t="s">
        <v>8</v>
      </c>
      <c r="L6561" t="s">
        <v>13</v>
      </c>
      <c r="M6561" t="s">
        <v>9210</v>
      </c>
      <c r="O6561">
        <v>12</v>
      </c>
      <c r="P6561" t="s">
        <v>9226</v>
      </c>
      <c r="Q6561">
        <v>13</v>
      </c>
      <c r="R6561">
        <v>0</v>
      </c>
      <c r="S6561" t="s">
        <v>9258</v>
      </c>
      <c r="T6561" t="s">
        <v>9265</v>
      </c>
      <c r="U6561" t="s">
        <v>9282</v>
      </c>
      <c r="V6561" t="str" cm="1">
        <f t="array" ref="V6561">_xlfn.IFS(Hospital_Emergency_Room_Data[[#This Row],[Day]]&lt;=10,"Start(1-10)",Hospital_Emergency_Room_Data[[#This Row],[Day]]&lt;=20,"Middle(11-20)",Hospital_Emergency_Room_Data[[#This Row],[Day]]&gt;20,"End(21-30)")</f>
        <v>Middle(11-20)</v>
      </c>
    </row>
    <row r="6562" spans="1:22">
      <c r="A6562">
        <v>212949148</v>
      </c>
      <c r="B6562" t="s">
        <v>6565</v>
      </c>
      <c r="C6562" s="1">
        <v>45396</v>
      </c>
      <c r="D6562" t="str">
        <f>TEXT(Hospital_Emergency_Room_Data[[#This Row],[Patient Admission Date]],"mmm")</f>
        <v>Apr</v>
      </c>
      <c r="E6562">
        <f>YEAR(Hospital_Emergency_Room_Data[[#This Row],[Patient Admission Date]])</f>
        <v>2024</v>
      </c>
      <c r="F6562" s="2">
        <v>0.83402777777777781</v>
      </c>
      <c r="G6562" s="8" t="str">
        <f>TEXT(Hospital_Emergency_Room_Data[[#This Row],[Patient Admission Date]],"dddd")</f>
        <v>Sunday</v>
      </c>
      <c r="H6562" t="s">
        <v>41</v>
      </c>
      <c r="I6562">
        <v>79</v>
      </c>
      <c r="J6562" s="5" t="s">
        <v>9222</v>
      </c>
      <c r="K6562" t="s">
        <v>8</v>
      </c>
      <c r="L6562" t="s">
        <v>13</v>
      </c>
      <c r="M6562" t="s">
        <v>9210</v>
      </c>
      <c r="O6562">
        <v>51</v>
      </c>
      <c r="P6562" t="s">
        <v>9225</v>
      </c>
      <c r="Q6562">
        <v>14</v>
      </c>
      <c r="R6562">
        <v>20</v>
      </c>
      <c r="S6562" t="s">
        <v>9256</v>
      </c>
      <c r="T6562" t="s">
        <v>9265</v>
      </c>
      <c r="U6562" t="s">
        <v>9283</v>
      </c>
      <c r="V6562" t="str" cm="1">
        <f t="array" ref="V6562">_xlfn.IFS(Hospital_Emergency_Room_Data[[#This Row],[Day]]&lt;=10,"Start(1-10)",Hospital_Emergency_Room_Data[[#This Row],[Day]]&lt;=20,"Middle(11-20)",Hospital_Emergency_Room_Data[[#This Row],[Day]]&gt;20,"End(21-30)")</f>
        <v>Middle(11-20)</v>
      </c>
    </row>
    <row r="6563" spans="1:22">
      <c r="A6563">
        <v>679678043</v>
      </c>
      <c r="B6563" t="s">
        <v>6566</v>
      </c>
      <c r="C6563" s="1">
        <v>45048</v>
      </c>
      <c r="D6563" t="str">
        <f>TEXT(Hospital_Emergency_Room_Data[[#This Row],[Patient Admission Date]],"mmm")</f>
        <v>May</v>
      </c>
      <c r="E6563">
        <f>YEAR(Hospital_Emergency_Room_Data[[#This Row],[Patient Admission Date]])</f>
        <v>2023</v>
      </c>
      <c r="F6563" s="2">
        <v>9.7222222222222224E-2</v>
      </c>
      <c r="G6563" s="8" t="str">
        <f>TEXT(Hospital_Emergency_Room_Data[[#This Row],[Patient Admission Date]],"dddd")</f>
        <v>Tuesday</v>
      </c>
      <c r="H6563" t="s">
        <v>41</v>
      </c>
      <c r="I6563">
        <v>40</v>
      </c>
      <c r="J6563" s="5" t="s">
        <v>9223</v>
      </c>
      <c r="K6563" t="s">
        <v>8</v>
      </c>
      <c r="L6563" t="s">
        <v>13</v>
      </c>
      <c r="M6563" t="s">
        <v>9210</v>
      </c>
      <c r="O6563">
        <v>23</v>
      </c>
      <c r="P6563" t="s">
        <v>9226</v>
      </c>
      <c r="Q6563">
        <v>2</v>
      </c>
      <c r="R6563">
        <v>2</v>
      </c>
      <c r="S6563" t="s">
        <v>9258</v>
      </c>
      <c r="T6563" t="s">
        <v>9263</v>
      </c>
      <c r="U6563" t="s">
        <v>9282</v>
      </c>
      <c r="V6563" t="str" cm="1">
        <f t="array" ref="V6563">_xlfn.IFS(Hospital_Emergency_Room_Data[[#This Row],[Day]]&lt;=10,"Start(1-10)",Hospital_Emergency_Room_Data[[#This Row],[Day]]&lt;=20,"Middle(11-20)",Hospital_Emergency_Room_Data[[#This Row],[Day]]&gt;20,"End(21-30)")</f>
        <v>Start(1-10)</v>
      </c>
    </row>
    <row r="6564" spans="1:22">
      <c r="A6564">
        <v>823018165</v>
      </c>
      <c r="B6564" t="s">
        <v>6567</v>
      </c>
      <c r="C6564" s="1">
        <v>45205</v>
      </c>
      <c r="D6564" t="str">
        <f>TEXT(Hospital_Emergency_Room_Data[[#This Row],[Patient Admission Date]],"mmm")</f>
        <v>Oct</v>
      </c>
      <c r="E6564">
        <f>YEAR(Hospital_Emergency_Room_Data[[#This Row],[Patient Admission Date]])</f>
        <v>2023</v>
      </c>
      <c r="F6564" s="2">
        <v>0.5756944444444444</v>
      </c>
      <c r="G6564" s="8" t="str">
        <f>TEXT(Hospital_Emergency_Room_Data[[#This Row],[Patient Admission Date]],"dddd")</f>
        <v>Friday</v>
      </c>
      <c r="H6564" t="s">
        <v>41</v>
      </c>
      <c r="I6564">
        <v>79</v>
      </c>
      <c r="J6564" s="5" t="s">
        <v>9222</v>
      </c>
      <c r="K6564" t="s">
        <v>8</v>
      </c>
      <c r="L6564" t="s">
        <v>13</v>
      </c>
      <c r="M6564" t="s">
        <v>9210</v>
      </c>
      <c r="O6564">
        <v>39</v>
      </c>
      <c r="P6564" t="s">
        <v>9225</v>
      </c>
      <c r="Q6564">
        <v>6</v>
      </c>
      <c r="R6564">
        <v>13</v>
      </c>
      <c r="S6564" t="s">
        <v>9257</v>
      </c>
      <c r="T6564" t="s">
        <v>9263</v>
      </c>
      <c r="U6564" t="s">
        <v>9300</v>
      </c>
      <c r="V6564" t="str" cm="1">
        <f t="array" ref="V6564">_xlfn.IFS(Hospital_Emergency_Room_Data[[#This Row],[Day]]&lt;=10,"Start(1-10)",Hospital_Emergency_Room_Data[[#This Row],[Day]]&lt;=20,"Middle(11-20)",Hospital_Emergency_Room_Data[[#This Row],[Day]]&gt;20,"End(21-30)")</f>
        <v>Start(1-10)</v>
      </c>
    </row>
    <row r="6565" spans="1:22">
      <c r="A6565">
        <v>561826237</v>
      </c>
      <c r="B6565" t="s">
        <v>6568</v>
      </c>
      <c r="C6565" s="1">
        <v>45577</v>
      </c>
      <c r="D6565" t="str">
        <f>TEXT(Hospital_Emergency_Room_Data[[#This Row],[Patient Admission Date]],"mmm")</f>
        <v>Oct</v>
      </c>
      <c r="E6565">
        <f>YEAR(Hospital_Emergency_Room_Data[[#This Row],[Patient Admission Date]])</f>
        <v>2024</v>
      </c>
      <c r="F6565" s="2">
        <v>0.57777777777777772</v>
      </c>
      <c r="G6565" s="8" t="str">
        <f>TEXT(Hospital_Emergency_Room_Data[[#This Row],[Patient Admission Date]],"dddd")</f>
        <v>Saturday</v>
      </c>
      <c r="H6565" t="s">
        <v>41</v>
      </c>
      <c r="I6565">
        <v>49</v>
      </c>
      <c r="J6565" s="5" t="s">
        <v>9219</v>
      </c>
      <c r="K6565" t="s">
        <v>8</v>
      </c>
      <c r="L6565" t="s">
        <v>13</v>
      </c>
      <c r="M6565" t="s">
        <v>9210</v>
      </c>
      <c r="O6565">
        <v>20</v>
      </c>
      <c r="P6565" t="s">
        <v>9226</v>
      </c>
      <c r="Q6565">
        <v>12</v>
      </c>
      <c r="R6565">
        <v>13</v>
      </c>
      <c r="S6565" t="s">
        <v>9257</v>
      </c>
      <c r="T6565" t="s">
        <v>9265</v>
      </c>
      <c r="U6565" t="s">
        <v>9282</v>
      </c>
      <c r="V6565" t="str" cm="1">
        <f t="array" ref="V6565">_xlfn.IFS(Hospital_Emergency_Room_Data[[#This Row],[Day]]&lt;=10,"Start(1-10)",Hospital_Emergency_Room_Data[[#This Row],[Day]]&lt;=20,"Middle(11-20)",Hospital_Emergency_Room_Data[[#This Row],[Day]]&gt;20,"End(21-30)")</f>
        <v>Middle(11-20)</v>
      </c>
    </row>
    <row r="6566" spans="1:22">
      <c r="A6566">
        <v>868414249</v>
      </c>
      <c r="B6566" t="s">
        <v>6569</v>
      </c>
      <c r="C6566" s="1">
        <v>45483</v>
      </c>
      <c r="D6566" t="str">
        <f>TEXT(Hospital_Emergency_Room_Data[[#This Row],[Patient Admission Date]],"mmm")</f>
        <v>Jul</v>
      </c>
      <c r="E6566">
        <f>YEAR(Hospital_Emergency_Room_Data[[#This Row],[Patient Admission Date]])</f>
        <v>2024</v>
      </c>
      <c r="F6566" s="2">
        <v>0.10416666666666667</v>
      </c>
      <c r="G6566" s="8" t="str">
        <f>TEXT(Hospital_Emergency_Room_Data[[#This Row],[Patient Admission Date]],"dddd")</f>
        <v>Wednesday</v>
      </c>
      <c r="H6566" t="s">
        <v>41</v>
      </c>
      <c r="I6566">
        <v>65</v>
      </c>
      <c r="J6566" s="5" t="s">
        <v>9217</v>
      </c>
      <c r="K6566" t="s">
        <v>8</v>
      </c>
      <c r="L6566" t="s">
        <v>13</v>
      </c>
      <c r="M6566" t="s">
        <v>9210</v>
      </c>
      <c r="O6566">
        <v>25</v>
      </c>
      <c r="P6566" t="s">
        <v>9226</v>
      </c>
      <c r="Q6566">
        <v>10</v>
      </c>
      <c r="R6566">
        <v>2</v>
      </c>
      <c r="S6566" t="s">
        <v>9258</v>
      </c>
      <c r="T6566" t="s">
        <v>9265</v>
      </c>
      <c r="U6566" t="s">
        <v>9282</v>
      </c>
      <c r="V6566" t="str" cm="1">
        <f t="array" ref="V6566">_xlfn.IFS(Hospital_Emergency_Room_Data[[#This Row],[Day]]&lt;=10,"Start(1-10)",Hospital_Emergency_Room_Data[[#This Row],[Day]]&lt;=20,"Middle(11-20)",Hospital_Emergency_Room_Data[[#This Row],[Day]]&gt;20,"End(21-30)")</f>
        <v>Start(1-10)</v>
      </c>
    </row>
    <row r="6567" spans="1:22">
      <c r="A6567">
        <v>134067868</v>
      </c>
      <c r="B6567" t="s">
        <v>6570</v>
      </c>
      <c r="C6567" s="1">
        <v>45094</v>
      </c>
      <c r="D6567" t="str">
        <f>TEXT(Hospital_Emergency_Room_Data[[#This Row],[Patient Admission Date]],"mmm")</f>
        <v>Jun</v>
      </c>
      <c r="E6567">
        <f>YEAR(Hospital_Emergency_Room_Data[[#This Row],[Patient Admission Date]])</f>
        <v>2023</v>
      </c>
      <c r="F6567" s="2">
        <v>0.38819444444444445</v>
      </c>
      <c r="G6567" s="8" t="str">
        <f>TEXT(Hospital_Emergency_Room_Data[[#This Row],[Patient Admission Date]],"dddd")</f>
        <v>Saturday</v>
      </c>
      <c r="H6567" t="s">
        <v>41</v>
      </c>
      <c r="I6567">
        <v>78</v>
      </c>
      <c r="J6567" s="5" t="s">
        <v>9222</v>
      </c>
      <c r="K6567" t="s">
        <v>8</v>
      </c>
      <c r="L6567" t="s">
        <v>13</v>
      </c>
      <c r="M6567" t="s">
        <v>9210</v>
      </c>
      <c r="O6567">
        <v>33</v>
      </c>
      <c r="P6567" t="s">
        <v>9225</v>
      </c>
      <c r="Q6567">
        <v>17</v>
      </c>
      <c r="R6567">
        <v>9</v>
      </c>
      <c r="S6567" t="s">
        <v>9255</v>
      </c>
      <c r="T6567" t="s">
        <v>9262</v>
      </c>
      <c r="U6567" t="s">
        <v>9300</v>
      </c>
      <c r="V6567" t="str" cm="1">
        <f t="array" ref="V6567">_xlfn.IFS(Hospital_Emergency_Room_Data[[#This Row],[Day]]&lt;=10,"Start(1-10)",Hospital_Emergency_Room_Data[[#This Row],[Day]]&lt;=20,"Middle(11-20)",Hospital_Emergency_Room_Data[[#This Row],[Day]]&gt;20,"End(21-30)")</f>
        <v>Middle(11-20)</v>
      </c>
    </row>
    <row r="6568" spans="1:22">
      <c r="A6568">
        <v>201172250</v>
      </c>
      <c r="B6568" t="s">
        <v>6571</v>
      </c>
      <c r="C6568" s="1">
        <v>45439</v>
      </c>
      <c r="D6568" t="str">
        <f>TEXT(Hospital_Emergency_Room_Data[[#This Row],[Patient Admission Date]],"mmm")</f>
        <v>May</v>
      </c>
      <c r="E6568">
        <f>YEAR(Hospital_Emergency_Room_Data[[#This Row],[Patient Admission Date]])</f>
        <v>2024</v>
      </c>
      <c r="F6568" s="2">
        <v>0.34583333333333333</v>
      </c>
      <c r="G6568" s="8" t="str">
        <f>TEXT(Hospital_Emergency_Room_Data[[#This Row],[Patient Admission Date]],"dddd")</f>
        <v>Monday</v>
      </c>
      <c r="H6568" t="s">
        <v>41</v>
      </c>
      <c r="I6568">
        <v>23</v>
      </c>
      <c r="J6568" s="5" t="s">
        <v>9220</v>
      </c>
      <c r="K6568" t="s">
        <v>8</v>
      </c>
      <c r="L6568" t="s">
        <v>13</v>
      </c>
      <c r="M6568" t="s">
        <v>9210</v>
      </c>
      <c r="O6568">
        <v>54</v>
      </c>
      <c r="P6568" t="s">
        <v>9225</v>
      </c>
      <c r="Q6568">
        <v>27</v>
      </c>
      <c r="R6568">
        <v>8</v>
      </c>
      <c r="S6568" t="s">
        <v>9255</v>
      </c>
      <c r="T6568" t="s">
        <v>9264</v>
      </c>
      <c r="U6568" t="s">
        <v>9283</v>
      </c>
      <c r="V6568" t="str" cm="1">
        <f t="array" ref="V6568">_xlfn.IFS(Hospital_Emergency_Room_Data[[#This Row],[Day]]&lt;=10,"Start(1-10)",Hospital_Emergency_Room_Data[[#This Row],[Day]]&lt;=20,"Middle(11-20)",Hospital_Emergency_Room_Data[[#This Row],[Day]]&gt;20,"End(21-30)")</f>
        <v>End(21-30)</v>
      </c>
    </row>
    <row r="6569" spans="1:22">
      <c r="A6569">
        <v>505485916</v>
      </c>
      <c r="B6569" t="s">
        <v>6572</v>
      </c>
      <c r="C6569" s="1">
        <v>45255</v>
      </c>
      <c r="D6569" t="str">
        <f>TEXT(Hospital_Emergency_Room_Data[[#This Row],[Patient Admission Date]],"mmm")</f>
        <v>Nov</v>
      </c>
      <c r="E6569">
        <f>YEAR(Hospital_Emergency_Room_Data[[#This Row],[Patient Admission Date]])</f>
        <v>2023</v>
      </c>
      <c r="F6569" s="2">
        <v>0.75138888888888888</v>
      </c>
      <c r="G6569" s="8" t="str">
        <f>TEXT(Hospital_Emergency_Room_Data[[#This Row],[Patient Admission Date]],"dddd")</f>
        <v>Saturday</v>
      </c>
      <c r="H6569" t="s">
        <v>41</v>
      </c>
      <c r="I6569">
        <v>58</v>
      </c>
      <c r="J6569" s="5" t="s">
        <v>9219</v>
      </c>
      <c r="K6569" t="s">
        <v>8</v>
      </c>
      <c r="L6569" t="s">
        <v>13</v>
      </c>
      <c r="M6569" t="s">
        <v>9210</v>
      </c>
      <c r="O6569">
        <v>19</v>
      </c>
      <c r="P6569" t="s">
        <v>9226</v>
      </c>
      <c r="Q6569">
        <v>25</v>
      </c>
      <c r="R6569">
        <v>18</v>
      </c>
      <c r="S6569" t="s">
        <v>9256</v>
      </c>
      <c r="T6569" t="s">
        <v>9264</v>
      </c>
      <c r="U6569" t="s">
        <v>9282</v>
      </c>
      <c r="V6569" t="str" cm="1">
        <f t="array" ref="V6569">_xlfn.IFS(Hospital_Emergency_Room_Data[[#This Row],[Day]]&lt;=10,"Start(1-10)",Hospital_Emergency_Room_Data[[#This Row],[Day]]&lt;=20,"Middle(11-20)",Hospital_Emergency_Room_Data[[#This Row],[Day]]&gt;20,"End(21-30)")</f>
        <v>End(21-30)</v>
      </c>
    </row>
    <row r="6570" spans="1:22">
      <c r="A6570">
        <v>103661502</v>
      </c>
      <c r="B6570" t="s">
        <v>6573</v>
      </c>
      <c r="C6570" s="1">
        <v>45080</v>
      </c>
      <c r="D6570" t="str">
        <f>TEXT(Hospital_Emergency_Room_Data[[#This Row],[Patient Admission Date]],"mmm")</f>
        <v>Jun</v>
      </c>
      <c r="E6570">
        <f>YEAR(Hospital_Emergency_Room_Data[[#This Row],[Patient Admission Date]])</f>
        <v>2023</v>
      </c>
      <c r="F6570" s="2">
        <v>0.55138888888888893</v>
      </c>
      <c r="G6570" s="8" t="str">
        <f>TEXT(Hospital_Emergency_Room_Data[[#This Row],[Patient Admission Date]],"dddd")</f>
        <v>Saturday</v>
      </c>
      <c r="H6570" t="s">
        <v>41</v>
      </c>
      <c r="I6570">
        <v>20</v>
      </c>
      <c r="J6570" s="5" t="s">
        <v>9220</v>
      </c>
      <c r="K6570" t="s">
        <v>8</v>
      </c>
      <c r="L6570" t="s">
        <v>13</v>
      </c>
      <c r="M6570" t="s">
        <v>9210</v>
      </c>
      <c r="O6570">
        <v>20</v>
      </c>
      <c r="P6570" t="s">
        <v>9226</v>
      </c>
      <c r="Q6570">
        <v>3</v>
      </c>
      <c r="R6570">
        <v>13</v>
      </c>
      <c r="S6570" t="s">
        <v>9257</v>
      </c>
      <c r="T6570" t="s">
        <v>9263</v>
      </c>
      <c r="U6570" t="s">
        <v>9282</v>
      </c>
      <c r="V6570" t="str" cm="1">
        <f t="array" ref="V6570">_xlfn.IFS(Hospital_Emergency_Room_Data[[#This Row],[Day]]&lt;=10,"Start(1-10)",Hospital_Emergency_Room_Data[[#This Row],[Day]]&lt;=20,"Middle(11-20)",Hospital_Emergency_Room_Data[[#This Row],[Day]]&gt;20,"End(21-30)")</f>
        <v>Start(1-10)</v>
      </c>
    </row>
    <row r="6571" spans="1:22">
      <c r="A6571">
        <v>748214373</v>
      </c>
      <c r="B6571" t="s">
        <v>6574</v>
      </c>
      <c r="C6571" s="1">
        <v>45192</v>
      </c>
      <c r="D6571" t="str">
        <f>TEXT(Hospital_Emergency_Room_Data[[#This Row],[Patient Admission Date]],"mmm")</f>
        <v>Sep</v>
      </c>
      <c r="E6571">
        <f>YEAR(Hospital_Emergency_Room_Data[[#This Row],[Patient Admission Date]])</f>
        <v>2023</v>
      </c>
      <c r="F6571" s="2">
        <v>0.55000000000000004</v>
      </c>
      <c r="G6571" s="8" t="str">
        <f>TEXT(Hospital_Emergency_Room_Data[[#This Row],[Patient Admission Date]],"dddd")</f>
        <v>Saturday</v>
      </c>
      <c r="H6571" t="s">
        <v>41</v>
      </c>
      <c r="I6571">
        <v>12</v>
      </c>
      <c r="J6571" s="5" t="s">
        <v>9221</v>
      </c>
      <c r="K6571" t="s">
        <v>8</v>
      </c>
      <c r="L6571" t="s">
        <v>13</v>
      </c>
      <c r="M6571" t="s">
        <v>9210</v>
      </c>
      <c r="O6571">
        <v>54</v>
      </c>
      <c r="P6571" t="s">
        <v>9225</v>
      </c>
      <c r="Q6571">
        <v>23</v>
      </c>
      <c r="R6571">
        <v>13</v>
      </c>
      <c r="S6571" t="s">
        <v>9257</v>
      </c>
      <c r="T6571" t="s">
        <v>9264</v>
      </c>
      <c r="U6571" t="s">
        <v>9283</v>
      </c>
      <c r="V6571" t="str" cm="1">
        <f t="array" ref="V6571">_xlfn.IFS(Hospital_Emergency_Room_Data[[#This Row],[Day]]&lt;=10,"Start(1-10)",Hospital_Emergency_Room_Data[[#This Row],[Day]]&lt;=20,"Middle(11-20)",Hospital_Emergency_Room_Data[[#This Row],[Day]]&gt;20,"End(21-30)")</f>
        <v>End(21-30)</v>
      </c>
    </row>
    <row r="6572" spans="1:22">
      <c r="A6572">
        <v>358365740</v>
      </c>
      <c r="B6572" t="s">
        <v>6575</v>
      </c>
      <c r="C6572" s="1">
        <v>45192</v>
      </c>
      <c r="D6572" t="str">
        <f>TEXT(Hospital_Emergency_Room_Data[[#This Row],[Patient Admission Date]],"mmm")</f>
        <v>Sep</v>
      </c>
      <c r="E6572">
        <f>YEAR(Hospital_Emergency_Room_Data[[#This Row],[Patient Admission Date]])</f>
        <v>2023</v>
      </c>
      <c r="F6572" s="2">
        <v>9.2361111111111116E-2</v>
      </c>
      <c r="G6572" s="8" t="str">
        <f>TEXT(Hospital_Emergency_Room_Data[[#This Row],[Patient Admission Date]],"dddd")</f>
        <v>Saturday</v>
      </c>
      <c r="H6572" t="s">
        <v>41</v>
      </c>
      <c r="I6572">
        <v>42</v>
      </c>
      <c r="J6572" s="5" t="s">
        <v>9223</v>
      </c>
      <c r="K6572" t="s">
        <v>8</v>
      </c>
      <c r="L6572" t="s">
        <v>13</v>
      </c>
      <c r="M6572" t="s">
        <v>9210</v>
      </c>
      <c r="O6572">
        <v>54</v>
      </c>
      <c r="P6572" t="s">
        <v>9225</v>
      </c>
      <c r="Q6572">
        <v>23</v>
      </c>
      <c r="R6572">
        <v>2</v>
      </c>
      <c r="S6572" t="s">
        <v>9258</v>
      </c>
      <c r="T6572" t="s">
        <v>9264</v>
      </c>
      <c r="U6572" t="s">
        <v>9283</v>
      </c>
      <c r="V6572" t="str" cm="1">
        <f t="array" ref="V6572">_xlfn.IFS(Hospital_Emergency_Room_Data[[#This Row],[Day]]&lt;=10,"Start(1-10)",Hospital_Emergency_Room_Data[[#This Row],[Day]]&lt;=20,"Middle(11-20)",Hospital_Emergency_Room_Data[[#This Row],[Day]]&gt;20,"End(21-30)")</f>
        <v>End(21-30)</v>
      </c>
    </row>
    <row r="6573" spans="1:22">
      <c r="A6573">
        <v>828966456</v>
      </c>
      <c r="B6573" t="s">
        <v>6576</v>
      </c>
      <c r="C6573" s="1">
        <v>45307</v>
      </c>
      <c r="D6573" t="str">
        <f>TEXT(Hospital_Emergency_Room_Data[[#This Row],[Patient Admission Date]],"mmm")</f>
        <v>Jan</v>
      </c>
      <c r="E6573">
        <f>YEAR(Hospital_Emergency_Room_Data[[#This Row],[Patient Admission Date]])</f>
        <v>2024</v>
      </c>
      <c r="F6573" s="2">
        <v>8.7499999999999994E-2</v>
      </c>
      <c r="G6573" s="8" t="str">
        <f>TEXT(Hospital_Emergency_Room_Data[[#This Row],[Patient Admission Date]],"dddd")</f>
        <v>Tuesday</v>
      </c>
      <c r="H6573" t="s">
        <v>41</v>
      </c>
      <c r="I6573">
        <v>61</v>
      </c>
      <c r="J6573" s="5" t="s">
        <v>9217</v>
      </c>
      <c r="K6573" t="s">
        <v>8</v>
      </c>
      <c r="L6573" t="s">
        <v>13</v>
      </c>
      <c r="M6573" t="s">
        <v>9210</v>
      </c>
      <c r="O6573">
        <v>25</v>
      </c>
      <c r="P6573" t="s">
        <v>9226</v>
      </c>
      <c r="Q6573">
        <v>16</v>
      </c>
      <c r="R6573">
        <v>2</v>
      </c>
      <c r="S6573" t="s">
        <v>9258</v>
      </c>
      <c r="T6573" t="s">
        <v>9262</v>
      </c>
      <c r="U6573" t="s">
        <v>9282</v>
      </c>
      <c r="V6573" t="str" cm="1">
        <f t="array" ref="V6573">_xlfn.IFS(Hospital_Emergency_Room_Data[[#This Row],[Day]]&lt;=10,"Start(1-10)",Hospital_Emergency_Room_Data[[#This Row],[Day]]&lt;=20,"Middle(11-20)",Hospital_Emergency_Room_Data[[#This Row],[Day]]&gt;20,"End(21-30)")</f>
        <v>Middle(11-20)</v>
      </c>
    </row>
    <row r="6574" spans="1:22">
      <c r="A6574">
        <v>373247267</v>
      </c>
      <c r="B6574" t="s">
        <v>6577</v>
      </c>
      <c r="C6574" s="1">
        <v>45517</v>
      </c>
      <c r="D6574" t="str">
        <f>TEXT(Hospital_Emergency_Room_Data[[#This Row],[Patient Admission Date]],"mmm")</f>
        <v>Aug</v>
      </c>
      <c r="E6574">
        <f>YEAR(Hospital_Emergency_Room_Data[[#This Row],[Patient Admission Date]])</f>
        <v>2024</v>
      </c>
      <c r="F6574" s="2">
        <v>0.80833333333333335</v>
      </c>
      <c r="G6574" s="8" t="str">
        <f>TEXT(Hospital_Emergency_Room_Data[[#This Row],[Patient Admission Date]],"dddd")</f>
        <v>Tuesday</v>
      </c>
      <c r="H6574" t="s">
        <v>41</v>
      </c>
      <c r="I6574">
        <v>37</v>
      </c>
      <c r="J6574" s="5" t="s">
        <v>9223</v>
      </c>
      <c r="K6574" t="s">
        <v>8</v>
      </c>
      <c r="L6574" t="s">
        <v>13</v>
      </c>
      <c r="M6574" t="s">
        <v>9210</v>
      </c>
      <c r="O6574">
        <v>37</v>
      </c>
      <c r="P6574" t="s">
        <v>9225</v>
      </c>
      <c r="Q6574">
        <v>13</v>
      </c>
      <c r="R6574">
        <v>19</v>
      </c>
      <c r="S6574" t="s">
        <v>9256</v>
      </c>
      <c r="T6574" t="s">
        <v>9265</v>
      </c>
      <c r="U6574" t="s">
        <v>9300</v>
      </c>
      <c r="V6574" t="str" cm="1">
        <f t="array" ref="V6574">_xlfn.IFS(Hospital_Emergency_Room_Data[[#This Row],[Day]]&lt;=10,"Start(1-10)",Hospital_Emergency_Room_Data[[#This Row],[Day]]&lt;=20,"Middle(11-20)",Hospital_Emergency_Room_Data[[#This Row],[Day]]&gt;20,"End(21-30)")</f>
        <v>Middle(11-20)</v>
      </c>
    </row>
    <row r="6575" spans="1:22">
      <c r="A6575">
        <v>546271400</v>
      </c>
      <c r="B6575" t="s">
        <v>6578</v>
      </c>
      <c r="C6575" s="1">
        <v>45366</v>
      </c>
      <c r="D6575" t="str">
        <f>TEXT(Hospital_Emergency_Room_Data[[#This Row],[Patient Admission Date]],"mmm")</f>
        <v>Mar</v>
      </c>
      <c r="E6575">
        <f>YEAR(Hospital_Emergency_Room_Data[[#This Row],[Patient Admission Date]])</f>
        <v>2024</v>
      </c>
      <c r="F6575" s="2">
        <v>0.54305555555555551</v>
      </c>
      <c r="G6575" s="8" t="str">
        <f>TEXT(Hospital_Emergency_Room_Data[[#This Row],[Patient Admission Date]],"dddd")</f>
        <v>Friday</v>
      </c>
      <c r="H6575" t="s">
        <v>41</v>
      </c>
      <c r="I6575">
        <v>39</v>
      </c>
      <c r="J6575" s="5" t="s">
        <v>9223</v>
      </c>
      <c r="K6575" t="s">
        <v>8</v>
      </c>
      <c r="L6575" t="s">
        <v>13</v>
      </c>
      <c r="M6575" t="s">
        <v>9210</v>
      </c>
      <c r="O6575">
        <v>11</v>
      </c>
      <c r="P6575" t="s">
        <v>9226</v>
      </c>
      <c r="Q6575">
        <v>15</v>
      </c>
      <c r="R6575">
        <v>13</v>
      </c>
      <c r="S6575" t="s">
        <v>9257</v>
      </c>
      <c r="T6575" t="s">
        <v>9262</v>
      </c>
      <c r="U6575" t="s">
        <v>9282</v>
      </c>
      <c r="V6575" t="str" cm="1">
        <f t="array" ref="V6575">_xlfn.IFS(Hospital_Emergency_Room_Data[[#This Row],[Day]]&lt;=10,"Start(1-10)",Hospital_Emergency_Room_Data[[#This Row],[Day]]&lt;=20,"Middle(11-20)",Hospital_Emergency_Room_Data[[#This Row],[Day]]&gt;20,"End(21-30)")</f>
        <v>Middle(11-20)</v>
      </c>
    </row>
    <row r="6576" spans="1:22">
      <c r="A6576">
        <v>167448625</v>
      </c>
      <c r="B6576" t="s">
        <v>6579</v>
      </c>
      <c r="C6576" s="1">
        <v>45530</v>
      </c>
      <c r="D6576" t="str">
        <f>TEXT(Hospital_Emergency_Room_Data[[#This Row],[Patient Admission Date]],"mmm")</f>
        <v>Aug</v>
      </c>
      <c r="E6576">
        <f>YEAR(Hospital_Emergency_Room_Data[[#This Row],[Patient Admission Date]])</f>
        <v>2024</v>
      </c>
      <c r="F6576" s="2">
        <v>0.62013888888888891</v>
      </c>
      <c r="G6576" s="8" t="str">
        <f>TEXT(Hospital_Emergency_Room_Data[[#This Row],[Patient Admission Date]],"dddd")</f>
        <v>Monday</v>
      </c>
      <c r="H6576" t="s">
        <v>41</v>
      </c>
      <c r="I6576">
        <v>7</v>
      </c>
      <c r="J6576" s="5" t="s">
        <v>9221</v>
      </c>
      <c r="K6576" t="s">
        <v>8</v>
      </c>
      <c r="L6576" t="s">
        <v>13</v>
      </c>
      <c r="M6576" t="s">
        <v>9210</v>
      </c>
      <c r="O6576">
        <v>20</v>
      </c>
      <c r="P6576" t="s">
        <v>9226</v>
      </c>
      <c r="Q6576">
        <v>26</v>
      </c>
      <c r="R6576">
        <v>14</v>
      </c>
      <c r="S6576" t="s">
        <v>9257</v>
      </c>
      <c r="T6576" t="s">
        <v>9264</v>
      </c>
      <c r="U6576" t="s">
        <v>9282</v>
      </c>
      <c r="V6576" t="str" cm="1">
        <f t="array" ref="V6576">_xlfn.IFS(Hospital_Emergency_Room_Data[[#This Row],[Day]]&lt;=10,"Start(1-10)",Hospital_Emergency_Room_Data[[#This Row],[Day]]&lt;=20,"Middle(11-20)",Hospital_Emergency_Room_Data[[#This Row],[Day]]&gt;20,"End(21-30)")</f>
        <v>End(21-30)</v>
      </c>
    </row>
    <row r="6577" spans="1:22">
      <c r="A6577">
        <v>304547969</v>
      </c>
      <c r="B6577" t="s">
        <v>6580</v>
      </c>
      <c r="C6577" s="1">
        <v>45586</v>
      </c>
      <c r="D6577" t="str">
        <f>TEXT(Hospital_Emergency_Room_Data[[#This Row],[Patient Admission Date]],"mmm")</f>
        <v>Oct</v>
      </c>
      <c r="E6577">
        <f>YEAR(Hospital_Emergency_Room_Data[[#This Row],[Patient Admission Date]])</f>
        <v>2024</v>
      </c>
      <c r="F6577" s="2">
        <v>0.88611111111111107</v>
      </c>
      <c r="G6577" s="8" t="str">
        <f>TEXT(Hospital_Emergency_Room_Data[[#This Row],[Patient Admission Date]],"dddd")</f>
        <v>Monday</v>
      </c>
      <c r="H6577" t="s">
        <v>41</v>
      </c>
      <c r="I6577">
        <v>44</v>
      </c>
      <c r="J6577" s="5" t="s">
        <v>9223</v>
      </c>
      <c r="K6577" t="s">
        <v>8</v>
      </c>
      <c r="L6577" t="s">
        <v>13</v>
      </c>
      <c r="M6577" t="s">
        <v>9210</v>
      </c>
      <c r="O6577">
        <v>24</v>
      </c>
      <c r="P6577" t="s">
        <v>9226</v>
      </c>
      <c r="Q6577">
        <v>21</v>
      </c>
      <c r="R6577">
        <v>21</v>
      </c>
      <c r="S6577" t="s">
        <v>9256</v>
      </c>
      <c r="T6577" t="s">
        <v>9262</v>
      </c>
      <c r="U6577" t="s">
        <v>9282</v>
      </c>
      <c r="V6577" t="str" cm="1">
        <f t="array" ref="V6577">_xlfn.IFS(Hospital_Emergency_Room_Data[[#This Row],[Day]]&lt;=10,"Start(1-10)",Hospital_Emergency_Room_Data[[#This Row],[Day]]&lt;=20,"Middle(11-20)",Hospital_Emergency_Room_Data[[#This Row],[Day]]&gt;20,"End(21-30)")</f>
        <v>End(21-30)</v>
      </c>
    </row>
    <row r="6578" spans="1:22">
      <c r="A6578">
        <v>198257167</v>
      </c>
      <c r="B6578" t="s">
        <v>6581</v>
      </c>
      <c r="C6578" s="1">
        <v>45134</v>
      </c>
      <c r="D6578" t="str">
        <f>TEXT(Hospital_Emergency_Room_Data[[#This Row],[Patient Admission Date]],"mmm")</f>
        <v>Jul</v>
      </c>
      <c r="E6578">
        <f>YEAR(Hospital_Emergency_Room_Data[[#This Row],[Patient Admission Date]])</f>
        <v>2023</v>
      </c>
      <c r="F6578" s="2">
        <v>0.65555555555555556</v>
      </c>
      <c r="G6578" s="8" t="str">
        <f>TEXT(Hospital_Emergency_Room_Data[[#This Row],[Patient Admission Date]],"dddd")</f>
        <v>Thursday</v>
      </c>
      <c r="H6578" t="s">
        <v>41</v>
      </c>
      <c r="I6578">
        <v>40</v>
      </c>
      <c r="J6578" s="5" t="s">
        <v>9223</v>
      </c>
      <c r="K6578" t="s">
        <v>8</v>
      </c>
      <c r="L6578" t="s">
        <v>13</v>
      </c>
      <c r="M6578" t="s">
        <v>9210</v>
      </c>
      <c r="O6578">
        <v>50</v>
      </c>
      <c r="P6578" t="s">
        <v>9225</v>
      </c>
      <c r="Q6578">
        <v>27</v>
      </c>
      <c r="R6578">
        <v>15</v>
      </c>
      <c r="S6578" t="s">
        <v>9257</v>
      </c>
      <c r="T6578" t="s">
        <v>9264</v>
      </c>
      <c r="U6578" t="s">
        <v>9283</v>
      </c>
      <c r="V6578" t="str" cm="1">
        <f t="array" ref="V6578">_xlfn.IFS(Hospital_Emergency_Room_Data[[#This Row],[Day]]&lt;=10,"Start(1-10)",Hospital_Emergency_Room_Data[[#This Row],[Day]]&lt;=20,"Middle(11-20)",Hospital_Emergency_Room_Data[[#This Row],[Day]]&gt;20,"End(21-30)")</f>
        <v>End(21-30)</v>
      </c>
    </row>
    <row r="6579" spans="1:22">
      <c r="A6579">
        <v>768886122</v>
      </c>
      <c r="B6579" t="s">
        <v>6582</v>
      </c>
      <c r="C6579" s="1">
        <v>45564</v>
      </c>
      <c r="D6579" t="str">
        <f>TEXT(Hospital_Emergency_Room_Data[[#This Row],[Patient Admission Date]],"mmm")</f>
        <v>Sep</v>
      </c>
      <c r="E6579">
        <f>YEAR(Hospital_Emergency_Room_Data[[#This Row],[Patient Admission Date]])</f>
        <v>2024</v>
      </c>
      <c r="F6579" s="2">
        <v>0.81666666666666665</v>
      </c>
      <c r="G6579" s="8" t="str">
        <f>TEXT(Hospital_Emergency_Room_Data[[#This Row],[Patient Admission Date]],"dddd")</f>
        <v>Sunday</v>
      </c>
      <c r="H6579" t="s">
        <v>41</v>
      </c>
      <c r="I6579">
        <v>71</v>
      </c>
      <c r="J6579" s="5" t="s">
        <v>9222</v>
      </c>
      <c r="K6579" t="s">
        <v>8</v>
      </c>
      <c r="L6579" t="s">
        <v>13</v>
      </c>
      <c r="M6579" t="s">
        <v>9210</v>
      </c>
      <c r="O6579">
        <v>26</v>
      </c>
      <c r="P6579" t="s">
        <v>9226</v>
      </c>
      <c r="Q6579">
        <v>29</v>
      </c>
      <c r="R6579">
        <v>19</v>
      </c>
      <c r="S6579" t="s">
        <v>9256</v>
      </c>
      <c r="T6579" t="s">
        <v>9264</v>
      </c>
      <c r="U6579" t="s">
        <v>9282</v>
      </c>
      <c r="V6579" t="str" cm="1">
        <f t="array" ref="V6579">_xlfn.IFS(Hospital_Emergency_Room_Data[[#This Row],[Day]]&lt;=10,"Start(1-10)",Hospital_Emergency_Room_Data[[#This Row],[Day]]&lt;=20,"Middle(11-20)",Hospital_Emergency_Room_Data[[#This Row],[Day]]&gt;20,"End(21-30)")</f>
        <v>End(21-30)</v>
      </c>
    </row>
    <row r="6580" spans="1:22">
      <c r="A6580">
        <v>323895089</v>
      </c>
      <c r="B6580" t="s">
        <v>6583</v>
      </c>
      <c r="C6580" s="1">
        <v>45475</v>
      </c>
      <c r="D6580" t="str">
        <f>TEXT(Hospital_Emergency_Room_Data[[#This Row],[Patient Admission Date]],"mmm")</f>
        <v>Jul</v>
      </c>
      <c r="E6580">
        <f>YEAR(Hospital_Emergency_Room_Data[[#This Row],[Patient Admission Date]])</f>
        <v>2024</v>
      </c>
      <c r="F6580" s="2">
        <v>0.20833333333333334</v>
      </c>
      <c r="G6580" s="8" t="str">
        <f>TEXT(Hospital_Emergency_Room_Data[[#This Row],[Patient Admission Date]],"dddd")</f>
        <v>Tuesday</v>
      </c>
      <c r="H6580" t="s">
        <v>41</v>
      </c>
      <c r="I6580">
        <v>34</v>
      </c>
      <c r="J6580" s="5" t="s">
        <v>9223</v>
      </c>
      <c r="K6580" t="s">
        <v>8</v>
      </c>
      <c r="L6580" t="s">
        <v>13</v>
      </c>
      <c r="M6580" t="s">
        <v>9210</v>
      </c>
      <c r="O6580">
        <v>30</v>
      </c>
      <c r="P6580" t="s">
        <v>9225</v>
      </c>
      <c r="Q6580">
        <v>2</v>
      </c>
      <c r="R6580">
        <v>5</v>
      </c>
      <c r="S6580" t="s">
        <v>9258</v>
      </c>
      <c r="T6580" t="s">
        <v>9263</v>
      </c>
      <c r="U6580" t="s">
        <v>9282</v>
      </c>
      <c r="V6580" t="str" cm="1">
        <f t="array" ref="V6580">_xlfn.IFS(Hospital_Emergency_Room_Data[[#This Row],[Day]]&lt;=10,"Start(1-10)",Hospital_Emergency_Room_Data[[#This Row],[Day]]&lt;=20,"Middle(11-20)",Hospital_Emergency_Room_Data[[#This Row],[Day]]&gt;20,"End(21-30)")</f>
        <v>Start(1-10)</v>
      </c>
    </row>
    <row r="6581" spans="1:22">
      <c r="A6581">
        <v>190650512</v>
      </c>
      <c r="B6581" t="s">
        <v>6584</v>
      </c>
      <c r="C6581" s="1">
        <v>45461</v>
      </c>
      <c r="D6581" t="str">
        <f>TEXT(Hospital_Emergency_Room_Data[[#This Row],[Patient Admission Date]],"mmm")</f>
        <v>Jun</v>
      </c>
      <c r="E6581">
        <f>YEAR(Hospital_Emergency_Room_Data[[#This Row],[Patient Admission Date]])</f>
        <v>2024</v>
      </c>
      <c r="F6581" s="2">
        <v>2.4305555555555556E-2</v>
      </c>
      <c r="G6581" s="8" t="str">
        <f>TEXT(Hospital_Emergency_Room_Data[[#This Row],[Patient Admission Date]],"dddd")</f>
        <v>Tuesday</v>
      </c>
      <c r="H6581" t="s">
        <v>41</v>
      </c>
      <c r="I6581">
        <v>6</v>
      </c>
      <c r="J6581" s="5" t="s">
        <v>9221</v>
      </c>
      <c r="K6581" t="s">
        <v>8</v>
      </c>
      <c r="L6581" t="s">
        <v>13</v>
      </c>
      <c r="M6581" t="s">
        <v>9210</v>
      </c>
      <c r="O6581">
        <v>38</v>
      </c>
      <c r="P6581" t="s">
        <v>9225</v>
      </c>
      <c r="Q6581">
        <v>18</v>
      </c>
      <c r="R6581">
        <v>0</v>
      </c>
      <c r="S6581" t="s">
        <v>9258</v>
      </c>
      <c r="T6581" t="s">
        <v>9262</v>
      </c>
      <c r="U6581" t="s">
        <v>9300</v>
      </c>
      <c r="V6581" t="str" cm="1">
        <f t="array" ref="V6581">_xlfn.IFS(Hospital_Emergency_Room_Data[[#This Row],[Day]]&lt;=10,"Start(1-10)",Hospital_Emergency_Room_Data[[#This Row],[Day]]&lt;=20,"Middle(11-20)",Hospital_Emergency_Room_Data[[#This Row],[Day]]&gt;20,"End(21-30)")</f>
        <v>Middle(11-20)</v>
      </c>
    </row>
    <row r="6582" spans="1:22">
      <c r="A6582">
        <v>761432767</v>
      </c>
      <c r="B6582" t="s">
        <v>6585</v>
      </c>
      <c r="C6582" s="1">
        <v>45124</v>
      </c>
      <c r="D6582" t="str">
        <f>TEXT(Hospital_Emergency_Room_Data[[#This Row],[Patient Admission Date]],"mmm")</f>
        <v>Jul</v>
      </c>
      <c r="E6582">
        <f>YEAR(Hospital_Emergency_Room_Data[[#This Row],[Patient Admission Date]])</f>
        <v>2023</v>
      </c>
      <c r="F6582" s="2">
        <v>0.23333333333333334</v>
      </c>
      <c r="G6582" s="8" t="str">
        <f>TEXT(Hospital_Emergency_Room_Data[[#This Row],[Patient Admission Date]],"dddd")</f>
        <v>Monday</v>
      </c>
      <c r="H6582" t="s">
        <v>41</v>
      </c>
      <c r="I6582">
        <v>56</v>
      </c>
      <c r="J6582" s="5" t="s">
        <v>9219</v>
      </c>
      <c r="K6582" t="s">
        <v>8</v>
      </c>
      <c r="L6582" t="s">
        <v>13</v>
      </c>
      <c r="M6582" t="s">
        <v>9210</v>
      </c>
      <c r="O6582">
        <v>45</v>
      </c>
      <c r="P6582" t="s">
        <v>9225</v>
      </c>
      <c r="Q6582">
        <v>17</v>
      </c>
      <c r="R6582">
        <v>5</v>
      </c>
      <c r="S6582" t="s">
        <v>9258</v>
      </c>
      <c r="T6582" t="s">
        <v>9262</v>
      </c>
      <c r="U6582" t="s">
        <v>9300</v>
      </c>
      <c r="V6582" t="str" cm="1">
        <f t="array" ref="V6582">_xlfn.IFS(Hospital_Emergency_Room_Data[[#This Row],[Day]]&lt;=10,"Start(1-10)",Hospital_Emergency_Room_Data[[#This Row],[Day]]&lt;=20,"Middle(11-20)",Hospital_Emergency_Room_Data[[#This Row],[Day]]&gt;20,"End(21-30)")</f>
        <v>Middle(11-20)</v>
      </c>
    </row>
    <row r="6583" spans="1:22">
      <c r="A6583">
        <v>775349359</v>
      </c>
      <c r="B6583" t="s">
        <v>6586</v>
      </c>
      <c r="C6583" s="1">
        <v>45463</v>
      </c>
      <c r="D6583" t="str">
        <f>TEXT(Hospital_Emergency_Room_Data[[#This Row],[Patient Admission Date]],"mmm")</f>
        <v>Jun</v>
      </c>
      <c r="E6583">
        <f>YEAR(Hospital_Emergency_Room_Data[[#This Row],[Patient Admission Date]])</f>
        <v>2024</v>
      </c>
      <c r="F6583" s="2">
        <v>2.5000000000000001E-2</v>
      </c>
      <c r="G6583" s="8" t="str">
        <f>TEXT(Hospital_Emergency_Room_Data[[#This Row],[Patient Admission Date]],"dddd")</f>
        <v>Thursday</v>
      </c>
      <c r="H6583" t="s">
        <v>41</v>
      </c>
      <c r="I6583">
        <v>59</v>
      </c>
      <c r="J6583" s="5" t="s">
        <v>9219</v>
      </c>
      <c r="K6583" t="s">
        <v>8</v>
      </c>
      <c r="L6583" t="s">
        <v>13</v>
      </c>
      <c r="M6583" t="s">
        <v>9210</v>
      </c>
      <c r="O6583">
        <v>52</v>
      </c>
      <c r="P6583" t="s">
        <v>9225</v>
      </c>
      <c r="Q6583">
        <v>20</v>
      </c>
      <c r="R6583">
        <v>0</v>
      </c>
      <c r="S6583" t="s">
        <v>9258</v>
      </c>
      <c r="T6583" t="s">
        <v>9262</v>
      </c>
      <c r="U6583" t="s">
        <v>9283</v>
      </c>
      <c r="V6583" t="str" cm="1">
        <f t="array" ref="V6583">_xlfn.IFS(Hospital_Emergency_Room_Data[[#This Row],[Day]]&lt;=10,"Start(1-10)",Hospital_Emergency_Room_Data[[#This Row],[Day]]&lt;=20,"Middle(11-20)",Hospital_Emergency_Room_Data[[#This Row],[Day]]&gt;20,"End(21-30)")</f>
        <v>Middle(11-20)</v>
      </c>
    </row>
    <row r="6584" spans="1:22">
      <c r="A6584">
        <v>478482968</v>
      </c>
      <c r="B6584" t="s">
        <v>6587</v>
      </c>
      <c r="C6584" s="1">
        <v>45054</v>
      </c>
      <c r="D6584" t="str">
        <f>TEXT(Hospital_Emergency_Room_Data[[#This Row],[Patient Admission Date]],"mmm")</f>
        <v>May</v>
      </c>
      <c r="E6584">
        <f>YEAR(Hospital_Emergency_Room_Data[[#This Row],[Patient Admission Date]])</f>
        <v>2023</v>
      </c>
      <c r="F6584" s="2">
        <v>0.13680555555555557</v>
      </c>
      <c r="G6584" s="8" t="str">
        <f>TEXT(Hospital_Emergency_Room_Data[[#This Row],[Patient Admission Date]],"dddd")</f>
        <v>Monday</v>
      </c>
      <c r="H6584" t="s">
        <v>41</v>
      </c>
      <c r="I6584">
        <v>74</v>
      </c>
      <c r="J6584" s="5" t="s">
        <v>9222</v>
      </c>
      <c r="K6584" t="s">
        <v>8</v>
      </c>
      <c r="L6584" t="s">
        <v>13</v>
      </c>
      <c r="M6584" t="s">
        <v>9210</v>
      </c>
      <c r="O6584">
        <v>52</v>
      </c>
      <c r="P6584" t="s">
        <v>9225</v>
      </c>
      <c r="Q6584">
        <v>8</v>
      </c>
      <c r="R6584">
        <v>3</v>
      </c>
      <c r="S6584" t="s">
        <v>9258</v>
      </c>
      <c r="T6584" t="s">
        <v>9265</v>
      </c>
      <c r="U6584" t="s">
        <v>9283</v>
      </c>
      <c r="V6584" t="str" cm="1">
        <f t="array" ref="V6584">_xlfn.IFS(Hospital_Emergency_Room_Data[[#This Row],[Day]]&lt;=10,"Start(1-10)",Hospital_Emergency_Room_Data[[#This Row],[Day]]&lt;=20,"Middle(11-20)",Hospital_Emergency_Room_Data[[#This Row],[Day]]&gt;20,"End(21-30)")</f>
        <v>Start(1-10)</v>
      </c>
    </row>
    <row r="6585" spans="1:22">
      <c r="A6585">
        <v>441981360</v>
      </c>
      <c r="B6585" t="s">
        <v>6588</v>
      </c>
      <c r="C6585" s="1">
        <v>45099</v>
      </c>
      <c r="D6585" t="str">
        <f>TEXT(Hospital_Emergency_Room_Data[[#This Row],[Patient Admission Date]],"mmm")</f>
        <v>Jun</v>
      </c>
      <c r="E6585">
        <f>YEAR(Hospital_Emergency_Room_Data[[#This Row],[Patient Admission Date]])</f>
        <v>2023</v>
      </c>
      <c r="F6585" s="2">
        <v>0.27291666666666664</v>
      </c>
      <c r="G6585" s="8" t="str">
        <f>TEXT(Hospital_Emergency_Room_Data[[#This Row],[Patient Admission Date]],"dddd")</f>
        <v>Thursday</v>
      </c>
      <c r="H6585" t="s">
        <v>41</v>
      </c>
      <c r="I6585">
        <v>19</v>
      </c>
      <c r="J6585" s="5" t="s">
        <v>9220</v>
      </c>
      <c r="K6585" t="s">
        <v>8</v>
      </c>
      <c r="L6585" t="s">
        <v>13</v>
      </c>
      <c r="M6585" t="s">
        <v>9210</v>
      </c>
      <c r="O6585">
        <v>59</v>
      </c>
      <c r="P6585" t="s">
        <v>9225</v>
      </c>
      <c r="Q6585">
        <v>22</v>
      </c>
      <c r="R6585">
        <v>6</v>
      </c>
      <c r="S6585" t="s">
        <v>9255</v>
      </c>
      <c r="T6585" t="s">
        <v>9264</v>
      </c>
      <c r="U6585" t="s">
        <v>9283</v>
      </c>
      <c r="V6585" t="str" cm="1">
        <f t="array" ref="V6585">_xlfn.IFS(Hospital_Emergency_Room_Data[[#This Row],[Day]]&lt;=10,"Start(1-10)",Hospital_Emergency_Room_Data[[#This Row],[Day]]&lt;=20,"Middle(11-20)",Hospital_Emergency_Room_Data[[#This Row],[Day]]&gt;20,"End(21-30)")</f>
        <v>End(21-30)</v>
      </c>
    </row>
    <row r="6586" spans="1:22">
      <c r="A6586">
        <v>699470420</v>
      </c>
      <c r="B6586" t="s">
        <v>6589</v>
      </c>
      <c r="C6586" s="1">
        <v>45257</v>
      </c>
      <c r="D6586" t="str">
        <f>TEXT(Hospital_Emergency_Room_Data[[#This Row],[Patient Admission Date]],"mmm")</f>
        <v>Nov</v>
      </c>
      <c r="E6586">
        <f>YEAR(Hospital_Emergency_Room_Data[[#This Row],[Patient Admission Date]])</f>
        <v>2023</v>
      </c>
      <c r="F6586" s="2">
        <v>0.53055555555555556</v>
      </c>
      <c r="G6586" s="8" t="str">
        <f>TEXT(Hospital_Emergency_Room_Data[[#This Row],[Patient Admission Date]],"dddd")</f>
        <v>Monday</v>
      </c>
      <c r="H6586" t="s">
        <v>41</v>
      </c>
      <c r="I6586">
        <v>14</v>
      </c>
      <c r="J6586" s="5" t="s">
        <v>9221</v>
      </c>
      <c r="K6586" t="s">
        <v>8</v>
      </c>
      <c r="L6586" t="s">
        <v>13</v>
      </c>
      <c r="M6586" t="s">
        <v>9210</v>
      </c>
      <c r="O6586">
        <v>26</v>
      </c>
      <c r="P6586" t="s">
        <v>9226</v>
      </c>
      <c r="Q6586">
        <v>27</v>
      </c>
      <c r="R6586">
        <v>12</v>
      </c>
      <c r="S6586" t="s">
        <v>9257</v>
      </c>
      <c r="T6586" t="s">
        <v>9264</v>
      </c>
      <c r="U6586" t="s">
        <v>9282</v>
      </c>
      <c r="V6586" t="str" cm="1">
        <f t="array" ref="V6586">_xlfn.IFS(Hospital_Emergency_Room_Data[[#This Row],[Day]]&lt;=10,"Start(1-10)",Hospital_Emergency_Room_Data[[#This Row],[Day]]&lt;=20,"Middle(11-20)",Hospital_Emergency_Room_Data[[#This Row],[Day]]&gt;20,"End(21-30)")</f>
        <v>End(21-30)</v>
      </c>
    </row>
    <row r="6587" spans="1:22">
      <c r="A6587">
        <v>276991686</v>
      </c>
      <c r="B6587" t="s">
        <v>6590</v>
      </c>
      <c r="C6587" s="1">
        <v>45331</v>
      </c>
      <c r="D6587" t="str">
        <f>TEXT(Hospital_Emergency_Room_Data[[#This Row],[Patient Admission Date]],"mmm")</f>
        <v>Feb</v>
      </c>
      <c r="E6587">
        <f>YEAR(Hospital_Emergency_Room_Data[[#This Row],[Patient Admission Date]])</f>
        <v>2024</v>
      </c>
      <c r="F6587" s="2">
        <v>0.51458333333333328</v>
      </c>
      <c r="G6587" s="8" t="str">
        <f>TEXT(Hospital_Emergency_Room_Data[[#This Row],[Patient Admission Date]],"dddd")</f>
        <v>Friday</v>
      </c>
      <c r="H6587" t="s">
        <v>41</v>
      </c>
      <c r="I6587">
        <v>64</v>
      </c>
      <c r="J6587" s="5" t="s">
        <v>9217</v>
      </c>
      <c r="K6587" t="s">
        <v>8</v>
      </c>
      <c r="L6587" t="s">
        <v>13</v>
      </c>
      <c r="M6587" t="s">
        <v>9210</v>
      </c>
      <c r="O6587">
        <v>55</v>
      </c>
      <c r="P6587" t="s">
        <v>9225</v>
      </c>
      <c r="Q6587">
        <v>9</v>
      </c>
      <c r="R6587">
        <v>12</v>
      </c>
      <c r="S6587" t="s">
        <v>9257</v>
      </c>
      <c r="T6587" t="s">
        <v>9265</v>
      </c>
      <c r="U6587" t="s">
        <v>9283</v>
      </c>
      <c r="V6587" t="str" cm="1">
        <f t="array" ref="V6587">_xlfn.IFS(Hospital_Emergency_Room_Data[[#This Row],[Day]]&lt;=10,"Start(1-10)",Hospital_Emergency_Room_Data[[#This Row],[Day]]&lt;=20,"Middle(11-20)",Hospital_Emergency_Room_Data[[#This Row],[Day]]&gt;20,"End(21-30)")</f>
        <v>Start(1-10)</v>
      </c>
    </row>
    <row r="6588" spans="1:22">
      <c r="A6588">
        <v>738516121</v>
      </c>
      <c r="B6588" t="s">
        <v>6591</v>
      </c>
      <c r="C6588" s="1">
        <v>45191</v>
      </c>
      <c r="D6588" t="str">
        <f>TEXT(Hospital_Emergency_Room_Data[[#This Row],[Patient Admission Date]],"mmm")</f>
        <v>Sep</v>
      </c>
      <c r="E6588">
        <f>YEAR(Hospital_Emergency_Room_Data[[#This Row],[Patient Admission Date]])</f>
        <v>2023</v>
      </c>
      <c r="F6588" s="2">
        <v>0.38541666666666669</v>
      </c>
      <c r="G6588" s="8" t="str">
        <f>TEXT(Hospital_Emergency_Room_Data[[#This Row],[Patient Admission Date]],"dddd")</f>
        <v>Friday</v>
      </c>
      <c r="H6588" t="s">
        <v>41</v>
      </c>
      <c r="I6588">
        <v>75</v>
      </c>
      <c r="J6588" s="5" t="s">
        <v>9222</v>
      </c>
      <c r="K6588" t="s">
        <v>8</v>
      </c>
      <c r="L6588" t="s">
        <v>13</v>
      </c>
      <c r="M6588" t="s">
        <v>9210</v>
      </c>
      <c r="O6588">
        <v>30</v>
      </c>
      <c r="P6588" t="s">
        <v>9225</v>
      </c>
      <c r="Q6588">
        <v>22</v>
      </c>
      <c r="R6588">
        <v>9</v>
      </c>
      <c r="S6588" t="s">
        <v>9255</v>
      </c>
      <c r="T6588" t="s">
        <v>9264</v>
      </c>
      <c r="U6588" t="s">
        <v>9282</v>
      </c>
      <c r="V6588" t="str" cm="1">
        <f t="array" ref="V6588">_xlfn.IFS(Hospital_Emergency_Room_Data[[#This Row],[Day]]&lt;=10,"Start(1-10)",Hospital_Emergency_Room_Data[[#This Row],[Day]]&lt;=20,"Middle(11-20)",Hospital_Emergency_Room_Data[[#This Row],[Day]]&gt;20,"End(21-30)")</f>
        <v>End(21-30)</v>
      </c>
    </row>
    <row r="6589" spans="1:22">
      <c r="A6589">
        <v>896837729</v>
      </c>
      <c r="B6589" t="s">
        <v>6592</v>
      </c>
      <c r="C6589" s="1">
        <v>45185</v>
      </c>
      <c r="D6589" t="str">
        <f>TEXT(Hospital_Emergency_Room_Data[[#This Row],[Patient Admission Date]],"mmm")</f>
        <v>Sep</v>
      </c>
      <c r="E6589">
        <f>YEAR(Hospital_Emergency_Room_Data[[#This Row],[Patient Admission Date]])</f>
        <v>2023</v>
      </c>
      <c r="F6589" s="2">
        <v>2.2222222222222223E-2</v>
      </c>
      <c r="G6589" s="8" t="str">
        <f>TEXT(Hospital_Emergency_Room_Data[[#This Row],[Patient Admission Date]],"dddd")</f>
        <v>Saturday</v>
      </c>
      <c r="H6589" t="s">
        <v>41</v>
      </c>
      <c r="I6589">
        <v>30</v>
      </c>
      <c r="J6589" s="5" t="s">
        <v>9223</v>
      </c>
      <c r="K6589" t="s">
        <v>8</v>
      </c>
      <c r="L6589" t="s">
        <v>13</v>
      </c>
      <c r="M6589" t="s">
        <v>9210</v>
      </c>
      <c r="O6589">
        <v>43</v>
      </c>
      <c r="P6589" t="s">
        <v>9225</v>
      </c>
      <c r="Q6589">
        <v>16</v>
      </c>
      <c r="R6589">
        <v>0</v>
      </c>
      <c r="S6589" t="s">
        <v>9258</v>
      </c>
      <c r="T6589" t="s">
        <v>9262</v>
      </c>
      <c r="U6589" t="s">
        <v>9300</v>
      </c>
      <c r="V6589" t="str" cm="1">
        <f t="array" ref="V6589">_xlfn.IFS(Hospital_Emergency_Room_Data[[#This Row],[Day]]&lt;=10,"Start(1-10)",Hospital_Emergency_Room_Data[[#This Row],[Day]]&lt;=20,"Middle(11-20)",Hospital_Emergency_Room_Data[[#This Row],[Day]]&gt;20,"End(21-30)")</f>
        <v>Middle(11-20)</v>
      </c>
    </row>
    <row r="6590" spans="1:22">
      <c r="A6590">
        <v>381079458</v>
      </c>
      <c r="B6590" t="s">
        <v>6593</v>
      </c>
      <c r="C6590" s="1">
        <v>45199</v>
      </c>
      <c r="D6590" t="str">
        <f>TEXT(Hospital_Emergency_Room_Data[[#This Row],[Patient Admission Date]],"mmm")</f>
        <v>Sep</v>
      </c>
      <c r="E6590">
        <f>YEAR(Hospital_Emergency_Room_Data[[#This Row],[Patient Admission Date]])</f>
        <v>2023</v>
      </c>
      <c r="F6590" s="2">
        <v>0.39652777777777776</v>
      </c>
      <c r="G6590" s="8" t="str">
        <f>TEXT(Hospital_Emergency_Room_Data[[#This Row],[Patient Admission Date]],"dddd")</f>
        <v>Saturday</v>
      </c>
      <c r="H6590" t="s">
        <v>41</v>
      </c>
      <c r="I6590">
        <v>58</v>
      </c>
      <c r="J6590" s="5" t="s">
        <v>9219</v>
      </c>
      <c r="K6590" t="s">
        <v>8</v>
      </c>
      <c r="L6590" t="s">
        <v>13</v>
      </c>
      <c r="M6590" t="s">
        <v>9210</v>
      </c>
      <c r="O6590">
        <v>50</v>
      </c>
      <c r="P6590" t="s">
        <v>9225</v>
      </c>
      <c r="Q6590">
        <v>30</v>
      </c>
      <c r="R6590">
        <v>9</v>
      </c>
      <c r="S6590" t="s">
        <v>9255</v>
      </c>
      <c r="T6590" t="s">
        <v>9264</v>
      </c>
      <c r="U6590" t="s">
        <v>9283</v>
      </c>
      <c r="V6590" t="str" cm="1">
        <f t="array" ref="V6590">_xlfn.IFS(Hospital_Emergency_Room_Data[[#This Row],[Day]]&lt;=10,"Start(1-10)",Hospital_Emergency_Room_Data[[#This Row],[Day]]&lt;=20,"Middle(11-20)",Hospital_Emergency_Room_Data[[#This Row],[Day]]&gt;20,"End(21-30)")</f>
        <v>End(21-30)</v>
      </c>
    </row>
    <row r="6591" spans="1:22">
      <c r="A6591">
        <v>691450118</v>
      </c>
      <c r="B6591" t="s">
        <v>6594</v>
      </c>
      <c r="C6591" s="1">
        <v>45344</v>
      </c>
      <c r="D6591" t="str">
        <f>TEXT(Hospital_Emergency_Room_Data[[#This Row],[Patient Admission Date]],"mmm")</f>
        <v>Feb</v>
      </c>
      <c r="E6591">
        <f>YEAR(Hospital_Emergency_Room_Data[[#This Row],[Patient Admission Date]])</f>
        <v>2024</v>
      </c>
      <c r="F6591" s="2">
        <v>0.77222222222222225</v>
      </c>
      <c r="G6591" s="8" t="str">
        <f>TEXT(Hospital_Emergency_Room_Data[[#This Row],[Patient Admission Date]],"dddd")</f>
        <v>Thursday</v>
      </c>
      <c r="H6591" t="s">
        <v>41</v>
      </c>
      <c r="I6591">
        <v>3</v>
      </c>
      <c r="J6591" s="5" t="s">
        <v>9218</v>
      </c>
      <c r="K6591" t="s">
        <v>8</v>
      </c>
      <c r="L6591" t="s">
        <v>13</v>
      </c>
      <c r="M6591" t="s">
        <v>9210</v>
      </c>
      <c r="O6591">
        <v>51</v>
      </c>
      <c r="P6591" t="s">
        <v>9225</v>
      </c>
      <c r="Q6591">
        <v>22</v>
      </c>
      <c r="R6591">
        <v>18</v>
      </c>
      <c r="S6591" t="s">
        <v>9256</v>
      </c>
      <c r="T6591" t="s">
        <v>9264</v>
      </c>
      <c r="U6591" t="s">
        <v>9283</v>
      </c>
      <c r="V6591" t="str" cm="1">
        <f t="array" ref="V6591">_xlfn.IFS(Hospital_Emergency_Room_Data[[#This Row],[Day]]&lt;=10,"Start(1-10)",Hospital_Emergency_Room_Data[[#This Row],[Day]]&lt;=20,"Middle(11-20)",Hospital_Emergency_Room_Data[[#This Row],[Day]]&gt;20,"End(21-30)")</f>
        <v>End(21-30)</v>
      </c>
    </row>
    <row r="6592" spans="1:22">
      <c r="A6592">
        <v>474836505</v>
      </c>
      <c r="B6592" t="s">
        <v>6595</v>
      </c>
      <c r="C6592" s="1">
        <v>45316</v>
      </c>
      <c r="D6592" t="str">
        <f>TEXT(Hospital_Emergency_Room_Data[[#This Row],[Patient Admission Date]],"mmm")</f>
        <v>Jan</v>
      </c>
      <c r="E6592">
        <f>YEAR(Hospital_Emergency_Room_Data[[#This Row],[Patient Admission Date]])</f>
        <v>2024</v>
      </c>
      <c r="F6592" s="2">
        <v>0.72986111111111107</v>
      </c>
      <c r="G6592" s="8" t="str">
        <f>TEXT(Hospital_Emergency_Room_Data[[#This Row],[Patient Admission Date]],"dddd")</f>
        <v>Thursday</v>
      </c>
      <c r="H6592" t="s">
        <v>41</v>
      </c>
      <c r="I6592">
        <v>8</v>
      </c>
      <c r="J6592" s="5" t="s">
        <v>9221</v>
      </c>
      <c r="K6592" t="s">
        <v>8</v>
      </c>
      <c r="L6592" t="s">
        <v>13</v>
      </c>
      <c r="M6592" t="s">
        <v>9210</v>
      </c>
      <c r="O6592">
        <v>53</v>
      </c>
      <c r="P6592" t="s">
        <v>9225</v>
      </c>
      <c r="Q6592">
        <v>25</v>
      </c>
      <c r="R6592">
        <v>17</v>
      </c>
      <c r="S6592" t="s">
        <v>9257</v>
      </c>
      <c r="T6592" t="s">
        <v>9264</v>
      </c>
      <c r="U6592" t="s">
        <v>9283</v>
      </c>
      <c r="V6592" t="str" cm="1">
        <f t="array" ref="V6592">_xlfn.IFS(Hospital_Emergency_Room_Data[[#This Row],[Day]]&lt;=10,"Start(1-10)",Hospital_Emergency_Room_Data[[#This Row],[Day]]&lt;=20,"Middle(11-20)",Hospital_Emergency_Room_Data[[#This Row],[Day]]&gt;20,"End(21-30)")</f>
        <v>End(21-30)</v>
      </c>
    </row>
    <row r="6593" spans="1:22">
      <c r="A6593">
        <v>473487700</v>
      </c>
      <c r="B6593" t="s">
        <v>6596</v>
      </c>
      <c r="C6593" s="1">
        <v>45083</v>
      </c>
      <c r="D6593" t="str">
        <f>TEXT(Hospital_Emergency_Room_Data[[#This Row],[Patient Admission Date]],"mmm")</f>
        <v>Jun</v>
      </c>
      <c r="E6593">
        <f>YEAR(Hospital_Emergency_Room_Data[[#This Row],[Patient Admission Date]])</f>
        <v>2023</v>
      </c>
      <c r="F6593" s="2">
        <v>0.84236111111111112</v>
      </c>
      <c r="G6593" s="8" t="str">
        <f>TEXT(Hospital_Emergency_Room_Data[[#This Row],[Patient Admission Date]],"dddd")</f>
        <v>Tuesday</v>
      </c>
      <c r="H6593" t="s">
        <v>41</v>
      </c>
      <c r="I6593">
        <v>38</v>
      </c>
      <c r="J6593" s="5" t="s">
        <v>9223</v>
      </c>
      <c r="K6593" t="s">
        <v>8</v>
      </c>
      <c r="L6593" t="s">
        <v>13</v>
      </c>
      <c r="M6593" t="s">
        <v>9210</v>
      </c>
      <c r="O6593">
        <v>34</v>
      </c>
      <c r="P6593" t="s">
        <v>9225</v>
      </c>
      <c r="Q6593">
        <v>6</v>
      </c>
      <c r="R6593">
        <v>20</v>
      </c>
      <c r="S6593" t="s">
        <v>9256</v>
      </c>
      <c r="T6593" t="s">
        <v>9263</v>
      </c>
      <c r="U6593" t="s">
        <v>9300</v>
      </c>
      <c r="V6593" t="str" cm="1">
        <f t="array" ref="V6593">_xlfn.IFS(Hospital_Emergency_Room_Data[[#This Row],[Day]]&lt;=10,"Start(1-10)",Hospital_Emergency_Room_Data[[#This Row],[Day]]&lt;=20,"Middle(11-20)",Hospital_Emergency_Room_Data[[#This Row],[Day]]&gt;20,"End(21-30)")</f>
        <v>Start(1-10)</v>
      </c>
    </row>
    <row r="6594" spans="1:22">
      <c r="A6594">
        <v>657881602</v>
      </c>
      <c r="B6594" t="s">
        <v>6597</v>
      </c>
      <c r="C6594" s="1">
        <v>45403</v>
      </c>
      <c r="D6594" t="str">
        <f>TEXT(Hospital_Emergency_Room_Data[[#This Row],[Patient Admission Date]],"mmm")</f>
        <v>Apr</v>
      </c>
      <c r="E6594">
        <f>YEAR(Hospital_Emergency_Room_Data[[#This Row],[Patient Admission Date]])</f>
        <v>2024</v>
      </c>
      <c r="F6594" s="2">
        <v>0.29722222222222222</v>
      </c>
      <c r="G6594" s="8" t="str">
        <f>TEXT(Hospital_Emergency_Room_Data[[#This Row],[Patient Admission Date]],"dddd")</f>
        <v>Sunday</v>
      </c>
      <c r="H6594" t="s">
        <v>41</v>
      </c>
      <c r="I6594">
        <v>22</v>
      </c>
      <c r="J6594" s="5" t="s">
        <v>9220</v>
      </c>
      <c r="K6594" t="s">
        <v>8</v>
      </c>
      <c r="L6594" t="s">
        <v>13</v>
      </c>
      <c r="M6594" t="s">
        <v>9210</v>
      </c>
      <c r="O6594">
        <v>45</v>
      </c>
      <c r="P6594" t="s">
        <v>9225</v>
      </c>
      <c r="Q6594">
        <v>21</v>
      </c>
      <c r="R6594">
        <v>7</v>
      </c>
      <c r="S6594" t="s">
        <v>9255</v>
      </c>
      <c r="T6594" t="s">
        <v>9262</v>
      </c>
      <c r="U6594" t="s">
        <v>9300</v>
      </c>
      <c r="V6594" t="str" cm="1">
        <f t="array" ref="V6594">_xlfn.IFS(Hospital_Emergency_Room_Data[[#This Row],[Day]]&lt;=10,"Start(1-10)",Hospital_Emergency_Room_Data[[#This Row],[Day]]&lt;=20,"Middle(11-20)",Hospital_Emergency_Room_Data[[#This Row],[Day]]&gt;20,"End(21-30)")</f>
        <v>End(21-30)</v>
      </c>
    </row>
    <row r="6595" spans="1:22">
      <c r="A6595">
        <v>762010784</v>
      </c>
      <c r="B6595" t="s">
        <v>6598</v>
      </c>
      <c r="C6595" s="1">
        <v>45362</v>
      </c>
      <c r="D6595" t="str">
        <f>TEXT(Hospital_Emergency_Room_Data[[#This Row],[Patient Admission Date]],"mmm")</f>
        <v>Mar</v>
      </c>
      <c r="E6595">
        <f>YEAR(Hospital_Emergency_Room_Data[[#This Row],[Patient Admission Date]])</f>
        <v>2024</v>
      </c>
      <c r="F6595" s="2">
        <v>0.54652777777777772</v>
      </c>
      <c r="G6595" s="8" t="str">
        <f>TEXT(Hospital_Emergency_Room_Data[[#This Row],[Patient Admission Date]],"dddd")</f>
        <v>Monday</v>
      </c>
      <c r="H6595" t="s">
        <v>41</v>
      </c>
      <c r="I6595">
        <v>25</v>
      </c>
      <c r="J6595" s="5" t="s">
        <v>9220</v>
      </c>
      <c r="K6595" t="s">
        <v>8</v>
      </c>
      <c r="L6595" t="s">
        <v>13</v>
      </c>
      <c r="M6595" t="s">
        <v>9210</v>
      </c>
      <c r="O6595">
        <v>60</v>
      </c>
      <c r="P6595" t="s">
        <v>9225</v>
      </c>
      <c r="Q6595">
        <v>11</v>
      </c>
      <c r="R6595">
        <v>13</v>
      </c>
      <c r="S6595" t="s">
        <v>9257</v>
      </c>
      <c r="T6595" t="s">
        <v>9265</v>
      </c>
      <c r="U6595" t="s">
        <v>9283</v>
      </c>
      <c r="V6595" t="str" cm="1">
        <f t="array" ref="V6595">_xlfn.IFS(Hospital_Emergency_Room_Data[[#This Row],[Day]]&lt;=10,"Start(1-10)",Hospital_Emergency_Room_Data[[#This Row],[Day]]&lt;=20,"Middle(11-20)",Hospital_Emergency_Room_Data[[#This Row],[Day]]&gt;20,"End(21-30)")</f>
        <v>Middle(11-20)</v>
      </c>
    </row>
    <row r="6596" spans="1:22">
      <c r="A6596">
        <v>736033064</v>
      </c>
      <c r="B6596" t="s">
        <v>6599</v>
      </c>
      <c r="C6596" s="1">
        <v>45332</v>
      </c>
      <c r="D6596" t="str">
        <f>TEXT(Hospital_Emergency_Room_Data[[#This Row],[Patient Admission Date]],"mmm")</f>
        <v>Feb</v>
      </c>
      <c r="E6596">
        <f>YEAR(Hospital_Emergency_Room_Data[[#This Row],[Patient Admission Date]])</f>
        <v>2024</v>
      </c>
      <c r="F6596" s="2">
        <v>0.81388888888888888</v>
      </c>
      <c r="G6596" s="8" t="str">
        <f>TEXT(Hospital_Emergency_Room_Data[[#This Row],[Patient Admission Date]],"dddd")</f>
        <v>Saturday</v>
      </c>
      <c r="H6596" t="s">
        <v>41</v>
      </c>
      <c r="I6596">
        <v>73</v>
      </c>
      <c r="J6596" s="5" t="s">
        <v>9222</v>
      </c>
      <c r="K6596" t="s">
        <v>8</v>
      </c>
      <c r="L6596" t="s">
        <v>13</v>
      </c>
      <c r="M6596" t="s">
        <v>9210</v>
      </c>
      <c r="O6596">
        <v>14</v>
      </c>
      <c r="P6596" t="s">
        <v>9226</v>
      </c>
      <c r="Q6596">
        <v>10</v>
      </c>
      <c r="R6596">
        <v>19</v>
      </c>
      <c r="S6596" t="s">
        <v>9256</v>
      </c>
      <c r="T6596" t="s">
        <v>9265</v>
      </c>
      <c r="U6596" t="s">
        <v>9282</v>
      </c>
      <c r="V6596" t="str" cm="1">
        <f t="array" ref="V6596">_xlfn.IFS(Hospital_Emergency_Room_Data[[#This Row],[Day]]&lt;=10,"Start(1-10)",Hospital_Emergency_Room_Data[[#This Row],[Day]]&lt;=20,"Middle(11-20)",Hospital_Emergency_Room_Data[[#This Row],[Day]]&gt;20,"End(21-30)")</f>
        <v>Start(1-10)</v>
      </c>
    </row>
    <row r="6597" spans="1:22">
      <c r="A6597">
        <v>288116250</v>
      </c>
      <c r="B6597" t="s">
        <v>6600</v>
      </c>
      <c r="C6597" s="1">
        <v>45131</v>
      </c>
      <c r="D6597" t="str">
        <f>TEXT(Hospital_Emergency_Room_Data[[#This Row],[Patient Admission Date]],"mmm")</f>
        <v>Jul</v>
      </c>
      <c r="E6597">
        <f>YEAR(Hospital_Emergency_Room_Data[[#This Row],[Patient Admission Date]])</f>
        <v>2023</v>
      </c>
      <c r="F6597" s="2">
        <v>0.89652777777777781</v>
      </c>
      <c r="G6597" s="8" t="str">
        <f>TEXT(Hospital_Emergency_Room_Data[[#This Row],[Patient Admission Date]],"dddd")</f>
        <v>Monday</v>
      </c>
      <c r="H6597" t="s">
        <v>41</v>
      </c>
      <c r="I6597">
        <v>47</v>
      </c>
      <c r="J6597" s="5" t="s">
        <v>9219</v>
      </c>
      <c r="K6597" t="s">
        <v>8</v>
      </c>
      <c r="L6597" t="s">
        <v>13</v>
      </c>
      <c r="M6597" t="s">
        <v>9210</v>
      </c>
      <c r="O6597">
        <v>35</v>
      </c>
      <c r="P6597" t="s">
        <v>9225</v>
      </c>
      <c r="Q6597">
        <v>24</v>
      </c>
      <c r="R6597">
        <v>21</v>
      </c>
      <c r="S6597" t="s">
        <v>9256</v>
      </c>
      <c r="T6597" t="s">
        <v>9264</v>
      </c>
      <c r="U6597" t="s">
        <v>9300</v>
      </c>
      <c r="V6597" t="str" cm="1">
        <f t="array" ref="V6597">_xlfn.IFS(Hospital_Emergency_Room_Data[[#This Row],[Day]]&lt;=10,"Start(1-10)",Hospital_Emergency_Room_Data[[#This Row],[Day]]&lt;=20,"Middle(11-20)",Hospital_Emergency_Room_Data[[#This Row],[Day]]&gt;20,"End(21-30)")</f>
        <v>End(21-30)</v>
      </c>
    </row>
    <row r="6598" spans="1:22">
      <c r="A6598">
        <v>365313656</v>
      </c>
      <c r="B6598" t="s">
        <v>6601</v>
      </c>
      <c r="C6598" s="1">
        <v>45385</v>
      </c>
      <c r="D6598" t="str">
        <f>TEXT(Hospital_Emergency_Room_Data[[#This Row],[Patient Admission Date]],"mmm")</f>
        <v>Apr</v>
      </c>
      <c r="E6598">
        <f>YEAR(Hospital_Emergency_Room_Data[[#This Row],[Patient Admission Date]])</f>
        <v>2024</v>
      </c>
      <c r="F6598" s="2">
        <v>0.11041666666666666</v>
      </c>
      <c r="G6598" s="8" t="str">
        <f>TEXT(Hospital_Emergency_Room_Data[[#This Row],[Patient Admission Date]],"dddd")</f>
        <v>Wednesday</v>
      </c>
      <c r="H6598" t="s">
        <v>41</v>
      </c>
      <c r="I6598">
        <v>15</v>
      </c>
      <c r="J6598" s="5" t="s">
        <v>9220</v>
      </c>
      <c r="K6598" t="s">
        <v>8</v>
      </c>
      <c r="L6598" t="s">
        <v>13</v>
      </c>
      <c r="M6598" t="s">
        <v>9210</v>
      </c>
      <c r="O6598">
        <v>53</v>
      </c>
      <c r="P6598" t="s">
        <v>9225</v>
      </c>
      <c r="Q6598">
        <v>3</v>
      </c>
      <c r="R6598">
        <v>2</v>
      </c>
      <c r="S6598" t="s">
        <v>9258</v>
      </c>
      <c r="T6598" t="s">
        <v>9263</v>
      </c>
      <c r="U6598" t="s">
        <v>9283</v>
      </c>
      <c r="V6598" t="str" cm="1">
        <f t="array" ref="V6598">_xlfn.IFS(Hospital_Emergency_Room_Data[[#This Row],[Day]]&lt;=10,"Start(1-10)",Hospital_Emergency_Room_Data[[#This Row],[Day]]&lt;=20,"Middle(11-20)",Hospital_Emergency_Room_Data[[#This Row],[Day]]&gt;20,"End(21-30)")</f>
        <v>Start(1-10)</v>
      </c>
    </row>
    <row r="6599" spans="1:22">
      <c r="A6599">
        <v>476228060</v>
      </c>
      <c r="B6599" t="s">
        <v>6602</v>
      </c>
      <c r="C6599" s="1">
        <v>45294</v>
      </c>
      <c r="D6599" t="str">
        <f>TEXT(Hospital_Emergency_Room_Data[[#This Row],[Patient Admission Date]],"mmm")</f>
        <v>Jan</v>
      </c>
      <c r="E6599">
        <f>YEAR(Hospital_Emergency_Room_Data[[#This Row],[Patient Admission Date]])</f>
        <v>2024</v>
      </c>
      <c r="F6599" s="2">
        <v>0.65208333333333335</v>
      </c>
      <c r="G6599" s="8" t="str">
        <f>TEXT(Hospital_Emergency_Room_Data[[#This Row],[Patient Admission Date]],"dddd")</f>
        <v>Wednesday</v>
      </c>
      <c r="H6599" t="s">
        <v>41</v>
      </c>
      <c r="I6599">
        <v>60</v>
      </c>
      <c r="J6599" s="5" t="s">
        <v>9217</v>
      </c>
      <c r="K6599" t="s">
        <v>8</v>
      </c>
      <c r="L6599" t="s">
        <v>13</v>
      </c>
      <c r="M6599" t="s">
        <v>9210</v>
      </c>
      <c r="O6599">
        <v>44</v>
      </c>
      <c r="P6599" t="s">
        <v>9225</v>
      </c>
      <c r="Q6599">
        <v>3</v>
      </c>
      <c r="R6599">
        <v>15</v>
      </c>
      <c r="S6599" t="s">
        <v>9257</v>
      </c>
      <c r="T6599" t="s">
        <v>9263</v>
      </c>
      <c r="U6599" t="s">
        <v>9300</v>
      </c>
      <c r="V6599" t="str" cm="1">
        <f t="array" ref="V6599">_xlfn.IFS(Hospital_Emergency_Room_Data[[#This Row],[Day]]&lt;=10,"Start(1-10)",Hospital_Emergency_Room_Data[[#This Row],[Day]]&lt;=20,"Middle(11-20)",Hospital_Emergency_Room_Data[[#This Row],[Day]]&gt;20,"End(21-30)")</f>
        <v>Start(1-10)</v>
      </c>
    </row>
    <row r="6600" spans="1:22">
      <c r="A6600">
        <v>282373283</v>
      </c>
      <c r="B6600" t="s">
        <v>6603</v>
      </c>
      <c r="C6600" s="1">
        <v>45540</v>
      </c>
      <c r="D6600" t="str">
        <f>TEXT(Hospital_Emergency_Room_Data[[#This Row],[Patient Admission Date]],"mmm")</f>
        <v>Sep</v>
      </c>
      <c r="E6600">
        <f>YEAR(Hospital_Emergency_Room_Data[[#This Row],[Patient Admission Date]])</f>
        <v>2024</v>
      </c>
      <c r="F6600" s="2">
        <v>0.72152777777777777</v>
      </c>
      <c r="G6600" s="8" t="str">
        <f>TEXT(Hospital_Emergency_Room_Data[[#This Row],[Patient Admission Date]],"dddd")</f>
        <v>Thursday</v>
      </c>
      <c r="H6600" t="s">
        <v>41</v>
      </c>
      <c r="I6600">
        <v>28</v>
      </c>
      <c r="J6600" s="5" t="s">
        <v>9220</v>
      </c>
      <c r="K6600" t="s">
        <v>8</v>
      </c>
      <c r="L6600" t="s">
        <v>13</v>
      </c>
      <c r="M6600" t="s">
        <v>9210</v>
      </c>
      <c r="O6600">
        <v>55</v>
      </c>
      <c r="P6600" t="s">
        <v>9225</v>
      </c>
      <c r="Q6600">
        <v>5</v>
      </c>
      <c r="R6600">
        <v>17</v>
      </c>
      <c r="S6600" t="s">
        <v>9257</v>
      </c>
      <c r="T6600" t="s">
        <v>9263</v>
      </c>
      <c r="U6600" t="s">
        <v>9283</v>
      </c>
      <c r="V6600" t="str" cm="1">
        <f t="array" ref="V6600">_xlfn.IFS(Hospital_Emergency_Room_Data[[#This Row],[Day]]&lt;=10,"Start(1-10)",Hospital_Emergency_Room_Data[[#This Row],[Day]]&lt;=20,"Middle(11-20)",Hospital_Emergency_Room_Data[[#This Row],[Day]]&gt;20,"End(21-30)")</f>
        <v>Start(1-10)</v>
      </c>
    </row>
    <row r="6601" spans="1:22">
      <c r="A6601">
        <v>801293426</v>
      </c>
      <c r="B6601" t="s">
        <v>6604</v>
      </c>
      <c r="C6601" s="1">
        <v>45163</v>
      </c>
      <c r="D6601" t="str">
        <f>TEXT(Hospital_Emergency_Room_Data[[#This Row],[Patient Admission Date]],"mmm")</f>
        <v>Aug</v>
      </c>
      <c r="E6601">
        <f>YEAR(Hospital_Emergency_Room_Data[[#This Row],[Patient Admission Date]])</f>
        <v>2023</v>
      </c>
      <c r="F6601" s="2">
        <v>0.1423611111111111</v>
      </c>
      <c r="G6601" s="8" t="str">
        <f>TEXT(Hospital_Emergency_Room_Data[[#This Row],[Patient Admission Date]],"dddd")</f>
        <v>Friday</v>
      </c>
      <c r="H6601" t="s">
        <v>41</v>
      </c>
      <c r="I6601">
        <v>64</v>
      </c>
      <c r="J6601" s="5" t="s">
        <v>9217</v>
      </c>
      <c r="K6601" t="s">
        <v>8</v>
      </c>
      <c r="L6601" t="s">
        <v>13</v>
      </c>
      <c r="M6601" t="s">
        <v>9210</v>
      </c>
      <c r="O6601">
        <v>13</v>
      </c>
      <c r="P6601" t="s">
        <v>9226</v>
      </c>
      <c r="Q6601">
        <v>25</v>
      </c>
      <c r="R6601">
        <v>3</v>
      </c>
      <c r="S6601" t="s">
        <v>9258</v>
      </c>
      <c r="T6601" t="s">
        <v>9264</v>
      </c>
      <c r="U6601" t="s">
        <v>9282</v>
      </c>
      <c r="V6601" t="str" cm="1">
        <f t="array" ref="V6601">_xlfn.IFS(Hospital_Emergency_Room_Data[[#This Row],[Day]]&lt;=10,"Start(1-10)",Hospital_Emergency_Room_Data[[#This Row],[Day]]&lt;=20,"Middle(11-20)",Hospital_Emergency_Room_Data[[#This Row],[Day]]&gt;20,"End(21-30)")</f>
        <v>End(21-30)</v>
      </c>
    </row>
    <row r="6602" spans="1:22">
      <c r="A6602">
        <v>242331856</v>
      </c>
      <c r="B6602" t="s">
        <v>6605</v>
      </c>
      <c r="C6602" s="1">
        <v>45388</v>
      </c>
      <c r="D6602" t="str">
        <f>TEXT(Hospital_Emergency_Room_Data[[#This Row],[Patient Admission Date]],"mmm")</f>
        <v>Apr</v>
      </c>
      <c r="E6602">
        <f>YEAR(Hospital_Emergency_Room_Data[[#This Row],[Patient Admission Date]])</f>
        <v>2024</v>
      </c>
      <c r="F6602" s="2">
        <v>9.5138888888888884E-2</v>
      </c>
      <c r="G6602" s="8" t="str">
        <f>TEXT(Hospital_Emergency_Room_Data[[#This Row],[Patient Admission Date]],"dddd")</f>
        <v>Saturday</v>
      </c>
      <c r="H6602" t="s">
        <v>41</v>
      </c>
      <c r="I6602">
        <v>40</v>
      </c>
      <c r="J6602" s="5" t="s">
        <v>9223</v>
      </c>
      <c r="K6602" t="s">
        <v>8</v>
      </c>
      <c r="L6602" t="s">
        <v>13</v>
      </c>
      <c r="M6602" t="s">
        <v>9210</v>
      </c>
      <c r="O6602">
        <v>50</v>
      </c>
      <c r="P6602" t="s">
        <v>9225</v>
      </c>
      <c r="Q6602">
        <v>6</v>
      </c>
      <c r="R6602">
        <v>2</v>
      </c>
      <c r="S6602" t="s">
        <v>9258</v>
      </c>
      <c r="T6602" t="s">
        <v>9263</v>
      </c>
      <c r="U6602" t="s">
        <v>9283</v>
      </c>
      <c r="V6602" t="str" cm="1">
        <f t="array" ref="V6602">_xlfn.IFS(Hospital_Emergency_Room_Data[[#This Row],[Day]]&lt;=10,"Start(1-10)",Hospital_Emergency_Room_Data[[#This Row],[Day]]&lt;=20,"Middle(11-20)",Hospital_Emergency_Room_Data[[#This Row],[Day]]&gt;20,"End(21-30)")</f>
        <v>Start(1-10)</v>
      </c>
    </row>
    <row r="6603" spans="1:22">
      <c r="A6603">
        <v>534992783</v>
      </c>
      <c r="B6603" t="s">
        <v>6606</v>
      </c>
      <c r="C6603" s="1">
        <v>45286</v>
      </c>
      <c r="D6603" t="str">
        <f>TEXT(Hospital_Emergency_Room_Data[[#This Row],[Patient Admission Date]],"mmm")</f>
        <v>Dec</v>
      </c>
      <c r="E6603">
        <f>YEAR(Hospital_Emergency_Room_Data[[#This Row],[Patient Admission Date]])</f>
        <v>2023</v>
      </c>
      <c r="F6603" s="2">
        <v>0.60416666666666663</v>
      </c>
      <c r="G6603" s="8" t="str">
        <f>TEXT(Hospital_Emergency_Room_Data[[#This Row],[Patient Admission Date]],"dddd")</f>
        <v>Tuesday</v>
      </c>
      <c r="H6603" t="s">
        <v>41</v>
      </c>
      <c r="I6603">
        <v>64</v>
      </c>
      <c r="J6603" s="5" t="s">
        <v>9217</v>
      </c>
      <c r="K6603" t="s">
        <v>8</v>
      </c>
      <c r="L6603" t="s">
        <v>13</v>
      </c>
      <c r="M6603" t="s">
        <v>9210</v>
      </c>
      <c r="O6603">
        <v>11</v>
      </c>
      <c r="P6603" t="s">
        <v>9226</v>
      </c>
      <c r="Q6603">
        <v>26</v>
      </c>
      <c r="R6603">
        <v>14</v>
      </c>
      <c r="S6603" t="s">
        <v>9257</v>
      </c>
      <c r="T6603" t="s">
        <v>9264</v>
      </c>
      <c r="U6603" t="s">
        <v>9282</v>
      </c>
      <c r="V6603" t="str" cm="1">
        <f t="array" ref="V6603">_xlfn.IFS(Hospital_Emergency_Room_Data[[#This Row],[Day]]&lt;=10,"Start(1-10)",Hospital_Emergency_Room_Data[[#This Row],[Day]]&lt;=20,"Middle(11-20)",Hospital_Emergency_Room_Data[[#This Row],[Day]]&gt;20,"End(21-30)")</f>
        <v>End(21-30)</v>
      </c>
    </row>
    <row r="6604" spans="1:22">
      <c r="A6604">
        <v>830633368</v>
      </c>
      <c r="B6604" t="s">
        <v>6607</v>
      </c>
      <c r="C6604" s="1">
        <v>45045</v>
      </c>
      <c r="D6604" t="str">
        <f>TEXT(Hospital_Emergency_Room_Data[[#This Row],[Patient Admission Date]],"mmm")</f>
        <v>Apr</v>
      </c>
      <c r="E6604">
        <f>YEAR(Hospital_Emergency_Room_Data[[#This Row],[Patient Admission Date]])</f>
        <v>2023</v>
      </c>
      <c r="F6604" s="2">
        <v>0.25277777777777777</v>
      </c>
      <c r="G6604" s="8" t="str">
        <f>TEXT(Hospital_Emergency_Room_Data[[#This Row],[Patient Admission Date]],"dddd")</f>
        <v>Saturday</v>
      </c>
      <c r="H6604" t="s">
        <v>41</v>
      </c>
      <c r="I6604">
        <v>35</v>
      </c>
      <c r="J6604" s="5" t="s">
        <v>9223</v>
      </c>
      <c r="K6604" t="s">
        <v>8</v>
      </c>
      <c r="L6604" t="s">
        <v>13</v>
      </c>
      <c r="M6604" t="s">
        <v>9210</v>
      </c>
      <c r="O6604">
        <v>14</v>
      </c>
      <c r="P6604" t="s">
        <v>9226</v>
      </c>
      <c r="Q6604">
        <v>29</v>
      </c>
      <c r="R6604">
        <v>6</v>
      </c>
      <c r="S6604" t="s">
        <v>9255</v>
      </c>
      <c r="T6604" t="s">
        <v>9264</v>
      </c>
      <c r="U6604" t="s">
        <v>9282</v>
      </c>
      <c r="V6604" t="str" cm="1">
        <f t="array" ref="V6604">_xlfn.IFS(Hospital_Emergency_Room_Data[[#This Row],[Day]]&lt;=10,"Start(1-10)",Hospital_Emergency_Room_Data[[#This Row],[Day]]&lt;=20,"Middle(11-20)",Hospital_Emergency_Room_Data[[#This Row],[Day]]&gt;20,"End(21-30)")</f>
        <v>End(21-30)</v>
      </c>
    </row>
    <row r="6605" spans="1:22">
      <c r="A6605">
        <v>539119013</v>
      </c>
      <c r="B6605" t="s">
        <v>6608</v>
      </c>
      <c r="C6605" s="1">
        <v>45376</v>
      </c>
      <c r="D6605" t="str">
        <f>TEXT(Hospital_Emergency_Room_Data[[#This Row],[Patient Admission Date]],"mmm")</f>
        <v>Mar</v>
      </c>
      <c r="E6605">
        <f>YEAR(Hospital_Emergency_Room_Data[[#This Row],[Patient Admission Date]])</f>
        <v>2024</v>
      </c>
      <c r="F6605" s="2">
        <v>0.32500000000000001</v>
      </c>
      <c r="G6605" s="8" t="str">
        <f>TEXT(Hospital_Emergency_Room_Data[[#This Row],[Patient Admission Date]],"dddd")</f>
        <v>Monday</v>
      </c>
      <c r="H6605" t="s">
        <v>41</v>
      </c>
      <c r="I6605">
        <v>12</v>
      </c>
      <c r="J6605" s="5" t="s">
        <v>9221</v>
      </c>
      <c r="K6605" t="s">
        <v>8</v>
      </c>
      <c r="L6605" t="s">
        <v>13</v>
      </c>
      <c r="M6605" t="s">
        <v>9210</v>
      </c>
      <c r="O6605">
        <v>51</v>
      </c>
      <c r="P6605" t="s">
        <v>9225</v>
      </c>
      <c r="Q6605">
        <v>25</v>
      </c>
      <c r="R6605">
        <v>7</v>
      </c>
      <c r="S6605" t="s">
        <v>9255</v>
      </c>
      <c r="T6605" t="s">
        <v>9264</v>
      </c>
      <c r="U6605" t="s">
        <v>9283</v>
      </c>
      <c r="V6605" t="str" cm="1">
        <f t="array" ref="V6605">_xlfn.IFS(Hospital_Emergency_Room_Data[[#This Row],[Day]]&lt;=10,"Start(1-10)",Hospital_Emergency_Room_Data[[#This Row],[Day]]&lt;=20,"Middle(11-20)",Hospital_Emergency_Room_Data[[#This Row],[Day]]&gt;20,"End(21-30)")</f>
        <v>End(21-30)</v>
      </c>
    </row>
    <row r="6606" spans="1:22">
      <c r="A6606">
        <v>787670173</v>
      </c>
      <c r="B6606" t="s">
        <v>6609</v>
      </c>
      <c r="C6606" s="1">
        <v>45359</v>
      </c>
      <c r="D6606" t="str">
        <f>TEXT(Hospital_Emergency_Room_Data[[#This Row],[Patient Admission Date]],"mmm")</f>
        <v>Mar</v>
      </c>
      <c r="E6606">
        <f>YEAR(Hospital_Emergency_Room_Data[[#This Row],[Patient Admission Date]])</f>
        <v>2024</v>
      </c>
      <c r="F6606" s="2">
        <v>0.81666666666666665</v>
      </c>
      <c r="G6606" s="8" t="str">
        <f>TEXT(Hospital_Emergency_Room_Data[[#This Row],[Patient Admission Date]],"dddd")</f>
        <v>Friday</v>
      </c>
      <c r="H6606" t="s">
        <v>41</v>
      </c>
      <c r="I6606">
        <v>5</v>
      </c>
      <c r="J6606" s="5" t="s">
        <v>9221</v>
      </c>
      <c r="K6606" t="s">
        <v>8</v>
      </c>
      <c r="L6606" t="s">
        <v>13</v>
      </c>
      <c r="M6606" t="s">
        <v>9210</v>
      </c>
      <c r="O6606">
        <v>53</v>
      </c>
      <c r="P6606" t="s">
        <v>9225</v>
      </c>
      <c r="Q6606">
        <v>8</v>
      </c>
      <c r="R6606">
        <v>19</v>
      </c>
      <c r="S6606" t="s">
        <v>9256</v>
      </c>
      <c r="T6606" t="s">
        <v>9265</v>
      </c>
      <c r="U6606" t="s">
        <v>9283</v>
      </c>
      <c r="V6606" t="str" cm="1">
        <f t="array" ref="V6606">_xlfn.IFS(Hospital_Emergency_Room_Data[[#This Row],[Day]]&lt;=10,"Start(1-10)",Hospital_Emergency_Room_Data[[#This Row],[Day]]&lt;=20,"Middle(11-20)",Hospital_Emergency_Room_Data[[#This Row],[Day]]&gt;20,"End(21-30)")</f>
        <v>Start(1-10)</v>
      </c>
    </row>
    <row r="6607" spans="1:22">
      <c r="A6607">
        <v>395811270</v>
      </c>
      <c r="B6607" t="s">
        <v>6610</v>
      </c>
      <c r="C6607" s="1">
        <v>45528</v>
      </c>
      <c r="D6607" t="str">
        <f>TEXT(Hospital_Emergency_Room_Data[[#This Row],[Patient Admission Date]],"mmm")</f>
        <v>Aug</v>
      </c>
      <c r="E6607">
        <f>YEAR(Hospital_Emergency_Room_Data[[#This Row],[Patient Admission Date]])</f>
        <v>2024</v>
      </c>
      <c r="F6607" s="2">
        <v>0.67500000000000004</v>
      </c>
      <c r="G6607" s="8" t="str">
        <f>TEXT(Hospital_Emergency_Room_Data[[#This Row],[Patient Admission Date]],"dddd")</f>
        <v>Saturday</v>
      </c>
      <c r="H6607" t="s">
        <v>41</v>
      </c>
      <c r="I6607">
        <v>69</v>
      </c>
      <c r="J6607" s="5" t="s">
        <v>9217</v>
      </c>
      <c r="K6607" t="s">
        <v>8</v>
      </c>
      <c r="L6607" t="s">
        <v>13</v>
      </c>
      <c r="M6607" t="s">
        <v>9210</v>
      </c>
      <c r="O6607">
        <v>13</v>
      </c>
      <c r="P6607" t="s">
        <v>9226</v>
      </c>
      <c r="Q6607">
        <v>24</v>
      </c>
      <c r="R6607">
        <v>16</v>
      </c>
      <c r="S6607" t="s">
        <v>9257</v>
      </c>
      <c r="T6607" t="s">
        <v>9264</v>
      </c>
      <c r="U6607" t="s">
        <v>9282</v>
      </c>
      <c r="V6607" t="str" cm="1">
        <f t="array" ref="V6607">_xlfn.IFS(Hospital_Emergency_Room_Data[[#This Row],[Day]]&lt;=10,"Start(1-10)",Hospital_Emergency_Room_Data[[#This Row],[Day]]&lt;=20,"Middle(11-20)",Hospital_Emergency_Room_Data[[#This Row],[Day]]&gt;20,"End(21-30)")</f>
        <v>End(21-30)</v>
      </c>
    </row>
    <row r="6608" spans="1:22">
      <c r="A6608">
        <v>121219177</v>
      </c>
      <c r="B6608" t="s">
        <v>6611</v>
      </c>
      <c r="C6608" s="1">
        <v>45261</v>
      </c>
      <c r="D6608" t="str">
        <f>TEXT(Hospital_Emergency_Room_Data[[#This Row],[Patient Admission Date]],"mmm")</f>
        <v>Dec</v>
      </c>
      <c r="E6608">
        <f>YEAR(Hospital_Emergency_Room_Data[[#This Row],[Patient Admission Date]])</f>
        <v>2023</v>
      </c>
      <c r="F6608" s="2">
        <v>0.25694444444444442</v>
      </c>
      <c r="G6608" s="8" t="str">
        <f>TEXT(Hospital_Emergency_Room_Data[[#This Row],[Patient Admission Date]],"dddd")</f>
        <v>Friday</v>
      </c>
      <c r="H6608" t="s">
        <v>41</v>
      </c>
      <c r="I6608">
        <v>42</v>
      </c>
      <c r="J6608" s="5" t="s">
        <v>9223</v>
      </c>
      <c r="K6608" t="s">
        <v>8</v>
      </c>
      <c r="L6608" t="s">
        <v>13</v>
      </c>
      <c r="M6608" t="s">
        <v>9210</v>
      </c>
      <c r="O6608">
        <v>36</v>
      </c>
      <c r="P6608" t="s">
        <v>9225</v>
      </c>
      <c r="Q6608">
        <v>1</v>
      </c>
      <c r="R6608">
        <v>6</v>
      </c>
      <c r="S6608" t="s">
        <v>9255</v>
      </c>
      <c r="T6608" t="s">
        <v>9263</v>
      </c>
      <c r="U6608" t="s">
        <v>9300</v>
      </c>
      <c r="V6608" t="str" cm="1">
        <f t="array" ref="V6608">_xlfn.IFS(Hospital_Emergency_Room_Data[[#This Row],[Day]]&lt;=10,"Start(1-10)",Hospital_Emergency_Room_Data[[#This Row],[Day]]&lt;=20,"Middle(11-20)",Hospital_Emergency_Room_Data[[#This Row],[Day]]&gt;20,"End(21-30)")</f>
        <v>Start(1-10)</v>
      </c>
    </row>
    <row r="6609" spans="1:22">
      <c r="A6609">
        <v>340230743</v>
      </c>
      <c r="B6609" t="s">
        <v>6612</v>
      </c>
      <c r="C6609" s="1">
        <v>45098</v>
      </c>
      <c r="D6609" t="str">
        <f>TEXT(Hospital_Emergency_Room_Data[[#This Row],[Patient Admission Date]],"mmm")</f>
        <v>Jun</v>
      </c>
      <c r="E6609">
        <f>YEAR(Hospital_Emergency_Room_Data[[#This Row],[Patient Admission Date]])</f>
        <v>2023</v>
      </c>
      <c r="F6609" s="2">
        <v>0.98055555555555551</v>
      </c>
      <c r="G6609" s="8" t="str">
        <f>TEXT(Hospital_Emergency_Room_Data[[#This Row],[Patient Admission Date]],"dddd")</f>
        <v>Wednesday</v>
      </c>
      <c r="H6609" t="s">
        <v>41</v>
      </c>
      <c r="I6609">
        <v>73</v>
      </c>
      <c r="J6609" s="5" t="s">
        <v>9222</v>
      </c>
      <c r="K6609" t="s">
        <v>8</v>
      </c>
      <c r="L6609" t="s">
        <v>13</v>
      </c>
      <c r="M6609" t="s">
        <v>9210</v>
      </c>
      <c r="O6609">
        <v>38</v>
      </c>
      <c r="P6609" t="s">
        <v>9225</v>
      </c>
      <c r="Q6609">
        <v>21</v>
      </c>
      <c r="R6609">
        <v>23</v>
      </c>
      <c r="S6609" t="s">
        <v>9256</v>
      </c>
      <c r="T6609" t="s">
        <v>9262</v>
      </c>
      <c r="U6609" t="s">
        <v>9300</v>
      </c>
      <c r="V6609" t="str" cm="1">
        <f t="array" ref="V6609">_xlfn.IFS(Hospital_Emergency_Room_Data[[#This Row],[Day]]&lt;=10,"Start(1-10)",Hospital_Emergency_Room_Data[[#This Row],[Day]]&lt;=20,"Middle(11-20)",Hospital_Emergency_Room_Data[[#This Row],[Day]]&gt;20,"End(21-30)")</f>
        <v>End(21-30)</v>
      </c>
    </row>
    <row r="6610" spans="1:22">
      <c r="A6610">
        <v>426684159</v>
      </c>
      <c r="B6610" t="s">
        <v>6613</v>
      </c>
      <c r="C6610" s="1">
        <v>45279</v>
      </c>
      <c r="D6610" t="str">
        <f>TEXT(Hospital_Emergency_Room_Data[[#This Row],[Patient Admission Date]],"mmm")</f>
        <v>Dec</v>
      </c>
      <c r="E6610">
        <f>YEAR(Hospital_Emergency_Room_Data[[#This Row],[Patient Admission Date]])</f>
        <v>2023</v>
      </c>
      <c r="F6610" s="2">
        <v>0.42569444444444443</v>
      </c>
      <c r="G6610" s="8" t="str">
        <f>TEXT(Hospital_Emergency_Room_Data[[#This Row],[Patient Admission Date]],"dddd")</f>
        <v>Tuesday</v>
      </c>
      <c r="H6610" t="s">
        <v>41</v>
      </c>
      <c r="I6610">
        <v>30</v>
      </c>
      <c r="J6610" s="5" t="s">
        <v>9223</v>
      </c>
      <c r="K6610" t="s">
        <v>8</v>
      </c>
      <c r="L6610" t="s">
        <v>13</v>
      </c>
      <c r="M6610" t="s">
        <v>9210</v>
      </c>
      <c r="O6610">
        <v>23</v>
      </c>
      <c r="P6610" t="s">
        <v>9226</v>
      </c>
      <c r="Q6610">
        <v>19</v>
      </c>
      <c r="R6610">
        <v>10</v>
      </c>
      <c r="S6610" t="s">
        <v>9255</v>
      </c>
      <c r="T6610" t="s">
        <v>9262</v>
      </c>
      <c r="U6610" t="s">
        <v>9282</v>
      </c>
      <c r="V6610" t="str" cm="1">
        <f t="array" ref="V6610">_xlfn.IFS(Hospital_Emergency_Room_Data[[#This Row],[Day]]&lt;=10,"Start(1-10)",Hospital_Emergency_Room_Data[[#This Row],[Day]]&lt;=20,"Middle(11-20)",Hospital_Emergency_Room_Data[[#This Row],[Day]]&gt;20,"End(21-30)")</f>
        <v>Middle(11-20)</v>
      </c>
    </row>
    <row r="6611" spans="1:22">
      <c r="A6611">
        <v>162148161</v>
      </c>
      <c r="B6611" t="s">
        <v>6614</v>
      </c>
      <c r="C6611" s="1">
        <v>45131</v>
      </c>
      <c r="D6611" t="str">
        <f>TEXT(Hospital_Emergency_Room_Data[[#This Row],[Patient Admission Date]],"mmm")</f>
        <v>Jul</v>
      </c>
      <c r="E6611">
        <f>YEAR(Hospital_Emergency_Room_Data[[#This Row],[Patient Admission Date]])</f>
        <v>2023</v>
      </c>
      <c r="F6611" s="2">
        <v>0.40625</v>
      </c>
      <c r="G6611" s="8" t="str">
        <f>TEXT(Hospital_Emergency_Room_Data[[#This Row],[Patient Admission Date]],"dddd")</f>
        <v>Monday</v>
      </c>
      <c r="H6611" t="s">
        <v>41</v>
      </c>
      <c r="I6611">
        <v>77</v>
      </c>
      <c r="J6611" s="5" t="s">
        <v>9222</v>
      </c>
      <c r="K6611" t="s">
        <v>8</v>
      </c>
      <c r="L6611" t="s">
        <v>13</v>
      </c>
      <c r="M6611" t="s">
        <v>9210</v>
      </c>
      <c r="O6611">
        <v>29</v>
      </c>
      <c r="P6611" t="s">
        <v>9226</v>
      </c>
      <c r="Q6611">
        <v>24</v>
      </c>
      <c r="R6611">
        <v>9</v>
      </c>
      <c r="S6611" t="s">
        <v>9255</v>
      </c>
      <c r="T6611" t="s">
        <v>9264</v>
      </c>
      <c r="U6611" t="s">
        <v>9282</v>
      </c>
      <c r="V6611" t="str" cm="1">
        <f t="array" ref="V6611">_xlfn.IFS(Hospital_Emergency_Room_Data[[#This Row],[Day]]&lt;=10,"Start(1-10)",Hospital_Emergency_Room_Data[[#This Row],[Day]]&lt;=20,"Middle(11-20)",Hospital_Emergency_Room_Data[[#This Row],[Day]]&gt;20,"End(21-30)")</f>
        <v>End(21-30)</v>
      </c>
    </row>
    <row r="6612" spans="1:22">
      <c r="A6612">
        <v>502761405</v>
      </c>
      <c r="B6612" t="s">
        <v>6615</v>
      </c>
      <c r="C6612" s="1">
        <v>45529</v>
      </c>
      <c r="D6612" t="str">
        <f>TEXT(Hospital_Emergency_Room_Data[[#This Row],[Patient Admission Date]],"mmm")</f>
        <v>Aug</v>
      </c>
      <c r="E6612">
        <f>YEAR(Hospital_Emergency_Room_Data[[#This Row],[Patient Admission Date]])</f>
        <v>2024</v>
      </c>
      <c r="F6612" s="2">
        <v>0.99652777777777779</v>
      </c>
      <c r="G6612" s="8" t="str">
        <f>TEXT(Hospital_Emergency_Room_Data[[#This Row],[Patient Admission Date]],"dddd")</f>
        <v>Sunday</v>
      </c>
      <c r="H6612" t="s">
        <v>41</v>
      </c>
      <c r="I6612">
        <v>18</v>
      </c>
      <c r="J6612" s="5" t="s">
        <v>9220</v>
      </c>
      <c r="K6612" t="s">
        <v>8</v>
      </c>
      <c r="L6612" t="s">
        <v>13</v>
      </c>
      <c r="M6612" t="s">
        <v>9210</v>
      </c>
      <c r="O6612">
        <v>32</v>
      </c>
      <c r="P6612" t="s">
        <v>9225</v>
      </c>
      <c r="Q6612">
        <v>25</v>
      </c>
      <c r="R6612">
        <v>23</v>
      </c>
      <c r="S6612" t="s">
        <v>9256</v>
      </c>
      <c r="T6612" t="s">
        <v>9264</v>
      </c>
      <c r="U6612" t="s">
        <v>9300</v>
      </c>
      <c r="V6612" t="str" cm="1">
        <f t="array" ref="V6612">_xlfn.IFS(Hospital_Emergency_Room_Data[[#This Row],[Day]]&lt;=10,"Start(1-10)",Hospital_Emergency_Room_Data[[#This Row],[Day]]&lt;=20,"Middle(11-20)",Hospital_Emergency_Room_Data[[#This Row],[Day]]&gt;20,"End(21-30)")</f>
        <v>End(21-30)</v>
      </c>
    </row>
    <row r="6613" spans="1:22">
      <c r="A6613">
        <v>646977229</v>
      </c>
      <c r="B6613" t="s">
        <v>6616</v>
      </c>
      <c r="C6613" s="1">
        <v>45192</v>
      </c>
      <c r="D6613" t="str">
        <f>TEXT(Hospital_Emergency_Room_Data[[#This Row],[Patient Admission Date]],"mmm")</f>
        <v>Sep</v>
      </c>
      <c r="E6613">
        <f>YEAR(Hospital_Emergency_Room_Data[[#This Row],[Patient Admission Date]])</f>
        <v>2023</v>
      </c>
      <c r="F6613" s="2">
        <v>0.48680555555555555</v>
      </c>
      <c r="G6613" s="8" t="str">
        <f>TEXT(Hospital_Emergency_Room_Data[[#This Row],[Patient Admission Date]],"dddd")</f>
        <v>Saturday</v>
      </c>
      <c r="H6613" t="s">
        <v>41</v>
      </c>
      <c r="I6613">
        <v>39</v>
      </c>
      <c r="J6613" s="5" t="s">
        <v>9223</v>
      </c>
      <c r="K6613" t="s">
        <v>8</v>
      </c>
      <c r="L6613" t="s">
        <v>13</v>
      </c>
      <c r="M6613" t="s">
        <v>9210</v>
      </c>
      <c r="O6613">
        <v>37</v>
      </c>
      <c r="P6613" t="s">
        <v>9225</v>
      </c>
      <c r="Q6613">
        <v>23</v>
      </c>
      <c r="R6613">
        <v>11</v>
      </c>
      <c r="S6613" t="s">
        <v>9255</v>
      </c>
      <c r="T6613" t="s">
        <v>9264</v>
      </c>
      <c r="U6613" t="s">
        <v>9300</v>
      </c>
      <c r="V6613" t="str" cm="1">
        <f t="array" ref="V6613">_xlfn.IFS(Hospital_Emergency_Room_Data[[#This Row],[Day]]&lt;=10,"Start(1-10)",Hospital_Emergency_Room_Data[[#This Row],[Day]]&lt;=20,"Middle(11-20)",Hospital_Emergency_Room_Data[[#This Row],[Day]]&gt;20,"End(21-30)")</f>
        <v>End(21-30)</v>
      </c>
    </row>
    <row r="6614" spans="1:22">
      <c r="A6614">
        <v>860765490</v>
      </c>
      <c r="B6614" t="s">
        <v>6617</v>
      </c>
      <c r="C6614" s="1">
        <v>45117</v>
      </c>
      <c r="D6614" t="str">
        <f>TEXT(Hospital_Emergency_Room_Data[[#This Row],[Patient Admission Date]],"mmm")</f>
        <v>Jul</v>
      </c>
      <c r="E6614">
        <f>YEAR(Hospital_Emergency_Room_Data[[#This Row],[Patient Admission Date]])</f>
        <v>2023</v>
      </c>
      <c r="F6614" s="2">
        <v>0.97499999999999998</v>
      </c>
      <c r="G6614" s="8" t="str">
        <f>TEXT(Hospital_Emergency_Room_Data[[#This Row],[Patient Admission Date]],"dddd")</f>
        <v>Monday</v>
      </c>
      <c r="H6614" t="s">
        <v>41</v>
      </c>
      <c r="I6614">
        <v>60</v>
      </c>
      <c r="J6614" s="5" t="s">
        <v>9217</v>
      </c>
      <c r="K6614" t="s">
        <v>8</v>
      </c>
      <c r="L6614" t="s">
        <v>13</v>
      </c>
      <c r="M6614" t="s">
        <v>9210</v>
      </c>
      <c r="O6614">
        <v>59</v>
      </c>
      <c r="P6614" t="s">
        <v>9225</v>
      </c>
      <c r="Q6614">
        <v>10</v>
      </c>
      <c r="R6614">
        <v>23</v>
      </c>
      <c r="S6614" t="s">
        <v>9256</v>
      </c>
      <c r="T6614" t="s">
        <v>9265</v>
      </c>
      <c r="U6614" t="s">
        <v>9283</v>
      </c>
      <c r="V6614" t="str" cm="1">
        <f t="array" ref="V6614">_xlfn.IFS(Hospital_Emergency_Room_Data[[#This Row],[Day]]&lt;=10,"Start(1-10)",Hospital_Emergency_Room_Data[[#This Row],[Day]]&lt;=20,"Middle(11-20)",Hospital_Emergency_Room_Data[[#This Row],[Day]]&gt;20,"End(21-30)")</f>
        <v>Start(1-10)</v>
      </c>
    </row>
    <row r="6615" spans="1:22">
      <c r="A6615">
        <v>635663678</v>
      </c>
      <c r="B6615" t="s">
        <v>6618</v>
      </c>
      <c r="C6615" s="1">
        <v>45274</v>
      </c>
      <c r="D6615" t="str">
        <f>TEXT(Hospital_Emergency_Room_Data[[#This Row],[Patient Admission Date]],"mmm")</f>
        <v>Dec</v>
      </c>
      <c r="E6615">
        <f>YEAR(Hospital_Emergency_Room_Data[[#This Row],[Patient Admission Date]])</f>
        <v>2023</v>
      </c>
      <c r="F6615" s="2">
        <v>0.52986111111111112</v>
      </c>
      <c r="G6615" s="8" t="str">
        <f>TEXT(Hospital_Emergency_Room_Data[[#This Row],[Patient Admission Date]],"dddd")</f>
        <v>Thursday</v>
      </c>
      <c r="H6615" t="s">
        <v>41</v>
      </c>
      <c r="I6615">
        <v>49</v>
      </c>
      <c r="J6615" s="5" t="s">
        <v>9219</v>
      </c>
      <c r="K6615" t="s">
        <v>8</v>
      </c>
      <c r="L6615" t="s">
        <v>13</v>
      </c>
      <c r="M6615" t="s">
        <v>9210</v>
      </c>
      <c r="O6615">
        <v>12</v>
      </c>
      <c r="P6615" t="s">
        <v>9226</v>
      </c>
      <c r="Q6615">
        <v>14</v>
      </c>
      <c r="R6615">
        <v>12</v>
      </c>
      <c r="S6615" t="s">
        <v>9257</v>
      </c>
      <c r="T6615" t="s">
        <v>9265</v>
      </c>
      <c r="U6615" t="s">
        <v>9282</v>
      </c>
      <c r="V6615" t="str" cm="1">
        <f t="array" ref="V6615">_xlfn.IFS(Hospital_Emergency_Room_Data[[#This Row],[Day]]&lt;=10,"Start(1-10)",Hospital_Emergency_Room_Data[[#This Row],[Day]]&lt;=20,"Middle(11-20)",Hospital_Emergency_Room_Data[[#This Row],[Day]]&gt;20,"End(21-30)")</f>
        <v>Middle(11-20)</v>
      </c>
    </row>
    <row r="6616" spans="1:22">
      <c r="A6616">
        <v>656648037</v>
      </c>
      <c r="B6616" t="s">
        <v>6619</v>
      </c>
      <c r="C6616" s="1">
        <v>45167</v>
      </c>
      <c r="D6616" t="str">
        <f>TEXT(Hospital_Emergency_Room_Data[[#This Row],[Patient Admission Date]],"mmm")</f>
        <v>Aug</v>
      </c>
      <c r="E6616">
        <f>YEAR(Hospital_Emergency_Room_Data[[#This Row],[Patient Admission Date]])</f>
        <v>2023</v>
      </c>
      <c r="F6616" s="2">
        <v>0.83194444444444449</v>
      </c>
      <c r="G6616" s="8" t="str">
        <f>TEXT(Hospital_Emergency_Room_Data[[#This Row],[Patient Admission Date]],"dddd")</f>
        <v>Tuesday</v>
      </c>
      <c r="H6616" t="s">
        <v>41</v>
      </c>
      <c r="I6616">
        <v>30</v>
      </c>
      <c r="J6616" s="5" t="s">
        <v>9223</v>
      </c>
      <c r="K6616" t="s">
        <v>8</v>
      </c>
      <c r="L6616" t="s">
        <v>13</v>
      </c>
      <c r="M6616" t="s">
        <v>9210</v>
      </c>
      <c r="O6616">
        <v>50</v>
      </c>
      <c r="P6616" t="s">
        <v>9225</v>
      </c>
      <c r="Q6616">
        <v>29</v>
      </c>
      <c r="R6616">
        <v>19</v>
      </c>
      <c r="S6616" t="s">
        <v>9256</v>
      </c>
      <c r="T6616" t="s">
        <v>9264</v>
      </c>
      <c r="U6616" t="s">
        <v>9283</v>
      </c>
      <c r="V6616" t="str" cm="1">
        <f t="array" ref="V6616">_xlfn.IFS(Hospital_Emergency_Room_Data[[#This Row],[Day]]&lt;=10,"Start(1-10)",Hospital_Emergency_Room_Data[[#This Row],[Day]]&lt;=20,"Middle(11-20)",Hospital_Emergency_Room_Data[[#This Row],[Day]]&gt;20,"End(21-30)")</f>
        <v>End(21-30)</v>
      </c>
    </row>
    <row r="6617" spans="1:22">
      <c r="A6617">
        <v>352818511</v>
      </c>
      <c r="B6617" t="s">
        <v>6620</v>
      </c>
      <c r="C6617" s="1">
        <v>45061</v>
      </c>
      <c r="D6617" t="str">
        <f>TEXT(Hospital_Emergency_Room_Data[[#This Row],[Patient Admission Date]],"mmm")</f>
        <v>May</v>
      </c>
      <c r="E6617">
        <f>YEAR(Hospital_Emergency_Room_Data[[#This Row],[Patient Admission Date]])</f>
        <v>2023</v>
      </c>
      <c r="F6617" s="2">
        <v>0.40347222222222223</v>
      </c>
      <c r="G6617" s="8" t="str">
        <f>TEXT(Hospital_Emergency_Room_Data[[#This Row],[Patient Admission Date]],"dddd")</f>
        <v>Monday</v>
      </c>
      <c r="H6617" t="s">
        <v>41</v>
      </c>
      <c r="I6617">
        <v>73</v>
      </c>
      <c r="J6617" s="5" t="s">
        <v>9222</v>
      </c>
      <c r="K6617" t="s">
        <v>8</v>
      </c>
      <c r="L6617" t="s">
        <v>13</v>
      </c>
      <c r="M6617" t="s">
        <v>9210</v>
      </c>
      <c r="O6617">
        <v>10</v>
      </c>
      <c r="P6617" t="s">
        <v>9226</v>
      </c>
      <c r="Q6617">
        <v>15</v>
      </c>
      <c r="R6617">
        <v>9</v>
      </c>
      <c r="S6617" t="s">
        <v>9255</v>
      </c>
      <c r="T6617" t="s">
        <v>9262</v>
      </c>
      <c r="U6617" t="s">
        <v>9282</v>
      </c>
      <c r="V6617" t="str" cm="1">
        <f t="array" ref="V6617">_xlfn.IFS(Hospital_Emergency_Room_Data[[#This Row],[Day]]&lt;=10,"Start(1-10)",Hospital_Emergency_Room_Data[[#This Row],[Day]]&lt;=20,"Middle(11-20)",Hospital_Emergency_Room_Data[[#This Row],[Day]]&gt;20,"End(21-30)")</f>
        <v>Middle(11-20)</v>
      </c>
    </row>
    <row r="6618" spans="1:22">
      <c r="A6618">
        <v>763143682</v>
      </c>
      <c r="B6618" t="s">
        <v>6621</v>
      </c>
      <c r="C6618" s="1">
        <v>45189</v>
      </c>
      <c r="D6618" t="str">
        <f>TEXT(Hospital_Emergency_Room_Data[[#This Row],[Patient Admission Date]],"mmm")</f>
        <v>Sep</v>
      </c>
      <c r="E6618">
        <f>YEAR(Hospital_Emergency_Room_Data[[#This Row],[Patient Admission Date]])</f>
        <v>2023</v>
      </c>
      <c r="F6618" s="2">
        <v>5.5555555555555558E-3</v>
      </c>
      <c r="G6618" s="8" t="str">
        <f>TEXT(Hospital_Emergency_Room_Data[[#This Row],[Patient Admission Date]],"dddd")</f>
        <v>Wednesday</v>
      </c>
      <c r="H6618" t="s">
        <v>41</v>
      </c>
      <c r="I6618">
        <v>60</v>
      </c>
      <c r="J6618" s="5" t="s">
        <v>9217</v>
      </c>
      <c r="K6618" t="s">
        <v>8</v>
      </c>
      <c r="L6618" t="s">
        <v>13</v>
      </c>
      <c r="M6618" t="s">
        <v>9210</v>
      </c>
      <c r="O6618">
        <v>38</v>
      </c>
      <c r="P6618" t="s">
        <v>9225</v>
      </c>
      <c r="Q6618">
        <v>20</v>
      </c>
      <c r="R6618">
        <v>0</v>
      </c>
      <c r="S6618" t="s">
        <v>9258</v>
      </c>
      <c r="T6618" t="s">
        <v>9262</v>
      </c>
      <c r="U6618" t="s">
        <v>9300</v>
      </c>
      <c r="V6618" t="str" cm="1">
        <f t="array" ref="V6618">_xlfn.IFS(Hospital_Emergency_Room_Data[[#This Row],[Day]]&lt;=10,"Start(1-10)",Hospital_Emergency_Room_Data[[#This Row],[Day]]&lt;=20,"Middle(11-20)",Hospital_Emergency_Room_Data[[#This Row],[Day]]&gt;20,"End(21-30)")</f>
        <v>Middle(11-20)</v>
      </c>
    </row>
    <row r="6619" spans="1:22">
      <c r="A6619">
        <v>636853446</v>
      </c>
      <c r="B6619" t="s">
        <v>6622</v>
      </c>
      <c r="C6619" s="1">
        <v>45337</v>
      </c>
      <c r="D6619" t="str">
        <f>TEXT(Hospital_Emergency_Room_Data[[#This Row],[Patient Admission Date]],"mmm")</f>
        <v>Feb</v>
      </c>
      <c r="E6619">
        <f>YEAR(Hospital_Emergency_Room_Data[[#This Row],[Patient Admission Date]])</f>
        <v>2024</v>
      </c>
      <c r="F6619" s="2">
        <v>0.62847222222222221</v>
      </c>
      <c r="G6619" s="8" t="str">
        <f>TEXT(Hospital_Emergency_Room_Data[[#This Row],[Patient Admission Date]],"dddd")</f>
        <v>Thursday</v>
      </c>
      <c r="H6619" t="s">
        <v>41</v>
      </c>
      <c r="I6619">
        <v>33</v>
      </c>
      <c r="J6619" s="5" t="s">
        <v>9223</v>
      </c>
      <c r="K6619" t="s">
        <v>8</v>
      </c>
      <c r="L6619" t="s">
        <v>13</v>
      </c>
      <c r="M6619" t="s">
        <v>9210</v>
      </c>
      <c r="O6619">
        <v>55</v>
      </c>
      <c r="P6619" t="s">
        <v>9225</v>
      </c>
      <c r="Q6619">
        <v>15</v>
      </c>
      <c r="R6619">
        <v>15</v>
      </c>
      <c r="S6619" t="s">
        <v>9257</v>
      </c>
      <c r="T6619" t="s">
        <v>9262</v>
      </c>
      <c r="U6619" t="s">
        <v>9283</v>
      </c>
      <c r="V6619" t="str" cm="1">
        <f t="array" ref="V6619">_xlfn.IFS(Hospital_Emergency_Room_Data[[#This Row],[Day]]&lt;=10,"Start(1-10)",Hospital_Emergency_Room_Data[[#This Row],[Day]]&lt;=20,"Middle(11-20)",Hospital_Emergency_Room_Data[[#This Row],[Day]]&gt;20,"End(21-30)")</f>
        <v>Middle(11-20)</v>
      </c>
    </row>
    <row r="6620" spans="1:22">
      <c r="A6620">
        <v>499287082</v>
      </c>
      <c r="B6620" t="s">
        <v>6623</v>
      </c>
      <c r="C6620" s="1">
        <v>45480</v>
      </c>
      <c r="D6620" t="str">
        <f>TEXT(Hospital_Emergency_Room_Data[[#This Row],[Patient Admission Date]],"mmm")</f>
        <v>Jul</v>
      </c>
      <c r="E6620">
        <f>YEAR(Hospital_Emergency_Room_Data[[#This Row],[Patient Admission Date]])</f>
        <v>2024</v>
      </c>
      <c r="F6620" s="2">
        <v>0.69374999999999998</v>
      </c>
      <c r="G6620" s="8" t="str">
        <f>TEXT(Hospital_Emergency_Room_Data[[#This Row],[Patient Admission Date]],"dddd")</f>
        <v>Sunday</v>
      </c>
      <c r="H6620" t="s">
        <v>41</v>
      </c>
      <c r="I6620">
        <v>67</v>
      </c>
      <c r="J6620" s="5" t="s">
        <v>9217</v>
      </c>
      <c r="K6620" t="s">
        <v>8</v>
      </c>
      <c r="L6620" t="s">
        <v>13</v>
      </c>
      <c r="M6620" t="s">
        <v>9210</v>
      </c>
      <c r="O6620">
        <v>56</v>
      </c>
      <c r="P6620" t="s">
        <v>9225</v>
      </c>
      <c r="Q6620">
        <v>7</v>
      </c>
      <c r="R6620">
        <v>16</v>
      </c>
      <c r="S6620" t="s">
        <v>9257</v>
      </c>
      <c r="T6620" t="s">
        <v>9263</v>
      </c>
      <c r="U6620" t="s">
        <v>9283</v>
      </c>
      <c r="V6620" t="str" cm="1">
        <f t="array" ref="V6620">_xlfn.IFS(Hospital_Emergency_Room_Data[[#This Row],[Day]]&lt;=10,"Start(1-10)",Hospital_Emergency_Room_Data[[#This Row],[Day]]&lt;=20,"Middle(11-20)",Hospital_Emergency_Room_Data[[#This Row],[Day]]&gt;20,"End(21-30)")</f>
        <v>Start(1-10)</v>
      </c>
    </row>
    <row r="6621" spans="1:22">
      <c r="A6621">
        <v>734102558</v>
      </c>
      <c r="B6621" t="s">
        <v>6624</v>
      </c>
      <c r="C6621" s="1">
        <v>45064</v>
      </c>
      <c r="D6621" t="str">
        <f>TEXT(Hospital_Emergency_Room_Data[[#This Row],[Patient Admission Date]],"mmm")</f>
        <v>May</v>
      </c>
      <c r="E6621">
        <f>YEAR(Hospital_Emergency_Room_Data[[#This Row],[Patient Admission Date]])</f>
        <v>2023</v>
      </c>
      <c r="F6621" s="2">
        <v>0.5493055555555556</v>
      </c>
      <c r="G6621" s="8" t="str">
        <f>TEXT(Hospital_Emergency_Room_Data[[#This Row],[Patient Admission Date]],"dddd")</f>
        <v>Thursday</v>
      </c>
      <c r="H6621" t="s">
        <v>41</v>
      </c>
      <c r="I6621">
        <v>15</v>
      </c>
      <c r="J6621" s="5" t="s">
        <v>9220</v>
      </c>
      <c r="K6621" t="s">
        <v>8</v>
      </c>
      <c r="L6621" t="s">
        <v>13</v>
      </c>
      <c r="M6621" t="s">
        <v>9210</v>
      </c>
      <c r="O6621">
        <v>58</v>
      </c>
      <c r="P6621" t="s">
        <v>9225</v>
      </c>
      <c r="Q6621">
        <v>18</v>
      </c>
      <c r="R6621">
        <v>13</v>
      </c>
      <c r="S6621" t="s">
        <v>9257</v>
      </c>
      <c r="T6621" t="s">
        <v>9262</v>
      </c>
      <c r="U6621" t="s">
        <v>9283</v>
      </c>
      <c r="V6621" t="str" cm="1">
        <f t="array" ref="V6621">_xlfn.IFS(Hospital_Emergency_Room_Data[[#This Row],[Day]]&lt;=10,"Start(1-10)",Hospital_Emergency_Room_Data[[#This Row],[Day]]&lt;=20,"Middle(11-20)",Hospital_Emergency_Room_Data[[#This Row],[Day]]&gt;20,"End(21-30)")</f>
        <v>Middle(11-20)</v>
      </c>
    </row>
    <row r="6622" spans="1:22">
      <c r="A6622">
        <v>826302880</v>
      </c>
      <c r="B6622" t="s">
        <v>6625</v>
      </c>
      <c r="C6622" s="1">
        <v>45437</v>
      </c>
      <c r="D6622" t="str">
        <f>TEXT(Hospital_Emergency_Room_Data[[#This Row],[Patient Admission Date]],"mmm")</f>
        <v>May</v>
      </c>
      <c r="E6622">
        <f>YEAR(Hospital_Emergency_Room_Data[[#This Row],[Patient Admission Date]])</f>
        <v>2024</v>
      </c>
      <c r="F6622" s="2">
        <v>0.10347222222222222</v>
      </c>
      <c r="G6622" s="8" t="str">
        <f>TEXT(Hospital_Emergency_Room_Data[[#This Row],[Patient Admission Date]],"dddd")</f>
        <v>Saturday</v>
      </c>
      <c r="H6622" t="s">
        <v>41</v>
      </c>
      <c r="I6622">
        <v>59</v>
      </c>
      <c r="J6622" s="5" t="s">
        <v>9219</v>
      </c>
      <c r="K6622" t="s">
        <v>8</v>
      </c>
      <c r="L6622" t="s">
        <v>13</v>
      </c>
      <c r="M6622" t="s">
        <v>9210</v>
      </c>
      <c r="O6622">
        <v>49</v>
      </c>
      <c r="P6622" t="s">
        <v>9225</v>
      </c>
      <c r="Q6622">
        <v>25</v>
      </c>
      <c r="R6622">
        <v>2</v>
      </c>
      <c r="S6622" t="s">
        <v>9258</v>
      </c>
      <c r="T6622" t="s">
        <v>9264</v>
      </c>
      <c r="U6622" t="s">
        <v>9283</v>
      </c>
      <c r="V6622" t="str" cm="1">
        <f t="array" ref="V6622">_xlfn.IFS(Hospital_Emergency_Room_Data[[#This Row],[Day]]&lt;=10,"Start(1-10)",Hospital_Emergency_Room_Data[[#This Row],[Day]]&lt;=20,"Middle(11-20)",Hospital_Emergency_Room_Data[[#This Row],[Day]]&gt;20,"End(21-30)")</f>
        <v>End(21-30)</v>
      </c>
    </row>
    <row r="6623" spans="1:22">
      <c r="A6623">
        <v>505562928</v>
      </c>
      <c r="B6623" t="s">
        <v>6626</v>
      </c>
      <c r="C6623" s="1">
        <v>45438</v>
      </c>
      <c r="D6623" t="str">
        <f>TEXT(Hospital_Emergency_Room_Data[[#This Row],[Patient Admission Date]],"mmm")</f>
        <v>May</v>
      </c>
      <c r="E6623">
        <f>YEAR(Hospital_Emergency_Room_Data[[#This Row],[Patient Admission Date]])</f>
        <v>2024</v>
      </c>
      <c r="F6623" s="2">
        <v>0.8354166666666667</v>
      </c>
      <c r="G6623" s="8" t="str">
        <f>TEXT(Hospital_Emergency_Room_Data[[#This Row],[Patient Admission Date]],"dddd")</f>
        <v>Sunday</v>
      </c>
      <c r="H6623" t="s">
        <v>41</v>
      </c>
      <c r="I6623">
        <v>47</v>
      </c>
      <c r="J6623" s="5" t="s">
        <v>9219</v>
      </c>
      <c r="K6623" t="s">
        <v>8</v>
      </c>
      <c r="L6623" t="s">
        <v>13</v>
      </c>
      <c r="M6623" t="s">
        <v>9210</v>
      </c>
      <c r="O6623">
        <v>50</v>
      </c>
      <c r="P6623" t="s">
        <v>9225</v>
      </c>
      <c r="Q6623">
        <v>26</v>
      </c>
      <c r="R6623">
        <v>20</v>
      </c>
      <c r="S6623" t="s">
        <v>9256</v>
      </c>
      <c r="T6623" t="s">
        <v>9264</v>
      </c>
      <c r="U6623" t="s">
        <v>9283</v>
      </c>
      <c r="V6623" t="str" cm="1">
        <f t="array" ref="V6623">_xlfn.IFS(Hospital_Emergency_Room_Data[[#This Row],[Day]]&lt;=10,"Start(1-10)",Hospital_Emergency_Room_Data[[#This Row],[Day]]&lt;=20,"Middle(11-20)",Hospital_Emergency_Room_Data[[#This Row],[Day]]&gt;20,"End(21-30)")</f>
        <v>End(21-30)</v>
      </c>
    </row>
    <row r="6624" spans="1:22">
      <c r="A6624">
        <v>274849636</v>
      </c>
      <c r="B6624" t="s">
        <v>6627</v>
      </c>
      <c r="C6624" s="1">
        <v>45041</v>
      </c>
      <c r="D6624" t="str">
        <f>TEXT(Hospital_Emergency_Room_Data[[#This Row],[Patient Admission Date]],"mmm")</f>
        <v>Apr</v>
      </c>
      <c r="E6624">
        <f>YEAR(Hospital_Emergency_Room_Data[[#This Row],[Patient Admission Date]])</f>
        <v>2023</v>
      </c>
      <c r="F6624" s="2">
        <v>0.2326388888888889</v>
      </c>
      <c r="G6624" s="8" t="str">
        <f>TEXT(Hospital_Emergency_Room_Data[[#This Row],[Patient Admission Date]],"dddd")</f>
        <v>Tuesday</v>
      </c>
      <c r="H6624" t="s">
        <v>41</v>
      </c>
      <c r="I6624">
        <v>15</v>
      </c>
      <c r="J6624" s="5" t="s">
        <v>9220</v>
      </c>
      <c r="K6624" t="s">
        <v>8</v>
      </c>
      <c r="L6624" t="s">
        <v>13</v>
      </c>
      <c r="M6624" t="s">
        <v>9210</v>
      </c>
      <c r="N6624">
        <v>0</v>
      </c>
      <c r="O6624">
        <v>38</v>
      </c>
      <c r="P6624" t="s">
        <v>9225</v>
      </c>
      <c r="Q6624">
        <v>25</v>
      </c>
      <c r="R6624">
        <v>5</v>
      </c>
      <c r="S6624" t="s">
        <v>9258</v>
      </c>
      <c r="T6624" t="s">
        <v>9264</v>
      </c>
      <c r="U6624" t="s">
        <v>9300</v>
      </c>
      <c r="V6624" t="str" cm="1">
        <f t="array" ref="V6624">_xlfn.IFS(Hospital_Emergency_Room_Data[[#This Row],[Day]]&lt;=10,"Start(1-10)",Hospital_Emergency_Room_Data[[#This Row],[Day]]&lt;=20,"Middle(11-20)",Hospital_Emergency_Room_Data[[#This Row],[Day]]&gt;20,"End(21-30)")</f>
        <v>End(21-30)</v>
      </c>
    </row>
    <row r="6625" spans="1:22">
      <c r="A6625">
        <v>652359074</v>
      </c>
      <c r="B6625" t="s">
        <v>6628</v>
      </c>
      <c r="C6625" s="1">
        <v>45336</v>
      </c>
      <c r="D6625" t="str">
        <f>TEXT(Hospital_Emergency_Room_Data[[#This Row],[Patient Admission Date]],"mmm")</f>
        <v>Feb</v>
      </c>
      <c r="E6625">
        <f>YEAR(Hospital_Emergency_Room_Data[[#This Row],[Patient Admission Date]])</f>
        <v>2024</v>
      </c>
      <c r="F6625" s="2">
        <v>0.35416666666666669</v>
      </c>
      <c r="G6625" s="8" t="str">
        <f>TEXT(Hospital_Emergency_Room_Data[[#This Row],[Patient Admission Date]],"dddd")</f>
        <v>Wednesday</v>
      </c>
      <c r="H6625" t="s">
        <v>41</v>
      </c>
      <c r="I6625">
        <v>18</v>
      </c>
      <c r="J6625" s="5" t="s">
        <v>9220</v>
      </c>
      <c r="K6625" t="s">
        <v>8</v>
      </c>
      <c r="L6625" t="s">
        <v>13</v>
      </c>
      <c r="M6625" t="s">
        <v>9210</v>
      </c>
      <c r="N6625">
        <v>0</v>
      </c>
      <c r="O6625">
        <v>10</v>
      </c>
      <c r="P6625" t="s">
        <v>9226</v>
      </c>
      <c r="Q6625">
        <v>14</v>
      </c>
      <c r="R6625">
        <v>8</v>
      </c>
      <c r="S6625" t="s">
        <v>9255</v>
      </c>
      <c r="T6625" t="s">
        <v>9265</v>
      </c>
      <c r="U6625" t="s">
        <v>9282</v>
      </c>
      <c r="V6625" t="str" cm="1">
        <f t="array" ref="V6625">_xlfn.IFS(Hospital_Emergency_Room_Data[[#This Row],[Day]]&lt;=10,"Start(1-10)",Hospital_Emergency_Room_Data[[#This Row],[Day]]&lt;=20,"Middle(11-20)",Hospital_Emergency_Room_Data[[#This Row],[Day]]&gt;20,"End(21-30)")</f>
        <v>Middle(11-20)</v>
      </c>
    </row>
    <row r="6626" spans="1:22">
      <c r="A6626">
        <v>453730932</v>
      </c>
      <c r="B6626" t="s">
        <v>6629</v>
      </c>
      <c r="C6626" s="1">
        <v>45019</v>
      </c>
      <c r="D6626" t="str">
        <f>TEXT(Hospital_Emergency_Room_Data[[#This Row],[Patient Admission Date]],"mmm")</f>
        <v>Apr</v>
      </c>
      <c r="E6626">
        <f>YEAR(Hospital_Emergency_Room_Data[[#This Row],[Patient Admission Date]])</f>
        <v>2023</v>
      </c>
      <c r="F6626" s="2">
        <v>5.9722222222222225E-2</v>
      </c>
      <c r="G6626" s="8" t="str">
        <f>TEXT(Hospital_Emergency_Room_Data[[#This Row],[Patient Admission Date]],"dddd")</f>
        <v>Monday</v>
      </c>
      <c r="H6626" t="s">
        <v>41</v>
      </c>
      <c r="I6626">
        <v>42</v>
      </c>
      <c r="J6626" s="5" t="s">
        <v>9223</v>
      </c>
      <c r="K6626" t="s">
        <v>8</v>
      </c>
      <c r="L6626" t="s">
        <v>13</v>
      </c>
      <c r="M6626" t="s">
        <v>9210</v>
      </c>
      <c r="N6626">
        <v>0</v>
      </c>
      <c r="O6626">
        <v>13</v>
      </c>
      <c r="P6626" t="s">
        <v>9226</v>
      </c>
      <c r="Q6626">
        <v>3</v>
      </c>
      <c r="R6626">
        <v>1</v>
      </c>
      <c r="S6626" t="s">
        <v>9258</v>
      </c>
      <c r="T6626" t="s">
        <v>9263</v>
      </c>
      <c r="U6626" t="s">
        <v>9282</v>
      </c>
      <c r="V6626" t="str" cm="1">
        <f t="array" ref="V6626">_xlfn.IFS(Hospital_Emergency_Room_Data[[#This Row],[Day]]&lt;=10,"Start(1-10)",Hospital_Emergency_Room_Data[[#This Row],[Day]]&lt;=20,"Middle(11-20)",Hospital_Emergency_Room_Data[[#This Row],[Day]]&gt;20,"End(21-30)")</f>
        <v>Start(1-10)</v>
      </c>
    </row>
    <row r="6627" spans="1:22">
      <c r="A6627">
        <v>451556363</v>
      </c>
      <c r="B6627" t="s">
        <v>6630</v>
      </c>
      <c r="C6627" s="1">
        <v>45265</v>
      </c>
      <c r="D6627" t="str">
        <f>TEXT(Hospital_Emergency_Room_Data[[#This Row],[Patient Admission Date]],"mmm")</f>
        <v>Dec</v>
      </c>
      <c r="E6627">
        <f>YEAR(Hospital_Emergency_Room_Data[[#This Row],[Patient Admission Date]])</f>
        <v>2023</v>
      </c>
      <c r="F6627" s="2">
        <v>0.80208333333333337</v>
      </c>
      <c r="G6627" s="8" t="str">
        <f>TEXT(Hospital_Emergency_Room_Data[[#This Row],[Patient Admission Date]],"dddd")</f>
        <v>Tuesday</v>
      </c>
      <c r="H6627" t="s">
        <v>41</v>
      </c>
      <c r="I6627">
        <v>50</v>
      </c>
      <c r="J6627" s="5" t="s">
        <v>9219</v>
      </c>
      <c r="K6627" t="s">
        <v>8</v>
      </c>
      <c r="L6627" t="s">
        <v>13</v>
      </c>
      <c r="M6627" t="s">
        <v>9210</v>
      </c>
      <c r="N6627">
        <v>0</v>
      </c>
      <c r="O6627">
        <v>53</v>
      </c>
      <c r="P6627" t="s">
        <v>9225</v>
      </c>
      <c r="Q6627">
        <v>5</v>
      </c>
      <c r="R6627">
        <v>19</v>
      </c>
      <c r="S6627" t="s">
        <v>9256</v>
      </c>
      <c r="T6627" t="s">
        <v>9263</v>
      </c>
      <c r="U6627" t="s">
        <v>9283</v>
      </c>
      <c r="V6627" t="str" cm="1">
        <f t="array" ref="V6627">_xlfn.IFS(Hospital_Emergency_Room_Data[[#This Row],[Day]]&lt;=10,"Start(1-10)",Hospital_Emergency_Room_Data[[#This Row],[Day]]&lt;=20,"Middle(11-20)",Hospital_Emergency_Room_Data[[#This Row],[Day]]&gt;20,"End(21-30)")</f>
        <v>Start(1-10)</v>
      </c>
    </row>
    <row r="6628" spans="1:22">
      <c r="A6628">
        <v>787790546</v>
      </c>
      <c r="B6628" t="s">
        <v>6631</v>
      </c>
      <c r="C6628" s="1">
        <v>45118</v>
      </c>
      <c r="D6628" t="str">
        <f>TEXT(Hospital_Emergency_Room_Data[[#This Row],[Patient Admission Date]],"mmm")</f>
        <v>Jul</v>
      </c>
      <c r="E6628">
        <f>YEAR(Hospital_Emergency_Room_Data[[#This Row],[Patient Admission Date]])</f>
        <v>2023</v>
      </c>
      <c r="F6628" s="2">
        <v>0.1076388888888889</v>
      </c>
      <c r="G6628" s="8" t="str">
        <f>TEXT(Hospital_Emergency_Room_Data[[#This Row],[Patient Admission Date]],"dddd")</f>
        <v>Tuesday</v>
      </c>
      <c r="H6628" t="s">
        <v>41</v>
      </c>
      <c r="I6628">
        <v>63</v>
      </c>
      <c r="J6628" s="5" t="s">
        <v>9217</v>
      </c>
      <c r="K6628" t="s">
        <v>8</v>
      </c>
      <c r="L6628" t="s">
        <v>13</v>
      </c>
      <c r="M6628" t="s">
        <v>9210</v>
      </c>
      <c r="N6628">
        <v>0</v>
      </c>
      <c r="O6628">
        <v>36</v>
      </c>
      <c r="P6628" t="s">
        <v>9225</v>
      </c>
      <c r="Q6628">
        <v>11</v>
      </c>
      <c r="R6628">
        <v>2</v>
      </c>
      <c r="S6628" t="s">
        <v>9258</v>
      </c>
      <c r="T6628" t="s">
        <v>9265</v>
      </c>
      <c r="U6628" t="s">
        <v>9300</v>
      </c>
      <c r="V6628" t="str" cm="1">
        <f t="array" ref="V6628">_xlfn.IFS(Hospital_Emergency_Room_Data[[#This Row],[Day]]&lt;=10,"Start(1-10)",Hospital_Emergency_Room_Data[[#This Row],[Day]]&lt;=20,"Middle(11-20)",Hospital_Emergency_Room_Data[[#This Row],[Day]]&gt;20,"End(21-30)")</f>
        <v>Middle(11-20)</v>
      </c>
    </row>
    <row r="6629" spans="1:22">
      <c r="A6629">
        <v>758587402</v>
      </c>
      <c r="B6629" t="s">
        <v>6632</v>
      </c>
      <c r="C6629" s="1">
        <v>45288</v>
      </c>
      <c r="D6629" t="str">
        <f>TEXT(Hospital_Emergency_Room_Data[[#This Row],[Patient Admission Date]],"mmm")</f>
        <v>Dec</v>
      </c>
      <c r="E6629">
        <f>YEAR(Hospital_Emergency_Room_Data[[#This Row],[Patient Admission Date]])</f>
        <v>2023</v>
      </c>
      <c r="F6629" s="2">
        <v>3.125E-2</v>
      </c>
      <c r="G6629" s="8" t="str">
        <f>TEXT(Hospital_Emergency_Room_Data[[#This Row],[Patient Admission Date]],"dddd")</f>
        <v>Thursday</v>
      </c>
      <c r="H6629" t="s">
        <v>41</v>
      </c>
      <c r="I6629">
        <v>38</v>
      </c>
      <c r="J6629" s="5" t="s">
        <v>9223</v>
      </c>
      <c r="K6629" t="s">
        <v>8</v>
      </c>
      <c r="L6629" t="s">
        <v>13</v>
      </c>
      <c r="M6629" t="s">
        <v>9210</v>
      </c>
      <c r="N6629">
        <v>1</v>
      </c>
      <c r="O6629">
        <v>55</v>
      </c>
      <c r="P6629" t="s">
        <v>9225</v>
      </c>
      <c r="Q6629">
        <v>28</v>
      </c>
      <c r="R6629">
        <v>0</v>
      </c>
      <c r="S6629" t="s">
        <v>9258</v>
      </c>
      <c r="T6629" t="s">
        <v>9264</v>
      </c>
      <c r="U6629" t="s">
        <v>9283</v>
      </c>
      <c r="V6629" t="str" cm="1">
        <f t="array" ref="V6629">_xlfn.IFS(Hospital_Emergency_Room_Data[[#This Row],[Day]]&lt;=10,"Start(1-10)",Hospital_Emergency_Room_Data[[#This Row],[Day]]&lt;=20,"Middle(11-20)",Hospital_Emergency_Room_Data[[#This Row],[Day]]&gt;20,"End(21-30)")</f>
        <v>End(21-30)</v>
      </c>
    </row>
    <row r="6630" spans="1:22">
      <c r="A6630">
        <v>476340359</v>
      </c>
      <c r="B6630" t="s">
        <v>6633</v>
      </c>
      <c r="C6630" s="1">
        <v>45395</v>
      </c>
      <c r="D6630" t="str">
        <f>TEXT(Hospital_Emergency_Room_Data[[#This Row],[Patient Admission Date]],"mmm")</f>
        <v>Apr</v>
      </c>
      <c r="E6630">
        <f>YEAR(Hospital_Emergency_Room_Data[[#This Row],[Patient Admission Date]])</f>
        <v>2024</v>
      </c>
      <c r="F6630" s="2">
        <v>0.96527777777777779</v>
      </c>
      <c r="G6630" s="8" t="str">
        <f>TEXT(Hospital_Emergency_Room_Data[[#This Row],[Patient Admission Date]],"dddd")</f>
        <v>Saturday</v>
      </c>
      <c r="H6630" t="s">
        <v>41</v>
      </c>
      <c r="I6630">
        <v>6</v>
      </c>
      <c r="J6630" s="5" t="s">
        <v>9221</v>
      </c>
      <c r="K6630" t="s">
        <v>8</v>
      </c>
      <c r="L6630" t="s">
        <v>13</v>
      </c>
      <c r="M6630" t="s">
        <v>9210</v>
      </c>
      <c r="N6630">
        <v>2</v>
      </c>
      <c r="O6630">
        <v>44</v>
      </c>
      <c r="P6630" t="s">
        <v>9225</v>
      </c>
      <c r="Q6630">
        <v>13</v>
      </c>
      <c r="R6630">
        <v>23</v>
      </c>
      <c r="S6630" t="s">
        <v>9256</v>
      </c>
      <c r="T6630" t="s">
        <v>9265</v>
      </c>
      <c r="U6630" t="s">
        <v>9300</v>
      </c>
      <c r="V6630" t="str" cm="1">
        <f t="array" ref="V6630">_xlfn.IFS(Hospital_Emergency_Room_Data[[#This Row],[Day]]&lt;=10,"Start(1-10)",Hospital_Emergency_Room_Data[[#This Row],[Day]]&lt;=20,"Middle(11-20)",Hospital_Emergency_Room_Data[[#This Row],[Day]]&gt;20,"End(21-30)")</f>
        <v>Middle(11-20)</v>
      </c>
    </row>
    <row r="6631" spans="1:22">
      <c r="A6631">
        <v>455389962</v>
      </c>
      <c r="B6631" t="s">
        <v>6634</v>
      </c>
      <c r="C6631" s="1">
        <v>45054</v>
      </c>
      <c r="D6631" t="str">
        <f>TEXT(Hospital_Emergency_Room_Data[[#This Row],[Patient Admission Date]],"mmm")</f>
        <v>May</v>
      </c>
      <c r="E6631">
        <f>YEAR(Hospital_Emergency_Room_Data[[#This Row],[Patient Admission Date]])</f>
        <v>2023</v>
      </c>
      <c r="F6631" s="2">
        <v>0.82152777777777775</v>
      </c>
      <c r="G6631" s="8" t="str">
        <f>TEXT(Hospital_Emergency_Room_Data[[#This Row],[Patient Admission Date]],"dddd")</f>
        <v>Monday</v>
      </c>
      <c r="H6631" t="s">
        <v>41</v>
      </c>
      <c r="I6631">
        <v>1</v>
      </c>
      <c r="J6631" s="5" t="s">
        <v>9218</v>
      </c>
      <c r="K6631" t="s">
        <v>8</v>
      </c>
      <c r="L6631" t="s">
        <v>13</v>
      </c>
      <c r="M6631" t="s">
        <v>9210</v>
      </c>
      <c r="N6631">
        <v>2</v>
      </c>
      <c r="O6631">
        <v>30</v>
      </c>
      <c r="P6631" t="s">
        <v>9225</v>
      </c>
      <c r="Q6631">
        <v>8</v>
      </c>
      <c r="R6631">
        <v>19</v>
      </c>
      <c r="S6631" t="s">
        <v>9256</v>
      </c>
      <c r="T6631" t="s">
        <v>9265</v>
      </c>
      <c r="U6631" t="s">
        <v>9282</v>
      </c>
      <c r="V6631" t="str" cm="1">
        <f t="array" ref="V6631">_xlfn.IFS(Hospital_Emergency_Room_Data[[#This Row],[Day]]&lt;=10,"Start(1-10)",Hospital_Emergency_Room_Data[[#This Row],[Day]]&lt;=20,"Middle(11-20)",Hospital_Emergency_Room_Data[[#This Row],[Day]]&gt;20,"End(21-30)")</f>
        <v>Start(1-10)</v>
      </c>
    </row>
    <row r="6632" spans="1:22">
      <c r="A6632">
        <v>777398417</v>
      </c>
      <c r="B6632" t="s">
        <v>6635</v>
      </c>
      <c r="C6632" s="1">
        <v>45447</v>
      </c>
      <c r="D6632" t="str">
        <f>TEXT(Hospital_Emergency_Room_Data[[#This Row],[Patient Admission Date]],"mmm")</f>
        <v>Jun</v>
      </c>
      <c r="E6632">
        <f>YEAR(Hospital_Emergency_Room_Data[[#This Row],[Patient Admission Date]])</f>
        <v>2024</v>
      </c>
      <c r="F6632" s="2">
        <v>0.18333333333333332</v>
      </c>
      <c r="G6632" s="8" t="str">
        <f>TEXT(Hospital_Emergency_Room_Data[[#This Row],[Patient Admission Date]],"dddd")</f>
        <v>Tuesday</v>
      </c>
      <c r="H6632" t="s">
        <v>41</v>
      </c>
      <c r="I6632">
        <v>68</v>
      </c>
      <c r="J6632" s="5" t="s">
        <v>9217</v>
      </c>
      <c r="K6632" t="s">
        <v>8</v>
      </c>
      <c r="L6632" t="s">
        <v>13</v>
      </c>
      <c r="M6632" t="s">
        <v>9210</v>
      </c>
      <c r="N6632">
        <v>3</v>
      </c>
      <c r="O6632">
        <v>24</v>
      </c>
      <c r="P6632" t="s">
        <v>9226</v>
      </c>
      <c r="Q6632">
        <v>4</v>
      </c>
      <c r="R6632">
        <v>4</v>
      </c>
      <c r="S6632" t="s">
        <v>9258</v>
      </c>
      <c r="T6632" t="s">
        <v>9263</v>
      </c>
      <c r="U6632" t="s">
        <v>9282</v>
      </c>
      <c r="V6632" t="str" cm="1">
        <f t="array" ref="V6632">_xlfn.IFS(Hospital_Emergency_Room_Data[[#This Row],[Day]]&lt;=10,"Start(1-10)",Hospital_Emergency_Room_Data[[#This Row],[Day]]&lt;=20,"Middle(11-20)",Hospital_Emergency_Room_Data[[#This Row],[Day]]&gt;20,"End(21-30)")</f>
        <v>Start(1-10)</v>
      </c>
    </row>
    <row r="6633" spans="1:22">
      <c r="A6633">
        <v>617791591</v>
      </c>
      <c r="B6633" t="s">
        <v>6636</v>
      </c>
      <c r="C6633" s="1">
        <v>45324</v>
      </c>
      <c r="D6633" t="str">
        <f>TEXT(Hospital_Emergency_Room_Data[[#This Row],[Patient Admission Date]],"mmm")</f>
        <v>Feb</v>
      </c>
      <c r="E6633">
        <f>YEAR(Hospital_Emergency_Room_Data[[#This Row],[Patient Admission Date]])</f>
        <v>2024</v>
      </c>
      <c r="F6633" s="2">
        <v>0.49722222222222223</v>
      </c>
      <c r="G6633" s="8" t="str">
        <f>TEXT(Hospital_Emergency_Room_Data[[#This Row],[Patient Admission Date]],"dddd")</f>
        <v>Friday</v>
      </c>
      <c r="H6633" t="s">
        <v>41</v>
      </c>
      <c r="I6633">
        <v>22</v>
      </c>
      <c r="J6633" s="5" t="s">
        <v>9220</v>
      </c>
      <c r="K6633" t="s">
        <v>8</v>
      </c>
      <c r="L6633" t="s">
        <v>13</v>
      </c>
      <c r="M6633" t="s">
        <v>9210</v>
      </c>
      <c r="N6633">
        <v>4</v>
      </c>
      <c r="O6633">
        <v>45</v>
      </c>
      <c r="P6633" t="s">
        <v>9225</v>
      </c>
      <c r="Q6633">
        <v>2</v>
      </c>
      <c r="R6633">
        <v>11</v>
      </c>
      <c r="S6633" t="s">
        <v>9255</v>
      </c>
      <c r="T6633" t="s">
        <v>9263</v>
      </c>
      <c r="U6633" t="s">
        <v>9300</v>
      </c>
      <c r="V6633" t="str" cm="1">
        <f t="array" ref="V6633">_xlfn.IFS(Hospital_Emergency_Room_Data[[#This Row],[Day]]&lt;=10,"Start(1-10)",Hospital_Emergency_Room_Data[[#This Row],[Day]]&lt;=20,"Middle(11-20)",Hospital_Emergency_Room_Data[[#This Row],[Day]]&gt;20,"End(21-30)")</f>
        <v>Start(1-10)</v>
      </c>
    </row>
    <row r="6634" spans="1:22">
      <c r="A6634">
        <v>333729284</v>
      </c>
      <c r="B6634" t="s">
        <v>6637</v>
      </c>
      <c r="C6634" s="1">
        <v>45443</v>
      </c>
      <c r="D6634" t="str">
        <f>TEXT(Hospital_Emergency_Room_Data[[#This Row],[Patient Admission Date]],"mmm")</f>
        <v>May</v>
      </c>
      <c r="E6634">
        <f>YEAR(Hospital_Emergency_Room_Data[[#This Row],[Patient Admission Date]])</f>
        <v>2024</v>
      </c>
      <c r="F6634" s="2">
        <v>0.13333333333333333</v>
      </c>
      <c r="G6634" s="8" t="str">
        <f>TEXT(Hospital_Emergency_Room_Data[[#This Row],[Patient Admission Date]],"dddd")</f>
        <v>Friday</v>
      </c>
      <c r="H6634" t="s">
        <v>41</v>
      </c>
      <c r="I6634">
        <v>65</v>
      </c>
      <c r="J6634" s="5" t="s">
        <v>9217</v>
      </c>
      <c r="K6634" t="s">
        <v>8</v>
      </c>
      <c r="L6634" t="s">
        <v>13</v>
      </c>
      <c r="M6634" t="s">
        <v>9210</v>
      </c>
      <c r="N6634">
        <v>4</v>
      </c>
      <c r="O6634">
        <v>44</v>
      </c>
      <c r="P6634" t="s">
        <v>9225</v>
      </c>
      <c r="Q6634">
        <v>31</v>
      </c>
      <c r="R6634">
        <v>3</v>
      </c>
      <c r="S6634" t="s">
        <v>9258</v>
      </c>
      <c r="T6634" t="s">
        <v>9264</v>
      </c>
      <c r="U6634" t="s">
        <v>9300</v>
      </c>
      <c r="V6634" t="str" cm="1">
        <f t="array" ref="V6634">_xlfn.IFS(Hospital_Emergency_Room_Data[[#This Row],[Day]]&lt;=10,"Start(1-10)",Hospital_Emergency_Room_Data[[#This Row],[Day]]&lt;=20,"Middle(11-20)",Hospital_Emergency_Room_Data[[#This Row],[Day]]&gt;20,"End(21-30)")</f>
        <v>End(21-30)</v>
      </c>
    </row>
    <row r="6635" spans="1:22">
      <c r="A6635">
        <v>826422244</v>
      </c>
      <c r="B6635" t="s">
        <v>6638</v>
      </c>
      <c r="C6635" s="1">
        <v>45566</v>
      </c>
      <c r="D6635" t="str">
        <f>TEXT(Hospital_Emergency_Room_Data[[#This Row],[Patient Admission Date]],"mmm")</f>
        <v>Oct</v>
      </c>
      <c r="E6635">
        <f>YEAR(Hospital_Emergency_Room_Data[[#This Row],[Patient Admission Date]])</f>
        <v>2024</v>
      </c>
      <c r="F6635" s="2">
        <v>9.2361111111111116E-2</v>
      </c>
      <c r="G6635" s="8" t="str">
        <f>TEXT(Hospital_Emergency_Room_Data[[#This Row],[Patient Admission Date]],"dddd")</f>
        <v>Tuesday</v>
      </c>
      <c r="H6635" t="s">
        <v>41</v>
      </c>
      <c r="I6635">
        <v>77</v>
      </c>
      <c r="J6635" s="5" t="s">
        <v>9222</v>
      </c>
      <c r="K6635" t="s">
        <v>8</v>
      </c>
      <c r="L6635" t="s">
        <v>13</v>
      </c>
      <c r="M6635" t="s">
        <v>9210</v>
      </c>
      <c r="N6635">
        <v>4</v>
      </c>
      <c r="O6635">
        <v>32</v>
      </c>
      <c r="P6635" t="s">
        <v>9225</v>
      </c>
      <c r="Q6635">
        <v>1</v>
      </c>
      <c r="R6635">
        <v>2</v>
      </c>
      <c r="S6635" t="s">
        <v>9258</v>
      </c>
      <c r="T6635" t="s">
        <v>9263</v>
      </c>
      <c r="U6635" t="s">
        <v>9300</v>
      </c>
      <c r="V6635" t="str" cm="1">
        <f t="array" ref="V6635">_xlfn.IFS(Hospital_Emergency_Room_Data[[#This Row],[Day]]&lt;=10,"Start(1-10)",Hospital_Emergency_Room_Data[[#This Row],[Day]]&lt;=20,"Middle(11-20)",Hospital_Emergency_Room_Data[[#This Row],[Day]]&gt;20,"End(21-30)")</f>
        <v>Start(1-10)</v>
      </c>
    </row>
    <row r="6636" spans="1:22">
      <c r="A6636">
        <v>537412556</v>
      </c>
      <c r="B6636" t="s">
        <v>6639</v>
      </c>
      <c r="C6636" s="1">
        <v>45570</v>
      </c>
      <c r="D6636" t="str">
        <f>TEXT(Hospital_Emergency_Room_Data[[#This Row],[Patient Admission Date]],"mmm")</f>
        <v>Oct</v>
      </c>
      <c r="E6636">
        <f>YEAR(Hospital_Emergency_Room_Data[[#This Row],[Patient Admission Date]])</f>
        <v>2024</v>
      </c>
      <c r="F6636" s="2">
        <v>0.46666666666666667</v>
      </c>
      <c r="G6636" s="8" t="str">
        <f>TEXT(Hospital_Emergency_Room_Data[[#This Row],[Patient Admission Date]],"dddd")</f>
        <v>Saturday</v>
      </c>
      <c r="H6636" t="s">
        <v>41</v>
      </c>
      <c r="I6636">
        <v>40</v>
      </c>
      <c r="J6636" s="5" t="s">
        <v>9223</v>
      </c>
      <c r="K6636" t="s">
        <v>8</v>
      </c>
      <c r="L6636" t="s">
        <v>13</v>
      </c>
      <c r="M6636" t="s">
        <v>9210</v>
      </c>
      <c r="N6636">
        <v>4</v>
      </c>
      <c r="O6636">
        <v>40</v>
      </c>
      <c r="P6636" t="s">
        <v>9225</v>
      </c>
      <c r="Q6636">
        <v>5</v>
      </c>
      <c r="R6636">
        <v>11</v>
      </c>
      <c r="S6636" t="s">
        <v>9255</v>
      </c>
      <c r="T6636" t="s">
        <v>9263</v>
      </c>
      <c r="U6636" t="s">
        <v>9300</v>
      </c>
      <c r="V6636" t="str" cm="1">
        <f t="array" ref="V6636">_xlfn.IFS(Hospital_Emergency_Room_Data[[#This Row],[Day]]&lt;=10,"Start(1-10)",Hospital_Emergency_Room_Data[[#This Row],[Day]]&lt;=20,"Middle(11-20)",Hospital_Emergency_Room_Data[[#This Row],[Day]]&gt;20,"End(21-30)")</f>
        <v>Start(1-10)</v>
      </c>
    </row>
    <row r="6637" spans="1:22">
      <c r="A6637">
        <v>592211803</v>
      </c>
      <c r="B6637" t="s">
        <v>6640</v>
      </c>
      <c r="C6637" s="1">
        <v>45220</v>
      </c>
      <c r="D6637" t="str">
        <f>TEXT(Hospital_Emergency_Room_Data[[#This Row],[Patient Admission Date]],"mmm")</f>
        <v>Oct</v>
      </c>
      <c r="E6637">
        <f>YEAR(Hospital_Emergency_Room_Data[[#This Row],[Patient Admission Date]])</f>
        <v>2023</v>
      </c>
      <c r="F6637" s="2">
        <v>4.2361111111111113E-2</v>
      </c>
      <c r="G6637" s="8" t="str">
        <f>TEXT(Hospital_Emergency_Room_Data[[#This Row],[Patient Admission Date]],"dddd")</f>
        <v>Saturday</v>
      </c>
      <c r="H6637" t="s">
        <v>41</v>
      </c>
      <c r="I6637">
        <v>46</v>
      </c>
      <c r="J6637" s="5" t="s">
        <v>9219</v>
      </c>
      <c r="K6637" t="s">
        <v>8</v>
      </c>
      <c r="L6637" t="s">
        <v>13</v>
      </c>
      <c r="M6637" t="s">
        <v>9210</v>
      </c>
      <c r="N6637">
        <v>5</v>
      </c>
      <c r="O6637">
        <v>24</v>
      </c>
      <c r="P6637" t="s">
        <v>9226</v>
      </c>
      <c r="Q6637">
        <v>21</v>
      </c>
      <c r="R6637">
        <v>1</v>
      </c>
      <c r="S6637" t="s">
        <v>9258</v>
      </c>
      <c r="T6637" t="s">
        <v>9262</v>
      </c>
      <c r="U6637" t="s">
        <v>9282</v>
      </c>
      <c r="V6637" t="str" cm="1">
        <f t="array" ref="V6637">_xlfn.IFS(Hospital_Emergency_Room_Data[[#This Row],[Day]]&lt;=10,"Start(1-10)",Hospital_Emergency_Room_Data[[#This Row],[Day]]&lt;=20,"Middle(11-20)",Hospital_Emergency_Room_Data[[#This Row],[Day]]&gt;20,"End(21-30)")</f>
        <v>End(21-30)</v>
      </c>
    </row>
    <row r="6638" spans="1:22">
      <c r="A6638">
        <v>659128843</v>
      </c>
      <c r="B6638" t="s">
        <v>6641</v>
      </c>
      <c r="C6638" s="1">
        <v>45056</v>
      </c>
      <c r="D6638" t="str">
        <f>TEXT(Hospital_Emergency_Room_Data[[#This Row],[Patient Admission Date]],"mmm")</f>
        <v>May</v>
      </c>
      <c r="E6638">
        <f>YEAR(Hospital_Emergency_Room_Data[[#This Row],[Patient Admission Date]])</f>
        <v>2023</v>
      </c>
      <c r="F6638" s="2">
        <v>0.69374999999999998</v>
      </c>
      <c r="G6638" s="8" t="str">
        <f>TEXT(Hospital_Emergency_Room_Data[[#This Row],[Patient Admission Date]],"dddd")</f>
        <v>Wednesday</v>
      </c>
      <c r="H6638" t="s">
        <v>41</v>
      </c>
      <c r="I6638">
        <v>48</v>
      </c>
      <c r="J6638" s="5" t="s">
        <v>9219</v>
      </c>
      <c r="K6638" t="s">
        <v>8</v>
      </c>
      <c r="L6638" t="s">
        <v>13</v>
      </c>
      <c r="M6638" t="s">
        <v>9210</v>
      </c>
      <c r="N6638">
        <v>6</v>
      </c>
      <c r="O6638">
        <v>12</v>
      </c>
      <c r="P6638" t="s">
        <v>9226</v>
      </c>
      <c r="Q6638">
        <v>10</v>
      </c>
      <c r="R6638">
        <v>16</v>
      </c>
      <c r="S6638" t="s">
        <v>9257</v>
      </c>
      <c r="T6638" t="s">
        <v>9265</v>
      </c>
      <c r="U6638" t="s">
        <v>9282</v>
      </c>
      <c r="V6638" t="str" cm="1">
        <f t="array" ref="V6638">_xlfn.IFS(Hospital_Emergency_Room_Data[[#This Row],[Day]]&lt;=10,"Start(1-10)",Hospital_Emergency_Room_Data[[#This Row],[Day]]&lt;=20,"Middle(11-20)",Hospital_Emergency_Room_Data[[#This Row],[Day]]&gt;20,"End(21-30)")</f>
        <v>Start(1-10)</v>
      </c>
    </row>
    <row r="6639" spans="1:22">
      <c r="A6639">
        <v>618265226</v>
      </c>
      <c r="B6639" t="s">
        <v>6642</v>
      </c>
      <c r="C6639" s="1">
        <v>45583</v>
      </c>
      <c r="D6639" t="str">
        <f>TEXT(Hospital_Emergency_Room_Data[[#This Row],[Patient Admission Date]],"mmm")</f>
        <v>Oct</v>
      </c>
      <c r="E6639">
        <f>YEAR(Hospital_Emergency_Room_Data[[#This Row],[Patient Admission Date]])</f>
        <v>2024</v>
      </c>
      <c r="F6639" s="2">
        <v>0.25763888888888886</v>
      </c>
      <c r="G6639" s="8" t="str">
        <f>TEXT(Hospital_Emergency_Room_Data[[#This Row],[Patient Admission Date]],"dddd")</f>
        <v>Friday</v>
      </c>
      <c r="H6639" t="s">
        <v>41</v>
      </c>
      <c r="I6639">
        <v>67</v>
      </c>
      <c r="J6639" s="5" t="s">
        <v>9217</v>
      </c>
      <c r="K6639" t="s">
        <v>8</v>
      </c>
      <c r="L6639" t="s">
        <v>13</v>
      </c>
      <c r="M6639" t="s">
        <v>9210</v>
      </c>
      <c r="N6639">
        <v>6</v>
      </c>
      <c r="O6639">
        <v>19</v>
      </c>
      <c r="P6639" t="s">
        <v>9226</v>
      </c>
      <c r="Q6639">
        <v>18</v>
      </c>
      <c r="R6639">
        <v>6</v>
      </c>
      <c r="S6639" t="s">
        <v>9255</v>
      </c>
      <c r="T6639" t="s">
        <v>9262</v>
      </c>
      <c r="U6639" t="s">
        <v>9282</v>
      </c>
      <c r="V6639" t="str" cm="1">
        <f t="array" ref="V6639">_xlfn.IFS(Hospital_Emergency_Room_Data[[#This Row],[Day]]&lt;=10,"Start(1-10)",Hospital_Emergency_Room_Data[[#This Row],[Day]]&lt;=20,"Middle(11-20)",Hospital_Emergency_Room_Data[[#This Row],[Day]]&gt;20,"End(21-30)")</f>
        <v>Middle(11-20)</v>
      </c>
    </row>
    <row r="6640" spans="1:22">
      <c r="A6640">
        <v>624136007</v>
      </c>
      <c r="B6640" t="s">
        <v>6643</v>
      </c>
      <c r="C6640" s="1">
        <v>45107</v>
      </c>
      <c r="D6640" t="str">
        <f>TEXT(Hospital_Emergency_Room_Data[[#This Row],[Patient Admission Date]],"mmm")</f>
        <v>Jun</v>
      </c>
      <c r="E6640">
        <f>YEAR(Hospital_Emergency_Room_Data[[#This Row],[Patient Admission Date]])</f>
        <v>2023</v>
      </c>
      <c r="F6640" s="2">
        <v>0.37361111111111112</v>
      </c>
      <c r="G6640" s="8" t="str">
        <f>TEXT(Hospital_Emergency_Room_Data[[#This Row],[Patient Admission Date]],"dddd")</f>
        <v>Friday</v>
      </c>
      <c r="H6640" t="s">
        <v>41</v>
      </c>
      <c r="I6640">
        <v>20</v>
      </c>
      <c r="J6640" s="5" t="s">
        <v>9220</v>
      </c>
      <c r="K6640" t="s">
        <v>8</v>
      </c>
      <c r="L6640" t="s">
        <v>13</v>
      </c>
      <c r="M6640" t="s">
        <v>9210</v>
      </c>
      <c r="N6640">
        <v>6</v>
      </c>
      <c r="O6640">
        <v>25</v>
      </c>
      <c r="P6640" t="s">
        <v>9226</v>
      </c>
      <c r="Q6640">
        <v>30</v>
      </c>
      <c r="R6640">
        <v>8</v>
      </c>
      <c r="S6640" t="s">
        <v>9255</v>
      </c>
      <c r="T6640" t="s">
        <v>9264</v>
      </c>
      <c r="U6640" t="s">
        <v>9282</v>
      </c>
      <c r="V6640" t="str" cm="1">
        <f t="array" ref="V6640">_xlfn.IFS(Hospital_Emergency_Room_Data[[#This Row],[Day]]&lt;=10,"Start(1-10)",Hospital_Emergency_Room_Data[[#This Row],[Day]]&lt;=20,"Middle(11-20)",Hospital_Emergency_Room_Data[[#This Row],[Day]]&gt;20,"End(21-30)")</f>
        <v>End(21-30)</v>
      </c>
    </row>
    <row r="6641" spans="1:22">
      <c r="A6641">
        <v>741759648</v>
      </c>
      <c r="B6641" t="s">
        <v>6644</v>
      </c>
      <c r="C6641" s="1">
        <v>45564</v>
      </c>
      <c r="D6641" t="str">
        <f>TEXT(Hospital_Emergency_Room_Data[[#This Row],[Patient Admission Date]],"mmm")</f>
        <v>Sep</v>
      </c>
      <c r="E6641">
        <f>YEAR(Hospital_Emergency_Room_Data[[#This Row],[Patient Admission Date]])</f>
        <v>2024</v>
      </c>
      <c r="F6641" s="2">
        <v>0.19027777777777777</v>
      </c>
      <c r="G6641" s="8" t="str">
        <f>TEXT(Hospital_Emergency_Room_Data[[#This Row],[Patient Admission Date]],"dddd")</f>
        <v>Sunday</v>
      </c>
      <c r="H6641" t="s">
        <v>41</v>
      </c>
      <c r="I6641">
        <v>41</v>
      </c>
      <c r="J6641" s="5" t="s">
        <v>9223</v>
      </c>
      <c r="K6641" t="s">
        <v>8</v>
      </c>
      <c r="L6641" t="s">
        <v>13</v>
      </c>
      <c r="M6641" t="s">
        <v>9210</v>
      </c>
      <c r="N6641">
        <v>6</v>
      </c>
      <c r="O6641">
        <v>13</v>
      </c>
      <c r="P6641" t="s">
        <v>9226</v>
      </c>
      <c r="Q6641">
        <v>29</v>
      </c>
      <c r="R6641">
        <v>4</v>
      </c>
      <c r="S6641" t="s">
        <v>9258</v>
      </c>
      <c r="T6641" t="s">
        <v>9264</v>
      </c>
      <c r="U6641" t="s">
        <v>9282</v>
      </c>
      <c r="V6641" t="str" cm="1">
        <f t="array" ref="V6641">_xlfn.IFS(Hospital_Emergency_Room_Data[[#This Row],[Day]]&lt;=10,"Start(1-10)",Hospital_Emergency_Room_Data[[#This Row],[Day]]&lt;=20,"Middle(11-20)",Hospital_Emergency_Room_Data[[#This Row],[Day]]&gt;20,"End(21-30)")</f>
        <v>End(21-30)</v>
      </c>
    </row>
    <row r="6642" spans="1:22">
      <c r="A6642">
        <v>543169545</v>
      </c>
      <c r="B6642" t="s">
        <v>6645</v>
      </c>
      <c r="C6642" s="1">
        <v>45539</v>
      </c>
      <c r="D6642" t="str">
        <f>TEXT(Hospital_Emergency_Room_Data[[#This Row],[Patient Admission Date]],"mmm")</f>
        <v>Sep</v>
      </c>
      <c r="E6642">
        <f>YEAR(Hospital_Emergency_Room_Data[[#This Row],[Patient Admission Date]])</f>
        <v>2024</v>
      </c>
      <c r="F6642" s="2">
        <v>0.53541666666666665</v>
      </c>
      <c r="G6642" s="8" t="str">
        <f>TEXT(Hospital_Emergency_Room_Data[[#This Row],[Patient Admission Date]],"dddd")</f>
        <v>Wednesday</v>
      </c>
      <c r="H6642" t="s">
        <v>41</v>
      </c>
      <c r="I6642">
        <v>62</v>
      </c>
      <c r="J6642" s="5" t="s">
        <v>9217</v>
      </c>
      <c r="K6642" t="s">
        <v>8</v>
      </c>
      <c r="L6642" t="s">
        <v>13</v>
      </c>
      <c r="M6642" t="s">
        <v>9210</v>
      </c>
      <c r="N6642">
        <v>7</v>
      </c>
      <c r="O6642">
        <v>39</v>
      </c>
      <c r="P6642" t="s">
        <v>9225</v>
      </c>
      <c r="Q6642">
        <v>4</v>
      </c>
      <c r="R6642">
        <v>12</v>
      </c>
      <c r="S6642" t="s">
        <v>9257</v>
      </c>
      <c r="T6642" t="s">
        <v>9263</v>
      </c>
      <c r="U6642" t="s">
        <v>9300</v>
      </c>
      <c r="V6642" t="str" cm="1">
        <f t="array" ref="V6642">_xlfn.IFS(Hospital_Emergency_Room_Data[[#This Row],[Day]]&lt;=10,"Start(1-10)",Hospital_Emergency_Room_Data[[#This Row],[Day]]&lt;=20,"Middle(11-20)",Hospital_Emergency_Room_Data[[#This Row],[Day]]&gt;20,"End(21-30)")</f>
        <v>Start(1-10)</v>
      </c>
    </row>
    <row r="6643" spans="1:22">
      <c r="A6643">
        <v>595858863</v>
      </c>
      <c r="B6643" t="s">
        <v>6646</v>
      </c>
      <c r="C6643" s="1">
        <v>45208</v>
      </c>
      <c r="D6643" t="str">
        <f>TEXT(Hospital_Emergency_Room_Data[[#This Row],[Patient Admission Date]],"mmm")</f>
        <v>Oct</v>
      </c>
      <c r="E6643">
        <f>YEAR(Hospital_Emergency_Room_Data[[#This Row],[Patient Admission Date]])</f>
        <v>2023</v>
      </c>
      <c r="F6643" s="2">
        <v>0.98472222222222228</v>
      </c>
      <c r="G6643" s="8" t="str">
        <f>TEXT(Hospital_Emergency_Room_Data[[#This Row],[Patient Admission Date]],"dddd")</f>
        <v>Monday</v>
      </c>
      <c r="H6643" t="s">
        <v>41</v>
      </c>
      <c r="I6643">
        <v>9</v>
      </c>
      <c r="J6643" s="5" t="s">
        <v>9221</v>
      </c>
      <c r="K6643" t="s">
        <v>8</v>
      </c>
      <c r="L6643" t="s">
        <v>13</v>
      </c>
      <c r="M6643" t="s">
        <v>9210</v>
      </c>
      <c r="N6643">
        <v>7</v>
      </c>
      <c r="O6643">
        <v>38</v>
      </c>
      <c r="P6643" t="s">
        <v>9225</v>
      </c>
      <c r="Q6643">
        <v>9</v>
      </c>
      <c r="R6643">
        <v>23</v>
      </c>
      <c r="S6643" t="s">
        <v>9256</v>
      </c>
      <c r="T6643" t="s">
        <v>9265</v>
      </c>
      <c r="U6643" t="s">
        <v>9300</v>
      </c>
      <c r="V6643" t="str" cm="1">
        <f t="array" ref="V6643">_xlfn.IFS(Hospital_Emergency_Room_Data[[#This Row],[Day]]&lt;=10,"Start(1-10)",Hospital_Emergency_Room_Data[[#This Row],[Day]]&lt;=20,"Middle(11-20)",Hospital_Emergency_Room_Data[[#This Row],[Day]]&gt;20,"End(21-30)")</f>
        <v>Start(1-10)</v>
      </c>
    </row>
    <row r="6644" spans="1:22">
      <c r="A6644">
        <v>805866081</v>
      </c>
      <c r="B6644" t="s">
        <v>6647</v>
      </c>
      <c r="C6644" s="1">
        <v>45475</v>
      </c>
      <c r="D6644" t="str">
        <f>TEXT(Hospital_Emergency_Room_Data[[#This Row],[Patient Admission Date]],"mmm")</f>
        <v>Jul</v>
      </c>
      <c r="E6644">
        <f>YEAR(Hospital_Emergency_Room_Data[[#This Row],[Patient Admission Date]])</f>
        <v>2024</v>
      </c>
      <c r="F6644" s="2">
        <v>0.29097222222222224</v>
      </c>
      <c r="G6644" s="8" t="str">
        <f>TEXT(Hospital_Emergency_Room_Data[[#This Row],[Patient Admission Date]],"dddd")</f>
        <v>Tuesday</v>
      </c>
      <c r="H6644" t="s">
        <v>41</v>
      </c>
      <c r="I6644">
        <v>73</v>
      </c>
      <c r="J6644" s="5" t="s">
        <v>9222</v>
      </c>
      <c r="K6644" t="s">
        <v>8</v>
      </c>
      <c r="L6644" t="s">
        <v>13</v>
      </c>
      <c r="M6644" t="s">
        <v>9210</v>
      </c>
      <c r="N6644">
        <v>7</v>
      </c>
      <c r="O6644">
        <v>25</v>
      </c>
      <c r="P6644" t="s">
        <v>9226</v>
      </c>
      <c r="Q6644">
        <v>2</v>
      </c>
      <c r="R6644">
        <v>6</v>
      </c>
      <c r="S6644" t="s">
        <v>9255</v>
      </c>
      <c r="T6644" t="s">
        <v>9263</v>
      </c>
      <c r="U6644" t="s">
        <v>9282</v>
      </c>
      <c r="V6644" t="str" cm="1">
        <f t="array" ref="V6644">_xlfn.IFS(Hospital_Emergency_Room_Data[[#This Row],[Day]]&lt;=10,"Start(1-10)",Hospital_Emergency_Room_Data[[#This Row],[Day]]&lt;=20,"Middle(11-20)",Hospital_Emergency_Room_Data[[#This Row],[Day]]&gt;20,"End(21-30)")</f>
        <v>Start(1-10)</v>
      </c>
    </row>
    <row r="6645" spans="1:22">
      <c r="A6645">
        <v>387554585</v>
      </c>
      <c r="B6645" t="s">
        <v>6648</v>
      </c>
      <c r="C6645" s="1">
        <v>45129</v>
      </c>
      <c r="D6645" t="str">
        <f>TEXT(Hospital_Emergency_Room_Data[[#This Row],[Patient Admission Date]],"mmm")</f>
        <v>Jul</v>
      </c>
      <c r="E6645">
        <f>YEAR(Hospital_Emergency_Room_Data[[#This Row],[Patient Admission Date]])</f>
        <v>2023</v>
      </c>
      <c r="F6645" s="2">
        <v>9.2361111111111116E-2</v>
      </c>
      <c r="G6645" s="8" t="str">
        <f>TEXT(Hospital_Emergency_Room_Data[[#This Row],[Patient Admission Date]],"dddd")</f>
        <v>Saturday</v>
      </c>
      <c r="H6645" t="s">
        <v>41</v>
      </c>
      <c r="I6645">
        <v>7</v>
      </c>
      <c r="J6645" s="5" t="s">
        <v>9221</v>
      </c>
      <c r="K6645" t="s">
        <v>8</v>
      </c>
      <c r="L6645" t="s">
        <v>13</v>
      </c>
      <c r="M6645" t="s">
        <v>9210</v>
      </c>
      <c r="N6645">
        <v>7</v>
      </c>
      <c r="O6645">
        <v>40</v>
      </c>
      <c r="P6645" t="s">
        <v>9225</v>
      </c>
      <c r="Q6645">
        <v>22</v>
      </c>
      <c r="R6645">
        <v>2</v>
      </c>
      <c r="S6645" t="s">
        <v>9258</v>
      </c>
      <c r="T6645" t="s">
        <v>9264</v>
      </c>
      <c r="U6645" t="s">
        <v>9300</v>
      </c>
      <c r="V6645" t="str" cm="1">
        <f t="array" ref="V6645">_xlfn.IFS(Hospital_Emergency_Room_Data[[#This Row],[Day]]&lt;=10,"Start(1-10)",Hospital_Emergency_Room_Data[[#This Row],[Day]]&lt;=20,"Middle(11-20)",Hospital_Emergency_Room_Data[[#This Row],[Day]]&gt;20,"End(21-30)")</f>
        <v>End(21-30)</v>
      </c>
    </row>
    <row r="6646" spans="1:22">
      <c r="A6646">
        <v>157114628</v>
      </c>
      <c r="B6646" t="s">
        <v>6649</v>
      </c>
      <c r="C6646" s="1">
        <v>45341</v>
      </c>
      <c r="D6646" t="str">
        <f>TEXT(Hospital_Emergency_Room_Data[[#This Row],[Patient Admission Date]],"mmm")</f>
        <v>Feb</v>
      </c>
      <c r="E6646">
        <f>YEAR(Hospital_Emergency_Room_Data[[#This Row],[Patient Admission Date]])</f>
        <v>2024</v>
      </c>
      <c r="F6646" s="2">
        <v>0.78333333333333333</v>
      </c>
      <c r="G6646" s="8" t="str">
        <f>TEXT(Hospital_Emergency_Room_Data[[#This Row],[Patient Admission Date]],"dddd")</f>
        <v>Monday</v>
      </c>
      <c r="H6646" t="s">
        <v>41</v>
      </c>
      <c r="I6646">
        <v>16</v>
      </c>
      <c r="J6646" s="5" t="s">
        <v>9220</v>
      </c>
      <c r="K6646" t="s">
        <v>8</v>
      </c>
      <c r="L6646" t="s">
        <v>13</v>
      </c>
      <c r="M6646" t="s">
        <v>9210</v>
      </c>
      <c r="N6646">
        <v>7</v>
      </c>
      <c r="O6646">
        <v>54</v>
      </c>
      <c r="P6646" t="s">
        <v>9225</v>
      </c>
      <c r="Q6646">
        <v>19</v>
      </c>
      <c r="R6646">
        <v>18</v>
      </c>
      <c r="S6646" t="s">
        <v>9256</v>
      </c>
      <c r="T6646" t="s">
        <v>9262</v>
      </c>
      <c r="U6646" t="s">
        <v>9283</v>
      </c>
      <c r="V6646" t="str" cm="1">
        <f t="array" ref="V6646">_xlfn.IFS(Hospital_Emergency_Room_Data[[#This Row],[Day]]&lt;=10,"Start(1-10)",Hospital_Emergency_Room_Data[[#This Row],[Day]]&lt;=20,"Middle(11-20)",Hospital_Emergency_Room_Data[[#This Row],[Day]]&gt;20,"End(21-30)")</f>
        <v>Middle(11-20)</v>
      </c>
    </row>
    <row r="6647" spans="1:22">
      <c r="A6647">
        <v>155623819</v>
      </c>
      <c r="B6647" t="s">
        <v>6650</v>
      </c>
      <c r="C6647" s="1">
        <v>45514</v>
      </c>
      <c r="D6647" t="str">
        <f>TEXT(Hospital_Emergency_Room_Data[[#This Row],[Patient Admission Date]],"mmm")</f>
        <v>Aug</v>
      </c>
      <c r="E6647">
        <f>YEAR(Hospital_Emergency_Room_Data[[#This Row],[Patient Admission Date]])</f>
        <v>2024</v>
      </c>
      <c r="F6647" s="2">
        <v>0.27152777777777776</v>
      </c>
      <c r="G6647" s="8" t="str">
        <f>TEXT(Hospital_Emergency_Room_Data[[#This Row],[Patient Admission Date]],"dddd")</f>
        <v>Saturday</v>
      </c>
      <c r="H6647" t="s">
        <v>41</v>
      </c>
      <c r="I6647">
        <v>39</v>
      </c>
      <c r="J6647" s="5" t="s">
        <v>9223</v>
      </c>
      <c r="K6647" t="s">
        <v>8</v>
      </c>
      <c r="L6647" t="s">
        <v>13</v>
      </c>
      <c r="M6647" t="s">
        <v>9210</v>
      </c>
      <c r="N6647">
        <v>7</v>
      </c>
      <c r="O6647">
        <v>53</v>
      </c>
      <c r="P6647" t="s">
        <v>9225</v>
      </c>
      <c r="Q6647">
        <v>10</v>
      </c>
      <c r="R6647">
        <v>6</v>
      </c>
      <c r="S6647" t="s">
        <v>9255</v>
      </c>
      <c r="T6647" t="s">
        <v>9265</v>
      </c>
      <c r="U6647" t="s">
        <v>9283</v>
      </c>
      <c r="V6647" t="str" cm="1">
        <f t="array" ref="V6647">_xlfn.IFS(Hospital_Emergency_Room_Data[[#This Row],[Day]]&lt;=10,"Start(1-10)",Hospital_Emergency_Room_Data[[#This Row],[Day]]&lt;=20,"Middle(11-20)",Hospital_Emergency_Room_Data[[#This Row],[Day]]&gt;20,"End(21-30)")</f>
        <v>Start(1-10)</v>
      </c>
    </row>
    <row r="6648" spans="1:22">
      <c r="A6648">
        <v>342849323</v>
      </c>
      <c r="B6648" t="s">
        <v>6651</v>
      </c>
      <c r="C6648" s="1">
        <v>45029</v>
      </c>
      <c r="D6648" t="str">
        <f>TEXT(Hospital_Emergency_Room_Data[[#This Row],[Patient Admission Date]],"mmm")</f>
        <v>Apr</v>
      </c>
      <c r="E6648">
        <f>YEAR(Hospital_Emergency_Room_Data[[#This Row],[Patient Admission Date]])</f>
        <v>2023</v>
      </c>
      <c r="F6648" s="2">
        <v>0.75277777777777777</v>
      </c>
      <c r="G6648" s="8" t="str">
        <f>TEXT(Hospital_Emergency_Room_Data[[#This Row],[Patient Admission Date]],"dddd")</f>
        <v>Thursday</v>
      </c>
      <c r="H6648" t="s">
        <v>41</v>
      </c>
      <c r="I6648">
        <v>29</v>
      </c>
      <c r="J6648" s="5" t="s">
        <v>9220</v>
      </c>
      <c r="K6648" t="s">
        <v>8</v>
      </c>
      <c r="L6648" t="s">
        <v>13</v>
      </c>
      <c r="M6648" t="s">
        <v>9210</v>
      </c>
      <c r="N6648">
        <v>8</v>
      </c>
      <c r="O6648">
        <v>17</v>
      </c>
      <c r="P6648" t="s">
        <v>9226</v>
      </c>
      <c r="Q6648">
        <v>13</v>
      </c>
      <c r="R6648">
        <v>18</v>
      </c>
      <c r="S6648" t="s">
        <v>9256</v>
      </c>
      <c r="T6648" t="s">
        <v>9265</v>
      </c>
      <c r="U6648" t="s">
        <v>9282</v>
      </c>
      <c r="V6648" t="str" cm="1">
        <f t="array" ref="V6648">_xlfn.IFS(Hospital_Emergency_Room_Data[[#This Row],[Day]]&lt;=10,"Start(1-10)",Hospital_Emergency_Room_Data[[#This Row],[Day]]&lt;=20,"Middle(11-20)",Hospital_Emergency_Room_Data[[#This Row],[Day]]&gt;20,"End(21-30)")</f>
        <v>Middle(11-20)</v>
      </c>
    </row>
    <row r="6649" spans="1:22">
      <c r="A6649">
        <v>856360014</v>
      </c>
      <c r="B6649" t="s">
        <v>6652</v>
      </c>
      <c r="C6649" s="1">
        <v>45282</v>
      </c>
      <c r="D6649" t="str">
        <f>TEXT(Hospital_Emergency_Room_Data[[#This Row],[Patient Admission Date]],"mmm")</f>
        <v>Dec</v>
      </c>
      <c r="E6649">
        <f>YEAR(Hospital_Emergency_Room_Data[[#This Row],[Patient Admission Date]])</f>
        <v>2023</v>
      </c>
      <c r="F6649" s="2">
        <v>0.88472222222222219</v>
      </c>
      <c r="G6649" s="8" t="str">
        <f>TEXT(Hospital_Emergency_Room_Data[[#This Row],[Patient Admission Date]],"dddd")</f>
        <v>Friday</v>
      </c>
      <c r="H6649" t="s">
        <v>41</v>
      </c>
      <c r="I6649">
        <v>78</v>
      </c>
      <c r="J6649" s="5" t="s">
        <v>9222</v>
      </c>
      <c r="K6649" t="s">
        <v>8</v>
      </c>
      <c r="L6649" t="s">
        <v>13</v>
      </c>
      <c r="M6649" t="s">
        <v>9210</v>
      </c>
      <c r="N6649">
        <v>8</v>
      </c>
      <c r="O6649">
        <v>56</v>
      </c>
      <c r="P6649" t="s">
        <v>9225</v>
      </c>
      <c r="Q6649">
        <v>22</v>
      </c>
      <c r="R6649">
        <v>21</v>
      </c>
      <c r="S6649" t="s">
        <v>9256</v>
      </c>
      <c r="T6649" t="s">
        <v>9264</v>
      </c>
      <c r="U6649" t="s">
        <v>9283</v>
      </c>
      <c r="V6649" t="str" cm="1">
        <f t="array" ref="V6649">_xlfn.IFS(Hospital_Emergency_Room_Data[[#This Row],[Day]]&lt;=10,"Start(1-10)",Hospital_Emergency_Room_Data[[#This Row],[Day]]&lt;=20,"Middle(11-20)",Hospital_Emergency_Room_Data[[#This Row],[Day]]&gt;20,"End(21-30)")</f>
        <v>End(21-30)</v>
      </c>
    </row>
    <row r="6650" spans="1:22">
      <c r="A6650">
        <v>571432792</v>
      </c>
      <c r="B6650" t="s">
        <v>6653</v>
      </c>
      <c r="C6650" s="1">
        <v>45579</v>
      </c>
      <c r="D6650" t="str">
        <f>TEXT(Hospital_Emergency_Room_Data[[#This Row],[Patient Admission Date]],"mmm")</f>
        <v>Oct</v>
      </c>
      <c r="E6650">
        <f>YEAR(Hospital_Emergency_Room_Data[[#This Row],[Patient Admission Date]])</f>
        <v>2024</v>
      </c>
      <c r="F6650" s="2">
        <v>0.34791666666666665</v>
      </c>
      <c r="G6650" s="8" t="str">
        <f>TEXT(Hospital_Emergency_Room_Data[[#This Row],[Patient Admission Date]],"dddd")</f>
        <v>Monday</v>
      </c>
      <c r="H6650" t="s">
        <v>41</v>
      </c>
      <c r="I6650">
        <v>46</v>
      </c>
      <c r="J6650" s="5" t="s">
        <v>9219</v>
      </c>
      <c r="K6650" t="s">
        <v>8</v>
      </c>
      <c r="L6650" t="s">
        <v>13</v>
      </c>
      <c r="M6650" t="s">
        <v>9210</v>
      </c>
      <c r="N6650">
        <v>8</v>
      </c>
      <c r="O6650">
        <v>11</v>
      </c>
      <c r="P6650" t="s">
        <v>9226</v>
      </c>
      <c r="Q6650">
        <v>14</v>
      </c>
      <c r="R6650">
        <v>8</v>
      </c>
      <c r="S6650" t="s">
        <v>9255</v>
      </c>
      <c r="T6650" t="s">
        <v>9265</v>
      </c>
      <c r="U6650" t="s">
        <v>9282</v>
      </c>
      <c r="V6650" t="str" cm="1">
        <f t="array" ref="V6650">_xlfn.IFS(Hospital_Emergency_Room_Data[[#This Row],[Day]]&lt;=10,"Start(1-10)",Hospital_Emergency_Room_Data[[#This Row],[Day]]&lt;=20,"Middle(11-20)",Hospital_Emergency_Room_Data[[#This Row],[Day]]&gt;20,"End(21-30)")</f>
        <v>Middle(11-20)</v>
      </c>
    </row>
    <row r="6651" spans="1:22">
      <c r="A6651">
        <v>832416464</v>
      </c>
      <c r="B6651" t="s">
        <v>6654</v>
      </c>
      <c r="C6651" s="1">
        <v>45045</v>
      </c>
      <c r="D6651" t="str">
        <f>TEXT(Hospital_Emergency_Room_Data[[#This Row],[Patient Admission Date]],"mmm")</f>
        <v>Apr</v>
      </c>
      <c r="E6651">
        <f>YEAR(Hospital_Emergency_Room_Data[[#This Row],[Patient Admission Date]])</f>
        <v>2023</v>
      </c>
      <c r="F6651" s="2">
        <v>0.88611111111111107</v>
      </c>
      <c r="G6651" s="8" t="str">
        <f>TEXT(Hospital_Emergency_Room_Data[[#This Row],[Patient Admission Date]],"dddd")</f>
        <v>Saturday</v>
      </c>
      <c r="H6651" t="s">
        <v>41</v>
      </c>
      <c r="I6651">
        <v>17</v>
      </c>
      <c r="J6651" s="5" t="s">
        <v>9220</v>
      </c>
      <c r="K6651" t="s">
        <v>8</v>
      </c>
      <c r="L6651" t="s">
        <v>13</v>
      </c>
      <c r="M6651" t="s">
        <v>9210</v>
      </c>
      <c r="N6651">
        <v>9</v>
      </c>
      <c r="O6651">
        <v>55</v>
      </c>
      <c r="P6651" t="s">
        <v>9225</v>
      </c>
      <c r="Q6651">
        <v>29</v>
      </c>
      <c r="R6651">
        <v>21</v>
      </c>
      <c r="S6651" t="s">
        <v>9256</v>
      </c>
      <c r="T6651" t="s">
        <v>9264</v>
      </c>
      <c r="U6651" t="s">
        <v>9283</v>
      </c>
      <c r="V6651" t="str" cm="1">
        <f t="array" ref="V6651">_xlfn.IFS(Hospital_Emergency_Room_Data[[#This Row],[Day]]&lt;=10,"Start(1-10)",Hospital_Emergency_Room_Data[[#This Row],[Day]]&lt;=20,"Middle(11-20)",Hospital_Emergency_Room_Data[[#This Row],[Day]]&gt;20,"End(21-30)")</f>
        <v>End(21-30)</v>
      </c>
    </row>
    <row r="6652" spans="1:22">
      <c r="A6652">
        <v>302535575</v>
      </c>
      <c r="B6652" t="s">
        <v>6655</v>
      </c>
      <c r="C6652" s="1">
        <v>45151</v>
      </c>
      <c r="D6652" t="str">
        <f>TEXT(Hospital_Emergency_Room_Data[[#This Row],[Patient Admission Date]],"mmm")</f>
        <v>Aug</v>
      </c>
      <c r="E6652">
        <f>YEAR(Hospital_Emergency_Room_Data[[#This Row],[Patient Admission Date]])</f>
        <v>2023</v>
      </c>
      <c r="F6652" s="2">
        <v>0.99583333333333335</v>
      </c>
      <c r="G6652" s="8" t="str">
        <f>TEXT(Hospital_Emergency_Room_Data[[#This Row],[Patient Admission Date]],"dddd")</f>
        <v>Sunday</v>
      </c>
      <c r="H6652" t="s">
        <v>41</v>
      </c>
      <c r="I6652">
        <v>22</v>
      </c>
      <c r="J6652" s="5" t="s">
        <v>9220</v>
      </c>
      <c r="K6652" t="s">
        <v>8</v>
      </c>
      <c r="L6652" t="s">
        <v>13</v>
      </c>
      <c r="M6652" t="s">
        <v>9210</v>
      </c>
      <c r="N6652">
        <v>10</v>
      </c>
      <c r="O6652">
        <v>58</v>
      </c>
      <c r="P6652" t="s">
        <v>9225</v>
      </c>
      <c r="Q6652">
        <v>13</v>
      </c>
      <c r="R6652">
        <v>23</v>
      </c>
      <c r="S6652" t="s">
        <v>9256</v>
      </c>
      <c r="T6652" t="s">
        <v>9265</v>
      </c>
      <c r="U6652" t="s">
        <v>9283</v>
      </c>
      <c r="V6652" t="str" cm="1">
        <f t="array" ref="V6652">_xlfn.IFS(Hospital_Emergency_Room_Data[[#This Row],[Day]]&lt;=10,"Start(1-10)",Hospital_Emergency_Room_Data[[#This Row],[Day]]&lt;=20,"Middle(11-20)",Hospital_Emergency_Room_Data[[#This Row],[Day]]&gt;20,"End(21-30)")</f>
        <v>Middle(11-20)</v>
      </c>
    </row>
    <row r="6653" spans="1:22">
      <c r="A6653">
        <v>691676590</v>
      </c>
      <c r="B6653" t="s">
        <v>6656</v>
      </c>
      <c r="C6653" s="1">
        <v>45591</v>
      </c>
      <c r="D6653" t="str">
        <f>TEXT(Hospital_Emergency_Room_Data[[#This Row],[Patient Admission Date]],"mmm")</f>
        <v>Oct</v>
      </c>
      <c r="E6653">
        <f>YEAR(Hospital_Emergency_Room_Data[[#This Row],[Patient Admission Date]])</f>
        <v>2024</v>
      </c>
      <c r="F6653" s="2">
        <v>0.57361111111111107</v>
      </c>
      <c r="G6653" s="8" t="str">
        <f>TEXT(Hospital_Emergency_Room_Data[[#This Row],[Patient Admission Date]],"dddd")</f>
        <v>Saturday</v>
      </c>
      <c r="H6653" t="s">
        <v>41</v>
      </c>
      <c r="I6653">
        <v>45</v>
      </c>
      <c r="J6653" s="5" t="s">
        <v>9219</v>
      </c>
      <c r="K6653" t="s">
        <v>8</v>
      </c>
      <c r="L6653" t="s">
        <v>50</v>
      </c>
      <c r="M6653" t="s">
        <v>9210</v>
      </c>
      <c r="O6653">
        <v>34</v>
      </c>
      <c r="P6653" t="s">
        <v>9225</v>
      </c>
      <c r="Q6653">
        <v>26</v>
      </c>
      <c r="R6653">
        <v>13</v>
      </c>
      <c r="S6653" t="s">
        <v>9257</v>
      </c>
      <c r="T6653" t="s">
        <v>9264</v>
      </c>
      <c r="U6653" t="s">
        <v>9300</v>
      </c>
      <c r="V6653" t="str" cm="1">
        <f t="array" ref="V6653">_xlfn.IFS(Hospital_Emergency_Room_Data[[#This Row],[Day]]&lt;=10,"Start(1-10)",Hospital_Emergency_Room_Data[[#This Row],[Day]]&lt;=20,"Middle(11-20)",Hospital_Emergency_Room_Data[[#This Row],[Day]]&gt;20,"End(21-30)")</f>
        <v>End(21-30)</v>
      </c>
    </row>
    <row r="6654" spans="1:22">
      <c r="A6654">
        <v>615676851</v>
      </c>
      <c r="B6654" t="s">
        <v>6657</v>
      </c>
      <c r="C6654" s="1">
        <v>45129</v>
      </c>
      <c r="D6654" t="str">
        <f>TEXT(Hospital_Emergency_Room_Data[[#This Row],[Patient Admission Date]],"mmm")</f>
        <v>Jul</v>
      </c>
      <c r="E6654">
        <f>YEAR(Hospital_Emergency_Room_Data[[#This Row],[Patient Admission Date]])</f>
        <v>2023</v>
      </c>
      <c r="F6654" s="2">
        <v>0.22569444444444445</v>
      </c>
      <c r="G6654" s="8" t="str">
        <f>TEXT(Hospital_Emergency_Room_Data[[#This Row],[Patient Admission Date]],"dddd")</f>
        <v>Saturday</v>
      </c>
      <c r="H6654" t="s">
        <v>41</v>
      </c>
      <c r="I6654">
        <v>8</v>
      </c>
      <c r="J6654" s="5" t="s">
        <v>9221</v>
      </c>
      <c r="K6654" t="s">
        <v>8</v>
      </c>
      <c r="L6654" t="s">
        <v>50</v>
      </c>
      <c r="M6654" t="s">
        <v>9210</v>
      </c>
      <c r="O6654">
        <v>50</v>
      </c>
      <c r="P6654" t="s">
        <v>9225</v>
      </c>
      <c r="Q6654">
        <v>22</v>
      </c>
      <c r="R6654">
        <v>5</v>
      </c>
      <c r="S6654" t="s">
        <v>9258</v>
      </c>
      <c r="T6654" t="s">
        <v>9264</v>
      </c>
      <c r="U6654" t="s">
        <v>9283</v>
      </c>
      <c r="V6654" t="str" cm="1">
        <f t="array" ref="V6654">_xlfn.IFS(Hospital_Emergency_Room_Data[[#This Row],[Day]]&lt;=10,"Start(1-10)",Hospital_Emergency_Room_Data[[#This Row],[Day]]&lt;=20,"Middle(11-20)",Hospital_Emergency_Room_Data[[#This Row],[Day]]&gt;20,"End(21-30)")</f>
        <v>End(21-30)</v>
      </c>
    </row>
    <row r="6655" spans="1:22">
      <c r="A6655">
        <v>325468339</v>
      </c>
      <c r="B6655" t="s">
        <v>6658</v>
      </c>
      <c r="C6655" s="1">
        <v>45172</v>
      </c>
      <c r="D6655" t="str">
        <f>TEXT(Hospital_Emergency_Room_Data[[#This Row],[Patient Admission Date]],"mmm")</f>
        <v>Sep</v>
      </c>
      <c r="E6655">
        <f>YEAR(Hospital_Emergency_Room_Data[[#This Row],[Patient Admission Date]])</f>
        <v>2023</v>
      </c>
      <c r="F6655" s="2">
        <v>0.86805555555555558</v>
      </c>
      <c r="G6655" s="8" t="str">
        <f>TEXT(Hospital_Emergency_Room_Data[[#This Row],[Patient Admission Date]],"dddd")</f>
        <v>Sunday</v>
      </c>
      <c r="H6655" t="s">
        <v>41</v>
      </c>
      <c r="I6655">
        <v>73</v>
      </c>
      <c r="J6655" s="5" t="s">
        <v>9222</v>
      </c>
      <c r="K6655" t="s">
        <v>8</v>
      </c>
      <c r="L6655" t="s">
        <v>50</v>
      </c>
      <c r="M6655" t="s">
        <v>9210</v>
      </c>
      <c r="O6655">
        <v>16</v>
      </c>
      <c r="P6655" t="s">
        <v>9226</v>
      </c>
      <c r="Q6655">
        <v>3</v>
      </c>
      <c r="R6655">
        <v>20</v>
      </c>
      <c r="S6655" t="s">
        <v>9256</v>
      </c>
      <c r="T6655" t="s">
        <v>9263</v>
      </c>
      <c r="U6655" t="s">
        <v>9282</v>
      </c>
      <c r="V6655" t="str" cm="1">
        <f t="array" ref="V6655">_xlfn.IFS(Hospital_Emergency_Room_Data[[#This Row],[Day]]&lt;=10,"Start(1-10)",Hospital_Emergency_Room_Data[[#This Row],[Day]]&lt;=20,"Middle(11-20)",Hospital_Emergency_Room_Data[[#This Row],[Day]]&gt;20,"End(21-30)")</f>
        <v>Start(1-10)</v>
      </c>
    </row>
    <row r="6656" spans="1:22">
      <c r="A6656">
        <v>429313229</v>
      </c>
      <c r="B6656" t="s">
        <v>6659</v>
      </c>
      <c r="C6656" s="1">
        <v>45446</v>
      </c>
      <c r="D6656" t="str">
        <f>TEXT(Hospital_Emergency_Room_Data[[#This Row],[Patient Admission Date]],"mmm")</f>
        <v>Jun</v>
      </c>
      <c r="E6656">
        <f>YEAR(Hospital_Emergency_Room_Data[[#This Row],[Patient Admission Date]])</f>
        <v>2024</v>
      </c>
      <c r="F6656" s="2">
        <v>0.76666666666666672</v>
      </c>
      <c r="G6656" s="8" t="str">
        <f>TEXT(Hospital_Emergency_Room_Data[[#This Row],[Patient Admission Date]],"dddd")</f>
        <v>Monday</v>
      </c>
      <c r="H6656" t="s">
        <v>41</v>
      </c>
      <c r="I6656">
        <v>72</v>
      </c>
      <c r="J6656" s="5" t="s">
        <v>9222</v>
      </c>
      <c r="K6656" t="s">
        <v>8</v>
      </c>
      <c r="L6656" t="s">
        <v>50</v>
      </c>
      <c r="M6656" t="s">
        <v>9210</v>
      </c>
      <c r="O6656">
        <v>16</v>
      </c>
      <c r="P6656" t="s">
        <v>9226</v>
      </c>
      <c r="Q6656">
        <v>3</v>
      </c>
      <c r="R6656">
        <v>18</v>
      </c>
      <c r="S6656" t="s">
        <v>9256</v>
      </c>
      <c r="T6656" t="s">
        <v>9263</v>
      </c>
      <c r="U6656" t="s">
        <v>9282</v>
      </c>
      <c r="V6656" t="str" cm="1">
        <f t="array" ref="V6656">_xlfn.IFS(Hospital_Emergency_Room_Data[[#This Row],[Day]]&lt;=10,"Start(1-10)",Hospital_Emergency_Room_Data[[#This Row],[Day]]&lt;=20,"Middle(11-20)",Hospital_Emergency_Room_Data[[#This Row],[Day]]&gt;20,"End(21-30)")</f>
        <v>Start(1-10)</v>
      </c>
    </row>
    <row r="6657" spans="1:22">
      <c r="A6657">
        <v>444323737</v>
      </c>
      <c r="B6657" t="s">
        <v>6660</v>
      </c>
      <c r="C6657" s="1">
        <v>45415</v>
      </c>
      <c r="D6657" t="str">
        <f>TEXT(Hospital_Emergency_Room_Data[[#This Row],[Patient Admission Date]],"mmm")</f>
        <v>May</v>
      </c>
      <c r="E6657">
        <f>YEAR(Hospital_Emergency_Room_Data[[#This Row],[Patient Admission Date]])</f>
        <v>2024</v>
      </c>
      <c r="F6657" s="2">
        <v>3.9583333333333331E-2</v>
      </c>
      <c r="G6657" s="8" t="str">
        <f>TEXT(Hospital_Emergency_Room_Data[[#This Row],[Patient Admission Date]],"dddd")</f>
        <v>Friday</v>
      </c>
      <c r="H6657" t="s">
        <v>41</v>
      </c>
      <c r="I6657">
        <v>22</v>
      </c>
      <c r="J6657" s="5" t="s">
        <v>9220</v>
      </c>
      <c r="K6657" t="s">
        <v>8</v>
      </c>
      <c r="L6657" t="s">
        <v>50</v>
      </c>
      <c r="M6657" t="s">
        <v>9210</v>
      </c>
      <c r="O6657">
        <v>14</v>
      </c>
      <c r="P6657" t="s">
        <v>9226</v>
      </c>
      <c r="Q6657">
        <v>3</v>
      </c>
      <c r="R6657">
        <v>0</v>
      </c>
      <c r="S6657" t="s">
        <v>9258</v>
      </c>
      <c r="T6657" t="s">
        <v>9263</v>
      </c>
      <c r="U6657" t="s">
        <v>9282</v>
      </c>
      <c r="V6657" t="str" cm="1">
        <f t="array" ref="V6657">_xlfn.IFS(Hospital_Emergency_Room_Data[[#This Row],[Day]]&lt;=10,"Start(1-10)",Hospital_Emergency_Room_Data[[#This Row],[Day]]&lt;=20,"Middle(11-20)",Hospital_Emergency_Room_Data[[#This Row],[Day]]&gt;20,"End(21-30)")</f>
        <v>Start(1-10)</v>
      </c>
    </row>
    <row r="6658" spans="1:22">
      <c r="A6658">
        <v>541869484</v>
      </c>
      <c r="B6658" t="s">
        <v>6661</v>
      </c>
      <c r="C6658" s="1">
        <v>45280</v>
      </c>
      <c r="D6658" t="str">
        <f>TEXT(Hospital_Emergency_Room_Data[[#This Row],[Patient Admission Date]],"mmm")</f>
        <v>Dec</v>
      </c>
      <c r="E6658">
        <f>YEAR(Hospital_Emergency_Room_Data[[#This Row],[Patient Admission Date]])</f>
        <v>2023</v>
      </c>
      <c r="F6658" s="2">
        <v>0.22777777777777777</v>
      </c>
      <c r="G6658" s="8" t="str">
        <f>TEXT(Hospital_Emergency_Room_Data[[#This Row],[Patient Admission Date]],"dddd")</f>
        <v>Wednesday</v>
      </c>
      <c r="H6658" t="s">
        <v>41</v>
      </c>
      <c r="I6658">
        <v>62</v>
      </c>
      <c r="J6658" s="5" t="s">
        <v>9217</v>
      </c>
      <c r="K6658" t="s">
        <v>8</v>
      </c>
      <c r="L6658" t="s">
        <v>50</v>
      </c>
      <c r="M6658" t="s">
        <v>9210</v>
      </c>
      <c r="O6658">
        <v>16</v>
      </c>
      <c r="P6658" t="s">
        <v>9226</v>
      </c>
      <c r="Q6658">
        <v>20</v>
      </c>
      <c r="R6658">
        <v>5</v>
      </c>
      <c r="S6658" t="s">
        <v>9258</v>
      </c>
      <c r="T6658" t="s">
        <v>9262</v>
      </c>
      <c r="U6658" t="s">
        <v>9282</v>
      </c>
      <c r="V6658" t="str" cm="1">
        <f t="array" ref="V6658">_xlfn.IFS(Hospital_Emergency_Room_Data[[#This Row],[Day]]&lt;=10,"Start(1-10)",Hospital_Emergency_Room_Data[[#This Row],[Day]]&lt;=20,"Middle(11-20)",Hospital_Emergency_Room_Data[[#This Row],[Day]]&gt;20,"End(21-30)")</f>
        <v>Middle(11-20)</v>
      </c>
    </row>
    <row r="6659" spans="1:22">
      <c r="A6659">
        <v>237492123</v>
      </c>
      <c r="B6659" t="s">
        <v>6662</v>
      </c>
      <c r="C6659" s="1">
        <v>45435</v>
      </c>
      <c r="D6659" t="str">
        <f>TEXT(Hospital_Emergency_Room_Data[[#This Row],[Patient Admission Date]],"mmm")</f>
        <v>May</v>
      </c>
      <c r="E6659">
        <f>YEAR(Hospital_Emergency_Room_Data[[#This Row],[Patient Admission Date]])</f>
        <v>2024</v>
      </c>
      <c r="F6659" s="2">
        <v>0.69513888888888886</v>
      </c>
      <c r="G6659" s="8" t="str">
        <f>TEXT(Hospital_Emergency_Room_Data[[#This Row],[Patient Admission Date]],"dddd")</f>
        <v>Thursday</v>
      </c>
      <c r="H6659" t="s">
        <v>41</v>
      </c>
      <c r="I6659">
        <v>2</v>
      </c>
      <c r="J6659" s="5" t="s">
        <v>9218</v>
      </c>
      <c r="K6659" t="s">
        <v>8</v>
      </c>
      <c r="L6659" t="s">
        <v>50</v>
      </c>
      <c r="M6659" t="s">
        <v>9210</v>
      </c>
      <c r="O6659">
        <v>42</v>
      </c>
      <c r="P6659" t="s">
        <v>9225</v>
      </c>
      <c r="Q6659">
        <v>23</v>
      </c>
      <c r="R6659">
        <v>16</v>
      </c>
      <c r="S6659" t="s">
        <v>9257</v>
      </c>
      <c r="T6659" t="s">
        <v>9264</v>
      </c>
      <c r="U6659" t="s">
        <v>9300</v>
      </c>
      <c r="V6659" t="str" cm="1">
        <f t="array" ref="V6659">_xlfn.IFS(Hospital_Emergency_Room_Data[[#This Row],[Day]]&lt;=10,"Start(1-10)",Hospital_Emergency_Room_Data[[#This Row],[Day]]&lt;=20,"Middle(11-20)",Hospital_Emergency_Room_Data[[#This Row],[Day]]&gt;20,"End(21-30)")</f>
        <v>End(21-30)</v>
      </c>
    </row>
    <row r="6660" spans="1:22">
      <c r="A6660">
        <v>355528969</v>
      </c>
      <c r="B6660" t="s">
        <v>6663</v>
      </c>
      <c r="C6660" s="1">
        <v>45405</v>
      </c>
      <c r="D6660" t="str">
        <f>TEXT(Hospital_Emergency_Room_Data[[#This Row],[Patient Admission Date]],"mmm")</f>
        <v>Apr</v>
      </c>
      <c r="E6660">
        <f>YEAR(Hospital_Emergency_Room_Data[[#This Row],[Patient Admission Date]])</f>
        <v>2024</v>
      </c>
      <c r="F6660" s="2">
        <v>0.6875</v>
      </c>
      <c r="G6660" s="8" t="str">
        <f>TEXT(Hospital_Emergency_Room_Data[[#This Row],[Patient Admission Date]],"dddd")</f>
        <v>Tuesday</v>
      </c>
      <c r="H6660" t="s">
        <v>41</v>
      </c>
      <c r="I6660">
        <v>4</v>
      </c>
      <c r="J6660" s="5" t="s">
        <v>9218</v>
      </c>
      <c r="K6660" t="s">
        <v>8</v>
      </c>
      <c r="L6660" t="s">
        <v>50</v>
      </c>
      <c r="M6660" t="s">
        <v>9210</v>
      </c>
      <c r="O6660">
        <v>21</v>
      </c>
      <c r="P6660" t="s">
        <v>9226</v>
      </c>
      <c r="Q6660">
        <v>23</v>
      </c>
      <c r="R6660">
        <v>16</v>
      </c>
      <c r="S6660" t="s">
        <v>9257</v>
      </c>
      <c r="T6660" t="s">
        <v>9264</v>
      </c>
      <c r="U6660" t="s">
        <v>9282</v>
      </c>
      <c r="V6660" t="str" cm="1">
        <f t="array" ref="V6660">_xlfn.IFS(Hospital_Emergency_Room_Data[[#This Row],[Day]]&lt;=10,"Start(1-10)",Hospital_Emergency_Room_Data[[#This Row],[Day]]&lt;=20,"Middle(11-20)",Hospital_Emergency_Room_Data[[#This Row],[Day]]&gt;20,"End(21-30)")</f>
        <v>End(21-30)</v>
      </c>
    </row>
    <row r="6661" spans="1:22">
      <c r="A6661">
        <v>824301382</v>
      </c>
      <c r="B6661" t="s">
        <v>6664</v>
      </c>
      <c r="C6661" s="1">
        <v>45538</v>
      </c>
      <c r="D6661" t="str">
        <f>TEXT(Hospital_Emergency_Room_Data[[#This Row],[Patient Admission Date]],"mmm")</f>
        <v>Sep</v>
      </c>
      <c r="E6661">
        <f>YEAR(Hospital_Emergency_Room_Data[[#This Row],[Patient Admission Date]])</f>
        <v>2024</v>
      </c>
      <c r="F6661" s="2">
        <v>0.43819444444444444</v>
      </c>
      <c r="G6661" s="8" t="str">
        <f>TEXT(Hospital_Emergency_Room_Data[[#This Row],[Patient Admission Date]],"dddd")</f>
        <v>Tuesday</v>
      </c>
      <c r="H6661" t="s">
        <v>41</v>
      </c>
      <c r="I6661">
        <v>14</v>
      </c>
      <c r="J6661" s="5" t="s">
        <v>9221</v>
      </c>
      <c r="K6661" t="s">
        <v>8</v>
      </c>
      <c r="L6661" t="s">
        <v>50</v>
      </c>
      <c r="M6661" t="s">
        <v>9210</v>
      </c>
      <c r="N6661">
        <v>2</v>
      </c>
      <c r="O6661">
        <v>49</v>
      </c>
      <c r="P6661" t="s">
        <v>9225</v>
      </c>
      <c r="Q6661">
        <v>3</v>
      </c>
      <c r="R6661">
        <v>10</v>
      </c>
      <c r="S6661" t="s">
        <v>9255</v>
      </c>
      <c r="T6661" t="s">
        <v>9263</v>
      </c>
      <c r="U6661" t="s">
        <v>9283</v>
      </c>
      <c r="V6661" t="str" cm="1">
        <f t="array" ref="V6661">_xlfn.IFS(Hospital_Emergency_Room_Data[[#This Row],[Day]]&lt;=10,"Start(1-10)",Hospital_Emergency_Room_Data[[#This Row],[Day]]&lt;=20,"Middle(11-20)",Hospital_Emergency_Room_Data[[#This Row],[Day]]&gt;20,"End(21-30)")</f>
        <v>Start(1-10)</v>
      </c>
    </row>
    <row r="6662" spans="1:22">
      <c r="A6662">
        <v>845067247</v>
      </c>
      <c r="B6662" t="s">
        <v>6665</v>
      </c>
      <c r="C6662" s="1">
        <v>45129</v>
      </c>
      <c r="D6662" t="str">
        <f>TEXT(Hospital_Emergency_Room_Data[[#This Row],[Patient Admission Date]],"mmm")</f>
        <v>Jul</v>
      </c>
      <c r="E6662">
        <f>YEAR(Hospital_Emergency_Room_Data[[#This Row],[Patient Admission Date]])</f>
        <v>2023</v>
      </c>
      <c r="F6662" s="2">
        <v>0.12430555555555556</v>
      </c>
      <c r="G6662" s="8" t="str">
        <f>TEXT(Hospital_Emergency_Room_Data[[#This Row],[Patient Admission Date]],"dddd")</f>
        <v>Saturday</v>
      </c>
      <c r="H6662" t="s">
        <v>41</v>
      </c>
      <c r="I6662">
        <v>49</v>
      </c>
      <c r="J6662" s="5" t="s">
        <v>9219</v>
      </c>
      <c r="K6662" t="s">
        <v>8</v>
      </c>
      <c r="L6662" t="s">
        <v>50</v>
      </c>
      <c r="M6662" t="s">
        <v>9210</v>
      </c>
      <c r="N6662">
        <v>10</v>
      </c>
      <c r="O6662">
        <v>11</v>
      </c>
      <c r="P6662" t="s">
        <v>9226</v>
      </c>
      <c r="Q6662">
        <v>22</v>
      </c>
      <c r="R6662">
        <v>2</v>
      </c>
      <c r="S6662" t="s">
        <v>9258</v>
      </c>
      <c r="T6662" t="s">
        <v>9264</v>
      </c>
      <c r="U6662" t="s">
        <v>9282</v>
      </c>
      <c r="V6662" t="str" cm="1">
        <f t="array" ref="V6662">_xlfn.IFS(Hospital_Emergency_Room_Data[[#This Row],[Day]]&lt;=10,"Start(1-10)",Hospital_Emergency_Room_Data[[#This Row],[Day]]&lt;=20,"Middle(11-20)",Hospital_Emergency_Room_Data[[#This Row],[Day]]&gt;20,"End(21-30)")</f>
        <v>End(21-30)</v>
      </c>
    </row>
    <row r="6663" spans="1:22">
      <c r="A6663">
        <v>729616333</v>
      </c>
      <c r="B6663" t="s">
        <v>6666</v>
      </c>
      <c r="C6663" s="1">
        <v>45213</v>
      </c>
      <c r="D6663" t="str">
        <f>TEXT(Hospital_Emergency_Room_Data[[#This Row],[Patient Admission Date]],"mmm")</f>
        <v>Oct</v>
      </c>
      <c r="E6663">
        <f>YEAR(Hospital_Emergency_Room_Data[[#This Row],[Patient Admission Date]])</f>
        <v>2023</v>
      </c>
      <c r="F6663" s="2">
        <v>1.4583333333333334E-2</v>
      </c>
      <c r="G6663" s="8" t="str">
        <f>TEXT(Hospital_Emergency_Room_Data[[#This Row],[Patient Admission Date]],"dddd")</f>
        <v>Saturday</v>
      </c>
      <c r="H6663" t="s">
        <v>41</v>
      </c>
      <c r="I6663">
        <v>4</v>
      </c>
      <c r="J6663" s="5" t="s">
        <v>9218</v>
      </c>
      <c r="K6663" t="s">
        <v>8</v>
      </c>
      <c r="L6663" t="s">
        <v>9281</v>
      </c>
      <c r="M6663" t="s">
        <v>9210</v>
      </c>
      <c r="O6663">
        <v>12</v>
      </c>
      <c r="P6663" t="s">
        <v>9226</v>
      </c>
      <c r="Q6663">
        <v>14</v>
      </c>
      <c r="R6663">
        <v>0</v>
      </c>
      <c r="S6663" t="s">
        <v>9258</v>
      </c>
      <c r="T6663" t="s">
        <v>9265</v>
      </c>
      <c r="U6663" t="s">
        <v>9282</v>
      </c>
      <c r="V6663" t="str" cm="1">
        <f t="array" ref="V6663">_xlfn.IFS(Hospital_Emergency_Room_Data[[#This Row],[Day]]&lt;=10,"Start(1-10)",Hospital_Emergency_Room_Data[[#This Row],[Day]]&lt;=20,"Middle(11-20)",Hospital_Emergency_Room_Data[[#This Row],[Day]]&gt;20,"End(21-30)")</f>
        <v>Middle(11-20)</v>
      </c>
    </row>
    <row r="6664" spans="1:22">
      <c r="A6664">
        <v>857605297</v>
      </c>
      <c r="B6664" t="s">
        <v>6667</v>
      </c>
      <c r="C6664" s="1">
        <v>45225</v>
      </c>
      <c r="D6664" t="str">
        <f>TEXT(Hospital_Emergency_Room_Data[[#This Row],[Patient Admission Date]],"mmm")</f>
        <v>Oct</v>
      </c>
      <c r="E6664">
        <f>YEAR(Hospital_Emergency_Room_Data[[#This Row],[Patient Admission Date]])</f>
        <v>2023</v>
      </c>
      <c r="F6664" s="2">
        <v>1.5277777777777777E-2</v>
      </c>
      <c r="G6664" s="8" t="str">
        <f>TEXT(Hospital_Emergency_Room_Data[[#This Row],[Patient Admission Date]],"dddd")</f>
        <v>Thursday</v>
      </c>
      <c r="H6664" t="s">
        <v>41</v>
      </c>
      <c r="I6664">
        <v>45</v>
      </c>
      <c r="J6664" s="5" t="s">
        <v>9219</v>
      </c>
      <c r="K6664" t="s">
        <v>8</v>
      </c>
      <c r="L6664" t="s">
        <v>9281</v>
      </c>
      <c r="M6664" t="s">
        <v>9210</v>
      </c>
      <c r="O6664">
        <v>36</v>
      </c>
      <c r="P6664" t="s">
        <v>9225</v>
      </c>
      <c r="Q6664">
        <v>26</v>
      </c>
      <c r="R6664">
        <v>0</v>
      </c>
      <c r="S6664" t="s">
        <v>9258</v>
      </c>
      <c r="T6664" t="s">
        <v>9264</v>
      </c>
      <c r="U6664" t="s">
        <v>9300</v>
      </c>
      <c r="V6664" t="str" cm="1">
        <f t="array" ref="V6664">_xlfn.IFS(Hospital_Emergency_Room_Data[[#This Row],[Day]]&lt;=10,"Start(1-10)",Hospital_Emergency_Room_Data[[#This Row],[Day]]&lt;=20,"Middle(11-20)",Hospital_Emergency_Room_Data[[#This Row],[Day]]&gt;20,"End(21-30)")</f>
        <v>End(21-30)</v>
      </c>
    </row>
    <row r="6665" spans="1:22">
      <c r="A6665">
        <v>496940143</v>
      </c>
      <c r="B6665" t="s">
        <v>6668</v>
      </c>
      <c r="C6665" s="1">
        <v>45589</v>
      </c>
      <c r="D6665" t="str">
        <f>TEXT(Hospital_Emergency_Room_Data[[#This Row],[Patient Admission Date]],"mmm")</f>
        <v>Oct</v>
      </c>
      <c r="E6665">
        <f>YEAR(Hospital_Emergency_Room_Data[[#This Row],[Patient Admission Date]])</f>
        <v>2024</v>
      </c>
      <c r="F6665" s="2">
        <v>0.95138888888888884</v>
      </c>
      <c r="G6665" s="8" t="str">
        <f>TEXT(Hospital_Emergency_Room_Data[[#This Row],[Patient Admission Date]],"dddd")</f>
        <v>Thursday</v>
      </c>
      <c r="H6665" t="s">
        <v>41</v>
      </c>
      <c r="I6665">
        <v>25</v>
      </c>
      <c r="J6665" s="5" t="s">
        <v>9220</v>
      </c>
      <c r="K6665" t="s">
        <v>8</v>
      </c>
      <c r="L6665" t="s">
        <v>9281</v>
      </c>
      <c r="M6665" t="s">
        <v>9210</v>
      </c>
      <c r="O6665">
        <v>40</v>
      </c>
      <c r="P6665" t="s">
        <v>9225</v>
      </c>
      <c r="Q6665">
        <v>24</v>
      </c>
      <c r="R6665">
        <v>22</v>
      </c>
      <c r="S6665" t="s">
        <v>9256</v>
      </c>
      <c r="T6665" t="s">
        <v>9264</v>
      </c>
      <c r="U6665" t="s">
        <v>9300</v>
      </c>
      <c r="V6665" t="str" cm="1">
        <f t="array" ref="V6665">_xlfn.IFS(Hospital_Emergency_Room_Data[[#This Row],[Day]]&lt;=10,"Start(1-10)",Hospital_Emergency_Room_Data[[#This Row],[Day]]&lt;=20,"Middle(11-20)",Hospital_Emergency_Room_Data[[#This Row],[Day]]&gt;20,"End(21-30)")</f>
        <v>End(21-30)</v>
      </c>
    </row>
    <row r="6666" spans="1:22">
      <c r="A6666">
        <v>325330840</v>
      </c>
      <c r="B6666" t="s">
        <v>6669</v>
      </c>
      <c r="C6666" s="1">
        <v>45257</v>
      </c>
      <c r="D6666" t="str">
        <f>TEXT(Hospital_Emergency_Room_Data[[#This Row],[Patient Admission Date]],"mmm")</f>
        <v>Nov</v>
      </c>
      <c r="E6666">
        <f>YEAR(Hospital_Emergency_Room_Data[[#This Row],[Patient Admission Date]])</f>
        <v>2023</v>
      </c>
      <c r="F6666" s="2">
        <v>0.86041666666666672</v>
      </c>
      <c r="G6666" s="8" t="str">
        <f>TEXT(Hospital_Emergency_Room_Data[[#This Row],[Patient Admission Date]],"dddd")</f>
        <v>Monday</v>
      </c>
      <c r="H6666" t="s">
        <v>41</v>
      </c>
      <c r="I6666">
        <v>47</v>
      </c>
      <c r="J6666" s="5" t="s">
        <v>9219</v>
      </c>
      <c r="K6666" t="s">
        <v>8</v>
      </c>
      <c r="L6666" t="s">
        <v>9281</v>
      </c>
      <c r="M6666" t="s">
        <v>9210</v>
      </c>
      <c r="O6666">
        <v>40</v>
      </c>
      <c r="P6666" t="s">
        <v>9225</v>
      </c>
      <c r="Q6666">
        <v>27</v>
      </c>
      <c r="R6666">
        <v>20</v>
      </c>
      <c r="S6666" t="s">
        <v>9256</v>
      </c>
      <c r="T6666" t="s">
        <v>9264</v>
      </c>
      <c r="U6666" t="s">
        <v>9300</v>
      </c>
      <c r="V6666" t="str" cm="1">
        <f t="array" ref="V6666">_xlfn.IFS(Hospital_Emergency_Room_Data[[#This Row],[Day]]&lt;=10,"Start(1-10)",Hospital_Emergency_Room_Data[[#This Row],[Day]]&lt;=20,"Middle(11-20)",Hospital_Emergency_Room_Data[[#This Row],[Day]]&gt;20,"End(21-30)")</f>
        <v>End(21-30)</v>
      </c>
    </row>
    <row r="6667" spans="1:22">
      <c r="A6667">
        <v>779926749</v>
      </c>
      <c r="B6667" t="s">
        <v>6670</v>
      </c>
      <c r="C6667" s="1">
        <v>45542</v>
      </c>
      <c r="D6667" t="str">
        <f>TEXT(Hospital_Emergency_Room_Data[[#This Row],[Patient Admission Date]],"mmm")</f>
        <v>Sep</v>
      </c>
      <c r="E6667">
        <f>YEAR(Hospital_Emergency_Room_Data[[#This Row],[Patient Admission Date]])</f>
        <v>2024</v>
      </c>
      <c r="F6667" s="2">
        <v>0.33680555555555558</v>
      </c>
      <c r="G6667" s="8" t="str">
        <f>TEXT(Hospital_Emergency_Room_Data[[#This Row],[Patient Admission Date]],"dddd")</f>
        <v>Saturday</v>
      </c>
      <c r="H6667" t="s">
        <v>41</v>
      </c>
      <c r="I6667">
        <v>49</v>
      </c>
      <c r="J6667" s="5" t="s">
        <v>9219</v>
      </c>
      <c r="K6667" t="s">
        <v>8</v>
      </c>
      <c r="L6667" t="s">
        <v>9281</v>
      </c>
      <c r="M6667" t="s">
        <v>9210</v>
      </c>
      <c r="O6667">
        <v>53</v>
      </c>
      <c r="P6667" t="s">
        <v>9225</v>
      </c>
      <c r="Q6667">
        <v>7</v>
      </c>
      <c r="R6667">
        <v>8</v>
      </c>
      <c r="S6667" t="s">
        <v>9255</v>
      </c>
      <c r="T6667" t="s">
        <v>9263</v>
      </c>
      <c r="U6667" t="s">
        <v>9283</v>
      </c>
      <c r="V6667" t="str" cm="1">
        <f t="array" ref="V6667">_xlfn.IFS(Hospital_Emergency_Room_Data[[#This Row],[Day]]&lt;=10,"Start(1-10)",Hospital_Emergency_Room_Data[[#This Row],[Day]]&lt;=20,"Middle(11-20)",Hospital_Emergency_Room_Data[[#This Row],[Day]]&gt;20,"End(21-30)")</f>
        <v>Start(1-10)</v>
      </c>
    </row>
    <row r="6668" spans="1:22">
      <c r="A6668">
        <v>620568307</v>
      </c>
      <c r="B6668" t="s">
        <v>6671</v>
      </c>
      <c r="C6668" s="1">
        <v>45306</v>
      </c>
      <c r="D6668" t="str">
        <f>TEXT(Hospital_Emergency_Room_Data[[#This Row],[Patient Admission Date]],"mmm")</f>
        <v>Jan</v>
      </c>
      <c r="E6668">
        <f>YEAR(Hospital_Emergency_Room_Data[[#This Row],[Patient Admission Date]])</f>
        <v>2024</v>
      </c>
      <c r="F6668" s="2">
        <v>0.28819444444444442</v>
      </c>
      <c r="G6668" s="8" t="str">
        <f>TEXT(Hospital_Emergency_Room_Data[[#This Row],[Patient Admission Date]],"dddd")</f>
        <v>Monday</v>
      </c>
      <c r="H6668" t="s">
        <v>41</v>
      </c>
      <c r="I6668">
        <v>33</v>
      </c>
      <c r="J6668" s="5" t="s">
        <v>9223</v>
      </c>
      <c r="K6668" t="s">
        <v>8</v>
      </c>
      <c r="L6668" t="s">
        <v>9281</v>
      </c>
      <c r="M6668" t="s">
        <v>9210</v>
      </c>
      <c r="O6668">
        <v>15</v>
      </c>
      <c r="P6668" t="s">
        <v>9226</v>
      </c>
      <c r="Q6668">
        <v>15</v>
      </c>
      <c r="R6668">
        <v>6</v>
      </c>
      <c r="S6668" t="s">
        <v>9255</v>
      </c>
      <c r="T6668" t="s">
        <v>9262</v>
      </c>
      <c r="U6668" t="s">
        <v>9282</v>
      </c>
      <c r="V6668" t="str" cm="1">
        <f t="array" ref="V6668">_xlfn.IFS(Hospital_Emergency_Room_Data[[#This Row],[Day]]&lt;=10,"Start(1-10)",Hospital_Emergency_Room_Data[[#This Row],[Day]]&lt;=20,"Middle(11-20)",Hospital_Emergency_Room_Data[[#This Row],[Day]]&gt;20,"End(21-30)")</f>
        <v>Middle(11-20)</v>
      </c>
    </row>
    <row r="6669" spans="1:22">
      <c r="A6669">
        <v>783690929</v>
      </c>
      <c r="B6669" t="s">
        <v>6672</v>
      </c>
      <c r="C6669" s="1">
        <v>45371</v>
      </c>
      <c r="D6669" t="str">
        <f>TEXT(Hospital_Emergency_Room_Data[[#This Row],[Patient Admission Date]],"mmm")</f>
        <v>Mar</v>
      </c>
      <c r="E6669">
        <f>YEAR(Hospital_Emergency_Room_Data[[#This Row],[Patient Admission Date]])</f>
        <v>2024</v>
      </c>
      <c r="F6669" s="2">
        <v>0.87291666666666667</v>
      </c>
      <c r="G6669" s="8" t="str">
        <f>TEXT(Hospital_Emergency_Room_Data[[#This Row],[Patient Admission Date]],"dddd")</f>
        <v>Wednesday</v>
      </c>
      <c r="H6669" t="s">
        <v>41</v>
      </c>
      <c r="I6669">
        <v>3</v>
      </c>
      <c r="J6669" s="5" t="s">
        <v>9218</v>
      </c>
      <c r="K6669" t="s">
        <v>8</v>
      </c>
      <c r="L6669" t="s">
        <v>9281</v>
      </c>
      <c r="M6669" t="s">
        <v>9210</v>
      </c>
      <c r="O6669">
        <v>17</v>
      </c>
      <c r="P6669" t="s">
        <v>9226</v>
      </c>
      <c r="Q6669">
        <v>20</v>
      </c>
      <c r="R6669">
        <v>20</v>
      </c>
      <c r="S6669" t="s">
        <v>9256</v>
      </c>
      <c r="T6669" t="s">
        <v>9262</v>
      </c>
      <c r="U6669" t="s">
        <v>9282</v>
      </c>
      <c r="V6669" t="str" cm="1">
        <f t="array" ref="V6669">_xlfn.IFS(Hospital_Emergency_Room_Data[[#This Row],[Day]]&lt;=10,"Start(1-10)",Hospital_Emergency_Room_Data[[#This Row],[Day]]&lt;=20,"Middle(11-20)",Hospital_Emergency_Room_Data[[#This Row],[Day]]&gt;20,"End(21-30)")</f>
        <v>Middle(11-20)</v>
      </c>
    </row>
    <row r="6670" spans="1:22">
      <c r="A6670">
        <v>352984411</v>
      </c>
      <c r="B6670" t="s">
        <v>6673</v>
      </c>
      <c r="C6670" s="1">
        <v>45499</v>
      </c>
      <c r="D6670" t="str">
        <f>TEXT(Hospital_Emergency_Room_Data[[#This Row],[Patient Admission Date]],"mmm")</f>
        <v>Jul</v>
      </c>
      <c r="E6670">
        <f>YEAR(Hospital_Emergency_Room_Data[[#This Row],[Patient Admission Date]])</f>
        <v>2024</v>
      </c>
      <c r="F6670" s="2">
        <v>6.9444444444444441E-3</v>
      </c>
      <c r="G6670" s="8" t="str">
        <f>TEXT(Hospital_Emergency_Room_Data[[#This Row],[Patient Admission Date]],"dddd")</f>
        <v>Friday</v>
      </c>
      <c r="H6670" t="s">
        <v>41</v>
      </c>
      <c r="I6670">
        <v>75</v>
      </c>
      <c r="J6670" s="5" t="s">
        <v>9222</v>
      </c>
      <c r="K6670" t="s">
        <v>8</v>
      </c>
      <c r="L6670" t="s">
        <v>9281</v>
      </c>
      <c r="M6670" t="s">
        <v>9210</v>
      </c>
      <c r="O6670">
        <v>17</v>
      </c>
      <c r="P6670" t="s">
        <v>9226</v>
      </c>
      <c r="Q6670">
        <v>26</v>
      </c>
      <c r="R6670">
        <v>0</v>
      </c>
      <c r="S6670" t="s">
        <v>9258</v>
      </c>
      <c r="T6670" t="s">
        <v>9264</v>
      </c>
      <c r="U6670" t="s">
        <v>9282</v>
      </c>
      <c r="V6670" t="str" cm="1">
        <f t="array" ref="V6670">_xlfn.IFS(Hospital_Emergency_Room_Data[[#This Row],[Day]]&lt;=10,"Start(1-10)",Hospital_Emergency_Room_Data[[#This Row],[Day]]&lt;=20,"Middle(11-20)",Hospital_Emergency_Room_Data[[#This Row],[Day]]&gt;20,"End(21-30)")</f>
        <v>End(21-30)</v>
      </c>
    </row>
    <row r="6671" spans="1:22">
      <c r="A6671">
        <v>264087077</v>
      </c>
      <c r="B6671" t="s">
        <v>6674</v>
      </c>
      <c r="C6671" s="1">
        <v>45110</v>
      </c>
      <c r="D6671" t="str">
        <f>TEXT(Hospital_Emergency_Room_Data[[#This Row],[Patient Admission Date]],"mmm")</f>
        <v>Jul</v>
      </c>
      <c r="E6671">
        <f>YEAR(Hospital_Emergency_Room_Data[[#This Row],[Patient Admission Date]])</f>
        <v>2023</v>
      </c>
      <c r="F6671" s="2">
        <v>0.61597222222222225</v>
      </c>
      <c r="G6671" s="8" t="str">
        <f>TEXT(Hospital_Emergency_Room_Data[[#This Row],[Patient Admission Date]],"dddd")</f>
        <v>Monday</v>
      </c>
      <c r="H6671" t="s">
        <v>41</v>
      </c>
      <c r="I6671">
        <v>40</v>
      </c>
      <c r="J6671" s="5" t="s">
        <v>9223</v>
      </c>
      <c r="K6671" t="s">
        <v>8</v>
      </c>
      <c r="L6671" t="s">
        <v>9281</v>
      </c>
      <c r="M6671" t="s">
        <v>9210</v>
      </c>
      <c r="O6671">
        <v>27</v>
      </c>
      <c r="P6671" t="s">
        <v>9226</v>
      </c>
      <c r="Q6671">
        <v>3</v>
      </c>
      <c r="R6671">
        <v>14</v>
      </c>
      <c r="S6671" t="s">
        <v>9257</v>
      </c>
      <c r="T6671" t="s">
        <v>9263</v>
      </c>
      <c r="U6671" t="s">
        <v>9282</v>
      </c>
      <c r="V6671" t="str" cm="1">
        <f t="array" ref="V6671">_xlfn.IFS(Hospital_Emergency_Room_Data[[#This Row],[Day]]&lt;=10,"Start(1-10)",Hospital_Emergency_Room_Data[[#This Row],[Day]]&lt;=20,"Middle(11-20)",Hospital_Emergency_Room_Data[[#This Row],[Day]]&gt;20,"End(21-30)")</f>
        <v>Start(1-10)</v>
      </c>
    </row>
    <row r="6672" spans="1:22">
      <c r="A6672">
        <v>349120424</v>
      </c>
      <c r="B6672" t="s">
        <v>6675</v>
      </c>
      <c r="C6672" s="1">
        <v>45291</v>
      </c>
      <c r="D6672" t="str">
        <f>TEXT(Hospital_Emergency_Room_Data[[#This Row],[Patient Admission Date]],"mmm")</f>
        <v>Dec</v>
      </c>
      <c r="E6672">
        <f>YEAR(Hospital_Emergency_Room_Data[[#This Row],[Patient Admission Date]])</f>
        <v>2023</v>
      </c>
      <c r="F6672" s="2">
        <v>0.1076388888888889</v>
      </c>
      <c r="G6672" s="8" t="str">
        <f>TEXT(Hospital_Emergency_Room_Data[[#This Row],[Patient Admission Date]],"dddd")</f>
        <v>Sunday</v>
      </c>
      <c r="H6672" t="s">
        <v>41</v>
      </c>
      <c r="I6672">
        <v>67</v>
      </c>
      <c r="J6672" s="5" t="s">
        <v>9217</v>
      </c>
      <c r="K6672" t="s">
        <v>8</v>
      </c>
      <c r="L6672" t="s">
        <v>9281</v>
      </c>
      <c r="M6672" t="s">
        <v>9210</v>
      </c>
      <c r="O6672">
        <v>28</v>
      </c>
      <c r="P6672" t="s">
        <v>9226</v>
      </c>
      <c r="Q6672">
        <v>31</v>
      </c>
      <c r="R6672">
        <v>2</v>
      </c>
      <c r="S6672" t="s">
        <v>9258</v>
      </c>
      <c r="T6672" t="s">
        <v>9264</v>
      </c>
      <c r="U6672" t="s">
        <v>9282</v>
      </c>
      <c r="V6672" t="str" cm="1">
        <f t="array" ref="V6672">_xlfn.IFS(Hospital_Emergency_Room_Data[[#This Row],[Day]]&lt;=10,"Start(1-10)",Hospital_Emergency_Room_Data[[#This Row],[Day]]&lt;=20,"Middle(11-20)",Hospital_Emergency_Room_Data[[#This Row],[Day]]&gt;20,"End(21-30)")</f>
        <v>End(21-30)</v>
      </c>
    </row>
    <row r="6673" spans="1:22">
      <c r="A6673">
        <v>142064332</v>
      </c>
      <c r="B6673" t="s">
        <v>6676</v>
      </c>
      <c r="C6673" s="1">
        <v>45087</v>
      </c>
      <c r="D6673" t="str">
        <f>TEXT(Hospital_Emergency_Room_Data[[#This Row],[Patient Admission Date]],"mmm")</f>
        <v>Jun</v>
      </c>
      <c r="E6673">
        <f>YEAR(Hospital_Emergency_Room_Data[[#This Row],[Patient Admission Date]])</f>
        <v>2023</v>
      </c>
      <c r="F6673" s="2">
        <v>0.37986111111111109</v>
      </c>
      <c r="G6673" s="8" t="str">
        <f>TEXT(Hospital_Emergency_Room_Data[[#This Row],[Patient Admission Date]],"dddd")</f>
        <v>Saturday</v>
      </c>
      <c r="H6673" t="s">
        <v>41</v>
      </c>
      <c r="I6673">
        <v>69</v>
      </c>
      <c r="J6673" s="5" t="s">
        <v>9217</v>
      </c>
      <c r="K6673" t="s">
        <v>8</v>
      </c>
      <c r="L6673" t="s">
        <v>9281</v>
      </c>
      <c r="M6673" t="s">
        <v>9210</v>
      </c>
      <c r="O6673">
        <v>31</v>
      </c>
      <c r="P6673" t="s">
        <v>9225</v>
      </c>
      <c r="Q6673">
        <v>10</v>
      </c>
      <c r="R6673">
        <v>9</v>
      </c>
      <c r="S6673" t="s">
        <v>9255</v>
      </c>
      <c r="T6673" t="s">
        <v>9265</v>
      </c>
      <c r="U6673" t="s">
        <v>9300</v>
      </c>
      <c r="V6673" t="str" cm="1">
        <f t="array" ref="V6673">_xlfn.IFS(Hospital_Emergency_Room_Data[[#This Row],[Day]]&lt;=10,"Start(1-10)",Hospital_Emergency_Room_Data[[#This Row],[Day]]&lt;=20,"Middle(11-20)",Hospital_Emergency_Room_Data[[#This Row],[Day]]&gt;20,"End(21-30)")</f>
        <v>Start(1-10)</v>
      </c>
    </row>
    <row r="6674" spans="1:22">
      <c r="A6674">
        <v>865309524</v>
      </c>
      <c r="B6674" t="s">
        <v>6677</v>
      </c>
      <c r="C6674" s="1">
        <v>45199</v>
      </c>
      <c r="D6674" t="str">
        <f>TEXT(Hospital_Emergency_Room_Data[[#This Row],[Patient Admission Date]],"mmm")</f>
        <v>Sep</v>
      </c>
      <c r="E6674">
        <f>YEAR(Hospital_Emergency_Room_Data[[#This Row],[Patient Admission Date]])</f>
        <v>2023</v>
      </c>
      <c r="F6674" s="2">
        <v>0.57638888888888884</v>
      </c>
      <c r="G6674" s="8" t="str">
        <f>TEXT(Hospital_Emergency_Room_Data[[#This Row],[Patient Admission Date]],"dddd")</f>
        <v>Saturday</v>
      </c>
      <c r="H6674" t="s">
        <v>41</v>
      </c>
      <c r="I6674">
        <v>4</v>
      </c>
      <c r="J6674" s="5" t="s">
        <v>9218</v>
      </c>
      <c r="K6674" t="s">
        <v>8</v>
      </c>
      <c r="L6674" t="s">
        <v>9281</v>
      </c>
      <c r="M6674" t="s">
        <v>9210</v>
      </c>
      <c r="O6674">
        <v>33</v>
      </c>
      <c r="P6674" t="s">
        <v>9225</v>
      </c>
      <c r="Q6674">
        <v>30</v>
      </c>
      <c r="R6674">
        <v>13</v>
      </c>
      <c r="S6674" t="s">
        <v>9257</v>
      </c>
      <c r="T6674" t="s">
        <v>9264</v>
      </c>
      <c r="U6674" t="s">
        <v>9300</v>
      </c>
      <c r="V6674" t="str" cm="1">
        <f t="array" ref="V6674">_xlfn.IFS(Hospital_Emergency_Room_Data[[#This Row],[Day]]&lt;=10,"Start(1-10)",Hospital_Emergency_Room_Data[[#This Row],[Day]]&lt;=20,"Middle(11-20)",Hospital_Emergency_Room_Data[[#This Row],[Day]]&gt;20,"End(21-30)")</f>
        <v>End(21-30)</v>
      </c>
    </row>
    <row r="6675" spans="1:22">
      <c r="A6675">
        <v>514023855</v>
      </c>
      <c r="B6675" t="s">
        <v>6678</v>
      </c>
      <c r="C6675" s="1">
        <v>45172</v>
      </c>
      <c r="D6675" t="str">
        <f>TEXT(Hospital_Emergency_Room_Data[[#This Row],[Patient Admission Date]],"mmm")</f>
        <v>Sep</v>
      </c>
      <c r="E6675">
        <f>YEAR(Hospital_Emergency_Room_Data[[#This Row],[Patient Admission Date]])</f>
        <v>2023</v>
      </c>
      <c r="F6675" s="2">
        <v>0.67291666666666672</v>
      </c>
      <c r="G6675" s="8" t="str">
        <f>TEXT(Hospital_Emergency_Room_Data[[#This Row],[Patient Admission Date]],"dddd")</f>
        <v>Sunday</v>
      </c>
      <c r="H6675" t="s">
        <v>41</v>
      </c>
      <c r="I6675">
        <v>27</v>
      </c>
      <c r="J6675" s="5" t="s">
        <v>9220</v>
      </c>
      <c r="K6675" t="s">
        <v>8</v>
      </c>
      <c r="L6675" t="s">
        <v>9281</v>
      </c>
      <c r="M6675" t="s">
        <v>9210</v>
      </c>
      <c r="O6675">
        <v>38</v>
      </c>
      <c r="P6675" t="s">
        <v>9225</v>
      </c>
      <c r="Q6675">
        <v>3</v>
      </c>
      <c r="R6675">
        <v>16</v>
      </c>
      <c r="S6675" t="s">
        <v>9257</v>
      </c>
      <c r="T6675" t="s">
        <v>9263</v>
      </c>
      <c r="U6675" t="s">
        <v>9300</v>
      </c>
      <c r="V6675" t="str" cm="1">
        <f t="array" ref="V6675">_xlfn.IFS(Hospital_Emergency_Room_Data[[#This Row],[Day]]&lt;=10,"Start(1-10)",Hospital_Emergency_Room_Data[[#This Row],[Day]]&lt;=20,"Middle(11-20)",Hospital_Emergency_Room_Data[[#This Row],[Day]]&gt;20,"End(21-30)")</f>
        <v>Start(1-10)</v>
      </c>
    </row>
    <row r="6676" spans="1:22">
      <c r="A6676">
        <v>793171271</v>
      </c>
      <c r="B6676" t="s">
        <v>6679</v>
      </c>
      <c r="C6676" s="1">
        <v>45111</v>
      </c>
      <c r="D6676" t="str">
        <f>TEXT(Hospital_Emergency_Room_Data[[#This Row],[Patient Admission Date]],"mmm")</f>
        <v>Jul</v>
      </c>
      <c r="E6676">
        <f>YEAR(Hospital_Emergency_Room_Data[[#This Row],[Patient Admission Date]])</f>
        <v>2023</v>
      </c>
      <c r="F6676" s="2">
        <v>0.12569444444444444</v>
      </c>
      <c r="G6676" s="8" t="str">
        <f>TEXT(Hospital_Emergency_Room_Data[[#This Row],[Patient Admission Date]],"dddd")</f>
        <v>Tuesday</v>
      </c>
      <c r="H6676" t="s">
        <v>41</v>
      </c>
      <c r="I6676">
        <v>51</v>
      </c>
      <c r="J6676" s="5" t="s">
        <v>9219</v>
      </c>
      <c r="K6676" t="s">
        <v>8</v>
      </c>
      <c r="L6676" t="s">
        <v>9281</v>
      </c>
      <c r="M6676" t="s">
        <v>9210</v>
      </c>
      <c r="O6676">
        <v>47</v>
      </c>
      <c r="P6676" t="s">
        <v>9225</v>
      </c>
      <c r="Q6676">
        <v>4</v>
      </c>
      <c r="R6676">
        <v>3</v>
      </c>
      <c r="S6676" t="s">
        <v>9258</v>
      </c>
      <c r="T6676" t="s">
        <v>9263</v>
      </c>
      <c r="U6676" t="s">
        <v>9283</v>
      </c>
      <c r="V6676" t="str" cm="1">
        <f t="array" ref="V6676">_xlfn.IFS(Hospital_Emergency_Room_Data[[#This Row],[Day]]&lt;=10,"Start(1-10)",Hospital_Emergency_Room_Data[[#This Row],[Day]]&lt;=20,"Middle(11-20)",Hospital_Emergency_Room_Data[[#This Row],[Day]]&gt;20,"End(21-30)")</f>
        <v>Start(1-10)</v>
      </c>
    </row>
    <row r="6677" spans="1:22">
      <c r="A6677">
        <v>313535376</v>
      </c>
      <c r="B6677" t="s">
        <v>6680</v>
      </c>
      <c r="C6677" s="1">
        <v>45272</v>
      </c>
      <c r="D6677" t="str">
        <f>TEXT(Hospital_Emergency_Room_Data[[#This Row],[Patient Admission Date]],"mmm")</f>
        <v>Dec</v>
      </c>
      <c r="E6677">
        <f>YEAR(Hospital_Emergency_Room_Data[[#This Row],[Patient Admission Date]])</f>
        <v>2023</v>
      </c>
      <c r="F6677" s="2">
        <v>0.46180555555555558</v>
      </c>
      <c r="G6677" s="8" t="str">
        <f>TEXT(Hospital_Emergency_Room_Data[[#This Row],[Patient Admission Date]],"dddd")</f>
        <v>Tuesday</v>
      </c>
      <c r="H6677" t="s">
        <v>41</v>
      </c>
      <c r="I6677">
        <v>49</v>
      </c>
      <c r="J6677" s="5" t="s">
        <v>9219</v>
      </c>
      <c r="K6677" t="s">
        <v>8</v>
      </c>
      <c r="L6677" t="s">
        <v>9281</v>
      </c>
      <c r="M6677" t="s">
        <v>9210</v>
      </c>
      <c r="O6677">
        <v>50</v>
      </c>
      <c r="P6677" t="s">
        <v>9225</v>
      </c>
      <c r="Q6677">
        <v>12</v>
      </c>
      <c r="R6677">
        <v>11</v>
      </c>
      <c r="S6677" t="s">
        <v>9255</v>
      </c>
      <c r="T6677" t="s">
        <v>9265</v>
      </c>
      <c r="U6677" t="s">
        <v>9283</v>
      </c>
      <c r="V6677" t="str" cm="1">
        <f t="array" ref="V6677">_xlfn.IFS(Hospital_Emergency_Room_Data[[#This Row],[Day]]&lt;=10,"Start(1-10)",Hospital_Emergency_Room_Data[[#This Row],[Day]]&lt;=20,"Middle(11-20)",Hospital_Emergency_Room_Data[[#This Row],[Day]]&gt;20,"End(21-30)")</f>
        <v>Middle(11-20)</v>
      </c>
    </row>
    <row r="6678" spans="1:22">
      <c r="A6678">
        <v>456573018</v>
      </c>
      <c r="B6678" t="s">
        <v>6681</v>
      </c>
      <c r="C6678" s="1">
        <v>45078</v>
      </c>
      <c r="D6678" t="str">
        <f>TEXT(Hospital_Emergency_Room_Data[[#This Row],[Patient Admission Date]],"mmm")</f>
        <v>Jun</v>
      </c>
      <c r="E6678">
        <f>YEAR(Hospital_Emergency_Room_Data[[#This Row],[Patient Admission Date]])</f>
        <v>2023</v>
      </c>
      <c r="F6678" s="2">
        <v>0.10902777777777778</v>
      </c>
      <c r="G6678" s="8" t="str">
        <f>TEXT(Hospital_Emergency_Room_Data[[#This Row],[Patient Admission Date]],"dddd")</f>
        <v>Thursday</v>
      </c>
      <c r="H6678" t="s">
        <v>41</v>
      </c>
      <c r="I6678">
        <v>26</v>
      </c>
      <c r="J6678" s="5" t="s">
        <v>9220</v>
      </c>
      <c r="K6678" t="s">
        <v>8</v>
      </c>
      <c r="L6678" t="s">
        <v>9281</v>
      </c>
      <c r="M6678" t="s">
        <v>9210</v>
      </c>
      <c r="O6678">
        <v>56</v>
      </c>
      <c r="P6678" t="s">
        <v>9225</v>
      </c>
      <c r="Q6678">
        <v>1</v>
      </c>
      <c r="R6678">
        <v>2</v>
      </c>
      <c r="S6678" t="s">
        <v>9258</v>
      </c>
      <c r="T6678" t="s">
        <v>9263</v>
      </c>
      <c r="U6678" t="s">
        <v>9283</v>
      </c>
      <c r="V6678" t="str" cm="1">
        <f t="array" ref="V6678">_xlfn.IFS(Hospital_Emergency_Room_Data[[#This Row],[Day]]&lt;=10,"Start(1-10)",Hospital_Emergency_Room_Data[[#This Row],[Day]]&lt;=20,"Middle(11-20)",Hospital_Emergency_Room_Data[[#This Row],[Day]]&gt;20,"End(21-30)")</f>
        <v>Start(1-10)</v>
      </c>
    </row>
    <row r="6679" spans="1:22">
      <c r="A6679">
        <v>659805601</v>
      </c>
      <c r="B6679" t="s">
        <v>6682</v>
      </c>
      <c r="C6679" s="1">
        <v>45536</v>
      </c>
      <c r="D6679" t="str">
        <f>TEXT(Hospital_Emergency_Room_Data[[#This Row],[Patient Admission Date]],"mmm")</f>
        <v>Sep</v>
      </c>
      <c r="E6679">
        <f>YEAR(Hospital_Emergency_Room_Data[[#This Row],[Patient Admission Date]])</f>
        <v>2024</v>
      </c>
      <c r="F6679" s="2">
        <v>0.72222222222222221</v>
      </c>
      <c r="G6679" s="8" t="str">
        <f>TEXT(Hospital_Emergency_Room_Data[[#This Row],[Patient Admission Date]],"dddd")</f>
        <v>Sunday</v>
      </c>
      <c r="H6679" t="s">
        <v>41</v>
      </c>
      <c r="I6679">
        <v>64</v>
      </c>
      <c r="J6679" s="5" t="s">
        <v>9217</v>
      </c>
      <c r="K6679" t="s">
        <v>8</v>
      </c>
      <c r="L6679" t="s">
        <v>9281</v>
      </c>
      <c r="M6679" t="s">
        <v>9210</v>
      </c>
      <c r="O6679">
        <v>14</v>
      </c>
      <c r="P6679" t="s">
        <v>9226</v>
      </c>
      <c r="Q6679">
        <v>1</v>
      </c>
      <c r="R6679">
        <v>17</v>
      </c>
      <c r="S6679" t="s">
        <v>9257</v>
      </c>
      <c r="T6679" t="s">
        <v>9263</v>
      </c>
      <c r="U6679" t="s">
        <v>9282</v>
      </c>
      <c r="V6679" t="str" cm="1">
        <f t="array" ref="V6679">_xlfn.IFS(Hospital_Emergency_Room_Data[[#This Row],[Day]]&lt;=10,"Start(1-10)",Hospital_Emergency_Room_Data[[#This Row],[Day]]&lt;=20,"Middle(11-20)",Hospital_Emergency_Room_Data[[#This Row],[Day]]&gt;20,"End(21-30)")</f>
        <v>Start(1-10)</v>
      </c>
    </row>
    <row r="6680" spans="1:22">
      <c r="A6680">
        <v>831919322</v>
      </c>
      <c r="B6680" t="s">
        <v>6683</v>
      </c>
      <c r="C6680" s="1">
        <v>45123</v>
      </c>
      <c r="D6680" t="str">
        <f>TEXT(Hospital_Emergency_Room_Data[[#This Row],[Patient Admission Date]],"mmm")</f>
        <v>Jul</v>
      </c>
      <c r="E6680">
        <f>YEAR(Hospital_Emergency_Room_Data[[#This Row],[Patient Admission Date]])</f>
        <v>2023</v>
      </c>
      <c r="F6680" s="2">
        <v>0.39861111111111114</v>
      </c>
      <c r="G6680" s="8" t="str">
        <f>TEXT(Hospital_Emergency_Room_Data[[#This Row],[Patient Admission Date]],"dddd")</f>
        <v>Sunday</v>
      </c>
      <c r="H6680" t="s">
        <v>41</v>
      </c>
      <c r="I6680">
        <v>37</v>
      </c>
      <c r="J6680" s="5" t="s">
        <v>9223</v>
      </c>
      <c r="K6680" t="s">
        <v>8</v>
      </c>
      <c r="L6680" t="s">
        <v>9281</v>
      </c>
      <c r="M6680" t="s">
        <v>9210</v>
      </c>
      <c r="O6680">
        <v>23</v>
      </c>
      <c r="P6680" t="s">
        <v>9226</v>
      </c>
      <c r="Q6680">
        <v>16</v>
      </c>
      <c r="R6680">
        <v>9</v>
      </c>
      <c r="S6680" t="s">
        <v>9255</v>
      </c>
      <c r="T6680" t="s">
        <v>9262</v>
      </c>
      <c r="U6680" t="s">
        <v>9282</v>
      </c>
      <c r="V6680" t="str" cm="1">
        <f t="array" ref="V6680">_xlfn.IFS(Hospital_Emergency_Room_Data[[#This Row],[Day]]&lt;=10,"Start(1-10)",Hospital_Emergency_Room_Data[[#This Row],[Day]]&lt;=20,"Middle(11-20)",Hospital_Emergency_Room_Data[[#This Row],[Day]]&gt;20,"End(21-30)")</f>
        <v>Middle(11-20)</v>
      </c>
    </row>
    <row r="6681" spans="1:22">
      <c r="A6681">
        <v>854644863</v>
      </c>
      <c r="B6681" t="s">
        <v>6684</v>
      </c>
      <c r="C6681" s="1">
        <v>45432</v>
      </c>
      <c r="D6681" t="str">
        <f>TEXT(Hospital_Emergency_Room_Data[[#This Row],[Patient Admission Date]],"mmm")</f>
        <v>May</v>
      </c>
      <c r="E6681">
        <f>YEAR(Hospital_Emergency_Room_Data[[#This Row],[Patient Admission Date]])</f>
        <v>2024</v>
      </c>
      <c r="F6681" s="2">
        <v>0.19930555555555557</v>
      </c>
      <c r="G6681" s="8" t="str">
        <f>TEXT(Hospital_Emergency_Room_Data[[#This Row],[Patient Admission Date]],"dddd")</f>
        <v>Monday</v>
      </c>
      <c r="H6681" t="s">
        <v>41</v>
      </c>
      <c r="I6681">
        <v>38</v>
      </c>
      <c r="J6681" s="5" t="s">
        <v>9223</v>
      </c>
      <c r="K6681" t="s">
        <v>8</v>
      </c>
      <c r="L6681" t="s">
        <v>9281</v>
      </c>
      <c r="M6681" t="s">
        <v>9210</v>
      </c>
      <c r="O6681">
        <v>28</v>
      </c>
      <c r="P6681" t="s">
        <v>9226</v>
      </c>
      <c r="Q6681">
        <v>20</v>
      </c>
      <c r="R6681">
        <v>4</v>
      </c>
      <c r="S6681" t="s">
        <v>9258</v>
      </c>
      <c r="T6681" t="s">
        <v>9262</v>
      </c>
      <c r="U6681" t="s">
        <v>9282</v>
      </c>
      <c r="V6681" t="str" cm="1">
        <f t="array" ref="V6681">_xlfn.IFS(Hospital_Emergency_Room_Data[[#This Row],[Day]]&lt;=10,"Start(1-10)",Hospital_Emergency_Room_Data[[#This Row],[Day]]&lt;=20,"Middle(11-20)",Hospital_Emergency_Room_Data[[#This Row],[Day]]&gt;20,"End(21-30)")</f>
        <v>Middle(11-20)</v>
      </c>
    </row>
    <row r="6682" spans="1:22">
      <c r="A6682">
        <v>142362760</v>
      </c>
      <c r="B6682" t="s">
        <v>6685</v>
      </c>
      <c r="C6682" s="1">
        <v>45547</v>
      </c>
      <c r="D6682" t="str">
        <f>TEXT(Hospital_Emergency_Room_Data[[#This Row],[Patient Admission Date]],"mmm")</f>
        <v>Sep</v>
      </c>
      <c r="E6682">
        <f>YEAR(Hospital_Emergency_Room_Data[[#This Row],[Patient Admission Date]])</f>
        <v>2024</v>
      </c>
      <c r="F6682" s="2">
        <v>0.19375000000000001</v>
      </c>
      <c r="G6682" s="8" t="str">
        <f>TEXT(Hospital_Emergency_Room_Data[[#This Row],[Patient Admission Date]],"dddd")</f>
        <v>Thursday</v>
      </c>
      <c r="H6682" t="s">
        <v>41</v>
      </c>
      <c r="I6682">
        <v>24</v>
      </c>
      <c r="J6682" s="5" t="s">
        <v>9220</v>
      </c>
      <c r="K6682" t="s">
        <v>8</v>
      </c>
      <c r="L6682" t="s">
        <v>9281</v>
      </c>
      <c r="M6682" t="s">
        <v>9210</v>
      </c>
      <c r="O6682">
        <v>44</v>
      </c>
      <c r="P6682" t="s">
        <v>9225</v>
      </c>
      <c r="Q6682">
        <v>12</v>
      </c>
      <c r="R6682">
        <v>4</v>
      </c>
      <c r="S6682" t="s">
        <v>9258</v>
      </c>
      <c r="T6682" t="s">
        <v>9265</v>
      </c>
      <c r="U6682" t="s">
        <v>9300</v>
      </c>
      <c r="V6682" t="str" cm="1">
        <f t="array" ref="V6682">_xlfn.IFS(Hospital_Emergency_Room_Data[[#This Row],[Day]]&lt;=10,"Start(1-10)",Hospital_Emergency_Room_Data[[#This Row],[Day]]&lt;=20,"Middle(11-20)",Hospital_Emergency_Room_Data[[#This Row],[Day]]&gt;20,"End(21-30)")</f>
        <v>Middle(11-20)</v>
      </c>
    </row>
    <row r="6683" spans="1:22">
      <c r="A6683">
        <v>280977971</v>
      </c>
      <c r="B6683" t="s">
        <v>6686</v>
      </c>
      <c r="C6683" s="1">
        <v>45430</v>
      </c>
      <c r="D6683" t="str">
        <f>TEXT(Hospital_Emergency_Room_Data[[#This Row],[Patient Admission Date]],"mmm")</f>
        <v>May</v>
      </c>
      <c r="E6683">
        <f>YEAR(Hospital_Emergency_Room_Data[[#This Row],[Patient Admission Date]])</f>
        <v>2024</v>
      </c>
      <c r="F6683" s="2">
        <v>0.16597222222222222</v>
      </c>
      <c r="G6683" s="8" t="str">
        <f>TEXT(Hospital_Emergency_Room_Data[[#This Row],[Patient Admission Date]],"dddd")</f>
        <v>Saturday</v>
      </c>
      <c r="H6683" t="s">
        <v>41</v>
      </c>
      <c r="I6683">
        <v>78</v>
      </c>
      <c r="J6683" s="5" t="s">
        <v>9222</v>
      </c>
      <c r="K6683" t="s">
        <v>8</v>
      </c>
      <c r="L6683" t="s">
        <v>9281</v>
      </c>
      <c r="M6683" t="s">
        <v>9210</v>
      </c>
      <c r="O6683">
        <v>55</v>
      </c>
      <c r="P6683" t="s">
        <v>9225</v>
      </c>
      <c r="Q6683">
        <v>18</v>
      </c>
      <c r="R6683">
        <v>3</v>
      </c>
      <c r="S6683" t="s">
        <v>9258</v>
      </c>
      <c r="T6683" t="s">
        <v>9262</v>
      </c>
      <c r="U6683" t="s">
        <v>9283</v>
      </c>
      <c r="V6683" t="str" cm="1">
        <f t="array" ref="V6683">_xlfn.IFS(Hospital_Emergency_Room_Data[[#This Row],[Day]]&lt;=10,"Start(1-10)",Hospital_Emergency_Room_Data[[#This Row],[Day]]&lt;=20,"Middle(11-20)",Hospital_Emergency_Room_Data[[#This Row],[Day]]&gt;20,"End(21-30)")</f>
        <v>Middle(11-20)</v>
      </c>
    </row>
    <row r="6684" spans="1:22">
      <c r="A6684">
        <v>576871951</v>
      </c>
      <c r="B6684" t="s">
        <v>6687</v>
      </c>
      <c r="C6684" s="1">
        <v>45257</v>
      </c>
      <c r="D6684" t="str">
        <f>TEXT(Hospital_Emergency_Room_Data[[#This Row],[Patient Admission Date]],"mmm")</f>
        <v>Nov</v>
      </c>
      <c r="E6684">
        <f>YEAR(Hospital_Emergency_Room_Data[[#This Row],[Patient Admission Date]])</f>
        <v>2023</v>
      </c>
      <c r="F6684" s="2">
        <v>0.63611111111111107</v>
      </c>
      <c r="G6684" s="8" t="str">
        <f>TEXT(Hospital_Emergency_Room_Data[[#This Row],[Patient Admission Date]],"dddd")</f>
        <v>Monday</v>
      </c>
      <c r="H6684" t="s">
        <v>41</v>
      </c>
      <c r="I6684">
        <v>12</v>
      </c>
      <c r="J6684" s="5" t="s">
        <v>9221</v>
      </c>
      <c r="K6684" t="s">
        <v>8</v>
      </c>
      <c r="L6684" t="s">
        <v>9281</v>
      </c>
      <c r="M6684" t="s">
        <v>9210</v>
      </c>
      <c r="O6684">
        <v>13</v>
      </c>
      <c r="P6684" t="s">
        <v>9226</v>
      </c>
      <c r="Q6684">
        <v>27</v>
      </c>
      <c r="R6684">
        <v>15</v>
      </c>
      <c r="S6684" t="s">
        <v>9257</v>
      </c>
      <c r="T6684" t="s">
        <v>9264</v>
      </c>
      <c r="U6684" t="s">
        <v>9282</v>
      </c>
      <c r="V6684" t="str" cm="1">
        <f t="array" ref="V6684">_xlfn.IFS(Hospital_Emergency_Room_Data[[#This Row],[Day]]&lt;=10,"Start(1-10)",Hospital_Emergency_Room_Data[[#This Row],[Day]]&lt;=20,"Middle(11-20)",Hospital_Emergency_Room_Data[[#This Row],[Day]]&gt;20,"End(21-30)")</f>
        <v>End(21-30)</v>
      </c>
    </row>
    <row r="6685" spans="1:22">
      <c r="A6685">
        <v>587882144</v>
      </c>
      <c r="B6685" t="s">
        <v>6688</v>
      </c>
      <c r="C6685" s="1">
        <v>45188</v>
      </c>
      <c r="D6685" t="str">
        <f>TEXT(Hospital_Emergency_Room_Data[[#This Row],[Patient Admission Date]],"mmm")</f>
        <v>Sep</v>
      </c>
      <c r="E6685">
        <f>YEAR(Hospital_Emergency_Room_Data[[#This Row],[Patient Admission Date]])</f>
        <v>2023</v>
      </c>
      <c r="F6685" s="2">
        <v>0.67152777777777772</v>
      </c>
      <c r="G6685" s="8" t="str">
        <f>TEXT(Hospital_Emergency_Room_Data[[#This Row],[Patient Admission Date]],"dddd")</f>
        <v>Tuesday</v>
      </c>
      <c r="H6685" t="s">
        <v>41</v>
      </c>
      <c r="I6685">
        <v>48</v>
      </c>
      <c r="J6685" s="5" t="s">
        <v>9219</v>
      </c>
      <c r="K6685" t="s">
        <v>8</v>
      </c>
      <c r="L6685" t="s">
        <v>9281</v>
      </c>
      <c r="M6685" t="s">
        <v>9210</v>
      </c>
      <c r="O6685">
        <v>14</v>
      </c>
      <c r="P6685" t="s">
        <v>9226</v>
      </c>
      <c r="Q6685">
        <v>19</v>
      </c>
      <c r="R6685">
        <v>16</v>
      </c>
      <c r="S6685" t="s">
        <v>9257</v>
      </c>
      <c r="T6685" t="s">
        <v>9262</v>
      </c>
      <c r="U6685" t="s">
        <v>9282</v>
      </c>
      <c r="V6685" t="str" cm="1">
        <f t="array" ref="V6685">_xlfn.IFS(Hospital_Emergency_Room_Data[[#This Row],[Day]]&lt;=10,"Start(1-10)",Hospital_Emergency_Room_Data[[#This Row],[Day]]&lt;=20,"Middle(11-20)",Hospital_Emergency_Room_Data[[#This Row],[Day]]&gt;20,"End(21-30)")</f>
        <v>Middle(11-20)</v>
      </c>
    </row>
    <row r="6686" spans="1:22">
      <c r="A6686">
        <v>276465417</v>
      </c>
      <c r="B6686" t="s">
        <v>6689</v>
      </c>
      <c r="C6686" s="1">
        <v>45491</v>
      </c>
      <c r="D6686" t="str">
        <f>TEXT(Hospital_Emergency_Room_Data[[#This Row],[Patient Admission Date]],"mmm")</f>
        <v>Jul</v>
      </c>
      <c r="E6686">
        <f>YEAR(Hospital_Emergency_Room_Data[[#This Row],[Patient Admission Date]])</f>
        <v>2024</v>
      </c>
      <c r="F6686" s="2">
        <v>1.6666666666666666E-2</v>
      </c>
      <c r="G6686" s="8" t="str">
        <f>TEXT(Hospital_Emergency_Room_Data[[#This Row],[Patient Admission Date]],"dddd")</f>
        <v>Thursday</v>
      </c>
      <c r="H6686" t="s">
        <v>41</v>
      </c>
      <c r="I6686">
        <v>42</v>
      </c>
      <c r="J6686" s="5" t="s">
        <v>9223</v>
      </c>
      <c r="K6686" t="s">
        <v>8</v>
      </c>
      <c r="L6686" t="s">
        <v>9281</v>
      </c>
      <c r="M6686" t="s">
        <v>9210</v>
      </c>
      <c r="O6686">
        <v>18</v>
      </c>
      <c r="P6686" t="s">
        <v>9226</v>
      </c>
      <c r="Q6686">
        <v>18</v>
      </c>
      <c r="R6686">
        <v>0</v>
      </c>
      <c r="S6686" t="s">
        <v>9258</v>
      </c>
      <c r="T6686" t="s">
        <v>9262</v>
      </c>
      <c r="U6686" t="s">
        <v>9282</v>
      </c>
      <c r="V6686" t="str" cm="1">
        <f t="array" ref="V6686">_xlfn.IFS(Hospital_Emergency_Room_Data[[#This Row],[Day]]&lt;=10,"Start(1-10)",Hospital_Emergency_Room_Data[[#This Row],[Day]]&lt;=20,"Middle(11-20)",Hospital_Emergency_Room_Data[[#This Row],[Day]]&gt;20,"End(21-30)")</f>
        <v>Middle(11-20)</v>
      </c>
    </row>
    <row r="6687" spans="1:22">
      <c r="A6687">
        <v>431250870</v>
      </c>
      <c r="B6687" t="s">
        <v>6690</v>
      </c>
      <c r="C6687" s="1">
        <v>45203</v>
      </c>
      <c r="D6687" t="str">
        <f>TEXT(Hospital_Emergency_Room_Data[[#This Row],[Patient Admission Date]],"mmm")</f>
        <v>Oct</v>
      </c>
      <c r="E6687">
        <f>YEAR(Hospital_Emergency_Room_Data[[#This Row],[Patient Admission Date]])</f>
        <v>2023</v>
      </c>
      <c r="F6687" s="2">
        <v>0.52152777777777781</v>
      </c>
      <c r="G6687" s="8" t="str">
        <f>TEXT(Hospital_Emergency_Room_Data[[#This Row],[Patient Admission Date]],"dddd")</f>
        <v>Wednesday</v>
      </c>
      <c r="H6687" t="s">
        <v>41</v>
      </c>
      <c r="I6687">
        <v>40</v>
      </c>
      <c r="J6687" s="5" t="s">
        <v>9223</v>
      </c>
      <c r="K6687" t="s">
        <v>8</v>
      </c>
      <c r="L6687" t="s">
        <v>9281</v>
      </c>
      <c r="M6687" t="s">
        <v>9210</v>
      </c>
      <c r="O6687">
        <v>29</v>
      </c>
      <c r="P6687" t="s">
        <v>9226</v>
      </c>
      <c r="Q6687">
        <v>4</v>
      </c>
      <c r="R6687">
        <v>12</v>
      </c>
      <c r="S6687" t="s">
        <v>9257</v>
      </c>
      <c r="T6687" t="s">
        <v>9263</v>
      </c>
      <c r="U6687" t="s">
        <v>9282</v>
      </c>
      <c r="V6687" t="str" cm="1">
        <f t="array" ref="V6687">_xlfn.IFS(Hospital_Emergency_Room_Data[[#This Row],[Day]]&lt;=10,"Start(1-10)",Hospital_Emergency_Room_Data[[#This Row],[Day]]&lt;=20,"Middle(11-20)",Hospital_Emergency_Room_Data[[#This Row],[Day]]&gt;20,"End(21-30)")</f>
        <v>Start(1-10)</v>
      </c>
    </row>
    <row r="6688" spans="1:22">
      <c r="A6688">
        <v>275835679</v>
      </c>
      <c r="B6688" t="s">
        <v>6691</v>
      </c>
      <c r="C6688" s="1">
        <v>45283</v>
      </c>
      <c r="D6688" t="str">
        <f>TEXT(Hospital_Emergency_Room_Data[[#This Row],[Patient Admission Date]],"mmm")</f>
        <v>Dec</v>
      </c>
      <c r="E6688">
        <f>YEAR(Hospital_Emergency_Room_Data[[#This Row],[Patient Admission Date]])</f>
        <v>2023</v>
      </c>
      <c r="F6688" s="2">
        <v>0.16944444444444445</v>
      </c>
      <c r="G6688" s="8" t="str">
        <f>TEXT(Hospital_Emergency_Room_Data[[#This Row],[Patient Admission Date]],"dddd")</f>
        <v>Saturday</v>
      </c>
      <c r="H6688" t="s">
        <v>41</v>
      </c>
      <c r="I6688">
        <v>34</v>
      </c>
      <c r="J6688" s="5" t="s">
        <v>9223</v>
      </c>
      <c r="K6688" t="s">
        <v>8</v>
      </c>
      <c r="L6688" t="s">
        <v>9281</v>
      </c>
      <c r="M6688" t="s">
        <v>9210</v>
      </c>
      <c r="O6688">
        <v>31</v>
      </c>
      <c r="P6688" t="s">
        <v>9225</v>
      </c>
      <c r="Q6688">
        <v>23</v>
      </c>
      <c r="R6688">
        <v>4</v>
      </c>
      <c r="S6688" t="s">
        <v>9258</v>
      </c>
      <c r="T6688" t="s">
        <v>9264</v>
      </c>
      <c r="U6688" t="s">
        <v>9300</v>
      </c>
      <c r="V6688" t="str" cm="1">
        <f t="array" ref="V6688">_xlfn.IFS(Hospital_Emergency_Room_Data[[#This Row],[Day]]&lt;=10,"Start(1-10)",Hospital_Emergency_Room_Data[[#This Row],[Day]]&lt;=20,"Middle(11-20)",Hospital_Emergency_Room_Data[[#This Row],[Day]]&gt;20,"End(21-30)")</f>
        <v>End(21-30)</v>
      </c>
    </row>
    <row r="6689" spans="1:22">
      <c r="A6689">
        <v>744845269</v>
      </c>
      <c r="B6689" t="s">
        <v>6692</v>
      </c>
      <c r="C6689" s="1">
        <v>45308</v>
      </c>
      <c r="D6689" t="str">
        <f>TEXT(Hospital_Emergency_Room_Data[[#This Row],[Patient Admission Date]],"mmm")</f>
        <v>Jan</v>
      </c>
      <c r="E6689">
        <f>YEAR(Hospital_Emergency_Room_Data[[#This Row],[Patient Admission Date]])</f>
        <v>2024</v>
      </c>
      <c r="F6689" s="2">
        <v>0.85624999999999996</v>
      </c>
      <c r="G6689" s="8" t="str">
        <f>TEXT(Hospital_Emergency_Room_Data[[#This Row],[Patient Admission Date]],"dddd")</f>
        <v>Wednesday</v>
      </c>
      <c r="H6689" t="s">
        <v>41</v>
      </c>
      <c r="I6689">
        <v>49</v>
      </c>
      <c r="J6689" s="5" t="s">
        <v>9219</v>
      </c>
      <c r="K6689" t="s">
        <v>8</v>
      </c>
      <c r="L6689" t="s">
        <v>9281</v>
      </c>
      <c r="M6689" t="s">
        <v>9210</v>
      </c>
      <c r="O6689">
        <v>38</v>
      </c>
      <c r="P6689" t="s">
        <v>9225</v>
      </c>
      <c r="Q6689">
        <v>17</v>
      </c>
      <c r="R6689">
        <v>20</v>
      </c>
      <c r="S6689" t="s">
        <v>9256</v>
      </c>
      <c r="T6689" t="s">
        <v>9262</v>
      </c>
      <c r="U6689" t="s">
        <v>9300</v>
      </c>
      <c r="V6689" t="str" cm="1">
        <f t="array" ref="V6689">_xlfn.IFS(Hospital_Emergency_Room_Data[[#This Row],[Day]]&lt;=10,"Start(1-10)",Hospital_Emergency_Room_Data[[#This Row],[Day]]&lt;=20,"Middle(11-20)",Hospital_Emergency_Room_Data[[#This Row],[Day]]&gt;20,"End(21-30)")</f>
        <v>Middle(11-20)</v>
      </c>
    </row>
    <row r="6690" spans="1:22">
      <c r="A6690">
        <v>135545797</v>
      </c>
      <c r="B6690" t="s">
        <v>6693</v>
      </c>
      <c r="C6690" s="1">
        <v>45481</v>
      </c>
      <c r="D6690" t="str">
        <f>TEXT(Hospital_Emergency_Room_Data[[#This Row],[Patient Admission Date]],"mmm")</f>
        <v>Jul</v>
      </c>
      <c r="E6690">
        <f>YEAR(Hospital_Emergency_Room_Data[[#This Row],[Patient Admission Date]])</f>
        <v>2024</v>
      </c>
      <c r="F6690" s="2">
        <v>0.28055555555555556</v>
      </c>
      <c r="G6690" s="8" t="str">
        <f>TEXT(Hospital_Emergency_Room_Data[[#This Row],[Patient Admission Date]],"dddd")</f>
        <v>Monday</v>
      </c>
      <c r="H6690" t="s">
        <v>41</v>
      </c>
      <c r="I6690">
        <v>56</v>
      </c>
      <c r="J6690" s="5" t="s">
        <v>9219</v>
      </c>
      <c r="K6690" t="s">
        <v>8</v>
      </c>
      <c r="L6690" t="s">
        <v>9281</v>
      </c>
      <c r="M6690" t="s">
        <v>9210</v>
      </c>
      <c r="O6690">
        <v>42</v>
      </c>
      <c r="P6690" t="s">
        <v>9225</v>
      </c>
      <c r="Q6690">
        <v>8</v>
      </c>
      <c r="R6690">
        <v>6</v>
      </c>
      <c r="S6690" t="s">
        <v>9255</v>
      </c>
      <c r="T6690" t="s">
        <v>9265</v>
      </c>
      <c r="U6690" t="s">
        <v>9300</v>
      </c>
      <c r="V6690" t="str" cm="1">
        <f t="array" ref="V6690">_xlfn.IFS(Hospital_Emergency_Room_Data[[#This Row],[Day]]&lt;=10,"Start(1-10)",Hospital_Emergency_Room_Data[[#This Row],[Day]]&lt;=20,"Middle(11-20)",Hospital_Emergency_Room_Data[[#This Row],[Day]]&gt;20,"End(21-30)")</f>
        <v>Start(1-10)</v>
      </c>
    </row>
    <row r="6691" spans="1:22">
      <c r="A6691">
        <v>556899725</v>
      </c>
      <c r="B6691" t="s">
        <v>6694</v>
      </c>
      <c r="C6691" s="1">
        <v>45166</v>
      </c>
      <c r="D6691" t="str">
        <f>TEXT(Hospital_Emergency_Room_Data[[#This Row],[Patient Admission Date]],"mmm")</f>
        <v>Aug</v>
      </c>
      <c r="E6691">
        <f>YEAR(Hospital_Emergency_Room_Data[[#This Row],[Patient Admission Date]])</f>
        <v>2023</v>
      </c>
      <c r="F6691" s="2">
        <v>0.83819444444444446</v>
      </c>
      <c r="G6691" s="8" t="str">
        <f>TEXT(Hospital_Emergency_Room_Data[[#This Row],[Patient Admission Date]],"dddd")</f>
        <v>Monday</v>
      </c>
      <c r="H6691" t="s">
        <v>41</v>
      </c>
      <c r="I6691">
        <v>9</v>
      </c>
      <c r="J6691" s="5" t="s">
        <v>9221</v>
      </c>
      <c r="K6691" t="s">
        <v>8</v>
      </c>
      <c r="L6691" t="s">
        <v>9281</v>
      </c>
      <c r="M6691" t="s">
        <v>9210</v>
      </c>
      <c r="O6691">
        <v>54</v>
      </c>
      <c r="P6691" t="s">
        <v>9225</v>
      </c>
      <c r="Q6691">
        <v>28</v>
      </c>
      <c r="R6691">
        <v>20</v>
      </c>
      <c r="S6691" t="s">
        <v>9256</v>
      </c>
      <c r="T6691" t="s">
        <v>9264</v>
      </c>
      <c r="U6691" t="s">
        <v>9283</v>
      </c>
      <c r="V6691" t="str" cm="1">
        <f t="array" ref="V6691">_xlfn.IFS(Hospital_Emergency_Room_Data[[#This Row],[Day]]&lt;=10,"Start(1-10)",Hospital_Emergency_Room_Data[[#This Row],[Day]]&lt;=20,"Middle(11-20)",Hospital_Emergency_Room_Data[[#This Row],[Day]]&gt;20,"End(21-30)")</f>
        <v>End(21-30)</v>
      </c>
    </row>
    <row r="6692" spans="1:22">
      <c r="A6692">
        <v>785766854</v>
      </c>
      <c r="B6692" t="s">
        <v>6695</v>
      </c>
      <c r="C6692" s="1">
        <v>45475</v>
      </c>
      <c r="D6692" t="str">
        <f>TEXT(Hospital_Emergency_Room_Data[[#This Row],[Patient Admission Date]],"mmm")</f>
        <v>Jul</v>
      </c>
      <c r="E6692">
        <f>YEAR(Hospital_Emergency_Room_Data[[#This Row],[Patient Admission Date]])</f>
        <v>2024</v>
      </c>
      <c r="F6692" s="2">
        <v>0.59652777777777777</v>
      </c>
      <c r="G6692" s="8" t="str">
        <f>TEXT(Hospital_Emergency_Room_Data[[#This Row],[Patient Admission Date]],"dddd")</f>
        <v>Tuesday</v>
      </c>
      <c r="H6692" t="s">
        <v>41</v>
      </c>
      <c r="I6692">
        <v>36</v>
      </c>
      <c r="J6692" s="5" t="s">
        <v>9223</v>
      </c>
      <c r="K6692" t="s">
        <v>8</v>
      </c>
      <c r="L6692" t="s">
        <v>9281</v>
      </c>
      <c r="M6692" t="s">
        <v>9210</v>
      </c>
      <c r="O6692">
        <v>55</v>
      </c>
      <c r="P6692" t="s">
        <v>9225</v>
      </c>
      <c r="Q6692">
        <v>2</v>
      </c>
      <c r="R6692">
        <v>14</v>
      </c>
      <c r="S6692" t="s">
        <v>9257</v>
      </c>
      <c r="T6692" t="s">
        <v>9263</v>
      </c>
      <c r="U6692" t="s">
        <v>9283</v>
      </c>
      <c r="V6692" t="str" cm="1">
        <f t="array" ref="V6692">_xlfn.IFS(Hospital_Emergency_Room_Data[[#This Row],[Day]]&lt;=10,"Start(1-10)",Hospital_Emergency_Room_Data[[#This Row],[Day]]&lt;=20,"Middle(11-20)",Hospital_Emergency_Room_Data[[#This Row],[Day]]&gt;20,"End(21-30)")</f>
        <v>Start(1-10)</v>
      </c>
    </row>
    <row r="6693" spans="1:22">
      <c r="A6693">
        <v>101507359</v>
      </c>
      <c r="B6693" t="s">
        <v>6696</v>
      </c>
      <c r="C6693" s="1">
        <v>45212</v>
      </c>
      <c r="D6693" t="str">
        <f>TEXT(Hospital_Emergency_Room_Data[[#This Row],[Patient Admission Date]],"mmm")</f>
        <v>Oct</v>
      </c>
      <c r="E6693">
        <f>YEAR(Hospital_Emergency_Room_Data[[#This Row],[Patient Admission Date]])</f>
        <v>2023</v>
      </c>
      <c r="F6693" s="2">
        <v>0.57222222222222219</v>
      </c>
      <c r="G6693" s="8" t="str">
        <f>TEXT(Hospital_Emergency_Room_Data[[#This Row],[Patient Admission Date]],"dddd")</f>
        <v>Friday</v>
      </c>
      <c r="H6693" t="s">
        <v>41</v>
      </c>
      <c r="I6693">
        <v>50</v>
      </c>
      <c r="J6693" s="5" t="s">
        <v>9219</v>
      </c>
      <c r="K6693" t="s">
        <v>8</v>
      </c>
      <c r="L6693" t="s">
        <v>9281</v>
      </c>
      <c r="M6693" t="s">
        <v>9210</v>
      </c>
      <c r="O6693">
        <v>56</v>
      </c>
      <c r="P6693" t="s">
        <v>9225</v>
      </c>
      <c r="Q6693">
        <v>13</v>
      </c>
      <c r="R6693">
        <v>13</v>
      </c>
      <c r="S6693" t="s">
        <v>9257</v>
      </c>
      <c r="T6693" t="s">
        <v>9265</v>
      </c>
      <c r="U6693" t="s">
        <v>9283</v>
      </c>
      <c r="V6693" t="str" cm="1">
        <f t="array" ref="V6693">_xlfn.IFS(Hospital_Emergency_Room_Data[[#This Row],[Day]]&lt;=10,"Start(1-10)",Hospital_Emergency_Room_Data[[#This Row],[Day]]&lt;=20,"Middle(11-20)",Hospital_Emergency_Room_Data[[#This Row],[Day]]&gt;20,"End(21-30)")</f>
        <v>Middle(11-20)</v>
      </c>
    </row>
    <row r="6694" spans="1:22">
      <c r="A6694">
        <v>736081957</v>
      </c>
      <c r="B6694" t="s">
        <v>6697</v>
      </c>
      <c r="C6694" s="1">
        <v>45407</v>
      </c>
      <c r="D6694" t="str">
        <f>TEXT(Hospital_Emergency_Room_Data[[#This Row],[Patient Admission Date]],"mmm")</f>
        <v>Apr</v>
      </c>
      <c r="E6694">
        <f>YEAR(Hospital_Emergency_Room_Data[[#This Row],[Patient Admission Date]])</f>
        <v>2024</v>
      </c>
      <c r="F6694" s="2">
        <v>4.5138888888888888E-2</v>
      </c>
      <c r="G6694" s="8" t="str">
        <f>TEXT(Hospital_Emergency_Room_Data[[#This Row],[Patient Admission Date]],"dddd")</f>
        <v>Thursday</v>
      </c>
      <c r="H6694" t="s">
        <v>41</v>
      </c>
      <c r="I6694">
        <v>29</v>
      </c>
      <c r="J6694" s="5" t="s">
        <v>9220</v>
      </c>
      <c r="K6694" t="s">
        <v>8</v>
      </c>
      <c r="L6694" t="s">
        <v>9281</v>
      </c>
      <c r="M6694" t="s">
        <v>9210</v>
      </c>
      <c r="O6694">
        <v>58</v>
      </c>
      <c r="P6694" t="s">
        <v>9225</v>
      </c>
      <c r="Q6694">
        <v>25</v>
      </c>
      <c r="R6694">
        <v>1</v>
      </c>
      <c r="S6694" t="s">
        <v>9258</v>
      </c>
      <c r="T6694" t="s">
        <v>9264</v>
      </c>
      <c r="U6694" t="s">
        <v>9283</v>
      </c>
      <c r="V6694" t="str" cm="1">
        <f t="array" ref="V6694">_xlfn.IFS(Hospital_Emergency_Room_Data[[#This Row],[Day]]&lt;=10,"Start(1-10)",Hospital_Emergency_Room_Data[[#This Row],[Day]]&lt;=20,"Middle(11-20)",Hospital_Emergency_Room_Data[[#This Row],[Day]]&gt;20,"End(21-30)")</f>
        <v>End(21-30)</v>
      </c>
    </row>
    <row r="6695" spans="1:22">
      <c r="A6695">
        <v>445108118</v>
      </c>
      <c r="B6695" t="s">
        <v>6698</v>
      </c>
      <c r="C6695" s="1">
        <v>45302</v>
      </c>
      <c r="D6695" t="str">
        <f>TEXT(Hospital_Emergency_Room_Data[[#This Row],[Patient Admission Date]],"mmm")</f>
        <v>Jan</v>
      </c>
      <c r="E6695">
        <f>YEAR(Hospital_Emergency_Room_Data[[#This Row],[Patient Admission Date]])</f>
        <v>2024</v>
      </c>
      <c r="F6695" s="2">
        <v>9.2361111111111116E-2</v>
      </c>
      <c r="G6695" s="8" t="str">
        <f>TEXT(Hospital_Emergency_Room_Data[[#This Row],[Patient Admission Date]],"dddd")</f>
        <v>Thursday</v>
      </c>
      <c r="H6695" t="s">
        <v>41</v>
      </c>
      <c r="I6695">
        <v>8</v>
      </c>
      <c r="J6695" s="5" t="s">
        <v>9221</v>
      </c>
      <c r="K6695" t="s">
        <v>8</v>
      </c>
      <c r="L6695" t="s">
        <v>9281</v>
      </c>
      <c r="M6695" t="s">
        <v>9210</v>
      </c>
      <c r="O6695">
        <v>10</v>
      </c>
      <c r="P6695" t="s">
        <v>9226</v>
      </c>
      <c r="Q6695">
        <v>11</v>
      </c>
      <c r="R6695">
        <v>2</v>
      </c>
      <c r="S6695" t="s">
        <v>9258</v>
      </c>
      <c r="T6695" t="s">
        <v>9265</v>
      </c>
      <c r="U6695" t="s">
        <v>9282</v>
      </c>
      <c r="V6695" t="str" cm="1">
        <f t="array" ref="V6695">_xlfn.IFS(Hospital_Emergency_Room_Data[[#This Row],[Day]]&lt;=10,"Start(1-10)",Hospital_Emergency_Room_Data[[#This Row],[Day]]&lt;=20,"Middle(11-20)",Hospital_Emergency_Room_Data[[#This Row],[Day]]&gt;20,"End(21-30)")</f>
        <v>Middle(11-20)</v>
      </c>
    </row>
    <row r="6696" spans="1:22">
      <c r="A6696">
        <v>193271560</v>
      </c>
      <c r="B6696" t="s">
        <v>6699</v>
      </c>
      <c r="C6696" s="1">
        <v>45544</v>
      </c>
      <c r="D6696" t="str">
        <f>TEXT(Hospital_Emergency_Room_Data[[#This Row],[Patient Admission Date]],"mmm")</f>
        <v>Sep</v>
      </c>
      <c r="E6696">
        <f>YEAR(Hospital_Emergency_Room_Data[[#This Row],[Patient Admission Date]])</f>
        <v>2024</v>
      </c>
      <c r="F6696" s="2">
        <v>9.6527777777777782E-2</v>
      </c>
      <c r="G6696" s="8" t="str">
        <f>TEXT(Hospital_Emergency_Room_Data[[#This Row],[Patient Admission Date]],"dddd")</f>
        <v>Monday</v>
      </c>
      <c r="H6696" t="s">
        <v>41</v>
      </c>
      <c r="I6696">
        <v>12</v>
      </c>
      <c r="J6696" s="5" t="s">
        <v>9221</v>
      </c>
      <c r="K6696" t="s">
        <v>8</v>
      </c>
      <c r="L6696" t="s">
        <v>9281</v>
      </c>
      <c r="M6696" t="s">
        <v>9210</v>
      </c>
      <c r="O6696">
        <v>17</v>
      </c>
      <c r="P6696" t="s">
        <v>9226</v>
      </c>
      <c r="Q6696">
        <v>9</v>
      </c>
      <c r="R6696">
        <v>2</v>
      </c>
      <c r="S6696" t="s">
        <v>9258</v>
      </c>
      <c r="T6696" t="s">
        <v>9265</v>
      </c>
      <c r="U6696" t="s">
        <v>9282</v>
      </c>
      <c r="V6696" t="str" cm="1">
        <f t="array" ref="V6696">_xlfn.IFS(Hospital_Emergency_Room_Data[[#This Row],[Day]]&lt;=10,"Start(1-10)",Hospital_Emergency_Room_Data[[#This Row],[Day]]&lt;=20,"Middle(11-20)",Hospital_Emergency_Room_Data[[#This Row],[Day]]&gt;20,"End(21-30)")</f>
        <v>Start(1-10)</v>
      </c>
    </row>
    <row r="6697" spans="1:22">
      <c r="A6697">
        <v>437611608</v>
      </c>
      <c r="B6697" t="s">
        <v>6700</v>
      </c>
      <c r="C6697" s="1">
        <v>45556</v>
      </c>
      <c r="D6697" t="str">
        <f>TEXT(Hospital_Emergency_Room_Data[[#This Row],[Patient Admission Date]],"mmm")</f>
        <v>Sep</v>
      </c>
      <c r="E6697">
        <f>YEAR(Hospital_Emergency_Room_Data[[#This Row],[Patient Admission Date]])</f>
        <v>2024</v>
      </c>
      <c r="F6697" s="2">
        <v>0.32361111111111113</v>
      </c>
      <c r="G6697" s="8" t="str">
        <f>TEXT(Hospital_Emergency_Room_Data[[#This Row],[Patient Admission Date]],"dddd")</f>
        <v>Saturday</v>
      </c>
      <c r="H6697" t="s">
        <v>41</v>
      </c>
      <c r="I6697">
        <v>13</v>
      </c>
      <c r="J6697" s="5" t="s">
        <v>9221</v>
      </c>
      <c r="K6697" t="s">
        <v>8</v>
      </c>
      <c r="L6697" t="s">
        <v>9281</v>
      </c>
      <c r="M6697" t="s">
        <v>9210</v>
      </c>
      <c r="O6697">
        <v>24</v>
      </c>
      <c r="P6697" t="s">
        <v>9226</v>
      </c>
      <c r="Q6697">
        <v>21</v>
      </c>
      <c r="R6697">
        <v>7</v>
      </c>
      <c r="S6697" t="s">
        <v>9255</v>
      </c>
      <c r="T6697" t="s">
        <v>9262</v>
      </c>
      <c r="U6697" t="s">
        <v>9282</v>
      </c>
      <c r="V6697" t="str" cm="1">
        <f t="array" ref="V6697">_xlfn.IFS(Hospital_Emergency_Room_Data[[#This Row],[Day]]&lt;=10,"Start(1-10)",Hospital_Emergency_Room_Data[[#This Row],[Day]]&lt;=20,"Middle(11-20)",Hospital_Emergency_Room_Data[[#This Row],[Day]]&gt;20,"End(21-30)")</f>
        <v>End(21-30)</v>
      </c>
    </row>
    <row r="6698" spans="1:22">
      <c r="A6698">
        <v>554197837</v>
      </c>
      <c r="B6698" t="s">
        <v>6701</v>
      </c>
      <c r="C6698" s="1">
        <v>45372</v>
      </c>
      <c r="D6698" t="str">
        <f>TEXT(Hospital_Emergency_Room_Data[[#This Row],[Patient Admission Date]],"mmm")</f>
        <v>Mar</v>
      </c>
      <c r="E6698">
        <f>YEAR(Hospital_Emergency_Room_Data[[#This Row],[Patient Admission Date]])</f>
        <v>2024</v>
      </c>
      <c r="F6698" s="2">
        <v>0.94930555555555551</v>
      </c>
      <c r="G6698" s="8" t="str">
        <f>TEXT(Hospital_Emergency_Room_Data[[#This Row],[Patient Admission Date]],"dddd")</f>
        <v>Thursday</v>
      </c>
      <c r="H6698" t="s">
        <v>41</v>
      </c>
      <c r="I6698">
        <v>62</v>
      </c>
      <c r="J6698" s="5" t="s">
        <v>9217</v>
      </c>
      <c r="K6698" t="s">
        <v>8</v>
      </c>
      <c r="L6698" t="s">
        <v>9281</v>
      </c>
      <c r="M6698" t="s">
        <v>9210</v>
      </c>
      <c r="O6698">
        <v>25</v>
      </c>
      <c r="P6698" t="s">
        <v>9226</v>
      </c>
      <c r="Q6698">
        <v>21</v>
      </c>
      <c r="R6698">
        <v>22</v>
      </c>
      <c r="S6698" t="s">
        <v>9256</v>
      </c>
      <c r="T6698" t="s">
        <v>9262</v>
      </c>
      <c r="U6698" t="s">
        <v>9282</v>
      </c>
      <c r="V6698" t="str" cm="1">
        <f t="array" ref="V6698">_xlfn.IFS(Hospital_Emergency_Room_Data[[#This Row],[Day]]&lt;=10,"Start(1-10)",Hospital_Emergency_Room_Data[[#This Row],[Day]]&lt;=20,"Middle(11-20)",Hospital_Emergency_Room_Data[[#This Row],[Day]]&gt;20,"End(21-30)")</f>
        <v>End(21-30)</v>
      </c>
    </row>
    <row r="6699" spans="1:22">
      <c r="A6699">
        <v>380795717</v>
      </c>
      <c r="B6699" t="s">
        <v>6702</v>
      </c>
      <c r="C6699" s="1">
        <v>45565</v>
      </c>
      <c r="D6699" t="str">
        <f>TEXT(Hospital_Emergency_Room_Data[[#This Row],[Patient Admission Date]],"mmm")</f>
        <v>Sep</v>
      </c>
      <c r="E6699">
        <f>YEAR(Hospital_Emergency_Room_Data[[#This Row],[Patient Admission Date]])</f>
        <v>2024</v>
      </c>
      <c r="F6699" s="2">
        <v>0.69374999999999998</v>
      </c>
      <c r="G6699" s="8" t="str">
        <f>TEXT(Hospital_Emergency_Room_Data[[#This Row],[Patient Admission Date]],"dddd")</f>
        <v>Monday</v>
      </c>
      <c r="H6699" t="s">
        <v>41</v>
      </c>
      <c r="I6699">
        <v>36</v>
      </c>
      <c r="J6699" s="5" t="s">
        <v>9223</v>
      </c>
      <c r="K6699" t="s">
        <v>8</v>
      </c>
      <c r="L6699" t="s">
        <v>9281</v>
      </c>
      <c r="M6699" t="s">
        <v>9210</v>
      </c>
      <c r="O6699">
        <v>34</v>
      </c>
      <c r="P6699" t="s">
        <v>9225</v>
      </c>
      <c r="Q6699">
        <v>30</v>
      </c>
      <c r="R6699">
        <v>16</v>
      </c>
      <c r="S6699" t="s">
        <v>9257</v>
      </c>
      <c r="T6699" t="s">
        <v>9264</v>
      </c>
      <c r="U6699" t="s">
        <v>9300</v>
      </c>
      <c r="V6699" t="str" cm="1">
        <f t="array" ref="V6699">_xlfn.IFS(Hospital_Emergency_Room_Data[[#This Row],[Day]]&lt;=10,"Start(1-10)",Hospital_Emergency_Room_Data[[#This Row],[Day]]&lt;=20,"Middle(11-20)",Hospital_Emergency_Room_Data[[#This Row],[Day]]&gt;20,"End(21-30)")</f>
        <v>End(21-30)</v>
      </c>
    </row>
    <row r="6700" spans="1:22">
      <c r="A6700">
        <v>462886903</v>
      </c>
      <c r="B6700" t="s">
        <v>6703</v>
      </c>
      <c r="C6700" s="1">
        <v>45137</v>
      </c>
      <c r="D6700" t="str">
        <f>TEXT(Hospital_Emergency_Room_Data[[#This Row],[Patient Admission Date]],"mmm")</f>
        <v>Jul</v>
      </c>
      <c r="E6700">
        <f>YEAR(Hospital_Emergency_Room_Data[[#This Row],[Patient Admission Date]])</f>
        <v>2023</v>
      </c>
      <c r="F6700" s="2">
        <v>0.69652777777777775</v>
      </c>
      <c r="G6700" s="8" t="str">
        <f>TEXT(Hospital_Emergency_Room_Data[[#This Row],[Patient Admission Date]],"dddd")</f>
        <v>Sunday</v>
      </c>
      <c r="H6700" t="s">
        <v>41</v>
      </c>
      <c r="I6700">
        <v>5</v>
      </c>
      <c r="J6700" s="5" t="s">
        <v>9221</v>
      </c>
      <c r="K6700" t="s">
        <v>8</v>
      </c>
      <c r="L6700" t="s">
        <v>9281</v>
      </c>
      <c r="M6700" t="s">
        <v>9210</v>
      </c>
      <c r="O6700">
        <v>37</v>
      </c>
      <c r="P6700" t="s">
        <v>9225</v>
      </c>
      <c r="Q6700">
        <v>30</v>
      </c>
      <c r="R6700">
        <v>16</v>
      </c>
      <c r="S6700" t="s">
        <v>9257</v>
      </c>
      <c r="T6700" t="s">
        <v>9264</v>
      </c>
      <c r="U6700" t="s">
        <v>9300</v>
      </c>
      <c r="V6700" t="str" cm="1">
        <f t="array" ref="V6700">_xlfn.IFS(Hospital_Emergency_Room_Data[[#This Row],[Day]]&lt;=10,"Start(1-10)",Hospital_Emergency_Room_Data[[#This Row],[Day]]&lt;=20,"Middle(11-20)",Hospital_Emergency_Room_Data[[#This Row],[Day]]&gt;20,"End(21-30)")</f>
        <v>End(21-30)</v>
      </c>
    </row>
    <row r="6701" spans="1:22">
      <c r="A6701">
        <v>472589172</v>
      </c>
      <c r="B6701" t="s">
        <v>6704</v>
      </c>
      <c r="C6701" s="1">
        <v>45475</v>
      </c>
      <c r="D6701" t="str">
        <f>TEXT(Hospital_Emergency_Room_Data[[#This Row],[Patient Admission Date]],"mmm")</f>
        <v>Jul</v>
      </c>
      <c r="E6701">
        <f>YEAR(Hospital_Emergency_Room_Data[[#This Row],[Patient Admission Date]])</f>
        <v>2024</v>
      </c>
      <c r="F6701" s="2">
        <v>0.92847222222222225</v>
      </c>
      <c r="G6701" s="8" t="str">
        <f>TEXT(Hospital_Emergency_Room_Data[[#This Row],[Patient Admission Date]],"dddd")</f>
        <v>Tuesday</v>
      </c>
      <c r="H6701" t="s">
        <v>41</v>
      </c>
      <c r="I6701">
        <v>67</v>
      </c>
      <c r="J6701" s="5" t="s">
        <v>9217</v>
      </c>
      <c r="K6701" t="s">
        <v>8</v>
      </c>
      <c r="L6701" t="s">
        <v>9281</v>
      </c>
      <c r="M6701" t="s">
        <v>9210</v>
      </c>
      <c r="O6701">
        <v>42</v>
      </c>
      <c r="P6701" t="s">
        <v>9225</v>
      </c>
      <c r="Q6701">
        <v>2</v>
      </c>
      <c r="R6701">
        <v>22</v>
      </c>
      <c r="S6701" t="s">
        <v>9256</v>
      </c>
      <c r="T6701" t="s">
        <v>9263</v>
      </c>
      <c r="U6701" t="s">
        <v>9300</v>
      </c>
      <c r="V6701" t="str" cm="1">
        <f t="array" ref="V6701">_xlfn.IFS(Hospital_Emergency_Room_Data[[#This Row],[Day]]&lt;=10,"Start(1-10)",Hospital_Emergency_Room_Data[[#This Row],[Day]]&lt;=20,"Middle(11-20)",Hospital_Emergency_Room_Data[[#This Row],[Day]]&gt;20,"End(21-30)")</f>
        <v>Start(1-10)</v>
      </c>
    </row>
    <row r="6702" spans="1:22">
      <c r="A6702">
        <v>787422733</v>
      </c>
      <c r="B6702" t="s">
        <v>6705</v>
      </c>
      <c r="C6702" s="1">
        <v>45250</v>
      </c>
      <c r="D6702" t="str">
        <f>TEXT(Hospital_Emergency_Room_Data[[#This Row],[Patient Admission Date]],"mmm")</f>
        <v>Nov</v>
      </c>
      <c r="E6702">
        <f>YEAR(Hospital_Emergency_Room_Data[[#This Row],[Patient Admission Date]])</f>
        <v>2023</v>
      </c>
      <c r="F6702" s="2">
        <v>0.52152777777777781</v>
      </c>
      <c r="G6702" s="8" t="str">
        <f>TEXT(Hospital_Emergency_Room_Data[[#This Row],[Patient Admission Date]],"dddd")</f>
        <v>Monday</v>
      </c>
      <c r="H6702" t="s">
        <v>41</v>
      </c>
      <c r="I6702">
        <v>54</v>
      </c>
      <c r="J6702" s="5" t="s">
        <v>9219</v>
      </c>
      <c r="K6702" t="s">
        <v>8</v>
      </c>
      <c r="L6702" t="s">
        <v>9281</v>
      </c>
      <c r="M6702" t="s">
        <v>9210</v>
      </c>
      <c r="O6702">
        <v>43</v>
      </c>
      <c r="P6702" t="s">
        <v>9225</v>
      </c>
      <c r="Q6702">
        <v>20</v>
      </c>
      <c r="R6702">
        <v>12</v>
      </c>
      <c r="S6702" t="s">
        <v>9257</v>
      </c>
      <c r="T6702" t="s">
        <v>9262</v>
      </c>
      <c r="U6702" t="s">
        <v>9300</v>
      </c>
      <c r="V6702" t="str" cm="1">
        <f t="array" ref="V6702">_xlfn.IFS(Hospital_Emergency_Room_Data[[#This Row],[Day]]&lt;=10,"Start(1-10)",Hospital_Emergency_Room_Data[[#This Row],[Day]]&lt;=20,"Middle(11-20)",Hospital_Emergency_Room_Data[[#This Row],[Day]]&gt;20,"End(21-30)")</f>
        <v>Middle(11-20)</v>
      </c>
    </row>
    <row r="6703" spans="1:22">
      <c r="A6703">
        <v>535701320</v>
      </c>
      <c r="B6703" t="s">
        <v>6706</v>
      </c>
      <c r="C6703" s="1">
        <v>45330</v>
      </c>
      <c r="D6703" t="str">
        <f>TEXT(Hospital_Emergency_Room_Data[[#This Row],[Patient Admission Date]],"mmm")</f>
        <v>Feb</v>
      </c>
      <c r="E6703">
        <f>YEAR(Hospital_Emergency_Room_Data[[#This Row],[Patient Admission Date]])</f>
        <v>2024</v>
      </c>
      <c r="F6703" s="2">
        <v>0.69791666666666663</v>
      </c>
      <c r="G6703" s="8" t="str">
        <f>TEXT(Hospital_Emergency_Room_Data[[#This Row],[Patient Admission Date]],"dddd")</f>
        <v>Thursday</v>
      </c>
      <c r="H6703" t="s">
        <v>41</v>
      </c>
      <c r="I6703">
        <v>16</v>
      </c>
      <c r="J6703" s="5" t="s">
        <v>9220</v>
      </c>
      <c r="K6703" t="s">
        <v>8</v>
      </c>
      <c r="L6703" t="s">
        <v>9281</v>
      </c>
      <c r="M6703" t="s">
        <v>9210</v>
      </c>
      <c r="O6703">
        <v>46</v>
      </c>
      <c r="P6703" t="s">
        <v>9225</v>
      </c>
      <c r="Q6703">
        <v>8</v>
      </c>
      <c r="R6703">
        <v>16</v>
      </c>
      <c r="S6703" t="s">
        <v>9257</v>
      </c>
      <c r="T6703" t="s">
        <v>9265</v>
      </c>
      <c r="U6703" t="s">
        <v>9283</v>
      </c>
      <c r="V6703" t="str" cm="1">
        <f t="array" ref="V6703">_xlfn.IFS(Hospital_Emergency_Room_Data[[#This Row],[Day]]&lt;=10,"Start(1-10)",Hospital_Emergency_Room_Data[[#This Row],[Day]]&lt;=20,"Middle(11-20)",Hospital_Emergency_Room_Data[[#This Row],[Day]]&gt;20,"End(21-30)")</f>
        <v>Start(1-10)</v>
      </c>
    </row>
    <row r="6704" spans="1:22">
      <c r="A6704">
        <v>759483807</v>
      </c>
      <c r="B6704" t="s">
        <v>6707</v>
      </c>
      <c r="C6704" s="1">
        <v>45310</v>
      </c>
      <c r="D6704" t="str">
        <f>TEXT(Hospital_Emergency_Room_Data[[#This Row],[Patient Admission Date]],"mmm")</f>
        <v>Jan</v>
      </c>
      <c r="E6704">
        <f>YEAR(Hospital_Emergency_Room_Data[[#This Row],[Patient Admission Date]])</f>
        <v>2024</v>
      </c>
      <c r="F6704" s="2">
        <v>0.35138888888888886</v>
      </c>
      <c r="G6704" s="8" t="str">
        <f>TEXT(Hospital_Emergency_Room_Data[[#This Row],[Patient Admission Date]],"dddd")</f>
        <v>Friday</v>
      </c>
      <c r="H6704" t="s">
        <v>41</v>
      </c>
      <c r="I6704">
        <v>11</v>
      </c>
      <c r="J6704" s="5" t="s">
        <v>9221</v>
      </c>
      <c r="K6704" t="s">
        <v>8</v>
      </c>
      <c r="L6704" t="s">
        <v>9281</v>
      </c>
      <c r="M6704" t="s">
        <v>9210</v>
      </c>
      <c r="O6704">
        <v>56</v>
      </c>
      <c r="P6704" t="s">
        <v>9225</v>
      </c>
      <c r="Q6704">
        <v>19</v>
      </c>
      <c r="R6704">
        <v>8</v>
      </c>
      <c r="S6704" t="s">
        <v>9255</v>
      </c>
      <c r="T6704" t="s">
        <v>9262</v>
      </c>
      <c r="U6704" t="s">
        <v>9283</v>
      </c>
      <c r="V6704" t="str" cm="1">
        <f t="array" ref="V6704">_xlfn.IFS(Hospital_Emergency_Room_Data[[#This Row],[Day]]&lt;=10,"Start(1-10)",Hospital_Emergency_Room_Data[[#This Row],[Day]]&lt;=20,"Middle(11-20)",Hospital_Emergency_Room_Data[[#This Row],[Day]]&gt;20,"End(21-30)")</f>
        <v>Middle(11-20)</v>
      </c>
    </row>
    <row r="6705" spans="1:22">
      <c r="A6705">
        <v>278446183</v>
      </c>
      <c r="B6705" t="s">
        <v>6708</v>
      </c>
      <c r="C6705" s="1">
        <v>45488</v>
      </c>
      <c r="D6705" t="str">
        <f>TEXT(Hospital_Emergency_Room_Data[[#This Row],[Patient Admission Date]],"mmm")</f>
        <v>Jul</v>
      </c>
      <c r="E6705">
        <f>YEAR(Hospital_Emergency_Room_Data[[#This Row],[Patient Admission Date]])</f>
        <v>2024</v>
      </c>
      <c r="F6705" s="2">
        <v>0.98263888888888884</v>
      </c>
      <c r="G6705" s="8" t="str">
        <f>TEXT(Hospital_Emergency_Room_Data[[#This Row],[Patient Admission Date]],"dddd")</f>
        <v>Monday</v>
      </c>
      <c r="H6705" t="s">
        <v>41</v>
      </c>
      <c r="I6705">
        <v>7</v>
      </c>
      <c r="J6705" s="5" t="s">
        <v>9221</v>
      </c>
      <c r="K6705" t="s">
        <v>8</v>
      </c>
      <c r="L6705" t="s">
        <v>9281</v>
      </c>
      <c r="M6705" t="s">
        <v>9210</v>
      </c>
      <c r="O6705">
        <v>18</v>
      </c>
      <c r="P6705" t="s">
        <v>9226</v>
      </c>
      <c r="Q6705">
        <v>15</v>
      </c>
      <c r="R6705">
        <v>23</v>
      </c>
      <c r="S6705" t="s">
        <v>9256</v>
      </c>
      <c r="T6705" t="s">
        <v>9262</v>
      </c>
      <c r="U6705" t="s">
        <v>9282</v>
      </c>
      <c r="V6705" t="str" cm="1">
        <f t="array" ref="V6705">_xlfn.IFS(Hospital_Emergency_Room_Data[[#This Row],[Day]]&lt;=10,"Start(1-10)",Hospital_Emergency_Room_Data[[#This Row],[Day]]&lt;=20,"Middle(11-20)",Hospital_Emergency_Room_Data[[#This Row],[Day]]&gt;20,"End(21-30)")</f>
        <v>Middle(11-20)</v>
      </c>
    </row>
    <row r="6706" spans="1:22">
      <c r="A6706">
        <v>138567359</v>
      </c>
      <c r="B6706" t="s">
        <v>6709</v>
      </c>
      <c r="C6706" s="1">
        <v>45136</v>
      </c>
      <c r="D6706" t="str">
        <f>TEXT(Hospital_Emergency_Room_Data[[#This Row],[Patient Admission Date]],"mmm")</f>
        <v>Jul</v>
      </c>
      <c r="E6706">
        <f>YEAR(Hospital_Emergency_Room_Data[[#This Row],[Patient Admission Date]])</f>
        <v>2023</v>
      </c>
      <c r="F6706" s="2">
        <v>0.81805555555555554</v>
      </c>
      <c r="G6706" s="8" t="str">
        <f>TEXT(Hospital_Emergency_Room_Data[[#This Row],[Patient Admission Date]],"dddd")</f>
        <v>Saturday</v>
      </c>
      <c r="H6706" t="s">
        <v>41</v>
      </c>
      <c r="I6706">
        <v>41</v>
      </c>
      <c r="J6706" s="5" t="s">
        <v>9223</v>
      </c>
      <c r="K6706" t="s">
        <v>8</v>
      </c>
      <c r="L6706" t="s">
        <v>9281</v>
      </c>
      <c r="M6706" t="s">
        <v>9210</v>
      </c>
      <c r="O6706">
        <v>18</v>
      </c>
      <c r="P6706" t="s">
        <v>9226</v>
      </c>
      <c r="Q6706">
        <v>29</v>
      </c>
      <c r="R6706">
        <v>19</v>
      </c>
      <c r="S6706" t="s">
        <v>9256</v>
      </c>
      <c r="T6706" t="s">
        <v>9264</v>
      </c>
      <c r="U6706" t="s">
        <v>9282</v>
      </c>
      <c r="V6706" t="str" cm="1">
        <f t="array" ref="V6706">_xlfn.IFS(Hospital_Emergency_Room_Data[[#This Row],[Day]]&lt;=10,"Start(1-10)",Hospital_Emergency_Room_Data[[#This Row],[Day]]&lt;=20,"Middle(11-20)",Hospital_Emergency_Room_Data[[#This Row],[Day]]&gt;20,"End(21-30)")</f>
        <v>End(21-30)</v>
      </c>
    </row>
    <row r="6707" spans="1:22">
      <c r="A6707">
        <v>430287980</v>
      </c>
      <c r="B6707" t="s">
        <v>6710</v>
      </c>
      <c r="C6707" s="1">
        <v>45161</v>
      </c>
      <c r="D6707" t="str">
        <f>TEXT(Hospital_Emergency_Room_Data[[#This Row],[Patient Admission Date]],"mmm")</f>
        <v>Aug</v>
      </c>
      <c r="E6707">
        <f>YEAR(Hospital_Emergency_Room_Data[[#This Row],[Patient Admission Date]])</f>
        <v>2023</v>
      </c>
      <c r="F6707" s="2">
        <v>0.88124999999999998</v>
      </c>
      <c r="G6707" s="8" t="str">
        <f>TEXT(Hospital_Emergency_Room_Data[[#This Row],[Patient Admission Date]],"dddd")</f>
        <v>Wednesday</v>
      </c>
      <c r="H6707" t="s">
        <v>41</v>
      </c>
      <c r="I6707">
        <v>56</v>
      </c>
      <c r="J6707" s="5" t="s">
        <v>9219</v>
      </c>
      <c r="K6707" t="s">
        <v>8</v>
      </c>
      <c r="L6707" t="s">
        <v>9281</v>
      </c>
      <c r="M6707" t="s">
        <v>9210</v>
      </c>
      <c r="O6707">
        <v>25</v>
      </c>
      <c r="P6707" t="s">
        <v>9226</v>
      </c>
      <c r="Q6707">
        <v>23</v>
      </c>
      <c r="R6707">
        <v>21</v>
      </c>
      <c r="S6707" t="s">
        <v>9256</v>
      </c>
      <c r="T6707" t="s">
        <v>9264</v>
      </c>
      <c r="U6707" t="s">
        <v>9282</v>
      </c>
      <c r="V6707" t="str" cm="1">
        <f t="array" ref="V6707">_xlfn.IFS(Hospital_Emergency_Room_Data[[#This Row],[Day]]&lt;=10,"Start(1-10)",Hospital_Emergency_Room_Data[[#This Row],[Day]]&lt;=20,"Middle(11-20)",Hospital_Emergency_Room_Data[[#This Row],[Day]]&gt;20,"End(21-30)")</f>
        <v>End(21-30)</v>
      </c>
    </row>
    <row r="6708" spans="1:22">
      <c r="A6708">
        <v>243860385</v>
      </c>
      <c r="B6708" t="s">
        <v>6711</v>
      </c>
      <c r="C6708" s="1">
        <v>45399</v>
      </c>
      <c r="D6708" t="str">
        <f>TEXT(Hospital_Emergency_Room_Data[[#This Row],[Patient Admission Date]],"mmm")</f>
        <v>Apr</v>
      </c>
      <c r="E6708">
        <f>YEAR(Hospital_Emergency_Room_Data[[#This Row],[Patient Admission Date]])</f>
        <v>2024</v>
      </c>
      <c r="F6708" s="2">
        <v>0.99722222222222223</v>
      </c>
      <c r="G6708" s="8" t="str">
        <f>TEXT(Hospital_Emergency_Room_Data[[#This Row],[Patient Admission Date]],"dddd")</f>
        <v>Wednesday</v>
      </c>
      <c r="H6708" t="s">
        <v>41</v>
      </c>
      <c r="I6708">
        <v>25</v>
      </c>
      <c r="J6708" s="5" t="s">
        <v>9220</v>
      </c>
      <c r="K6708" t="s">
        <v>8</v>
      </c>
      <c r="L6708" t="s">
        <v>9281</v>
      </c>
      <c r="M6708" t="s">
        <v>9210</v>
      </c>
      <c r="O6708">
        <v>29</v>
      </c>
      <c r="P6708" t="s">
        <v>9226</v>
      </c>
      <c r="Q6708">
        <v>17</v>
      </c>
      <c r="R6708">
        <v>23</v>
      </c>
      <c r="S6708" t="s">
        <v>9256</v>
      </c>
      <c r="T6708" t="s">
        <v>9262</v>
      </c>
      <c r="U6708" t="s">
        <v>9282</v>
      </c>
      <c r="V6708" t="str" cm="1">
        <f t="array" ref="V6708">_xlfn.IFS(Hospital_Emergency_Room_Data[[#This Row],[Day]]&lt;=10,"Start(1-10)",Hospital_Emergency_Room_Data[[#This Row],[Day]]&lt;=20,"Middle(11-20)",Hospital_Emergency_Room_Data[[#This Row],[Day]]&gt;20,"End(21-30)")</f>
        <v>Middle(11-20)</v>
      </c>
    </row>
    <row r="6709" spans="1:22">
      <c r="A6709">
        <v>206770609</v>
      </c>
      <c r="B6709" t="s">
        <v>6712</v>
      </c>
      <c r="C6709" s="1">
        <v>45523</v>
      </c>
      <c r="D6709" t="str">
        <f>TEXT(Hospital_Emergency_Room_Data[[#This Row],[Patient Admission Date]],"mmm")</f>
        <v>Aug</v>
      </c>
      <c r="E6709">
        <f>YEAR(Hospital_Emergency_Room_Data[[#This Row],[Patient Admission Date]])</f>
        <v>2024</v>
      </c>
      <c r="F6709" s="2">
        <v>0.91111111111111109</v>
      </c>
      <c r="G6709" s="8" t="str">
        <f>TEXT(Hospital_Emergency_Room_Data[[#This Row],[Patient Admission Date]],"dddd")</f>
        <v>Monday</v>
      </c>
      <c r="H6709" t="s">
        <v>41</v>
      </c>
      <c r="I6709">
        <v>26</v>
      </c>
      <c r="J6709" s="5" t="s">
        <v>9220</v>
      </c>
      <c r="K6709" t="s">
        <v>8</v>
      </c>
      <c r="L6709" t="s">
        <v>9281</v>
      </c>
      <c r="M6709" t="s">
        <v>9210</v>
      </c>
      <c r="O6709">
        <v>29</v>
      </c>
      <c r="P6709" t="s">
        <v>9226</v>
      </c>
      <c r="Q6709">
        <v>19</v>
      </c>
      <c r="R6709">
        <v>21</v>
      </c>
      <c r="S6709" t="s">
        <v>9256</v>
      </c>
      <c r="T6709" t="s">
        <v>9262</v>
      </c>
      <c r="U6709" t="s">
        <v>9282</v>
      </c>
      <c r="V6709" t="str" cm="1">
        <f t="array" ref="V6709">_xlfn.IFS(Hospital_Emergency_Room_Data[[#This Row],[Day]]&lt;=10,"Start(1-10)",Hospital_Emergency_Room_Data[[#This Row],[Day]]&lt;=20,"Middle(11-20)",Hospital_Emergency_Room_Data[[#This Row],[Day]]&gt;20,"End(21-30)")</f>
        <v>Middle(11-20)</v>
      </c>
    </row>
    <row r="6710" spans="1:22">
      <c r="A6710">
        <v>376176252</v>
      </c>
      <c r="B6710" t="s">
        <v>6713</v>
      </c>
      <c r="C6710" s="1">
        <v>45347</v>
      </c>
      <c r="D6710" t="str">
        <f>TEXT(Hospital_Emergency_Room_Data[[#This Row],[Patient Admission Date]],"mmm")</f>
        <v>Feb</v>
      </c>
      <c r="E6710">
        <f>YEAR(Hospital_Emergency_Room_Data[[#This Row],[Patient Admission Date]])</f>
        <v>2024</v>
      </c>
      <c r="F6710" s="2">
        <v>0.66041666666666665</v>
      </c>
      <c r="G6710" s="8" t="str">
        <f>TEXT(Hospital_Emergency_Room_Data[[#This Row],[Patient Admission Date]],"dddd")</f>
        <v>Sunday</v>
      </c>
      <c r="H6710" t="s">
        <v>41</v>
      </c>
      <c r="I6710">
        <v>51</v>
      </c>
      <c r="J6710" s="5" t="s">
        <v>9219</v>
      </c>
      <c r="K6710" t="s">
        <v>8</v>
      </c>
      <c r="L6710" t="s">
        <v>9281</v>
      </c>
      <c r="M6710" t="s">
        <v>9210</v>
      </c>
      <c r="O6710">
        <v>33</v>
      </c>
      <c r="P6710" t="s">
        <v>9225</v>
      </c>
      <c r="Q6710">
        <v>25</v>
      </c>
      <c r="R6710">
        <v>15</v>
      </c>
      <c r="S6710" t="s">
        <v>9257</v>
      </c>
      <c r="T6710" t="s">
        <v>9264</v>
      </c>
      <c r="U6710" t="s">
        <v>9300</v>
      </c>
      <c r="V6710" t="str" cm="1">
        <f t="array" ref="V6710">_xlfn.IFS(Hospital_Emergency_Room_Data[[#This Row],[Day]]&lt;=10,"Start(1-10)",Hospital_Emergency_Room_Data[[#This Row],[Day]]&lt;=20,"Middle(11-20)",Hospital_Emergency_Room_Data[[#This Row],[Day]]&gt;20,"End(21-30)")</f>
        <v>End(21-30)</v>
      </c>
    </row>
    <row r="6711" spans="1:22">
      <c r="A6711">
        <v>206340053</v>
      </c>
      <c r="B6711" t="s">
        <v>6714</v>
      </c>
      <c r="C6711" s="1">
        <v>45439</v>
      </c>
      <c r="D6711" t="str">
        <f>TEXT(Hospital_Emergency_Room_Data[[#This Row],[Patient Admission Date]],"mmm")</f>
        <v>May</v>
      </c>
      <c r="E6711">
        <f>YEAR(Hospital_Emergency_Room_Data[[#This Row],[Patient Admission Date]])</f>
        <v>2024</v>
      </c>
      <c r="F6711" s="2">
        <v>7.2222222222222215E-2</v>
      </c>
      <c r="G6711" s="8" t="str">
        <f>TEXT(Hospital_Emergency_Room_Data[[#This Row],[Patient Admission Date]],"dddd")</f>
        <v>Monday</v>
      </c>
      <c r="H6711" t="s">
        <v>41</v>
      </c>
      <c r="I6711">
        <v>72</v>
      </c>
      <c r="J6711" s="5" t="s">
        <v>9222</v>
      </c>
      <c r="K6711" t="s">
        <v>8</v>
      </c>
      <c r="L6711" t="s">
        <v>9281</v>
      </c>
      <c r="M6711" t="s">
        <v>9210</v>
      </c>
      <c r="O6711">
        <v>34</v>
      </c>
      <c r="P6711" t="s">
        <v>9225</v>
      </c>
      <c r="Q6711">
        <v>27</v>
      </c>
      <c r="R6711">
        <v>1</v>
      </c>
      <c r="S6711" t="s">
        <v>9258</v>
      </c>
      <c r="T6711" t="s">
        <v>9264</v>
      </c>
      <c r="U6711" t="s">
        <v>9300</v>
      </c>
      <c r="V6711" t="str" cm="1">
        <f t="array" ref="V6711">_xlfn.IFS(Hospital_Emergency_Room_Data[[#This Row],[Day]]&lt;=10,"Start(1-10)",Hospital_Emergency_Room_Data[[#This Row],[Day]]&lt;=20,"Middle(11-20)",Hospital_Emergency_Room_Data[[#This Row],[Day]]&gt;20,"End(21-30)")</f>
        <v>End(21-30)</v>
      </c>
    </row>
    <row r="6712" spans="1:22">
      <c r="A6712">
        <v>748656970</v>
      </c>
      <c r="B6712" t="s">
        <v>6715</v>
      </c>
      <c r="C6712" s="1">
        <v>45236</v>
      </c>
      <c r="D6712" t="str">
        <f>TEXT(Hospital_Emergency_Room_Data[[#This Row],[Patient Admission Date]],"mmm")</f>
        <v>Nov</v>
      </c>
      <c r="E6712">
        <f>YEAR(Hospital_Emergency_Room_Data[[#This Row],[Patient Admission Date]])</f>
        <v>2023</v>
      </c>
      <c r="F6712" s="2">
        <v>0.49375000000000002</v>
      </c>
      <c r="G6712" s="8" t="str">
        <f>TEXT(Hospital_Emergency_Room_Data[[#This Row],[Patient Admission Date]],"dddd")</f>
        <v>Monday</v>
      </c>
      <c r="H6712" t="s">
        <v>41</v>
      </c>
      <c r="I6712">
        <v>79</v>
      </c>
      <c r="J6712" s="5" t="s">
        <v>9222</v>
      </c>
      <c r="K6712" t="s">
        <v>8</v>
      </c>
      <c r="L6712" t="s">
        <v>9281</v>
      </c>
      <c r="M6712" t="s">
        <v>9210</v>
      </c>
      <c r="O6712">
        <v>43</v>
      </c>
      <c r="P6712" t="s">
        <v>9225</v>
      </c>
      <c r="Q6712">
        <v>6</v>
      </c>
      <c r="R6712">
        <v>11</v>
      </c>
      <c r="S6712" t="s">
        <v>9255</v>
      </c>
      <c r="T6712" t="s">
        <v>9263</v>
      </c>
      <c r="U6712" t="s">
        <v>9300</v>
      </c>
      <c r="V6712" t="str" cm="1">
        <f t="array" ref="V6712">_xlfn.IFS(Hospital_Emergency_Room_Data[[#This Row],[Day]]&lt;=10,"Start(1-10)",Hospital_Emergency_Room_Data[[#This Row],[Day]]&lt;=20,"Middle(11-20)",Hospital_Emergency_Room_Data[[#This Row],[Day]]&gt;20,"End(21-30)")</f>
        <v>Start(1-10)</v>
      </c>
    </row>
    <row r="6713" spans="1:22">
      <c r="A6713">
        <v>502991222</v>
      </c>
      <c r="B6713" t="s">
        <v>6716</v>
      </c>
      <c r="C6713" s="1">
        <v>45123</v>
      </c>
      <c r="D6713" t="str">
        <f>TEXT(Hospital_Emergency_Room_Data[[#This Row],[Patient Admission Date]],"mmm")</f>
        <v>Jul</v>
      </c>
      <c r="E6713">
        <f>YEAR(Hospital_Emergency_Room_Data[[#This Row],[Patient Admission Date]])</f>
        <v>2023</v>
      </c>
      <c r="F6713" s="2">
        <v>3.4027777777777775E-2</v>
      </c>
      <c r="G6713" s="8" t="str">
        <f>TEXT(Hospital_Emergency_Room_Data[[#This Row],[Patient Admission Date]],"dddd")</f>
        <v>Sunday</v>
      </c>
      <c r="H6713" t="s">
        <v>41</v>
      </c>
      <c r="I6713">
        <v>42</v>
      </c>
      <c r="J6713" s="5" t="s">
        <v>9223</v>
      </c>
      <c r="K6713" t="s">
        <v>8</v>
      </c>
      <c r="L6713" t="s">
        <v>9281</v>
      </c>
      <c r="M6713" t="s">
        <v>9210</v>
      </c>
      <c r="O6713">
        <v>48</v>
      </c>
      <c r="P6713" t="s">
        <v>9225</v>
      </c>
      <c r="Q6713">
        <v>16</v>
      </c>
      <c r="R6713">
        <v>0</v>
      </c>
      <c r="S6713" t="s">
        <v>9258</v>
      </c>
      <c r="T6713" t="s">
        <v>9262</v>
      </c>
      <c r="U6713" t="s">
        <v>9283</v>
      </c>
      <c r="V6713" t="str" cm="1">
        <f t="array" ref="V6713">_xlfn.IFS(Hospital_Emergency_Room_Data[[#This Row],[Day]]&lt;=10,"Start(1-10)",Hospital_Emergency_Room_Data[[#This Row],[Day]]&lt;=20,"Middle(11-20)",Hospital_Emergency_Room_Data[[#This Row],[Day]]&gt;20,"End(21-30)")</f>
        <v>Middle(11-20)</v>
      </c>
    </row>
    <row r="6714" spans="1:22">
      <c r="A6714">
        <v>888766126</v>
      </c>
      <c r="B6714" t="s">
        <v>6717</v>
      </c>
      <c r="C6714" s="1">
        <v>45353</v>
      </c>
      <c r="D6714" t="str">
        <f>TEXT(Hospital_Emergency_Room_Data[[#This Row],[Patient Admission Date]],"mmm")</f>
        <v>Mar</v>
      </c>
      <c r="E6714">
        <f>YEAR(Hospital_Emergency_Room_Data[[#This Row],[Patient Admission Date]])</f>
        <v>2024</v>
      </c>
      <c r="F6714" s="2">
        <v>1.1805555555555555E-2</v>
      </c>
      <c r="G6714" s="8" t="str">
        <f>TEXT(Hospital_Emergency_Room_Data[[#This Row],[Patient Admission Date]],"dddd")</f>
        <v>Saturday</v>
      </c>
      <c r="H6714" t="s">
        <v>41</v>
      </c>
      <c r="I6714">
        <v>22</v>
      </c>
      <c r="J6714" s="5" t="s">
        <v>9220</v>
      </c>
      <c r="K6714" t="s">
        <v>8</v>
      </c>
      <c r="L6714" t="s">
        <v>9281</v>
      </c>
      <c r="M6714" t="s">
        <v>9210</v>
      </c>
      <c r="O6714">
        <v>19</v>
      </c>
      <c r="P6714" t="s">
        <v>9226</v>
      </c>
      <c r="Q6714">
        <v>2</v>
      </c>
      <c r="R6714">
        <v>0</v>
      </c>
      <c r="S6714" t="s">
        <v>9258</v>
      </c>
      <c r="T6714" t="s">
        <v>9263</v>
      </c>
      <c r="U6714" t="s">
        <v>9282</v>
      </c>
      <c r="V6714" t="str" cm="1">
        <f t="array" ref="V6714">_xlfn.IFS(Hospital_Emergency_Room_Data[[#This Row],[Day]]&lt;=10,"Start(1-10)",Hospital_Emergency_Room_Data[[#This Row],[Day]]&lt;=20,"Middle(11-20)",Hospital_Emergency_Room_Data[[#This Row],[Day]]&gt;20,"End(21-30)")</f>
        <v>Start(1-10)</v>
      </c>
    </row>
    <row r="6715" spans="1:22">
      <c r="A6715">
        <v>258492581</v>
      </c>
      <c r="B6715" t="s">
        <v>6718</v>
      </c>
      <c r="C6715" s="1">
        <v>45578</v>
      </c>
      <c r="D6715" t="str">
        <f>TEXT(Hospital_Emergency_Room_Data[[#This Row],[Patient Admission Date]],"mmm")</f>
        <v>Oct</v>
      </c>
      <c r="E6715">
        <f>YEAR(Hospital_Emergency_Room_Data[[#This Row],[Patient Admission Date]])</f>
        <v>2024</v>
      </c>
      <c r="F6715" s="2">
        <v>0.86111111111111116</v>
      </c>
      <c r="G6715" s="8" t="str">
        <f>TEXT(Hospital_Emergency_Room_Data[[#This Row],[Patient Admission Date]],"dddd")</f>
        <v>Sunday</v>
      </c>
      <c r="H6715" t="s">
        <v>41</v>
      </c>
      <c r="I6715">
        <v>53</v>
      </c>
      <c r="J6715" s="5" t="s">
        <v>9219</v>
      </c>
      <c r="K6715" t="s">
        <v>8</v>
      </c>
      <c r="L6715" t="s">
        <v>9281</v>
      </c>
      <c r="M6715" t="s">
        <v>9210</v>
      </c>
      <c r="O6715">
        <v>19</v>
      </c>
      <c r="P6715" t="s">
        <v>9226</v>
      </c>
      <c r="Q6715">
        <v>13</v>
      </c>
      <c r="R6715">
        <v>20</v>
      </c>
      <c r="S6715" t="s">
        <v>9256</v>
      </c>
      <c r="T6715" t="s">
        <v>9265</v>
      </c>
      <c r="U6715" t="s">
        <v>9282</v>
      </c>
      <c r="V6715" t="str" cm="1">
        <f t="array" ref="V6715">_xlfn.IFS(Hospital_Emergency_Room_Data[[#This Row],[Day]]&lt;=10,"Start(1-10)",Hospital_Emergency_Room_Data[[#This Row],[Day]]&lt;=20,"Middle(11-20)",Hospital_Emergency_Room_Data[[#This Row],[Day]]&gt;20,"End(21-30)")</f>
        <v>Middle(11-20)</v>
      </c>
    </row>
    <row r="6716" spans="1:22">
      <c r="A6716">
        <v>526564625</v>
      </c>
      <c r="B6716" t="s">
        <v>6719</v>
      </c>
      <c r="C6716" s="1">
        <v>45026</v>
      </c>
      <c r="D6716" t="str">
        <f>TEXT(Hospital_Emergency_Room_Data[[#This Row],[Patient Admission Date]],"mmm")</f>
        <v>Apr</v>
      </c>
      <c r="E6716">
        <f>YEAR(Hospital_Emergency_Room_Data[[#This Row],[Patient Admission Date]])</f>
        <v>2023</v>
      </c>
      <c r="F6716" s="2">
        <v>0.5625</v>
      </c>
      <c r="G6716" s="8" t="str">
        <f>TEXT(Hospital_Emergency_Room_Data[[#This Row],[Patient Admission Date]],"dddd")</f>
        <v>Monday</v>
      </c>
      <c r="H6716" t="s">
        <v>41</v>
      </c>
      <c r="I6716">
        <v>12</v>
      </c>
      <c r="J6716" s="5" t="s">
        <v>9221</v>
      </c>
      <c r="K6716" t="s">
        <v>8</v>
      </c>
      <c r="L6716" t="s">
        <v>9281</v>
      </c>
      <c r="M6716" t="s">
        <v>9210</v>
      </c>
      <c r="O6716">
        <v>20</v>
      </c>
      <c r="P6716" t="s">
        <v>9226</v>
      </c>
      <c r="Q6716">
        <v>10</v>
      </c>
      <c r="R6716">
        <v>13</v>
      </c>
      <c r="S6716" t="s">
        <v>9257</v>
      </c>
      <c r="T6716" t="s">
        <v>9265</v>
      </c>
      <c r="U6716" t="s">
        <v>9282</v>
      </c>
      <c r="V6716" t="str" cm="1">
        <f t="array" ref="V6716">_xlfn.IFS(Hospital_Emergency_Room_Data[[#This Row],[Day]]&lt;=10,"Start(1-10)",Hospital_Emergency_Room_Data[[#This Row],[Day]]&lt;=20,"Middle(11-20)",Hospital_Emergency_Room_Data[[#This Row],[Day]]&gt;20,"End(21-30)")</f>
        <v>Start(1-10)</v>
      </c>
    </row>
    <row r="6717" spans="1:22">
      <c r="A6717">
        <v>533957610</v>
      </c>
      <c r="B6717" t="s">
        <v>6720</v>
      </c>
      <c r="C6717" s="1">
        <v>45374</v>
      </c>
      <c r="D6717" t="str">
        <f>TEXT(Hospital_Emergency_Room_Data[[#This Row],[Patient Admission Date]],"mmm")</f>
        <v>Mar</v>
      </c>
      <c r="E6717">
        <f>YEAR(Hospital_Emergency_Room_Data[[#This Row],[Patient Admission Date]])</f>
        <v>2024</v>
      </c>
      <c r="F6717" s="2">
        <v>4.2361111111111113E-2</v>
      </c>
      <c r="G6717" s="8" t="str">
        <f>TEXT(Hospital_Emergency_Room_Data[[#This Row],[Patient Admission Date]],"dddd")</f>
        <v>Saturday</v>
      </c>
      <c r="H6717" t="s">
        <v>41</v>
      </c>
      <c r="I6717">
        <v>49</v>
      </c>
      <c r="J6717" s="5" t="s">
        <v>9219</v>
      </c>
      <c r="K6717" t="s">
        <v>8</v>
      </c>
      <c r="L6717" t="s">
        <v>9281</v>
      </c>
      <c r="M6717" t="s">
        <v>9210</v>
      </c>
      <c r="O6717">
        <v>35</v>
      </c>
      <c r="P6717" t="s">
        <v>9225</v>
      </c>
      <c r="Q6717">
        <v>23</v>
      </c>
      <c r="R6717">
        <v>1</v>
      </c>
      <c r="S6717" t="s">
        <v>9258</v>
      </c>
      <c r="T6717" t="s">
        <v>9264</v>
      </c>
      <c r="U6717" t="s">
        <v>9300</v>
      </c>
      <c r="V6717" t="str" cm="1">
        <f t="array" ref="V6717">_xlfn.IFS(Hospital_Emergency_Room_Data[[#This Row],[Day]]&lt;=10,"Start(1-10)",Hospital_Emergency_Room_Data[[#This Row],[Day]]&lt;=20,"Middle(11-20)",Hospital_Emergency_Room_Data[[#This Row],[Day]]&gt;20,"End(21-30)")</f>
        <v>End(21-30)</v>
      </c>
    </row>
    <row r="6718" spans="1:22">
      <c r="A6718">
        <v>278432966</v>
      </c>
      <c r="B6718" t="s">
        <v>6721</v>
      </c>
      <c r="C6718" s="1">
        <v>45127</v>
      </c>
      <c r="D6718" t="str">
        <f>TEXT(Hospital_Emergency_Room_Data[[#This Row],[Patient Admission Date]],"mmm")</f>
        <v>Jul</v>
      </c>
      <c r="E6718">
        <f>YEAR(Hospital_Emergency_Room_Data[[#This Row],[Patient Admission Date]])</f>
        <v>2023</v>
      </c>
      <c r="F6718" s="2">
        <v>0.18194444444444444</v>
      </c>
      <c r="G6718" s="8" t="str">
        <f>TEXT(Hospital_Emergency_Room_Data[[#This Row],[Patient Admission Date]],"dddd")</f>
        <v>Thursday</v>
      </c>
      <c r="H6718" t="s">
        <v>41</v>
      </c>
      <c r="I6718">
        <v>60</v>
      </c>
      <c r="J6718" s="5" t="s">
        <v>9217</v>
      </c>
      <c r="K6718" t="s">
        <v>8</v>
      </c>
      <c r="L6718" t="s">
        <v>9281</v>
      </c>
      <c r="M6718" t="s">
        <v>9210</v>
      </c>
      <c r="O6718">
        <v>35</v>
      </c>
      <c r="P6718" t="s">
        <v>9225</v>
      </c>
      <c r="Q6718">
        <v>20</v>
      </c>
      <c r="R6718">
        <v>4</v>
      </c>
      <c r="S6718" t="s">
        <v>9258</v>
      </c>
      <c r="T6718" t="s">
        <v>9262</v>
      </c>
      <c r="U6718" t="s">
        <v>9300</v>
      </c>
      <c r="V6718" t="str" cm="1">
        <f t="array" ref="V6718">_xlfn.IFS(Hospital_Emergency_Room_Data[[#This Row],[Day]]&lt;=10,"Start(1-10)",Hospital_Emergency_Room_Data[[#This Row],[Day]]&lt;=20,"Middle(11-20)",Hospital_Emergency_Room_Data[[#This Row],[Day]]&gt;20,"End(21-30)")</f>
        <v>Middle(11-20)</v>
      </c>
    </row>
    <row r="6719" spans="1:22">
      <c r="A6719">
        <v>744118969</v>
      </c>
      <c r="B6719" t="s">
        <v>6722</v>
      </c>
      <c r="C6719" s="1">
        <v>45467</v>
      </c>
      <c r="D6719" t="str">
        <f>TEXT(Hospital_Emergency_Room_Data[[#This Row],[Patient Admission Date]],"mmm")</f>
        <v>Jun</v>
      </c>
      <c r="E6719">
        <f>YEAR(Hospital_Emergency_Room_Data[[#This Row],[Patient Admission Date]])</f>
        <v>2024</v>
      </c>
      <c r="F6719" s="2">
        <v>0.80833333333333335</v>
      </c>
      <c r="G6719" s="8" t="str">
        <f>TEXT(Hospital_Emergency_Room_Data[[#This Row],[Patient Admission Date]],"dddd")</f>
        <v>Monday</v>
      </c>
      <c r="H6719" t="s">
        <v>41</v>
      </c>
      <c r="I6719">
        <v>60</v>
      </c>
      <c r="J6719" s="5" t="s">
        <v>9217</v>
      </c>
      <c r="K6719" t="s">
        <v>8</v>
      </c>
      <c r="L6719" t="s">
        <v>9281</v>
      </c>
      <c r="M6719" t="s">
        <v>9210</v>
      </c>
      <c r="O6719">
        <v>37</v>
      </c>
      <c r="P6719" t="s">
        <v>9225</v>
      </c>
      <c r="Q6719">
        <v>24</v>
      </c>
      <c r="R6719">
        <v>19</v>
      </c>
      <c r="S6719" t="s">
        <v>9256</v>
      </c>
      <c r="T6719" t="s">
        <v>9264</v>
      </c>
      <c r="U6719" t="s">
        <v>9300</v>
      </c>
      <c r="V6719" t="str" cm="1">
        <f t="array" ref="V6719">_xlfn.IFS(Hospital_Emergency_Room_Data[[#This Row],[Day]]&lt;=10,"Start(1-10)",Hospital_Emergency_Room_Data[[#This Row],[Day]]&lt;=20,"Middle(11-20)",Hospital_Emergency_Room_Data[[#This Row],[Day]]&gt;20,"End(21-30)")</f>
        <v>End(21-30)</v>
      </c>
    </row>
    <row r="6720" spans="1:22">
      <c r="A6720">
        <v>508158156</v>
      </c>
      <c r="B6720" t="s">
        <v>6723</v>
      </c>
      <c r="C6720" s="1">
        <v>45402</v>
      </c>
      <c r="D6720" t="str">
        <f>TEXT(Hospital_Emergency_Room_Data[[#This Row],[Patient Admission Date]],"mmm")</f>
        <v>Apr</v>
      </c>
      <c r="E6720">
        <f>YEAR(Hospital_Emergency_Room_Data[[#This Row],[Patient Admission Date]])</f>
        <v>2024</v>
      </c>
      <c r="F6720" s="2">
        <v>7.4305555555555555E-2</v>
      </c>
      <c r="G6720" s="8" t="str">
        <f>TEXT(Hospital_Emergency_Room_Data[[#This Row],[Patient Admission Date]],"dddd")</f>
        <v>Saturday</v>
      </c>
      <c r="H6720" t="s">
        <v>41</v>
      </c>
      <c r="I6720">
        <v>48</v>
      </c>
      <c r="J6720" s="5" t="s">
        <v>9219</v>
      </c>
      <c r="K6720" t="s">
        <v>8</v>
      </c>
      <c r="L6720" t="s">
        <v>9281</v>
      </c>
      <c r="M6720" t="s">
        <v>9210</v>
      </c>
      <c r="O6720">
        <v>42</v>
      </c>
      <c r="P6720" t="s">
        <v>9225</v>
      </c>
      <c r="Q6720">
        <v>20</v>
      </c>
      <c r="R6720">
        <v>1</v>
      </c>
      <c r="S6720" t="s">
        <v>9258</v>
      </c>
      <c r="T6720" t="s">
        <v>9262</v>
      </c>
      <c r="U6720" t="s">
        <v>9300</v>
      </c>
      <c r="V6720" t="str" cm="1">
        <f t="array" ref="V6720">_xlfn.IFS(Hospital_Emergency_Room_Data[[#This Row],[Day]]&lt;=10,"Start(1-10)",Hospital_Emergency_Room_Data[[#This Row],[Day]]&lt;=20,"Middle(11-20)",Hospital_Emergency_Room_Data[[#This Row],[Day]]&gt;20,"End(21-30)")</f>
        <v>Middle(11-20)</v>
      </c>
    </row>
    <row r="6721" spans="1:22">
      <c r="A6721">
        <v>561131085</v>
      </c>
      <c r="B6721" t="s">
        <v>6724</v>
      </c>
      <c r="C6721" s="1">
        <v>45357</v>
      </c>
      <c r="D6721" t="str">
        <f>TEXT(Hospital_Emergency_Room_Data[[#This Row],[Patient Admission Date]],"mmm")</f>
        <v>Mar</v>
      </c>
      <c r="E6721">
        <f>YEAR(Hospital_Emergency_Room_Data[[#This Row],[Patient Admission Date]])</f>
        <v>2024</v>
      </c>
      <c r="F6721" s="2">
        <v>0.79652777777777772</v>
      </c>
      <c r="G6721" s="8" t="str">
        <f>TEXT(Hospital_Emergency_Room_Data[[#This Row],[Patient Admission Date]],"dddd")</f>
        <v>Wednesday</v>
      </c>
      <c r="H6721" t="s">
        <v>41</v>
      </c>
      <c r="I6721">
        <v>26</v>
      </c>
      <c r="J6721" s="5" t="s">
        <v>9220</v>
      </c>
      <c r="K6721" t="s">
        <v>8</v>
      </c>
      <c r="L6721" t="s">
        <v>9281</v>
      </c>
      <c r="M6721" t="s">
        <v>9210</v>
      </c>
      <c r="O6721">
        <v>47</v>
      </c>
      <c r="P6721" t="s">
        <v>9225</v>
      </c>
      <c r="Q6721">
        <v>6</v>
      </c>
      <c r="R6721">
        <v>19</v>
      </c>
      <c r="S6721" t="s">
        <v>9256</v>
      </c>
      <c r="T6721" t="s">
        <v>9263</v>
      </c>
      <c r="U6721" t="s">
        <v>9283</v>
      </c>
      <c r="V6721" t="str" cm="1">
        <f t="array" ref="V6721">_xlfn.IFS(Hospital_Emergency_Room_Data[[#This Row],[Day]]&lt;=10,"Start(1-10)",Hospital_Emergency_Room_Data[[#This Row],[Day]]&lt;=20,"Middle(11-20)",Hospital_Emergency_Room_Data[[#This Row],[Day]]&gt;20,"End(21-30)")</f>
        <v>Start(1-10)</v>
      </c>
    </row>
    <row r="6722" spans="1:22">
      <c r="A6722">
        <v>887481552</v>
      </c>
      <c r="B6722" t="s">
        <v>6725</v>
      </c>
      <c r="C6722" s="1">
        <v>45442</v>
      </c>
      <c r="D6722" t="str">
        <f>TEXT(Hospital_Emergency_Room_Data[[#This Row],[Patient Admission Date]],"mmm")</f>
        <v>May</v>
      </c>
      <c r="E6722">
        <f>YEAR(Hospital_Emergency_Room_Data[[#This Row],[Patient Admission Date]])</f>
        <v>2024</v>
      </c>
      <c r="F6722" s="2">
        <v>0.53680555555555554</v>
      </c>
      <c r="G6722" s="8" t="str">
        <f>TEXT(Hospital_Emergency_Room_Data[[#This Row],[Patient Admission Date]],"dddd")</f>
        <v>Thursday</v>
      </c>
      <c r="H6722" t="s">
        <v>41</v>
      </c>
      <c r="I6722">
        <v>9</v>
      </c>
      <c r="J6722" s="5" t="s">
        <v>9221</v>
      </c>
      <c r="K6722" t="s">
        <v>8</v>
      </c>
      <c r="L6722" t="s">
        <v>9281</v>
      </c>
      <c r="M6722" t="s">
        <v>9210</v>
      </c>
      <c r="O6722">
        <v>48</v>
      </c>
      <c r="P6722" t="s">
        <v>9225</v>
      </c>
      <c r="Q6722">
        <v>30</v>
      </c>
      <c r="R6722">
        <v>12</v>
      </c>
      <c r="S6722" t="s">
        <v>9257</v>
      </c>
      <c r="T6722" t="s">
        <v>9264</v>
      </c>
      <c r="U6722" t="s">
        <v>9283</v>
      </c>
      <c r="V6722" t="str" cm="1">
        <f t="array" ref="V6722">_xlfn.IFS(Hospital_Emergency_Room_Data[[#This Row],[Day]]&lt;=10,"Start(1-10)",Hospital_Emergency_Room_Data[[#This Row],[Day]]&lt;=20,"Middle(11-20)",Hospital_Emergency_Room_Data[[#This Row],[Day]]&gt;20,"End(21-30)")</f>
        <v>End(21-30)</v>
      </c>
    </row>
    <row r="6723" spans="1:22">
      <c r="A6723">
        <v>107335987</v>
      </c>
      <c r="B6723" t="s">
        <v>6726</v>
      </c>
      <c r="C6723" s="1">
        <v>45106</v>
      </c>
      <c r="D6723" t="str">
        <f>TEXT(Hospital_Emergency_Room_Data[[#This Row],[Patient Admission Date]],"mmm")</f>
        <v>Jun</v>
      </c>
      <c r="E6723">
        <f>YEAR(Hospital_Emergency_Room_Data[[#This Row],[Patient Admission Date]])</f>
        <v>2023</v>
      </c>
      <c r="F6723" s="2">
        <v>0.28472222222222221</v>
      </c>
      <c r="G6723" s="8" t="str">
        <f>TEXT(Hospital_Emergency_Room_Data[[#This Row],[Patient Admission Date]],"dddd")</f>
        <v>Thursday</v>
      </c>
      <c r="H6723" t="s">
        <v>41</v>
      </c>
      <c r="I6723">
        <v>10</v>
      </c>
      <c r="J6723" s="5" t="s">
        <v>9221</v>
      </c>
      <c r="K6723" t="s">
        <v>8</v>
      </c>
      <c r="L6723" t="s">
        <v>9281</v>
      </c>
      <c r="M6723" t="s">
        <v>9210</v>
      </c>
      <c r="O6723">
        <v>11</v>
      </c>
      <c r="P6723" t="s">
        <v>9226</v>
      </c>
      <c r="Q6723">
        <v>29</v>
      </c>
      <c r="R6723">
        <v>6</v>
      </c>
      <c r="S6723" t="s">
        <v>9255</v>
      </c>
      <c r="T6723" t="s">
        <v>9264</v>
      </c>
      <c r="U6723" t="s">
        <v>9282</v>
      </c>
      <c r="V6723" t="str" cm="1">
        <f t="array" ref="V6723">_xlfn.IFS(Hospital_Emergency_Room_Data[[#This Row],[Day]]&lt;=10,"Start(1-10)",Hospital_Emergency_Room_Data[[#This Row],[Day]]&lt;=20,"Middle(11-20)",Hospital_Emergency_Room_Data[[#This Row],[Day]]&gt;20,"End(21-30)")</f>
        <v>End(21-30)</v>
      </c>
    </row>
    <row r="6724" spans="1:22">
      <c r="A6724">
        <v>670536190</v>
      </c>
      <c r="B6724" t="s">
        <v>6727</v>
      </c>
      <c r="C6724" s="1">
        <v>45480</v>
      </c>
      <c r="D6724" t="str">
        <f>TEXT(Hospital_Emergency_Room_Data[[#This Row],[Patient Admission Date]],"mmm")</f>
        <v>Jul</v>
      </c>
      <c r="E6724">
        <f>YEAR(Hospital_Emergency_Room_Data[[#This Row],[Patient Admission Date]])</f>
        <v>2024</v>
      </c>
      <c r="F6724" s="2">
        <v>4.7222222222222221E-2</v>
      </c>
      <c r="G6724" s="8" t="str">
        <f>TEXT(Hospital_Emergency_Room_Data[[#This Row],[Patient Admission Date]],"dddd")</f>
        <v>Sunday</v>
      </c>
      <c r="H6724" t="s">
        <v>41</v>
      </c>
      <c r="I6724">
        <v>64</v>
      </c>
      <c r="J6724" s="5" t="s">
        <v>9217</v>
      </c>
      <c r="K6724" t="s">
        <v>8</v>
      </c>
      <c r="L6724" t="s">
        <v>9281</v>
      </c>
      <c r="M6724" t="s">
        <v>9210</v>
      </c>
      <c r="O6724">
        <v>14</v>
      </c>
      <c r="P6724" t="s">
        <v>9226</v>
      </c>
      <c r="Q6724">
        <v>7</v>
      </c>
      <c r="R6724">
        <v>1</v>
      </c>
      <c r="S6724" t="s">
        <v>9258</v>
      </c>
      <c r="T6724" t="s">
        <v>9263</v>
      </c>
      <c r="U6724" t="s">
        <v>9282</v>
      </c>
      <c r="V6724" t="str" cm="1">
        <f t="array" ref="V6724">_xlfn.IFS(Hospital_Emergency_Room_Data[[#This Row],[Day]]&lt;=10,"Start(1-10)",Hospital_Emergency_Room_Data[[#This Row],[Day]]&lt;=20,"Middle(11-20)",Hospital_Emergency_Room_Data[[#This Row],[Day]]&gt;20,"End(21-30)")</f>
        <v>Start(1-10)</v>
      </c>
    </row>
    <row r="6725" spans="1:22">
      <c r="A6725">
        <v>732998011</v>
      </c>
      <c r="B6725" t="s">
        <v>6728</v>
      </c>
      <c r="C6725" s="1">
        <v>45352</v>
      </c>
      <c r="D6725" t="str">
        <f>TEXT(Hospital_Emergency_Room_Data[[#This Row],[Patient Admission Date]],"mmm")</f>
        <v>Mar</v>
      </c>
      <c r="E6725">
        <f>YEAR(Hospital_Emergency_Room_Data[[#This Row],[Patient Admission Date]])</f>
        <v>2024</v>
      </c>
      <c r="F6725" s="2">
        <v>6.1805555555555558E-2</v>
      </c>
      <c r="G6725" s="8" t="str">
        <f>TEXT(Hospital_Emergency_Room_Data[[#This Row],[Patient Admission Date]],"dddd")</f>
        <v>Friday</v>
      </c>
      <c r="H6725" t="s">
        <v>41</v>
      </c>
      <c r="I6725">
        <v>43</v>
      </c>
      <c r="J6725" s="5" t="s">
        <v>9223</v>
      </c>
      <c r="K6725" t="s">
        <v>8</v>
      </c>
      <c r="L6725" t="s">
        <v>9281</v>
      </c>
      <c r="M6725" t="s">
        <v>9210</v>
      </c>
      <c r="O6725">
        <v>16</v>
      </c>
      <c r="P6725" t="s">
        <v>9226</v>
      </c>
      <c r="Q6725">
        <v>1</v>
      </c>
      <c r="R6725">
        <v>1</v>
      </c>
      <c r="S6725" t="s">
        <v>9258</v>
      </c>
      <c r="T6725" t="s">
        <v>9263</v>
      </c>
      <c r="U6725" t="s">
        <v>9282</v>
      </c>
      <c r="V6725" t="str" cm="1">
        <f t="array" ref="V6725">_xlfn.IFS(Hospital_Emergency_Room_Data[[#This Row],[Day]]&lt;=10,"Start(1-10)",Hospital_Emergency_Room_Data[[#This Row],[Day]]&lt;=20,"Middle(11-20)",Hospital_Emergency_Room_Data[[#This Row],[Day]]&gt;20,"End(21-30)")</f>
        <v>Start(1-10)</v>
      </c>
    </row>
    <row r="6726" spans="1:22">
      <c r="A6726">
        <v>192162936</v>
      </c>
      <c r="B6726" t="s">
        <v>6729</v>
      </c>
      <c r="C6726" s="1">
        <v>45244</v>
      </c>
      <c r="D6726" t="str">
        <f>TEXT(Hospital_Emergency_Room_Data[[#This Row],[Patient Admission Date]],"mmm")</f>
        <v>Nov</v>
      </c>
      <c r="E6726">
        <f>YEAR(Hospital_Emergency_Room_Data[[#This Row],[Patient Admission Date]])</f>
        <v>2023</v>
      </c>
      <c r="F6726" s="2">
        <v>3.1944444444444442E-2</v>
      </c>
      <c r="G6726" s="8" t="str">
        <f>TEXT(Hospital_Emergency_Room_Data[[#This Row],[Patient Admission Date]],"dddd")</f>
        <v>Tuesday</v>
      </c>
      <c r="H6726" t="s">
        <v>41</v>
      </c>
      <c r="I6726">
        <v>61</v>
      </c>
      <c r="J6726" s="5" t="s">
        <v>9217</v>
      </c>
      <c r="K6726" t="s">
        <v>8</v>
      </c>
      <c r="L6726" t="s">
        <v>9281</v>
      </c>
      <c r="M6726" t="s">
        <v>9210</v>
      </c>
      <c r="O6726">
        <v>16</v>
      </c>
      <c r="P6726" t="s">
        <v>9226</v>
      </c>
      <c r="Q6726">
        <v>14</v>
      </c>
      <c r="R6726">
        <v>0</v>
      </c>
      <c r="S6726" t="s">
        <v>9258</v>
      </c>
      <c r="T6726" t="s">
        <v>9265</v>
      </c>
      <c r="U6726" t="s">
        <v>9282</v>
      </c>
      <c r="V6726" t="str" cm="1">
        <f t="array" ref="V6726">_xlfn.IFS(Hospital_Emergency_Room_Data[[#This Row],[Day]]&lt;=10,"Start(1-10)",Hospital_Emergency_Room_Data[[#This Row],[Day]]&lt;=20,"Middle(11-20)",Hospital_Emergency_Room_Data[[#This Row],[Day]]&gt;20,"End(21-30)")</f>
        <v>Middle(11-20)</v>
      </c>
    </row>
    <row r="6727" spans="1:22">
      <c r="A6727">
        <v>870192489</v>
      </c>
      <c r="B6727" t="s">
        <v>6730</v>
      </c>
      <c r="C6727" s="1">
        <v>45579</v>
      </c>
      <c r="D6727" t="str">
        <f>TEXT(Hospital_Emergency_Room_Data[[#This Row],[Patient Admission Date]],"mmm")</f>
        <v>Oct</v>
      </c>
      <c r="E6727">
        <f>YEAR(Hospital_Emergency_Room_Data[[#This Row],[Patient Admission Date]])</f>
        <v>2024</v>
      </c>
      <c r="F6727" s="2">
        <v>0.86250000000000004</v>
      </c>
      <c r="G6727" s="8" t="str">
        <f>TEXT(Hospital_Emergency_Room_Data[[#This Row],[Patient Admission Date]],"dddd")</f>
        <v>Monday</v>
      </c>
      <c r="H6727" t="s">
        <v>41</v>
      </c>
      <c r="I6727">
        <v>58</v>
      </c>
      <c r="J6727" s="5" t="s">
        <v>9219</v>
      </c>
      <c r="K6727" t="s">
        <v>8</v>
      </c>
      <c r="L6727" t="s">
        <v>9281</v>
      </c>
      <c r="M6727" t="s">
        <v>9210</v>
      </c>
      <c r="O6727">
        <v>17</v>
      </c>
      <c r="P6727" t="s">
        <v>9226</v>
      </c>
      <c r="Q6727">
        <v>14</v>
      </c>
      <c r="R6727">
        <v>20</v>
      </c>
      <c r="S6727" t="s">
        <v>9256</v>
      </c>
      <c r="T6727" t="s">
        <v>9265</v>
      </c>
      <c r="U6727" t="s">
        <v>9282</v>
      </c>
      <c r="V6727" t="str" cm="1">
        <f t="array" ref="V6727">_xlfn.IFS(Hospital_Emergency_Room_Data[[#This Row],[Day]]&lt;=10,"Start(1-10)",Hospital_Emergency_Room_Data[[#This Row],[Day]]&lt;=20,"Middle(11-20)",Hospital_Emergency_Room_Data[[#This Row],[Day]]&gt;20,"End(21-30)")</f>
        <v>Middle(11-20)</v>
      </c>
    </row>
    <row r="6728" spans="1:22">
      <c r="A6728">
        <v>377592511</v>
      </c>
      <c r="B6728" t="s">
        <v>6731</v>
      </c>
      <c r="C6728" s="1">
        <v>45021</v>
      </c>
      <c r="D6728" t="str">
        <f>TEXT(Hospital_Emergency_Room_Data[[#This Row],[Patient Admission Date]],"mmm")</f>
        <v>Apr</v>
      </c>
      <c r="E6728">
        <f>YEAR(Hospital_Emergency_Room_Data[[#This Row],[Patient Admission Date]])</f>
        <v>2023</v>
      </c>
      <c r="F6728" s="2">
        <v>0.27291666666666664</v>
      </c>
      <c r="G6728" s="8" t="str">
        <f>TEXT(Hospital_Emergency_Room_Data[[#This Row],[Patient Admission Date]],"dddd")</f>
        <v>Wednesday</v>
      </c>
      <c r="H6728" t="s">
        <v>41</v>
      </c>
      <c r="I6728">
        <v>4</v>
      </c>
      <c r="J6728" s="5" t="s">
        <v>9218</v>
      </c>
      <c r="K6728" t="s">
        <v>8</v>
      </c>
      <c r="L6728" t="s">
        <v>9281</v>
      </c>
      <c r="M6728" t="s">
        <v>9210</v>
      </c>
      <c r="O6728">
        <v>22</v>
      </c>
      <c r="P6728" t="s">
        <v>9226</v>
      </c>
      <c r="Q6728">
        <v>5</v>
      </c>
      <c r="R6728">
        <v>6</v>
      </c>
      <c r="S6728" t="s">
        <v>9255</v>
      </c>
      <c r="T6728" t="s">
        <v>9263</v>
      </c>
      <c r="U6728" t="s">
        <v>9282</v>
      </c>
      <c r="V6728" t="str" cm="1">
        <f t="array" ref="V6728">_xlfn.IFS(Hospital_Emergency_Room_Data[[#This Row],[Day]]&lt;=10,"Start(1-10)",Hospital_Emergency_Room_Data[[#This Row],[Day]]&lt;=20,"Middle(11-20)",Hospital_Emergency_Room_Data[[#This Row],[Day]]&gt;20,"End(21-30)")</f>
        <v>Start(1-10)</v>
      </c>
    </row>
    <row r="6729" spans="1:22">
      <c r="A6729">
        <v>691233765</v>
      </c>
      <c r="B6729" t="s">
        <v>6732</v>
      </c>
      <c r="C6729" s="1">
        <v>45299</v>
      </c>
      <c r="D6729" t="str">
        <f>TEXT(Hospital_Emergency_Room_Data[[#This Row],[Patient Admission Date]],"mmm")</f>
        <v>Jan</v>
      </c>
      <c r="E6729">
        <f>YEAR(Hospital_Emergency_Room_Data[[#This Row],[Patient Admission Date]])</f>
        <v>2024</v>
      </c>
      <c r="F6729" s="2">
        <v>0.7</v>
      </c>
      <c r="G6729" s="8" t="str">
        <f>TEXT(Hospital_Emergency_Room_Data[[#This Row],[Patient Admission Date]],"dddd")</f>
        <v>Monday</v>
      </c>
      <c r="H6729" t="s">
        <v>41</v>
      </c>
      <c r="I6729">
        <v>64</v>
      </c>
      <c r="J6729" s="5" t="s">
        <v>9217</v>
      </c>
      <c r="K6729" t="s">
        <v>8</v>
      </c>
      <c r="L6729" t="s">
        <v>9281</v>
      </c>
      <c r="M6729" t="s">
        <v>9210</v>
      </c>
      <c r="O6729">
        <v>41</v>
      </c>
      <c r="P6729" t="s">
        <v>9225</v>
      </c>
      <c r="Q6729">
        <v>8</v>
      </c>
      <c r="R6729">
        <v>16</v>
      </c>
      <c r="S6729" t="s">
        <v>9257</v>
      </c>
      <c r="T6729" t="s">
        <v>9265</v>
      </c>
      <c r="U6729" t="s">
        <v>9300</v>
      </c>
      <c r="V6729" t="str" cm="1">
        <f t="array" ref="V6729">_xlfn.IFS(Hospital_Emergency_Room_Data[[#This Row],[Day]]&lt;=10,"Start(1-10)",Hospital_Emergency_Room_Data[[#This Row],[Day]]&lt;=20,"Middle(11-20)",Hospital_Emergency_Room_Data[[#This Row],[Day]]&gt;20,"End(21-30)")</f>
        <v>Start(1-10)</v>
      </c>
    </row>
    <row r="6730" spans="1:22">
      <c r="A6730">
        <v>255371255</v>
      </c>
      <c r="B6730" t="s">
        <v>6733</v>
      </c>
      <c r="C6730" s="1">
        <v>45219</v>
      </c>
      <c r="D6730" t="str">
        <f>TEXT(Hospital_Emergency_Room_Data[[#This Row],[Patient Admission Date]],"mmm")</f>
        <v>Oct</v>
      </c>
      <c r="E6730">
        <f>YEAR(Hospital_Emergency_Room_Data[[#This Row],[Patient Admission Date]])</f>
        <v>2023</v>
      </c>
      <c r="F6730" s="2">
        <v>0.81388888888888888</v>
      </c>
      <c r="G6730" s="8" t="str">
        <f>TEXT(Hospital_Emergency_Room_Data[[#This Row],[Patient Admission Date]],"dddd")</f>
        <v>Friday</v>
      </c>
      <c r="H6730" t="s">
        <v>41</v>
      </c>
      <c r="I6730">
        <v>6</v>
      </c>
      <c r="J6730" s="5" t="s">
        <v>9221</v>
      </c>
      <c r="K6730" t="s">
        <v>8</v>
      </c>
      <c r="L6730" t="s">
        <v>9281</v>
      </c>
      <c r="M6730" t="s">
        <v>9210</v>
      </c>
      <c r="O6730">
        <v>14</v>
      </c>
      <c r="P6730" t="s">
        <v>9226</v>
      </c>
      <c r="Q6730">
        <v>20</v>
      </c>
      <c r="R6730">
        <v>19</v>
      </c>
      <c r="S6730" t="s">
        <v>9256</v>
      </c>
      <c r="T6730" t="s">
        <v>9262</v>
      </c>
      <c r="U6730" t="s">
        <v>9282</v>
      </c>
      <c r="V6730" t="str" cm="1">
        <f t="array" ref="V6730">_xlfn.IFS(Hospital_Emergency_Room_Data[[#This Row],[Day]]&lt;=10,"Start(1-10)",Hospital_Emergency_Room_Data[[#This Row],[Day]]&lt;=20,"Middle(11-20)",Hospital_Emergency_Room_Data[[#This Row],[Day]]&gt;20,"End(21-30)")</f>
        <v>Middle(11-20)</v>
      </c>
    </row>
    <row r="6731" spans="1:22">
      <c r="A6731">
        <v>459067854</v>
      </c>
      <c r="B6731" t="s">
        <v>6734</v>
      </c>
      <c r="C6731" s="1">
        <v>45476</v>
      </c>
      <c r="D6731" t="str">
        <f>TEXT(Hospital_Emergency_Room_Data[[#This Row],[Patient Admission Date]],"mmm")</f>
        <v>Jul</v>
      </c>
      <c r="E6731">
        <f>YEAR(Hospital_Emergency_Room_Data[[#This Row],[Patient Admission Date]])</f>
        <v>2024</v>
      </c>
      <c r="F6731" s="2">
        <v>0.99722222222222223</v>
      </c>
      <c r="G6731" s="8" t="str">
        <f>TEXT(Hospital_Emergency_Room_Data[[#This Row],[Patient Admission Date]],"dddd")</f>
        <v>Wednesday</v>
      </c>
      <c r="H6731" t="s">
        <v>41</v>
      </c>
      <c r="I6731">
        <v>65</v>
      </c>
      <c r="J6731" s="5" t="s">
        <v>9217</v>
      </c>
      <c r="K6731" t="s">
        <v>8</v>
      </c>
      <c r="L6731" t="s">
        <v>9281</v>
      </c>
      <c r="M6731" t="s">
        <v>9210</v>
      </c>
      <c r="O6731">
        <v>23</v>
      </c>
      <c r="P6731" t="s">
        <v>9226</v>
      </c>
      <c r="Q6731">
        <v>3</v>
      </c>
      <c r="R6731">
        <v>23</v>
      </c>
      <c r="S6731" t="s">
        <v>9256</v>
      </c>
      <c r="T6731" t="s">
        <v>9263</v>
      </c>
      <c r="U6731" t="s">
        <v>9282</v>
      </c>
      <c r="V6731" t="str" cm="1">
        <f t="array" ref="V6731">_xlfn.IFS(Hospital_Emergency_Room_Data[[#This Row],[Day]]&lt;=10,"Start(1-10)",Hospital_Emergency_Room_Data[[#This Row],[Day]]&lt;=20,"Middle(11-20)",Hospital_Emergency_Room_Data[[#This Row],[Day]]&gt;20,"End(21-30)")</f>
        <v>Start(1-10)</v>
      </c>
    </row>
    <row r="6732" spans="1:22">
      <c r="A6732">
        <v>800042533</v>
      </c>
      <c r="B6732" t="s">
        <v>6735</v>
      </c>
      <c r="C6732" s="1">
        <v>45447</v>
      </c>
      <c r="D6732" t="str">
        <f>TEXT(Hospital_Emergency_Room_Data[[#This Row],[Patient Admission Date]],"mmm")</f>
        <v>Jun</v>
      </c>
      <c r="E6732">
        <f>YEAR(Hospital_Emergency_Room_Data[[#This Row],[Patient Admission Date]])</f>
        <v>2024</v>
      </c>
      <c r="F6732" s="2">
        <v>6.458333333333334E-2</v>
      </c>
      <c r="G6732" s="8" t="str">
        <f>TEXT(Hospital_Emergency_Room_Data[[#This Row],[Patient Admission Date]],"dddd")</f>
        <v>Tuesday</v>
      </c>
      <c r="H6732" t="s">
        <v>41</v>
      </c>
      <c r="I6732">
        <v>59</v>
      </c>
      <c r="J6732" s="5" t="s">
        <v>9219</v>
      </c>
      <c r="K6732" t="s">
        <v>8</v>
      </c>
      <c r="L6732" t="s">
        <v>9281</v>
      </c>
      <c r="M6732" t="s">
        <v>9210</v>
      </c>
      <c r="O6732">
        <v>50</v>
      </c>
      <c r="P6732" t="s">
        <v>9225</v>
      </c>
      <c r="Q6732">
        <v>4</v>
      </c>
      <c r="R6732">
        <v>1</v>
      </c>
      <c r="S6732" t="s">
        <v>9258</v>
      </c>
      <c r="T6732" t="s">
        <v>9263</v>
      </c>
      <c r="U6732" t="s">
        <v>9283</v>
      </c>
      <c r="V6732" t="str" cm="1">
        <f t="array" ref="V6732">_xlfn.IFS(Hospital_Emergency_Room_Data[[#This Row],[Day]]&lt;=10,"Start(1-10)",Hospital_Emergency_Room_Data[[#This Row],[Day]]&lt;=20,"Middle(11-20)",Hospital_Emergency_Room_Data[[#This Row],[Day]]&gt;20,"End(21-30)")</f>
        <v>Start(1-10)</v>
      </c>
    </row>
    <row r="6733" spans="1:22">
      <c r="A6733">
        <v>532228608</v>
      </c>
      <c r="B6733" t="s">
        <v>6736</v>
      </c>
      <c r="C6733" s="1">
        <v>45055</v>
      </c>
      <c r="D6733" t="str">
        <f>TEXT(Hospital_Emergency_Room_Data[[#This Row],[Patient Admission Date]],"mmm")</f>
        <v>May</v>
      </c>
      <c r="E6733">
        <f>YEAR(Hospital_Emergency_Room_Data[[#This Row],[Patient Admission Date]])</f>
        <v>2023</v>
      </c>
      <c r="F6733" s="2">
        <v>0.13125000000000001</v>
      </c>
      <c r="G6733" s="8" t="str">
        <f>TEXT(Hospital_Emergency_Room_Data[[#This Row],[Patient Admission Date]],"dddd")</f>
        <v>Tuesday</v>
      </c>
      <c r="H6733" t="s">
        <v>41</v>
      </c>
      <c r="I6733">
        <v>65</v>
      </c>
      <c r="J6733" s="5" t="s">
        <v>9217</v>
      </c>
      <c r="K6733" t="s">
        <v>8</v>
      </c>
      <c r="L6733" t="s">
        <v>9281</v>
      </c>
      <c r="M6733" t="s">
        <v>9210</v>
      </c>
      <c r="O6733">
        <v>57</v>
      </c>
      <c r="P6733" t="s">
        <v>9225</v>
      </c>
      <c r="Q6733">
        <v>9</v>
      </c>
      <c r="R6733">
        <v>3</v>
      </c>
      <c r="S6733" t="s">
        <v>9258</v>
      </c>
      <c r="T6733" t="s">
        <v>9265</v>
      </c>
      <c r="U6733" t="s">
        <v>9283</v>
      </c>
      <c r="V6733" t="str" cm="1">
        <f t="array" ref="V6733">_xlfn.IFS(Hospital_Emergency_Room_Data[[#This Row],[Day]]&lt;=10,"Start(1-10)",Hospital_Emergency_Room_Data[[#This Row],[Day]]&lt;=20,"Middle(11-20)",Hospital_Emergency_Room_Data[[#This Row],[Day]]&gt;20,"End(21-30)")</f>
        <v>Start(1-10)</v>
      </c>
    </row>
    <row r="6734" spans="1:22">
      <c r="A6734">
        <v>402436398</v>
      </c>
      <c r="B6734" t="s">
        <v>6737</v>
      </c>
      <c r="C6734" s="1">
        <v>45300</v>
      </c>
      <c r="D6734" t="str">
        <f>TEXT(Hospital_Emergency_Room_Data[[#This Row],[Patient Admission Date]],"mmm")</f>
        <v>Jan</v>
      </c>
      <c r="E6734">
        <f>YEAR(Hospital_Emergency_Room_Data[[#This Row],[Patient Admission Date]])</f>
        <v>2024</v>
      </c>
      <c r="F6734" s="2">
        <v>0.91249999999999998</v>
      </c>
      <c r="G6734" s="8" t="str">
        <f>TEXT(Hospital_Emergency_Room_Data[[#This Row],[Patient Admission Date]],"dddd")</f>
        <v>Tuesday</v>
      </c>
      <c r="H6734" t="s">
        <v>41</v>
      </c>
      <c r="I6734">
        <v>60</v>
      </c>
      <c r="J6734" s="5" t="s">
        <v>9217</v>
      </c>
      <c r="K6734" t="s">
        <v>8</v>
      </c>
      <c r="L6734" t="s">
        <v>9281</v>
      </c>
      <c r="M6734" t="s">
        <v>9210</v>
      </c>
      <c r="O6734">
        <v>60</v>
      </c>
      <c r="P6734" t="s">
        <v>9225</v>
      </c>
      <c r="Q6734">
        <v>9</v>
      </c>
      <c r="R6734">
        <v>21</v>
      </c>
      <c r="S6734" t="s">
        <v>9256</v>
      </c>
      <c r="T6734" t="s">
        <v>9265</v>
      </c>
      <c r="U6734" t="s">
        <v>9283</v>
      </c>
      <c r="V6734" t="str" cm="1">
        <f t="array" ref="V6734">_xlfn.IFS(Hospital_Emergency_Room_Data[[#This Row],[Day]]&lt;=10,"Start(1-10)",Hospital_Emergency_Room_Data[[#This Row],[Day]]&lt;=20,"Middle(11-20)",Hospital_Emergency_Room_Data[[#This Row],[Day]]&gt;20,"End(21-30)")</f>
        <v>Start(1-10)</v>
      </c>
    </row>
    <row r="6735" spans="1:22">
      <c r="A6735">
        <v>870790022</v>
      </c>
      <c r="B6735" t="s">
        <v>6738</v>
      </c>
      <c r="C6735" s="1">
        <v>45591</v>
      </c>
      <c r="D6735" t="str">
        <f>TEXT(Hospital_Emergency_Room_Data[[#This Row],[Patient Admission Date]],"mmm")</f>
        <v>Oct</v>
      </c>
      <c r="E6735">
        <f>YEAR(Hospital_Emergency_Room_Data[[#This Row],[Patient Admission Date]])</f>
        <v>2024</v>
      </c>
      <c r="F6735" s="2">
        <v>5.9027777777777776E-2</v>
      </c>
      <c r="G6735" s="8" t="str">
        <f>TEXT(Hospital_Emergency_Room_Data[[#This Row],[Patient Admission Date]],"dddd")</f>
        <v>Saturday</v>
      </c>
      <c r="H6735" t="s">
        <v>41</v>
      </c>
      <c r="I6735">
        <v>4</v>
      </c>
      <c r="J6735" s="5" t="s">
        <v>9218</v>
      </c>
      <c r="K6735" t="s">
        <v>8</v>
      </c>
      <c r="L6735" t="s">
        <v>9281</v>
      </c>
      <c r="M6735" t="s">
        <v>9210</v>
      </c>
      <c r="O6735">
        <v>15</v>
      </c>
      <c r="P6735" t="s">
        <v>9226</v>
      </c>
      <c r="Q6735">
        <v>26</v>
      </c>
      <c r="R6735">
        <v>1</v>
      </c>
      <c r="S6735" t="s">
        <v>9258</v>
      </c>
      <c r="T6735" t="s">
        <v>9264</v>
      </c>
      <c r="U6735" t="s">
        <v>9282</v>
      </c>
      <c r="V6735" t="str" cm="1">
        <f t="array" ref="V6735">_xlfn.IFS(Hospital_Emergency_Room_Data[[#This Row],[Day]]&lt;=10,"Start(1-10)",Hospital_Emergency_Room_Data[[#This Row],[Day]]&lt;=20,"Middle(11-20)",Hospital_Emergency_Room_Data[[#This Row],[Day]]&gt;20,"End(21-30)")</f>
        <v>End(21-30)</v>
      </c>
    </row>
    <row r="6736" spans="1:22">
      <c r="A6736">
        <v>306670343</v>
      </c>
      <c r="B6736" t="s">
        <v>6739</v>
      </c>
      <c r="C6736" s="1">
        <v>45365</v>
      </c>
      <c r="D6736" t="str">
        <f>TEXT(Hospital_Emergency_Room_Data[[#This Row],[Patient Admission Date]],"mmm")</f>
        <v>Mar</v>
      </c>
      <c r="E6736">
        <f>YEAR(Hospital_Emergency_Room_Data[[#This Row],[Patient Admission Date]])</f>
        <v>2024</v>
      </c>
      <c r="F6736" s="2">
        <v>0.40833333333333333</v>
      </c>
      <c r="G6736" s="8" t="str">
        <f>TEXT(Hospital_Emergency_Room_Data[[#This Row],[Patient Admission Date]],"dddd")</f>
        <v>Thursday</v>
      </c>
      <c r="H6736" t="s">
        <v>41</v>
      </c>
      <c r="I6736">
        <v>7</v>
      </c>
      <c r="J6736" s="5" t="s">
        <v>9221</v>
      </c>
      <c r="K6736" t="s">
        <v>8</v>
      </c>
      <c r="L6736" t="s">
        <v>9281</v>
      </c>
      <c r="M6736" t="s">
        <v>9210</v>
      </c>
      <c r="O6736">
        <v>16</v>
      </c>
      <c r="P6736" t="s">
        <v>9226</v>
      </c>
      <c r="Q6736">
        <v>14</v>
      </c>
      <c r="R6736">
        <v>9</v>
      </c>
      <c r="S6736" t="s">
        <v>9255</v>
      </c>
      <c r="T6736" t="s">
        <v>9265</v>
      </c>
      <c r="U6736" t="s">
        <v>9282</v>
      </c>
      <c r="V6736" t="str" cm="1">
        <f t="array" ref="V6736">_xlfn.IFS(Hospital_Emergency_Room_Data[[#This Row],[Day]]&lt;=10,"Start(1-10)",Hospital_Emergency_Room_Data[[#This Row],[Day]]&lt;=20,"Middle(11-20)",Hospital_Emergency_Room_Data[[#This Row],[Day]]&gt;20,"End(21-30)")</f>
        <v>Middle(11-20)</v>
      </c>
    </row>
    <row r="6737" spans="1:22">
      <c r="A6737">
        <v>431808333</v>
      </c>
      <c r="B6737" t="s">
        <v>6740</v>
      </c>
      <c r="C6737" s="1">
        <v>45122</v>
      </c>
      <c r="D6737" t="str">
        <f>TEXT(Hospital_Emergency_Room_Data[[#This Row],[Patient Admission Date]],"mmm")</f>
        <v>Jul</v>
      </c>
      <c r="E6737">
        <f>YEAR(Hospital_Emergency_Room_Data[[#This Row],[Patient Admission Date]])</f>
        <v>2023</v>
      </c>
      <c r="F6737" s="2">
        <v>0.15694444444444444</v>
      </c>
      <c r="G6737" s="8" t="str">
        <f>TEXT(Hospital_Emergency_Room_Data[[#This Row],[Patient Admission Date]],"dddd")</f>
        <v>Saturday</v>
      </c>
      <c r="H6737" t="s">
        <v>41</v>
      </c>
      <c r="I6737">
        <v>16</v>
      </c>
      <c r="J6737" s="5" t="s">
        <v>9220</v>
      </c>
      <c r="K6737" t="s">
        <v>8</v>
      </c>
      <c r="L6737" t="s">
        <v>9281</v>
      </c>
      <c r="M6737" t="s">
        <v>9210</v>
      </c>
      <c r="O6737">
        <v>26</v>
      </c>
      <c r="P6737" t="s">
        <v>9226</v>
      </c>
      <c r="Q6737">
        <v>15</v>
      </c>
      <c r="R6737">
        <v>3</v>
      </c>
      <c r="S6737" t="s">
        <v>9258</v>
      </c>
      <c r="T6737" t="s">
        <v>9262</v>
      </c>
      <c r="U6737" t="s">
        <v>9282</v>
      </c>
      <c r="V6737" t="str" cm="1">
        <f t="array" ref="V6737">_xlfn.IFS(Hospital_Emergency_Room_Data[[#This Row],[Day]]&lt;=10,"Start(1-10)",Hospital_Emergency_Room_Data[[#This Row],[Day]]&lt;=20,"Middle(11-20)",Hospital_Emergency_Room_Data[[#This Row],[Day]]&gt;20,"End(21-30)")</f>
        <v>Middle(11-20)</v>
      </c>
    </row>
    <row r="6738" spans="1:22">
      <c r="A6738">
        <v>753187865</v>
      </c>
      <c r="B6738" t="s">
        <v>6741</v>
      </c>
      <c r="C6738" s="1">
        <v>45409</v>
      </c>
      <c r="D6738" t="str">
        <f>TEXT(Hospital_Emergency_Room_Data[[#This Row],[Patient Admission Date]],"mmm")</f>
        <v>Apr</v>
      </c>
      <c r="E6738">
        <f>YEAR(Hospital_Emergency_Room_Data[[#This Row],[Patient Admission Date]])</f>
        <v>2024</v>
      </c>
      <c r="F6738" s="2">
        <v>0.72499999999999998</v>
      </c>
      <c r="G6738" s="8" t="str">
        <f>TEXT(Hospital_Emergency_Room_Data[[#This Row],[Patient Admission Date]],"dddd")</f>
        <v>Saturday</v>
      </c>
      <c r="H6738" t="s">
        <v>41</v>
      </c>
      <c r="I6738">
        <v>69</v>
      </c>
      <c r="J6738" s="5" t="s">
        <v>9217</v>
      </c>
      <c r="K6738" t="s">
        <v>8</v>
      </c>
      <c r="L6738" t="s">
        <v>9281</v>
      </c>
      <c r="M6738" t="s">
        <v>9210</v>
      </c>
      <c r="O6738">
        <v>28</v>
      </c>
      <c r="P6738" t="s">
        <v>9226</v>
      </c>
      <c r="Q6738">
        <v>27</v>
      </c>
      <c r="R6738">
        <v>17</v>
      </c>
      <c r="S6738" t="s">
        <v>9257</v>
      </c>
      <c r="T6738" t="s">
        <v>9264</v>
      </c>
      <c r="U6738" t="s">
        <v>9282</v>
      </c>
      <c r="V6738" t="str" cm="1">
        <f t="array" ref="V6738">_xlfn.IFS(Hospital_Emergency_Room_Data[[#This Row],[Day]]&lt;=10,"Start(1-10)",Hospital_Emergency_Room_Data[[#This Row],[Day]]&lt;=20,"Middle(11-20)",Hospital_Emergency_Room_Data[[#This Row],[Day]]&gt;20,"End(21-30)")</f>
        <v>End(21-30)</v>
      </c>
    </row>
    <row r="6739" spans="1:22">
      <c r="A6739">
        <v>684070904</v>
      </c>
      <c r="B6739" t="s">
        <v>6742</v>
      </c>
      <c r="C6739" s="1">
        <v>45575</v>
      </c>
      <c r="D6739" t="str">
        <f>TEXT(Hospital_Emergency_Room_Data[[#This Row],[Patient Admission Date]],"mmm")</f>
        <v>Oct</v>
      </c>
      <c r="E6739">
        <f>YEAR(Hospital_Emergency_Room_Data[[#This Row],[Patient Admission Date]])</f>
        <v>2024</v>
      </c>
      <c r="F6739" s="2">
        <v>0.95347222222222228</v>
      </c>
      <c r="G6739" s="8" t="str">
        <f>TEXT(Hospital_Emergency_Room_Data[[#This Row],[Patient Admission Date]],"dddd")</f>
        <v>Thursday</v>
      </c>
      <c r="H6739" t="s">
        <v>41</v>
      </c>
      <c r="I6739">
        <v>10</v>
      </c>
      <c r="J6739" s="5" t="s">
        <v>9221</v>
      </c>
      <c r="K6739" t="s">
        <v>8</v>
      </c>
      <c r="L6739" t="s">
        <v>9281</v>
      </c>
      <c r="M6739" t="s">
        <v>9210</v>
      </c>
      <c r="O6739">
        <v>32</v>
      </c>
      <c r="P6739" t="s">
        <v>9225</v>
      </c>
      <c r="Q6739">
        <v>10</v>
      </c>
      <c r="R6739">
        <v>22</v>
      </c>
      <c r="S6739" t="s">
        <v>9256</v>
      </c>
      <c r="T6739" t="s">
        <v>9265</v>
      </c>
      <c r="U6739" t="s">
        <v>9300</v>
      </c>
      <c r="V6739" t="str" cm="1">
        <f t="array" ref="V6739">_xlfn.IFS(Hospital_Emergency_Room_Data[[#This Row],[Day]]&lt;=10,"Start(1-10)",Hospital_Emergency_Room_Data[[#This Row],[Day]]&lt;=20,"Middle(11-20)",Hospital_Emergency_Room_Data[[#This Row],[Day]]&gt;20,"End(21-30)")</f>
        <v>Start(1-10)</v>
      </c>
    </row>
    <row r="6740" spans="1:22">
      <c r="A6740">
        <v>630124865</v>
      </c>
      <c r="B6740" t="s">
        <v>6743</v>
      </c>
      <c r="C6740" s="1">
        <v>45082</v>
      </c>
      <c r="D6740" t="str">
        <f>TEXT(Hospital_Emergency_Room_Data[[#This Row],[Patient Admission Date]],"mmm")</f>
        <v>Jun</v>
      </c>
      <c r="E6740">
        <f>YEAR(Hospital_Emergency_Room_Data[[#This Row],[Patient Admission Date]])</f>
        <v>2023</v>
      </c>
      <c r="F6740" s="2">
        <v>8.3333333333333329E-2</v>
      </c>
      <c r="G6740" s="8" t="str">
        <f>TEXT(Hospital_Emergency_Room_Data[[#This Row],[Patient Admission Date]],"dddd")</f>
        <v>Monday</v>
      </c>
      <c r="H6740" t="s">
        <v>41</v>
      </c>
      <c r="I6740">
        <v>27</v>
      </c>
      <c r="J6740" s="5" t="s">
        <v>9220</v>
      </c>
      <c r="K6740" t="s">
        <v>8</v>
      </c>
      <c r="L6740" t="s">
        <v>9281</v>
      </c>
      <c r="M6740" t="s">
        <v>9210</v>
      </c>
      <c r="O6740">
        <v>37</v>
      </c>
      <c r="P6740" t="s">
        <v>9225</v>
      </c>
      <c r="Q6740">
        <v>5</v>
      </c>
      <c r="R6740">
        <v>2</v>
      </c>
      <c r="S6740" t="s">
        <v>9258</v>
      </c>
      <c r="T6740" t="s">
        <v>9263</v>
      </c>
      <c r="U6740" t="s">
        <v>9300</v>
      </c>
      <c r="V6740" t="str" cm="1">
        <f t="array" ref="V6740">_xlfn.IFS(Hospital_Emergency_Room_Data[[#This Row],[Day]]&lt;=10,"Start(1-10)",Hospital_Emergency_Room_Data[[#This Row],[Day]]&lt;=20,"Middle(11-20)",Hospital_Emergency_Room_Data[[#This Row],[Day]]&gt;20,"End(21-30)")</f>
        <v>Start(1-10)</v>
      </c>
    </row>
    <row r="6741" spans="1:22">
      <c r="A6741">
        <v>189951488</v>
      </c>
      <c r="B6741" t="s">
        <v>6193</v>
      </c>
      <c r="C6741" s="1">
        <v>45559</v>
      </c>
      <c r="D6741" t="str">
        <f>TEXT(Hospital_Emergency_Room_Data[[#This Row],[Patient Admission Date]],"mmm")</f>
        <v>Sep</v>
      </c>
      <c r="E6741">
        <f>YEAR(Hospital_Emergency_Room_Data[[#This Row],[Patient Admission Date]])</f>
        <v>2024</v>
      </c>
      <c r="F6741" s="2">
        <v>0.40208333333333335</v>
      </c>
      <c r="G6741" s="8" t="str">
        <f>TEXT(Hospital_Emergency_Room_Data[[#This Row],[Patient Admission Date]],"dddd")</f>
        <v>Tuesday</v>
      </c>
      <c r="H6741" t="s">
        <v>41</v>
      </c>
      <c r="I6741">
        <v>61</v>
      </c>
      <c r="J6741" s="5" t="s">
        <v>9217</v>
      </c>
      <c r="K6741" t="s">
        <v>8</v>
      </c>
      <c r="L6741" t="s">
        <v>9281</v>
      </c>
      <c r="M6741" t="s">
        <v>9210</v>
      </c>
      <c r="O6741">
        <v>58</v>
      </c>
      <c r="P6741" t="s">
        <v>9225</v>
      </c>
      <c r="Q6741">
        <v>24</v>
      </c>
      <c r="R6741">
        <v>9</v>
      </c>
      <c r="S6741" t="s">
        <v>9255</v>
      </c>
      <c r="T6741" t="s">
        <v>9264</v>
      </c>
      <c r="U6741" t="s">
        <v>9283</v>
      </c>
      <c r="V6741" t="str" cm="1">
        <f t="array" ref="V6741">_xlfn.IFS(Hospital_Emergency_Room_Data[[#This Row],[Day]]&lt;=10,"Start(1-10)",Hospital_Emergency_Room_Data[[#This Row],[Day]]&lt;=20,"Middle(11-20)",Hospital_Emergency_Room_Data[[#This Row],[Day]]&gt;20,"End(21-30)")</f>
        <v>End(21-30)</v>
      </c>
    </row>
    <row r="6742" spans="1:22">
      <c r="A6742">
        <v>106258604</v>
      </c>
      <c r="B6742" t="s">
        <v>6744</v>
      </c>
      <c r="C6742" s="1">
        <v>45456</v>
      </c>
      <c r="D6742" t="str">
        <f>TEXT(Hospital_Emergency_Room_Data[[#This Row],[Patient Admission Date]],"mmm")</f>
        <v>Jun</v>
      </c>
      <c r="E6742">
        <f>YEAR(Hospital_Emergency_Room_Data[[#This Row],[Patient Admission Date]])</f>
        <v>2024</v>
      </c>
      <c r="F6742" s="2">
        <v>0.26458333333333334</v>
      </c>
      <c r="G6742" s="8" t="str">
        <f>TEXT(Hospital_Emergency_Room_Data[[#This Row],[Patient Admission Date]],"dddd")</f>
        <v>Thursday</v>
      </c>
      <c r="H6742" t="s">
        <v>41</v>
      </c>
      <c r="I6742">
        <v>35</v>
      </c>
      <c r="J6742" s="5" t="s">
        <v>9223</v>
      </c>
      <c r="K6742" t="s">
        <v>8</v>
      </c>
      <c r="L6742" t="s">
        <v>9281</v>
      </c>
      <c r="M6742" t="s">
        <v>9210</v>
      </c>
      <c r="O6742">
        <v>59</v>
      </c>
      <c r="P6742" t="s">
        <v>9225</v>
      </c>
      <c r="Q6742">
        <v>13</v>
      </c>
      <c r="R6742">
        <v>6</v>
      </c>
      <c r="S6742" t="s">
        <v>9255</v>
      </c>
      <c r="T6742" t="s">
        <v>9265</v>
      </c>
      <c r="U6742" t="s">
        <v>9283</v>
      </c>
      <c r="V6742" t="str" cm="1">
        <f t="array" ref="V6742">_xlfn.IFS(Hospital_Emergency_Room_Data[[#This Row],[Day]]&lt;=10,"Start(1-10)",Hospital_Emergency_Room_Data[[#This Row],[Day]]&lt;=20,"Middle(11-20)",Hospital_Emergency_Room_Data[[#This Row],[Day]]&gt;20,"End(21-30)")</f>
        <v>Middle(11-20)</v>
      </c>
    </row>
    <row r="6743" spans="1:22">
      <c r="A6743">
        <v>855759962</v>
      </c>
      <c r="B6743" t="s">
        <v>6745</v>
      </c>
      <c r="C6743" s="1">
        <v>45105</v>
      </c>
      <c r="D6743" t="str">
        <f>TEXT(Hospital_Emergency_Room_Data[[#This Row],[Patient Admission Date]],"mmm")</f>
        <v>Jun</v>
      </c>
      <c r="E6743">
        <f>YEAR(Hospital_Emergency_Room_Data[[#This Row],[Patient Admission Date]])</f>
        <v>2023</v>
      </c>
      <c r="F6743" s="2">
        <v>0.1736111111111111</v>
      </c>
      <c r="G6743" s="8" t="str">
        <f>TEXT(Hospital_Emergency_Room_Data[[#This Row],[Patient Admission Date]],"dddd")</f>
        <v>Wednesday</v>
      </c>
      <c r="H6743" t="s">
        <v>41</v>
      </c>
      <c r="I6743">
        <v>70</v>
      </c>
      <c r="J6743" s="5" t="s">
        <v>9222</v>
      </c>
      <c r="K6743" t="s">
        <v>8</v>
      </c>
      <c r="L6743" t="s">
        <v>9281</v>
      </c>
      <c r="M6743" t="s">
        <v>9210</v>
      </c>
      <c r="O6743">
        <v>60</v>
      </c>
      <c r="P6743" t="s">
        <v>9225</v>
      </c>
      <c r="Q6743">
        <v>28</v>
      </c>
      <c r="R6743">
        <v>4</v>
      </c>
      <c r="S6743" t="s">
        <v>9258</v>
      </c>
      <c r="T6743" t="s">
        <v>9264</v>
      </c>
      <c r="U6743" t="s">
        <v>9283</v>
      </c>
      <c r="V6743" t="str" cm="1">
        <f t="array" ref="V6743">_xlfn.IFS(Hospital_Emergency_Room_Data[[#This Row],[Day]]&lt;=10,"Start(1-10)",Hospital_Emergency_Room_Data[[#This Row],[Day]]&lt;=20,"Middle(11-20)",Hospital_Emergency_Room_Data[[#This Row],[Day]]&gt;20,"End(21-30)")</f>
        <v>End(21-30)</v>
      </c>
    </row>
    <row r="6744" spans="1:22">
      <c r="A6744">
        <v>314466334</v>
      </c>
      <c r="B6744" t="s">
        <v>6746</v>
      </c>
      <c r="C6744" s="1">
        <v>45467</v>
      </c>
      <c r="D6744" t="str">
        <f>TEXT(Hospital_Emergency_Room_Data[[#This Row],[Patient Admission Date]],"mmm")</f>
        <v>Jun</v>
      </c>
      <c r="E6744">
        <f>YEAR(Hospital_Emergency_Room_Data[[#This Row],[Patient Admission Date]])</f>
        <v>2024</v>
      </c>
      <c r="F6744" s="2">
        <v>0.22916666666666666</v>
      </c>
      <c r="G6744" s="8" t="str">
        <f>TEXT(Hospital_Emergency_Room_Data[[#This Row],[Patient Admission Date]],"dddd")</f>
        <v>Monday</v>
      </c>
      <c r="H6744" t="s">
        <v>41</v>
      </c>
      <c r="I6744">
        <v>15</v>
      </c>
      <c r="J6744" s="5" t="s">
        <v>9220</v>
      </c>
      <c r="K6744" t="s">
        <v>8</v>
      </c>
      <c r="L6744" t="s">
        <v>9281</v>
      </c>
      <c r="M6744" t="s">
        <v>9210</v>
      </c>
      <c r="O6744">
        <v>10</v>
      </c>
      <c r="P6744" t="s">
        <v>9226</v>
      </c>
      <c r="Q6744">
        <v>24</v>
      </c>
      <c r="R6744">
        <v>5</v>
      </c>
      <c r="S6744" t="s">
        <v>9258</v>
      </c>
      <c r="T6744" t="s">
        <v>9264</v>
      </c>
      <c r="U6744" t="s">
        <v>9282</v>
      </c>
      <c r="V6744" t="str" cm="1">
        <f t="array" ref="V6744">_xlfn.IFS(Hospital_Emergency_Room_Data[[#This Row],[Day]]&lt;=10,"Start(1-10)",Hospital_Emergency_Room_Data[[#This Row],[Day]]&lt;=20,"Middle(11-20)",Hospital_Emergency_Room_Data[[#This Row],[Day]]&gt;20,"End(21-30)")</f>
        <v>End(21-30)</v>
      </c>
    </row>
    <row r="6745" spans="1:22">
      <c r="A6745">
        <v>743437438</v>
      </c>
      <c r="B6745" t="s">
        <v>6747</v>
      </c>
      <c r="C6745" s="1">
        <v>45220</v>
      </c>
      <c r="D6745" t="str">
        <f>TEXT(Hospital_Emergency_Room_Data[[#This Row],[Patient Admission Date]],"mmm")</f>
        <v>Oct</v>
      </c>
      <c r="E6745">
        <f>YEAR(Hospital_Emergency_Room_Data[[#This Row],[Patient Admission Date]])</f>
        <v>2023</v>
      </c>
      <c r="F6745" s="2">
        <v>0.93611111111111112</v>
      </c>
      <c r="G6745" s="8" t="str">
        <f>TEXT(Hospital_Emergency_Room_Data[[#This Row],[Patient Admission Date]],"dddd")</f>
        <v>Saturday</v>
      </c>
      <c r="H6745" t="s">
        <v>41</v>
      </c>
      <c r="I6745">
        <v>4</v>
      </c>
      <c r="J6745" s="5" t="s">
        <v>9218</v>
      </c>
      <c r="K6745" t="s">
        <v>8</v>
      </c>
      <c r="L6745" t="s">
        <v>9281</v>
      </c>
      <c r="M6745" t="s">
        <v>9210</v>
      </c>
      <c r="O6745">
        <v>19</v>
      </c>
      <c r="P6745" t="s">
        <v>9226</v>
      </c>
      <c r="Q6745">
        <v>21</v>
      </c>
      <c r="R6745">
        <v>22</v>
      </c>
      <c r="S6745" t="s">
        <v>9256</v>
      </c>
      <c r="T6745" t="s">
        <v>9262</v>
      </c>
      <c r="U6745" t="s">
        <v>9282</v>
      </c>
      <c r="V6745" t="str" cm="1">
        <f t="array" ref="V6745">_xlfn.IFS(Hospital_Emergency_Room_Data[[#This Row],[Day]]&lt;=10,"Start(1-10)",Hospital_Emergency_Room_Data[[#This Row],[Day]]&lt;=20,"Middle(11-20)",Hospital_Emergency_Room_Data[[#This Row],[Day]]&gt;20,"End(21-30)")</f>
        <v>End(21-30)</v>
      </c>
    </row>
    <row r="6746" spans="1:22">
      <c r="A6746">
        <v>418044772</v>
      </c>
      <c r="B6746" t="s">
        <v>6748</v>
      </c>
      <c r="C6746" s="1">
        <v>45543</v>
      </c>
      <c r="D6746" t="str">
        <f>TEXT(Hospital_Emergency_Room_Data[[#This Row],[Patient Admission Date]],"mmm")</f>
        <v>Sep</v>
      </c>
      <c r="E6746">
        <f>YEAR(Hospital_Emergency_Room_Data[[#This Row],[Patient Admission Date]])</f>
        <v>2024</v>
      </c>
      <c r="F6746" s="2">
        <v>4.1666666666666664E-2</v>
      </c>
      <c r="G6746" s="8" t="str">
        <f>TEXT(Hospital_Emergency_Room_Data[[#This Row],[Patient Admission Date]],"dddd")</f>
        <v>Sunday</v>
      </c>
      <c r="H6746" t="s">
        <v>41</v>
      </c>
      <c r="I6746">
        <v>20</v>
      </c>
      <c r="J6746" s="5" t="s">
        <v>9220</v>
      </c>
      <c r="K6746" t="s">
        <v>8</v>
      </c>
      <c r="L6746" t="s">
        <v>9281</v>
      </c>
      <c r="M6746" t="s">
        <v>9210</v>
      </c>
      <c r="O6746">
        <v>23</v>
      </c>
      <c r="P6746" t="s">
        <v>9226</v>
      </c>
      <c r="Q6746">
        <v>8</v>
      </c>
      <c r="R6746">
        <v>1</v>
      </c>
      <c r="S6746" t="s">
        <v>9258</v>
      </c>
      <c r="T6746" t="s">
        <v>9265</v>
      </c>
      <c r="U6746" t="s">
        <v>9282</v>
      </c>
      <c r="V6746" t="str" cm="1">
        <f t="array" ref="V6746">_xlfn.IFS(Hospital_Emergency_Room_Data[[#This Row],[Day]]&lt;=10,"Start(1-10)",Hospital_Emergency_Room_Data[[#This Row],[Day]]&lt;=20,"Middle(11-20)",Hospital_Emergency_Room_Data[[#This Row],[Day]]&gt;20,"End(21-30)")</f>
        <v>Start(1-10)</v>
      </c>
    </row>
    <row r="6747" spans="1:22">
      <c r="A6747">
        <v>240299184</v>
      </c>
      <c r="B6747" t="s">
        <v>6749</v>
      </c>
      <c r="C6747" s="1">
        <v>45521</v>
      </c>
      <c r="D6747" t="str">
        <f>TEXT(Hospital_Emergency_Room_Data[[#This Row],[Patient Admission Date]],"mmm")</f>
        <v>Aug</v>
      </c>
      <c r="E6747">
        <f>YEAR(Hospital_Emergency_Room_Data[[#This Row],[Patient Admission Date]])</f>
        <v>2024</v>
      </c>
      <c r="F6747" s="2">
        <v>1.0416666666666666E-2</v>
      </c>
      <c r="G6747" s="8" t="str">
        <f>TEXT(Hospital_Emergency_Room_Data[[#This Row],[Patient Admission Date]],"dddd")</f>
        <v>Saturday</v>
      </c>
      <c r="H6747" t="s">
        <v>41</v>
      </c>
      <c r="I6747">
        <v>78</v>
      </c>
      <c r="J6747" s="5" t="s">
        <v>9222</v>
      </c>
      <c r="K6747" t="s">
        <v>8</v>
      </c>
      <c r="L6747" t="s">
        <v>9281</v>
      </c>
      <c r="M6747" t="s">
        <v>9210</v>
      </c>
      <c r="O6747">
        <v>42</v>
      </c>
      <c r="P6747" t="s">
        <v>9225</v>
      </c>
      <c r="Q6747">
        <v>17</v>
      </c>
      <c r="R6747">
        <v>0</v>
      </c>
      <c r="S6747" t="s">
        <v>9258</v>
      </c>
      <c r="T6747" t="s">
        <v>9262</v>
      </c>
      <c r="U6747" t="s">
        <v>9300</v>
      </c>
      <c r="V6747" t="str" cm="1">
        <f t="array" ref="V6747">_xlfn.IFS(Hospital_Emergency_Room_Data[[#This Row],[Day]]&lt;=10,"Start(1-10)",Hospital_Emergency_Room_Data[[#This Row],[Day]]&lt;=20,"Middle(11-20)",Hospital_Emergency_Room_Data[[#This Row],[Day]]&gt;20,"End(21-30)")</f>
        <v>Middle(11-20)</v>
      </c>
    </row>
    <row r="6748" spans="1:22">
      <c r="A6748">
        <v>360641390</v>
      </c>
      <c r="B6748" t="s">
        <v>6750</v>
      </c>
      <c r="C6748" s="1">
        <v>45084</v>
      </c>
      <c r="D6748" t="str">
        <f>TEXT(Hospital_Emergency_Room_Data[[#This Row],[Patient Admission Date]],"mmm")</f>
        <v>Jun</v>
      </c>
      <c r="E6748">
        <f>YEAR(Hospital_Emergency_Room_Data[[#This Row],[Patient Admission Date]])</f>
        <v>2023</v>
      </c>
      <c r="F6748" s="2">
        <v>0.94166666666666665</v>
      </c>
      <c r="G6748" s="8" t="str">
        <f>TEXT(Hospital_Emergency_Room_Data[[#This Row],[Patient Admission Date]],"dddd")</f>
        <v>Wednesday</v>
      </c>
      <c r="H6748" t="s">
        <v>41</v>
      </c>
      <c r="I6748">
        <v>73</v>
      </c>
      <c r="J6748" s="5" t="s">
        <v>9222</v>
      </c>
      <c r="K6748" t="s">
        <v>8</v>
      </c>
      <c r="L6748" t="s">
        <v>9281</v>
      </c>
      <c r="M6748" t="s">
        <v>9210</v>
      </c>
      <c r="O6748">
        <v>54</v>
      </c>
      <c r="P6748" t="s">
        <v>9225</v>
      </c>
      <c r="Q6748">
        <v>7</v>
      </c>
      <c r="R6748">
        <v>22</v>
      </c>
      <c r="S6748" t="s">
        <v>9256</v>
      </c>
      <c r="T6748" t="s">
        <v>9263</v>
      </c>
      <c r="U6748" t="s">
        <v>9283</v>
      </c>
      <c r="V6748" t="str" cm="1">
        <f t="array" ref="V6748">_xlfn.IFS(Hospital_Emergency_Room_Data[[#This Row],[Day]]&lt;=10,"Start(1-10)",Hospital_Emergency_Room_Data[[#This Row],[Day]]&lt;=20,"Middle(11-20)",Hospital_Emergency_Room_Data[[#This Row],[Day]]&gt;20,"End(21-30)")</f>
        <v>Start(1-10)</v>
      </c>
    </row>
    <row r="6749" spans="1:22">
      <c r="A6749">
        <v>328591425</v>
      </c>
      <c r="B6749" t="s">
        <v>6751</v>
      </c>
      <c r="C6749" s="1">
        <v>45594</v>
      </c>
      <c r="D6749" t="str">
        <f>TEXT(Hospital_Emergency_Room_Data[[#This Row],[Patient Admission Date]],"mmm")</f>
        <v>Oct</v>
      </c>
      <c r="E6749">
        <f>YEAR(Hospital_Emergency_Room_Data[[#This Row],[Patient Admission Date]])</f>
        <v>2024</v>
      </c>
      <c r="F6749" s="2">
        <v>0.25416666666666665</v>
      </c>
      <c r="G6749" s="8" t="str">
        <f>TEXT(Hospital_Emergency_Room_Data[[#This Row],[Patient Admission Date]],"dddd")</f>
        <v>Tuesday</v>
      </c>
      <c r="H6749" t="s">
        <v>41</v>
      </c>
      <c r="I6749">
        <v>6</v>
      </c>
      <c r="J6749" s="5" t="s">
        <v>9221</v>
      </c>
      <c r="K6749" t="s">
        <v>8</v>
      </c>
      <c r="L6749" t="s">
        <v>9281</v>
      </c>
      <c r="M6749" t="s">
        <v>9210</v>
      </c>
      <c r="O6749">
        <v>55</v>
      </c>
      <c r="P6749" t="s">
        <v>9225</v>
      </c>
      <c r="Q6749">
        <v>29</v>
      </c>
      <c r="R6749">
        <v>6</v>
      </c>
      <c r="S6749" t="s">
        <v>9255</v>
      </c>
      <c r="T6749" t="s">
        <v>9264</v>
      </c>
      <c r="U6749" t="s">
        <v>9283</v>
      </c>
      <c r="V6749" t="str" cm="1">
        <f t="array" ref="V6749">_xlfn.IFS(Hospital_Emergency_Room_Data[[#This Row],[Day]]&lt;=10,"Start(1-10)",Hospital_Emergency_Room_Data[[#This Row],[Day]]&lt;=20,"Middle(11-20)",Hospital_Emergency_Room_Data[[#This Row],[Day]]&gt;20,"End(21-30)")</f>
        <v>End(21-30)</v>
      </c>
    </row>
    <row r="6750" spans="1:22">
      <c r="A6750">
        <v>443029460</v>
      </c>
      <c r="B6750" t="s">
        <v>6752</v>
      </c>
      <c r="C6750" s="1">
        <v>45165</v>
      </c>
      <c r="D6750" t="str">
        <f>TEXT(Hospital_Emergency_Room_Data[[#This Row],[Patient Admission Date]],"mmm")</f>
        <v>Aug</v>
      </c>
      <c r="E6750">
        <f>YEAR(Hospital_Emergency_Room_Data[[#This Row],[Patient Admission Date]])</f>
        <v>2023</v>
      </c>
      <c r="F6750" s="2">
        <v>3.8194444444444448E-2</v>
      </c>
      <c r="G6750" s="8" t="str">
        <f>TEXT(Hospital_Emergency_Room_Data[[#This Row],[Patient Admission Date]],"dddd")</f>
        <v>Sunday</v>
      </c>
      <c r="H6750" t="s">
        <v>41</v>
      </c>
      <c r="I6750">
        <v>30</v>
      </c>
      <c r="J6750" s="5" t="s">
        <v>9223</v>
      </c>
      <c r="K6750" t="s">
        <v>8</v>
      </c>
      <c r="L6750" t="s">
        <v>9281</v>
      </c>
      <c r="M6750" t="s">
        <v>9210</v>
      </c>
      <c r="O6750">
        <v>55</v>
      </c>
      <c r="P6750" t="s">
        <v>9225</v>
      </c>
      <c r="Q6750">
        <v>27</v>
      </c>
      <c r="R6750">
        <v>0</v>
      </c>
      <c r="S6750" t="s">
        <v>9258</v>
      </c>
      <c r="T6750" t="s">
        <v>9264</v>
      </c>
      <c r="U6750" t="s">
        <v>9283</v>
      </c>
      <c r="V6750" t="str" cm="1">
        <f t="array" ref="V6750">_xlfn.IFS(Hospital_Emergency_Room_Data[[#This Row],[Day]]&lt;=10,"Start(1-10)",Hospital_Emergency_Room_Data[[#This Row],[Day]]&lt;=20,"Middle(11-20)",Hospital_Emergency_Room_Data[[#This Row],[Day]]&gt;20,"End(21-30)")</f>
        <v>End(21-30)</v>
      </c>
    </row>
    <row r="6751" spans="1:22">
      <c r="A6751">
        <v>729508226</v>
      </c>
      <c r="B6751" t="s">
        <v>6753</v>
      </c>
      <c r="C6751" s="1">
        <v>45167</v>
      </c>
      <c r="D6751" t="str">
        <f>TEXT(Hospital_Emergency_Room_Data[[#This Row],[Patient Admission Date]],"mmm")</f>
        <v>Aug</v>
      </c>
      <c r="E6751">
        <f>YEAR(Hospital_Emergency_Room_Data[[#This Row],[Patient Admission Date]])</f>
        <v>2023</v>
      </c>
      <c r="F6751" s="2">
        <v>0.28263888888888888</v>
      </c>
      <c r="G6751" s="8" t="str">
        <f>TEXT(Hospital_Emergency_Room_Data[[#This Row],[Patient Admission Date]],"dddd")</f>
        <v>Tuesday</v>
      </c>
      <c r="H6751" t="s">
        <v>41</v>
      </c>
      <c r="I6751">
        <v>53</v>
      </c>
      <c r="J6751" s="5" t="s">
        <v>9219</v>
      </c>
      <c r="K6751" t="s">
        <v>8</v>
      </c>
      <c r="L6751" t="s">
        <v>9281</v>
      </c>
      <c r="M6751" t="s">
        <v>9210</v>
      </c>
      <c r="O6751">
        <v>57</v>
      </c>
      <c r="P6751" t="s">
        <v>9225</v>
      </c>
      <c r="Q6751">
        <v>29</v>
      </c>
      <c r="R6751">
        <v>6</v>
      </c>
      <c r="S6751" t="s">
        <v>9255</v>
      </c>
      <c r="T6751" t="s">
        <v>9264</v>
      </c>
      <c r="U6751" t="s">
        <v>9283</v>
      </c>
      <c r="V6751" t="str" cm="1">
        <f t="array" ref="V6751">_xlfn.IFS(Hospital_Emergency_Room_Data[[#This Row],[Day]]&lt;=10,"Start(1-10)",Hospital_Emergency_Room_Data[[#This Row],[Day]]&lt;=20,"Middle(11-20)",Hospital_Emergency_Room_Data[[#This Row],[Day]]&gt;20,"End(21-30)")</f>
        <v>End(21-30)</v>
      </c>
    </row>
    <row r="6752" spans="1:22">
      <c r="A6752">
        <v>147555405</v>
      </c>
      <c r="B6752" t="s">
        <v>6754</v>
      </c>
      <c r="C6752" s="1">
        <v>45353</v>
      </c>
      <c r="D6752" t="str">
        <f>TEXT(Hospital_Emergency_Room_Data[[#This Row],[Patient Admission Date]],"mmm")</f>
        <v>Mar</v>
      </c>
      <c r="E6752">
        <f>YEAR(Hospital_Emergency_Room_Data[[#This Row],[Patient Admission Date]])</f>
        <v>2024</v>
      </c>
      <c r="F6752" s="2">
        <v>0.18055555555555555</v>
      </c>
      <c r="G6752" s="8" t="str">
        <f>TEXT(Hospital_Emergency_Room_Data[[#This Row],[Patient Admission Date]],"dddd")</f>
        <v>Saturday</v>
      </c>
      <c r="H6752" t="s">
        <v>41</v>
      </c>
      <c r="I6752">
        <v>79</v>
      </c>
      <c r="J6752" s="5" t="s">
        <v>9222</v>
      </c>
      <c r="K6752" t="s">
        <v>8</v>
      </c>
      <c r="L6752" t="s">
        <v>9281</v>
      </c>
      <c r="M6752" t="s">
        <v>9210</v>
      </c>
      <c r="O6752">
        <v>11</v>
      </c>
      <c r="P6752" t="s">
        <v>9226</v>
      </c>
      <c r="Q6752">
        <v>2</v>
      </c>
      <c r="R6752">
        <v>4</v>
      </c>
      <c r="S6752" t="s">
        <v>9258</v>
      </c>
      <c r="T6752" t="s">
        <v>9263</v>
      </c>
      <c r="U6752" t="s">
        <v>9282</v>
      </c>
      <c r="V6752" t="str" cm="1">
        <f t="array" ref="V6752">_xlfn.IFS(Hospital_Emergency_Room_Data[[#This Row],[Day]]&lt;=10,"Start(1-10)",Hospital_Emergency_Room_Data[[#This Row],[Day]]&lt;=20,"Middle(11-20)",Hospital_Emergency_Room_Data[[#This Row],[Day]]&gt;20,"End(21-30)")</f>
        <v>Start(1-10)</v>
      </c>
    </row>
    <row r="6753" spans="1:22">
      <c r="A6753">
        <v>201242940</v>
      </c>
      <c r="B6753" t="s">
        <v>6755</v>
      </c>
      <c r="C6753" s="1">
        <v>45050</v>
      </c>
      <c r="D6753" t="str">
        <f>TEXT(Hospital_Emergency_Room_Data[[#This Row],[Patient Admission Date]],"mmm")</f>
        <v>May</v>
      </c>
      <c r="E6753">
        <f>YEAR(Hospital_Emergency_Room_Data[[#This Row],[Patient Admission Date]])</f>
        <v>2023</v>
      </c>
      <c r="F6753" s="2">
        <v>0.15833333333333333</v>
      </c>
      <c r="G6753" s="8" t="str">
        <f>TEXT(Hospital_Emergency_Room_Data[[#This Row],[Patient Admission Date]],"dddd")</f>
        <v>Thursday</v>
      </c>
      <c r="H6753" t="s">
        <v>41</v>
      </c>
      <c r="I6753">
        <v>41</v>
      </c>
      <c r="J6753" s="5" t="s">
        <v>9223</v>
      </c>
      <c r="K6753" t="s">
        <v>8</v>
      </c>
      <c r="L6753" t="s">
        <v>9281</v>
      </c>
      <c r="M6753" t="s">
        <v>9210</v>
      </c>
      <c r="O6753">
        <v>16</v>
      </c>
      <c r="P6753" t="s">
        <v>9226</v>
      </c>
      <c r="Q6753">
        <v>4</v>
      </c>
      <c r="R6753">
        <v>3</v>
      </c>
      <c r="S6753" t="s">
        <v>9258</v>
      </c>
      <c r="T6753" t="s">
        <v>9263</v>
      </c>
      <c r="U6753" t="s">
        <v>9282</v>
      </c>
      <c r="V6753" t="str" cm="1">
        <f t="array" ref="V6753">_xlfn.IFS(Hospital_Emergency_Room_Data[[#This Row],[Day]]&lt;=10,"Start(1-10)",Hospital_Emergency_Room_Data[[#This Row],[Day]]&lt;=20,"Middle(11-20)",Hospital_Emergency_Room_Data[[#This Row],[Day]]&gt;20,"End(21-30)")</f>
        <v>Start(1-10)</v>
      </c>
    </row>
    <row r="6754" spans="1:22">
      <c r="A6754">
        <v>563019014</v>
      </c>
      <c r="B6754" t="s">
        <v>6756</v>
      </c>
      <c r="C6754" s="1">
        <v>45103</v>
      </c>
      <c r="D6754" t="str">
        <f>TEXT(Hospital_Emergency_Room_Data[[#This Row],[Patient Admission Date]],"mmm")</f>
        <v>Jun</v>
      </c>
      <c r="E6754">
        <f>YEAR(Hospital_Emergency_Room_Data[[#This Row],[Patient Admission Date]])</f>
        <v>2023</v>
      </c>
      <c r="F6754" s="2">
        <v>0.54236111111111107</v>
      </c>
      <c r="G6754" s="8" t="str">
        <f>TEXT(Hospital_Emergency_Room_Data[[#This Row],[Patient Admission Date]],"dddd")</f>
        <v>Monday</v>
      </c>
      <c r="H6754" t="s">
        <v>41</v>
      </c>
      <c r="I6754">
        <v>42</v>
      </c>
      <c r="J6754" s="5" t="s">
        <v>9223</v>
      </c>
      <c r="K6754" t="s">
        <v>8</v>
      </c>
      <c r="L6754" t="s">
        <v>9281</v>
      </c>
      <c r="M6754" t="s">
        <v>9210</v>
      </c>
      <c r="O6754">
        <v>27</v>
      </c>
      <c r="P6754" t="s">
        <v>9226</v>
      </c>
      <c r="Q6754">
        <v>26</v>
      </c>
      <c r="R6754">
        <v>13</v>
      </c>
      <c r="S6754" t="s">
        <v>9257</v>
      </c>
      <c r="T6754" t="s">
        <v>9264</v>
      </c>
      <c r="U6754" t="s">
        <v>9282</v>
      </c>
      <c r="V6754" t="str" cm="1">
        <f t="array" ref="V6754">_xlfn.IFS(Hospital_Emergency_Room_Data[[#This Row],[Day]]&lt;=10,"Start(1-10)",Hospital_Emergency_Room_Data[[#This Row],[Day]]&lt;=20,"Middle(11-20)",Hospital_Emergency_Room_Data[[#This Row],[Day]]&gt;20,"End(21-30)")</f>
        <v>End(21-30)</v>
      </c>
    </row>
    <row r="6755" spans="1:22">
      <c r="A6755">
        <v>107842136</v>
      </c>
      <c r="B6755" t="s">
        <v>6757</v>
      </c>
      <c r="C6755" s="1">
        <v>45316</v>
      </c>
      <c r="D6755" t="str">
        <f>TEXT(Hospital_Emergency_Room_Data[[#This Row],[Patient Admission Date]],"mmm")</f>
        <v>Jan</v>
      </c>
      <c r="E6755">
        <f>YEAR(Hospital_Emergency_Room_Data[[#This Row],[Patient Admission Date]])</f>
        <v>2024</v>
      </c>
      <c r="F6755" s="2">
        <v>0.38333333333333336</v>
      </c>
      <c r="G6755" s="8" t="str">
        <f>TEXT(Hospital_Emergency_Room_Data[[#This Row],[Patient Admission Date]],"dddd")</f>
        <v>Thursday</v>
      </c>
      <c r="H6755" t="s">
        <v>41</v>
      </c>
      <c r="I6755">
        <v>69</v>
      </c>
      <c r="J6755" s="5" t="s">
        <v>9217</v>
      </c>
      <c r="K6755" t="s">
        <v>8</v>
      </c>
      <c r="L6755" t="s">
        <v>9281</v>
      </c>
      <c r="M6755" t="s">
        <v>9210</v>
      </c>
      <c r="O6755">
        <v>34</v>
      </c>
      <c r="P6755" t="s">
        <v>9225</v>
      </c>
      <c r="Q6755">
        <v>25</v>
      </c>
      <c r="R6755">
        <v>9</v>
      </c>
      <c r="S6755" t="s">
        <v>9255</v>
      </c>
      <c r="T6755" t="s">
        <v>9264</v>
      </c>
      <c r="U6755" t="s">
        <v>9300</v>
      </c>
      <c r="V6755" t="str" cm="1">
        <f t="array" ref="V6755">_xlfn.IFS(Hospital_Emergency_Room_Data[[#This Row],[Day]]&lt;=10,"Start(1-10)",Hospital_Emergency_Room_Data[[#This Row],[Day]]&lt;=20,"Middle(11-20)",Hospital_Emergency_Room_Data[[#This Row],[Day]]&gt;20,"End(21-30)")</f>
        <v>End(21-30)</v>
      </c>
    </row>
    <row r="6756" spans="1:22">
      <c r="A6756">
        <v>479606415</v>
      </c>
      <c r="B6756" t="s">
        <v>6758</v>
      </c>
      <c r="C6756" s="1">
        <v>45066</v>
      </c>
      <c r="D6756" t="str">
        <f>TEXT(Hospital_Emergency_Room_Data[[#This Row],[Patient Admission Date]],"mmm")</f>
        <v>May</v>
      </c>
      <c r="E6756">
        <f>YEAR(Hospital_Emergency_Room_Data[[#This Row],[Patient Admission Date]])</f>
        <v>2023</v>
      </c>
      <c r="F6756" s="2">
        <v>0.84583333333333333</v>
      </c>
      <c r="G6756" s="8" t="str">
        <f>TEXT(Hospital_Emergency_Room_Data[[#This Row],[Patient Admission Date]],"dddd")</f>
        <v>Saturday</v>
      </c>
      <c r="H6756" t="s">
        <v>41</v>
      </c>
      <c r="I6756">
        <v>65</v>
      </c>
      <c r="J6756" s="5" t="s">
        <v>9217</v>
      </c>
      <c r="K6756" t="s">
        <v>8</v>
      </c>
      <c r="L6756" t="s">
        <v>9281</v>
      </c>
      <c r="M6756" t="s">
        <v>9210</v>
      </c>
      <c r="O6756">
        <v>39</v>
      </c>
      <c r="P6756" t="s">
        <v>9225</v>
      </c>
      <c r="Q6756">
        <v>20</v>
      </c>
      <c r="R6756">
        <v>20</v>
      </c>
      <c r="S6756" t="s">
        <v>9256</v>
      </c>
      <c r="T6756" t="s">
        <v>9262</v>
      </c>
      <c r="U6756" t="s">
        <v>9300</v>
      </c>
      <c r="V6756" t="str" cm="1">
        <f t="array" ref="V6756">_xlfn.IFS(Hospital_Emergency_Room_Data[[#This Row],[Day]]&lt;=10,"Start(1-10)",Hospital_Emergency_Room_Data[[#This Row],[Day]]&lt;=20,"Middle(11-20)",Hospital_Emergency_Room_Data[[#This Row],[Day]]&gt;20,"End(21-30)")</f>
        <v>Middle(11-20)</v>
      </c>
    </row>
    <row r="6757" spans="1:22">
      <c r="A6757">
        <v>339114345</v>
      </c>
      <c r="B6757" t="s">
        <v>6759</v>
      </c>
      <c r="C6757" s="1">
        <v>45058</v>
      </c>
      <c r="D6757" t="str">
        <f>TEXT(Hospital_Emergency_Room_Data[[#This Row],[Patient Admission Date]],"mmm")</f>
        <v>May</v>
      </c>
      <c r="E6757">
        <f>YEAR(Hospital_Emergency_Room_Data[[#This Row],[Patient Admission Date]])</f>
        <v>2023</v>
      </c>
      <c r="F6757" s="2">
        <v>0.31944444444444442</v>
      </c>
      <c r="G6757" s="8" t="str">
        <f>TEXT(Hospital_Emergency_Room_Data[[#This Row],[Patient Admission Date]],"dddd")</f>
        <v>Friday</v>
      </c>
      <c r="H6757" t="s">
        <v>41</v>
      </c>
      <c r="I6757">
        <v>50</v>
      </c>
      <c r="J6757" s="5" t="s">
        <v>9219</v>
      </c>
      <c r="K6757" t="s">
        <v>8</v>
      </c>
      <c r="L6757" t="s">
        <v>9281</v>
      </c>
      <c r="M6757" t="s">
        <v>9210</v>
      </c>
      <c r="O6757">
        <v>51</v>
      </c>
      <c r="P6757" t="s">
        <v>9225</v>
      </c>
      <c r="Q6757">
        <v>12</v>
      </c>
      <c r="R6757">
        <v>7</v>
      </c>
      <c r="S6757" t="s">
        <v>9255</v>
      </c>
      <c r="T6757" t="s">
        <v>9265</v>
      </c>
      <c r="U6757" t="s">
        <v>9283</v>
      </c>
      <c r="V6757" t="str" cm="1">
        <f t="array" ref="V6757">_xlfn.IFS(Hospital_Emergency_Room_Data[[#This Row],[Day]]&lt;=10,"Start(1-10)",Hospital_Emergency_Room_Data[[#This Row],[Day]]&lt;=20,"Middle(11-20)",Hospital_Emergency_Room_Data[[#This Row],[Day]]&gt;20,"End(21-30)")</f>
        <v>Middle(11-20)</v>
      </c>
    </row>
    <row r="6758" spans="1:22">
      <c r="A6758">
        <v>628456492</v>
      </c>
      <c r="B6758" t="s">
        <v>6760</v>
      </c>
      <c r="C6758" s="1">
        <v>45017</v>
      </c>
      <c r="D6758" t="str">
        <f>TEXT(Hospital_Emergency_Room_Data[[#This Row],[Patient Admission Date]],"mmm")</f>
        <v>Apr</v>
      </c>
      <c r="E6758">
        <f>YEAR(Hospital_Emergency_Room_Data[[#This Row],[Patient Admission Date]])</f>
        <v>2023</v>
      </c>
      <c r="F6758" s="2">
        <v>0.25486111111111109</v>
      </c>
      <c r="G6758" s="8" t="str">
        <f>TEXT(Hospital_Emergency_Room_Data[[#This Row],[Patient Admission Date]],"dddd")</f>
        <v>Saturday</v>
      </c>
      <c r="H6758" t="s">
        <v>41</v>
      </c>
      <c r="I6758">
        <v>6</v>
      </c>
      <c r="J6758" s="5" t="s">
        <v>9221</v>
      </c>
      <c r="K6758" t="s">
        <v>8</v>
      </c>
      <c r="L6758" t="s">
        <v>9281</v>
      </c>
      <c r="M6758" t="s">
        <v>9210</v>
      </c>
      <c r="O6758">
        <v>52</v>
      </c>
      <c r="P6758" t="s">
        <v>9225</v>
      </c>
      <c r="Q6758">
        <v>1</v>
      </c>
      <c r="R6758">
        <v>6</v>
      </c>
      <c r="S6758" t="s">
        <v>9255</v>
      </c>
      <c r="T6758" t="s">
        <v>9263</v>
      </c>
      <c r="U6758" t="s">
        <v>9283</v>
      </c>
      <c r="V6758" t="str" cm="1">
        <f t="array" ref="V6758">_xlfn.IFS(Hospital_Emergency_Room_Data[[#This Row],[Day]]&lt;=10,"Start(1-10)",Hospital_Emergency_Room_Data[[#This Row],[Day]]&lt;=20,"Middle(11-20)",Hospital_Emergency_Room_Data[[#This Row],[Day]]&gt;20,"End(21-30)")</f>
        <v>Start(1-10)</v>
      </c>
    </row>
    <row r="6759" spans="1:22">
      <c r="A6759">
        <v>478528782</v>
      </c>
      <c r="B6759" t="s">
        <v>6761</v>
      </c>
      <c r="C6759" s="1">
        <v>45590</v>
      </c>
      <c r="D6759" t="str">
        <f>TEXT(Hospital_Emergency_Room_Data[[#This Row],[Patient Admission Date]],"mmm")</f>
        <v>Oct</v>
      </c>
      <c r="E6759">
        <f>YEAR(Hospital_Emergency_Room_Data[[#This Row],[Patient Admission Date]])</f>
        <v>2024</v>
      </c>
      <c r="F6759" s="2">
        <v>0.86944444444444446</v>
      </c>
      <c r="G6759" s="8" t="str">
        <f>TEXT(Hospital_Emergency_Room_Data[[#This Row],[Patient Admission Date]],"dddd")</f>
        <v>Friday</v>
      </c>
      <c r="H6759" t="s">
        <v>41</v>
      </c>
      <c r="I6759">
        <v>28</v>
      </c>
      <c r="J6759" s="5" t="s">
        <v>9220</v>
      </c>
      <c r="K6759" t="s">
        <v>8</v>
      </c>
      <c r="L6759" t="s">
        <v>9281</v>
      </c>
      <c r="M6759" t="s">
        <v>9210</v>
      </c>
      <c r="O6759">
        <v>52</v>
      </c>
      <c r="P6759" t="s">
        <v>9225</v>
      </c>
      <c r="Q6759">
        <v>25</v>
      </c>
      <c r="R6759">
        <v>20</v>
      </c>
      <c r="S6759" t="s">
        <v>9256</v>
      </c>
      <c r="T6759" t="s">
        <v>9264</v>
      </c>
      <c r="U6759" t="s">
        <v>9283</v>
      </c>
      <c r="V6759" t="str" cm="1">
        <f t="array" ref="V6759">_xlfn.IFS(Hospital_Emergency_Room_Data[[#This Row],[Day]]&lt;=10,"Start(1-10)",Hospital_Emergency_Room_Data[[#This Row],[Day]]&lt;=20,"Middle(11-20)",Hospital_Emergency_Room_Data[[#This Row],[Day]]&gt;20,"End(21-30)")</f>
        <v>End(21-30)</v>
      </c>
    </row>
    <row r="6760" spans="1:22">
      <c r="A6760">
        <v>538430758</v>
      </c>
      <c r="B6760" t="s">
        <v>6762</v>
      </c>
      <c r="C6760" s="1">
        <v>45322</v>
      </c>
      <c r="D6760" t="str">
        <f>TEXT(Hospital_Emergency_Room_Data[[#This Row],[Patient Admission Date]],"mmm")</f>
        <v>Jan</v>
      </c>
      <c r="E6760">
        <f>YEAR(Hospital_Emergency_Room_Data[[#This Row],[Patient Admission Date]])</f>
        <v>2024</v>
      </c>
      <c r="F6760" s="2">
        <v>0.24166666666666667</v>
      </c>
      <c r="G6760" s="8" t="str">
        <f>TEXT(Hospital_Emergency_Room_Data[[#This Row],[Patient Admission Date]],"dddd")</f>
        <v>Wednesday</v>
      </c>
      <c r="H6760" t="s">
        <v>41</v>
      </c>
      <c r="I6760">
        <v>27</v>
      </c>
      <c r="J6760" s="5" t="s">
        <v>9220</v>
      </c>
      <c r="K6760" t="s">
        <v>8</v>
      </c>
      <c r="L6760" t="s">
        <v>9281</v>
      </c>
      <c r="M6760" t="s">
        <v>9210</v>
      </c>
      <c r="O6760">
        <v>58</v>
      </c>
      <c r="P6760" t="s">
        <v>9225</v>
      </c>
      <c r="Q6760">
        <v>31</v>
      </c>
      <c r="R6760">
        <v>5</v>
      </c>
      <c r="S6760" t="s">
        <v>9258</v>
      </c>
      <c r="T6760" t="s">
        <v>9264</v>
      </c>
      <c r="U6760" t="s">
        <v>9283</v>
      </c>
      <c r="V6760" t="str" cm="1">
        <f t="array" ref="V6760">_xlfn.IFS(Hospital_Emergency_Room_Data[[#This Row],[Day]]&lt;=10,"Start(1-10)",Hospital_Emergency_Room_Data[[#This Row],[Day]]&lt;=20,"Middle(11-20)",Hospital_Emergency_Room_Data[[#This Row],[Day]]&gt;20,"End(21-30)")</f>
        <v>End(21-30)</v>
      </c>
    </row>
    <row r="6761" spans="1:22">
      <c r="A6761">
        <v>422328778</v>
      </c>
      <c r="B6761" t="s">
        <v>6763</v>
      </c>
      <c r="C6761" s="1">
        <v>45303</v>
      </c>
      <c r="D6761" t="str">
        <f>TEXT(Hospital_Emergency_Room_Data[[#This Row],[Patient Admission Date]],"mmm")</f>
        <v>Jan</v>
      </c>
      <c r="E6761">
        <f>YEAR(Hospital_Emergency_Room_Data[[#This Row],[Patient Admission Date]])</f>
        <v>2024</v>
      </c>
      <c r="F6761" s="2">
        <v>0.3611111111111111</v>
      </c>
      <c r="G6761" s="8" t="str">
        <f>TEXT(Hospital_Emergency_Room_Data[[#This Row],[Patient Admission Date]],"dddd")</f>
        <v>Friday</v>
      </c>
      <c r="H6761" t="s">
        <v>41</v>
      </c>
      <c r="I6761">
        <v>58</v>
      </c>
      <c r="J6761" s="5" t="s">
        <v>9219</v>
      </c>
      <c r="K6761" t="s">
        <v>8</v>
      </c>
      <c r="L6761" t="s">
        <v>9281</v>
      </c>
      <c r="M6761" t="s">
        <v>9210</v>
      </c>
      <c r="O6761">
        <v>10</v>
      </c>
      <c r="P6761" t="s">
        <v>9226</v>
      </c>
      <c r="Q6761">
        <v>12</v>
      </c>
      <c r="R6761">
        <v>8</v>
      </c>
      <c r="S6761" t="s">
        <v>9255</v>
      </c>
      <c r="T6761" t="s">
        <v>9265</v>
      </c>
      <c r="U6761" t="s">
        <v>9282</v>
      </c>
      <c r="V6761" t="str" cm="1">
        <f t="array" ref="V6761">_xlfn.IFS(Hospital_Emergency_Room_Data[[#This Row],[Day]]&lt;=10,"Start(1-10)",Hospital_Emergency_Room_Data[[#This Row],[Day]]&lt;=20,"Middle(11-20)",Hospital_Emergency_Room_Data[[#This Row],[Day]]&gt;20,"End(21-30)")</f>
        <v>Middle(11-20)</v>
      </c>
    </row>
    <row r="6762" spans="1:22">
      <c r="A6762">
        <v>529089822</v>
      </c>
      <c r="B6762" t="s">
        <v>6764</v>
      </c>
      <c r="C6762" s="1">
        <v>45056</v>
      </c>
      <c r="D6762" t="str">
        <f>TEXT(Hospital_Emergency_Room_Data[[#This Row],[Patient Admission Date]],"mmm")</f>
        <v>May</v>
      </c>
      <c r="E6762">
        <f>YEAR(Hospital_Emergency_Room_Data[[#This Row],[Patient Admission Date]])</f>
        <v>2023</v>
      </c>
      <c r="F6762" s="2">
        <v>0.22638888888888889</v>
      </c>
      <c r="G6762" s="8" t="str">
        <f>TEXT(Hospital_Emergency_Room_Data[[#This Row],[Patient Admission Date]],"dddd")</f>
        <v>Wednesday</v>
      </c>
      <c r="H6762" t="s">
        <v>41</v>
      </c>
      <c r="I6762">
        <v>67</v>
      </c>
      <c r="J6762" s="5" t="s">
        <v>9217</v>
      </c>
      <c r="K6762" t="s">
        <v>8</v>
      </c>
      <c r="L6762" t="s">
        <v>9281</v>
      </c>
      <c r="M6762" t="s">
        <v>9210</v>
      </c>
      <c r="O6762">
        <v>10</v>
      </c>
      <c r="P6762" t="s">
        <v>9226</v>
      </c>
      <c r="Q6762">
        <v>10</v>
      </c>
      <c r="R6762">
        <v>5</v>
      </c>
      <c r="S6762" t="s">
        <v>9258</v>
      </c>
      <c r="T6762" t="s">
        <v>9265</v>
      </c>
      <c r="U6762" t="s">
        <v>9282</v>
      </c>
      <c r="V6762" t="str" cm="1">
        <f t="array" ref="V6762">_xlfn.IFS(Hospital_Emergency_Room_Data[[#This Row],[Day]]&lt;=10,"Start(1-10)",Hospital_Emergency_Room_Data[[#This Row],[Day]]&lt;=20,"Middle(11-20)",Hospital_Emergency_Room_Data[[#This Row],[Day]]&gt;20,"End(21-30)")</f>
        <v>Start(1-10)</v>
      </c>
    </row>
    <row r="6763" spans="1:22">
      <c r="A6763">
        <v>436829156</v>
      </c>
      <c r="B6763" t="s">
        <v>6765</v>
      </c>
      <c r="C6763" s="1">
        <v>45318</v>
      </c>
      <c r="D6763" t="str">
        <f>TEXT(Hospital_Emergency_Room_Data[[#This Row],[Patient Admission Date]],"mmm")</f>
        <v>Jan</v>
      </c>
      <c r="E6763">
        <f>YEAR(Hospital_Emergency_Room_Data[[#This Row],[Patient Admission Date]])</f>
        <v>2024</v>
      </c>
      <c r="F6763" s="2">
        <v>2.013888888888889E-2</v>
      </c>
      <c r="G6763" s="8" t="str">
        <f>TEXT(Hospital_Emergency_Room_Data[[#This Row],[Patient Admission Date]],"dddd")</f>
        <v>Saturday</v>
      </c>
      <c r="H6763" t="s">
        <v>41</v>
      </c>
      <c r="I6763">
        <v>14</v>
      </c>
      <c r="J6763" s="5" t="s">
        <v>9221</v>
      </c>
      <c r="K6763" t="s">
        <v>8</v>
      </c>
      <c r="L6763" t="s">
        <v>9281</v>
      </c>
      <c r="M6763" t="s">
        <v>9210</v>
      </c>
      <c r="O6763">
        <v>14</v>
      </c>
      <c r="P6763" t="s">
        <v>9226</v>
      </c>
      <c r="Q6763">
        <v>27</v>
      </c>
      <c r="R6763">
        <v>0</v>
      </c>
      <c r="S6763" t="s">
        <v>9258</v>
      </c>
      <c r="T6763" t="s">
        <v>9264</v>
      </c>
      <c r="U6763" t="s">
        <v>9282</v>
      </c>
      <c r="V6763" t="str" cm="1">
        <f t="array" ref="V6763">_xlfn.IFS(Hospital_Emergency_Room_Data[[#This Row],[Day]]&lt;=10,"Start(1-10)",Hospital_Emergency_Room_Data[[#This Row],[Day]]&lt;=20,"Middle(11-20)",Hospital_Emergency_Room_Data[[#This Row],[Day]]&gt;20,"End(21-30)")</f>
        <v>End(21-30)</v>
      </c>
    </row>
    <row r="6764" spans="1:22">
      <c r="A6764">
        <v>524923725</v>
      </c>
      <c r="B6764" t="s">
        <v>6766</v>
      </c>
      <c r="C6764" s="1">
        <v>45138</v>
      </c>
      <c r="D6764" t="str">
        <f>TEXT(Hospital_Emergency_Room_Data[[#This Row],[Patient Admission Date]],"mmm")</f>
        <v>Jul</v>
      </c>
      <c r="E6764">
        <f>YEAR(Hospital_Emergency_Room_Data[[#This Row],[Patient Admission Date]])</f>
        <v>2023</v>
      </c>
      <c r="F6764" s="2">
        <v>0.20069444444444445</v>
      </c>
      <c r="G6764" s="8" t="str">
        <f>TEXT(Hospital_Emergency_Room_Data[[#This Row],[Patient Admission Date]],"dddd")</f>
        <v>Monday</v>
      </c>
      <c r="H6764" t="s">
        <v>41</v>
      </c>
      <c r="I6764">
        <v>40</v>
      </c>
      <c r="J6764" s="5" t="s">
        <v>9223</v>
      </c>
      <c r="K6764" t="s">
        <v>8</v>
      </c>
      <c r="L6764" t="s">
        <v>9281</v>
      </c>
      <c r="M6764" t="s">
        <v>9210</v>
      </c>
      <c r="O6764">
        <v>28</v>
      </c>
      <c r="P6764" t="s">
        <v>9226</v>
      </c>
      <c r="Q6764">
        <v>31</v>
      </c>
      <c r="R6764">
        <v>4</v>
      </c>
      <c r="S6764" t="s">
        <v>9258</v>
      </c>
      <c r="T6764" t="s">
        <v>9264</v>
      </c>
      <c r="U6764" t="s">
        <v>9282</v>
      </c>
      <c r="V6764" t="str" cm="1">
        <f t="array" ref="V6764">_xlfn.IFS(Hospital_Emergency_Room_Data[[#This Row],[Day]]&lt;=10,"Start(1-10)",Hospital_Emergency_Room_Data[[#This Row],[Day]]&lt;=20,"Middle(11-20)",Hospital_Emergency_Room_Data[[#This Row],[Day]]&gt;20,"End(21-30)")</f>
        <v>End(21-30)</v>
      </c>
    </row>
    <row r="6765" spans="1:22">
      <c r="A6765">
        <v>671691368</v>
      </c>
      <c r="B6765" t="s">
        <v>6767</v>
      </c>
      <c r="C6765" s="1">
        <v>45133</v>
      </c>
      <c r="D6765" t="str">
        <f>TEXT(Hospital_Emergency_Room_Data[[#This Row],[Patient Admission Date]],"mmm")</f>
        <v>Jul</v>
      </c>
      <c r="E6765">
        <f>YEAR(Hospital_Emergency_Room_Data[[#This Row],[Patient Admission Date]])</f>
        <v>2023</v>
      </c>
      <c r="F6765" s="2">
        <v>0.25138888888888888</v>
      </c>
      <c r="G6765" s="8" t="str">
        <f>TEXT(Hospital_Emergency_Room_Data[[#This Row],[Patient Admission Date]],"dddd")</f>
        <v>Wednesday</v>
      </c>
      <c r="H6765" t="s">
        <v>41</v>
      </c>
      <c r="I6765">
        <v>25</v>
      </c>
      <c r="J6765" s="5" t="s">
        <v>9220</v>
      </c>
      <c r="K6765" t="s">
        <v>8</v>
      </c>
      <c r="L6765" t="s">
        <v>9281</v>
      </c>
      <c r="M6765" t="s">
        <v>9210</v>
      </c>
      <c r="O6765">
        <v>29</v>
      </c>
      <c r="P6765" t="s">
        <v>9226</v>
      </c>
      <c r="Q6765">
        <v>26</v>
      </c>
      <c r="R6765">
        <v>6</v>
      </c>
      <c r="S6765" t="s">
        <v>9255</v>
      </c>
      <c r="T6765" t="s">
        <v>9264</v>
      </c>
      <c r="U6765" t="s">
        <v>9282</v>
      </c>
      <c r="V6765" t="str" cm="1">
        <f t="array" ref="V6765">_xlfn.IFS(Hospital_Emergency_Room_Data[[#This Row],[Day]]&lt;=10,"Start(1-10)",Hospital_Emergency_Room_Data[[#This Row],[Day]]&lt;=20,"Middle(11-20)",Hospital_Emergency_Room_Data[[#This Row],[Day]]&gt;20,"End(21-30)")</f>
        <v>End(21-30)</v>
      </c>
    </row>
    <row r="6766" spans="1:22">
      <c r="A6766">
        <v>532650085</v>
      </c>
      <c r="B6766" t="s">
        <v>6768</v>
      </c>
      <c r="C6766" s="1">
        <v>45521</v>
      </c>
      <c r="D6766" t="str">
        <f>TEXT(Hospital_Emergency_Room_Data[[#This Row],[Patient Admission Date]],"mmm")</f>
        <v>Aug</v>
      </c>
      <c r="E6766">
        <f>YEAR(Hospital_Emergency_Room_Data[[#This Row],[Patient Admission Date]])</f>
        <v>2024</v>
      </c>
      <c r="F6766" s="2">
        <v>0.37361111111111112</v>
      </c>
      <c r="G6766" s="8" t="str">
        <f>TEXT(Hospital_Emergency_Room_Data[[#This Row],[Patient Admission Date]],"dddd")</f>
        <v>Saturday</v>
      </c>
      <c r="H6766" t="s">
        <v>41</v>
      </c>
      <c r="I6766">
        <v>27</v>
      </c>
      <c r="J6766" s="5" t="s">
        <v>9220</v>
      </c>
      <c r="K6766" t="s">
        <v>8</v>
      </c>
      <c r="L6766" t="s">
        <v>9281</v>
      </c>
      <c r="M6766" t="s">
        <v>9210</v>
      </c>
      <c r="O6766">
        <v>35</v>
      </c>
      <c r="P6766" t="s">
        <v>9225</v>
      </c>
      <c r="Q6766">
        <v>17</v>
      </c>
      <c r="R6766">
        <v>8</v>
      </c>
      <c r="S6766" t="s">
        <v>9255</v>
      </c>
      <c r="T6766" t="s">
        <v>9262</v>
      </c>
      <c r="U6766" t="s">
        <v>9300</v>
      </c>
      <c r="V6766" t="str" cm="1">
        <f t="array" ref="V6766">_xlfn.IFS(Hospital_Emergency_Room_Data[[#This Row],[Day]]&lt;=10,"Start(1-10)",Hospital_Emergency_Room_Data[[#This Row],[Day]]&lt;=20,"Middle(11-20)",Hospital_Emergency_Room_Data[[#This Row],[Day]]&gt;20,"End(21-30)")</f>
        <v>Middle(11-20)</v>
      </c>
    </row>
    <row r="6767" spans="1:22">
      <c r="A6767">
        <v>834263667</v>
      </c>
      <c r="B6767" t="s">
        <v>6769</v>
      </c>
      <c r="C6767" s="1">
        <v>45206</v>
      </c>
      <c r="D6767" t="str">
        <f>TEXT(Hospital_Emergency_Room_Data[[#This Row],[Patient Admission Date]],"mmm")</f>
        <v>Oct</v>
      </c>
      <c r="E6767">
        <f>YEAR(Hospital_Emergency_Room_Data[[#This Row],[Patient Admission Date]])</f>
        <v>2023</v>
      </c>
      <c r="F6767" s="2">
        <v>0.90625</v>
      </c>
      <c r="G6767" s="8" t="str">
        <f>TEXT(Hospital_Emergency_Room_Data[[#This Row],[Patient Admission Date]],"dddd")</f>
        <v>Saturday</v>
      </c>
      <c r="H6767" t="s">
        <v>41</v>
      </c>
      <c r="I6767">
        <v>24</v>
      </c>
      <c r="J6767" s="5" t="s">
        <v>9220</v>
      </c>
      <c r="K6767" t="s">
        <v>8</v>
      </c>
      <c r="L6767" t="s">
        <v>9281</v>
      </c>
      <c r="M6767" t="s">
        <v>9210</v>
      </c>
      <c r="O6767">
        <v>37</v>
      </c>
      <c r="P6767" t="s">
        <v>9225</v>
      </c>
      <c r="Q6767">
        <v>7</v>
      </c>
      <c r="R6767">
        <v>21</v>
      </c>
      <c r="S6767" t="s">
        <v>9256</v>
      </c>
      <c r="T6767" t="s">
        <v>9263</v>
      </c>
      <c r="U6767" t="s">
        <v>9300</v>
      </c>
      <c r="V6767" t="str" cm="1">
        <f t="array" ref="V6767">_xlfn.IFS(Hospital_Emergency_Room_Data[[#This Row],[Day]]&lt;=10,"Start(1-10)",Hospital_Emergency_Room_Data[[#This Row],[Day]]&lt;=20,"Middle(11-20)",Hospital_Emergency_Room_Data[[#This Row],[Day]]&gt;20,"End(21-30)")</f>
        <v>Start(1-10)</v>
      </c>
    </row>
    <row r="6768" spans="1:22">
      <c r="A6768">
        <v>545606889</v>
      </c>
      <c r="B6768" t="s">
        <v>6770</v>
      </c>
      <c r="C6768" s="1">
        <v>45329</v>
      </c>
      <c r="D6768" t="str">
        <f>TEXT(Hospital_Emergency_Room_Data[[#This Row],[Patient Admission Date]],"mmm")</f>
        <v>Feb</v>
      </c>
      <c r="E6768">
        <f>YEAR(Hospital_Emergency_Room_Data[[#This Row],[Patient Admission Date]])</f>
        <v>2024</v>
      </c>
      <c r="F6768" s="2">
        <v>0.35208333333333336</v>
      </c>
      <c r="G6768" s="8" t="str">
        <f>TEXT(Hospital_Emergency_Room_Data[[#This Row],[Patient Admission Date]],"dddd")</f>
        <v>Wednesday</v>
      </c>
      <c r="H6768" t="s">
        <v>41</v>
      </c>
      <c r="I6768">
        <v>65</v>
      </c>
      <c r="J6768" s="5" t="s">
        <v>9217</v>
      </c>
      <c r="K6768" t="s">
        <v>8</v>
      </c>
      <c r="L6768" t="s">
        <v>9281</v>
      </c>
      <c r="M6768" t="s">
        <v>9210</v>
      </c>
      <c r="O6768">
        <v>39</v>
      </c>
      <c r="P6768" t="s">
        <v>9225</v>
      </c>
      <c r="Q6768">
        <v>7</v>
      </c>
      <c r="R6768">
        <v>8</v>
      </c>
      <c r="S6768" t="s">
        <v>9255</v>
      </c>
      <c r="T6768" t="s">
        <v>9263</v>
      </c>
      <c r="U6768" t="s">
        <v>9300</v>
      </c>
      <c r="V6768" t="str" cm="1">
        <f t="array" ref="V6768">_xlfn.IFS(Hospital_Emergency_Room_Data[[#This Row],[Day]]&lt;=10,"Start(1-10)",Hospital_Emergency_Room_Data[[#This Row],[Day]]&lt;=20,"Middle(11-20)",Hospital_Emergency_Room_Data[[#This Row],[Day]]&gt;20,"End(21-30)")</f>
        <v>Start(1-10)</v>
      </c>
    </row>
    <row r="6769" spans="1:22">
      <c r="A6769">
        <v>831289145</v>
      </c>
      <c r="B6769" t="s">
        <v>6771</v>
      </c>
      <c r="C6769" s="1">
        <v>45458</v>
      </c>
      <c r="D6769" t="str">
        <f>TEXT(Hospital_Emergency_Room_Data[[#This Row],[Patient Admission Date]],"mmm")</f>
        <v>Jun</v>
      </c>
      <c r="E6769">
        <f>YEAR(Hospital_Emergency_Room_Data[[#This Row],[Patient Admission Date]])</f>
        <v>2024</v>
      </c>
      <c r="F6769" s="2">
        <v>0.62361111111111112</v>
      </c>
      <c r="G6769" s="8" t="str">
        <f>TEXT(Hospital_Emergency_Room_Data[[#This Row],[Patient Admission Date]],"dddd")</f>
        <v>Saturday</v>
      </c>
      <c r="H6769" t="s">
        <v>41</v>
      </c>
      <c r="I6769">
        <v>54</v>
      </c>
      <c r="J6769" s="5" t="s">
        <v>9219</v>
      </c>
      <c r="K6769" t="s">
        <v>8</v>
      </c>
      <c r="L6769" t="s">
        <v>9281</v>
      </c>
      <c r="M6769" t="s">
        <v>9210</v>
      </c>
      <c r="O6769">
        <v>45</v>
      </c>
      <c r="P6769" t="s">
        <v>9225</v>
      </c>
      <c r="Q6769">
        <v>15</v>
      </c>
      <c r="R6769">
        <v>14</v>
      </c>
      <c r="S6769" t="s">
        <v>9257</v>
      </c>
      <c r="T6769" t="s">
        <v>9262</v>
      </c>
      <c r="U6769" t="s">
        <v>9300</v>
      </c>
      <c r="V6769" t="str" cm="1">
        <f t="array" ref="V6769">_xlfn.IFS(Hospital_Emergency_Room_Data[[#This Row],[Day]]&lt;=10,"Start(1-10)",Hospital_Emergency_Room_Data[[#This Row],[Day]]&lt;=20,"Middle(11-20)",Hospital_Emergency_Room_Data[[#This Row],[Day]]&gt;20,"End(21-30)")</f>
        <v>Middle(11-20)</v>
      </c>
    </row>
    <row r="6770" spans="1:22">
      <c r="A6770">
        <v>554199010</v>
      </c>
      <c r="B6770" t="s">
        <v>6772</v>
      </c>
      <c r="C6770" s="1">
        <v>45291</v>
      </c>
      <c r="D6770" t="str">
        <f>TEXT(Hospital_Emergency_Room_Data[[#This Row],[Patient Admission Date]],"mmm")</f>
        <v>Dec</v>
      </c>
      <c r="E6770">
        <f>YEAR(Hospital_Emergency_Room_Data[[#This Row],[Patient Admission Date]])</f>
        <v>2023</v>
      </c>
      <c r="F6770" s="2">
        <v>0.56805555555555554</v>
      </c>
      <c r="G6770" s="8" t="str">
        <f>TEXT(Hospital_Emergency_Room_Data[[#This Row],[Patient Admission Date]],"dddd")</f>
        <v>Sunday</v>
      </c>
      <c r="H6770" t="s">
        <v>41</v>
      </c>
      <c r="I6770">
        <v>21</v>
      </c>
      <c r="J6770" s="5" t="s">
        <v>9220</v>
      </c>
      <c r="K6770" t="s">
        <v>8</v>
      </c>
      <c r="L6770" t="s">
        <v>9281</v>
      </c>
      <c r="M6770" t="s">
        <v>9210</v>
      </c>
      <c r="O6770">
        <v>57</v>
      </c>
      <c r="P6770" t="s">
        <v>9225</v>
      </c>
      <c r="Q6770">
        <v>31</v>
      </c>
      <c r="R6770">
        <v>13</v>
      </c>
      <c r="S6770" t="s">
        <v>9257</v>
      </c>
      <c r="T6770" t="s">
        <v>9264</v>
      </c>
      <c r="U6770" t="s">
        <v>9283</v>
      </c>
      <c r="V6770" t="str" cm="1">
        <f t="array" ref="V6770">_xlfn.IFS(Hospital_Emergency_Room_Data[[#This Row],[Day]]&lt;=10,"Start(1-10)",Hospital_Emergency_Room_Data[[#This Row],[Day]]&lt;=20,"Middle(11-20)",Hospital_Emergency_Room_Data[[#This Row],[Day]]&gt;20,"End(21-30)")</f>
        <v>End(21-30)</v>
      </c>
    </row>
    <row r="6771" spans="1:22">
      <c r="A6771">
        <v>271348414</v>
      </c>
      <c r="B6771" t="s">
        <v>6773</v>
      </c>
      <c r="C6771" s="1">
        <v>45312</v>
      </c>
      <c r="D6771" t="str">
        <f>TEXT(Hospital_Emergency_Room_Data[[#This Row],[Patient Admission Date]],"mmm")</f>
        <v>Jan</v>
      </c>
      <c r="E6771">
        <f>YEAR(Hospital_Emergency_Room_Data[[#This Row],[Patient Admission Date]])</f>
        <v>2024</v>
      </c>
      <c r="F6771" s="2">
        <v>0.56597222222222221</v>
      </c>
      <c r="G6771" s="8" t="str">
        <f>TEXT(Hospital_Emergency_Room_Data[[#This Row],[Patient Admission Date]],"dddd")</f>
        <v>Sunday</v>
      </c>
      <c r="H6771" t="s">
        <v>41</v>
      </c>
      <c r="I6771">
        <v>12</v>
      </c>
      <c r="J6771" s="5" t="s">
        <v>9221</v>
      </c>
      <c r="K6771" t="s">
        <v>8</v>
      </c>
      <c r="L6771" t="s">
        <v>9281</v>
      </c>
      <c r="M6771" t="s">
        <v>9210</v>
      </c>
      <c r="O6771">
        <v>12</v>
      </c>
      <c r="P6771" t="s">
        <v>9226</v>
      </c>
      <c r="Q6771">
        <v>21</v>
      </c>
      <c r="R6771">
        <v>13</v>
      </c>
      <c r="S6771" t="s">
        <v>9257</v>
      </c>
      <c r="T6771" t="s">
        <v>9262</v>
      </c>
      <c r="U6771" t="s">
        <v>9282</v>
      </c>
      <c r="V6771" t="str" cm="1">
        <f t="array" ref="V6771">_xlfn.IFS(Hospital_Emergency_Room_Data[[#This Row],[Day]]&lt;=10,"Start(1-10)",Hospital_Emergency_Room_Data[[#This Row],[Day]]&lt;=20,"Middle(11-20)",Hospital_Emergency_Room_Data[[#This Row],[Day]]&gt;20,"End(21-30)")</f>
        <v>End(21-30)</v>
      </c>
    </row>
    <row r="6772" spans="1:22">
      <c r="A6772">
        <v>712417615</v>
      </c>
      <c r="B6772" t="s">
        <v>6774</v>
      </c>
      <c r="C6772" s="1">
        <v>45513</v>
      </c>
      <c r="D6772" t="str">
        <f>TEXT(Hospital_Emergency_Room_Data[[#This Row],[Patient Admission Date]],"mmm")</f>
        <v>Aug</v>
      </c>
      <c r="E6772">
        <f>YEAR(Hospital_Emergency_Room_Data[[#This Row],[Patient Admission Date]])</f>
        <v>2024</v>
      </c>
      <c r="F6772" s="2">
        <v>0.87986111111111109</v>
      </c>
      <c r="G6772" s="8" t="str">
        <f>TEXT(Hospital_Emergency_Room_Data[[#This Row],[Patient Admission Date]],"dddd")</f>
        <v>Friday</v>
      </c>
      <c r="H6772" t="s">
        <v>41</v>
      </c>
      <c r="I6772">
        <v>52</v>
      </c>
      <c r="J6772" s="5" t="s">
        <v>9219</v>
      </c>
      <c r="K6772" t="s">
        <v>8</v>
      </c>
      <c r="L6772" t="s">
        <v>9281</v>
      </c>
      <c r="M6772" t="s">
        <v>9210</v>
      </c>
      <c r="O6772">
        <v>20</v>
      </c>
      <c r="P6772" t="s">
        <v>9226</v>
      </c>
      <c r="Q6772">
        <v>9</v>
      </c>
      <c r="R6772">
        <v>21</v>
      </c>
      <c r="S6772" t="s">
        <v>9256</v>
      </c>
      <c r="T6772" t="s">
        <v>9265</v>
      </c>
      <c r="U6772" t="s">
        <v>9282</v>
      </c>
      <c r="V6772" t="str" cm="1">
        <f t="array" ref="V6772">_xlfn.IFS(Hospital_Emergency_Room_Data[[#This Row],[Day]]&lt;=10,"Start(1-10)",Hospital_Emergency_Room_Data[[#This Row],[Day]]&lt;=20,"Middle(11-20)",Hospital_Emergency_Room_Data[[#This Row],[Day]]&gt;20,"End(21-30)")</f>
        <v>Start(1-10)</v>
      </c>
    </row>
    <row r="6773" spans="1:22">
      <c r="A6773">
        <v>381263402</v>
      </c>
      <c r="B6773" t="s">
        <v>6775</v>
      </c>
      <c r="C6773" s="1">
        <v>45547</v>
      </c>
      <c r="D6773" t="str">
        <f>TEXT(Hospital_Emergency_Room_Data[[#This Row],[Patient Admission Date]],"mmm")</f>
        <v>Sep</v>
      </c>
      <c r="E6773">
        <f>YEAR(Hospital_Emergency_Room_Data[[#This Row],[Patient Admission Date]])</f>
        <v>2024</v>
      </c>
      <c r="F6773" s="2">
        <v>0.36736111111111114</v>
      </c>
      <c r="G6773" s="8" t="str">
        <f>TEXT(Hospital_Emergency_Room_Data[[#This Row],[Patient Admission Date]],"dddd")</f>
        <v>Thursday</v>
      </c>
      <c r="H6773" t="s">
        <v>41</v>
      </c>
      <c r="I6773">
        <v>73</v>
      </c>
      <c r="J6773" s="5" t="s">
        <v>9222</v>
      </c>
      <c r="K6773" t="s">
        <v>8</v>
      </c>
      <c r="L6773" t="s">
        <v>9281</v>
      </c>
      <c r="M6773" t="s">
        <v>9210</v>
      </c>
      <c r="O6773">
        <v>32</v>
      </c>
      <c r="P6773" t="s">
        <v>9225</v>
      </c>
      <c r="Q6773">
        <v>12</v>
      </c>
      <c r="R6773">
        <v>8</v>
      </c>
      <c r="S6773" t="s">
        <v>9255</v>
      </c>
      <c r="T6773" t="s">
        <v>9265</v>
      </c>
      <c r="U6773" t="s">
        <v>9300</v>
      </c>
      <c r="V6773" t="str" cm="1">
        <f t="array" ref="V6773">_xlfn.IFS(Hospital_Emergency_Room_Data[[#This Row],[Day]]&lt;=10,"Start(1-10)",Hospital_Emergency_Room_Data[[#This Row],[Day]]&lt;=20,"Middle(11-20)",Hospital_Emergency_Room_Data[[#This Row],[Day]]&gt;20,"End(21-30)")</f>
        <v>Middle(11-20)</v>
      </c>
    </row>
    <row r="6774" spans="1:22">
      <c r="A6774">
        <v>390466283</v>
      </c>
      <c r="B6774" t="s">
        <v>6776</v>
      </c>
      <c r="C6774" s="1">
        <v>45389</v>
      </c>
      <c r="D6774" t="str">
        <f>TEXT(Hospital_Emergency_Room_Data[[#This Row],[Patient Admission Date]],"mmm")</f>
        <v>Apr</v>
      </c>
      <c r="E6774">
        <f>YEAR(Hospital_Emergency_Room_Data[[#This Row],[Patient Admission Date]])</f>
        <v>2024</v>
      </c>
      <c r="F6774" s="2">
        <v>0.23194444444444445</v>
      </c>
      <c r="G6774" s="8" t="str">
        <f>TEXT(Hospital_Emergency_Room_Data[[#This Row],[Patient Admission Date]],"dddd")</f>
        <v>Sunday</v>
      </c>
      <c r="H6774" t="s">
        <v>41</v>
      </c>
      <c r="I6774">
        <v>9</v>
      </c>
      <c r="J6774" s="5" t="s">
        <v>9221</v>
      </c>
      <c r="K6774" t="s">
        <v>8</v>
      </c>
      <c r="L6774" t="s">
        <v>9281</v>
      </c>
      <c r="M6774" t="s">
        <v>9210</v>
      </c>
      <c r="O6774">
        <v>35</v>
      </c>
      <c r="P6774" t="s">
        <v>9225</v>
      </c>
      <c r="Q6774">
        <v>7</v>
      </c>
      <c r="R6774">
        <v>5</v>
      </c>
      <c r="S6774" t="s">
        <v>9258</v>
      </c>
      <c r="T6774" t="s">
        <v>9263</v>
      </c>
      <c r="U6774" t="s">
        <v>9300</v>
      </c>
      <c r="V6774" t="str" cm="1">
        <f t="array" ref="V6774">_xlfn.IFS(Hospital_Emergency_Room_Data[[#This Row],[Day]]&lt;=10,"Start(1-10)",Hospital_Emergency_Room_Data[[#This Row],[Day]]&lt;=20,"Middle(11-20)",Hospital_Emergency_Room_Data[[#This Row],[Day]]&gt;20,"End(21-30)")</f>
        <v>Start(1-10)</v>
      </c>
    </row>
    <row r="6775" spans="1:22">
      <c r="A6775">
        <v>463655530</v>
      </c>
      <c r="B6775" t="s">
        <v>6777</v>
      </c>
      <c r="C6775" s="1">
        <v>45451</v>
      </c>
      <c r="D6775" t="str">
        <f>TEXT(Hospital_Emergency_Room_Data[[#This Row],[Patient Admission Date]],"mmm")</f>
        <v>Jun</v>
      </c>
      <c r="E6775">
        <f>YEAR(Hospital_Emergency_Room_Data[[#This Row],[Patient Admission Date]])</f>
        <v>2024</v>
      </c>
      <c r="F6775" s="2">
        <v>0.87847222222222221</v>
      </c>
      <c r="G6775" s="8" t="str">
        <f>TEXT(Hospital_Emergency_Room_Data[[#This Row],[Patient Admission Date]],"dddd")</f>
        <v>Saturday</v>
      </c>
      <c r="H6775" t="s">
        <v>41</v>
      </c>
      <c r="I6775">
        <v>3</v>
      </c>
      <c r="J6775" s="5" t="s">
        <v>9218</v>
      </c>
      <c r="K6775" t="s">
        <v>8</v>
      </c>
      <c r="L6775" t="s">
        <v>9281</v>
      </c>
      <c r="M6775" t="s">
        <v>9210</v>
      </c>
      <c r="O6775">
        <v>37</v>
      </c>
      <c r="P6775" t="s">
        <v>9225</v>
      </c>
      <c r="Q6775">
        <v>8</v>
      </c>
      <c r="R6775">
        <v>21</v>
      </c>
      <c r="S6775" t="s">
        <v>9256</v>
      </c>
      <c r="T6775" t="s">
        <v>9265</v>
      </c>
      <c r="U6775" t="s">
        <v>9300</v>
      </c>
      <c r="V6775" t="str" cm="1">
        <f t="array" ref="V6775">_xlfn.IFS(Hospital_Emergency_Room_Data[[#This Row],[Day]]&lt;=10,"Start(1-10)",Hospital_Emergency_Room_Data[[#This Row],[Day]]&lt;=20,"Middle(11-20)",Hospital_Emergency_Room_Data[[#This Row],[Day]]&gt;20,"End(21-30)")</f>
        <v>Start(1-10)</v>
      </c>
    </row>
    <row r="6776" spans="1:22">
      <c r="A6776">
        <v>131238601</v>
      </c>
      <c r="B6776" t="s">
        <v>6778</v>
      </c>
      <c r="C6776" s="1">
        <v>45334</v>
      </c>
      <c r="D6776" t="str">
        <f>TEXT(Hospital_Emergency_Room_Data[[#This Row],[Patient Admission Date]],"mmm")</f>
        <v>Feb</v>
      </c>
      <c r="E6776">
        <f>YEAR(Hospital_Emergency_Room_Data[[#This Row],[Patient Admission Date]])</f>
        <v>2024</v>
      </c>
      <c r="F6776" s="2">
        <v>0.54652777777777772</v>
      </c>
      <c r="G6776" s="8" t="str">
        <f>TEXT(Hospital_Emergency_Room_Data[[#This Row],[Patient Admission Date]],"dddd")</f>
        <v>Monday</v>
      </c>
      <c r="H6776" t="s">
        <v>41</v>
      </c>
      <c r="I6776">
        <v>18</v>
      </c>
      <c r="J6776" s="5" t="s">
        <v>9220</v>
      </c>
      <c r="K6776" t="s">
        <v>8</v>
      </c>
      <c r="L6776" t="s">
        <v>9281</v>
      </c>
      <c r="M6776" t="s">
        <v>9210</v>
      </c>
      <c r="O6776">
        <v>38</v>
      </c>
      <c r="P6776" t="s">
        <v>9225</v>
      </c>
      <c r="Q6776">
        <v>12</v>
      </c>
      <c r="R6776">
        <v>13</v>
      </c>
      <c r="S6776" t="s">
        <v>9257</v>
      </c>
      <c r="T6776" t="s">
        <v>9265</v>
      </c>
      <c r="U6776" t="s">
        <v>9300</v>
      </c>
      <c r="V6776" t="str" cm="1">
        <f t="array" ref="V6776">_xlfn.IFS(Hospital_Emergency_Room_Data[[#This Row],[Day]]&lt;=10,"Start(1-10)",Hospital_Emergency_Room_Data[[#This Row],[Day]]&lt;=20,"Middle(11-20)",Hospital_Emergency_Room_Data[[#This Row],[Day]]&gt;20,"End(21-30)")</f>
        <v>Middle(11-20)</v>
      </c>
    </row>
    <row r="6777" spans="1:22">
      <c r="A6777">
        <v>843258078</v>
      </c>
      <c r="B6777" t="s">
        <v>6779</v>
      </c>
      <c r="C6777" s="1">
        <v>45374</v>
      </c>
      <c r="D6777" t="str">
        <f>TEXT(Hospital_Emergency_Room_Data[[#This Row],[Patient Admission Date]],"mmm")</f>
        <v>Mar</v>
      </c>
      <c r="E6777">
        <f>YEAR(Hospital_Emergency_Room_Data[[#This Row],[Patient Admission Date]])</f>
        <v>2024</v>
      </c>
      <c r="F6777" s="2">
        <v>0.89444444444444449</v>
      </c>
      <c r="G6777" s="8" t="str">
        <f>TEXT(Hospital_Emergency_Room_Data[[#This Row],[Patient Admission Date]],"dddd")</f>
        <v>Saturday</v>
      </c>
      <c r="H6777" t="s">
        <v>41</v>
      </c>
      <c r="I6777">
        <v>33</v>
      </c>
      <c r="J6777" s="5" t="s">
        <v>9223</v>
      </c>
      <c r="K6777" t="s">
        <v>8</v>
      </c>
      <c r="L6777" t="s">
        <v>9281</v>
      </c>
      <c r="M6777" t="s">
        <v>9210</v>
      </c>
      <c r="O6777">
        <v>42</v>
      </c>
      <c r="P6777" t="s">
        <v>9225</v>
      </c>
      <c r="Q6777">
        <v>23</v>
      </c>
      <c r="R6777">
        <v>21</v>
      </c>
      <c r="S6777" t="s">
        <v>9256</v>
      </c>
      <c r="T6777" t="s">
        <v>9264</v>
      </c>
      <c r="U6777" t="s">
        <v>9300</v>
      </c>
      <c r="V6777" t="str" cm="1">
        <f t="array" ref="V6777">_xlfn.IFS(Hospital_Emergency_Room_Data[[#This Row],[Day]]&lt;=10,"Start(1-10)",Hospital_Emergency_Room_Data[[#This Row],[Day]]&lt;=20,"Middle(11-20)",Hospital_Emergency_Room_Data[[#This Row],[Day]]&gt;20,"End(21-30)")</f>
        <v>End(21-30)</v>
      </c>
    </row>
    <row r="6778" spans="1:22">
      <c r="A6778">
        <v>144253409</v>
      </c>
      <c r="B6778" t="s">
        <v>6780</v>
      </c>
      <c r="C6778" s="1">
        <v>45024</v>
      </c>
      <c r="D6778" t="str">
        <f>TEXT(Hospital_Emergency_Room_Data[[#This Row],[Patient Admission Date]],"mmm")</f>
        <v>Apr</v>
      </c>
      <c r="E6778">
        <f>YEAR(Hospital_Emergency_Room_Data[[#This Row],[Patient Admission Date]])</f>
        <v>2023</v>
      </c>
      <c r="F6778" s="2">
        <v>0.85347222222222219</v>
      </c>
      <c r="G6778" s="8" t="str">
        <f>TEXT(Hospital_Emergency_Room_Data[[#This Row],[Patient Admission Date]],"dddd")</f>
        <v>Saturday</v>
      </c>
      <c r="H6778" t="s">
        <v>41</v>
      </c>
      <c r="I6778">
        <v>76</v>
      </c>
      <c r="J6778" s="5" t="s">
        <v>9222</v>
      </c>
      <c r="K6778" t="s">
        <v>8</v>
      </c>
      <c r="L6778" t="s">
        <v>9281</v>
      </c>
      <c r="M6778" t="s">
        <v>9210</v>
      </c>
      <c r="O6778">
        <v>45</v>
      </c>
      <c r="P6778" t="s">
        <v>9225</v>
      </c>
      <c r="Q6778">
        <v>8</v>
      </c>
      <c r="R6778">
        <v>20</v>
      </c>
      <c r="S6778" t="s">
        <v>9256</v>
      </c>
      <c r="T6778" t="s">
        <v>9265</v>
      </c>
      <c r="U6778" t="s">
        <v>9300</v>
      </c>
      <c r="V6778" t="str" cm="1">
        <f t="array" ref="V6778">_xlfn.IFS(Hospital_Emergency_Room_Data[[#This Row],[Day]]&lt;=10,"Start(1-10)",Hospital_Emergency_Room_Data[[#This Row],[Day]]&lt;=20,"Middle(11-20)",Hospital_Emergency_Room_Data[[#This Row],[Day]]&gt;20,"End(21-30)")</f>
        <v>Start(1-10)</v>
      </c>
    </row>
    <row r="6779" spans="1:22">
      <c r="A6779">
        <v>775203436</v>
      </c>
      <c r="B6779" t="s">
        <v>6781</v>
      </c>
      <c r="C6779" s="1">
        <v>45086</v>
      </c>
      <c r="D6779" t="str">
        <f>TEXT(Hospital_Emergency_Room_Data[[#This Row],[Patient Admission Date]],"mmm")</f>
        <v>Jun</v>
      </c>
      <c r="E6779">
        <f>YEAR(Hospital_Emergency_Room_Data[[#This Row],[Patient Admission Date]])</f>
        <v>2023</v>
      </c>
      <c r="F6779" s="2">
        <v>0.31874999999999998</v>
      </c>
      <c r="G6779" s="8" t="str">
        <f>TEXT(Hospital_Emergency_Room_Data[[#This Row],[Patient Admission Date]],"dddd")</f>
        <v>Friday</v>
      </c>
      <c r="H6779" t="s">
        <v>41</v>
      </c>
      <c r="I6779">
        <v>17</v>
      </c>
      <c r="J6779" s="5" t="s">
        <v>9220</v>
      </c>
      <c r="K6779" t="s">
        <v>8</v>
      </c>
      <c r="L6779" t="s">
        <v>9281</v>
      </c>
      <c r="M6779" t="s">
        <v>9210</v>
      </c>
      <c r="O6779">
        <v>46</v>
      </c>
      <c r="P6779" t="s">
        <v>9225</v>
      </c>
      <c r="Q6779">
        <v>9</v>
      </c>
      <c r="R6779">
        <v>7</v>
      </c>
      <c r="S6779" t="s">
        <v>9255</v>
      </c>
      <c r="T6779" t="s">
        <v>9265</v>
      </c>
      <c r="U6779" t="s">
        <v>9283</v>
      </c>
      <c r="V6779" t="str" cm="1">
        <f t="array" ref="V6779">_xlfn.IFS(Hospital_Emergency_Room_Data[[#This Row],[Day]]&lt;=10,"Start(1-10)",Hospital_Emergency_Room_Data[[#This Row],[Day]]&lt;=20,"Middle(11-20)",Hospital_Emergency_Room_Data[[#This Row],[Day]]&gt;20,"End(21-30)")</f>
        <v>Start(1-10)</v>
      </c>
    </row>
    <row r="6780" spans="1:22">
      <c r="A6780">
        <v>313835518</v>
      </c>
      <c r="B6780" t="s">
        <v>6782</v>
      </c>
      <c r="C6780" s="1">
        <v>45538</v>
      </c>
      <c r="D6780" t="str">
        <f>TEXT(Hospital_Emergency_Room_Data[[#This Row],[Patient Admission Date]],"mmm")</f>
        <v>Sep</v>
      </c>
      <c r="E6780">
        <f>YEAR(Hospital_Emergency_Room_Data[[#This Row],[Patient Admission Date]])</f>
        <v>2024</v>
      </c>
      <c r="F6780" s="2">
        <v>0.68263888888888891</v>
      </c>
      <c r="G6780" s="8" t="str">
        <f>TEXT(Hospital_Emergency_Room_Data[[#This Row],[Patient Admission Date]],"dddd")</f>
        <v>Tuesday</v>
      </c>
      <c r="H6780" t="s">
        <v>41</v>
      </c>
      <c r="I6780">
        <v>66</v>
      </c>
      <c r="J6780" s="5" t="s">
        <v>9217</v>
      </c>
      <c r="K6780" t="s">
        <v>8</v>
      </c>
      <c r="L6780" t="s">
        <v>9281</v>
      </c>
      <c r="M6780" t="s">
        <v>9210</v>
      </c>
      <c r="O6780">
        <v>52</v>
      </c>
      <c r="P6780" t="s">
        <v>9225</v>
      </c>
      <c r="Q6780">
        <v>3</v>
      </c>
      <c r="R6780">
        <v>16</v>
      </c>
      <c r="S6780" t="s">
        <v>9257</v>
      </c>
      <c r="T6780" t="s">
        <v>9263</v>
      </c>
      <c r="U6780" t="s">
        <v>9283</v>
      </c>
      <c r="V6780" t="str" cm="1">
        <f t="array" ref="V6780">_xlfn.IFS(Hospital_Emergency_Room_Data[[#This Row],[Day]]&lt;=10,"Start(1-10)",Hospital_Emergency_Room_Data[[#This Row],[Day]]&lt;=20,"Middle(11-20)",Hospital_Emergency_Room_Data[[#This Row],[Day]]&gt;20,"End(21-30)")</f>
        <v>Start(1-10)</v>
      </c>
    </row>
    <row r="6781" spans="1:22">
      <c r="A6781">
        <v>197331015</v>
      </c>
      <c r="B6781" t="s">
        <v>6783</v>
      </c>
      <c r="C6781" s="1">
        <v>45469</v>
      </c>
      <c r="D6781" t="str">
        <f>TEXT(Hospital_Emergency_Room_Data[[#This Row],[Patient Admission Date]],"mmm")</f>
        <v>Jun</v>
      </c>
      <c r="E6781">
        <f>YEAR(Hospital_Emergency_Room_Data[[#This Row],[Patient Admission Date]])</f>
        <v>2024</v>
      </c>
      <c r="F6781" s="2">
        <v>0.23055555555555557</v>
      </c>
      <c r="G6781" s="8" t="str">
        <f>TEXT(Hospital_Emergency_Room_Data[[#This Row],[Patient Admission Date]],"dddd")</f>
        <v>Wednesday</v>
      </c>
      <c r="H6781" t="s">
        <v>41</v>
      </c>
      <c r="I6781">
        <v>61</v>
      </c>
      <c r="J6781" s="5" t="s">
        <v>9217</v>
      </c>
      <c r="K6781" t="s">
        <v>8</v>
      </c>
      <c r="L6781" t="s">
        <v>9281</v>
      </c>
      <c r="M6781" t="s">
        <v>9210</v>
      </c>
      <c r="O6781">
        <v>56</v>
      </c>
      <c r="P6781" t="s">
        <v>9225</v>
      </c>
      <c r="Q6781">
        <v>26</v>
      </c>
      <c r="R6781">
        <v>5</v>
      </c>
      <c r="S6781" t="s">
        <v>9258</v>
      </c>
      <c r="T6781" t="s">
        <v>9264</v>
      </c>
      <c r="U6781" t="s">
        <v>9283</v>
      </c>
      <c r="V6781" t="str" cm="1">
        <f t="array" ref="V6781">_xlfn.IFS(Hospital_Emergency_Room_Data[[#This Row],[Day]]&lt;=10,"Start(1-10)",Hospital_Emergency_Room_Data[[#This Row],[Day]]&lt;=20,"Middle(11-20)",Hospital_Emergency_Room_Data[[#This Row],[Day]]&gt;20,"End(21-30)")</f>
        <v>End(21-30)</v>
      </c>
    </row>
    <row r="6782" spans="1:22">
      <c r="A6782">
        <v>285879578</v>
      </c>
      <c r="B6782" t="s">
        <v>6784</v>
      </c>
      <c r="C6782" s="1">
        <v>45425</v>
      </c>
      <c r="D6782" t="str">
        <f>TEXT(Hospital_Emergency_Room_Data[[#This Row],[Patient Admission Date]],"mmm")</f>
        <v>May</v>
      </c>
      <c r="E6782">
        <f>YEAR(Hospital_Emergency_Room_Data[[#This Row],[Patient Admission Date]])</f>
        <v>2024</v>
      </c>
      <c r="F6782" s="2">
        <v>0.46388888888888891</v>
      </c>
      <c r="G6782" s="8" t="str">
        <f>TEXT(Hospital_Emergency_Room_Data[[#This Row],[Patient Admission Date]],"dddd")</f>
        <v>Monday</v>
      </c>
      <c r="H6782" t="s">
        <v>41</v>
      </c>
      <c r="I6782">
        <v>24</v>
      </c>
      <c r="J6782" s="5" t="s">
        <v>9220</v>
      </c>
      <c r="K6782" t="s">
        <v>8</v>
      </c>
      <c r="L6782" t="s">
        <v>9281</v>
      </c>
      <c r="M6782" t="s">
        <v>9210</v>
      </c>
      <c r="O6782">
        <v>58</v>
      </c>
      <c r="P6782" t="s">
        <v>9225</v>
      </c>
      <c r="Q6782">
        <v>13</v>
      </c>
      <c r="R6782">
        <v>11</v>
      </c>
      <c r="S6782" t="s">
        <v>9255</v>
      </c>
      <c r="T6782" t="s">
        <v>9265</v>
      </c>
      <c r="U6782" t="s">
        <v>9283</v>
      </c>
      <c r="V6782" t="str" cm="1">
        <f t="array" ref="V6782">_xlfn.IFS(Hospital_Emergency_Room_Data[[#This Row],[Day]]&lt;=10,"Start(1-10)",Hospital_Emergency_Room_Data[[#This Row],[Day]]&lt;=20,"Middle(11-20)",Hospital_Emergency_Room_Data[[#This Row],[Day]]&gt;20,"End(21-30)")</f>
        <v>Middle(11-20)</v>
      </c>
    </row>
    <row r="6783" spans="1:22">
      <c r="A6783">
        <v>241680418</v>
      </c>
      <c r="B6783" t="s">
        <v>6785</v>
      </c>
      <c r="C6783" s="1">
        <v>45230</v>
      </c>
      <c r="D6783" t="str">
        <f>TEXT(Hospital_Emergency_Room_Data[[#This Row],[Patient Admission Date]],"mmm")</f>
        <v>Oct</v>
      </c>
      <c r="E6783">
        <f>YEAR(Hospital_Emergency_Room_Data[[#This Row],[Patient Admission Date]])</f>
        <v>2023</v>
      </c>
      <c r="F6783" s="2">
        <v>0.49236111111111114</v>
      </c>
      <c r="G6783" s="8" t="str">
        <f>TEXT(Hospital_Emergency_Room_Data[[#This Row],[Patient Admission Date]],"dddd")</f>
        <v>Tuesday</v>
      </c>
      <c r="H6783" t="s">
        <v>41</v>
      </c>
      <c r="I6783">
        <v>59</v>
      </c>
      <c r="J6783" s="5" t="s">
        <v>9219</v>
      </c>
      <c r="K6783" t="s">
        <v>8</v>
      </c>
      <c r="L6783" t="s">
        <v>9281</v>
      </c>
      <c r="M6783" t="s">
        <v>9210</v>
      </c>
      <c r="O6783">
        <v>59</v>
      </c>
      <c r="P6783" t="s">
        <v>9225</v>
      </c>
      <c r="Q6783">
        <v>31</v>
      </c>
      <c r="R6783">
        <v>11</v>
      </c>
      <c r="S6783" t="s">
        <v>9255</v>
      </c>
      <c r="T6783" t="s">
        <v>9264</v>
      </c>
      <c r="U6783" t="s">
        <v>9283</v>
      </c>
      <c r="V6783" t="str" cm="1">
        <f t="array" ref="V6783">_xlfn.IFS(Hospital_Emergency_Room_Data[[#This Row],[Day]]&lt;=10,"Start(1-10)",Hospital_Emergency_Room_Data[[#This Row],[Day]]&lt;=20,"Middle(11-20)",Hospital_Emergency_Room_Data[[#This Row],[Day]]&gt;20,"End(21-30)")</f>
        <v>End(21-30)</v>
      </c>
    </row>
    <row r="6784" spans="1:22">
      <c r="A6784">
        <v>851102629</v>
      </c>
      <c r="B6784" t="s">
        <v>6786</v>
      </c>
      <c r="C6784" s="1">
        <v>45501</v>
      </c>
      <c r="D6784" t="str">
        <f>TEXT(Hospital_Emergency_Room_Data[[#This Row],[Patient Admission Date]],"mmm")</f>
        <v>Jul</v>
      </c>
      <c r="E6784">
        <f>YEAR(Hospital_Emergency_Room_Data[[#This Row],[Patient Admission Date]])</f>
        <v>2024</v>
      </c>
      <c r="F6784" s="2">
        <v>0.26180555555555557</v>
      </c>
      <c r="G6784" s="8" t="str">
        <f>TEXT(Hospital_Emergency_Room_Data[[#This Row],[Patient Admission Date]],"dddd")</f>
        <v>Sunday</v>
      </c>
      <c r="H6784" t="s">
        <v>41</v>
      </c>
      <c r="I6784">
        <v>75</v>
      </c>
      <c r="J6784" s="5" t="s">
        <v>9222</v>
      </c>
      <c r="K6784" t="s">
        <v>8</v>
      </c>
      <c r="L6784" t="s">
        <v>9281</v>
      </c>
      <c r="M6784" t="s">
        <v>9210</v>
      </c>
      <c r="O6784">
        <v>10</v>
      </c>
      <c r="P6784" t="s">
        <v>9226</v>
      </c>
      <c r="Q6784">
        <v>28</v>
      </c>
      <c r="R6784">
        <v>6</v>
      </c>
      <c r="S6784" t="s">
        <v>9255</v>
      </c>
      <c r="T6784" t="s">
        <v>9264</v>
      </c>
      <c r="U6784" t="s">
        <v>9282</v>
      </c>
      <c r="V6784" t="str" cm="1">
        <f t="array" ref="V6784">_xlfn.IFS(Hospital_Emergency_Room_Data[[#This Row],[Day]]&lt;=10,"Start(1-10)",Hospital_Emergency_Room_Data[[#This Row],[Day]]&lt;=20,"Middle(11-20)",Hospital_Emergency_Room_Data[[#This Row],[Day]]&gt;20,"End(21-30)")</f>
        <v>End(21-30)</v>
      </c>
    </row>
    <row r="6785" spans="1:22">
      <c r="A6785">
        <v>623880026</v>
      </c>
      <c r="B6785" t="s">
        <v>6787</v>
      </c>
      <c r="C6785" s="1">
        <v>45422</v>
      </c>
      <c r="D6785" t="str">
        <f>TEXT(Hospital_Emergency_Room_Data[[#This Row],[Patient Admission Date]],"mmm")</f>
        <v>May</v>
      </c>
      <c r="E6785">
        <f>YEAR(Hospital_Emergency_Room_Data[[#This Row],[Patient Admission Date]])</f>
        <v>2024</v>
      </c>
      <c r="F6785" s="2">
        <v>0.28819444444444442</v>
      </c>
      <c r="G6785" s="8" t="str">
        <f>TEXT(Hospital_Emergency_Room_Data[[#This Row],[Patient Admission Date]],"dddd")</f>
        <v>Friday</v>
      </c>
      <c r="H6785" t="s">
        <v>41</v>
      </c>
      <c r="I6785">
        <v>54</v>
      </c>
      <c r="J6785" s="5" t="s">
        <v>9219</v>
      </c>
      <c r="K6785" t="s">
        <v>8</v>
      </c>
      <c r="L6785" t="s">
        <v>9281</v>
      </c>
      <c r="M6785" t="s">
        <v>9210</v>
      </c>
      <c r="O6785">
        <v>17</v>
      </c>
      <c r="P6785" t="s">
        <v>9226</v>
      </c>
      <c r="Q6785">
        <v>10</v>
      </c>
      <c r="R6785">
        <v>6</v>
      </c>
      <c r="S6785" t="s">
        <v>9255</v>
      </c>
      <c r="T6785" t="s">
        <v>9265</v>
      </c>
      <c r="U6785" t="s">
        <v>9282</v>
      </c>
      <c r="V6785" t="str" cm="1">
        <f t="array" ref="V6785">_xlfn.IFS(Hospital_Emergency_Room_Data[[#This Row],[Day]]&lt;=10,"Start(1-10)",Hospital_Emergency_Room_Data[[#This Row],[Day]]&lt;=20,"Middle(11-20)",Hospital_Emergency_Room_Data[[#This Row],[Day]]&gt;20,"End(21-30)")</f>
        <v>Start(1-10)</v>
      </c>
    </row>
    <row r="6786" spans="1:22">
      <c r="A6786">
        <v>838727699</v>
      </c>
      <c r="B6786" t="s">
        <v>6788</v>
      </c>
      <c r="C6786" s="1">
        <v>45142</v>
      </c>
      <c r="D6786" t="str">
        <f>TEXT(Hospital_Emergency_Room_Data[[#This Row],[Patient Admission Date]],"mmm")</f>
        <v>Aug</v>
      </c>
      <c r="E6786">
        <f>YEAR(Hospital_Emergency_Room_Data[[#This Row],[Patient Admission Date]])</f>
        <v>2023</v>
      </c>
      <c r="F6786" s="2">
        <v>0.9291666666666667</v>
      </c>
      <c r="G6786" s="8" t="str">
        <f>TEXT(Hospital_Emergency_Room_Data[[#This Row],[Patient Admission Date]],"dddd")</f>
        <v>Friday</v>
      </c>
      <c r="H6786" t="s">
        <v>41</v>
      </c>
      <c r="I6786">
        <v>49</v>
      </c>
      <c r="J6786" s="5" t="s">
        <v>9219</v>
      </c>
      <c r="K6786" t="s">
        <v>8</v>
      </c>
      <c r="L6786" t="s">
        <v>9281</v>
      </c>
      <c r="M6786" t="s">
        <v>9210</v>
      </c>
      <c r="O6786">
        <v>21</v>
      </c>
      <c r="P6786" t="s">
        <v>9226</v>
      </c>
      <c r="Q6786">
        <v>4</v>
      </c>
      <c r="R6786">
        <v>22</v>
      </c>
      <c r="S6786" t="s">
        <v>9256</v>
      </c>
      <c r="T6786" t="s">
        <v>9263</v>
      </c>
      <c r="U6786" t="s">
        <v>9282</v>
      </c>
      <c r="V6786" t="str" cm="1">
        <f t="array" ref="V6786">_xlfn.IFS(Hospital_Emergency_Room_Data[[#This Row],[Day]]&lt;=10,"Start(1-10)",Hospital_Emergency_Room_Data[[#This Row],[Day]]&lt;=20,"Middle(11-20)",Hospital_Emergency_Room_Data[[#This Row],[Day]]&gt;20,"End(21-30)")</f>
        <v>Start(1-10)</v>
      </c>
    </row>
    <row r="6787" spans="1:22">
      <c r="A6787">
        <v>788245958</v>
      </c>
      <c r="B6787" t="s">
        <v>6789</v>
      </c>
      <c r="C6787" s="1">
        <v>45220</v>
      </c>
      <c r="D6787" t="str">
        <f>TEXT(Hospital_Emergency_Room_Data[[#This Row],[Patient Admission Date]],"mmm")</f>
        <v>Oct</v>
      </c>
      <c r="E6787">
        <f>YEAR(Hospital_Emergency_Room_Data[[#This Row],[Patient Admission Date]])</f>
        <v>2023</v>
      </c>
      <c r="F6787" s="2">
        <v>0.82638888888888884</v>
      </c>
      <c r="G6787" s="8" t="str">
        <f>TEXT(Hospital_Emergency_Room_Data[[#This Row],[Patient Admission Date]],"dddd")</f>
        <v>Saturday</v>
      </c>
      <c r="H6787" t="s">
        <v>41</v>
      </c>
      <c r="I6787">
        <v>78</v>
      </c>
      <c r="J6787" s="5" t="s">
        <v>9222</v>
      </c>
      <c r="K6787" t="s">
        <v>8</v>
      </c>
      <c r="L6787" t="s">
        <v>9281</v>
      </c>
      <c r="M6787" t="s">
        <v>9210</v>
      </c>
      <c r="O6787">
        <v>22</v>
      </c>
      <c r="P6787" t="s">
        <v>9226</v>
      </c>
      <c r="Q6787">
        <v>21</v>
      </c>
      <c r="R6787">
        <v>19</v>
      </c>
      <c r="S6787" t="s">
        <v>9256</v>
      </c>
      <c r="T6787" t="s">
        <v>9262</v>
      </c>
      <c r="U6787" t="s">
        <v>9282</v>
      </c>
      <c r="V6787" t="str" cm="1">
        <f t="array" ref="V6787">_xlfn.IFS(Hospital_Emergency_Room_Data[[#This Row],[Day]]&lt;=10,"Start(1-10)",Hospital_Emergency_Room_Data[[#This Row],[Day]]&lt;=20,"Middle(11-20)",Hospital_Emergency_Room_Data[[#This Row],[Day]]&gt;20,"End(21-30)")</f>
        <v>End(21-30)</v>
      </c>
    </row>
    <row r="6788" spans="1:22">
      <c r="A6788">
        <v>887980055</v>
      </c>
      <c r="B6788" t="s">
        <v>6790</v>
      </c>
      <c r="C6788" s="1">
        <v>45264</v>
      </c>
      <c r="D6788" t="str">
        <f>TEXT(Hospital_Emergency_Room_Data[[#This Row],[Patient Admission Date]],"mmm")</f>
        <v>Dec</v>
      </c>
      <c r="E6788">
        <f>YEAR(Hospital_Emergency_Room_Data[[#This Row],[Patient Admission Date]])</f>
        <v>2023</v>
      </c>
      <c r="F6788" s="2">
        <v>0.53194444444444444</v>
      </c>
      <c r="G6788" s="8" t="str">
        <f>TEXT(Hospital_Emergency_Room_Data[[#This Row],[Patient Admission Date]],"dddd")</f>
        <v>Monday</v>
      </c>
      <c r="H6788" t="s">
        <v>41</v>
      </c>
      <c r="I6788">
        <v>21</v>
      </c>
      <c r="J6788" s="5" t="s">
        <v>9220</v>
      </c>
      <c r="K6788" t="s">
        <v>8</v>
      </c>
      <c r="L6788" t="s">
        <v>9281</v>
      </c>
      <c r="M6788" t="s">
        <v>9210</v>
      </c>
      <c r="O6788">
        <v>27</v>
      </c>
      <c r="P6788" t="s">
        <v>9226</v>
      </c>
      <c r="Q6788">
        <v>4</v>
      </c>
      <c r="R6788">
        <v>12</v>
      </c>
      <c r="S6788" t="s">
        <v>9257</v>
      </c>
      <c r="T6788" t="s">
        <v>9263</v>
      </c>
      <c r="U6788" t="s">
        <v>9282</v>
      </c>
      <c r="V6788" t="str" cm="1">
        <f t="array" ref="V6788">_xlfn.IFS(Hospital_Emergency_Room_Data[[#This Row],[Day]]&lt;=10,"Start(1-10)",Hospital_Emergency_Room_Data[[#This Row],[Day]]&lt;=20,"Middle(11-20)",Hospital_Emergency_Room_Data[[#This Row],[Day]]&gt;20,"End(21-30)")</f>
        <v>Start(1-10)</v>
      </c>
    </row>
    <row r="6789" spans="1:22">
      <c r="A6789">
        <v>374874141</v>
      </c>
      <c r="B6789" t="s">
        <v>6791</v>
      </c>
      <c r="C6789" s="1">
        <v>45060</v>
      </c>
      <c r="D6789" t="str">
        <f>TEXT(Hospital_Emergency_Room_Data[[#This Row],[Patient Admission Date]],"mmm")</f>
        <v>May</v>
      </c>
      <c r="E6789">
        <f>YEAR(Hospital_Emergency_Room_Data[[#This Row],[Patient Admission Date]])</f>
        <v>2023</v>
      </c>
      <c r="F6789" s="2">
        <v>0.65555555555555556</v>
      </c>
      <c r="G6789" s="8" t="str">
        <f>TEXT(Hospital_Emergency_Room_Data[[#This Row],[Patient Admission Date]],"dddd")</f>
        <v>Sunday</v>
      </c>
      <c r="H6789" t="s">
        <v>41</v>
      </c>
      <c r="I6789">
        <v>56</v>
      </c>
      <c r="J6789" s="5" t="s">
        <v>9219</v>
      </c>
      <c r="K6789" t="s">
        <v>8</v>
      </c>
      <c r="L6789" t="s">
        <v>9281</v>
      </c>
      <c r="M6789" t="s">
        <v>9210</v>
      </c>
      <c r="O6789">
        <v>34</v>
      </c>
      <c r="P6789" t="s">
        <v>9225</v>
      </c>
      <c r="Q6789">
        <v>14</v>
      </c>
      <c r="R6789">
        <v>15</v>
      </c>
      <c r="S6789" t="s">
        <v>9257</v>
      </c>
      <c r="T6789" t="s">
        <v>9265</v>
      </c>
      <c r="U6789" t="s">
        <v>9300</v>
      </c>
      <c r="V6789" t="str" cm="1">
        <f t="array" ref="V6789">_xlfn.IFS(Hospital_Emergency_Room_Data[[#This Row],[Day]]&lt;=10,"Start(1-10)",Hospital_Emergency_Room_Data[[#This Row],[Day]]&lt;=20,"Middle(11-20)",Hospital_Emergency_Room_Data[[#This Row],[Day]]&gt;20,"End(21-30)")</f>
        <v>Middle(11-20)</v>
      </c>
    </row>
    <row r="6790" spans="1:22">
      <c r="A6790">
        <v>623400190</v>
      </c>
      <c r="B6790" t="s">
        <v>6792</v>
      </c>
      <c r="C6790" s="1">
        <v>45225</v>
      </c>
      <c r="D6790" t="str">
        <f>TEXT(Hospital_Emergency_Room_Data[[#This Row],[Patient Admission Date]],"mmm")</f>
        <v>Oct</v>
      </c>
      <c r="E6790">
        <f>YEAR(Hospital_Emergency_Room_Data[[#This Row],[Patient Admission Date]])</f>
        <v>2023</v>
      </c>
      <c r="F6790" s="2">
        <v>0.52777777777777779</v>
      </c>
      <c r="G6790" s="8" t="str">
        <f>TEXT(Hospital_Emergency_Room_Data[[#This Row],[Patient Admission Date]],"dddd")</f>
        <v>Thursday</v>
      </c>
      <c r="H6790" t="s">
        <v>41</v>
      </c>
      <c r="I6790">
        <v>72</v>
      </c>
      <c r="J6790" s="5" t="s">
        <v>9222</v>
      </c>
      <c r="K6790" t="s">
        <v>8</v>
      </c>
      <c r="L6790" t="s">
        <v>9281</v>
      </c>
      <c r="M6790" t="s">
        <v>9210</v>
      </c>
      <c r="O6790">
        <v>35</v>
      </c>
      <c r="P6790" t="s">
        <v>9225</v>
      </c>
      <c r="Q6790">
        <v>26</v>
      </c>
      <c r="R6790">
        <v>12</v>
      </c>
      <c r="S6790" t="s">
        <v>9257</v>
      </c>
      <c r="T6790" t="s">
        <v>9264</v>
      </c>
      <c r="U6790" t="s">
        <v>9300</v>
      </c>
      <c r="V6790" t="str" cm="1">
        <f t="array" ref="V6790">_xlfn.IFS(Hospital_Emergency_Room_Data[[#This Row],[Day]]&lt;=10,"Start(1-10)",Hospital_Emergency_Room_Data[[#This Row],[Day]]&lt;=20,"Middle(11-20)",Hospital_Emergency_Room_Data[[#This Row],[Day]]&gt;20,"End(21-30)")</f>
        <v>End(21-30)</v>
      </c>
    </row>
    <row r="6791" spans="1:22">
      <c r="A6791">
        <v>144033903</v>
      </c>
      <c r="B6791" t="s">
        <v>6793</v>
      </c>
      <c r="C6791" s="1">
        <v>45382</v>
      </c>
      <c r="D6791" t="str">
        <f>TEXT(Hospital_Emergency_Room_Data[[#This Row],[Patient Admission Date]],"mmm")</f>
        <v>Mar</v>
      </c>
      <c r="E6791">
        <f>YEAR(Hospital_Emergency_Room_Data[[#This Row],[Patient Admission Date]])</f>
        <v>2024</v>
      </c>
      <c r="F6791" s="2">
        <v>8.5416666666666669E-2</v>
      </c>
      <c r="G6791" s="8" t="str">
        <f>TEXT(Hospital_Emergency_Room_Data[[#This Row],[Patient Admission Date]],"dddd")</f>
        <v>Sunday</v>
      </c>
      <c r="H6791" t="s">
        <v>41</v>
      </c>
      <c r="I6791">
        <v>15</v>
      </c>
      <c r="J6791" s="5" t="s">
        <v>9220</v>
      </c>
      <c r="K6791" t="s">
        <v>8</v>
      </c>
      <c r="L6791" t="s">
        <v>9281</v>
      </c>
      <c r="M6791" t="s">
        <v>9210</v>
      </c>
      <c r="O6791">
        <v>37</v>
      </c>
      <c r="P6791" t="s">
        <v>9225</v>
      </c>
      <c r="Q6791">
        <v>31</v>
      </c>
      <c r="R6791">
        <v>2</v>
      </c>
      <c r="S6791" t="s">
        <v>9258</v>
      </c>
      <c r="T6791" t="s">
        <v>9264</v>
      </c>
      <c r="U6791" t="s">
        <v>9300</v>
      </c>
      <c r="V6791" t="str" cm="1">
        <f t="array" ref="V6791">_xlfn.IFS(Hospital_Emergency_Room_Data[[#This Row],[Day]]&lt;=10,"Start(1-10)",Hospital_Emergency_Room_Data[[#This Row],[Day]]&lt;=20,"Middle(11-20)",Hospital_Emergency_Room_Data[[#This Row],[Day]]&gt;20,"End(21-30)")</f>
        <v>End(21-30)</v>
      </c>
    </row>
    <row r="6792" spans="1:22">
      <c r="A6792">
        <v>291113500</v>
      </c>
      <c r="B6792" t="s">
        <v>6794</v>
      </c>
      <c r="C6792" s="1">
        <v>45478</v>
      </c>
      <c r="D6792" t="str">
        <f>TEXT(Hospital_Emergency_Room_Data[[#This Row],[Patient Admission Date]],"mmm")</f>
        <v>Jul</v>
      </c>
      <c r="E6792">
        <f>YEAR(Hospital_Emergency_Room_Data[[#This Row],[Patient Admission Date]])</f>
        <v>2024</v>
      </c>
      <c r="F6792" s="2">
        <v>7.9166666666666663E-2</v>
      </c>
      <c r="G6792" s="8" t="str">
        <f>TEXT(Hospital_Emergency_Room_Data[[#This Row],[Patient Admission Date]],"dddd")</f>
        <v>Friday</v>
      </c>
      <c r="H6792" t="s">
        <v>41</v>
      </c>
      <c r="I6792">
        <v>18</v>
      </c>
      <c r="J6792" s="5" t="s">
        <v>9220</v>
      </c>
      <c r="K6792" t="s">
        <v>8</v>
      </c>
      <c r="L6792" t="s">
        <v>9281</v>
      </c>
      <c r="M6792" t="s">
        <v>9210</v>
      </c>
      <c r="O6792">
        <v>41</v>
      </c>
      <c r="P6792" t="s">
        <v>9225</v>
      </c>
      <c r="Q6792">
        <v>5</v>
      </c>
      <c r="R6792">
        <v>1</v>
      </c>
      <c r="S6792" t="s">
        <v>9258</v>
      </c>
      <c r="T6792" t="s">
        <v>9263</v>
      </c>
      <c r="U6792" t="s">
        <v>9300</v>
      </c>
      <c r="V6792" t="str" cm="1">
        <f t="array" ref="V6792">_xlfn.IFS(Hospital_Emergency_Room_Data[[#This Row],[Day]]&lt;=10,"Start(1-10)",Hospital_Emergency_Room_Data[[#This Row],[Day]]&lt;=20,"Middle(11-20)",Hospital_Emergency_Room_Data[[#This Row],[Day]]&gt;20,"End(21-30)")</f>
        <v>Start(1-10)</v>
      </c>
    </row>
    <row r="6793" spans="1:22">
      <c r="A6793">
        <v>209171202</v>
      </c>
      <c r="B6793" t="s">
        <v>6795</v>
      </c>
      <c r="C6793" s="1">
        <v>45035</v>
      </c>
      <c r="D6793" t="str">
        <f>TEXT(Hospital_Emergency_Room_Data[[#This Row],[Patient Admission Date]],"mmm")</f>
        <v>Apr</v>
      </c>
      <c r="E6793">
        <f>YEAR(Hospital_Emergency_Room_Data[[#This Row],[Patient Admission Date]])</f>
        <v>2023</v>
      </c>
      <c r="F6793" s="2">
        <v>0.58402777777777781</v>
      </c>
      <c r="G6793" s="8" t="str">
        <f>TEXT(Hospital_Emergency_Room_Data[[#This Row],[Patient Admission Date]],"dddd")</f>
        <v>Wednesday</v>
      </c>
      <c r="H6793" t="s">
        <v>41</v>
      </c>
      <c r="I6793">
        <v>25</v>
      </c>
      <c r="J6793" s="5" t="s">
        <v>9220</v>
      </c>
      <c r="K6793" t="s">
        <v>8</v>
      </c>
      <c r="L6793" t="s">
        <v>9281</v>
      </c>
      <c r="M6793" t="s">
        <v>9210</v>
      </c>
      <c r="O6793">
        <v>53</v>
      </c>
      <c r="P6793" t="s">
        <v>9225</v>
      </c>
      <c r="Q6793">
        <v>19</v>
      </c>
      <c r="R6793">
        <v>14</v>
      </c>
      <c r="S6793" t="s">
        <v>9257</v>
      </c>
      <c r="T6793" t="s">
        <v>9262</v>
      </c>
      <c r="U6793" t="s">
        <v>9283</v>
      </c>
      <c r="V6793" t="str" cm="1">
        <f t="array" ref="V6793">_xlfn.IFS(Hospital_Emergency_Room_Data[[#This Row],[Day]]&lt;=10,"Start(1-10)",Hospital_Emergency_Room_Data[[#This Row],[Day]]&lt;=20,"Middle(11-20)",Hospital_Emergency_Room_Data[[#This Row],[Day]]&gt;20,"End(21-30)")</f>
        <v>Middle(11-20)</v>
      </c>
    </row>
    <row r="6794" spans="1:22">
      <c r="A6794">
        <v>773971480</v>
      </c>
      <c r="B6794" t="s">
        <v>6796</v>
      </c>
      <c r="C6794" s="1">
        <v>45446</v>
      </c>
      <c r="D6794" t="str">
        <f>TEXT(Hospital_Emergency_Room_Data[[#This Row],[Patient Admission Date]],"mmm")</f>
        <v>Jun</v>
      </c>
      <c r="E6794">
        <f>YEAR(Hospital_Emergency_Room_Data[[#This Row],[Patient Admission Date]])</f>
        <v>2024</v>
      </c>
      <c r="F6794" s="2">
        <v>0.44027777777777777</v>
      </c>
      <c r="G6794" s="8" t="str">
        <f>TEXT(Hospital_Emergency_Room_Data[[#This Row],[Patient Admission Date]],"dddd")</f>
        <v>Monday</v>
      </c>
      <c r="H6794" t="s">
        <v>41</v>
      </c>
      <c r="I6794">
        <v>46</v>
      </c>
      <c r="J6794" s="5" t="s">
        <v>9219</v>
      </c>
      <c r="K6794" t="s">
        <v>8</v>
      </c>
      <c r="L6794" t="s">
        <v>9281</v>
      </c>
      <c r="M6794" t="s">
        <v>9210</v>
      </c>
      <c r="O6794">
        <v>56</v>
      </c>
      <c r="P6794" t="s">
        <v>9225</v>
      </c>
      <c r="Q6794">
        <v>3</v>
      </c>
      <c r="R6794">
        <v>10</v>
      </c>
      <c r="S6794" t="s">
        <v>9255</v>
      </c>
      <c r="T6794" t="s">
        <v>9263</v>
      </c>
      <c r="U6794" t="s">
        <v>9283</v>
      </c>
      <c r="V6794" t="str" cm="1">
        <f t="array" ref="V6794">_xlfn.IFS(Hospital_Emergency_Room_Data[[#This Row],[Day]]&lt;=10,"Start(1-10)",Hospital_Emergency_Room_Data[[#This Row],[Day]]&lt;=20,"Middle(11-20)",Hospital_Emergency_Room_Data[[#This Row],[Day]]&gt;20,"End(21-30)")</f>
        <v>Start(1-10)</v>
      </c>
    </row>
    <row r="6795" spans="1:22">
      <c r="A6795">
        <v>321432333</v>
      </c>
      <c r="B6795" t="s">
        <v>6797</v>
      </c>
      <c r="C6795" s="1">
        <v>45456</v>
      </c>
      <c r="D6795" t="str">
        <f>TEXT(Hospital_Emergency_Room_Data[[#This Row],[Patient Admission Date]],"mmm")</f>
        <v>Jun</v>
      </c>
      <c r="E6795">
        <f>YEAR(Hospital_Emergency_Room_Data[[#This Row],[Patient Admission Date]])</f>
        <v>2024</v>
      </c>
      <c r="F6795" s="2">
        <v>0.46041666666666664</v>
      </c>
      <c r="G6795" s="8" t="str">
        <f>TEXT(Hospital_Emergency_Room_Data[[#This Row],[Patient Admission Date]],"dddd")</f>
        <v>Thursday</v>
      </c>
      <c r="H6795" t="s">
        <v>41</v>
      </c>
      <c r="I6795">
        <v>31</v>
      </c>
      <c r="J6795" s="5" t="s">
        <v>9223</v>
      </c>
      <c r="K6795" t="s">
        <v>8</v>
      </c>
      <c r="L6795" t="s">
        <v>9281</v>
      </c>
      <c r="M6795" t="s">
        <v>9210</v>
      </c>
      <c r="O6795">
        <v>11</v>
      </c>
      <c r="P6795" t="s">
        <v>9226</v>
      </c>
      <c r="Q6795">
        <v>13</v>
      </c>
      <c r="R6795">
        <v>11</v>
      </c>
      <c r="S6795" t="s">
        <v>9255</v>
      </c>
      <c r="T6795" t="s">
        <v>9265</v>
      </c>
      <c r="U6795" t="s">
        <v>9282</v>
      </c>
      <c r="V6795" t="str" cm="1">
        <f t="array" ref="V6795">_xlfn.IFS(Hospital_Emergency_Room_Data[[#This Row],[Day]]&lt;=10,"Start(1-10)",Hospital_Emergency_Room_Data[[#This Row],[Day]]&lt;=20,"Middle(11-20)",Hospital_Emergency_Room_Data[[#This Row],[Day]]&gt;20,"End(21-30)")</f>
        <v>Middle(11-20)</v>
      </c>
    </row>
    <row r="6796" spans="1:22">
      <c r="A6796">
        <v>452692471</v>
      </c>
      <c r="B6796" t="s">
        <v>6798</v>
      </c>
      <c r="C6796" s="1">
        <v>45573</v>
      </c>
      <c r="D6796" t="str">
        <f>TEXT(Hospital_Emergency_Room_Data[[#This Row],[Patient Admission Date]],"mmm")</f>
        <v>Oct</v>
      </c>
      <c r="E6796">
        <f>YEAR(Hospital_Emergency_Room_Data[[#This Row],[Patient Admission Date]])</f>
        <v>2024</v>
      </c>
      <c r="F6796" s="2">
        <v>0.89444444444444449</v>
      </c>
      <c r="G6796" s="8" t="str">
        <f>TEXT(Hospital_Emergency_Room_Data[[#This Row],[Patient Admission Date]],"dddd")</f>
        <v>Tuesday</v>
      </c>
      <c r="H6796" t="s">
        <v>41</v>
      </c>
      <c r="I6796">
        <v>7</v>
      </c>
      <c r="J6796" s="5" t="s">
        <v>9221</v>
      </c>
      <c r="K6796" t="s">
        <v>8</v>
      </c>
      <c r="L6796" t="s">
        <v>9281</v>
      </c>
      <c r="M6796" t="s">
        <v>9210</v>
      </c>
      <c r="O6796">
        <v>13</v>
      </c>
      <c r="P6796" t="s">
        <v>9226</v>
      </c>
      <c r="Q6796">
        <v>8</v>
      </c>
      <c r="R6796">
        <v>21</v>
      </c>
      <c r="S6796" t="s">
        <v>9256</v>
      </c>
      <c r="T6796" t="s">
        <v>9265</v>
      </c>
      <c r="U6796" t="s">
        <v>9282</v>
      </c>
      <c r="V6796" t="str" cm="1">
        <f t="array" ref="V6796">_xlfn.IFS(Hospital_Emergency_Room_Data[[#This Row],[Day]]&lt;=10,"Start(1-10)",Hospital_Emergency_Room_Data[[#This Row],[Day]]&lt;=20,"Middle(11-20)",Hospital_Emergency_Room_Data[[#This Row],[Day]]&gt;20,"End(21-30)")</f>
        <v>Start(1-10)</v>
      </c>
    </row>
    <row r="6797" spans="1:22">
      <c r="A6797">
        <v>886982666</v>
      </c>
      <c r="B6797" t="s">
        <v>6799</v>
      </c>
      <c r="C6797" s="1">
        <v>45463</v>
      </c>
      <c r="D6797" t="str">
        <f>TEXT(Hospital_Emergency_Room_Data[[#This Row],[Patient Admission Date]],"mmm")</f>
        <v>Jun</v>
      </c>
      <c r="E6797">
        <f>YEAR(Hospital_Emergency_Room_Data[[#This Row],[Patient Admission Date]])</f>
        <v>2024</v>
      </c>
      <c r="F6797" s="2">
        <v>0.32222222222222224</v>
      </c>
      <c r="G6797" s="8" t="str">
        <f>TEXT(Hospital_Emergency_Room_Data[[#This Row],[Patient Admission Date]],"dddd")</f>
        <v>Thursday</v>
      </c>
      <c r="H6797" t="s">
        <v>41</v>
      </c>
      <c r="I6797">
        <v>50</v>
      </c>
      <c r="J6797" s="5" t="s">
        <v>9219</v>
      </c>
      <c r="K6797" t="s">
        <v>8</v>
      </c>
      <c r="L6797" t="s">
        <v>9281</v>
      </c>
      <c r="M6797" t="s">
        <v>9210</v>
      </c>
      <c r="O6797">
        <v>13</v>
      </c>
      <c r="P6797" t="s">
        <v>9226</v>
      </c>
      <c r="Q6797">
        <v>20</v>
      </c>
      <c r="R6797">
        <v>7</v>
      </c>
      <c r="S6797" t="s">
        <v>9255</v>
      </c>
      <c r="T6797" t="s">
        <v>9262</v>
      </c>
      <c r="U6797" t="s">
        <v>9282</v>
      </c>
      <c r="V6797" t="str" cm="1">
        <f t="array" ref="V6797">_xlfn.IFS(Hospital_Emergency_Room_Data[[#This Row],[Day]]&lt;=10,"Start(1-10)",Hospital_Emergency_Room_Data[[#This Row],[Day]]&lt;=20,"Middle(11-20)",Hospital_Emergency_Room_Data[[#This Row],[Day]]&gt;20,"End(21-30)")</f>
        <v>Middle(11-20)</v>
      </c>
    </row>
    <row r="6798" spans="1:22">
      <c r="A6798">
        <v>243262463</v>
      </c>
      <c r="B6798" t="s">
        <v>6800</v>
      </c>
      <c r="C6798" s="1">
        <v>45344</v>
      </c>
      <c r="D6798" t="str">
        <f>TEXT(Hospital_Emergency_Room_Data[[#This Row],[Patient Admission Date]],"mmm")</f>
        <v>Feb</v>
      </c>
      <c r="E6798">
        <f>YEAR(Hospital_Emergency_Room_Data[[#This Row],[Patient Admission Date]])</f>
        <v>2024</v>
      </c>
      <c r="F6798" s="2">
        <v>0.69305555555555554</v>
      </c>
      <c r="G6798" s="8" t="str">
        <f>TEXT(Hospital_Emergency_Room_Data[[#This Row],[Patient Admission Date]],"dddd")</f>
        <v>Thursday</v>
      </c>
      <c r="H6798" t="s">
        <v>41</v>
      </c>
      <c r="I6798">
        <v>72</v>
      </c>
      <c r="J6798" s="5" t="s">
        <v>9222</v>
      </c>
      <c r="K6798" t="s">
        <v>8</v>
      </c>
      <c r="L6798" t="s">
        <v>9281</v>
      </c>
      <c r="M6798" t="s">
        <v>9210</v>
      </c>
      <c r="O6798">
        <v>14</v>
      </c>
      <c r="P6798" t="s">
        <v>9226</v>
      </c>
      <c r="Q6798">
        <v>22</v>
      </c>
      <c r="R6798">
        <v>16</v>
      </c>
      <c r="S6798" t="s">
        <v>9257</v>
      </c>
      <c r="T6798" t="s">
        <v>9264</v>
      </c>
      <c r="U6798" t="s">
        <v>9282</v>
      </c>
      <c r="V6798" t="str" cm="1">
        <f t="array" ref="V6798">_xlfn.IFS(Hospital_Emergency_Room_Data[[#This Row],[Day]]&lt;=10,"Start(1-10)",Hospital_Emergency_Room_Data[[#This Row],[Day]]&lt;=20,"Middle(11-20)",Hospital_Emergency_Room_Data[[#This Row],[Day]]&gt;20,"End(21-30)")</f>
        <v>End(21-30)</v>
      </c>
    </row>
    <row r="6799" spans="1:22">
      <c r="A6799">
        <v>229638890</v>
      </c>
      <c r="B6799" t="s">
        <v>6801</v>
      </c>
      <c r="C6799" s="1">
        <v>45068</v>
      </c>
      <c r="D6799" t="str">
        <f>TEXT(Hospital_Emergency_Room_Data[[#This Row],[Patient Admission Date]],"mmm")</f>
        <v>May</v>
      </c>
      <c r="E6799">
        <f>YEAR(Hospital_Emergency_Room_Data[[#This Row],[Patient Admission Date]])</f>
        <v>2023</v>
      </c>
      <c r="F6799" s="2">
        <v>0.57916666666666672</v>
      </c>
      <c r="G6799" s="8" t="str">
        <f>TEXT(Hospital_Emergency_Room_Data[[#This Row],[Patient Admission Date]],"dddd")</f>
        <v>Monday</v>
      </c>
      <c r="H6799" t="s">
        <v>41</v>
      </c>
      <c r="I6799">
        <v>30</v>
      </c>
      <c r="J6799" s="5" t="s">
        <v>9223</v>
      </c>
      <c r="K6799" t="s">
        <v>8</v>
      </c>
      <c r="L6799" t="s">
        <v>9281</v>
      </c>
      <c r="M6799" t="s">
        <v>9210</v>
      </c>
      <c r="O6799">
        <v>20</v>
      </c>
      <c r="P6799" t="s">
        <v>9226</v>
      </c>
      <c r="Q6799">
        <v>22</v>
      </c>
      <c r="R6799">
        <v>13</v>
      </c>
      <c r="S6799" t="s">
        <v>9257</v>
      </c>
      <c r="T6799" t="s">
        <v>9264</v>
      </c>
      <c r="U6799" t="s">
        <v>9282</v>
      </c>
      <c r="V6799" t="str" cm="1">
        <f t="array" ref="V6799">_xlfn.IFS(Hospital_Emergency_Room_Data[[#This Row],[Day]]&lt;=10,"Start(1-10)",Hospital_Emergency_Room_Data[[#This Row],[Day]]&lt;=20,"Middle(11-20)",Hospital_Emergency_Room_Data[[#This Row],[Day]]&gt;20,"End(21-30)")</f>
        <v>End(21-30)</v>
      </c>
    </row>
    <row r="6800" spans="1:22">
      <c r="A6800">
        <v>444579644</v>
      </c>
      <c r="B6800" t="s">
        <v>6802</v>
      </c>
      <c r="C6800" s="1">
        <v>45485</v>
      </c>
      <c r="D6800" t="str">
        <f>TEXT(Hospital_Emergency_Room_Data[[#This Row],[Patient Admission Date]],"mmm")</f>
        <v>Jul</v>
      </c>
      <c r="E6800">
        <f>YEAR(Hospital_Emergency_Room_Data[[#This Row],[Patient Admission Date]])</f>
        <v>2024</v>
      </c>
      <c r="F6800" s="2">
        <v>0.52152777777777781</v>
      </c>
      <c r="G6800" s="8" t="str">
        <f>TEXT(Hospital_Emergency_Room_Data[[#This Row],[Patient Admission Date]],"dddd")</f>
        <v>Friday</v>
      </c>
      <c r="H6800" t="s">
        <v>41</v>
      </c>
      <c r="I6800">
        <v>74</v>
      </c>
      <c r="J6800" s="5" t="s">
        <v>9222</v>
      </c>
      <c r="K6800" t="s">
        <v>8</v>
      </c>
      <c r="L6800" t="s">
        <v>9281</v>
      </c>
      <c r="M6800" t="s">
        <v>9210</v>
      </c>
      <c r="O6800">
        <v>30</v>
      </c>
      <c r="P6800" t="s">
        <v>9225</v>
      </c>
      <c r="Q6800">
        <v>12</v>
      </c>
      <c r="R6800">
        <v>12</v>
      </c>
      <c r="S6800" t="s">
        <v>9257</v>
      </c>
      <c r="T6800" t="s">
        <v>9265</v>
      </c>
      <c r="U6800" t="s">
        <v>9282</v>
      </c>
      <c r="V6800" t="str" cm="1">
        <f t="array" ref="V6800">_xlfn.IFS(Hospital_Emergency_Room_Data[[#This Row],[Day]]&lt;=10,"Start(1-10)",Hospital_Emergency_Room_Data[[#This Row],[Day]]&lt;=20,"Middle(11-20)",Hospital_Emergency_Room_Data[[#This Row],[Day]]&gt;20,"End(21-30)")</f>
        <v>Middle(11-20)</v>
      </c>
    </row>
    <row r="6801" spans="1:22">
      <c r="A6801">
        <v>123408299</v>
      </c>
      <c r="B6801" t="s">
        <v>6803</v>
      </c>
      <c r="C6801" s="1">
        <v>45246</v>
      </c>
      <c r="D6801" t="str">
        <f>TEXT(Hospital_Emergency_Room_Data[[#This Row],[Patient Admission Date]],"mmm")</f>
        <v>Nov</v>
      </c>
      <c r="E6801">
        <f>YEAR(Hospital_Emergency_Room_Data[[#This Row],[Patient Admission Date]])</f>
        <v>2023</v>
      </c>
      <c r="F6801" s="2">
        <v>0.81597222222222221</v>
      </c>
      <c r="G6801" s="8" t="str">
        <f>TEXT(Hospital_Emergency_Room_Data[[#This Row],[Patient Admission Date]],"dddd")</f>
        <v>Thursday</v>
      </c>
      <c r="H6801" t="s">
        <v>41</v>
      </c>
      <c r="I6801">
        <v>61</v>
      </c>
      <c r="J6801" s="5" t="s">
        <v>9217</v>
      </c>
      <c r="K6801" t="s">
        <v>8</v>
      </c>
      <c r="L6801" t="s">
        <v>9281</v>
      </c>
      <c r="M6801" t="s">
        <v>9210</v>
      </c>
      <c r="O6801">
        <v>35</v>
      </c>
      <c r="P6801" t="s">
        <v>9225</v>
      </c>
      <c r="Q6801">
        <v>16</v>
      </c>
      <c r="R6801">
        <v>19</v>
      </c>
      <c r="S6801" t="s">
        <v>9256</v>
      </c>
      <c r="T6801" t="s">
        <v>9262</v>
      </c>
      <c r="U6801" t="s">
        <v>9300</v>
      </c>
      <c r="V6801" t="str" cm="1">
        <f t="array" ref="V6801">_xlfn.IFS(Hospital_Emergency_Room_Data[[#This Row],[Day]]&lt;=10,"Start(1-10)",Hospital_Emergency_Room_Data[[#This Row],[Day]]&lt;=20,"Middle(11-20)",Hospital_Emergency_Room_Data[[#This Row],[Day]]&gt;20,"End(21-30)")</f>
        <v>Middle(11-20)</v>
      </c>
    </row>
    <row r="6802" spans="1:22">
      <c r="A6802">
        <v>890659881</v>
      </c>
      <c r="B6802" t="s">
        <v>6804</v>
      </c>
      <c r="C6802" s="1">
        <v>45344</v>
      </c>
      <c r="D6802" t="str">
        <f>TEXT(Hospital_Emergency_Room_Data[[#This Row],[Patient Admission Date]],"mmm")</f>
        <v>Feb</v>
      </c>
      <c r="E6802">
        <f>YEAR(Hospital_Emergency_Room_Data[[#This Row],[Patient Admission Date]])</f>
        <v>2024</v>
      </c>
      <c r="F6802" s="2">
        <v>0.35208333333333336</v>
      </c>
      <c r="G6802" s="8" t="str">
        <f>TEXT(Hospital_Emergency_Room_Data[[#This Row],[Patient Admission Date]],"dddd")</f>
        <v>Thursday</v>
      </c>
      <c r="H6802" t="s">
        <v>41</v>
      </c>
      <c r="I6802">
        <v>65</v>
      </c>
      <c r="J6802" s="5" t="s">
        <v>9217</v>
      </c>
      <c r="K6802" t="s">
        <v>8</v>
      </c>
      <c r="L6802" t="s">
        <v>9281</v>
      </c>
      <c r="M6802" t="s">
        <v>9210</v>
      </c>
      <c r="O6802">
        <v>36</v>
      </c>
      <c r="P6802" t="s">
        <v>9225</v>
      </c>
      <c r="Q6802">
        <v>22</v>
      </c>
      <c r="R6802">
        <v>8</v>
      </c>
      <c r="S6802" t="s">
        <v>9255</v>
      </c>
      <c r="T6802" t="s">
        <v>9264</v>
      </c>
      <c r="U6802" t="s">
        <v>9300</v>
      </c>
      <c r="V6802" t="str" cm="1">
        <f t="array" ref="V6802">_xlfn.IFS(Hospital_Emergency_Room_Data[[#This Row],[Day]]&lt;=10,"Start(1-10)",Hospital_Emergency_Room_Data[[#This Row],[Day]]&lt;=20,"Middle(11-20)",Hospital_Emergency_Room_Data[[#This Row],[Day]]&gt;20,"End(21-30)")</f>
        <v>End(21-30)</v>
      </c>
    </row>
    <row r="6803" spans="1:22">
      <c r="A6803">
        <v>365075242</v>
      </c>
      <c r="B6803" t="s">
        <v>6805</v>
      </c>
      <c r="C6803" s="1">
        <v>45517</v>
      </c>
      <c r="D6803" t="str">
        <f>TEXT(Hospital_Emergency_Room_Data[[#This Row],[Patient Admission Date]],"mmm")</f>
        <v>Aug</v>
      </c>
      <c r="E6803">
        <f>YEAR(Hospital_Emergency_Room_Data[[#This Row],[Patient Admission Date]])</f>
        <v>2024</v>
      </c>
      <c r="F6803" s="2">
        <v>0.27291666666666664</v>
      </c>
      <c r="G6803" s="8" t="str">
        <f>TEXT(Hospital_Emergency_Room_Data[[#This Row],[Patient Admission Date]],"dddd")</f>
        <v>Tuesday</v>
      </c>
      <c r="H6803" t="s">
        <v>41</v>
      </c>
      <c r="I6803">
        <v>58</v>
      </c>
      <c r="J6803" s="5" t="s">
        <v>9219</v>
      </c>
      <c r="K6803" t="s">
        <v>8</v>
      </c>
      <c r="L6803" t="s">
        <v>9281</v>
      </c>
      <c r="M6803" t="s">
        <v>9210</v>
      </c>
      <c r="O6803">
        <v>51</v>
      </c>
      <c r="P6803" t="s">
        <v>9225</v>
      </c>
      <c r="Q6803">
        <v>13</v>
      </c>
      <c r="R6803">
        <v>6</v>
      </c>
      <c r="S6803" t="s">
        <v>9255</v>
      </c>
      <c r="T6803" t="s">
        <v>9265</v>
      </c>
      <c r="U6803" t="s">
        <v>9283</v>
      </c>
      <c r="V6803" t="str" cm="1">
        <f t="array" ref="V6803">_xlfn.IFS(Hospital_Emergency_Room_Data[[#This Row],[Day]]&lt;=10,"Start(1-10)",Hospital_Emergency_Room_Data[[#This Row],[Day]]&lt;=20,"Middle(11-20)",Hospital_Emergency_Room_Data[[#This Row],[Day]]&gt;20,"End(21-30)")</f>
        <v>Middle(11-20)</v>
      </c>
    </row>
    <row r="6804" spans="1:22">
      <c r="A6804">
        <v>114907587</v>
      </c>
      <c r="B6804" t="s">
        <v>6806</v>
      </c>
      <c r="C6804" s="1">
        <v>45313</v>
      </c>
      <c r="D6804" t="str">
        <f>TEXT(Hospital_Emergency_Room_Data[[#This Row],[Patient Admission Date]],"mmm")</f>
        <v>Jan</v>
      </c>
      <c r="E6804">
        <f>YEAR(Hospital_Emergency_Room_Data[[#This Row],[Patient Admission Date]])</f>
        <v>2024</v>
      </c>
      <c r="F6804" s="2">
        <v>0.68958333333333333</v>
      </c>
      <c r="G6804" s="8" t="str">
        <f>TEXT(Hospital_Emergency_Room_Data[[#This Row],[Patient Admission Date]],"dddd")</f>
        <v>Monday</v>
      </c>
      <c r="H6804" t="s">
        <v>41</v>
      </c>
      <c r="I6804">
        <v>69</v>
      </c>
      <c r="J6804" s="5" t="s">
        <v>9217</v>
      </c>
      <c r="K6804" t="s">
        <v>8</v>
      </c>
      <c r="L6804" t="s">
        <v>9281</v>
      </c>
      <c r="M6804" t="s">
        <v>9210</v>
      </c>
      <c r="O6804">
        <v>52</v>
      </c>
      <c r="P6804" t="s">
        <v>9225</v>
      </c>
      <c r="Q6804">
        <v>22</v>
      </c>
      <c r="R6804">
        <v>16</v>
      </c>
      <c r="S6804" t="s">
        <v>9257</v>
      </c>
      <c r="T6804" t="s">
        <v>9264</v>
      </c>
      <c r="U6804" t="s">
        <v>9283</v>
      </c>
      <c r="V6804" t="str" cm="1">
        <f t="array" ref="V6804">_xlfn.IFS(Hospital_Emergency_Room_Data[[#This Row],[Day]]&lt;=10,"Start(1-10)",Hospital_Emergency_Room_Data[[#This Row],[Day]]&lt;=20,"Middle(11-20)",Hospital_Emergency_Room_Data[[#This Row],[Day]]&gt;20,"End(21-30)")</f>
        <v>End(21-30)</v>
      </c>
    </row>
    <row r="6805" spans="1:22">
      <c r="A6805">
        <v>515141230</v>
      </c>
      <c r="B6805" t="s">
        <v>6807</v>
      </c>
      <c r="C6805" s="1">
        <v>45211</v>
      </c>
      <c r="D6805" t="str">
        <f>TEXT(Hospital_Emergency_Room_Data[[#This Row],[Patient Admission Date]],"mmm")</f>
        <v>Oct</v>
      </c>
      <c r="E6805">
        <f>YEAR(Hospital_Emergency_Room_Data[[#This Row],[Patient Admission Date]])</f>
        <v>2023</v>
      </c>
      <c r="F6805" s="2">
        <v>0.47986111111111113</v>
      </c>
      <c r="G6805" s="8" t="str">
        <f>TEXT(Hospital_Emergency_Room_Data[[#This Row],[Patient Admission Date]],"dddd")</f>
        <v>Thursday</v>
      </c>
      <c r="H6805" t="s">
        <v>41</v>
      </c>
      <c r="I6805">
        <v>75</v>
      </c>
      <c r="J6805" s="5" t="s">
        <v>9222</v>
      </c>
      <c r="K6805" t="s">
        <v>8</v>
      </c>
      <c r="L6805" t="s">
        <v>9281</v>
      </c>
      <c r="M6805" t="s">
        <v>9210</v>
      </c>
      <c r="O6805">
        <v>58</v>
      </c>
      <c r="P6805" t="s">
        <v>9225</v>
      </c>
      <c r="Q6805">
        <v>12</v>
      </c>
      <c r="R6805">
        <v>11</v>
      </c>
      <c r="S6805" t="s">
        <v>9255</v>
      </c>
      <c r="T6805" t="s">
        <v>9265</v>
      </c>
      <c r="U6805" t="s">
        <v>9283</v>
      </c>
      <c r="V6805" t="str" cm="1">
        <f t="array" ref="V6805">_xlfn.IFS(Hospital_Emergency_Room_Data[[#This Row],[Day]]&lt;=10,"Start(1-10)",Hospital_Emergency_Room_Data[[#This Row],[Day]]&lt;=20,"Middle(11-20)",Hospital_Emergency_Room_Data[[#This Row],[Day]]&gt;20,"End(21-30)")</f>
        <v>Middle(11-20)</v>
      </c>
    </row>
    <row r="6806" spans="1:22">
      <c r="A6806">
        <v>742471941</v>
      </c>
      <c r="B6806" t="s">
        <v>6808</v>
      </c>
      <c r="C6806" s="1">
        <v>45057</v>
      </c>
      <c r="D6806" t="str">
        <f>TEXT(Hospital_Emergency_Room_Data[[#This Row],[Patient Admission Date]],"mmm")</f>
        <v>May</v>
      </c>
      <c r="E6806">
        <f>YEAR(Hospital_Emergency_Room_Data[[#This Row],[Patient Admission Date]])</f>
        <v>2023</v>
      </c>
      <c r="F6806" s="2">
        <v>0.90555555555555556</v>
      </c>
      <c r="G6806" s="8" t="str">
        <f>TEXT(Hospital_Emergency_Room_Data[[#This Row],[Patient Admission Date]],"dddd")</f>
        <v>Thursday</v>
      </c>
      <c r="H6806" t="s">
        <v>41</v>
      </c>
      <c r="I6806">
        <v>3</v>
      </c>
      <c r="J6806" s="5" t="s">
        <v>9218</v>
      </c>
      <c r="K6806" t="s">
        <v>8</v>
      </c>
      <c r="L6806" t="s">
        <v>9281</v>
      </c>
      <c r="M6806" t="s">
        <v>9210</v>
      </c>
      <c r="O6806">
        <v>30</v>
      </c>
      <c r="P6806" t="s">
        <v>9225</v>
      </c>
      <c r="Q6806">
        <v>11</v>
      </c>
      <c r="R6806">
        <v>21</v>
      </c>
      <c r="S6806" t="s">
        <v>9256</v>
      </c>
      <c r="T6806" t="s">
        <v>9265</v>
      </c>
      <c r="U6806" t="s">
        <v>9282</v>
      </c>
      <c r="V6806" t="str" cm="1">
        <f t="array" ref="V6806">_xlfn.IFS(Hospital_Emergency_Room_Data[[#This Row],[Day]]&lt;=10,"Start(1-10)",Hospital_Emergency_Room_Data[[#This Row],[Day]]&lt;=20,"Middle(11-20)",Hospital_Emergency_Room_Data[[#This Row],[Day]]&gt;20,"End(21-30)")</f>
        <v>Middle(11-20)</v>
      </c>
    </row>
    <row r="6807" spans="1:22">
      <c r="A6807">
        <v>773490669</v>
      </c>
      <c r="B6807" t="s">
        <v>6809</v>
      </c>
      <c r="C6807" s="1">
        <v>45117</v>
      </c>
      <c r="D6807" t="str">
        <f>TEXT(Hospital_Emergency_Room_Data[[#This Row],[Patient Admission Date]],"mmm")</f>
        <v>Jul</v>
      </c>
      <c r="E6807">
        <f>YEAR(Hospital_Emergency_Room_Data[[#This Row],[Patient Admission Date]])</f>
        <v>2023</v>
      </c>
      <c r="F6807" s="2">
        <v>9.930555555555555E-2</v>
      </c>
      <c r="G6807" s="8" t="str">
        <f>TEXT(Hospital_Emergency_Room_Data[[#This Row],[Patient Admission Date]],"dddd")</f>
        <v>Monday</v>
      </c>
      <c r="H6807" t="s">
        <v>41</v>
      </c>
      <c r="I6807">
        <v>1</v>
      </c>
      <c r="J6807" s="5" t="s">
        <v>9218</v>
      </c>
      <c r="K6807" t="s">
        <v>8</v>
      </c>
      <c r="L6807" t="s">
        <v>9281</v>
      </c>
      <c r="M6807" t="s">
        <v>9210</v>
      </c>
      <c r="O6807">
        <v>32</v>
      </c>
      <c r="P6807" t="s">
        <v>9225</v>
      </c>
      <c r="Q6807">
        <v>10</v>
      </c>
      <c r="R6807">
        <v>2</v>
      </c>
      <c r="S6807" t="s">
        <v>9258</v>
      </c>
      <c r="T6807" t="s">
        <v>9265</v>
      </c>
      <c r="U6807" t="s">
        <v>9300</v>
      </c>
      <c r="V6807" t="str" cm="1">
        <f t="array" ref="V6807">_xlfn.IFS(Hospital_Emergency_Room_Data[[#This Row],[Day]]&lt;=10,"Start(1-10)",Hospital_Emergency_Room_Data[[#This Row],[Day]]&lt;=20,"Middle(11-20)",Hospital_Emergency_Room_Data[[#This Row],[Day]]&gt;20,"End(21-30)")</f>
        <v>Start(1-10)</v>
      </c>
    </row>
    <row r="6808" spans="1:22">
      <c r="A6808">
        <v>146423123</v>
      </c>
      <c r="B6808" t="s">
        <v>6810</v>
      </c>
      <c r="C6808" s="1">
        <v>45228</v>
      </c>
      <c r="D6808" t="str">
        <f>TEXT(Hospital_Emergency_Room_Data[[#This Row],[Patient Admission Date]],"mmm")</f>
        <v>Oct</v>
      </c>
      <c r="E6808">
        <f>YEAR(Hospital_Emergency_Room_Data[[#This Row],[Patient Admission Date]])</f>
        <v>2023</v>
      </c>
      <c r="F6808" s="2">
        <v>0.81874999999999998</v>
      </c>
      <c r="G6808" s="8" t="str">
        <f>TEXT(Hospital_Emergency_Room_Data[[#This Row],[Patient Admission Date]],"dddd")</f>
        <v>Sunday</v>
      </c>
      <c r="H6808" t="s">
        <v>41</v>
      </c>
      <c r="I6808">
        <v>67</v>
      </c>
      <c r="J6808" s="5" t="s">
        <v>9217</v>
      </c>
      <c r="K6808" t="s">
        <v>8</v>
      </c>
      <c r="L6808" t="s">
        <v>9281</v>
      </c>
      <c r="M6808" t="s">
        <v>9210</v>
      </c>
      <c r="O6808">
        <v>35</v>
      </c>
      <c r="P6808" t="s">
        <v>9225</v>
      </c>
      <c r="Q6808">
        <v>29</v>
      </c>
      <c r="R6808">
        <v>19</v>
      </c>
      <c r="S6808" t="s">
        <v>9256</v>
      </c>
      <c r="T6808" t="s">
        <v>9264</v>
      </c>
      <c r="U6808" t="s">
        <v>9300</v>
      </c>
      <c r="V6808" t="str" cm="1">
        <f t="array" ref="V6808">_xlfn.IFS(Hospital_Emergency_Room_Data[[#This Row],[Day]]&lt;=10,"Start(1-10)",Hospital_Emergency_Room_Data[[#This Row],[Day]]&lt;=20,"Middle(11-20)",Hospital_Emergency_Room_Data[[#This Row],[Day]]&gt;20,"End(21-30)")</f>
        <v>End(21-30)</v>
      </c>
    </row>
    <row r="6809" spans="1:22">
      <c r="A6809">
        <v>614418501</v>
      </c>
      <c r="B6809" t="s">
        <v>6811</v>
      </c>
      <c r="C6809" s="1">
        <v>45243</v>
      </c>
      <c r="D6809" t="str">
        <f>TEXT(Hospital_Emergency_Room_Data[[#This Row],[Patient Admission Date]],"mmm")</f>
        <v>Nov</v>
      </c>
      <c r="E6809">
        <f>YEAR(Hospital_Emergency_Room_Data[[#This Row],[Patient Admission Date]])</f>
        <v>2023</v>
      </c>
      <c r="F6809" s="2">
        <v>2.4305555555555556E-2</v>
      </c>
      <c r="G6809" s="8" t="str">
        <f>TEXT(Hospital_Emergency_Room_Data[[#This Row],[Patient Admission Date]],"dddd")</f>
        <v>Monday</v>
      </c>
      <c r="H6809" t="s">
        <v>41</v>
      </c>
      <c r="I6809">
        <v>57</v>
      </c>
      <c r="J6809" s="5" t="s">
        <v>9219</v>
      </c>
      <c r="K6809" t="s">
        <v>8</v>
      </c>
      <c r="L6809" t="s">
        <v>9281</v>
      </c>
      <c r="M6809" t="s">
        <v>9210</v>
      </c>
      <c r="O6809">
        <v>38</v>
      </c>
      <c r="P6809" t="s">
        <v>9225</v>
      </c>
      <c r="Q6809">
        <v>13</v>
      </c>
      <c r="R6809">
        <v>0</v>
      </c>
      <c r="S6809" t="s">
        <v>9258</v>
      </c>
      <c r="T6809" t="s">
        <v>9265</v>
      </c>
      <c r="U6809" t="s">
        <v>9300</v>
      </c>
      <c r="V6809" t="str" cm="1">
        <f t="array" ref="V6809">_xlfn.IFS(Hospital_Emergency_Room_Data[[#This Row],[Day]]&lt;=10,"Start(1-10)",Hospital_Emergency_Room_Data[[#This Row],[Day]]&lt;=20,"Middle(11-20)",Hospital_Emergency_Room_Data[[#This Row],[Day]]&gt;20,"End(21-30)")</f>
        <v>Middle(11-20)</v>
      </c>
    </row>
    <row r="6810" spans="1:22">
      <c r="A6810">
        <v>342189585</v>
      </c>
      <c r="B6810" t="s">
        <v>6812</v>
      </c>
      <c r="C6810" s="1">
        <v>45027</v>
      </c>
      <c r="D6810" t="str">
        <f>TEXT(Hospital_Emergency_Room_Data[[#This Row],[Patient Admission Date]],"mmm")</f>
        <v>Apr</v>
      </c>
      <c r="E6810">
        <f>YEAR(Hospital_Emergency_Room_Data[[#This Row],[Patient Admission Date]])</f>
        <v>2023</v>
      </c>
      <c r="F6810" s="2">
        <v>0.95347222222222228</v>
      </c>
      <c r="G6810" s="8" t="str">
        <f>TEXT(Hospital_Emergency_Room_Data[[#This Row],[Patient Admission Date]],"dddd")</f>
        <v>Tuesday</v>
      </c>
      <c r="H6810" t="s">
        <v>41</v>
      </c>
      <c r="I6810">
        <v>52</v>
      </c>
      <c r="J6810" s="5" t="s">
        <v>9219</v>
      </c>
      <c r="K6810" t="s">
        <v>8</v>
      </c>
      <c r="L6810" t="s">
        <v>9281</v>
      </c>
      <c r="M6810" t="s">
        <v>9210</v>
      </c>
      <c r="O6810">
        <v>43</v>
      </c>
      <c r="P6810" t="s">
        <v>9225</v>
      </c>
      <c r="Q6810">
        <v>11</v>
      </c>
      <c r="R6810">
        <v>22</v>
      </c>
      <c r="S6810" t="s">
        <v>9256</v>
      </c>
      <c r="T6810" t="s">
        <v>9265</v>
      </c>
      <c r="U6810" t="s">
        <v>9300</v>
      </c>
      <c r="V6810" t="str" cm="1">
        <f t="array" ref="V6810">_xlfn.IFS(Hospital_Emergency_Room_Data[[#This Row],[Day]]&lt;=10,"Start(1-10)",Hospital_Emergency_Room_Data[[#This Row],[Day]]&lt;=20,"Middle(11-20)",Hospital_Emergency_Room_Data[[#This Row],[Day]]&gt;20,"End(21-30)")</f>
        <v>Middle(11-20)</v>
      </c>
    </row>
    <row r="6811" spans="1:22">
      <c r="A6811">
        <v>166483805</v>
      </c>
      <c r="B6811" t="s">
        <v>6813</v>
      </c>
      <c r="C6811" s="1">
        <v>45389</v>
      </c>
      <c r="D6811" t="str">
        <f>TEXT(Hospital_Emergency_Room_Data[[#This Row],[Patient Admission Date]],"mmm")</f>
        <v>Apr</v>
      </c>
      <c r="E6811">
        <f>YEAR(Hospital_Emergency_Room_Data[[#This Row],[Patient Admission Date]])</f>
        <v>2024</v>
      </c>
      <c r="F6811" s="2">
        <v>0.42083333333333334</v>
      </c>
      <c r="G6811" s="8" t="str">
        <f>TEXT(Hospital_Emergency_Room_Data[[#This Row],[Patient Admission Date]],"dddd")</f>
        <v>Sunday</v>
      </c>
      <c r="H6811" t="s">
        <v>41</v>
      </c>
      <c r="I6811">
        <v>53</v>
      </c>
      <c r="J6811" s="5" t="s">
        <v>9219</v>
      </c>
      <c r="K6811" t="s">
        <v>8</v>
      </c>
      <c r="L6811" t="s">
        <v>9281</v>
      </c>
      <c r="M6811" t="s">
        <v>9210</v>
      </c>
      <c r="O6811">
        <v>48</v>
      </c>
      <c r="P6811" t="s">
        <v>9225</v>
      </c>
      <c r="Q6811">
        <v>7</v>
      </c>
      <c r="R6811">
        <v>10</v>
      </c>
      <c r="S6811" t="s">
        <v>9255</v>
      </c>
      <c r="T6811" t="s">
        <v>9263</v>
      </c>
      <c r="U6811" t="s">
        <v>9283</v>
      </c>
      <c r="V6811" t="str" cm="1">
        <f t="array" ref="V6811">_xlfn.IFS(Hospital_Emergency_Room_Data[[#This Row],[Day]]&lt;=10,"Start(1-10)",Hospital_Emergency_Room_Data[[#This Row],[Day]]&lt;=20,"Middle(11-20)",Hospital_Emergency_Room_Data[[#This Row],[Day]]&gt;20,"End(21-30)")</f>
        <v>Start(1-10)</v>
      </c>
    </row>
    <row r="6812" spans="1:22">
      <c r="A6812">
        <v>313042804</v>
      </c>
      <c r="B6812" t="s">
        <v>6814</v>
      </c>
      <c r="C6812" s="1">
        <v>45082</v>
      </c>
      <c r="D6812" t="str">
        <f>TEXT(Hospital_Emergency_Room_Data[[#This Row],[Patient Admission Date]],"mmm")</f>
        <v>Jun</v>
      </c>
      <c r="E6812">
        <f>YEAR(Hospital_Emergency_Room_Data[[#This Row],[Patient Admission Date]])</f>
        <v>2023</v>
      </c>
      <c r="F6812" s="2">
        <v>0.50208333333333333</v>
      </c>
      <c r="G6812" s="8" t="str">
        <f>TEXT(Hospital_Emergency_Room_Data[[#This Row],[Patient Admission Date]],"dddd")</f>
        <v>Monday</v>
      </c>
      <c r="H6812" t="s">
        <v>41</v>
      </c>
      <c r="I6812">
        <v>67</v>
      </c>
      <c r="J6812" s="5" t="s">
        <v>9217</v>
      </c>
      <c r="K6812" t="s">
        <v>8</v>
      </c>
      <c r="L6812" t="s">
        <v>9281</v>
      </c>
      <c r="M6812" t="s">
        <v>9210</v>
      </c>
      <c r="O6812">
        <v>51</v>
      </c>
      <c r="P6812" t="s">
        <v>9225</v>
      </c>
      <c r="Q6812">
        <v>5</v>
      </c>
      <c r="R6812">
        <v>12</v>
      </c>
      <c r="S6812" t="s">
        <v>9257</v>
      </c>
      <c r="T6812" t="s">
        <v>9263</v>
      </c>
      <c r="U6812" t="s">
        <v>9283</v>
      </c>
      <c r="V6812" t="str" cm="1">
        <f t="array" ref="V6812">_xlfn.IFS(Hospital_Emergency_Room_Data[[#This Row],[Day]]&lt;=10,"Start(1-10)",Hospital_Emergency_Room_Data[[#This Row],[Day]]&lt;=20,"Middle(11-20)",Hospital_Emergency_Room_Data[[#This Row],[Day]]&gt;20,"End(21-30)")</f>
        <v>Start(1-10)</v>
      </c>
    </row>
    <row r="6813" spans="1:22">
      <c r="A6813">
        <v>358502747</v>
      </c>
      <c r="B6813" t="s">
        <v>6815</v>
      </c>
      <c r="C6813" s="1">
        <v>45143</v>
      </c>
      <c r="D6813" t="str">
        <f>TEXT(Hospital_Emergency_Room_Data[[#This Row],[Patient Admission Date]],"mmm")</f>
        <v>Aug</v>
      </c>
      <c r="E6813">
        <f>YEAR(Hospital_Emergency_Room_Data[[#This Row],[Patient Admission Date]])</f>
        <v>2023</v>
      </c>
      <c r="F6813" s="2">
        <v>0.8618055555555556</v>
      </c>
      <c r="G6813" s="8" t="str">
        <f>TEXT(Hospital_Emergency_Room_Data[[#This Row],[Patient Admission Date]],"dddd")</f>
        <v>Saturday</v>
      </c>
      <c r="H6813" t="s">
        <v>41</v>
      </c>
      <c r="I6813">
        <v>11</v>
      </c>
      <c r="J6813" s="5" t="s">
        <v>9221</v>
      </c>
      <c r="K6813" t="s">
        <v>8</v>
      </c>
      <c r="L6813" t="s">
        <v>9281</v>
      </c>
      <c r="M6813" t="s">
        <v>9210</v>
      </c>
      <c r="O6813">
        <v>52</v>
      </c>
      <c r="P6813" t="s">
        <v>9225</v>
      </c>
      <c r="Q6813">
        <v>5</v>
      </c>
      <c r="R6813">
        <v>20</v>
      </c>
      <c r="S6813" t="s">
        <v>9256</v>
      </c>
      <c r="T6813" t="s">
        <v>9263</v>
      </c>
      <c r="U6813" t="s">
        <v>9283</v>
      </c>
      <c r="V6813" t="str" cm="1">
        <f t="array" ref="V6813">_xlfn.IFS(Hospital_Emergency_Room_Data[[#This Row],[Day]]&lt;=10,"Start(1-10)",Hospital_Emergency_Room_Data[[#This Row],[Day]]&lt;=20,"Middle(11-20)",Hospital_Emergency_Room_Data[[#This Row],[Day]]&gt;20,"End(21-30)")</f>
        <v>Start(1-10)</v>
      </c>
    </row>
    <row r="6814" spans="1:22">
      <c r="A6814">
        <v>598293507</v>
      </c>
      <c r="B6814" t="s">
        <v>6816</v>
      </c>
      <c r="C6814" s="1">
        <v>45119</v>
      </c>
      <c r="D6814" t="str">
        <f>TEXT(Hospital_Emergency_Room_Data[[#This Row],[Patient Admission Date]],"mmm")</f>
        <v>Jul</v>
      </c>
      <c r="E6814">
        <f>YEAR(Hospital_Emergency_Room_Data[[#This Row],[Patient Admission Date]])</f>
        <v>2023</v>
      </c>
      <c r="F6814" s="2">
        <v>6.9444444444444441E-3</v>
      </c>
      <c r="G6814" s="8" t="str">
        <f>TEXT(Hospital_Emergency_Room_Data[[#This Row],[Patient Admission Date]],"dddd")</f>
        <v>Wednesday</v>
      </c>
      <c r="H6814" t="s">
        <v>41</v>
      </c>
      <c r="I6814">
        <v>10</v>
      </c>
      <c r="J6814" s="5" t="s">
        <v>9221</v>
      </c>
      <c r="K6814" t="s">
        <v>8</v>
      </c>
      <c r="L6814" t="s">
        <v>9281</v>
      </c>
      <c r="M6814" t="s">
        <v>9210</v>
      </c>
      <c r="O6814">
        <v>54</v>
      </c>
      <c r="P6814" t="s">
        <v>9225</v>
      </c>
      <c r="Q6814">
        <v>12</v>
      </c>
      <c r="R6814">
        <v>0</v>
      </c>
      <c r="S6814" t="s">
        <v>9258</v>
      </c>
      <c r="T6814" t="s">
        <v>9265</v>
      </c>
      <c r="U6814" t="s">
        <v>9283</v>
      </c>
      <c r="V6814" t="str" cm="1">
        <f t="array" ref="V6814">_xlfn.IFS(Hospital_Emergency_Room_Data[[#This Row],[Day]]&lt;=10,"Start(1-10)",Hospital_Emergency_Room_Data[[#This Row],[Day]]&lt;=20,"Middle(11-20)",Hospital_Emergency_Room_Data[[#This Row],[Day]]&gt;20,"End(21-30)")</f>
        <v>Middle(11-20)</v>
      </c>
    </row>
    <row r="6815" spans="1:22">
      <c r="A6815">
        <v>135460133</v>
      </c>
      <c r="B6815" t="s">
        <v>6817</v>
      </c>
      <c r="C6815" s="1">
        <v>45485</v>
      </c>
      <c r="D6815" t="str">
        <f>TEXT(Hospital_Emergency_Room_Data[[#This Row],[Patient Admission Date]],"mmm")</f>
        <v>Jul</v>
      </c>
      <c r="E6815">
        <f>YEAR(Hospital_Emergency_Room_Data[[#This Row],[Patient Admission Date]])</f>
        <v>2024</v>
      </c>
      <c r="F6815" s="2">
        <v>0.99375000000000002</v>
      </c>
      <c r="G6815" s="8" t="str">
        <f>TEXT(Hospital_Emergency_Room_Data[[#This Row],[Patient Admission Date]],"dddd")</f>
        <v>Friday</v>
      </c>
      <c r="H6815" t="s">
        <v>41</v>
      </c>
      <c r="I6815">
        <v>59</v>
      </c>
      <c r="J6815" s="5" t="s">
        <v>9219</v>
      </c>
      <c r="K6815" t="s">
        <v>8</v>
      </c>
      <c r="L6815" t="s">
        <v>9281</v>
      </c>
      <c r="M6815" t="s">
        <v>9210</v>
      </c>
      <c r="O6815">
        <v>58</v>
      </c>
      <c r="P6815" t="s">
        <v>9225</v>
      </c>
      <c r="Q6815">
        <v>12</v>
      </c>
      <c r="R6815">
        <v>23</v>
      </c>
      <c r="S6815" t="s">
        <v>9256</v>
      </c>
      <c r="T6815" t="s">
        <v>9265</v>
      </c>
      <c r="U6815" t="s">
        <v>9283</v>
      </c>
      <c r="V6815" t="str" cm="1">
        <f t="array" ref="V6815">_xlfn.IFS(Hospital_Emergency_Room_Data[[#This Row],[Day]]&lt;=10,"Start(1-10)",Hospital_Emergency_Room_Data[[#This Row],[Day]]&lt;=20,"Middle(11-20)",Hospital_Emergency_Room_Data[[#This Row],[Day]]&gt;20,"End(21-30)")</f>
        <v>Middle(11-20)</v>
      </c>
    </row>
    <row r="6816" spans="1:22">
      <c r="A6816">
        <v>568028859</v>
      </c>
      <c r="B6816" t="s">
        <v>6818</v>
      </c>
      <c r="C6816" s="1">
        <v>45232</v>
      </c>
      <c r="D6816" t="str">
        <f>TEXT(Hospital_Emergency_Room_Data[[#This Row],[Patient Admission Date]],"mmm")</f>
        <v>Nov</v>
      </c>
      <c r="E6816">
        <f>YEAR(Hospital_Emergency_Room_Data[[#This Row],[Patient Admission Date]])</f>
        <v>2023</v>
      </c>
      <c r="F6816" s="2">
        <v>0.52222222222222225</v>
      </c>
      <c r="G6816" s="8" t="str">
        <f>TEXT(Hospital_Emergency_Room_Data[[#This Row],[Patient Admission Date]],"dddd")</f>
        <v>Thursday</v>
      </c>
      <c r="H6816" t="s">
        <v>41</v>
      </c>
      <c r="I6816">
        <v>18</v>
      </c>
      <c r="J6816" s="5" t="s">
        <v>9220</v>
      </c>
      <c r="K6816" t="s">
        <v>8</v>
      </c>
      <c r="L6816" t="s">
        <v>9281</v>
      </c>
      <c r="M6816" t="s">
        <v>9210</v>
      </c>
      <c r="O6816">
        <v>19</v>
      </c>
      <c r="P6816" t="s">
        <v>9226</v>
      </c>
      <c r="Q6816">
        <v>2</v>
      </c>
      <c r="R6816">
        <v>12</v>
      </c>
      <c r="S6816" t="s">
        <v>9257</v>
      </c>
      <c r="T6816" t="s">
        <v>9263</v>
      </c>
      <c r="U6816" t="s">
        <v>9282</v>
      </c>
      <c r="V6816" t="str" cm="1">
        <f t="array" ref="V6816">_xlfn.IFS(Hospital_Emergency_Room_Data[[#This Row],[Day]]&lt;=10,"Start(1-10)",Hospital_Emergency_Room_Data[[#This Row],[Day]]&lt;=20,"Middle(11-20)",Hospital_Emergency_Room_Data[[#This Row],[Day]]&gt;20,"End(21-30)")</f>
        <v>Start(1-10)</v>
      </c>
    </row>
    <row r="6817" spans="1:22">
      <c r="A6817">
        <v>849728939</v>
      </c>
      <c r="B6817" t="s">
        <v>6819</v>
      </c>
      <c r="C6817" s="1">
        <v>45353</v>
      </c>
      <c r="D6817" t="str">
        <f>TEXT(Hospital_Emergency_Room_Data[[#This Row],[Patient Admission Date]],"mmm")</f>
        <v>Mar</v>
      </c>
      <c r="E6817">
        <f>YEAR(Hospital_Emergency_Room_Data[[#This Row],[Patient Admission Date]])</f>
        <v>2024</v>
      </c>
      <c r="F6817" s="2">
        <v>0.64652777777777781</v>
      </c>
      <c r="G6817" s="8" t="str">
        <f>TEXT(Hospital_Emergency_Room_Data[[#This Row],[Patient Admission Date]],"dddd")</f>
        <v>Saturday</v>
      </c>
      <c r="H6817" t="s">
        <v>41</v>
      </c>
      <c r="I6817">
        <v>65</v>
      </c>
      <c r="J6817" s="5" t="s">
        <v>9217</v>
      </c>
      <c r="K6817" t="s">
        <v>8</v>
      </c>
      <c r="L6817" t="s">
        <v>9281</v>
      </c>
      <c r="M6817" t="s">
        <v>9210</v>
      </c>
      <c r="O6817">
        <v>24</v>
      </c>
      <c r="P6817" t="s">
        <v>9226</v>
      </c>
      <c r="Q6817">
        <v>2</v>
      </c>
      <c r="R6817">
        <v>15</v>
      </c>
      <c r="S6817" t="s">
        <v>9257</v>
      </c>
      <c r="T6817" t="s">
        <v>9263</v>
      </c>
      <c r="U6817" t="s">
        <v>9282</v>
      </c>
      <c r="V6817" t="str" cm="1">
        <f t="array" ref="V6817">_xlfn.IFS(Hospital_Emergency_Room_Data[[#This Row],[Day]]&lt;=10,"Start(1-10)",Hospital_Emergency_Room_Data[[#This Row],[Day]]&lt;=20,"Middle(11-20)",Hospital_Emergency_Room_Data[[#This Row],[Day]]&gt;20,"End(21-30)")</f>
        <v>Start(1-10)</v>
      </c>
    </row>
    <row r="6818" spans="1:22">
      <c r="A6818">
        <v>778193191</v>
      </c>
      <c r="B6818" t="s">
        <v>6820</v>
      </c>
      <c r="C6818" s="1">
        <v>45355</v>
      </c>
      <c r="D6818" t="str">
        <f>TEXT(Hospital_Emergency_Room_Data[[#This Row],[Patient Admission Date]],"mmm")</f>
        <v>Mar</v>
      </c>
      <c r="E6818">
        <f>YEAR(Hospital_Emergency_Room_Data[[#This Row],[Patient Admission Date]])</f>
        <v>2024</v>
      </c>
      <c r="F6818" s="2">
        <v>0.45902777777777776</v>
      </c>
      <c r="G6818" s="8" t="str">
        <f>TEXT(Hospital_Emergency_Room_Data[[#This Row],[Patient Admission Date]],"dddd")</f>
        <v>Monday</v>
      </c>
      <c r="H6818" t="s">
        <v>41</v>
      </c>
      <c r="I6818">
        <v>24</v>
      </c>
      <c r="J6818" s="5" t="s">
        <v>9220</v>
      </c>
      <c r="K6818" t="s">
        <v>8</v>
      </c>
      <c r="L6818" t="s">
        <v>9281</v>
      </c>
      <c r="M6818" t="s">
        <v>9210</v>
      </c>
      <c r="O6818">
        <v>25</v>
      </c>
      <c r="P6818" t="s">
        <v>9226</v>
      </c>
      <c r="Q6818">
        <v>4</v>
      </c>
      <c r="R6818">
        <v>11</v>
      </c>
      <c r="S6818" t="s">
        <v>9255</v>
      </c>
      <c r="T6818" t="s">
        <v>9263</v>
      </c>
      <c r="U6818" t="s">
        <v>9282</v>
      </c>
      <c r="V6818" t="str" cm="1">
        <f t="array" ref="V6818">_xlfn.IFS(Hospital_Emergency_Room_Data[[#This Row],[Day]]&lt;=10,"Start(1-10)",Hospital_Emergency_Room_Data[[#This Row],[Day]]&lt;=20,"Middle(11-20)",Hospital_Emergency_Room_Data[[#This Row],[Day]]&gt;20,"End(21-30)")</f>
        <v>Start(1-10)</v>
      </c>
    </row>
    <row r="6819" spans="1:22">
      <c r="A6819">
        <v>810328712</v>
      </c>
      <c r="B6819" t="s">
        <v>6821</v>
      </c>
      <c r="C6819" s="1">
        <v>45536</v>
      </c>
      <c r="D6819" t="str">
        <f>TEXT(Hospital_Emergency_Room_Data[[#This Row],[Patient Admission Date]],"mmm")</f>
        <v>Sep</v>
      </c>
      <c r="E6819">
        <f>YEAR(Hospital_Emergency_Room_Data[[#This Row],[Patient Admission Date]])</f>
        <v>2024</v>
      </c>
      <c r="F6819" s="2">
        <v>0.9194444444444444</v>
      </c>
      <c r="G6819" s="8" t="str">
        <f>TEXT(Hospital_Emergency_Room_Data[[#This Row],[Patient Admission Date]],"dddd")</f>
        <v>Sunday</v>
      </c>
      <c r="H6819" t="s">
        <v>41</v>
      </c>
      <c r="I6819">
        <v>63</v>
      </c>
      <c r="J6819" s="5" t="s">
        <v>9217</v>
      </c>
      <c r="K6819" t="s">
        <v>8</v>
      </c>
      <c r="L6819" t="s">
        <v>9281</v>
      </c>
      <c r="M6819" t="s">
        <v>9210</v>
      </c>
      <c r="O6819">
        <v>35</v>
      </c>
      <c r="P6819" t="s">
        <v>9225</v>
      </c>
      <c r="Q6819">
        <v>1</v>
      </c>
      <c r="R6819">
        <v>22</v>
      </c>
      <c r="S6819" t="s">
        <v>9256</v>
      </c>
      <c r="T6819" t="s">
        <v>9263</v>
      </c>
      <c r="U6819" t="s">
        <v>9300</v>
      </c>
      <c r="V6819" t="str" cm="1">
        <f t="array" ref="V6819">_xlfn.IFS(Hospital_Emergency_Room_Data[[#This Row],[Day]]&lt;=10,"Start(1-10)",Hospital_Emergency_Room_Data[[#This Row],[Day]]&lt;=20,"Middle(11-20)",Hospital_Emergency_Room_Data[[#This Row],[Day]]&gt;20,"End(21-30)")</f>
        <v>Start(1-10)</v>
      </c>
    </row>
    <row r="6820" spans="1:22">
      <c r="A6820">
        <v>709548843</v>
      </c>
      <c r="B6820" t="s">
        <v>6822</v>
      </c>
      <c r="C6820" s="1">
        <v>45371</v>
      </c>
      <c r="D6820" t="str">
        <f>TEXT(Hospital_Emergency_Room_Data[[#This Row],[Patient Admission Date]],"mmm")</f>
        <v>Mar</v>
      </c>
      <c r="E6820">
        <f>YEAR(Hospital_Emergency_Room_Data[[#This Row],[Patient Admission Date]])</f>
        <v>2024</v>
      </c>
      <c r="F6820" s="2">
        <v>0.47916666666666669</v>
      </c>
      <c r="G6820" s="8" t="str">
        <f>TEXT(Hospital_Emergency_Room_Data[[#This Row],[Patient Admission Date]],"dddd")</f>
        <v>Wednesday</v>
      </c>
      <c r="H6820" t="s">
        <v>41</v>
      </c>
      <c r="I6820">
        <v>34</v>
      </c>
      <c r="J6820" s="5" t="s">
        <v>9223</v>
      </c>
      <c r="K6820" t="s">
        <v>8</v>
      </c>
      <c r="L6820" t="s">
        <v>9281</v>
      </c>
      <c r="M6820" t="s">
        <v>9210</v>
      </c>
      <c r="O6820">
        <v>37</v>
      </c>
      <c r="P6820" t="s">
        <v>9225</v>
      </c>
      <c r="Q6820">
        <v>20</v>
      </c>
      <c r="R6820">
        <v>11</v>
      </c>
      <c r="S6820" t="s">
        <v>9255</v>
      </c>
      <c r="T6820" t="s">
        <v>9262</v>
      </c>
      <c r="U6820" t="s">
        <v>9300</v>
      </c>
      <c r="V6820" t="str" cm="1">
        <f t="array" ref="V6820">_xlfn.IFS(Hospital_Emergency_Room_Data[[#This Row],[Day]]&lt;=10,"Start(1-10)",Hospital_Emergency_Room_Data[[#This Row],[Day]]&lt;=20,"Middle(11-20)",Hospital_Emergency_Room_Data[[#This Row],[Day]]&gt;20,"End(21-30)")</f>
        <v>Middle(11-20)</v>
      </c>
    </row>
    <row r="6821" spans="1:22">
      <c r="A6821">
        <v>212149787</v>
      </c>
      <c r="B6821" t="s">
        <v>6823</v>
      </c>
      <c r="C6821" s="1">
        <v>45362</v>
      </c>
      <c r="D6821" t="str">
        <f>TEXT(Hospital_Emergency_Room_Data[[#This Row],[Patient Admission Date]],"mmm")</f>
        <v>Mar</v>
      </c>
      <c r="E6821">
        <f>YEAR(Hospital_Emergency_Room_Data[[#This Row],[Patient Admission Date]])</f>
        <v>2024</v>
      </c>
      <c r="F6821" s="2">
        <v>0.75138888888888888</v>
      </c>
      <c r="G6821" s="8" t="str">
        <f>TEXT(Hospital_Emergency_Room_Data[[#This Row],[Patient Admission Date]],"dddd")</f>
        <v>Monday</v>
      </c>
      <c r="H6821" t="s">
        <v>41</v>
      </c>
      <c r="I6821">
        <v>1</v>
      </c>
      <c r="J6821" s="5" t="s">
        <v>9218</v>
      </c>
      <c r="K6821" t="s">
        <v>8</v>
      </c>
      <c r="L6821" t="s">
        <v>9281</v>
      </c>
      <c r="M6821" t="s">
        <v>9210</v>
      </c>
      <c r="O6821">
        <v>41</v>
      </c>
      <c r="P6821" t="s">
        <v>9225</v>
      </c>
      <c r="Q6821">
        <v>11</v>
      </c>
      <c r="R6821">
        <v>18</v>
      </c>
      <c r="S6821" t="s">
        <v>9256</v>
      </c>
      <c r="T6821" t="s">
        <v>9265</v>
      </c>
      <c r="U6821" t="s">
        <v>9300</v>
      </c>
      <c r="V6821" t="str" cm="1">
        <f t="array" ref="V6821">_xlfn.IFS(Hospital_Emergency_Room_Data[[#This Row],[Day]]&lt;=10,"Start(1-10)",Hospital_Emergency_Room_Data[[#This Row],[Day]]&lt;=20,"Middle(11-20)",Hospital_Emergency_Room_Data[[#This Row],[Day]]&gt;20,"End(21-30)")</f>
        <v>Middle(11-20)</v>
      </c>
    </row>
    <row r="6822" spans="1:22">
      <c r="A6822">
        <v>791171830</v>
      </c>
      <c r="B6822" t="s">
        <v>6824</v>
      </c>
      <c r="C6822" s="1">
        <v>45077</v>
      </c>
      <c r="D6822" t="str">
        <f>TEXT(Hospital_Emergency_Room_Data[[#This Row],[Patient Admission Date]],"mmm")</f>
        <v>May</v>
      </c>
      <c r="E6822">
        <f>YEAR(Hospital_Emergency_Room_Data[[#This Row],[Patient Admission Date]])</f>
        <v>2023</v>
      </c>
      <c r="F6822" s="2">
        <v>0.70972222222222225</v>
      </c>
      <c r="G6822" s="8" t="str">
        <f>TEXT(Hospital_Emergency_Room_Data[[#This Row],[Patient Admission Date]],"dddd")</f>
        <v>Wednesday</v>
      </c>
      <c r="H6822" t="s">
        <v>41</v>
      </c>
      <c r="I6822">
        <v>79</v>
      </c>
      <c r="J6822" s="5" t="s">
        <v>9222</v>
      </c>
      <c r="K6822" t="s">
        <v>8</v>
      </c>
      <c r="L6822" t="s">
        <v>9281</v>
      </c>
      <c r="M6822" t="s">
        <v>9210</v>
      </c>
      <c r="O6822">
        <v>42</v>
      </c>
      <c r="P6822" t="s">
        <v>9225</v>
      </c>
      <c r="Q6822">
        <v>31</v>
      </c>
      <c r="R6822">
        <v>17</v>
      </c>
      <c r="S6822" t="s">
        <v>9257</v>
      </c>
      <c r="T6822" t="s">
        <v>9264</v>
      </c>
      <c r="U6822" t="s">
        <v>9300</v>
      </c>
      <c r="V6822" t="str" cm="1">
        <f t="array" ref="V6822">_xlfn.IFS(Hospital_Emergency_Room_Data[[#This Row],[Day]]&lt;=10,"Start(1-10)",Hospital_Emergency_Room_Data[[#This Row],[Day]]&lt;=20,"Middle(11-20)",Hospital_Emergency_Room_Data[[#This Row],[Day]]&gt;20,"End(21-30)")</f>
        <v>End(21-30)</v>
      </c>
    </row>
    <row r="6823" spans="1:22">
      <c r="A6823">
        <v>106399634</v>
      </c>
      <c r="B6823" t="s">
        <v>6825</v>
      </c>
      <c r="C6823" s="1">
        <v>45034</v>
      </c>
      <c r="D6823" t="str">
        <f>TEXT(Hospital_Emergency_Room_Data[[#This Row],[Patient Admission Date]],"mmm")</f>
        <v>Apr</v>
      </c>
      <c r="E6823">
        <f>YEAR(Hospital_Emergency_Room_Data[[#This Row],[Patient Admission Date]])</f>
        <v>2023</v>
      </c>
      <c r="F6823" s="2">
        <v>0.45069444444444445</v>
      </c>
      <c r="G6823" s="8" t="str">
        <f>TEXT(Hospital_Emergency_Room_Data[[#This Row],[Patient Admission Date]],"dddd")</f>
        <v>Tuesday</v>
      </c>
      <c r="H6823" t="s">
        <v>41</v>
      </c>
      <c r="I6823">
        <v>10</v>
      </c>
      <c r="J6823" s="5" t="s">
        <v>9221</v>
      </c>
      <c r="K6823" t="s">
        <v>8</v>
      </c>
      <c r="L6823" t="s">
        <v>9281</v>
      </c>
      <c r="M6823" t="s">
        <v>9210</v>
      </c>
      <c r="O6823">
        <v>48</v>
      </c>
      <c r="P6823" t="s">
        <v>9225</v>
      </c>
      <c r="Q6823">
        <v>18</v>
      </c>
      <c r="R6823">
        <v>10</v>
      </c>
      <c r="S6823" t="s">
        <v>9255</v>
      </c>
      <c r="T6823" t="s">
        <v>9262</v>
      </c>
      <c r="U6823" t="s">
        <v>9283</v>
      </c>
      <c r="V6823" t="str" cm="1">
        <f t="array" ref="V6823">_xlfn.IFS(Hospital_Emergency_Room_Data[[#This Row],[Day]]&lt;=10,"Start(1-10)",Hospital_Emergency_Room_Data[[#This Row],[Day]]&lt;=20,"Middle(11-20)",Hospital_Emergency_Room_Data[[#This Row],[Day]]&gt;20,"End(21-30)")</f>
        <v>Middle(11-20)</v>
      </c>
    </row>
    <row r="6824" spans="1:22">
      <c r="A6824">
        <v>701748201</v>
      </c>
      <c r="B6824" t="s">
        <v>6826</v>
      </c>
      <c r="C6824" s="1">
        <v>45352</v>
      </c>
      <c r="D6824" t="str">
        <f>TEXT(Hospital_Emergency_Room_Data[[#This Row],[Patient Admission Date]],"mmm")</f>
        <v>Mar</v>
      </c>
      <c r="E6824">
        <f>YEAR(Hospital_Emergency_Room_Data[[#This Row],[Patient Admission Date]])</f>
        <v>2024</v>
      </c>
      <c r="F6824" s="2">
        <v>0.48402777777777778</v>
      </c>
      <c r="G6824" s="8" t="str">
        <f>TEXT(Hospital_Emergency_Room_Data[[#This Row],[Patient Admission Date]],"dddd")</f>
        <v>Friday</v>
      </c>
      <c r="H6824" t="s">
        <v>41</v>
      </c>
      <c r="I6824">
        <v>33</v>
      </c>
      <c r="J6824" s="5" t="s">
        <v>9223</v>
      </c>
      <c r="K6824" t="s">
        <v>8</v>
      </c>
      <c r="L6824" t="s">
        <v>9281</v>
      </c>
      <c r="M6824" t="s">
        <v>9210</v>
      </c>
      <c r="O6824">
        <v>50</v>
      </c>
      <c r="P6824" t="s">
        <v>9225</v>
      </c>
      <c r="Q6824">
        <v>1</v>
      </c>
      <c r="R6824">
        <v>11</v>
      </c>
      <c r="S6824" t="s">
        <v>9255</v>
      </c>
      <c r="T6824" t="s">
        <v>9263</v>
      </c>
      <c r="U6824" t="s">
        <v>9283</v>
      </c>
      <c r="V6824" t="str" cm="1">
        <f t="array" ref="V6824">_xlfn.IFS(Hospital_Emergency_Room_Data[[#This Row],[Day]]&lt;=10,"Start(1-10)",Hospital_Emergency_Room_Data[[#This Row],[Day]]&lt;=20,"Middle(11-20)",Hospital_Emergency_Room_Data[[#This Row],[Day]]&gt;20,"End(21-30)")</f>
        <v>Start(1-10)</v>
      </c>
    </row>
    <row r="6825" spans="1:22">
      <c r="A6825">
        <v>889021595</v>
      </c>
      <c r="B6825" t="s">
        <v>6827</v>
      </c>
      <c r="C6825" s="1">
        <v>45302</v>
      </c>
      <c r="D6825" t="str">
        <f>TEXT(Hospital_Emergency_Room_Data[[#This Row],[Patient Admission Date]],"mmm")</f>
        <v>Jan</v>
      </c>
      <c r="E6825">
        <f>YEAR(Hospital_Emergency_Room_Data[[#This Row],[Patient Admission Date]])</f>
        <v>2024</v>
      </c>
      <c r="F6825" s="2">
        <v>0.75069444444444444</v>
      </c>
      <c r="G6825" s="8" t="str">
        <f>TEXT(Hospital_Emergency_Room_Data[[#This Row],[Patient Admission Date]],"dddd")</f>
        <v>Thursday</v>
      </c>
      <c r="H6825" t="s">
        <v>41</v>
      </c>
      <c r="I6825">
        <v>12</v>
      </c>
      <c r="J6825" s="5" t="s">
        <v>9221</v>
      </c>
      <c r="K6825" t="s">
        <v>8</v>
      </c>
      <c r="L6825" t="s">
        <v>9281</v>
      </c>
      <c r="M6825" t="s">
        <v>9210</v>
      </c>
      <c r="O6825">
        <v>53</v>
      </c>
      <c r="P6825" t="s">
        <v>9225</v>
      </c>
      <c r="Q6825">
        <v>11</v>
      </c>
      <c r="R6825">
        <v>18</v>
      </c>
      <c r="S6825" t="s">
        <v>9256</v>
      </c>
      <c r="T6825" t="s">
        <v>9265</v>
      </c>
      <c r="U6825" t="s">
        <v>9283</v>
      </c>
      <c r="V6825" t="str" cm="1">
        <f t="array" ref="V6825">_xlfn.IFS(Hospital_Emergency_Room_Data[[#This Row],[Day]]&lt;=10,"Start(1-10)",Hospital_Emergency_Room_Data[[#This Row],[Day]]&lt;=20,"Middle(11-20)",Hospital_Emergency_Room_Data[[#This Row],[Day]]&gt;20,"End(21-30)")</f>
        <v>Middle(11-20)</v>
      </c>
    </row>
    <row r="6826" spans="1:22">
      <c r="A6826">
        <v>730778624</v>
      </c>
      <c r="B6826" t="s">
        <v>6828</v>
      </c>
      <c r="C6826" s="1">
        <v>45245</v>
      </c>
      <c r="D6826" t="str">
        <f>TEXT(Hospital_Emergency_Room_Data[[#This Row],[Patient Admission Date]],"mmm")</f>
        <v>Nov</v>
      </c>
      <c r="E6826">
        <f>YEAR(Hospital_Emergency_Room_Data[[#This Row],[Patient Admission Date]])</f>
        <v>2023</v>
      </c>
      <c r="F6826" s="2">
        <v>0.34583333333333333</v>
      </c>
      <c r="G6826" s="8" t="str">
        <f>TEXT(Hospital_Emergency_Room_Data[[#This Row],[Patient Admission Date]],"dddd")</f>
        <v>Wednesday</v>
      </c>
      <c r="H6826" t="s">
        <v>41</v>
      </c>
      <c r="I6826">
        <v>30</v>
      </c>
      <c r="J6826" s="5" t="s">
        <v>9223</v>
      </c>
      <c r="K6826" t="s">
        <v>8</v>
      </c>
      <c r="L6826" t="s">
        <v>9281</v>
      </c>
      <c r="M6826" t="s">
        <v>9210</v>
      </c>
      <c r="O6826">
        <v>53</v>
      </c>
      <c r="P6826" t="s">
        <v>9225</v>
      </c>
      <c r="Q6826">
        <v>15</v>
      </c>
      <c r="R6826">
        <v>8</v>
      </c>
      <c r="S6826" t="s">
        <v>9255</v>
      </c>
      <c r="T6826" t="s">
        <v>9262</v>
      </c>
      <c r="U6826" t="s">
        <v>9283</v>
      </c>
      <c r="V6826" t="str" cm="1">
        <f t="array" ref="V6826">_xlfn.IFS(Hospital_Emergency_Room_Data[[#This Row],[Day]]&lt;=10,"Start(1-10)",Hospital_Emergency_Room_Data[[#This Row],[Day]]&lt;=20,"Middle(11-20)",Hospital_Emergency_Room_Data[[#This Row],[Day]]&gt;20,"End(21-30)")</f>
        <v>Middle(11-20)</v>
      </c>
    </row>
    <row r="6827" spans="1:22">
      <c r="A6827">
        <v>611456001</v>
      </c>
      <c r="B6827" t="s">
        <v>6829</v>
      </c>
      <c r="C6827" s="1">
        <v>45581</v>
      </c>
      <c r="D6827" t="str">
        <f>TEXT(Hospital_Emergency_Room_Data[[#This Row],[Patient Admission Date]],"mmm")</f>
        <v>Oct</v>
      </c>
      <c r="E6827">
        <f>YEAR(Hospital_Emergency_Room_Data[[#This Row],[Patient Admission Date]])</f>
        <v>2024</v>
      </c>
      <c r="F6827" s="2">
        <v>0.73263888888888884</v>
      </c>
      <c r="G6827" s="8" t="str">
        <f>TEXT(Hospital_Emergency_Room_Data[[#This Row],[Patient Admission Date]],"dddd")</f>
        <v>Wednesday</v>
      </c>
      <c r="H6827" t="s">
        <v>41</v>
      </c>
      <c r="I6827">
        <v>58</v>
      </c>
      <c r="J6827" s="5" t="s">
        <v>9219</v>
      </c>
      <c r="K6827" t="s">
        <v>8</v>
      </c>
      <c r="L6827" t="s">
        <v>9281</v>
      </c>
      <c r="M6827" t="s">
        <v>9210</v>
      </c>
      <c r="O6827">
        <v>54</v>
      </c>
      <c r="P6827" t="s">
        <v>9225</v>
      </c>
      <c r="Q6827">
        <v>16</v>
      </c>
      <c r="R6827">
        <v>17</v>
      </c>
      <c r="S6827" t="s">
        <v>9257</v>
      </c>
      <c r="T6827" t="s">
        <v>9262</v>
      </c>
      <c r="U6827" t="s">
        <v>9283</v>
      </c>
      <c r="V6827" t="str" cm="1">
        <f t="array" ref="V6827">_xlfn.IFS(Hospital_Emergency_Room_Data[[#This Row],[Day]]&lt;=10,"Start(1-10)",Hospital_Emergency_Room_Data[[#This Row],[Day]]&lt;=20,"Middle(11-20)",Hospital_Emergency_Room_Data[[#This Row],[Day]]&gt;20,"End(21-30)")</f>
        <v>Middle(11-20)</v>
      </c>
    </row>
    <row r="6828" spans="1:22">
      <c r="A6828">
        <v>101854810</v>
      </c>
      <c r="B6828" t="s">
        <v>6830</v>
      </c>
      <c r="C6828" s="1">
        <v>45145</v>
      </c>
      <c r="D6828" t="str">
        <f>TEXT(Hospital_Emergency_Room_Data[[#This Row],[Patient Admission Date]],"mmm")</f>
        <v>Aug</v>
      </c>
      <c r="E6828">
        <f>YEAR(Hospital_Emergency_Room_Data[[#This Row],[Patient Admission Date]])</f>
        <v>2023</v>
      </c>
      <c r="F6828" s="2">
        <v>0.24652777777777779</v>
      </c>
      <c r="G6828" s="8" t="str">
        <f>TEXT(Hospital_Emergency_Room_Data[[#This Row],[Patient Admission Date]],"dddd")</f>
        <v>Monday</v>
      </c>
      <c r="H6828" t="s">
        <v>41</v>
      </c>
      <c r="I6828">
        <v>74</v>
      </c>
      <c r="J6828" s="5" t="s">
        <v>9222</v>
      </c>
      <c r="K6828" t="s">
        <v>8</v>
      </c>
      <c r="L6828" t="s">
        <v>9281</v>
      </c>
      <c r="M6828" t="s">
        <v>9210</v>
      </c>
      <c r="O6828">
        <v>55</v>
      </c>
      <c r="P6828" t="s">
        <v>9225</v>
      </c>
      <c r="Q6828">
        <v>7</v>
      </c>
      <c r="R6828">
        <v>5</v>
      </c>
      <c r="S6828" t="s">
        <v>9258</v>
      </c>
      <c r="T6828" t="s">
        <v>9263</v>
      </c>
      <c r="U6828" t="s">
        <v>9283</v>
      </c>
      <c r="V6828" t="str" cm="1">
        <f t="array" ref="V6828">_xlfn.IFS(Hospital_Emergency_Room_Data[[#This Row],[Day]]&lt;=10,"Start(1-10)",Hospital_Emergency_Room_Data[[#This Row],[Day]]&lt;=20,"Middle(11-20)",Hospital_Emergency_Room_Data[[#This Row],[Day]]&gt;20,"End(21-30)")</f>
        <v>Start(1-10)</v>
      </c>
    </row>
    <row r="6829" spans="1:22">
      <c r="A6829">
        <v>428223036</v>
      </c>
      <c r="B6829" t="s">
        <v>6831</v>
      </c>
      <c r="C6829" s="1">
        <v>45537</v>
      </c>
      <c r="D6829" t="str">
        <f>TEXT(Hospital_Emergency_Room_Data[[#This Row],[Patient Admission Date]],"mmm")</f>
        <v>Sep</v>
      </c>
      <c r="E6829">
        <f>YEAR(Hospital_Emergency_Room_Data[[#This Row],[Patient Admission Date]])</f>
        <v>2024</v>
      </c>
      <c r="F6829" s="2">
        <v>0.9458333333333333</v>
      </c>
      <c r="G6829" s="8" t="str">
        <f>TEXT(Hospital_Emergency_Room_Data[[#This Row],[Patient Admission Date]],"dddd")</f>
        <v>Monday</v>
      </c>
      <c r="H6829" t="s">
        <v>41</v>
      </c>
      <c r="I6829">
        <v>30</v>
      </c>
      <c r="J6829" s="5" t="s">
        <v>9223</v>
      </c>
      <c r="K6829" t="s">
        <v>8</v>
      </c>
      <c r="L6829" t="s">
        <v>9281</v>
      </c>
      <c r="M6829" t="s">
        <v>9210</v>
      </c>
      <c r="O6829">
        <v>57</v>
      </c>
      <c r="P6829" t="s">
        <v>9225</v>
      </c>
      <c r="Q6829">
        <v>2</v>
      </c>
      <c r="R6829">
        <v>22</v>
      </c>
      <c r="S6829" t="s">
        <v>9256</v>
      </c>
      <c r="T6829" t="s">
        <v>9263</v>
      </c>
      <c r="U6829" t="s">
        <v>9283</v>
      </c>
      <c r="V6829" t="str" cm="1">
        <f t="array" ref="V6829">_xlfn.IFS(Hospital_Emergency_Room_Data[[#This Row],[Day]]&lt;=10,"Start(1-10)",Hospital_Emergency_Room_Data[[#This Row],[Day]]&lt;=20,"Middle(11-20)",Hospital_Emergency_Room_Data[[#This Row],[Day]]&gt;20,"End(21-30)")</f>
        <v>Start(1-10)</v>
      </c>
    </row>
    <row r="6830" spans="1:22">
      <c r="A6830">
        <v>895361172</v>
      </c>
      <c r="B6830" t="s">
        <v>6832</v>
      </c>
      <c r="C6830" s="1">
        <v>45051</v>
      </c>
      <c r="D6830" t="str">
        <f>TEXT(Hospital_Emergency_Room_Data[[#This Row],[Patient Admission Date]],"mmm")</f>
        <v>May</v>
      </c>
      <c r="E6830">
        <f>YEAR(Hospital_Emergency_Room_Data[[#This Row],[Patient Admission Date]])</f>
        <v>2023</v>
      </c>
      <c r="F6830" s="2">
        <v>0.22569444444444445</v>
      </c>
      <c r="G6830" s="8" t="str">
        <f>TEXT(Hospital_Emergency_Room_Data[[#This Row],[Patient Admission Date]],"dddd")</f>
        <v>Friday</v>
      </c>
      <c r="H6830" t="s">
        <v>41</v>
      </c>
      <c r="I6830">
        <v>26</v>
      </c>
      <c r="J6830" s="5" t="s">
        <v>9220</v>
      </c>
      <c r="K6830" t="s">
        <v>8</v>
      </c>
      <c r="L6830" t="s">
        <v>9281</v>
      </c>
      <c r="M6830" t="s">
        <v>9210</v>
      </c>
      <c r="O6830">
        <v>11</v>
      </c>
      <c r="P6830" t="s">
        <v>9226</v>
      </c>
      <c r="Q6830">
        <v>5</v>
      </c>
      <c r="R6830">
        <v>5</v>
      </c>
      <c r="S6830" t="s">
        <v>9258</v>
      </c>
      <c r="T6830" t="s">
        <v>9263</v>
      </c>
      <c r="U6830" t="s">
        <v>9282</v>
      </c>
      <c r="V6830" t="str" cm="1">
        <f t="array" ref="V6830">_xlfn.IFS(Hospital_Emergency_Room_Data[[#This Row],[Day]]&lt;=10,"Start(1-10)",Hospital_Emergency_Room_Data[[#This Row],[Day]]&lt;=20,"Middle(11-20)",Hospital_Emergency_Room_Data[[#This Row],[Day]]&gt;20,"End(21-30)")</f>
        <v>Start(1-10)</v>
      </c>
    </row>
    <row r="6831" spans="1:22">
      <c r="A6831">
        <v>499122949</v>
      </c>
      <c r="B6831" t="s">
        <v>6833</v>
      </c>
      <c r="C6831" s="1">
        <v>45105</v>
      </c>
      <c r="D6831" t="str">
        <f>TEXT(Hospital_Emergency_Room_Data[[#This Row],[Patient Admission Date]],"mmm")</f>
        <v>Jun</v>
      </c>
      <c r="E6831">
        <f>YEAR(Hospital_Emergency_Room_Data[[#This Row],[Patient Admission Date]])</f>
        <v>2023</v>
      </c>
      <c r="F6831" s="2">
        <v>0.80625000000000002</v>
      </c>
      <c r="G6831" s="8" t="str">
        <f>TEXT(Hospital_Emergency_Room_Data[[#This Row],[Patient Admission Date]],"dddd")</f>
        <v>Wednesday</v>
      </c>
      <c r="H6831" t="s">
        <v>41</v>
      </c>
      <c r="I6831">
        <v>26</v>
      </c>
      <c r="J6831" s="5" t="s">
        <v>9220</v>
      </c>
      <c r="K6831" t="s">
        <v>8</v>
      </c>
      <c r="L6831" t="s">
        <v>9281</v>
      </c>
      <c r="M6831" t="s">
        <v>9210</v>
      </c>
      <c r="O6831">
        <v>17</v>
      </c>
      <c r="P6831" t="s">
        <v>9226</v>
      </c>
      <c r="Q6831">
        <v>28</v>
      </c>
      <c r="R6831">
        <v>19</v>
      </c>
      <c r="S6831" t="s">
        <v>9256</v>
      </c>
      <c r="T6831" t="s">
        <v>9264</v>
      </c>
      <c r="U6831" t="s">
        <v>9282</v>
      </c>
      <c r="V6831" t="str" cm="1">
        <f t="array" ref="V6831">_xlfn.IFS(Hospital_Emergency_Room_Data[[#This Row],[Day]]&lt;=10,"Start(1-10)",Hospital_Emergency_Room_Data[[#This Row],[Day]]&lt;=20,"Middle(11-20)",Hospital_Emergency_Room_Data[[#This Row],[Day]]&gt;20,"End(21-30)")</f>
        <v>End(21-30)</v>
      </c>
    </row>
    <row r="6832" spans="1:22">
      <c r="A6832">
        <v>501210272</v>
      </c>
      <c r="B6832" t="s">
        <v>6834</v>
      </c>
      <c r="C6832" s="1">
        <v>45454</v>
      </c>
      <c r="D6832" t="str">
        <f>TEXT(Hospital_Emergency_Room_Data[[#This Row],[Patient Admission Date]],"mmm")</f>
        <v>Jun</v>
      </c>
      <c r="E6832">
        <f>YEAR(Hospital_Emergency_Room_Data[[#This Row],[Patient Admission Date]])</f>
        <v>2024</v>
      </c>
      <c r="F6832" s="2">
        <v>3.472222222222222E-3</v>
      </c>
      <c r="G6832" s="8" t="str">
        <f>TEXT(Hospital_Emergency_Room_Data[[#This Row],[Patient Admission Date]],"dddd")</f>
        <v>Tuesday</v>
      </c>
      <c r="H6832" t="s">
        <v>41</v>
      </c>
      <c r="I6832">
        <v>43</v>
      </c>
      <c r="J6832" s="5" t="s">
        <v>9223</v>
      </c>
      <c r="K6832" t="s">
        <v>8</v>
      </c>
      <c r="L6832" t="s">
        <v>9281</v>
      </c>
      <c r="M6832" t="s">
        <v>9210</v>
      </c>
      <c r="O6832">
        <v>18</v>
      </c>
      <c r="P6832" t="s">
        <v>9226</v>
      </c>
      <c r="Q6832">
        <v>11</v>
      </c>
      <c r="R6832">
        <v>0</v>
      </c>
      <c r="S6832" t="s">
        <v>9258</v>
      </c>
      <c r="T6832" t="s">
        <v>9265</v>
      </c>
      <c r="U6832" t="s">
        <v>9282</v>
      </c>
      <c r="V6832" t="str" cm="1">
        <f t="array" ref="V6832">_xlfn.IFS(Hospital_Emergency_Room_Data[[#This Row],[Day]]&lt;=10,"Start(1-10)",Hospital_Emergency_Room_Data[[#This Row],[Day]]&lt;=20,"Middle(11-20)",Hospital_Emergency_Room_Data[[#This Row],[Day]]&gt;20,"End(21-30)")</f>
        <v>Middle(11-20)</v>
      </c>
    </row>
    <row r="6833" spans="1:22">
      <c r="A6833">
        <v>773469525</v>
      </c>
      <c r="B6833" t="s">
        <v>6835</v>
      </c>
      <c r="C6833" s="1">
        <v>45392</v>
      </c>
      <c r="D6833" t="str">
        <f>TEXT(Hospital_Emergency_Room_Data[[#This Row],[Patient Admission Date]],"mmm")</f>
        <v>Apr</v>
      </c>
      <c r="E6833">
        <f>YEAR(Hospital_Emergency_Room_Data[[#This Row],[Patient Admission Date]])</f>
        <v>2024</v>
      </c>
      <c r="F6833" s="2">
        <v>0.38472222222222224</v>
      </c>
      <c r="G6833" s="8" t="str">
        <f>TEXT(Hospital_Emergency_Room_Data[[#This Row],[Patient Admission Date]],"dddd")</f>
        <v>Wednesday</v>
      </c>
      <c r="H6833" t="s">
        <v>41</v>
      </c>
      <c r="I6833">
        <v>5</v>
      </c>
      <c r="J6833" s="5" t="s">
        <v>9221</v>
      </c>
      <c r="K6833" t="s">
        <v>8</v>
      </c>
      <c r="L6833" t="s">
        <v>9281</v>
      </c>
      <c r="M6833" t="s">
        <v>9210</v>
      </c>
      <c r="O6833">
        <v>30</v>
      </c>
      <c r="P6833" t="s">
        <v>9225</v>
      </c>
      <c r="Q6833">
        <v>10</v>
      </c>
      <c r="R6833">
        <v>9</v>
      </c>
      <c r="S6833" t="s">
        <v>9255</v>
      </c>
      <c r="T6833" t="s">
        <v>9265</v>
      </c>
      <c r="U6833" t="s">
        <v>9282</v>
      </c>
      <c r="V6833" t="str" cm="1">
        <f t="array" ref="V6833">_xlfn.IFS(Hospital_Emergency_Room_Data[[#This Row],[Day]]&lt;=10,"Start(1-10)",Hospital_Emergency_Room_Data[[#This Row],[Day]]&lt;=20,"Middle(11-20)",Hospital_Emergency_Room_Data[[#This Row],[Day]]&gt;20,"End(21-30)")</f>
        <v>Start(1-10)</v>
      </c>
    </row>
    <row r="6834" spans="1:22">
      <c r="A6834">
        <v>496613989</v>
      </c>
      <c r="B6834" t="s">
        <v>6836</v>
      </c>
      <c r="C6834" s="1">
        <v>45394</v>
      </c>
      <c r="D6834" t="str">
        <f>TEXT(Hospital_Emergency_Room_Data[[#This Row],[Patient Admission Date]],"mmm")</f>
        <v>Apr</v>
      </c>
      <c r="E6834">
        <f>YEAR(Hospital_Emergency_Room_Data[[#This Row],[Patient Admission Date]])</f>
        <v>2024</v>
      </c>
      <c r="F6834" s="2">
        <v>0.11041666666666666</v>
      </c>
      <c r="G6834" s="8" t="str">
        <f>TEXT(Hospital_Emergency_Room_Data[[#This Row],[Patient Admission Date]],"dddd")</f>
        <v>Friday</v>
      </c>
      <c r="H6834" t="s">
        <v>41</v>
      </c>
      <c r="I6834">
        <v>23</v>
      </c>
      <c r="J6834" s="5" t="s">
        <v>9220</v>
      </c>
      <c r="K6834" t="s">
        <v>8</v>
      </c>
      <c r="L6834" t="s">
        <v>9281</v>
      </c>
      <c r="M6834" t="s">
        <v>9210</v>
      </c>
      <c r="O6834">
        <v>33</v>
      </c>
      <c r="P6834" t="s">
        <v>9225</v>
      </c>
      <c r="Q6834">
        <v>12</v>
      </c>
      <c r="R6834">
        <v>2</v>
      </c>
      <c r="S6834" t="s">
        <v>9258</v>
      </c>
      <c r="T6834" t="s">
        <v>9265</v>
      </c>
      <c r="U6834" t="s">
        <v>9300</v>
      </c>
      <c r="V6834" t="str" cm="1">
        <f t="array" ref="V6834">_xlfn.IFS(Hospital_Emergency_Room_Data[[#This Row],[Day]]&lt;=10,"Start(1-10)",Hospital_Emergency_Room_Data[[#This Row],[Day]]&lt;=20,"Middle(11-20)",Hospital_Emergency_Room_Data[[#This Row],[Day]]&gt;20,"End(21-30)")</f>
        <v>Middle(11-20)</v>
      </c>
    </row>
    <row r="6835" spans="1:22">
      <c r="A6835">
        <v>487777085</v>
      </c>
      <c r="B6835" t="s">
        <v>6837</v>
      </c>
      <c r="C6835" s="1">
        <v>45378</v>
      </c>
      <c r="D6835" t="str">
        <f>TEXT(Hospital_Emergency_Room_Data[[#This Row],[Patient Admission Date]],"mmm")</f>
        <v>Mar</v>
      </c>
      <c r="E6835">
        <f>YEAR(Hospital_Emergency_Room_Data[[#This Row],[Patient Admission Date]])</f>
        <v>2024</v>
      </c>
      <c r="F6835" s="2">
        <v>0.65763888888888888</v>
      </c>
      <c r="G6835" s="8" t="str">
        <f>TEXT(Hospital_Emergency_Room_Data[[#This Row],[Patient Admission Date]],"dddd")</f>
        <v>Wednesday</v>
      </c>
      <c r="H6835" t="s">
        <v>41</v>
      </c>
      <c r="I6835">
        <v>35</v>
      </c>
      <c r="J6835" s="5" t="s">
        <v>9223</v>
      </c>
      <c r="K6835" t="s">
        <v>8</v>
      </c>
      <c r="L6835" t="s">
        <v>9281</v>
      </c>
      <c r="M6835" t="s">
        <v>9210</v>
      </c>
      <c r="O6835">
        <v>36</v>
      </c>
      <c r="P6835" t="s">
        <v>9225</v>
      </c>
      <c r="Q6835">
        <v>27</v>
      </c>
      <c r="R6835">
        <v>15</v>
      </c>
      <c r="S6835" t="s">
        <v>9257</v>
      </c>
      <c r="T6835" t="s">
        <v>9264</v>
      </c>
      <c r="U6835" t="s">
        <v>9300</v>
      </c>
      <c r="V6835" t="str" cm="1">
        <f t="array" ref="V6835">_xlfn.IFS(Hospital_Emergency_Room_Data[[#This Row],[Day]]&lt;=10,"Start(1-10)",Hospital_Emergency_Room_Data[[#This Row],[Day]]&lt;=20,"Middle(11-20)",Hospital_Emergency_Room_Data[[#This Row],[Day]]&gt;20,"End(21-30)")</f>
        <v>End(21-30)</v>
      </c>
    </row>
    <row r="6836" spans="1:22">
      <c r="A6836">
        <v>787637727</v>
      </c>
      <c r="B6836" t="s">
        <v>6838</v>
      </c>
      <c r="C6836" s="1">
        <v>45533</v>
      </c>
      <c r="D6836" t="str">
        <f>TEXT(Hospital_Emergency_Room_Data[[#This Row],[Patient Admission Date]],"mmm")</f>
        <v>Aug</v>
      </c>
      <c r="E6836">
        <f>YEAR(Hospital_Emergency_Room_Data[[#This Row],[Patient Admission Date]])</f>
        <v>2024</v>
      </c>
      <c r="F6836" s="2">
        <v>0.51527777777777772</v>
      </c>
      <c r="G6836" s="8" t="str">
        <f>TEXT(Hospital_Emergency_Room_Data[[#This Row],[Patient Admission Date]],"dddd")</f>
        <v>Thursday</v>
      </c>
      <c r="H6836" t="s">
        <v>41</v>
      </c>
      <c r="I6836">
        <v>64</v>
      </c>
      <c r="J6836" s="5" t="s">
        <v>9217</v>
      </c>
      <c r="K6836" t="s">
        <v>8</v>
      </c>
      <c r="L6836" t="s">
        <v>9281</v>
      </c>
      <c r="M6836" t="s">
        <v>9210</v>
      </c>
      <c r="O6836">
        <v>40</v>
      </c>
      <c r="P6836" t="s">
        <v>9225</v>
      </c>
      <c r="Q6836">
        <v>29</v>
      </c>
      <c r="R6836">
        <v>12</v>
      </c>
      <c r="S6836" t="s">
        <v>9257</v>
      </c>
      <c r="T6836" t="s">
        <v>9264</v>
      </c>
      <c r="U6836" t="s">
        <v>9300</v>
      </c>
      <c r="V6836" t="str" cm="1">
        <f t="array" ref="V6836">_xlfn.IFS(Hospital_Emergency_Room_Data[[#This Row],[Day]]&lt;=10,"Start(1-10)",Hospital_Emergency_Room_Data[[#This Row],[Day]]&lt;=20,"Middle(11-20)",Hospital_Emergency_Room_Data[[#This Row],[Day]]&gt;20,"End(21-30)")</f>
        <v>End(21-30)</v>
      </c>
    </row>
    <row r="6837" spans="1:22">
      <c r="A6837">
        <v>403034234</v>
      </c>
      <c r="B6837" t="s">
        <v>6839</v>
      </c>
      <c r="C6837" s="1">
        <v>45258</v>
      </c>
      <c r="D6837" t="str">
        <f>TEXT(Hospital_Emergency_Room_Data[[#This Row],[Patient Admission Date]],"mmm")</f>
        <v>Nov</v>
      </c>
      <c r="E6837">
        <f>YEAR(Hospital_Emergency_Room_Data[[#This Row],[Patient Admission Date]])</f>
        <v>2023</v>
      </c>
      <c r="F6837" s="2">
        <v>0.30416666666666664</v>
      </c>
      <c r="G6837" s="8" t="str">
        <f>TEXT(Hospital_Emergency_Room_Data[[#This Row],[Patient Admission Date]],"dddd")</f>
        <v>Tuesday</v>
      </c>
      <c r="H6837" t="s">
        <v>41</v>
      </c>
      <c r="I6837">
        <v>73</v>
      </c>
      <c r="J6837" s="5" t="s">
        <v>9222</v>
      </c>
      <c r="K6837" t="s">
        <v>8</v>
      </c>
      <c r="L6837" t="s">
        <v>9281</v>
      </c>
      <c r="M6837" t="s">
        <v>9210</v>
      </c>
      <c r="O6837">
        <v>42</v>
      </c>
      <c r="P6837" t="s">
        <v>9225</v>
      </c>
      <c r="Q6837">
        <v>28</v>
      </c>
      <c r="R6837">
        <v>7</v>
      </c>
      <c r="S6837" t="s">
        <v>9255</v>
      </c>
      <c r="T6837" t="s">
        <v>9264</v>
      </c>
      <c r="U6837" t="s">
        <v>9300</v>
      </c>
      <c r="V6837" t="str" cm="1">
        <f t="array" ref="V6837">_xlfn.IFS(Hospital_Emergency_Room_Data[[#This Row],[Day]]&lt;=10,"Start(1-10)",Hospital_Emergency_Room_Data[[#This Row],[Day]]&lt;=20,"Middle(11-20)",Hospital_Emergency_Room_Data[[#This Row],[Day]]&gt;20,"End(21-30)")</f>
        <v>End(21-30)</v>
      </c>
    </row>
    <row r="6838" spans="1:22">
      <c r="A6838">
        <v>241490565</v>
      </c>
      <c r="B6838" t="s">
        <v>6840</v>
      </c>
      <c r="C6838" s="1">
        <v>45036</v>
      </c>
      <c r="D6838" t="str">
        <f>TEXT(Hospital_Emergency_Room_Data[[#This Row],[Patient Admission Date]],"mmm")</f>
        <v>Apr</v>
      </c>
      <c r="E6838">
        <f>YEAR(Hospital_Emergency_Room_Data[[#This Row],[Patient Admission Date]])</f>
        <v>2023</v>
      </c>
      <c r="F6838" s="2">
        <v>0.32777777777777778</v>
      </c>
      <c r="G6838" s="8" t="str">
        <f>TEXT(Hospital_Emergency_Room_Data[[#This Row],[Patient Admission Date]],"dddd")</f>
        <v>Thursday</v>
      </c>
      <c r="H6838" t="s">
        <v>41</v>
      </c>
      <c r="I6838">
        <v>11</v>
      </c>
      <c r="J6838" s="5" t="s">
        <v>9221</v>
      </c>
      <c r="K6838" t="s">
        <v>8</v>
      </c>
      <c r="L6838" t="s">
        <v>9281</v>
      </c>
      <c r="M6838" t="s">
        <v>9210</v>
      </c>
      <c r="O6838">
        <v>53</v>
      </c>
      <c r="P6838" t="s">
        <v>9225</v>
      </c>
      <c r="Q6838">
        <v>20</v>
      </c>
      <c r="R6838">
        <v>7</v>
      </c>
      <c r="S6838" t="s">
        <v>9255</v>
      </c>
      <c r="T6838" t="s">
        <v>9262</v>
      </c>
      <c r="U6838" t="s">
        <v>9283</v>
      </c>
      <c r="V6838" t="str" cm="1">
        <f t="array" ref="V6838">_xlfn.IFS(Hospital_Emergency_Room_Data[[#This Row],[Day]]&lt;=10,"Start(1-10)",Hospital_Emergency_Room_Data[[#This Row],[Day]]&lt;=20,"Middle(11-20)",Hospital_Emergency_Room_Data[[#This Row],[Day]]&gt;20,"End(21-30)")</f>
        <v>Middle(11-20)</v>
      </c>
    </row>
    <row r="6839" spans="1:22">
      <c r="A6839">
        <v>753028581</v>
      </c>
      <c r="B6839" t="s">
        <v>6841</v>
      </c>
      <c r="C6839" s="1">
        <v>45583</v>
      </c>
      <c r="D6839" t="str">
        <f>TEXT(Hospital_Emergency_Room_Data[[#This Row],[Patient Admission Date]],"mmm")</f>
        <v>Oct</v>
      </c>
      <c r="E6839">
        <f>YEAR(Hospital_Emergency_Room_Data[[#This Row],[Patient Admission Date]])</f>
        <v>2024</v>
      </c>
      <c r="F6839" s="2">
        <v>8.3333333333333329E-2</v>
      </c>
      <c r="G6839" s="8" t="str">
        <f>TEXT(Hospital_Emergency_Room_Data[[#This Row],[Patient Admission Date]],"dddd")</f>
        <v>Friday</v>
      </c>
      <c r="H6839" t="s">
        <v>41</v>
      </c>
      <c r="I6839">
        <v>74</v>
      </c>
      <c r="J6839" s="5" t="s">
        <v>9222</v>
      </c>
      <c r="K6839" t="s">
        <v>8</v>
      </c>
      <c r="L6839" t="s">
        <v>9281</v>
      </c>
      <c r="M6839" t="s">
        <v>9210</v>
      </c>
      <c r="O6839">
        <v>53</v>
      </c>
      <c r="P6839" t="s">
        <v>9225</v>
      </c>
      <c r="Q6839">
        <v>18</v>
      </c>
      <c r="R6839">
        <v>2</v>
      </c>
      <c r="S6839" t="s">
        <v>9258</v>
      </c>
      <c r="T6839" t="s">
        <v>9262</v>
      </c>
      <c r="U6839" t="s">
        <v>9283</v>
      </c>
      <c r="V6839" t="str" cm="1">
        <f t="array" ref="V6839">_xlfn.IFS(Hospital_Emergency_Room_Data[[#This Row],[Day]]&lt;=10,"Start(1-10)",Hospital_Emergency_Room_Data[[#This Row],[Day]]&lt;=20,"Middle(11-20)",Hospital_Emergency_Room_Data[[#This Row],[Day]]&gt;20,"End(21-30)")</f>
        <v>Middle(11-20)</v>
      </c>
    </row>
    <row r="6840" spans="1:22">
      <c r="A6840">
        <v>638048066</v>
      </c>
      <c r="B6840" t="s">
        <v>6842</v>
      </c>
      <c r="C6840" s="1">
        <v>45290</v>
      </c>
      <c r="D6840" t="str">
        <f>TEXT(Hospital_Emergency_Room_Data[[#This Row],[Patient Admission Date]],"mmm")</f>
        <v>Dec</v>
      </c>
      <c r="E6840">
        <f>YEAR(Hospital_Emergency_Room_Data[[#This Row],[Patient Admission Date]])</f>
        <v>2023</v>
      </c>
      <c r="F6840" s="2">
        <v>0.34444444444444444</v>
      </c>
      <c r="G6840" s="8" t="str">
        <f>TEXT(Hospital_Emergency_Room_Data[[#This Row],[Patient Admission Date]],"dddd")</f>
        <v>Saturday</v>
      </c>
      <c r="H6840" t="s">
        <v>41</v>
      </c>
      <c r="I6840">
        <v>63</v>
      </c>
      <c r="J6840" s="5" t="s">
        <v>9217</v>
      </c>
      <c r="K6840" t="s">
        <v>8</v>
      </c>
      <c r="L6840" t="s">
        <v>9281</v>
      </c>
      <c r="M6840" t="s">
        <v>9210</v>
      </c>
      <c r="O6840">
        <v>11</v>
      </c>
      <c r="P6840" t="s">
        <v>9226</v>
      </c>
      <c r="Q6840">
        <v>30</v>
      </c>
      <c r="R6840">
        <v>8</v>
      </c>
      <c r="S6840" t="s">
        <v>9255</v>
      </c>
      <c r="T6840" t="s">
        <v>9264</v>
      </c>
      <c r="U6840" t="s">
        <v>9282</v>
      </c>
      <c r="V6840" t="str" cm="1">
        <f t="array" ref="V6840">_xlfn.IFS(Hospital_Emergency_Room_Data[[#This Row],[Day]]&lt;=10,"Start(1-10)",Hospital_Emergency_Room_Data[[#This Row],[Day]]&lt;=20,"Middle(11-20)",Hospital_Emergency_Room_Data[[#This Row],[Day]]&gt;20,"End(21-30)")</f>
        <v>End(21-30)</v>
      </c>
    </row>
    <row r="6841" spans="1:22">
      <c r="A6841">
        <v>650243956</v>
      </c>
      <c r="B6841" t="s">
        <v>6843</v>
      </c>
      <c r="C6841" s="1">
        <v>45343</v>
      </c>
      <c r="D6841" t="str">
        <f>TEXT(Hospital_Emergency_Room_Data[[#This Row],[Patient Admission Date]],"mmm")</f>
        <v>Feb</v>
      </c>
      <c r="E6841">
        <f>YEAR(Hospital_Emergency_Room_Data[[#This Row],[Patient Admission Date]])</f>
        <v>2024</v>
      </c>
      <c r="F6841" s="2">
        <v>0.74652777777777779</v>
      </c>
      <c r="G6841" s="8" t="str">
        <f>TEXT(Hospital_Emergency_Room_Data[[#This Row],[Patient Admission Date]],"dddd")</f>
        <v>Wednesday</v>
      </c>
      <c r="H6841" t="s">
        <v>41</v>
      </c>
      <c r="I6841">
        <v>58</v>
      </c>
      <c r="J6841" s="5" t="s">
        <v>9219</v>
      </c>
      <c r="K6841" t="s">
        <v>8</v>
      </c>
      <c r="L6841" t="s">
        <v>9281</v>
      </c>
      <c r="M6841" t="s">
        <v>9210</v>
      </c>
      <c r="O6841">
        <v>24</v>
      </c>
      <c r="P6841" t="s">
        <v>9226</v>
      </c>
      <c r="Q6841">
        <v>21</v>
      </c>
      <c r="R6841">
        <v>17</v>
      </c>
      <c r="S6841" t="s">
        <v>9257</v>
      </c>
      <c r="T6841" t="s">
        <v>9262</v>
      </c>
      <c r="U6841" t="s">
        <v>9282</v>
      </c>
      <c r="V6841" t="str" cm="1">
        <f t="array" ref="V6841">_xlfn.IFS(Hospital_Emergency_Room_Data[[#This Row],[Day]]&lt;=10,"Start(1-10)",Hospital_Emergency_Room_Data[[#This Row],[Day]]&lt;=20,"Middle(11-20)",Hospital_Emergency_Room_Data[[#This Row],[Day]]&gt;20,"End(21-30)")</f>
        <v>End(21-30)</v>
      </c>
    </row>
    <row r="6842" spans="1:22">
      <c r="A6842">
        <v>295708330</v>
      </c>
      <c r="B6842" t="s">
        <v>6844</v>
      </c>
      <c r="C6842" s="1">
        <v>45093</v>
      </c>
      <c r="D6842" t="str">
        <f>TEXT(Hospital_Emergency_Room_Data[[#This Row],[Patient Admission Date]],"mmm")</f>
        <v>Jun</v>
      </c>
      <c r="E6842">
        <f>YEAR(Hospital_Emergency_Room_Data[[#This Row],[Patient Admission Date]])</f>
        <v>2023</v>
      </c>
      <c r="F6842" s="2">
        <v>0.88194444444444442</v>
      </c>
      <c r="G6842" s="8" t="str">
        <f>TEXT(Hospital_Emergency_Room_Data[[#This Row],[Patient Admission Date]],"dddd")</f>
        <v>Friday</v>
      </c>
      <c r="H6842" t="s">
        <v>41</v>
      </c>
      <c r="I6842">
        <v>58</v>
      </c>
      <c r="J6842" s="5" t="s">
        <v>9219</v>
      </c>
      <c r="K6842" t="s">
        <v>8</v>
      </c>
      <c r="L6842" t="s">
        <v>9281</v>
      </c>
      <c r="M6842" t="s">
        <v>9210</v>
      </c>
      <c r="O6842">
        <v>25</v>
      </c>
      <c r="P6842" t="s">
        <v>9226</v>
      </c>
      <c r="Q6842">
        <v>16</v>
      </c>
      <c r="R6842">
        <v>21</v>
      </c>
      <c r="S6842" t="s">
        <v>9256</v>
      </c>
      <c r="T6842" t="s">
        <v>9262</v>
      </c>
      <c r="U6842" t="s">
        <v>9282</v>
      </c>
      <c r="V6842" t="str" cm="1">
        <f t="array" ref="V6842">_xlfn.IFS(Hospital_Emergency_Room_Data[[#This Row],[Day]]&lt;=10,"Start(1-10)",Hospital_Emergency_Room_Data[[#This Row],[Day]]&lt;=20,"Middle(11-20)",Hospital_Emergency_Room_Data[[#This Row],[Day]]&gt;20,"End(21-30)")</f>
        <v>Middle(11-20)</v>
      </c>
    </row>
    <row r="6843" spans="1:22">
      <c r="A6843">
        <v>121614569</v>
      </c>
      <c r="B6843" t="s">
        <v>6845</v>
      </c>
      <c r="C6843" s="1">
        <v>45241</v>
      </c>
      <c r="D6843" t="str">
        <f>TEXT(Hospital_Emergency_Room_Data[[#This Row],[Patient Admission Date]],"mmm")</f>
        <v>Nov</v>
      </c>
      <c r="E6843">
        <f>YEAR(Hospital_Emergency_Room_Data[[#This Row],[Patient Admission Date]])</f>
        <v>2023</v>
      </c>
      <c r="F6843" s="2">
        <v>0.59583333333333333</v>
      </c>
      <c r="G6843" s="8" t="str">
        <f>TEXT(Hospital_Emergency_Room_Data[[#This Row],[Patient Admission Date]],"dddd")</f>
        <v>Saturday</v>
      </c>
      <c r="H6843" t="s">
        <v>41</v>
      </c>
      <c r="I6843">
        <v>67</v>
      </c>
      <c r="J6843" s="5" t="s">
        <v>9217</v>
      </c>
      <c r="K6843" t="s">
        <v>8</v>
      </c>
      <c r="L6843" t="s">
        <v>9281</v>
      </c>
      <c r="M6843" t="s">
        <v>9210</v>
      </c>
      <c r="O6843">
        <v>28</v>
      </c>
      <c r="P6843" t="s">
        <v>9226</v>
      </c>
      <c r="Q6843">
        <v>11</v>
      </c>
      <c r="R6843">
        <v>14</v>
      </c>
      <c r="S6843" t="s">
        <v>9257</v>
      </c>
      <c r="T6843" t="s">
        <v>9265</v>
      </c>
      <c r="U6843" t="s">
        <v>9282</v>
      </c>
      <c r="V6843" t="str" cm="1">
        <f t="array" ref="V6843">_xlfn.IFS(Hospital_Emergency_Room_Data[[#This Row],[Day]]&lt;=10,"Start(1-10)",Hospital_Emergency_Room_Data[[#This Row],[Day]]&lt;=20,"Middle(11-20)",Hospital_Emergency_Room_Data[[#This Row],[Day]]&gt;20,"End(21-30)")</f>
        <v>Middle(11-20)</v>
      </c>
    </row>
    <row r="6844" spans="1:22">
      <c r="A6844">
        <v>386580850</v>
      </c>
      <c r="B6844" t="s">
        <v>6846</v>
      </c>
      <c r="C6844" s="1">
        <v>45392</v>
      </c>
      <c r="D6844" t="str">
        <f>TEXT(Hospital_Emergency_Room_Data[[#This Row],[Patient Admission Date]],"mmm")</f>
        <v>Apr</v>
      </c>
      <c r="E6844">
        <f>YEAR(Hospital_Emergency_Room_Data[[#This Row],[Patient Admission Date]])</f>
        <v>2024</v>
      </c>
      <c r="F6844" s="2">
        <v>7.9166666666666663E-2</v>
      </c>
      <c r="G6844" s="8" t="str">
        <f>TEXT(Hospital_Emergency_Room_Data[[#This Row],[Patient Admission Date]],"dddd")</f>
        <v>Wednesday</v>
      </c>
      <c r="H6844" t="s">
        <v>41</v>
      </c>
      <c r="I6844">
        <v>47</v>
      </c>
      <c r="J6844" s="5" t="s">
        <v>9219</v>
      </c>
      <c r="K6844" t="s">
        <v>8</v>
      </c>
      <c r="L6844" t="s">
        <v>9281</v>
      </c>
      <c r="M6844" t="s">
        <v>9210</v>
      </c>
      <c r="O6844">
        <v>29</v>
      </c>
      <c r="P6844" t="s">
        <v>9226</v>
      </c>
      <c r="Q6844">
        <v>10</v>
      </c>
      <c r="R6844">
        <v>1</v>
      </c>
      <c r="S6844" t="s">
        <v>9258</v>
      </c>
      <c r="T6844" t="s">
        <v>9265</v>
      </c>
      <c r="U6844" t="s">
        <v>9282</v>
      </c>
      <c r="V6844" t="str" cm="1">
        <f t="array" ref="V6844">_xlfn.IFS(Hospital_Emergency_Room_Data[[#This Row],[Day]]&lt;=10,"Start(1-10)",Hospital_Emergency_Room_Data[[#This Row],[Day]]&lt;=20,"Middle(11-20)",Hospital_Emergency_Room_Data[[#This Row],[Day]]&gt;20,"End(21-30)")</f>
        <v>Start(1-10)</v>
      </c>
    </row>
    <row r="6845" spans="1:22">
      <c r="A6845">
        <v>705468327</v>
      </c>
      <c r="B6845" t="s">
        <v>6847</v>
      </c>
      <c r="C6845" s="1">
        <v>45040</v>
      </c>
      <c r="D6845" t="str">
        <f>TEXT(Hospital_Emergency_Room_Data[[#This Row],[Patient Admission Date]],"mmm")</f>
        <v>Apr</v>
      </c>
      <c r="E6845">
        <f>YEAR(Hospital_Emergency_Room_Data[[#This Row],[Patient Admission Date]])</f>
        <v>2023</v>
      </c>
      <c r="F6845" s="2">
        <v>0.61111111111111116</v>
      </c>
      <c r="G6845" s="8" t="str">
        <f>TEXT(Hospital_Emergency_Room_Data[[#This Row],[Patient Admission Date]],"dddd")</f>
        <v>Monday</v>
      </c>
      <c r="H6845" t="s">
        <v>41</v>
      </c>
      <c r="I6845">
        <v>36</v>
      </c>
      <c r="J6845" s="5" t="s">
        <v>9223</v>
      </c>
      <c r="K6845" t="s">
        <v>8</v>
      </c>
      <c r="L6845" t="s">
        <v>9281</v>
      </c>
      <c r="M6845" t="s">
        <v>9210</v>
      </c>
      <c r="O6845">
        <v>30</v>
      </c>
      <c r="P6845" t="s">
        <v>9225</v>
      </c>
      <c r="Q6845">
        <v>24</v>
      </c>
      <c r="R6845">
        <v>14</v>
      </c>
      <c r="S6845" t="s">
        <v>9257</v>
      </c>
      <c r="T6845" t="s">
        <v>9264</v>
      </c>
      <c r="U6845" t="s">
        <v>9282</v>
      </c>
      <c r="V6845" t="str" cm="1">
        <f t="array" ref="V6845">_xlfn.IFS(Hospital_Emergency_Room_Data[[#This Row],[Day]]&lt;=10,"Start(1-10)",Hospital_Emergency_Room_Data[[#This Row],[Day]]&lt;=20,"Middle(11-20)",Hospital_Emergency_Room_Data[[#This Row],[Day]]&gt;20,"End(21-30)")</f>
        <v>End(21-30)</v>
      </c>
    </row>
    <row r="6846" spans="1:22">
      <c r="A6846">
        <v>209373439</v>
      </c>
      <c r="B6846" t="s">
        <v>6848</v>
      </c>
      <c r="C6846" s="1">
        <v>45282</v>
      </c>
      <c r="D6846" t="str">
        <f>TEXT(Hospital_Emergency_Room_Data[[#This Row],[Patient Admission Date]],"mmm")</f>
        <v>Dec</v>
      </c>
      <c r="E6846">
        <f>YEAR(Hospital_Emergency_Room_Data[[#This Row],[Patient Admission Date]])</f>
        <v>2023</v>
      </c>
      <c r="F6846" s="2">
        <v>2.7083333333333334E-2</v>
      </c>
      <c r="G6846" s="8" t="str">
        <f>TEXT(Hospital_Emergency_Room_Data[[#This Row],[Patient Admission Date]],"dddd")</f>
        <v>Friday</v>
      </c>
      <c r="H6846" t="s">
        <v>41</v>
      </c>
      <c r="I6846">
        <v>10</v>
      </c>
      <c r="J6846" s="5" t="s">
        <v>9221</v>
      </c>
      <c r="K6846" t="s">
        <v>8</v>
      </c>
      <c r="L6846" t="s">
        <v>9281</v>
      </c>
      <c r="M6846" t="s">
        <v>9210</v>
      </c>
      <c r="O6846">
        <v>33</v>
      </c>
      <c r="P6846" t="s">
        <v>9225</v>
      </c>
      <c r="Q6846">
        <v>22</v>
      </c>
      <c r="R6846">
        <v>0</v>
      </c>
      <c r="S6846" t="s">
        <v>9258</v>
      </c>
      <c r="T6846" t="s">
        <v>9264</v>
      </c>
      <c r="U6846" t="s">
        <v>9300</v>
      </c>
      <c r="V6846" t="str" cm="1">
        <f t="array" ref="V6846">_xlfn.IFS(Hospital_Emergency_Room_Data[[#This Row],[Day]]&lt;=10,"Start(1-10)",Hospital_Emergency_Room_Data[[#This Row],[Day]]&lt;=20,"Middle(11-20)",Hospital_Emergency_Room_Data[[#This Row],[Day]]&gt;20,"End(21-30)")</f>
        <v>End(21-30)</v>
      </c>
    </row>
    <row r="6847" spans="1:22">
      <c r="A6847">
        <v>835987545</v>
      </c>
      <c r="B6847" t="s">
        <v>6849</v>
      </c>
      <c r="C6847" s="1">
        <v>45546</v>
      </c>
      <c r="D6847" t="str">
        <f>TEXT(Hospital_Emergency_Room_Data[[#This Row],[Patient Admission Date]],"mmm")</f>
        <v>Sep</v>
      </c>
      <c r="E6847">
        <f>YEAR(Hospital_Emergency_Room_Data[[#This Row],[Patient Admission Date]])</f>
        <v>2024</v>
      </c>
      <c r="F6847" s="2">
        <v>0.85069444444444442</v>
      </c>
      <c r="G6847" s="8" t="str">
        <f>TEXT(Hospital_Emergency_Room_Data[[#This Row],[Patient Admission Date]],"dddd")</f>
        <v>Wednesday</v>
      </c>
      <c r="H6847" t="s">
        <v>41</v>
      </c>
      <c r="I6847">
        <v>71</v>
      </c>
      <c r="J6847" s="5" t="s">
        <v>9222</v>
      </c>
      <c r="K6847" t="s">
        <v>8</v>
      </c>
      <c r="L6847" t="s">
        <v>9281</v>
      </c>
      <c r="M6847" t="s">
        <v>9210</v>
      </c>
      <c r="O6847">
        <v>45</v>
      </c>
      <c r="P6847" t="s">
        <v>9225</v>
      </c>
      <c r="Q6847">
        <v>11</v>
      </c>
      <c r="R6847">
        <v>20</v>
      </c>
      <c r="S6847" t="s">
        <v>9256</v>
      </c>
      <c r="T6847" t="s">
        <v>9265</v>
      </c>
      <c r="U6847" t="s">
        <v>9300</v>
      </c>
      <c r="V6847" t="str" cm="1">
        <f t="array" ref="V6847">_xlfn.IFS(Hospital_Emergency_Room_Data[[#This Row],[Day]]&lt;=10,"Start(1-10)",Hospital_Emergency_Room_Data[[#This Row],[Day]]&lt;=20,"Middle(11-20)",Hospital_Emergency_Room_Data[[#This Row],[Day]]&gt;20,"End(21-30)")</f>
        <v>Middle(11-20)</v>
      </c>
    </row>
    <row r="6848" spans="1:22">
      <c r="A6848">
        <v>421246442</v>
      </c>
      <c r="B6848" t="s">
        <v>6850</v>
      </c>
      <c r="C6848" s="1">
        <v>45330</v>
      </c>
      <c r="D6848" t="str">
        <f>TEXT(Hospital_Emergency_Room_Data[[#This Row],[Patient Admission Date]],"mmm")</f>
        <v>Feb</v>
      </c>
      <c r="E6848">
        <f>YEAR(Hospital_Emergency_Room_Data[[#This Row],[Patient Admission Date]])</f>
        <v>2024</v>
      </c>
      <c r="F6848" s="2">
        <v>0.99930555555555556</v>
      </c>
      <c r="G6848" s="8" t="str">
        <f>TEXT(Hospital_Emergency_Room_Data[[#This Row],[Patient Admission Date]],"dddd")</f>
        <v>Thursday</v>
      </c>
      <c r="H6848" t="s">
        <v>41</v>
      </c>
      <c r="I6848">
        <v>36</v>
      </c>
      <c r="J6848" s="5" t="s">
        <v>9223</v>
      </c>
      <c r="K6848" t="s">
        <v>8</v>
      </c>
      <c r="L6848" t="s">
        <v>9281</v>
      </c>
      <c r="M6848" t="s">
        <v>9210</v>
      </c>
      <c r="O6848">
        <v>49</v>
      </c>
      <c r="P6848" t="s">
        <v>9225</v>
      </c>
      <c r="Q6848">
        <v>8</v>
      </c>
      <c r="R6848">
        <v>23</v>
      </c>
      <c r="S6848" t="s">
        <v>9256</v>
      </c>
      <c r="T6848" t="s">
        <v>9265</v>
      </c>
      <c r="U6848" t="s">
        <v>9283</v>
      </c>
      <c r="V6848" t="str" cm="1">
        <f t="array" ref="V6848">_xlfn.IFS(Hospital_Emergency_Room_Data[[#This Row],[Day]]&lt;=10,"Start(1-10)",Hospital_Emergency_Room_Data[[#This Row],[Day]]&lt;=20,"Middle(11-20)",Hospital_Emergency_Room_Data[[#This Row],[Day]]&gt;20,"End(21-30)")</f>
        <v>Start(1-10)</v>
      </c>
    </row>
    <row r="6849" spans="1:22">
      <c r="A6849">
        <v>780081040</v>
      </c>
      <c r="B6849" t="s">
        <v>6851</v>
      </c>
      <c r="C6849" s="1">
        <v>45186</v>
      </c>
      <c r="D6849" t="str">
        <f>TEXT(Hospital_Emergency_Room_Data[[#This Row],[Patient Admission Date]],"mmm")</f>
        <v>Sep</v>
      </c>
      <c r="E6849">
        <f>YEAR(Hospital_Emergency_Room_Data[[#This Row],[Patient Admission Date]])</f>
        <v>2023</v>
      </c>
      <c r="F6849" s="2">
        <v>0.87777777777777777</v>
      </c>
      <c r="G6849" s="8" t="str">
        <f>TEXT(Hospital_Emergency_Room_Data[[#This Row],[Patient Admission Date]],"dddd")</f>
        <v>Sunday</v>
      </c>
      <c r="H6849" t="s">
        <v>41</v>
      </c>
      <c r="I6849">
        <v>62</v>
      </c>
      <c r="J6849" s="5" t="s">
        <v>9217</v>
      </c>
      <c r="K6849" t="s">
        <v>8</v>
      </c>
      <c r="L6849" t="s">
        <v>9281</v>
      </c>
      <c r="M6849" t="s">
        <v>9210</v>
      </c>
      <c r="O6849">
        <v>49</v>
      </c>
      <c r="P6849" t="s">
        <v>9225</v>
      </c>
      <c r="Q6849">
        <v>17</v>
      </c>
      <c r="R6849">
        <v>21</v>
      </c>
      <c r="S6849" t="s">
        <v>9256</v>
      </c>
      <c r="T6849" t="s">
        <v>9262</v>
      </c>
      <c r="U6849" t="s">
        <v>9283</v>
      </c>
      <c r="V6849" t="str" cm="1">
        <f t="array" ref="V6849">_xlfn.IFS(Hospital_Emergency_Room_Data[[#This Row],[Day]]&lt;=10,"Start(1-10)",Hospital_Emergency_Room_Data[[#This Row],[Day]]&lt;=20,"Middle(11-20)",Hospital_Emergency_Room_Data[[#This Row],[Day]]&gt;20,"End(21-30)")</f>
        <v>Middle(11-20)</v>
      </c>
    </row>
    <row r="6850" spans="1:22">
      <c r="A6850">
        <v>638146670</v>
      </c>
      <c r="B6850" t="s">
        <v>6852</v>
      </c>
      <c r="C6850" s="1">
        <v>45429</v>
      </c>
      <c r="D6850" t="str">
        <f>TEXT(Hospital_Emergency_Room_Data[[#This Row],[Patient Admission Date]],"mmm")</f>
        <v>May</v>
      </c>
      <c r="E6850">
        <f>YEAR(Hospital_Emergency_Room_Data[[#This Row],[Patient Admission Date]])</f>
        <v>2024</v>
      </c>
      <c r="F6850" s="2">
        <v>0.7583333333333333</v>
      </c>
      <c r="G6850" s="8" t="str">
        <f>TEXT(Hospital_Emergency_Room_Data[[#This Row],[Patient Admission Date]],"dddd")</f>
        <v>Friday</v>
      </c>
      <c r="H6850" t="s">
        <v>41</v>
      </c>
      <c r="I6850">
        <v>50</v>
      </c>
      <c r="J6850" s="5" t="s">
        <v>9219</v>
      </c>
      <c r="K6850" t="s">
        <v>8</v>
      </c>
      <c r="L6850" t="s">
        <v>9281</v>
      </c>
      <c r="M6850" t="s">
        <v>9210</v>
      </c>
      <c r="O6850">
        <v>54</v>
      </c>
      <c r="P6850" t="s">
        <v>9225</v>
      </c>
      <c r="Q6850">
        <v>17</v>
      </c>
      <c r="R6850">
        <v>18</v>
      </c>
      <c r="S6850" t="s">
        <v>9256</v>
      </c>
      <c r="T6850" t="s">
        <v>9262</v>
      </c>
      <c r="U6850" t="s">
        <v>9283</v>
      </c>
      <c r="V6850" t="str" cm="1">
        <f t="array" ref="V6850">_xlfn.IFS(Hospital_Emergency_Room_Data[[#This Row],[Day]]&lt;=10,"Start(1-10)",Hospital_Emergency_Room_Data[[#This Row],[Day]]&lt;=20,"Middle(11-20)",Hospital_Emergency_Room_Data[[#This Row],[Day]]&gt;20,"End(21-30)")</f>
        <v>Middle(11-20)</v>
      </c>
    </row>
    <row r="6851" spans="1:22">
      <c r="A6851">
        <v>478355888</v>
      </c>
      <c r="B6851" t="s">
        <v>6853</v>
      </c>
      <c r="C6851" s="1">
        <v>45268</v>
      </c>
      <c r="D6851" t="str">
        <f>TEXT(Hospital_Emergency_Room_Data[[#This Row],[Patient Admission Date]],"mmm")</f>
        <v>Dec</v>
      </c>
      <c r="E6851">
        <f>YEAR(Hospital_Emergency_Room_Data[[#This Row],[Patient Admission Date]])</f>
        <v>2023</v>
      </c>
      <c r="F6851" s="2">
        <v>0.81805555555555554</v>
      </c>
      <c r="G6851" s="8" t="str">
        <f>TEXT(Hospital_Emergency_Room_Data[[#This Row],[Patient Admission Date]],"dddd")</f>
        <v>Friday</v>
      </c>
      <c r="H6851" t="s">
        <v>41</v>
      </c>
      <c r="I6851">
        <v>23</v>
      </c>
      <c r="J6851" s="5" t="s">
        <v>9220</v>
      </c>
      <c r="K6851" t="s">
        <v>8</v>
      </c>
      <c r="L6851" t="s">
        <v>9281</v>
      </c>
      <c r="M6851" t="s">
        <v>9210</v>
      </c>
      <c r="O6851">
        <v>56</v>
      </c>
      <c r="P6851" t="s">
        <v>9225</v>
      </c>
      <c r="Q6851">
        <v>8</v>
      </c>
      <c r="R6851">
        <v>19</v>
      </c>
      <c r="S6851" t="s">
        <v>9256</v>
      </c>
      <c r="T6851" t="s">
        <v>9265</v>
      </c>
      <c r="U6851" t="s">
        <v>9283</v>
      </c>
      <c r="V6851" t="str" cm="1">
        <f t="array" ref="V6851">_xlfn.IFS(Hospital_Emergency_Room_Data[[#This Row],[Day]]&lt;=10,"Start(1-10)",Hospital_Emergency_Room_Data[[#This Row],[Day]]&lt;=20,"Middle(11-20)",Hospital_Emergency_Room_Data[[#This Row],[Day]]&gt;20,"End(21-30)")</f>
        <v>Start(1-10)</v>
      </c>
    </row>
    <row r="6852" spans="1:22">
      <c r="A6852">
        <v>308180978</v>
      </c>
      <c r="B6852" t="s">
        <v>6854</v>
      </c>
      <c r="C6852" s="1">
        <v>45430</v>
      </c>
      <c r="D6852" t="str">
        <f>TEXT(Hospital_Emergency_Room_Data[[#This Row],[Patient Admission Date]],"mmm")</f>
        <v>May</v>
      </c>
      <c r="E6852">
        <f>YEAR(Hospital_Emergency_Room_Data[[#This Row],[Patient Admission Date]])</f>
        <v>2024</v>
      </c>
      <c r="F6852" s="2">
        <v>0.51388888888888884</v>
      </c>
      <c r="G6852" s="8" t="str">
        <f>TEXT(Hospital_Emergency_Room_Data[[#This Row],[Patient Admission Date]],"dddd")</f>
        <v>Saturday</v>
      </c>
      <c r="H6852" t="s">
        <v>41</v>
      </c>
      <c r="I6852">
        <v>54</v>
      </c>
      <c r="J6852" s="5" t="s">
        <v>9219</v>
      </c>
      <c r="K6852" t="s">
        <v>8</v>
      </c>
      <c r="L6852" t="s">
        <v>9281</v>
      </c>
      <c r="M6852" t="s">
        <v>9210</v>
      </c>
      <c r="O6852">
        <v>13</v>
      </c>
      <c r="P6852" t="s">
        <v>9226</v>
      </c>
      <c r="Q6852">
        <v>18</v>
      </c>
      <c r="R6852">
        <v>12</v>
      </c>
      <c r="S6852" t="s">
        <v>9257</v>
      </c>
      <c r="T6852" t="s">
        <v>9262</v>
      </c>
      <c r="U6852" t="s">
        <v>9282</v>
      </c>
      <c r="V6852" t="str" cm="1">
        <f t="array" ref="V6852">_xlfn.IFS(Hospital_Emergency_Room_Data[[#This Row],[Day]]&lt;=10,"Start(1-10)",Hospital_Emergency_Room_Data[[#This Row],[Day]]&lt;=20,"Middle(11-20)",Hospital_Emergency_Room_Data[[#This Row],[Day]]&gt;20,"End(21-30)")</f>
        <v>Middle(11-20)</v>
      </c>
    </row>
    <row r="6853" spans="1:22">
      <c r="A6853">
        <v>817056112</v>
      </c>
      <c r="B6853" t="s">
        <v>6855</v>
      </c>
      <c r="C6853" s="1">
        <v>45279</v>
      </c>
      <c r="D6853" t="str">
        <f>TEXT(Hospital_Emergency_Room_Data[[#This Row],[Patient Admission Date]],"mmm")</f>
        <v>Dec</v>
      </c>
      <c r="E6853">
        <f>YEAR(Hospital_Emergency_Room_Data[[#This Row],[Patient Admission Date]])</f>
        <v>2023</v>
      </c>
      <c r="F6853" s="2">
        <v>0.85</v>
      </c>
      <c r="G6853" s="8" t="str">
        <f>TEXT(Hospital_Emergency_Room_Data[[#This Row],[Patient Admission Date]],"dddd")</f>
        <v>Tuesday</v>
      </c>
      <c r="H6853" t="s">
        <v>41</v>
      </c>
      <c r="I6853">
        <v>48</v>
      </c>
      <c r="J6853" s="5" t="s">
        <v>9219</v>
      </c>
      <c r="K6853" t="s">
        <v>8</v>
      </c>
      <c r="L6853" t="s">
        <v>9281</v>
      </c>
      <c r="M6853" t="s">
        <v>9210</v>
      </c>
      <c r="O6853">
        <v>19</v>
      </c>
      <c r="P6853" t="s">
        <v>9226</v>
      </c>
      <c r="Q6853">
        <v>19</v>
      </c>
      <c r="R6853">
        <v>20</v>
      </c>
      <c r="S6853" t="s">
        <v>9256</v>
      </c>
      <c r="T6853" t="s">
        <v>9262</v>
      </c>
      <c r="U6853" t="s">
        <v>9282</v>
      </c>
      <c r="V6853" t="str" cm="1">
        <f t="array" ref="V6853">_xlfn.IFS(Hospital_Emergency_Room_Data[[#This Row],[Day]]&lt;=10,"Start(1-10)",Hospital_Emergency_Room_Data[[#This Row],[Day]]&lt;=20,"Middle(11-20)",Hospital_Emergency_Room_Data[[#This Row],[Day]]&gt;20,"End(21-30)")</f>
        <v>Middle(11-20)</v>
      </c>
    </row>
    <row r="6854" spans="1:22">
      <c r="A6854">
        <v>240606769</v>
      </c>
      <c r="B6854" t="s">
        <v>6856</v>
      </c>
      <c r="C6854" s="1">
        <v>45294</v>
      </c>
      <c r="D6854" t="str">
        <f>TEXT(Hospital_Emergency_Room_Data[[#This Row],[Patient Admission Date]],"mmm")</f>
        <v>Jan</v>
      </c>
      <c r="E6854">
        <f>YEAR(Hospital_Emergency_Room_Data[[#This Row],[Patient Admission Date]])</f>
        <v>2024</v>
      </c>
      <c r="F6854" s="2">
        <v>0.49305555555555558</v>
      </c>
      <c r="G6854" s="8" t="str">
        <f>TEXT(Hospital_Emergency_Room_Data[[#This Row],[Patient Admission Date]],"dddd")</f>
        <v>Wednesday</v>
      </c>
      <c r="H6854" t="s">
        <v>41</v>
      </c>
      <c r="I6854">
        <v>65</v>
      </c>
      <c r="J6854" s="5" t="s">
        <v>9217</v>
      </c>
      <c r="K6854" t="s">
        <v>8</v>
      </c>
      <c r="L6854" t="s">
        <v>9281</v>
      </c>
      <c r="M6854" t="s">
        <v>9210</v>
      </c>
      <c r="O6854">
        <v>19</v>
      </c>
      <c r="P6854" t="s">
        <v>9226</v>
      </c>
      <c r="Q6854">
        <v>3</v>
      </c>
      <c r="R6854">
        <v>11</v>
      </c>
      <c r="S6854" t="s">
        <v>9255</v>
      </c>
      <c r="T6854" t="s">
        <v>9263</v>
      </c>
      <c r="U6854" t="s">
        <v>9282</v>
      </c>
      <c r="V6854" t="str" cm="1">
        <f t="array" ref="V6854">_xlfn.IFS(Hospital_Emergency_Room_Data[[#This Row],[Day]]&lt;=10,"Start(1-10)",Hospital_Emergency_Room_Data[[#This Row],[Day]]&lt;=20,"Middle(11-20)",Hospital_Emergency_Room_Data[[#This Row],[Day]]&gt;20,"End(21-30)")</f>
        <v>Start(1-10)</v>
      </c>
    </row>
    <row r="6855" spans="1:22">
      <c r="A6855">
        <v>443019231</v>
      </c>
      <c r="B6855" t="s">
        <v>6857</v>
      </c>
      <c r="C6855" s="1">
        <v>45074</v>
      </c>
      <c r="D6855" t="str">
        <f>TEXT(Hospital_Emergency_Room_Data[[#This Row],[Patient Admission Date]],"mmm")</f>
        <v>May</v>
      </c>
      <c r="E6855">
        <f>YEAR(Hospital_Emergency_Room_Data[[#This Row],[Patient Admission Date]])</f>
        <v>2023</v>
      </c>
      <c r="F6855" s="2">
        <v>0.22638888888888889</v>
      </c>
      <c r="G6855" s="8" t="str">
        <f>TEXT(Hospital_Emergency_Room_Data[[#This Row],[Patient Admission Date]],"dddd")</f>
        <v>Sunday</v>
      </c>
      <c r="H6855" t="s">
        <v>41</v>
      </c>
      <c r="I6855">
        <v>17</v>
      </c>
      <c r="J6855" s="5" t="s">
        <v>9220</v>
      </c>
      <c r="K6855" t="s">
        <v>8</v>
      </c>
      <c r="L6855" t="s">
        <v>9281</v>
      </c>
      <c r="M6855" t="s">
        <v>9210</v>
      </c>
      <c r="O6855">
        <v>20</v>
      </c>
      <c r="P6855" t="s">
        <v>9226</v>
      </c>
      <c r="Q6855">
        <v>28</v>
      </c>
      <c r="R6855">
        <v>5</v>
      </c>
      <c r="S6855" t="s">
        <v>9258</v>
      </c>
      <c r="T6855" t="s">
        <v>9264</v>
      </c>
      <c r="U6855" t="s">
        <v>9282</v>
      </c>
      <c r="V6855" t="str" cm="1">
        <f t="array" ref="V6855">_xlfn.IFS(Hospital_Emergency_Room_Data[[#This Row],[Day]]&lt;=10,"Start(1-10)",Hospital_Emergency_Room_Data[[#This Row],[Day]]&lt;=20,"Middle(11-20)",Hospital_Emergency_Room_Data[[#This Row],[Day]]&gt;20,"End(21-30)")</f>
        <v>End(21-30)</v>
      </c>
    </row>
    <row r="6856" spans="1:22">
      <c r="A6856">
        <v>357668043</v>
      </c>
      <c r="B6856" t="s">
        <v>6858</v>
      </c>
      <c r="C6856" s="1">
        <v>45258</v>
      </c>
      <c r="D6856" t="str">
        <f>TEXT(Hospital_Emergency_Room_Data[[#This Row],[Patient Admission Date]],"mmm")</f>
        <v>Nov</v>
      </c>
      <c r="E6856">
        <f>YEAR(Hospital_Emergency_Room_Data[[#This Row],[Patient Admission Date]])</f>
        <v>2023</v>
      </c>
      <c r="F6856" s="2">
        <v>0.3215277777777778</v>
      </c>
      <c r="G6856" s="8" t="str">
        <f>TEXT(Hospital_Emergency_Room_Data[[#This Row],[Patient Admission Date]],"dddd")</f>
        <v>Tuesday</v>
      </c>
      <c r="H6856" t="s">
        <v>41</v>
      </c>
      <c r="I6856">
        <v>3</v>
      </c>
      <c r="J6856" s="5" t="s">
        <v>9218</v>
      </c>
      <c r="K6856" t="s">
        <v>8</v>
      </c>
      <c r="L6856" t="s">
        <v>9281</v>
      </c>
      <c r="M6856" t="s">
        <v>9210</v>
      </c>
      <c r="O6856">
        <v>24</v>
      </c>
      <c r="P6856" t="s">
        <v>9226</v>
      </c>
      <c r="Q6856">
        <v>28</v>
      </c>
      <c r="R6856">
        <v>7</v>
      </c>
      <c r="S6856" t="s">
        <v>9255</v>
      </c>
      <c r="T6856" t="s">
        <v>9264</v>
      </c>
      <c r="U6856" t="s">
        <v>9282</v>
      </c>
      <c r="V6856" t="str" cm="1">
        <f t="array" ref="V6856">_xlfn.IFS(Hospital_Emergency_Room_Data[[#This Row],[Day]]&lt;=10,"Start(1-10)",Hospital_Emergency_Room_Data[[#This Row],[Day]]&lt;=20,"Middle(11-20)",Hospital_Emergency_Room_Data[[#This Row],[Day]]&gt;20,"End(21-30)")</f>
        <v>End(21-30)</v>
      </c>
    </row>
    <row r="6857" spans="1:22">
      <c r="A6857">
        <v>613082623</v>
      </c>
      <c r="B6857" t="s">
        <v>6859</v>
      </c>
      <c r="C6857" s="1">
        <v>45224</v>
      </c>
      <c r="D6857" t="str">
        <f>TEXT(Hospital_Emergency_Room_Data[[#This Row],[Patient Admission Date]],"mmm")</f>
        <v>Oct</v>
      </c>
      <c r="E6857">
        <f>YEAR(Hospital_Emergency_Room_Data[[#This Row],[Patient Admission Date]])</f>
        <v>2023</v>
      </c>
      <c r="F6857" s="2">
        <v>0.51388888888888884</v>
      </c>
      <c r="G6857" s="8" t="str">
        <f>TEXT(Hospital_Emergency_Room_Data[[#This Row],[Patient Admission Date]],"dddd")</f>
        <v>Wednesday</v>
      </c>
      <c r="H6857" t="s">
        <v>41</v>
      </c>
      <c r="I6857">
        <v>49</v>
      </c>
      <c r="J6857" s="5" t="s">
        <v>9219</v>
      </c>
      <c r="K6857" t="s">
        <v>8</v>
      </c>
      <c r="L6857" t="s">
        <v>9281</v>
      </c>
      <c r="M6857" t="s">
        <v>9210</v>
      </c>
      <c r="O6857">
        <v>30</v>
      </c>
      <c r="P6857" t="s">
        <v>9225</v>
      </c>
      <c r="Q6857">
        <v>25</v>
      </c>
      <c r="R6857">
        <v>12</v>
      </c>
      <c r="S6857" t="s">
        <v>9257</v>
      </c>
      <c r="T6857" t="s">
        <v>9264</v>
      </c>
      <c r="U6857" t="s">
        <v>9282</v>
      </c>
      <c r="V6857" t="str" cm="1">
        <f t="array" ref="V6857">_xlfn.IFS(Hospital_Emergency_Room_Data[[#This Row],[Day]]&lt;=10,"Start(1-10)",Hospital_Emergency_Room_Data[[#This Row],[Day]]&lt;=20,"Middle(11-20)",Hospital_Emergency_Room_Data[[#This Row],[Day]]&gt;20,"End(21-30)")</f>
        <v>End(21-30)</v>
      </c>
    </row>
    <row r="6858" spans="1:22">
      <c r="A6858">
        <v>817425463</v>
      </c>
      <c r="B6858" t="s">
        <v>6860</v>
      </c>
      <c r="C6858" s="1">
        <v>45390</v>
      </c>
      <c r="D6858" t="str">
        <f>TEXT(Hospital_Emergency_Room_Data[[#This Row],[Patient Admission Date]],"mmm")</f>
        <v>Apr</v>
      </c>
      <c r="E6858">
        <f>YEAR(Hospital_Emergency_Room_Data[[#This Row],[Patient Admission Date]])</f>
        <v>2024</v>
      </c>
      <c r="F6858" s="2">
        <v>0.86041666666666672</v>
      </c>
      <c r="G6858" s="8" t="str">
        <f>TEXT(Hospital_Emergency_Room_Data[[#This Row],[Patient Admission Date]],"dddd")</f>
        <v>Monday</v>
      </c>
      <c r="H6858" t="s">
        <v>41</v>
      </c>
      <c r="I6858">
        <v>71</v>
      </c>
      <c r="J6858" s="5" t="s">
        <v>9222</v>
      </c>
      <c r="K6858" t="s">
        <v>8</v>
      </c>
      <c r="L6858" t="s">
        <v>9281</v>
      </c>
      <c r="M6858" t="s">
        <v>9210</v>
      </c>
      <c r="O6858">
        <v>36</v>
      </c>
      <c r="P6858" t="s">
        <v>9225</v>
      </c>
      <c r="Q6858">
        <v>8</v>
      </c>
      <c r="R6858">
        <v>20</v>
      </c>
      <c r="S6858" t="s">
        <v>9256</v>
      </c>
      <c r="T6858" t="s">
        <v>9265</v>
      </c>
      <c r="U6858" t="s">
        <v>9300</v>
      </c>
      <c r="V6858" t="str" cm="1">
        <f t="array" ref="V6858">_xlfn.IFS(Hospital_Emergency_Room_Data[[#This Row],[Day]]&lt;=10,"Start(1-10)",Hospital_Emergency_Room_Data[[#This Row],[Day]]&lt;=20,"Middle(11-20)",Hospital_Emergency_Room_Data[[#This Row],[Day]]&gt;20,"End(21-30)")</f>
        <v>Start(1-10)</v>
      </c>
    </row>
    <row r="6859" spans="1:22">
      <c r="A6859">
        <v>203824463</v>
      </c>
      <c r="B6859" t="s">
        <v>6861</v>
      </c>
      <c r="C6859" s="1">
        <v>45354</v>
      </c>
      <c r="D6859" t="str">
        <f>TEXT(Hospital_Emergency_Room_Data[[#This Row],[Patient Admission Date]],"mmm")</f>
        <v>Mar</v>
      </c>
      <c r="E6859">
        <f>YEAR(Hospital_Emergency_Room_Data[[#This Row],[Patient Admission Date]])</f>
        <v>2024</v>
      </c>
      <c r="F6859" s="2">
        <v>0.32569444444444445</v>
      </c>
      <c r="G6859" s="8" t="str">
        <f>TEXT(Hospital_Emergency_Room_Data[[#This Row],[Patient Admission Date]],"dddd")</f>
        <v>Sunday</v>
      </c>
      <c r="H6859" t="s">
        <v>41</v>
      </c>
      <c r="I6859">
        <v>54</v>
      </c>
      <c r="J6859" s="5" t="s">
        <v>9219</v>
      </c>
      <c r="K6859" t="s">
        <v>8</v>
      </c>
      <c r="L6859" t="s">
        <v>9281</v>
      </c>
      <c r="M6859" t="s">
        <v>9210</v>
      </c>
      <c r="O6859">
        <v>37</v>
      </c>
      <c r="P6859" t="s">
        <v>9225</v>
      </c>
      <c r="Q6859">
        <v>3</v>
      </c>
      <c r="R6859">
        <v>7</v>
      </c>
      <c r="S6859" t="s">
        <v>9255</v>
      </c>
      <c r="T6859" t="s">
        <v>9263</v>
      </c>
      <c r="U6859" t="s">
        <v>9300</v>
      </c>
      <c r="V6859" t="str" cm="1">
        <f t="array" ref="V6859">_xlfn.IFS(Hospital_Emergency_Room_Data[[#This Row],[Day]]&lt;=10,"Start(1-10)",Hospital_Emergency_Room_Data[[#This Row],[Day]]&lt;=20,"Middle(11-20)",Hospital_Emergency_Room_Data[[#This Row],[Day]]&gt;20,"End(21-30)")</f>
        <v>Start(1-10)</v>
      </c>
    </row>
    <row r="6860" spans="1:22">
      <c r="A6860">
        <v>188517186</v>
      </c>
      <c r="B6860" t="s">
        <v>6862</v>
      </c>
      <c r="C6860" s="1">
        <v>45287</v>
      </c>
      <c r="D6860" t="str">
        <f>TEXT(Hospital_Emergency_Room_Data[[#This Row],[Patient Admission Date]],"mmm")</f>
        <v>Dec</v>
      </c>
      <c r="E6860">
        <f>YEAR(Hospital_Emergency_Room_Data[[#This Row],[Patient Admission Date]])</f>
        <v>2023</v>
      </c>
      <c r="F6860" s="2">
        <v>0.13472222222222222</v>
      </c>
      <c r="G6860" s="8" t="str">
        <f>TEXT(Hospital_Emergency_Room_Data[[#This Row],[Patient Admission Date]],"dddd")</f>
        <v>Wednesday</v>
      </c>
      <c r="H6860" t="s">
        <v>41</v>
      </c>
      <c r="I6860">
        <v>40</v>
      </c>
      <c r="J6860" s="5" t="s">
        <v>9223</v>
      </c>
      <c r="K6860" t="s">
        <v>8</v>
      </c>
      <c r="L6860" t="s">
        <v>9281</v>
      </c>
      <c r="M6860" t="s">
        <v>9210</v>
      </c>
      <c r="O6860">
        <v>38</v>
      </c>
      <c r="P6860" t="s">
        <v>9225</v>
      </c>
      <c r="Q6860">
        <v>27</v>
      </c>
      <c r="R6860">
        <v>3</v>
      </c>
      <c r="S6860" t="s">
        <v>9258</v>
      </c>
      <c r="T6860" t="s">
        <v>9264</v>
      </c>
      <c r="U6860" t="s">
        <v>9300</v>
      </c>
      <c r="V6860" t="str" cm="1">
        <f t="array" ref="V6860">_xlfn.IFS(Hospital_Emergency_Room_Data[[#This Row],[Day]]&lt;=10,"Start(1-10)",Hospital_Emergency_Room_Data[[#This Row],[Day]]&lt;=20,"Middle(11-20)",Hospital_Emergency_Room_Data[[#This Row],[Day]]&gt;20,"End(21-30)")</f>
        <v>End(21-30)</v>
      </c>
    </row>
    <row r="6861" spans="1:22">
      <c r="A6861">
        <v>713020756</v>
      </c>
      <c r="B6861" t="s">
        <v>6863</v>
      </c>
      <c r="C6861" s="1">
        <v>45172</v>
      </c>
      <c r="D6861" t="str">
        <f>TEXT(Hospital_Emergency_Room_Data[[#This Row],[Patient Admission Date]],"mmm")</f>
        <v>Sep</v>
      </c>
      <c r="E6861">
        <f>YEAR(Hospital_Emergency_Room_Data[[#This Row],[Patient Admission Date]])</f>
        <v>2023</v>
      </c>
      <c r="F6861" s="2">
        <v>0.2013888888888889</v>
      </c>
      <c r="G6861" s="8" t="str">
        <f>TEXT(Hospital_Emergency_Room_Data[[#This Row],[Patient Admission Date]],"dddd")</f>
        <v>Sunday</v>
      </c>
      <c r="H6861" t="s">
        <v>41</v>
      </c>
      <c r="I6861">
        <v>65</v>
      </c>
      <c r="J6861" s="5" t="s">
        <v>9217</v>
      </c>
      <c r="K6861" t="s">
        <v>8</v>
      </c>
      <c r="L6861" t="s">
        <v>9281</v>
      </c>
      <c r="M6861" t="s">
        <v>9210</v>
      </c>
      <c r="O6861">
        <v>46</v>
      </c>
      <c r="P6861" t="s">
        <v>9225</v>
      </c>
      <c r="Q6861">
        <v>3</v>
      </c>
      <c r="R6861">
        <v>4</v>
      </c>
      <c r="S6861" t="s">
        <v>9258</v>
      </c>
      <c r="T6861" t="s">
        <v>9263</v>
      </c>
      <c r="U6861" t="s">
        <v>9283</v>
      </c>
      <c r="V6861" t="str" cm="1">
        <f t="array" ref="V6861">_xlfn.IFS(Hospital_Emergency_Room_Data[[#This Row],[Day]]&lt;=10,"Start(1-10)",Hospital_Emergency_Room_Data[[#This Row],[Day]]&lt;=20,"Middle(11-20)",Hospital_Emergency_Room_Data[[#This Row],[Day]]&gt;20,"End(21-30)")</f>
        <v>Start(1-10)</v>
      </c>
    </row>
    <row r="6862" spans="1:22">
      <c r="A6862">
        <v>473206494</v>
      </c>
      <c r="B6862" t="s">
        <v>6864</v>
      </c>
      <c r="C6862" s="1">
        <v>45575</v>
      </c>
      <c r="D6862" t="str">
        <f>TEXT(Hospital_Emergency_Room_Data[[#This Row],[Patient Admission Date]],"mmm")</f>
        <v>Oct</v>
      </c>
      <c r="E6862">
        <f>YEAR(Hospital_Emergency_Room_Data[[#This Row],[Patient Admission Date]])</f>
        <v>2024</v>
      </c>
      <c r="F6862" s="2">
        <v>0.98541666666666672</v>
      </c>
      <c r="G6862" s="8" t="str">
        <f>TEXT(Hospital_Emergency_Room_Data[[#This Row],[Patient Admission Date]],"dddd")</f>
        <v>Thursday</v>
      </c>
      <c r="H6862" t="s">
        <v>41</v>
      </c>
      <c r="I6862">
        <v>10</v>
      </c>
      <c r="J6862" s="5" t="s">
        <v>9221</v>
      </c>
      <c r="K6862" t="s">
        <v>8</v>
      </c>
      <c r="L6862" t="s">
        <v>9281</v>
      </c>
      <c r="M6862" t="s">
        <v>9210</v>
      </c>
      <c r="O6862">
        <v>56</v>
      </c>
      <c r="P6862" t="s">
        <v>9225</v>
      </c>
      <c r="Q6862">
        <v>10</v>
      </c>
      <c r="R6862">
        <v>23</v>
      </c>
      <c r="S6862" t="s">
        <v>9256</v>
      </c>
      <c r="T6862" t="s">
        <v>9265</v>
      </c>
      <c r="U6862" t="s">
        <v>9283</v>
      </c>
      <c r="V6862" t="str" cm="1">
        <f t="array" ref="V6862">_xlfn.IFS(Hospital_Emergency_Room_Data[[#This Row],[Day]]&lt;=10,"Start(1-10)",Hospital_Emergency_Room_Data[[#This Row],[Day]]&lt;=20,"Middle(11-20)",Hospital_Emergency_Room_Data[[#This Row],[Day]]&gt;20,"End(21-30)")</f>
        <v>Start(1-10)</v>
      </c>
    </row>
    <row r="6863" spans="1:22">
      <c r="A6863">
        <v>798379426</v>
      </c>
      <c r="B6863" t="s">
        <v>6865</v>
      </c>
      <c r="C6863" s="1">
        <v>45184</v>
      </c>
      <c r="D6863" t="str">
        <f>TEXT(Hospital_Emergency_Room_Data[[#This Row],[Patient Admission Date]],"mmm")</f>
        <v>Sep</v>
      </c>
      <c r="E6863">
        <f>YEAR(Hospital_Emergency_Room_Data[[#This Row],[Patient Admission Date]])</f>
        <v>2023</v>
      </c>
      <c r="F6863" s="2">
        <v>0.18958333333333333</v>
      </c>
      <c r="G6863" s="8" t="str">
        <f>TEXT(Hospital_Emergency_Room_Data[[#This Row],[Patient Admission Date]],"dddd")</f>
        <v>Friday</v>
      </c>
      <c r="H6863" t="s">
        <v>41</v>
      </c>
      <c r="I6863">
        <v>78</v>
      </c>
      <c r="J6863" s="5" t="s">
        <v>9222</v>
      </c>
      <c r="K6863" t="s">
        <v>8</v>
      </c>
      <c r="L6863" t="s">
        <v>9281</v>
      </c>
      <c r="M6863" t="s">
        <v>9210</v>
      </c>
      <c r="O6863">
        <v>59</v>
      </c>
      <c r="P6863" t="s">
        <v>9225</v>
      </c>
      <c r="Q6863">
        <v>15</v>
      </c>
      <c r="R6863">
        <v>4</v>
      </c>
      <c r="S6863" t="s">
        <v>9258</v>
      </c>
      <c r="T6863" t="s">
        <v>9262</v>
      </c>
      <c r="U6863" t="s">
        <v>9283</v>
      </c>
      <c r="V6863" t="str" cm="1">
        <f t="array" ref="V6863">_xlfn.IFS(Hospital_Emergency_Room_Data[[#This Row],[Day]]&lt;=10,"Start(1-10)",Hospital_Emergency_Room_Data[[#This Row],[Day]]&lt;=20,"Middle(11-20)",Hospital_Emergency_Room_Data[[#This Row],[Day]]&gt;20,"End(21-30)")</f>
        <v>Middle(11-20)</v>
      </c>
    </row>
    <row r="6864" spans="1:22">
      <c r="A6864">
        <v>161720475</v>
      </c>
      <c r="B6864" t="s">
        <v>6866</v>
      </c>
      <c r="C6864" s="1">
        <v>45411</v>
      </c>
      <c r="D6864" t="str">
        <f>TEXT(Hospital_Emergency_Room_Data[[#This Row],[Patient Admission Date]],"mmm")</f>
        <v>Apr</v>
      </c>
      <c r="E6864">
        <f>YEAR(Hospital_Emergency_Room_Data[[#This Row],[Patient Admission Date]])</f>
        <v>2024</v>
      </c>
      <c r="F6864" s="2">
        <v>0.85069444444444442</v>
      </c>
      <c r="G6864" s="8" t="str">
        <f>TEXT(Hospital_Emergency_Room_Data[[#This Row],[Patient Admission Date]],"dddd")</f>
        <v>Monday</v>
      </c>
      <c r="H6864" t="s">
        <v>41</v>
      </c>
      <c r="I6864">
        <v>40</v>
      </c>
      <c r="J6864" s="5" t="s">
        <v>9223</v>
      </c>
      <c r="K6864" t="s">
        <v>8</v>
      </c>
      <c r="L6864" t="s">
        <v>9281</v>
      </c>
      <c r="M6864" t="s">
        <v>9210</v>
      </c>
      <c r="O6864">
        <v>20</v>
      </c>
      <c r="P6864" t="s">
        <v>9226</v>
      </c>
      <c r="Q6864">
        <v>29</v>
      </c>
      <c r="R6864">
        <v>20</v>
      </c>
      <c r="S6864" t="s">
        <v>9256</v>
      </c>
      <c r="T6864" t="s">
        <v>9264</v>
      </c>
      <c r="U6864" t="s">
        <v>9282</v>
      </c>
      <c r="V6864" t="str" cm="1">
        <f t="array" ref="V6864">_xlfn.IFS(Hospital_Emergency_Room_Data[[#This Row],[Day]]&lt;=10,"Start(1-10)",Hospital_Emergency_Room_Data[[#This Row],[Day]]&lt;=20,"Middle(11-20)",Hospital_Emergency_Room_Data[[#This Row],[Day]]&gt;20,"End(21-30)")</f>
        <v>End(21-30)</v>
      </c>
    </row>
    <row r="6865" spans="1:22">
      <c r="A6865">
        <v>112718998</v>
      </c>
      <c r="B6865" t="s">
        <v>6867</v>
      </c>
      <c r="C6865" s="1">
        <v>45424</v>
      </c>
      <c r="D6865" t="str">
        <f>TEXT(Hospital_Emergency_Room_Data[[#This Row],[Patient Admission Date]],"mmm")</f>
        <v>May</v>
      </c>
      <c r="E6865">
        <f>YEAR(Hospital_Emergency_Room_Data[[#This Row],[Patient Admission Date]])</f>
        <v>2024</v>
      </c>
      <c r="F6865" s="2">
        <v>0.98263888888888884</v>
      </c>
      <c r="G6865" s="8" t="str">
        <f>TEXT(Hospital_Emergency_Room_Data[[#This Row],[Patient Admission Date]],"dddd")</f>
        <v>Sunday</v>
      </c>
      <c r="H6865" t="s">
        <v>41</v>
      </c>
      <c r="I6865">
        <v>70</v>
      </c>
      <c r="J6865" s="5" t="s">
        <v>9222</v>
      </c>
      <c r="K6865" t="s">
        <v>8</v>
      </c>
      <c r="L6865" t="s">
        <v>9281</v>
      </c>
      <c r="M6865" t="s">
        <v>9210</v>
      </c>
      <c r="O6865">
        <v>22</v>
      </c>
      <c r="P6865" t="s">
        <v>9226</v>
      </c>
      <c r="Q6865">
        <v>12</v>
      </c>
      <c r="R6865">
        <v>23</v>
      </c>
      <c r="S6865" t="s">
        <v>9256</v>
      </c>
      <c r="T6865" t="s">
        <v>9265</v>
      </c>
      <c r="U6865" t="s">
        <v>9282</v>
      </c>
      <c r="V6865" t="str" cm="1">
        <f t="array" ref="V6865">_xlfn.IFS(Hospital_Emergency_Room_Data[[#This Row],[Day]]&lt;=10,"Start(1-10)",Hospital_Emergency_Room_Data[[#This Row],[Day]]&lt;=20,"Middle(11-20)",Hospital_Emergency_Room_Data[[#This Row],[Day]]&gt;20,"End(21-30)")</f>
        <v>Middle(11-20)</v>
      </c>
    </row>
    <row r="6866" spans="1:22">
      <c r="A6866">
        <v>630152305</v>
      </c>
      <c r="B6866" t="s">
        <v>6868</v>
      </c>
      <c r="C6866" s="1">
        <v>45393</v>
      </c>
      <c r="D6866" t="str">
        <f>TEXT(Hospital_Emergency_Room_Data[[#This Row],[Patient Admission Date]],"mmm")</f>
        <v>Apr</v>
      </c>
      <c r="E6866">
        <f>YEAR(Hospital_Emergency_Room_Data[[#This Row],[Patient Admission Date]])</f>
        <v>2024</v>
      </c>
      <c r="F6866" s="2">
        <v>0.6479166666666667</v>
      </c>
      <c r="G6866" s="8" t="str">
        <f>TEXT(Hospital_Emergency_Room_Data[[#This Row],[Patient Admission Date]],"dddd")</f>
        <v>Thursday</v>
      </c>
      <c r="H6866" t="s">
        <v>41</v>
      </c>
      <c r="I6866">
        <v>54</v>
      </c>
      <c r="J6866" s="5" t="s">
        <v>9219</v>
      </c>
      <c r="K6866" t="s">
        <v>8</v>
      </c>
      <c r="L6866" t="s">
        <v>9281</v>
      </c>
      <c r="M6866" t="s">
        <v>9210</v>
      </c>
      <c r="O6866">
        <v>27</v>
      </c>
      <c r="P6866" t="s">
        <v>9226</v>
      </c>
      <c r="Q6866">
        <v>11</v>
      </c>
      <c r="R6866">
        <v>15</v>
      </c>
      <c r="S6866" t="s">
        <v>9257</v>
      </c>
      <c r="T6866" t="s">
        <v>9265</v>
      </c>
      <c r="U6866" t="s">
        <v>9282</v>
      </c>
      <c r="V6866" t="str" cm="1">
        <f t="array" ref="V6866">_xlfn.IFS(Hospital_Emergency_Room_Data[[#This Row],[Day]]&lt;=10,"Start(1-10)",Hospital_Emergency_Room_Data[[#This Row],[Day]]&lt;=20,"Middle(11-20)",Hospital_Emergency_Room_Data[[#This Row],[Day]]&gt;20,"End(21-30)")</f>
        <v>Middle(11-20)</v>
      </c>
    </row>
    <row r="6867" spans="1:22">
      <c r="A6867">
        <v>756709085</v>
      </c>
      <c r="B6867" t="s">
        <v>6869</v>
      </c>
      <c r="C6867" s="1">
        <v>45418</v>
      </c>
      <c r="D6867" t="str">
        <f>TEXT(Hospital_Emergency_Room_Data[[#This Row],[Patient Admission Date]],"mmm")</f>
        <v>May</v>
      </c>
      <c r="E6867">
        <f>YEAR(Hospital_Emergency_Room_Data[[#This Row],[Patient Admission Date]])</f>
        <v>2024</v>
      </c>
      <c r="F6867" s="2">
        <v>0.86527777777777781</v>
      </c>
      <c r="G6867" s="8" t="str">
        <f>TEXT(Hospital_Emergency_Room_Data[[#This Row],[Patient Admission Date]],"dddd")</f>
        <v>Monday</v>
      </c>
      <c r="H6867" t="s">
        <v>41</v>
      </c>
      <c r="I6867">
        <v>49</v>
      </c>
      <c r="J6867" s="5" t="s">
        <v>9219</v>
      </c>
      <c r="K6867" t="s">
        <v>8</v>
      </c>
      <c r="L6867" t="s">
        <v>9281</v>
      </c>
      <c r="M6867" t="s">
        <v>9210</v>
      </c>
      <c r="O6867">
        <v>36</v>
      </c>
      <c r="P6867" t="s">
        <v>9225</v>
      </c>
      <c r="Q6867">
        <v>6</v>
      </c>
      <c r="R6867">
        <v>20</v>
      </c>
      <c r="S6867" t="s">
        <v>9256</v>
      </c>
      <c r="T6867" t="s">
        <v>9263</v>
      </c>
      <c r="U6867" t="s">
        <v>9300</v>
      </c>
      <c r="V6867" t="str" cm="1">
        <f t="array" ref="V6867">_xlfn.IFS(Hospital_Emergency_Room_Data[[#This Row],[Day]]&lt;=10,"Start(1-10)",Hospital_Emergency_Room_Data[[#This Row],[Day]]&lt;=20,"Middle(11-20)",Hospital_Emergency_Room_Data[[#This Row],[Day]]&gt;20,"End(21-30)")</f>
        <v>Start(1-10)</v>
      </c>
    </row>
    <row r="6868" spans="1:22">
      <c r="A6868">
        <v>133011137</v>
      </c>
      <c r="B6868" t="s">
        <v>6870</v>
      </c>
      <c r="C6868" s="1">
        <v>45406</v>
      </c>
      <c r="D6868" t="str">
        <f>TEXT(Hospital_Emergency_Room_Data[[#This Row],[Patient Admission Date]],"mmm")</f>
        <v>Apr</v>
      </c>
      <c r="E6868">
        <f>YEAR(Hospital_Emergency_Room_Data[[#This Row],[Patient Admission Date]])</f>
        <v>2024</v>
      </c>
      <c r="F6868" s="2">
        <v>0.21041666666666667</v>
      </c>
      <c r="G6868" s="8" t="str">
        <f>TEXT(Hospital_Emergency_Room_Data[[#This Row],[Patient Admission Date]],"dddd")</f>
        <v>Wednesday</v>
      </c>
      <c r="H6868" t="s">
        <v>41</v>
      </c>
      <c r="I6868">
        <v>51</v>
      </c>
      <c r="J6868" s="5" t="s">
        <v>9219</v>
      </c>
      <c r="K6868" t="s">
        <v>8</v>
      </c>
      <c r="L6868" t="s">
        <v>9281</v>
      </c>
      <c r="M6868" t="s">
        <v>9210</v>
      </c>
      <c r="O6868">
        <v>36</v>
      </c>
      <c r="P6868" t="s">
        <v>9225</v>
      </c>
      <c r="Q6868">
        <v>24</v>
      </c>
      <c r="R6868">
        <v>5</v>
      </c>
      <c r="S6868" t="s">
        <v>9258</v>
      </c>
      <c r="T6868" t="s">
        <v>9264</v>
      </c>
      <c r="U6868" t="s">
        <v>9300</v>
      </c>
      <c r="V6868" t="str" cm="1">
        <f t="array" ref="V6868">_xlfn.IFS(Hospital_Emergency_Room_Data[[#This Row],[Day]]&lt;=10,"Start(1-10)",Hospital_Emergency_Room_Data[[#This Row],[Day]]&lt;=20,"Middle(11-20)",Hospital_Emergency_Room_Data[[#This Row],[Day]]&gt;20,"End(21-30)")</f>
        <v>End(21-30)</v>
      </c>
    </row>
    <row r="6869" spans="1:22">
      <c r="A6869">
        <v>218833717</v>
      </c>
      <c r="B6869" t="s">
        <v>6871</v>
      </c>
      <c r="C6869" s="1">
        <v>45080</v>
      </c>
      <c r="D6869" t="str">
        <f>TEXT(Hospital_Emergency_Room_Data[[#This Row],[Patient Admission Date]],"mmm")</f>
        <v>Jun</v>
      </c>
      <c r="E6869">
        <f>YEAR(Hospital_Emergency_Room_Data[[#This Row],[Patient Admission Date]])</f>
        <v>2023</v>
      </c>
      <c r="F6869" s="2">
        <v>0.7006944444444444</v>
      </c>
      <c r="G6869" s="8" t="str">
        <f>TEXT(Hospital_Emergency_Room_Data[[#This Row],[Patient Admission Date]],"dddd")</f>
        <v>Saturday</v>
      </c>
      <c r="H6869" t="s">
        <v>41</v>
      </c>
      <c r="I6869">
        <v>23</v>
      </c>
      <c r="J6869" s="5" t="s">
        <v>9220</v>
      </c>
      <c r="K6869" t="s">
        <v>8</v>
      </c>
      <c r="L6869" t="s">
        <v>9281</v>
      </c>
      <c r="M6869" t="s">
        <v>9210</v>
      </c>
      <c r="O6869">
        <v>39</v>
      </c>
      <c r="P6869" t="s">
        <v>9225</v>
      </c>
      <c r="Q6869">
        <v>3</v>
      </c>
      <c r="R6869">
        <v>16</v>
      </c>
      <c r="S6869" t="s">
        <v>9257</v>
      </c>
      <c r="T6869" t="s">
        <v>9263</v>
      </c>
      <c r="U6869" t="s">
        <v>9300</v>
      </c>
      <c r="V6869" t="str" cm="1">
        <f t="array" ref="V6869">_xlfn.IFS(Hospital_Emergency_Room_Data[[#This Row],[Day]]&lt;=10,"Start(1-10)",Hospital_Emergency_Room_Data[[#This Row],[Day]]&lt;=20,"Middle(11-20)",Hospital_Emergency_Room_Data[[#This Row],[Day]]&gt;20,"End(21-30)")</f>
        <v>Start(1-10)</v>
      </c>
    </row>
    <row r="6870" spans="1:22">
      <c r="A6870">
        <v>200677295</v>
      </c>
      <c r="B6870" t="s">
        <v>6872</v>
      </c>
      <c r="C6870" s="1">
        <v>45049</v>
      </c>
      <c r="D6870" t="str">
        <f>TEXT(Hospital_Emergency_Room_Data[[#This Row],[Patient Admission Date]],"mmm")</f>
        <v>May</v>
      </c>
      <c r="E6870">
        <f>YEAR(Hospital_Emergency_Room_Data[[#This Row],[Patient Admission Date]])</f>
        <v>2023</v>
      </c>
      <c r="F6870" s="2">
        <v>0.35</v>
      </c>
      <c r="G6870" s="8" t="str">
        <f>TEXT(Hospital_Emergency_Room_Data[[#This Row],[Patient Admission Date]],"dddd")</f>
        <v>Wednesday</v>
      </c>
      <c r="H6870" t="s">
        <v>41</v>
      </c>
      <c r="I6870">
        <v>76</v>
      </c>
      <c r="J6870" s="5" t="s">
        <v>9222</v>
      </c>
      <c r="K6870" t="s">
        <v>8</v>
      </c>
      <c r="L6870" t="s">
        <v>9281</v>
      </c>
      <c r="M6870" t="s">
        <v>9210</v>
      </c>
      <c r="O6870">
        <v>41</v>
      </c>
      <c r="P6870" t="s">
        <v>9225</v>
      </c>
      <c r="Q6870">
        <v>3</v>
      </c>
      <c r="R6870">
        <v>8</v>
      </c>
      <c r="S6870" t="s">
        <v>9255</v>
      </c>
      <c r="T6870" t="s">
        <v>9263</v>
      </c>
      <c r="U6870" t="s">
        <v>9300</v>
      </c>
      <c r="V6870" t="str" cm="1">
        <f t="array" ref="V6870">_xlfn.IFS(Hospital_Emergency_Room_Data[[#This Row],[Day]]&lt;=10,"Start(1-10)",Hospital_Emergency_Room_Data[[#This Row],[Day]]&lt;=20,"Middle(11-20)",Hospital_Emergency_Room_Data[[#This Row],[Day]]&gt;20,"End(21-30)")</f>
        <v>Start(1-10)</v>
      </c>
    </row>
    <row r="6871" spans="1:22">
      <c r="A6871">
        <v>110186737</v>
      </c>
      <c r="B6871" t="s">
        <v>6873</v>
      </c>
      <c r="C6871" s="1">
        <v>45135</v>
      </c>
      <c r="D6871" t="str">
        <f>TEXT(Hospital_Emergency_Room_Data[[#This Row],[Patient Admission Date]],"mmm")</f>
        <v>Jul</v>
      </c>
      <c r="E6871">
        <f>YEAR(Hospital_Emergency_Room_Data[[#This Row],[Patient Admission Date]])</f>
        <v>2023</v>
      </c>
      <c r="F6871" s="2">
        <v>0.18194444444444444</v>
      </c>
      <c r="G6871" s="8" t="str">
        <f>TEXT(Hospital_Emergency_Room_Data[[#This Row],[Patient Admission Date]],"dddd")</f>
        <v>Friday</v>
      </c>
      <c r="H6871" t="s">
        <v>41</v>
      </c>
      <c r="I6871">
        <v>28</v>
      </c>
      <c r="J6871" s="5" t="s">
        <v>9220</v>
      </c>
      <c r="K6871" t="s">
        <v>8</v>
      </c>
      <c r="L6871" t="s">
        <v>9281</v>
      </c>
      <c r="M6871" t="s">
        <v>9210</v>
      </c>
      <c r="O6871">
        <v>44</v>
      </c>
      <c r="P6871" t="s">
        <v>9225</v>
      </c>
      <c r="Q6871">
        <v>28</v>
      </c>
      <c r="R6871">
        <v>4</v>
      </c>
      <c r="S6871" t="s">
        <v>9258</v>
      </c>
      <c r="T6871" t="s">
        <v>9264</v>
      </c>
      <c r="U6871" t="s">
        <v>9300</v>
      </c>
      <c r="V6871" t="str" cm="1">
        <f t="array" ref="V6871">_xlfn.IFS(Hospital_Emergency_Room_Data[[#This Row],[Day]]&lt;=10,"Start(1-10)",Hospital_Emergency_Room_Data[[#This Row],[Day]]&lt;=20,"Middle(11-20)",Hospital_Emergency_Room_Data[[#This Row],[Day]]&gt;20,"End(21-30)")</f>
        <v>End(21-30)</v>
      </c>
    </row>
    <row r="6872" spans="1:22">
      <c r="A6872">
        <v>789129925</v>
      </c>
      <c r="B6872" t="s">
        <v>6874</v>
      </c>
      <c r="C6872" s="1">
        <v>45446</v>
      </c>
      <c r="D6872" t="str">
        <f>TEXT(Hospital_Emergency_Room_Data[[#This Row],[Patient Admission Date]],"mmm")</f>
        <v>Jun</v>
      </c>
      <c r="E6872">
        <f>YEAR(Hospital_Emergency_Room_Data[[#This Row],[Patient Admission Date]])</f>
        <v>2024</v>
      </c>
      <c r="F6872" s="2">
        <v>0.97083333333333333</v>
      </c>
      <c r="G6872" s="8" t="str">
        <f>TEXT(Hospital_Emergency_Room_Data[[#This Row],[Patient Admission Date]],"dddd")</f>
        <v>Monday</v>
      </c>
      <c r="H6872" t="s">
        <v>41</v>
      </c>
      <c r="I6872">
        <v>4</v>
      </c>
      <c r="J6872" s="5" t="s">
        <v>9218</v>
      </c>
      <c r="K6872" t="s">
        <v>8</v>
      </c>
      <c r="L6872" t="s">
        <v>9281</v>
      </c>
      <c r="M6872" t="s">
        <v>9210</v>
      </c>
      <c r="O6872">
        <v>46</v>
      </c>
      <c r="P6872" t="s">
        <v>9225</v>
      </c>
      <c r="Q6872">
        <v>3</v>
      </c>
      <c r="R6872">
        <v>23</v>
      </c>
      <c r="S6872" t="s">
        <v>9256</v>
      </c>
      <c r="T6872" t="s">
        <v>9263</v>
      </c>
      <c r="U6872" t="s">
        <v>9283</v>
      </c>
      <c r="V6872" t="str" cm="1">
        <f t="array" ref="V6872">_xlfn.IFS(Hospital_Emergency_Room_Data[[#This Row],[Day]]&lt;=10,"Start(1-10)",Hospital_Emergency_Room_Data[[#This Row],[Day]]&lt;=20,"Middle(11-20)",Hospital_Emergency_Room_Data[[#This Row],[Day]]&gt;20,"End(21-30)")</f>
        <v>Start(1-10)</v>
      </c>
    </row>
    <row r="6873" spans="1:22">
      <c r="A6873">
        <v>784715298</v>
      </c>
      <c r="B6873" t="s">
        <v>6875</v>
      </c>
      <c r="C6873" s="1">
        <v>45327</v>
      </c>
      <c r="D6873" t="str">
        <f>TEXT(Hospital_Emergency_Room_Data[[#This Row],[Patient Admission Date]],"mmm")</f>
        <v>Feb</v>
      </c>
      <c r="E6873">
        <f>YEAR(Hospital_Emergency_Room_Data[[#This Row],[Patient Admission Date]])</f>
        <v>2024</v>
      </c>
      <c r="F6873" s="2">
        <v>0.46041666666666664</v>
      </c>
      <c r="G6873" s="8" t="str">
        <f>TEXT(Hospital_Emergency_Room_Data[[#This Row],[Patient Admission Date]],"dddd")</f>
        <v>Monday</v>
      </c>
      <c r="H6873" t="s">
        <v>41</v>
      </c>
      <c r="I6873">
        <v>79</v>
      </c>
      <c r="J6873" s="5" t="s">
        <v>9222</v>
      </c>
      <c r="K6873" t="s">
        <v>8</v>
      </c>
      <c r="L6873" t="s">
        <v>9281</v>
      </c>
      <c r="M6873" t="s">
        <v>9210</v>
      </c>
      <c r="O6873">
        <v>46</v>
      </c>
      <c r="P6873" t="s">
        <v>9225</v>
      </c>
      <c r="Q6873">
        <v>5</v>
      </c>
      <c r="R6873">
        <v>11</v>
      </c>
      <c r="S6873" t="s">
        <v>9255</v>
      </c>
      <c r="T6873" t="s">
        <v>9263</v>
      </c>
      <c r="U6873" t="s">
        <v>9283</v>
      </c>
      <c r="V6873" t="str" cm="1">
        <f t="array" ref="V6873">_xlfn.IFS(Hospital_Emergency_Room_Data[[#This Row],[Day]]&lt;=10,"Start(1-10)",Hospital_Emergency_Room_Data[[#This Row],[Day]]&lt;=20,"Middle(11-20)",Hospital_Emergency_Room_Data[[#This Row],[Day]]&gt;20,"End(21-30)")</f>
        <v>Start(1-10)</v>
      </c>
    </row>
    <row r="6874" spans="1:22">
      <c r="A6874">
        <v>753277246</v>
      </c>
      <c r="B6874" t="s">
        <v>6876</v>
      </c>
      <c r="C6874" s="1">
        <v>45244</v>
      </c>
      <c r="D6874" t="str">
        <f>TEXT(Hospital_Emergency_Room_Data[[#This Row],[Patient Admission Date]],"mmm")</f>
        <v>Nov</v>
      </c>
      <c r="E6874">
        <f>YEAR(Hospital_Emergency_Room_Data[[#This Row],[Patient Admission Date]])</f>
        <v>2023</v>
      </c>
      <c r="F6874" s="2">
        <v>0.17222222222222222</v>
      </c>
      <c r="G6874" s="8" t="str">
        <f>TEXT(Hospital_Emergency_Room_Data[[#This Row],[Patient Admission Date]],"dddd")</f>
        <v>Tuesday</v>
      </c>
      <c r="H6874" t="s">
        <v>41</v>
      </c>
      <c r="I6874">
        <v>37</v>
      </c>
      <c r="J6874" s="5" t="s">
        <v>9223</v>
      </c>
      <c r="K6874" t="s">
        <v>8</v>
      </c>
      <c r="L6874" t="s">
        <v>9281</v>
      </c>
      <c r="M6874" t="s">
        <v>9210</v>
      </c>
      <c r="O6874">
        <v>47</v>
      </c>
      <c r="P6874" t="s">
        <v>9225</v>
      </c>
      <c r="Q6874">
        <v>14</v>
      </c>
      <c r="R6874">
        <v>4</v>
      </c>
      <c r="S6874" t="s">
        <v>9258</v>
      </c>
      <c r="T6874" t="s">
        <v>9265</v>
      </c>
      <c r="U6874" t="s">
        <v>9283</v>
      </c>
      <c r="V6874" t="str" cm="1">
        <f t="array" ref="V6874">_xlfn.IFS(Hospital_Emergency_Room_Data[[#This Row],[Day]]&lt;=10,"Start(1-10)",Hospital_Emergency_Room_Data[[#This Row],[Day]]&lt;=20,"Middle(11-20)",Hospital_Emergency_Room_Data[[#This Row],[Day]]&gt;20,"End(21-30)")</f>
        <v>Middle(11-20)</v>
      </c>
    </row>
    <row r="6875" spans="1:22">
      <c r="A6875">
        <v>740904506</v>
      </c>
      <c r="B6875" t="s">
        <v>6877</v>
      </c>
      <c r="C6875" s="1">
        <v>45075</v>
      </c>
      <c r="D6875" t="str">
        <f>TEXT(Hospital_Emergency_Room_Data[[#This Row],[Patient Admission Date]],"mmm")</f>
        <v>May</v>
      </c>
      <c r="E6875">
        <f>YEAR(Hospital_Emergency_Room_Data[[#This Row],[Patient Admission Date]])</f>
        <v>2023</v>
      </c>
      <c r="F6875" s="2">
        <v>0.26944444444444443</v>
      </c>
      <c r="G6875" s="8" t="str">
        <f>TEXT(Hospital_Emergency_Room_Data[[#This Row],[Patient Admission Date]],"dddd")</f>
        <v>Monday</v>
      </c>
      <c r="H6875" t="s">
        <v>41</v>
      </c>
      <c r="I6875">
        <v>2</v>
      </c>
      <c r="J6875" s="5" t="s">
        <v>9218</v>
      </c>
      <c r="K6875" t="s">
        <v>8</v>
      </c>
      <c r="L6875" t="s">
        <v>9281</v>
      </c>
      <c r="M6875" t="s">
        <v>9210</v>
      </c>
      <c r="O6875">
        <v>48</v>
      </c>
      <c r="P6875" t="s">
        <v>9225</v>
      </c>
      <c r="Q6875">
        <v>29</v>
      </c>
      <c r="R6875">
        <v>6</v>
      </c>
      <c r="S6875" t="s">
        <v>9255</v>
      </c>
      <c r="T6875" t="s">
        <v>9264</v>
      </c>
      <c r="U6875" t="s">
        <v>9283</v>
      </c>
      <c r="V6875" t="str" cm="1">
        <f t="array" ref="V6875">_xlfn.IFS(Hospital_Emergency_Room_Data[[#This Row],[Day]]&lt;=10,"Start(1-10)",Hospital_Emergency_Room_Data[[#This Row],[Day]]&lt;=20,"Middle(11-20)",Hospital_Emergency_Room_Data[[#This Row],[Day]]&gt;20,"End(21-30)")</f>
        <v>End(21-30)</v>
      </c>
    </row>
    <row r="6876" spans="1:22">
      <c r="A6876">
        <v>563503688</v>
      </c>
      <c r="B6876" t="s">
        <v>6878</v>
      </c>
      <c r="C6876" s="1">
        <v>45018</v>
      </c>
      <c r="D6876" t="str">
        <f>TEXT(Hospital_Emergency_Room_Data[[#This Row],[Patient Admission Date]],"mmm")</f>
        <v>Apr</v>
      </c>
      <c r="E6876">
        <f>YEAR(Hospital_Emergency_Room_Data[[#This Row],[Patient Admission Date]])</f>
        <v>2023</v>
      </c>
      <c r="F6876" s="2">
        <v>0.14027777777777778</v>
      </c>
      <c r="G6876" s="8" t="str">
        <f>TEXT(Hospital_Emergency_Room_Data[[#This Row],[Patient Admission Date]],"dddd")</f>
        <v>Sunday</v>
      </c>
      <c r="H6876" t="s">
        <v>41</v>
      </c>
      <c r="I6876">
        <v>26</v>
      </c>
      <c r="J6876" s="5" t="s">
        <v>9220</v>
      </c>
      <c r="K6876" t="s">
        <v>8</v>
      </c>
      <c r="L6876" t="s">
        <v>9281</v>
      </c>
      <c r="M6876" t="s">
        <v>9210</v>
      </c>
      <c r="O6876">
        <v>12</v>
      </c>
      <c r="P6876" t="s">
        <v>9226</v>
      </c>
      <c r="Q6876">
        <v>2</v>
      </c>
      <c r="R6876">
        <v>3</v>
      </c>
      <c r="S6876" t="s">
        <v>9258</v>
      </c>
      <c r="T6876" t="s">
        <v>9263</v>
      </c>
      <c r="U6876" t="s">
        <v>9282</v>
      </c>
      <c r="V6876" t="str" cm="1">
        <f t="array" ref="V6876">_xlfn.IFS(Hospital_Emergency_Room_Data[[#This Row],[Day]]&lt;=10,"Start(1-10)",Hospital_Emergency_Room_Data[[#This Row],[Day]]&lt;=20,"Middle(11-20)",Hospital_Emergency_Room_Data[[#This Row],[Day]]&gt;20,"End(21-30)")</f>
        <v>Start(1-10)</v>
      </c>
    </row>
    <row r="6877" spans="1:22">
      <c r="A6877">
        <v>893727983</v>
      </c>
      <c r="B6877" t="s">
        <v>6879</v>
      </c>
      <c r="C6877" s="1">
        <v>45407</v>
      </c>
      <c r="D6877" t="str">
        <f>TEXT(Hospital_Emergency_Room_Data[[#This Row],[Patient Admission Date]],"mmm")</f>
        <v>Apr</v>
      </c>
      <c r="E6877">
        <f>YEAR(Hospital_Emergency_Room_Data[[#This Row],[Patient Admission Date]])</f>
        <v>2024</v>
      </c>
      <c r="F6877" s="2">
        <v>0.84652777777777777</v>
      </c>
      <c r="G6877" s="8" t="str">
        <f>TEXT(Hospital_Emergency_Room_Data[[#This Row],[Patient Admission Date]],"dddd")</f>
        <v>Thursday</v>
      </c>
      <c r="H6877" t="s">
        <v>41</v>
      </c>
      <c r="I6877">
        <v>13</v>
      </c>
      <c r="J6877" s="5" t="s">
        <v>9221</v>
      </c>
      <c r="K6877" t="s">
        <v>8</v>
      </c>
      <c r="L6877" t="s">
        <v>9281</v>
      </c>
      <c r="M6877" t="s">
        <v>9210</v>
      </c>
      <c r="O6877">
        <v>18</v>
      </c>
      <c r="P6877" t="s">
        <v>9226</v>
      </c>
      <c r="Q6877">
        <v>25</v>
      </c>
      <c r="R6877">
        <v>20</v>
      </c>
      <c r="S6877" t="s">
        <v>9256</v>
      </c>
      <c r="T6877" t="s">
        <v>9264</v>
      </c>
      <c r="U6877" t="s">
        <v>9282</v>
      </c>
      <c r="V6877" t="str" cm="1">
        <f t="array" ref="V6877">_xlfn.IFS(Hospital_Emergency_Room_Data[[#This Row],[Day]]&lt;=10,"Start(1-10)",Hospital_Emergency_Room_Data[[#This Row],[Day]]&lt;=20,"Middle(11-20)",Hospital_Emergency_Room_Data[[#This Row],[Day]]&gt;20,"End(21-30)")</f>
        <v>End(21-30)</v>
      </c>
    </row>
    <row r="6878" spans="1:22">
      <c r="A6878">
        <v>392077335</v>
      </c>
      <c r="B6878" t="s">
        <v>6880</v>
      </c>
      <c r="C6878" s="1">
        <v>45503</v>
      </c>
      <c r="D6878" t="str">
        <f>TEXT(Hospital_Emergency_Room_Data[[#This Row],[Patient Admission Date]],"mmm")</f>
        <v>Jul</v>
      </c>
      <c r="E6878">
        <f>YEAR(Hospital_Emergency_Room_Data[[#This Row],[Patient Admission Date]])</f>
        <v>2024</v>
      </c>
      <c r="F6878" s="2">
        <v>2.013888888888889E-2</v>
      </c>
      <c r="G6878" s="8" t="str">
        <f>TEXT(Hospital_Emergency_Room_Data[[#This Row],[Patient Admission Date]],"dddd")</f>
        <v>Tuesday</v>
      </c>
      <c r="H6878" t="s">
        <v>41</v>
      </c>
      <c r="I6878">
        <v>76</v>
      </c>
      <c r="J6878" s="5" t="s">
        <v>9222</v>
      </c>
      <c r="K6878" t="s">
        <v>8</v>
      </c>
      <c r="L6878" t="s">
        <v>9281</v>
      </c>
      <c r="M6878" t="s">
        <v>9210</v>
      </c>
      <c r="O6878">
        <v>23</v>
      </c>
      <c r="P6878" t="s">
        <v>9226</v>
      </c>
      <c r="Q6878">
        <v>30</v>
      </c>
      <c r="R6878">
        <v>0</v>
      </c>
      <c r="S6878" t="s">
        <v>9258</v>
      </c>
      <c r="T6878" t="s">
        <v>9264</v>
      </c>
      <c r="U6878" t="s">
        <v>9282</v>
      </c>
      <c r="V6878" t="str" cm="1">
        <f t="array" ref="V6878">_xlfn.IFS(Hospital_Emergency_Room_Data[[#This Row],[Day]]&lt;=10,"Start(1-10)",Hospital_Emergency_Room_Data[[#This Row],[Day]]&lt;=20,"Middle(11-20)",Hospital_Emergency_Room_Data[[#This Row],[Day]]&gt;20,"End(21-30)")</f>
        <v>End(21-30)</v>
      </c>
    </row>
    <row r="6879" spans="1:22">
      <c r="A6879">
        <v>101353930</v>
      </c>
      <c r="B6879" t="s">
        <v>6881</v>
      </c>
      <c r="C6879" s="1">
        <v>45315</v>
      </c>
      <c r="D6879" t="str">
        <f>TEXT(Hospital_Emergency_Room_Data[[#This Row],[Patient Admission Date]],"mmm")</f>
        <v>Jan</v>
      </c>
      <c r="E6879">
        <f>YEAR(Hospital_Emergency_Room_Data[[#This Row],[Patient Admission Date]])</f>
        <v>2024</v>
      </c>
      <c r="F6879" s="2">
        <v>0.31180555555555556</v>
      </c>
      <c r="G6879" s="8" t="str">
        <f>TEXT(Hospital_Emergency_Room_Data[[#This Row],[Patient Admission Date]],"dddd")</f>
        <v>Wednesday</v>
      </c>
      <c r="H6879" t="s">
        <v>41</v>
      </c>
      <c r="I6879">
        <v>30</v>
      </c>
      <c r="J6879" s="5" t="s">
        <v>9223</v>
      </c>
      <c r="K6879" t="s">
        <v>8</v>
      </c>
      <c r="L6879" t="s">
        <v>9281</v>
      </c>
      <c r="M6879" t="s">
        <v>9210</v>
      </c>
      <c r="O6879">
        <v>25</v>
      </c>
      <c r="P6879" t="s">
        <v>9226</v>
      </c>
      <c r="Q6879">
        <v>24</v>
      </c>
      <c r="R6879">
        <v>7</v>
      </c>
      <c r="S6879" t="s">
        <v>9255</v>
      </c>
      <c r="T6879" t="s">
        <v>9264</v>
      </c>
      <c r="U6879" t="s">
        <v>9282</v>
      </c>
      <c r="V6879" t="str" cm="1">
        <f t="array" ref="V6879">_xlfn.IFS(Hospital_Emergency_Room_Data[[#This Row],[Day]]&lt;=10,"Start(1-10)",Hospital_Emergency_Room_Data[[#This Row],[Day]]&lt;=20,"Middle(11-20)",Hospital_Emergency_Room_Data[[#This Row],[Day]]&gt;20,"End(21-30)")</f>
        <v>End(21-30)</v>
      </c>
    </row>
    <row r="6880" spans="1:22">
      <c r="A6880">
        <v>634282073</v>
      </c>
      <c r="B6880" t="s">
        <v>6882</v>
      </c>
      <c r="C6880" s="1">
        <v>45137</v>
      </c>
      <c r="D6880" t="str">
        <f>TEXT(Hospital_Emergency_Room_Data[[#This Row],[Patient Admission Date]],"mmm")</f>
        <v>Jul</v>
      </c>
      <c r="E6880">
        <f>YEAR(Hospital_Emergency_Room_Data[[#This Row],[Patient Admission Date]])</f>
        <v>2023</v>
      </c>
      <c r="F6880" s="2">
        <v>0.80138888888888893</v>
      </c>
      <c r="G6880" s="8" t="str">
        <f>TEXT(Hospital_Emergency_Room_Data[[#This Row],[Patient Admission Date]],"dddd")</f>
        <v>Sunday</v>
      </c>
      <c r="H6880" t="s">
        <v>41</v>
      </c>
      <c r="I6880">
        <v>39</v>
      </c>
      <c r="J6880" s="5" t="s">
        <v>9223</v>
      </c>
      <c r="K6880" t="s">
        <v>8</v>
      </c>
      <c r="L6880" t="s">
        <v>9281</v>
      </c>
      <c r="M6880" t="s">
        <v>9210</v>
      </c>
      <c r="O6880">
        <v>25</v>
      </c>
      <c r="P6880" t="s">
        <v>9226</v>
      </c>
      <c r="Q6880">
        <v>30</v>
      </c>
      <c r="R6880">
        <v>19</v>
      </c>
      <c r="S6880" t="s">
        <v>9256</v>
      </c>
      <c r="T6880" t="s">
        <v>9264</v>
      </c>
      <c r="U6880" t="s">
        <v>9282</v>
      </c>
      <c r="V6880" t="str" cm="1">
        <f t="array" ref="V6880">_xlfn.IFS(Hospital_Emergency_Room_Data[[#This Row],[Day]]&lt;=10,"Start(1-10)",Hospital_Emergency_Room_Data[[#This Row],[Day]]&lt;=20,"Middle(11-20)",Hospital_Emergency_Room_Data[[#This Row],[Day]]&gt;20,"End(21-30)")</f>
        <v>End(21-30)</v>
      </c>
    </row>
    <row r="6881" spans="1:22">
      <c r="A6881">
        <v>376971223</v>
      </c>
      <c r="B6881" t="s">
        <v>6883</v>
      </c>
      <c r="C6881" s="1">
        <v>45218</v>
      </c>
      <c r="D6881" t="str">
        <f>TEXT(Hospital_Emergency_Room_Data[[#This Row],[Patient Admission Date]],"mmm")</f>
        <v>Oct</v>
      </c>
      <c r="E6881">
        <f>YEAR(Hospital_Emergency_Room_Data[[#This Row],[Patient Admission Date]])</f>
        <v>2023</v>
      </c>
      <c r="F6881" s="2">
        <v>0.99444444444444446</v>
      </c>
      <c r="G6881" s="8" t="str">
        <f>TEXT(Hospital_Emergency_Room_Data[[#This Row],[Patient Admission Date]],"dddd")</f>
        <v>Thursday</v>
      </c>
      <c r="H6881" t="s">
        <v>41</v>
      </c>
      <c r="I6881">
        <v>64</v>
      </c>
      <c r="J6881" s="5" t="s">
        <v>9217</v>
      </c>
      <c r="K6881" t="s">
        <v>8</v>
      </c>
      <c r="L6881" t="s">
        <v>9281</v>
      </c>
      <c r="M6881" t="s">
        <v>9210</v>
      </c>
      <c r="O6881">
        <v>26</v>
      </c>
      <c r="P6881" t="s">
        <v>9226</v>
      </c>
      <c r="Q6881">
        <v>19</v>
      </c>
      <c r="R6881">
        <v>23</v>
      </c>
      <c r="S6881" t="s">
        <v>9256</v>
      </c>
      <c r="T6881" t="s">
        <v>9262</v>
      </c>
      <c r="U6881" t="s">
        <v>9282</v>
      </c>
      <c r="V6881" t="str" cm="1">
        <f t="array" ref="V6881">_xlfn.IFS(Hospital_Emergency_Room_Data[[#This Row],[Day]]&lt;=10,"Start(1-10)",Hospital_Emergency_Room_Data[[#This Row],[Day]]&lt;=20,"Middle(11-20)",Hospital_Emergency_Room_Data[[#This Row],[Day]]&gt;20,"End(21-30)")</f>
        <v>Middle(11-20)</v>
      </c>
    </row>
    <row r="6882" spans="1:22">
      <c r="A6882">
        <v>560246602</v>
      </c>
      <c r="B6882" t="s">
        <v>6884</v>
      </c>
      <c r="C6882" s="1">
        <v>45071</v>
      </c>
      <c r="D6882" t="str">
        <f>TEXT(Hospital_Emergency_Room_Data[[#This Row],[Patient Admission Date]],"mmm")</f>
        <v>May</v>
      </c>
      <c r="E6882">
        <f>YEAR(Hospital_Emergency_Room_Data[[#This Row],[Patient Admission Date]])</f>
        <v>2023</v>
      </c>
      <c r="F6882" s="2">
        <v>0.78680555555555554</v>
      </c>
      <c r="G6882" s="8" t="str">
        <f>TEXT(Hospital_Emergency_Room_Data[[#This Row],[Patient Admission Date]],"dddd")</f>
        <v>Thursday</v>
      </c>
      <c r="H6882" t="s">
        <v>41</v>
      </c>
      <c r="I6882">
        <v>76</v>
      </c>
      <c r="J6882" s="5" t="s">
        <v>9222</v>
      </c>
      <c r="K6882" t="s">
        <v>8</v>
      </c>
      <c r="L6882" t="s">
        <v>9281</v>
      </c>
      <c r="M6882" t="s">
        <v>9210</v>
      </c>
      <c r="O6882">
        <v>28</v>
      </c>
      <c r="P6882" t="s">
        <v>9226</v>
      </c>
      <c r="Q6882">
        <v>25</v>
      </c>
      <c r="R6882">
        <v>18</v>
      </c>
      <c r="S6882" t="s">
        <v>9256</v>
      </c>
      <c r="T6882" t="s">
        <v>9264</v>
      </c>
      <c r="U6882" t="s">
        <v>9282</v>
      </c>
      <c r="V6882" t="str" cm="1">
        <f t="array" ref="V6882">_xlfn.IFS(Hospital_Emergency_Room_Data[[#This Row],[Day]]&lt;=10,"Start(1-10)",Hospital_Emergency_Room_Data[[#This Row],[Day]]&lt;=20,"Middle(11-20)",Hospital_Emergency_Room_Data[[#This Row],[Day]]&gt;20,"End(21-30)")</f>
        <v>End(21-30)</v>
      </c>
    </row>
    <row r="6883" spans="1:22">
      <c r="A6883">
        <v>618905436</v>
      </c>
      <c r="B6883" t="s">
        <v>6885</v>
      </c>
      <c r="C6883" s="1">
        <v>45131</v>
      </c>
      <c r="D6883" t="str">
        <f>TEXT(Hospital_Emergency_Room_Data[[#This Row],[Patient Admission Date]],"mmm")</f>
        <v>Jul</v>
      </c>
      <c r="E6883">
        <f>YEAR(Hospital_Emergency_Room_Data[[#This Row],[Patient Admission Date]])</f>
        <v>2023</v>
      </c>
      <c r="F6883" s="2">
        <v>0.1736111111111111</v>
      </c>
      <c r="G6883" s="8" t="str">
        <f>TEXT(Hospital_Emergency_Room_Data[[#This Row],[Patient Admission Date]],"dddd")</f>
        <v>Monday</v>
      </c>
      <c r="H6883" t="s">
        <v>41</v>
      </c>
      <c r="I6883">
        <v>72</v>
      </c>
      <c r="J6883" s="5" t="s">
        <v>9222</v>
      </c>
      <c r="K6883" t="s">
        <v>8</v>
      </c>
      <c r="L6883" t="s">
        <v>9281</v>
      </c>
      <c r="M6883" t="s">
        <v>9210</v>
      </c>
      <c r="O6883">
        <v>31</v>
      </c>
      <c r="P6883" t="s">
        <v>9225</v>
      </c>
      <c r="Q6883">
        <v>24</v>
      </c>
      <c r="R6883">
        <v>4</v>
      </c>
      <c r="S6883" t="s">
        <v>9258</v>
      </c>
      <c r="T6883" t="s">
        <v>9264</v>
      </c>
      <c r="U6883" t="s">
        <v>9300</v>
      </c>
      <c r="V6883" t="str" cm="1">
        <f t="array" ref="V6883">_xlfn.IFS(Hospital_Emergency_Room_Data[[#This Row],[Day]]&lt;=10,"Start(1-10)",Hospital_Emergency_Room_Data[[#This Row],[Day]]&lt;=20,"Middle(11-20)",Hospital_Emergency_Room_Data[[#This Row],[Day]]&gt;20,"End(21-30)")</f>
        <v>End(21-30)</v>
      </c>
    </row>
    <row r="6884" spans="1:22">
      <c r="A6884">
        <v>804695163</v>
      </c>
      <c r="B6884" t="s">
        <v>6886</v>
      </c>
      <c r="C6884" s="1">
        <v>45139</v>
      </c>
      <c r="D6884" t="str">
        <f>TEXT(Hospital_Emergency_Room_Data[[#This Row],[Patient Admission Date]],"mmm")</f>
        <v>Aug</v>
      </c>
      <c r="E6884">
        <f>YEAR(Hospital_Emergency_Room_Data[[#This Row],[Patient Admission Date]])</f>
        <v>2023</v>
      </c>
      <c r="F6884" s="2">
        <v>0.86805555555555558</v>
      </c>
      <c r="G6884" s="8" t="str">
        <f>TEXT(Hospital_Emergency_Room_Data[[#This Row],[Patient Admission Date]],"dddd")</f>
        <v>Tuesday</v>
      </c>
      <c r="H6884" t="s">
        <v>41</v>
      </c>
      <c r="I6884">
        <v>43</v>
      </c>
      <c r="J6884" s="5" t="s">
        <v>9223</v>
      </c>
      <c r="K6884" t="s">
        <v>8</v>
      </c>
      <c r="L6884" t="s">
        <v>9281</v>
      </c>
      <c r="M6884" t="s">
        <v>9210</v>
      </c>
      <c r="O6884">
        <v>43</v>
      </c>
      <c r="P6884" t="s">
        <v>9225</v>
      </c>
      <c r="Q6884">
        <v>1</v>
      </c>
      <c r="R6884">
        <v>20</v>
      </c>
      <c r="S6884" t="s">
        <v>9256</v>
      </c>
      <c r="T6884" t="s">
        <v>9263</v>
      </c>
      <c r="U6884" t="s">
        <v>9300</v>
      </c>
      <c r="V6884" t="str" cm="1">
        <f t="array" ref="V6884">_xlfn.IFS(Hospital_Emergency_Room_Data[[#This Row],[Day]]&lt;=10,"Start(1-10)",Hospital_Emergency_Room_Data[[#This Row],[Day]]&lt;=20,"Middle(11-20)",Hospital_Emergency_Room_Data[[#This Row],[Day]]&gt;20,"End(21-30)")</f>
        <v>Start(1-10)</v>
      </c>
    </row>
    <row r="6885" spans="1:22">
      <c r="A6885">
        <v>166873279</v>
      </c>
      <c r="B6885" t="s">
        <v>6887</v>
      </c>
      <c r="C6885" s="1">
        <v>45208</v>
      </c>
      <c r="D6885" t="str">
        <f>TEXT(Hospital_Emergency_Room_Data[[#This Row],[Patient Admission Date]],"mmm")</f>
        <v>Oct</v>
      </c>
      <c r="E6885">
        <f>YEAR(Hospital_Emergency_Room_Data[[#This Row],[Patient Admission Date]])</f>
        <v>2023</v>
      </c>
      <c r="F6885" s="2">
        <v>0.96388888888888891</v>
      </c>
      <c r="G6885" s="8" t="str">
        <f>TEXT(Hospital_Emergency_Room_Data[[#This Row],[Patient Admission Date]],"dddd")</f>
        <v>Monday</v>
      </c>
      <c r="H6885" t="s">
        <v>41</v>
      </c>
      <c r="I6885">
        <v>78</v>
      </c>
      <c r="J6885" s="5" t="s">
        <v>9222</v>
      </c>
      <c r="K6885" t="s">
        <v>8</v>
      </c>
      <c r="L6885" t="s">
        <v>9281</v>
      </c>
      <c r="M6885" t="s">
        <v>9210</v>
      </c>
      <c r="O6885">
        <v>44</v>
      </c>
      <c r="P6885" t="s">
        <v>9225</v>
      </c>
      <c r="Q6885">
        <v>9</v>
      </c>
      <c r="R6885">
        <v>23</v>
      </c>
      <c r="S6885" t="s">
        <v>9256</v>
      </c>
      <c r="T6885" t="s">
        <v>9265</v>
      </c>
      <c r="U6885" t="s">
        <v>9300</v>
      </c>
      <c r="V6885" t="str" cm="1">
        <f t="array" ref="V6885">_xlfn.IFS(Hospital_Emergency_Room_Data[[#This Row],[Day]]&lt;=10,"Start(1-10)",Hospital_Emergency_Room_Data[[#This Row],[Day]]&lt;=20,"Middle(11-20)",Hospital_Emergency_Room_Data[[#This Row],[Day]]&gt;20,"End(21-30)")</f>
        <v>Start(1-10)</v>
      </c>
    </row>
    <row r="6886" spans="1:22">
      <c r="A6886">
        <v>234780305</v>
      </c>
      <c r="B6886" t="s">
        <v>6888</v>
      </c>
      <c r="C6886" s="1">
        <v>45055</v>
      </c>
      <c r="D6886" t="str">
        <f>TEXT(Hospital_Emergency_Room_Data[[#This Row],[Patient Admission Date]],"mmm")</f>
        <v>May</v>
      </c>
      <c r="E6886">
        <f>YEAR(Hospital_Emergency_Room_Data[[#This Row],[Patient Admission Date]])</f>
        <v>2023</v>
      </c>
      <c r="F6886" s="2">
        <v>0.92083333333333328</v>
      </c>
      <c r="G6886" s="8" t="str">
        <f>TEXT(Hospital_Emergency_Room_Data[[#This Row],[Patient Admission Date]],"dddd")</f>
        <v>Tuesday</v>
      </c>
      <c r="H6886" t="s">
        <v>41</v>
      </c>
      <c r="I6886">
        <v>63</v>
      </c>
      <c r="J6886" s="5" t="s">
        <v>9217</v>
      </c>
      <c r="K6886" t="s">
        <v>8</v>
      </c>
      <c r="L6886" t="s">
        <v>9281</v>
      </c>
      <c r="M6886" t="s">
        <v>9210</v>
      </c>
      <c r="O6886">
        <v>54</v>
      </c>
      <c r="P6886" t="s">
        <v>9225</v>
      </c>
      <c r="Q6886">
        <v>9</v>
      </c>
      <c r="R6886">
        <v>22</v>
      </c>
      <c r="S6886" t="s">
        <v>9256</v>
      </c>
      <c r="T6886" t="s">
        <v>9265</v>
      </c>
      <c r="U6886" t="s">
        <v>9283</v>
      </c>
      <c r="V6886" t="str" cm="1">
        <f t="array" ref="V6886">_xlfn.IFS(Hospital_Emergency_Room_Data[[#This Row],[Day]]&lt;=10,"Start(1-10)",Hospital_Emergency_Room_Data[[#This Row],[Day]]&lt;=20,"Middle(11-20)",Hospital_Emergency_Room_Data[[#This Row],[Day]]&gt;20,"End(21-30)")</f>
        <v>Start(1-10)</v>
      </c>
    </row>
    <row r="6887" spans="1:22">
      <c r="A6887">
        <v>222260023</v>
      </c>
      <c r="B6887" t="s">
        <v>6889</v>
      </c>
      <c r="C6887" s="1">
        <v>45557</v>
      </c>
      <c r="D6887" t="str">
        <f>TEXT(Hospital_Emergency_Room_Data[[#This Row],[Patient Admission Date]],"mmm")</f>
        <v>Sep</v>
      </c>
      <c r="E6887">
        <f>YEAR(Hospital_Emergency_Room_Data[[#This Row],[Patient Admission Date]])</f>
        <v>2024</v>
      </c>
      <c r="F6887" s="2">
        <v>6.9444444444444447E-4</v>
      </c>
      <c r="G6887" s="8" t="str">
        <f>TEXT(Hospital_Emergency_Room_Data[[#This Row],[Patient Admission Date]],"dddd")</f>
        <v>Sunday</v>
      </c>
      <c r="H6887" t="s">
        <v>41</v>
      </c>
      <c r="I6887">
        <v>79</v>
      </c>
      <c r="J6887" s="5" t="s">
        <v>9222</v>
      </c>
      <c r="K6887" t="s">
        <v>8</v>
      </c>
      <c r="L6887" t="s">
        <v>9281</v>
      </c>
      <c r="M6887" t="s">
        <v>9210</v>
      </c>
      <c r="O6887">
        <v>10</v>
      </c>
      <c r="P6887" t="s">
        <v>9226</v>
      </c>
      <c r="Q6887">
        <v>22</v>
      </c>
      <c r="R6887">
        <v>0</v>
      </c>
      <c r="S6887" t="s">
        <v>9258</v>
      </c>
      <c r="T6887" t="s">
        <v>9264</v>
      </c>
      <c r="U6887" t="s">
        <v>9282</v>
      </c>
      <c r="V6887" t="str" cm="1">
        <f t="array" ref="V6887">_xlfn.IFS(Hospital_Emergency_Room_Data[[#This Row],[Day]]&lt;=10,"Start(1-10)",Hospital_Emergency_Room_Data[[#This Row],[Day]]&lt;=20,"Middle(11-20)",Hospital_Emergency_Room_Data[[#This Row],[Day]]&gt;20,"End(21-30)")</f>
        <v>End(21-30)</v>
      </c>
    </row>
    <row r="6888" spans="1:22">
      <c r="A6888">
        <v>739572163</v>
      </c>
      <c r="B6888" t="s">
        <v>6890</v>
      </c>
      <c r="C6888" s="1">
        <v>45176</v>
      </c>
      <c r="D6888" t="str">
        <f>TEXT(Hospital_Emergency_Room_Data[[#This Row],[Patient Admission Date]],"mmm")</f>
        <v>Sep</v>
      </c>
      <c r="E6888">
        <f>YEAR(Hospital_Emergency_Room_Data[[#This Row],[Patient Admission Date]])</f>
        <v>2023</v>
      </c>
      <c r="F6888" s="2">
        <v>0.9916666666666667</v>
      </c>
      <c r="G6888" s="8" t="str">
        <f>TEXT(Hospital_Emergency_Room_Data[[#This Row],[Patient Admission Date]],"dddd")</f>
        <v>Thursday</v>
      </c>
      <c r="H6888" t="s">
        <v>41</v>
      </c>
      <c r="I6888">
        <v>3</v>
      </c>
      <c r="J6888" s="5" t="s">
        <v>9218</v>
      </c>
      <c r="K6888" t="s">
        <v>8</v>
      </c>
      <c r="L6888" t="s">
        <v>9281</v>
      </c>
      <c r="M6888" t="s">
        <v>9210</v>
      </c>
      <c r="O6888">
        <v>16</v>
      </c>
      <c r="P6888" t="s">
        <v>9226</v>
      </c>
      <c r="Q6888">
        <v>7</v>
      </c>
      <c r="R6888">
        <v>23</v>
      </c>
      <c r="S6888" t="s">
        <v>9256</v>
      </c>
      <c r="T6888" t="s">
        <v>9263</v>
      </c>
      <c r="U6888" t="s">
        <v>9282</v>
      </c>
      <c r="V6888" t="str" cm="1">
        <f t="array" ref="V6888">_xlfn.IFS(Hospital_Emergency_Room_Data[[#This Row],[Day]]&lt;=10,"Start(1-10)",Hospital_Emergency_Room_Data[[#This Row],[Day]]&lt;=20,"Middle(11-20)",Hospital_Emergency_Room_Data[[#This Row],[Day]]&gt;20,"End(21-30)")</f>
        <v>Start(1-10)</v>
      </c>
    </row>
    <row r="6889" spans="1:22">
      <c r="A6889">
        <v>774220705</v>
      </c>
      <c r="B6889" t="s">
        <v>6891</v>
      </c>
      <c r="C6889" s="1">
        <v>45390</v>
      </c>
      <c r="D6889" t="str">
        <f>TEXT(Hospital_Emergency_Room_Data[[#This Row],[Patient Admission Date]],"mmm")</f>
        <v>Apr</v>
      </c>
      <c r="E6889">
        <f>YEAR(Hospital_Emergency_Room_Data[[#This Row],[Patient Admission Date]])</f>
        <v>2024</v>
      </c>
      <c r="F6889" s="2">
        <v>0.8208333333333333</v>
      </c>
      <c r="G6889" s="8" t="str">
        <f>TEXT(Hospital_Emergency_Room_Data[[#This Row],[Patient Admission Date]],"dddd")</f>
        <v>Monday</v>
      </c>
      <c r="H6889" t="s">
        <v>41</v>
      </c>
      <c r="I6889">
        <v>70</v>
      </c>
      <c r="J6889" s="5" t="s">
        <v>9222</v>
      </c>
      <c r="K6889" t="s">
        <v>8</v>
      </c>
      <c r="L6889" t="s">
        <v>9281</v>
      </c>
      <c r="M6889" t="s">
        <v>9210</v>
      </c>
      <c r="O6889">
        <v>23</v>
      </c>
      <c r="P6889" t="s">
        <v>9226</v>
      </c>
      <c r="Q6889">
        <v>8</v>
      </c>
      <c r="R6889">
        <v>19</v>
      </c>
      <c r="S6889" t="s">
        <v>9256</v>
      </c>
      <c r="T6889" t="s">
        <v>9265</v>
      </c>
      <c r="U6889" t="s">
        <v>9282</v>
      </c>
      <c r="V6889" t="str" cm="1">
        <f t="array" ref="V6889">_xlfn.IFS(Hospital_Emergency_Room_Data[[#This Row],[Day]]&lt;=10,"Start(1-10)",Hospital_Emergency_Room_Data[[#This Row],[Day]]&lt;=20,"Middle(11-20)",Hospital_Emergency_Room_Data[[#This Row],[Day]]&gt;20,"End(21-30)")</f>
        <v>Start(1-10)</v>
      </c>
    </row>
    <row r="6890" spans="1:22">
      <c r="A6890">
        <v>240680827</v>
      </c>
      <c r="B6890" t="s">
        <v>6892</v>
      </c>
      <c r="C6890" s="1">
        <v>45148</v>
      </c>
      <c r="D6890" t="str">
        <f>TEXT(Hospital_Emergency_Room_Data[[#This Row],[Patient Admission Date]],"mmm")</f>
        <v>Aug</v>
      </c>
      <c r="E6890">
        <f>YEAR(Hospital_Emergency_Room_Data[[#This Row],[Patient Admission Date]])</f>
        <v>2023</v>
      </c>
      <c r="F6890" s="2">
        <v>0.73124999999999996</v>
      </c>
      <c r="G6890" s="8" t="str">
        <f>TEXT(Hospital_Emergency_Room_Data[[#This Row],[Patient Admission Date]],"dddd")</f>
        <v>Thursday</v>
      </c>
      <c r="H6890" t="s">
        <v>41</v>
      </c>
      <c r="I6890">
        <v>17</v>
      </c>
      <c r="J6890" s="5" t="s">
        <v>9220</v>
      </c>
      <c r="K6890" t="s">
        <v>8</v>
      </c>
      <c r="L6890" t="s">
        <v>9281</v>
      </c>
      <c r="M6890" t="s">
        <v>9210</v>
      </c>
      <c r="O6890">
        <v>25</v>
      </c>
      <c r="P6890" t="s">
        <v>9226</v>
      </c>
      <c r="Q6890">
        <v>10</v>
      </c>
      <c r="R6890">
        <v>17</v>
      </c>
      <c r="S6890" t="s">
        <v>9257</v>
      </c>
      <c r="T6890" t="s">
        <v>9265</v>
      </c>
      <c r="U6890" t="s">
        <v>9282</v>
      </c>
      <c r="V6890" t="str" cm="1">
        <f t="array" ref="V6890">_xlfn.IFS(Hospital_Emergency_Room_Data[[#This Row],[Day]]&lt;=10,"Start(1-10)",Hospital_Emergency_Room_Data[[#This Row],[Day]]&lt;=20,"Middle(11-20)",Hospital_Emergency_Room_Data[[#This Row],[Day]]&gt;20,"End(21-30)")</f>
        <v>Start(1-10)</v>
      </c>
    </row>
    <row r="6891" spans="1:22">
      <c r="A6891">
        <v>729567978</v>
      </c>
      <c r="B6891" t="s">
        <v>6893</v>
      </c>
      <c r="C6891" s="1">
        <v>45105</v>
      </c>
      <c r="D6891" t="str">
        <f>TEXT(Hospital_Emergency_Room_Data[[#This Row],[Patient Admission Date]],"mmm")</f>
        <v>Jun</v>
      </c>
      <c r="E6891">
        <f>YEAR(Hospital_Emergency_Room_Data[[#This Row],[Patient Admission Date]])</f>
        <v>2023</v>
      </c>
      <c r="F6891" s="2">
        <v>0.97499999999999998</v>
      </c>
      <c r="G6891" s="8" t="str">
        <f>TEXT(Hospital_Emergency_Room_Data[[#This Row],[Patient Admission Date]],"dddd")</f>
        <v>Wednesday</v>
      </c>
      <c r="H6891" t="s">
        <v>41</v>
      </c>
      <c r="I6891">
        <v>27</v>
      </c>
      <c r="J6891" s="5" t="s">
        <v>9220</v>
      </c>
      <c r="K6891" t="s">
        <v>8</v>
      </c>
      <c r="L6891" t="s">
        <v>9281</v>
      </c>
      <c r="M6891" t="s">
        <v>9210</v>
      </c>
      <c r="O6891">
        <v>25</v>
      </c>
      <c r="P6891" t="s">
        <v>9226</v>
      </c>
      <c r="Q6891">
        <v>28</v>
      </c>
      <c r="R6891">
        <v>23</v>
      </c>
      <c r="S6891" t="s">
        <v>9256</v>
      </c>
      <c r="T6891" t="s">
        <v>9264</v>
      </c>
      <c r="U6891" t="s">
        <v>9282</v>
      </c>
      <c r="V6891" t="str" cm="1">
        <f t="array" ref="V6891">_xlfn.IFS(Hospital_Emergency_Room_Data[[#This Row],[Day]]&lt;=10,"Start(1-10)",Hospital_Emergency_Room_Data[[#This Row],[Day]]&lt;=20,"Middle(11-20)",Hospital_Emergency_Room_Data[[#This Row],[Day]]&gt;20,"End(21-30)")</f>
        <v>End(21-30)</v>
      </c>
    </row>
    <row r="6892" spans="1:22">
      <c r="A6892">
        <v>275256839</v>
      </c>
      <c r="B6892" t="s">
        <v>6894</v>
      </c>
      <c r="C6892" s="1">
        <v>45244</v>
      </c>
      <c r="D6892" t="str">
        <f>TEXT(Hospital_Emergency_Room_Data[[#This Row],[Patient Admission Date]],"mmm")</f>
        <v>Nov</v>
      </c>
      <c r="E6892">
        <f>YEAR(Hospital_Emergency_Room_Data[[#This Row],[Patient Admission Date]])</f>
        <v>2023</v>
      </c>
      <c r="F6892" s="2">
        <v>0.3611111111111111</v>
      </c>
      <c r="G6892" s="8" t="str">
        <f>TEXT(Hospital_Emergency_Room_Data[[#This Row],[Patient Admission Date]],"dddd")</f>
        <v>Tuesday</v>
      </c>
      <c r="H6892" t="s">
        <v>41</v>
      </c>
      <c r="I6892">
        <v>29</v>
      </c>
      <c r="J6892" s="5" t="s">
        <v>9220</v>
      </c>
      <c r="K6892" t="s">
        <v>8</v>
      </c>
      <c r="L6892" t="s">
        <v>9281</v>
      </c>
      <c r="M6892" t="s">
        <v>9210</v>
      </c>
      <c r="O6892">
        <v>27</v>
      </c>
      <c r="P6892" t="s">
        <v>9226</v>
      </c>
      <c r="Q6892">
        <v>14</v>
      </c>
      <c r="R6892">
        <v>8</v>
      </c>
      <c r="S6892" t="s">
        <v>9255</v>
      </c>
      <c r="T6892" t="s">
        <v>9265</v>
      </c>
      <c r="U6892" t="s">
        <v>9282</v>
      </c>
      <c r="V6892" t="str" cm="1">
        <f t="array" ref="V6892">_xlfn.IFS(Hospital_Emergency_Room_Data[[#This Row],[Day]]&lt;=10,"Start(1-10)",Hospital_Emergency_Room_Data[[#This Row],[Day]]&lt;=20,"Middle(11-20)",Hospital_Emergency_Room_Data[[#This Row],[Day]]&gt;20,"End(21-30)")</f>
        <v>Middle(11-20)</v>
      </c>
    </row>
    <row r="6893" spans="1:22">
      <c r="A6893">
        <v>480639268</v>
      </c>
      <c r="B6893" t="s">
        <v>6895</v>
      </c>
      <c r="C6893" s="1">
        <v>45157</v>
      </c>
      <c r="D6893" t="str">
        <f>TEXT(Hospital_Emergency_Room_Data[[#This Row],[Patient Admission Date]],"mmm")</f>
        <v>Aug</v>
      </c>
      <c r="E6893">
        <f>YEAR(Hospital_Emergency_Room_Data[[#This Row],[Patient Admission Date]])</f>
        <v>2023</v>
      </c>
      <c r="F6893" s="2">
        <v>0.31874999999999998</v>
      </c>
      <c r="G6893" s="8" t="str">
        <f>TEXT(Hospital_Emergency_Room_Data[[#This Row],[Patient Admission Date]],"dddd")</f>
        <v>Saturday</v>
      </c>
      <c r="H6893" t="s">
        <v>41</v>
      </c>
      <c r="I6893">
        <v>61</v>
      </c>
      <c r="J6893" s="5" t="s">
        <v>9217</v>
      </c>
      <c r="K6893" t="s">
        <v>8</v>
      </c>
      <c r="L6893" t="s">
        <v>9281</v>
      </c>
      <c r="M6893" t="s">
        <v>9210</v>
      </c>
      <c r="O6893">
        <v>33</v>
      </c>
      <c r="P6893" t="s">
        <v>9225</v>
      </c>
      <c r="Q6893">
        <v>19</v>
      </c>
      <c r="R6893">
        <v>7</v>
      </c>
      <c r="S6893" t="s">
        <v>9255</v>
      </c>
      <c r="T6893" t="s">
        <v>9262</v>
      </c>
      <c r="U6893" t="s">
        <v>9300</v>
      </c>
      <c r="V6893" t="str" cm="1">
        <f t="array" ref="V6893">_xlfn.IFS(Hospital_Emergency_Room_Data[[#This Row],[Day]]&lt;=10,"Start(1-10)",Hospital_Emergency_Room_Data[[#This Row],[Day]]&lt;=20,"Middle(11-20)",Hospital_Emergency_Room_Data[[#This Row],[Day]]&gt;20,"End(21-30)")</f>
        <v>Middle(11-20)</v>
      </c>
    </row>
    <row r="6894" spans="1:22">
      <c r="A6894">
        <v>767262712</v>
      </c>
      <c r="B6894" t="s">
        <v>6896</v>
      </c>
      <c r="C6894" s="1">
        <v>45566</v>
      </c>
      <c r="D6894" t="str">
        <f>TEXT(Hospital_Emergency_Room_Data[[#This Row],[Patient Admission Date]],"mmm")</f>
        <v>Oct</v>
      </c>
      <c r="E6894">
        <f>YEAR(Hospital_Emergency_Room_Data[[#This Row],[Patient Admission Date]])</f>
        <v>2024</v>
      </c>
      <c r="F6894" s="2">
        <v>0.20972222222222223</v>
      </c>
      <c r="G6894" s="8" t="str">
        <f>TEXT(Hospital_Emergency_Room_Data[[#This Row],[Patient Admission Date]],"dddd")</f>
        <v>Tuesday</v>
      </c>
      <c r="H6894" t="s">
        <v>41</v>
      </c>
      <c r="I6894">
        <v>3</v>
      </c>
      <c r="J6894" s="5" t="s">
        <v>9218</v>
      </c>
      <c r="K6894" t="s">
        <v>8</v>
      </c>
      <c r="L6894" t="s">
        <v>9281</v>
      </c>
      <c r="M6894" t="s">
        <v>9210</v>
      </c>
      <c r="O6894">
        <v>37</v>
      </c>
      <c r="P6894" t="s">
        <v>9225</v>
      </c>
      <c r="Q6894">
        <v>1</v>
      </c>
      <c r="R6894">
        <v>5</v>
      </c>
      <c r="S6894" t="s">
        <v>9258</v>
      </c>
      <c r="T6894" t="s">
        <v>9263</v>
      </c>
      <c r="U6894" t="s">
        <v>9300</v>
      </c>
      <c r="V6894" t="str" cm="1">
        <f t="array" ref="V6894">_xlfn.IFS(Hospital_Emergency_Room_Data[[#This Row],[Day]]&lt;=10,"Start(1-10)",Hospital_Emergency_Room_Data[[#This Row],[Day]]&lt;=20,"Middle(11-20)",Hospital_Emergency_Room_Data[[#This Row],[Day]]&gt;20,"End(21-30)")</f>
        <v>Start(1-10)</v>
      </c>
    </row>
    <row r="6895" spans="1:22">
      <c r="A6895">
        <v>140468836</v>
      </c>
      <c r="B6895" t="s">
        <v>6897</v>
      </c>
      <c r="C6895" s="1">
        <v>45406</v>
      </c>
      <c r="D6895" t="str">
        <f>TEXT(Hospital_Emergency_Room_Data[[#This Row],[Patient Admission Date]],"mmm")</f>
        <v>Apr</v>
      </c>
      <c r="E6895">
        <f>YEAR(Hospital_Emergency_Room_Data[[#This Row],[Patient Admission Date]])</f>
        <v>2024</v>
      </c>
      <c r="F6895" s="2">
        <v>0.65902777777777777</v>
      </c>
      <c r="G6895" s="8" t="str">
        <f>TEXT(Hospital_Emergency_Room_Data[[#This Row],[Patient Admission Date]],"dddd")</f>
        <v>Wednesday</v>
      </c>
      <c r="H6895" t="s">
        <v>41</v>
      </c>
      <c r="I6895">
        <v>8</v>
      </c>
      <c r="J6895" s="5" t="s">
        <v>9221</v>
      </c>
      <c r="K6895" t="s">
        <v>8</v>
      </c>
      <c r="L6895" t="s">
        <v>9281</v>
      </c>
      <c r="M6895" t="s">
        <v>9210</v>
      </c>
      <c r="O6895">
        <v>37</v>
      </c>
      <c r="P6895" t="s">
        <v>9225</v>
      </c>
      <c r="Q6895">
        <v>24</v>
      </c>
      <c r="R6895">
        <v>15</v>
      </c>
      <c r="S6895" t="s">
        <v>9257</v>
      </c>
      <c r="T6895" t="s">
        <v>9264</v>
      </c>
      <c r="U6895" t="s">
        <v>9300</v>
      </c>
      <c r="V6895" t="str" cm="1">
        <f t="array" ref="V6895">_xlfn.IFS(Hospital_Emergency_Room_Data[[#This Row],[Day]]&lt;=10,"Start(1-10)",Hospital_Emergency_Room_Data[[#This Row],[Day]]&lt;=20,"Middle(11-20)",Hospital_Emergency_Room_Data[[#This Row],[Day]]&gt;20,"End(21-30)")</f>
        <v>End(21-30)</v>
      </c>
    </row>
    <row r="6896" spans="1:22">
      <c r="A6896">
        <v>253966379</v>
      </c>
      <c r="B6896" t="s">
        <v>6898</v>
      </c>
      <c r="C6896" s="1">
        <v>45514</v>
      </c>
      <c r="D6896" t="str">
        <f>TEXT(Hospital_Emergency_Room_Data[[#This Row],[Patient Admission Date]],"mmm")</f>
        <v>Aug</v>
      </c>
      <c r="E6896">
        <f>YEAR(Hospital_Emergency_Room_Data[[#This Row],[Patient Admission Date]])</f>
        <v>2024</v>
      </c>
      <c r="F6896" s="2">
        <v>0.73611111111111116</v>
      </c>
      <c r="G6896" s="8" t="str">
        <f>TEXT(Hospital_Emergency_Room_Data[[#This Row],[Patient Admission Date]],"dddd")</f>
        <v>Saturday</v>
      </c>
      <c r="H6896" t="s">
        <v>41</v>
      </c>
      <c r="I6896">
        <v>70</v>
      </c>
      <c r="J6896" s="5" t="s">
        <v>9222</v>
      </c>
      <c r="K6896" t="s">
        <v>8</v>
      </c>
      <c r="L6896" t="s">
        <v>9281</v>
      </c>
      <c r="M6896" t="s">
        <v>9210</v>
      </c>
      <c r="O6896">
        <v>38</v>
      </c>
      <c r="P6896" t="s">
        <v>9225</v>
      </c>
      <c r="Q6896">
        <v>10</v>
      </c>
      <c r="R6896">
        <v>17</v>
      </c>
      <c r="S6896" t="s">
        <v>9257</v>
      </c>
      <c r="T6896" t="s">
        <v>9265</v>
      </c>
      <c r="U6896" t="s">
        <v>9300</v>
      </c>
      <c r="V6896" t="str" cm="1">
        <f t="array" ref="V6896">_xlfn.IFS(Hospital_Emergency_Room_Data[[#This Row],[Day]]&lt;=10,"Start(1-10)",Hospital_Emergency_Room_Data[[#This Row],[Day]]&lt;=20,"Middle(11-20)",Hospital_Emergency_Room_Data[[#This Row],[Day]]&gt;20,"End(21-30)")</f>
        <v>Start(1-10)</v>
      </c>
    </row>
    <row r="6897" spans="1:22">
      <c r="A6897">
        <v>811573786</v>
      </c>
      <c r="B6897" t="s">
        <v>6899</v>
      </c>
      <c r="C6897" s="1">
        <v>45487</v>
      </c>
      <c r="D6897" t="str">
        <f>TEXT(Hospital_Emergency_Room_Data[[#This Row],[Patient Admission Date]],"mmm")</f>
        <v>Jul</v>
      </c>
      <c r="E6897">
        <f>YEAR(Hospital_Emergency_Room_Data[[#This Row],[Patient Admission Date]])</f>
        <v>2024</v>
      </c>
      <c r="F6897" s="2">
        <v>0.46319444444444446</v>
      </c>
      <c r="G6897" s="8" t="str">
        <f>TEXT(Hospital_Emergency_Room_Data[[#This Row],[Patient Admission Date]],"dddd")</f>
        <v>Sunday</v>
      </c>
      <c r="H6897" t="s">
        <v>41</v>
      </c>
      <c r="I6897">
        <v>9</v>
      </c>
      <c r="J6897" s="5" t="s">
        <v>9221</v>
      </c>
      <c r="K6897" t="s">
        <v>8</v>
      </c>
      <c r="L6897" t="s">
        <v>9281</v>
      </c>
      <c r="M6897" t="s">
        <v>9210</v>
      </c>
      <c r="O6897">
        <v>44</v>
      </c>
      <c r="P6897" t="s">
        <v>9225</v>
      </c>
      <c r="Q6897">
        <v>14</v>
      </c>
      <c r="R6897">
        <v>11</v>
      </c>
      <c r="S6897" t="s">
        <v>9255</v>
      </c>
      <c r="T6897" t="s">
        <v>9265</v>
      </c>
      <c r="U6897" t="s">
        <v>9300</v>
      </c>
      <c r="V6897" t="str" cm="1">
        <f t="array" ref="V6897">_xlfn.IFS(Hospital_Emergency_Room_Data[[#This Row],[Day]]&lt;=10,"Start(1-10)",Hospital_Emergency_Room_Data[[#This Row],[Day]]&lt;=20,"Middle(11-20)",Hospital_Emergency_Room_Data[[#This Row],[Day]]&gt;20,"End(21-30)")</f>
        <v>Middle(11-20)</v>
      </c>
    </row>
    <row r="6898" spans="1:22">
      <c r="A6898">
        <v>387460963</v>
      </c>
      <c r="B6898" t="s">
        <v>6900</v>
      </c>
      <c r="C6898" s="1">
        <v>45564</v>
      </c>
      <c r="D6898" t="str">
        <f>TEXT(Hospital_Emergency_Room_Data[[#This Row],[Patient Admission Date]],"mmm")</f>
        <v>Sep</v>
      </c>
      <c r="E6898">
        <f>YEAR(Hospital_Emergency_Room_Data[[#This Row],[Patient Admission Date]])</f>
        <v>2024</v>
      </c>
      <c r="F6898" s="2">
        <v>0.58680555555555558</v>
      </c>
      <c r="G6898" s="8" t="str">
        <f>TEXT(Hospital_Emergency_Room_Data[[#This Row],[Patient Admission Date]],"dddd")</f>
        <v>Sunday</v>
      </c>
      <c r="H6898" t="s">
        <v>41</v>
      </c>
      <c r="I6898">
        <v>51</v>
      </c>
      <c r="J6898" s="5" t="s">
        <v>9219</v>
      </c>
      <c r="K6898" t="s">
        <v>8</v>
      </c>
      <c r="L6898" t="s">
        <v>9281</v>
      </c>
      <c r="M6898" t="s">
        <v>9210</v>
      </c>
      <c r="O6898">
        <v>16</v>
      </c>
      <c r="P6898" t="s">
        <v>9226</v>
      </c>
      <c r="Q6898">
        <v>29</v>
      </c>
      <c r="R6898">
        <v>14</v>
      </c>
      <c r="S6898" t="s">
        <v>9257</v>
      </c>
      <c r="T6898" t="s">
        <v>9264</v>
      </c>
      <c r="U6898" t="s">
        <v>9282</v>
      </c>
      <c r="V6898" t="str" cm="1">
        <f t="array" ref="V6898">_xlfn.IFS(Hospital_Emergency_Room_Data[[#This Row],[Day]]&lt;=10,"Start(1-10)",Hospital_Emergency_Room_Data[[#This Row],[Day]]&lt;=20,"Middle(11-20)",Hospital_Emergency_Room_Data[[#This Row],[Day]]&gt;20,"End(21-30)")</f>
        <v>End(21-30)</v>
      </c>
    </row>
    <row r="6899" spans="1:22">
      <c r="A6899">
        <v>614738257</v>
      </c>
      <c r="B6899" t="s">
        <v>6901</v>
      </c>
      <c r="C6899" s="1">
        <v>45221</v>
      </c>
      <c r="D6899" t="str">
        <f>TEXT(Hospital_Emergency_Room_Data[[#This Row],[Patient Admission Date]],"mmm")</f>
        <v>Oct</v>
      </c>
      <c r="E6899">
        <f>YEAR(Hospital_Emergency_Room_Data[[#This Row],[Patient Admission Date]])</f>
        <v>2023</v>
      </c>
      <c r="F6899" s="2">
        <v>0.17569444444444443</v>
      </c>
      <c r="G6899" s="8" t="str">
        <f>TEXT(Hospital_Emergency_Room_Data[[#This Row],[Patient Admission Date]],"dddd")</f>
        <v>Sunday</v>
      </c>
      <c r="H6899" t="s">
        <v>41</v>
      </c>
      <c r="I6899">
        <v>1</v>
      </c>
      <c r="J6899" s="5" t="s">
        <v>9218</v>
      </c>
      <c r="K6899" t="s">
        <v>8</v>
      </c>
      <c r="L6899" t="s">
        <v>9281</v>
      </c>
      <c r="M6899" t="s">
        <v>9210</v>
      </c>
      <c r="O6899">
        <v>17</v>
      </c>
      <c r="P6899" t="s">
        <v>9226</v>
      </c>
      <c r="Q6899">
        <v>22</v>
      </c>
      <c r="R6899">
        <v>4</v>
      </c>
      <c r="S6899" t="s">
        <v>9258</v>
      </c>
      <c r="T6899" t="s">
        <v>9264</v>
      </c>
      <c r="U6899" t="s">
        <v>9282</v>
      </c>
      <c r="V6899" t="str" cm="1">
        <f t="array" ref="V6899">_xlfn.IFS(Hospital_Emergency_Room_Data[[#This Row],[Day]]&lt;=10,"Start(1-10)",Hospital_Emergency_Room_Data[[#This Row],[Day]]&lt;=20,"Middle(11-20)",Hospital_Emergency_Room_Data[[#This Row],[Day]]&gt;20,"End(21-30)")</f>
        <v>End(21-30)</v>
      </c>
    </row>
    <row r="6900" spans="1:22">
      <c r="A6900">
        <v>176564968</v>
      </c>
      <c r="B6900" t="s">
        <v>6902</v>
      </c>
      <c r="C6900" s="1">
        <v>45570</v>
      </c>
      <c r="D6900" t="str">
        <f>TEXT(Hospital_Emergency_Room_Data[[#This Row],[Patient Admission Date]],"mmm")</f>
        <v>Oct</v>
      </c>
      <c r="E6900">
        <f>YEAR(Hospital_Emergency_Room_Data[[#This Row],[Patient Admission Date]])</f>
        <v>2024</v>
      </c>
      <c r="F6900" s="2">
        <v>0.47222222222222221</v>
      </c>
      <c r="G6900" s="8" t="str">
        <f>TEXT(Hospital_Emergency_Room_Data[[#This Row],[Patient Admission Date]],"dddd")</f>
        <v>Saturday</v>
      </c>
      <c r="H6900" t="s">
        <v>41</v>
      </c>
      <c r="I6900">
        <v>26</v>
      </c>
      <c r="J6900" s="5" t="s">
        <v>9220</v>
      </c>
      <c r="K6900" t="s">
        <v>8</v>
      </c>
      <c r="L6900" t="s">
        <v>9281</v>
      </c>
      <c r="M6900" t="s">
        <v>9210</v>
      </c>
      <c r="O6900">
        <v>21</v>
      </c>
      <c r="P6900" t="s">
        <v>9226</v>
      </c>
      <c r="Q6900">
        <v>5</v>
      </c>
      <c r="R6900">
        <v>11</v>
      </c>
      <c r="S6900" t="s">
        <v>9255</v>
      </c>
      <c r="T6900" t="s">
        <v>9263</v>
      </c>
      <c r="U6900" t="s">
        <v>9282</v>
      </c>
      <c r="V6900" t="str" cm="1">
        <f t="array" ref="V6900">_xlfn.IFS(Hospital_Emergency_Room_Data[[#This Row],[Day]]&lt;=10,"Start(1-10)",Hospital_Emergency_Room_Data[[#This Row],[Day]]&lt;=20,"Middle(11-20)",Hospital_Emergency_Room_Data[[#This Row],[Day]]&gt;20,"End(21-30)")</f>
        <v>Start(1-10)</v>
      </c>
    </row>
    <row r="6901" spans="1:22">
      <c r="A6901">
        <v>546389941</v>
      </c>
      <c r="B6901" t="s">
        <v>6903</v>
      </c>
      <c r="C6901" s="1">
        <v>45592</v>
      </c>
      <c r="D6901" t="str">
        <f>TEXT(Hospital_Emergency_Room_Data[[#This Row],[Patient Admission Date]],"mmm")</f>
        <v>Oct</v>
      </c>
      <c r="E6901">
        <f>YEAR(Hospital_Emergency_Room_Data[[#This Row],[Patient Admission Date]])</f>
        <v>2024</v>
      </c>
      <c r="F6901" s="2">
        <v>0.46944444444444444</v>
      </c>
      <c r="G6901" s="8" t="str">
        <f>TEXT(Hospital_Emergency_Room_Data[[#This Row],[Patient Admission Date]],"dddd")</f>
        <v>Sunday</v>
      </c>
      <c r="H6901" t="s">
        <v>41</v>
      </c>
      <c r="I6901">
        <v>50</v>
      </c>
      <c r="J6901" s="5" t="s">
        <v>9219</v>
      </c>
      <c r="K6901" t="s">
        <v>8</v>
      </c>
      <c r="L6901" t="s">
        <v>9281</v>
      </c>
      <c r="M6901" t="s">
        <v>9210</v>
      </c>
      <c r="O6901">
        <v>26</v>
      </c>
      <c r="P6901" t="s">
        <v>9226</v>
      </c>
      <c r="Q6901">
        <v>27</v>
      </c>
      <c r="R6901">
        <v>11</v>
      </c>
      <c r="S6901" t="s">
        <v>9255</v>
      </c>
      <c r="T6901" t="s">
        <v>9264</v>
      </c>
      <c r="U6901" t="s">
        <v>9282</v>
      </c>
      <c r="V6901" t="str" cm="1">
        <f t="array" ref="V6901">_xlfn.IFS(Hospital_Emergency_Room_Data[[#This Row],[Day]]&lt;=10,"Start(1-10)",Hospital_Emergency_Room_Data[[#This Row],[Day]]&lt;=20,"Middle(11-20)",Hospital_Emergency_Room_Data[[#This Row],[Day]]&gt;20,"End(21-30)")</f>
        <v>End(21-30)</v>
      </c>
    </row>
    <row r="6902" spans="1:22">
      <c r="A6902">
        <v>727411550</v>
      </c>
      <c r="B6902" t="s">
        <v>6904</v>
      </c>
      <c r="C6902" s="1">
        <v>45506</v>
      </c>
      <c r="D6902" t="str">
        <f>TEXT(Hospital_Emergency_Room_Data[[#This Row],[Patient Admission Date]],"mmm")</f>
        <v>Aug</v>
      </c>
      <c r="E6902">
        <f>YEAR(Hospital_Emergency_Room_Data[[#This Row],[Patient Admission Date]])</f>
        <v>2024</v>
      </c>
      <c r="F6902" s="2">
        <v>0.36458333333333331</v>
      </c>
      <c r="G6902" s="8" t="str">
        <f>TEXT(Hospital_Emergency_Room_Data[[#This Row],[Patient Admission Date]],"dddd")</f>
        <v>Friday</v>
      </c>
      <c r="H6902" t="s">
        <v>41</v>
      </c>
      <c r="I6902">
        <v>2</v>
      </c>
      <c r="J6902" s="5" t="s">
        <v>9218</v>
      </c>
      <c r="K6902" t="s">
        <v>8</v>
      </c>
      <c r="L6902" t="s">
        <v>9281</v>
      </c>
      <c r="M6902" t="s">
        <v>9210</v>
      </c>
      <c r="O6902">
        <v>35</v>
      </c>
      <c r="P6902" t="s">
        <v>9225</v>
      </c>
      <c r="Q6902">
        <v>2</v>
      </c>
      <c r="R6902">
        <v>8</v>
      </c>
      <c r="S6902" t="s">
        <v>9255</v>
      </c>
      <c r="T6902" t="s">
        <v>9263</v>
      </c>
      <c r="U6902" t="s">
        <v>9300</v>
      </c>
      <c r="V6902" t="str" cm="1">
        <f t="array" ref="V6902">_xlfn.IFS(Hospital_Emergency_Room_Data[[#This Row],[Day]]&lt;=10,"Start(1-10)",Hospital_Emergency_Room_Data[[#This Row],[Day]]&lt;=20,"Middle(11-20)",Hospital_Emergency_Room_Data[[#This Row],[Day]]&gt;20,"End(21-30)")</f>
        <v>Start(1-10)</v>
      </c>
    </row>
    <row r="6903" spans="1:22">
      <c r="A6903">
        <v>669625609</v>
      </c>
      <c r="B6903" t="s">
        <v>6905</v>
      </c>
      <c r="C6903" s="1">
        <v>45346</v>
      </c>
      <c r="D6903" t="str">
        <f>TEXT(Hospital_Emergency_Room_Data[[#This Row],[Patient Admission Date]],"mmm")</f>
        <v>Feb</v>
      </c>
      <c r="E6903">
        <f>YEAR(Hospital_Emergency_Room_Data[[#This Row],[Patient Admission Date]])</f>
        <v>2024</v>
      </c>
      <c r="F6903" s="2">
        <v>0.29305555555555557</v>
      </c>
      <c r="G6903" s="8" t="str">
        <f>TEXT(Hospital_Emergency_Room_Data[[#This Row],[Patient Admission Date]],"dddd")</f>
        <v>Saturday</v>
      </c>
      <c r="H6903" t="s">
        <v>41</v>
      </c>
      <c r="I6903">
        <v>72</v>
      </c>
      <c r="J6903" s="5" t="s">
        <v>9222</v>
      </c>
      <c r="K6903" t="s">
        <v>8</v>
      </c>
      <c r="L6903" t="s">
        <v>9281</v>
      </c>
      <c r="M6903" t="s">
        <v>9210</v>
      </c>
      <c r="O6903">
        <v>36</v>
      </c>
      <c r="P6903" t="s">
        <v>9225</v>
      </c>
      <c r="Q6903">
        <v>24</v>
      </c>
      <c r="R6903">
        <v>7</v>
      </c>
      <c r="S6903" t="s">
        <v>9255</v>
      </c>
      <c r="T6903" t="s">
        <v>9264</v>
      </c>
      <c r="U6903" t="s">
        <v>9300</v>
      </c>
      <c r="V6903" t="str" cm="1">
        <f t="array" ref="V6903">_xlfn.IFS(Hospital_Emergency_Room_Data[[#This Row],[Day]]&lt;=10,"Start(1-10)",Hospital_Emergency_Room_Data[[#This Row],[Day]]&lt;=20,"Middle(11-20)",Hospital_Emergency_Room_Data[[#This Row],[Day]]&gt;20,"End(21-30)")</f>
        <v>End(21-30)</v>
      </c>
    </row>
    <row r="6904" spans="1:22">
      <c r="A6904">
        <v>473432191</v>
      </c>
      <c r="B6904" t="s">
        <v>6906</v>
      </c>
      <c r="C6904" s="1">
        <v>45493</v>
      </c>
      <c r="D6904" t="str">
        <f>TEXT(Hospital_Emergency_Room_Data[[#This Row],[Patient Admission Date]],"mmm")</f>
        <v>Jul</v>
      </c>
      <c r="E6904">
        <f>YEAR(Hospital_Emergency_Room_Data[[#This Row],[Patient Admission Date]])</f>
        <v>2024</v>
      </c>
      <c r="F6904" s="2">
        <v>0.97291666666666665</v>
      </c>
      <c r="G6904" s="8" t="str">
        <f>TEXT(Hospital_Emergency_Room_Data[[#This Row],[Patient Admission Date]],"dddd")</f>
        <v>Saturday</v>
      </c>
      <c r="H6904" t="s">
        <v>41</v>
      </c>
      <c r="I6904">
        <v>26</v>
      </c>
      <c r="J6904" s="5" t="s">
        <v>9220</v>
      </c>
      <c r="K6904" t="s">
        <v>8</v>
      </c>
      <c r="L6904" t="s">
        <v>9281</v>
      </c>
      <c r="M6904" t="s">
        <v>9210</v>
      </c>
      <c r="O6904">
        <v>46</v>
      </c>
      <c r="P6904" t="s">
        <v>9225</v>
      </c>
      <c r="Q6904">
        <v>20</v>
      </c>
      <c r="R6904">
        <v>23</v>
      </c>
      <c r="S6904" t="s">
        <v>9256</v>
      </c>
      <c r="T6904" t="s">
        <v>9262</v>
      </c>
      <c r="U6904" t="s">
        <v>9283</v>
      </c>
      <c r="V6904" t="str" cm="1">
        <f t="array" ref="V6904">_xlfn.IFS(Hospital_Emergency_Room_Data[[#This Row],[Day]]&lt;=10,"Start(1-10)",Hospital_Emergency_Room_Data[[#This Row],[Day]]&lt;=20,"Middle(11-20)",Hospital_Emergency_Room_Data[[#This Row],[Day]]&gt;20,"End(21-30)")</f>
        <v>Middle(11-20)</v>
      </c>
    </row>
    <row r="6905" spans="1:22">
      <c r="A6905">
        <v>657806910</v>
      </c>
      <c r="B6905" t="s">
        <v>6907</v>
      </c>
      <c r="C6905" s="1">
        <v>45345</v>
      </c>
      <c r="D6905" t="str">
        <f>TEXT(Hospital_Emergency_Room_Data[[#This Row],[Patient Admission Date]],"mmm")</f>
        <v>Feb</v>
      </c>
      <c r="E6905">
        <f>YEAR(Hospital_Emergency_Room_Data[[#This Row],[Patient Admission Date]])</f>
        <v>2024</v>
      </c>
      <c r="F6905" s="2">
        <v>0.72499999999999998</v>
      </c>
      <c r="G6905" s="8" t="str">
        <f>TEXT(Hospital_Emergency_Room_Data[[#This Row],[Patient Admission Date]],"dddd")</f>
        <v>Friday</v>
      </c>
      <c r="H6905" t="s">
        <v>41</v>
      </c>
      <c r="I6905">
        <v>46</v>
      </c>
      <c r="J6905" s="5" t="s">
        <v>9219</v>
      </c>
      <c r="K6905" t="s">
        <v>8</v>
      </c>
      <c r="L6905" t="s">
        <v>9281</v>
      </c>
      <c r="M6905" t="s">
        <v>9210</v>
      </c>
      <c r="O6905">
        <v>46</v>
      </c>
      <c r="P6905" t="s">
        <v>9225</v>
      </c>
      <c r="Q6905">
        <v>23</v>
      </c>
      <c r="R6905">
        <v>17</v>
      </c>
      <c r="S6905" t="s">
        <v>9257</v>
      </c>
      <c r="T6905" t="s">
        <v>9264</v>
      </c>
      <c r="U6905" t="s">
        <v>9283</v>
      </c>
      <c r="V6905" t="str" cm="1">
        <f t="array" ref="V6905">_xlfn.IFS(Hospital_Emergency_Room_Data[[#This Row],[Day]]&lt;=10,"Start(1-10)",Hospital_Emergency_Room_Data[[#This Row],[Day]]&lt;=20,"Middle(11-20)",Hospital_Emergency_Room_Data[[#This Row],[Day]]&gt;20,"End(21-30)")</f>
        <v>End(21-30)</v>
      </c>
    </row>
    <row r="6906" spans="1:22">
      <c r="A6906">
        <v>113133301</v>
      </c>
      <c r="B6906" t="s">
        <v>6908</v>
      </c>
      <c r="C6906" s="1">
        <v>45563</v>
      </c>
      <c r="D6906" t="str">
        <f>TEXT(Hospital_Emergency_Room_Data[[#This Row],[Patient Admission Date]],"mmm")</f>
        <v>Sep</v>
      </c>
      <c r="E6906">
        <f>YEAR(Hospital_Emergency_Room_Data[[#This Row],[Patient Admission Date]])</f>
        <v>2024</v>
      </c>
      <c r="F6906" s="2">
        <v>0.99791666666666667</v>
      </c>
      <c r="G6906" s="8" t="str">
        <f>TEXT(Hospital_Emergency_Room_Data[[#This Row],[Patient Admission Date]],"dddd")</f>
        <v>Saturday</v>
      </c>
      <c r="H6906" t="s">
        <v>41</v>
      </c>
      <c r="I6906">
        <v>37</v>
      </c>
      <c r="J6906" s="5" t="s">
        <v>9223</v>
      </c>
      <c r="K6906" t="s">
        <v>8</v>
      </c>
      <c r="L6906" t="s">
        <v>9281</v>
      </c>
      <c r="M6906" t="s">
        <v>9210</v>
      </c>
      <c r="O6906">
        <v>54</v>
      </c>
      <c r="P6906" t="s">
        <v>9225</v>
      </c>
      <c r="Q6906">
        <v>28</v>
      </c>
      <c r="R6906">
        <v>23</v>
      </c>
      <c r="S6906" t="s">
        <v>9256</v>
      </c>
      <c r="T6906" t="s">
        <v>9264</v>
      </c>
      <c r="U6906" t="s">
        <v>9283</v>
      </c>
      <c r="V6906" t="str" cm="1">
        <f t="array" ref="V6906">_xlfn.IFS(Hospital_Emergency_Room_Data[[#This Row],[Day]]&lt;=10,"Start(1-10)",Hospital_Emergency_Room_Data[[#This Row],[Day]]&lt;=20,"Middle(11-20)",Hospital_Emergency_Room_Data[[#This Row],[Day]]&gt;20,"End(21-30)")</f>
        <v>End(21-30)</v>
      </c>
    </row>
    <row r="6907" spans="1:22">
      <c r="A6907">
        <v>308161476</v>
      </c>
      <c r="B6907" t="s">
        <v>6909</v>
      </c>
      <c r="C6907" s="1">
        <v>45589</v>
      </c>
      <c r="D6907" t="str">
        <f>TEXT(Hospital_Emergency_Room_Data[[#This Row],[Patient Admission Date]],"mmm")</f>
        <v>Oct</v>
      </c>
      <c r="E6907">
        <f>YEAR(Hospital_Emergency_Room_Data[[#This Row],[Patient Admission Date]])</f>
        <v>2024</v>
      </c>
      <c r="F6907" s="2">
        <v>0.81805555555555554</v>
      </c>
      <c r="G6907" s="8" t="str">
        <f>TEXT(Hospital_Emergency_Room_Data[[#This Row],[Patient Admission Date]],"dddd")</f>
        <v>Thursday</v>
      </c>
      <c r="H6907" t="s">
        <v>41</v>
      </c>
      <c r="I6907">
        <v>64</v>
      </c>
      <c r="J6907" s="5" t="s">
        <v>9217</v>
      </c>
      <c r="K6907" t="s">
        <v>8</v>
      </c>
      <c r="L6907" t="s">
        <v>9281</v>
      </c>
      <c r="M6907" t="s">
        <v>9210</v>
      </c>
      <c r="O6907">
        <v>59</v>
      </c>
      <c r="P6907" t="s">
        <v>9225</v>
      </c>
      <c r="Q6907">
        <v>24</v>
      </c>
      <c r="R6907">
        <v>19</v>
      </c>
      <c r="S6907" t="s">
        <v>9256</v>
      </c>
      <c r="T6907" t="s">
        <v>9264</v>
      </c>
      <c r="U6907" t="s">
        <v>9283</v>
      </c>
      <c r="V6907" t="str" cm="1">
        <f t="array" ref="V6907">_xlfn.IFS(Hospital_Emergency_Room_Data[[#This Row],[Day]]&lt;=10,"Start(1-10)",Hospital_Emergency_Room_Data[[#This Row],[Day]]&lt;=20,"Middle(11-20)",Hospital_Emergency_Room_Data[[#This Row],[Day]]&gt;20,"End(21-30)")</f>
        <v>End(21-30)</v>
      </c>
    </row>
    <row r="6908" spans="1:22">
      <c r="A6908">
        <v>899173356</v>
      </c>
      <c r="B6908" t="s">
        <v>6910</v>
      </c>
      <c r="C6908" s="1">
        <v>45469</v>
      </c>
      <c r="D6908" t="str">
        <f>TEXT(Hospital_Emergency_Room_Data[[#This Row],[Patient Admission Date]],"mmm")</f>
        <v>Jun</v>
      </c>
      <c r="E6908">
        <f>YEAR(Hospital_Emergency_Room_Data[[#This Row],[Patient Admission Date]])</f>
        <v>2024</v>
      </c>
      <c r="F6908" s="2">
        <v>0.59861111111111109</v>
      </c>
      <c r="G6908" s="8" t="str">
        <f>TEXT(Hospital_Emergency_Room_Data[[#This Row],[Patient Admission Date]],"dddd")</f>
        <v>Wednesday</v>
      </c>
      <c r="H6908" t="s">
        <v>41</v>
      </c>
      <c r="I6908">
        <v>22</v>
      </c>
      <c r="J6908" s="5" t="s">
        <v>9220</v>
      </c>
      <c r="K6908" t="s">
        <v>8</v>
      </c>
      <c r="L6908" t="s">
        <v>9281</v>
      </c>
      <c r="M6908" t="s">
        <v>9210</v>
      </c>
      <c r="O6908">
        <v>13</v>
      </c>
      <c r="P6908" t="s">
        <v>9226</v>
      </c>
      <c r="Q6908">
        <v>26</v>
      </c>
      <c r="R6908">
        <v>14</v>
      </c>
      <c r="S6908" t="s">
        <v>9257</v>
      </c>
      <c r="T6908" t="s">
        <v>9264</v>
      </c>
      <c r="U6908" t="s">
        <v>9282</v>
      </c>
      <c r="V6908" t="str" cm="1">
        <f t="array" ref="V6908">_xlfn.IFS(Hospital_Emergency_Room_Data[[#This Row],[Day]]&lt;=10,"Start(1-10)",Hospital_Emergency_Room_Data[[#This Row],[Day]]&lt;=20,"Middle(11-20)",Hospital_Emergency_Room_Data[[#This Row],[Day]]&gt;20,"End(21-30)")</f>
        <v>End(21-30)</v>
      </c>
    </row>
    <row r="6909" spans="1:22">
      <c r="A6909">
        <v>517042663</v>
      </c>
      <c r="B6909" t="s">
        <v>6911</v>
      </c>
      <c r="C6909" s="1">
        <v>45150</v>
      </c>
      <c r="D6909" t="str">
        <f>TEXT(Hospital_Emergency_Room_Data[[#This Row],[Patient Admission Date]],"mmm")</f>
        <v>Aug</v>
      </c>
      <c r="E6909">
        <f>YEAR(Hospital_Emergency_Room_Data[[#This Row],[Patient Admission Date]])</f>
        <v>2023</v>
      </c>
      <c r="F6909" s="2">
        <v>0.3840277777777778</v>
      </c>
      <c r="G6909" s="8" t="str">
        <f>TEXT(Hospital_Emergency_Room_Data[[#This Row],[Patient Admission Date]],"dddd")</f>
        <v>Saturday</v>
      </c>
      <c r="H6909" t="s">
        <v>41</v>
      </c>
      <c r="I6909">
        <v>16</v>
      </c>
      <c r="J6909" s="5" t="s">
        <v>9220</v>
      </c>
      <c r="K6909" t="s">
        <v>8</v>
      </c>
      <c r="L6909" t="s">
        <v>9281</v>
      </c>
      <c r="M6909" t="s">
        <v>9210</v>
      </c>
      <c r="O6909">
        <v>19</v>
      </c>
      <c r="P6909" t="s">
        <v>9226</v>
      </c>
      <c r="Q6909">
        <v>12</v>
      </c>
      <c r="R6909">
        <v>9</v>
      </c>
      <c r="S6909" t="s">
        <v>9255</v>
      </c>
      <c r="T6909" t="s">
        <v>9265</v>
      </c>
      <c r="U6909" t="s">
        <v>9282</v>
      </c>
      <c r="V6909" t="str" cm="1">
        <f t="array" ref="V6909">_xlfn.IFS(Hospital_Emergency_Room_Data[[#This Row],[Day]]&lt;=10,"Start(1-10)",Hospital_Emergency_Room_Data[[#This Row],[Day]]&lt;=20,"Middle(11-20)",Hospital_Emergency_Room_Data[[#This Row],[Day]]&gt;20,"End(21-30)")</f>
        <v>Middle(11-20)</v>
      </c>
    </row>
    <row r="6910" spans="1:22">
      <c r="A6910">
        <v>522044518</v>
      </c>
      <c r="B6910" t="s">
        <v>178</v>
      </c>
      <c r="C6910" s="1">
        <v>45405</v>
      </c>
      <c r="D6910" t="str">
        <f>TEXT(Hospital_Emergency_Room_Data[[#This Row],[Patient Admission Date]],"mmm")</f>
        <v>Apr</v>
      </c>
      <c r="E6910">
        <f>YEAR(Hospital_Emergency_Room_Data[[#This Row],[Patient Admission Date]])</f>
        <v>2024</v>
      </c>
      <c r="F6910" s="2">
        <v>0.67291666666666672</v>
      </c>
      <c r="G6910" s="8" t="str">
        <f>TEXT(Hospital_Emergency_Room_Data[[#This Row],[Patient Admission Date]],"dddd")</f>
        <v>Tuesday</v>
      </c>
      <c r="H6910" t="s">
        <v>41</v>
      </c>
      <c r="I6910">
        <v>69</v>
      </c>
      <c r="J6910" s="5" t="s">
        <v>9217</v>
      </c>
      <c r="K6910" t="s">
        <v>8</v>
      </c>
      <c r="L6910" t="s">
        <v>9281</v>
      </c>
      <c r="M6910" t="s">
        <v>9210</v>
      </c>
      <c r="O6910">
        <v>38</v>
      </c>
      <c r="P6910" t="s">
        <v>9225</v>
      </c>
      <c r="Q6910">
        <v>23</v>
      </c>
      <c r="R6910">
        <v>16</v>
      </c>
      <c r="S6910" t="s">
        <v>9257</v>
      </c>
      <c r="T6910" t="s">
        <v>9264</v>
      </c>
      <c r="U6910" t="s">
        <v>9300</v>
      </c>
      <c r="V6910" t="str" cm="1">
        <f t="array" ref="V6910">_xlfn.IFS(Hospital_Emergency_Room_Data[[#This Row],[Day]]&lt;=10,"Start(1-10)",Hospital_Emergency_Room_Data[[#This Row],[Day]]&lt;=20,"Middle(11-20)",Hospital_Emergency_Room_Data[[#This Row],[Day]]&gt;20,"End(21-30)")</f>
        <v>End(21-30)</v>
      </c>
    </row>
    <row r="6911" spans="1:22">
      <c r="A6911">
        <v>685090114</v>
      </c>
      <c r="B6911" t="s">
        <v>6912</v>
      </c>
      <c r="C6911" s="1">
        <v>45556</v>
      </c>
      <c r="D6911" t="str">
        <f>TEXT(Hospital_Emergency_Room_Data[[#This Row],[Patient Admission Date]],"mmm")</f>
        <v>Sep</v>
      </c>
      <c r="E6911">
        <f>YEAR(Hospital_Emergency_Room_Data[[#This Row],[Patient Admission Date]])</f>
        <v>2024</v>
      </c>
      <c r="F6911" s="2">
        <v>0.58263888888888893</v>
      </c>
      <c r="G6911" s="8" t="str">
        <f>TEXT(Hospital_Emergency_Room_Data[[#This Row],[Patient Admission Date]],"dddd")</f>
        <v>Saturday</v>
      </c>
      <c r="H6911" t="s">
        <v>41</v>
      </c>
      <c r="I6911">
        <v>13</v>
      </c>
      <c r="J6911" s="5" t="s">
        <v>9221</v>
      </c>
      <c r="K6911" t="s">
        <v>8</v>
      </c>
      <c r="L6911" t="s">
        <v>9281</v>
      </c>
      <c r="M6911" t="s">
        <v>9210</v>
      </c>
      <c r="O6911">
        <v>40</v>
      </c>
      <c r="P6911" t="s">
        <v>9225</v>
      </c>
      <c r="Q6911">
        <v>21</v>
      </c>
      <c r="R6911">
        <v>13</v>
      </c>
      <c r="S6911" t="s">
        <v>9257</v>
      </c>
      <c r="T6911" t="s">
        <v>9262</v>
      </c>
      <c r="U6911" t="s">
        <v>9300</v>
      </c>
      <c r="V6911" t="str" cm="1">
        <f t="array" ref="V6911">_xlfn.IFS(Hospital_Emergency_Room_Data[[#This Row],[Day]]&lt;=10,"Start(1-10)",Hospital_Emergency_Room_Data[[#This Row],[Day]]&lt;=20,"Middle(11-20)",Hospital_Emergency_Room_Data[[#This Row],[Day]]&gt;20,"End(21-30)")</f>
        <v>End(21-30)</v>
      </c>
    </row>
    <row r="6912" spans="1:22">
      <c r="A6912">
        <v>890872756</v>
      </c>
      <c r="B6912" t="s">
        <v>6913</v>
      </c>
      <c r="C6912" s="1">
        <v>45491</v>
      </c>
      <c r="D6912" t="str">
        <f>TEXT(Hospital_Emergency_Room_Data[[#This Row],[Patient Admission Date]],"mmm")</f>
        <v>Jul</v>
      </c>
      <c r="E6912">
        <f>YEAR(Hospital_Emergency_Room_Data[[#This Row],[Patient Admission Date]])</f>
        <v>2024</v>
      </c>
      <c r="F6912" s="2">
        <v>0.65138888888888891</v>
      </c>
      <c r="G6912" s="8" t="str">
        <f>TEXT(Hospital_Emergency_Room_Data[[#This Row],[Patient Admission Date]],"dddd")</f>
        <v>Thursday</v>
      </c>
      <c r="H6912" t="s">
        <v>41</v>
      </c>
      <c r="I6912">
        <v>11</v>
      </c>
      <c r="J6912" s="5" t="s">
        <v>9221</v>
      </c>
      <c r="K6912" t="s">
        <v>8</v>
      </c>
      <c r="L6912" t="s">
        <v>9281</v>
      </c>
      <c r="M6912" t="s">
        <v>9210</v>
      </c>
      <c r="O6912">
        <v>42</v>
      </c>
      <c r="P6912" t="s">
        <v>9225</v>
      </c>
      <c r="Q6912">
        <v>18</v>
      </c>
      <c r="R6912">
        <v>15</v>
      </c>
      <c r="S6912" t="s">
        <v>9257</v>
      </c>
      <c r="T6912" t="s">
        <v>9262</v>
      </c>
      <c r="U6912" t="s">
        <v>9300</v>
      </c>
      <c r="V6912" t="str" cm="1">
        <f t="array" ref="V6912">_xlfn.IFS(Hospital_Emergency_Room_Data[[#This Row],[Day]]&lt;=10,"Start(1-10)",Hospital_Emergency_Room_Data[[#This Row],[Day]]&lt;=20,"Middle(11-20)",Hospital_Emergency_Room_Data[[#This Row],[Day]]&gt;20,"End(21-30)")</f>
        <v>Middle(11-20)</v>
      </c>
    </row>
    <row r="6913" spans="1:22">
      <c r="A6913">
        <v>534539446</v>
      </c>
      <c r="B6913" t="s">
        <v>6914</v>
      </c>
      <c r="C6913" s="1">
        <v>45396</v>
      </c>
      <c r="D6913" t="str">
        <f>TEXT(Hospital_Emergency_Room_Data[[#This Row],[Patient Admission Date]],"mmm")</f>
        <v>Apr</v>
      </c>
      <c r="E6913">
        <f>YEAR(Hospital_Emergency_Room_Data[[#This Row],[Patient Admission Date]])</f>
        <v>2024</v>
      </c>
      <c r="F6913" s="2">
        <v>0.91805555555555551</v>
      </c>
      <c r="G6913" s="8" t="str">
        <f>TEXT(Hospital_Emergency_Room_Data[[#This Row],[Patient Admission Date]],"dddd")</f>
        <v>Sunday</v>
      </c>
      <c r="H6913" t="s">
        <v>41</v>
      </c>
      <c r="I6913">
        <v>51</v>
      </c>
      <c r="J6913" s="5" t="s">
        <v>9219</v>
      </c>
      <c r="K6913" t="s">
        <v>8</v>
      </c>
      <c r="L6913" t="s">
        <v>9281</v>
      </c>
      <c r="M6913" t="s">
        <v>9210</v>
      </c>
      <c r="O6913">
        <v>47</v>
      </c>
      <c r="P6913" t="s">
        <v>9225</v>
      </c>
      <c r="Q6913">
        <v>14</v>
      </c>
      <c r="R6913">
        <v>22</v>
      </c>
      <c r="S6913" t="s">
        <v>9256</v>
      </c>
      <c r="T6913" t="s">
        <v>9265</v>
      </c>
      <c r="U6913" t="s">
        <v>9283</v>
      </c>
      <c r="V6913" t="str" cm="1">
        <f t="array" ref="V6913">_xlfn.IFS(Hospital_Emergency_Room_Data[[#This Row],[Day]]&lt;=10,"Start(1-10)",Hospital_Emergency_Room_Data[[#This Row],[Day]]&lt;=20,"Middle(11-20)",Hospital_Emergency_Room_Data[[#This Row],[Day]]&gt;20,"End(21-30)")</f>
        <v>Middle(11-20)</v>
      </c>
    </row>
    <row r="6914" spans="1:22">
      <c r="A6914">
        <v>789301002</v>
      </c>
      <c r="B6914" t="s">
        <v>6915</v>
      </c>
      <c r="C6914" s="1">
        <v>45140</v>
      </c>
      <c r="D6914" t="str">
        <f>TEXT(Hospital_Emergency_Room_Data[[#This Row],[Patient Admission Date]],"mmm")</f>
        <v>Aug</v>
      </c>
      <c r="E6914">
        <f>YEAR(Hospital_Emergency_Room_Data[[#This Row],[Patient Admission Date]])</f>
        <v>2023</v>
      </c>
      <c r="F6914" s="2">
        <v>0.2298611111111111</v>
      </c>
      <c r="G6914" s="8" t="str">
        <f>TEXT(Hospital_Emergency_Room_Data[[#This Row],[Patient Admission Date]],"dddd")</f>
        <v>Wednesday</v>
      </c>
      <c r="H6914" t="s">
        <v>41</v>
      </c>
      <c r="I6914">
        <v>47</v>
      </c>
      <c r="J6914" s="5" t="s">
        <v>9219</v>
      </c>
      <c r="K6914" t="s">
        <v>8</v>
      </c>
      <c r="L6914" t="s">
        <v>9281</v>
      </c>
      <c r="M6914" t="s">
        <v>9210</v>
      </c>
      <c r="O6914">
        <v>60</v>
      </c>
      <c r="P6914" t="s">
        <v>9225</v>
      </c>
      <c r="Q6914">
        <v>2</v>
      </c>
      <c r="R6914">
        <v>5</v>
      </c>
      <c r="S6914" t="s">
        <v>9258</v>
      </c>
      <c r="T6914" t="s">
        <v>9263</v>
      </c>
      <c r="U6914" t="s">
        <v>9283</v>
      </c>
      <c r="V6914" t="str" cm="1">
        <f t="array" ref="V6914">_xlfn.IFS(Hospital_Emergency_Room_Data[[#This Row],[Day]]&lt;=10,"Start(1-10)",Hospital_Emergency_Room_Data[[#This Row],[Day]]&lt;=20,"Middle(11-20)",Hospital_Emergency_Room_Data[[#This Row],[Day]]&gt;20,"End(21-30)")</f>
        <v>Start(1-10)</v>
      </c>
    </row>
    <row r="6915" spans="1:22">
      <c r="A6915">
        <v>157888844</v>
      </c>
      <c r="B6915" t="s">
        <v>6916</v>
      </c>
      <c r="C6915" s="1">
        <v>45258</v>
      </c>
      <c r="D6915" t="str">
        <f>TEXT(Hospital_Emergency_Room_Data[[#This Row],[Patient Admission Date]],"mmm")</f>
        <v>Nov</v>
      </c>
      <c r="E6915">
        <f>YEAR(Hospital_Emergency_Room_Data[[#This Row],[Patient Admission Date]])</f>
        <v>2023</v>
      </c>
      <c r="F6915" s="2">
        <v>0.53749999999999998</v>
      </c>
      <c r="G6915" s="8" t="str">
        <f>TEXT(Hospital_Emergency_Room_Data[[#This Row],[Patient Admission Date]],"dddd")</f>
        <v>Tuesday</v>
      </c>
      <c r="H6915" t="s">
        <v>41</v>
      </c>
      <c r="I6915">
        <v>60</v>
      </c>
      <c r="J6915" s="5" t="s">
        <v>9217</v>
      </c>
      <c r="K6915" t="s">
        <v>8</v>
      </c>
      <c r="L6915" t="s">
        <v>9281</v>
      </c>
      <c r="M6915" t="s">
        <v>9210</v>
      </c>
      <c r="N6915">
        <v>0</v>
      </c>
      <c r="O6915">
        <v>25</v>
      </c>
      <c r="P6915" t="s">
        <v>9226</v>
      </c>
      <c r="Q6915">
        <v>28</v>
      </c>
      <c r="R6915">
        <v>12</v>
      </c>
      <c r="S6915" t="s">
        <v>9257</v>
      </c>
      <c r="T6915" t="s">
        <v>9264</v>
      </c>
      <c r="U6915" t="s">
        <v>9282</v>
      </c>
      <c r="V6915" t="str" cm="1">
        <f t="array" ref="V6915">_xlfn.IFS(Hospital_Emergency_Room_Data[[#This Row],[Day]]&lt;=10,"Start(1-10)",Hospital_Emergency_Room_Data[[#This Row],[Day]]&lt;=20,"Middle(11-20)",Hospital_Emergency_Room_Data[[#This Row],[Day]]&gt;20,"End(21-30)")</f>
        <v>End(21-30)</v>
      </c>
    </row>
    <row r="6916" spans="1:22">
      <c r="A6916">
        <v>563038388</v>
      </c>
      <c r="B6916" t="s">
        <v>6917</v>
      </c>
      <c r="C6916" s="1">
        <v>45532</v>
      </c>
      <c r="D6916" t="str">
        <f>TEXT(Hospital_Emergency_Room_Data[[#This Row],[Patient Admission Date]],"mmm")</f>
        <v>Aug</v>
      </c>
      <c r="E6916">
        <f>YEAR(Hospital_Emergency_Room_Data[[#This Row],[Patient Admission Date]])</f>
        <v>2024</v>
      </c>
      <c r="F6916" s="2">
        <v>0.86041666666666672</v>
      </c>
      <c r="G6916" s="8" t="str">
        <f>TEXT(Hospital_Emergency_Room_Data[[#This Row],[Patient Admission Date]],"dddd")</f>
        <v>Wednesday</v>
      </c>
      <c r="H6916" t="s">
        <v>41</v>
      </c>
      <c r="I6916">
        <v>63</v>
      </c>
      <c r="J6916" s="5" t="s">
        <v>9217</v>
      </c>
      <c r="K6916" t="s">
        <v>8</v>
      </c>
      <c r="L6916" t="s">
        <v>9281</v>
      </c>
      <c r="M6916" t="s">
        <v>9210</v>
      </c>
      <c r="N6916">
        <v>0</v>
      </c>
      <c r="O6916">
        <v>24</v>
      </c>
      <c r="P6916" t="s">
        <v>9226</v>
      </c>
      <c r="Q6916">
        <v>28</v>
      </c>
      <c r="R6916">
        <v>20</v>
      </c>
      <c r="S6916" t="s">
        <v>9256</v>
      </c>
      <c r="T6916" t="s">
        <v>9264</v>
      </c>
      <c r="U6916" t="s">
        <v>9282</v>
      </c>
      <c r="V6916" t="str" cm="1">
        <f t="array" ref="V6916">_xlfn.IFS(Hospital_Emergency_Room_Data[[#This Row],[Day]]&lt;=10,"Start(1-10)",Hospital_Emergency_Room_Data[[#This Row],[Day]]&lt;=20,"Middle(11-20)",Hospital_Emergency_Room_Data[[#This Row],[Day]]&gt;20,"End(21-30)")</f>
        <v>End(21-30)</v>
      </c>
    </row>
    <row r="6917" spans="1:22">
      <c r="A6917">
        <v>705874667</v>
      </c>
      <c r="B6917" t="s">
        <v>6918</v>
      </c>
      <c r="C6917" s="1">
        <v>45306</v>
      </c>
      <c r="D6917" t="str">
        <f>TEXT(Hospital_Emergency_Room_Data[[#This Row],[Patient Admission Date]],"mmm")</f>
        <v>Jan</v>
      </c>
      <c r="E6917">
        <f>YEAR(Hospital_Emergency_Room_Data[[#This Row],[Patient Admission Date]])</f>
        <v>2024</v>
      </c>
      <c r="F6917" s="2">
        <v>0.47222222222222221</v>
      </c>
      <c r="G6917" s="8" t="str">
        <f>TEXT(Hospital_Emergency_Room_Data[[#This Row],[Patient Admission Date]],"dddd")</f>
        <v>Monday</v>
      </c>
      <c r="H6917" t="s">
        <v>41</v>
      </c>
      <c r="I6917">
        <v>50</v>
      </c>
      <c r="J6917" s="5" t="s">
        <v>9219</v>
      </c>
      <c r="K6917" t="s">
        <v>8</v>
      </c>
      <c r="L6917" t="s">
        <v>9281</v>
      </c>
      <c r="M6917" t="s">
        <v>9210</v>
      </c>
      <c r="N6917">
        <v>0</v>
      </c>
      <c r="O6917">
        <v>31</v>
      </c>
      <c r="P6917" t="s">
        <v>9225</v>
      </c>
      <c r="Q6917">
        <v>15</v>
      </c>
      <c r="R6917">
        <v>11</v>
      </c>
      <c r="S6917" t="s">
        <v>9255</v>
      </c>
      <c r="T6917" t="s">
        <v>9262</v>
      </c>
      <c r="U6917" t="s">
        <v>9300</v>
      </c>
      <c r="V6917" t="str" cm="1">
        <f t="array" ref="V6917">_xlfn.IFS(Hospital_Emergency_Room_Data[[#This Row],[Day]]&lt;=10,"Start(1-10)",Hospital_Emergency_Room_Data[[#This Row],[Day]]&lt;=20,"Middle(11-20)",Hospital_Emergency_Room_Data[[#This Row],[Day]]&gt;20,"End(21-30)")</f>
        <v>Middle(11-20)</v>
      </c>
    </row>
    <row r="6918" spans="1:22">
      <c r="A6918">
        <v>852696258</v>
      </c>
      <c r="B6918" t="s">
        <v>6919</v>
      </c>
      <c r="C6918" s="1">
        <v>45044</v>
      </c>
      <c r="D6918" t="str">
        <f>TEXT(Hospital_Emergency_Room_Data[[#This Row],[Patient Admission Date]],"mmm")</f>
        <v>Apr</v>
      </c>
      <c r="E6918">
        <f>YEAR(Hospital_Emergency_Room_Data[[#This Row],[Patient Admission Date]])</f>
        <v>2023</v>
      </c>
      <c r="F6918" s="2">
        <v>0.3576388888888889</v>
      </c>
      <c r="G6918" s="8" t="str">
        <f>TEXT(Hospital_Emergency_Room_Data[[#This Row],[Patient Admission Date]],"dddd")</f>
        <v>Friday</v>
      </c>
      <c r="H6918" t="s">
        <v>41</v>
      </c>
      <c r="I6918">
        <v>21</v>
      </c>
      <c r="J6918" s="5" t="s">
        <v>9220</v>
      </c>
      <c r="K6918" t="s">
        <v>8</v>
      </c>
      <c r="L6918" t="s">
        <v>9281</v>
      </c>
      <c r="M6918" t="s">
        <v>9210</v>
      </c>
      <c r="N6918">
        <v>0</v>
      </c>
      <c r="O6918">
        <v>39</v>
      </c>
      <c r="P6918" t="s">
        <v>9225</v>
      </c>
      <c r="Q6918">
        <v>28</v>
      </c>
      <c r="R6918">
        <v>8</v>
      </c>
      <c r="S6918" t="s">
        <v>9255</v>
      </c>
      <c r="T6918" t="s">
        <v>9264</v>
      </c>
      <c r="U6918" t="s">
        <v>9300</v>
      </c>
      <c r="V6918" t="str" cm="1">
        <f t="array" ref="V6918">_xlfn.IFS(Hospital_Emergency_Room_Data[[#This Row],[Day]]&lt;=10,"Start(1-10)",Hospital_Emergency_Room_Data[[#This Row],[Day]]&lt;=20,"Middle(11-20)",Hospital_Emergency_Room_Data[[#This Row],[Day]]&gt;20,"End(21-30)")</f>
        <v>End(21-30)</v>
      </c>
    </row>
    <row r="6919" spans="1:22">
      <c r="A6919">
        <v>602843086</v>
      </c>
      <c r="B6919" t="s">
        <v>6920</v>
      </c>
      <c r="C6919" s="1">
        <v>45542</v>
      </c>
      <c r="D6919" t="str">
        <f>TEXT(Hospital_Emergency_Room_Data[[#This Row],[Patient Admission Date]],"mmm")</f>
        <v>Sep</v>
      </c>
      <c r="E6919">
        <f>YEAR(Hospital_Emergency_Room_Data[[#This Row],[Patient Admission Date]])</f>
        <v>2024</v>
      </c>
      <c r="F6919" s="2">
        <v>0.92638888888888893</v>
      </c>
      <c r="G6919" s="8" t="str">
        <f>TEXT(Hospital_Emergency_Room_Data[[#This Row],[Patient Admission Date]],"dddd")</f>
        <v>Saturday</v>
      </c>
      <c r="H6919" t="s">
        <v>41</v>
      </c>
      <c r="I6919">
        <v>18</v>
      </c>
      <c r="J6919" s="5" t="s">
        <v>9220</v>
      </c>
      <c r="K6919" t="s">
        <v>8</v>
      </c>
      <c r="L6919" t="s">
        <v>9281</v>
      </c>
      <c r="M6919" t="s">
        <v>9210</v>
      </c>
      <c r="N6919">
        <v>0</v>
      </c>
      <c r="O6919">
        <v>47</v>
      </c>
      <c r="P6919" t="s">
        <v>9225</v>
      </c>
      <c r="Q6919">
        <v>7</v>
      </c>
      <c r="R6919">
        <v>22</v>
      </c>
      <c r="S6919" t="s">
        <v>9256</v>
      </c>
      <c r="T6919" t="s">
        <v>9263</v>
      </c>
      <c r="U6919" t="s">
        <v>9283</v>
      </c>
      <c r="V6919" t="str" cm="1">
        <f t="array" ref="V6919">_xlfn.IFS(Hospital_Emergency_Room_Data[[#This Row],[Day]]&lt;=10,"Start(1-10)",Hospital_Emergency_Room_Data[[#This Row],[Day]]&lt;=20,"Middle(11-20)",Hospital_Emergency_Room_Data[[#This Row],[Day]]&gt;20,"End(21-30)")</f>
        <v>Start(1-10)</v>
      </c>
    </row>
    <row r="6920" spans="1:22">
      <c r="A6920">
        <v>819701506</v>
      </c>
      <c r="B6920" t="s">
        <v>6921</v>
      </c>
      <c r="C6920" s="1">
        <v>45401</v>
      </c>
      <c r="D6920" t="str">
        <f>TEXT(Hospital_Emergency_Room_Data[[#This Row],[Patient Admission Date]],"mmm")</f>
        <v>Apr</v>
      </c>
      <c r="E6920">
        <f>YEAR(Hospital_Emergency_Room_Data[[#This Row],[Patient Admission Date]])</f>
        <v>2024</v>
      </c>
      <c r="F6920" s="2">
        <v>0.12569444444444444</v>
      </c>
      <c r="G6920" s="8" t="str">
        <f>TEXT(Hospital_Emergency_Room_Data[[#This Row],[Patient Admission Date]],"dddd")</f>
        <v>Friday</v>
      </c>
      <c r="H6920" t="s">
        <v>41</v>
      </c>
      <c r="I6920">
        <v>38</v>
      </c>
      <c r="J6920" s="5" t="s">
        <v>9223</v>
      </c>
      <c r="K6920" t="s">
        <v>8</v>
      </c>
      <c r="L6920" t="s">
        <v>9281</v>
      </c>
      <c r="M6920" t="s">
        <v>9210</v>
      </c>
      <c r="N6920">
        <v>0</v>
      </c>
      <c r="O6920">
        <v>16</v>
      </c>
      <c r="P6920" t="s">
        <v>9226</v>
      </c>
      <c r="Q6920">
        <v>19</v>
      </c>
      <c r="R6920">
        <v>3</v>
      </c>
      <c r="S6920" t="s">
        <v>9258</v>
      </c>
      <c r="T6920" t="s">
        <v>9262</v>
      </c>
      <c r="U6920" t="s">
        <v>9282</v>
      </c>
      <c r="V6920" t="str" cm="1">
        <f t="array" ref="V6920">_xlfn.IFS(Hospital_Emergency_Room_Data[[#This Row],[Day]]&lt;=10,"Start(1-10)",Hospital_Emergency_Room_Data[[#This Row],[Day]]&lt;=20,"Middle(11-20)",Hospital_Emergency_Room_Data[[#This Row],[Day]]&gt;20,"End(21-30)")</f>
        <v>Middle(11-20)</v>
      </c>
    </row>
    <row r="6921" spans="1:22">
      <c r="A6921">
        <v>416087655</v>
      </c>
      <c r="B6921" t="s">
        <v>6922</v>
      </c>
      <c r="C6921" s="1">
        <v>45286</v>
      </c>
      <c r="D6921" t="str">
        <f>TEXT(Hospital_Emergency_Room_Data[[#This Row],[Patient Admission Date]],"mmm")</f>
        <v>Dec</v>
      </c>
      <c r="E6921">
        <f>YEAR(Hospital_Emergency_Room_Data[[#This Row],[Patient Admission Date]])</f>
        <v>2023</v>
      </c>
      <c r="F6921" s="2">
        <v>0.18680555555555556</v>
      </c>
      <c r="G6921" s="8" t="str">
        <f>TEXT(Hospital_Emergency_Room_Data[[#This Row],[Patient Admission Date]],"dddd")</f>
        <v>Tuesday</v>
      </c>
      <c r="H6921" t="s">
        <v>41</v>
      </c>
      <c r="I6921">
        <v>57</v>
      </c>
      <c r="J6921" s="5" t="s">
        <v>9219</v>
      </c>
      <c r="K6921" t="s">
        <v>8</v>
      </c>
      <c r="L6921" t="s">
        <v>9281</v>
      </c>
      <c r="M6921" t="s">
        <v>9210</v>
      </c>
      <c r="N6921">
        <v>0</v>
      </c>
      <c r="O6921">
        <v>13</v>
      </c>
      <c r="P6921" t="s">
        <v>9226</v>
      </c>
      <c r="Q6921">
        <v>26</v>
      </c>
      <c r="R6921">
        <v>4</v>
      </c>
      <c r="S6921" t="s">
        <v>9258</v>
      </c>
      <c r="T6921" t="s">
        <v>9264</v>
      </c>
      <c r="U6921" t="s">
        <v>9282</v>
      </c>
      <c r="V6921" t="str" cm="1">
        <f t="array" ref="V6921">_xlfn.IFS(Hospital_Emergency_Room_Data[[#This Row],[Day]]&lt;=10,"Start(1-10)",Hospital_Emergency_Room_Data[[#This Row],[Day]]&lt;=20,"Middle(11-20)",Hospital_Emergency_Room_Data[[#This Row],[Day]]&gt;20,"End(21-30)")</f>
        <v>End(21-30)</v>
      </c>
    </row>
    <row r="6922" spans="1:22">
      <c r="A6922">
        <v>164295021</v>
      </c>
      <c r="B6922" t="s">
        <v>6923</v>
      </c>
      <c r="C6922" s="1">
        <v>45069</v>
      </c>
      <c r="D6922" t="str">
        <f>TEXT(Hospital_Emergency_Room_Data[[#This Row],[Patient Admission Date]],"mmm")</f>
        <v>May</v>
      </c>
      <c r="E6922">
        <f>YEAR(Hospital_Emergency_Room_Data[[#This Row],[Patient Admission Date]])</f>
        <v>2023</v>
      </c>
      <c r="F6922" s="2">
        <v>0.66319444444444442</v>
      </c>
      <c r="G6922" s="8" t="str">
        <f>TEXT(Hospital_Emergency_Room_Data[[#This Row],[Patient Admission Date]],"dddd")</f>
        <v>Tuesday</v>
      </c>
      <c r="H6922" t="s">
        <v>41</v>
      </c>
      <c r="I6922">
        <v>73</v>
      </c>
      <c r="J6922" s="5" t="s">
        <v>9222</v>
      </c>
      <c r="K6922" t="s">
        <v>8</v>
      </c>
      <c r="L6922" t="s">
        <v>9281</v>
      </c>
      <c r="M6922" t="s">
        <v>9210</v>
      </c>
      <c r="N6922">
        <v>0</v>
      </c>
      <c r="O6922">
        <v>37</v>
      </c>
      <c r="P6922" t="s">
        <v>9225</v>
      </c>
      <c r="Q6922">
        <v>23</v>
      </c>
      <c r="R6922">
        <v>15</v>
      </c>
      <c r="S6922" t="s">
        <v>9257</v>
      </c>
      <c r="T6922" t="s">
        <v>9264</v>
      </c>
      <c r="U6922" t="s">
        <v>9300</v>
      </c>
      <c r="V6922" t="str" cm="1">
        <f t="array" ref="V6922">_xlfn.IFS(Hospital_Emergency_Room_Data[[#This Row],[Day]]&lt;=10,"Start(1-10)",Hospital_Emergency_Room_Data[[#This Row],[Day]]&lt;=20,"Middle(11-20)",Hospital_Emergency_Room_Data[[#This Row],[Day]]&gt;20,"End(21-30)")</f>
        <v>End(21-30)</v>
      </c>
    </row>
    <row r="6923" spans="1:22">
      <c r="A6923">
        <v>713211635</v>
      </c>
      <c r="B6923" t="s">
        <v>6924</v>
      </c>
      <c r="C6923" s="1">
        <v>45264</v>
      </c>
      <c r="D6923" t="str">
        <f>TEXT(Hospital_Emergency_Room_Data[[#This Row],[Patient Admission Date]],"mmm")</f>
        <v>Dec</v>
      </c>
      <c r="E6923">
        <f>YEAR(Hospital_Emergency_Room_Data[[#This Row],[Patient Admission Date]])</f>
        <v>2023</v>
      </c>
      <c r="F6923" s="2">
        <v>0.75</v>
      </c>
      <c r="G6923" s="8" t="str">
        <f>TEXT(Hospital_Emergency_Room_Data[[#This Row],[Patient Admission Date]],"dddd")</f>
        <v>Monday</v>
      </c>
      <c r="H6923" t="s">
        <v>41</v>
      </c>
      <c r="I6923">
        <v>49</v>
      </c>
      <c r="J6923" s="5" t="s">
        <v>9219</v>
      </c>
      <c r="K6923" t="s">
        <v>8</v>
      </c>
      <c r="L6923" t="s">
        <v>9281</v>
      </c>
      <c r="M6923" t="s">
        <v>9210</v>
      </c>
      <c r="N6923">
        <v>0</v>
      </c>
      <c r="O6923">
        <v>59</v>
      </c>
      <c r="P6923" t="s">
        <v>9225</v>
      </c>
      <c r="Q6923">
        <v>4</v>
      </c>
      <c r="R6923">
        <v>18</v>
      </c>
      <c r="S6923" t="s">
        <v>9256</v>
      </c>
      <c r="T6923" t="s">
        <v>9263</v>
      </c>
      <c r="U6923" t="s">
        <v>9283</v>
      </c>
      <c r="V6923" t="str" cm="1">
        <f t="array" ref="V6923">_xlfn.IFS(Hospital_Emergency_Room_Data[[#This Row],[Day]]&lt;=10,"Start(1-10)",Hospital_Emergency_Room_Data[[#This Row],[Day]]&lt;=20,"Middle(11-20)",Hospital_Emergency_Room_Data[[#This Row],[Day]]&gt;20,"End(21-30)")</f>
        <v>Start(1-10)</v>
      </c>
    </row>
    <row r="6924" spans="1:22">
      <c r="A6924">
        <v>764741398</v>
      </c>
      <c r="B6924" t="s">
        <v>6925</v>
      </c>
      <c r="C6924" s="1">
        <v>45339</v>
      </c>
      <c r="D6924" t="str">
        <f>TEXT(Hospital_Emergency_Room_Data[[#This Row],[Patient Admission Date]],"mmm")</f>
        <v>Feb</v>
      </c>
      <c r="E6924">
        <f>YEAR(Hospital_Emergency_Room_Data[[#This Row],[Patient Admission Date]])</f>
        <v>2024</v>
      </c>
      <c r="F6924" s="2">
        <v>0.61597222222222225</v>
      </c>
      <c r="G6924" s="8" t="str">
        <f>TEXT(Hospital_Emergency_Room_Data[[#This Row],[Patient Admission Date]],"dddd")</f>
        <v>Saturday</v>
      </c>
      <c r="H6924" t="s">
        <v>41</v>
      </c>
      <c r="I6924">
        <v>26</v>
      </c>
      <c r="J6924" s="5" t="s">
        <v>9220</v>
      </c>
      <c r="K6924" t="s">
        <v>8</v>
      </c>
      <c r="L6924" t="s">
        <v>9281</v>
      </c>
      <c r="M6924" t="s">
        <v>9210</v>
      </c>
      <c r="N6924">
        <v>0</v>
      </c>
      <c r="O6924">
        <v>31</v>
      </c>
      <c r="P6924" t="s">
        <v>9225</v>
      </c>
      <c r="Q6924">
        <v>17</v>
      </c>
      <c r="R6924">
        <v>14</v>
      </c>
      <c r="S6924" t="s">
        <v>9257</v>
      </c>
      <c r="T6924" t="s">
        <v>9262</v>
      </c>
      <c r="U6924" t="s">
        <v>9300</v>
      </c>
      <c r="V6924" t="str" cm="1">
        <f t="array" ref="V6924">_xlfn.IFS(Hospital_Emergency_Room_Data[[#This Row],[Day]]&lt;=10,"Start(1-10)",Hospital_Emergency_Room_Data[[#This Row],[Day]]&lt;=20,"Middle(11-20)",Hospital_Emergency_Room_Data[[#This Row],[Day]]&gt;20,"End(21-30)")</f>
        <v>Middle(11-20)</v>
      </c>
    </row>
    <row r="6925" spans="1:22">
      <c r="A6925">
        <v>687071230</v>
      </c>
      <c r="B6925" t="s">
        <v>6926</v>
      </c>
      <c r="C6925" s="1">
        <v>45485</v>
      </c>
      <c r="D6925" t="str">
        <f>TEXT(Hospital_Emergency_Room_Data[[#This Row],[Patient Admission Date]],"mmm")</f>
        <v>Jul</v>
      </c>
      <c r="E6925">
        <f>YEAR(Hospital_Emergency_Room_Data[[#This Row],[Patient Admission Date]])</f>
        <v>2024</v>
      </c>
      <c r="F6925" s="2">
        <v>0.3125</v>
      </c>
      <c r="G6925" s="8" t="str">
        <f>TEXT(Hospital_Emergency_Room_Data[[#This Row],[Patient Admission Date]],"dddd")</f>
        <v>Friday</v>
      </c>
      <c r="H6925" t="s">
        <v>41</v>
      </c>
      <c r="I6925">
        <v>12</v>
      </c>
      <c r="J6925" s="5" t="s">
        <v>9221</v>
      </c>
      <c r="K6925" t="s">
        <v>8</v>
      </c>
      <c r="L6925" t="s">
        <v>9281</v>
      </c>
      <c r="M6925" t="s">
        <v>9210</v>
      </c>
      <c r="N6925">
        <v>0</v>
      </c>
      <c r="O6925">
        <v>58</v>
      </c>
      <c r="P6925" t="s">
        <v>9225</v>
      </c>
      <c r="Q6925">
        <v>12</v>
      </c>
      <c r="R6925">
        <v>7</v>
      </c>
      <c r="S6925" t="s">
        <v>9255</v>
      </c>
      <c r="T6925" t="s">
        <v>9265</v>
      </c>
      <c r="U6925" t="s">
        <v>9283</v>
      </c>
      <c r="V6925" t="str" cm="1">
        <f t="array" ref="V6925">_xlfn.IFS(Hospital_Emergency_Room_Data[[#This Row],[Day]]&lt;=10,"Start(1-10)",Hospital_Emergency_Room_Data[[#This Row],[Day]]&lt;=20,"Middle(11-20)",Hospital_Emergency_Room_Data[[#This Row],[Day]]&gt;20,"End(21-30)")</f>
        <v>Middle(11-20)</v>
      </c>
    </row>
    <row r="6926" spans="1:22">
      <c r="A6926">
        <v>516346394</v>
      </c>
      <c r="B6926" t="s">
        <v>6927</v>
      </c>
      <c r="C6926" s="1">
        <v>45058</v>
      </c>
      <c r="D6926" t="str">
        <f>TEXT(Hospital_Emergency_Room_Data[[#This Row],[Patient Admission Date]],"mmm")</f>
        <v>May</v>
      </c>
      <c r="E6926">
        <f>YEAR(Hospital_Emergency_Room_Data[[#This Row],[Patient Admission Date]])</f>
        <v>2023</v>
      </c>
      <c r="F6926" s="2">
        <v>0.48055555555555557</v>
      </c>
      <c r="G6926" s="8" t="str">
        <f>TEXT(Hospital_Emergency_Room_Data[[#This Row],[Patient Admission Date]],"dddd")</f>
        <v>Friday</v>
      </c>
      <c r="H6926" t="s">
        <v>41</v>
      </c>
      <c r="I6926">
        <v>28</v>
      </c>
      <c r="J6926" s="5" t="s">
        <v>9220</v>
      </c>
      <c r="K6926" t="s">
        <v>8</v>
      </c>
      <c r="L6926" t="s">
        <v>9281</v>
      </c>
      <c r="M6926" t="s">
        <v>9210</v>
      </c>
      <c r="N6926">
        <v>1</v>
      </c>
      <c r="O6926">
        <v>20</v>
      </c>
      <c r="P6926" t="s">
        <v>9226</v>
      </c>
      <c r="Q6926">
        <v>12</v>
      </c>
      <c r="R6926">
        <v>11</v>
      </c>
      <c r="S6926" t="s">
        <v>9255</v>
      </c>
      <c r="T6926" t="s">
        <v>9265</v>
      </c>
      <c r="U6926" t="s">
        <v>9282</v>
      </c>
      <c r="V6926" t="str" cm="1">
        <f t="array" ref="V6926">_xlfn.IFS(Hospital_Emergency_Room_Data[[#This Row],[Day]]&lt;=10,"Start(1-10)",Hospital_Emergency_Room_Data[[#This Row],[Day]]&lt;=20,"Middle(11-20)",Hospital_Emergency_Room_Data[[#This Row],[Day]]&gt;20,"End(21-30)")</f>
        <v>Middle(11-20)</v>
      </c>
    </row>
    <row r="6927" spans="1:22">
      <c r="A6927">
        <v>122465252</v>
      </c>
      <c r="B6927" t="s">
        <v>6928</v>
      </c>
      <c r="C6927" s="1">
        <v>45458</v>
      </c>
      <c r="D6927" t="str">
        <f>TEXT(Hospital_Emergency_Room_Data[[#This Row],[Patient Admission Date]],"mmm")</f>
        <v>Jun</v>
      </c>
      <c r="E6927">
        <f>YEAR(Hospital_Emergency_Room_Data[[#This Row],[Patient Admission Date]])</f>
        <v>2024</v>
      </c>
      <c r="F6927" s="2">
        <v>0.93125000000000002</v>
      </c>
      <c r="G6927" s="8" t="str">
        <f>TEXT(Hospital_Emergency_Room_Data[[#This Row],[Patient Admission Date]],"dddd")</f>
        <v>Saturday</v>
      </c>
      <c r="H6927" t="s">
        <v>41</v>
      </c>
      <c r="I6927">
        <v>63</v>
      </c>
      <c r="J6927" s="5" t="s">
        <v>9217</v>
      </c>
      <c r="K6927" t="s">
        <v>8</v>
      </c>
      <c r="L6927" t="s">
        <v>9281</v>
      </c>
      <c r="M6927" t="s">
        <v>9210</v>
      </c>
      <c r="N6927">
        <v>1</v>
      </c>
      <c r="O6927">
        <v>20</v>
      </c>
      <c r="P6927" t="s">
        <v>9226</v>
      </c>
      <c r="Q6927">
        <v>15</v>
      </c>
      <c r="R6927">
        <v>22</v>
      </c>
      <c r="S6927" t="s">
        <v>9256</v>
      </c>
      <c r="T6927" t="s">
        <v>9262</v>
      </c>
      <c r="U6927" t="s">
        <v>9282</v>
      </c>
      <c r="V6927" t="str" cm="1">
        <f t="array" ref="V6927">_xlfn.IFS(Hospital_Emergency_Room_Data[[#This Row],[Day]]&lt;=10,"Start(1-10)",Hospital_Emergency_Room_Data[[#This Row],[Day]]&lt;=20,"Middle(11-20)",Hospital_Emergency_Room_Data[[#This Row],[Day]]&gt;20,"End(21-30)")</f>
        <v>Middle(11-20)</v>
      </c>
    </row>
    <row r="6928" spans="1:22">
      <c r="A6928">
        <v>234889106</v>
      </c>
      <c r="B6928" t="s">
        <v>6929</v>
      </c>
      <c r="C6928" s="1">
        <v>45262</v>
      </c>
      <c r="D6928" t="str">
        <f>TEXT(Hospital_Emergency_Room_Data[[#This Row],[Patient Admission Date]],"mmm")</f>
        <v>Dec</v>
      </c>
      <c r="E6928">
        <f>YEAR(Hospital_Emergency_Room_Data[[#This Row],[Patient Admission Date]])</f>
        <v>2023</v>
      </c>
      <c r="F6928" s="2">
        <v>5.9027777777777776E-2</v>
      </c>
      <c r="G6928" s="8" t="str">
        <f>TEXT(Hospital_Emergency_Room_Data[[#This Row],[Patient Admission Date]],"dddd")</f>
        <v>Saturday</v>
      </c>
      <c r="H6928" t="s">
        <v>41</v>
      </c>
      <c r="I6928">
        <v>3</v>
      </c>
      <c r="J6928" s="5" t="s">
        <v>9218</v>
      </c>
      <c r="K6928" t="s">
        <v>8</v>
      </c>
      <c r="L6928" t="s">
        <v>9281</v>
      </c>
      <c r="M6928" t="s">
        <v>9210</v>
      </c>
      <c r="N6928">
        <v>1</v>
      </c>
      <c r="O6928">
        <v>39</v>
      </c>
      <c r="P6928" t="s">
        <v>9225</v>
      </c>
      <c r="Q6928">
        <v>2</v>
      </c>
      <c r="R6928">
        <v>1</v>
      </c>
      <c r="S6928" t="s">
        <v>9258</v>
      </c>
      <c r="T6928" t="s">
        <v>9263</v>
      </c>
      <c r="U6928" t="s">
        <v>9300</v>
      </c>
      <c r="V6928" t="str" cm="1">
        <f t="array" ref="V6928">_xlfn.IFS(Hospital_Emergency_Room_Data[[#This Row],[Day]]&lt;=10,"Start(1-10)",Hospital_Emergency_Room_Data[[#This Row],[Day]]&lt;=20,"Middle(11-20)",Hospital_Emergency_Room_Data[[#This Row],[Day]]&gt;20,"End(21-30)")</f>
        <v>Start(1-10)</v>
      </c>
    </row>
    <row r="6929" spans="1:22">
      <c r="A6929">
        <v>385831799</v>
      </c>
      <c r="B6929" t="s">
        <v>6930</v>
      </c>
      <c r="C6929" s="1">
        <v>45275</v>
      </c>
      <c r="D6929" t="str">
        <f>TEXT(Hospital_Emergency_Room_Data[[#This Row],[Patient Admission Date]],"mmm")</f>
        <v>Dec</v>
      </c>
      <c r="E6929">
        <f>YEAR(Hospital_Emergency_Room_Data[[#This Row],[Patient Admission Date]])</f>
        <v>2023</v>
      </c>
      <c r="F6929" s="2">
        <v>0.53333333333333333</v>
      </c>
      <c r="G6929" s="8" t="str">
        <f>TEXT(Hospital_Emergency_Room_Data[[#This Row],[Patient Admission Date]],"dddd")</f>
        <v>Friday</v>
      </c>
      <c r="H6929" t="s">
        <v>41</v>
      </c>
      <c r="I6929">
        <v>73</v>
      </c>
      <c r="J6929" s="5" t="s">
        <v>9222</v>
      </c>
      <c r="K6929" t="s">
        <v>8</v>
      </c>
      <c r="L6929" t="s">
        <v>9281</v>
      </c>
      <c r="M6929" t="s">
        <v>9210</v>
      </c>
      <c r="N6929">
        <v>1</v>
      </c>
      <c r="O6929">
        <v>17</v>
      </c>
      <c r="P6929" t="s">
        <v>9226</v>
      </c>
      <c r="Q6929">
        <v>15</v>
      </c>
      <c r="R6929">
        <v>12</v>
      </c>
      <c r="S6929" t="s">
        <v>9257</v>
      </c>
      <c r="T6929" t="s">
        <v>9262</v>
      </c>
      <c r="U6929" t="s">
        <v>9282</v>
      </c>
      <c r="V6929" t="str" cm="1">
        <f t="array" ref="V6929">_xlfn.IFS(Hospital_Emergency_Room_Data[[#This Row],[Day]]&lt;=10,"Start(1-10)",Hospital_Emergency_Room_Data[[#This Row],[Day]]&lt;=20,"Middle(11-20)",Hospital_Emergency_Room_Data[[#This Row],[Day]]&gt;20,"End(21-30)")</f>
        <v>Middle(11-20)</v>
      </c>
    </row>
    <row r="6930" spans="1:22">
      <c r="A6930">
        <v>608514964</v>
      </c>
      <c r="B6930" t="s">
        <v>6931</v>
      </c>
      <c r="C6930" s="1">
        <v>45484</v>
      </c>
      <c r="D6930" t="str">
        <f>TEXT(Hospital_Emergency_Room_Data[[#This Row],[Patient Admission Date]],"mmm")</f>
        <v>Jul</v>
      </c>
      <c r="E6930">
        <f>YEAR(Hospital_Emergency_Room_Data[[#This Row],[Patient Admission Date]])</f>
        <v>2024</v>
      </c>
      <c r="F6930" s="2">
        <v>9.8611111111111108E-2</v>
      </c>
      <c r="G6930" s="8" t="str">
        <f>TEXT(Hospital_Emergency_Room_Data[[#This Row],[Patient Admission Date]],"dddd")</f>
        <v>Thursday</v>
      </c>
      <c r="H6930" t="s">
        <v>41</v>
      </c>
      <c r="I6930">
        <v>3</v>
      </c>
      <c r="J6930" s="5" t="s">
        <v>9218</v>
      </c>
      <c r="K6930" t="s">
        <v>8</v>
      </c>
      <c r="L6930" t="s">
        <v>9281</v>
      </c>
      <c r="M6930" t="s">
        <v>9210</v>
      </c>
      <c r="N6930">
        <v>1</v>
      </c>
      <c r="O6930">
        <v>51</v>
      </c>
      <c r="P6930" t="s">
        <v>9225</v>
      </c>
      <c r="Q6930">
        <v>11</v>
      </c>
      <c r="R6930">
        <v>2</v>
      </c>
      <c r="S6930" t="s">
        <v>9258</v>
      </c>
      <c r="T6930" t="s">
        <v>9265</v>
      </c>
      <c r="U6930" t="s">
        <v>9283</v>
      </c>
      <c r="V6930" t="str" cm="1">
        <f t="array" ref="V6930">_xlfn.IFS(Hospital_Emergency_Room_Data[[#This Row],[Day]]&lt;=10,"Start(1-10)",Hospital_Emergency_Room_Data[[#This Row],[Day]]&lt;=20,"Middle(11-20)",Hospital_Emergency_Room_Data[[#This Row],[Day]]&gt;20,"End(21-30)")</f>
        <v>Middle(11-20)</v>
      </c>
    </row>
    <row r="6931" spans="1:22">
      <c r="A6931">
        <v>616968379</v>
      </c>
      <c r="B6931" t="s">
        <v>6932</v>
      </c>
      <c r="C6931" s="1">
        <v>45502</v>
      </c>
      <c r="D6931" t="str">
        <f>TEXT(Hospital_Emergency_Room_Data[[#This Row],[Patient Admission Date]],"mmm")</f>
        <v>Jul</v>
      </c>
      <c r="E6931">
        <f>YEAR(Hospital_Emergency_Room_Data[[#This Row],[Patient Admission Date]])</f>
        <v>2024</v>
      </c>
      <c r="F6931" s="2">
        <v>0.52013888888888893</v>
      </c>
      <c r="G6931" s="8" t="str">
        <f>TEXT(Hospital_Emergency_Room_Data[[#This Row],[Patient Admission Date]],"dddd")</f>
        <v>Monday</v>
      </c>
      <c r="H6931" t="s">
        <v>41</v>
      </c>
      <c r="I6931">
        <v>58</v>
      </c>
      <c r="J6931" s="5" t="s">
        <v>9219</v>
      </c>
      <c r="K6931" t="s">
        <v>8</v>
      </c>
      <c r="L6931" t="s">
        <v>9281</v>
      </c>
      <c r="M6931" t="s">
        <v>9210</v>
      </c>
      <c r="N6931">
        <v>2</v>
      </c>
      <c r="O6931">
        <v>15</v>
      </c>
      <c r="P6931" t="s">
        <v>9226</v>
      </c>
      <c r="Q6931">
        <v>29</v>
      </c>
      <c r="R6931">
        <v>12</v>
      </c>
      <c r="S6931" t="s">
        <v>9257</v>
      </c>
      <c r="T6931" t="s">
        <v>9264</v>
      </c>
      <c r="U6931" t="s">
        <v>9282</v>
      </c>
      <c r="V6931" t="str" cm="1">
        <f t="array" ref="V6931">_xlfn.IFS(Hospital_Emergency_Room_Data[[#This Row],[Day]]&lt;=10,"Start(1-10)",Hospital_Emergency_Room_Data[[#This Row],[Day]]&lt;=20,"Middle(11-20)",Hospital_Emergency_Room_Data[[#This Row],[Day]]&gt;20,"End(21-30)")</f>
        <v>End(21-30)</v>
      </c>
    </row>
    <row r="6932" spans="1:22">
      <c r="A6932">
        <v>795978042</v>
      </c>
      <c r="B6932" t="s">
        <v>6933</v>
      </c>
      <c r="C6932" s="1">
        <v>45453</v>
      </c>
      <c r="D6932" t="str">
        <f>TEXT(Hospital_Emergency_Room_Data[[#This Row],[Patient Admission Date]],"mmm")</f>
        <v>Jun</v>
      </c>
      <c r="E6932">
        <f>YEAR(Hospital_Emergency_Room_Data[[#This Row],[Patient Admission Date]])</f>
        <v>2024</v>
      </c>
      <c r="F6932" s="2">
        <v>0.62847222222222221</v>
      </c>
      <c r="G6932" s="8" t="str">
        <f>TEXT(Hospital_Emergency_Room_Data[[#This Row],[Patient Admission Date]],"dddd")</f>
        <v>Monday</v>
      </c>
      <c r="H6932" t="s">
        <v>41</v>
      </c>
      <c r="I6932">
        <v>47</v>
      </c>
      <c r="J6932" s="5" t="s">
        <v>9219</v>
      </c>
      <c r="K6932" t="s">
        <v>8</v>
      </c>
      <c r="L6932" t="s">
        <v>9281</v>
      </c>
      <c r="M6932" t="s">
        <v>9210</v>
      </c>
      <c r="N6932">
        <v>2</v>
      </c>
      <c r="O6932">
        <v>39</v>
      </c>
      <c r="P6932" t="s">
        <v>9225</v>
      </c>
      <c r="Q6932">
        <v>10</v>
      </c>
      <c r="R6932">
        <v>15</v>
      </c>
      <c r="S6932" t="s">
        <v>9257</v>
      </c>
      <c r="T6932" t="s">
        <v>9265</v>
      </c>
      <c r="U6932" t="s">
        <v>9300</v>
      </c>
      <c r="V6932" t="str" cm="1">
        <f t="array" ref="V6932">_xlfn.IFS(Hospital_Emergency_Room_Data[[#This Row],[Day]]&lt;=10,"Start(1-10)",Hospital_Emergency_Room_Data[[#This Row],[Day]]&lt;=20,"Middle(11-20)",Hospital_Emergency_Room_Data[[#This Row],[Day]]&gt;20,"End(21-30)")</f>
        <v>Start(1-10)</v>
      </c>
    </row>
    <row r="6933" spans="1:22">
      <c r="A6933">
        <v>114882644</v>
      </c>
      <c r="B6933" t="s">
        <v>6934</v>
      </c>
      <c r="C6933" s="1">
        <v>45238</v>
      </c>
      <c r="D6933" t="str">
        <f>TEXT(Hospital_Emergency_Room_Data[[#This Row],[Patient Admission Date]],"mmm")</f>
        <v>Nov</v>
      </c>
      <c r="E6933">
        <f>YEAR(Hospital_Emergency_Room_Data[[#This Row],[Patient Admission Date]])</f>
        <v>2023</v>
      </c>
      <c r="F6933" s="2">
        <v>0.67013888888888884</v>
      </c>
      <c r="G6933" s="8" t="str">
        <f>TEXT(Hospital_Emergency_Room_Data[[#This Row],[Patient Admission Date]],"dddd")</f>
        <v>Wednesday</v>
      </c>
      <c r="H6933" t="s">
        <v>41</v>
      </c>
      <c r="I6933">
        <v>27</v>
      </c>
      <c r="J6933" s="5" t="s">
        <v>9220</v>
      </c>
      <c r="K6933" t="s">
        <v>8</v>
      </c>
      <c r="L6933" t="s">
        <v>9281</v>
      </c>
      <c r="M6933" t="s">
        <v>9210</v>
      </c>
      <c r="N6933">
        <v>2</v>
      </c>
      <c r="O6933">
        <v>42</v>
      </c>
      <c r="P6933" t="s">
        <v>9225</v>
      </c>
      <c r="Q6933">
        <v>8</v>
      </c>
      <c r="R6933">
        <v>16</v>
      </c>
      <c r="S6933" t="s">
        <v>9257</v>
      </c>
      <c r="T6933" t="s">
        <v>9265</v>
      </c>
      <c r="U6933" t="s">
        <v>9300</v>
      </c>
      <c r="V6933" t="str" cm="1">
        <f t="array" ref="V6933">_xlfn.IFS(Hospital_Emergency_Room_Data[[#This Row],[Day]]&lt;=10,"Start(1-10)",Hospital_Emergency_Room_Data[[#This Row],[Day]]&lt;=20,"Middle(11-20)",Hospital_Emergency_Room_Data[[#This Row],[Day]]&gt;20,"End(21-30)")</f>
        <v>Start(1-10)</v>
      </c>
    </row>
    <row r="6934" spans="1:22">
      <c r="A6934">
        <v>277277821</v>
      </c>
      <c r="B6934" t="s">
        <v>6935</v>
      </c>
      <c r="C6934" s="1">
        <v>45156</v>
      </c>
      <c r="D6934" t="str">
        <f>TEXT(Hospital_Emergency_Room_Data[[#This Row],[Patient Admission Date]],"mmm")</f>
        <v>Aug</v>
      </c>
      <c r="E6934">
        <f>YEAR(Hospital_Emergency_Room_Data[[#This Row],[Patient Admission Date]])</f>
        <v>2023</v>
      </c>
      <c r="F6934" s="2">
        <v>0.68958333333333333</v>
      </c>
      <c r="G6934" s="8" t="str">
        <f>TEXT(Hospital_Emergency_Room_Data[[#This Row],[Patient Admission Date]],"dddd")</f>
        <v>Friday</v>
      </c>
      <c r="H6934" t="s">
        <v>41</v>
      </c>
      <c r="I6934">
        <v>18</v>
      </c>
      <c r="J6934" s="5" t="s">
        <v>9220</v>
      </c>
      <c r="K6934" t="s">
        <v>8</v>
      </c>
      <c r="L6934" t="s">
        <v>9281</v>
      </c>
      <c r="M6934" t="s">
        <v>9210</v>
      </c>
      <c r="N6934">
        <v>2</v>
      </c>
      <c r="O6934">
        <v>41</v>
      </c>
      <c r="P6934" t="s">
        <v>9225</v>
      </c>
      <c r="Q6934">
        <v>18</v>
      </c>
      <c r="R6934">
        <v>16</v>
      </c>
      <c r="S6934" t="s">
        <v>9257</v>
      </c>
      <c r="T6934" t="s">
        <v>9262</v>
      </c>
      <c r="U6934" t="s">
        <v>9300</v>
      </c>
      <c r="V6934" t="str" cm="1">
        <f t="array" ref="V6934">_xlfn.IFS(Hospital_Emergency_Room_Data[[#This Row],[Day]]&lt;=10,"Start(1-10)",Hospital_Emergency_Room_Data[[#This Row],[Day]]&lt;=20,"Middle(11-20)",Hospital_Emergency_Room_Data[[#This Row],[Day]]&gt;20,"End(21-30)")</f>
        <v>Middle(11-20)</v>
      </c>
    </row>
    <row r="6935" spans="1:22">
      <c r="A6935">
        <v>837738994</v>
      </c>
      <c r="B6935" t="s">
        <v>6936</v>
      </c>
      <c r="C6935" s="1">
        <v>45488</v>
      </c>
      <c r="D6935" t="str">
        <f>TEXT(Hospital_Emergency_Room_Data[[#This Row],[Patient Admission Date]],"mmm")</f>
        <v>Jul</v>
      </c>
      <c r="E6935">
        <f>YEAR(Hospital_Emergency_Room_Data[[#This Row],[Patient Admission Date]])</f>
        <v>2024</v>
      </c>
      <c r="F6935" s="2">
        <v>0.90138888888888891</v>
      </c>
      <c r="G6935" s="8" t="str">
        <f>TEXT(Hospital_Emergency_Room_Data[[#This Row],[Patient Admission Date]],"dddd")</f>
        <v>Monday</v>
      </c>
      <c r="H6935" t="s">
        <v>41</v>
      </c>
      <c r="I6935">
        <v>70</v>
      </c>
      <c r="J6935" s="5" t="s">
        <v>9222</v>
      </c>
      <c r="K6935" t="s">
        <v>8</v>
      </c>
      <c r="L6935" t="s">
        <v>9281</v>
      </c>
      <c r="M6935" t="s">
        <v>9210</v>
      </c>
      <c r="N6935">
        <v>2</v>
      </c>
      <c r="O6935">
        <v>20</v>
      </c>
      <c r="P6935" t="s">
        <v>9226</v>
      </c>
      <c r="Q6935">
        <v>15</v>
      </c>
      <c r="R6935">
        <v>21</v>
      </c>
      <c r="S6935" t="s">
        <v>9256</v>
      </c>
      <c r="T6935" t="s">
        <v>9262</v>
      </c>
      <c r="U6935" t="s">
        <v>9282</v>
      </c>
      <c r="V6935" t="str" cm="1">
        <f t="array" ref="V6935">_xlfn.IFS(Hospital_Emergency_Room_Data[[#This Row],[Day]]&lt;=10,"Start(1-10)",Hospital_Emergency_Room_Data[[#This Row],[Day]]&lt;=20,"Middle(11-20)",Hospital_Emergency_Room_Data[[#This Row],[Day]]&gt;20,"End(21-30)")</f>
        <v>Middle(11-20)</v>
      </c>
    </row>
    <row r="6936" spans="1:22">
      <c r="A6936">
        <v>306962248</v>
      </c>
      <c r="B6936" t="s">
        <v>6937</v>
      </c>
      <c r="C6936" s="1">
        <v>45161</v>
      </c>
      <c r="D6936" t="str">
        <f>TEXT(Hospital_Emergency_Room_Data[[#This Row],[Patient Admission Date]],"mmm")</f>
        <v>Aug</v>
      </c>
      <c r="E6936">
        <f>YEAR(Hospital_Emergency_Room_Data[[#This Row],[Patient Admission Date]])</f>
        <v>2023</v>
      </c>
      <c r="F6936" s="2">
        <v>0.1763888888888889</v>
      </c>
      <c r="G6936" s="8" t="str">
        <f>TEXT(Hospital_Emergency_Room_Data[[#This Row],[Patient Admission Date]],"dddd")</f>
        <v>Wednesday</v>
      </c>
      <c r="H6936" t="s">
        <v>41</v>
      </c>
      <c r="I6936">
        <v>7</v>
      </c>
      <c r="J6936" s="5" t="s">
        <v>9221</v>
      </c>
      <c r="K6936" t="s">
        <v>8</v>
      </c>
      <c r="L6936" t="s">
        <v>9281</v>
      </c>
      <c r="M6936" t="s">
        <v>9210</v>
      </c>
      <c r="N6936">
        <v>2</v>
      </c>
      <c r="O6936">
        <v>41</v>
      </c>
      <c r="P6936" t="s">
        <v>9225</v>
      </c>
      <c r="Q6936">
        <v>23</v>
      </c>
      <c r="R6936">
        <v>4</v>
      </c>
      <c r="S6936" t="s">
        <v>9258</v>
      </c>
      <c r="T6936" t="s">
        <v>9264</v>
      </c>
      <c r="U6936" t="s">
        <v>9300</v>
      </c>
      <c r="V6936" t="str" cm="1">
        <f t="array" ref="V6936">_xlfn.IFS(Hospital_Emergency_Room_Data[[#This Row],[Day]]&lt;=10,"Start(1-10)",Hospital_Emergency_Room_Data[[#This Row],[Day]]&lt;=20,"Middle(11-20)",Hospital_Emergency_Room_Data[[#This Row],[Day]]&gt;20,"End(21-30)")</f>
        <v>End(21-30)</v>
      </c>
    </row>
    <row r="6937" spans="1:22">
      <c r="A6937">
        <v>760433313</v>
      </c>
      <c r="B6937" t="s">
        <v>6938</v>
      </c>
      <c r="C6937" s="1">
        <v>45464</v>
      </c>
      <c r="D6937" t="str">
        <f>TEXT(Hospital_Emergency_Room_Data[[#This Row],[Patient Admission Date]],"mmm")</f>
        <v>Jun</v>
      </c>
      <c r="E6937">
        <f>YEAR(Hospital_Emergency_Room_Data[[#This Row],[Patient Admission Date]])</f>
        <v>2024</v>
      </c>
      <c r="F6937" s="2">
        <v>0.57499999999999996</v>
      </c>
      <c r="G6937" s="8" t="str">
        <f>TEXT(Hospital_Emergency_Room_Data[[#This Row],[Patient Admission Date]],"dddd")</f>
        <v>Friday</v>
      </c>
      <c r="H6937" t="s">
        <v>41</v>
      </c>
      <c r="I6937">
        <v>71</v>
      </c>
      <c r="J6937" s="5" t="s">
        <v>9222</v>
      </c>
      <c r="K6937" t="s">
        <v>8</v>
      </c>
      <c r="L6937" t="s">
        <v>9281</v>
      </c>
      <c r="M6937" t="s">
        <v>9210</v>
      </c>
      <c r="N6937">
        <v>3</v>
      </c>
      <c r="O6937">
        <v>24</v>
      </c>
      <c r="P6937" t="s">
        <v>9226</v>
      </c>
      <c r="Q6937">
        <v>21</v>
      </c>
      <c r="R6937">
        <v>13</v>
      </c>
      <c r="S6937" t="s">
        <v>9257</v>
      </c>
      <c r="T6937" t="s">
        <v>9262</v>
      </c>
      <c r="U6937" t="s">
        <v>9282</v>
      </c>
      <c r="V6937" t="str" cm="1">
        <f t="array" ref="V6937">_xlfn.IFS(Hospital_Emergency_Room_Data[[#This Row],[Day]]&lt;=10,"Start(1-10)",Hospital_Emergency_Room_Data[[#This Row],[Day]]&lt;=20,"Middle(11-20)",Hospital_Emergency_Room_Data[[#This Row],[Day]]&gt;20,"End(21-30)")</f>
        <v>End(21-30)</v>
      </c>
    </row>
    <row r="6938" spans="1:22">
      <c r="A6938">
        <v>631834544</v>
      </c>
      <c r="B6938" t="s">
        <v>6939</v>
      </c>
      <c r="C6938" s="1">
        <v>45448</v>
      </c>
      <c r="D6938" t="str">
        <f>TEXT(Hospital_Emergency_Room_Data[[#This Row],[Patient Admission Date]],"mmm")</f>
        <v>Jun</v>
      </c>
      <c r="E6938">
        <f>YEAR(Hospital_Emergency_Room_Data[[#This Row],[Patient Admission Date]])</f>
        <v>2024</v>
      </c>
      <c r="F6938" s="2">
        <v>0.48680555555555555</v>
      </c>
      <c r="G6938" s="8" t="str">
        <f>TEXT(Hospital_Emergency_Room_Data[[#This Row],[Patient Admission Date]],"dddd")</f>
        <v>Wednesday</v>
      </c>
      <c r="H6938" t="s">
        <v>41</v>
      </c>
      <c r="I6938">
        <v>49</v>
      </c>
      <c r="J6938" s="5" t="s">
        <v>9219</v>
      </c>
      <c r="K6938" t="s">
        <v>8</v>
      </c>
      <c r="L6938" t="s">
        <v>9281</v>
      </c>
      <c r="M6938" t="s">
        <v>9210</v>
      </c>
      <c r="N6938">
        <v>3</v>
      </c>
      <c r="O6938">
        <v>41</v>
      </c>
      <c r="P6938" t="s">
        <v>9225</v>
      </c>
      <c r="Q6938">
        <v>5</v>
      </c>
      <c r="R6938">
        <v>11</v>
      </c>
      <c r="S6938" t="s">
        <v>9255</v>
      </c>
      <c r="T6938" t="s">
        <v>9263</v>
      </c>
      <c r="U6938" t="s">
        <v>9300</v>
      </c>
      <c r="V6938" t="str" cm="1">
        <f t="array" ref="V6938">_xlfn.IFS(Hospital_Emergency_Room_Data[[#This Row],[Day]]&lt;=10,"Start(1-10)",Hospital_Emergency_Room_Data[[#This Row],[Day]]&lt;=20,"Middle(11-20)",Hospital_Emergency_Room_Data[[#This Row],[Day]]&gt;20,"End(21-30)")</f>
        <v>Start(1-10)</v>
      </c>
    </row>
    <row r="6939" spans="1:22">
      <c r="A6939">
        <v>619428131</v>
      </c>
      <c r="B6939" t="s">
        <v>6940</v>
      </c>
      <c r="C6939" s="1">
        <v>45483</v>
      </c>
      <c r="D6939" t="str">
        <f>TEXT(Hospital_Emergency_Room_Data[[#This Row],[Patient Admission Date]],"mmm")</f>
        <v>Jul</v>
      </c>
      <c r="E6939">
        <f>YEAR(Hospital_Emergency_Room_Data[[#This Row],[Patient Admission Date]])</f>
        <v>2024</v>
      </c>
      <c r="F6939" s="2">
        <v>0.91597222222222219</v>
      </c>
      <c r="G6939" s="8" t="str">
        <f>TEXT(Hospital_Emergency_Room_Data[[#This Row],[Patient Admission Date]],"dddd")</f>
        <v>Wednesday</v>
      </c>
      <c r="H6939" t="s">
        <v>41</v>
      </c>
      <c r="I6939">
        <v>47</v>
      </c>
      <c r="J6939" s="5" t="s">
        <v>9219</v>
      </c>
      <c r="K6939" t="s">
        <v>8</v>
      </c>
      <c r="L6939" t="s">
        <v>9281</v>
      </c>
      <c r="M6939" t="s">
        <v>9210</v>
      </c>
      <c r="N6939">
        <v>3</v>
      </c>
      <c r="O6939">
        <v>33</v>
      </c>
      <c r="P6939" t="s">
        <v>9225</v>
      </c>
      <c r="Q6939">
        <v>10</v>
      </c>
      <c r="R6939">
        <v>21</v>
      </c>
      <c r="S6939" t="s">
        <v>9256</v>
      </c>
      <c r="T6939" t="s">
        <v>9265</v>
      </c>
      <c r="U6939" t="s">
        <v>9300</v>
      </c>
      <c r="V6939" t="str" cm="1">
        <f t="array" ref="V6939">_xlfn.IFS(Hospital_Emergency_Room_Data[[#This Row],[Day]]&lt;=10,"Start(1-10)",Hospital_Emergency_Room_Data[[#This Row],[Day]]&lt;=20,"Middle(11-20)",Hospital_Emergency_Room_Data[[#This Row],[Day]]&gt;20,"End(21-30)")</f>
        <v>Start(1-10)</v>
      </c>
    </row>
    <row r="6940" spans="1:22">
      <c r="A6940">
        <v>100743943</v>
      </c>
      <c r="B6940" t="s">
        <v>6941</v>
      </c>
      <c r="C6940" s="1">
        <v>45186</v>
      </c>
      <c r="D6940" t="str">
        <f>TEXT(Hospital_Emergency_Room_Data[[#This Row],[Patient Admission Date]],"mmm")</f>
        <v>Sep</v>
      </c>
      <c r="E6940">
        <f>YEAR(Hospital_Emergency_Room_Data[[#This Row],[Patient Admission Date]])</f>
        <v>2023</v>
      </c>
      <c r="F6940" s="2">
        <v>6.3194444444444442E-2</v>
      </c>
      <c r="G6940" s="8" t="str">
        <f>TEXT(Hospital_Emergency_Room_Data[[#This Row],[Patient Admission Date]],"dddd")</f>
        <v>Sunday</v>
      </c>
      <c r="H6940" t="s">
        <v>41</v>
      </c>
      <c r="I6940">
        <v>3</v>
      </c>
      <c r="J6940" s="5" t="s">
        <v>9218</v>
      </c>
      <c r="K6940" t="s">
        <v>8</v>
      </c>
      <c r="L6940" t="s">
        <v>9281</v>
      </c>
      <c r="M6940" t="s">
        <v>9210</v>
      </c>
      <c r="N6940">
        <v>3</v>
      </c>
      <c r="O6940">
        <v>14</v>
      </c>
      <c r="P6940" t="s">
        <v>9226</v>
      </c>
      <c r="Q6940">
        <v>17</v>
      </c>
      <c r="R6940">
        <v>1</v>
      </c>
      <c r="S6940" t="s">
        <v>9258</v>
      </c>
      <c r="T6940" t="s">
        <v>9262</v>
      </c>
      <c r="U6940" t="s">
        <v>9282</v>
      </c>
      <c r="V6940" t="str" cm="1">
        <f t="array" ref="V6940">_xlfn.IFS(Hospital_Emergency_Room_Data[[#This Row],[Day]]&lt;=10,"Start(1-10)",Hospital_Emergency_Room_Data[[#This Row],[Day]]&lt;=20,"Middle(11-20)",Hospital_Emergency_Room_Data[[#This Row],[Day]]&gt;20,"End(21-30)")</f>
        <v>Middle(11-20)</v>
      </c>
    </row>
    <row r="6941" spans="1:22">
      <c r="A6941">
        <v>501137396</v>
      </c>
      <c r="B6941" t="s">
        <v>6942</v>
      </c>
      <c r="C6941" s="1">
        <v>45055</v>
      </c>
      <c r="D6941" t="str">
        <f>TEXT(Hospital_Emergency_Room_Data[[#This Row],[Patient Admission Date]],"mmm")</f>
        <v>May</v>
      </c>
      <c r="E6941">
        <f>YEAR(Hospital_Emergency_Room_Data[[#This Row],[Patient Admission Date]])</f>
        <v>2023</v>
      </c>
      <c r="F6941" s="2">
        <v>0.47499999999999998</v>
      </c>
      <c r="G6941" s="8" t="str">
        <f>TEXT(Hospital_Emergency_Room_Data[[#This Row],[Patient Admission Date]],"dddd")</f>
        <v>Tuesday</v>
      </c>
      <c r="H6941" t="s">
        <v>41</v>
      </c>
      <c r="I6941">
        <v>75</v>
      </c>
      <c r="J6941" s="5" t="s">
        <v>9222</v>
      </c>
      <c r="K6941" t="s">
        <v>8</v>
      </c>
      <c r="L6941" t="s">
        <v>9281</v>
      </c>
      <c r="M6941" t="s">
        <v>9210</v>
      </c>
      <c r="N6941">
        <v>3</v>
      </c>
      <c r="O6941">
        <v>17</v>
      </c>
      <c r="P6941" t="s">
        <v>9226</v>
      </c>
      <c r="Q6941">
        <v>9</v>
      </c>
      <c r="R6941">
        <v>11</v>
      </c>
      <c r="S6941" t="s">
        <v>9255</v>
      </c>
      <c r="T6941" t="s">
        <v>9265</v>
      </c>
      <c r="U6941" t="s">
        <v>9282</v>
      </c>
      <c r="V6941" t="str" cm="1">
        <f t="array" ref="V6941">_xlfn.IFS(Hospital_Emergency_Room_Data[[#This Row],[Day]]&lt;=10,"Start(1-10)",Hospital_Emergency_Room_Data[[#This Row],[Day]]&lt;=20,"Middle(11-20)",Hospital_Emergency_Room_Data[[#This Row],[Day]]&gt;20,"End(21-30)")</f>
        <v>Start(1-10)</v>
      </c>
    </row>
    <row r="6942" spans="1:22">
      <c r="A6942">
        <v>766712978</v>
      </c>
      <c r="B6942" t="s">
        <v>6943</v>
      </c>
      <c r="C6942" s="1">
        <v>45406</v>
      </c>
      <c r="D6942" t="str">
        <f>TEXT(Hospital_Emergency_Room_Data[[#This Row],[Patient Admission Date]],"mmm")</f>
        <v>Apr</v>
      </c>
      <c r="E6942">
        <f>YEAR(Hospital_Emergency_Room_Data[[#This Row],[Patient Admission Date]])</f>
        <v>2024</v>
      </c>
      <c r="F6942" s="2">
        <v>0.13263888888888889</v>
      </c>
      <c r="G6942" s="8" t="str">
        <f>TEXT(Hospital_Emergency_Room_Data[[#This Row],[Patient Admission Date]],"dddd")</f>
        <v>Wednesday</v>
      </c>
      <c r="H6942" t="s">
        <v>41</v>
      </c>
      <c r="I6942">
        <v>32</v>
      </c>
      <c r="J6942" s="5" t="s">
        <v>9223</v>
      </c>
      <c r="K6942" t="s">
        <v>8</v>
      </c>
      <c r="L6942" t="s">
        <v>9281</v>
      </c>
      <c r="M6942" t="s">
        <v>9210</v>
      </c>
      <c r="N6942">
        <v>3</v>
      </c>
      <c r="O6942">
        <v>57</v>
      </c>
      <c r="P6942" t="s">
        <v>9225</v>
      </c>
      <c r="Q6942">
        <v>24</v>
      </c>
      <c r="R6942">
        <v>3</v>
      </c>
      <c r="S6942" t="s">
        <v>9258</v>
      </c>
      <c r="T6942" t="s">
        <v>9264</v>
      </c>
      <c r="U6942" t="s">
        <v>9283</v>
      </c>
      <c r="V6942" t="str" cm="1">
        <f t="array" ref="V6942">_xlfn.IFS(Hospital_Emergency_Room_Data[[#This Row],[Day]]&lt;=10,"Start(1-10)",Hospital_Emergency_Room_Data[[#This Row],[Day]]&lt;=20,"Middle(11-20)",Hospital_Emergency_Room_Data[[#This Row],[Day]]&gt;20,"End(21-30)")</f>
        <v>End(21-30)</v>
      </c>
    </row>
    <row r="6943" spans="1:22">
      <c r="A6943">
        <v>701307761</v>
      </c>
      <c r="B6943" t="s">
        <v>6944</v>
      </c>
      <c r="C6943" s="1">
        <v>45541</v>
      </c>
      <c r="D6943" t="str">
        <f>TEXT(Hospital_Emergency_Room_Data[[#This Row],[Patient Admission Date]],"mmm")</f>
        <v>Sep</v>
      </c>
      <c r="E6943">
        <f>YEAR(Hospital_Emergency_Room_Data[[#This Row],[Patient Admission Date]])</f>
        <v>2024</v>
      </c>
      <c r="F6943" s="2">
        <v>0.38263888888888886</v>
      </c>
      <c r="G6943" s="8" t="str">
        <f>TEXT(Hospital_Emergency_Room_Data[[#This Row],[Patient Admission Date]],"dddd")</f>
        <v>Friday</v>
      </c>
      <c r="H6943" t="s">
        <v>41</v>
      </c>
      <c r="I6943">
        <v>53</v>
      </c>
      <c r="J6943" s="5" t="s">
        <v>9219</v>
      </c>
      <c r="K6943" t="s">
        <v>8</v>
      </c>
      <c r="L6943" t="s">
        <v>9281</v>
      </c>
      <c r="M6943" t="s">
        <v>9210</v>
      </c>
      <c r="N6943">
        <v>3</v>
      </c>
      <c r="O6943">
        <v>20</v>
      </c>
      <c r="P6943" t="s">
        <v>9226</v>
      </c>
      <c r="Q6943">
        <v>6</v>
      </c>
      <c r="R6943">
        <v>9</v>
      </c>
      <c r="S6943" t="s">
        <v>9255</v>
      </c>
      <c r="T6943" t="s">
        <v>9263</v>
      </c>
      <c r="U6943" t="s">
        <v>9282</v>
      </c>
      <c r="V6943" t="str" cm="1">
        <f t="array" ref="V6943">_xlfn.IFS(Hospital_Emergency_Room_Data[[#This Row],[Day]]&lt;=10,"Start(1-10)",Hospital_Emergency_Room_Data[[#This Row],[Day]]&lt;=20,"Middle(11-20)",Hospital_Emergency_Room_Data[[#This Row],[Day]]&gt;20,"End(21-30)")</f>
        <v>Start(1-10)</v>
      </c>
    </row>
    <row r="6944" spans="1:22">
      <c r="A6944">
        <v>220406700</v>
      </c>
      <c r="B6944" t="s">
        <v>6945</v>
      </c>
      <c r="C6944" s="1">
        <v>45105</v>
      </c>
      <c r="D6944" t="str">
        <f>TEXT(Hospital_Emergency_Room_Data[[#This Row],[Patient Admission Date]],"mmm")</f>
        <v>Jun</v>
      </c>
      <c r="E6944">
        <f>YEAR(Hospital_Emergency_Room_Data[[#This Row],[Patient Admission Date]])</f>
        <v>2023</v>
      </c>
      <c r="F6944" s="2">
        <v>8.3333333333333329E-2</v>
      </c>
      <c r="G6944" s="8" t="str">
        <f>TEXT(Hospital_Emergency_Room_Data[[#This Row],[Patient Admission Date]],"dddd")</f>
        <v>Wednesday</v>
      </c>
      <c r="H6944" t="s">
        <v>41</v>
      </c>
      <c r="I6944">
        <v>12</v>
      </c>
      <c r="J6944" s="5" t="s">
        <v>9221</v>
      </c>
      <c r="K6944" t="s">
        <v>8</v>
      </c>
      <c r="L6944" t="s">
        <v>9281</v>
      </c>
      <c r="M6944" t="s">
        <v>9210</v>
      </c>
      <c r="N6944">
        <v>3</v>
      </c>
      <c r="O6944">
        <v>47</v>
      </c>
      <c r="P6944" t="s">
        <v>9225</v>
      </c>
      <c r="Q6944">
        <v>28</v>
      </c>
      <c r="R6944">
        <v>2</v>
      </c>
      <c r="S6944" t="s">
        <v>9258</v>
      </c>
      <c r="T6944" t="s">
        <v>9264</v>
      </c>
      <c r="U6944" t="s">
        <v>9283</v>
      </c>
      <c r="V6944" t="str" cm="1">
        <f t="array" ref="V6944">_xlfn.IFS(Hospital_Emergency_Room_Data[[#This Row],[Day]]&lt;=10,"Start(1-10)",Hospital_Emergency_Room_Data[[#This Row],[Day]]&lt;=20,"Middle(11-20)",Hospital_Emergency_Room_Data[[#This Row],[Day]]&gt;20,"End(21-30)")</f>
        <v>End(21-30)</v>
      </c>
    </row>
    <row r="6945" spans="1:22">
      <c r="A6945">
        <v>675755119</v>
      </c>
      <c r="B6945" t="s">
        <v>6946</v>
      </c>
      <c r="C6945" s="1">
        <v>45387</v>
      </c>
      <c r="D6945" t="str">
        <f>TEXT(Hospital_Emergency_Room_Data[[#This Row],[Patient Admission Date]],"mmm")</f>
        <v>Apr</v>
      </c>
      <c r="E6945">
        <f>YEAR(Hospital_Emergency_Room_Data[[#This Row],[Patient Admission Date]])</f>
        <v>2024</v>
      </c>
      <c r="F6945" s="2">
        <v>0.96250000000000002</v>
      </c>
      <c r="G6945" s="8" t="str">
        <f>TEXT(Hospital_Emergency_Room_Data[[#This Row],[Patient Admission Date]],"dddd")</f>
        <v>Friday</v>
      </c>
      <c r="H6945" t="s">
        <v>41</v>
      </c>
      <c r="I6945">
        <v>16</v>
      </c>
      <c r="J6945" s="5" t="s">
        <v>9220</v>
      </c>
      <c r="K6945" t="s">
        <v>8</v>
      </c>
      <c r="L6945" t="s">
        <v>9281</v>
      </c>
      <c r="M6945" t="s">
        <v>9210</v>
      </c>
      <c r="N6945">
        <v>4</v>
      </c>
      <c r="O6945">
        <v>17</v>
      </c>
      <c r="P6945" t="s">
        <v>9226</v>
      </c>
      <c r="Q6945">
        <v>5</v>
      </c>
      <c r="R6945">
        <v>23</v>
      </c>
      <c r="S6945" t="s">
        <v>9256</v>
      </c>
      <c r="T6945" t="s">
        <v>9263</v>
      </c>
      <c r="U6945" t="s">
        <v>9282</v>
      </c>
      <c r="V6945" t="str" cm="1">
        <f t="array" ref="V6945">_xlfn.IFS(Hospital_Emergency_Room_Data[[#This Row],[Day]]&lt;=10,"Start(1-10)",Hospital_Emergency_Room_Data[[#This Row],[Day]]&lt;=20,"Middle(11-20)",Hospital_Emergency_Room_Data[[#This Row],[Day]]&gt;20,"End(21-30)")</f>
        <v>Start(1-10)</v>
      </c>
    </row>
    <row r="6946" spans="1:22">
      <c r="A6946">
        <v>364084191</v>
      </c>
      <c r="B6946" t="s">
        <v>6947</v>
      </c>
      <c r="C6946" s="1">
        <v>45563</v>
      </c>
      <c r="D6946" t="str">
        <f>TEXT(Hospital_Emergency_Room_Data[[#This Row],[Patient Admission Date]],"mmm")</f>
        <v>Sep</v>
      </c>
      <c r="E6946">
        <f>YEAR(Hospital_Emergency_Room_Data[[#This Row],[Patient Admission Date]])</f>
        <v>2024</v>
      </c>
      <c r="F6946" s="2">
        <v>0.34791666666666665</v>
      </c>
      <c r="G6946" s="8" t="str">
        <f>TEXT(Hospital_Emergency_Room_Data[[#This Row],[Patient Admission Date]],"dddd")</f>
        <v>Saturday</v>
      </c>
      <c r="H6946" t="s">
        <v>41</v>
      </c>
      <c r="I6946">
        <v>7</v>
      </c>
      <c r="J6946" s="5" t="s">
        <v>9221</v>
      </c>
      <c r="K6946" t="s">
        <v>8</v>
      </c>
      <c r="L6946" t="s">
        <v>9281</v>
      </c>
      <c r="M6946" t="s">
        <v>9210</v>
      </c>
      <c r="N6946">
        <v>4</v>
      </c>
      <c r="O6946">
        <v>41</v>
      </c>
      <c r="P6946" t="s">
        <v>9225</v>
      </c>
      <c r="Q6946">
        <v>28</v>
      </c>
      <c r="R6946">
        <v>8</v>
      </c>
      <c r="S6946" t="s">
        <v>9255</v>
      </c>
      <c r="T6946" t="s">
        <v>9264</v>
      </c>
      <c r="U6946" t="s">
        <v>9300</v>
      </c>
      <c r="V6946" t="str" cm="1">
        <f t="array" ref="V6946">_xlfn.IFS(Hospital_Emergency_Room_Data[[#This Row],[Day]]&lt;=10,"Start(1-10)",Hospital_Emergency_Room_Data[[#This Row],[Day]]&lt;=20,"Middle(11-20)",Hospital_Emergency_Room_Data[[#This Row],[Day]]&gt;20,"End(21-30)")</f>
        <v>End(21-30)</v>
      </c>
    </row>
    <row r="6947" spans="1:22">
      <c r="A6947">
        <v>891660692</v>
      </c>
      <c r="B6947" t="s">
        <v>6948</v>
      </c>
      <c r="C6947" s="1">
        <v>45449</v>
      </c>
      <c r="D6947" t="str">
        <f>TEXT(Hospital_Emergency_Room_Data[[#This Row],[Patient Admission Date]],"mmm")</f>
        <v>Jun</v>
      </c>
      <c r="E6947">
        <f>YEAR(Hospital_Emergency_Room_Data[[#This Row],[Patient Admission Date]])</f>
        <v>2024</v>
      </c>
      <c r="F6947" s="2">
        <v>0.60347222222222219</v>
      </c>
      <c r="G6947" s="8" t="str">
        <f>TEXT(Hospital_Emergency_Room_Data[[#This Row],[Patient Admission Date]],"dddd")</f>
        <v>Thursday</v>
      </c>
      <c r="H6947" t="s">
        <v>41</v>
      </c>
      <c r="I6947">
        <v>39</v>
      </c>
      <c r="J6947" s="5" t="s">
        <v>9223</v>
      </c>
      <c r="K6947" t="s">
        <v>8</v>
      </c>
      <c r="L6947" t="s">
        <v>9281</v>
      </c>
      <c r="M6947" t="s">
        <v>9210</v>
      </c>
      <c r="N6947">
        <v>4</v>
      </c>
      <c r="O6947">
        <v>48</v>
      </c>
      <c r="P6947" t="s">
        <v>9225</v>
      </c>
      <c r="Q6947">
        <v>6</v>
      </c>
      <c r="R6947">
        <v>14</v>
      </c>
      <c r="S6947" t="s">
        <v>9257</v>
      </c>
      <c r="T6947" t="s">
        <v>9263</v>
      </c>
      <c r="U6947" t="s">
        <v>9283</v>
      </c>
      <c r="V6947" t="str" cm="1">
        <f t="array" ref="V6947">_xlfn.IFS(Hospital_Emergency_Room_Data[[#This Row],[Day]]&lt;=10,"Start(1-10)",Hospital_Emergency_Room_Data[[#This Row],[Day]]&lt;=20,"Middle(11-20)",Hospital_Emergency_Room_Data[[#This Row],[Day]]&gt;20,"End(21-30)")</f>
        <v>Start(1-10)</v>
      </c>
    </row>
    <row r="6948" spans="1:22">
      <c r="A6948">
        <v>636487628</v>
      </c>
      <c r="B6948" t="s">
        <v>6949</v>
      </c>
      <c r="C6948" s="1">
        <v>45337</v>
      </c>
      <c r="D6948" t="str">
        <f>TEXT(Hospital_Emergency_Room_Data[[#This Row],[Patient Admission Date]],"mmm")</f>
        <v>Feb</v>
      </c>
      <c r="E6948">
        <f>YEAR(Hospital_Emergency_Room_Data[[#This Row],[Patient Admission Date]])</f>
        <v>2024</v>
      </c>
      <c r="F6948" s="2">
        <v>0.12013888888888889</v>
      </c>
      <c r="G6948" s="8" t="str">
        <f>TEXT(Hospital_Emergency_Room_Data[[#This Row],[Patient Admission Date]],"dddd")</f>
        <v>Thursday</v>
      </c>
      <c r="H6948" t="s">
        <v>41</v>
      </c>
      <c r="I6948">
        <v>58</v>
      </c>
      <c r="J6948" s="5" t="s">
        <v>9219</v>
      </c>
      <c r="K6948" t="s">
        <v>8</v>
      </c>
      <c r="L6948" t="s">
        <v>9281</v>
      </c>
      <c r="M6948" t="s">
        <v>9210</v>
      </c>
      <c r="N6948">
        <v>4</v>
      </c>
      <c r="O6948">
        <v>59</v>
      </c>
      <c r="P6948" t="s">
        <v>9225</v>
      </c>
      <c r="Q6948">
        <v>15</v>
      </c>
      <c r="R6948">
        <v>2</v>
      </c>
      <c r="S6948" t="s">
        <v>9258</v>
      </c>
      <c r="T6948" t="s">
        <v>9262</v>
      </c>
      <c r="U6948" t="s">
        <v>9283</v>
      </c>
      <c r="V6948" t="str" cm="1">
        <f t="array" ref="V6948">_xlfn.IFS(Hospital_Emergency_Room_Data[[#This Row],[Day]]&lt;=10,"Start(1-10)",Hospital_Emergency_Room_Data[[#This Row],[Day]]&lt;=20,"Middle(11-20)",Hospital_Emergency_Room_Data[[#This Row],[Day]]&gt;20,"End(21-30)")</f>
        <v>Middle(11-20)</v>
      </c>
    </row>
    <row r="6949" spans="1:22">
      <c r="A6949">
        <v>318133726</v>
      </c>
      <c r="B6949" t="s">
        <v>6950</v>
      </c>
      <c r="C6949" s="1">
        <v>45210</v>
      </c>
      <c r="D6949" t="str">
        <f>TEXT(Hospital_Emergency_Room_Data[[#This Row],[Patient Admission Date]],"mmm")</f>
        <v>Oct</v>
      </c>
      <c r="E6949">
        <f>YEAR(Hospital_Emergency_Room_Data[[#This Row],[Patient Admission Date]])</f>
        <v>2023</v>
      </c>
      <c r="F6949" s="2">
        <v>0.64652777777777781</v>
      </c>
      <c r="G6949" s="8" t="str">
        <f>TEXT(Hospital_Emergency_Room_Data[[#This Row],[Patient Admission Date]],"dddd")</f>
        <v>Wednesday</v>
      </c>
      <c r="H6949" t="s">
        <v>41</v>
      </c>
      <c r="I6949">
        <v>71</v>
      </c>
      <c r="J6949" s="5" t="s">
        <v>9222</v>
      </c>
      <c r="K6949" t="s">
        <v>8</v>
      </c>
      <c r="L6949" t="s">
        <v>9281</v>
      </c>
      <c r="M6949" t="s">
        <v>9210</v>
      </c>
      <c r="N6949">
        <v>4</v>
      </c>
      <c r="O6949">
        <v>21</v>
      </c>
      <c r="P6949" t="s">
        <v>9226</v>
      </c>
      <c r="Q6949">
        <v>11</v>
      </c>
      <c r="R6949">
        <v>15</v>
      </c>
      <c r="S6949" t="s">
        <v>9257</v>
      </c>
      <c r="T6949" t="s">
        <v>9265</v>
      </c>
      <c r="U6949" t="s">
        <v>9282</v>
      </c>
      <c r="V6949" t="str" cm="1">
        <f t="array" ref="V6949">_xlfn.IFS(Hospital_Emergency_Room_Data[[#This Row],[Day]]&lt;=10,"Start(1-10)",Hospital_Emergency_Room_Data[[#This Row],[Day]]&lt;=20,"Middle(11-20)",Hospital_Emergency_Room_Data[[#This Row],[Day]]&gt;20,"End(21-30)")</f>
        <v>Middle(11-20)</v>
      </c>
    </row>
    <row r="6950" spans="1:22">
      <c r="A6950">
        <v>188783724</v>
      </c>
      <c r="B6950" t="s">
        <v>6951</v>
      </c>
      <c r="C6950" s="1">
        <v>45165</v>
      </c>
      <c r="D6950" t="str">
        <f>TEXT(Hospital_Emergency_Room_Data[[#This Row],[Patient Admission Date]],"mmm")</f>
        <v>Aug</v>
      </c>
      <c r="E6950">
        <f>YEAR(Hospital_Emergency_Room_Data[[#This Row],[Patient Admission Date]])</f>
        <v>2023</v>
      </c>
      <c r="F6950" s="2">
        <v>0.8881944444444444</v>
      </c>
      <c r="G6950" s="8" t="str">
        <f>TEXT(Hospital_Emergency_Room_Data[[#This Row],[Patient Admission Date]],"dddd")</f>
        <v>Sunday</v>
      </c>
      <c r="H6950" t="s">
        <v>41</v>
      </c>
      <c r="I6950">
        <v>13</v>
      </c>
      <c r="J6950" s="5" t="s">
        <v>9221</v>
      </c>
      <c r="K6950" t="s">
        <v>8</v>
      </c>
      <c r="L6950" t="s">
        <v>9281</v>
      </c>
      <c r="M6950" t="s">
        <v>9210</v>
      </c>
      <c r="N6950">
        <v>4</v>
      </c>
      <c r="O6950">
        <v>19</v>
      </c>
      <c r="P6950" t="s">
        <v>9226</v>
      </c>
      <c r="Q6950">
        <v>27</v>
      </c>
      <c r="R6950">
        <v>21</v>
      </c>
      <c r="S6950" t="s">
        <v>9256</v>
      </c>
      <c r="T6950" t="s">
        <v>9264</v>
      </c>
      <c r="U6950" t="s">
        <v>9282</v>
      </c>
      <c r="V6950" t="str" cm="1">
        <f t="array" ref="V6950">_xlfn.IFS(Hospital_Emergency_Room_Data[[#This Row],[Day]]&lt;=10,"Start(1-10)",Hospital_Emergency_Room_Data[[#This Row],[Day]]&lt;=20,"Middle(11-20)",Hospital_Emergency_Room_Data[[#This Row],[Day]]&gt;20,"End(21-30)")</f>
        <v>End(21-30)</v>
      </c>
    </row>
    <row r="6951" spans="1:22">
      <c r="A6951">
        <v>139420535</v>
      </c>
      <c r="B6951" t="s">
        <v>6952</v>
      </c>
      <c r="C6951" s="1">
        <v>45494</v>
      </c>
      <c r="D6951" t="str">
        <f>TEXT(Hospital_Emergency_Room_Data[[#This Row],[Patient Admission Date]],"mmm")</f>
        <v>Jul</v>
      </c>
      <c r="E6951">
        <f>YEAR(Hospital_Emergency_Room_Data[[#This Row],[Patient Admission Date]])</f>
        <v>2024</v>
      </c>
      <c r="F6951" s="2">
        <v>0.23333333333333334</v>
      </c>
      <c r="G6951" s="8" t="str">
        <f>TEXT(Hospital_Emergency_Room_Data[[#This Row],[Patient Admission Date]],"dddd")</f>
        <v>Sunday</v>
      </c>
      <c r="H6951" t="s">
        <v>41</v>
      </c>
      <c r="I6951">
        <v>72</v>
      </c>
      <c r="J6951" s="5" t="s">
        <v>9222</v>
      </c>
      <c r="K6951" t="s">
        <v>8</v>
      </c>
      <c r="L6951" t="s">
        <v>9281</v>
      </c>
      <c r="M6951" t="s">
        <v>9210</v>
      </c>
      <c r="N6951">
        <v>4</v>
      </c>
      <c r="O6951">
        <v>29</v>
      </c>
      <c r="P6951" t="s">
        <v>9226</v>
      </c>
      <c r="Q6951">
        <v>21</v>
      </c>
      <c r="R6951">
        <v>5</v>
      </c>
      <c r="S6951" t="s">
        <v>9258</v>
      </c>
      <c r="T6951" t="s">
        <v>9262</v>
      </c>
      <c r="U6951" t="s">
        <v>9282</v>
      </c>
      <c r="V6951" t="str" cm="1">
        <f t="array" ref="V6951">_xlfn.IFS(Hospital_Emergency_Room_Data[[#This Row],[Day]]&lt;=10,"Start(1-10)",Hospital_Emergency_Room_Data[[#This Row],[Day]]&lt;=20,"Middle(11-20)",Hospital_Emergency_Room_Data[[#This Row],[Day]]&gt;20,"End(21-30)")</f>
        <v>End(21-30)</v>
      </c>
    </row>
    <row r="6952" spans="1:22">
      <c r="A6952">
        <v>281641818</v>
      </c>
      <c r="B6952" t="s">
        <v>6953</v>
      </c>
      <c r="C6952" s="1">
        <v>45060</v>
      </c>
      <c r="D6952" t="str">
        <f>TEXT(Hospital_Emergency_Room_Data[[#This Row],[Patient Admission Date]],"mmm")</f>
        <v>May</v>
      </c>
      <c r="E6952">
        <f>YEAR(Hospital_Emergency_Room_Data[[#This Row],[Patient Admission Date]])</f>
        <v>2023</v>
      </c>
      <c r="F6952" s="2">
        <v>0.78125</v>
      </c>
      <c r="G6952" s="8" t="str">
        <f>TEXT(Hospital_Emergency_Room_Data[[#This Row],[Patient Admission Date]],"dddd")</f>
        <v>Sunday</v>
      </c>
      <c r="H6952" t="s">
        <v>41</v>
      </c>
      <c r="I6952">
        <v>10</v>
      </c>
      <c r="J6952" s="5" t="s">
        <v>9221</v>
      </c>
      <c r="K6952" t="s">
        <v>8</v>
      </c>
      <c r="L6952" t="s">
        <v>9281</v>
      </c>
      <c r="M6952" t="s">
        <v>9210</v>
      </c>
      <c r="N6952">
        <v>4</v>
      </c>
      <c r="O6952">
        <v>44</v>
      </c>
      <c r="P6952" t="s">
        <v>9225</v>
      </c>
      <c r="Q6952">
        <v>14</v>
      </c>
      <c r="R6952">
        <v>18</v>
      </c>
      <c r="S6952" t="s">
        <v>9256</v>
      </c>
      <c r="T6952" t="s">
        <v>9265</v>
      </c>
      <c r="U6952" t="s">
        <v>9300</v>
      </c>
      <c r="V6952" t="str" cm="1">
        <f t="array" ref="V6952">_xlfn.IFS(Hospital_Emergency_Room_Data[[#This Row],[Day]]&lt;=10,"Start(1-10)",Hospital_Emergency_Room_Data[[#This Row],[Day]]&lt;=20,"Middle(11-20)",Hospital_Emergency_Room_Data[[#This Row],[Day]]&gt;20,"End(21-30)")</f>
        <v>Middle(11-20)</v>
      </c>
    </row>
    <row r="6953" spans="1:22">
      <c r="A6953">
        <v>683992198</v>
      </c>
      <c r="B6953" t="s">
        <v>6954</v>
      </c>
      <c r="C6953" s="1">
        <v>45497</v>
      </c>
      <c r="D6953" t="str">
        <f>TEXT(Hospital_Emergency_Room_Data[[#This Row],[Patient Admission Date]],"mmm")</f>
        <v>Jul</v>
      </c>
      <c r="E6953">
        <f>YEAR(Hospital_Emergency_Room_Data[[#This Row],[Patient Admission Date]])</f>
        <v>2024</v>
      </c>
      <c r="F6953" s="2">
        <v>0.83472222222222225</v>
      </c>
      <c r="G6953" s="8" t="str">
        <f>TEXT(Hospital_Emergency_Room_Data[[#This Row],[Patient Admission Date]],"dddd")</f>
        <v>Wednesday</v>
      </c>
      <c r="H6953" t="s">
        <v>41</v>
      </c>
      <c r="I6953">
        <v>23</v>
      </c>
      <c r="J6953" s="5" t="s">
        <v>9220</v>
      </c>
      <c r="K6953" t="s">
        <v>8</v>
      </c>
      <c r="L6953" t="s">
        <v>9281</v>
      </c>
      <c r="M6953" t="s">
        <v>9210</v>
      </c>
      <c r="N6953">
        <v>4</v>
      </c>
      <c r="O6953">
        <v>44</v>
      </c>
      <c r="P6953" t="s">
        <v>9225</v>
      </c>
      <c r="Q6953">
        <v>24</v>
      </c>
      <c r="R6953">
        <v>20</v>
      </c>
      <c r="S6953" t="s">
        <v>9256</v>
      </c>
      <c r="T6953" t="s">
        <v>9264</v>
      </c>
      <c r="U6953" t="s">
        <v>9300</v>
      </c>
      <c r="V6953" t="str" cm="1">
        <f t="array" ref="V6953">_xlfn.IFS(Hospital_Emergency_Room_Data[[#This Row],[Day]]&lt;=10,"Start(1-10)",Hospital_Emergency_Room_Data[[#This Row],[Day]]&lt;=20,"Middle(11-20)",Hospital_Emergency_Room_Data[[#This Row],[Day]]&gt;20,"End(21-30)")</f>
        <v>End(21-30)</v>
      </c>
    </row>
    <row r="6954" spans="1:22">
      <c r="A6954">
        <v>488195188</v>
      </c>
      <c r="B6954" t="s">
        <v>6955</v>
      </c>
      <c r="C6954" s="1">
        <v>45063</v>
      </c>
      <c r="D6954" t="str">
        <f>TEXT(Hospital_Emergency_Room_Data[[#This Row],[Patient Admission Date]],"mmm")</f>
        <v>May</v>
      </c>
      <c r="E6954">
        <f>YEAR(Hospital_Emergency_Room_Data[[#This Row],[Patient Admission Date]])</f>
        <v>2023</v>
      </c>
      <c r="F6954" s="2">
        <v>0.6743055555555556</v>
      </c>
      <c r="G6954" s="8" t="str">
        <f>TEXT(Hospital_Emergency_Room_Data[[#This Row],[Patient Admission Date]],"dddd")</f>
        <v>Wednesday</v>
      </c>
      <c r="H6954" t="s">
        <v>41</v>
      </c>
      <c r="I6954">
        <v>1</v>
      </c>
      <c r="J6954" s="5" t="s">
        <v>9218</v>
      </c>
      <c r="K6954" t="s">
        <v>8</v>
      </c>
      <c r="L6954" t="s">
        <v>9281</v>
      </c>
      <c r="M6954" t="s">
        <v>9210</v>
      </c>
      <c r="N6954">
        <v>4</v>
      </c>
      <c r="O6954">
        <v>27</v>
      </c>
      <c r="P6954" t="s">
        <v>9226</v>
      </c>
      <c r="Q6954">
        <v>17</v>
      </c>
      <c r="R6954">
        <v>16</v>
      </c>
      <c r="S6954" t="s">
        <v>9257</v>
      </c>
      <c r="T6954" t="s">
        <v>9262</v>
      </c>
      <c r="U6954" t="s">
        <v>9282</v>
      </c>
      <c r="V6954" t="str" cm="1">
        <f t="array" ref="V6954">_xlfn.IFS(Hospital_Emergency_Room_Data[[#This Row],[Day]]&lt;=10,"Start(1-10)",Hospital_Emergency_Room_Data[[#This Row],[Day]]&lt;=20,"Middle(11-20)",Hospital_Emergency_Room_Data[[#This Row],[Day]]&gt;20,"End(21-30)")</f>
        <v>Middle(11-20)</v>
      </c>
    </row>
    <row r="6955" spans="1:22">
      <c r="A6955">
        <v>256075165</v>
      </c>
      <c r="B6955" t="s">
        <v>6956</v>
      </c>
      <c r="C6955" s="1">
        <v>45536</v>
      </c>
      <c r="D6955" t="str">
        <f>TEXT(Hospital_Emergency_Room_Data[[#This Row],[Patient Admission Date]],"mmm")</f>
        <v>Sep</v>
      </c>
      <c r="E6955">
        <f>YEAR(Hospital_Emergency_Room_Data[[#This Row],[Patient Admission Date]])</f>
        <v>2024</v>
      </c>
      <c r="F6955" s="2">
        <v>0.97638888888888886</v>
      </c>
      <c r="G6955" s="8" t="str">
        <f>TEXT(Hospital_Emergency_Room_Data[[#This Row],[Patient Admission Date]],"dddd")</f>
        <v>Sunday</v>
      </c>
      <c r="H6955" t="s">
        <v>41</v>
      </c>
      <c r="I6955">
        <v>22</v>
      </c>
      <c r="J6955" s="5" t="s">
        <v>9220</v>
      </c>
      <c r="K6955" t="s">
        <v>8</v>
      </c>
      <c r="L6955" t="s">
        <v>9281</v>
      </c>
      <c r="M6955" t="s">
        <v>9210</v>
      </c>
      <c r="N6955">
        <v>5</v>
      </c>
      <c r="O6955">
        <v>43</v>
      </c>
      <c r="P6955" t="s">
        <v>9225</v>
      </c>
      <c r="Q6955">
        <v>1</v>
      </c>
      <c r="R6955">
        <v>23</v>
      </c>
      <c r="S6955" t="s">
        <v>9256</v>
      </c>
      <c r="T6955" t="s">
        <v>9263</v>
      </c>
      <c r="U6955" t="s">
        <v>9300</v>
      </c>
      <c r="V6955" t="str" cm="1">
        <f t="array" ref="V6955">_xlfn.IFS(Hospital_Emergency_Room_Data[[#This Row],[Day]]&lt;=10,"Start(1-10)",Hospital_Emergency_Room_Data[[#This Row],[Day]]&lt;=20,"Middle(11-20)",Hospital_Emergency_Room_Data[[#This Row],[Day]]&gt;20,"End(21-30)")</f>
        <v>Start(1-10)</v>
      </c>
    </row>
    <row r="6956" spans="1:22">
      <c r="A6956">
        <v>341751961</v>
      </c>
      <c r="B6956" t="s">
        <v>6957</v>
      </c>
      <c r="C6956" s="1">
        <v>45396</v>
      </c>
      <c r="D6956" t="str">
        <f>TEXT(Hospital_Emergency_Room_Data[[#This Row],[Patient Admission Date]],"mmm")</f>
        <v>Apr</v>
      </c>
      <c r="E6956">
        <f>YEAR(Hospital_Emergency_Room_Data[[#This Row],[Patient Admission Date]])</f>
        <v>2024</v>
      </c>
      <c r="F6956" s="2">
        <v>0.60486111111111107</v>
      </c>
      <c r="G6956" s="8" t="str">
        <f>TEXT(Hospital_Emergency_Room_Data[[#This Row],[Patient Admission Date]],"dddd")</f>
        <v>Sunday</v>
      </c>
      <c r="H6956" t="s">
        <v>41</v>
      </c>
      <c r="I6956">
        <v>31</v>
      </c>
      <c r="J6956" s="5" t="s">
        <v>9223</v>
      </c>
      <c r="K6956" t="s">
        <v>8</v>
      </c>
      <c r="L6956" t="s">
        <v>9281</v>
      </c>
      <c r="M6956" t="s">
        <v>9210</v>
      </c>
      <c r="N6956">
        <v>5</v>
      </c>
      <c r="O6956">
        <v>58</v>
      </c>
      <c r="P6956" t="s">
        <v>9225</v>
      </c>
      <c r="Q6956">
        <v>14</v>
      </c>
      <c r="R6956">
        <v>14</v>
      </c>
      <c r="S6956" t="s">
        <v>9257</v>
      </c>
      <c r="T6956" t="s">
        <v>9265</v>
      </c>
      <c r="U6956" t="s">
        <v>9283</v>
      </c>
      <c r="V6956" t="str" cm="1">
        <f t="array" ref="V6956">_xlfn.IFS(Hospital_Emergency_Room_Data[[#This Row],[Day]]&lt;=10,"Start(1-10)",Hospital_Emergency_Room_Data[[#This Row],[Day]]&lt;=20,"Middle(11-20)",Hospital_Emergency_Room_Data[[#This Row],[Day]]&gt;20,"End(21-30)")</f>
        <v>Middle(11-20)</v>
      </c>
    </row>
    <row r="6957" spans="1:22">
      <c r="A6957">
        <v>667939784</v>
      </c>
      <c r="B6957" t="s">
        <v>6958</v>
      </c>
      <c r="C6957" s="1">
        <v>45339</v>
      </c>
      <c r="D6957" t="str">
        <f>TEXT(Hospital_Emergency_Room_Data[[#This Row],[Patient Admission Date]],"mmm")</f>
        <v>Feb</v>
      </c>
      <c r="E6957">
        <f>YEAR(Hospital_Emergency_Room_Data[[#This Row],[Patient Admission Date]])</f>
        <v>2024</v>
      </c>
      <c r="F6957" s="2">
        <v>0.82291666666666663</v>
      </c>
      <c r="G6957" s="8" t="str">
        <f>TEXT(Hospital_Emergency_Room_Data[[#This Row],[Patient Admission Date]],"dddd")</f>
        <v>Saturday</v>
      </c>
      <c r="H6957" t="s">
        <v>41</v>
      </c>
      <c r="I6957">
        <v>9</v>
      </c>
      <c r="J6957" s="5" t="s">
        <v>9221</v>
      </c>
      <c r="K6957" t="s">
        <v>8</v>
      </c>
      <c r="L6957" t="s">
        <v>9281</v>
      </c>
      <c r="M6957" t="s">
        <v>9210</v>
      </c>
      <c r="N6957">
        <v>5</v>
      </c>
      <c r="O6957">
        <v>13</v>
      </c>
      <c r="P6957" t="s">
        <v>9226</v>
      </c>
      <c r="Q6957">
        <v>17</v>
      </c>
      <c r="R6957">
        <v>19</v>
      </c>
      <c r="S6957" t="s">
        <v>9256</v>
      </c>
      <c r="T6957" t="s">
        <v>9262</v>
      </c>
      <c r="U6957" t="s">
        <v>9282</v>
      </c>
      <c r="V6957" t="str" cm="1">
        <f t="array" ref="V6957">_xlfn.IFS(Hospital_Emergency_Room_Data[[#This Row],[Day]]&lt;=10,"Start(1-10)",Hospital_Emergency_Room_Data[[#This Row],[Day]]&lt;=20,"Middle(11-20)",Hospital_Emergency_Room_Data[[#This Row],[Day]]&gt;20,"End(21-30)")</f>
        <v>Middle(11-20)</v>
      </c>
    </row>
    <row r="6958" spans="1:22">
      <c r="A6958">
        <v>257612650</v>
      </c>
      <c r="B6958" t="s">
        <v>6959</v>
      </c>
      <c r="C6958" s="1">
        <v>45457</v>
      </c>
      <c r="D6958" t="str">
        <f>TEXT(Hospital_Emergency_Room_Data[[#This Row],[Patient Admission Date]],"mmm")</f>
        <v>Jun</v>
      </c>
      <c r="E6958">
        <f>YEAR(Hospital_Emergency_Room_Data[[#This Row],[Patient Admission Date]])</f>
        <v>2024</v>
      </c>
      <c r="F6958" s="2">
        <v>0.92152777777777772</v>
      </c>
      <c r="G6958" s="8" t="str">
        <f>TEXT(Hospital_Emergency_Room_Data[[#This Row],[Patient Admission Date]],"dddd")</f>
        <v>Friday</v>
      </c>
      <c r="H6958" t="s">
        <v>41</v>
      </c>
      <c r="I6958">
        <v>54</v>
      </c>
      <c r="J6958" s="5" t="s">
        <v>9219</v>
      </c>
      <c r="K6958" t="s">
        <v>8</v>
      </c>
      <c r="L6958" t="s">
        <v>9281</v>
      </c>
      <c r="M6958" t="s">
        <v>9210</v>
      </c>
      <c r="N6958">
        <v>5</v>
      </c>
      <c r="O6958">
        <v>54</v>
      </c>
      <c r="P6958" t="s">
        <v>9225</v>
      </c>
      <c r="Q6958">
        <v>14</v>
      </c>
      <c r="R6958">
        <v>22</v>
      </c>
      <c r="S6958" t="s">
        <v>9256</v>
      </c>
      <c r="T6958" t="s">
        <v>9265</v>
      </c>
      <c r="U6958" t="s">
        <v>9283</v>
      </c>
      <c r="V6958" t="str" cm="1">
        <f t="array" ref="V6958">_xlfn.IFS(Hospital_Emergency_Room_Data[[#This Row],[Day]]&lt;=10,"Start(1-10)",Hospital_Emergency_Room_Data[[#This Row],[Day]]&lt;=20,"Middle(11-20)",Hospital_Emergency_Room_Data[[#This Row],[Day]]&gt;20,"End(21-30)")</f>
        <v>Middle(11-20)</v>
      </c>
    </row>
    <row r="6959" spans="1:22">
      <c r="A6959">
        <v>668795006</v>
      </c>
      <c r="B6959" t="s">
        <v>6960</v>
      </c>
      <c r="C6959" s="1">
        <v>45429</v>
      </c>
      <c r="D6959" t="str">
        <f>TEXT(Hospital_Emergency_Room_Data[[#This Row],[Patient Admission Date]],"mmm")</f>
        <v>May</v>
      </c>
      <c r="E6959">
        <f>YEAR(Hospital_Emergency_Room_Data[[#This Row],[Patient Admission Date]])</f>
        <v>2024</v>
      </c>
      <c r="F6959" s="2">
        <v>0.16180555555555556</v>
      </c>
      <c r="G6959" s="8" t="str">
        <f>TEXT(Hospital_Emergency_Room_Data[[#This Row],[Patient Admission Date]],"dddd")</f>
        <v>Friday</v>
      </c>
      <c r="H6959" t="s">
        <v>41</v>
      </c>
      <c r="I6959">
        <v>12</v>
      </c>
      <c r="J6959" s="5" t="s">
        <v>9221</v>
      </c>
      <c r="K6959" t="s">
        <v>8</v>
      </c>
      <c r="L6959" t="s">
        <v>9281</v>
      </c>
      <c r="M6959" t="s">
        <v>9210</v>
      </c>
      <c r="N6959">
        <v>5</v>
      </c>
      <c r="O6959">
        <v>37</v>
      </c>
      <c r="P6959" t="s">
        <v>9225</v>
      </c>
      <c r="Q6959">
        <v>17</v>
      </c>
      <c r="R6959">
        <v>3</v>
      </c>
      <c r="S6959" t="s">
        <v>9258</v>
      </c>
      <c r="T6959" t="s">
        <v>9262</v>
      </c>
      <c r="U6959" t="s">
        <v>9300</v>
      </c>
      <c r="V6959" t="str" cm="1">
        <f t="array" ref="V6959">_xlfn.IFS(Hospital_Emergency_Room_Data[[#This Row],[Day]]&lt;=10,"Start(1-10)",Hospital_Emergency_Room_Data[[#This Row],[Day]]&lt;=20,"Middle(11-20)",Hospital_Emergency_Room_Data[[#This Row],[Day]]&gt;20,"End(21-30)")</f>
        <v>Middle(11-20)</v>
      </c>
    </row>
    <row r="6960" spans="1:22">
      <c r="A6960">
        <v>345355116</v>
      </c>
      <c r="B6960" t="s">
        <v>6961</v>
      </c>
      <c r="C6960" s="1">
        <v>45423</v>
      </c>
      <c r="D6960" t="str">
        <f>TEXT(Hospital_Emergency_Room_Data[[#This Row],[Patient Admission Date]],"mmm")</f>
        <v>May</v>
      </c>
      <c r="E6960">
        <f>YEAR(Hospital_Emergency_Room_Data[[#This Row],[Patient Admission Date]])</f>
        <v>2024</v>
      </c>
      <c r="F6960" s="2">
        <v>0.96180555555555558</v>
      </c>
      <c r="G6960" s="8" t="str">
        <f>TEXT(Hospital_Emergency_Room_Data[[#This Row],[Patient Admission Date]],"dddd")</f>
        <v>Saturday</v>
      </c>
      <c r="H6960" t="s">
        <v>41</v>
      </c>
      <c r="I6960">
        <v>42</v>
      </c>
      <c r="J6960" s="5" t="s">
        <v>9223</v>
      </c>
      <c r="K6960" t="s">
        <v>8</v>
      </c>
      <c r="L6960" t="s">
        <v>9281</v>
      </c>
      <c r="M6960" t="s">
        <v>9210</v>
      </c>
      <c r="N6960">
        <v>5</v>
      </c>
      <c r="O6960">
        <v>50</v>
      </c>
      <c r="P6960" t="s">
        <v>9225</v>
      </c>
      <c r="Q6960">
        <v>11</v>
      </c>
      <c r="R6960">
        <v>23</v>
      </c>
      <c r="S6960" t="s">
        <v>9256</v>
      </c>
      <c r="T6960" t="s">
        <v>9265</v>
      </c>
      <c r="U6960" t="s">
        <v>9283</v>
      </c>
      <c r="V6960" t="str" cm="1">
        <f t="array" ref="V6960">_xlfn.IFS(Hospital_Emergency_Room_Data[[#This Row],[Day]]&lt;=10,"Start(1-10)",Hospital_Emergency_Room_Data[[#This Row],[Day]]&lt;=20,"Middle(11-20)",Hospital_Emergency_Room_Data[[#This Row],[Day]]&gt;20,"End(21-30)")</f>
        <v>Middle(11-20)</v>
      </c>
    </row>
    <row r="6961" spans="1:22">
      <c r="A6961">
        <v>827651958</v>
      </c>
      <c r="B6961" t="s">
        <v>6962</v>
      </c>
      <c r="C6961" s="1">
        <v>45293</v>
      </c>
      <c r="D6961" t="str">
        <f>TEXT(Hospital_Emergency_Room_Data[[#This Row],[Patient Admission Date]],"mmm")</f>
        <v>Jan</v>
      </c>
      <c r="E6961">
        <f>YEAR(Hospital_Emergency_Room_Data[[#This Row],[Patient Admission Date]])</f>
        <v>2024</v>
      </c>
      <c r="F6961" s="2">
        <v>0.29652777777777778</v>
      </c>
      <c r="G6961" s="8" t="str">
        <f>TEXT(Hospital_Emergency_Room_Data[[#This Row],[Patient Admission Date]],"dddd")</f>
        <v>Tuesday</v>
      </c>
      <c r="H6961" t="s">
        <v>41</v>
      </c>
      <c r="I6961">
        <v>38</v>
      </c>
      <c r="J6961" s="5" t="s">
        <v>9223</v>
      </c>
      <c r="K6961" t="s">
        <v>8</v>
      </c>
      <c r="L6961" t="s">
        <v>9281</v>
      </c>
      <c r="M6961" t="s">
        <v>9210</v>
      </c>
      <c r="N6961">
        <v>6</v>
      </c>
      <c r="O6961">
        <v>57</v>
      </c>
      <c r="P6961" t="s">
        <v>9225</v>
      </c>
      <c r="Q6961">
        <v>2</v>
      </c>
      <c r="R6961">
        <v>7</v>
      </c>
      <c r="S6961" t="s">
        <v>9255</v>
      </c>
      <c r="T6961" t="s">
        <v>9263</v>
      </c>
      <c r="U6961" t="s">
        <v>9283</v>
      </c>
      <c r="V6961" t="str" cm="1">
        <f t="array" ref="V6961">_xlfn.IFS(Hospital_Emergency_Room_Data[[#This Row],[Day]]&lt;=10,"Start(1-10)",Hospital_Emergency_Room_Data[[#This Row],[Day]]&lt;=20,"Middle(11-20)",Hospital_Emergency_Room_Data[[#This Row],[Day]]&gt;20,"End(21-30)")</f>
        <v>Start(1-10)</v>
      </c>
    </row>
    <row r="6962" spans="1:22">
      <c r="A6962">
        <v>604865324</v>
      </c>
      <c r="B6962" t="s">
        <v>6963</v>
      </c>
      <c r="C6962" s="1">
        <v>45212</v>
      </c>
      <c r="D6962" t="str">
        <f>TEXT(Hospital_Emergency_Room_Data[[#This Row],[Patient Admission Date]],"mmm")</f>
        <v>Oct</v>
      </c>
      <c r="E6962">
        <f>YEAR(Hospital_Emergency_Room_Data[[#This Row],[Patient Admission Date]])</f>
        <v>2023</v>
      </c>
      <c r="F6962" s="2">
        <v>0.34861111111111109</v>
      </c>
      <c r="G6962" s="8" t="str">
        <f>TEXT(Hospital_Emergency_Room_Data[[#This Row],[Patient Admission Date]],"dddd")</f>
        <v>Friday</v>
      </c>
      <c r="H6962" t="s">
        <v>41</v>
      </c>
      <c r="I6962">
        <v>35</v>
      </c>
      <c r="J6962" s="5" t="s">
        <v>9223</v>
      </c>
      <c r="K6962" t="s">
        <v>8</v>
      </c>
      <c r="L6962" t="s">
        <v>9281</v>
      </c>
      <c r="M6962" t="s">
        <v>9210</v>
      </c>
      <c r="N6962">
        <v>6</v>
      </c>
      <c r="O6962">
        <v>50</v>
      </c>
      <c r="P6962" t="s">
        <v>9225</v>
      </c>
      <c r="Q6962">
        <v>13</v>
      </c>
      <c r="R6962">
        <v>8</v>
      </c>
      <c r="S6962" t="s">
        <v>9255</v>
      </c>
      <c r="T6962" t="s">
        <v>9265</v>
      </c>
      <c r="U6962" t="s">
        <v>9283</v>
      </c>
      <c r="V6962" t="str" cm="1">
        <f t="array" ref="V6962">_xlfn.IFS(Hospital_Emergency_Room_Data[[#This Row],[Day]]&lt;=10,"Start(1-10)",Hospital_Emergency_Room_Data[[#This Row],[Day]]&lt;=20,"Middle(11-20)",Hospital_Emergency_Room_Data[[#This Row],[Day]]&gt;20,"End(21-30)")</f>
        <v>Middle(11-20)</v>
      </c>
    </row>
    <row r="6963" spans="1:22">
      <c r="A6963">
        <v>168074106</v>
      </c>
      <c r="B6963" t="s">
        <v>6964</v>
      </c>
      <c r="C6963" s="1">
        <v>45324</v>
      </c>
      <c r="D6963" t="str">
        <f>TEXT(Hospital_Emergency_Room_Data[[#This Row],[Patient Admission Date]],"mmm")</f>
        <v>Feb</v>
      </c>
      <c r="E6963">
        <f>YEAR(Hospital_Emergency_Room_Data[[#This Row],[Patient Admission Date]])</f>
        <v>2024</v>
      </c>
      <c r="F6963" s="2">
        <v>0.13402777777777777</v>
      </c>
      <c r="G6963" s="8" t="str">
        <f>TEXT(Hospital_Emergency_Room_Data[[#This Row],[Patient Admission Date]],"dddd")</f>
        <v>Friday</v>
      </c>
      <c r="H6963" t="s">
        <v>41</v>
      </c>
      <c r="I6963">
        <v>19</v>
      </c>
      <c r="J6963" s="5" t="s">
        <v>9220</v>
      </c>
      <c r="K6963" t="s">
        <v>8</v>
      </c>
      <c r="L6963" t="s">
        <v>9281</v>
      </c>
      <c r="M6963" t="s">
        <v>9210</v>
      </c>
      <c r="N6963">
        <v>6</v>
      </c>
      <c r="O6963">
        <v>45</v>
      </c>
      <c r="P6963" t="s">
        <v>9225</v>
      </c>
      <c r="Q6963">
        <v>2</v>
      </c>
      <c r="R6963">
        <v>3</v>
      </c>
      <c r="S6963" t="s">
        <v>9258</v>
      </c>
      <c r="T6963" t="s">
        <v>9263</v>
      </c>
      <c r="U6963" t="s">
        <v>9300</v>
      </c>
      <c r="V6963" t="str" cm="1">
        <f t="array" ref="V6963">_xlfn.IFS(Hospital_Emergency_Room_Data[[#This Row],[Day]]&lt;=10,"Start(1-10)",Hospital_Emergency_Room_Data[[#This Row],[Day]]&lt;=20,"Middle(11-20)",Hospital_Emergency_Room_Data[[#This Row],[Day]]&gt;20,"End(21-30)")</f>
        <v>Start(1-10)</v>
      </c>
    </row>
    <row r="6964" spans="1:22">
      <c r="A6964">
        <v>519637221</v>
      </c>
      <c r="B6964" t="s">
        <v>6965</v>
      </c>
      <c r="C6964" s="1">
        <v>45253</v>
      </c>
      <c r="D6964" t="str">
        <f>TEXT(Hospital_Emergency_Room_Data[[#This Row],[Patient Admission Date]],"mmm")</f>
        <v>Nov</v>
      </c>
      <c r="E6964">
        <f>YEAR(Hospital_Emergency_Room_Data[[#This Row],[Patient Admission Date]])</f>
        <v>2023</v>
      </c>
      <c r="F6964" s="2">
        <v>4.5138888888888888E-2</v>
      </c>
      <c r="G6964" s="8" t="str">
        <f>TEXT(Hospital_Emergency_Room_Data[[#This Row],[Patient Admission Date]],"dddd")</f>
        <v>Thursday</v>
      </c>
      <c r="H6964" t="s">
        <v>41</v>
      </c>
      <c r="I6964">
        <v>53</v>
      </c>
      <c r="J6964" s="5" t="s">
        <v>9219</v>
      </c>
      <c r="K6964" t="s">
        <v>8</v>
      </c>
      <c r="L6964" t="s">
        <v>9281</v>
      </c>
      <c r="M6964" t="s">
        <v>9210</v>
      </c>
      <c r="N6964">
        <v>6</v>
      </c>
      <c r="O6964">
        <v>41</v>
      </c>
      <c r="P6964" t="s">
        <v>9225</v>
      </c>
      <c r="Q6964">
        <v>23</v>
      </c>
      <c r="R6964">
        <v>1</v>
      </c>
      <c r="S6964" t="s">
        <v>9258</v>
      </c>
      <c r="T6964" t="s">
        <v>9264</v>
      </c>
      <c r="U6964" t="s">
        <v>9300</v>
      </c>
      <c r="V6964" t="str" cm="1">
        <f t="array" ref="V6964">_xlfn.IFS(Hospital_Emergency_Room_Data[[#This Row],[Day]]&lt;=10,"Start(1-10)",Hospital_Emergency_Room_Data[[#This Row],[Day]]&lt;=20,"Middle(11-20)",Hospital_Emergency_Room_Data[[#This Row],[Day]]&gt;20,"End(21-30)")</f>
        <v>End(21-30)</v>
      </c>
    </row>
    <row r="6965" spans="1:22">
      <c r="A6965">
        <v>169946100</v>
      </c>
      <c r="B6965" t="s">
        <v>6966</v>
      </c>
      <c r="C6965" s="1">
        <v>45153</v>
      </c>
      <c r="D6965" t="str">
        <f>TEXT(Hospital_Emergency_Room_Data[[#This Row],[Patient Admission Date]],"mmm")</f>
        <v>Aug</v>
      </c>
      <c r="E6965">
        <f>YEAR(Hospital_Emergency_Room_Data[[#This Row],[Patient Admission Date]])</f>
        <v>2023</v>
      </c>
      <c r="F6965" s="2">
        <v>0.88194444444444442</v>
      </c>
      <c r="G6965" s="8" t="str">
        <f>TEXT(Hospital_Emergency_Room_Data[[#This Row],[Patient Admission Date]],"dddd")</f>
        <v>Tuesday</v>
      </c>
      <c r="H6965" t="s">
        <v>41</v>
      </c>
      <c r="I6965">
        <v>37</v>
      </c>
      <c r="J6965" s="5" t="s">
        <v>9223</v>
      </c>
      <c r="K6965" t="s">
        <v>8</v>
      </c>
      <c r="L6965" t="s">
        <v>9281</v>
      </c>
      <c r="M6965" t="s">
        <v>9210</v>
      </c>
      <c r="N6965">
        <v>7</v>
      </c>
      <c r="O6965">
        <v>12</v>
      </c>
      <c r="P6965" t="s">
        <v>9226</v>
      </c>
      <c r="Q6965">
        <v>15</v>
      </c>
      <c r="R6965">
        <v>21</v>
      </c>
      <c r="S6965" t="s">
        <v>9256</v>
      </c>
      <c r="T6965" t="s">
        <v>9262</v>
      </c>
      <c r="U6965" t="s">
        <v>9282</v>
      </c>
      <c r="V6965" t="str" cm="1">
        <f t="array" ref="V6965">_xlfn.IFS(Hospital_Emergency_Room_Data[[#This Row],[Day]]&lt;=10,"Start(1-10)",Hospital_Emergency_Room_Data[[#This Row],[Day]]&lt;=20,"Middle(11-20)",Hospital_Emergency_Room_Data[[#This Row],[Day]]&gt;20,"End(21-30)")</f>
        <v>Middle(11-20)</v>
      </c>
    </row>
    <row r="6966" spans="1:22">
      <c r="A6966">
        <v>204824893</v>
      </c>
      <c r="B6966" t="s">
        <v>6967</v>
      </c>
      <c r="C6966" s="1">
        <v>45155</v>
      </c>
      <c r="D6966" t="str">
        <f>TEXT(Hospital_Emergency_Room_Data[[#This Row],[Patient Admission Date]],"mmm")</f>
        <v>Aug</v>
      </c>
      <c r="E6966">
        <f>YEAR(Hospital_Emergency_Room_Data[[#This Row],[Patient Admission Date]])</f>
        <v>2023</v>
      </c>
      <c r="F6966" s="2">
        <v>0.19652777777777777</v>
      </c>
      <c r="G6966" s="8" t="str">
        <f>TEXT(Hospital_Emergency_Room_Data[[#This Row],[Patient Admission Date]],"dddd")</f>
        <v>Thursday</v>
      </c>
      <c r="H6966" t="s">
        <v>41</v>
      </c>
      <c r="I6966">
        <v>64</v>
      </c>
      <c r="J6966" s="5" t="s">
        <v>9217</v>
      </c>
      <c r="K6966" t="s">
        <v>8</v>
      </c>
      <c r="L6966" t="s">
        <v>9281</v>
      </c>
      <c r="M6966" t="s">
        <v>9210</v>
      </c>
      <c r="N6966">
        <v>7</v>
      </c>
      <c r="O6966">
        <v>39</v>
      </c>
      <c r="P6966" t="s">
        <v>9225</v>
      </c>
      <c r="Q6966">
        <v>17</v>
      </c>
      <c r="R6966">
        <v>4</v>
      </c>
      <c r="S6966" t="s">
        <v>9258</v>
      </c>
      <c r="T6966" t="s">
        <v>9262</v>
      </c>
      <c r="U6966" t="s">
        <v>9300</v>
      </c>
      <c r="V6966" t="str" cm="1">
        <f t="array" ref="V6966">_xlfn.IFS(Hospital_Emergency_Room_Data[[#This Row],[Day]]&lt;=10,"Start(1-10)",Hospital_Emergency_Room_Data[[#This Row],[Day]]&lt;=20,"Middle(11-20)",Hospital_Emergency_Room_Data[[#This Row],[Day]]&gt;20,"End(21-30)")</f>
        <v>Middle(11-20)</v>
      </c>
    </row>
    <row r="6967" spans="1:22">
      <c r="A6967">
        <v>484729497</v>
      </c>
      <c r="B6967" t="s">
        <v>6968</v>
      </c>
      <c r="C6967" s="1">
        <v>45342</v>
      </c>
      <c r="D6967" t="str">
        <f>TEXT(Hospital_Emergency_Room_Data[[#This Row],[Patient Admission Date]],"mmm")</f>
        <v>Feb</v>
      </c>
      <c r="E6967">
        <f>YEAR(Hospital_Emergency_Room_Data[[#This Row],[Patient Admission Date]])</f>
        <v>2024</v>
      </c>
      <c r="F6967" s="2">
        <v>6.2500000000000003E-3</v>
      </c>
      <c r="G6967" s="8" t="str">
        <f>TEXT(Hospital_Emergency_Room_Data[[#This Row],[Patient Admission Date]],"dddd")</f>
        <v>Tuesday</v>
      </c>
      <c r="H6967" t="s">
        <v>41</v>
      </c>
      <c r="I6967">
        <v>24</v>
      </c>
      <c r="J6967" s="5" t="s">
        <v>9220</v>
      </c>
      <c r="K6967" t="s">
        <v>8</v>
      </c>
      <c r="L6967" t="s">
        <v>9281</v>
      </c>
      <c r="M6967" t="s">
        <v>9210</v>
      </c>
      <c r="N6967">
        <v>7</v>
      </c>
      <c r="O6967">
        <v>41</v>
      </c>
      <c r="P6967" t="s">
        <v>9225</v>
      </c>
      <c r="Q6967">
        <v>20</v>
      </c>
      <c r="R6967">
        <v>0</v>
      </c>
      <c r="S6967" t="s">
        <v>9258</v>
      </c>
      <c r="T6967" t="s">
        <v>9262</v>
      </c>
      <c r="U6967" t="s">
        <v>9300</v>
      </c>
      <c r="V6967" t="str" cm="1">
        <f t="array" ref="V6967">_xlfn.IFS(Hospital_Emergency_Room_Data[[#This Row],[Day]]&lt;=10,"Start(1-10)",Hospital_Emergency_Room_Data[[#This Row],[Day]]&lt;=20,"Middle(11-20)",Hospital_Emergency_Room_Data[[#This Row],[Day]]&gt;20,"End(21-30)")</f>
        <v>Middle(11-20)</v>
      </c>
    </row>
    <row r="6968" spans="1:22">
      <c r="A6968">
        <v>858249963</v>
      </c>
      <c r="B6968" t="s">
        <v>6969</v>
      </c>
      <c r="C6968" s="1">
        <v>45423</v>
      </c>
      <c r="D6968" t="str">
        <f>TEXT(Hospital_Emergency_Room_Data[[#This Row],[Patient Admission Date]],"mmm")</f>
        <v>May</v>
      </c>
      <c r="E6968">
        <f>YEAR(Hospital_Emergency_Room_Data[[#This Row],[Patient Admission Date]])</f>
        <v>2024</v>
      </c>
      <c r="F6968" s="2">
        <v>0.38263888888888886</v>
      </c>
      <c r="G6968" s="8" t="str">
        <f>TEXT(Hospital_Emergency_Room_Data[[#This Row],[Patient Admission Date]],"dddd")</f>
        <v>Saturday</v>
      </c>
      <c r="H6968" t="s">
        <v>41</v>
      </c>
      <c r="I6968">
        <v>60</v>
      </c>
      <c r="J6968" s="5" t="s">
        <v>9217</v>
      </c>
      <c r="K6968" t="s">
        <v>8</v>
      </c>
      <c r="L6968" t="s">
        <v>9281</v>
      </c>
      <c r="M6968" t="s">
        <v>9210</v>
      </c>
      <c r="N6968">
        <v>7</v>
      </c>
      <c r="O6968">
        <v>25</v>
      </c>
      <c r="P6968" t="s">
        <v>9226</v>
      </c>
      <c r="Q6968">
        <v>11</v>
      </c>
      <c r="R6968">
        <v>9</v>
      </c>
      <c r="S6968" t="s">
        <v>9255</v>
      </c>
      <c r="T6968" t="s">
        <v>9265</v>
      </c>
      <c r="U6968" t="s">
        <v>9282</v>
      </c>
      <c r="V6968" t="str" cm="1">
        <f t="array" ref="V6968">_xlfn.IFS(Hospital_Emergency_Room_Data[[#This Row],[Day]]&lt;=10,"Start(1-10)",Hospital_Emergency_Room_Data[[#This Row],[Day]]&lt;=20,"Middle(11-20)",Hospital_Emergency_Room_Data[[#This Row],[Day]]&gt;20,"End(21-30)")</f>
        <v>Middle(11-20)</v>
      </c>
    </row>
    <row r="6969" spans="1:22">
      <c r="A6969">
        <v>130036486</v>
      </c>
      <c r="B6969" t="s">
        <v>6970</v>
      </c>
      <c r="C6969" s="1">
        <v>45292</v>
      </c>
      <c r="D6969" t="str">
        <f>TEXT(Hospital_Emergency_Room_Data[[#This Row],[Patient Admission Date]],"mmm")</f>
        <v>Jan</v>
      </c>
      <c r="E6969">
        <f>YEAR(Hospital_Emergency_Room_Data[[#This Row],[Patient Admission Date]])</f>
        <v>2024</v>
      </c>
      <c r="F6969" s="2">
        <v>0.38055555555555554</v>
      </c>
      <c r="G6969" s="8" t="str">
        <f>TEXT(Hospital_Emergency_Room_Data[[#This Row],[Patient Admission Date]],"dddd")</f>
        <v>Monday</v>
      </c>
      <c r="H6969" t="s">
        <v>41</v>
      </c>
      <c r="I6969">
        <v>17</v>
      </c>
      <c r="J6969" s="5" t="s">
        <v>9220</v>
      </c>
      <c r="K6969" t="s">
        <v>8</v>
      </c>
      <c r="L6969" t="s">
        <v>9281</v>
      </c>
      <c r="M6969" t="s">
        <v>9210</v>
      </c>
      <c r="N6969">
        <v>7</v>
      </c>
      <c r="O6969">
        <v>56</v>
      </c>
      <c r="P6969" t="s">
        <v>9225</v>
      </c>
      <c r="Q6969">
        <v>1</v>
      </c>
      <c r="R6969">
        <v>9</v>
      </c>
      <c r="S6969" t="s">
        <v>9255</v>
      </c>
      <c r="T6969" t="s">
        <v>9263</v>
      </c>
      <c r="U6969" t="s">
        <v>9283</v>
      </c>
      <c r="V6969" t="str" cm="1">
        <f t="array" ref="V6969">_xlfn.IFS(Hospital_Emergency_Room_Data[[#This Row],[Day]]&lt;=10,"Start(1-10)",Hospital_Emergency_Room_Data[[#This Row],[Day]]&lt;=20,"Middle(11-20)",Hospital_Emergency_Room_Data[[#This Row],[Day]]&gt;20,"End(21-30)")</f>
        <v>Start(1-10)</v>
      </c>
    </row>
    <row r="6970" spans="1:22">
      <c r="A6970">
        <v>663869324</v>
      </c>
      <c r="B6970" t="s">
        <v>6971</v>
      </c>
      <c r="C6970" s="1">
        <v>45490</v>
      </c>
      <c r="D6970" t="str">
        <f>TEXT(Hospital_Emergency_Room_Data[[#This Row],[Patient Admission Date]],"mmm")</f>
        <v>Jul</v>
      </c>
      <c r="E6970">
        <f>YEAR(Hospital_Emergency_Room_Data[[#This Row],[Patient Admission Date]])</f>
        <v>2024</v>
      </c>
      <c r="F6970" s="2">
        <v>0.34652777777777777</v>
      </c>
      <c r="G6970" s="8" t="str">
        <f>TEXT(Hospital_Emergency_Room_Data[[#This Row],[Patient Admission Date]],"dddd")</f>
        <v>Wednesday</v>
      </c>
      <c r="H6970" t="s">
        <v>41</v>
      </c>
      <c r="I6970">
        <v>56</v>
      </c>
      <c r="J6970" s="5" t="s">
        <v>9219</v>
      </c>
      <c r="K6970" t="s">
        <v>8</v>
      </c>
      <c r="L6970" t="s">
        <v>9281</v>
      </c>
      <c r="M6970" t="s">
        <v>9210</v>
      </c>
      <c r="N6970">
        <v>7</v>
      </c>
      <c r="O6970">
        <v>32</v>
      </c>
      <c r="P6970" t="s">
        <v>9225</v>
      </c>
      <c r="Q6970">
        <v>17</v>
      </c>
      <c r="R6970">
        <v>8</v>
      </c>
      <c r="S6970" t="s">
        <v>9255</v>
      </c>
      <c r="T6970" t="s">
        <v>9262</v>
      </c>
      <c r="U6970" t="s">
        <v>9300</v>
      </c>
      <c r="V6970" t="str" cm="1">
        <f t="array" ref="V6970">_xlfn.IFS(Hospital_Emergency_Room_Data[[#This Row],[Day]]&lt;=10,"Start(1-10)",Hospital_Emergency_Room_Data[[#This Row],[Day]]&lt;=20,"Middle(11-20)",Hospital_Emergency_Room_Data[[#This Row],[Day]]&gt;20,"End(21-30)")</f>
        <v>Middle(11-20)</v>
      </c>
    </row>
    <row r="6971" spans="1:22">
      <c r="A6971">
        <v>400253511</v>
      </c>
      <c r="B6971" t="s">
        <v>6972</v>
      </c>
      <c r="C6971" s="1">
        <v>45410</v>
      </c>
      <c r="D6971" t="str">
        <f>TEXT(Hospital_Emergency_Room_Data[[#This Row],[Patient Admission Date]],"mmm")</f>
        <v>Apr</v>
      </c>
      <c r="E6971">
        <f>YEAR(Hospital_Emergency_Room_Data[[#This Row],[Patient Admission Date]])</f>
        <v>2024</v>
      </c>
      <c r="F6971" s="2">
        <v>0.34930555555555554</v>
      </c>
      <c r="G6971" s="8" t="str">
        <f>TEXT(Hospital_Emergency_Room_Data[[#This Row],[Patient Admission Date]],"dddd")</f>
        <v>Sunday</v>
      </c>
      <c r="H6971" t="s">
        <v>41</v>
      </c>
      <c r="I6971">
        <v>54</v>
      </c>
      <c r="J6971" s="5" t="s">
        <v>9219</v>
      </c>
      <c r="K6971" t="s">
        <v>8</v>
      </c>
      <c r="L6971" t="s">
        <v>9281</v>
      </c>
      <c r="M6971" t="s">
        <v>9210</v>
      </c>
      <c r="N6971">
        <v>8</v>
      </c>
      <c r="O6971">
        <v>27</v>
      </c>
      <c r="P6971" t="s">
        <v>9226</v>
      </c>
      <c r="Q6971">
        <v>28</v>
      </c>
      <c r="R6971">
        <v>8</v>
      </c>
      <c r="S6971" t="s">
        <v>9255</v>
      </c>
      <c r="T6971" t="s">
        <v>9264</v>
      </c>
      <c r="U6971" t="s">
        <v>9282</v>
      </c>
      <c r="V6971" t="str" cm="1">
        <f t="array" ref="V6971">_xlfn.IFS(Hospital_Emergency_Room_Data[[#This Row],[Day]]&lt;=10,"Start(1-10)",Hospital_Emergency_Room_Data[[#This Row],[Day]]&lt;=20,"Middle(11-20)",Hospital_Emergency_Room_Data[[#This Row],[Day]]&gt;20,"End(21-30)")</f>
        <v>End(21-30)</v>
      </c>
    </row>
    <row r="6972" spans="1:22">
      <c r="A6972">
        <v>178584180</v>
      </c>
      <c r="B6972" t="s">
        <v>6973</v>
      </c>
      <c r="C6972" s="1">
        <v>45396</v>
      </c>
      <c r="D6972" t="str">
        <f>TEXT(Hospital_Emergency_Room_Data[[#This Row],[Patient Admission Date]],"mmm")</f>
        <v>Apr</v>
      </c>
      <c r="E6972">
        <f>YEAR(Hospital_Emergency_Room_Data[[#This Row],[Patient Admission Date]])</f>
        <v>2024</v>
      </c>
      <c r="F6972" s="2">
        <v>0.60277777777777775</v>
      </c>
      <c r="G6972" s="8" t="str">
        <f>TEXT(Hospital_Emergency_Room_Data[[#This Row],[Patient Admission Date]],"dddd")</f>
        <v>Sunday</v>
      </c>
      <c r="H6972" t="s">
        <v>41</v>
      </c>
      <c r="I6972">
        <v>23</v>
      </c>
      <c r="J6972" s="5" t="s">
        <v>9220</v>
      </c>
      <c r="K6972" t="s">
        <v>8</v>
      </c>
      <c r="L6972" t="s">
        <v>9281</v>
      </c>
      <c r="M6972" t="s">
        <v>9210</v>
      </c>
      <c r="N6972">
        <v>8</v>
      </c>
      <c r="O6972">
        <v>48</v>
      </c>
      <c r="P6972" t="s">
        <v>9225</v>
      </c>
      <c r="Q6972">
        <v>14</v>
      </c>
      <c r="R6972">
        <v>14</v>
      </c>
      <c r="S6972" t="s">
        <v>9257</v>
      </c>
      <c r="T6972" t="s">
        <v>9265</v>
      </c>
      <c r="U6972" t="s">
        <v>9283</v>
      </c>
      <c r="V6972" t="str" cm="1">
        <f t="array" ref="V6972">_xlfn.IFS(Hospital_Emergency_Room_Data[[#This Row],[Day]]&lt;=10,"Start(1-10)",Hospital_Emergency_Room_Data[[#This Row],[Day]]&lt;=20,"Middle(11-20)",Hospital_Emergency_Room_Data[[#This Row],[Day]]&gt;20,"End(21-30)")</f>
        <v>Middle(11-20)</v>
      </c>
    </row>
    <row r="6973" spans="1:22">
      <c r="A6973">
        <v>665837645</v>
      </c>
      <c r="B6973" t="s">
        <v>6974</v>
      </c>
      <c r="C6973" s="1">
        <v>45437</v>
      </c>
      <c r="D6973" t="str">
        <f>TEXT(Hospital_Emergency_Room_Data[[#This Row],[Patient Admission Date]],"mmm")</f>
        <v>May</v>
      </c>
      <c r="E6973">
        <f>YEAR(Hospital_Emergency_Room_Data[[#This Row],[Patient Admission Date]])</f>
        <v>2024</v>
      </c>
      <c r="F6973" s="2">
        <v>0.53125</v>
      </c>
      <c r="G6973" s="8" t="str">
        <f>TEXT(Hospital_Emergency_Room_Data[[#This Row],[Patient Admission Date]],"dddd")</f>
        <v>Saturday</v>
      </c>
      <c r="H6973" t="s">
        <v>41</v>
      </c>
      <c r="I6973">
        <v>42</v>
      </c>
      <c r="J6973" s="5" t="s">
        <v>9223</v>
      </c>
      <c r="K6973" t="s">
        <v>8</v>
      </c>
      <c r="L6973" t="s">
        <v>9281</v>
      </c>
      <c r="M6973" t="s">
        <v>9210</v>
      </c>
      <c r="N6973">
        <v>8</v>
      </c>
      <c r="O6973">
        <v>53</v>
      </c>
      <c r="P6973" t="s">
        <v>9225</v>
      </c>
      <c r="Q6973">
        <v>25</v>
      </c>
      <c r="R6973">
        <v>12</v>
      </c>
      <c r="S6973" t="s">
        <v>9257</v>
      </c>
      <c r="T6973" t="s">
        <v>9264</v>
      </c>
      <c r="U6973" t="s">
        <v>9283</v>
      </c>
      <c r="V6973" t="str" cm="1">
        <f t="array" ref="V6973">_xlfn.IFS(Hospital_Emergency_Room_Data[[#This Row],[Day]]&lt;=10,"Start(1-10)",Hospital_Emergency_Room_Data[[#This Row],[Day]]&lt;=20,"Middle(11-20)",Hospital_Emergency_Room_Data[[#This Row],[Day]]&gt;20,"End(21-30)")</f>
        <v>End(21-30)</v>
      </c>
    </row>
    <row r="6974" spans="1:22">
      <c r="A6974">
        <v>600600546</v>
      </c>
      <c r="B6974" t="s">
        <v>6975</v>
      </c>
      <c r="C6974" s="1">
        <v>45362</v>
      </c>
      <c r="D6974" t="str">
        <f>TEXT(Hospital_Emergency_Room_Data[[#This Row],[Patient Admission Date]],"mmm")</f>
        <v>Mar</v>
      </c>
      <c r="E6974">
        <f>YEAR(Hospital_Emergency_Room_Data[[#This Row],[Patient Admission Date]])</f>
        <v>2024</v>
      </c>
      <c r="F6974" s="2">
        <v>0.35972222222222222</v>
      </c>
      <c r="G6974" s="8" t="str">
        <f>TEXT(Hospital_Emergency_Room_Data[[#This Row],[Patient Admission Date]],"dddd")</f>
        <v>Monday</v>
      </c>
      <c r="H6974" t="s">
        <v>41</v>
      </c>
      <c r="I6974">
        <v>55</v>
      </c>
      <c r="J6974" s="5" t="s">
        <v>9219</v>
      </c>
      <c r="K6974" t="s">
        <v>8</v>
      </c>
      <c r="L6974" t="s">
        <v>9281</v>
      </c>
      <c r="M6974" t="s">
        <v>9210</v>
      </c>
      <c r="N6974">
        <v>8</v>
      </c>
      <c r="O6974">
        <v>41</v>
      </c>
      <c r="P6974" t="s">
        <v>9225</v>
      </c>
      <c r="Q6974">
        <v>11</v>
      </c>
      <c r="R6974">
        <v>8</v>
      </c>
      <c r="S6974" t="s">
        <v>9255</v>
      </c>
      <c r="T6974" t="s">
        <v>9265</v>
      </c>
      <c r="U6974" t="s">
        <v>9300</v>
      </c>
      <c r="V6974" t="str" cm="1">
        <f t="array" ref="V6974">_xlfn.IFS(Hospital_Emergency_Room_Data[[#This Row],[Day]]&lt;=10,"Start(1-10)",Hospital_Emergency_Room_Data[[#This Row],[Day]]&lt;=20,"Middle(11-20)",Hospital_Emergency_Room_Data[[#This Row],[Day]]&gt;20,"End(21-30)")</f>
        <v>Middle(11-20)</v>
      </c>
    </row>
    <row r="6975" spans="1:22">
      <c r="A6975">
        <v>815379502</v>
      </c>
      <c r="B6975" t="s">
        <v>6976</v>
      </c>
      <c r="C6975" s="1">
        <v>45281</v>
      </c>
      <c r="D6975" t="str">
        <f>TEXT(Hospital_Emergency_Room_Data[[#This Row],[Patient Admission Date]],"mmm")</f>
        <v>Dec</v>
      </c>
      <c r="E6975">
        <f>YEAR(Hospital_Emergency_Room_Data[[#This Row],[Patient Admission Date]])</f>
        <v>2023</v>
      </c>
      <c r="F6975" s="2">
        <v>0.19305555555555556</v>
      </c>
      <c r="G6975" s="8" t="str">
        <f>TEXT(Hospital_Emergency_Room_Data[[#This Row],[Patient Admission Date]],"dddd")</f>
        <v>Thursday</v>
      </c>
      <c r="H6975" t="s">
        <v>41</v>
      </c>
      <c r="I6975">
        <v>72</v>
      </c>
      <c r="J6975" s="5" t="s">
        <v>9222</v>
      </c>
      <c r="K6975" t="s">
        <v>8</v>
      </c>
      <c r="L6975" t="s">
        <v>9281</v>
      </c>
      <c r="M6975" t="s">
        <v>9210</v>
      </c>
      <c r="N6975">
        <v>8</v>
      </c>
      <c r="O6975">
        <v>57</v>
      </c>
      <c r="P6975" t="s">
        <v>9225</v>
      </c>
      <c r="Q6975">
        <v>21</v>
      </c>
      <c r="R6975">
        <v>4</v>
      </c>
      <c r="S6975" t="s">
        <v>9258</v>
      </c>
      <c r="T6975" t="s">
        <v>9262</v>
      </c>
      <c r="U6975" t="s">
        <v>9283</v>
      </c>
      <c r="V6975" t="str" cm="1">
        <f t="array" ref="V6975">_xlfn.IFS(Hospital_Emergency_Room_Data[[#This Row],[Day]]&lt;=10,"Start(1-10)",Hospital_Emergency_Room_Data[[#This Row],[Day]]&lt;=20,"Middle(11-20)",Hospital_Emergency_Room_Data[[#This Row],[Day]]&gt;20,"End(21-30)")</f>
        <v>End(21-30)</v>
      </c>
    </row>
    <row r="6976" spans="1:22">
      <c r="A6976">
        <v>497215239</v>
      </c>
      <c r="B6976" t="s">
        <v>6977</v>
      </c>
      <c r="C6976" s="1">
        <v>45158</v>
      </c>
      <c r="D6976" t="str">
        <f>TEXT(Hospital_Emergency_Room_Data[[#This Row],[Patient Admission Date]],"mmm")</f>
        <v>Aug</v>
      </c>
      <c r="E6976">
        <f>YEAR(Hospital_Emergency_Room_Data[[#This Row],[Patient Admission Date]])</f>
        <v>2023</v>
      </c>
      <c r="F6976" s="2">
        <v>0.37638888888888888</v>
      </c>
      <c r="G6976" s="8" t="str">
        <f>TEXT(Hospital_Emergency_Room_Data[[#This Row],[Patient Admission Date]],"dddd")</f>
        <v>Sunday</v>
      </c>
      <c r="H6976" t="s">
        <v>41</v>
      </c>
      <c r="I6976">
        <v>40</v>
      </c>
      <c r="J6976" s="5" t="s">
        <v>9223</v>
      </c>
      <c r="K6976" t="s">
        <v>8</v>
      </c>
      <c r="L6976" t="s">
        <v>9281</v>
      </c>
      <c r="M6976" t="s">
        <v>9210</v>
      </c>
      <c r="N6976">
        <v>9</v>
      </c>
      <c r="O6976">
        <v>43</v>
      </c>
      <c r="P6976" t="s">
        <v>9225</v>
      </c>
      <c r="Q6976">
        <v>20</v>
      </c>
      <c r="R6976">
        <v>9</v>
      </c>
      <c r="S6976" t="s">
        <v>9255</v>
      </c>
      <c r="T6976" t="s">
        <v>9262</v>
      </c>
      <c r="U6976" t="s">
        <v>9300</v>
      </c>
      <c r="V6976" t="str" cm="1">
        <f t="array" ref="V6976">_xlfn.IFS(Hospital_Emergency_Room_Data[[#This Row],[Day]]&lt;=10,"Start(1-10)",Hospital_Emergency_Room_Data[[#This Row],[Day]]&lt;=20,"Middle(11-20)",Hospital_Emergency_Room_Data[[#This Row],[Day]]&gt;20,"End(21-30)")</f>
        <v>Middle(11-20)</v>
      </c>
    </row>
    <row r="6977" spans="1:22">
      <c r="A6977">
        <v>250513367</v>
      </c>
      <c r="B6977" t="s">
        <v>6978</v>
      </c>
      <c r="C6977" s="1">
        <v>45353</v>
      </c>
      <c r="D6977" t="str">
        <f>TEXT(Hospital_Emergency_Room_Data[[#This Row],[Patient Admission Date]],"mmm")</f>
        <v>Mar</v>
      </c>
      <c r="E6977">
        <f>YEAR(Hospital_Emergency_Room_Data[[#This Row],[Patient Admission Date]])</f>
        <v>2024</v>
      </c>
      <c r="F6977" s="2">
        <v>0.48333333333333334</v>
      </c>
      <c r="G6977" s="8" t="str">
        <f>TEXT(Hospital_Emergency_Room_Data[[#This Row],[Patient Admission Date]],"dddd")</f>
        <v>Saturday</v>
      </c>
      <c r="H6977" t="s">
        <v>41</v>
      </c>
      <c r="I6977">
        <v>52</v>
      </c>
      <c r="J6977" s="5" t="s">
        <v>9219</v>
      </c>
      <c r="K6977" t="s">
        <v>8</v>
      </c>
      <c r="L6977" t="s">
        <v>9281</v>
      </c>
      <c r="M6977" t="s">
        <v>9210</v>
      </c>
      <c r="N6977">
        <v>9</v>
      </c>
      <c r="O6977">
        <v>28</v>
      </c>
      <c r="P6977" t="s">
        <v>9226</v>
      </c>
      <c r="Q6977">
        <v>2</v>
      </c>
      <c r="R6977">
        <v>11</v>
      </c>
      <c r="S6977" t="s">
        <v>9255</v>
      </c>
      <c r="T6977" t="s">
        <v>9263</v>
      </c>
      <c r="U6977" t="s">
        <v>9282</v>
      </c>
      <c r="V6977" t="str" cm="1">
        <f t="array" ref="V6977">_xlfn.IFS(Hospital_Emergency_Room_Data[[#This Row],[Day]]&lt;=10,"Start(1-10)",Hospital_Emergency_Room_Data[[#This Row],[Day]]&lt;=20,"Middle(11-20)",Hospital_Emergency_Room_Data[[#This Row],[Day]]&gt;20,"End(21-30)")</f>
        <v>Start(1-10)</v>
      </c>
    </row>
    <row r="6978" spans="1:22">
      <c r="A6978">
        <v>726540891</v>
      </c>
      <c r="B6978" t="s">
        <v>6979</v>
      </c>
      <c r="C6978" s="1">
        <v>45234</v>
      </c>
      <c r="D6978" t="str">
        <f>TEXT(Hospital_Emergency_Room_Data[[#This Row],[Patient Admission Date]],"mmm")</f>
        <v>Nov</v>
      </c>
      <c r="E6978">
        <f>YEAR(Hospital_Emergency_Room_Data[[#This Row],[Patient Admission Date]])</f>
        <v>2023</v>
      </c>
      <c r="F6978" s="2">
        <v>0.15208333333333332</v>
      </c>
      <c r="G6978" s="8" t="str">
        <f>TEXT(Hospital_Emergency_Room_Data[[#This Row],[Patient Admission Date]],"dddd")</f>
        <v>Saturday</v>
      </c>
      <c r="H6978" t="s">
        <v>41</v>
      </c>
      <c r="I6978">
        <v>31</v>
      </c>
      <c r="J6978" s="5" t="s">
        <v>9223</v>
      </c>
      <c r="K6978" t="s">
        <v>8</v>
      </c>
      <c r="L6978" t="s">
        <v>9281</v>
      </c>
      <c r="M6978" t="s">
        <v>9210</v>
      </c>
      <c r="N6978">
        <v>9</v>
      </c>
      <c r="O6978">
        <v>50</v>
      </c>
      <c r="P6978" t="s">
        <v>9225</v>
      </c>
      <c r="Q6978">
        <v>4</v>
      </c>
      <c r="R6978">
        <v>3</v>
      </c>
      <c r="S6978" t="s">
        <v>9258</v>
      </c>
      <c r="T6978" t="s">
        <v>9263</v>
      </c>
      <c r="U6978" t="s">
        <v>9283</v>
      </c>
      <c r="V6978" t="str" cm="1">
        <f t="array" ref="V6978">_xlfn.IFS(Hospital_Emergency_Room_Data[[#This Row],[Day]]&lt;=10,"Start(1-10)",Hospital_Emergency_Room_Data[[#This Row],[Day]]&lt;=20,"Middle(11-20)",Hospital_Emergency_Room_Data[[#This Row],[Day]]&gt;20,"End(21-30)")</f>
        <v>Start(1-10)</v>
      </c>
    </row>
    <row r="6979" spans="1:22">
      <c r="A6979">
        <v>684122313</v>
      </c>
      <c r="B6979" t="s">
        <v>6980</v>
      </c>
      <c r="C6979" s="1">
        <v>45581</v>
      </c>
      <c r="D6979" t="str">
        <f>TEXT(Hospital_Emergency_Room_Data[[#This Row],[Patient Admission Date]],"mmm")</f>
        <v>Oct</v>
      </c>
      <c r="E6979">
        <f>YEAR(Hospital_Emergency_Room_Data[[#This Row],[Patient Admission Date]])</f>
        <v>2024</v>
      </c>
      <c r="F6979" s="2">
        <v>0.84305555555555556</v>
      </c>
      <c r="G6979" s="8" t="str">
        <f>TEXT(Hospital_Emergency_Room_Data[[#This Row],[Patient Admission Date]],"dddd")</f>
        <v>Wednesday</v>
      </c>
      <c r="H6979" t="s">
        <v>41</v>
      </c>
      <c r="I6979">
        <v>11</v>
      </c>
      <c r="J6979" s="5" t="s">
        <v>9221</v>
      </c>
      <c r="K6979" t="s">
        <v>8</v>
      </c>
      <c r="L6979" t="s">
        <v>9281</v>
      </c>
      <c r="M6979" t="s">
        <v>9210</v>
      </c>
      <c r="N6979">
        <v>9</v>
      </c>
      <c r="O6979">
        <v>41</v>
      </c>
      <c r="P6979" t="s">
        <v>9225</v>
      </c>
      <c r="Q6979">
        <v>16</v>
      </c>
      <c r="R6979">
        <v>20</v>
      </c>
      <c r="S6979" t="s">
        <v>9256</v>
      </c>
      <c r="T6979" t="s">
        <v>9262</v>
      </c>
      <c r="U6979" t="s">
        <v>9300</v>
      </c>
      <c r="V6979" t="str" cm="1">
        <f t="array" ref="V6979">_xlfn.IFS(Hospital_Emergency_Room_Data[[#This Row],[Day]]&lt;=10,"Start(1-10)",Hospital_Emergency_Room_Data[[#This Row],[Day]]&lt;=20,"Middle(11-20)",Hospital_Emergency_Room_Data[[#This Row],[Day]]&gt;20,"End(21-30)")</f>
        <v>Middle(11-20)</v>
      </c>
    </row>
    <row r="6980" spans="1:22">
      <c r="A6980">
        <v>157499764</v>
      </c>
      <c r="B6980" t="s">
        <v>6981</v>
      </c>
      <c r="C6980" s="1">
        <v>45306</v>
      </c>
      <c r="D6980" t="str">
        <f>TEXT(Hospital_Emergency_Room_Data[[#This Row],[Patient Admission Date]],"mmm")</f>
        <v>Jan</v>
      </c>
      <c r="E6980">
        <f>YEAR(Hospital_Emergency_Room_Data[[#This Row],[Patient Admission Date]])</f>
        <v>2024</v>
      </c>
      <c r="F6980" s="2">
        <v>0.62152777777777779</v>
      </c>
      <c r="G6980" s="8" t="str">
        <f>TEXT(Hospital_Emergency_Room_Data[[#This Row],[Patient Admission Date]],"dddd")</f>
        <v>Monday</v>
      </c>
      <c r="H6980" t="s">
        <v>41</v>
      </c>
      <c r="I6980">
        <v>41</v>
      </c>
      <c r="J6980" s="5" t="s">
        <v>9223</v>
      </c>
      <c r="K6980" t="s">
        <v>8</v>
      </c>
      <c r="L6980" t="s">
        <v>9281</v>
      </c>
      <c r="M6980" t="s">
        <v>9210</v>
      </c>
      <c r="N6980">
        <v>9</v>
      </c>
      <c r="O6980">
        <v>27</v>
      </c>
      <c r="P6980" t="s">
        <v>9226</v>
      </c>
      <c r="Q6980">
        <v>15</v>
      </c>
      <c r="R6980">
        <v>14</v>
      </c>
      <c r="S6980" t="s">
        <v>9257</v>
      </c>
      <c r="T6980" t="s">
        <v>9262</v>
      </c>
      <c r="U6980" t="s">
        <v>9282</v>
      </c>
      <c r="V6980" t="str" cm="1">
        <f t="array" ref="V6980">_xlfn.IFS(Hospital_Emergency_Room_Data[[#This Row],[Day]]&lt;=10,"Start(1-10)",Hospital_Emergency_Room_Data[[#This Row],[Day]]&lt;=20,"Middle(11-20)",Hospital_Emergency_Room_Data[[#This Row],[Day]]&gt;20,"End(21-30)")</f>
        <v>Middle(11-20)</v>
      </c>
    </row>
    <row r="6981" spans="1:22">
      <c r="A6981">
        <v>641235829</v>
      </c>
      <c r="B6981" t="s">
        <v>6982</v>
      </c>
      <c r="C6981" s="1">
        <v>45263</v>
      </c>
      <c r="D6981" t="str">
        <f>TEXT(Hospital_Emergency_Room_Data[[#This Row],[Patient Admission Date]],"mmm")</f>
        <v>Dec</v>
      </c>
      <c r="E6981">
        <f>YEAR(Hospital_Emergency_Room_Data[[#This Row],[Patient Admission Date]])</f>
        <v>2023</v>
      </c>
      <c r="F6981" s="2">
        <v>0.97291666666666665</v>
      </c>
      <c r="G6981" s="8" t="str">
        <f>TEXT(Hospital_Emergency_Room_Data[[#This Row],[Patient Admission Date]],"dddd")</f>
        <v>Sunday</v>
      </c>
      <c r="H6981" t="s">
        <v>41</v>
      </c>
      <c r="I6981">
        <v>20</v>
      </c>
      <c r="J6981" s="5" t="s">
        <v>9220</v>
      </c>
      <c r="K6981" t="s">
        <v>8</v>
      </c>
      <c r="L6981" t="s">
        <v>9281</v>
      </c>
      <c r="M6981" t="s">
        <v>9210</v>
      </c>
      <c r="N6981">
        <v>9</v>
      </c>
      <c r="O6981">
        <v>11</v>
      </c>
      <c r="P6981" t="s">
        <v>9226</v>
      </c>
      <c r="Q6981">
        <v>3</v>
      </c>
      <c r="R6981">
        <v>23</v>
      </c>
      <c r="S6981" t="s">
        <v>9256</v>
      </c>
      <c r="T6981" t="s">
        <v>9263</v>
      </c>
      <c r="U6981" t="s">
        <v>9282</v>
      </c>
      <c r="V6981" t="str" cm="1">
        <f t="array" ref="V6981">_xlfn.IFS(Hospital_Emergency_Room_Data[[#This Row],[Day]]&lt;=10,"Start(1-10)",Hospital_Emergency_Room_Data[[#This Row],[Day]]&lt;=20,"Middle(11-20)",Hospital_Emergency_Room_Data[[#This Row],[Day]]&gt;20,"End(21-30)")</f>
        <v>Start(1-10)</v>
      </c>
    </row>
    <row r="6982" spans="1:22">
      <c r="A6982">
        <v>447438712</v>
      </c>
      <c r="B6982" t="s">
        <v>6983</v>
      </c>
      <c r="C6982" s="1">
        <v>45058</v>
      </c>
      <c r="D6982" t="str">
        <f>TEXT(Hospital_Emergency_Room_Data[[#This Row],[Patient Admission Date]],"mmm")</f>
        <v>May</v>
      </c>
      <c r="E6982">
        <f>YEAR(Hospital_Emergency_Room_Data[[#This Row],[Patient Admission Date]])</f>
        <v>2023</v>
      </c>
      <c r="F6982" s="2">
        <v>9.0277777777777769E-3</v>
      </c>
      <c r="G6982" s="8" t="str">
        <f>TEXT(Hospital_Emergency_Room_Data[[#This Row],[Patient Admission Date]],"dddd")</f>
        <v>Friday</v>
      </c>
      <c r="H6982" t="s">
        <v>41</v>
      </c>
      <c r="I6982">
        <v>32</v>
      </c>
      <c r="J6982" s="5" t="s">
        <v>9223</v>
      </c>
      <c r="K6982" t="s">
        <v>8</v>
      </c>
      <c r="L6982" t="s">
        <v>9281</v>
      </c>
      <c r="M6982" t="s">
        <v>9210</v>
      </c>
      <c r="N6982">
        <v>9</v>
      </c>
      <c r="O6982">
        <v>34</v>
      </c>
      <c r="P6982" t="s">
        <v>9225</v>
      </c>
      <c r="Q6982">
        <v>12</v>
      </c>
      <c r="R6982">
        <v>0</v>
      </c>
      <c r="S6982" t="s">
        <v>9258</v>
      </c>
      <c r="T6982" t="s">
        <v>9265</v>
      </c>
      <c r="U6982" t="s">
        <v>9300</v>
      </c>
      <c r="V6982" t="str" cm="1">
        <f t="array" ref="V6982">_xlfn.IFS(Hospital_Emergency_Room_Data[[#This Row],[Day]]&lt;=10,"Start(1-10)",Hospital_Emergency_Room_Data[[#This Row],[Day]]&lt;=20,"Middle(11-20)",Hospital_Emergency_Room_Data[[#This Row],[Day]]&gt;20,"End(21-30)")</f>
        <v>Middle(11-20)</v>
      </c>
    </row>
    <row r="6983" spans="1:22">
      <c r="A6983">
        <v>856092253</v>
      </c>
      <c r="B6983" t="s">
        <v>6984</v>
      </c>
      <c r="C6983" s="1">
        <v>45386</v>
      </c>
      <c r="D6983" t="str">
        <f>TEXT(Hospital_Emergency_Room_Data[[#This Row],[Patient Admission Date]],"mmm")</f>
        <v>Apr</v>
      </c>
      <c r="E6983">
        <f>YEAR(Hospital_Emergency_Room_Data[[#This Row],[Patient Admission Date]])</f>
        <v>2024</v>
      </c>
      <c r="F6983" s="2">
        <v>0.23819444444444443</v>
      </c>
      <c r="G6983" s="8" t="str">
        <f>TEXT(Hospital_Emergency_Room_Data[[#This Row],[Patient Admission Date]],"dddd")</f>
        <v>Thursday</v>
      </c>
      <c r="H6983" t="s">
        <v>41</v>
      </c>
      <c r="I6983">
        <v>34</v>
      </c>
      <c r="J6983" s="5" t="s">
        <v>9223</v>
      </c>
      <c r="K6983" t="s">
        <v>8</v>
      </c>
      <c r="L6983" t="s">
        <v>9281</v>
      </c>
      <c r="M6983" t="s">
        <v>9210</v>
      </c>
      <c r="N6983">
        <v>9</v>
      </c>
      <c r="O6983">
        <v>52</v>
      </c>
      <c r="P6983" t="s">
        <v>9225</v>
      </c>
      <c r="Q6983">
        <v>4</v>
      </c>
      <c r="R6983">
        <v>5</v>
      </c>
      <c r="S6983" t="s">
        <v>9258</v>
      </c>
      <c r="T6983" t="s">
        <v>9263</v>
      </c>
      <c r="U6983" t="s">
        <v>9283</v>
      </c>
      <c r="V6983" t="str" cm="1">
        <f t="array" ref="V6983">_xlfn.IFS(Hospital_Emergency_Room_Data[[#This Row],[Day]]&lt;=10,"Start(1-10)",Hospital_Emergency_Room_Data[[#This Row],[Day]]&lt;=20,"Middle(11-20)",Hospital_Emergency_Room_Data[[#This Row],[Day]]&gt;20,"End(21-30)")</f>
        <v>Start(1-10)</v>
      </c>
    </row>
    <row r="6984" spans="1:22">
      <c r="A6984">
        <v>800388561</v>
      </c>
      <c r="B6984" t="s">
        <v>6985</v>
      </c>
      <c r="C6984" s="1">
        <v>45165</v>
      </c>
      <c r="D6984" t="str">
        <f>TEXT(Hospital_Emergency_Room_Data[[#This Row],[Patient Admission Date]],"mmm")</f>
        <v>Aug</v>
      </c>
      <c r="E6984">
        <f>YEAR(Hospital_Emergency_Room_Data[[#This Row],[Patient Admission Date]])</f>
        <v>2023</v>
      </c>
      <c r="F6984" s="2">
        <v>6.8750000000000006E-2</v>
      </c>
      <c r="G6984" s="8" t="str">
        <f>TEXT(Hospital_Emergency_Room_Data[[#This Row],[Patient Admission Date]],"dddd")</f>
        <v>Sunday</v>
      </c>
      <c r="H6984" t="s">
        <v>41</v>
      </c>
      <c r="I6984">
        <v>67</v>
      </c>
      <c r="J6984" s="5" t="s">
        <v>9217</v>
      </c>
      <c r="K6984" t="s">
        <v>8</v>
      </c>
      <c r="L6984" t="s">
        <v>9281</v>
      </c>
      <c r="M6984" t="s">
        <v>9210</v>
      </c>
      <c r="N6984">
        <v>9</v>
      </c>
      <c r="O6984">
        <v>27</v>
      </c>
      <c r="P6984" t="s">
        <v>9226</v>
      </c>
      <c r="Q6984">
        <v>27</v>
      </c>
      <c r="R6984">
        <v>1</v>
      </c>
      <c r="S6984" t="s">
        <v>9258</v>
      </c>
      <c r="T6984" t="s">
        <v>9264</v>
      </c>
      <c r="U6984" t="s">
        <v>9282</v>
      </c>
      <c r="V6984" t="str" cm="1">
        <f t="array" ref="V6984">_xlfn.IFS(Hospital_Emergency_Room_Data[[#This Row],[Day]]&lt;=10,"Start(1-10)",Hospital_Emergency_Room_Data[[#This Row],[Day]]&lt;=20,"Middle(11-20)",Hospital_Emergency_Room_Data[[#This Row],[Day]]&gt;20,"End(21-30)")</f>
        <v>End(21-30)</v>
      </c>
    </row>
    <row r="6985" spans="1:22">
      <c r="A6985">
        <v>145461321</v>
      </c>
      <c r="B6985" t="s">
        <v>6986</v>
      </c>
      <c r="C6985" s="1">
        <v>45059</v>
      </c>
      <c r="D6985" t="str">
        <f>TEXT(Hospital_Emergency_Room_Data[[#This Row],[Patient Admission Date]],"mmm")</f>
        <v>May</v>
      </c>
      <c r="E6985">
        <f>YEAR(Hospital_Emergency_Room_Data[[#This Row],[Patient Admission Date]])</f>
        <v>2023</v>
      </c>
      <c r="F6985" s="2">
        <v>0.34166666666666667</v>
      </c>
      <c r="G6985" s="8" t="str">
        <f>TEXT(Hospital_Emergency_Room_Data[[#This Row],[Patient Admission Date]],"dddd")</f>
        <v>Saturday</v>
      </c>
      <c r="H6985" t="s">
        <v>41</v>
      </c>
      <c r="I6985">
        <v>38</v>
      </c>
      <c r="J6985" s="5" t="s">
        <v>9223</v>
      </c>
      <c r="K6985" t="s">
        <v>8</v>
      </c>
      <c r="L6985" t="s">
        <v>9281</v>
      </c>
      <c r="M6985" t="s">
        <v>9210</v>
      </c>
      <c r="N6985">
        <v>9</v>
      </c>
      <c r="O6985">
        <v>17</v>
      </c>
      <c r="P6985" t="s">
        <v>9226</v>
      </c>
      <c r="Q6985">
        <v>13</v>
      </c>
      <c r="R6985">
        <v>8</v>
      </c>
      <c r="S6985" t="s">
        <v>9255</v>
      </c>
      <c r="T6985" t="s">
        <v>9265</v>
      </c>
      <c r="U6985" t="s">
        <v>9282</v>
      </c>
      <c r="V6985" t="str" cm="1">
        <f t="array" ref="V6985">_xlfn.IFS(Hospital_Emergency_Room_Data[[#This Row],[Day]]&lt;=10,"Start(1-10)",Hospital_Emergency_Room_Data[[#This Row],[Day]]&lt;=20,"Middle(11-20)",Hospital_Emergency_Room_Data[[#This Row],[Day]]&gt;20,"End(21-30)")</f>
        <v>Middle(11-20)</v>
      </c>
    </row>
    <row r="6986" spans="1:22">
      <c r="A6986">
        <v>338603097</v>
      </c>
      <c r="B6986" t="s">
        <v>6987</v>
      </c>
      <c r="C6986" s="1">
        <v>45208</v>
      </c>
      <c r="D6986" t="str">
        <f>TEXT(Hospital_Emergency_Room_Data[[#This Row],[Patient Admission Date]],"mmm")</f>
        <v>Oct</v>
      </c>
      <c r="E6986">
        <f>YEAR(Hospital_Emergency_Room_Data[[#This Row],[Patient Admission Date]])</f>
        <v>2023</v>
      </c>
      <c r="F6986" s="2">
        <v>0.9868055555555556</v>
      </c>
      <c r="G6986" s="8" t="str">
        <f>TEXT(Hospital_Emergency_Room_Data[[#This Row],[Patient Admission Date]],"dddd")</f>
        <v>Monday</v>
      </c>
      <c r="H6986" t="s">
        <v>41</v>
      </c>
      <c r="I6986">
        <v>53</v>
      </c>
      <c r="J6986" s="5" t="s">
        <v>9219</v>
      </c>
      <c r="K6986" t="s">
        <v>8</v>
      </c>
      <c r="L6986" t="s">
        <v>9281</v>
      </c>
      <c r="M6986" t="s">
        <v>9210</v>
      </c>
      <c r="N6986">
        <v>10</v>
      </c>
      <c r="O6986">
        <v>60</v>
      </c>
      <c r="P6986" t="s">
        <v>9225</v>
      </c>
      <c r="Q6986">
        <v>9</v>
      </c>
      <c r="R6986">
        <v>23</v>
      </c>
      <c r="S6986" t="s">
        <v>9256</v>
      </c>
      <c r="T6986" t="s">
        <v>9265</v>
      </c>
      <c r="U6986" t="s">
        <v>9283</v>
      </c>
      <c r="V6986" t="str" cm="1">
        <f t="array" ref="V6986">_xlfn.IFS(Hospital_Emergency_Room_Data[[#This Row],[Day]]&lt;=10,"Start(1-10)",Hospital_Emergency_Room_Data[[#This Row],[Day]]&lt;=20,"Middle(11-20)",Hospital_Emergency_Room_Data[[#This Row],[Day]]&gt;20,"End(21-30)")</f>
        <v>Start(1-10)</v>
      </c>
    </row>
    <row r="6987" spans="1:22">
      <c r="A6987">
        <v>779342105</v>
      </c>
      <c r="B6987" t="s">
        <v>6988</v>
      </c>
      <c r="C6987" s="1">
        <v>45186</v>
      </c>
      <c r="D6987" t="str">
        <f>TEXT(Hospital_Emergency_Room_Data[[#This Row],[Patient Admission Date]],"mmm")</f>
        <v>Sep</v>
      </c>
      <c r="E6987">
        <f>YEAR(Hospital_Emergency_Room_Data[[#This Row],[Patient Admission Date]])</f>
        <v>2023</v>
      </c>
      <c r="F6987" s="2">
        <v>6.5277777777777782E-2</v>
      </c>
      <c r="G6987" s="8" t="str">
        <f>TEXT(Hospital_Emergency_Room_Data[[#This Row],[Patient Admission Date]],"dddd")</f>
        <v>Sunday</v>
      </c>
      <c r="H6987" t="s">
        <v>41</v>
      </c>
      <c r="I6987">
        <v>54</v>
      </c>
      <c r="J6987" s="5" t="s">
        <v>9219</v>
      </c>
      <c r="K6987" t="s">
        <v>8</v>
      </c>
      <c r="L6987" t="s">
        <v>9281</v>
      </c>
      <c r="M6987" t="s">
        <v>9210</v>
      </c>
      <c r="N6987">
        <v>10</v>
      </c>
      <c r="O6987">
        <v>12</v>
      </c>
      <c r="P6987" t="s">
        <v>9226</v>
      </c>
      <c r="Q6987">
        <v>17</v>
      </c>
      <c r="R6987">
        <v>1</v>
      </c>
      <c r="S6987" t="s">
        <v>9258</v>
      </c>
      <c r="T6987" t="s">
        <v>9262</v>
      </c>
      <c r="U6987" t="s">
        <v>9282</v>
      </c>
      <c r="V6987" t="str" cm="1">
        <f t="array" ref="V6987">_xlfn.IFS(Hospital_Emergency_Room_Data[[#This Row],[Day]]&lt;=10,"Start(1-10)",Hospital_Emergency_Room_Data[[#This Row],[Day]]&lt;=20,"Middle(11-20)",Hospital_Emergency_Room_Data[[#This Row],[Day]]&gt;20,"End(21-30)")</f>
        <v>Middle(11-20)</v>
      </c>
    </row>
    <row r="6988" spans="1:22">
      <c r="A6988">
        <v>442292860</v>
      </c>
      <c r="B6988" t="s">
        <v>6989</v>
      </c>
      <c r="C6988" s="1">
        <v>45494</v>
      </c>
      <c r="D6988" t="str">
        <f>TEXT(Hospital_Emergency_Room_Data[[#This Row],[Patient Admission Date]],"mmm")</f>
        <v>Jul</v>
      </c>
      <c r="E6988">
        <f>YEAR(Hospital_Emergency_Room_Data[[#This Row],[Patient Admission Date]])</f>
        <v>2024</v>
      </c>
      <c r="F6988" s="2">
        <v>0.90625</v>
      </c>
      <c r="G6988" s="8" t="str">
        <f>TEXT(Hospital_Emergency_Room_Data[[#This Row],[Patient Admission Date]],"dddd")</f>
        <v>Sunday</v>
      </c>
      <c r="H6988" t="s">
        <v>41</v>
      </c>
      <c r="I6988">
        <v>23</v>
      </c>
      <c r="J6988" s="5" t="s">
        <v>9220</v>
      </c>
      <c r="K6988" t="s">
        <v>8</v>
      </c>
      <c r="L6988" t="s">
        <v>9281</v>
      </c>
      <c r="M6988" t="s">
        <v>9210</v>
      </c>
      <c r="N6988">
        <v>10</v>
      </c>
      <c r="O6988">
        <v>53</v>
      </c>
      <c r="P6988" t="s">
        <v>9225</v>
      </c>
      <c r="Q6988">
        <v>21</v>
      </c>
      <c r="R6988">
        <v>21</v>
      </c>
      <c r="S6988" t="s">
        <v>9256</v>
      </c>
      <c r="T6988" t="s">
        <v>9262</v>
      </c>
      <c r="U6988" t="s">
        <v>9283</v>
      </c>
      <c r="V6988" t="str" cm="1">
        <f t="array" ref="V6988">_xlfn.IFS(Hospital_Emergency_Room_Data[[#This Row],[Day]]&lt;=10,"Start(1-10)",Hospital_Emergency_Room_Data[[#This Row],[Day]]&lt;=20,"Middle(11-20)",Hospital_Emergency_Room_Data[[#This Row],[Day]]&gt;20,"End(21-30)")</f>
        <v>End(21-30)</v>
      </c>
    </row>
    <row r="6989" spans="1:22">
      <c r="A6989">
        <v>621081059</v>
      </c>
      <c r="B6989" t="s">
        <v>6990</v>
      </c>
      <c r="C6989" s="1">
        <v>45157</v>
      </c>
      <c r="D6989" t="str">
        <f>TEXT(Hospital_Emergency_Room_Data[[#This Row],[Patient Admission Date]],"mmm")</f>
        <v>Aug</v>
      </c>
      <c r="E6989">
        <f>YEAR(Hospital_Emergency_Room_Data[[#This Row],[Patient Admission Date]])</f>
        <v>2023</v>
      </c>
      <c r="F6989" s="2">
        <v>0.76041666666666663</v>
      </c>
      <c r="G6989" s="8" t="str">
        <f>TEXT(Hospital_Emergency_Room_Data[[#This Row],[Patient Admission Date]],"dddd")</f>
        <v>Saturday</v>
      </c>
      <c r="H6989" t="s">
        <v>41</v>
      </c>
      <c r="I6989">
        <v>9</v>
      </c>
      <c r="J6989" s="5" t="s">
        <v>9221</v>
      </c>
      <c r="K6989" t="s">
        <v>8</v>
      </c>
      <c r="L6989" t="s">
        <v>9281</v>
      </c>
      <c r="M6989" t="s">
        <v>9210</v>
      </c>
      <c r="N6989">
        <v>10</v>
      </c>
      <c r="O6989">
        <v>10</v>
      </c>
      <c r="P6989" t="s">
        <v>9226</v>
      </c>
      <c r="Q6989">
        <v>19</v>
      </c>
      <c r="R6989">
        <v>18</v>
      </c>
      <c r="S6989" t="s">
        <v>9256</v>
      </c>
      <c r="T6989" t="s">
        <v>9262</v>
      </c>
      <c r="U6989" t="s">
        <v>9282</v>
      </c>
      <c r="V6989" t="str" cm="1">
        <f t="array" ref="V6989">_xlfn.IFS(Hospital_Emergency_Room_Data[[#This Row],[Day]]&lt;=10,"Start(1-10)",Hospital_Emergency_Room_Data[[#This Row],[Day]]&lt;=20,"Middle(11-20)",Hospital_Emergency_Room_Data[[#This Row],[Day]]&gt;20,"End(21-30)")</f>
        <v>Middle(11-20)</v>
      </c>
    </row>
    <row r="6990" spans="1:22">
      <c r="A6990">
        <v>637812602</v>
      </c>
      <c r="B6990" t="s">
        <v>6991</v>
      </c>
      <c r="C6990" s="1">
        <v>45318</v>
      </c>
      <c r="D6990" t="str">
        <f>TEXT(Hospital_Emergency_Room_Data[[#This Row],[Patient Admission Date]],"mmm")</f>
        <v>Jan</v>
      </c>
      <c r="E6990">
        <f>YEAR(Hospital_Emergency_Room_Data[[#This Row],[Patient Admission Date]])</f>
        <v>2024</v>
      </c>
      <c r="F6990" s="2">
        <v>0.15625</v>
      </c>
      <c r="G6990" s="8" t="str">
        <f>TEXT(Hospital_Emergency_Room_Data[[#This Row],[Patient Admission Date]],"dddd")</f>
        <v>Saturday</v>
      </c>
      <c r="H6990" t="s">
        <v>41</v>
      </c>
      <c r="I6990">
        <v>29</v>
      </c>
      <c r="J6990" s="5" t="s">
        <v>9220</v>
      </c>
      <c r="K6990" t="s">
        <v>8</v>
      </c>
      <c r="L6990" t="s">
        <v>9281</v>
      </c>
      <c r="M6990" t="s">
        <v>9210</v>
      </c>
      <c r="N6990">
        <v>10</v>
      </c>
      <c r="O6990">
        <v>58</v>
      </c>
      <c r="P6990" t="s">
        <v>9225</v>
      </c>
      <c r="Q6990">
        <v>27</v>
      </c>
      <c r="R6990">
        <v>3</v>
      </c>
      <c r="S6990" t="s">
        <v>9258</v>
      </c>
      <c r="T6990" t="s">
        <v>9264</v>
      </c>
      <c r="U6990" t="s">
        <v>9283</v>
      </c>
      <c r="V6990" t="str" cm="1">
        <f t="array" ref="V6990">_xlfn.IFS(Hospital_Emergency_Room_Data[[#This Row],[Day]]&lt;=10,"Start(1-10)",Hospital_Emergency_Room_Data[[#This Row],[Day]]&lt;=20,"Middle(11-20)",Hospital_Emergency_Room_Data[[#This Row],[Day]]&gt;20,"End(21-30)")</f>
        <v>End(21-30)</v>
      </c>
    </row>
    <row r="6991" spans="1:22">
      <c r="A6991">
        <v>896526863</v>
      </c>
      <c r="B6991" t="s">
        <v>6992</v>
      </c>
      <c r="C6991" s="1">
        <v>45404</v>
      </c>
      <c r="D6991" t="str">
        <f>TEXT(Hospital_Emergency_Room_Data[[#This Row],[Patient Admission Date]],"mmm")</f>
        <v>Apr</v>
      </c>
      <c r="E6991">
        <f>YEAR(Hospital_Emergency_Room_Data[[#This Row],[Patient Admission Date]])</f>
        <v>2024</v>
      </c>
      <c r="F6991" s="2">
        <v>0.41666666666666669</v>
      </c>
      <c r="G6991" s="8" t="str">
        <f>TEXT(Hospital_Emergency_Room_Data[[#This Row],[Patient Admission Date]],"dddd")</f>
        <v>Monday</v>
      </c>
      <c r="H6991" t="s">
        <v>41</v>
      </c>
      <c r="I6991">
        <v>39</v>
      </c>
      <c r="J6991" s="5" t="s">
        <v>9223</v>
      </c>
      <c r="K6991" t="s">
        <v>8</v>
      </c>
      <c r="L6991" t="s">
        <v>9281</v>
      </c>
      <c r="M6991" t="s">
        <v>9210</v>
      </c>
      <c r="N6991">
        <v>10</v>
      </c>
      <c r="O6991">
        <v>59</v>
      </c>
      <c r="P6991" t="s">
        <v>9225</v>
      </c>
      <c r="Q6991">
        <v>22</v>
      </c>
      <c r="R6991">
        <v>10</v>
      </c>
      <c r="S6991" t="s">
        <v>9255</v>
      </c>
      <c r="T6991" t="s">
        <v>9264</v>
      </c>
      <c r="U6991" t="s">
        <v>9283</v>
      </c>
      <c r="V6991" t="str" cm="1">
        <f t="array" ref="V6991">_xlfn.IFS(Hospital_Emergency_Room_Data[[#This Row],[Day]]&lt;=10,"Start(1-10)",Hospital_Emergency_Room_Data[[#This Row],[Day]]&lt;=20,"Middle(11-20)",Hospital_Emergency_Room_Data[[#This Row],[Day]]&gt;20,"End(21-30)")</f>
        <v>End(21-30)</v>
      </c>
    </row>
    <row r="6992" spans="1:22">
      <c r="A6992">
        <v>185868176</v>
      </c>
      <c r="B6992" t="s">
        <v>6993</v>
      </c>
      <c r="C6992" s="1">
        <v>45468</v>
      </c>
      <c r="D6992" t="str">
        <f>TEXT(Hospital_Emergency_Room_Data[[#This Row],[Patient Admission Date]],"mmm")</f>
        <v>Jun</v>
      </c>
      <c r="E6992">
        <f>YEAR(Hospital_Emergency_Room_Data[[#This Row],[Patient Admission Date]])</f>
        <v>2024</v>
      </c>
      <c r="F6992" s="2">
        <v>0.38750000000000001</v>
      </c>
      <c r="G6992" s="8" t="str">
        <f>TEXT(Hospital_Emergency_Room_Data[[#This Row],[Patient Admission Date]],"dddd")</f>
        <v>Tuesday</v>
      </c>
      <c r="H6992" t="s">
        <v>41</v>
      </c>
      <c r="I6992">
        <v>67</v>
      </c>
      <c r="J6992" s="5" t="s">
        <v>9217</v>
      </c>
      <c r="K6992" t="s">
        <v>8</v>
      </c>
      <c r="L6992" t="s">
        <v>9281</v>
      </c>
      <c r="M6992" t="s">
        <v>9210</v>
      </c>
      <c r="N6992">
        <v>10</v>
      </c>
      <c r="O6992">
        <v>34</v>
      </c>
      <c r="P6992" t="s">
        <v>9225</v>
      </c>
      <c r="Q6992">
        <v>25</v>
      </c>
      <c r="R6992">
        <v>9</v>
      </c>
      <c r="S6992" t="s">
        <v>9255</v>
      </c>
      <c r="T6992" t="s">
        <v>9264</v>
      </c>
      <c r="U6992" t="s">
        <v>9300</v>
      </c>
      <c r="V6992" t="str" cm="1">
        <f t="array" ref="V6992">_xlfn.IFS(Hospital_Emergency_Room_Data[[#This Row],[Day]]&lt;=10,"Start(1-10)",Hospital_Emergency_Room_Data[[#This Row],[Day]]&lt;=20,"Middle(11-20)",Hospital_Emergency_Room_Data[[#This Row],[Day]]&gt;20,"End(21-30)")</f>
        <v>End(21-30)</v>
      </c>
    </row>
    <row r="6993" spans="1:22">
      <c r="A6993">
        <v>358915396</v>
      </c>
      <c r="B6993" t="s">
        <v>6994</v>
      </c>
      <c r="C6993" s="1">
        <v>45447</v>
      </c>
      <c r="D6993" t="str">
        <f>TEXT(Hospital_Emergency_Room_Data[[#This Row],[Patient Admission Date]],"mmm")</f>
        <v>Jun</v>
      </c>
      <c r="E6993">
        <f>YEAR(Hospital_Emergency_Room_Data[[#This Row],[Patient Admission Date]])</f>
        <v>2024</v>
      </c>
      <c r="F6993" s="2">
        <v>0.67291666666666672</v>
      </c>
      <c r="G6993" s="8" t="str">
        <f>TEXT(Hospital_Emergency_Room_Data[[#This Row],[Patient Admission Date]],"dddd")</f>
        <v>Tuesday</v>
      </c>
      <c r="H6993" t="s">
        <v>41</v>
      </c>
      <c r="I6993">
        <v>24</v>
      </c>
      <c r="J6993" s="5" t="s">
        <v>9220</v>
      </c>
      <c r="K6993" t="s">
        <v>8</v>
      </c>
      <c r="L6993" t="s">
        <v>9281</v>
      </c>
      <c r="M6993" t="s">
        <v>9210</v>
      </c>
      <c r="N6993">
        <v>10</v>
      </c>
      <c r="O6993">
        <v>43</v>
      </c>
      <c r="P6993" t="s">
        <v>9225</v>
      </c>
      <c r="Q6993">
        <v>4</v>
      </c>
      <c r="R6993">
        <v>16</v>
      </c>
      <c r="S6993" t="s">
        <v>9257</v>
      </c>
      <c r="T6993" t="s">
        <v>9263</v>
      </c>
      <c r="U6993" t="s">
        <v>9300</v>
      </c>
      <c r="V6993" t="str" cm="1">
        <f t="array" ref="V6993">_xlfn.IFS(Hospital_Emergency_Room_Data[[#This Row],[Day]]&lt;=10,"Start(1-10)",Hospital_Emergency_Room_Data[[#This Row],[Day]]&lt;=20,"Middle(11-20)",Hospital_Emergency_Room_Data[[#This Row],[Day]]&gt;20,"End(21-30)")</f>
        <v>Start(1-10)</v>
      </c>
    </row>
    <row r="6994" spans="1:22">
      <c r="A6994">
        <v>228100070</v>
      </c>
      <c r="B6994" t="s">
        <v>6995</v>
      </c>
      <c r="C6994" s="1">
        <v>45190</v>
      </c>
      <c r="D6994" t="str">
        <f>TEXT(Hospital_Emergency_Room_Data[[#This Row],[Patient Admission Date]],"mmm")</f>
        <v>Sep</v>
      </c>
      <c r="E6994">
        <f>YEAR(Hospital_Emergency_Room_Data[[#This Row],[Patient Admission Date]])</f>
        <v>2023</v>
      </c>
      <c r="F6994" s="2">
        <v>0.66041666666666665</v>
      </c>
      <c r="G6994" s="8" t="str">
        <f>TEXT(Hospital_Emergency_Room_Data[[#This Row],[Patient Admission Date]],"dddd")</f>
        <v>Thursday</v>
      </c>
      <c r="H6994" t="s">
        <v>41</v>
      </c>
      <c r="I6994">
        <v>73</v>
      </c>
      <c r="J6994" s="5" t="s">
        <v>9222</v>
      </c>
      <c r="K6994" t="s">
        <v>8</v>
      </c>
      <c r="L6994" t="s">
        <v>9281</v>
      </c>
      <c r="M6994" t="s">
        <v>9210</v>
      </c>
      <c r="N6994">
        <v>10</v>
      </c>
      <c r="O6994">
        <v>10</v>
      </c>
      <c r="P6994" t="s">
        <v>9226</v>
      </c>
      <c r="Q6994">
        <v>21</v>
      </c>
      <c r="R6994">
        <v>15</v>
      </c>
      <c r="S6994" t="s">
        <v>9257</v>
      </c>
      <c r="T6994" t="s">
        <v>9262</v>
      </c>
      <c r="U6994" t="s">
        <v>9282</v>
      </c>
      <c r="V6994" t="str" cm="1">
        <f t="array" ref="V6994">_xlfn.IFS(Hospital_Emergency_Room_Data[[#This Row],[Day]]&lt;=10,"Start(1-10)",Hospital_Emergency_Room_Data[[#This Row],[Day]]&lt;=20,"Middle(11-20)",Hospital_Emergency_Room_Data[[#This Row],[Day]]&gt;20,"End(21-30)")</f>
        <v>End(21-30)</v>
      </c>
    </row>
    <row r="6995" spans="1:22">
      <c r="A6995">
        <v>458999074</v>
      </c>
      <c r="B6995" t="s">
        <v>6996</v>
      </c>
      <c r="C6995" s="1">
        <v>45173</v>
      </c>
      <c r="D6995" t="str">
        <f>TEXT(Hospital_Emergency_Room_Data[[#This Row],[Patient Admission Date]],"mmm")</f>
        <v>Sep</v>
      </c>
      <c r="E6995">
        <f>YEAR(Hospital_Emergency_Room_Data[[#This Row],[Patient Admission Date]])</f>
        <v>2023</v>
      </c>
      <c r="F6995" s="2">
        <v>3.1944444444444442E-2</v>
      </c>
      <c r="G6995" s="8" t="str">
        <f>TEXT(Hospital_Emergency_Room_Data[[#This Row],[Patient Admission Date]],"dddd")</f>
        <v>Monday</v>
      </c>
      <c r="H6995" t="s">
        <v>41</v>
      </c>
      <c r="I6995">
        <v>2</v>
      </c>
      <c r="J6995" s="5" t="s">
        <v>9218</v>
      </c>
      <c r="K6995" t="s">
        <v>8</v>
      </c>
      <c r="L6995" t="s">
        <v>16</v>
      </c>
      <c r="M6995" t="s">
        <v>9210</v>
      </c>
      <c r="O6995">
        <v>17</v>
      </c>
      <c r="P6995" t="s">
        <v>9226</v>
      </c>
      <c r="Q6995">
        <v>4</v>
      </c>
      <c r="R6995">
        <v>0</v>
      </c>
      <c r="S6995" t="s">
        <v>9258</v>
      </c>
      <c r="T6995" t="s">
        <v>9263</v>
      </c>
      <c r="U6995" t="s">
        <v>9282</v>
      </c>
      <c r="V6995" t="str" cm="1">
        <f t="array" ref="V6995">_xlfn.IFS(Hospital_Emergency_Room_Data[[#This Row],[Day]]&lt;=10,"Start(1-10)",Hospital_Emergency_Room_Data[[#This Row],[Day]]&lt;=20,"Middle(11-20)",Hospital_Emergency_Room_Data[[#This Row],[Day]]&gt;20,"End(21-30)")</f>
        <v>Start(1-10)</v>
      </c>
    </row>
    <row r="6996" spans="1:22">
      <c r="A6996">
        <v>559316017</v>
      </c>
      <c r="B6996" t="s">
        <v>6997</v>
      </c>
      <c r="C6996" s="1">
        <v>45336</v>
      </c>
      <c r="D6996" t="str">
        <f>TEXT(Hospital_Emergency_Room_Data[[#This Row],[Patient Admission Date]],"mmm")</f>
        <v>Feb</v>
      </c>
      <c r="E6996">
        <f>YEAR(Hospital_Emergency_Room_Data[[#This Row],[Patient Admission Date]])</f>
        <v>2024</v>
      </c>
      <c r="F6996" s="2">
        <v>0.99097222222222225</v>
      </c>
      <c r="G6996" s="8" t="str">
        <f>TEXT(Hospital_Emergency_Room_Data[[#This Row],[Patient Admission Date]],"dddd")</f>
        <v>Wednesday</v>
      </c>
      <c r="H6996" t="s">
        <v>41</v>
      </c>
      <c r="I6996">
        <v>25</v>
      </c>
      <c r="J6996" s="5" t="s">
        <v>9220</v>
      </c>
      <c r="K6996" t="s">
        <v>8</v>
      </c>
      <c r="L6996" t="s">
        <v>16</v>
      </c>
      <c r="M6996" t="s">
        <v>9210</v>
      </c>
      <c r="O6996">
        <v>20</v>
      </c>
      <c r="P6996" t="s">
        <v>9226</v>
      </c>
      <c r="Q6996">
        <v>14</v>
      </c>
      <c r="R6996">
        <v>23</v>
      </c>
      <c r="S6996" t="s">
        <v>9256</v>
      </c>
      <c r="T6996" t="s">
        <v>9265</v>
      </c>
      <c r="U6996" t="s">
        <v>9282</v>
      </c>
      <c r="V6996" t="str" cm="1">
        <f t="array" ref="V6996">_xlfn.IFS(Hospital_Emergency_Room_Data[[#This Row],[Day]]&lt;=10,"Start(1-10)",Hospital_Emergency_Room_Data[[#This Row],[Day]]&lt;=20,"Middle(11-20)",Hospital_Emergency_Room_Data[[#This Row],[Day]]&gt;20,"End(21-30)")</f>
        <v>Middle(11-20)</v>
      </c>
    </row>
    <row r="6997" spans="1:22">
      <c r="A6997">
        <v>224712531</v>
      </c>
      <c r="B6997" t="s">
        <v>6998</v>
      </c>
      <c r="C6997" s="1">
        <v>45131</v>
      </c>
      <c r="D6997" t="str">
        <f>TEXT(Hospital_Emergency_Room_Data[[#This Row],[Patient Admission Date]],"mmm")</f>
        <v>Jul</v>
      </c>
      <c r="E6997">
        <f>YEAR(Hospital_Emergency_Room_Data[[#This Row],[Patient Admission Date]])</f>
        <v>2023</v>
      </c>
      <c r="F6997" s="2">
        <v>0.98541666666666672</v>
      </c>
      <c r="G6997" s="8" t="str">
        <f>TEXT(Hospital_Emergency_Room_Data[[#This Row],[Patient Admission Date]],"dddd")</f>
        <v>Monday</v>
      </c>
      <c r="H6997" t="s">
        <v>41</v>
      </c>
      <c r="I6997">
        <v>60</v>
      </c>
      <c r="J6997" s="5" t="s">
        <v>9217</v>
      </c>
      <c r="K6997" t="s">
        <v>8</v>
      </c>
      <c r="L6997" t="s">
        <v>16</v>
      </c>
      <c r="M6997" t="s">
        <v>9210</v>
      </c>
      <c r="O6997">
        <v>44</v>
      </c>
      <c r="P6997" t="s">
        <v>9225</v>
      </c>
      <c r="Q6997">
        <v>24</v>
      </c>
      <c r="R6997">
        <v>23</v>
      </c>
      <c r="S6997" t="s">
        <v>9256</v>
      </c>
      <c r="T6997" t="s">
        <v>9264</v>
      </c>
      <c r="U6997" t="s">
        <v>9300</v>
      </c>
      <c r="V6997" t="str" cm="1">
        <f t="array" ref="V6997">_xlfn.IFS(Hospital_Emergency_Room_Data[[#This Row],[Day]]&lt;=10,"Start(1-10)",Hospital_Emergency_Room_Data[[#This Row],[Day]]&lt;=20,"Middle(11-20)",Hospital_Emergency_Room_Data[[#This Row],[Day]]&gt;20,"End(21-30)")</f>
        <v>End(21-30)</v>
      </c>
    </row>
    <row r="6998" spans="1:22">
      <c r="A6998">
        <v>376276802</v>
      </c>
      <c r="B6998" t="s">
        <v>6999</v>
      </c>
      <c r="C6998" s="1">
        <v>45133</v>
      </c>
      <c r="D6998" t="str">
        <f>TEXT(Hospital_Emergency_Room_Data[[#This Row],[Patient Admission Date]],"mmm")</f>
        <v>Jul</v>
      </c>
      <c r="E6998">
        <f>YEAR(Hospital_Emergency_Room_Data[[#This Row],[Patient Admission Date]])</f>
        <v>2023</v>
      </c>
      <c r="F6998" s="2">
        <v>0.17291666666666666</v>
      </c>
      <c r="G6998" s="8" t="str">
        <f>TEXT(Hospital_Emergency_Room_Data[[#This Row],[Patient Admission Date]],"dddd")</f>
        <v>Wednesday</v>
      </c>
      <c r="H6998" t="s">
        <v>41</v>
      </c>
      <c r="I6998">
        <v>24</v>
      </c>
      <c r="J6998" s="5" t="s">
        <v>9220</v>
      </c>
      <c r="K6998" t="s">
        <v>8</v>
      </c>
      <c r="L6998" t="s">
        <v>16</v>
      </c>
      <c r="M6998" t="s">
        <v>9210</v>
      </c>
      <c r="O6998">
        <v>40</v>
      </c>
      <c r="P6998" t="s">
        <v>9225</v>
      </c>
      <c r="Q6998">
        <v>26</v>
      </c>
      <c r="R6998">
        <v>4</v>
      </c>
      <c r="S6998" t="s">
        <v>9258</v>
      </c>
      <c r="T6998" t="s">
        <v>9264</v>
      </c>
      <c r="U6998" t="s">
        <v>9300</v>
      </c>
      <c r="V6998" t="str" cm="1">
        <f t="array" ref="V6998">_xlfn.IFS(Hospital_Emergency_Room_Data[[#This Row],[Day]]&lt;=10,"Start(1-10)",Hospital_Emergency_Room_Data[[#This Row],[Day]]&lt;=20,"Middle(11-20)",Hospital_Emergency_Room_Data[[#This Row],[Day]]&gt;20,"End(21-30)")</f>
        <v>End(21-30)</v>
      </c>
    </row>
    <row r="6999" spans="1:22">
      <c r="A6999">
        <v>875354737</v>
      </c>
      <c r="B6999" t="s">
        <v>7000</v>
      </c>
      <c r="C6999" s="1">
        <v>45205</v>
      </c>
      <c r="D6999" t="str">
        <f>TEXT(Hospital_Emergency_Room_Data[[#This Row],[Patient Admission Date]],"mmm")</f>
        <v>Oct</v>
      </c>
      <c r="E6999">
        <f>YEAR(Hospital_Emergency_Room_Data[[#This Row],[Patient Admission Date]])</f>
        <v>2023</v>
      </c>
      <c r="F6999" s="2">
        <v>0.87430555555555556</v>
      </c>
      <c r="G6999" s="8" t="str">
        <f>TEXT(Hospital_Emergency_Room_Data[[#This Row],[Patient Admission Date]],"dddd")</f>
        <v>Friday</v>
      </c>
      <c r="H6999" t="s">
        <v>41</v>
      </c>
      <c r="I6999">
        <v>18</v>
      </c>
      <c r="J6999" s="5" t="s">
        <v>9220</v>
      </c>
      <c r="K6999" t="s">
        <v>8</v>
      </c>
      <c r="L6999" t="s">
        <v>16</v>
      </c>
      <c r="M6999" t="s">
        <v>9210</v>
      </c>
      <c r="O6999">
        <v>15</v>
      </c>
      <c r="P6999" t="s">
        <v>9226</v>
      </c>
      <c r="Q6999">
        <v>6</v>
      </c>
      <c r="R6999">
        <v>20</v>
      </c>
      <c r="S6999" t="s">
        <v>9256</v>
      </c>
      <c r="T6999" t="s">
        <v>9263</v>
      </c>
      <c r="U6999" t="s">
        <v>9282</v>
      </c>
      <c r="V6999" t="str" cm="1">
        <f t="array" ref="V6999">_xlfn.IFS(Hospital_Emergency_Room_Data[[#This Row],[Day]]&lt;=10,"Start(1-10)",Hospital_Emergency_Room_Data[[#This Row],[Day]]&lt;=20,"Middle(11-20)",Hospital_Emergency_Room_Data[[#This Row],[Day]]&gt;20,"End(21-30)")</f>
        <v>Start(1-10)</v>
      </c>
    </row>
    <row r="7000" spans="1:22">
      <c r="A7000">
        <v>263806685</v>
      </c>
      <c r="B7000" t="s">
        <v>7001</v>
      </c>
      <c r="C7000" s="1">
        <v>45332</v>
      </c>
      <c r="D7000" t="str">
        <f>TEXT(Hospital_Emergency_Room_Data[[#This Row],[Patient Admission Date]],"mmm")</f>
        <v>Feb</v>
      </c>
      <c r="E7000">
        <f>YEAR(Hospital_Emergency_Room_Data[[#This Row],[Patient Admission Date]])</f>
        <v>2024</v>
      </c>
      <c r="F7000" s="2">
        <v>0.47430555555555554</v>
      </c>
      <c r="G7000" s="8" t="str">
        <f>TEXT(Hospital_Emergency_Room_Data[[#This Row],[Patient Admission Date]],"dddd")</f>
        <v>Saturday</v>
      </c>
      <c r="H7000" t="s">
        <v>41</v>
      </c>
      <c r="I7000">
        <v>58</v>
      </c>
      <c r="J7000" s="5" t="s">
        <v>9219</v>
      </c>
      <c r="K7000" t="s">
        <v>8</v>
      </c>
      <c r="L7000" t="s">
        <v>16</v>
      </c>
      <c r="M7000" t="s">
        <v>9210</v>
      </c>
      <c r="O7000">
        <v>19</v>
      </c>
      <c r="P7000" t="s">
        <v>9226</v>
      </c>
      <c r="Q7000">
        <v>10</v>
      </c>
      <c r="R7000">
        <v>11</v>
      </c>
      <c r="S7000" t="s">
        <v>9255</v>
      </c>
      <c r="T7000" t="s">
        <v>9265</v>
      </c>
      <c r="U7000" t="s">
        <v>9282</v>
      </c>
      <c r="V7000" t="str" cm="1">
        <f t="array" ref="V7000">_xlfn.IFS(Hospital_Emergency_Room_Data[[#This Row],[Day]]&lt;=10,"Start(1-10)",Hospital_Emergency_Room_Data[[#This Row],[Day]]&lt;=20,"Middle(11-20)",Hospital_Emergency_Room_Data[[#This Row],[Day]]&gt;20,"End(21-30)")</f>
        <v>Start(1-10)</v>
      </c>
    </row>
    <row r="7001" spans="1:22">
      <c r="A7001">
        <v>869667554</v>
      </c>
      <c r="B7001" t="s">
        <v>7002</v>
      </c>
      <c r="C7001" s="1">
        <v>45259</v>
      </c>
      <c r="D7001" t="str">
        <f>TEXT(Hospital_Emergency_Room_Data[[#This Row],[Patient Admission Date]],"mmm")</f>
        <v>Nov</v>
      </c>
      <c r="E7001">
        <f>YEAR(Hospital_Emergency_Room_Data[[#This Row],[Patient Admission Date]])</f>
        <v>2023</v>
      </c>
      <c r="F7001" s="2">
        <v>0.10694444444444444</v>
      </c>
      <c r="G7001" s="8" t="str">
        <f>TEXT(Hospital_Emergency_Room_Data[[#This Row],[Patient Admission Date]],"dddd")</f>
        <v>Wednesday</v>
      </c>
      <c r="H7001" t="s">
        <v>41</v>
      </c>
      <c r="I7001">
        <v>35</v>
      </c>
      <c r="J7001" s="5" t="s">
        <v>9223</v>
      </c>
      <c r="K7001" t="s">
        <v>8</v>
      </c>
      <c r="L7001" t="s">
        <v>16</v>
      </c>
      <c r="M7001" t="s">
        <v>9210</v>
      </c>
      <c r="O7001">
        <v>56</v>
      </c>
      <c r="P7001" t="s">
        <v>9225</v>
      </c>
      <c r="Q7001">
        <v>29</v>
      </c>
      <c r="R7001">
        <v>2</v>
      </c>
      <c r="S7001" t="s">
        <v>9258</v>
      </c>
      <c r="T7001" t="s">
        <v>9264</v>
      </c>
      <c r="U7001" t="s">
        <v>9283</v>
      </c>
      <c r="V7001" t="str" cm="1">
        <f t="array" ref="V7001">_xlfn.IFS(Hospital_Emergency_Room_Data[[#This Row],[Day]]&lt;=10,"Start(1-10)",Hospital_Emergency_Room_Data[[#This Row],[Day]]&lt;=20,"Middle(11-20)",Hospital_Emergency_Room_Data[[#This Row],[Day]]&gt;20,"End(21-30)")</f>
        <v>End(21-30)</v>
      </c>
    </row>
    <row r="7002" spans="1:22">
      <c r="A7002">
        <v>250825464</v>
      </c>
      <c r="B7002" t="s">
        <v>7003</v>
      </c>
      <c r="C7002" s="1">
        <v>45165</v>
      </c>
      <c r="D7002" t="str">
        <f>TEXT(Hospital_Emergency_Room_Data[[#This Row],[Patient Admission Date]],"mmm")</f>
        <v>Aug</v>
      </c>
      <c r="E7002">
        <f>YEAR(Hospital_Emergency_Room_Data[[#This Row],[Patient Admission Date]])</f>
        <v>2023</v>
      </c>
      <c r="F7002" s="2">
        <v>3.1944444444444442E-2</v>
      </c>
      <c r="G7002" s="8" t="str">
        <f>TEXT(Hospital_Emergency_Room_Data[[#This Row],[Patient Admission Date]],"dddd")</f>
        <v>Sunday</v>
      </c>
      <c r="H7002" t="s">
        <v>41</v>
      </c>
      <c r="I7002">
        <v>35</v>
      </c>
      <c r="J7002" s="5" t="s">
        <v>9223</v>
      </c>
      <c r="K7002" t="s">
        <v>8</v>
      </c>
      <c r="L7002" t="s">
        <v>16</v>
      </c>
      <c r="M7002" t="s">
        <v>9210</v>
      </c>
      <c r="O7002">
        <v>50</v>
      </c>
      <c r="P7002" t="s">
        <v>9225</v>
      </c>
      <c r="Q7002">
        <v>27</v>
      </c>
      <c r="R7002">
        <v>0</v>
      </c>
      <c r="S7002" t="s">
        <v>9258</v>
      </c>
      <c r="T7002" t="s">
        <v>9264</v>
      </c>
      <c r="U7002" t="s">
        <v>9283</v>
      </c>
      <c r="V7002" t="str" cm="1">
        <f t="array" ref="V7002">_xlfn.IFS(Hospital_Emergency_Room_Data[[#This Row],[Day]]&lt;=10,"Start(1-10)",Hospital_Emergency_Room_Data[[#This Row],[Day]]&lt;=20,"Middle(11-20)",Hospital_Emergency_Room_Data[[#This Row],[Day]]&gt;20,"End(21-30)")</f>
        <v>End(21-30)</v>
      </c>
    </row>
    <row r="7003" spans="1:22">
      <c r="A7003">
        <v>844217153</v>
      </c>
      <c r="B7003" t="s">
        <v>7004</v>
      </c>
      <c r="C7003" s="1">
        <v>45080</v>
      </c>
      <c r="D7003" t="str">
        <f>TEXT(Hospital_Emergency_Room_Data[[#This Row],[Patient Admission Date]],"mmm")</f>
        <v>Jun</v>
      </c>
      <c r="E7003">
        <f>YEAR(Hospital_Emergency_Room_Data[[#This Row],[Patient Admission Date]])</f>
        <v>2023</v>
      </c>
      <c r="F7003" s="2">
        <v>0.87916666666666665</v>
      </c>
      <c r="G7003" s="8" t="str">
        <f>TEXT(Hospital_Emergency_Room_Data[[#This Row],[Patient Admission Date]],"dddd")</f>
        <v>Saturday</v>
      </c>
      <c r="H7003" t="s">
        <v>41</v>
      </c>
      <c r="I7003">
        <v>74</v>
      </c>
      <c r="J7003" s="5" t="s">
        <v>9222</v>
      </c>
      <c r="K7003" t="s">
        <v>8</v>
      </c>
      <c r="L7003" t="s">
        <v>16</v>
      </c>
      <c r="M7003" t="s">
        <v>9210</v>
      </c>
      <c r="O7003">
        <v>17</v>
      </c>
      <c r="P7003" t="s">
        <v>9226</v>
      </c>
      <c r="Q7003">
        <v>3</v>
      </c>
      <c r="R7003">
        <v>21</v>
      </c>
      <c r="S7003" t="s">
        <v>9256</v>
      </c>
      <c r="T7003" t="s">
        <v>9263</v>
      </c>
      <c r="U7003" t="s">
        <v>9282</v>
      </c>
      <c r="V7003" t="str" cm="1">
        <f t="array" ref="V7003">_xlfn.IFS(Hospital_Emergency_Room_Data[[#This Row],[Day]]&lt;=10,"Start(1-10)",Hospital_Emergency_Room_Data[[#This Row],[Day]]&lt;=20,"Middle(11-20)",Hospital_Emergency_Room_Data[[#This Row],[Day]]&gt;20,"End(21-30)")</f>
        <v>Start(1-10)</v>
      </c>
    </row>
    <row r="7004" spans="1:22">
      <c r="A7004">
        <v>149680241</v>
      </c>
      <c r="B7004" t="s">
        <v>7005</v>
      </c>
      <c r="C7004" s="1">
        <v>45330</v>
      </c>
      <c r="D7004" t="str">
        <f>TEXT(Hospital_Emergency_Room_Data[[#This Row],[Patient Admission Date]],"mmm")</f>
        <v>Feb</v>
      </c>
      <c r="E7004">
        <f>YEAR(Hospital_Emergency_Room_Data[[#This Row],[Patient Admission Date]])</f>
        <v>2024</v>
      </c>
      <c r="F7004" s="2">
        <v>0.92222222222222228</v>
      </c>
      <c r="G7004" s="8" t="str">
        <f>TEXT(Hospital_Emergency_Room_Data[[#This Row],[Patient Admission Date]],"dddd")</f>
        <v>Thursday</v>
      </c>
      <c r="H7004" t="s">
        <v>41</v>
      </c>
      <c r="I7004">
        <v>40</v>
      </c>
      <c r="J7004" s="5" t="s">
        <v>9223</v>
      </c>
      <c r="K7004" t="s">
        <v>8</v>
      </c>
      <c r="L7004" t="s">
        <v>16</v>
      </c>
      <c r="M7004" t="s">
        <v>9210</v>
      </c>
      <c r="O7004">
        <v>19</v>
      </c>
      <c r="P7004" t="s">
        <v>9226</v>
      </c>
      <c r="Q7004">
        <v>8</v>
      </c>
      <c r="R7004">
        <v>22</v>
      </c>
      <c r="S7004" t="s">
        <v>9256</v>
      </c>
      <c r="T7004" t="s">
        <v>9265</v>
      </c>
      <c r="U7004" t="s">
        <v>9282</v>
      </c>
      <c r="V7004" t="str" cm="1">
        <f t="array" ref="V7004">_xlfn.IFS(Hospital_Emergency_Room_Data[[#This Row],[Day]]&lt;=10,"Start(1-10)",Hospital_Emergency_Room_Data[[#This Row],[Day]]&lt;=20,"Middle(11-20)",Hospital_Emergency_Room_Data[[#This Row],[Day]]&gt;20,"End(21-30)")</f>
        <v>Start(1-10)</v>
      </c>
    </row>
    <row r="7005" spans="1:22">
      <c r="A7005">
        <v>414064445</v>
      </c>
      <c r="B7005" t="s">
        <v>7006</v>
      </c>
      <c r="C7005" s="1">
        <v>45082</v>
      </c>
      <c r="D7005" t="str">
        <f>TEXT(Hospital_Emergency_Room_Data[[#This Row],[Patient Admission Date]],"mmm")</f>
        <v>Jun</v>
      </c>
      <c r="E7005">
        <f>YEAR(Hospital_Emergency_Room_Data[[#This Row],[Patient Admission Date]])</f>
        <v>2023</v>
      </c>
      <c r="F7005" s="2">
        <v>0.12291666666666666</v>
      </c>
      <c r="G7005" s="8" t="str">
        <f>TEXT(Hospital_Emergency_Room_Data[[#This Row],[Patient Admission Date]],"dddd")</f>
        <v>Monday</v>
      </c>
      <c r="H7005" t="s">
        <v>41</v>
      </c>
      <c r="I7005">
        <v>19</v>
      </c>
      <c r="J7005" s="5" t="s">
        <v>9220</v>
      </c>
      <c r="K7005" t="s">
        <v>8</v>
      </c>
      <c r="L7005" t="s">
        <v>16</v>
      </c>
      <c r="M7005" t="s">
        <v>9210</v>
      </c>
      <c r="O7005">
        <v>41</v>
      </c>
      <c r="P7005" t="s">
        <v>9225</v>
      </c>
      <c r="Q7005">
        <v>5</v>
      </c>
      <c r="R7005">
        <v>2</v>
      </c>
      <c r="S7005" t="s">
        <v>9258</v>
      </c>
      <c r="T7005" t="s">
        <v>9263</v>
      </c>
      <c r="U7005" t="s">
        <v>9300</v>
      </c>
      <c r="V7005" t="str" cm="1">
        <f t="array" ref="V7005">_xlfn.IFS(Hospital_Emergency_Room_Data[[#This Row],[Day]]&lt;=10,"Start(1-10)",Hospital_Emergency_Room_Data[[#This Row],[Day]]&lt;=20,"Middle(11-20)",Hospital_Emergency_Room_Data[[#This Row],[Day]]&gt;20,"End(21-30)")</f>
        <v>Start(1-10)</v>
      </c>
    </row>
    <row r="7006" spans="1:22">
      <c r="A7006">
        <v>729359748</v>
      </c>
      <c r="B7006" t="s">
        <v>7007</v>
      </c>
      <c r="C7006" s="1">
        <v>45570</v>
      </c>
      <c r="D7006" t="str">
        <f>TEXT(Hospital_Emergency_Room_Data[[#This Row],[Patient Admission Date]],"mmm")</f>
        <v>Oct</v>
      </c>
      <c r="E7006">
        <f>YEAR(Hospital_Emergency_Room_Data[[#This Row],[Patient Admission Date]])</f>
        <v>2024</v>
      </c>
      <c r="F7006" s="2">
        <v>0.60763888888888884</v>
      </c>
      <c r="G7006" s="8" t="str">
        <f>TEXT(Hospital_Emergency_Room_Data[[#This Row],[Patient Admission Date]],"dddd")</f>
        <v>Saturday</v>
      </c>
      <c r="H7006" t="s">
        <v>41</v>
      </c>
      <c r="I7006">
        <v>45</v>
      </c>
      <c r="J7006" s="5" t="s">
        <v>9219</v>
      </c>
      <c r="K7006" t="s">
        <v>8</v>
      </c>
      <c r="L7006" t="s">
        <v>16</v>
      </c>
      <c r="M7006" t="s">
        <v>9210</v>
      </c>
      <c r="O7006">
        <v>44</v>
      </c>
      <c r="P7006" t="s">
        <v>9225</v>
      </c>
      <c r="Q7006">
        <v>5</v>
      </c>
      <c r="R7006">
        <v>14</v>
      </c>
      <c r="S7006" t="s">
        <v>9257</v>
      </c>
      <c r="T7006" t="s">
        <v>9263</v>
      </c>
      <c r="U7006" t="s">
        <v>9300</v>
      </c>
      <c r="V7006" t="str" cm="1">
        <f t="array" ref="V7006">_xlfn.IFS(Hospital_Emergency_Room_Data[[#This Row],[Day]]&lt;=10,"Start(1-10)",Hospital_Emergency_Room_Data[[#This Row],[Day]]&lt;=20,"Middle(11-20)",Hospital_Emergency_Room_Data[[#This Row],[Day]]&gt;20,"End(21-30)")</f>
        <v>Start(1-10)</v>
      </c>
    </row>
    <row r="7007" spans="1:22">
      <c r="A7007">
        <v>603251575</v>
      </c>
      <c r="B7007" t="s">
        <v>7008</v>
      </c>
      <c r="C7007" s="1">
        <v>45285</v>
      </c>
      <c r="D7007" t="str">
        <f>TEXT(Hospital_Emergency_Room_Data[[#This Row],[Patient Admission Date]],"mmm")</f>
        <v>Dec</v>
      </c>
      <c r="E7007">
        <f>YEAR(Hospital_Emergency_Room_Data[[#This Row],[Patient Admission Date]])</f>
        <v>2023</v>
      </c>
      <c r="F7007" s="2">
        <v>0.15902777777777777</v>
      </c>
      <c r="G7007" s="8" t="str">
        <f>TEXT(Hospital_Emergency_Room_Data[[#This Row],[Patient Admission Date]],"dddd")</f>
        <v>Monday</v>
      </c>
      <c r="H7007" t="s">
        <v>41</v>
      </c>
      <c r="I7007">
        <v>60</v>
      </c>
      <c r="J7007" s="5" t="s">
        <v>9217</v>
      </c>
      <c r="K7007" t="s">
        <v>8</v>
      </c>
      <c r="L7007" t="s">
        <v>16</v>
      </c>
      <c r="M7007" t="s">
        <v>9210</v>
      </c>
      <c r="O7007">
        <v>31</v>
      </c>
      <c r="P7007" t="s">
        <v>9225</v>
      </c>
      <c r="Q7007">
        <v>25</v>
      </c>
      <c r="R7007">
        <v>3</v>
      </c>
      <c r="S7007" t="s">
        <v>9258</v>
      </c>
      <c r="T7007" t="s">
        <v>9264</v>
      </c>
      <c r="U7007" t="s">
        <v>9300</v>
      </c>
      <c r="V7007" t="str" cm="1">
        <f t="array" ref="V7007">_xlfn.IFS(Hospital_Emergency_Room_Data[[#This Row],[Day]]&lt;=10,"Start(1-10)",Hospital_Emergency_Room_Data[[#This Row],[Day]]&lt;=20,"Middle(11-20)",Hospital_Emergency_Room_Data[[#This Row],[Day]]&gt;20,"End(21-30)")</f>
        <v>End(21-30)</v>
      </c>
    </row>
    <row r="7008" spans="1:22">
      <c r="A7008">
        <v>313363938</v>
      </c>
      <c r="B7008" t="s">
        <v>7009</v>
      </c>
      <c r="C7008" s="1">
        <v>45308</v>
      </c>
      <c r="D7008" t="str">
        <f>TEXT(Hospital_Emergency_Room_Data[[#This Row],[Patient Admission Date]],"mmm")</f>
        <v>Jan</v>
      </c>
      <c r="E7008">
        <f>YEAR(Hospital_Emergency_Room_Data[[#This Row],[Patient Admission Date]])</f>
        <v>2024</v>
      </c>
      <c r="F7008" s="2">
        <v>0.52847222222222223</v>
      </c>
      <c r="G7008" s="8" t="str">
        <f>TEXT(Hospital_Emergency_Room_Data[[#This Row],[Patient Admission Date]],"dddd")</f>
        <v>Wednesday</v>
      </c>
      <c r="H7008" t="s">
        <v>41</v>
      </c>
      <c r="I7008">
        <v>4</v>
      </c>
      <c r="J7008" s="5" t="s">
        <v>9218</v>
      </c>
      <c r="K7008" t="s">
        <v>8</v>
      </c>
      <c r="L7008" t="s">
        <v>16</v>
      </c>
      <c r="M7008" t="s">
        <v>9210</v>
      </c>
      <c r="O7008">
        <v>53</v>
      </c>
      <c r="P7008" t="s">
        <v>9225</v>
      </c>
      <c r="Q7008">
        <v>17</v>
      </c>
      <c r="R7008">
        <v>12</v>
      </c>
      <c r="S7008" t="s">
        <v>9257</v>
      </c>
      <c r="T7008" t="s">
        <v>9262</v>
      </c>
      <c r="U7008" t="s">
        <v>9283</v>
      </c>
      <c r="V7008" t="str" cm="1">
        <f t="array" ref="V7008">_xlfn.IFS(Hospital_Emergency_Room_Data[[#This Row],[Day]]&lt;=10,"Start(1-10)",Hospital_Emergency_Room_Data[[#This Row],[Day]]&lt;=20,"Middle(11-20)",Hospital_Emergency_Room_Data[[#This Row],[Day]]&gt;20,"End(21-30)")</f>
        <v>Middle(11-20)</v>
      </c>
    </row>
    <row r="7009" spans="1:22">
      <c r="A7009">
        <v>298156094</v>
      </c>
      <c r="B7009" t="s">
        <v>7010</v>
      </c>
      <c r="C7009" s="1">
        <v>45147</v>
      </c>
      <c r="D7009" t="str">
        <f>TEXT(Hospital_Emergency_Room_Data[[#This Row],[Patient Admission Date]],"mmm")</f>
        <v>Aug</v>
      </c>
      <c r="E7009">
        <f>YEAR(Hospital_Emergency_Room_Data[[#This Row],[Patient Admission Date]])</f>
        <v>2023</v>
      </c>
      <c r="F7009" s="2">
        <v>7.8472222222222221E-2</v>
      </c>
      <c r="G7009" s="8" t="str">
        <f>TEXT(Hospital_Emergency_Room_Data[[#This Row],[Patient Admission Date]],"dddd")</f>
        <v>Wednesday</v>
      </c>
      <c r="H7009" t="s">
        <v>41</v>
      </c>
      <c r="I7009">
        <v>79</v>
      </c>
      <c r="J7009" s="5" t="s">
        <v>9222</v>
      </c>
      <c r="K7009" t="s">
        <v>8</v>
      </c>
      <c r="L7009" t="s">
        <v>16</v>
      </c>
      <c r="M7009" t="s">
        <v>9210</v>
      </c>
      <c r="O7009">
        <v>11</v>
      </c>
      <c r="P7009" t="s">
        <v>9226</v>
      </c>
      <c r="Q7009">
        <v>9</v>
      </c>
      <c r="R7009">
        <v>1</v>
      </c>
      <c r="S7009" t="s">
        <v>9258</v>
      </c>
      <c r="T7009" t="s">
        <v>9265</v>
      </c>
      <c r="U7009" t="s">
        <v>9282</v>
      </c>
      <c r="V7009" t="str" cm="1">
        <f t="array" ref="V7009">_xlfn.IFS(Hospital_Emergency_Room_Data[[#This Row],[Day]]&lt;=10,"Start(1-10)",Hospital_Emergency_Room_Data[[#This Row],[Day]]&lt;=20,"Middle(11-20)",Hospital_Emergency_Room_Data[[#This Row],[Day]]&gt;20,"End(21-30)")</f>
        <v>Start(1-10)</v>
      </c>
    </row>
    <row r="7010" spans="1:22">
      <c r="A7010">
        <v>880962037</v>
      </c>
      <c r="B7010" t="s">
        <v>7011</v>
      </c>
      <c r="C7010" s="1">
        <v>45029</v>
      </c>
      <c r="D7010" t="str">
        <f>TEXT(Hospital_Emergency_Room_Data[[#This Row],[Patient Admission Date]],"mmm")</f>
        <v>Apr</v>
      </c>
      <c r="E7010">
        <f>YEAR(Hospital_Emergency_Room_Data[[#This Row],[Patient Admission Date]])</f>
        <v>2023</v>
      </c>
      <c r="F7010" s="2">
        <v>0.78194444444444444</v>
      </c>
      <c r="G7010" s="8" t="str">
        <f>TEXT(Hospital_Emergency_Room_Data[[#This Row],[Patient Admission Date]],"dddd")</f>
        <v>Thursday</v>
      </c>
      <c r="H7010" t="s">
        <v>41</v>
      </c>
      <c r="I7010">
        <v>15</v>
      </c>
      <c r="J7010" s="5" t="s">
        <v>9220</v>
      </c>
      <c r="K7010" t="s">
        <v>8</v>
      </c>
      <c r="L7010" t="s">
        <v>16</v>
      </c>
      <c r="M7010" t="s">
        <v>9210</v>
      </c>
      <c r="O7010">
        <v>24</v>
      </c>
      <c r="P7010" t="s">
        <v>9226</v>
      </c>
      <c r="Q7010">
        <v>13</v>
      </c>
      <c r="R7010">
        <v>18</v>
      </c>
      <c r="S7010" t="s">
        <v>9256</v>
      </c>
      <c r="T7010" t="s">
        <v>9265</v>
      </c>
      <c r="U7010" t="s">
        <v>9282</v>
      </c>
      <c r="V7010" t="str" cm="1">
        <f t="array" ref="V7010">_xlfn.IFS(Hospital_Emergency_Room_Data[[#This Row],[Day]]&lt;=10,"Start(1-10)",Hospital_Emergency_Room_Data[[#This Row],[Day]]&lt;=20,"Middle(11-20)",Hospital_Emergency_Room_Data[[#This Row],[Day]]&gt;20,"End(21-30)")</f>
        <v>Middle(11-20)</v>
      </c>
    </row>
    <row r="7011" spans="1:22">
      <c r="A7011">
        <v>438919401</v>
      </c>
      <c r="B7011" t="s">
        <v>7012</v>
      </c>
      <c r="C7011" s="1">
        <v>45211</v>
      </c>
      <c r="D7011" t="str">
        <f>TEXT(Hospital_Emergency_Room_Data[[#This Row],[Patient Admission Date]],"mmm")</f>
        <v>Oct</v>
      </c>
      <c r="E7011">
        <f>YEAR(Hospital_Emergency_Room_Data[[#This Row],[Patient Admission Date]])</f>
        <v>2023</v>
      </c>
      <c r="F7011" s="2">
        <v>0.65208333333333335</v>
      </c>
      <c r="G7011" s="8" t="str">
        <f>TEXT(Hospital_Emergency_Room_Data[[#This Row],[Patient Admission Date]],"dddd")</f>
        <v>Thursday</v>
      </c>
      <c r="H7011" t="s">
        <v>41</v>
      </c>
      <c r="I7011">
        <v>30</v>
      </c>
      <c r="J7011" s="5" t="s">
        <v>9223</v>
      </c>
      <c r="K7011" t="s">
        <v>8</v>
      </c>
      <c r="L7011" t="s">
        <v>16</v>
      </c>
      <c r="M7011" t="s">
        <v>9210</v>
      </c>
      <c r="O7011">
        <v>29</v>
      </c>
      <c r="P7011" t="s">
        <v>9226</v>
      </c>
      <c r="Q7011">
        <v>12</v>
      </c>
      <c r="R7011">
        <v>15</v>
      </c>
      <c r="S7011" t="s">
        <v>9257</v>
      </c>
      <c r="T7011" t="s">
        <v>9265</v>
      </c>
      <c r="U7011" t="s">
        <v>9282</v>
      </c>
      <c r="V7011" t="str" cm="1">
        <f t="array" ref="V7011">_xlfn.IFS(Hospital_Emergency_Room_Data[[#This Row],[Day]]&lt;=10,"Start(1-10)",Hospital_Emergency_Room_Data[[#This Row],[Day]]&lt;=20,"Middle(11-20)",Hospital_Emergency_Room_Data[[#This Row],[Day]]&gt;20,"End(21-30)")</f>
        <v>Middle(11-20)</v>
      </c>
    </row>
    <row r="7012" spans="1:22">
      <c r="A7012">
        <v>124401013</v>
      </c>
      <c r="B7012" t="s">
        <v>7013</v>
      </c>
      <c r="C7012" s="1">
        <v>45470</v>
      </c>
      <c r="D7012" t="str">
        <f>TEXT(Hospital_Emergency_Room_Data[[#This Row],[Patient Admission Date]],"mmm")</f>
        <v>Jun</v>
      </c>
      <c r="E7012">
        <f>YEAR(Hospital_Emergency_Room_Data[[#This Row],[Patient Admission Date]])</f>
        <v>2024</v>
      </c>
      <c r="F7012" s="2">
        <v>0.43541666666666667</v>
      </c>
      <c r="G7012" s="8" t="str">
        <f>TEXT(Hospital_Emergency_Room_Data[[#This Row],[Patient Admission Date]],"dddd")</f>
        <v>Thursday</v>
      </c>
      <c r="H7012" t="s">
        <v>41</v>
      </c>
      <c r="I7012">
        <v>34</v>
      </c>
      <c r="J7012" s="5" t="s">
        <v>9223</v>
      </c>
      <c r="K7012" t="s">
        <v>8</v>
      </c>
      <c r="L7012" t="s">
        <v>16</v>
      </c>
      <c r="M7012" t="s">
        <v>9210</v>
      </c>
      <c r="O7012">
        <v>43</v>
      </c>
      <c r="P7012" t="s">
        <v>9225</v>
      </c>
      <c r="Q7012">
        <v>27</v>
      </c>
      <c r="R7012">
        <v>10</v>
      </c>
      <c r="S7012" t="s">
        <v>9255</v>
      </c>
      <c r="T7012" t="s">
        <v>9264</v>
      </c>
      <c r="U7012" t="s">
        <v>9300</v>
      </c>
      <c r="V7012" t="str" cm="1">
        <f t="array" ref="V7012">_xlfn.IFS(Hospital_Emergency_Room_Data[[#This Row],[Day]]&lt;=10,"Start(1-10)",Hospital_Emergency_Room_Data[[#This Row],[Day]]&lt;=20,"Middle(11-20)",Hospital_Emergency_Room_Data[[#This Row],[Day]]&gt;20,"End(21-30)")</f>
        <v>End(21-30)</v>
      </c>
    </row>
    <row r="7013" spans="1:22">
      <c r="A7013">
        <v>697027197</v>
      </c>
      <c r="B7013" t="s">
        <v>7014</v>
      </c>
      <c r="C7013" s="1">
        <v>45384</v>
      </c>
      <c r="D7013" t="str">
        <f>TEXT(Hospital_Emergency_Room_Data[[#This Row],[Patient Admission Date]],"mmm")</f>
        <v>Apr</v>
      </c>
      <c r="E7013">
        <f>YEAR(Hospital_Emergency_Room_Data[[#This Row],[Patient Admission Date]])</f>
        <v>2024</v>
      </c>
      <c r="F7013" s="2">
        <v>6.25E-2</v>
      </c>
      <c r="G7013" s="8" t="str">
        <f>TEXT(Hospital_Emergency_Room_Data[[#This Row],[Patient Admission Date]],"dddd")</f>
        <v>Tuesday</v>
      </c>
      <c r="H7013" t="s">
        <v>41</v>
      </c>
      <c r="I7013">
        <v>24</v>
      </c>
      <c r="J7013" s="5" t="s">
        <v>9220</v>
      </c>
      <c r="K7013" t="s">
        <v>8</v>
      </c>
      <c r="L7013" t="s">
        <v>16</v>
      </c>
      <c r="M7013" t="s">
        <v>9210</v>
      </c>
      <c r="O7013">
        <v>54</v>
      </c>
      <c r="P7013" t="s">
        <v>9225</v>
      </c>
      <c r="Q7013">
        <v>2</v>
      </c>
      <c r="R7013">
        <v>1</v>
      </c>
      <c r="S7013" t="s">
        <v>9258</v>
      </c>
      <c r="T7013" t="s">
        <v>9263</v>
      </c>
      <c r="U7013" t="s">
        <v>9283</v>
      </c>
      <c r="V7013" t="str" cm="1">
        <f t="array" ref="V7013">_xlfn.IFS(Hospital_Emergency_Room_Data[[#This Row],[Day]]&lt;=10,"Start(1-10)",Hospital_Emergency_Room_Data[[#This Row],[Day]]&lt;=20,"Middle(11-20)",Hospital_Emergency_Room_Data[[#This Row],[Day]]&gt;20,"End(21-30)")</f>
        <v>Start(1-10)</v>
      </c>
    </row>
    <row r="7014" spans="1:22">
      <c r="A7014">
        <v>461705641</v>
      </c>
      <c r="B7014" t="s">
        <v>7015</v>
      </c>
      <c r="C7014" s="1">
        <v>45030</v>
      </c>
      <c r="D7014" t="str">
        <f>TEXT(Hospital_Emergency_Room_Data[[#This Row],[Patient Admission Date]],"mmm")</f>
        <v>Apr</v>
      </c>
      <c r="E7014">
        <f>YEAR(Hospital_Emergency_Room_Data[[#This Row],[Patient Admission Date]])</f>
        <v>2023</v>
      </c>
      <c r="F7014" s="2">
        <v>0.13333333333333333</v>
      </c>
      <c r="G7014" s="8" t="str">
        <f>TEXT(Hospital_Emergency_Room_Data[[#This Row],[Patient Admission Date]],"dddd")</f>
        <v>Friday</v>
      </c>
      <c r="H7014" t="s">
        <v>41</v>
      </c>
      <c r="I7014">
        <v>72</v>
      </c>
      <c r="J7014" s="5" t="s">
        <v>9222</v>
      </c>
      <c r="K7014" t="s">
        <v>8</v>
      </c>
      <c r="L7014" t="s">
        <v>16</v>
      </c>
      <c r="M7014" t="s">
        <v>9210</v>
      </c>
      <c r="O7014">
        <v>31</v>
      </c>
      <c r="P7014" t="s">
        <v>9225</v>
      </c>
      <c r="Q7014">
        <v>14</v>
      </c>
      <c r="R7014">
        <v>3</v>
      </c>
      <c r="S7014" t="s">
        <v>9258</v>
      </c>
      <c r="T7014" t="s">
        <v>9265</v>
      </c>
      <c r="U7014" t="s">
        <v>9300</v>
      </c>
      <c r="V7014" t="str" cm="1">
        <f t="array" ref="V7014">_xlfn.IFS(Hospital_Emergency_Room_Data[[#This Row],[Day]]&lt;=10,"Start(1-10)",Hospital_Emergency_Room_Data[[#This Row],[Day]]&lt;=20,"Middle(11-20)",Hospital_Emergency_Room_Data[[#This Row],[Day]]&gt;20,"End(21-30)")</f>
        <v>Middle(11-20)</v>
      </c>
    </row>
    <row r="7015" spans="1:22">
      <c r="A7015">
        <v>213965568</v>
      </c>
      <c r="B7015" t="s">
        <v>7016</v>
      </c>
      <c r="C7015" s="1">
        <v>45159</v>
      </c>
      <c r="D7015" t="str">
        <f>TEXT(Hospital_Emergency_Room_Data[[#This Row],[Patient Admission Date]],"mmm")</f>
        <v>Aug</v>
      </c>
      <c r="E7015">
        <f>YEAR(Hospital_Emergency_Room_Data[[#This Row],[Patient Admission Date]])</f>
        <v>2023</v>
      </c>
      <c r="F7015" s="2">
        <v>0.97847222222222219</v>
      </c>
      <c r="G7015" s="8" t="str">
        <f>TEXT(Hospital_Emergency_Room_Data[[#This Row],[Patient Admission Date]],"dddd")</f>
        <v>Monday</v>
      </c>
      <c r="H7015" t="s">
        <v>41</v>
      </c>
      <c r="I7015">
        <v>40</v>
      </c>
      <c r="J7015" s="5" t="s">
        <v>9223</v>
      </c>
      <c r="K7015" t="s">
        <v>8</v>
      </c>
      <c r="L7015" t="s">
        <v>16</v>
      </c>
      <c r="M7015" t="s">
        <v>9210</v>
      </c>
      <c r="O7015">
        <v>45</v>
      </c>
      <c r="P7015" t="s">
        <v>9225</v>
      </c>
      <c r="Q7015">
        <v>21</v>
      </c>
      <c r="R7015">
        <v>23</v>
      </c>
      <c r="S7015" t="s">
        <v>9256</v>
      </c>
      <c r="T7015" t="s">
        <v>9262</v>
      </c>
      <c r="U7015" t="s">
        <v>9300</v>
      </c>
      <c r="V7015" t="str" cm="1">
        <f t="array" ref="V7015">_xlfn.IFS(Hospital_Emergency_Room_Data[[#This Row],[Day]]&lt;=10,"Start(1-10)",Hospital_Emergency_Room_Data[[#This Row],[Day]]&lt;=20,"Middle(11-20)",Hospital_Emergency_Room_Data[[#This Row],[Day]]&gt;20,"End(21-30)")</f>
        <v>End(21-30)</v>
      </c>
    </row>
    <row r="7016" spans="1:22">
      <c r="A7016">
        <v>229780810</v>
      </c>
      <c r="B7016" t="s">
        <v>7017</v>
      </c>
      <c r="C7016" s="1">
        <v>45096</v>
      </c>
      <c r="D7016" t="str">
        <f>TEXT(Hospital_Emergency_Room_Data[[#This Row],[Patient Admission Date]],"mmm")</f>
        <v>Jun</v>
      </c>
      <c r="E7016">
        <f>YEAR(Hospital_Emergency_Room_Data[[#This Row],[Patient Admission Date]])</f>
        <v>2023</v>
      </c>
      <c r="F7016" s="2">
        <v>0.97638888888888886</v>
      </c>
      <c r="G7016" s="8" t="str">
        <f>TEXT(Hospital_Emergency_Room_Data[[#This Row],[Patient Admission Date]],"dddd")</f>
        <v>Monday</v>
      </c>
      <c r="H7016" t="s">
        <v>41</v>
      </c>
      <c r="I7016">
        <v>19</v>
      </c>
      <c r="J7016" s="5" t="s">
        <v>9220</v>
      </c>
      <c r="K7016" t="s">
        <v>8</v>
      </c>
      <c r="L7016" t="s">
        <v>16</v>
      </c>
      <c r="M7016" t="s">
        <v>9210</v>
      </c>
      <c r="O7016">
        <v>23</v>
      </c>
      <c r="P7016" t="s">
        <v>9226</v>
      </c>
      <c r="Q7016">
        <v>19</v>
      </c>
      <c r="R7016">
        <v>23</v>
      </c>
      <c r="S7016" t="s">
        <v>9256</v>
      </c>
      <c r="T7016" t="s">
        <v>9262</v>
      </c>
      <c r="U7016" t="s">
        <v>9282</v>
      </c>
      <c r="V7016" t="str" cm="1">
        <f t="array" ref="V7016">_xlfn.IFS(Hospital_Emergency_Room_Data[[#This Row],[Day]]&lt;=10,"Start(1-10)",Hospital_Emergency_Room_Data[[#This Row],[Day]]&lt;=20,"Middle(11-20)",Hospital_Emergency_Room_Data[[#This Row],[Day]]&gt;20,"End(21-30)")</f>
        <v>Middle(11-20)</v>
      </c>
    </row>
    <row r="7017" spans="1:22">
      <c r="A7017">
        <v>567346800</v>
      </c>
      <c r="B7017" t="s">
        <v>7018</v>
      </c>
      <c r="C7017" s="1">
        <v>45133</v>
      </c>
      <c r="D7017" t="str">
        <f>TEXT(Hospital_Emergency_Room_Data[[#This Row],[Patient Admission Date]],"mmm")</f>
        <v>Jul</v>
      </c>
      <c r="E7017">
        <f>YEAR(Hospital_Emergency_Room_Data[[#This Row],[Patient Admission Date]])</f>
        <v>2023</v>
      </c>
      <c r="F7017" s="2">
        <v>0.47499999999999998</v>
      </c>
      <c r="G7017" s="8" t="str">
        <f>TEXT(Hospital_Emergency_Room_Data[[#This Row],[Patient Admission Date]],"dddd")</f>
        <v>Wednesday</v>
      </c>
      <c r="H7017" t="s">
        <v>41</v>
      </c>
      <c r="I7017">
        <v>17</v>
      </c>
      <c r="J7017" s="5" t="s">
        <v>9220</v>
      </c>
      <c r="K7017" t="s">
        <v>8</v>
      </c>
      <c r="L7017" t="s">
        <v>16</v>
      </c>
      <c r="M7017" t="s">
        <v>9210</v>
      </c>
      <c r="O7017">
        <v>30</v>
      </c>
      <c r="P7017" t="s">
        <v>9225</v>
      </c>
      <c r="Q7017">
        <v>26</v>
      </c>
      <c r="R7017">
        <v>11</v>
      </c>
      <c r="S7017" t="s">
        <v>9255</v>
      </c>
      <c r="T7017" t="s">
        <v>9264</v>
      </c>
      <c r="U7017" t="s">
        <v>9282</v>
      </c>
      <c r="V7017" t="str" cm="1">
        <f t="array" ref="V7017">_xlfn.IFS(Hospital_Emergency_Room_Data[[#This Row],[Day]]&lt;=10,"Start(1-10)",Hospital_Emergency_Room_Data[[#This Row],[Day]]&lt;=20,"Middle(11-20)",Hospital_Emergency_Room_Data[[#This Row],[Day]]&gt;20,"End(21-30)")</f>
        <v>End(21-30)</v>
      </c>
    </row>
    <row r="7018" spans="1:22">
      <c r="A7018">
        <v>797702349</v>
      </c>
      <c r="B7018" t="s">
        <v>7019</v>
      </c>
      <c r="C7018" s="1">
        <v>45354</v>
      </c>
      <c r="D7018" t="str">
        <f>TEXT(Hospital_Emergency_Room_Data[[#This Row],[Patient Admission Date]],"mmm")</f>
        <v>Mar</v>
      </c>
      <c r="E7018">
        <f>YEAR(Hospital_Emergency_Room_Data[[#This Row],[Patient Admission Date]])</f>
        <v>2024</v>
      </c>
      <c r="F7018" s="2">
        <v>0.38333333333333336</v>
      </c>
      <c r="G7018" s="8" t="str">
        <f>TEXT(Hospital_Emergency_Room_Data[[#This Row],[Patient Admission Date]],"dddd")</f>
        <v>Sunday</v>
      </c>
      <c r="H7018" t="s">
        <v>41</v>
      </c>
      <c r="I7018">
        <v>55</v>
      </c>
      <c r="J7018" s="5" t="s">
        <v>9219</v>
      </c>
      <c r="K7018" t="s">
        <v>8</v>
      </c>
      <c r="L7018" t="s">
        <v>16</v>
      </c>
      <c r="M7018" t="s">
        <v>9210</v>
      </c>
      <c r="O7018">
        <v>25</v>
      </c>
      <c r="P7018" t="s">
        <v>9226</v>
      </c>
      <c r="Q7018">
        <v>3</v>
      </c>
      <c r="R7018">
        <v>9</v>
      </c>
      <c r="S7018" t="s">
        <v>9255</v>
      </c>
      <c r="T7018" t="s">
        <v>9263</v>
      </c>
      <c r="U7018" t="s">
        <v>9282</v>
      </c>
      <c r="V7018" t="str" cm="1">
        <f t="array" ref="V7018">_xlfn.IFS(Hospital_Emergency_Room_Data[[#This Row],[Day]]&lt;=10,"Start(1-10)",Hospital_Emergency_Room_Data[[#This Row],[Day]]&lt;=20,"Middle(11-20)",Hospital_Emergency_Room_Data[[#This Row],[Day]]&gt;20,"End(21-30)")</f>
        <v>Start(1-10)</v>
      </c>
    </row>
    <row r="7019" spans="1:22">
      <c r="A7019">
        <v>689866145</v>
      </c>
      <c r="B7019" t="s">
        <v>7020</v>
      </c>
      <c r="C7019" s="1">
        <v>45418</v>
      </c>
      <c r="D7019" t="str">
        <f>TEXT(Hospital_Emergency_Room_Data[[#This Row],[Patient Admission Date]],"mmm")</f>
        <v>May</v>
      </c>
      <c r="E7019">
        <f>YEAR(Hospital_Emergency_Room_Data[[#This Row],[Patient Admission Date]])</f>
        <v>2024</v>
      </c>
      <c r="F7019" s="2">
        <v>0.22638888888888889</v>
      </c>
      <c r="G7019" s="8" t="str">
        <f>TEXT(Hospital_Emergency_Room_Data[[#This Row],[Patient Admission Date]],"dddd")</f>
        <v>Monday</v>
      </c>
      <c r="H7019" t="s">
        <v>41</v>
      </c>
      <c r="I7019">
        <v>16</v>
      </c>
      <c r="J7019" s="5" t="s">
        <v>9220</v>
      </c>
      <c r="K7019" t="s">
        <v>8</v>
      </c>
      <c r="L7019" t="s">
        <v>16</v>
      </c>
      <c r="M7019" t="s">
        <v>9210</v>
      </c>
      <c r="O7019">
        <v>22</v>
      </c>
      <c r="P7019" t="s">
        <v>9226</v>
      </c>
      <c r="Q7019">
        <v>6</v>
      </c>
      <c r="R7019">
        <v>5</v>
      </c>
      <c r="S7019" t="s">
        <v>9258</v>
      </c>
      <c r="T7019" t="s">
        <v>9263</v>
      </c>
      <c r="U7019" t="s">
        <v>9282</v>
      </c>
      <c r="V7019" t="str" cm="1">
        <f t="array" ref="V7019">_xlfn.IFS(Hospital_Emergency_Room_Data[[#This Row],[Day]]&lt;=10,"Start(1-10)",Hospital_Emergency_Room_Data[[#This Row],[Day]]&lt;=20,"Middle(11-20)",Hospital_Emergency_Room_Data[[#This Row],[Day]]&gt;20,"End(21-30)")</f>
        <v>Start(1-10)</v>
      </c>
    </row>
    <row r="7020" spans="1:22">
      <c r="A7020">
        <v>409228805</v>
      </c>
      <c r="B7020" t="s">
        <v>7021</v>
      </c>
      <c r="C7020" s="1">
        <v>45413</v>
      </c>
      <c r="D7020" t="str">
        <f>TEXT(Hospital_Emergency_Room_Data[[#This Row],[Patient Admission Date]],"mmm")</f>
        <v>May</v>
      </c>
      <c r="E7020">
        <f>YEAR(Hospital_Emergency_Room_Data[[#This Row],[Patient Admission Date]])</f>
        <v>2024</v>
      </c>
      <c r="F7020" s="2">
        <v>0.29930555555555555</v>
      </c>
      <c r="G7020" s="8" t="str">
        <f>TEXT(Hospital_Emergency_Room_Data[[#This Row],[Patient Admission Date]],"dddd")</f>
        <v>Wednesday</v>
      </c>
      <c r="H7020" t="s">
        <v>41</v>
      </c>
      <c r="I7020">
        <v>59</v>
      </c>
      <c r="J7020" s="5" t="s">
        <v>9219</v>
      </c>
      <c r="K7020" t="s">
        <v>8</v>
      </c>
      <c r="L7020" t="s">
        <v>16</v>
      </c>
      <c r="M7020" t="s">
        <v>9210</v>
      </c>
      <c r="O7020">
        <v>37</v>
      </c>
      <c r="P7020" t="s">
        <v>9225</v>
      </c>
      <c r="Q7020">
        <v>1</v>
      </c>
      <c r="R7020">
        <v>7</v>
      </c>
      <c r="S7020" t="s">
        <v>9255</v>
      </c>
      <c r="T7020" t="s">
        <v>9263</v>
      </c>
      <c r="U7020" t="s">
        <v>9300</v>
      </c>
      <c r="V7020" t="str" cm="1">
        <f t="array" ref="V7020">_xlfn.IFS(Hospital_Emergency_Room_Data[[#This Row],[Day]]&lt;=10,"Start(1-10)",Hospital_Emergency_Room_Data[[#This Row],[Day]]&lt;=20,"Middle(11-20)",Hospital_Emergency_Room_Data[[#This Row],[Day]]&gt;20,"End(21-30)")</f>
        <v>Start(1-10)</v>
      </c>
    </row>
    <row r="7021" spans="1:22">
      <c r="A7021">
        <v>249191543</v>
      </c>
      <c r="B7021" t="s">
        <v>7022</v>
      </c>
      <c r="C7021" s="1">
        <v>45044</v>
      </c>
      <c r="D7021" t="str">
        <f>TEXT(Hospital_Emergency_Room_Data[[#This Row],[Patient Admission Date]],"mmm")</f>
        <v>Apr</v>
      </c>
      <c r="E7021">
        <f>YEAR(Hospital_Emergency_Room_Data[[#This Row],[Patient Admission Date]])</f>
        <v>2023</v>
      </c>
      <c r="F7021" s="2">
        <v>0.6333333333333333</v>
      </c>
      <c r="G7021" s="8" t="str">
        <f>TEXT(Hospital_Emergency_Room_Data[[#This Row],[Patient Admission Date]],"dddd")</f>
        <v>Friday</v>
      </c>
      <c r="H7021" t="s">
        <v>41</v>
      </c>
      <c r="I7021">
        <v>2</v>
      </c>
      <c r="J7021" s="5" t="s">
        <v>9218</v>
      </c>
      <c r="K7021" t="s">
        <v>8</v>
      </c>
      <c r="L7021" t="s">
        <v>16</v>
      </c>
      <c r="M7021" t="s">
        <v>9210</v>
      </c>
      <c r="O7021">
        <v>16</v>
      </c>
      <c r="P7021" t="s">
        <v>9226</v>
      </c>
      <c r="Q7021">
        <v>28</v>
      </c>
      <c r="R7021">
        <v>15</v>
      </c>
      <c r="S7021" t="s">
        <v>9257</v>
      </c>
      <c r="T7021" t="s">
        <v>9264</v>
      </c>
      <c r="U7021" t="s">
        <v>9282</v>
      </c>
      <c r="V7021" t="str" cm="1">
        <f t="array" ref="V7021">_xlfn.IFS(Hospital_Emergency_Room_Data[[#This Row],[Day]]&lt;=10,"Start(1-10)",Hospital_Emergency_Room_Data[[#This Row],[Day]]&lt;=20,"Middle(11-20)",Hospital_Emergency_Room_Data[[#This Row],[Day]]&gt;20,"End(21-30)")</f>
        <v>End(21-30)</v>
      </c>
    </row>
    <row r="7022" spans="1:22">
      <c r="A7022">
        <v>623894272</v>
      </c>
      <c r="B7022" t="s">
        <v>7023</v>
      </c>
      <c r="C7022" s="1">
        <v>45493</v>
      </c>
      <c r="D7022" t="str">
        <f>TEXT(Hospital_Emergency_Room_Data[[#This Row],[Patient Admission Date]],"mmm")</f>
        <v>Jul</v>
      </c>
      <c r="E7022">
        <f>YEAR(Hospital_Emergency_Room_Data[[#This Row],[Patient Admission Date]])</f>
        <v>2024</v>
      </c>
      <c r="F7022" s="2">
        <v>0.80208333333333337</v>
      </c>
      <c r="G7022" s="8" t="str">
        <f>TEXT(Hospital_Emergency_Room_Data[[#This Row],[Patient Admission Date]],"dddd")</f>
        <v>Saturday</v>
      </c>
      <c r="H7022" t="s">
        <v>41</v>
      </c>
      <c r="I7022">
        <v>51</v>
      </c>
      <c r="J7022" s="5" t="s">
        <v>9219</v>
      </c>
      <c r="K7022" t="s">
        <v>8</v>
      </c>
      <c r="L7022" t="s">
        <v>16</v>
      </c>
      <c r="M7022" t="s">
        <v>9210</v>
      </c>
      <c r="O7022">
        <v>26</v>
      </c>
      <c r="P7022" t="s">
        <v>9226</v>
      </c>
      <c r="Q7022">
        <v>20</v>
      </c>
      <c r="R7022">
        <v>19</v>
      </c>
      <c r="S7022" t="s">
        <v>9256</v>
      </c>
      <c r="T7022" t="s">
        <v>9262</v>
      </c>
      <c r="U7022" t="s">
        <v>9282</v>
      </c>
      <c r="V7022" t="str" cm="1">
        <f t="array" ref="V7022">_xlfn.IFS(Hospital_Emergency_Room_Data[[#This Row],[Day]]&lt;=10,"Start(1-10)",Hospital_Emergency_Room_Data[[#This Row],[Day]]&lt;=20,"Middle(11-20)",Hospital_Emergency_Room_Data[[#This Row],[Day]]&gt;20,"End(21-30)")</f>
        <v>Middle(11-20)</v>
      </c>
    </row>
    <row r="7023" spans="1:22">
      <c r="A7023">
        <v>327149748</v>
      </c>
      <c r="B7023" t="s">
        <v>7024</v>
      </c>
      <c r="C7023" s="1">
        <v>45319</v>
      </c>
      <c r="D7023" t="str">
        <f>TEXT(Hospital_Emergency_Room_Data[[#This Row],[Patient Admission Date]],"mmm")</f>
        <v>Jan</v>
      </c>
      <c r="E7023">
        <f>YEAR(Hospital_Emergency_Room_Data[[#This Row],[Patient Admission Date]])</f>
        <v>2024</v>
      </c>
      <c r="F7023" s="2">
        <v>0.18680555555555556</v>
      </c>
      <c r="G7023" s="8" t="str">
        <f>TEXT(Hospital_Emergency_Room_Data[[#This Row],[Patient Admission Date]],"dddd")</f>
        <v>Sunday</v>
      </c>
      <c r="H7023" t="s">
        <v>41</v>
      </c>
      <c r="I7023">
        <v>72</v>
      </c>
      <c r="J7023" s="5" t="s">
        <v>9222</v>
      </c>
      <c r="K7023" t="s">
        <v>8</v>
      </c>
      <c r="L7023" t="s">
        <v>16</v>
      </c>
      <c r="M7023" t="s">
        <v>9210</v>
      </c>
      <c r="O7023">
        <v>31</v>
      </c>
      <c r="P7023" t="s">
        <v>9225</v>
      </c>
      <c r="Q7023">
        <v>28</v>
      </c>
      <c r="R7023">
        <v>4</v>
      </c>
      <c r="S7023" t="s">
        <v>9258</v>
      </c>
      <c r="T7023" t="s">
        <v>9264</v>
      </c>
      <c r="U7023" t="s">
        <v>9300</v>
      </c>
      <c r="V7023" t="str" cm="1">
        <f t="array" ref="V7023">_xlfn.IFS(Hospital_Emergency_Room_Data[[#This Row],[Day]]&lt;=10,"Start(1-10)",Hospital_Emergency_Room_Data[[#This Row],[Day]]&lt;=20,"Middle(11-20)",Hospital_Emergency_Room_Data[[#This Row],[Day]]&gt;20,"End(21-30)")</f>
        <v>End(21-30)</v>
      </c>
    </row>
    <row r="7024" spans="1:22">
      <c r="A7024">
        <v>876797112</v>
      </c>
      <c r="B7024" t="s">
        <v>7025</v>
      </c>
      <c r="C7024" s="1">
        <v>45482</v>
      </c>
      <c r="D7024" t="str">
        <f>TEXT(Hospital_Emergency_Room_Data[[#This Row],[Patient Admission Date]],"mmm")</f>
        <v>Jul</v>
      </c>
      <c r="E7024">
        <f>YEAR(Hospital_Emergency_Room_Data[[#This Row],[Patient Admission Date]])</f>
        <v>2024</v>
      </c>
      <c r="F7024" s="2">
        <v>0.8125</v>
      </c>
      <c r="G7024" s="8" t="str">
        <f>TEXT(Hospital_Emergency_Room_Data[[#This Row],[Patient Admission Date]],"dddd")</f>
        <v>Tuesday</v>
      </c>
      <c r="H7024" t="s">
        <v>41</v>
      </c>
      <c r="I7024">
        <v>49</v>
      </c>
      <c r="J7024" s="5" t="s">
        <v>9219</v>
      </c>
      <c r="K7024" t="s">
        <v>8</v>
      </c>
      <c r="L7024" t="s">
        <v>16</v>
      </c>
      <c r="M7024" t="s">
        <v>9210</v>
      </c>
      <c r="O7024">
        <v>11</v>
      </c>
      <c r="P7024" t="s">
        <v>9226</v>
      </c>
      <c r="Q7024">
        <v>9</v>
      </c>
      <c r="R7024">
        <v>19</v>
      </c>
      <c r="S7024" t="s">
        <v>9256</v>
      </c>
      <c r="T7024" t="s">
        <v>9265</v>
      </c>
      <c r="U7024" t="s">
        <v>9282</v>
      </c>
      <c r="V7024" t="str" cm="1">
        <f t="array" ref="V7024">_xlfn.IFS(Hospital_Emergency_Room_Data[[#This Row],[Day]]&lt;=10,"Start(1-10)",Hospital_Emergency_Room_Data[[#This Row],[Day]]&lt;=20,"Middle(11-20)",Hospital_Emergency_Room_Data[[#This Row],[Day]]&gt;20,"End(21-30)")</f>
        <v>Start(1-10)</v>
      </c>
    </row>
    <row r="7025" spans="1:22">
      <c r="A7025">
        <v>545221531</v>
      </c>
      <c r="B7025" t="s">
        <v>7026</v>
      </c>
      <c r="C7025" s="1">
        <v>45569</v>
      </c>
      <c r="D7025" t="str">
        <f>TEXT(Hospital_Emergency_Room_Data[[#This Row],[Patient Admission Date]],"mmm")</f>
        <v>Oct</v>
      </c>
      <c r="E7025">
        <f>YEAR(Hospital_Emergency_Room_Data[[#This Row],[Patient Admission Date]])</f>
        <v>2024</v>
      </c>
      <c r="F7025" s="2">
        <v>0.71250000000000002</v>
      </c>
      <c r="G7025" s="8" t="str">
        <f>TEXT(Hospital_Emergency_Room_Data[[#This Row],[Patient Admission Date]],"dddd")</f>
        <v>Friday</v>
      </c>
      <c r="H7025" t="s">
        <v>41</v>
      </c>
      <c r="I7025">
        <v>1</v>
      </c>
      <c r="J7025" s="5" t="s">
        <v>9218</v>
      </c>
      <c r="K7025" t="s">
        <v>8</v>
      </c>
      <c r="L7025" t="s">
        <v>16</v>
      </c>
      <c r="M7025" t="s">
        <v>9210</v>
      </c>
      <c r="O7025">
        <v>22</v>
      </c>
      <c r="P7025" t="s">
        <v>9226</v>
      </c>
      <c r="Q7025">
        <v>4</v>
      </c>
      <c r="R7025">
        <v>17</v>
      </c>
      <c r="S7025" t="s">
        <v>9257</v>
      </c>
      <c r="T7025" t="s">
        <v>9263</v>
      </c>
      <c r="U7025" t="s">
        <v>9282</v>
      </c>
      <c r="V7025" t="str" cm="1">
        <f t="array" ref="V7025">_xlfn.IFS(Hospital_Emergency_Room_Data[[#This Row],[Day]]&lt;=10,"Start(1-10)",Hospital_Emergency_Room_Data[[#This Row],[Day]]&lt;=20,"Middle(11-20)",Hospital_Emergency_Room_Data[[#This Row],[Day]]&gt;20,"End(21-30)")</f>
        <v>Start(1-10)</v>
      </c>
    </row>
    <row r="7026" spans="1:22">
      <c r="A7026">
        <v>436653999</v>
      </c>
      <c r="B7026" t="s">
        <v>7027</v>
      </c>
      <c r="C7026" s="1">
        <v>45272</v>
      </c>
      <c r="D7026" t="str">
        <f>TEXT(Hospital_Emergency_Room_Data[[#This Row],[Patient Admission Date]],"mmm")</f>
        <v>Dec</v>
      </c>
      <c r="E7026">
        <f>YEAR(Hospital_Emergency_Room_Data[[#This Row],[Patient Admission Date]])</f>
        <v>2023</v>
      </c>
      <c r="F7026" s="2">
        <v>0.90902777777777777</v>
      </c>
      <c r="G7026" s="8" t="str">
        <f>TEXT(Hospital_Emergency_Room_Data[[#This Row],[Patient Admission Date]],"dddd")</f>
        <v>Tuesday</v>
      </c>
      <c r="H7026" t="s">
        <v>41</v>
      </c>
      <c r="I7026">
        <v>48</v>
      </c>
      <c r="J7026" s="5" t="s">
        <v>9219</v>
      </c>
      <c r="K7026" t="s">
        <v>8</v>
      </c>
      <c r="L7026" t="s">
        <v>16</v>
      </c>
      <c r="M7026" t="s">
        <v>9210</v>
      </c>
      <c r="O7026">
        <v>30</v>
      </c>
      <c r="P7026" t="s">
        <v>9225</v>
      </c>
      <c r="Q7026">
        <v>12</v>
      </c>
      <c r="R7026">
        <v>21</v>
      </c>
      <c r="S7026" t="s">
        <v>9256</v>
      </c>
      <c r="T7026" t="s">
        <v>9265</v>
      </c>
      <c r="U7026" t="s">
        <v>9282</v>
      </c>
      <c r="V7026" t="str" cm="1">
        <f t="array" ref="V7026">_xlfn.IFS(Hospital_Emergency_Room_Data[[#This Row],[Day]]&lt;=10,"Start(1-10)",Hospital_Emergency_Room_Data[[#This Row],[Day]]&lt;=20,"Middle(11-20)",Hospital_Emergency_Room_Data[[#This Row],[Day]]&gt;20,"End(21-30)")</f>
        <v>Middle(11-20)</v>
      </c>
    </row>
    <row r="7027" spans="1:22">
      <c r="A7027">
        <v>537097772</v>
      </c>
      <c r="B7027" t="s">
        <v>3746</v>
      </c>
      <c r="C7027" s="1">
        <v>45591</v>
      </c>
      <c r="D7027" t="str">
        <f>TEXT(Hospital_Emergency_Room_Data[[#This Row],[Patient Admission Date]],"mmm")</f>
        <v>Oct</v>
      </c>
      <c r="E7027">
        <f>YEAR(Hospital_Emergency_Room_Data[[#This Row],[Patient Admission Date]])</f>
        <v>2024</v>
      </c>
      <c r="F7027" s="2">
        <v>0.22777777777777777</v>
      </c>
      <c r="G7027" s="8" t="str">
        <f>TEXT(Hospital_Emergency_Room_Data[[#This Row],[Patient Admission Date]],"dddd")</f>
        <v>Saturday</v>
      </c>
      <c r="H7027" t="s">
        <v>41</v>
      </c>
      <c r="I7027">
        <v>3</v>
      </c>
      <c r="J7027" s="5" t="s">
        <v>9218</v>
      </c>
      <c r="K7027" t="s">
        <v>8</v>
      </c>
      <c r="L7027" t="s">
        <v>16</v>
      </c>
      <c r="M7027" t="s">
        <v>9210</v>
      </c>
      <c r="O7027">
        <v>33</v>
      </c>
      <c r="P7027" t="s">
        <v>9225</v>
      </c>
      <c r="Q7027">
        <v>26</v>
      </c>
      <c r="R7027">
        <v>5</v>
      </c>
      <c r="S7027" t="s">
        <v>9258</v>
      </c>
      <c r="T7027" t="s">
        <v>9264</v>
      </c>
      <c r="U7027" t="s">
        <v>9300</v>
      </c>
      <c r="V7027" t="str" cm="1">
        <f t="array" ref="V7027">_xlfn.IFS(Hospital_Emergency_Room_Data[[#This Row],[Day]]&lt;=10,"Start(1-10)",Hospital_Emergency_Room_Data[[#This Row],[Day]]&lt;=20,"Middle(11-20)",Hospital_Emergency_Room_Data[[#This Row],[Day]]&gt;20,"End(21-30)")</f>
        <v>End(21-30)</v>
      </c>
    </row>
    <row r="7028" spans="1:22">
      <c r="A7028">
        <v>608470337</v>
      </c>
      <c r="B7028" t="s">
        <v>7028</v>
      </c>
      <c r="C7028" s="1">
        <v>45292</v>
      </c>
      <c r="D7028" t="str">
        <f>TEXT(Hospital_Emergency_Room_Data[[#This Row],[Patient Admission Date]],"mmm")</f>
        <v>Jan</v>
      </c>
      <c r="E7028">
        <f>YEAR(Hospital_Emergency_Room_Data[[#This Row],[Patient Admission Date]])</f>
        <v>2024</v>
      </c>
      <c r="F7028" s="2">
        <v>0.72569444444444442</v>
      </c>
      <c r="G7028" s="8" t="str">
        <f>TEXT(Hospital_Emergency_Room_Data[[#This Row],[Patient Admission Date]],"dddd")</f>
        <v>Monday</v>
      </c>
      <c r="H7028" t="s">
        <v>41</v>
      </c>
      <c r="I7028">
        <v>22</v>
      </c>
      <c r="J7028" s="5" t="s">
        <v>9220</v>
      </c>
      <c r="K7028" t="s">
        <v>8</v>
      </c>
      <c r="L7028" t="s">
        <v>16</v>
      </c>
      <c r="M7028" t="s">
        <v>9210</v>
      </c>
      <c r="O7028">
        <v>45</v>
      </c>
      <c r="P7028" t="s">
        <v>9225</v>
      </c>
      <c r="Q7028">
        <v>1</v>
      </c>
      <c r="R7028">
        <v>17</v>
      </c>
      <c r="S7028" t="s">
        <v>9257</v>
      </c>
      <c r="T7028" t="s">
        <v>9263</v>
      </c>
      <c r="U7028" t="s">
        <v>9300</v>
      </c>
      <c r="V7028" t="str" cm="1">
        <f t="array" ref="V7028">_xlfn.IFS(Hospital_Emergency_Room_Data[[#This Row],[Day]]&lt;=10,"Start(1-10)",Hospital_Emergency_Room_Data[[#This Row],[Day]]&lt;=20,"Middle(11-20)",Hospital_Emergency_Room_Data[[#This Row],[Day]]&gt;20,"End(21-30)")</f>
        <v>Start(1-10)</v>
      </c>
    </row>
    <row r="7029" spans="1:22">
      <c r="A7029">
        <v>811971091</v>
      </c>
      <c r="B7029" t="s">
        <v>7029</v>
      </c>
      <c r="C7029" s="1">
        <v>45373</v>
      </c>
      <c r="D7029" t="str">
        <f>TEXT(Hospital_Emergency_Room_Data[[#This Row],[Patient Admission Date]],"mmm")</f>
        <v>Mar</v>
      </c>
      <c r="E7029">
        <f>YEAR(Hospital_Emergency_Room_Data[[#This Row],[Patient Admission Date]])</f>
        <v>2024</v>
      </c>
      <c r="F7029" s="2">
        <v>0.35694444444444445</v>
      </c>
      <c r="G7029" s="8" t="str">
        <f>TEXT(Hospital_Emergency_Room_Data[[#This Row],[Patient Admission Date]],"dddd")</f>
        <v>Friday</v>
      </c>
      <c r="H7029" t="s">
        <v>41</v>
      </c>
      <c r="I7029">
        <v>61</v>
      </c>
      <c r="J7029" s="5" t="s">
        <v>9217</v>
      </c>
      <c r="K7029" t="s">
        <v>8</v>
      </c>
      <c r="L7029" t="s">
        <v>16</v>
      </c>
      <c r="M7029" t="s">
        <v>9210</v>
      </c>
      <c r="O7029">
        <v>53</v>
      </c>
      <c r="P7029" t="s">
        <v>9225</v>
      </c>
      <c r="Q7029">
        <v>22</v>
      </c>
      <c r="R7029">
        <v>8</v>
      </c>
      <c r="S7029" t="s">
        <v>9255</v>
      </c>
      <c r="T7029" t="s">
        <v>9264</v>
      </c>
      <c r="U7029" t="s">
        <v>9283</v>
      </c>
      <c r="V7029" t="str" cm="1">
        <f t="array" ref="V7029">_xlfn.IFS(Hospital_Emergency_Room_Data[[#This Row],[Day]]&lt;=10,"Start(1-10)",Hospital_Emergency_Room_Data[[#This Row],[Day]]&lt;=20,"Middle(11-20)",Hospital_Emergency_Room_Data[[#This Row],[Day]]&gt;20,"End(21-30)")</f>
        <v>End(21-30)</v>
      </c>
    </row>
    <row r="7030" spans="1:22">
      <c r="A7030">
        <v>596986693</v>
      </c>
      <c r="B7030" t="s">
        <v>7030</v>
      </c>
      <c r="C7030" s="1">
        <v>45283</v>
      </c>
      <c r="D7030" t="str">
        <f>TEXT(Hospital_Emergency_Room_Data[[#This Row],[Patient Admission Date]],"mmm")</f>
        <v>Dec</v>
      </c>
      <c r="E7030">
        <f>YEAR(Hospital_Emergency_Room_Data[[#This Row],[Patient Admission Date]])</f>
        <v>2023</v>
      </c>
      <c r="F7030" s="2">
        <v>0.86458333333333337</v>
      </c>
      <c r="G7030" s="8" t="str">
        <f>TEXT(Hospital_Emergency_Room_Data[[#This Row],[Patient Admission Date]],"dddd")</f>
        <v>Saturday</v>
      </c>
      <c r="H7030" t="s">
        <v>41</v>
      </c>
      <c r="I7030">
        <v>40</v>
      </c>
      <c r="J7030" s="5" t="s">
        <v>9223</v>
      </c>
      <c r="K7030" t="s">
        <v>8</v>
      </c>
      <c r="L7030" t="s">
        <v>16</v>
      </c>
      <c r="M7030" t="s">
        <v>9210</v>
      </c>
      <c r="O7030">
        <v>10</v>
      </c>
      <c r="P7030" t="s">
        <v>9226</v>
      </c>
      <c r="Q7030">
        <v>23</v>
      </c>
      <c r="R7030">
        <v>20</v>
      </c>
      <c r="S7030" t="s">
        <v>9256</v>
      </c>
      <c r="T7030" t="s">
        <v>9264</v>
      </c>
      <c r="U7030" t="s">
        <v>9282</v>
      </c>
      <c r="V7030" t="str" cm="1">
        <f t="array" ref="V7030">_xlfn.IFS(Hospital_Emergency_Room_Data[[#This Row],[Day]]&lt;=10,"Start(1-10)",Hospital_Emergency_Room_Data[[#This Row],[Day]]&lt;=20,"Middle(11-20)",Hospital_Emergency_Room_Data[[#This Row],[Day]]&gt;20,"End(21-30)")</f>
        <v>End(21-30)</v>
      </c>
    </row>
    <row r="7031" spans="1:22">
      <c r="A7031">
        <v>563721313</v>
      </c>
      <c r="B7031" t="s">
        <v>7031</v>
      </c>
      <c r="C7031" s="1">
        <v>45252</v>
      </c>
      <c r="D7031" t="str">
        <f>TEXT(Hospital_Emergency_Room_Data[[#This Row],[Patient Admission Date]],"mmm")</f>
        <v>Nov</v>
      </c>
      <c r="E7031">
        <f>YEAR(Hospital_Emergency_Room_Data[[#This Row],[Patient Admission Date]])</f>
        <v>2023</v>
      </c>
      <c r="F7031" s="2">
        <v>0.52500000000000002</v>
      </c>
      <c r="G7031" s="8" t="str">
        <f>TEXT(Hospital_Emergency_Room_Data[[#This Row],[Patient Admission Date]],"dddd")</f>
        <v>Wednesday</v>
      </c>
      <c r="H7031" t="s">
        <v>41</v>
      </c>
      <c r="I7031">
        <v>53</v>
      </c>
      <c r="J7031" s="5" t="s">
        <v>9219</v>
      </c>
      <c r="K7031" t="s">
        <v>8</v>
      </c>
      <c r="L7031" t="s">
        <v>16</v>
      </c>
      <c r="M7031" t="s">
        <v>9210</v>
      </c>
      <c r="O7031">
        <v>26</v>
      </c>
      <c r="P7031" t="s">
        <v>9226</v>
      </c>
      <c r="Q7031">
        <v>22</v>
      </c>
      <c r="R7031">
        <v>12</v>
      </c>
      <c r="S7031" t="s">
        <v>9257</v>
      </c>
      <c r="T7031" t="s">
        <v>9264</v>
      </c>
      <c r="U7031" t="s">
        <v>9282</v>
      </c>
      <c r="V7031" t="str" cm="1">
        <f t="array" ref="V7031">_xlfn.IFS(Hospital_Emergency_Room_Data[[#This Row],[Day]]&lt;=10,"Start(1-10)",Hospital_Emergency_Room_Data[[#This Row],[Day]]&lt;=20,"Middle(11-20)",Hospital_Emergency_Room_Data[[#This Row],[Day]]&gt;20,"End(21-30)")</f>
        <v>End(21-30)</v>
      </c>
    </row>
    <row r="7032" spans="1:22">
      <c r="A7032">
        <v>171759146</v>
      </c>
      <c r="B7032" t="s">
        <v>7032</v>
      </c>
      <c r="C7032" s="1">
        <v>45433</v>
      </c>
      <c r="D7032" t="str">
        <f>TEXT(Hospital_Emergency_Room_Data[[#This Row],[Patient Admission Date]],"mmm")</f>
        <v>May</v>
      </c>
      <c r="E7032">
        <f>YEAR(Hospital_Emergency_Room_Data[[#This Row],[Patient Admission Date]])</f>
        <v>2024</v>
      </c>
      <c r="F7032" s="2">
        <v>0.12638888888888888</v>
      </c>
      <c r="G7032" s="8" t="str">
        <f>TEXT(Hospital_Emergency_Room_Data[[#This Row],[Patient Admission Date]],"dddd")</f>
        <v>Tuesday</v>
      </c>
      <c r="H7032" t="s">
        <v>41</v>
      </c>
      <c r="I7032">
        <v>30</v>
      </c>
      <c r="J7032" s="5" t="s">
        <v>9223</v>
      </c>
      <c r="K7032" t="s">
        <v>8</v>
      </c>
      <c r="L7032" t="s">
        <v>16</v>
      </c>
      <c r="M7032" t="s">
        <v>9210</v>
      </c>
      <c r="O7032">
        <v>32</v>
      </c>
      <c r="P7032" t="s">
        <v>9225</v>
      </c>
      <c r="Q7032">
        <v>21</v>
      </c>
      <c r="R7032">
        <v>3</v>
      </c>
      <c r="S7032" t="s">
        <v>9258</v>
      </c>
      <c r="T7032" t="s">
        <v>9262</v>
      </c>
      <c r="U7032" t="s">
        <v>9300</v>
      </c>
      <c r="V7032" t="str" cm="1">
        <f t="array" ref="V7032">_xlfn.IFS(Hospital_Emergency_Room_Data[[#This Row],[Day]]&lt;=10,"Start(1-10)",Hospital_Emergency_Room_Data[[#This Row],[Day]]&lt;=20,"Middle(11-20)",Hospital_Emergency_Room_Data[[#This Row],[Day]]&gt;20,"End(21-30)")</f>
        <v>End(21-30)</v>
      </c>
    </row>
    <row r="7033" spans="1:22">
      <c r="A7033">
        <v>283637892</v>
      </c>
      <c r="B7033" t="s">
        <v>7033</v>
      </c>
      <c r="C7033" s="1">
        <v>45455</v>
      </c>
      <c r="D7033" t="str">
        <f>TEXT(Hospital_Emergency_Room_Data[[#This Row],[Patient Admission Date]],"mmm")</f>
        <v>Jun</v>
      </c>
      <c r="E7033">
        <f>YEAR(Hospital_Emergency_Room_Data[[#This Row],[Patient Admission Date]])</f>
        <v>2024</v>
      </c>
      <c r="F7033" s="2">
        <v>0.88124999999999998</v>
      </c>
      <c r="G7033" s="8" t="str">
        <f>TEXT(Hospital_Emergency_Room_Data[[#This Row],[Patient Admission Date]],"dddd")</f>
        <v>Wednesday</v>
      </c>
      <c r="H7033" t="s">
        <v>41</v>
      </c>
      <c r="I7033">
        <v>4</v>
      </c>
      <c r="J7033" s="5" t="s">
        <v>9218</v>
      </c>
      <c r="K7033" t="s">
        <v>8</v>
      </c>
      <c r="L7033" t="s">
        <v>16</v>
      </c>
      <c r="M7033" t="s">
        <v>9210</v>
      </c>
      <c r="O7033">
        <v>14</v>
      </c>
      <c r="P7033" t="s">
        <v>9226</v>
      </c>
      <c r="Q7033">
        <v>12</v>
      </c>
      <c r="R7033">
        <v>21</v>
      </c>
      <c r="S7033" t="s">
        <v>9256</v>
      </c>
      <c r="T7033" t="s">
        <v>9265</v>
      </c>
      <c r="U7033" t="s">
        <v>9282</v>
      </c>
      <c r="V7033" t="str" cm="1">
        <f t="array" ref="V7033">_xlfn.IFS(Hospital_Emergency_Room_Data[[#This Row],[Day]]&lt;=10,"Start(1-10)",Hospital_Emergency_Room_Data[[#This Row],[Day]]&lt;=20,"Middle(11-20)",Hospital_Emergency_Room_Data[[#This Row],[Day]]&gt;20,"End(21-30)")</f>
        <v>Middle(11-20)</v>
      </c>
    </row>
    <row r="7034" spans="1:22">
      <c r="A7034">
        <v>509159216</v>
      </c>
      <c r="B7034" t="s">
        <v>7034</v>
      </c>
      <c r="C7034" s="1">
        <v>45449</v>
      </c>
      <c r="D7034" t="str">
        <f>TEXT(Hospital_Emergency_Room_Data[[#This Row],[Patient Admission Date]],"mmm")</f>
        <v>Jun</v>
      </c>
      <c r="E7034">
        <f>YEAR(Hospital_Emergency_Room_Data[[#This Row],[Patient Admission Date]])</f>
        <v>2024</v>
      </c>
      <c r="F7034" s="2">
        <v>0.84652777777777777</v>
      </c>
      <c r="G7034" s="8" t="str">
        <f>TEXT(Hospital_Emergency_Room_Data[[#This Row],[Patient Admission Date]],"dddd")</f>
        <v>Thursday</v>
      </c>
      <c r="H7034" t="s">
        <v>41</v>
      </c>
      <c r="I7034">
        <v>12</v>
      </c>
      <c r="J7034" s="5" t="s">
        <v>9221</v>
      </c>
      <c r="K7034" t="s">
        <v>8</v>
      </c>
      <c r="L7034" t="s">
        <v>16</v>
      </c>
      <c r="M7034" t="s">
        <v>9210</v>
      </c>
      <c r="O7034">
        <v>60</v>
      </c>
      <c r="P7034" t="s">
        <v>9225</v>
      </c>
      <c r="Q7034">
        <v>6</v>
      </c>
      <c r="R7034">
        <v>20</v>
      </c>
      <c r="S7034" t="s">
        <v>9256</v>
      </c>
      <c r="T7034" t="s">
        <v>9263</v>
      </c>
      <c r="U7034" t="s">
        <v>9283</v>
      </c>
      <c r="V7034" t="str" cm="1">
        <f t="array" ref="V7034">_xlfn.IFS(Hospital_Emergency_Room_Data[[#This Row],[Day]]&lt;=10,"Start(1-10)",Hospital_Emergency_Room_Data[[#This Row],[Day]]&lt;=20,"Middle(11-20)",Hospital_Emergency_Room_Data[[#This Row],[Day]]&gt;20,"End(21-30)")</f>
        <v>Start(1-10)</v>
      </c>
    </row>
    <row r="7035" spans="1:22">
      <c r="A7035">
        <v>284234071</v>
      </c>
      <c r="B7035" t="s">
        <v>7035</v>
      </c>
      <c r="C7035" s="1">
        <v>45364</v>
      </c>
      <c r="D7035" t="str">
        <f>TEXT(Hospital_Emergency_Room_Data[[#This Row],[Patient Admission Date]],"mmm")</f>
        <v>Mar</v>
      </c>
      <c r="E7035">
        <f>YEAR(Hospital_Emergency_Room_Data[[#This Row],[Patient Admission Date]])</f>
        <v>2024</v>
      </c>
      <c r="F7035" s="2">
        <v>0.68680555555555556</v>
      </c>
      <c r="G7035" s="8" t="str">
        <f>TEXT(Hospital_Emergency_Room_Data[[#This Row],[Patient Admission Date]],"dddd")</f>
        <v>Wednesday</v>
      </c>
      <c r="H7035" t="s">
        <v>41</v>
      </c>
      <c r="I7035">
        <v>33</v>
      </c>
      <c r="J7035" s="5" t="s">
        <v>9223</v>
      </c>
      <c r="K7035" t="s">
        <v>8</v>
      </c>
      <c r="L7035" t="s">
        <v>16</v>
      </c>
      <c r="M7035" t="s">
        <v>9210</v>
      </c>
      <c r="O7035">
        <v>43</v>
      </c>
      <c r="P7035" t="s">
        <v>9225</v>
      </c>
      <c r="Q7035">
        <v>13</v>
      </c>
      <c r="R7035">
        <v>16</v>
      </c>
      <c r="S7035" t="s">
        <v>9257</v>
      </c>
      <c r="T7035" t="s">
        <v>9265</v>
      </c>
      <c r="U7035" t="s">
        <v>9300</v>
      </c>
      <c r="V7035" t="str" cm="1">
        <f t="array" ref="V7035">_xlfn.IFS(Hospital_Emergency_Room_Data[[#This Row],[Day]]&lt;=10,"Start(1-10)",Hospital_Emergency_Room_Data[[#This Row],[Day]]&lt;=20,"Middle(11-20)",Hospital_Emergency_Room_Data[[#This Row],[Day]]&gt;20,"End(21-30)")</f>
        <v>Middle(11-20)</v>
      </c>
    </row>
    <row r="7036" spans="1:22">
      <c r="A7036">
        <v>717512915</v>
      </c>
      <c r="B7036" t="s">
        <v>7036</v>
      </c>
      <c r="C7036" s="1">
        <v>45568</v>
      </c>
      <c r="D7036" t="str">
        <f>TEXT(Hospital_Emergency_Room_Data[[#This Row],[Patient Admission Date]],"mmm")</f>
        <v>Oct</v>
      </c>
      <c r="E7036">
        <f>YEAR(Hospital_Emergency_Room_Data[[#This Row],[Patient Admission Date]])</f>
        <v>2024</v>
      </c>
      <c r="F7036" s="2">
        <v>0.98611111111111116</v>
      </c>
      <c r="G7036" s="8" t="str">
        <f>TEXT(Hospital_Emergency_Room_Data[[#This Row],[Patient Admission Date]],"dddd")</f>
        <v>Thursday</v>
      </c>
      <c r="H7036" t="s">
        <v>41</v>
      </c>
      <c r="I7036">
        <v>7</v>
      </c>
      <c r="J7036" s="5" t="s">
        <v>9221</v>
      </c>
      <c r="K7036" t="s">
        <v>8</v>
      </c>
      <c r="L7036" t="s">
        <v>16</v>
      </c>
      <c r="M7036" t="s">
        <v>9210</v>
      </c>
      <c r="O7036">
        <v>32</v>
      </c>
      <c r="P7036" t="s">
        <v>9225</v>
      </c>
      <c r="Q7036">
        <v>3</v>
      </c>
      <c r="R7036">
        <v>23</v>
      </c>
      <c r="S7036" t="s">
        <v>9256</v>
      </c>
      <c r="T7036" t="s">
        <v>9263</v>
      </c>
      <c r="U7036" t="s">
        <v>9300</v>
      </c>
      <c r="V7036" t="str" cm="1">
        <f t="array" ref="V7036">_xlfn.IFS(Hospital_Emergency_Room_Data[[#This Row],[Day]]&lt;=10,"Start(1-10)",Hospital_Emergency_Room_Data[[#This Row],[Day]]&lt;=20,"Middle(11-20)",Hospital_Emergency_Room_Data[[#This Row],[Day]]&gt;20,"End(21-30)")</f>
        <v>Start(1-10)</v>
      </c>
    </row>
    <row r="7037" spans="1:22">
      <c r="A7037">
        <v>195268178</v>
      </c>
      <c r="B7037" t="s">
        <v>7037</v>
      </c>
      <c r="C7037" s="1">
        <v>45569</v>
      </c>
      <c r="D7037" t="str">
        <f>TEXT(Hospital_Emergency_Room_Data[[#This Row],[Patient Admission Date]],"mmm")</f>
        <v>Oct</v>
      </c>
      <c r="E7037">
        <f>YEAR(Hospital_Emergency_Room_Data[[#This Row],[Patient Admission Date]])</f>
        <v>2024</v>
      </c>
      <c r="F7037" s="2">
        <v>0.57847222222222228</v>
      </c>
      <c r="G7037" s="8" t="str">
        <f>TEXT(Hospital_Emergency_Room_Data[[#This Row],[Patient Admission Date]],"dddd")</f>
        <v>Friday</v>
      </c>
      <c r="H7037" t="s">
        <v>41</v>
      </c>
      <c r="I7037">
        <v>18</v>
      </c>
      <c r="J7037" s="5" t="s">
        <v>9220</v>
      </c>
      <c r="K7037" t="s">
        <v>8</v>
      </c>
      <c r="L7037" t="s">
        <v>16</v>
      </c>
      <c r="M7037" t="s">
        <v>9210</v>
      </c>
      <c r="O7037">
        <v>27</v>
      </c>
      <c r="P7037" t="s">
        <v>9226</v>
      </c>
      <c r="Q7037">
        <v>4</v>
      </c>
      <c r="R7037">
        <v>13</v>
      </c>
      <c r="S7037" t="s">
        <v>9257</v>
      </c>
      <c r="T7037" t="s">
        <v>9263</v>
      </c>
      <c r="U7037" t="s">
        <v>9282</v>
      </c>
      <c r="V7037" t="str" cm="1">
        <f t="array" ref="V7037">_xlfn.IFS(Hospital_Emergency_Room_Data[[#This Row],[Day]]&lt;=10,"Start(1-10)",Hospital_Emergency_Room_Data[[#This Row],[Day]]&lt;=20,"Middle(11-20)",Hospital_Emergency_Room_Data[[#This Row],[Day]]&gt;20,"End(21-30)")</f>
        <v>Start(1-10)</v>
      </c>
    </row>
    <row r="7038" spans="1:22">
      <c r="A7038">
        <v>512602460</v>
      </c>
      <c r="B7038" t="s">
        <v>7038</v>
      </c>
      <c r="C7038" s="1">
        <v>45252</v>
      </c>
      <c r="D7038" t="str">
        <f>TEXT(Hospital_Emergency_Room_Data[[#This Row],[Patient Admission Date]],"mmm")</f>
        <v>Nov</v>
      </c>
      <c r="E7038">
        <f>YEAR(Hospital_Emergency_Room_Data[[#This Row],[Patient Admission Date]])</f>
        <v>2023</v>
      </c>
      <c r="F7038" s="2">
        <v>0.33611111111111114</v>
      </c>
      <c r="G7038" s="8" t="str">
        <f>TEXT(Hospital_Emergency_Room_Data[[#This Row],[Patient Admission Date]],"dddd")</f>
        <v>Wednesday</v>
      </c>
      <c r="H7038" t="s">
        <v>41</v>
      </c>
      <c r="I7038">
        <v>26</v>
      </c>
      <c r="J7038" s="5" t="s">
        <v>9220</v>
      </c>
      <c r="K7038" t="s">
        <v>8</v>
      </c>
      <c r="L7038" t="s">
        <v>16</v>
      </c>
      <c r="M7038" t="s">
        <v>9210</v>
      </c>
      <c r="O7038">
        <v>49</v>
      </c>
      <c r="P7038" t="s">
        <v>9225</v>
      </c>
      <c r="Q7038">
        <v>22</v>
      </c>
      <c r="R7038">
        <v>8</v>
      </c>
      <c r="S7038" t="s">
        <v>9255</v>
      </c>
      <c r="T7038" t="s">
        <v>9264</v>
      </c>
      <c r="U7038" t="s">
        <v>9283</v>
      </c>
      <c r="V7038" t="str" cm="1">
        <f t="array" ref="V7038">_xlfn.IFS(Hospital_Emergency_Room_Data[[#This Row],[Day]]&lt;=10,"Start(1-10)",Hospital_Emergency_Room_Data[[#This Row],[Day]]&lt;=20,"Middle(11-20)",Hospital_Emergency_Room_Data[[#This Row],[Day]]&gt;20,"End(21-30)")</f>
        <v>End(21-30)</v>
      </c>
    </row>
    <row r="7039" spans="1:22">
      <c r="A7039">
        <v>841743492</v>
      </c>
      <c r="B7039" t="s">
        <v>7039</v>
      </c>
      <c r="C7039" s="1">
        <v>45419</v>
      </c>
      <c r="D7039" t="str">
        <f>TEXT(Hospital_Emergency_Room_Data[[#This Row],[Patient Admission Date]],"mmm")</f>
        <v>May</v>
      </c>
      <c r="E7039">
        <f>YEAR(Hospital_Emergency_Room_Data[[#This Row],[Patient Admission Date]])</f>
        <v>2024</v>
      </c>
      <c r="F7039" s="2">
        <v>0.1875</v>
      </c>
      <c r="G7039" s="8" t="str">
        <f>TEXT(Hospital_Emergency_Room_Data[[#This Row],[Patient Admission Date]],"dddd")</f>
        <v>Tuesday</v>
      </c>
      <c r="H7039" t="s">
        <v>41</v>
      </c>
      <c r="I7039">
        <v>10</v>
      </c>
      <c r="J7039" s="5" t="s">
        <v>9221</v>
      </c>
      <c r="K7039" t="s">
        <v>8</v>
      </c>
      <c r="L7039" t="s">
        <v>16</v>
      </c>
      <c r="M7039" t="s">
        <v>9210</v>
      </c>
      <c r="N7039">
        <v>0</v>
      </c>
      <c r="O7039">
        <v>50</v>
      </c>
      <c r="P7039" t="s">
        <v>9225</v>
      </c>
      <c r="Q7039">
        <v>7</v>
      </c>
      <c r="R7039">
        <v>4</v>
      </c>
      <c r="S7039" t="s">
        <v>9258</v>
      </c>
      <c r="T7039" t="s">
        <v>9263</v>
      </c>
      <c r="U7039" t="s">
        <v>9283</v>
      </c>
      <c r="V7039" t="str" cm="1">
        <f t="array" ref="V7039">_xlfn.IFS(Hospital_Emergency_Room_Data[[#This Row],[Day]]&lt;=10,"Start(1-10)",Hospital_Emergency_Room_Data[[#This Row],[Day]]&lt;=20,"Middle(11-20)",Hospital_Emergency_Room_Data[[#This Row],[Day]]&gt;20,"End(21-30)")</f>
        <v>Start(1-10)</v>
      </c>
    </row>
    <row r="7040" spans="1:22">
      <c r="A7040">
        <v>625471514</v>
      </c>
      <c r="B7040" t="s">
        <v>7040</v>
      </c>
      <c r="C7040" s="1">
        <v>45247</v>
      </c>
      <c r="D7040" t="str">
        <f>TEXT(Hospital_Emergency_Room_Data[[#This Row],[Patient Admission Date]],"mmm")</f>
        <v>Nov</v>
      </c>
      <c r="E7040">
        <f>YEAR(Hospital_Emergency_Room_Data[[#This Row],[Patient Admission Date]])</f>
        <v>2023</v>
      </c>
      <c r="F7040" s="2">
        <v>0.29722222222222222</v>
      </c>
      <c r="G7040" s="8" t="str">
        <f>TEXT(Hospital_Emergency_Room_Data[[#This Row],[Patient Admission Date]],"dddd")</f>
        <v>Friday</v>
      </c>
      <c r="H7040" t="s">
        <v>41</v>
      </c>
      <c r="I7040">
        <v>55</v>
      </c>
      <c r="J7040" s="5" t="s">
        <v>9219</v>
      </c>
      <c r="K7040" t="s">
        <v>8</v>
      </c>
      <c r="L7040" t="s">
        <v>16</v>
      </c>
      <c r="M7040" t="s">
        <v>9210</v>
      </c>
      <c r="N7040">
        <v>0</v>
      </c>
      <c r="O7040">
        <v>51</v>
      </c>
      <c r="P7040" t="s">
        <v>9225</v>
      </c>
      <c r="Q7040">
        <v>17</v>
      </c>
      <c r="R7040">
        <v>7</v>
      </c>
      <c r="S7040" t="s">
        <v>9255</v>
      </c>
      <c r="T7040" t="s">
        <v>9262</v>
      </c>
      <c r="U7040" t="s">
        <v>9283</v>
      </c>
      <c r="V7040" t="str" cm="1">
        <f t="array" ref="V7040">_xlfn.IFS(Hospital_Emergency_Room_Data[[#This Row],[Day]]&lt;=10,"Start(1-10)",Hospital_Emergency_Room_Data[[#This Row],[Day]]&lt;=20,"Middle(11-20)",Hospital_Emergency_Room_Data[[#This Row],[Day]]&gt;20,"End(21-30)")</f>
        <v>Middle(11-20)</v>
      </c>
    </row>
    <row r="7041" spans="1:22">
      <c r="A7041">
        <v>360053720</v>
      </c>
      <c r="B7041" t="s">
        <v>7041</v>
      </c>
      <c r="C7041" s="1">
        <v>45493</v>
      </c>
      <c r="D7041" t="str">
        <f>TEXT(Hospital_Emergency_Room_Data[[#This Row],[Patient Admission Date]],"mmm")</f>
        <v>Jul</v>
      </c>
      <c r="E7041">
        <f>YEAR(Hospital_Emergency_Room_Data[[#This Row],[Patient Admission Date]])</f>
        <v>2024</v>
      </c>
      <c r="F7041" s="2">
        <v>0</v>
      </c>
      <c r="G7041" s="8" t="str">
        <f>TEXT(Hospital_Emergency_Room_Data[[#This Row],[Patient Admission Date]],"dddd")</f>
        <v>Saturday</v>
      </c>
      <c r="H7041" t="s">
        <v>41</v>
      </c>
      <c r="I7041">
        <v>22</v>
      </c>
      <c r="J7041" s="5" t="s">
        <v>9220</v>
      </c>
      <c r="K7041" t="s">
        <v>8</v>
      </c>
      <c r="L7041" t="s">
        <v>16</v>
      </c>
      <c r="M7041" t="s">
        <v>9210</v>
      </c>
      <c r="N7041">
        <v>1</v>
      </c>
      <c r="O7041">
        <v>15</v>
      </c>
      <c r="P7041" t="s">
        <v>9226</v>
      </c>
      <c r="Q7041">
        <v>20</v>
      </c>
      <c r="R7041">
        <v>0</v>
      </c>
      <c r="S7041" t="s">
        <v>9258</v>
      </c>
      <c r="T7041" t="s">
        <v>9262</v>
      </c>
      <c r="U7041" t="s">
        <v>9282</v>
      </c>
      <c r="V7041" t="str" cm="1">
        <f t="array" ref="V7041">_xlfn.IFS(Hospital_Emergency_Room_Data[[#This Row],[Day]]&lt;=10,"Start(1-10)",Hospital_Emergency_Room_Data[[#This Row],[Day]]&lt;=20,"Middle(11-20)",Hospital_Emergency_Room_Data[[#This Row],[Day]]&gt;20,"End(21-30)")</f>
        <v>Middle(11-20)</v>
      </c>
    </row>
    <row r="7042" spans="1:22">
      <c r="A7042">
        <v>265412620</v>
      </c>
      <c r="B7042" t="s">
        <v>7042</v>
      </c>
      <c r="C7042" s="1">
        <v>45216</v>
      </c>
      <c r="D7042" t="str">
        <f>TEXT(Hospital_Emergency_Room_Data[[#This Row],[Patient Admission Date]],"mmm")</f>
        <v>Oct</v>
      </c>
      <c r="E7042">
        <f>YEAR(Hospital_Emergency_Room_Data[[#This Row],[Patient Admission Date]])</f>
        <v>2023</v>
      </c>
      <c r="F7042" s="2">
        <v>0.75138888888888888</v>
      </c>
      <c r="G7042" s="8" t="str">
        <f>TEXT(Hospital_Emergency_Room_Data[[#This Row],[Patient Admission Date]],"dddd")</f>
        <v>Tuesday</v>
      </c>
      <c r="H7042" t="s">
        <v>41</v>
      </c>
      <c r="I7042">
        <v>76</v>
      </c>
      <c r="J7042" s="5" t="s">
        <v>9222</v>
      </c>
      <c r="K7042" t="s">
        <v>8</v>
      </c>
      <c r="L7042" t="s">
        <v>16</v>
      </c>
      <c r="M7042" t="s">
        <v>9210</v>
      </c>
      <c r="N7042">
        <v>1</v>
      </c>
      <c r="O7042">
        <v>23</v>
      </c>
      <c r="P7042" t="s">
        <v>9226</v>
      </c>
      <c r="Q7042">
        <v>17</v>
      </c>
      <c r="R7042">
        <v>18</v>
      </c>
      <c r="S7042" t="s">
        <v>9256</v>
      </c>
      <c r="T7042" t="s">
        <v>9262</v>
      </c>
      <c r="U7042" t="s">
        <v>9282</v>
      </c>
      <c r="V7042" t="str" cm="1">
        <f t="array" ref="V7042">_xlfn.IFS(Hospital_Emergency_Room_Data[[#This Row],[Day]]&lt;=10,"Start(1-10)",Hospital_Emergency_Room_Data[[#This Row],[Day]]&lt;=20,"Middle(11-20)",Hospital_Emergency_Room_Data[[#This Row],[Day]]&gt;20,"End(21-30)")</f>
        <v>Middle(11-20)</v>
      </c>
    </row>
    <row r="7043" spans="1:22">
      <c r="A7043">
        <v>472976207</v>
      </c>
      <c r="B7043" t="s">
        <v>7043</v>
      </c>
      <c r="C7043" s="1">
        <v>45053</v>
      </c>
      <c r="D7043" t="str">
        <f>TEXT(Hospital_Emergency_Room_Data[[#This Row],[Patient Admission Date]],"mmm")</f>
        <v>May</v>
      </c>
      <c r="E7043">
        <f>YEAR(Hospital_Emergency_Room_Data[[#This Row],[Patient Admission Date]])</f>
        <v>2023</v>
      </c>
      <c r="F7043" s="2">
        <v>0.46805555555555556</v>
      </c>
      <c r="G7043" s="8" t="str">
        <f>TEXT(Hospital_Emergency_Room_Data[[#This Row],[Patient Admission Date]],"dddd")</f>
        <v>Sunday</v>
      </c>
      <c r="H7043" t="s">
        <v>41</v>
      </c>
      <c r="I7043">
        <v>31</v>
      </c>
      <c r="J7043" s="5" t="s">
        <v>9223</v>
      </c>
      <c r="K7043" t="s">
        <v>8</v>
      </c>
      <c r="L7043" t="s">
        <v>16</v>
      </c>
      <c r="M7043" t="s">
        <v>9210</v>
      </c>
      <c r="N7043">
        <v>1</v>
      </c>
      <c r="O7043">
        <v>59</v>
      </c>
      <c r="P7043" t="s">
        <v>9225</v>
      </c>
      <c r="Q7043">
        <v>7</v>
      </c>
      <c r="R7043">
        <v>11</v>
      </c>
      <c r="S7043" t="s">
        <v>9255</v>
      </c>
      <c r="T7043" t="s">
        <v>9263</v>
      </c>
      <c r="U7043" t="s">
        <v>9283</v>
      </c>
      <c r="V7043" t="str" cm="1">
        <f t="array" ref="V7043">_xlfn.IFS(Hospital_Emergency_Room_Data[[#This Row],[Day]]&lt;=10,"Start(1-10)",Hospital_Emergency_Room_Data[[#This Row],[Day]]&lt;=20,"Middle(11-20)",Hospital_Emergency_Room_Data[[#This Row],[Day]]&gt;20,"End(21-30)")</f>
        <v>Start(1-10)</v>
      </c>
    </row>
    <row r="7044" spans="1:22">
      <c r="A7044">
        <v>540077543</v>
      </c>
      <c r="B7044" t="s">
        <v>7044</v>
      </c>
      <c r="C7044" s="1">
        <v>45345</v>
      </c>
      <c r="D7044" t="str">
        <f>TEXT(Hospital_Emergency_Room_Data[[#This Row],[Patient Admission Date]],"mmm")</f>
        <v>Feb</v>
      </c>
      <c r="E7044">
        <f>YEAR(Hospital_Emergency_Room_Data[[#This Row],[Patient Admission Date]])</f>
        <v>2024</v>
      </c>
      <c r="F7044" s="2">
        <v>0.84444444444444444</v>
      </c>
      <c r="G7044" s="8" t="str">
        <f>TEXT(Hospital_Emergency_Room_Data[[#This Row],[Patient Admission Date]],"dddd")</f>
        <v>Friday</v>
      </c>
      <c r="H7044" t="s">
        <v>41</v>
      </c>
      <c r="I7044">
        <v>54</v>
      </c>
      <c r="J7044" s="5" t="s">
        <v>9219</v>
      </c>
      <c r="K7044" t="s">
        <v>8</v>
      </c>
      <c r="L7044" t="s">
        <v>16</v>
      </c>
      <c r="M7044" t="s">
        <v>9210</v>
      </c>
      <c r="N7044">
        <v>1</v>
      </c>
      <c r="O7044">
        <v>60</v>
      </c>
      <c r="P7044" t="s">
        <v>9225</v>
      </c>
      <c r="Q7044">
        <v>23</v>
      </c>
      <c r="R7044">
        <v>20</v>
      </c>
      <c r="S7044" t="s">
        <v>9256</v>
      </c>
      <c r="T7044" t="s">
        <v>9264</v>
      </c>
      <c r="U7044" t="s">
        <v>9283</v>
      </c>
      <c r="V7044" t="str" cm="1">
        <f t="array" ref="V7044">_xlfn.IFS(Hospital_Emergency_Room_Data[[#This Row],[Day]]&lt;=10,"Start(1-10)",Hospital_Emergency_Room_Data[[#This Row],[Day]]&lt;=20,"Middle(11-20)",Hospital_Emergency_Room_Data[[#This Row],[Day]]&gt;20,"End(21-30)")</f>
        <v>End(21-30)</v>
      </c>
    </row>
    <row r="7045" spans="1:22">
      <c r="A7045">
        <v>186487416</v>
      </c>
      <c r="B7045" t="s">
        <v>7045</v>
      </c>
      <c r="C7045" s="1">
        <v>45489</v>
      </c>
      <c r="D7045" t="str">
        <f>TEXT(Hospital_Emergency_Room_Data[[#This Row],[Patient Admission Date]],"mmm")</f>
        <v>Jul</v>
      </c>
      <c r="E7045">
        <f>YEAR(Hospital_Emergency_Room_Data[[#This Row],[Patient Admission Date]])</f>
        <v>2024</v>
      </c>
      <c r="F7045" s="2">
        <v>0.13333333333333333</v>
      </c>
      <c r="G7045" s="8" t="str">
        <f>TEXT(Hospital_Emergency_Room_Data[[#This Row],[Patient Admission Date]],"dddd")</f>
        <v>Tuesday</v>
      </c>
      <c r="H7045" t="s">
        <v>41</v>
      </c>
      <c r="I7045">
        <v>7</v>
      </c>
      <c r="J7045" s="5" t="s">
        <v>9221</v>
      </c>
      <c r="K7045" t="s">
        <v>8</v>
      </c>
      <c r="L7045" t="s">
        <v>16</v>
      </c>
      <c r="M7045" t="s">
        <v>9210</v>
      </c>
      <c r="N7045">
        <v>3</v>
      </c>
      <c r="O7045">
        <v>24</v>
      </c>
      <c r="P7045" t="s">
        <v>9226</v>
      </c>
      <c r="Q7045">
        <v>16</v>
      </c>
      <c r="R7045">
        <v>3</v>
      </c>
      <c r="S7045" t="s">
        <v>9258</v>
      </c>
      <c r="T7045" t="s">
        <v>9262</v>
      </c>
      <c r="U7045" t="s">
        <v>9282</v>
      </c>
      <c r="V7045" t="str" cm="1">
        <f t="array" ref="V7045">_xlfn.IFS(Hospital_Emergency_Room_Data[[#This Row],[Day]]&lt;=10,"Start(1-10)",Hospital_Emergency_Room_Data[[#This Row],[Day]]&lt;=20,"Middle(11-20)",Hospital_Emergency_Room_Data[[#This Row],[Day]]&gt;20,"End(21-30)")</f>
        <v>Middle(11-20)</v>
      </c>
    </row>
    <row r="7046" spans="1:22">
      <c r="A7046">
        <v>811134461</v>
      </c>
      <c r="B7046" t="s">
        <v>7046</v>
      </c>
      <c r="C7046" s="1">
        <v>45052</v>
      </c>
      <c r="D7046" t="str">
        <f>TEXT(Hospital_Emergency_Room_Data[[#This Row],[Patient Admission Date]],"mmm")</f>
        <v>May</v>
      </c>
      <c r="E7046">
        <f>YEAR(Hospital_Emergency_Room_Data[[#This Row],[Patient Admission Date]])</f>
        <v>2023</v>
      </c>
      <c r="F7046" s="2">
        <v>0.75138888888888888</v>
      </c>
      <c r="G7046" s="8" t="str">
        <f>TEXT(Hospital_Emergency_Room_Data[[#This Row],[Patient Admission Date]],"dddd")</f>
        <v>Saturday</v>
      </c>
      <c r="H7046" t="s">
        <v>41</v>
      </c>
      <c r="I7046">
        <v>45</v>
      </c>
      <c r="J7046" s="5" t="s">
        <v>9219</v>
      </c>
      <c r="K7046" t="s">
        <v>8</v>
      </c>
      <c r="L7046" t="s">
        <v>16</v>
      </c>
      <c r="M7046" t="s">
        <v>9210</v>
      </c>
      <c r="N7046">
        <v>3</v>
      </c>
      <c r="O7046">
        <v>16</v>
      </c>
      <c r="P7046" t="s">
        <v>9226</v>
      </c>
      <c r="Q7046">
        <v>6</v>
      </c>
      <c r="R7046">
        <v>18</v>
      </c>
      <c r="S7046" t="s">
        <v>9256</v>
      </c>
      <c r="T7046" t="s">
        <v>9263</v>
      </c>
      <c r="U7046" t="s">
        <v>9282</v>
      </c>
      <c r="V7046" t="str" cm="1">
        <f t="array" ref="V7046">_xlfn.IFS(Hospital_Emergency_Room_Data[[#This Row],[Day]]&lt;=10,"Start(1-10)",Hospital_Emergency_Room_Data[[#This Row],[Day]]&lt;=20,"Middle(11-20)",Hospital_Emergency_Room_Data[[#This Row],[Day]]&gt;20,"End(21-30)")</f>
        <v>Start(1-10)</v>
      </c>
    </row>
    <row r="7047" spans="1:22">
      <c r="A7047">
        <v>496475279</v>
      </c>
      <c r="B7047" t="s">
        <v>7047</v>
      </c>
      <c r="C7047" s="1">
        <v>45190</v>
      </c>
      <c r="D7047" t="str">
        <f>TEXT(Hospital_Emergency_Room_Data[[#This Row],[Patient Admission Date]],"mmm")</f>
        <v>Sep</v>
      </c>
      <c r="E7047">
        <f>YEAR(Hospital_Emergency_Room_Data[[#This Row],[Patient Admission Date]])</f>
        <v>2023</v>
      </c>
      <c r="F7047" s="2">
        <v>0.62708333333333333</v>
      </c>
      <c r="G7047" s="8" t="str">
        <f>TEXT(Hospital_Emergency_Room_Data[[#This Row],[Patient Admission Date]],"dddd")</f>
        <v>Thursday</v>
      </c>
      <c r="H7047" t="s">
        <v>41</v>
      </c>
      <c r="I7047">
        <v>73</v>
      </c>
      <c r="J7047" s="5" t="s">
        <v>9222</v>
      </c>
      <c r="K7047" t="s">
        <v>8</v>
      </c>
      <c r="L7047" t="s">
        <v>16</v>
      </c>
      <c r="M7047" t="s">
        <v>9210</v>
      </c>
      <c r="N7047">
        <v>4</v>
      </c>
      <c r="O7047">
        <v>40</v>
      </c>
      <c r="P7047" t="s">
        <v>9225</v>
      </c>
      <c r="Q7047">
        <v>21</v>
      </c>
      <c r="R7047">
        <v>15</v>
      </c>
      <c r="S7047" t="s">
        <v>9257</v>
      </c>
      <c r="T7047" t="s">
        <v>9262</v>
      </c>
      <c r="U7047" t="s">
        <v>9300</v>
      </c>
      <c r="V7047" t="str" cm="1">
        <f t="array" ref="V7047">_xlfn.IFS(Hospital_Emergency_Room_Data[[#This Row],[Day]]&lt;=10,"Start(1-10)",Hospital_Emergency_Room_Data[[#This Row],[Day]]&lt;=20,"Middle(11-20)",Hospital_Emergency_Room_Data[[#This Row],[Day]]&gt;20,"End(21-30)")</f>
        <v>End(21-30)</v>
      </c>
    </row>
    <row r="7048" spans="1:22">
      <c r="A7048">
        <v>228410095</v>
      </c>
      <c r="B7048" t="s">
        <v>7048</v>
      </c>
      <c r="C7048" s="1">
        <v>45453</v>
      </c>
      <c r="D7048" t="str">
        <f>TEXT(Hospital_Emergency_Room_Data[[#This Row],[Patient Admission Date]],"mmm")</f>
        <v>Jun</v>
      </c>
      <c r="E7048">
        <f>YEAR(Hospital_Emergency_Room_Data[[#This Row],[Patient Admission Date]])</f>
        <v>2024</v>
      </c>
      <c r="F7048" s="2">
        <v>0.84444444444444444</v>
      </c>
      <c r="G7048" s="8" t="str">
        <f>TEXT(Hospital_Emergency_Room_Data[[#This Row],[Patient Admission Date]],"dddd")</f>
        <v>Monday</v>
      </c>
      <c r="H7048" t="s">
        <v>41</v>
      </c>
      <c r="I7048">
        <v>74</v>
      </c>
      <c r="J7048" s="5" t="s">
        <v>9222</v>
      </c>
      <c r="K7048" t="s">
        <v>8</v>
      </c>
      <c r="L7048" t="s">
        <v>16</v>
      </c>
      <c r="M7048" t="s">
        <v>9210</v>
      </c>
      <c r="N7048">
        <v>4</v>
      </c>
      <c r="O7048">
        <v>32</v>
      </c>
      <c r="P7048" t="s">
        <v>9225</v>
      </c>
      <c r="Q7048">
        <v>10</v>
      </c>
      <c r="R7048">
        <v>20</v>
      </c>
      <c r="S7048" t="s">
        <v>9256</v>
      </c>
      <c r="T7048" t="s">
        <v>9265</v>
      </c>
      <c r="U7048" t="s">
        <v>9300</v>
      </c>
      <c r="V7048" t="str" cm="1">
        <f t="array" ref="V7048">_xlfn.IFS(Hospital_Emergency_Room_Data[[#This Row],[Day]]&lt;=10,"Start(1-10)",Hospital_Emergency_Room_Data[[#This Row],[Day]]&lt;=20,"Middle(11-20)",Hospital_Emergency_Room_Data[[#This Row],[Day]]&gt;20,"End(21-30)")</f>
        <v>Start(1-10)</v>
      </c>
    </row>
    <row r="7049" spans="1:22">
      <c r="A7049">
        <v>129258655</v>
      </c>
      <c r="B7049" t="s">
        <v>7049</v>
      </c>
      <c r="C7049" s="1">
        <v>45497</v>
      </c>
      <c r="D7049" t="str">
        <f>TEXT(Hospital_Emergency_Room_Data[[#This Row],[Patient Admission Date]],"mmm")</f>
        <v>Jul</v>
      </c>
      <c r="E7049">
        <f>YEAR(Hospital_Emergency_Room_Data[[#This Row],[Patient Admission Date]])</f>
        <v>2024</v>
      </c>
      <c r="F7049" s="2">
        <v>0.76736111111111116</v>
      </c>
      <c r="G7049" s="8" t="str">
        <f>TEXT(Hospital_Emergency_Room_Data[[#This Row],[Patient Admission Date]],"dddd")</f>
        <v>Wednesday</v>
      </c>
      <c r="H7049" t="s">
        <v>41</v>
      </c>
      <c r="I7049">
        <v>73</v>
      </c>
      <c r="J7049" s="5" t="s">
        <v>9222</v>
      </c>
      <c r="K7049" t="s">
        <v>8</v>
      </c>
      <c r="L7049" t="s">
        <v>16</v>
      </c>
      <c r="M7049" t="s">
        <v>9210</v>
      </c>
      <c r="N7049">
        <v>5</v>
      </c>
      <c r="O7049">
        <v>19</v>
      </c>
      <c r="P7049" t="s">
        <v>9226</v>
      </c>
      <c r="Q7049">
        <v>24</v>
      </c>
      <c r="R7049">
        <v>18</v>
      </c>
      <c r="S7049" t="s">
        <v>9256</v>
      </c>
      <c r="T7049" t="s">
        <v>9264</v>
      </c>
      <c r="U7049" t="s">
        <v>9282</v>
      </c>
      <c r="V7049" t="str" cm="1">
        <f t="array" ref="V7049">_xlfn.IFS(Hospital_Emergency_Room_Data[[#This Row],[Day]]&lt;=10,"Start(1-10)",Hospital_Emergency_Room_Data[[#This Row],[Day]]&lt;=20,"Middle(11-20)",Hospital_Emergency_Room_Data[[#This Row],[Day]]&gt;20,"End(21-30)")</f>
        <v>End(21-30)</v>
      </c>
    </row>
    <row r="7050" spans="1:22">
      <c r="A7050">
        <v>415283023</v>
      </c>
      <c r="B7050" t="s">
        <v>7050</v>
      </c>
      <c r="C7050" s="1">
        <v>45169</v>
      </c>
      <c r="D7050" t="str">
        <f>TEXT(Hospital_Emergency_Room_Data[[#This Row],[Patient Admission Date]],"mmm")</f>
        <v>Aug</v>
      </c>
      <c r="E7050">
        <f>YEAR(Hospital_Emergency_Room_Data[[#This Row],[Patient Admission Date]])</f>
        <v>2023</v>
      </c>
      <c r="F7050" s="2">
        <v>0.80833333333333335</v>
      </c>
      <c r="G7050" s="8" t="str">
        <f>TEXT(Hospital_Emergency_Room_Data[[#This Row],[Patient Admission Date]],"dddd")</f>
        <v>Thursday</v>
      </c>
      <c r="H7050" t="s">
        <v>41</v>
      </c>
      <c r="I7050">
        <v>48</v>
      </c>
      <c r="J7050" s="5" t="s">
        <v>9219</v>
      </c>
      <c r="K7050" t="s">
        <v>8</v>
      </c>
      <c r="L7050" t="s">
        <v>16</v>
      </c>
      <c r="M7050" t="s">
        <v>9210</v>
      </c>
      <c r="N7050">
        <v>5</v>
      </c>
      <c r="O7050">
        <v>47</v>
      </c>
      <c r="P7050" t="s">
        <v>9225</v>
      </c>
      <c r="Q7050">
        <v>31</v>
      </c>
      <c r="R7050">
        <v>19</v>
      </c>
      <c r="S7050" t="s">
        <v>9256</v>
      </c>
      <c r="T7050" t="s">
        <v>9264</v>
      </c>
      <c r="U7050" t="s">
        <v>9283</v>
      </c>
      <c r="V7050" t="str" cm="1">
        <f t="array" ref="V7050">_xlfn.IFS(Hospital_Emergency_Room_Data[[#This Row],[Day]]&lt;=10,"Start(1-10)",Hospital_Emergency_Room_Data[[#This Row],[Day]]&lt;=20,"Middle(11-20)",Hospital_Emergency_Room_Data[[#This Row],[Day]]&gt;20,"End(21-30)")</f>
        <v>End(21-30)</v>
      </c>
    </row>
    <row r="7051" spans="1:22">
      <c r="A7051">
        <v>891367946</v>
      </c>
      <c r="B7051" t="s">
        <v>7051</v>
      </c>
      <c r="C7051" s="1">
        <v>45231</v>
      </c>
      <c r="D7051" t="str">
        <f>TEXT(Hospital_Emergency_Room_Data[[#This Row],[Patient Admission Date]],"mmm")</f>
        <v>Nov</v>
      </c>
      <c r="E7051">
        <f>YEAR(Hospital_Emergency_Room_Data[[#This Row],[Patient Admission Date]])</f>
        <v>2023</v>
      </c>
      <c r="F7051" s="2">
        <v>0.77083333333333337</v>
      </c>
      <c r="G7051" s="8" t="str">
        <f>TEXT(Hospital_Emergency_Room_Data[[#This Row],[Patient Admission Date]],"dddd")</f>
        <v>Wednesday</v>
      </c>
      <c r="H7051" t="s">
        <v>41</v>
      </c>
      <c r="I7051">
        <v>6</v>
      </c>
      <c r="J7051" s="5" t="s">
        <v>9221</v>
      </c>
      <c r="K7051" t="s">
        <v>8</v>
      </c>
      <c r="L7051" t="s">
        <v>16</v>
      </c>
      <c r="M7051" t="s">
        <v>9210</v>
      </c>
      <c r="N7051">
        <v>6</v>
      </c>
      <c r="O7051">
        <v>21</v>
      </c>
      <c r="P7051" t="s">
        <v>9226</v>
      </c>
      <c r="Q7051">
        <v>1</v>
      </c>
      <c r="R7051">
        <v>18</v>
      </c>
      <c r="S7051" t="s">
        <v>9256</v>
      </c>
      <c r="T7051" t="s">
        <v>9263</v>
      </c>
      <c r="U7051" t="s">
        <v>9282</v>
      </c>
      <c r="V7051" t="str" cm="1">
        <f t="array" ref="V7051">_xlfn.IFS(Hospital_Emergency_Room_Data[[#This Row],[Day]]&lt;=10,"Start(1-10)",Hospital_Emergency_Room_Data[[#This Row],[Day]]&lt;=20,"Middle(11-20)",Hospital_Emergency_Room_Data[[#This Row],[Day]]&gt;20,"End(21-30)")</f>
        <v>Start(1-10)</v>
      </c>
    </row>
    <row r="7052" spans="1:22">
      <c r="A7052">
        <v>843764020</v>
      </c>
      <c r="B7052" t="s">
        <v>7052</v>
      </c>
      <c r="C7052" s="1">
        <v>45313</v>
      </c>
      <c r="D7052" t="str">
        <f>TEXT(Hospital_Emergency_Room_Data[[#This Row],[Patient Admission Date]],"mmm")</f>
        <v>Jan</v>
      </c>
      <c r="E7052">
        <f>YEAR(Hospital_Emergency_Room_Data[[#This Row],[Patient Admission Date]])</f>
        <v>2024</v>
      </c>
      <c r="F7052" s="2">
        <v>0.14930555555555555</v>
      </c>
      <c r="G7052" s="8" t="str">
        <f>TEXT(Hospital_Emergency_Room_Data[[#This Row],[Patient Admission Date]],"dddd")</f>
        <v>Monday</v>
      </c>
      <c r="H7052" t="s">
        <v>41</v>
      </c>
      <c r="I7052">
        <v>79</v>
      </c>
      <c r="J7052" s="5" t="s">
        <v>9222</v>
      </c>
      <c r="K7052" t="s">
        <v>8</v>
      </c>
      <c r="L7052" t="s">
        <v>16</v>
      </c>
      <c r="M7052" t="s">
        <v>9210</v>
      </c>
      <c r="N7052">
        <v>7</v>
      </c>
      <c r="O7052">
        <v>14</v>
      </c>
      <c r="P7052" t="s">
        <v>9226</v>
      </c>
      <c r="Q7052">
        <v>22</v>
      </c>
      <c r="R7052">
        <v>3</v>
      </c>
      <c r="S7052" t="s">
        <v>9258</v>
      </c>
      <c r="T7052" t="s">
        <v>9264</v>
      </c>
      <c r="U7052" t="s">
        <v>9282</v>
      </c>
      <c r="V7052" t="str" cm="1">
        <f t="array" ref="V7052">_xlfn.IFS(Hospital_Emergency_Room_Data[[#This Row],[Day]]&lt;=10,"Start(1-10)",Hospital_Emergency_Room_Data[[#This Row],[Day]]&lt;=20,"Middle(11-20)",Hospital_Emergency_Room_Data[[#This Row],[Day]]&gt;20,"End(21-30)")</f>
        <v>End(21-30)</v>
      </c>
    </row>
    <row r="7053" spans="1:22">
      <c r="A7053">
        <v>168197400</v>
      </c>
      <c r="B7053" t="s">
        <v>7053</v>
      </c>
      <c r="C7053" s="1">
        <v>45159</v>
      </c>
      <c r="D7053" t="str">
        <f>TEXT(Hospital_Emergency_Room_Data[[#This Row],[Patient Admission Date]],"mmm")</f>
        <v>Aug</v>
      </c>
      <c r="E7053">
        <f>YEAR(Hospital_Emergency_Room_Data[[#This Row],[Patient Admission Date]])</f>
        <v>2023</v>
      </c>
      <c r="F7053" s="2">
        <v>0.40763888888888888</v>
      </c>
      <c r="G7053" s="8" t="str">
        <f>TEXT(Hospital_Emergency_Room_Data[[#This Row],[Patient Admission Date]],"dddd")</f>
        <v>Monday</v>
      </c>
      <c r="H7053" t="s">
        <v>41</v>
      </c>
      <c r="I7053">
        <v>49</v>
      </c>
      <c r="J7053" s="5" t="s">
        <v>9219</v>
      </c>
      <c r="K7053" t="s">
        <v>8</v>
      </c>
      <c r="L7053" t="s">
        <v>16</v>
      </c>
      <c r="M7053" t="s">
        <v>9210</v>
      </c>
      <c r="N7053">
        <v>8</v>
      </c>
      <c r="O7053">
        <v>43</v>
      </c>
      <c r="P7053" t="s">
        <v>9225</v>
      </c>
      <c r="Q7053">
        <v>21</v>
      </c>
      <c r="R7053">
        <v>9</v>
      </c>
      <c r="S7053" t="s">
        <v>9255</v>
      </c>
      <c r="T7053" t="s">
        <v>9262</v>
      </c>
      <c r="U7053" t="s">
        <v>9300</v>
      </c>
      <c r="V7053" t="str" cm="1">
        <f t="array" ref="V7053">_xlfn.IFS(Hospital_Emergency_Room_Data[[#This Row],[Day]]&lt;=10,"Start(1-10)",Hospital_Emergency_Room_Data[[#This Row],[Day]]&lt;=20,"Middle(11-20)",Hospital_Emergency_Room_Data[[#This Row],[Day]]&gt;20,"End(21-30)")</f>
        <v>End(21-30)</v>
      </c>
    </row>
    <row r="7054" spans="1:22">
      <c r="A7054">
        <v>566419643</v>
      </c>
      <c r="B7054" t="s">
        <v>7054</v>
      </c>
      <c r="C7054" s="1">
        <v>45311</v>
      </c>
      <c r="D7054" t="str">
        <f>TEXT(Hospital_Emergency_Room_Data[[#This Row],[Patient Admission Date]],"mmm")</f>
        <v>Jan</v>
      </c>
      <c r="E7054">
        <f>YEAR(Hospital_Emergency_Room_Data[[#This Row],[Patient Admission Date]])</f>
        <v>2024</v>
      </c>
      <c r="F7054" s="2">
        <v>0.56805555555555554</v>
      </c>
      <c r="G7054" s="8" t="str">
        <f>TEXT(Hospital_Emergency_Room_Data[[#This Row],[Patient Admission Date]],"dddd")</f>
        <v>Saturday</v>
      </c>
      <c r="H7054" t="s">
        <v>41</v>
      </c>
      <c r="I7054">
        <v>49</v>
      </c>
      <c r="J7054" s="5" t="s">
        <v>9219</v>
      </c>
      <c r="K7054" t="s">
        <v>8</v>
      </c>
      <c r="L7054" t="s">
        <v>16</v>
      </c>
      <c r="M7054" t="s">
        <v>9210</v>
      </c>
      <c r="N7054">
        <v>9</v>
      </c>
      <c r="O7054">
        <v>45</v>
      </c>
      <c r="P7054" t="s">
        <v>9225</v>
      </c>
      <c r="Q7054">
        <v>20</v>
      </c>
      <c r="R7054">
        <v>13</v>
      </c>
      <c r="S7054" t="s">
        <v>9257</v>
      </c>
      <c r="T7054" t="s">
        <v>9262</v>
      </c>
      <c r="U7054" t="s">
        <v>9300</v>
      </c>
      <c r="V7054" t="str" cm="1">
        <f t="array" ref="V7054">_xlfn.IFS(Hospital_Emergency_Room_Data[[#This Row],[Day]]&lt;=10,"Start(1-10)",Hospital_Emergency_Room_Data[[#This Row],[Day]]&lt;=20,"Middle(11-20)",Hospital_Emergency_Room_Data[[#This Row],[Day]]&gt;20,"End(21-30)")</f>
        <v>Middle(11-20)</v>
      </c>
    </row>
    <row r="7055" spans="1:22">
      <c r="A7055">
        <v>426820991</v>
      </c>
      <c r="B7055" t="s">
        <v>7055</v>
      </c>
      <c r="C7055" s="1">
        <v>45592</v>
      </c>
      <c r="D7055" t="str">
        <f>TEXT(Hospital_Emergency_Room_Data[[#This Row],[Patient Admission Date]],"mmm")</f>
        <v>Oct</v>
      </c>
      <c r="E7055">
        <f>YEAR(Hospital_Emergency_Room_Data[[#This Row],[Patient Admission Date]])</f>
        <v>2024</v>
      </c>
      <c r="F7055" s="2">
        <v>1.3888888888888888E-2</v>
      </c>
      <c r="G7055" s="8" t="str">
        <f>TEXT(Hospital_Emergency_Room_Data[[#This Row],[Patient Admission Date]],"dddd")</f>
        <v>Sunday</v>
      </c>
      <c r="H7055" t="s">
        <v>41</v>
      </c>
      <c r="I7055">
        <v>7</v>
      </c>
      <c r="J7055" s="5" t="s">
        <v>9221</v>
      </c>
      <c r="K7055" t="s">
        <v>8</v>
      </c>
      <c r="L7055" t="s">
        <v>16</v>
      </c>
      <c r="M7055" t="s">
        <v>9210</v>
      </c>
      <c r="N7055">
        <v>10</v>
      </c>
      <c r="O7055">
        <v>31</v>
      </c>
      <c r="P7055" t="s">
        <v>9225</v>
      </c>
      <c r="Q7055">
        <v>27</v>
      </c>
      <c r="R7055">
        <v>0</v>
      </c>
      <c r="S7055" t="s">
        <v>9258</v>
      </c>
      <c r="T7055" t="s">
        <v>9264</v>
      </c>
      <c r="U7055" t="s">
        <v>9300</v>
      </c>
      <c r="V7055" t="str" cm="1">
        <f t="array" ref="V7055">_xlfn.IFS(Hospital_Emergency_Room_Data[[#This Row],[Day]]&lt;=10,"Start(1-10)",Hospital_Emergency_Room_Data[[#This Row],[Day]]&lt;=20,"Middle(11-20)",Hospital_Emergency_Room_Data[[#This Row],[Day]]&gt;20,"End(21-30)")</f>
        <v>End(21-30)</v>
      </c>
    </row>
    <row r="7056" spans="1:22">
      <c r="A7056">
        <v>115727138</v>
      </c>
      <c r="B7056" t="s">
        <v>7056</v>
      </c>
      <c r="C7056" s="1">
        <v>45404</v>
      </c>
      <c r="D7056" t="str">
        <f>TEXT(Hospital_Emergency_Room_Data[[#This Row],[Patient Admission Date]],"mmm")</f>
        <v>Apr</v>
      </c>
      <c r="E7056">
        <f>YEAR(Hospital_Emergency_Room_Data[[#This Row],[Patient Admission Date]])</f>
        <v>2024</v>
      </c>
      <c r="F7056" s="2">
        <v>0.7729166666666667</v>
      </c>
      <c r="G7056" s="8" t="str">
        <f>TEXT(Hospital_Emergency_Room_Data[[#This Row],[Patient Admission Date]],"dddd")</f>
        <v>Monday</v>
      </c>
      <c r="H7056" t="s">
        <v>41</v>
      </c>
      <c r="I7056">
        <v>21</v>
      </c>
      <c r="J7056" s="5" t="s">
        <v>9220</v>
      </c>
      <c r="K7056" t="s">
        <v>8</v>
      </c>
      <c r="L7056" t="s">
        <v>16</v>
      </c>
      <c r="M7056" t="s">
        <v>9210</v>
      </c>
      <c r="N7056">
        <v>10</v>
      </c>
      <c r="O7056">
        <v>18</v>
      </c>
      <c r="P7056" t="s">
        <v>9226</v>
      </c>
      <c r="Q7056">
        <v>22</v>
      </c>
      <c r="R7056">
        <v>18</v>
      </c>
      <c r="S7056" t="s">
        <v>9256</v>
      </c>
      <c r="T7056" t="s">
        <v>9264</v>
      </c>
      <c r="U7056" t="s">
        <v>9282</v>
      </c>
      <c r="V7056" t="str" cm="1">
        <f t="array" ref="V7056">_xlfn.IFS(Hospital_Emergency_Room_Data[[#This Row],[Day]]&lt;=10,"Start(1-10)",Hospital_Emergency_Room_Data[[#This Row],[Day]]&lt;=20,"Middle(11-20)",Hospital_Emergency_Room_Data[[#This Row],[Day]]&gt;20,"End(21-30)")</f>
        <v>End(21-30)</v>
      </c>
    </row>
    <row r="7057" spans="1:22">
      <c r="A7057">
        <v>724360175</v>
      </c>
      <c r="B7057" t="s">
        <v>7057</v>
      </c>
      <c r="C7057" s="1">
        <v>45526</v>
      </c>
      <c r="D7057" t="str">
        <f>TEXT(Hospital_Emergency_Room_Data[[#This Row],[Patient Admission Date]],"mmm")</f>
        <v>Aug</v>
      </c>
      <c r="E7057">
        <f>YEAR(Hospital_Emergency_Room_Data[[#This Row],[Patient Admission Date]])</f>
        <v>2024</v>
      </c>
      <c r="F7057" s="2">
        <v>0.34097222222222223</v>
      </c>
      <c r="G7057" s="8" t="str">
        <f>TEXT(Hospital_Emergency_Room_Data[[#This Row],[Patient Admission Date]],"dddd")</f>
        <v>Thursday</v>
      </c>
      <c r="H7057" t="s">
        <v>41</v>
      </c>
      <c r="I7057">
        <v>27</v>
      </c>
      <c r="J7057" s="5" t="s">
        <v>9220</v>
      </c>
      <c r="K7057" t="s">
        <v>8</v>
      </c>
      <c r="L7057" t="s">
        <v>36</v>
      </c>
      <c r="M7057" t="s">
        <v>9210</v>
      </c>
      <c r="O7057">
        <v>36</v>
      </c>
      <c r="P7057" t="s">
        <v>9225</v>
      </c>
      <c r="Q7057">
        <v>22</v>
      </c>
      <c r="R7057">
        <v>8</v>
      </c>
      <c r="S7057" t="s">
        <v>9255</v>
      </c>
      <c r="T7057" t="s">
        <v>9264</v>
      </c>
      <c r="U7057" t="s">
        <v>9300</v>
      </c>
      <c r="V7057" t="str" cm="1">
        <f t="array" ref="V7057">_xlfn.IFS(Hospital_Emergency_Room_Data[[#This Row],[Day]]&lt;=10,"Start(1-10)",Hospital_Emergency_Room_Data[[#This Row],[Day]]&lt;=20,"Middle(11-20)",Hospital_Emergency_Room_Data[[#This Row],[Day]]&gt;20,"End(21-30)")</f>
        <v>End(21-30)</v>
      </c>
    </row>
    <row r="7058" spans="1:22">
      <c r="A7058">
        <v>604926296</v>
      </c>
      <c r="B7058" t="s">
        <v>7058</v>
      </c>
      <c r="C7058" s="1">
        <v>45223</v>
      </c>
      <c r="D7058" t="str">
        <f>TEXT(Hospital_Emergency_Room_Data[[#This Row],[Patient Admission Date]],"mmm")</f>
        <v>Oct</v>
      </c>
      <c r="E7058">
        <f>YEAR(Hospital_Emergency_Room_Data[[#This Row],[Patient Admission Date]])</f>
        <v>2023</v>
      </c>
      <c r="F7058" s="2">
        <v>0.41597222222222224</v>
      </c>
      <c r="G7058" s="8" t="str">
        <f>TEXT(Hospital_Emergency_Room_Data[[#This Row],[Patient Admission Date]],"dddd")</f>
        <v>Tuesday</v>
      </c>
      <c r="H7058" t="s">
        <v>41</v>
      </c>
      <c r="I7058">
        <v>71</v>
      </c>
      <c r="J7058" s="5" t="s">
        <v>9222</v>
      </c>
      <c r="K7058" t="s">
        <v>8</v>
      </c>
      <c r="L7058" t="s">
        <v>36</v>
      </c>
      <c r="M7058" t="s">
        <v>9210</v>
      </c>
      <c r="O7058">
        <v>25</v>
      </c>
      <c r="P7058" t="s">
        <v>9226</v>
      </c>
      <c r="Q7058">
        <v>24</v>
      </c>
      <c r="R7058">
        <v>9</v>
      </c>
      <c r="S7058" t="s">
        <v>9255</v>
      </c>
      <c r="T7058" t="s">
        <v>9264</v>
      </c>
      <c r="U7058" t="s">
        <v>9282</v>
      </c>
      <c r="V7058" t="str" cm="1">
        <f t="array" ref="V7058">_xlfn.IFS(Hospital_Emergency_Room_Data[[#This Row],[Day]]&lt;=10,"Start(1-10)",Hospital_Emergency_Room_Data[[#This Row],[Day]]&lt;=20,"Middle(11-20)",Hospital_Emergency_Room_Data[[#This Row],[Day]]&gt;20,"End(21-30)")</f>
        <v>End(21-30)</v>
      </c>
    </row>
    <row r="7059" spans="1:22">
      <c r="A7059">
        <v>635514215</v>
      </c>
      <c r="B7059" t="s">
        <v>7059</v>
      </c>
      <c r="C7059" s="1">
        <v>45435</v>
      </c>
      <c r="D7059" t="str">
        <f>TEXT(Hospital_Emergency_Room_Data[[#This Row],[Patient Admission Date]],"mmm")</f>
        <v>May</v>
      </c>
      <c r="E7059">
        <f>YEAR(Hospital_Emergency_Room_Data[[#This Row],[Patient Admission Date]])</f>
        <v>2024</v>
      </c>
      <c r="F7059" s="2">
        <v>0.73888888888888893</v>
      </c>
      <c r="G7059" s="8" t="str">
        <f>TEXT(Hospital_Emergency_Room_Data[[#This Row],[Patient Admission Date]],"dddd")</f>
        <v>Thursday</v>
      </c>
      <c r="H7059" t="s">
        <v>41</v>
      </c>
      <c r="I7059">
        <v>16</v>
      </c>
      <c r="J7059" s="5" t="s">
        <v>9220</v>
      </c>
      <c r="K7059" t="s">
        <v>8</v>
      </c>
      <c r="L7059" t="s">
        <v>36</v>
      </c>
      <c r="M7059" t="s">
        <v>9210</v>
      </c>
      <c r="O7059">
        <v>39</v>
      </c>
      <c r="P7059" t="s">
        <v>9225</v>
      </c>
      <c r="Q7059">
        <v>23</v>
      </c>
      <c r="R7059">
        <v>17</v>
      </c>
      <c r="S7059" t="s">
        <v>9257</v>
      </c>
      <c r="T7059" t="s">
        <v>9264</v>
      </c>
      <c r="U7059" t="s">
        <v>9300</v>
      </c>
      <c r="V7059" t="str" cm="1">
        <f t="array" ref="V7059">_xlfn.IFS(Hospital_Emergency_Room_Data[[#This Row],[Day]]&lt;=10,"Start(1-10)",Hospital_Emergency_Room_Data[[#This Row],[Day]]&lt;=20,"Middle(11-20)",Hospital_Emergency_Room_Data[[#This Row],[Day]]&gt;20,"End(21-30)")</f>
        <v>End(21-30)</v>
      </c>
    </row>
    <row r="7060" spans="1:22">
      <c r="A7060">
        <v>714153274</v>
      </c>
      <c r="B7060" t="s">
        <v>7060</v>
      </c>
      <c r="C7060" s="1">
        <v>45087</v>
      </c>
      <c r="D7060" t="str">
        <f>TEXT(Hospital_Emergency_Room_Data[[#This Row],[Patient Admission Date]],"mmm")</f>
        <v>Jun</v>
      </c>
      <c r="E7060">
        <f>YEAR(Hospital_Emergency_Room_Data[[#This Row],[Patient Admission Date]])</f>
        <v>2023</v>
      </c>
      <c r="F7060" s="2">
        <v>0.29791666666666666</v>
      </c>
      <c r="G7060" s="8" t="str">
        <f>TEXT(Hospital_Emergency_Room_Data[[#This Row],[Patient Admission Date]],"dddd")</f>
        <v>Saturday</v>
      </c>
      <c r="H7060" t="s">
        <v>41</v>
      </c>
      <c r="I7060">
        <v>78</v>
      </c>
      <c r="J7060" s="5" t="s">
        <v>9222</v>
      </c>
      <c r="K7060" t="s">
        <v>8</v>
      </c>
      <c r="L7060" t="s">
        <v>36</v>
      </c>
      <c r="M7060" t="s">
        <v>9210</v>
      </c>
      <c r="O7060">
        <v>59</v>
      </c>
      <c r="P7060" t="s">
        <v>9225</v>
      </c>
      <c r="Q7060">
        <v>10</v>
      </c>
      <c r="R7060">
        <v>7</v>
      </c>
      <c r="S7060" t="s">
        <v>9255</v>
      </c>
      <c r="T7060" t="s">
        <v>9265</v>
      </c>
      <c r="U7060" t="s">
        <v>9283</v>
      </c>
      <c r="V7060" t="str" cm="1">
        <f t="array" ref="V7060">_xlfn.IFS(Hospital_Emergency_Room_Data[[#This Row],[Day]]&lt;=10,"Start(1-10)",Hospital_Emergency_Room_Data[[#This Row],[Day]]&lt;=20,"Middle(11-20)",Hospital_Emergency_Room_Data[[#This Row],[Day]]&gt;20,"End(21-30)")</f>
        <v>Start(1-10)</v>
      </c>
    </row>
    <row r="7061" spans="1:22">
      <c r="A7061">
        <v>563647249</v>
      </c>
      <c r="B7061" t="s">
        <v>7061</v>
      </c>
      <c r="C7061" s="1">
        <v>45408</v>
      </c>
      <c r="D7061" t="str">
        <f>TEXT(Hospital_Emergency_Room_Data[[#This Row],[Patient Admission Date]],"mmm")</f>
        <v>Apr</v>
      </c>
      <c r="E7061">
        <f>YEAR(Hospital_Emergency_Room_Data[[#This Row],[Patient Admission Date]])</f>
        <v>2024</v>
      </c>
      <c r="F7061" s="2">
        <v>0.73888888888888893</v>
      </c>
      <c r="G7061" s="8" t="str">
        <f>TEXT(Hospital_Emergency_Room_Data[[#This Row],[Patient Admission Date]],"dddd")</f>
        <v>Friday</v>
      </c>
      <c r="H7061" t="s">
        <v>41</v>
      </c>
      <c r="I7061">
        <v>78</v>
      </c>
      <c r="J7061" s="5" t="s">
        <v>9222</v>
      </c>
      <c r="K7061" t="s">
        <v>8</v>
      </c>
      <c r="L7061" t="s">
        <v>36</v>
      </c>
      <c r="M7061" t="s">
        <v>9210</v>
      </c>
      <c r="O7061">
        <v>42</v>
      </c>
      <c r="P7061" t="s">
        <v>9225</v>
      </c>
      <c r="Q7061">
        <v>26</v>
      </c>
      <c r="R7061">
        <v>17</v>
      </c>
      <c r="S7061" t="s">
        <v>9257</v>
      </c>
      <c r="T7061" t="s">
        <v>9264</v>
      </c>
      <c r="U7061" t="s">
        <v>9300</v>
      </c>
      <c r="V7061" t="str" cm="1">
        <f t="array" ref="V7061">_xlfn.IFS(Hospital_Emergency_Room_Data[[#This Row],[Day]]&lt;=10,"Start(1-10)",Hospital_Emergency_Room_Data[[#This Row],[Day]]&lt;=20,"Middle(11-20)",Hospital_Emergency_Room_Data[[#This Row],[Day]]&gt;20,"End(21-30)")</f>
        <v>End(21-30)</v>
      </c>
    </row>
    <row r="7062" spans="1:22">
      <c r="A7062">
        <v>264473879</v>
      </c>
      <c r="B7062" t="s">
        <v>7062</v>
      </c>
      <c r="C7062" s="1">
        <v>45290</v>
      </c>
      <c r="D7062" t="str">
        <f>TEXT(Hospital_Emergency_Room_Data[[#This Row],[Patient Admission Date]],"mmm")</f>
        <v>Dec</v>
      </c>
      <c r="E7062">
        <f>YEAR(Hospital_Emergency_Room_Data[[#This Row],[Patient Admission Date]])</f>
        <v>2023</v>
      </c>
      <c r="F7062" s="2">
        <v>0.85</v>
      </c>
      <c r="G7062" s="8" t="str">
        <f>TEXT(Hospital_Emergency_Room_Data[[#This Row],[Patient Admission Date]],"dddd")</f>
        <v>Saturday</v>
      </c>
      <c r="H7062" t="s">
        <v>41</v>
      </c>
      <c r="I7062">
        <v>31</v>
      </c>
      <c r="J7062" s="5" t="s">
        <v>9223</v>
      </c>
      <c r="K7062" t="s">
        <v>8</v>
      </c>
      <c r="L7062" t="s">
        <v>36</v>
      </c>
      <c r="M7062" t="s">
        <v>9210</v>
      </c>
      <c r="O7062">
        <v>54</v>
      </c>
      <c r="P7062" t="s">
        <v>9225</v>
      </c>
      <c r="Q7062">
        <v>30</v>
      </c>
      <c r="R7062">
        <v>20</v>
      </c>
      <c r="S7062" t="s">
        <v>9256</v>
      </c>
      <c r="T7062" t="s">
        <v>9264</v>
      </c>
      <c r="U7062" t="s">
        <v>9283</v>
      </c>
      <c r="V7062" t="str" cm="1">
        <f t="array" ref="V7062">_xlfn.IFS(Hospital_Emergency_Room_Data[[#This Row],[Day]]&lt;=10,"Start(1-10)",Hospital_Emergency_Room_Data[[#This Row],[Day]]&lt;=20,"Middle(11-20)",Hospital_Emergency_Room_Data[[#This Row],[Day]]&gt;20,"End(21-30)")</f>
        <v>End(21-30)</v>
      </c>
    </row>
    <row r="7063" spans="1:22">
      <c r="A7063">
        <v>566232795</v>
      </c>
      <c r="B7063" t="s">
        <v>7063</v>
      </c>
      <c r="C7063" s="1">
        <v>45193</v>
      </c>
      <c r="D7063" t="str">
        <f>TEXT(Hospital_Emergency_Room_Data[[#This Row],[Patient Admission Date]],"mmm")</f>
        <v>Sep</v>
      </c>
      <c r="E7063">
        <f>YEAR(Hospital_Emergency_Room_Data[[#This Row],[Patient Admission Date]])</f>
        <v>2023</v>
      </c>
      <c r="F7063" s="2">
        <v>0.43611111111111112</v>
      </c>
      <c r="G7063" s="8" t="str">
        <f>TEXT(Hospital_Emergency_Room_Data[[#This Row],[Patient Admission Date]],"dddd")</f>
        <v>Sunday</v>
      </c>
      <c r="H7063" t="s">
        <v>41</v>
      </c>
      <c r="I7063">
        <v>31</v>
      </c>
      <c r="J7063" s="5" t="s">
        <v>9223</v>
      </c>
      <c r="K7063" t="s">
        <v>8</v>
      </c>
      <c r="L7063" t="s">
        <v>36</v>
      </c>
      <c r="M7063" t="s">
        <v>9210</v>
      </c>
      <c r="O7063">
        <v>49</v>
      </c>
      <c r="P7063" t="s">
        <v>9225</v>
      </c>
      <c r="Q7063">
        <v>24</v>
      </c>
      <c r="R7063">
        <v>10</v>
      </c>
      <c r="S7063" t="s">
        <v>9255</v>
      </c>
      <c r="T7063" t="s">
        <v>9264</v>
      </c>
      <c r="U7063" t="s">
        <v>9283</v>
      </c>
      <c r="V7063" t="str" cm="1">
        <f t="array" ref="V7063">_xlfn.IFS(Hospital_Emergency_Room_Data[[#This Row],[Day]]&lt;=10,"Start(1-10)",Hospital_Emergency_Room_Data[[#This Row],[Day]]&lt;=20,"Middle(11-20)",Hospital_Emergency_Room_Data[[#This Row],[Day]]&gt;20,"End(21-30)")</f>
        <v>End(21-30)</v>
      </c>
    </row>
    <row r="7064" spans="1:22">
      <c r="A7064">
        <v>453542453</v>
      </c>
      <c r="B7064" t="s">
        <v>7064</v>
      </c>
      <c r="C7064" s="1">
        <v>45231</v>
      </c>
      <c r="D7064" t="str">
        <f>TEXT(Hospital_Emergency_Room_Data[[#This Row],[Patient Admission Date]],"mmm")</f>
        <v>Nov</v>
      </c>
      <c r="E7064">
        <f>YEAR(Hospital_Emergency_Room_Data[[#This Row],[Patient Admission Date]])</f>
        <v>2023</v>
      </c>
      <c r="F7064" s="2">
        <v>0.56041666666666667</v>
      </c>
      <c r="G7064" s="8" t="str">
        <f>TEXT(Hospital_Emergency_Room_Data[[#This Row],[Patient Admission Date]],"dddd")</f>
        <v>Wednesday</v>
      </c>
      <c r="H7064" t="s">
        <v>41</v>
      </c>
      <c r="I7064">
        <v>20</v>
      </c>
      <c r="J7064" s="5" t="s">
        <v>9220</v>
      </c>
      <c r="K7064" t="s">
        <v>8</v>
      </c>
      <c r="L7064" t="s">
        <v>36</v>
      </c>
      <c r="M7064" t="s">
        <v>9210</v>
      </c>
      <c r="O7064">
        <v>48</v>
      </c>
      <c r="P7064" t="s">
        <v>9225</v>
      </c>
      <c r="Q7064">
        <v>1</v>
      </c>
      <c r="R7064">
        <v>13</v>
      </c>
      <c r="S7064" t="s">
        <v>9257</v>
      </c>
      <c r="T7064" t="s">
        <v>9263</v>
      </c>
      <c r="U7064" t="s">
        <v>9283</v>
      </c>
      <c r="V7064" t="str" cm="1">
        <f t="array" ref="V7064">_xlfn.IFS(Hospital_Emergency_Room_Data[[#This Row],[Day]]&lt;=10,"Start(1-10)",Hospital_Emergency_Room_Data[[#This Row],[Day]]&lt;=20,"Middle(11-20)",Hospital_Emergency_Room_Data[[#This Row],[Day]]&gt;20,"End(21-30)")</f>
        <v>Start(1-10)</v>
      </c>
    </row>
    <row r="7065" spans="1:22">
      <c r="A7065">
        <v>754564342</v>
      </c>
      <c r="B7065" t="s">
        <v>7065</v>
      </c>
      <c r="C7065" s="1">
        <v>45552</v>
      </c>
      <c r="D7065" t="str">
        <f>TEXT(Hospital_Emergency_Room_Data[[#This Row],[Patient Admission Date]],"mmm")</f>
        <v>Sep</v>
      </c>
      <c r="E7065">
        <f>YEAR(Hospital_Emergency_Room_Data[[#This Row],[Patient Admission Date]])</f>
        <v>2024</v>
      </c>
      <c r="F7065" s="2">
        <v>0.60555555555555551</v>
      </c>
      <c r="G7065" s="8" t="str">
        <f>TEXT(Hospital_Emergency_Room_Data[[#This Row],[Patient Admission Date]],"dddd")</f>
        <v>Tuesday</v>
      </c>
      <c r="H7065" t="s">
        <v>41</v>
      </c>
      <c r="I7065">
        <v>34</v>
      </c>
      <c r="J7065" s="5" t="s">
        <v>9223</v>
      </c>
      <c r="K7065" t="s">
        <v>8</v>
      </c>
      <c r="L7065" t="s">
        <v>36</v>
      </c>
      <c r="M7065" t="s">
        <v>9210</v>
      </c>
      <c r="O7065">
        <v>49</v>
      </c>
      <c r="P7065" t="s">
        <v>9225</v>
      </c>
      <c r="Q7065">
        <v>17</v>
      </c>
      <c r="R7065">
        <v>14</v>
      </c>
      <c r="S7065" t="s">
        <v>9257</v>
      </c>
      <c r="T7065" t="s">
        <v>9262</v>
      </c>
      <c r="U7065" t="s">
        <v>9283</v>
      </c>
      <c r="V7065" t="str" cm="1">
        <f t="array" ref="V7065">_xlfn.IFS(Hospital_Emergency_Room_Data[[#This Row],[Day]]&lt;=10,"Start(1-10)",Hospital_Emergency_Room_Data[[#This Row],[Day]]&lt;=20,"Middle(11-20)",Hospital_Emergency_Room_Data[[#This Row],[Day]]&gt;20,"End(21-30)")</f>
        <v>Middle(11-20)</v>
      </c>
    </row>
    <row r="7066" spans="1:22">
      <c r="A7066">
        <v>615525411</v>
      </c>
      <c r="B7066" t="s">
        <v>7066</v>
      </c>
      <c r="C7066" s="1">
        <v>45428</v>
      </c>
      <c r="D7066" t="str">
        <f>TEXT(Hospital_Emergency_Room_Data[[#This Row],[Patient Admission Date]],"mmm")</f>
        <v>May</v>
      </c>
      <c r="E7066">
        <f>YEAR(Hospital_Emergency_Room_Data[[#This Row],[Patient Admission Date]])</f>
        <v>2024</v>
      </c>
      <c r="F7066" s="2">
        <v>3.0555555555555555E-2</v>
      </c>
      <c r="G7066" s="8" t="str">
        <f>TEXT(Hospital_Emergency_Room_Data[[#This Row],[Patient Admission Date]],"dddd")</f>
        <v>Thursday</v>
      </c>
      <c r="H7066" t="s">
        <v>41</v>
      </c>
      <c r="I7066">
        <v>30</v>
      </c>
      <c r="J7066" s="5" t="s">
        <v>9223</v>
      </c>
      <c r="K7066" t="s">
        <v>8</v>
      </c>
      <c r="L7066" t="s">
        <v>36</v>
      </c>
      <c r="M7066" t="s">
        <v>9210</v>
      </c>
      <c r="O7066">
        <v>26</v>
      </c>
      <c r="P7066" t="s">
        <v>9226</v>
      </c>
      <c r="Q7066">
        <v>16</v>
      </c>
      <c r="R7066">
        <v>0</v>
      </c>
      <c r="S7066" t="s">
        <v>9258</v>
      </c>
      <c r="T7066" t="s">
        <v>9262</v>
      </c>
      <c r="U7066" t="s">
        <v>9282</v>
      </c>
      <c r="V7066" t="str" cm="1">
        <f t="array" ref="V7066">_xlfn.IFS(Hospital_Emergency_Room_Data[[#This Row],[Day]]&lt;=10,"Start(1-10)",Hospital_Emergency_Room_Data[[#This Row],[Day]]&lt;=20,"Middle(11-20)",Hospital_Emergency_Room_Data[[#This Row],[Day]]&gt;20,"End(21-30)")</f>
        <v>Middle(11-20)</v>
      </c>
    </row>
    <row r="7067" spans="1:22">
      <c r="A7067">
        <v>470605209</v>
      </c>
      <c r="B7067" t="s">
        <v>7067</v>
      </c>
      <c r="C7067" s="1">
        <v>45388</v>
      </c>
      <c r="D7067" t="str">
        <f>TEXT(Hospital_Emergency_Room_Data[[#This Row],[Patient Admission Date]],"mmm")</f>
        <v>Apr</v>
      </c>
      <c r="E7067">
        <f>YEAR(Hospital_Emergency_Room_Data[[#This Row],[Patient Admission Date]])</f>
        <v>2024</v>
      </c>
      <c r="F7067" s="2">
        <v>0.9506944444444444</v>
      </c>
      <c r="G7067" s="8" t="str">
        <f>TEXT(Hospital_Emergency_Room_Data[[#This Row],[Patient Admission Date]],"dddd")</f>
        <v>Saturday</v>
      </c>
      <c r="H7067" t="s">
        <v>41</v>
      </c>
      <c r="I7067">
        <v>25</v>
      </c>
      <c r="J7067" s="5" t="s">
        <v>9220</v>
      </c>
      <c r="K7067" t="s">
        <v>8</v>
      </c>
      <c r="L7067" t="s">
        <v>36</v>
      </c>
      <c r="M7067" t="s">
        <v>9210</v>
      </c>
      <c r="O7067">
        <v>29</v>
      </c>
      <c r="P7067" t="s">
        <v>9226</v>
      </c>
      <c r="Q7067">
        <v>6</v>
      </c>
      <c r="R7067">
        <v>22</v>
      </c>
      <c r="S7067" t="s">
        <v>9256</v>
      </c>
      <c r="T7067" t="s">
        <v>9263</v>
      </c>
      <c r="U7067" t="s">
        <v>9282</v>
      </c>
      <c r="V7067" t="str" cm="1">
        <f t="array" ref="V7067">_xlfn.IFS(Hospital_Emergency_Room_Data[[#This Row],[Day]]&lt;=10,"Start(1-10)",Hospital_Emergency_Room_Data[[#This Row],[Day]]&lt;=20,"Middle(11-20)",Hospital_Emergency_Room_Data[[#This Row],[Day]]&gt;20,"End(21-30)")</f>
        <v>Start(1-10)</v>
      </c>
    </row>
    <row r="7068" spans="1:22">
      <c r="A7068">
        <v>438230462</v>
      </c>
      <c r="B7068" t="s">
        <v>7068</v>
      </c>
      <c r="C7068" s="1">
        <v>45537</v>
      </c>
      <c r="D7068" t="str">
        <f>TEXT(Hospital_Emergency_Room_Data[[#This Row],[Patient Admission Date]],"mmm")</f>
        <v>Sep</v>
      </c>
      <c r="E7068">
        <f>YEAR(Hospital_Emergency_Room_Data[[#This Row],[Patient Admission Date]])</f>
        <v>2024</v>
      </c>
      <c r="F7068" s="2">
        <v>9.7916666666666666E-2</v>
      </c>
      <c r="G7068" s="8" t="str">
        <f>TEXT(Hospital_Emergency_Room_Data[[#This Row],[Patient Admission Date]],"dddd")</f>
        <v>Monday</v>
      </c>
      <c r="H7068" t="s">
        <v>41</v>
      </c>
      <c r="I7068">
        <v>13</v>
      </c>
      <c r="J7068" s="5" t="s">
        <v>9221</v>
      </c>
      <c r="K7068" t="s">
        <v>8</v>
      </c>
      <c r="L7068" t="s">
        <v>36</v>
      </c>
      <c r="M7068" t="s">
        <v>9210</v>
      </c>
      <c r="N7068">
        <v>2</v>
      </c>
      <c r="O7068">
        <v>53</v>
      </c>
      <c r="P7068" t="s">
        <v>9225</v>
      </c>
      <c r="Q7068">
        <v>2</v>
      </c>
      <c r="R7068">
        <v>2</v>
      </c>
      <c r="S7068" t="s">
        <v>9258</v>
      </c>
      <c r="T7068" t="s">
        <v>9263</v>
      </c>
      <c r="U7068" t="s">
        <v>9283</v>
      </c>
      <c r="V7068" t="str" cm="1">
        <f t="array" ref="V7068">_xlfn.IFS(Hospital_Emergency_Room_Data[[#This Row],[Day]]&lt;=10,"Start(1-10)",Hospital_Emergency_Room_Data[[#This Row],[Day]]&lt;=20,"Middle(11-20)",Hospital_Emergency_Room_Data[[#This Row],[Day]]&gt;20,"End(21-30)")</f>
        <v>Start(1-10)</v>
      </c>
    </row>
    <row r="7069" spans="1:22">
      <c r="A7069">
        <v>854909500</v>
      </c>
      <c r="B7069" t="s">
        <v>7069</v>
      </c>
      <c r="C7069" s="1">
        <v>45111</v>
      </c>
      <c r="D7069" t="str">
        <f>TEXT(Hospital_Emergency_Room_Data[[#This Row],[Patient Admission Date]],"mmm")</f>
        <v>Jul</v>
      </c>
      <c r="E7069">
        <f>YEAR(Hospital_Emergency_Room_Data[[#This Row],[Patient Admission Date]])</f>
        <v>2023</v>
      </c>
      <c r="F7069" s="2">
        <v>0.55625000000000002</v>
      </c>
      <c r="G7069" s="8" t="str">
        <f>TEXT(Hospital_Emergency_Room_Data[[#This Row],[Patient Admission Date]],"dddd")</f>
        <v>Tuesday</v>
      </c>
      <c r="H7069" t="s">
        <v>41</v>
      </c>
      <c r="I7069">
        <v>57</v>
      </c>
      <c r="J7069" s="5" t="s">
        <v>9219</v>
      </c>
      <c r="K7069" t="s">
        <v>8</v>
      </c>
      <c r="L7069" t="s">
        <v>36</v>
      </c>
      <c r="M7069" t="s">
        <v>9210</v>
      </c>
      <c r="N7069">
        <v>2</v>
      </c>
      <c r="O7069">
        <v>10</v>
      </c>
      <c r="P7069" t="s">
        <v>9226</v>
      </c>
      <c r="Q7069">
        <v>4</v>
      </c>
      <c r="R7069">
        <v>13</v>
      </c>
      <c r="S7069" t="s">
        <v>9257</v>
      </c>
      <c r="T7069" t="s">
        <v>9263</v>
      </c>
      <c r="U7069" t="s">
        <v>9282</v>
      </c>
      <c r="V7069" t="str" cm="1">
        <f t="array" ref="V7069">_xlfn.IFS(Hospital_Emergency_Room_Data[[#This Row],[Day]]&lt;=10,"Start(1-10)",Hospital_Emergency_Room_Data[[#This Row],[Day]]&lt;=20,"Middle(11-20)",Hospital_Emergency_Room_Data[[#This Row],[Day]]&gt;20,"End(21-30)")</f>
        <v>Start(1-10)</v>
      </c>
    </row>
    <row r="7070" spans="1:22">
      <c r="A7070">
        <v>451681953</v>
      </c>
      <c r="B7070" t="s">
        <v>7070</v>
      </c>
      <c r="C7070" s="1">
        <v>45305</v>
      </c>
      <c r="D7070" t="str">
        <f>TEXT(Hospital_Emergency_Room_Data[[#This Row],[Patient Admission Date]],"mmm")</f>
        <v>Jan</v>
      </c>
      <c r="E7070">
        <f>YEAR(Hospital_Emergency_Room_Data[[#This Row],[Patient Admission Date]])</f>
        <v>2024</v>
      </c>
      <c r="F7070" s="2">
        <v>0.24652777777777779</v>
      </c>
      <c r="G7070" s="8" t="str">
        <f>TEXT(Hospital_Emergency_Room_Data[[#This Row],[Patient Admission Date]],"dddd")</f>
        <v>Sunday</v>
      </c>
      <c r="H7070" t="s">
        <v>41</v>
      </c>
      <c r="I7070">
        <v>36</v>
      </c>
      <c r="J7070" s="5" t="s">
        <v>9223</v>
      </c>
      <c r="K7070" t="s">
        <v>8</v>
      </c>
      <c r="L7070" t="s">
        <v>36</v>
      </c>
      <c r="M7070" t="s">
        <v>9210</v>
      </c>
      <c r="N7070">
        <v>3</v>
      </c>
      <c r="O7070">
        <v>33</v>
      </c>
      <c r="P7070" t="s">
        <v>9225</v>
      </c>
      <c r="Q7070">
        <v>14</v>
      </c>
      <c r="R7070">
        <v>5</v>
      </c>
      <c r="S7070" t="s">
        <v>9258</v>
      </c>
      <c r="T7070" t="s">
        <v>9265</v>
      </c>
      <c r="U7070" t="s">
        <v>9300</v>
      </c>
      <c r="V7070" t="str" cm="1">
        <f t="array" ref="V7070">_xlfn.IFS(Hospital_Emergency_Room_Data[[#This Row],[Day]]&lt;=10,"Start(1-10)",Hospital_Emergency_Room_Data[[#This Row],[Day]]&lt;=20,"Middle(11-20)",Hospital_Emergency_Room_Data[[#This Row],[Day]]&gt;20,"End(21-30)")</f>
        <v>Middle(11-20)</v>
      </c>
    </row>
    <row r="7071" spans="1:22">
      <c r="A7071">
        <v>683590318</v>
      </c>
      <c r="B7071" t="s">
        <v>7071</v>
      </c>
      <c r="C7071" s="1">
        <v>45560</v>
      </c>
      <c r="D7071" t="str">
        <f>TEXT(Hospital_Emergency_Room_Data[[#This Row],[Patient Admission Date]],"mmm")</f>
        <v>Sep</v>
      </c>
      <c r="E7071">
        <f>YEAR(Hospital_Emergency_Room_Data[[#This Row],[Patient Admission Date]])</f>
        <v>2024</v>
      </c>
      <c r="F7071" s="2">
        <v>0.15416666666666667</v>
      </c>
      <c r="G7071" s="8" t="str">
        <f>TEXT(Hospital_Emergency_Room_Data[[#This Row],[Patient Admission Date]],"dddd")</f>
        <v>Wednesday</v>
      </c>
      <c r="H7071" t="s">
        <v>41</v>
      </c>
      <c r="I7071">
        <v>35</v>
      </c>
      <c r="J7071" s="5" t="s">
        <v>9223</v>
      </c>
      <c r="K7071" t="s">
        <v>8</v>
      </c>
      <c r="L7071" t="s">
        <v>36</v>
      </c>
      <c r="M7071" t="s">
        <v>9210</v>
      </c>
      <c r="N7071">
        <v>4</v>
      </c>
      <c r="O7071">
        <v>32</v>
      </c>
      <c r="P7071" t="s">
        <v>9225</v>
      </c>
      <c r="Q7071">
        <v>25</v>
      </c>
      <c r="R7071">
        <v>3</v>
      </c>
      <c r="S7071" t="s">
        <v>9258</v>
      </c>
      <c r="T7071" t="s">
        <v>9264</v>
      </c>
      <c r="U7071" t="s">
        <v>9300</v>
      </c>
      <c r="V7071" t="str" cm="1">
        <f t="array" ref="V7071">_xlfn.IFS(Hospital_Emergency_Room_Data[[#This Row],[Day]]&lt;=10,"Start(1-10)",Hospital_Emergency_Room_Data[[#This Row],[Day]]&lt;=20,"Middle(11-20)",Hospital_Emergency_Room_Data[[#This Row],[Day]]&gt;20,"End(21-30)")</f>
        <v>End(21-30)</v>
      </c>
    </row>
    <row r="7072" spans="1:22">
      <c r="A7072">
        <v>734391461</v>
      </c>
      <c r="B7072" t="s">
        <v>7072</v>
      </c>
      <c r="C7072" s="1">
        <v>45266</v>
      </c>
      <c r="D7072" t="str">
        <f>TEXT(Hospital_Emergency_Room_Data[[#This Row],[Patient Admission Date]],"mmm")</f>
        <v>Dec</v>
      </c>
      <c r="E7072">
        <f>YEAR(Hospital_Emergency_Room_Data[[#This Row],[Patient Admission Date]])</f>
        <v>2023</v>
      </c>
      <c r="F7072" s="2">
        <v>5.6250000000000001E-2</v>
      </c>
      <c r="G7072" s="8" t="str">
        <f>TEXT(Hospital_Emergency_Room_Data[[#This Row],[Patient Admission Date]],"dddd")</f>
        <v>Wednesday</v>
      </c>
      <c r="H7072" t="s">
        <v>41</v>
      </c>
      <c r="I7072">
        <v>44</v>
      </c>
      <c r="J7072" s="5" t="s">
        <v>9223</v>
      </c>
      <c r="K7072" t="s">
        <v>8</v>
      </c>
      <c r="L7072" t="s">
        <v>36</v>
      </c>
      <c r="M7072" t="s">
        <v>9210</v>
      </c>
      <c r="N7072">
        <v>5</v>
      </c>
      <c r="O7072">
        <v>35</v>
      </c>
      <c r="P7072" t="s">
        <v>9225</v>
      </c>
      <c r="Q7072">
        <v>6</v>
      </c>
      <c r="R7072">
        <v>1</v>
      </c>
      <c r="S7072" t="s">
        <v>9258</v>
      </c>
      <c r="T7072" t="s">
        <v>9263</v>
      </c>
      <c r="U7072" t="s">
        <v>9300</v>
      </c>
      <c r="V7072" t="str" cm="1">
        <f t="array" ref="V7072">_xlfn.IFS(Hospital_Emergency_Room_Data[[#This Row],[Day]]&lt;=10,"Start(1-10)",Hospital_Emergency_Room_Data[[#This Row],[Day]]&lt;=20,"Middle(11-20)",Hospital_Emergency_Room_Data[[#This Row],[Day]]&gt;20,"End(21-30)")</f>
        <v>Start(1-10)</v>
      </c>
    </row>
    <row r="7073" spans="1:22">
      <c r="A7073">
        <v>207675562</v>
      </c>
      <c r="B7073" t="s">
        <v>7073</v>
      </c>
      <c r="C7073" s="1">
        <v>45452</v>
      </c>
      <c r="D7073" t="str">
        <f>TEXT(Hospital_Emergency_Room_Data[[#This Row],[Patient Admission Date]],"mmm")</f>
        <v>Jun</v>
      </c>
      <c r="E7073">
        <f>YEAR(Hospital_Emergency_Room_Data[[#This Row],[Patient Admission Date]])</f>
        <v>2024</v>
      </c>
      <c r="F7073" s="2">
        <v>0.64583333333333337</v>
      </c>
      <c r="G7073" s="8" t="str">
        <f>TEXT(Hospital_Emergency_Room_Data[[#This Row],[Patient Admission Date]],"dddd")</f>
        <v>Sunday</v>
      </c>
      <c r="H7073" t="s">
        <v>41</v>
      </c>
      <c r="I7073">
        <v>64</v>
      </c>
      <c r="J7073" s="5" t="s">
        <v>9217</v>
      </c>
      <c r="K7073" t="s">
        <v>8</v>
      </c>
      <c r="L7073" t="s">
        <v>36</v>
      </c>
      <c r="M7073" t="s">
        <v>9210</v>
      </c>
      <c r="N7073">
        <v>5</v>
      </c>
      <c r="O7073">
        <v>25</v>
      </c>
      <c r="P7073" t="s">
        <v>9226</v>
      </c>
      <c r="Q7073">
        <v>9</v>
      </c>
      <c r="R7073">
        <v>15</v>
      </c>
      <c r="S7073" t="s">
        <v>9257</v>
      </c>
      <c r="T7073" t="s">
        <v>9265</v>
      </c>
      <c r="U7073" t="s">
        <v>9282</v>
      </c>
      <c r="V7073" t="str" cm="1">
        <f t="array" ref="V7073">_xlfn.IFS(Hospital_Emergency_Room_Data[[#This Row],[Day]]&lt;=10,"Start(1-10)",Hospital_Emergency_Room_Data[[#This Row],[Day]]&lt;=20,"Middle(11-20)",Hospital_Emergency_Room_Data[[#This Row],[Day]]&gt;20,"End(21-30)")</f>
        <v>Start(1-10)</v>
      </c>
    </row>
    <row r="7074" spans="1:22">
      <c r="A7074">
        <v>221084372</v>
      </c>
      <c r="B7074" t="s">
        <v>7074</v>
      </c>
      <c r="C7074" s="1">
        <v>45475</v>
      </c>
      <c r="D7074" t="str">
        <f>TEXT(Hospital_Emergency_Room_Data[[#This Row],[Patient Admission Date]],"mmm")</f>
        <v>Jul</v>
      </c>
      <c r="E7074">
        <f>YEAR(Hospital_Emergency_Room_Data[[#This Row],[Patient Admission Date]])</f>
        <v>2024</v>
      </c>
      <c r="F7074" s="2">
        <v>0.64513888888888893</v>
      </c>
      <c r="G7074" s="8" t="str">
        <f>TEXT(Hospital_Emergency_Room_Data[[#This Row],[Patient Admission Date]],"dddd")</f>
        <v>Tuesday</v>
      </c>
      <c r="H7074" t="s">
        <v>41</v>
      </c>
      <c r="I7074">
        <v>72</v>
      </c>
      <c r="J7074" s="5" t="s">
        <v>9222</v>
      </c>
      <c r="K7074" t="s">
        <v>8</v>
      </c>
      <c r="L7074" t="s">
        <v>36</v>
      </c>
      <c r="M7074" t="s">
        <v>9210</v>
      </c>
      <c r="N7074">
        <v>9</v>
      </c>
      <c r="O7074">
        <v>20</v>
      </c>
      <c r="P7074" t="s">
        <v>9226</v>
      </c>
      <c r="Q7074">
        <v>2</v>
      </c>
      <c r="R7074">
        <v>15</v>
      </c>
      <c r="S7074" t="s">
        <v>9257</v>
      </c>
      <c r="T7074" t="s">
        <v>9263</v>
      </c>
      <c r="U7074" t="s">
        <v>9282</v>
      </c>
      <c r="V7074" t="str" cm="1">
        <f t="array" ref="V7074">_xlfn.IFS(Hospital_Emergency_Room_Data[[#This Row],[Day]]&lt;=10,"Start(1-10)",Hospital_Emergency_Room_Data[[#This Row],[Day]]&lt;=20,"Middle(11-20)",Hospital_Emergency_Room_Data[[#This Row],[Day]]&gt;20,"End(21-30)")</f>
        <v>Start(1-10)</v>
      </c>
    </row>
    <row r="7075" spans="1:22">
      <c r="A7075">
        <v>618159676</v>
      </c>
      <c r="B7075" t="s">
        <v>7075</v>
      </c>
      <c r="C7075" s="1">
        <v>45217</v>
      </c>
      <c r="D7075" t="str">
        <f>TEXT(Hospital_Emergency_Room_Data[[#This Row],[Patient Admission Date]],"mmm")</f>
        <v>Oct</v>
      </c>
      <c r="E7075">
        <f>YEAR(Hospital_Emergency_Room_Data[[#This Row],[Patient Admission Date]])</f>
        <v>2023</v>
      </c>
      <c r="F7075" s="2">
        <v>0.6</v>
      </c>
      <c r="G7075" s="8" t="str">
        <f>TEXT(Hospital_Emergency_Room_Data[[#This Row],[Patient Admission Date]],"dddd")</f>
        <v>Wednesday</v>
      </c>
      <c r="H7075" t="s">
        <v>41</v>
      </c>
      <c r="I7075">
        <v>63</v>
      </c>
      <c r="J7075" s="5" t="s">
        <v>9217</v>
      </c>
      <c r="K7075" t="s">
        <v>8</v>
      </c>
      <c r="L7075" t="s">
        <v>140</v>
      </c>
      <c r="M7075" t="s">
        <v>9210</v>
      </c>
      <c r="O7075">
        <v>31</v>
      </c>
      <c r="P7075" t="s">
        <v>9225</v>
      </c>
      <c r="Q7075">
        <v>18</v>
      </c>
      <c r="R7075">
        <v>14</v>
      </c>
      <c r="S7075" t="s">
        <v>9257</v>
      </c>
      <c r="T7075" t="s">
        <v>9262</v>
      </c>
      <c r="U7075" t="s">
        <v>9300</v>
      </c>
      <c r="V7075" t="str" cm="1">
        <f t="array" ref="V7075">_xlfn.IFS(Hospital_Emergency_Room_Data[[#This Row],[Day]]&lt;=10,"Start(1-10)",Hospital_Emergency_Room_Data[[#This Row],[Day]]&lt;=20,"Middle(11-20)",Hospital_Emergency_Room_Data[[#This Row],[Day]]&gt;20,"End(21-30)")</f>
        <v>Middle(11-20)</v>
      </c>
    </row>
    <row r="7076" spans="1:22">
      <c r="A7076">
        <v>383245206</v>
      </c>
      <c r="B7076" t="s">
        <v>7076</v>
      </c>
      <c r="C7076" s="1">
        <v>45301</v>
      </c>
      <c r="D7076" t="str">
        <f>TEXT(Hospital_Emergency_Room_Data[[#This Row],[Patient Admission Date]],"mmm")</f>
        <v>Jan</v>
      </c>
      <c r="E7076">
        <f>YEAR(Hospital_Emergency_Room_Data[[#This Row],[Patient Admission Date]])</f>
        <v>2024</v>
      </c>
      <c r="F7076" s="2">
        <v>0.59513888888888888</v>
      </c>
      <c r="G7076" s="8" t="str">
        <f>TEXT(Hospital_Emergency_Room_Data[[#This Row],[Patient Admission Date]],"dddd")</f>
        <v>Wednesday</v>
      </c>
      <c r="H7076" t="s">
        <v>41</v>
      </c>
      <c r="I7076">
        <v>51</v>
      </c>
      <c r="J7076" s="5" t="s">
        <v>9219</v>
      </c>
      <c r="K7076" t="s">
        <v>8</v>
      </c>
      <c r="L7076" t="s">
        <v>140</v>
      </c>
      <c r="M7076" t="s">
        <v>9210</v>
      </c>
      <c r="O7076">
        <v>60</v>
      </c>
      <c r="P7076" t="s">
        <v>9225</v>
      </c>
      <c r="Q7076">
        <v>10</v>
      </c>
      <c r="R7076">
        <v>14</v>
      </c>
      <c r="S7076" t="s">
        <v>9257</v>
      </c>
      <c r="T7076" t="s">
        <v>9265</v>
      </c>
      <c r="U7076" t="s">
        <v>9283</v>
      </c>
      <c r="V7076" t="str" cm="1">
        <f t="array" ref="V7076">_xlfn.IFS(Hospital_Emergency_Room_Data[[#This Row],[Day]]&lt;=10,"Start(1-10)",Hospital_Emergency_Room_Data[[#This Row],[Day]]&lt;=20,"Middle(11-20)",Hospital_Emergency_Room_Data[[#This Row],[Day]]&gt;20,"End(21-30)")</f>
        <v>Start(1-10)</v>
      </c>
    </row>
    <row r="7077" spans="1:22">
      <c r="A7077">
        <v>530065008</v>
      </c>
      <c r="B7077" t="s">
        <v>7077</v>
      </c>
      <c r="C7077" s="1">
        <v>45086</v>
      </c>
      <c r="D7077" t="str">
        <f>TEXT(Hospital_Emergency_Room_Data[[#This Row],[Patient Admission Date]],"mmm")</f>
        <v>Jun</v>
      </c>
      <c r="E7077">
        <f>YEAR(Hospital_Emergency_Room_Data[[#This Row],[Patient Admission Date]])</f>
        <v>2023</v>
      </c>
      <c r="F7077" s="2">
        <v>0.80486111111111114</v>
      </c>
      <c r="G7077" s="8" t="str">
        <f>TEXT(Hospital_Emergency_Room_Data[[#This Row],[Patient Admission Date]],"dddd")</f>
        <v>Friday</v>
      </c>
      <c r="H7077" t="s">
        <v>41</v>
      </c>
      <c r="I7077">
        <v>68</v>
      </c>
      <c r="J7077" s="5" t="s">
        <v>9217</v>
      </c>
      <c r="K7077" t="s">
        <v>8</v>
      </c>
      <c r="L7077" t="s">
        <v>140</v>
      </c>
      <c r="M7077" t="s">
        <v>9210</v>
      </c>
      <c r="O7077">
        <v>44</v>
      </c>
      <c r="P7077" t="s">
        <v>9225</v>
      </c>
      <c r="Q7077">
        <v>9</v>
      </c>
      <c r="R7077">
        <v>19</v>
      </c>
      <c r="S7077" t="s">
        <v>9256</v>
      </c>
      <c r="T7077" t="s">
        <v>9265</v>
      </c>
      <c r="U7077" t="s">
        <v>9300</v>
      </c>
      <c r="V7077" t="str" cm="1">
        <f t="array" ref="V7077">_xlfn.IFS(Hospital_Emergency_Room_Data[[#This Row],[Day]]&lt;=10,"Start(1-10)",Hospital_Emergency_Room_Data[[#This Row],[Day]]&lt;=20,"Middle(11-20)",Hospital_Emergency_Room_Data[[#This Row],[Day]]&gt;20,"End(21-30)")</f>
        <v>Start(1-10)</v>
      </c>
    </row>
    <row r="7078" spans="1:22">
      <c r="A7078">
        <v>210990414</v>
      </c>
      <c r="B7078" t="s">
        <v>7078</v>
      </c>
      <c r="C7078" s="1">
        <v>45529</v>
      </c>
      <c r="D7078" t="str">
        <f>TEXT(Hospital_Emergency_Room_Data[[#This Row],[Patient Admission Date]],"mmm")</f>
        <v>Aug</v>
      </c>
      <c r="E7078">
        <f>YEAR(Hospital_Emergency_Room_Data[[#This Row],[Patient Admission Date]])</f>
        <v>2024</v>
      </c>
      <c r="F7078" s="2">
        <v>0.65833333333333333</v>
      </c>
      <c r="G7078" s="8" t="str">
        <f>TEXT(Hospital_Emergency_Room_Data[[#This Row],[Patient Admission Date]],"dddd")</f>
        <v>Sunday</v>
      </c>
      <c r="H7078" t="s">
        <v>41</v>
      </c>
      <c r="I7078">
        <v>36</v>
      </c>
      <c r="J7078" s="5" t="s">
        <v>9223</v>
      </c>
      <c r="K7078" t="s">
        <v>8</v>
      </c>
      <c r="L7078" t="s">
        <v>140</v>
      </c>
      <c r="M7078" t="s">
        <v>9210</v>
      </c>
      <c r="O7078">
        <v>31</v>
      </c>
      <c r="P7078" t="s">
        <v>9225</v>
      </c>
      <c r="Q7078">
        <v>25</v>
      </c>
      <c r="R7078">
        <v>15</v>
      </c>
      <c r="S7078" t="s">
        <v>9257</v>
      </c>
      <c r="T7078" t="s">
        <v>9264</v>
      </c>
      <c r="U7078" t="s">
        <v>9300</v>
      </c>
      <c r="V7078" t="str" cm="1">
        <f t="array" ref="V7078">_xlfn.IFS(Hospital_Emergency_Room_Data[[#This Row],[Day]]&lt;=10,"Start(1-10)",Hospital_Emergency_Room_Data[[#This Row],[Day]]&lt;=20,"Middle(11-20)",Hospital_Emergency_Room_Data[[#This Row],[Day]]&gt;20,"End(21-30)")</f>
        <v>End(21-30)</v>
      </c>
    </row>
    <row r="7079" spans="1:22">
      <c r="A7079">
        <v>234648434</v>
      </c>
      <c r="B7079" t="s">
        <v>7079</v>
      </c>
      <c r="C7079" s="1">
        <v>45285</v>
      </c>
      <c r="D7079" t="str">
        <f>TEXT(Hospital_Emergency_Room_Data[[#This Row],[Patient Admission Date]],"mmm")</f>
        <v>Dec</v>
      </c>
      <c r="E7079">
        <f>YEAR(Hospital_Emergency_Room_Data[[#This Row],[Patient Admission Date]])</f>
        <v>2023</v>
      </c>
      <c r="F7079" s="2">
        <v>0.50347222222222221</v>
      </c>
      <c r="G7079" s="8" t="str">
        <f>TEXT(Hospital_Emergency_Room_Data[[#This Row],[Patient Admission Date]],"dddd")</f>
        <v>Monday</v>
      </c>
      <c r="H7079" t="s">
        <v>41</v>
      </c>
      <c r="I7079">
        <v>49</v>
      </c>
      <c r="J7079" s="5" t="s">
        <v>9219</v>
      </c>
      <c r="K7079" t="s">
        <v>8</v>
      </c>
      <c r="L7079" t="s">
        <v>140</v>
      </c>
      <c r="M7079" t="s">
        <v>9210</v>
      </c>
      <c r="O7079">
        <v>42</v>
      </c>
      <c r="P7079" t="s">
        <v>9225</v>
      </c>
      <c r="Q7079">
        <v>25</v>
      </c>
      <c r="R7079">
        <v>12</v>
      </c>
      <c r="S7079" t="s">
        <v>9257</v>
      </c>
      <c r="T7079" t="s">
        <v>9264</v>
      </c>
      <c r="U7079" t="s">
        <v>9300</v>
      </c>
      <c r="V7079" t="str" cm="1">
        <f t="array" ref="V7079">_xlfn.IFS(Hospital_Emergency_Room_Data[[#This Row],[Day]]&lt;=10,"Start(1-10)",Hospital_Emergency_Room_Data[[#This Row],[Day]]&lt;=20,"Middle(11-20)",Hospital_Emergency_Room_Data[[#This Row],[Day]]&gt;20,"End(21-30)")</f>
        <v>End(21-30)</v>
      </c>
    </row>
    <row r="7080" spans="1:22">
      <c r="A7080">
        <v>458667478</v>
      </c>
      <c r="B7080" t="s">
        <v>7080</v>
      </c>
      <c r="C7080" s="1">
        <v>45125</v>
      </c>
      <c r="D7080" t="str">
        <f>TEXT(Hospital_Emergency_Room_Data[[#This Row],[Patient Admission Date]],"mmm")</f>
        <v>Jul</v>
      </c>
      <c r="E7080">
        <f>YEAR(Hospital_Emergency_Room_Data[[#This Row],[Patient Admission Date]])</f>
        <v>2023</v>
      </c>
      <c r="F7080" s="2">
        <v>7.5694444444444439E-2</v>
      </c>
      <c r="G7080" s="8" t="str">
        <f>TEXT(Hospital_Emergency_Room_Data[[#This Row],[Patient Admission Date]],"dddd")</f>
        <v>Tuesday</v>
      </c>
      <c r="H7080" t="s">
        <v>41</v>
      </c>
      <c r="I7080">
        <v>36</v>
      </c>
      <c r="J7080" s="5" t="s">
        <v>9223</v>
      </c>
      <c r="K7080" t="s">
        <v>8</v>
      </c>
      <c r="L7080" t="s">
        <v>140</v>
      </c>
      <c r="M7080" t="s">
        <v>9210</v>
      </c>
      <c r="O7080">
        <v>45</v>
      </c>
      <c r="P7080" t="s">
        <v>9225</v>
      </c>
      <c r="Q7080">
        <v>18</v>
      </c>
      <c r="R7080">
        <v>1</v>
      </c>
      <c r="S7080" t="s">
        <v>9258</v>
      </c>
      <c r="T7080" t="s">
        <v>9262</v>
      </c>
      <c r="U7080" t="s">
        <v>9300</v>
      </c>
      <c r="V7080" t="str" cm="1">
        <f t="array" ref="V7080">_xlfn.IFS(Hospital_Emergency_Room_Data[[#This Row],[Day]]&lt;=10,"Start(1-10)",Hospital_Emergency_Room_Data[[#This Row],[Day]]&lt;=20,"Middle(11-20)",Hospital_Emergency_Room_Data[[#This Row],[Day]]&gt;20,"End(21-30)")</f>
        <v>Middle(11-20)</v>
      </c>
    </row>
    <row r="7081" spans="1:22">
      <c r="A7081">
        <v>144475038</v>
      </c>
      <c r="B7081" t="s">
        <v>7081</v>
      </c>
      <c r="C7081" s="1">
        <v>45541</v>
      </c>
      <c r="D7081" t="str">
        <f>TEXT(Hospital_Emergency_Room_Data[[#This Row],[Patient Admission Date]],"mmm")</f>
        <v>Sep</v>
      </c>
      <c r="E7081">
        <f>YEAR(Hospital_Emergency_Room_Data[[#This Row],[Patient Admission Date]])</f>
        <v>2024</v>
      </c>
      <c r="F7081" s="2">
        <v>0.23541666666666666</v>
      </c>
      <c r="G7081" s="8" t="str">
        <f>TEXT(Hospital_Emergency_Room_Data[[#This Row],[Patient Admission Date]],"dddd")</f>
        <v>Friday</v>
      </c>
      <c r="H7081" t="s">
        <v>41</v>
      </c>
      <c r="I7081">
        <v>45</v>
      </c>
      <c r="J7081" s="5" t="s">
        <v>9219</v>
      </c>
      <c r="K7081" t="s">
        <v>8</v>
      </c>
      <c r="L7081" t="s">
        <v>140</v>
      </c>
      <c r="M7081" t="s">
        <v>9210</v>
      </c>
      <c r="N7081">
        <v>0</v>
      </c>
      <c r="O7081">
        <v>49</v>
      </c>
      <c r="P7081" t="s">
        <v>9225</v>
      </c>
      <c r="Q7081">
        <v>6</v>
      </c>
      <c r="R7081">
        <v>5</v>
      </c>
      <c r="S7081" t="s">
        <v>9258</v>
      </c>
      <c r="T7081" t="s">
        <v>9263</v>
      </c>
      <c r="U7081" t="s">
        <v>9283</v>
      </c>
      <c r="V7081" t="str" cm="1">
        <f t="array" ref="V7081">_xlfn.IFS(Hospital_Emergency_Room_Data[[#This Row],[Day]]&lt;=10,"Start(1-10)",Hospital_Emergency_Room_Data[[#This Row],[Day]]&lt;=20,"Middle(11-20)",Hospital_Emergency_Room_Data[[#This Row],[Day]]&gt;20,"End(21-30)")</f>
        <v>Start(1-10)</v>
      </c>
    </row>
    <row r="7082" spans="1:22">
      <c r="A7082">
        <v>628861438</v>
      </c>
      <c r="B7082" t="s">
        <v>7082</v>
      </c>
      <c r="C7082" s="1">
        <v>45307</v>
      </c>
      <c r="D7082" t="str">
        <f>TEXT(Hospital_Emergency_Room_Data[[#This Row],[Patient Admission Date]],"mmm")</f>
        <v>Jan</v>
      </c>
      <c r="E7082">
        <f>YEAR(Hospital_Emergency_Room_Data[[#This Row],[Patient Admission Date]])</f>
        <v>2024</v>
      </c>
      <c r="F7082" s="2">
        <v>0.69861111111111107</v>
      </c>
      <c r="G7082" s="8" t="str">
        <f>TEXT(Hospital_Emergency_Room_Data[[#This Row],[Patient Admission Date]],"dddd")</f>
        <v>Tuesday</v>
      </c>
      <c r="H7082" t="s">
        <v>41</v>
      </c>
      <c r="I7082">
        <v>37</v>
      </c>
      <c r="J7082" s="5" t="s">
        <v>9223</v>
      </c>
      <c r="K7082" t="s">
        <v>8</v>
      </c>
      <c r="L7082" t="s">
        <v>140</v>
      </c>
      <c r="M7082" t="s">
        <v>9210</v>
      </c>
      <c r="N7082">
        <v>6</v>
      </c>
      <c r="O7082">
        <v>56</v>
      </c>
      <c r="P7082" t="s">
        <v>9225</v>
      </c>
      <c r="Q7082">
        <v>16</v>
      </c>
      <c r="R7082">
        <v>16</v>
      </c>
      <c r="S7082" t="s">
        <v>9257</v>
      </c>
      <c r="T7082" t="s">
        <v>9262</v>
      </c>
      <c r="U7082" t="s">
        <v>9283</v>
      </c>
      <c r="V7082" t="str" cm="1">
        <f t="array" ref="V7082">_xlfn.IFS(Hospital_Emergency_Room_Data[[#This Row],[Day]]&lt;=10,"Start(1-10)",Hospital_Emergency_Room_Data[[#This Row],[Day]]&lt;=20,"Middle(11-20)",Hospital_Emergency_Room_Data[[#This Row],[Day]]&gt;20,"End(21-30)")</f>
        <v>Middle(11-20)</v>
      </c>
    </row>
    <row r="7083" spans="1:22">
      <c r="A7083">
        <v>433928562</v>
      </c>
      <c r="B7083" t="s">
        <v>7083</v>
      </c>
      <c r="C7083" s="1">
        <v>45157</v>
      </c>
      <c r="D7083" t="str">
        <f>TEXT(Hospital_Emergency_Room_Data[[#This Row],[Patient Admission Date]],"mmm")</f>
        <v>Aug</v>
      </c>
      <c r="E7083">
        <f>YEAR(Hospital_Emergency_Room_Data[[#This Row],[Patient Admission Date]])</f>
        <v>2023</v>
      </c>
      <c r="F7083" s="2">
        <v>0.83333333333333337</v>
      </c>
      <c r="G7083" s="8" t="str">
        <f>TEXT(Hospital_Emergency_Room_Data[[#This Row],[Patient Admission Date]],"dddd")</f>
        <v>Saturday</v>
      </c>
      <c r="H7083" t="s">
        <v>41</v>
      </c>
      <c r="I7083">
        <v>34</v>
      </c>
      <c r="J7083" s="5" t="s">
        <v>9223</v>
      </c>
      <c r="K7083" t="s">
        <v>8</v>
      </c>
      <c r="L7083" t="s">
        <v>140</v>
      </c>
      <c r="M7083" t="s">
        <v>9210</v>
      </c>
      <c r="N7083">
        <v>8</v>
      </c>
      <c r="O7083">
        <v>42</v>
      </c>
      <c r="P7083" t="s">
        <v>9225</v>
      </c>
      <c r="Q7083">
        <v>19</v>
      </c>
      <c r="R7083">
        <v>20</v>
      </c>
      <c r="S7083" t="s">
        <v>9256</v>
      </c>
      <c r="T7083" t="s">
        <v>9262</v>
      </c>
      <c r="U7083" t="s">
        <v>9300</v>
      </c>
      <c r="V7083" t="str" cm="1">
        <f t="array" ref="V7083">_xlfn.IFS(Hospital_Emergency_Room_Data[[#This Row],[Day]]&lt;=10,"Start(1-10)",Hospital_Emergency_Room_Data[[#This Row],[Day]]&lt;=20,"Middle(11-20)",Hospital_Emergency_Room_Data[[#This Row],[Day]]&gt;20,"End(21-30)")</f>
        <v>Middle(11-20)</v>
      </c>
    </row>
    <row r="7084" spans="1:22">
      <c r="A7084">
        <v>863519551</v>
      </c>
      <c r="B7084" t="s">
        <v>7084</v>
      </c>
      <c r="C7084" s="1">
        <v>45540</v>
      </c>
      <c r="D7084" t="str">
        <f>TEXT(Hospital_Emergency_Room_Data[[#This Row],[Patient Admission Date]],"mmm")</f>
        <v>Sep</v>
      </c>
      <c r="E7084">
        <f>YEAR(Hospital_Emergency_Room_Data[[#This Row],[Patient Admission Date]])</f>
        <v>2024</v>
      </c>
      <c r="F7084" s="2">
        <v>0.28402777777777777</v>
      </c>
      <c r="G7084" s="8" t="str">
        <f>TEXT(Hospital_Emergency_Room_Data[[#This Row],[Patient Admission Date]],"dddd")</f>
        <v>Thursday</v>
      </c>
      <c r="H7084" t="s">
        <v>9208</v>
      </c>
      <c r="I7084">
        <v>46</v>
      </c>
      <c r="J7084" s="5" t="s">
        <v>9219</v>
      </c>
      <c r="K7084" t="s">
        <v>12</v>
      </c>
      <c r="L7084" t="s">
        <v>96</v>
      </c>
      <c r="M7084" t="s">
        <v>9210</v>
      </c>
      <c r="O7084">
        <v>51</v>
      </c>
      <c r="P7084" t="s">
        <v>9225</v>
      </c>
      <c r="Q7084">
        <v>5</v>
      </c>
      <c r="R7084">
        <v>6</v>
      </c>
      <c r="S7084" t="s">
        <v>9255</v>
      </c>
      <c r="T7084" t="s">
        <v>9263</v>
      </c>
      <c r="U7084" t="s">
        <v>9283</v>
      </c>
      <c r="V7084" t="str" cm="1">
        <f t="array" ref="V7084">_xlfn.IFS(Hospital_Emergency_Room_Data[[#This Row],[Day]]&lt;=10,"Start(1-10)",Hospital_Emergency_Room_Data[[#This Row],[Day]]&lt;=20,"Middle(11-20)",Hospital_Emergency_Room_Data[[#This Row],[Day]]&gt;20,"End(21-30)")</f>
        <v>Start(1-10)</v>
      </c>
    </row>
    <row r="7085" spans="1:22">
      <c r="A7085">
        <v>608453024</v>
      </c>
      <c r="B7085" t="s">
        <v>7085</v>
      </c>
      <c r="C7085" s="1">
        <v>45343</v>
      </c>
      <c r="D7085" t="str">
        <f>TEXT(Hospital_Emergency_Room_Data[[#This Row],[Patient Admission Date]],"mmm")</f>
        <v>Feb</v>
      </c>
      <c r="E7085">
        <f>YEAR(Hospital_Emergency_Room_Data[[#This Row],[Patient Admission Date]])</f>
        <v>2024</v>
      </c>
      <c r="F7085" s="2">
        <v>0.8618055555555556</v>
      </c>
      <c r="G7085" s="8" t="str">
        <f>TEXT(Hospital_Emergency_Room_Data[[#This Row],[Patient Admission Date]],"dddd")</f>
        <v>Wednesday</v>
      </c>
      <c r="H7085" t="s">
        <v>9208</v>
      </c>
      <c r="I7085">
        <v>36</v>
      </c>
      <c r="J7085" s="5" t="s">
        <v>9223</v>
      </c>
      <c r="K7085" t="s">
        <v>12</v>
      </c>
      <c r="L7085" t="s">
        <v>96</v>
      </c>
      <c r="M7085" t="s">
        <v>9210</v>
      </c>
      <c r="O7085">
        <v>24</v>
      </c>
      <c r="P7085" t="s">
        <v>9226</v>
      </c>
      <c r="Q7085">
        <v>21</v>
      </c>
      <c r="R7085">
        <v>20</v>
      </c>
      <c r="S7085" t="s">
        <v>9256</v>
      </c>
      <c r="T7085" t="s">
        <v>9262</v>
      </c>
      <c r="U7085" t="s">
        <v>9282</v>
      </c>
      <c r="V7085" t="str" cm="1">
        <f t="array" ref="V7085">_xlfn.IFS(Hospital_Emergency_Room_Data[[#This Row],[Day]]&lt;=10,"Start(1-10)",Hospital_Emergency_Room_Data[[#This Row],[Day]]&lt;=20,"Middle(11-20)",Hospital_Emergency_Room_Data[[#This Row],[Day]]&gt;20,"End(21-30)")</f>
        <v>End(21-30)</v>
      </c>
    </row>
    <row r="7086" spans="1:22">
      <c r="A7086">
        <v>700851404</v>
      </c>
      <c r="B7086" t="s">
        <v>7086</v>
      </c>
      <c r="C7086" s="1">
        <v>45132</v>
      </c>
      <c r="D7086" t="str">
        <f>TEXT(Hospital_Emergency_Room_Data[[#This Row],[Patient Admission Date]],"mmm")</f>
        <v>Jul</v>
      </c>
      <c r="E7086">
        <f>YEAR(Hospital_Emergency_Room_Data[[#This Row],[Patient Admission Date]])</f>
        <v>2023</v>
      </c>
      <c r="F7086" s="2">
        <v>0.35694444444444445</v>
      </c>
      <c r="G7086" s="8" t="str">
        <f>TEXT(Hospital_Emergency_Room_Data[[#This Row],[Patient Admission Date]],"dddd")</f>
        <v>Tuesday</v>
      </c>
      <c r="H7086" t="s">
        <v>9208</v>
      </c>
      <c r="I7086">
        <v>11</v>
      </c>
      <c r="J7086" s="5" t="s">
        <v>9221</v>
      </c>
      <c r="K7086" t="s">
        <v>12</v>
      </c>
      <c r="L7086" t="s">
        <v>96</v>
      </c>
      <c r="M7086" t="s">
        <v>9210</v>
      </c>
      <c r="O7086">
        <v>58</v>
      </c>
      <c r="P7086" t="s">
        <v>9225</v>
      </c>
      <c r="Q7086">
        <v>25</v>
      </c>
      <c r="R7086">
        <v>8</v>
      </c>
      <c r="S7086" t="s">
        <v>9255</v>
      </c>
      <c r="T7086" t="s">
        <v>9264</v>
      </c>
      <c r="U7086" t="s">
        <v>9283</v>
      </c>
      <c r="V7086" t="str" cm="1">
        <f t="array" ref="V7086">_xlfn.IFS(Hospital_Emergency_Room_Data[[#This Row],[Day]]&lt;=10,"Start(1-10)",Hospital_Emergency_Room_Data[[#This Row],[Day]]&lt;=20,"Middle(11-20)",Hospital_Emergency_Room_Data[[#This Row],[Day]]&gt;20,"End(21-30)")</f>
        <v>End(21-30)</v>
      </c>
    </row>
    <row r="7087" spans="1:22">
      <c r="A7087">
        <v>321291165</v>
      </c>
      <c r="B7087" t="s">
        <v>7087</v>
      </c>
      <c r="C7087" s="1">
        <v>45375</v>
      </c>
      <c r="D7087" t="str">
        <f>TEXT(Hospital_Emergency_Room_Data[[#This Row],[Patient Admission Date]],"mmm")</f>
        <v>Mar</v>
      </c>
      <c r="E7087">
        <f>YEAR(Hospital_Emergency_Room_Data[[#This Row],[Patient Admission Date]])</f>
        <v>2024</v>
      </c>
      <c r="F7087" s="2">
        <v>0.22152777777777777</v>
      </c>
      <c r="G7087" s="8" t="str">
        <f>TEXT(Hospital_Emergency_Room_Data[[#This Row],[Patient Admission Date]],"dddd")</f>
        <v>Sunday</v>
      </c>
      <c r="H7087" t="s">
        <v>9208</v>
      </c>
      <c r="I7087">
        <v>61</v>
      </c>
      <c r="J7087" s="5" t="s">
        <v>9217</v>
      </c>
      <c r="K7087" t="s">
        <v>12</v>
      </c>
      <c r="L7087" t="s">
        <v>96</v>
      </c>
      <c r="M7087" t="s">
        <v>9210</v>
      </c>
      <c r="O7087">
        <v>14</v>
      </c>
      <c r="P7087" t="s">
        <v>9226</v>
      </c>
      <c r="Q7087">
        <v>24</v>
      </c>
      <c r="R7087">
        <v>5</v>
      </c>
      <c r="S7087" t="s">
        <v>9258</v>
      </c>
      <c r="T7087" t="s">
        <v>9264</v>
      </c>
      <c r="U7087" t="s">
        <v>9282</v>
      </c>
      <c r="V7087" t="str" cm="1">
        <f t="array" ref="V7087">_xlfn.IFS(Hospital_Emergency_Room_Data[[#This Row],[Day]]&lt;=10,"Start(1-10)",Hospital_Emergency_Room_Data[[#This Row],[Day]]&lt;=20,"Middle(11-20)",Hospital_Emergency_Room_Data[[#This Row],[Day]]&gt;20,"End(21-30)")</f>
        <v>End(21-30)</v>
      </c>
    </row>
    <row r="7088" spans="1:22">
      <c r="A7088">
        <v>340314912</v>
      </c>
      <c r="B7088" t="s">
        <v>7088</v>
      </c>
      <c r="C7088" s="1">
        <v>45116</v>
      </c>
      <c r="D7088" t="str">
        <f>TEXT(Hospital_Emergency_Room_Data[[#This Row],[Patient Admission Date]],"mmm")</f>
        <v>Jul</v>
      </c>
      <c r="E7088">
        <f>YEAR(Hospital_Emergency_Room_Data[[#This Row],[Patient Admission Date]])</f>
        <v>2023</v>
      </c>
      <c r="F7088" s="2">
        <v>0.72569444444444442</v>
      </c>
      <c r="G7088" s="8" t="str">
        <f>TEXT(Hospital_Emergency_Room_Data[[#This Row],[Patient Admission Date]],"dddd")</f>
        <v>Sunday</v>
      </c>
      <c r="H7088" t="s">
        <v>9208</v>
      </c>
      <c r="I7088">
        <v>19</v>
      </c>
      <c r="J7088" s="5" t="s">
        <v>9220</v>
      </c>
      <c r="K7088" t="s">
        <v>12</v>
      </c>
      <c r="L7088" t="s">
        <v>96</v>
      </c>
      <c r="M7088" t="s">
        <v>9210</v>
      </c>
      <c r="O7088">
        <v>42</v>
      </c>
      <c r="P7088" t="s">
        <v>9225</v>
      </c>
      <c r="Q7088">
        <v>9</v>
      </c>
      <c r="R7088">
        <v>17</v>
      </c>
      <c r="S7088" t="s">
        <v>9257</v>
      </c>
      <c r="T7088" t="s">
        <v>9265</v>
      </c>
      <c r="U7088" t="s">
        <v>9300</v>
      </c>
      <c r="V7088" t="str" cm="1">
        <f t="array" ref="V7088">_xlfn.IFS(Hospital_Emergency_Room_Data[[#This Row],[Day]]&lt;=10,"Start(1-10)",Hospital_Emergency_Room_Data[[#This Row],[Day]]&lt;=20,"Middle(11-20)",Hospital_Emergency_Room_Data[[#This Row],[Day]]&gt;20,"End(21-30)")</f>
        <v>Start(1-10)</v>
      </c>
    </row>
    <row r="7089" spans="1:22">
      <c r="A7089">
        <v>684156213</v>
      </c>
      <c r="B7089" t="s">
        <v>7089</v>
      </c>
      <c r="C7089" s="1">
        <v>45245</v>
      </c>
      <c r="D7089" t="str">
        <f>TEXT(Hospital_Emergency_Room_Data[[#This Row],[Patient Admission Date]],"mmm")</f>
        <v>Nov</v>
      </c>
      <c r="E7089">
        <f>YEAR(Hospital_Emergency_Room_Data[[#This Row],[Patient Admission Date]])</f>
        <v>2023</v>
      </c>
      <c r="F7089" s="2">
        <v>0.84513888888888888</v>
      </c>
      <c r="G7089" s="8" t="str">
        <f>TEXT(Hospital_Emergency_Room_Data[[#This Row],[Patient Admission Date]],"dddd")</f>
        <v>Wednesday</v>
      </c>
      <c r="H7089" t="s">
        <v>9208</v>
      </c>
      <c r="I7089">
        <v>75</v>
      </c>
      <c r="J7089" s="5" t="s">
        <v>9222</v>
      </c>
      <c r="K7089" t="s">
        <v>12</v>
      </c>
      <c r="L7089" t="s">
        <v>96</v>
      </c>
      <c r="M7089" t="s">
        <v>9210</v>
      </c>
      <c r="O7089">
        <v>50</v>
      </c>
      <c r="P7089" t="s">
        <v>9225</v>
      </c>
      <c r="Q7089">
        <v>15</v>
      </c>
      <c r="R7089">
        <v>20</v>
      </c>
      <c r="S7089" t="s">
        <v>9256</v>
      </c>
      <c r="T7089" t="s">
        <v>9262</v>
      </c>
      <c r="U7089" t="s">
        <v>9283</v>
      </c>
      <c r="V7089" t="str" cm="1">
        <f t="array" ref="V7089">_xlfn.IFS(Hospital_Emergency_Room_Data[[#This Row],[Day]]&lt;=10,"Start(1-10)",Hospital_Emergency_Room_Data[[#This Row],[Day]]&lt;=20,"Middle(11-20)",Hospital_Emergency_Room_Data[[#This Row],[Day]]&gt;20,"End(21-30)")</f>
        <v>Middle(11-20)</v>
      </c>
    </row>
    <row r="7090" spans="1:22">
      <c r="A7090">
        <v>229420816</v>
      </c>
      <c r="B7090" t="s">
        <v>7090</v>
      </c>
      <c r="C7090" s="1">
        <v>45228</v>
      </c>
      <c r="D7090" t="str">
        <f>TEXT(Hospital_Emergency_Room_Data[[#This Row],[Patient Admission Date]],"mmm")</f>
        <v>Oct</v>
      </c>
      <c r="E7090">
        <f>YEAR(Hospital_Emergency_Room_Data[[#This Row],[Patient Admission Date]])</f>
        <v>2023</v>
      </c>
      <c r="F7090" s="2">
        <v>0.68611111111111112</v>
      </c>
      <c r="G7090" s="8" t="str">
        <f>TEXT(Hospital_Emergency_Room_Data[[#This Row],[Patient Admission Date]],"dddd")</f>
        <v>Sunday</v>
      </c>
      <c r="H7090" t="s">
        <v>9208</v>
      </c>
      <c r="I7090">
        <v>44</v>
      </c>
      <c r="J7090" s="5" t="s">
        <v>9223</v>
      </c>
      <c r="K7090" t="s">
        <v>12</v>
      </c>
      <c r="L7090" t="s">
        <v>96</v>
      </c>
      <c r="M7090" t="s">
        <v>9210</v>
      </c>
      <c r="O7090">
        <v>50</v>
      </c>
      <c r="P7090" t="s">
        <v>9225</v>
      </c>
      <c r="Q7090">
        <v>29</v>
      </c>
      <c r="R7090">
        <v>16</v>
      </c>
      <c r="S7090" t="s">
        <v>9257</v>
      </c>
      <c r="T7090" t="s">
        <v>9264</v>
      </c>
      <c r="U7090" t="s">
        <v>9283</v>
      </c>
      <c r="V7090" t="str" cm="1">
        <f t="array" ref="V7090">_xlfn.IFS(Hospital_Emergency_Room_Data[[#This Row],[Day]]&lt;=10,"Start(1-10)",Hospital_Emergency_Room_Data[[#This Row],[Day]]&lt;=20,"Middle(11-20)",Hospital_Emergency_Room_Data[[#This Row],[Day]]&gt;20,"End(21-30)")</f>
        <v>End(21-30)</v>
      </c>
    </row>
    <row r="7091" spans="1:22">
      <c r="A7091">
        <v>782823086</v>
      </c>
      <c r="B7091" t="s">
        <v>7091</v>
      </c>
      <c r="C7091" s="1">
        <v>45348</v>
      </c>
      <c r="D7091" t="str">
        <f>TEXT(Hospital_Emergency_Room_Data[[#This Row],[Patient Admission Date]],"mmm")</f>
        <v>Feb</v>
      </c>
      <c r="E7091">
        <f>YEAR(Hospital_Emergency_Room_Data[[#This Row],[Patient Admission Date]])</f>
        <v>2024</v>
      </c>
      <c r="F7091" s="2">
        <v>0.76458333333333328</v>
      </c>
      <c r="G7091" s="8" t="str">
        <f>TEXT(Hospital_Emergency_Room_Data[[#This Row],[Patient Admission Date]],"dddd")</f>
        <v>Monday</v>
      </c>
      <c r="H7091" t="s">
        <v>9208</v>
      </c>
      <c r="I7091">
        <v>43</v>
      </c>
      <c r="J7091" s="5" t="s">
        <v>9223</v>
      </c>
      <c r="K7091" t="s">
        <v>12</v>
      </c>
      <c r="L7091" t="s">
        <v>96</v>
      </c>
      <c r="M7091" t="s">
        <v>9210</v>
      </c>
      <c r="O7091">
        <v>27</v>
      </c>
      <c r="P7091" t="s">
        <v>9226</v>
      </c>
      <c r="Q7091">
        <v>26</v>
      </c>
      <c r="R7091">
        <v>18</v>
      </c>
      <c r="S7091" t="s">
        <v>9256</v>
      </c>
      <c r="T7091" t="s">
        <v>9264</v>
      </c>
      <c r="U7091" t="s">
        <v>9282</v>
      </c>
      <c r="V7091" t="str" cm="1">
        <f t="array" ref="V7091">_xlfn.IFS(Hospital_Emergency_Room_Data[[#This Row],[Day]]&lt;=10,"Start(1-10)",Hospital_Emergency_Room_Data[[#This Row],[Day]]&lt;=20,"Middle(11-20)",Hospital_Emergency_Room_Data[[#This Row],[Day]]&gt;20,"End(21-30)")</f>
        <v>End(21-30)</v>
      </c>
    </row>
    <row r="7092" spans="1:22">
      <c r="A7092">
        <v>246513655</v>
      </c>
      <c r="B7092" t="s">
        <v>7092</v>
      </c>
      <c r="C7092" s="1">
        <v>45288</v>
      </c>
      <c r="D7092" t="str">
        <f>TEXT(Hospital_Emergency_Room_Data[[#This Row],[Patient Admission Date]],"mmm")</f>
        <v>Dec</v>
      </c>
      <c r="E7092">
        <f>YEAR(Hospital_Emergency_Room_Data[[#This Row],[Patient Admission Date]])</f>
        <v>2023</v>
      </c>
      <c r="F7092" s="2">
        <v>0.2951388888888889</v>
      </c>
      <c r="G7092" s="8" t="str">
        <f>TEXT(Hospital_Emergency_Room_Data[[#This Row],[Patient Admission Date]],"dddd")</f>
        <v>Thursday</v>
      </c>
      <c r="H7092" t="s">
        <v>9208</v>
      </c>
      <c r="I7092">
        <v>19</v>
      </c>
      <c r="J7092" s="5" t="s">
        <v>9220</v>
      </c>
      <c r="K7092" t="s">
        <v>12</v>
      </c>
      <c r="L7092" t="s">
        <v>96</v>
      </c>
      <c r="M7092" t="s">
        <v>9210</v>
      </c>
      <c r="O7092">
        <v>28</v>
      </c>
      <c r="P7092" t="s">
        <v>9226</v>
      </c>
      <c r="Q7092">
        <v>28</v>
      </c>
      <c r="R7092">
        <v>7</v>
      </c>
      <c r="S7092" t="s">
        <v>9255</v>
      </c>
      <c r="T7092" t="s">
        <v>9264</v>
      </c>
      <c r="U7092" t="s">
        <v>9282</v>
      </c>
      <c r="V7092" t="str" cm="1">
        <f t="array" ref="V7092">_xlfn.IFS(Hospital_Emergency_Room_Data[[#This Row],[Day]]&lt;=10,"Start(1-10)",Hospital_Emergency_Room_Data[[#This Row],[Day]]&lt;=20,"Middle(11-20)",Hospital_Emergency_Room_Data[[#This Row],[Day]]&gt;20,"End(21-30)")</f>
        <v>End(21-30)</v>
      </c>
    </row>
    <row r="7093" spans="1:22">
      <c r="A7093">
        <v>377393538</v>
      </c>
      <c r="B7093" t="s">
        <v>7093</v>
      </c>
      <c r="C7093" s="1">
        <v>45156</v>
      </c>
      <c r="D7093" t="str">
        <f>TEXT(Hospital_Emergency_Room_Data[[#This Row],[Patient Admission Date]],"mmm")</f>
        <v>Aug</v>
      </c>
      <c r="E7093">
        <f>YEAR(Hospital_Emergency_Room_Data[[#This Row],[Patient Admission Date]])</f>
        <v>2023</v>
      </c>
      <c r="F7093" s="2">
        <v>0.68333333333333335</v>
      </c>
      <c r="G7093" s="8" t="str">
        <f>TEXT(Hospital_Emergency_Room_Data[[#This Row],[Patient Admission Date]],"dddd")</f>
        <v>Friday</v>
      </c>
      <c r="H7093" t="s">
        <v>9208</v>
      </c>
      <c r="I7093">
        <v>27</v>
      </c>
      <c r="J7093" s="5" t="s">
        <v>9220</v>
      </c>
      <c r="K7093" t="s">
        <v>12</v>
      </c>
      <c r="L7093" t="s">
        <v>96</v>
      </c>
      <c r="M7093" t="s">
        <v>9210</v>
      </c>
      <c r="N7093">
        <v>9</v>
      </c>
      <c r="O7093">
        <v>26</v>
      </c>
      <c r="P7093" t="s">
        <v>9226</v>
      </c>
      <c r="Q7093">
        <v>18</v>
      </c>
      <c r="R7093">
        <v>16</v>
      </c>
      <c r="S7093" t="s">
        <v>9257</v>
      </c>
      <c r="T7093" t="s">
        <v>9262</v>
      </c>
      <c r="U7093" t="s">
        <v>9282</v>
      </c>
      <c r="V7093" t="str" cm="1">
        <f t="array" ref="V7093">_xlfn.IFS(Hospital_Emergency_Room_Data[[#This Row],[Day]]&lt;=10,"Start(1-10)",Hospital_Emergency_Room_Data[[#This Row],[Day]]&lt;=20,"Middle(11-20)",Hospital_Emergency_Room_Data[[#This Row],[Day]]&gt;20,"End(21-30)")</f>
        <v>Middle(11-20)</v>
      </c>
    </row>
    <row r="7094" spans="1:22">
      <c r="A7094">
        <v>825779437</v>
      </c>
      <c r="B7094" t="s">
        <v>7094</v>
      </c>
      <c r="C7094" s="1">
        <v>45443</v>
      </c>
      <c r="D7094" t="str">
        <f>TEXT(Hospital_Emergency_Room_Data[[#This Row],[Patient Admission Date]],"mmm")</f>
        <v>May</v>
      </c>
      <c r="E7094">
        <f>YEAR(Hospital_Emergency_Room_Data[[#This Row],[Patient Admission Date]])</f>
        <v>2024</v>
      </c>
      <c r="F7094" s="2">
        <v>0.73124999999999996</v>
      </c>
      <c r="G7094" s="8" t="str">
        <f>TEXT(Hospital_Emergency_Room_Data[[#This Row],[Patient Admission Date]],"dddd")</f>
        <v>Friday</v>
      </c>
      <c r="H7094" t="s">
        <v>9208</v>
      </c>
      <c r="I7094">
        <v>15</v>
      </c>
      <c r="J7094" s="5" t="s">
        <v>9220</v>
      </c>
      <c r="K7094" t="s">
        <v>12</v>
      </c>
      <c r="L7094" t="s">
        <v>25</v>
      </c>
      <c r="M7094" t="s">
        <v>9210</v>
      </c>
      <c r="O7094">
        <v>25</v>
      </c>
      <c r="P7094" t="s">
        <v>9226</v>
      </c>
      <c r="Q7094">
        <v>31</v>
      </c>
      <c r="R7094">
        <v>17</v>
      </c>
      <c r="S7094" t="s">
        <v>9257</v>
      </c>
      <c r="T7094" t="s">
        <v>9264</v>
      </c>
      <c r="U7094" t="s">
        <v>9282</v>
      </c>
      <c r="V7094" t="str" cm="1">
        <f t="array" ref="V7094">_xlfn.IFS(Hospital_Emergency_Room_Data[[#This Row],[Day]]&lt;=10,"Start(1-10)",Hospital_Emergency_Room_Data[[#This Row],[Day]]&lt;=20,"Middle(11-20)",Hospital_Emergency_Room_Data[[#This Row],[Day]]&gt;20,"End(21-30)")</f>
        <v>End(21-30)</v>
      </c>
    </row>
    <row r="7095" spans="1:22">
      <c r="A7095">
        <v>269477139</v>
      </c>
      <c r="B7095" t="s">
        <v>7095</v>
      </c>
      <c r="C7095" s="1">
        <v>45096</v>
      </c>
      <c r="D7095" t="str">
        <f>TEXT(Hospital_Emergency_Room_Data[[#This Row],[Patient Admission Date]],"mmm")</f>
        <v>Jun</v>
      </c>
      <c r="E7095">
        <f>YEAR(Hospital_Emergency_Room_Data[[#This Row],[Patient Admission Date]])</f>
        <v>2023</v>
      </c>
      <c r="F7095" s="2">
        <v>3.6805555555555557E-2</v>
      </c>
      <c r="G7095" s="8" t="str">
        <f>TEXT(Hospital_Emergency_Room_Data[[#This Row],[Patient Admission Date]],"dddd")</f>
        <v>Monday</v>
      </c>
      <c r="H7095" t="s">
        <v>9208</v>
      </c>
      <c r="I7095">
        <v>44</v>
      </c>
      <c r="J7095" s="5" t="s">
        <v>9223</v>
      </c>
      <c r="K7095" t="s">
        <v>12</v>
      </c>
      <c r="L7095" t="s">
        <v>25</v>
      </c>
      <c r="M7095" t="s">
        <v>9210</v>
      </c>
      <c r="O7095">
        <v>17</v>
      </c>
      <c r="P7095" t="s">
        <v>9226</v>
      </c>
      <c r="Q7095">
        <v>19</v>
      </c>
      <c r="R7095">
        <v>0</v>
      </c>
      <c r="S7095" t="s">
        <v>9258</v>
      </c>
      <c r="T7095" t="s">
        <v>9262</v>
      </c>
      <c r="U7095" t="s">
        <v>9282</v>
      </c>
      <c r="V7095" t="str" cm="1">
        <f t="array" ref="V7095">_xlfn.IFS(Hospital_Emergency_Room_Data[[#This Row],[Day]]&lt;=10,"Start(1-10)",Hospital_Emergency_Room_Data[[#This Row],[Day]]&lt;=20,"Middle(11-20)",Hospital_Emergency_Room_Data[[#This Row],[Day]]&gt;20,"End(21-30)")</f>
        <v>Middle(11-20)</v>
      </c>
    </row>
    <row r="7096" spans="1:22">
      <c r="A7096">
        <v>207768815</v>
      </c>
      <c r="B7096" t="s">
        <v>7096</v>
      </c>
      <c r="C7096" s="1">
        <v>45360</v>
      </c>
      <c r="D7096" t="str">
        <f>TEXT(Hospital_Emergency_Room_Data[[#This Row],[Patient Admission Date]],"mmm")</f>
        <v>Mar</v>
      </c>
      <c r="E7096">
        <f>YEAR(Hospital_Emergency_Room_Data[[#This Row],[Patient Admission Date]])</f>
        <v>2024</v>
      </c>
      <c r="F7096" s="2">
        <v>0.17083333333333334</v>
      </c>
      <c r="G7096" s="8" t="str">
        <f>TEXT(Hospital_Emergency_Room_Data[[#This Row],[Patient Admission Date]],"dddd")</f>
        <v>Saturday</v>
      </c>
      <c r="H7096" t="s">
        <v>9208</v>
      </c>
      <c r="I7096">
        <v>19</v>
      </c>
      <c r="J7096" s="5" t="s">
        <v>9220</v>
      </c>
      <c r="K7096" t="s">
        <v>12</v>
      </c>
      <c r="L7096" t="s">
        <v>25</v>
      </c>
      <c r="M7096" t="s">
        <v>9210</v>
      </c>
      <c r="O7096">
        <v>32</v>
      </c>
      <c r="P7096" t="s">
        <v>9225</v>
      </c>
      <c r="Q7096">
        <v>9</v>
      </c>
      <c r="R7096">
        <v>4</v>
      </c>
      <c r="S7096" t="s">
        <v>9258</v>
      </c>
      <c r="T7096" t="s">
        <v>9265</v>
      </c>
      <c r="U7096" t="s">
        <v>9300</v>
      </c>
      <c r="V7096" t="str" cm="1">
        <f t="array" ref="V7096">_xlfn.IFS(Hospital_Emergency_Room_Data[[#This Row],[Day]]&lt;=10,"Start(1-10)",Hospital_Emergency_Room_Data[[#This Row],[Day]]&lt;=20,"Middle(11-20)",Hospital_Emergency_Room_Data[[#This Row],[Day]]&gt;20,"End(21-30)")</f>
        <v>Start(1-10)</v>
      </c>
    </row>
    <row r="7097" spans="1:22">
      <c r="A7097">
        <v>193377138</v>
      </c>
      <c r="B7097" t="s">
        <v>7097</v>
      </c>
      <c r="C7097" s="1">
        <v>45451</v>
      </c>
      <c r="D7097" t="str">
        <f>TEXT(Hospital_Emergency_Room_Data[[#This Row],[Patient Admission Date]],"mmm")</f>
        <v>Jun</v>
      </c>
      <c r="E7097">
        <f>YEAR(Hospital_Emergency_Room_Data[[#This Row],[Patient Admission Date]])</f>
        <v>2024</v>
      </c>
      <c r="F7097" s="2">
        <v>0.59236111111111112</v>
      </c>
      <c r="G7097" s="8" t="str">
        <f>TEXT(Hospital_Emergency_Room_Data[[#This Row],[Patient Admission Date]],"dddd")</f>
        <v>Saturday</v>
      </c>
      <c r="H7097" t="s">
        <v>9208</v>
      </c>
      <c r="I7097">
        <v>75</v>
      </c>
      <c r="J7097" s="5" t="s">
        <v>9222</v>
      </c>
      <c r="K7097" t="s">
        <v>12</v>
      </c>
      <c r="L7097" t="s">
        <v>25</v>
      </c>
      <c r="M7097" t="s">
        <v>9210</v>
      </c>
      <c r="O7097">
        <v>60</v>
      </c>
      <c r="P7097" t="s">
        <v>9225</v>
      </c>
      <c r="Q7097">
        <v>8</v>
      </c>
      <c r="R7097">
        <v>14</v>
      </c>
      <c r="S7097" t="s">
        <v>9257</v>
      </c>
      <c r="T7097" t="s">
        <v>9265</v>
      </c>
      <c r="U7097" t="s">
        <v>9283</v>
      </c>
      <c r="V7097" t="str" cm="1">
        <f t="array" ref="V7097">_xlfn.IFS(Hospital_Emergency_Room_Data[[#This Row],[Day]]&lt;=10,"Start(1-10)",Hospital_Emergency_Room_Data[[#This Row],[Day]]&lt;=20,"Middle(11-20)",Hospital_Emergency_Room_Data[[#This Row],[Day]]&gt;20,"End(21-30)")</f>
        <v>Start(1-10)</v>
      </c>
    </row>
    <row r="7098" spans="1:22">
      <c r="A7098">
        <v>763068777</v>
      </c>
      <c r="B7098" t="s">
        <v>7098</v>
      </c>
      <c r="C7098" s="1">
        <v>45084</v>
      </c>
      <c r="D7098" t="str">
        <f>TEXT(Hospital_Emergency_Room_Data[[#This Row],[Patient Admission Date]],"mmm")</f>
        <v>Jun</v>
      </c>
      <c r="E7098">
        <f>YEAR(Hospital_Emergency_Room_Data[[#This Row],[Patient Admission Date]])</f>
        <v>2023</v>
      </c>
      <c r="F7098" s="2">
        <v>9.166666666666666E-2</v>
      </c>
      <c r="G7098" s="8" t="str">
        <f>TEXT(Hospital_Emergency_Room_Data[[#This Row],[Patient Admission Date]],"dddd")</f>
        <v>Wednesday</v>
      </c>
      <c r="H7098" t="s">
        <v>9208</v>
      </c>
      <c r="I7098">
        <v>76</v>
      </c>
      <c r="J7098" s="5" t="s">
        <v>9222</v>
      </c>
      <c r="K7098" t="s">
        <v>12</v>
      </c>
      <c r="L7098" t="s">
        <v>25</v>
      </c>
      <c r="M7098" t="s">
        <v>9210</v>
      </c>
      <c r="O7098">
        <v>25</v>
      </c>
      <c r="P7098" t="s">
        <v>9226</v>
      </c>
      <c r="Q7098">
        <v>7</v>
      </c>
      <c r="R7098">
        <v>2</v>
      </c>
      <c r="S7098" t="s">
        <v>9258</v>
      </c>
      <c r="T7098" t="s">
        <v>9263</v>
      </c>
      <c r="U7098" t="s">
        <v>9282</v>
      </c>
      <c r="V7098" t="str" cm="1">
        <f t="array" ref="V7098">_xlfn.IFS(Hospital_Emergency_Room_Data[[#This Row],[Day]]&lt;=10,"Start(1-10)",Hospital_Emergency_Room_Data[[#This Row],[Day]]&lt;=20,"Middle(11-20)",Hospital_Emergency_Room_Data[[#This Row],[Day]]&gt;20,"End(21-30)")</f>
        <v>Start(1-10)</v>
      </c>
    </row>
    <row r="7099" spans="1:22">
      <c r="A7099">
        <v>628602471</v>
      </c>
      <c r="B7099" t="s">
        <v>7099</v>
      </c>
      <c r="C7099" s="1">
        <v>45275</v>
      </c>
      <c r="D7099" t="str">
        <f>TEXT(Hospital_Emergency_Room_Data[[#This Row],[Patient Admission Date]],"mmm")</f>
        <v>Dec</v>
      </c>
      <c r="E7099">
        <f>YEAR(Hospital_Emergency_Room_Data[[#This Row],[Patient Admission Date]])</f>
        <v>2023</v>
      </c>
      <c r="F7099" s="2">
        <v>0.48541666666666666</v>
      </c>
      <c r="G7099" s="8" t="str">
        <f>TEXT(Hospital_Emergency_Room_Data[[#This Row],[Patient Admission Date]],"dddd")</f>
        <v>Friday</v>
      </c>
      <c r="H7099" t="s">
        <v>9208</v>
      </c>
      <c r="I7099">
        <v>13</v>
      </c>
      <c r="J7099" s="5" t="s">
        <v>9221</v>
      </c>
      <c r="K7099" t="s">
        <v>12</v>
      </c>
      <c r="L7099" t="s">
        <v>25</v>
      </c>
      <c r="M7099" t="s">
        <v>9210</v>
      </c>
      <c r="O7099">
        <v>41</v>
      </c>
      <c r="P7099" t="s">
        <v>9225</v>
      </c>
      <c r="Q7099">
        <v>15</v>
      </c>
      <c r="R7099">
        <v>11</v>
      </c>
      <c r="S7099" t="s">
        <v>9255</v>
      </c>
      <c r="T7099" t="s">
        <v>9262</v>
      </c>
      <c r="U7099" t="s">
        <v>9300</v>
      </c>
      <c r="V7099" t="str" cm="1">
        <f t="array" ref="V7099">_xlfn.IFS(Hospital_Emergency_Room_Data[[#This Row],[Day]]&lt;=10,"Start(1-10)",Hospital_Emergency_Room_Data[[#This Row],[Day]]&lt;=20,"Middle(11-20)",Hospital_Emergency_Room_Data[[#This Row],[Day]]&gt;20,"End(21-30)")</f>
        <v>Middle(11-20)</v>
      </c>
    </row>
    <row r="7100" spans="1:22">
      <c r="A7100">
        <v>752344471</v>
      </c>
      <c r="B7100" t="s">
        <v>7100</v>
      </c>
      <c r="C7100" s="1">
        <v>45257</v>
      </c>
      <c r="D7100" t="str">
        <f>TEXT(Hospital_Emergency_Room_Data[[#This Row],[Patient Admission Date]],"mmm")</f>
        <v>Nov</v>
      </c>
      <c r="E7100">
        <f>YEAR(Hospital_Emergency_Room_Data[[#This Row],[Patient Admission Date]])</f>
        <v>2023</v>
      </c>
      <c r="F7100" s="2">
        <v>1.2500000000000001E-2</v>
      </c>
      <c r="G7100" s="8" t="str">
        <f>TEXT(Hospital_Emergency_Room_Data[[#This Row],[Patient Admission Date]],"dddd")</f>
        <v>Monday</v>
      </c>
      <c r="H7100" t="s">
        <v>9208</v>
      </c>
      <c r="I7100">
        <v>56</v>
      </c>
      <c r="J7100" s="5" t="s">
        <v>9219</v>
      </c>
      <c r="K7100" t="s">
        <v>12</v>
      </c>
      <c r="L7100" t="s">
        <v>25</v>
      </c>
      <c r="M7100" t="s">
        <v>9210</v>
      </c>
      <c r="O7100">
        <v>49</v>
      </c>
      <c r="P7100" t="s">
        <v>9225</v>
      </c>
      <c r="Q7100">
        <v>27</v>
      </c>
      <c r="R7100">
        <v>0</v>
      </c>
      <c r="S7100" t="s">
        <v>9258</v>
      </c>
      <c r="T7100" t="s">
        <v>9264</v>
      </c>
      <c r="U7100" t="s">
        <v>9283</v>
      </c>
      <c r="V7100" t="str" cm="1">
        <f t="array" ref="V7100">_xlfn.IFS(Hospital_Emergency_Room_Data[[#This Row],[Day]]&lt;=10,"Start(1-10)",Hospital_Emergency_Room_Data[[#This Row],[Day]]&lt;=20,"Middle(11-20)",Hospital_Emergency_Room_Data[[#This Row],[Day]]&gt;20,"End(21-30)")</f>
        <v>End(21-30)</v>
      </c>
    </row>
    <row r="7101" spans="1:22">
      <c r="A7101">
        <v>148187869</v>
      </c>
      <c r="B7101" t="s">
        <v>7101</v>
      </c>
      <c r="C7101" s="1">
        <v>45197</v>
      </c>
      <c r="D7101" t="str">
        <f>TEXT(Hospital_Emergency_Room_Data[[#This Row],[Patient Admission Date]],"mmm")</f>
        <v>Sep</v>
      </c>
      <c r="E7101">
        <f>YEAR(Hospital_Emergency_Room_Data[[#This Row],[Patient Admission Date]])</f>
        <v>2023</v>
      </c>
      <c r="F7101" s="2">
        <v>0.89166666666666672</v>
      </c>
      <c r="G7101" s="8" t="str">
        <f>TEXT(Hospital_Emergency_Room_Data[[#This Row],[Patient Admission Date]],"dddd")</f>
        <v>Thursday</v>
      </c>
      <c r="H7101" t="s">
        <v>9208</v>
      </c>
      <c r="I7101">
        <v>17</v>
      </c>
      <c r="J7101" s="5" t="s">
        <v>9220</v>
      </c>
      <c r="K7101" t="s">
        <v>12</v>
      </c>
      <c r="L7101" t="s">
        <v>25</v>
      </c>
      <c r="M7101" t="s">
        <v>9210</v>
      </c>
      <c r="N7101">
        <v>5</v>
      </c>
      <c r="O7101">
        <v>22</v>
      </c>
      <c r="P7101" t="s">
        <v>9226</v>
      </c>
      <c r="Q7101">
        <v>28</v>
      </c>
      <c r="R7101">
        <v>21</v>
      </c>
      <c r="S7101" t="s">
        <v>9256</v>
      </c>
      <c r="T7101" t="s">
        <v>9264</v>
      </c>
      <c r="U7101" t="s">
        <v>9282</v>
      </c>
      <c r="V7101" t="str" cm="1">
        <f t="array" ref="V7101">_xlfn.IFS(Hospital_Emergency_Room_Data[[#This Row],[Day]]&lt;=10,"Start(1-10)",Hospital_Emergency_Room_Data[[#This Row],[Day]]&lt;=20,"Middle(11-20)",Hospital_Emergency_Room_Data[[#This Row],[Day]]&gt;20,"End(21-30)")</f>
        <v>End(21-30)</v>
      </c>
    </row>
    <row r="7102" spans="1:22">
      <c r="A7102">
        <v>899681954</v>
      </c>
      <c r="B7102" t="s">
        <v>7102</v>
      </c>
      <c r="C7102" s="1">
        <v>45315</v>
      </c>
      <c r="D7102" t="str">
        <f>TEXT(Hospital_Emergency_Room_Data[[#This Row],[Patient Admission Date]],"mmm")</f>
        <v>Jan</v>
      </c>
      <c r="E7102">
        <f>YEAR(Hospital_Emergency_Room_Data[[#This Row],[Patient Admission Date]])</f>
        <v>2024</v>
      </c>
      <c r="F7102" s="2">
        <v>0.44722222222222224</v>
      </c>
      <c r="G7102" s="8" t="str">
        <f>TEXT(Hospital_Emergency_Room_Data[[#This Row],[Patient Admission Date]],"dddd")</f>
        <v>Wednesday</v>
      </c>
      <c r="H7102" t="s">
        <v>9208</v>
      </c>
      <c r="I7102">
        <v>33</v>
      </c>
      <c r="J7102" s="5" t="s">
        <v>9223</v>
      </c>
      <c r="K7102" t="s">
        <v>12</v>
      </c>
      <c r="L7102" t="s">
        <v>25</v>
      </c>
      <c r="M7102" t="s">
        <v>9210</v>
      </c>
      <c r="N7102">
        <v>5</v>
      </c>
      <c r="O7102">
        <v>36</v>
      </c>
      <c r="P7102" t="s">
        <v>9225</v>
      </c>
      <c r="Q7102">
        <v>24</v>
      </c>
      <c r="R7102">
        <v>10</v>
      </c>
      <c r="S7102" t="s">
        <v>9255</v>
      </c>
      <c r="T7102" t="s">
        <v>9264</v>
      </c>
      <c r="U7102" t="s">
        <v>9300</v>
      </c>
      <c r="V7102" t="str" cm="1">
        <f t="array" ref="V7102">_xlfn.IFS(Hospital_Emergency_Room_Data[[#This Row],[Day]]&lt;=10,"Start(1-10)",Hospital_Emergency_Room_Data[[#This Row],[Day]]&lt;=20,"Middle(11-20)",Hospital_Emergency_Room_Data[[#This Row],[Day]]&gt;20,"End(21-30)")</f>
        <v>End(21-30)</v>
      </c>
    </row>
    <row r="7103" spans="1:22">
      <c r="A7103">
        <v>585233839</v>
      </c>
      <c r="B7103" t="s">
        <v>7103</v>
      </c>
      <c r="C7103" s="1">
        <v>45344</v>
      </c>
      <c r="D7103" t="str">
        <f>TEXT(Hospital_Emergency_Room_Data[[#This Row],[Patient Admission Date]],"mmm")</f>
        <v>Feb</v>
      </c>
      <c r="E7103">
        <f>YEAR(Hospital_Emergency_Room_Data[[#This Row],[Patient Admission Date]])</f>
        <v>2024</v>
      </c>
      <c r="F7103" s="2">
        <v>0.69027777777777777</v>
      </c>
      <c r="G7103" s="8" t="str">
        <f>TEXT(Hospital_Emergency_Room_Data[[#This Row],[Patient Admission Date]],"dddd")</f>
        <v>Thursday</v>
      </c>
      <c r="H7103" t="s">
        <v>9208</v>
      </c>
      <c r="I7103">
        <v>59</v>
      </c>
      <c r="J7103" s="5" t="s">
        <v>9219</v>
      </c>
      <c r="K7103" t="s">
        <v>12</v>
      </c>
      <c r="L7103" t="s">
        <v>25</v>
      </c>
      <c r="M7103" t="s">
        <v>9210</v>
      </c>
      <c r="N7103">
        <v>10</v>
      </c>
      <c r="O7103">
        <v>46</v>
      </c>
      <c r="P7103" t="s">
        <v>9225</v>
      </c>
      <c r="Q7103">
        <v>22</v>
      </c>
      <c r="R7103">
        <v>16</v>
      </c>
      <c r="S7103" t="s">
        <v>9257</v>
      </c>
      <c r="T7103" t="s">
        <v>9264</v>
      </c>
      <c r="U7103" t="s">
        <v>9283</v>
      </c>
      <c r="V7103" t="str" cm="1">
        <f t="array" ref="V7103">_xlfn.IFS(Hospital_Emergency_Room_Data[[#This Row],[Day]]&lt;=10,"Start(1-10)",Hospital_Emergency_Room_Data[[#This Row],[Day]]&lt;=20,"Middle(11-20)",Hospital_Emergency_Room_Data[[#This Row],[Day]]&gt;20,"End(21-30)")</f>
        <v>End(21-30)</v>
      </c>
    </row>
    <row r="7104" spans="1:22">
      <c r="A7104">
        <v>317638141</v>
      </c>
      <c r="B7104" t="s">
        <v>7104</v>
      </c>
      <c r="C7104" s="1">
        <v>45482</v>
      </c>
      <c r="D7104" t="str">
        <f>TEXT(Hospital_Emergency_Room_Data[[#This Row],[Patient Admission Date]],"mmm")</f>
        <v>Jul</v>
      </c>
      <c r="E7104">
        <f>YEAR(Hospital_Emergency_Room_Data[[#This Row],[Patient Admission Date]])</f>
        <v>2024</v>
      </c>
      <c r="F7104" s="2">
        <v>0.26597222222222222</v>
      </c>
      <c r="G7104" s="8" t="str">
        <f>TEXT(Hospital_Emergency_Room_Data[[#This Row],[Patient Admission Date]],"dddd")</f>
        <v>Tuesday</v>
      </c>
      <c r="H7104" t="s">
        <v>9208</v>
      </c>
      <c r="I7104">
        <v>60</v>
      </c>
      <c r="J7104" s="5" t="s">
        <v>9217</v>
      </c>
      <c r="K7104" t="s">
        <v>12</v>
      </c>
      <c r="L7104" t="s">
        <v>13</v>
      </c>
      <c r="M7104" t="s">
        <v>9210</v>
      </c>
      <c r="O7104">
        <v>10</v>
      </c>
      <c r="P7104" t="s">
        <v>9226</v>
      </c>
      <c r="Q7104">
        <v>9</v>
      </c>
      <c r="R7104">
        <v>6</v>
      </c>
      <c r="S7104" t="s">
        <v>9255</v>
      </c>
      <c r="T7104" t="s">
        <v>9265</v>
      </c>
      <c r="U7104" t="s">
        <v>9282</v>
      </c>
      <c r="V7104" t="str" cm="1">
        <f t="array" ref="V7104">_xlfn.IFS(Hospital_Emergency_Room_Data[[#This Row],[Day]]&lt;=10,"Start(1-10)",Hospital_Emergency_Room_Data[[#This Row],[Day]]&lt;=20,"Middle(11-20)",Hospital_Emergency_Room_Data[[#This Row],[Day]]&gt;20,"End(21-30)")</f>
        <v>Start(1-10)</v>
      </c>
    </row>
    <row r="7105" spans="1:22">
      <c r="A7105">
        <v>730929749</v>
      </c>
      <c r="B7105" t="s">
        <v>7105</v>
      </c>
      <c r="C7105" s="1">
        <v>45347</v>
      </c>
      <c r="D7105" t="str">
        <f>TEXT(Hospital_Emergency_Room_Data[[#This Row],[Patient Admission Date]],"mmm")</f>
        <v>Feb</v>
      </c>
      <c r="E7105">
        <f>YEAR(Hospital_Emergency_Room_Data[[#This Row],[Patient Admission Date]])</f>
        <v>2024</v>
      </c>
      <c r="F7105" s="2">
        <v>4.6527777777777779E-2</v>
      </c>
      <c r="G7105" s="8" t="str">
        <f>TEXT(Hospital_Emergency_Room_Data[[#This Row],[Patient Admission Date]],"dddd")</f>
        <v>Sunday</v>
      </c>
      <c r="H7105" t="s">
        <v>9208</v>
      </c>
      <c r="I7105">
        <v>18</v>
      </c>
      <c r="J7105" s="5" t="s">
        <v>9220</v>
      </c>
      <c r="K7105" t="s">
        <v>12</v>
      </c>
      <c r="L7105" t="s">
        <v>13</v>
      </c>
      <c r="M7105" t="s">
        <v>9210</v>
      </c>
      <c r="O7105">
        <v>13</v>
      </c>
      <c r="P7105" t="s">
        <v>9226</v>
      </c>
      <c r="Q7105">
        <v>25</v>
      </c>
      <c r="R7105">
        <v>1</v>
      </c>
      <c r="S7105" t="s">
        <v>9258</v>
      </c>
      <c r="T7105" t="s">
        <v>9264</v>
      </c>
      <c r="U7105" t="s">
        <v>9282</v>
      </c>
      <c r="V7105" t="str" cm="1">
        <f t="array" ref="V7105">_xlfn.IFS(Hospital_Emergency_Room_Data[[#This Row],[Day]]&lt;=10,"Start(1-10)",Hospital_Emergency_Room_Data[[#This Row],[Day]]&lt;=20,"Middle(11-20)",Hospital_Emergency_Room_Data[[#This Row],[Day]]&gt;20,"End(21-30)")</f>
        <v>End(21-30)</v>
      </c>
    </row>
    <row r="7106" spans="1:22">
      <c r="A7106">
        <v>153867429</v>
      </c>
      <c r="B7106" t="s">
        <v>7106</v>
      </c>
      <c r="C7106" s="1">
        <v>45411</v>
      </c>
      <c r="D7106" t="str">
        <f>TEXT(Hospital_Emergency_Room_Data[[#This Row],[Patient Admission Date]],"mmm")</f>
        <v>Apr</v>
      </c>
      <c r="E7106">
        <f>YEAR(Hospital_Emergency_Room_Data[[#This Row],[Patient Admission Date]])</f>
        <v>2024</v>
      </c>
      <c r="F7106" s="2">
        <v>0.11388888888888889</v>
      </c>
      <c r="G7106" s="8" t="str">
        <f>TEXT(Hospital_Emergency_Room_Data[[#This Row],[Patient Admission Date]],"dddd")</f>
        <v>Monday</v>
      </c>
      <c r="H7106" t="s">
        <v>9208</v>
      </c>
      <c r="I7106">
        <v>38</v>
      </c>
      <c r="J7106" s="5" t="s">
        <v>9223</v>
      </c>
      <c r="K7106" t="s">
        <v>12</v>
      </c>
      <c r="L7106" t="s">
        <v>13</v>
      </c>
      <c r="M7106" t="s">
        <v>9210</v>
      </c>
      <c r="O7106">
        <v>32</v>
      </c>
      <c r="P7106" t="s">
        <v>9225</v>
      </c>
      <c r="Q7106">
        <v>29</v>
      </c>
      <c r="R7106">
        <v>2</v>
      </c>
      <c r="S7106" t="s">
        <v>9258</v>
      </c>
      <c r="T7106" t="s">
        <v>9264</v>
      </c>
      <c r="U7106" t="s">
        <v>9300</v>
      </c>
      <c r="V7106" t="str" cm="1">
        <f t="array" ref="V7106">_xlfn.IFS(Hospital_Emergency_Room_Data[[#This Row],[Day]]&lt;=10,"Start(1-10)",Hospital_Emergency_Room_Data[[#This Row],[Day]]&lt;=20,"Middle(11-20)",Hospital_Emergency_Room_Data[[#This Row],[Day]]&gt;20,"End(21-30)")</f>
        <v>End(21-30)</v>
      </c>
    </row>
    <row r="7107" spans="1:22">
      <c r="A7107">
        <v>209138764</v>
      </c>
      <c r="B7107" t="s">
        <v>7107</v>
      </c>
      <c r="C7107" s="1">
        <v>45311</v>
      </c>
      <c r="D7107" t="str">
        <f>TEXT(Hospital_Emergency_Room_Data[[#This Row],[Patient Admission Date]],"mmm")</f>
        <v>Jan</v>
      </c>
      <c r="E7107">
        <f>YEAR(Hospital_Emergency_Room_Data[[#This Row],[Patient Admission Date]])</f>
        <v>2024</v>
      </c>
      <c r="F7107" s="2">
        <v>0.54861111111111116</v>
      </c>
      <c r="G7107" s="8" t="str">
        <f>TEXT(Hospital_Emergency_Room_Data[[#This Row],[Patient Admission Date]],"dddd")</f>
        <v>Saturday</v>
      </c>
      <c r="H7107" t="s">
        <v>9208</v>
      </c>
      <c r="I7107">
        <v>45</v>
      </c>
      <c r="J7107" s="5" t="s">
        <v>9219</v>
      </c>
      <c r="K7107" t="s">
        <v>12</v>
      </c>
      <c r="L7107" t="s">
        <v>13</v>
      </c>
      <c r="M7107" t="s">
        <v>9210</v>
      </c>
      <c r="O7107">
        <v>36</v>
      </c>
      <c r="P7107" t="s">
        <v>9225</v>
      </c>
      <c r="Q7107">
        <v>20</v>
      </c>
      <c r="R7107">
        <v>13</v>
      </c>
      <c r="S7107" t="s">
        <v>9257</v>
      </c>
      <c r="T7107" t="s">
        <v>9262</v>
      </c>
      <c r="U7107" t="s">
        <v>9300</v>
      </c>
      <c r="V7107" t="str" cm="1">
        <f t="array" ref="V7107">_xlfn.IFS(Hospital_Emergency_Room_Data[[#This Row],[Day]]&lt;=10,"Start(1-10)",Hospital_Emergency_Room_Data[[#This Row],[Day]]&lt;=20,"Middle(11-20)",Hospital_Emergency_Room_Data[[#This Row],[Day]]&gt;20,"End(21-30)")</f>
        <v>Middle(11-20)</v>
      </c>
    </row>
    <row r="7108" spans="1:22">
      <c r="A7108">
        <v>246426834</v>
      </c>
      <c r="B7108" t="s">
        <v>7108</v>
      </c>
      <c r="C7108" s="1">
        <v>45509</v>
      </c>
      <c r="D7108" t="str">
        <f>TEXT(Hospital_Emergency_Room_Data[[#This Row],[Patient Admission Date]],"mmm")</f>
        <v>Aug</v>
      </c>
      <c r="E7108">
        <f>YEAR(Hospital_Emergency_Room_Data[[#This Row],[Patient Admission Date]])</f>
        <v>2024</v>
      </c>
      <c r="F7108" s="2">
        <v>8.2638888888888887E-2</v>
      </c>
      <c r="G7108" s="8" t="str">
        <f>TEXT(Hospital_Emergency_Room_Data[[#This Row],[Patient Admission Date]],"dddd")</f>
        <v>Monday</v>
      </c>
      <c r="H7108" t="s">
        <v>9208</v>
      </c>
      <c r="I7108">
        <v>43</v>
      </c>
      <c r="J7108" s="5" t="s">
        <v>9223</v>
      </c>
      <c r="K7108" t="s">
        <v>12</v>
      </c>
      <c r="L7108" t="s">
        <v>13</v>
      </c>
      <c r="M7108" t="s">
        <v>9210</v>
      </c>
      <c r="O7108">
        <v>15</v>
      </c>
      <c r="P7108" t="s">
        <v>9226</v>
      </c>
      <c r="Q7108">
        <v>5</v>
      </c>
      <c r="R7108">
        <v>1</v>
      </c>
      <c r="S7108" t="s">
        <v>9258</v>
      </c>
      <c r="T7108" t="s">
        <v>9263</v>
      </c>
      <c r="U7108" t="s">
        <v>9282</v>
      </c>
      <c r="V7108" t="str" cm="1">
        <f t="array" ref="V7108">_xlfn.IFS(Hospital_Emergency_Room_Data[[#This Row],[Day]]&lt;=10,"Start(1-10)",Hospital_Emergency_Room_Data[[#This Row],[Day]]&lt;=20,"Middle(11-20)",Hospital_Emergency_Room_Data[[#This Row],[Day]]&gt;20,"End(21-30)")</f>
        <v>Start(1-10)</v>
      </c>
    </row>
    <row r="7109" spans="1:22">
      <c r="A7109">
        <v>848115125</v>
      </c>
      <c r="B7109" t="s">
        <v>7109</v>
      </c>
      <c r="C7109" s="1">
        <v>45475</v>
      </c>
      <c r="D7109" t="str">
        <f>TEXT(Hospital_Emergency_Room_Data[[#This Row],[Patient Admission Date]],"mmm")</f>
        <v>Jul</v>
      </c>
      <c r="E7109">
        <f>YEAR(Hospital_Emergency_Room_Data[[#This Row],[Patient Admission Date]])</f>
        <v>2024</v>
      </c>
      <c r="F7109" s="2">
        <v>0.33402777777777776</v>
      </c>
      <c r="G7109" s="8" t="str">
        <f>TEXT(Hospital_Emergency_Room_Data[[#This Row],[Patient Admission Date]],"dddd")</f>
        <v>Tuesday</v>
      </c>
      <c r="H7109" t="s">
        <v>9208</v>
      </c>
      <c r="I7109">
        <v>32</v>
      </c>
      <c r="J7109" s="5" t="s">
        <v>9223</v>
      </c>
      <c r="K7109" t="s">
        <v>12</v>
      </c>
      <c r="L7109" t="s">
        <v>13</v>
      </c>
      <c r="M7109" t="s">
        <v>9210</v>
      </c>
      <c r="O7109">
        <v>25</v>
      </c>
      <c r="P7109" t="s">
        <v>9226</v>
      </c>
      <c r="Q7109">
        <v>2</v>
      </c>
      <c r="R7109">
        <v>8</v>
      </c>
      <c r="S7109" t="s">
        <v>9255</v>
      </c>
      <c r="T7109" t="s">
        <v>9263</v>
      </c>
      <c r="U7109" t="s">
        <v>9282</v>
      </c>
      <c r="V7109" t="str" cm="1">
        <f t="array" ref="V7109">_xlfn.IFS(Hospital_Emergency_Room_Data[[#This Row],[Day]]&lt;=10,"Start(1-10)",Hospital_Emergency_Room_Data[[#This Row],[Day]]&lt;=20,"Middle(11-20)",Hospital_Emergency_Room_Data[[#This Row],[Day]]&gt;20,"End(21-30)")</f>
        <v>Start(1-10)</v>
      </c>
    </row>
    <row r="7110" spans="1:22">
      <c r="A7110">
        <v>314974194</v>
      </c>
      <c r="B7110" t="s">
        <v>7110</v>
      </c>
      <c r="C7110" s="1">
        <v>45493</v>
      </c>
      <c r="D7110" t="str">
        <f>TEXT(Hospital_Emergency_Room_Data[[#This Row],[Patient Admission Date]],"mmm")</f>
        <v>Jul</v>
      </c>
      <c r="E7110">
        <f>YEAR(Hospital_Emergency_Room_Data[[#This Row],[Patient Admission Date]])</f>
        <v>2024</v>
      </c>
      <c r="F7110" s="2">
        <v>0.84097222222222223</v>
      </c>
      <c r="G7110" s="8" t="str">
        <f>TEXT(Hospital_Emergency_Room_Data[[#This Row],[Patient Admission Date]],"dddd")</f>
        <v>Saturday</v>
      </c>
      <c r="H7110" t="s">
        <v>9208</v>
      </c>
      <c r="I7110">
        <v>47</v>
      </c>
      <c r="J7110" s="5" t="s">
        <v>9219</v>
      </c>
      <c r="K7110" t="s">
        <v>12</v>
      </c>
      <c r="L7110" t="s">
        <v>13</v>
      </c>
      <c r="M7110" t="s">
        <v>9210</v>
      </c>
      <c r="O7110">
        <v>23</v>
      </c>
      <c r="P7110" t="s">
        <v>9226</v>
      </c>
      <c r="Q7110">
        <v>20</v>
      </c>
      <c r="R7110">
        <v>20</v>
      </c>
      <c r="S7110" t="s">
        <v>9256</v>
      </c>
      <c r="T7110" t="s">
        <v>9262</v>
      </c>
      <c r="U7110" t="s">
        <v>9282</v>
      </c>
      <c r="V7110" t="str" cm="1">
        <f t="array" ref="V7110">_xlfn.IFS(Hospital_Emergency_Room_Data[[#This Row],[Day]]&lt;=10,"Start(1-10)",Hospital_Emergency_Room_Data[[#This Row],[Day]]&lt;=20,"Middle(11-20)",Hospital_Emergency_Room_Data[[#This Row],[Day]]&gt;20,"End(21-30)")</f>
        <v>Middle(11-20)</v>
      </c>
    </row>
    <row r="7111" spans="1:22">
      <c r="A7111">
        <v>722552589</v>
      </c>
      <c r="B7111" t="s">
        <v>7111</v>
      </c>
      <c r="C7111" s="1">
        <v>45451</v>
      </c>
      <c r="D7111" t="str">
        <f>TEXT(Hospital_Emergency_Room_Data[[#This Row],[Patient Admission Date]],"mmm")</f>
        <v>Jun</v>
      </c>
      <c r="E7111">
        <f>YEAR(Hospital_Emergency_Room_Data[[#This Row],[Patient Admission Date]])</f>
        <v>2024</v>
      </c>
      <c r="F7111" s="2">
        <v>0.13680555555555557</v>
      </c>
      <c r="G7111" s="8" t="str">
        <f>TEXT(Hospital_Emergency_Room_Data[[#This Row],[Patient Admission Date]],"dddd")</f>
        <v>Saturday</v>
      </c>
      <c r="H7111" t="s">
        <v>9208</v>
      </c>
      <c r="I7111">
        <v>67</v>
      </c>
      <c r="J7111" s="5" t="s">
        <v>9217</v>
      </c>
      <c r="K7111" t="s">
        <v>12</v>
      </c>
      <c r="L7111" t="s">
        <v>13</v>
      </c>
      <c r="M7111" t="s">
        <v>9210</v>
      </c>
      <c r="O7111">
        <v>58</v>
      </c>
      <c r="P7111" t="s">
        <v>9225</v>
      </c>
      <c r="Q7111">
        <v>8</v>
      </c>
      <c r="R7111">
        <v>3</v>
      </c>
      <c r="S7111" t="s">
        <v>9258</v>
      </c>
      <c r="T7111" t="s">
        <v>9265</v>
      </c>
      <c r="U7111" t="s">
        <v>9283</v>
      </c>
      <c r="V7111" t="str" cm="1">
        <f t="array" ref="V7111">_xlfn.IFS(Hospital_Emergency_Room_Data[[#This Row],[Day]]&lt;=10,"Start(1-10)",Hospital_Emergency_Room_Data[[#This Row],[Day]]&lt;=20,"Middle(11-20)",Hospital_Emergency_Room_Data[[#This Row],[Day]]&gt;20,"End(21-30)")</f>
        <v>Start(1-10)</v>
      </c>
    </row>
    <row r="7112" spans="1:22">
      <c r="A7112">
        <v>845063779</v>
      </c>
      <c r="B7112" t="s">
        <v>7112</v>
      </c>
      <c r="C7112" s="1">
        <v>45402</v>
      </c>
      <c r="D7112" t="str">
        <f>TEXT(Hospital_Emergency_Room_Data[[#This Row],[Patient Admission Date]],"mmm")</f>
        <v>Apr</v>
      </c>
      <c r="E7112">
        <f>YEAR(Hospital_Emergency_Room_Data[[#This Row],[Patient Admission Date]])</f>
        <v>2024</v>
      </c>
      <c r="F7112" s="2">
        <v>0.53472222222222221</v>
      </c>
      <c r="G7112" s="8" t="str">
        <f>TEXT(Hospital_Emergency_Room_Data[[#This Row],[Patient Admission Date]],"dddd")</f>
        <v>Saturday</v>
      </c>
      <c r="H7112" t="s">
        <v>9208</v>
      </c>
      <c r="I7112">
        <v>50</v>
      </c>
      <c r="J7112" s="5" t="s">
        <v>9219</v>
      </c>
      <c r="K7112" t="s">
        <v>12</v>
      </c>
      <c r="L7112" t="s">
        <v>13</v>
      </c>
      <c r="M7112" t="s">
        <v>9210</v>
      </c>
      <c r="O7112">
        <v>36</v>
      </c>
      <c r="P7112" t="s">
        <v>9225</v>
      </c>
      <c r="Q7112">
        <v>20</v>
      </c>
      <c r="R7112">
        <v>12</v>
      </c>
      <c r="S7112" t="s">
        <v>9257</v>
      </c>
      <c r="T7112" t="s">
        <v>9262</v>
      </c>
      <c r="U7112" t="s">
        <v>9300</v>
      </c>
      <c r="V7112" t="str" cm="1">
        <f t="array" ref="V7112">_xlfn.IFS(Hospital_Emergency_Room_Data[[#This Row],[Day]]&lt;=10,"Start(1-10)",Hospital_Emergency_Room_Data[[#This Row],[Day]]&lt;=20,"Middle(11-20)",Hospital_Emergency_Room_Data[[#This Row],[Day]]&gt;20,"End(21-30)")</f>
        <v>Middle(11-20)</v>
      </c>
    </row>
    <row r="7113" spans="1:22">
      <c r="A7113">
        <v>205080013</v>
      </c>
      <c r="B7113" t="s">
        <v>7113</v>
      </c>
      <c r="C7113" s="1">
        <v>45148</v>
      </c>
      <c r="D7113" t="str">
        <f>TEXT(Hospital_Emergency_Room_Data[[#This Row],[Patient Admission Date]],"mmm")</f>
        <v>Aug</v>
      </c>
      <c r="E7113">
        <f>YEAR(Hospital_Emergency_Room_Data[[#This Row],[Patient Admission Date]])</f>
        <v>2023</v>
      </c>
      <c r="F7113" s="2">
        <v>0.83819444444444446</v>
      </c>
      <c r="G7113" s="8" t="str">
        <f>TEXT(Hospital_Emergency_Room_Data[[#This Row],[Patient Admission Date]],"dddd")</f>
        <v>Thursday</v>
      </c>
      <c r="H7113" t="s">
        <v>9208</v>
      </c>
      <c r="I7113">
        <v>30</v>
      </c>
      <c r="J7113" s="5" t="s">
        <v>9223</v>
      </c>
      <c r="K7113" t="s">
        <v>12</v>
      </c>
      <c r="L7113" t="s">
        <v>13</v>
      </c>
      <c r="M7113" t="s">
        <v>9210</v>
      </c>
      <c r="O7113">
        <v>45</v>
      </c>
      <c r="P7113" t="s">
        <v>9225</v>
      </c>
      <c r="Q7113">
        <v>10</v>
      </c>
      <c r="R7113">
        <v>20</v>
      </c>
      <c r="S7113" t="s">
        <v>9256</v>
      </c>
      <c r="T7113" t="s">
        <v>9265</v>
      </c>
      <c r="U7113" t="s">
        <v>9300</v>
      </c>
      <c r="V7113" t="str" cm="1">
        <f t="array" ref="V7113">_xlfn.IFS(Hospital_Emergency_Room_Data[[#This Row],[Day]]&lt;=10,"Start(1-10)",Hospital_Emergency_Room_Data[[#This Row],[Day]]&lt;=20,"Middle(11-20)",Hospital_Emergency_Room_Data[[#This Row],[Day]]&gt;20,"End(21-30)")</f>
        <v>Start(1-10)</v>
      </c>
    </row>
    <row r="7114" spans="1:22">
      <c r="A7114">
        <v>401757006</v>
      </c>
      <c r="B7114" t="s">
        <v>7114</v>
      </c>
      <c r="C7114" s="1">
        <v>45295</v>
      </c>
      <c r="D7114" t="str">
        <f>TEXT(Hospital_Emergency_Room_Data[[#This Row],[Patient Admission Date]],"mmm")</f>
        <v>Jan</v>
      </c>
      <c r="E7114">
        <f>YEAR(Hospital_Emergency_Room_Data[[#This Row],[Patient Admission Date]])</f>
        <v>2024</v>
      </c>
      <c r="F7114" s="2">
        <v>0.65</v>
      </c>
      <c r="G7114" s="8" t="str">
        <f>TEXT(Hospital_Emergency_Room_Data[[#This Row],[Patient Admission Date]],"dddd")</f>
        <v>Thursday</v>
      </c>
      <c r="H7114" t="s">
        <v>9208</v>
      </c>
      <c r="I7114">
        <v>55</v>
      </c>
      <c r="J7114" s="5" t="s">
        <v>9219</v>
      </c>
      <c r="K7114" t="s">
        <v>12</v>
      </c>
      <c r="L7114" t="s">
        <v>13</v>
      </c>
      <c r="M7114" t="s">
        <v>9210</v>
      </c>
      <c r="O7114">
        <v>46</v>
      </c>
      <c r="P7114" t="s">
        <v>9225</v>
      </c>
      <c r="Q7114">
        <v>4</v>
      </c>
      <c r="R7114">
        <v>15</v>
      </c>
      <c r="S7114" t="s">
        <v>9257</v>
      </c>
      <c r="T7114" t="s">
        <v>9263</v>
      </c>
      <c r="U7114" t="s">
        <v>9283</v>
      </c>
      <c r="V7114" t="str" cm="1">
        <f t="array" ref="V7114">_xlfn.IFS(Hospital_Emergency_Room_Data[[#This Row],[Day]]&lt;=10,"Start(1-10)",Hospital_Emergency_Room_Data[[#This Row],[Day]]&lt;=20,"Middle(11-20)",Hospital_Emergency_Room_Data[[#This Row],[Day]]&gt;20,"End(21-30)")</f>
        <v>Start(1-10)</v>
      </c>
    </row>
    <row r="7115" spans="1:22">
      <c r="A7115">
        <v>859313788</v>
      </c>
      <c r="B7115" t="s">
        <v>7115</v>
      </c>
      <c r="C7115" s="1">
        <v>45406</v>
      </c>
      <c r="D7115" t="str">
        <f>TEXT(Hospital_Emergency_Room_Data[[#This Row],[Patient Admission Date]],"mmm")</f>
        <v>Apr</v>
      </c>
      <c r="E7115">
        <f>YEAR(Hospital_Emergency_Room_Data[[#This Row],[Patient Admission Date]])</f>
        <v>2024</v>
      </c>
      <c r="F7115" s="2">
        <v>0.24513888888888888</v>
      </c>
      <c r="G7115" s="8" t="str">
        <f>TEXT(Hospital_Emergency_Room_Data[[#This Row],[Patient Admission Date]],"dddd")</f>
        <v>Wednesday</v>
      </c>
      <c r="H7115" t="s">
        <v>9208</v>
      </c>
      <c r="I7115">
        <v>23</v>
      </c>
      <c r="J7115" s="5" t="s">
        <v>9220</v>
      </c>
      <c r="K7115" t="s">
        <v>12</v>
      </c>
      <c r="L7115" t="s">
        <v>13</v>
      </c>
      <c r="M7115" t="s">
        <v>9210</v>
      </c>
      <c r="O7115">
        <v>15</v>
      </c>
      <c r="P7115" t="s">
        <v>9226</v>
      </c>
      <c r="Q7115">
        <v>24</v>
      </c>
      <c r="R7115">
        <v>5</v>
      </c>
      <c r="S7115" t="s">
        <v>9258</v>
      </c>
      <c r="T7115" t="s">
        <v>9264</v>
      </c>
      <c r="U7115" t="s">
        <v>9282</v>
      </c>
      <c r="V7115" t="str" cm="1">
        <f t="array" ref="V7115">_xlfn.IFS(Hospital_Emergency_Room_Data[[#This Row],[Day]]&lt;=10,"Start(1-10)",Hospital_Emergency_Room_Data[[#This Row],[Day]]&lt;=20,"Middle(11-20)",Hospital_Emergency_Room_Data[[#This Row],[Day]]&gt;20,"End(21-30)")</f>
        <v>End(21-30)</v>
      </c>
    </row>
    <row r="7116" spans="1:22">
      <c r="A7116">
        <v>725053696</v>
      </c>
      <c r="B7116" t="s">
        <v>7116</v>
      </c>
      <c r="C7116" s="1">
        <v>45263</v>
      </c>
      <c r="D7116" t="str">
        <f>TEXT(Hospital_Emergency_Room_Data[[#This Row],[Patient Admission Date]],"mmm")</f>
        <v>Dec</v>
      </c>
      <c r="E7116">
        <f>YEAR(Hospital_Emergency_Room_Data[[#This Row],[Patient Admission Date]])</f>
        <v>2023</v>
      </c>
      <c r="F7116" s="2">
        <v>0.87083333333333335</v>
      </c>
      <c r="G7116" s="8" t="str">
        <f>TEXT(Hospital_Emergency_Room_Data[[#This Row],[Patient Admission Date]],"dddd")</f>
        <v>Sunday</v>
      </c>
      <c r="H7116" t="s">
        <v>9208</v>
      </c>
      <c r="I7116">
        <v>36</v>
      </c>
      <c r="J7116" s="5" t="s">
        <v>9223</v>
      </c>
      <c r="K7116" t="s">
        <v>12</v>
      </c>
      <c r="L7116" t="s">
        <v>13</v>
      </c>
      <c r="M7116" t="s">
        <v>9210</v>
      </c>
      <c r="O7116">
        <v>21</v>
      </c>
      <c r="P7116" t="s">
        <v>9226</v>
      </c>
      <c r="Q7116">
        <v>3</v>
      </c>
      <c r="R7116">
        <v>20</v>
      </c>
      <c r="S7116" t="s">
        <v>9256</v>
      </c>
      <c r="T7116" t="s">
        <v>9263</v>
      </c>
      <c r="U7116" t="s">
        <v>9282</v>
      </c>
      <c r="V7116" t="str" cm="1">
        <f t="array" ref="V7116">_xlfn.IFS(Hospital_Emergency_Room_Data[[#This Row],[Day]]&lt;=10,"Start(1-10)",Hospital_Emergency_Room_Data[[#This Row],[Day]]&lt;=20,"Middle(11-20)",Hospital_Emergency_Room_Data[[#This Row],[Day]]&gt;20,"End(21-30)")</f>
        <v>Start(1-10)</v>
      </c>
    </row>
    <row r="7117" spans="1:22">
      <c r="A7117">
        <v>814087027</v>
      </c>
      <c r="B7117" t="s">
        <v>7117</v>
      </c>
      <c r="C7117" s="1">
        <v>45392</v>
      </c>
      <c r="D7117" t="str">
        <f>TEXT(Hospital_Emergency_Room_Data[[#This Row],[Patient Admission Date]],"mmm")</f>
        <v>Apr</v>
      </c>
      <c r="E7117">
        <f>YEAR(Hospital_Emergency_Room_Data[[#This Row],[Patient Admission Date]])</f>
        <v>2024</v>
      </c>
      <c r="F7117" s="2">
        <v>0.73958333333333337</v>
      </c>
      <c r="G7117" s="8" t="str">
        <f>TEXT(Hospital_Emergency_Room_Data[[#This Row],[Patient Admission Date]],"dddd")</f>
        <v>Wednesday</v>
      </c>
      <c r="H7117" t="s">
        <v>9208</v>
      </c>
      <c r="I7117">
        <v>65</v>
      </c>
      <c r="J7117" s="5" t="s">
        <v>9217</v>
      </c>
      <c r="K7117" t="s">
        <v>12</v>
      </c>
      <c r="L7117" t="s">
        <v>13</v>
      </c>
      <c r="M7117" t="s">
        <v>9210</v>
      </c>
      <c r="O7117">
        <v>17</v>
      </c>
      <c r="P7117" t="s">
        <v>9226</v>
      </c>
      <c r="Q7117">
        <v>10</v>
      </c>
      <c r="R7117">
        <v>17</v>
      </c>
      <c r="S7117" t="s">
        <v>9257</v>
      </c>
      <c r="T7117" t="s">
        <v>9265</v>
      </c>
      <c r="U7117" t="s">
        <v>9282</v>
      </c>
      <c r="V7117" t="str" cm="1">
        <f t="array" ref="V7117">_xlfn.IFS(Hospital_Emergency_Room_Data[[#This Row],[Day]]&lt;=10,"Start(1-10)",Hospital_Emergency_Room_Data[[#This Row],[Day]]&lt;=20,"Middle(11-20)",Hospital_Emergency_Room_Data[[#This Row],[Day]]&gt;20,"End(21-30)")</f>
        <v>Start(1-10)</v>
      </c>
    </row>
    <row r="7118" spans="1:22">
      <c r="A7118">
        <v>858026228</v>
      </c>
      <c r="B7118" t="s">
        <v>7118</v>
      </c>
      <c r="C7118" s="1">
        <v>45075</v>
      </c>
      <c r="D7118" t="str">
        <f>TEXT(Hospital_Emergency_Room_Data[[#This Row],[Patient Admission Date]],"mmm")</f>
        <v>May</v>
      </c>
      <c r="E7118">
        <f>YEAR(Hospital_Emergency_Room_Data[[#This Row],[Patient Admission Date]])</f>
        <v>2023</v>
      </c>
      <c r="F7118" s="2">
        <v>0.41597222222222224</v>
      </c>
      <c r="G7118" s="8" t="str">
        <f>TEXT(Hospital_Emergency_Room_Data[[#This Row],[Patient Admission Date]],"dddd")</f>
        <v>Monday</v>
      </c>
      <c r="H7118" t="s">
        <v>9208</v>
      </c>
      <c r="I7118">
        <v>22</v>
      </c>
      <c r="J7118" s="5" t="s">
        <v>9220</v>
      </c>
      <c r="K7118" t="s">
        <v>12</v>
      </c>
      <c r="L7118" t="s">
        <v>13</v>
      </c>
      <c r="M7118" t="s">
        <v>9210</v>
      </c>
      <c r="O7118">
        <v>22</v>
      </c>
      <c r="P7118" t="s">
        <v>9226</v>
      </c>
      <c r="Q7118">
        <v>29</v>
      </c>
      <c r="R7118">
        <v>9</v>
      </c>
      <c r="S7118" t="s">
        <v>9255</v>
      </c>
      <c r="T7118" t="s">
        <v>9264</v>
      </c>
      <c r="U7118" t="s">
        <v>9282</v>
      </c>
      <c r="V7118" t="str" cm="1">
        <f t="array" ref="V7118">_xlfn.IFS(Hospital_Emergency_Room_Data[[#This Row],[Day]]&lt;=10,"Start(1-10)",Hospital_Emergency_Room_Data[[#This Row],[Day]]&lt;=20,"Middle(11-20)",Hospital_Emergency_Room_Data[[#This Row],[Day]]&gt;20,"End(21-30)")</f>
        <v>End(21-30)</v>
      </c>
    </row>
    <row r="7119" spans="1:22">
      <c r="A7119">
        <v>546865704</v>
      </c>
      <c r="B7119" t="s">
        <v>7119</v>
      </c>
      <c r="C7119" s="1">
        <v>45065</v>
      </c>
      <c r="D7119" t="str">
        <f>TEXT(Hospital_Emergency_Room_Data[[#This Row],[Patient Admission Date]],"mmm")</f>
        <v>May</v>
      </c>
      <c r="E7119">
        <f>YEAR(Hospital_Emergency_Room_Data[[#This Row],[Patient Admission Date]])</f>
        <v>2023</v>
      </c>
      <c r="F7119" s="2">
        <v>0.7319444444444444</v>
      </c>
      <c r="G7119" s="8" t="str">
        <f>TEXT(Hospital_Emergency_Room_Data[[#This Row],[Patient Admission Date]],"dddd")</f>
        <v>Friday</v>
      </c>
      <c r="H7119" t="s">
        <v>9208</v>
      </c>
      <c r="I7119">
        <v>51</v>
      </c>
      <c r="J7119" s="5" t="s">
        <v>9219</v>
      </c>
      <c r="K7119" t="s">
        <v>12</v>
      </c>
      <c r="L7119" t="s">
        <v>13</v>
      </c>
      <c r="M7119" t="s">
        <v>9210</v>
      </c>
      <c r="O7119">
        <v>22</v>
      </c>
      <c r="P7119" t="s">
        <v>9226</v>
      </c>
      <c r="Q7119">
        <v>19</v>
      </c>
      <c r="R7119">
        <v>17</v>
      </c>
      <c r="S7119" t="s">
        <v>9257</v>
      </c>
      <c r="T7119" t="s">
        <v>9262</v>
      </c>
      <c r="U7119" t="s">
        <v>9282</v>
      </c>
      <c r="V7119" t="str" cm="1">
        <f t="array" ref="V7119">_xlfn.IFS(Hospital_Emergency_Room_Data[[#This Row],[Day]]&lt;=10,"Start(1-10)",Hospital_Emergency_Room_Data[[#This Row],[Day]]&lt;=20,"Middle(11-20)",Hospital_Emergency_Room_Data[[#This Row],[Day]]&gt;20,"End(21-30)")</f>
        <v>Middle(11-20)</v>
      </c>
    </row>
    <row r="7120" spans="1:22">
      <c r="A7120">
        <v>744361390</v>
      </c>
      <c r="B7120" t="s">
        <v>7120</v>
      </c>
      <c r="C7120" s="1">
        <v>45374</v>
      </c>
      <c r="D7120" t="str">
        <f>TEXT(Hospital_Emergency_Room_Data[[#This Row],[Patient Admission Date]],"mmm")</f>
        <v>Mar</v>
      </c>
      <c r="E7120">
        <f>YEAR(Hospital_Emergency_Room_Data[[#This Row],[Patient Admission Date]])</f>
        <v>2024</v>
      </c>
      <c r="F7120" s="2">
        <v>0.32222222222222224</v>
      </c>
      <c r="G7120" s="8" t="str">
        <f>TEXT(Hospital_Emergency_Room_Data[[#This Row],[Patient Admission Date]],"dddd")</f>
        <v>Saturday</v>
      </c>
      <c r="H7120" t="s">
        <v>9208</v>
      </c>
      <c r="I7120">
        <v>26</v>
      </c>
      <c r="J7120" s="5" t="s">
        <v>9220</v>
      </c>
      <c r="K7120" t="s">
        <v>12</v>
      </c>
      <c r="L7120" t="s">
        <v>13</v>
      </c>
      <c r="M7120" t="s">
        <v>9210</v>
      </c>
      <c r="O7120">
        <v>28</v>
      </c>
      <c r="P7120" t="s">
        <v>9226</v>
      </c>
      <c r="Q7120">
        <v>23</v>
      </c>
      <c r="R7120">
        <v>7</v>
      </c>
      <c r="S7120" t="s">
        <v>9255</v>
      </c>
      <c r="T7120" t="s">
        <v>9264</v>
      </c>
      <c r="U7120" t="s">
        <v>9282</v>
      </c>
      <c r="V7120" t="str" cm="1">
        <f t="array" ref="V7120">_xlfn.IFS(Hospital_Emergency_Room_Data[[#This Row],[Day]]&lt;=10,"Start(1-10)",Hospital_Emergency_Room_Data[[#This Row],[Day]]&lt;=20,"Middle(11-20)",Hospital_Emergency_Room_Data[[#This Row],[Day]]&gt;20,"End(21-30)")</f>
        <v>End(21-30)</v>
      </c>
    </row>
    <row r="7121" spans="1:22">
      <c r="A7121">
        <v>278415607</v>
      </c>
      <c r="B7121" t="s">
        <v>7121</v>
      </c>
      <c r="C7121" s="1">
        <v>45481</v>
      </c>
      <c r="D7121" t="str">
        <f>TEXT(Hospital_Emergency_Room_Data[[#This Row],[Patient Admission Date]],"mmm")</f>
        <v>Jul</v>
      </c>
      <c r="E7121">
        <f>YEAR(Hospital_Emergency_Room_Data[[#This Row],[Patient Admission Date]])</f>
        <v>2024</v>
      </c>
      <c r="F7121" s="2">
        <v>9.7916666666666666E-2</v>
      </c>
      <c r="G7121" s="8" t="str">
        <f>TEXT(Hospital_Emergency_Room_Data[[#This Row],[Patient Admission Date]],"dddd")</f>
        <v>Monday</v>
      </c>
      <c r="H7121" t="s">
        <v>9208</v>
      </c>
      <c r="I7121">
        <v>72</v>
      </c>
      <c r="J7121" s="5" t="s">
        <v>9222</v>
      </c>
      <c r="K7121" t="s">
        <v>12</v>
      </c>
      <c r="L7121" t="s">
        <v>13</v>
      </c>
      <c r="M7121" t="s">
        <v>9210</v>
      </c>
      <c r="O7121">
        <v>47</v>
      </c>
      <c r="P7121" t="s">
        <v>9225</v>
      </c>
      <c r="Q7121">
        <v>8</v>
      </c>
      <c r="R7121">
        <v>2</v>
      </c>
      <c r="S7121" t="s">
        <v>9258</v>
      </c>
      <c r="T7121" t="s">
        <v>9265</v>
      </c>
      <c r="U7121" t="s">
        <v>9283</v>
      </c>
      <c r="V7121" t="str" cm="1">
        <f t="array" ref="V7121">_xlfn.IFS(Hospital_Emergency_Room_Data[[#This Row],[Day]]&lt;=10,"Start(1-10)",Hospital_Emergency_Room_Data[[#This Row],[Day]]&lt;=20,"Middle(11-20)",Hospital_Emergency_Room_Data[[#This Row],[Day]]&gt;20,"End(21-30)")</f>
        <v>Start(1-10)</v>
      </c>
    </row>
    <row r="7122" spans="1:22">
      <c r="A7122">
        <v>474798359</v>
      </c>
      <c r="B7122" t="s">
        <v>7122</v>
      </c>
      <c r="C7122" s="1">
        <v>45257</v>
      </c>
      <c r="D7122" t="str">
        <f>TEXT(Hospital_Emergency_Room_Data[[#This Row],[Patient Admission Date]],"mmm")</f>
        <v>Nov</v>
      </c>
      <c r="E7122">
        <f>YEAR(Hospital_Emergency_Room_Data[[#This Row],[Patient Admission Date]])</f>
        <v>2023</v>
      </c>
      <c r="F7122" s="2">
        <v>0.29236111111111113</v>
      </c>
      <c r="G7122" s="8" t="str">
        <f>TEXT(Hospital_Emergency_Room_Data[[#This Row],[Patient Admission Date]],"dddd")</f>
        <v>Monday</v>
      </c>
      <c r="H7122" t="s">
        <v>9208</v>
      </c>
      <c r="I7122">
        <v>4</v>
      </c>
      <c r="J7122" s="5" t="s">
        <v>9218</v>
      </c>
      <c r="K7122" t="s">
        <v>12</v>
      </c>
      <c r="L7122" t="s">
        <v>13</v>
      </c>
      <c r="M7122" t="s">
        <v>9210</v>
      </c>
      <c r="O7122">
        <v>32</v>
      </c>
      <c r="P7122" t="s">
        <v>9225</v>
      </c>
      <c r="Q7122">
        <v>27</v>
      </c>
      <c r="R7122">
        <v>7</v>
      </c>
      <c r="S7122" t="s">
        <v>9255</v>
      </c>
      <c r="T7122" t="s">
        <v>9264</v>
      </c>
      <c r="U7122" t="s">
        <v>9300</v>
      </c>
      <c r="V7122" t="str" cm="1">
        <f t="array" ref="V7122">_xlfn.IFS(Hospital_Emergency_Room_Data[[#This Row],[Day]]&lt;=10,"Start(1-10)",Hospital_Emergency_Room_Data[[#This Row],[Day]]&lt;=20,"Middle(11-20)",Hospital_Emergency_Room_Data[[#This Row],[Day]]&gt;20,"End(21-30)")</f>
        <v>End(21-30)</v>
      </c>
    </row>
    <row r="7123" spans="1:22">
      <c r="A7123">
        <v>368602216</v>
      </c>
      <c r="B7123" t="s">
        <v>7123</v>
      </c>
      <c r="C7123" s="1">
        <v>45375</v>
      </c>
      <c r="D7123" t="str">
        <f>TEXT(Hospital_Emergency_Room_Data[[#This Row],[Patient Admission Date]],"mmm")</f>
        <v>Mar</v>
      </c>
      <c r="E7123">
        <f>YEAR(Hospital_Emergency_Room_Data[[#This Row],[Patient Admission Date]])</f>
        <v>2024</v>
      </c>
      <c r="F7123" s="2">
        <v>0.64097222222222228</v>
      </c>
      <c r="G7123" s="8" t="str">
        <f>TEXT(Hospital_Emergency_Room_Data[[#This Row],[Patient Admission Date]],"dddd")</f>
        <v>Sunday</v>
      </c>
      <c r="H7123" t="s">
        <v>9208</v>
      </c>
      <c r="I7123">
        <v>47</v>
      </c>
      <c r="J7123" s="5" t="s">
        <v>9219</v>
      </c>
      <c r="K7123" t="s">
        <v>12</v>
      </c>
      <c r="L7123" t="s">
        <v>13</v>
      </c>
      <c r="M7123" t="s">
        <v>9210</v>
      </c>
      <c r="O7123">
        <v>36</v>
      </c>
      <c r="P7123" t="s">
        <v>9225</v>
      </c>
      <c r="Q7123">
        <v>24</v>
      </c>
      <c r="R7123">
        <v>15</v>
      </c>
      <c r="S7123" t="s">
        <v>9257</v>
      </c>
      <c r="T7123" t="s">
        <v>9264</v>
      </c>
      <c r="U7123" t="s">
        <v>9300</v>
      </c>
      <c r="V7123" t="str" cm="1">
        <f t="array" ref="V7123">_xlfn.IFS(Hospital_Emergency_Room_Data[[#This Row],[Day]]&lt;=10,"Start(1-10)",Hospital_Emergency_Room_Data[[#This Row],[Day]]&lt;=20,"Middle(11-20)",Hospital_Emergency_Room_Data[[#This Row],[Day]]&gt;20,"End(21-30)")</f>
        <v>End(21-30)</v>
      </c>
    </row>
    <row r="7124" spans="1:22">
      <c r="A7124">
        <v>624350744</v>
      </c>
      <c r="B7124" t="s">
        <v>7124</v>
      </c>
      <c r="C7124" s="1">
        <v>45332</v>
      </c>
      <c r="D7124" t="str">
        <f>TEXT(Hospital_Emergency_Room_Data[[#This Row],[Patient Admission Date]],"mmm")</f>
        <v>Feb</v>
      </c>
      <c r="E7124">
        <f>YEAR(Hospital_Emergency_Room_Data[[#This Row],[Patient Admission Date]])</f>
        <v>2024</v>
      </c>
      <c r="F7124" s="2">
        <v>0.47291666666666665</v>
      </c>
      <c r="G7124" s="8" t="str">
        <f>TEXT(Hospital_Emergency_Room_Data[[#This Row],[Patient Admission Date]],"dddd")</f>
        <v>Saturday</v>
      </c>
      <c r="H7124" t="s">
        <v>9208</v>
      </c>
      <c r="I7124">
        <v>76</v>
      </c>
      <c r="J7124" s="5" t="s">
        <v>9222</v>
      </c>
      <c r="K7124" t="s">
        <v>12</v>
      </c>
      <c r="L7124" t="s">
        <v>13</v>
      </c>
      <c r="M7124" t="s">
        <v>9210</v>
      </c>
      <c r="O7124">
        <v>38</v>
      </c>
      <c r="P7124" t="s">
        <v>9225</v>
      </c>
      <c r="Q7124">
        <v>10</v>
      </c>
      <c r="R7124">
        <v>11</v>
      </c>
      <c r="S7124" t="s">
        <v>9255</v>
      </c>
      <c r="T7124" t="s">
        <v>9265</v>
      </c>
      <c r="U7124" t="s">
        <v>9300</v>
      </c>
      <c r="V7124" t="str" cm="1">
        <f t="array" ref="V7124">_xlfn.IFS(Hospital_Emergency_Room_Data[[#This Row],[Day]]&lt;=10,"Start(1-10)",Hospital_Emergency_Room_Data[[#This Row],[Day]]&lt;=20,"Middle(11-20)",Hospital_Emergency_Room_Data[[#This Row],[Day]]&gt;20,"End(21-30)")</f>
        <v>Start(1-10)</v>
      </c>
    </row>
    <row r="7125" spans="1:22">
      <c r="A7125">
        <v>737856782</v>
      </c>
      <c r="B7125" t="s">
        <v>7125</v>
      </c>
      <c r="C7125" s="1">
        <v>45433</v>
      </c>
      <c r="D7125" t="str">
        <f>TEXT(Hospital_Emergency_Room_Data[[#This Row],[Patient Admission Date]],"mmm")</f>
        <v>May</v>
      </c>
      <c r="E7125">
        <f>YEAR(Hospital_Emergency_Room_Data[[#This Row],[Patient Admission Date]])</f>
        <v>2024</v>
      </c>
      <c r="F7125" s="2">
        <v>0.56111111111111112</v>
      </c>
      <c r="G7125" s="8" t="str">
        <f>TEXT(Hospital_Emergency_Room_Data[[#This Row],[Patient Admission Date]],"dddd")</f>
        <v>Tuesday</v>
      </c>
      <c r="H7125" t="s">
        <v>9208</v>
      </c>
      <c r="I7125">
        <v>32</v>
      </c>
      <c r="J7125" s="5" t="s">
        <v>9223</v>
      </c>
      <c r="K7125" t="s">
        <v>12</v>
      </c>
      <c r="L7125" t="s">
        <v>13</v>
      </c>
      <c r="M7125" t="s">
        <v>9210</v>
      </c>
      <c r="O7125">
        <v>41</v>
      </c>
      <c r="P7125" t="s">
        <v>9225</v>
      </c>
      <c r="Q7125">
        <v>21</v>
      </c>
      <c r="R7125">
        <v>13</v>
      </c>
      <c r="S7125" t="s">
        <v>9257</v>
      </c>
      <c r="T7125" t="s">
        <v>9262</v>
      </c>
      <c r="U7125" t="s">
        <v>9300</v>
      </c>
      <c r="V7125" t="str" cm="1">
        <f t="array" ref="V7125">_xlfn.IFS(Hospital_Emergency_Room_Data[[#This Row],[Day]]&lt;=10,"Start(1-10)",Hospital_Emergency_Room_Data[[#This Row],[Day]]&lt;=20,"Middle(11-20)",Hospital_Emergency_Room_Data[[#This Row],[Day]]&gt;20,"End(21-30)")</f>
        <v>End(21-30)</v>
      </c>
    </row>
    <row r="7126" spans="1:22">
      <c r="A7126">
        <v>608624792</v>
      </c>
      <c r="B7126" t="s">
        <v>7126</v>
      </c>
      <c r="C7126" s="1">
        <v>45058</v>
      </c>
      <c r="D7126" t="str">
        <f>TEXT(Hospital_Emergency_Room_Data[[#This Row],[Patient Admission Date]],"mmm")</f>
        <v>May</v>
      </c>
      <c r="E7126">
        <f>YEAR(Hospital_Emergency_Room_Data[[#This Row],[Patient Admission Date]])</f>
        <v>2023</v>
      </c>
      <c r="F7126" s="2">
        <v>0.97013888888888888</v>
      </c>
      <c r="G7126" s="8" t="str">
        <f>TEXT(Hospital_Emergency_Room_Data[[#This Row],[Patient Admission Date]],"dddd")</f>
        <v>Friday</v>
      </c>
      <c r="H7126" t="s">
        <v>9208</v>
      </c>
      <c r="I7126">
        <v>67</v>
      </c>
      <c r="J7126" s="5" t="s">
        <v>9217</v>
      </c>
      <c r="K7126" t="s">
        <v>12</v>
      </c>
      <c r="L7126" t="s">
        <v>13</v>
      </c>
      <c r="M7126" t="s">
        <v>9210</v>
      </c>
      <c r="O7126">
        <v>49</v>
      </c>
      <c r="P7126" t="s">
        <v>9225</v>
      </c>
      <c r="Q7126">
        <v>12</v>
      </c>
      <c r="R7126">
        <v>23</v>
      </c>
      <c r="S7126" t="s">
        <v>9256</v>
      </c>
      <c r="T7126" t="s">
        <v>9265</v>
      </c>
      <c r="U7126" t="s">
        <v>9283</v>
      </c>
      <c r="V7126" t="str" cm="1">
        <f t="array" ref="V7126">_xlfn.IFS(Hospital_Emergency_Room_Data[[#This Row],[Day]]&lt;=10,"Start(1-10)",Hospital_Emergency_Room_Data[[#This Row],[Day]]&lt;=20,"Middle(11-20)",Hospital_Emergency_Room_Data[[#This Row],[Day]]&gt;20,"End(21-30)")</f>
        <v>Middle(11-20)</v>
      </c>
    </row>
    <row r="7127" spans="1:22">
      <c r="A7127">
        <v>614408020</v>
      </c>
      <c r="B7127" t="s">
        <v>7127</v>
      </c>
      <c r="C7127" s="1">
        <v>45309</v>
      </c>
      <c r="D7127" t="str">
        <f>TEXT(Hospital_Emergency_Room_Data[[#This Row],[Patient Admission Date]],"mmm")</f>
        <v>Jan</v>
      </c>
      <c r="E7127">
        <f>YEAR(Hospital_Emergency_Room_Data[[#This Row],[Patient Admission Date]])</f>
        <v>2024</v>
      </c>
      <c r="F7127" s="2">
        <v>0.67638888888888893</v>
      </c>
      <c r="G7127" s="8" t="str">
        <f>TEXT(Hospital_Emergency_Room_Data[[#This Row],[Patient Admission Date]],"dddd")</f>
        <v>Thursday</v>
      </c>
      <c r="H7127" t="s">
        <v>9208</v>
      </c>
      <c r="I7127">
        <v>71</v>
      </c>
      <c r="J7127" s="5" t="s">
        <v>9222</v>
      </c>
      <c r="K7127" t="s">
        <v>12</v>
      </c>
      <c r="L7127" t="s">
        <v>13</v>
      </c>
      <c r="M7127" t="s">
        <v>9210</v>
      </c>
      <c r="O7127">
        <v>20</v>
      </c>
      <c r="P7127" t="s">
        <v>9226</v>
      </c>
      <c r="Q7127">
        <v>18</v>
      </c>
      <c r="R7127">
        <v>16</v>
      </c>
      <c r="S7127" t="s">
        <v>9257</v>
      </c>
      <c r="T7127" t="s">
        <v>9262</v>
      </c>
      <c r="U7127" t="s">
        <v>9282</v>
      </c>
      <c r="V7127" t="str" cm="1">
        <f t="array" ref="V7127">_xlfn.IFS(Hospital_Emergency_Room_Data[[#This Row],[Day]]&lt;=10,"Start(1-10)",Hospital_Emergency_Room_Data[[#This Row],[Day]]&lt;=20,"Middle(11-20)",Hospital_Emergency_Room_Data[[#This Row],[Day]]&gt;20,"End(21-30)")</f>
        <v>Middle(11-20)</v>
      </c>
    </row>
    <row r="7128" spans="1:22">
      <c r="A7128">
        <v>514653918</v>
      </c>
      <c r="B7128" t="s">
        <v>7128</v>
      </c>
      <c r="C7128" s="1">
        <v>45491</v>
      </c>
      <c r="D7128" t="str">
        <f>TEXT(Hospital_Emergency_Room_Data[[#This Row],[Patient Admission Date]],"mmm")</f>
        <v>Jul</v>
      </c>
      <c r="E7128">
        <f>YEAR(Hospital_Emergency_Room_Data[[#This Row],[Patient Admission Date]])</f>
        <v>2024</v>
      </c>
      <c r="F7128" s="2">
        <v>0.58125000000000004</v>
      </c>
      <c r="G7128" s="8" t="str">
        <f>TEXT(Hospital_Emergency_Room_Data[[#This Row],[Patient Admission Date]],"dddd")</f>
        <v>Thursday</v>
      </c>
      <c r="H7128" t="s">
        <v>9208</v>
      </c>
      <c r="I7128">
        <v>18</v>
      </c>
      <c r="J7128" s="5" t="s">
        <v>9220</v>
      </c>
      <c r="K7128" t="s">
        <v>12</v>
      </c>
      <c r="L7128" t="s">
        <v>13</v>
      </c>
      <c r="M7128" t="s">
        <v>9210</v>
      </c>
      <c r="O7128">
        <v>22</v>
      </c>
      <c r="P7128" t="s">
        <v>9226</v>
      </c>
      <c r="Q7128">
        <v>18</v>
      </c>
      <c r="R7128">
        <v>13</v>
      </c>
      <c r="S7128" t="s">
        <v>9257</v>
      </c>
      <c r="T7128" t="s">
        <v>9262</v>
      </c>
      <c r="U7128" t="s">
        <v>9282</v>
      </c>
      <c r="V7128" t="str" cm="1">
        <f t="array" ref="V7128">_xlfn.IFS(Hospital_Emergency_Room_Data[[#This Row],[Day]]&lt;=10,"Start(1-10)",Hospital_Emergency_Room_Data[[#This Row],[Day]]&lt;=20,"Middle(11-20)",Hospital_Emergency_Room_Data[[#This Row],[Day]]&gt;20,"End(21-30)")</f>
        <v>Middle(11-20)</v>
      </c>
    </row>
    <row r="7129" spans="1:22">
      <c r="A7129">
        <v>853116791</v>
      </c>
      <c r="B7129" t="s">
        <v>7129</v>
      </c>
      <c r="C7129" s="1">
        <v>45346</v>
      </c>
      <c r="D7129" t="str">
        <f>TEXT(Hospital_Emergency_Room_Data[[#This Row],[Patient Admission Date]],"mmm")</f>
        <v>Feb</v>
      </c>
      <c r="E7129">
        <f>YEAR(Hospital_Emergency_Room_Data[[#This Row],[Patient Admission Date]])</f>
        <v>2024</v>
      </c>
      <c r="F7129" s="2">
        <v>0.36249999999999999</v>
      </c>
      <c r="G7129" s="8" t="str">
        <f>TEXT(Hospital_Emergency_Room_Data[[#This Row],[Patient Admission Date]],"dddd")</f>
        <v>Saturday</v>
      </c>
      <c r="H7129" t="s">
        <v>9208</v>
      </c>
      <c r="I7129">
        <v>74</v>
      </c>
      <c r="J7129" s="5" t="s">
        <v>9222</v>
      </c>
      <c r="K7129" t="s">
        <v>12</v>
      </c>
      <c r="L7129" t="s">
        <v>13</v>
      </c>
      <c r="M7129" t="s">
        <v>9210</v>
      </c>
      <c r="O7129">
        <v>41</v>
      </c>
      <c r="P7129" t="s">
        <v>9225</v>
      </c>
      <c r="Q7129">
        <v>24</v>
      </c>
      <c r="R7129">
        <v>8</v>
      </c>
      <c r="S7129" t="s">
        <v>9255</v>
      </c>
      <c r="T7129" t="s">
        <v>9264</v>
      </c>
      <c r="U7129" t="s">
        <v>9300</v>
      </c>
      <c r="V7129" t="str" cm="1">
        <f t="array" ref="V7129">_xlfn.IFS(Hospital_Emergency_Room_Data[[#This Row],[Day]]&lt;=10,"Start(1-10)",Hospital_Emergency_Room_Data[[#This Row],[Day]]&lt;=20,"Middle(11-20)",Hospital_Emergency_Room_Data[[#This Row],[Day]]&gt;20,"End(21-30)")</f>
        <v>End(21-30)</v>
      </c>
    </row>
    <row r="7130" spans="1:22">
      <c r="A7130">
        <v>810252434</v>
      </c>
      <c r="B7130" t="s">
        <v>7130</v>
      </c>
      <c r="C7130" s="1">
        <v>45517</v>
      </c>
      <c r="D7130" t="str">
        <f>TEXT(Hospital_Emergency_Room_Data[[#This Row],[Patient Admission Date]],"mmm")</f>
        <v>Aug</v>
      </c>
      <c r="E7130">
        <f>YEAR(Hospital_Emergency_Room_Data[[#This Row],[Patient Admission Date]])</f>
        <v>2024</v>
      </c>
      <c r="F7130" s="2">
        <v>0.23055555555555557</v>
      </c>
      <c r="G7130" s="8" t="str">
        <f>TEXT(Hospital_Emergency_Room_Data[[#This Row],[Patient Admission Date]],"dddd")</f>
        <v>Tuesday</v>
      </c>
      <c r="H7130" t="s">
        <v>9208</v>
      </c>
      <c r="I7130">
        <v>78</v>
      </c>
      <c r="J7130" s="5" t="s">
        <v>9222</v>
      </c>
      <c r="K7130" t="s">
        <v>12</v>
      </c>
      <c r="L7130" t="s">
        <v>13</v>
      </c>
      <c r="M7130" t="s">
        <v>9210</v>
      </c>
      <c r="O7130">
        <v>10</v>
      </c>
      <c r="P7130" t="s">
        <v>9226</v>
      </c>
      <c r="Q7130">
        <v>13</v>
      </c>
      <c r="R7130">
        <v>5</v>
      </c>
      <c r="S7130" t="s">
        <v>9258</v>
      </c>
      <c r="T7130" t="s">
        <v>9265</v>
      </c>
      <c r="U7130" t="s">
        <v>9282</v>
      </c>
      <c r="V7130" t="str" cm="1">
        <f t="array" ref="V7130">_xlfn.IFS(Hospital_Emergency_Room_Data[[#This Row],[Day]]&lt;=10,"Start(1-10)",Hospital_Emergency_Room_Data[[#This Row],[Day]]&lt;=20,"Middle(11-20)",Hospital_Emergency_Room_Data[[#This Row],[Day]]&gt;20,"End(21-30)")</f>
        <v>Middle(11-20)</v>
      </c>
    </row>
    <row r="7131" spans="1:22">
      <c r="A7131">
        <v>207924947</v>
      </c>
      <c r="B7131" t="s">
        <v>7131</v>
      </c>
      <c r="C7131" s="1">
        <v>45570</v>
      </c>
      <c r="D7131" t="str">
        <f>TEXT(Hospital_Emergency_Room_Data[[#This Row],[Patient Admission Date]],"mmm")</f>
        <v>Oct</v>
      </c>
      <c r="E7131">
        <f>YEAR(Hospital_Emergency_Room_Data[[#This Row],[Patient Admission Date]])</f>
        <v>2024</v>
      </c>
      <c r="F7131" s="2">
        <v>2.361111111111111E-2</v>
      </c>
      <c r="G7131" s="8" t="str">
        <f>TEXT(Hospital_Emergency_Room_Data[[#This Row],[Patient Admission Date]],"dddd")</f>
        <v>Saturday</v>
      </c>
      <c r="H7131" t="s">
        <v>9208</v>
      </c>
      <c r="I7131">
        <v>23</v>
      </c>
      <c r="J7131" s="5" t="s">
        <v>9220</v>
      </c>
      <c r="K7131" t="s">
        <v>12</v>
      </c>
      <c r="L7131" t="s">
        <v>13</v>
      </c>
      <c r="M7131" t="s">
        <v>9210</v>
      </c>
      <c r="O7131">
        <v>11</v>
      </c>
      <c r="P7131" t="s">
        <v>9226</v>
      </c>
      <c r="Q7131">
        <v>5</v>
      </c>
      <c r="R7131">
        <v>0</v>
      </c>
      <c r="S7131" t="s">
        <v>9258</v>
      </c>
      <c r="T7131" t="s">
        <v>9263</v>
      </c>
      <c r="U7131" t="s">
        <v>9282</v>
      </c>
      <c r="V7131" t="str" cm="1">
        <f t="array" ref="V7131">_xlfn.IFS(Hospital_Emergency_Room_Data[[#This Row],[Day]]&lt;=10,"Start(1-10)",Hospital_Emergency_Room_Data[[#This Row],[Day]]&lt;=20,"Middle(11-20)",Hospital_Emergency_Room_Data[[#This Row],[Day]]&gt;20,"End(21-30)")</f>
        <v>Start(1-10)</v>
      </c>
    </row>
    <row r="7132" spans="1:22">
      <c r="A7132">
        <v>596810629</v>
      </c>
      <c r="B7132" t="s">
        <v>7132</v>
      </c>
      <c r="C7132" s="1">
        <v>45409</v>
      </c>
      <c r="D7132" t="str">
        <f>TEXT(Hospital_Emergency_Room_Data[[#This Row],[Patient Admission Date]],"mmm")</f>
        <v>Apr</v>
      </c>
      <c r="E7132">
        <f>YEAR(Hospital_Emergency_Room_Data[[#This Row],[Patient Admission Date]])</f>
        <v>2024</v>
      </c>
      <c r="F7132" s="2">
        <v>0.7631944444444444</v>
      </c>
      <c r="G7132" s="8" t="str">
        <f>TEXT(Hospital_Emergency_Room_Data[[#This Row],[Patient Admission Date]],"dddd")</f>
        <v>Saturday</v>
      </c>
      <c r="H7132" t="s">
        <v>9208</v>
      </c>
      <c r="I7132">
        <v>48</v>
      </c>
      <c r="J7132" s="5" t="s">
        <v>9219</v>
      </c>
      <c r="K7132" t="s">
        <v>12</v>
      </c>
      <c r="L7132" t="s">
        <v>13</v>
      </c>
      <c r="M7132" t="s">
        <v>9210</v>
      </c>
      <c r="O7132">
        <v>20</v>
      </c>
      <c r="P7132" t="s">
        <v>9226</v>
      </c>
      <c r="Q7132">
        <v>27</v>
      </c>
      <c r="R7132">
        <v>18</v>
      </c>
      <c r="S7132" t="s">
        <v>9256</v>
      </c>
      <c r="T7132" t="s">
        <v>9264</v>
      </c>
      <c r="U7132" t="s">
        <v>9282</v>
      </c>
      <c r="V7132" t="str" cm="1">
        <f t="array" ref="V7132">_xlfn.IFS(Hospital_Emergency_Room_Data[[#This Row],[Day]]&lt;=10,"Start(1-10)",Hospital_Emergency_Room_Data[[#This Row],[Day]]&lt;=20,"Middle(11-20)",Hospital_Emergency_Room_Data[[#This Row],[Day]]&gt;20,"End(21-30)")</f>
        <v>End(21-30)</v>
      </c>
    </row>
    <row r="7133" spans="1:22">
      <c r="A7133">
        <v>709758904</v>
      </c>
      <c r="B7133" t="s">
        <v>7133</v>
      </c>
      <c r="C7133" s="1">
        <v>45134</v>
      </c>
      <c r="D7133" t="str">
        <f>TEXT(Hospital_Emergency_Room_Data[[#This Row],[Patient Admission Date]],"mmm")</f>
        <v>Jul</v>
      </c>
      <c r="E7133">
        <f>YEAR(Hospital_Emergency_Room_Data[[#This Row],[Patient Admission Date]])</f>
        <v>2023</v>
      </c>
      <c r="F7133" s="2">
        <v>0.16250000000000001</v>
      </c>
      <c r="G7133" s="8" t="str">
        <f>TEXT(Hospital_Emergency_Room_Data[[#This Row],[Patient Admission Date]],"dddd")</f>
        <v>Thursday</v>
      </c>
      <c r="H7133" t="s">
        <v>9208</v>
      </c>
      <c r="I7133">
        <v>11</v>
      </c>
      <c r="J7133" s="5" t="s">
        <v>9221</v>
      </c>
      <c r="K7133" t="s">
        <v>12</v>
      </c>
      <c r="L7133" t="s">
        <v>13</v>
      </c>
      <c r="M7133" t="s">
        <v>9210</v>
      </c>
      <c r="O7133">
        <v>23</v>
      </c>
      <c r="P7133" t="s">
        <v>9226</v>
      </c>
      <c r="Q7133">
        <v>27</v>
      </c>
      <c r="R7133">
        <v>3</v>
      </c>
      <c r="S7133" t="s">
        <v>9258</v>
      </c>
      <c r="T7133" t="s">
        <v>9264</v>
      </c>
      <c r="U7133" t="s">
        <v>9282</v>
      </c>
      <c r="V7133" t="str" cm="1">
        <f t="array" ref="V7133">_xlfn.IFS(Hospital_Emergency_Room_Data[[#This Row],[Day]]&lt;=10,"Start(1-10)",Hospital_Emergency_Room_Data[[#This Row],[Day]]&lt;=20,"Middle(11-20)",Hospital_Emergency_Room_Data[[#This Row],[Day]]&gt;20,"End(21-30)")</f>
        <v>End(21-30)</v>
      </c>
    </row>
    <row r="7134" spans="1:22">
      <c r="A7134">
        <v>270867036</v>
      </c>
      <c r="B7134" t="s">
        <v>7134</v>
      </c>
      <c r="C7134" s="1">
        <v>45338</v>
      </c>
      <c r="D7134" t="str">
        <f>TEXT(Hospital_Emergency_Room_Data[[#This Row],[Patient Admission Date]],"mmm")</f>
        <v>Feb</v>
      </c>
      <c r="E7134">
        <f>YEAR(Hospital_Emergency_Room_Data[[#This Row],[Patient Admission Date]])</f>
        <v>2024</v>
      </c>
      <c r="F7134" s="2">
        <v>0.95416666666666672</v>
      </c>
      <c r="G7134" s="8" t="str">
        <f>TEXT(Hospital_Emergency_Room_Data[[#This Row],[Patient Admission Date]],"dddd")</f>
        <v>Friday</v>
      </c>
      <c r="H7134" t="s">
        <v>9208</v>
      </c>
      <c r="I7134">
        <v>63</v>
      </c>
      <c r="J7134" s="5" t="s">
        <v>9217</v>
      </c>
      <c r="K7134" t="s">
        <v>12</v>
      </c>
      <c r="L7134" t="s">
        <v>13</v>
      </c>
      <c r="M7134" t="s">
        <v>9210</v>
      </c>
      <c r="O7134">
        <v>47</v>
      </c>
      <c r="P7134" t="s">
        <v>9225</v>
      </c>
      <c r="Q7134">
        <v>16</v>
      </c>
      <c r="R7134">
        <v>22</v>
      </c>
      <c r="S7134" t="s">
        <v>9256</v>
      </c>
      <c r="T7134" t="s">
        <v>9262</v>
      </c>
      <c r="U7134" t="s">
        <v>9283</v>
      </c>
      <c r="V7134" t="str" cm="1">
        <f t="array" ref="V7134">_xlfn.IFS(Hospital_Emergency_Room_Data[[#This Row],[Day]]&lt;=10,"Start(1-10)",Hospital_Emergency_Room_Data[[#This Row],[Day]]&lt;=20,"Middle(11-20)",Hospital_Emergency_Room_Data[[#This Row],[Day]]&gt;20,"End(21-30)")</f>
        <v>Middle(11-20)</v>
      </c>
    </row>
    <row r="7135" spans="1:22">
      <c r="A7135">
        <v>657177377</v>
      </c>
      <c r="B7135" t="s">
        <v>7135</v>
      </c>
      <c r="C7135" s="1">
        <v>45323</v>
      </c>
      <c r="D7135" t="str">
        <f>TEXT(Hospital_Emergency_Room_Data[[#This Row],[Patient Admission Date]],"mmm")</f>
        <v>Feb</v>
      </c>
      <c r="E7135">
        <f>YEAR(Hospital_Emergency_Room_Data[[#This Row],[Patient Admission Date]])</f>
        <v>2024</v>
      </c>
      <c r="F7135" s="2">
        <v>0.29236111111111113</v>
      </c>
      <c r="G7135" s="8" t="str">
        <f>TEXT(Hospital_Emergency_Room_Data[[#This Row],[Patient Admission Date]],"dddd")</f>
        <v>Thursday</v>
      </c>
      <c r="H7135" t="s">
        <v>9208</v>
      </c>
      <c r="I7135">
        <v>26</v>
      </c>
      <c r="J7135" s="5" t="s">
        <v>9220</v>
      </c>
      <c r="K7135" t="s">
        <v>12</v>
      </c>
      <c r="L7135" t="s">
        <v>13</v>
      </c>
      <c r="M7135" t="s">
        <v>9210</v>
      </c>
      <c r="O7135">
        <v>12</v>
      </c>
      <c r="P7135" t="s">
        <v>9226</v>
      </c>
      <c r="Q7135">
        <v>1</v>
      </c>
      <c r="R7135">
        <v>7</v>
      </c>
      <c r="S7135" t="s">
        <v>9255</v>
      </c>
      <c r="T7135" t="s">
        <v>9263</v>
      </c>
      <c r="U7135" t="s">
        <v>9282</v>
      </c>
      <c r="V7135" t="str" cm="1">
        <f t="array" ref="V7135">_xlfn.IFS(Hospital_Emergency_Room_Data[[#This Row],[Day]]&lt;=10,"Start(1-10)",Hospital_Emergency_Room_Data[[#This Row],[Day]]&lt;=20,"Middle(11-20)",Hospital_Emergency_Room_Data[[#This Row],[Day]]&gt;20,"End(21-30)")</f>
        <v>Start(1-10)</v>
      </c>
    </row>
    <row r="7136" spans="1:22">
      <c r="A7136">
        <v>652779755</v>
      </c>
      <c r="B7136" t="s">
        <v>7136</v>
      </c>
      <c r="C7136" s="1">
        <v>45149</v>
      </c>
      <c r="D7136" t="str">
        <f>TEXT(Hospital_Emergency_Room_Data[[#This Row],[Patient Admission Date]],"mmm")</f>
        <v>Aug</v>
      </c>
      <c r="E7136">
        <f>YEAR(Hospital_Emergency_Room_Data[[#This Row],[Patient Admission Date]])</f>
        <v>2023</v>
      </c>
      <c r="F7136" s="2">
        <v>5.5555555555555552E-2</v>
      </c>
      <c r="G7136" s="8" t="str">
        <f>TEXT(Hospital_Emergency_Room_Data[[#This Row],[Patient Admission Date]],"dddd")</f>
        <v>Friday</v>
      </c>
      <c r="H7136" t="s">
        <v>9208</v>
      </c>
      <c r="I7136">
        <v>44</v>
      </c>
      <c r="J7136" s="5" t="s">
        <v>9223</v>
      </c>
      <c r="K7136" t="s">
        <v>12</v>
      </c>
      <c r="L7136" t="s">
        <v>13</v>
      </c>
      <c r="M7136" t="s">
        <v>9210</v>
      </c>
      <c r="O7136">
        <v>16</v>
      </c>
      <c r="P7136" t="s">
        <v>9226</v>
      </c>
      <c r="Q7136">
        <v>11</v>
      </c>
      <c r="R7136">
        <v>1</v>
      </c>
      <c r="S7136" t="s">
        <v>9258</v>
      </c>
      <c r="T7136" t="s">
        <v>9265</v>
      </c>
      <c r="U7136" t="s">
        <v>9282</v>
      </c>
      <c r="V7136" t="str" cm="1">
        <f t="array" ref="V7136">_xlfn.IFS(Hospital_Emergency_Room_Data[[#This Row],[Day]]&lt;=10,"Start(1-10)",Hospital_Emergency_Room_Data[[#This Row],[Day]]&lt;=20,"Middle(11-20)",Hospital_Emergency_Room_Data[[#This Row],[Day]]&gt;20,"End(21-30)")</f>
        <v>Middle(11-20)</v>
      </c>
    </row>
    <row r="7137" spans="1:22">
      <c r="A7137">
        <v>343466292</v>
      </c>
      <c r="B7137" t="s">
        <v>7137</v>
      </c>
      <c r="C7137" s="1">
        <v>45157</v>
      </c>
      <c r="D7137" t="str">
        <f>TEXT(Hospital_Emergency_Room_Data[[#This Row],[Patient Admission Date]],"mmm")</f>
        <v>Aug</v>
      </c>
      <c r="E7137">
        <f>YEAR(Hospital_Emergency_Room_Data[[#This Row],[Patient Admission Date]])</f>
        <v>2023</v>
      </c>
      <c r="F7137" s="2">
        <v>0.60902777777777772</v>
      </c>
      <c r="G7137" s="8" t="str">
        <f>TEXT(Hospital_Emergency_Room_Data[[#This Row],[Patient Admission Date]],"dddd")</f>
        <v>Saturday</v>
      </c>
      <c r="H7137" t="s">
        <v>9208</v>
      </c>
      <c r="I7137">
        <v>25</v>
      </c>
      <c r="J7137" s="5" t="s">
        <v>9220</v>
      </c>
      <c r="K7137" t="s">
        <v>12</v>
      </c>
      <c r="L7137" t="s">
        <v>13</v>
      </c>
      <c r="M7137" t="s">
        <v>9210</v>
      </c>
      <c r="O7137">
        <v>38</v>
      </c>
      <c r="P7137" t="s">
        <v>9225</v>
      </c>
      <c r="Q7137">
        <v>19</v>
      </c>
      <c r="R7137">
        <v>14</v>
      </c>
      <c r="S7137" t="s">
        <v>9257</v>
      </c>
      <c r="T7137" t="s">
        <v>9262</v>
      </c>
      <c r="U7137" t="s">
        <v>9300</v>
      </c>
      <c r="V7137" t="str" cm="1">
        <f t="array" ref="V7137">_xlfn.IFS(Hospital_Emergency_Room_Data[[#This Row],[Day]]&lt;=10,"Start(1-10)",Hospital_Emergency_Room_Data[[#This Row],[Day]]&lt;=20,"Middle(11-20)",Hospital_Emergency_Room_Data[[#This Row],[Day]]&gt;20,"End(21-30)")</f>
        <v>Middle(11-20)</v>
      </c>
    </row>
    <row r="7138" spans="1:22">
      <c r="A7138">
        <v>404439499</v>
      </c>
      <c r="B7138" t="s">
        <v>7138</v>
      </c>
      <c r="C7138" s="1">
        <v>45544</v>
      </c>
      <c r="D7138" t="str">
        <f>TEXT(Hospital_Emergency_Room_Data[[#This Row],[Patient Admission Date]],"mmm")</f>
        <v>Sep</v>
      </c>
      <c r="E7138">
        <f>YEAR(Hospital_Emergency_Room_Data[[#This Row],[Patient Admission Date]])</f>
        <v>2024</v>
      </c>
      <c r="F7138" s="2">
        <v>0.85624999999999996</v>
      </c>
      <c r="G7138" s="8" t="str">
        <f>TEXT(Hospital_Emergency_Room_Data[[#This Row],[Patient Admission Date]],"dddd")</f>
        <v>Monday</v>
      </c>
      <c r="H7138" t="s">
        <v>9208</v>
      </c>
      <c r="I7138">
        <v>79</v>
      </c>
      <c r="J7138" s="5" t="s">
        <v>9222</v>
      </c>
      <c r="K7138" t="s">
        <v>12</v>
      </c>
      <c r="L7138" t="s">
        <v>13</v>
      </c>
      <c r="M7138" t="s">
        <v>9210</v>
      </c>
      <c r="O7138">
        <v>38</v>
      </c>
      <c r="P7138" t="s">
        <v>9225</v>
      </c>
      <c r="Q7138">
        <v>9</v>
      </c>
      <c r="R7138">
        <v>20</v>
      </c>
      <c r="S7138" t="s">
        <v>9256</v>
      </c>
      <c r="T7138" t="s">
        <v>9265</v>
      </c>
      <c r="U7138" t="s">
        <v>9300</v>
      </c>
      <c r="V7138" t="str" cm="1">
        <f t="array" ref="V7138">_xlfn.IFS(Hospital_Emergency_Room_Data[[#This Row],[Day]]&lt;=10,"Start(1-10)",Hospital_Emergency_Room_Data[[#This Row],[Day]]&lt;=20,"Middle(11-20)",Hospital_Emergency_Room_Data[[#This Row],[Day]]&gt;20,"End(21-30)")</f>
        <v>Start(1-10)</v>
      </c>
    </row>
    <row r="7139" spans="1:22">
      <c r="A7139">
        <v>196166364</v>
      </c>
      <c r="B7139" t="s">
        <v>7139</v>
      </c>
      <c r="C7139" s="1">
        <v>45397</v>
      </c>
      <c r="D7139" t="str">
        <f>TEXT(Hospital_Emergency_Room_Data[[#This Row],[Patient Admission Date]],"mmm")</f>
        <v>Apr</v>
      </c>
      <c r="E7139">
        <f>YEAR(Hospital_Emergency_Room_Data[[#This Row],[Patient Admission Date]])</f>
        <v>2024</v>
      </c>
      <c r="F7139" s="2">
        <v>0.51111111111111107</v>
      </c>
      <c r="G7139" s="8" t="str">
        <f>TEXT(Hospital_Emergency_Room_Data[[#This Row],[Patient Admission Date]],"dddd")</f>
        <v>Monday</v>
      </c>
      <c r="H7139" t="s">
        <v>9208</v>
      </c>
      <c r="I7139">
        <v>74</v>
      </c>
      <c r="J7139" s="5" t="s">
        <v>9222</v>
      </c>
      <c r="K7139" t="s">
        <v>12</v>
      </c>
      <c r="L7139" t="s">
        <v>13</v>
      </c>
      <c r="M7139" t="s">
        <v>9210</v>
      </c>
      <c r="O7139">
        <v>39</v>
      </c>
      <c r="P7139" t="s">
        <v>9225</v>
      </c>
      <c r="Q7139">
        <v>15</v>
      </c>
      <c r="R7139">
        <v>12</v>
      </c>
      <c r="S7139" t="s">
        <v>9257</v>
      </c>
      <c r="T7139" t="s">
        <v>9262</v>
      </c>
      <c r="U7139" t="s">
        <v>9300</v>
      </c>
      <c r="V7139" t="str" cm="1">
        <f t="array" ref="V7139">_xlfn.IFS(Hospital_Emergency_Room_Data[[#This Row],[Day]]&lt;=10,"Start(1-10)",Hospital_Emergency_Room_Data[[#This Row],[Day]]&lt;=20,"Middle(11-20)",Hospital_Emergency_Room_Data[[#This Row],[Day]]&gt;20,"End(21-30)")</f>
        <v>Middle(11-20)</v>
      </c>
    </row>
    <row r="7140" spans="1:22">
      <c r="A7140">
        <v>543388768</v>
      </c>
      <c r="B7140" t="s">
        <v>7140</v>
      </c>
      <c r="C7140" s="1">
        <v>45517</v>
      </c>
      <c r="D7140" t="str">
        <f>TEXT(Hospital_Emergency_Room_Data[[#This Row],[Patient Admission Date]],"mmm")</f>
        <v>Aug</v>
      </c>
      <c r="E7140">
        <f>YEAR(Hospital_Emergency_Room_Data[[#This Row],[Patient Admission Date]])</f>
        <v>2024</v>
      </c>
      <c r="F7140" s="2">
        <v>0.2951388888888889</v>
      </c>
      <c r="G7140" s="8" t="str">
        <f>TEXT(Hospital_Emergency_Room_Data[[#This Row],[Patient Admission Date]],"dddd")</f>
        <v>Tuesday</v>
      </c>
      <c r="H7140" t="s">
        <v>9208</v>
      </c>
      <c r="I7140">
        <v>40</v>
      </c>
      <c r="J7140" s="5" t="s">
        <v>9223</v>
      </c>
      <c r="K7140" t="s">
        <v>12</v>
      </c>
      <c r="L7140" t="s">
        <v>13</v>
      </c>
      <c r="M7140" t="s">
        <v>9210</v>
      </c>
      <c r="O7140">
        <v>40</v>
      </c>
      <c r="P7140" t="s">
        <v>9225</v>
      </c>
      <c r="Q7140">
        <v>13</v>
      </c>
      <c r="R7140">
        <v>7</v>
      </c>
      <c r="S7140" t="s">
        <v>9255</v>
      </c>
      <c r="T7140" t="s">
        <v>9265</v>
      </c>
      <c r="U7140" t="s">
        <v>9300</v>
      </c>
      <c r="V7140" t="str" cm="1">
        <f t="array" ref="V7140">_xlfn.IFS(Hospital_Emergency_Room_Data[[#This Row],[Day]]&lt;=10,"Start(1-10)",Hospital_Emergency_Room_Data[[#This Row],[Day]]&lt;=20,"Middle(11-20)",Hospital_Emergency_Room_Data[[#This Row],[Day]]&gt;20,"End(21-30)")</f>
        <v>Middle(11-20)</v>
      </c>
    </row>
    <row r="7141" spans="1:22">
      <c r="A7141">
        <v>749068527</v>
      </c>
      <c r="B7141" t="s">
        <v>7141</v>
      </c>
      <c r="C7141" s="1">
        <v>45180</v>
      </c>
      <c r="D7141" t="str">
        <f>TEXT(Hospital_Emergency_Room_Data[[#This Row],[Patient Admission Date]],"mmm")</f>
        <v>Sep</v>
      </c>
      <c r="E7141">
        <f>YEAR(Hospital_Emergency_Room_Data[[#This Row],[Patient Admission Date]])</f>
        <v>2023</v>
      </c>
      <c r="F7141" s="2">
        <v>0.57638888888888884</v>
      </c>
      <c r="G7141" s="8" t="str">
        <f>TEXT(Hospital_Emergency_Room_Data[[#This Row],[Patient Admission Date]],"dddd")</f>
        <v>Monday</v>
      </c>
      <c r="H7141" t="s">
        <v>9208</v>
      </c>
      <c r="I7141">
        <v>41</v>
      </c>
      <c r="J7141" s="5" t="s">
        <v>9223</v>
      </c>
      <c r="K7141" t="s">
        <v>12</v>
      </c>
      <c r="L7141" t="s">
        <v>13</v>
      </c>
      <c r="M7141" t="s">
        <v>9210</v>
      </c>
      <c r="O7141">
        <v>60</v>
      </c>
      <c r="P7141" t="s">
        <v>9225</v>
      </c>
      <c r="Q7141">
        <v>11</v>
      </c>
      <c r="R7141">
        <v>13</v>
      </c>
      <c r="S7141" t="s">
        <v>9257</v>
      </c>
      <c r="T7141" t="s">
        <v>9265</v>
      </c>
      <c r="U7141" t="s">
        <v>9283</v>
      </c>
      <c r="V7141" t="str" cm="1">
        <f t="array" ref="V7141">_xlfn.IFS(Hospital_Emergency_Room_Data[[#This Row],[Day]]&lt;=10,"Start(1-10)",Hospital_Emergency_Room_Data[[#This Row],[Day]]&lt;=20,"Middle(11-20)",Hospital_Emergency_Room_Data[[#This Row],[Day]]&gt;20,"End(21-30)")</f>
        <v>Middle(11-20)</v>
      </c>
    </row>
    <row r="7142" spans="1:22">
      <c r="A7142">
        <v>806989898</v>
      </c>
      <c r="B7142" t="s">
        <v>7142</v>
      </c>
      <c r="C7142" s="1">
        <v>45553</v>
      </c>
      <c r="D7142" t="str">
        <f>TEXT(Hospital_Emergency_Room_Data[[#This Row],[Patient Admission Date]],"mmm")</f>
        <v>Sep</v>
      </c>
      <c r="E7142">
        <f>YEAR(Hospital_Emergency_Room_Data[[#This Row],[Patient Admission Date]])</f>
        <v>2024</v>
      </c>
      <c r="F7142" s="2">
        <v>0.89375000000000004</v>
      </c>
      <c r="G7142" s="8" t="str">
        <f>TEXT(Hospital_Emergency_Room_Data[[#This Row],[Patient Admission Date]],"dddd")</f>
        <v>Wednesday</v>
      </c>
      <c r="H7142" t="s">
        <v>9208</v>
      </c>
      <c r="I7142">
        <v>53</v>
      </c>
      <c r="J7142" s="5" t="s">
        <v>9219</v>
      </c>
      <c r="K7142" t="s">
        <v>12</v>
      </c>
      <c r="L7142" t="s">
        <v>13</v>
      </c>
      <c r="M7142" t="s">
        <v>9210</v>
      </c>
      <c r="O7142">
        <v>18</v>
      </c>
      <c r="P7142" t="s">
        <v>9226</v>
      </c>
      <c r="Q7142">
        <v>18</v>
      </c>
      <c r="R7142">
        <v>21</v>
      </c>
      <c r="S7142" t="s">
        <v>9256</v>
      </c>
      <c r="T7142" t="s">
        <v>9262</v>
      </c>
      <c r="U7142" t="s">
        <v>9282</v>
      </c>
      <c r="V7142" t="str" cm="1">
        <f t="array" ref="V7142">_xlfn.IFS(Hospital_Emergency_Room_Data[[#This Row],[Day]]&lt;=10,"Start(1-10)",Hospital_Emergency_Room_Data[[#This Row],[Day]]&lt;=20,"Middle(11-20)",Hospital_Emergency_Room_Data[[#This Row],[Day]]&gt;20,"End(21-30)")</f>
        <v>Middle(11-20)</v>
      </c>
    </row>
    <row r="7143" spans="1:22">
      <c r="A7143">
        <v>149822432</v>
      </c>
      <c r="B7143" t="s">
        <v>7143</v>
      </c>
      <c r="C7143" s="1">
        <v>45543</v>
      </c>
      <c r="D7143" t="str">
        <f>TEXT(Hospital_Emergency_Room_Data[[#This Row],[Patient Admission Date]],"mmm")</f>
        <v>Sep</v>
      </c>
      <c r="E7143">
        <f>YEAR(Hospital_Emergency_Room_Data[[#This Row],[Patient Admission Date]])</f>
        <v>2024</v>
      </c>
      <c r="F7143" s="2">
        <v>0.3888888888888889</v>
      </c>
      <c r="G7143" s="8" t="str">
        <f>TEXT(Hospital_Emergency_Room_Data[[#This Row],[Patient Admission Date]],"dddd")</f>
        <v>Sunday</v>
      </c>
      <c r="H7143" t="s">
        <v>9208</v>
      </c>
      <c r="I7143">
        <v>45</v>
      </c>
      <c r="J7143" s="5" t="s">
        <v>9219</v>
      </c>
      <c r="K7143" t="s">
        <v>12</v>
      </c>
      <c r="L7143" t="s">
        <v>13</v>
      </c>
      <c r="M7143" t="s">
        <v>9210</v>
      </c>
      <c r="O7143">
        <v>43</v>
      </c>
      <c r="P7143" t="s">
        <v>9225</v>
      </c>
      <c r="Q7143">
        <v>8</v>
      </c>
      <c r="R7143">
        <v>9</v>
      </c>
      <c r="S7143" t="s">
        <v>9255</v>
      </c>
      <c r="T7143" t="s">
        <v>9265</v>
      </c>
      <c r="U7143" t="s">
        <v>9300</v>
      </c>
      <c r="V7143" t="str" cm="1">
        <f t="array" ref="V7143">_xlfn.IFS(Hospital_Emergency_Room_Data[[#This Row],[Day]]&lt;=10,"Start(1-10)",Hospital_Emergency_Room_Data[[#This Row],[Day]]&lt;=20,"Middle(11-20)",Hospital_Emergency_Room_Data[[#This Row],[Day]]&gt;20,"End(21-30)")</f>
        <v>Start(1-10)</v>
      </c>
    </row>
    <row r="7144" spans="1:22">
      <c r="A7144">
        <v>133231511</v>
      </c>
      <c r="B7144" t="s">
        <v>7144</v>
      </c>
      <c r="C7144" s="1">
        <v>45057</v>
      </c>
      <c r="D7144" t="str">
        <f>TEXT(Hospital_Emergency_Room_Data[[#This Row],[Patient Admission Date]],"mmm")</f>
        <v>May</v>
      </c>
      <c r="E7144">
        <f>YEAR(Hospital_Emergency_Room_Data[[#This Row],[Patient Admission Date]])</f>
        <v>2023</v>
      </c>
      <c r="F7144" s="2">
        <v>0.4777777777777778</v>
      </c>
      <c r="G7144" s="8" t="str">
        <f>TEXT(Hospital_Emergency_Room_Data[[#This Row],[Patient Admission Date]],"dddd")</f>
        <v>Thursday</v>
      </c>
      <c r="H7144" t="s">
        <v>9208</v>
      </c>
      <c r="I7144">
        <v>25</v>
      </c>
      <c r="J7144" s="5" t="s">
        <v>9220</v>
      </c>
      <c r="K7144" t="s">
        <v>12</v>
      </c>
      <c r="L7144" t="s">
        <v>13</v>
      </c>
      <c r="M7144" t="s">
        <v>9210</v>
      </c>
      <c r="O7144">
        <v>49</v>
      </c>
      <c r="P7144" t="s">
        <v>9225</v>
      </c>
      <c r="Q7144">
        <v>11</v>
      </c>
      <c r="R7144">
        <v>11</v>
      </c>
      <c r="S7144" t="s">
        <v>9255</v>
      </c>
      <c r="T7144" t="s">
        <v>9265</v>
      </c>
      <c r="U7144" t="s">
        <v>9283</v>
      </c>
      <c r="V7144" t="str" cm="1">
        <f t="array" ref="V7144">_xlfn.IFS(Hospital_Emergency_Room_Data[[#This Row],[Day]]&lt;=10,"Start(1-10)",Hospital_Emergency_Room_Data[[#This Row],[Day]]&lt;=20,"Middle(11-20)",Hospital_Emergency_Room_Data[[#This Row],[Day]]&gt;20,"End(21-30)")</f>
        <v>Middle(11-20)</v>
      </c>
    </row>
    <row r="7145" spans="1:22">
      <c r="A7145">
        <v>618239015</v>
      </c>
      <c r="B7145" t="s">
        <v>7145</v>
      </c>
      <c r="C7145" s="1">
        <v>45199</v>
      </c>
      <c r="D7145" t="str">
        <f>TEXT(Hospital_Emergency_Room_Data[[#This Row],[Patient Admission Date]],"mmm")</f>
        <v>Sep</v>
      </c>
      <c r="E7145">
        <f>YEAR(Hospital_Emergency_Room_Data[[#This Row],[Patient Admission Date]])</f>
        <v>2023</v>
      </c>
      <c r="F7145" s="2">
        <v>0.71736111111111112</v>
      </c>
      <c r="G7145" s="8" t="str">
        <f>TEXT(Hospital_Emergency_Room_Data[[#This Row],[Patient Admission Date]],"dddd")</f>
        <v>Saturday</v>
      </c>
      <c r="H7145" t="s">
        <v>9208</v>
      </c>
      <c r="I7145">
        <v>23</v>
      </c>
      <c r="J7145" s="5" t="s">
        <v>9220</v>
      </c>
      <c r="K7145" t="s">
        <v>12</v>
      </c>
      <c r="L7145" t="s">
        <v>13</v>
      </c>
      <c r="M7145" t="s">
        <v>9210</v>
      </c>
      <c r="O7145">
        <v>26</v>
      </c>
      <c r="P7145" t="s">
        <v>9226</v>
      </c>
      <c r="Q7145">
        <v>30</v>
      </c>
      <c r="R7145">
        <v>17</v>
      </c>
      <c r="S7145" t="s">
        <v>9257</v>
      </c>
      <c r="T7145" t="s">
        <v>9264</v>
      </c>
      <c r="U7145" t="s">
        <v>9282</v>
      </c>
      <c r="V7145" t="str" cm="1">
        <f t="array" ref="V7145">_xlfn.IFS(Hospital_Emergency_Room_Data[[#This Row],[Day]]&lt;=10,"Start(1-10)",Hospital_Emergency_Room_Data[[#This Row],[Day]]&lt;=20,"Middle(11-20)",Hospital_Emergency_Room_Data[[#This Row],[Day]]&gt;20,"End(21-30)")</f>
        <v>End(21-30)</v>
      </c>
    </row>
    <row r="7146" spans="1:22">
      <c r="A7146">
        <v>793168190</v>
      </c>
      <c r="B7146" t="s">
        <v>7146</v>
      </c>
      <c r="C7146" s="1">
        <v>45550</v>
      </c>
      <c r="D7146" t="str">
        <f>TEXT(Hospital_Emergency_Room_Data[[#This Row],[Patient Admission Date]],"mmm")</f>
        <v>Sep</v>
      </c>
      <c r="E7146">
        <f>YEAR(Hospital_Emergency_Room_Data[[#This Row],[Patient Admission Date]])</f>
        <v>2024</v>
      </c>
      <c r="F7146" s="2">
        <v>6.1805555555555558E-2</v>
      </c>
      <c r="G7146" s="8" t="str">
        <f>TEXT(Hospital_Emergency_Room_Data[[#This Row],[Patient Admission Date]],"dddd")</f>
        <v>Sunday</v>
      </c>
      <c r="H7146" t="s">
        <v>9208</v>
      </c>
      <c r="I7146">
        <v>7</v>
      </c>
      <c r="J7146" s="5" t="s">
        <v>9221</v>
      </c>
      <c r="K7146" t="s">
        <v>12</v>
      </c>
      <c r="L7146" t="s">
        <v>13</v>
      </c>
      <c r="M7146" t="s">
        <v>9210</v>
      </c>
      <c r="O7146">
        <v>28</v>
      </c>
      <c r="P7146" t="s">
        <v>9226</v>
      </c>
      <c r="Q7146">
        <v>15</v>
      </c>
      <c r="R7146">
        <v>1</v>
      </c>
      <c r="S7146" t="s">
        <v>9258</v>
      </c>
      <c r="T7146" t="s">
        <v>9262</v>
      </c>
      <c r="U7146" t="s">
        <v>9282</v>
      </c>
      <c r="V7146" t="str" cm="1">
        <f t="array" ref="V7146">_xlfn.IFS(Hospital_Emergency_Room_Data[[#This Row],[Day]]&lt;=10,"Start(1-10)",Hospital_Emergency_Room_Data[[#This Row],[Day]]&lt;=20,"Middle(11-20)",Hospital_Emergency_Room_Data[[#This Row],[Day]]&gt;20,"End(21-30)")</f>
        <v>Middle(11-20)</v>
      </c>
    </row>
    <row r="7147" spans="1:22">
      <c r="A7147">
        <v>838390089</v>
      </c>
      <c r="B7147" t="s">
        <v>7147</v>
      </c>
      <c r="C7147" s="1">
        <v>45139</v>
      </c>
      <c r="D7147" t="str">
        <f>TEXT(Hospital_Emergency_Room_Data[[#This Row],[Patient Admission Date]],"mmm")</f>
        <v>Aug</v>
      </c>
      <c r="E7147">
        <f>YEAR(Hospital_Emergency_Room_Data[[#This Row],[Patient Admission Date]])</f>
        <v>2023</v>
      </c>
      <c r="F7147" s="2">
        <v>0.49930555555555556</v>
      </c>
      <c r="G7147" s="8" t="str">
        <f>TEXT(Hospital_Emergency_Room_Data[[#This Row],[Patient Admission Date]],"dddd")</f>
        <v>Tuesday</v>
      </c>
      <c r="H7147" t="s">
        <v>9208</v>
      </c>
      <c r="I7147">
        <v>39</v>
      </c>
      <c r="J7147" s="5" t="s">
        <v>9223</v>
      </c>
      <c r="K7147" t="s">
        <v>12</v>
      </c>
      <c r="L7147" t="s">
        <v>13</v>
      </c>
      <c r="M7147" t="s">
        <v>9210</v>
      </c>
      <c r="O7147">
        <v>27</v>
      </c>
      <c r="P7147" t="s">
        <v>9226</v>
      </c>
      <c r="Q7147">
        <v>1</v>
      </c>
      <c r="R7147">
        <v>11</v>
      </c>
      <c r="S7147" t="s">
        <v>9255</v>
      </c>
      <c r="T7147" t="s">
        <v>9263</v>
      </c>
      <c r="U7147" t="s">
        <v>9282</v>
      </c>
      <c r="V7147" t="str" cm="1">
        <f t="array" ref="V7147">_xlfn.IFS(Hospital_Emergency_Room_Data[[#This Row],[Day]]&lt;=10,"Start(1-10)",Hospital_Emergency_Room_Data[[#This Row],[Day]]&lt;=20,"Middle(11-20)",Hospital_Emergency_Room_Data[[#This Row],[Day]]&gt;20,"End(21-30)")</f>
        <v>Start(1-10)</v>
      </c>
    </row>
    <row r="7148" spans="1:22">
      <c r="A7148">
        <v>495890285</v>
      </c>
      <c r="B7148" t="s">
        <v>7148</v>
      </c>
      <c r="C7148" s="1">
        <v>45133</v>
      </c>
      <c r="D7148" t="str">
        <f>TEXT(Hospital_Emergency_Room_Data[[#This Row],[Patient Admission Date]],"mmm")</f>
        <v>Jul</v>
      </c>
      <c r="E7148">
        <f>YEAR(Hospital_Emergency_Room_Data[[#This Row],[Patient Admission Date]])</f>
        <v>2023</v>
      </c>
      <c r="F7148" s="2">
        <v>0.66805555555555551</v>
      </c>
      <c r="G7148" s="8" t="str">
        <f>TEXT(Hospital_Emergency_Room_Data[[#This Row],[Patient Admission Date]],"dddd")</f>
        <v>Wednesday</v>
      </c>
      <c r="H7148" t="s">
        <v>9208</v>
      </c>
      <c r="I7148">
        <v>30</v>
      </c>
      <c r="J7148" s="5" t="s">
        <v>9223</v>
      </c>
      <c r="K7148" t="s">
        <v>12</v>
      </c>
      <c r="L7148" t="s">
        <v>13</v>
      </c>
      <c r="M7148" t="s">
        <v>9210</v>
      </c>
      <c r="O7148">
        <v>43</v>
      </c>
      <c r="P7148" t="s">
        <v>9225</v>
      </c>
      <c r="Q7148">
        <v>26</v>
      </c>
      <c r="R7148">
        <v>16</v>
      </c>
      <c r="S7148" t="s">
        <v>9257</v>
      </c>
      <c r="T7148" t="s">
        <v>9264</v>
      </c>
      <c r="U7148" t="s">
        <v>9300</v>
      </c>
      <c r="V7148" t="str" cm="1">
        <f t="array" ref="V7148">_xlfn.IFS(Hospital_Emergency_Room_Data[[#This Row],[Day]]&lt;=10,"Start(1-10)",Hospital_Emergency_Room_Data[[#This Row],[Day]]&lt;=20,"Middle(11-20)",Hospital_Emergency_Room_Data[[#This Row],[Day]]&gt;20,"End(21-30)")</f>
        <v>End(21-30)</v>
      </c>
    </row>
    <row r="7149" spans="1:22">
      <c r="A7149">
        <v>160060536</v>
      </c>
      <c r="B7149" t="s">
        <v>7149</v>
      </c>
      <c r="C7149" s="1">
        <v>45195</v>
      </c>
      <c r="D7149" t="str">
        <f>TEXT(Hospital_Emergency_Room_Data[[#This Row],[Patient Admission Date]],"mmm")</f>
        <v>Sep</v>
      </c>
      <c r="E7149">
        <f>YEAR(Hospital_Emergency_Room_Data[[#This Row],[Patient Admission Date]])</f>
        <v>2023</v>
      </c>
      <c r="F7149" s="2">
        <v>0.51388888888888884</v>
      </c>
      <c r="G7149" s="8" t="str">
        <f>TEXT(Hospital_Emergency_Room_Data[[#This Row],[Patient Admission Date]],"dddd")</f>
        <v>Tuesday</v>
      </c>
      <c r="H7149" t="s">
        <v>9208</v>
      </c>
      <c r="I7149">
        <v>11</v>
      </c>
      <c r="J7149" s="5" t="s">
        <v>9221</v>
      </c>
      <c r="K7149" t="s">
        <v>12</v>
      </c>
      <c r="L7149" t="s">
        <v>13</v>
      </c>
      <c r="M7149" t="s">
        <v>9210</v>
      </c>
      <c r="O7149">
        <v>47</v>
      </c>
      <c r="P7149" t="s">
        <v>9225</v>
      </c>
      <c r="Q7149">
        <v>26</v>
      </c>
      <c r="R7149">
        <v>12</v>
      </c>
      <c r="S7149" t="s">
        <v>9257</v>
      </c>
      <c r="T7149" t="s">
        <v>9264</v>
      </c>
      <c r="U7149" t="s">
        <v>9283</v>
      </c>
      <c r="V7149" t="str" cm="1">
        <f t="array" ref="V7149">_xlfn.IFS(Hospital_Emergency_Room_Data[[#This Row],[Day]]&lt;=10,"Start(1-10)",Hospital_Emergency_Room_Data[[#This Row],[Day]]&lt;=20,"Middle(11-20)",Hospital_Emergency_Room_Data[[#This Row],[Day]]&gt;20,"End(21-30)")</f>
        <v>End(21-30)</v>
      </c>
    </row>
    <row r="7150" spans="1:22">
      <c r="A7150">
        <v>526023053</v>
      </c>
      <c r="B7150" t="s">
        <v>7150</v>
      </c>
      <c r="C7150" s="1">
        <v>45318</v>
      </c>
      <c r="D7150" t="str">
        <f>TEXT(Hospital_Emergency_Room_Data[[#This Row],[Patient Admission Date]],"mmm")</f>
        <v>Jan</v>
      </c>
      <c r="E7150">
        <f>YEAR(Hospital_Emergency_Room_Data[[#This Row],[Patient Admission Date]])</f>
        <v>2024</v>
      </c>
      <c r="F7150" s="2">
        <v>0.45</v>
      </c>
      <c r="G7150" s="8" t="str">
        <f>TEXT(Hospital_Emergency_Room_Data[[#This Row],[Patient Admission Date]],"dddd")</f>
        <v>Saturday</v>
      </c>
      <c r="H7150" t="s">
        <v>9208</v>
      </c>
      <c r="I7150">
        <v>34</v>
      </c>
      <c r="J7150" s="5" t="s">
        <v>9223</v>
      </c>
      <c r="K7150" t="s">
        <v>12</v>
      </c>
      <c r="L7150" t="s">
        <v>13</v>
      </c>
      <c r="M7150" t="s">
        <v>9210</v>
      </c>
      <c r="O7150">
        <v>51</v>
      </c>
      <c r="P7150" t="s">
        <v>9225</v>
      </c>
      <c r="Q7150">
        <v>27</v>
      </c>
      <c r="R7150">
        <v>10</v>
      </c>
      <c r="S7150" t="s">
        <v>9255</v>
      </c>
      <c r="T7150" t="s">
        <v>9264</v>
      </c>
      <c r="U7150" t="s">
        <v>9283</v>
      </c>
      <c r="V7150" t="str" cm="1">
        <f t="array" ref="V7150">_xlfn.IFS(Hospital_Emergency_Room_Data[[#This Row],[Day]]&lt;=10,"Start(1-10)",Hospital_Emergency_Room_Data[[#This Row],[Day]]&lt;=20,"Middle(11-20)",Hospital_Emergency_Room_Data[[#This Row],[Day]]&gt;20,"End(21-30)")</f>
        <v>End(21-30)</v>
      </c>
    </row>
    <row r="7151" spans="1:22">
      <c r="A7151">
        <v>748342359</v>
      </c>
      <c r="B7151" t="s">
        <v>7151</v>
      </c>
      <c r="C7151" s="1">
        <v>45470</v>
      </c>
      <c r="D7151" t="str">
        <f>TEXT(Hospital_Emergency_Room_Data[[#This Row],[Patient Admission Date]],"mmm")</f>
        <v>Jun</v>
      </c>
      <c r="E7151">
        <f>YEAR(Hospital_Emergency_Room_Data[[#This Row],[Patient Admission Date]])</f>
        <v>2024</v>
      </c>
      <c r="F7151" s="2">
        <v>0.11805555555555555</v>
      </c>
      <c r="G7151" s="8" t="str">
        <f>TEXT(Hospital_Emergency_Room_Data[[#This Row],[Patient Admission Date]],"dddd")</f>
        <v>Thursday</v>
      </c>
      <c r="H7151" t="s">
        <v>9208</v>
      </c>
      <c r="I7151">
        <v>73</v>
      </c>
      <c r="J7151" s="5" t="s">
        <v>9222</v>
      </c>
      <c r="K7151" t="s">
        <v>12</v>
      </c>
      <c r="L7151" t="s">
        <v>13</v>
      </c>
      <c r="M7151" t="s">
        <v>9210</v>
      </c>
      <c r="O7151">
        <v>51</v>
      </c>
      <c r="P7151" t="s">
        <v>9225</v>
      </c>
      <c r="Q7151">
        <v>27</v>
      </c>
      <c r="R7151">
        <v>2</v>
      </c>
      <c r="S7151" t="s">
        <v>9258</v>
      </c>
      <c r="T7151" t="s">
        <v>9264</v>
      </c>
      <c r="U7151" t="s">
        <v>9283</v>
      </c>
      <c r="V7151" t="str" cm="1">
        <f t="array" ref="V7151">_xlfn.IFS(Hospital_Emergency_Room_Data[[#This Row],[Day]]&lt;=10,"Start(1-10)",Hospital_Emergency_Room_Data[[#This Row],[Day]]&lt;=20,"Middle(11-20)",Hospital_Emergency_Room_Data[[#This Row],[Day]]&gt;20,"End(21-30)")</f>
        <v>End(21-30)</v>
      </c>
    </row>
    <row r="7152" spans="1:22">
      <c r="A7152">
        <v>360879898</v>
      </c>
      <c r="B7152" t="s">
        <v>7152</v>
      </c>
      <c r="C7152" s="1">
        <v>45078</v>
      </c>
      <c r="D7152" t="str">
        <f>TEXT(Hospital_Emergency_Room_Data[[#This Row],[Patient Admission Date]],"mmm")</f>
        <v>Jun</v>
      </c>
      <c r="E7152">
        <f>YEAR(Hospital_Emergency_Room_Data[[#This Row],[Patient Admission Date]])</f>
        <v>2023</v>
      </c>
      <c r="F7152" s="2">
        <v>0.55833333333333335</v>
      </c>
      <c r="G7152" s="8" t="str">
        <f>TEXT(Hospital_Emergency_Room_Data[[#This Row],[Patient Admission Date]],"dddd")</f>
        <v>Thursday</v>
      </c>
      <c r="H7152" t="s">
        <v>9208</v>
      </c>
      <c r="I7152">
        <v>67</v>
      </c>
      <c r="J7152" s="5" t="s">
        <v>9217</v>
      </c>
      <c r="K7152" t="s">
        <v>12</v>
      </c>
      <c r="L7152" t="s">
        <v>13</v>
      </c>
      <c r="M7152" t="s">
        <v>9210</v>
      </c>
      <c r="O7152">
        <v>17</v>
      </c>
      <c r="P7152" t="s">
        <v>9226</v>
      </c>
      <c r="Q7152">
        <v>1</v>
      </c>
      <c r="R7152">
        <v>13</v>
      </c>
      <c r="S7152" t="s">
        <v>9257</v>
      </c>
      <c r="T7152" t="s">
        <v>9263</v>
      </c>
      <c r="U7152" t="s">
        <v>9282</v>
      </c>
      <c r="V7152" t="str" cm="1">
        <f t="array" ref="V7152">_xlfn.IFS(Hospital_Emergency_Room_Data[[#This Row],[Day]]&lt;=10,"Start(1-10)",Hospital_Emergency_Room_Data[[#This Row],[Day]]&lt;=20,"Middle(11-20)",Hospital_Emergency_Room_Data[[#This Row],[Day]]&gt;20,"End(21-30)")</f>
        <v>Start(1-10)</v>
      </c>
    </row>
    <row r="7153" spans="1:22">
      <c r="A7153">
        <v>177906739</v>
      </c>
      <c r="B7153" t="s">
        <v>7153</v>
      </c>
      <c r="C7153" s="1">
        <v>45285</v>
      </c>
      <c r="D7153" t="str">
        <f>TEXT(Hospital_Emergency_Room_Data[[#This Row],[Patient Admission Date]],"mmm")</f>
        <v>Dec</v>
      </c>
      <c r="E7153">
        <f>YEAR(Hospital_Emergency_Room_Data[[#This Row],[Patient Admission Date]])</f>
        <v>2023</v>
      </c>
      <c r="F7153" s="2">
        <v>5.2083333333333336E-2</v>
      </c>
      <c r="G7153" s="8" t="str">
        <f>TEXT(Hospital_Emergency_Room_Data[[#This Row],[Patient Admission Date]],"dddd")</f>
        <v>Monday</v>
      </c>
      <c r="H7153" t="s">
        <v>9208</v>
      </c>
      <c r="I7153">
        <v>34</v>
      </c>
      <c r="J7153" s="5" t="s">
        <v>9223</v>
      </c>
      <c r="K7153" t="s">
        <v>12</v>
      </c>
      <c r="L7153" t="s">
        <v>13</v>
      </c>
      <c r="M7153" t="s">
        <v>9210</v>
      </c>
      <c r="O7153">
        <v>18</v>
      </c>
      <c r="P7153" t="s">
        <v>9226</v>
      </c>
      <c r="Q7153">
        <v>25</v>
      </c>
      <c r="R7153">
        <v>1</v>
      </c>
      <c r="S7153" t="s">
        <v>9258</v>
      </c>
      <c r="T7153" t="s">
        <v>9264</v>
      </c>
      <c r="U7153" t="s">
        <v>9282</v>
      </c>
      <c r="V7153" t="str" cm="1">
        <f t="array" ref="V7153">_xlfn.IFS(Hospital_Emergency_Room_Data[[#This Row],[Day]]&lt;=10,"Start(1-10)",Hospital_Emergency_Room_Data[[#This Row],[Day]]&lt;=20,"Middle(11-20)",Hospital_Emergency_Room_Data[[#This Row],[Day]]&gt;20,"End(21-30)")</f>
        <v>End(21-30)</v>
      </c>
    </row>
    <row r="7154" spans="1:22">
      <c r="A7154">
        <v>544048135</v>
      </c>
      <c r="B7154" t="s">
        <v>7154</v>
      </c>
      <c r="C7154" s="1">
        <v>45128</v>
      </c>
      <c r="D7154" t="str">
        <f>TEXT(Hospital_Emergency_Room_Data[[#This Row],[Patient Admission Date]],"mmm")</f>
        <v>Jul</v>
      </c>
      <c r="E7154">
        <f>YEAR(Hospital_Emergency_Room_Data[[#This Row],[Patient Admission Date]])</f>
        <v>2023</v>
      </c>
      <c r="F7154" s="2">
        <v>0.54236111111111107</v>
      </c>
      <c r="G7154" s="8" t="str">
        <f>TEXT(Hospital_Emergency_Room_Data[[#This Row],[Patient Admission Date]],"dddd")</f>
        <v>Friday</v>
      </c>
      <c r="H7154" t="s">
        <v>9208</v>
      </c>
      <c r="I7154">
        <v>40</v>
      </c>
      <c r="J7154" s="5" t="s">
        <v>9223</v>
      </c>
      <c r="K7154" t="s">
        <v>12</v>
      </c>
      <c r="L7154" t="s">
        <v>13</v>
      </c>
      <c r="M7154" t="s">
        <v>9210</v>
      </c>
      <c r="O7154">
        <v>25</v>
      </c>
      <c r="P7154" t="s">
        <v>9226</v>
      </c>
      <c r="Q7154">
        <v>21</v>
      </c>
      <c r="R7154">
        <v>13</v>
      </c>
      <c r="S7154" t="s">
        <v>9257</v>
      </c>
      <c r="T7154" t="s">
        <v>9262</v>
      </c>
      <c r="U7154" t="s">
        <v>9282</v>
      </c>
      <c r="V7154" t="str" cm="1">
        <f t="array" ref="V7154">_xlfn.IFS(Hospital_Emergency_Room_Data[[#This Row],[Day]]&lt;=10,"Start(1-10)",Hospital_Emergency_Room_Data[[#This Row],[Day]]&lt;=20,"Middle(11-20)",Hospital_Emergency_Room_Data[[#This Row],[Day]]&gt;20,"End(21-30)")</f>
        <v>End(21-30)</v>
      </c>
    </row>
    <row r="7155" spans="1:22">
      <c r="A7155">
        <v>159696815</v>
      </c>
      <c r="B7155" t="s">
        <v>7155</v>
      </c>
      <c r="C7155" s="1">
        <v>45277</v>
      </c>
      <c r="D7155" t="str">
        <f>TEXT(Hospital_Emergency_Room_Data[[#This Row],[Patient Admission Date]],"mmm")</f>
        <v>Dec</v>
      </c>
      <c r="E7155">
        <f>YEAR(Hospital_Emergency_Room_Data[[#This Row],[Patient Admission Date]])</f>
        <v>2023</v>
      </c>
      <c r="F7155" s="2">
        <v>0.34513888888888888</v>
      </c>
      <c r="G7155" s="8" t="str">
        <f>TEXT(Hospital_Emergency_Room_Data[[#This Row],[Patient Admission Date]],"dddd")</f>
        <v>Sunday</v>
      </c>
      <c r="H7155" t="s">
        <v>9208</v>
      </c>
      <c r="I7155">
        <v>34</v>
      </c>
      <c r="J7155" s="5" t="s">
        <v>9223</v>
      </c>
      <c r="K7155" t="s">
        <v>12</v>
      </c>
      <c r="L7155" t="s">
        <v>13</v>
      </c>
      <c r="M7155" t="s">
        <v>9210</v>
      </c>
      <c r="O7155">
        <v>32</v>
      </c>
      <c r="P7155" t="s">
        <v>9225</v>
      </c>
      <c r="Q7155">
        <v>17</v>
      </c>
      <c r="R7155">
        <v>8</v>
      </c>
      <c r="S7155" t="s">
        <v>9255</v>
      </c>
      <c r="T7155" t="s">
        <v>9262</v>
      </c>
      <c r="U7155" t="s">
        <v>9300</v>
      </c>
      <c r="V7155" t="str" cm="1">
        <f t="array" ref="V7155">_xlfn.IFS(Hospital_Emergency_Room_Data[[#This Row],[Day]]&lt;=10,"Start(1-10)",Hospital_Emergency_Room_Data[[#This Row],[Day]]&lt;=20,"Middle(11-20)",Hospital_Emergency_Room_Data[[#This Row],[Day]]&gt;20,"End(21-30)")</f>
        <v>Middle(11-20)</v>
      </c>
    </row>
    <row r="7156" spans="1:22">
      <c r="A7156">
        <v>655027368</v>
      </c>
      <c r="B7156" t="s">
        <v>7156</v>
      </c>
      <c r="C7156" s="1">
        <v>45281</v>
      </c>
      <c r="D7156" t="str">
        <f>TEXT(Hospital_Emergency_Room_Data[[#This Row],[Patient Admission Date]],"mmm")</f>
        <v>Dec</v>
      </c>
      <c r="E7156">
        <f>YEAR(Hospital_Emergency_Room_Data[[#This Row],[Patient Admission Date]])</f>
        <v>2023</v>
      </c>
      <c r="F7156" s="2">
        <v>0.95486111111111116</v>
      </c>
      <c r="G7156" s="8" t="str">
        <f>TEXT(Hospital_Emergency_Room_Data[[#This Row],[Patient Admission Date]],"dddd")</f>
        <v>Thursday</v>
      </c>
      <c r="H7156" t="s">
        <v>9208</v>
      </c>
      <c r="I7156">
        <v>79</v>
      </c>
      <c r="J7156" s="5" t="s">
        <v>9222</v>
      </c>
      <c r="K7156" t="s">
        <v>12</v>
      </c>
      <c r="L7156" t="s">
        <v>13</v>
      </c>
      <c r="M7156" t="s">
        <v>9210</v>
      </c>
      <c r="O7156">
        <v>32</v>
      </c>
      <c r="P7156" t="s">
        <v>9225</v>
      </c>
      <c r="Q7156">
        <v>21</v>
      </c>
      <c r="R7156">
        <v>22</v>
      </c>
      <c r="S7156" t="s">
        <v>9256</v>
      </c>
      <c r="T7156" t="s">
        <v>9262</v>
      </c>
      <c r="U7156" t="s">
        <v>9300</v>
      </c>
      <c r="V7156" t="str" cm="1">
        <f t="array" ref="V7156">_xlfn.IFS(Hospital_Emergency_Room_Data[[#This Row],[Day]]&lt;=10,"Start(1-10)",Hospital_Emergency_Room_Data[[#This Row],[Day]]&lt;=20,"Middle(11-20)",Hospital_Emergency_Room_Data[[#This Row],[Day]]&gt;20,"End(21-30)")</f>
        <v>End(21-30)</v>
      </c>
    </row>
    <row r="7157" spans="1:22">
      <c r="A7157">
        <v>639060100</v>
      </c>
      <c r="B7157" t="s">
        <v>7157</v>
      </c>
      <c r="C7157" s="1">
        <v>45318</v>
      </c>
      <c r="D7157" t="str">
        <f>TEXT(Hospital_Emergency_Room_Data[[#This Row],[Patient Admission Date]],"mmm")</f>
        <v>Jan</v>
      </c>
      <c r="E7157">
        <f>YEAR(Hospital_Emergency_Room_Data[[#This Row],[Patient Admission Date]])</f>
        <v>2024</v>
      </c>
      <c r="F7157" s="2">
        <v>0.51388888888888884</v>
      </c>
      <c r="G7157" s="8" t="str">
        <f>TEXT(Hospital_Emergency_Room_Data[[#This Row],[Patient Admission Date]],"dddd")</f>
        <v>Saturday</v>
      </c>
      <c r="H7157" t="s">
        <v>9208</v>
      </c>
      <c r="I7157">
        <v>26</v>
      </c>
      <c r="J7157" s="5" t="s">
        <v>9220</v>
      </c>
      <c r="K7157" t="s">
        <v>12</v>
      </c>
      <c r="L7157" t="s">
        <v>13</v>
      </c>
      <c r="M7157" t="s">
        <v>9210</v>
      </c>
      <c r="O7157">
        <v>47</v>
      </c>
      <c r="P7157" t="s">
        <v>9225</v>
      </c>
      <c r="Q7157">
        <v>27</v>
      </c>
      <c r="R7157">
        <v>12</v>
      </c>
      <c r="S7157" t="s">
        <v>9257</v>
      </c>
      <c r="T7157" t="s">
        <v>9264</v>
      </c>
      <c r="U7157" t="s">
        <v>9283</v>
      </c>
      <c r="V7157" t="str" cm="1">
        <f t="array" ref="V7157">_xlfn.IFS(Hospital_Emergency_Room_Data[[#This Row],[Day]]&lt;=10,"Start(1-10)",Hospital_Emergency_Room_Data[[#This Row],[Day]]&lt;=20,"Middle(11-20)",Hospital_Emergency_Room_Data[[#This Row],[Day]]&gt;20,"End(21-30)")</f>
        <v>End(21-30)</v>
      </c>
    </row>
    <row r="7158" spans="1:22">
      <c r="A7158">
        <v>603113680</v>
      </c>
      <c r="B7158" t="s">
        <v>7158</v>
      </c>
      <c r="C7158" s="1">
        <v>45542</v>
      </c>
      <c r="D7158" t="str">
        <f>TEXT(Hospital_Emergency_Room_Data[[#This Row],[Patient Admission Date]],"mmm")</f>
        <v>Sep</v>
      </c>
      <c r="E7158">
        <f>YEAR(Hospital_Emergency_Room_Data[[#This Row],[Patient Admission Date]])</f>
        <v>2024</v>
      </c>
      <c r="F7158" s="2">
        <v>0.90763888888888888</v>
      </c>
      <c r="G7158" s="8" t="str">
        <f>TEXT(Hospital_Emergency_Room_Data[[#This Row],[Patient Admission Date]],"dddd")</f>
        <v>Saturday</v>
      </c>
      <c r="H7158" t="s">
        <v>9208</v>
      </c>
      <c r="I7158">
        <v>30</v>
      </c>
      <c r="J7158" s="5" t="s">
        <v>9223</v>
      </c>
      <c r="K7158" t="s">
        <v>12</v>
      </c>
      <c r="L7158" t="s">
        <v>13</v>
      </c>
      <c r="M7158" t="s">
        <v>9210</v>
      </c>
      <c r="O7158">
        <v>50</v>
      </c>
      <c r="P7158" t="s">
        <v>9225</v>
      </c>
      <c r="Q7158">
        <v>7</v>
      </c>
      <c r="R7158">
        <v>21</v>
      </c>
      <c r="S7158" t="s">
        <v>9256</v>
      </c>
      <c r="T7158" t="s">
        <v>9263</v>
      </c>
      <c r="U7158" t="s">
        <v>9283</v>
      </c>
      <c r="V7158" t="str" cm="1">
        <f t="array" ref="V7158">_xlfn.IFS(Hospital_Emergency_Room_Data[[#This Row],[Day]]&lt;=10,"Start(1-10)",Hospital_Emergency_Room_Data[[#This Row],[Day]]&lt;=20,"Middle(11-20)",Hospital_Emergency_Room_Data[[#This Row],[Day]]&gt;20,"End(21-30)")</f>
        <v>Start(1-10)</v>
      </c>
    </row>
    <row r="7159" spans="1:22">
      <c r="A7159">
        <v>673149836</v>
      </c>
      <c r="B7159" t="s">
        <v>7159</v>
      </c>
      <c r="C7159" s="1">
        <v>45337</v>
      </c>
      <c r="D7159" t="str">
        <f>TEXT(Hospital_Emergency_Room_Data[[#This Row],[Patient Admission Date]],"mmm")</f>
        <v>Feb</v>
      </c>
      <c r="E7159">
        <f>YEAR(Hospital_Emergency_Room_Data[[#This Row],[Patient Admission Date]])</f>
        <v>2024</v>
      </c>
      <c r="F7159" s="2">
        <v>0.87708333333333333</v>
      </c>
      <c r="G7159" s="8" t="str">
        <f>TEXT(Hospital_Emergency_Room_Data[[#This Row],[Patient Admission Date]],"dddd")</f>
        <v>Thursday</v>
      </c>
      <c r="H7159" t="s">
        <v>9208</v>
      </c>
      <c r="I7159">
        <v>11</v>
      </c>
      <c r="J7159" s="5" t="s">
        <v>9221</v>
      </c>
      <c r="K7159" t="s">
        <v>12</v>
      </c>
      <c r="L7159" t="s">
        <v>13</v>
      </c>
      <c r="M7159" t="s">
        <v>9210</v>
      </c>
      <c r="O7159">
        <v>22</v>
      </c>
      <c r="P7159" t="s">
        <v>9226</v>
      </c>
      <c r="Q7159">
        <v>15</v>
      </c>
      <c r="R7159">
        <v>21</v>
      </c>
      <c r="S7159" t="s">
        <v>9256</v>
      </c>
      <c r="T7159" t="s">
        <v>9262</v>
      </c>
      <c r="U7159" t="s">
        <v>9282</v>
      </c>
      <c r="V7159" t="str" cm="1">
        <f t="array" ref="V7159">_xlfn.IFS(Hospital_Emergency_Room_Data[[#This Row],[Day]]&lt;=10,"Start(1-10)",Hospital_Emergency_Room_Data[[#This Row],[Day]]&lt;=20,"Middle(11-20)",Hospital_Emergency_Room_Data[[#This Row],[Day]]&gt;20,"End(21-30)")</f>
        <v>Middle(11-20)</v>
      </c>
    </row>
    <row r="7160" spans="1:22">
      <c r="A7160">
        <v>760509495</v>
      </c>
      <c r="B7160" t="s">
        <v>7160</v>
      </c>
      <c r="C7160" s="1">
        <v>45373</v>
      </c>
      <c r="D7160" t="str">
        <f>TEXT(Hospital_Emergency_Room_Data[[#This Row],[Patient Admission Date]],"mmm")</f>
        <v>Mar</v>
      </c>
      <c r="E7160">
        <f>YEAR(Hospital_Emergency_Room_Data[[#This Row],[Patient Admission Date]])</f>
        <v>2024</v>
      </c>
      <c r="F7160" s="2">
        <v>0.43055555555555558</v>
      </c>
      <c r="G7160" s="8" t="str">
        <f>TEXT(Hospital_Emergency_Room_Data[[#This Row],[Patient Admission Date]],"dddd")</f>
        <v>Friday</v>
      </c>
      <c r="H7160" t="s">
        <v>9208</v>
      </c>
      <c r="I7160">
        <v>6</v>
      </c>
      <c r="J7160" s="5" t="s">
        <v>9221</v>
      </c>
      <c r="K7160" t="s">
        <v>12</v>
      </c>
      <c r="L7160" t="s">
        <v>13</v>
      </c>
      <c r="M7160" t="s">
        <v>9210</v>
      </c>
      <c r="O7160">
        <v>44</v>
      </c>
      <c r="P7160" t="s">
        <v>9225</v>
      </c>
      <c r="Q7160">
        <v>22</v>
      </c>
      <c r="R7160">
        <v>10</v>
      </c>
      <c r="S7160" t="s">
        <v>9255</v>
      </c>
      <c r="T7160" t="s">
        <v>9264</v>
      </c>
      <c r="U7160" t="s">
        <v>9300</v>
      </c>
      <c r="V7160" t="str" cm="1">
        <f t="array" ref="V7160">_xlfn.IFS(Hospital_Emergency_Room_Data[[#This Row],[Day]]&lt;=10,"Start(1-10)",Hospital_Emergency_Room_Data[[#This Row],[Day]]&lt;=20,"Middle(11-20)",Hospital_Emergency_Room_Data[[#This Row],[Day]]&gt;20,"End(21-30)")</f>
        <v>End(21-30)</v>
      </c>
    </row>
    <row r="7161" spans="1:22">
      <c r="A7161">
        <v>453758232</v>
      </c>
      <c r="B7161" t="s">
        <v>7161</v>
      </c>
      <c r="C7161" s="1">
        <v>45516</v>
      </c>
      <c r="D7161" t="str">
        <f>TEXT(Hospital_Emergency_Room_Data[[#This Row],[Patient Admission Date]],"mmm")</f>
        <v>Aug</v>
      </c>
      <c r="E7161">
        <f>YEAR(Hospital_Emergency_Room_Data[[#This Row],[Patient Admission Date]])</f>
        <v>2024</v>
      </c>
      <c r="F7161" s="2">
        <v>0.18194444444444444</v>
      </c>
      <c r="G7161" s="8" t="str">
        <f>TEXT(Hospital_Emergency_Room_Data[[#This Row],[Patient Admission Date]],"dddd")</f>
        <v>Monday</v>
      </c>
      <c r="H7161" t="s">
        <v>9208</v>
      </c>
      <c r="I7161">
        <v>72</v>
      </c>
      <c r="J7161" s="5" t="s">
        <v>9222</v>
      </c>
      <c r="K7161" t="s">
        <v>12</v>
      </c>
      <c r="L7161" t="s">
        <v>13</v>
      </c>
      <c r="M7161" t="s">
        <v>9210</v>
      </c>
      <c r="O7161">
        <v>54</v>
      </c>
      <c r="P7161" t="s">
        <v>9225</v>
      </c>
      <c r="Q7161">
        <v>12</v>
      </c>
      <c r="R7161">
        <v>4</v>
      </c>
      <c r="S7161" t="s">
        <v>9258</v>
      </c>
      <c r="T7161" t="s">
        <v>9265</v>
      </c>
      <c r="U7161" t="s">
        <v>9283</v>
      </c>
      <c r="V7161" t="str" cm="1">
        <f t="array" ref="V7161">_xlfn.IFS(Hospital_Emergency_Room_Data[[#This Row],[Day]]&lt;=10,"Start(1-10)",Hospital_Emergency_Room_Data[[#This Row],[Day]]&lt;=20,"Middle(11-20)",Hospital_Emergency_Room_Data[[#This Row],[Day]]&gt;20,"End(21-30)")</f>
        <v>Middle(11-20)</v>
      </c>
    </row>
    <row r="7162" spans="1:22">
      <c r="A7162">
        <v>591387538</v>
      </c>
      <c r="B7162" t="s">
        <v>7162</v>
      </c>
      <c r="C7162" s="1">
        <v>45508</v>
      </c>
      <c r="D7162" t="str">
        <f>TEXT(Hospital_Emergency_Room_Data[[#This Row],[Patient Admission Date]],"mmm")</f>
        <v>Aug</v>
      </c>
      <c r="E7162">
        <f>YEAR(Hospital_Emergency_Room_Data[[#This Row],[Patient Admission Date]])</f>
        <v>2024</v>
      </c>
      <c r="F7162" s="2">
        <v>0.49861111111111112</v>
      </c>
      <c r="G7162" s="8" t="str">
        <f>TEXT(Hospital_Emergency_Room_Data[[#This Row],[Patient Admission Date]],"dddd")</f>
        <v>Sunday</v>
      </c>
      <c r="H7162" t="s">
        <v>9208</v>
      </c>
      <c r="I7162">
        <v>51</v>
      </c>
      <c r="J7162" s="5" t="s">
        <v>9219</v>
      </c>
      <c r="K7162" t="s">
        <v>12</v>
      </c>
      <c r="L7162" t="s">
        <v>13</v>
      </c>
      <c r="M7162" t="s">
        <v>9210</v>
      </c>
      <c r="O7162">
        <v>59</v>
      </c>
      <c r="P7162" t="s">
        <v>9225</v>
      </c>
      <c r="Q7162">
        <v>4</v>
      </c>
      <c r="R7162">
        <v>11</v>
      </c>
      <c r="S7162" t="s">
        <v>9255</v>
      </c>
      <c r="T7162" t="s">
        <v>9263</v>
      </c>
      <c r="U7162" t="s">
        <v>9283</v>
      </c>
      <c r="V7162" t="str" cm="1">
        <f t="array" ref="V7162">_xlfn.IFS(Hospital_Emergency_Room_Data[[#This Row],[Day]]&lt;=10,"Start(1-10)",Hospital_Emergency_Room_Data[[#This Row],[Day]]&lt;=20,"Middle(11-20)",Hospital_Emergency_Room_Data[[#This Row],[Day]]&gt;20,"End(21-30)")</f>
        <v>Start(1-10)</v>
      </c>
    </row>
    <row r="7163" spans="1:22">
      <c r="A7163">
        <v>215858962</v>
      </c>
      <c r="B7163" t="s">
        <v>7163</v>
      </c>
      <c r="C7163" s="1">
        <v>45521</v>
      </c>
      <c r="D7163" t="str">
        <f>TEXT(Hospital_Emergency_Room_Data[[#This Row],[Patient Admission Date]],"mmm")</f>
        <v>Aug</v>
      </c>
      <c r="E7163">
        <f>YEAR(Hospital_Emergency_Room_Data[[#This Row],[Patient Admission Date]])</f>
        <v>2024</v>
      </c>
      <c r="F7163" s="2">
        <v>0.13125000000000001</v>
      </c>
      <c r="G7163" s="8" t="str">
        <f>TEXT(Hospital_Emergency_Room_Data[[#This Row],[Patient Admission Date]],"dddd")</f>
        <v>Saturday</v>
      </c>
      <c r="H7163" t="s">
        <v>9208</v>
      </c>
      <c r="I7163">
        <v>42</v>
      </c>
      <c r="J7163" s="5" t="s">
        <v>9223</v>
      </c>
      <c r="K7163" t="s">
        <v>12</v>
      </c>
      <c r="L7163" t="s">
        <v>13</v>
      </c>
      <c r="M7163" t="s">
        <v>9210</v>
      </c>
      <c r="O7163">
        <v>25</v>
      </c>
      <c r="P7163" t="s">
        <v>9226</v>
      </c>
      <c r="Q7163">
        <v>17</v>
      </c>
      <c r="R7163">
        <v>3</v>
      </c>
      <c r="S7163" t="s">
        <v>9258</v>
      </c>
      <c r="T7163" t="s">
        <v>9262</v>
      </c>
      <c r="U7163" t="s">
        <v>9282</v>
      </c>
      <c r="V7163" t="str" cm="1">
        <f t="array" ref="V7163">_xlfn.IFS(Hospital_Emergency_Room_Data[[#This Row],[Day]]&lt;=10,"Start(1-10)",Hospital_Emergency_Room_Data[[#This Row],[Day]]&lt;=20,"Middle(11-20)",Hospital_Emergency_Room_Data[[#This Row],[Day]]&gt;20,"End(21-30)")</f>
        <v>Middle(11-20)</v>
      </c>
    </row>
    <row r="7164" spans="1:22">
      <c r="A7164">
        <v>358265831</v>
      </c>
      <c r="B7164" t="s">
        <v>7164</v>
      </c>
      <c r="C7164" s="1">
        <v>45591</v>
      </c>
      <c r="D7164" t="str">
        <f>TEXT(Hospital_Emergency_Room_Data[[#This Row],[Patient Admission Date]],"mmm")</f>
        <v>Oct</v>
      </c>
      <c r="E7164">
        <f>YEAR(Hospital_Emergency_Room_Data[[#This Row],[Patient Admission Date]])</f>
        <v>2024</v>
      </c>
      <c r="F7164" s="2">
        <v>0.97222222222222221</v>
      </c>
      <c r="G7164" s="8" t="str">
        <f>TEXT(Hospital_Emergency_Room_Data[[#This Row],[Patient Admission Date]],"dddd")</f>
        <v>Saturday</v>
      </c>
      <c r="H7164" t="s">
        <v>9208</v>
      </c>
      <c r="I7164">
        <v>78</v>
      </c>
      <c r="J7164" s="5" t="s">
        <v>9222</v>
      </c>
      <c r="K7164" t="s">
        <v>12</v>
      </c>
      <c r="L7164" t="s">
        <v>13</v>
      </c>
      <c r="M7164" t="s">
        <v>9210</v>
      </c>
      <c r="O7164">
        <v>56</v>
      </c>
      <c r="P7164" t="s">
        <v>9225</v>
      </c>
      <c r="Q7164">
        <v>26</v>
      </c>
      <c r="R7164">
        <v>23</v>
      </c>
      <c r="S7164" t="s">
        <v>9256</v>
      </c>
      <c r="T7164" t="s">
        <v>9264</v>
      </c>
      <c r="U7164" t="s">
        <v>9283</v>
      </c>
      <c r="V7164" t="str" cm="1">
        <f t="array" ref="V7164">_xlfn.IFS(Hospital_Emergency_Room_Data[[#This Row],[Day]]&lt;=10,"Start(1-10)",Hospital_Emergency_Room_Data[[#This Row],[Day]]&lt;=20,"Middle(11-20)",Hospital_Emergency_Room_Data[[#This Row],[Day]]&gt;20,"End(21-30)")</f>
        <v>End(21-30)</v>
      </c>
    </row>
    <row r="7165" spans="1:22">
      <c r="A7165">
        <v>693671165</v>
      </c>
      <c r="B7165" t="s">
        <v>7165</v>
      </c>
      <c r="C7165" s="1">
        <v>45347</v>
      </c>
      <c r="D7165" t="str">
        <f>TEXT(Hospital_Emergency_Room_Data[[#This Row],[Patient Admission Date]],"mmm")</f>
        <v>Feb</v>
      </c>
      <c r="E7165">
        <f>YEAR(Hospital_Emergency_Room_Data[[#This Row],[Patient Admission Date]])</f>
        <v>2024</v>
      </c>
      <c r="F7165" s="2">
        <v>0.41180555555555554</v>
      </c>
      <c r="G7165" s="8" t="str">
        <f>TEXT(Hospital_Emergency_Room_Data[[#This Row],[Patient Admission Date]],"dddd")</f>
        <v>Sunday</v>
      </c>
      <c r="H7165" t="s">
        <v>9208</v>
      </c>
      <c r="I7165">
        <v>71</v>
      </c>
      <c r="J7165" s="5" t="s">
        <v>9222</v>
      </c>
      <c r="K7165" t="s">
        <v>12</v>
      </c>
      <c r="L7165" t="s">
        <v>13</v>
      </c>
      <c r="M7165" t="s">
        <v>9210</v>
      </c>
      <c r="O7165">
        <v>58</v>
      </c>
      <c r="P7165" t="s">
        <v>9225</v>
      </c>
      <c r="Q7165">
        <v>25</v>
      </c>
      <c r="R7165">
        <v>9</v>
      </c>
      <c r="S7165" t="s">
        <v>9255</v>
      </c>
      <c r="T7165" t="s">
        <v>9264</v>
      </c>
      <c r="U7165" t="s">
        <v>9283</v>
      </c>
      <c r="V7165" t="str" cm="1">
        <f t="array" ref="V7165">_xlfn.IFS(Hospital_Emergency_Room_Data[[#This Row],[Day]]&lt;=10,"Start(1-10)",Hospital_Emergency_Room_Data[[#This Row],[Day]]&lt;=20,"Middle(11-20)",Hospital_Emergency_Room_Data[[#This Row],[Day]]&gt;20,"End(21-30)")</f>
        <v>End(21-30)</v>
      </c>
    </row>
    <row r="7166" spans="1:22">
      <c r="A7166">
        <v>794019516</v>
      </c>
      <c r="B7166" t="s">
        <v>7166</v>
      </c>
      <c r="C7166" s="1">
        <v>45221</v>
      </c>
      <c r="D7166" t="str">
        <f>TEXT(Hospital_Emergency_Room_Data[[#This Row],[Patient Admission Date]],"mmm")</f>
        <v>Oct</v>
      </c>
      <c r="E7166">
        <f>YEAR(Hospital_Emergency_Room_Data[[#This Row],[Patient Admission Date]])</f>
        <v>2023</v>
      </c>
      <c r="F7166" s="2">
        <v>2.013888888888889E-2</v>
      </c>
      <c r="G7166" s="8" t="str">
        <f>TEXT(Hospital_Emergency_Room_Data[[#This Row],[Patient Admission Date]],"dddd")</f>
        <v>Sunday</v>
      </c>
      <c r="H7166" t="s">
        <v>9208</v>
      </c>
      <c r="I7166">
        <v>71</v>
      </c>
      <c r="J7166" s="5" t="s">
        <v>9222</v>
      </c>
      <c r="K7166" t="s">
        <v>12</v>
      </c>
      <c r="L7166" t="s">
        <v>13</v>
      </c>
      <c r="M7166" t="s">
        <v>9210</v>
      </c>
      <c r="O7166">
        <v>22</v>
      </c>
      <c r="P7166" t="s">
        <v>9226</v>
      </c>
      <c r="Q7166">
        <v>22</v>
      </c>
      <c r="R7166">
        <v>0</v>
      </c>
      <c r="S7166" t="s">
        <v>9258</v>
      </c>
      <c r="T7166" t="s">
        <v>9264</v>
      </c>
      <c r="U7166" t="s">
        <v>9282</v>
      </c>
      <c r="V7166" t="str" cm="1">
        <f t="array" ref="V7166">_xlfn.IFS(Hospital_Emergency_Room_Data[[#This Row],[Day]]&lt;=10,"Start(1-10)",Hospital_Emergency_Room_Data[[#This Row],[Day]]&lt;=20,"Middle(11-20)",Hospital_Emergency_Room_Data[[#This Row],[Day]]&gt;20,"End(21-30)")</f>
        <v>End(21-30)</v>
      </c>
    </row>
    <row r="7167" spans="1:22">
      <c r="A7167">
        <v>295281056</v>
      </c>
      <c r="B7167" t="s">
        <v>7167</v>
      </c>
      <c r="C7167" s="1">
        <v>45098</v>
      </c>
      <c r="D7167" t="str">
        <f>TEXT(Hospital_Emergency_Room_Data[[#This Row],[Patient Admission Date]],"mmm")</f>
        <v>Jun</v>
      </c>
      <c r="E7167">
        <f>YEAR(Hospital_Emergency_Room_Data[[#This Row],[Patient Admission Date]])</f>
        <v>2023</v>
      </c>
      <c r="F7167" s="2">
        <v>0.52083333333333337</v>
      </c>
      <c r="G7167" s="8" t="str">
        <f>TEXT(Hospital_Emergency_Room_Data[[#This Row],[Patient Admission Date]],"dddd")</f>
        <v>Wednesday</v>
      </c>
      <c r="H7167" t="s">
        <v>9208</v>
      </c>
      <c r="I7167">
        <v>36</v>
      </c>
      <c r="J7167" s="5" t="s">
        <v>9223</v>
      </c>
      <c r="K7167" t="s">
        <v>12</v>
      </c>
      <c r="L7167" t="s">
        <v>13</v>
      </c>
      <c r="M7167" t="s">
        <v>9210</v>
      </c>
      <c r="O7167">
        <v>30</v>
      </c>
      <c r="P7167" t="s">
        <v>9225</v>
      </c>
      <c r="Q7167">
        <v>21</v>
      </c>
      <c r="R7167">
        <v>12</v>
      </c>
      <c r="S7167" t="s">
        <v>9257</v>
      </c>
      <c r="T7167" t="s">
        <v>9262</v>
      </c>
      <c r="U7167" t="s">
        <v>9282</v>
      </c>
      <c r="V7167" t="str" cm="1">
        <f t="array" ref="V7167">_xlfn.IFS(Hospital_Emergency_Room_Data[[#This Row],[Day]]&lt;=10,"Start(1-10)",Hospital_Emergency_Room_Data[[#This Row],[Day]]&lt;=20,"Middle(11-20)",Hospital_Emergency_Room_Data[[#This Row],[Day]]&gt;20,"End(21-30)")</f>
        <v>End(21-30)</v>
      </c>
    </row>
    <row r="7168" spans="1:22">
      <c r="A7168">
        <v>195879475</v>
      </c>
      <c r="B7168" t="s">
        <v>7168</v>
      </c>
      <c r="C7168" s="1">
        <v>45126</v>
      </c>
      <c r="D7168" t="str">
        <f>TEXT(Hospital_Emergency_Room_Data[[#This Row],[Patient Admission Date]],"mmm")</f>
        <v>Jul</v>
      </c>
      <c r="E7168">
        <f>YEAR(Hospital_Emergency_Room_Data[[#This Row],[Patient Admission Date]])</f>
        <v>2023</v>
      </c>
      <c r="F7168" s="2">
        <v>0.31944444444444442</v>
      </c>
      <c r="G7168" s="8" t="str">
        <f>TEXT(Hospital_Emergency_Room_Data[[#This Row],[Patient Admission Date]],"dddd")</f>
        <v>Wednesday</v>
      </c>
      <c r="H7168" t="s">
        <v>9208</v>
      </c>
      <c r="I7168">
        <v>19</v>
      </c>
      <c r="J7168" s="5" t="s">
        <v>9220</v>
      </c>
      <c r="K7168" t="s">
        <v>12</v>
      </c>
      <c r="L7168" t="s">
        <v>13</v>
      </c>
      <c r="M7168" t="s">
        <v>9210</v>
      </c>
      <c r="O7168">
        <v>33</v>
      </c>
      <c r="P7168" t="s">
        <v>9225</v>
      </c>
      <c r="Q7168">
        <v>19</v>
      </c>
      <c r="R7168">
        <v>7</v>
      </c>
      <c r="S7168" t="s">
        <v>9255</v>
      </c>
      <c r="T7168" t="s">
        <v>9262</v>
      </c>
      <c r="U7168" t="s">
        <v>9300</v>
      </c>
      <c r="V7168" t="str" cm="1">
        <f t="array" ref="V7168">_xlfn.IFS(Hospital_Emergency_Room_Data[[#This Row],[Day]]&lt;=10,"Start(1-10)",Hospital_Emergency_Room_Data[[#This Row],[Day]]&lt;=20,"Middle(11-20)",Hospital_Emergency_Room_Data[[#This Row],[Day]]&gt;20,"End(21-30)")</f>
        <v>Middle(11-20)</v>
      </c>
    </row>
    <row r="7169" spans="1:22">
      <c r="A7169">
        <v>222730701</v>
      </c>
      <c r="B7169" t="s">
        <v>7169</v>
      </c>
      <c r="C7169" s="1">
        <v>45091</v>
      </c>
      <c r="D7169" t="str">
        <f>TEXT(Hospital_Emergency_Room_Data[[#This Row],[Patient Admission Date]],"mmm")</f>
        <v>Jun</v>
      </c>
      <c r="E7169">
        <f>YEAR(Hospital_Emergency_Room_Data[[#This Row],[Patient Admission Date]])</f>
        <v>2023</v>
      </c>
      <c r="F7169" s="2">
        <v>0.30416666666666664</v>
      </c>
      <c r="G7169" s="8" t="str">
        <f>TEXT(Hospital_Emergency_Room_Data[[#This Row],[Patient Admission Date]],"dddd")</f>
        <v>Wednesday</v>
      </c>
      <c r="H7169" t="s">
        <v>9208</v>
      </c>
      <c r="I7169">
        <v>29</v>
      </c>
      <c r="J7169" s="5" t="s">
        <v>9220</v>
      </c>
      <c r="K7169" t="s">
        <v>12</v>
      </c>
      <c r="L7169" t="s">
        <v>13</v>
      </c>
      <c r="M7169" t="s">
        <v>9210</v>
      </c>
      <c r="O7169">
        <v>59</v>
      </c>
      <c r="P7169" t="s">
        <v>9225</v>
      </c>
      <c r="Q7169">
        <v>14</v>
      </c>
      <c r="R7169">
        <v>7</v>
      </c>
      <c r="S7169" t="s">
        <v>9255</v>
      </c>
      <c r="T7169" t="s">
        <v>9265</v>
      </c>
      <c r="U7169" t="s">
        <v>9283</v>
      </c>
      <c r="V7169" t="str" cm="1">
        <f t="array" ref="V7169">_xlfn.IFS(Hospital_Emergency_Room_Data[[#This Row],[Day]]&lt;=10,"Start(1-10)",Hospital_Emergency_Room_Data[[#This Row],[Day]]&lt;=20,"Middle(11-20)",Hospital_Emergency_Room_Data[[#This Row],[Day]]&gt;20,"End(21-30)")</f>
        <v>Middle(11-20)</v>
      </c>
    </row>
    <row r="7170" spans="1:22">
      <c r="A7170">
        <v>179524667</v>
      </c>
      <c r="B7170" t="s">
        <v>7170</v>
      </c>
      <c r="C7170" s="1">
        <v>45485</v>
      </c>
      <c r="D7170" t="str">
        <f>TEXT(Hospital_Emergency_Room_Data[[#This Row],[Patient Admission Date]],"mmm")</f>
        <v>Jul</v>
      </c>
      <c r="E7170">
        <f>YEAR(Hospital_Emergency_Room_Data[[#This Row],[Patient Admission Date]])</f>
        <v>2024</v>
      </c>
      <c r="F7170" s="2">
        <v>0.33958333333333335</v>
      </c>
      <c r="G7170" s="8" t="str">
        <f>TEXT(Hospital_Emergency_Room_Data[[#This Row],[Patient Admission Date]],"dddd")</f>
        <v>Friday</v>
      </c>
      <c r="H7170" t="s">
        <v>9208</v>
      </c>
      <c r="I7170">
        <v>71</v>
      </c>
      <c r="J7170" s="5" t="s">
        <v>9222</v>
      </c>
      <c r="K7170" t="s">
        <v>12</v>
      </c>
      <c r="L7170" t="s">
        <v>13</v>
      </c>
      <c r="M7170" t="s">
        <v>9210</v>
      </c>
      <c r="O7170">
        <v>25</v>
      </c>
      <c r="P7170" t="s">
        <v>9226</v>
      </c>
      <c r="Q7170">
        <v>12</v>
      </c>
      <c r="R7170">
        <v>8</v>
      </c>
      <c r="S7170" t="s">
        <v>9255</v>
      </c>
      <c r="T7170" t="s">
        <v>9265</v>
      </c>
      <c r="U7170" t="s">
        <v>9282</v>
      </c>
      <c r="V7170" t="str" cm="1">
        <f t="array" ref="V7170">_xlfn.IFS(Hospital_Emergency_Room_Data[[#This Row],[Day]]&lt;=10,"Start(1-10)",Hospital_Emergency_Room_Data[[#This Row],[Day]]&lt;=20,"Middle(11-20)",Hospital_Emergency_Room_Data[[#This Row],[Day]]&gt;20,"End(21-30)")</f>
        <v>Middle(11-20)</v>
      </c>
    </row>
    <row r="7171" spans="1:22">
      <c r="A7171">
        <v>498460026</v>
      </c>
      <c r="B7171" t="s">
        <v>7171</v>
      </c>
      <c r="C7171" s="1">
        <v>45468</v>
      </c>
      <c r="D7171" t="str">
        <f>TEXT(Hospital_Emergency_Room_Data[[#This Row],[Patient Admission Date]],"mmm")</f>
        <v>Jun</v>
      </c>
      <c r="E7171">
        <f>YEAR(Hospital_Emergency_Room_Data[[#This Row],[Patient Admission Date]])</f>
        <v>2024</v>
      </c>
      <c r="F7171" s="2">
        <v>0.15347222222222223</v>
      </c>
      <c r="G7171" s="8" t="str">
        <f>TEXT(Hospital_Emergency_Room_Data[[#This Row],[Patient Admission Date]],"dddd")</f>
        <v>Tuesday</v>
      </c>
      <c r="H7171" t="s">
        <v>9208</v>
      </c>
      <c r="I7171">
        <v>3</v>
      </c>
      <c r="J7171" s="5" t="s">
        <v>9218</v>
      </c>
      <c r="K7171" t="s">
        <v>12</v>
      </c>
      <c r="L7171" t="s">
        <v>13</v>
      </c>
      <c r="M7171" t="s">
        <v>9210</v>
      </c>
      <c r="O7171">
        <v>41</v>
      </c>
      <c r="P7171" t="s">
        <v>9225</v>
      </c>
      <c r="Q7171">
        <v>25</v>
      </c>
      <c r="R7171">
        <v>3</v>
      </c>
      <c r="S7171" t="s">
        <v>9258</v>
      </c>
      <c r="T7171" t="s">
        <v>9264</v>
      </c>
      <c r="U7171" t="s">
        <v>9300</v>
      </c>
      <c r="V7171" t="str" cm="1">
        <f t="array" ref="V7171">_xlfn.IFS(Hospital_Emergency_Room_Data[[#This Row],[Day]]&lt;=10,"Start(1-10)",Hospital_Emergency_Room_Data[[#This Row],[Day]]&lt;=20,"Middle(11-20)",Hospital_Emergency_Room_Data[[#This Row],[Day]]&gt;20,"End(21-30)")</f>
        <v>End(21-30)</v>
      </c>
    </row>
    <row r="7172" spans="1:22">
      <c r="A7172">
        <v>859551950</v>
      </c>
      <c r="B7172" t="s">
        <v>7172</v>
      </c>
      <c r="C7172" s="1">
        <v>45083</v>
      </c>
      <c r="D7172" t="str">
        <f>TEXT(Hospital_Emergency_Room_Data[[#This Row],[Patient Admission Date]],"mmm")</f>
        <v>Jun</v>
      </c>
      <c r="E7172">
        <f>YEAR(Hospital_Emergency_Room_Data[[#This Row],[Patient Admission Date]])</f>
        <v>2023</v>
      </c>
      <c r="F7172" s="2">
        <v>0.76875000000000004</v>
      </c>
      <c r="G7172" s="8" t="str">
        <f>TEXT(Hospital_Emergency_Room_Data[[#This Row],[Patient Admission Date]],"dddd")</f>
        <v>Tuesday</v>
      </c>
      <c r="H7172" t="s">
        <v>9208</v>
      </c>
      <c r="I7172">
        <v>29</v>
      </c>
      <c r="J7172" s="5" t="s">
        <v>9220</v>
      </c>
      <c r="K7172" t="s">
        <v>12</v>
      </c>
      <c r="L7172" t="s">
        <v>13</v>
      </c>
      <c r="M7172" t="s">
        <v>9210</v>
      </c>
      <c r="O7172">
        <v>34</v>
      </c>
      <c r="P7172" t="s">
        <v>9225</v>
      </c>
      <c r="Q7172">
        <v>6</v>
      </c>
      <c r="R7172">
        <v>18</v>
      </c>
      <c r="S7172" t="s">
        <v>9256</v>
      </c>
      <c r="T7172" t="s">
        <v>9263</v>
      </c>
      <c r="U7172" t="s">
        <v>9300</v>
      </c>
      <c r="V7172" t="str" cm="1">
        <f t="array" ref="V7172">_xlfn.IFS(Hospital_Emergency_Room_Data[[#This Row],[Day]]&lt;=10,"Start(1-10)",Hospital_Emergency_Room_Data[[#This Row],[Day]]&lt;=20,"Middle(11-20)",Hospital_Emergency_Room_Data[[#This Row],[Day]]&gt;20,"End(21-30)")</f>
        <v>Start(1-10)</v>
      </c>
    </row>
    <row r="7173" spans="1:22">
      <c r="A7173">
        <v>588445318</v>
      </c>
      <c r="B7173" t="s">
        <v>7173</v>
      </c>
      <c r="C7173" s="1">
        <v>45333</v>
      </c>
      <c r="D7173" t="str">
        <f>TEXT(Hospital_Emergency_Room_Data[[#This Row],[Patient Admission Date]],"mmm")</f>
        <v>Feb</v>
      </c>
      <c r="E7173">
        <f>YEAR(Hospital_Emergency_Room_Data[[#This Row],[Patient Admission Date]])</f>
        <v>2024</v>
      </c>
      <c r="F7173" s="2">
        <v>0.22847222222222222</v>
      </c>
      <c r="G7173" s="8" t="str">
        <f>TEXT(Hospital_Emergency_Room_Data[[#This Row],[Patient Admission Date]],"dddd")</f>
        <v>Sunday</v>
      </c>
      <c r="H7173" t="s">
        <v>9208</v>
      </c>
      <c r="I7173">
        <v>59</v>
      </c>
      <c r="J7173" s="5" t="s">
        <v>9219</v>
      </c>
      <c r="K7173" t="s">
        <v>12</v>
      </c>
      <c r="L7173" t="s">
        <v>13</v>
      </c>
      <c r="M7173" t="s">
        <v>9210</v>
      </c>
      <c r="O7173">
        <v>40</v>
      </c>
      <c r="P7173" t="s">
        <v>9225</v>
      </c>
      <c r="Q7173">
        <v>11</v>
      </c>
      <c r="R7173">
        <v>5</v>
      </c>
      <c r="S7173" t="s">
        <v>9258</v>
      </c>
      <c r="T7173" t="s">
        <v>9265</v>
      </c>
      <c r="U7173" t="s">
        <v>9300</v>
      </c>
      <c r="V7173" t="str" cm="1">
        <f t="array" ref="V7173">_xlfn.IFS(Hospital_Emergency_Room_Data[[#This Row],[Day]]&lt;=10,"Start(1-10)",Hospital_Emergency_Room_Data[[#This Row],[Day]]&lt;=20,"Middle(11-20)",Hospital_Emergency_Room_Data[[#This Row],[Day]]&gt;20,"End(21-30)")</f>
        <v>Middle(11-20)</v>
      </c>
    </row>
    <row r="7174" spans="1:22">
      <c r="A7174">
        <v>111278693</v>
      </c>
      <c r="B7174" t="s">
        <v>7174</v>
      </c>
      <c r="C7174" s="1">
        <v>45572</v>
      </c>
      <c r="D7174" t="str">
        <f>TEXT(Hospital_Emergency_Room_Data[[#This Row],[Patient Admission Date]],"mmm")</f>
        <v>Oct</v>
      </c>
      <c r="E7174">
        <f>YEAR(Hospital_Emergency_Room_Data[[#This Row],[Patient Admission Date]])</f>
        <v>2024</v>
      </c>
      <c r="F7174" s="2">
        <v>0.77013888888888893</v>
      </c>
      <c r="G7174" s="8" t="str">
        <f>TEXT(Hospital_Emergency_Room_Data[[#This Row],[Patient Admission Date]],"dddd")</f>
        <v>Monday</v>
      </c>
      <c r="H7174" t="s">
        <v>9208</v>
      </c>
      <c r="I7174">
        <v>22</v>
      </c>
      <c r="J7174" s="5" t="s">
        <v>9220</v>
      </c>
      <c r="K7174" t="s">
        <v>12</v>
      </c>
      <c r="L7174" t="s">
        <v>13</v>
      </c>
      <c r="M7174" t="s">
        <v>9210</v>
      </c>
      <c r="O7174">
        <v>56</v>
      </c>
      <c r="P7174" t="s">
        <v>9225</v>
      </c>
      <c r="Q7174">
        <v>7</v>
      </c>
      <c r="R7174">
        <v>18</v>
      </c>
      <c r="S7174" t="s">
        <v>9256</v>
      </c>
      <c r="T7174" t="s">
        <v>9263</v>
      </c>
      <c r="U7174" t="s">
        <v>9283</v>
      </c>
      <c r="V7174" t="str" cm="1">
        <f t="array" ref="V7174">_xlfn.IFS(Hospital_Emergency_Room_Data[[#This Row],[Day]]&lt;=10,"Start(1-10)",Hospital_Emergency_Room_Data[[#This Row],[Day]]&lt;=20,"Middle(11-20)",Hospital_Emergency_Room_Data[[#This Row],[Day]]&gt;20,"End(21-30)")</f>
        <v>Start(1-10)</v>
      </c>
    </row>
    <row r="7175" spans="1:22">
      <c r="A7175">
        <v>457956519</v>
      </c>
      <c r="B7175" t="s">
        <v>7175</v>
      </c>
      <c r="C7175" s="1">
        <v>45431</v>
      </c>
      <c r="D7175" t="str">
        <f>TEXT(Hospital_Emergency_Room_Data[[#This Row],[Patient Admission Date]],"mmm")</f>
        <v>May</v>
      </c>
      <c r="E7175">
        <f>YEAR(Hospital_Emergency_Room_Data[[#This Row],[Patient Admission Date]])</f>
        <v>2024</v>
      </c>
      <c r="F7175" s="2">
        <v>4.791666666666667E-2</v>
      </c>
      <c r="G7175" s="8" t="str">
        <f>TEXT(Hospital_Emergency_Room_Data[[#This Row],[Patient Admission Date]],"dddd")</f>
        <v>Sunday</v>
      </c>
      <c r="H7175" t="s">
        <v>9208</v>
      </c>
      <c r="I7175">
        <v>35</v>
      </c>
      <c r="J7175" s="5" t="s">
        <v>9223</v>
      </c>
      <c r="K7175" t="s">
        <v>12</v>
      </c>
      <c r="L7175" t="s">
        <v>13</v>
      </c>
      <c r="M7175" t="s">
        <v>9210</v>
      </c>
      <c r="O7175">
        <v>20</v>
      </c>
      <c r="P7175" t="s">
        <v>9226</v>
      </c>
      <c r="Q7175">
        <v>19</v>
      </c>
      <c r="R7175">
        <v>1</v>
      </c>
      <c r="S7175" t="s">
        <v>9258</v>
      </c>
      <c r="T7175" t="s">
        <v>9262</v>
      </c>
      <c r="U7175" t="s">
        <v>9282</v>
      </c>
      <c r="V7175" t="str" cm="1">
        <f t="array" ref="V7175">_xlfn.IFS(Hospital_Emergency_Room_Data[[#This Row],[Day]]&lt;=10,"Start(1-10)",Hospital_Emergency_Room_Data[[#This Row],[Day]]&lt;=20,"Middle(11-20)",Hospital_Emergency_Room_Data[[#This Row],[Day]]&gt;20,"End(21-30)")</f>
        <v>Middle(11-20)</v>
      </c>
    </row>
    <row r="7176" spans="1:22">
      <c r="A7176">
        <v>258913638</v>
      </c>
      <c r="B7176" t="s">
        <v>7176</v>
      </c>
      <c r="C7176" s="1">
        <v>45468</v>
      </c>
      <c r="D7176" t="str">
        <f>TEXT(Hospital_Emergency_Room_Data[[#This Row],[Patient Admission Date]],"mmm")</f>
        <v>Jun</v>
      </c>
      <c r="E7176">
        <f>YEAR(Hospital_Emergency_Room_Data[[#This Row],[Patient Admission Date]])</f>
        <v>2024</v>
      </c>
      <c r="F7176" s="2">
        <v>0.53263888888888888</v>
      </c>
      <c r="G7176" s="8" t="str">
        <f>TEXT(Hospital_Emergency_Room_Data[[#This Row],[Patient Admission Date]],"dddd")</f>
        <v>Tuesday</v>
      </c>
      <c r="H7176" t="s">
        <v>9208</v>
      </c>
      <c r="I7176">
        <v>38</v>
      </c>
      <c r="J7176" s="5" t="s">
        <v>9223</v>
      </c>
      <c r="K7176" t="s">
        <v>12</v>
      </c>
      <c r="L7176" t="s">
        <v>13</v>
      </c>
      <c r="M7176" t="s">
        <v>9210</v>
      </c>
      <c r="O7176">
        <v>20</v>
      </c>
      <c r="P7176" t="s">
        <v>9226</v>
      </c>
      <c r="Q7176">
        <v>25</v>
      </c>
      <c r="R7176">
        <v>12</v>
      </c>
      <c r="S7176" t="s">
        <v>9257</v>
      </c>
      <c r="T7176" t="s">
        <v>9264</v>
      </c>
      <c r="U7176" t="s">
        <v>9282</v>
      </c>
      <c r="V7176" t="str" cm="1">
        <f t="array" ref="V7176">_xlfn.IFS(Hospital_Emergency_Room_Data[[#This Row],[Day]]&lt;=10,"Start(1-10)",Hospital_Emergency_Room_Data[[#This Row],[Day]]&lt;=20,"Middle(11-20)",Hospital_Emergency_Room_Data[[#This Row],[Day]]&gt;20,"End(21-30)")</f>
        <v>End(21-30)</v>
      </c>
    </row>
    <row r="7177" spans="1:22">
      <c r="A7177">
        <v>857312180</v>
      </c>
      <c r="B7177" t="s">
        <v>7177</v>
      </c>
      <c r="C7177" s="1">
        <v>45237</v>
      </c>
      <c r="D7177" t="str">
        <f>TEXT(Hospital_Emergency_Room_Data[[#This Row],[Patient Admission Date]],"mmm")</f>
        <v>Nov</v>
      </c>
      <c r="E7177">
        <f>YEAR(Hospital_Emergency_Room_Data[[#This Row],[Patient Admission Date]])</f>
        <v>2023</v>
      </c>
      <c r="F7177" s="2">
        <v>0.55069444444444449</v>
      </c>
      <c r="G7177" s="8" t="str">
        <f>TEXT(Hospital_Emergency_Room_Data[[#This Row],[Patient Admission Date]],"dddd")</f>
        <v>Tuesday</v>
      </c>
      <c r="H7177" t="s">
        <v>9208</v>
      </c>
      <c r="I7177">
        <v>34</v>
      </c>
      <c r="J7177" s="5" t="s">
        <v>9223</v>
      </c>
      <c r="K7177" t="s">
        <v>12</v>
      </c>
      <c r="L7177" t="s">
        <v>13</v>
      </c>
      <c r="M7177" t="s">
        <v>9210</v>
      </c>
      <c r="O7177">
        <v>50</v>
      </c>
      <c r="P7177" t="s">
        <v>9225</v>
      </c>
      <c r="Q7177">
        <v>7</v>
      </c>
      <c r="R7177">
        <v>13</v>
      </c>
      <c r="S7177" t="s">
        <v>9257</v>
      </c>
      <c r="T7177" t="s">
        <v>9263</v>
      </c>
      <c r="U7177" t="s">
        <v>9283</v>
      </c>
      <c r="V7177" t="str" cm="1">
        <f t="array" ref="V7177">_xlfn.IFS(Hospital_Emergency_Room_Data[[#This Row],[Day]]&lt;=10,"Start(1-10)",Hospital_Emergency_Room_Data[[#This Row],[Day]]&lt;=20,"Middle(11-20)",Hospital_Emergency_Room_Data[[#This Row],[Day]]&gt;20,"End(21-30)")</f>
        <v>Start(1-10)</v>
      </c>
    </row>
    <row r="7178" spans="1:22">
      <c r="A7178">
        <v>591056298</v>
      </c>
      <c r="B7178" t="s">
        <v>7178</v>
      </c>
      <c r="C7178" s="1">
        <v>45101</v>
      </c>
      <c r="D7178" t="str">
        <f>TEXT(Hospital_Emergency_Room_Data[[#This Row],[Patient Admission Date]],"mmm")</f>
        <v>Jun</v>
      </c>
      <c r="E7178">
        <f>YEAR(Hospital_Emergency_Room_Data[[#This Row],[Patient Admission Date]])</f>
        <v>2023</v>
      </c>
      <c r="F7178" s="2">
        <v>0.16666666666666666</v>
      </c>
      <c r="G7178" s="8" t="str">
        <f>TEXT(Hospital_Emergency_Room_Data[[#This Row],[Patient Admission Date]],"dddd")</f>
        <v>Saturday</v>
      </c>
      <c r="H7178" t="s">
        <v>9208</v>
      </c>
      <c r="I7178">
        <v>15</v>
      </c>
      <c r="J7178" s="5" t="s">
        <v>9220</v>
      </c>
      <c r="K7178" t="s">
        <v>12</v>
      </c>
      <c r="L7178" t="s">
        <v>13</v>
      </c>
      <c r="M7178" t="s">
        <v>9210</v>
      </c>
      <c r="N7178">
        <v>0</v>
      </c>
      <c r="O7178">
        <v>49</v>
      </c>
      <c r="P7178" t="s">
        <v>9225</v>
      </c>
      <c r="Q7178">
        <v>24</v>
      </c>
      <c r="R7178">
        <v>4</v>
      </c>
      <c r="S7178" t="s">
        <v>9258</v>
      </c>
      <c r="T7178" t="s">
        <v>9264</v>
      </c>
      <c r="U7178" t="s">
        <v>9283</v>
      </c>
      <c r="V7178" t="str" cm="1">
        <f t="array" ref="V7178">_xlfn.IFS(Hospital_Emergency_Room_Data[[#This Row],[Day]]&lt;=10,"Start(1-10)",Hospital_Emergency_Room_Data[[#This Row],[Day]]&lt;=20,"Middle(11-20)",Hospital_Emergency_Room_Data[[#This Row],[Day]]&gt;20,"End(21-30)")</f>
        <v>End(21-30)</v>
      </c>
    </row>
    <row r="7179" spans="1:22">
      <c r="A7179">
        <v>899689474</v>
      </c>
      <c r="B7179" t="s">
        <v>7179</v>
      </c>
      <c r="C7179" s="1">
        <v>45196</v>
      </c>
      <c r="D7179" t="str">
        <f>TEXT(Hospital_Emergency_Room_Data[[#This Row],[Patient Admission Date]],"mmm")</f>
        <v>Sep</v>
      </c>
      <c r="E7179">
        <f>YEAR(Hospital_Emergency_Room_Data[[#This Row],[Patient Admission Date]])</f>
        <v>2023</v>
      </c>
      <c r="F7179" s="2">
        <v>0.6020833333333333</v>
      </c>
      <c r="G7179" s="8" t="str">
        <f>TEXT(Hospital_Emergency_Room_Data[[#This Row],[Patient Admission Date]],"dddd")</f>
        <v>Wednesday</v>
      </c>
      <c r="H7179" t="s">
        <v>9208</v>
      </c>
      <c r="I7179">
        <v>70</v>
      </c>
      <c r="J7179" s="5" t="s">
        <v>9222</v>
      </c>
      <c r="K7179" t="s">
        <v>12</v>
      </c>
      <c r="L7179" t="s">
        <v>13</v>
      </c>
      <c r="M7179" t="s">
        <v>9210</v>
      </c>
      <c r="N7179">
        <v>1</v>
      </c>
      <c r="O7179">
        <v>14</v>
      </c>
      <c r="P7179" t="s">
        <v>9226</v>
      </c>
      <c r="Q7179">
        <v>27</v>
      </c>
      <c r="R7179">
        <v>14</v>
      </c>
      <c r="S7179" t="s">
        <v>9257</v>
      </c>
      <c r="T7179" t="s">
        <v>9264</v>
      </c>
      <c r="U7179" t="s">
        <v>9282</v>
      </c>
      <c r="V7179" t="str" cm="1">
        <f t="array" ref="V7179">_xlfn.IFS(Hospital_Emergency_Room_Data[[#This Row],[Day]]&lt;=10,"Start(1-10)",Hospital_Emergency_Room_Data[[#This Row],[Day]]&lt;=20,"Middle(11-20)",Hospital_Emergency_Room_Data[[#This Row],[Day]]&gt;20,"End(21-30)")</f>
        <v>End(21-30)</v>
      </c>
    </row>
    <row r="7180" spans="1:22">
      <c r="A7180">
        <v>787264744</v>
      </c>
      <c r="B7180" t="s">
        <v>7180</v>
      </c>
      <c r="C7180" s="1">
        <v>45393</v>
      </c>
      <c r="D7180" t="str">
        <f>TEXT(Hospital_Emergency_Room_Data[[#This Row],[Patient Admission Date]],"mmm")</f>
        <v>Apr</v>
      </c>
      <c r="E7180">
        <f>YEAR(Hospital_Emergency_Room_Data[[#This Row],[Patient Admission Date]])</f>
        <v>2024</v>
      </c>
      <c r="F7180" s="2">
        <v>7.8472222222222221E-2</v>
      </c>
      <c r="G7180" s="8" t="str">
        <f>TEXT(Hospital_Emergency_Room_Data[[#This Row],[Patient Admission Date]],"dddd")</f>
        <v>Thursday</v>
      </c>
      <c r="H7180" t="s">
        <v>9208</v>
      </c>
      <c r="I7180">
        <v>56</v>
      </c>
      <c r="J7180" s="5" t="s">
        <v>9219</v>
      </c>
      <c r="K7180" t="s">
        <v>12</v>
      </c>
      <c r="L7180" t="s">
        <v>13</v>
      </c>
      <c r="M7180" t="s">
        <v>9210</v>
      </c>
      <c r="N7180">
        <v>1</v>
      </c>
      <c r="O7180">
        <v>58</v>
      </c>
      <c r="P7180" t="s">
        <v>9225</v>
      </c>
      <c r="Q7180">
        <v>11</v>
      </c>
      <c r="R7180">
        <v>1</v>
      </c>
      <c r="S7180" t="s">
        <v>9258</v>
      </c>
      <c r="T7180" t="s">
        <v>9265</v>
      </c>
      <c r="U7180" t="s">
        <v>9283</v>
      </c>
      <c r="V7180" t="str" cm="1">
        <f t="array" ref="V7180">_xlfn.IFS(Hospital_Emergency_Room_Data[[#This Row],[Day]]&lt;=10,"Start(1-10)",Hospital_Emergency_Room_Data[[#This Row],[Day]]&lt;=20,"Middle(11-20)",Hospital_Emergency_Room_Data[[#This Row],[Day]]&gt;20,"End(21-30)")</f>
        <v>Middle(11-20)</v>
      </c>
    </row>
    <row r="7181" spans="1:22">
      <c r="A7181">
        <v>359560973</v>
      </c>
      <c r="B7181" t="s">
        <v>7181</v>
      </c>
      <c r="C7181" s="1">
        <v>45446</v>
      </c>
      <c r="D7181" t="str">
        <f>TEXT(Hospital_Emergency_Room_Data[[#This Row],[Patient Admission Date]],"mmm")</f>
        <v>Jun</v>
      </c>
      <c r="E7181">
        <f>YEAR(Hospital_Emergency_Room_Data[[#This Row],[Patient Admission Date]])</f>
        <v>2024</v>
      </c>
      <c r="F7181" s="2">
        <v>0.54791666666666672</v>
      </c>
      <c r="G7181" s="8" t="str">
        <f>TEXT(Hospital_Emergency_Room_Data[[#This Row],[Patient Admission Date]],"dddd")</f>
        <v>Monday</v>
      </c>
      <c r="H7181" t="s">
        <v>9208</v>
      </c>
      <c r="I7181">
        <v>48</v>
      </c>
      <c r="J7181" s="5" t="s">
        <v>9219</v>
      </c>
      <c r="K7181" t="s">
        <v>12</v>
      </c>
      <c r="L7181" t="s">
        <v>13</v>
      </c>
      <c r="M7181" t="s">
        <v>9210</v>
      </c>
      <c r="N7181">
        <v>1</v>
      </c>
      <c r="O7181">
        <v>32</v>
      </c>
      <c r="P7181" t="s">
        <v>9225</v>
      </c>
      <c r="Q7181">
        <v>3</v>
      </c>
      <c r="R7181">
        <v>13</v>
      </c>
      <c r="S7181" t="s">
        <v>9257</v>
      </c>
      <c r="T7181" t="s">
        <v>9263</v>
      </c>
      <c r="U7181" t="s">
        <v>9300</v>
      </c>
      <c r="V7181" t="str" cm="1">
        <f t="array" ref="V7181">_xlfn.IFS(Hospital_Emergency_Room_Data[[#This Row],[Day]]&lt;=10,"Start(1-10)",Hospital_Emergency_Room_Data[[#This Row],[Day]]&lt;=20,"Middle(11-20)",Hospital_Emergency_Room_Data[[#This Row],[Day]]&gt;20,"End(21-30)")</f>
        <v>Start(1-10)</v>
      </c>
    </row>
    <row r="7182" spans="1:22">
      <c r="A7182">
        <v>542324791</v>
      </c>
      <c r="B7182" t="s">
        <v>7182</v>
      </c>
      <c r="C7182" s="1">
        <v>45257</v>
      </c>
      <c r="D7182" t="str">
        <f>TEXT(Hospital_Emergency_Room_Data[[#This Row],[Patient Admission Date]],"mmm")</f>
        <v>Nov</v>
      </c>
      <c r="E7182">
        <f>YEAR(Hospital_Emergency_Room_Data[[#This Row],[Patient Admission Date]])</f>
        <v>2023</v>
      </c>
      <c r="F7182" s="2">
        <v>0.71111111111111114</v>
      </c>
      <c r="G7182" s="8" t="str">
        <f>TEXT(Hospital_Emergency_Room_Data[[#This Row],[Patient Admission Date]],"dddd")</f>
        <v>Monday</v>
      </c>
      <c r="H7182" t="s">
        <v>9208</v>
      </c>
      <c r="I7182">
        <v>20</v>
      </c>
      <c r="J7182" s="5" t="s">
        <v>9220</v>
      </c>
      <c r="K7182" t="s">
        <v>12</v>
      </c>
      <c r="L7182" t="s">
        <v>13</v>
      </c>
      <c r="M7182" t="s">
        <v>9210</v>
      </c>
      <c r="N7182">
        <v>1</v>
      </c>
      <c r="O7182">
        <v>25</v>
      </c>
      <c r="P7182" t="s">
        <v>9226</v>
      </c>
      <c r="Q7182">
        <v>27</v>
      </c>
      <c r="R7182">
        <v>17</v>
      </c>
      <c r="S7182" t="s">
        <v>9257</v>
      </c>
      <c r="T7182" t="s">
        <v>9264</v>
      </c>
      <c r="U7182" t="s">
        <v>9282</v>
      </c>
      <c r="V7182" t="str" cm="1">
        <f t="array" ref="V7182">_xlfn.IFS(Hospital_Emergency_Room_Data[[#This Row],[Day]]&lt;=10,"Start(1-10)",Hospital_Emergency_Room_Data[[#This Row],[Day]]&lt;=20,"Middle(11-20)",Hospital_Emergency_Room_Data[[#This Row],[Day]]&gt;20,"End(21-30)")</f>
        <v>End(21-30)</v>
      </c>
    </row>
    <row r="7183" spans="1:22">
      <c r="A7183">
        <v>307420988</v>
      </c>
      <c r="B7183" t="s">
        <v>7183</v>
      </c>
      <c r="C7183" s="1">
        <v>45505</v>
      </c>
      <c r="D7183" t="str">
        <f>TEXT(Hospital_Emergency_Room_Data[[#This Row],[Patient Admission Date]],"mmm")</f>
        <v>Aug</v>
      </c>
      <c r="E7183">
        <f>YEAR(Hospital_Emergency_Room_Data[[#This Row],[Patient Admission Date]])</f>
        <v>2024</v>
      </c>
      <c r="F7183" s="2">
        <v>0.1736111111111111</v>
      </c>
      <c r="G7183" s="8" t="str">
        <f>TEXT(Hospital_Emergency_Room_Data[[#This Row],[Patient Admission Date]],"dddd")</f>
        <v>Thursday</v>
      </c>
      <c r="H7183" t="s">
        <v>9208</v>
      </c>
      <c r="I7183">
        <v>77</v>
      </c>
      <c r="J7183" s="5" t="s">
        <v>9222</v>
      </c>
      <c r="K7183" t="s">
        <v>12</v>
      </c>
      <c r="L7183" t="s">
        <v>13</v>
      </c>
      <c r="M7183" t="s">
        <v>9210</v>
      </c>
      <c r="N7183">
        <v>1</v>
      </c>
      <c r="O7183">
        <v>59</v>
      </c>
      <c r="P7183" t="s">
        <v>9225</v>
      </c>
      <c r="Q7183">
        <v>1</v>
      </c>
      <c r="R7183">
        <v>4</v>
      </c>
      <c r="S7183" t="s">
        <v>9258</v>
      </c>
      <c r="T7183" t="s">
        <v>9263</v>
      </c>
      <c r="U7183" t="s">
        <v>9283</v>
      </c>
      <c r="V7183" t="str" cm="1">
        <f t="array" ref="V7183">_xlfn.IFS(Hospital_Emergency_Room_Data[[#This Row],[Day]]&lt;=10,"Start(1-10)",Hospital_Emergency_Room_Data[[#This Row],[Day]]&lt;=20,"Middle(11-20)",Hospital_Emergency_Room_Data[[#This Row],[Day]]&gt;20,"End(21-30)")</f>
        <v>Start(1-10)</v>
      </c>
    </row>
    <row r="7184" spans="1:22">
      <c r="A7184">
        <v>189858766</v>
      </c>
      <c r="B7184" t="s">
        <v>7184</v>
      </c>
      <c r="C7184" s="1">
        <v>45414</v>
      </c>
      <c r="D7184" t="str">
        <f>TEXT(Hospital_Emergency_Room_Data[[#This Row],[Patient Admission Date]],"mmm")</f>
        <v>May</v>
      </c>
      <c r="E7184">
        <f>YEAR(Hospital_Emergency_Room_Data[[#This Row],[Patient Admission Date]])</f>
        <v>2024</v>
      </c>
      <c r="F7184" s="2">
        <v>0.83402777777777781</v>
      </c>
      <c r="G7184" s="8" t="str">
        <f>TEXT(Hospital_Emergency_Room_Data[[#This Row],[Patient Admission Date]],"dddd")</f>
        <v>Thursday</v>
      </c>
      <c r="H7184" t="s">
        <v>9208</v>
      </c>
      <c r="I7184">
        <v>73</v>
      </c>
      <c r="J7184" s="5" t="s">
        <v>9222</v>
      </c>
      <c r="K7184" t="s">
        <v>12</v>
      </c>
      <c r="L7184" t="s">
        <v>13</v>
      </c>
      <c r="M7184" t="s">
        <v>9210</v>
      </c>
      <c r="N7184">
        <v>3</v>
      </c>
      <c r="O7184">
        <v>36</v>
      </c>
      <c r="P7184" t="s">
        <v>9225</v>
      </c>
      <c r="Q7184">
        <v>2</v>
      </c>
      <c r="R7184">
        <v>20</v>
      </c>
      <c r="S7184" t="s">
        <v>9256</v>
      </c>
      <c r="T7184" t="s">
        <v>9263</v>
      </c>
      <c r="U7184" t="s">
        <v>9300</v>
      </c>
      <c r="V7184" t="str" cm="1">
        <f t="array" ref="V7184">_xlfn.IFS(Hospital_Emergency_Room_Data[[#This Row],[Day]]&lt;=10,"Start(1-10)",Hospital_Emergency_Room_Data[[#This Row],[Day]]&lt;=20,"Middle(11-20)",Hospital_Emergency_Room_Data[[#This Row],[Day]]&gt;20,"End(21-30)")</f>
        <v>Start(1-10)</v>
      </c>
    </row>
    <row r="7185" spans="1:22">
      <c r="A7185">
        <v>162333355</v>
      </c>
      <c r="B7185" t="s">
        <v>7185</v>
      </c>
      <c r="C7185" s="1">
        <v>45065</v>
      </c>
      <c r="D7185" t="str">
        <f>TEXT(Hospital_Emergency_Room_Data[[#This Row],[Patient Admission Date]],"mmm")</f>
        <v>May</v>
      </c>
      <c r="E7185">
        <f>YEAR(Hospital_Emergency_Room_Data[[#This Row],[Patient Admission Date]])</f>
        <v>2023</v>
      </c>
      <c r="F7185" s="2">
        <v>0.93472222222222223</v>
      </c>
      <c r="G7185" s="8" t="str">
        <f>TEXT(Hospital_Emergency_Room_Data[[#This Row],[Patient Admission Date]],"dddd")</f>
        <v>Friday</v>
      </c>
      <c r="H7185" t="s">
        <v>9208</v>
      </c>
      <c r="I7185">
        <v>12</v>
      </c>
      <c r="J7185" s="5" t="s">
        <v>9221</v>
      </c>
      <c r="K7185" t="s">
        <v>12</v>
      </c>
      <c r="L7185" t="s">
        <v>13</v>
      </c>
      <c r="M7185" t="s">
        <v>9210</v>
      </c>
      <c r="N7185">
        <v>3</v>
      </c>
      <c r="O7185">
        <v>36</v>
      </c>
      <c r="P7185" t="s">
        <v>9225</v>
      </c>
      <c r="Q7185">
        <v>19</v>
      </c>
      <c r="R7185">
        <v>22</v>
      </c>
      <c r="S7185" t="s">
        <v>9256</v>
      </c>
      <c r="T7185" t="s">
        <v>9262</v>
      </c>
      <c r="U7185" t="s">
        <v>9300</v>
      </c>
      <c r="V7185" t="str" cm="1">
        <f t="array" ref="V7185">_xlfn.IFS(Hospital_Emergency_Room_Data[[#This Row],[Day]]&lt;=10,"Start(1-10)",Hospital_Emergency_Room_Data[[#This Row],[Day]]&lt;=20,"Middle(11-20)",Hospital_Emergency_Room_Data[[#This Row],[Day]]&gt;20,"End(21-30)")</f>
        <v>Middle(11-20)</v>
      </c>
    </row>
    <row r="7186" spans="1:22">
      <c r="A7186">
        <v>863594383</v>
      </c>
      <c r="B7186" t="s">
        <v>7186</v>
      </c>
      <c r="C7186" s="1">
        <v>45556</v>
      </c>
      <c r="D7186" t="str">
        <f>TEXT(Hospital_Emergency_Room_Data[[#This Row],[Patient Admission Date]],"mmm")</f>
        <v>Sep</v>
      </c>
      <c r="E7186">
        <f>YEAR(Hospital_Emergency_Room_Data[[#This Row],[Patient Admission Date]])</f>
        <v>2024</v>
      </c>
      <c r="F7186" s="2">
        <v>0.99444444444444446</v>
      </c>
      <c r="G7186" s="8" t="str">
        <f>TEXT(Hospital_Emergency_Room_Data[[#This Row],[Patient Admission Date]],"dddd")</f>
        <v>Saturday</v>
      </c>
      <c r="H7186" t="s">
        <v>9208</v>
      </c>
      <c r="I7186">
        <v>2</v>
      </c>
      <c r="J7186" s="5" t="s">
        <v>9218</v>
      </c>
      <c r="K7186" t="s">
        <v>12</v>
      </c>
      <c r="L7186" t="s">
        <v>13</v>
      </c>
      <c r="M7186" t="s">
        <v>9210</v>
      </c>
      <c r="N7186">
        <v>4</v>
      </c>
      <c r="O7186">
        <v>60</v>
      </c>
      <c r="P7186" t="s">
        <v>9225</v>
      </c>
      <c r="Q7186">
        <v>21</v>
      </c>
      <c r="R7186">
        <v>23</v>
      </c>
      <c r="S7186" t="s">
        <v>9256</v>
      </c>
      <c r="T7186" t="s">
        <v>9262</v>
      </c>
      <c r="U7186" t="s">
        <v>9283</v>
      </c>
      <c r="V7186" t="str" cm="1">
        <f t="array" ref="V7186">_xlfn.IFS(Hospital_Emergency_Room_Data[[#This Row],[Day]]&lt;=10,"Start(1-10)",Hospital_Emergency_Room_Data[[#This Row],[Day]]&lt;=20,"Middle(11-20)",Hospital_Emergency_Room_Data[[#This Row],[Day]]&gt;20,"End(21-30)")</f>
        <v>End(21-30)</v>
      </c>
    </row>
    <row r="7187" spans="1:22">
      <c r="A7187">
        <v>238376207</v>
      </c>
      <c r="B7187" t="s">
        <v>7187</v>
      </c>
      <c r="C7187" s="1">
        <v>45400</v>
      </c>
      <c r="D7187" t="str">
        <f>TEXT(Hospital_Emergency_Room_Data[[#This Row],[Patient Admission Date]],"mmm")</f>
        <v>Apr</v>
      </c>
      <c r="E7187">
        <f>YEAR(Hospital_Emergency_Room_Data[[#This Row],[Patient Admission Date]])</f>
        <v>2024</v>
      </c>
      <c r="F7187" s="2">
        <v>0.84930555555555554</v>
      </c>
      <c r="G7187" s="8" t="str">
        <f>TEXT(Hospital_Emergency_Room_Data[[#This Row],[Patient Admission Date]],"dddd")</f>
        <v>Thursday</v>
      </c>
      <c r="H7187" t="s">
        <v>9208</v>
      </c>
      <c r="I7187">
        <v>77</v>
      </c>
      <c r="J7187" s="5" t="s">
        <v>9222</v>
      </c>
      <c r="K7187" t="s">
        <v>12</v>
      </c>
      <c r="L7187" t="s">
        <v>13</v>
      </c>
      <c r="M7187" t="s">
        <v>9210</v>
      </c>
      <c r="N7187">
        <v>4</v>
      </c>
      <c r="O7187">
        <v>54</v>
      </c>
      <c r="P7187" t="s">
        <v>9225</v>
      </c>
      <c r="Q7187">
        <v>18</v>
      </c>
      <c r="R7187">
        <v>20</v>
      </c>
      <c r="S7187" t="s">
        <v>9256</v>
      </c>
      <c r="T7187" t="s">
        <v>9262</v>
      </c>
      <c r="U7187" t="s">
        <v>9283</v>
      </c>
      <c r="V7187" t="str" cm="1">
        <f t="array" ref="V7187">_xlfn.IFS(Hospital_Emergency_Room_Data[[#This Row],[Day]]&lt;=10,"Start(1-10)",Hospital_Emergency_Room_Data[[#This Row],[Day]]&lt;=20,"Middle(11-20)",Hospital_Emergency_Room_Data[[#This Row],[Day]]&gt;20,"End(21-30)")</f>
        <v>Middle(11-20)</v>
      </c>
    </row>
    <row r="7188" spans="1:22">
      <c r="A7188">
        <v>705289468</v>
      </c>
      <c r="B7188" t="s">
        <v>7188</v>
      </c>
      <c r="C7188" s="1">
        <v>45286</v>
      </c>
      <c r="D7188" t="str">
        <f>TEXT(Hospital_Emergency_Room_Data[[#This Row],[Patient Admission Date]],"mmm")</f>
        <v>Dec</v>
      </c>
      <c r="E7188">
        <f>YEAR(Hospital_Emergency_Room_Data[[#This Row],[Patient Admission Date]])</f>
        <v>2023</v>
      </c>
      <c r="F7188" s="2">
        <v>0.50208333333333333</v>
      </c>
      <c r="G7188" s="8" t="str">
        <f>TEXT(Hospital_Emergency_Room_Data[[#This Row],[Patient Admission Date]],"dddd")</f>
        <v>Tuesday</v>
      </c>
      <c r="H7188" t="s">
        <v>9208</v>
      </c>
      <c r="I7188">
        <v>64</v>
      </c>
      <c r="J7188" s="5" t="s">
        <v>9217</v>
      </c>
      <c r="K7188" t="s">
        <v>12</v>
      </c>
      <c r="L7188" t="s">
        <v>13</v>
      </c>
      <c r="M7188" t="s">
        <v>9210</v>
      </c>
      <c r="N7188">
        <v>5</v>
      </c>
      <c r="O7188">
        <v>15</v>
      </c>
      <c r="P7188" t="s">
        <v>9226</v>
      </c>
      <c r="Q7188">
        <v>26</v>
      </c>
      <c r="R7188">
        <v>12</v>
      </c>
      <c r="S7188" t="s">
        <v>9257</v>
      </c>
      <c r="T7188" t="s">
        <v>9264</v>
      </c>
      <c r="U7188" t="s">
        <v>9282</v>
      </c>
      <c r="V7188" t="str" cm="1">
        <f t="array" ref="V7188">_xlfn.IFS(Hospital_Emergency_Room_Data[[#This Row],[Day]]&lt;=10,"Start(1-10)",Hospital_Emergency_Room_Data[[#This Row],[Day]]&lt;=20,"Middle(11-20)",Hospital_Emergency_Room_Data[[#This Row],[Day]]&gt;20,"End(21-30)")</f>
        <v>End(21-30)</v>
      </c>
    </row>
    <row r="7189" spans="1:22">
      <c r="A7189">
        <v>536225483</v>
      </c>
      <c r="B7189" t="s">
        <v>7189</v>
      </c>
      <c r="C7189" s="1">
        <v>45313</v>
      </c>
      <c r="D7189" t="str">
        <f>TEXT(Hospital_Emergency_Room_Data[[#This Row],[Patient Admission Date]],"mmm")</f>
        <v>Jan</v>
      </c>
      <c r="E7189">
        <f>YEAR(Hospital_Emergency_Room_Data[[#This Row],[Patient Admission Date]])</f>
        <v>2024</v>
      </c>
      <c r="F7189" s="2">
        <v>0.34930555555555554</v>
      </c>
      <c r="G7189" s="8" t="str">
        <f>TEXT(Hospital_Emergency_Room_Data[[#This Row],[Patient Admission Date]],"dddd")</f>
        <v>Monday</v>
      </c>
      <c r="H7189" t="s">
        <v>9208</v>
      </c>
      <c r="I7189">
        <v>54</v>
      </c>
      <c r="J7189" s="5" t="s">
        <v>9219</v>
      </c>
      <c r="K7189" t="s">
        <v>12</v>
      </c>
      <c r="L7189" t="s">
        <v>13</v>
      </c>
      <c r="M7189" t="s">
        <v>9210</v>
      </c>
      <c r="N7189">
        <v>5</v>
      </c>
      <c r="O7189">
        <v>36</v>
      </c>
      <c r="P7189" t="s">
        <v>9225</v>
      </c>
      <c r="Q7189">
        <v>22</v>
      </c>
      <c r="R7189">
        <v>8</v>
      </c>
      <c r="S7189" t="s">
        <v>9255</v>
      </c>
      <c r="T7189" t="s">
        <v>9264</v>
      </c>
      <c r="U7189" t="s">
        <v>9300</v>
      </c>
      <c r="V7189" t="str" cm="1">
        <f t="array" ref="V7189">_xlfn.IFS(Hospital_Emergency_Room_Data[[#This Row],[Day]]&lt;=10,"Start(1-10)",Hospital_Emergency_Room_Data[[#This Row],[Day]]&lt;=20,"Middle(11-20)",Hospital_Emergency_Room_Data[[#This Row],[Day]]&gt;20,"End(21-30)")</f>
        <v>End(21-30)</v>
      </c>
    </row>
    <row r="7190" spans="1:22">
      <c r="A7190">
        <v>410505126</v>
      </c>
      <c r="B7190" t="s">
        <v>7190</v>
      </c>
      <c r="C7190" s="1">
        <v>45331</v>
      </c>
      <c r="D7190" t="str">
        <f>TEXT(Hospital_Emergency_Room_Data[[#This Row],[Patient Admission Date]],"mmm")</f>
        <v>Feb</v>
      </c>
      <c r="E7190">
        <f>YEAR(Hospital_Emergency_Room_Data[[#This Row],[Patient Admission Date]])</f>
        <v>2024</v>
      </c>
      <c r="F7190" s="2">
        <v>0.59791666666666665</v>
      </c>
      <c r="G7190" s="8" t="str">
        <f>TEXT(Hospital_Emergency_Room_Data[[#This Row],[Patient Admission Date]],"dddd")</f>
        <v>Friday</v>
      </c>
      <c r="H7190" t="s">
        <v>9208</v>
      </c>
      <c r="I7190">
        <v>65</v>
      </c>
      <c r="J7190" s="5" t="s">
        <v>9217</v>
      </c>
      <c r="K7190" t="s">
        <v>12</v>
      </c>
      <c r="L7190" t="s">
        <v>13</v>
      </c>
      <c r="M7190" t="s">
        <v>9210</v>
      </c>
      <c r="N7190">
        <v>5</v>
      </c>
      <c r="O7190">
        <v>25</v>
      </c>
      <c r="P7190" t="s">
        <v>9226</v>
      </c>
      <c r="Q7190">
        <v>9</v>
      </c>
      <c r="R7190">
        <v>14</v>
      </c>
      <c r="S7190" t="s">
        <v>9257</v>
      </c>
      <c r="T7190" t="s">
        <v>9265</v>
      </c>
      <c r="U7190" t="s">
        <v>9282</v>
      </c>
      <c r="V7190" t="str" cm="1">
        <f t="array" ref="V7190">_xlfn.IFS(Hospital_Emergency_Room_Data[[#This Row],[Day]]&lt;=10,"Start(1-10)",Hospital_Emergency_Room_Data[[#This Row],[Day]]&lt;=20,"Middle(11-20)",Hospital_Emergency_Room_Data[[#This Row],[Day]]&gt;20,"End(21-30)")</f>
        <v>Start(1-10)</v>
      </c>
    </row>
    <row r="7191" spans="1:22">
      <c r="A7191">
        <v>200164772</v>
      </c>
      <c r="B7191" t="s">
        <v>7191</v>
      </c>
      <c r="C7191" s="1">
        <v>45399</v>
      </c>
      <c r="D7191" t="str">
        <f>TEXT(Hospital_Emergency_Room_Data[[#This Row],[Patient Admission Date]],"mmm")</f>
        <v>Apr</v>
      </c>
      <c r="E7191">
        <f>YEAR(Hospital_Emergency_Room_Data[[#This Row],[Patient Admission Date]])</f>
        <v>2024</v>
      </c>
      <c r="F7191" s="2">
        <v>0.27013888888888887</v>
      </c>
      <c r="G7191" s="8" t="str">
        <f>TEXT(Hospital_Emergency_Room_Data[[#This Row],[Patient Admission Date]],"dddd")</f>
        <v>Wednesday</v>
      </c>
      <c r="H7191" t="s">
        <v>9208</v>
      </c>
      <c r="I7191">
        <v>78</v>
      </c>
      <c r="J7191" s="5" t="s">
        <v>9222</v>
      </c>
      <c r="K7191" t="s">
        <v>12</v>
      </c>
      <c r="L7191" t="s">
        <v>13</v>
      </c>
      <c r="M7191" t="s">
        <v>9210</v>
      </c>
      <c r="N7191">
        <v>5</v>
      </c>
      <c r="O7191">
        <v>52</v>
      </c>
      <c r="P7191" t="s">
        <v>9225</v>
      </c>
      <c r="Q7191">
        <v>17</v>
      </c>
      <c r="R7191">
        <v>6</v>
      </c>
      <c r="S7191" t="s">
        <v>9255</v>
      </c>
      <c r="T7191" t="s">
        <v>9262</v>
      </c>
      <c r="U7191" t="s">
        <v>9283</v>
      </c>
      <c r="V7191" t="str" cm="1">
        <f t="array" ref="V7191">_xlfn.IFS(Hospital_Emergency_Room_Data[[#This Row],[Day]]&lt;=10,"Start(1-10)",Hospital_Emergency_Room_Data[[#This Row],[Day]]&lt;=20,"Middle(11-20)",Hospital_Emergency_Room_Data[[#This Row],[Day]]&gt;20,"End(21-30)")</f>
        <v>Middle(11-20)</v>
      </c>
    </row>
    <row r="7192" spans="1:22">
      <c r="A7192">
        <v>140550292</v>
      </c>
      <c r="B7192" t="s">
        <v>7192</v>
      </c>
      <c r="C7192" s="1">
        <v>45396</v>
      </c>
      <c r="D7192" t="str">
        <f>TEXT(Hospital_Emergency_Room_Data[[#This Row],[Patient Admission Date]],"mmm")</f>
        <v>Apr</v>
      </c>
      <c r="E7192">
        <f>YEAR(Hospital_Emergency_Room_Data[[#This Row],[Patient Admission Date]])</f>
        <v>2024</v>
      </c>
      <c r="F7192" s="2">
        <v>0.12777777777777777</v>
      </c>
      <c r="G7192" s="8" t="str">
        <f>TEXT(Hospital_Emergency_Room_Data[[#This Row],[Patient Admission Date]],"dddd")</f>
        <v>Sunday</v>
      </c>
      <c r="H7192" t="s">
        <v>9208</v>
      </c>
      <c r="I7192">
        <v>30</v>
      </c>
      <c r="J7192" s="5" t="s">
        <v>9223</v>
      </c>
      <c r="K7192" t="s">
        <v>12</v>
      </c>
      <c r="L7192" t="s">
        <v>13</v>
      </c>
      <c r="M7192" t="s">
        <v>9210</v>
      </c>
      <c r="N7192">
        <v>5</v>
      </c>
      <c r="O7192">
        <v>27</v>
      </c>
      <c r="P7192" t="s">
        <v>9226</v>
      </c>
      <c r="Q7192">
        <v>14</v>
      </c>
      <c r="R7192">
        <v>3</v>
      </c>
      <c r="S7192" t="s">
        <v>9258</v>
      </c>
      <c r="T7192" t="s">
        <v>9265</v>
      </c>
      <c r="U7192" t="s">
        <v>9282</v>
      </c>
      <c r="V7192" t="str" cm="1">
        <f t="array" ref="V7192">_xlfn.IFS(Hospital_Emergency_Room_Data[[#This Row],[Day]]&lt;=10,"Start(1-10)",Hospital_Emergency_Room_Data[[#This Row],[Day]]&lt;=20,"Middle(11-20)",Hospital_Emergency_Room_Data[[#This Row],[Day]]&gt;20,"End(21-30)")</f>
        <v>Middle(11-20)</v>
      </c>
    </row>
    <row r="7193" spans="1:22">
      <c r="A7193">
        <v>210866844</v>
      </c>
      <c r="B7193" t="s">
        <v>7193</v>
      </c>
      <c r="C7193" s="1">
        <v>45501</v>
      </c>
      <c r="D7193" t="str">
        <f>TEXT(Hospital_Emergency_Room_Data[[#This Row],[Patient Admission Date]],"mmm")</f>
        <v>Jul</v>
      </c>
      <c r="E7193">
        <f>YEAR(Hospital_Emergency_Room_Data[[#This Row],[Patient Admission Date]])</f>
        <v>2024</v>
      </c>
      <c r="F7193" s="2">
        <v>0.84375</v>
      </c>
      <c r="G7193" s="8" t="str">
        <f>TEXT(Hospital_Emergency_Room_Data[[#This Row],[Patient Admission Date]],"dddd")</f>
        <v>Sunday</v>
      </c>
      <c r="H7193" t="s">
        <v>9208</v>
      </c>
      <c r="I7193">
        <v>38</v>
      </c>
      <c r="J7193" s="5" t="s">
        <v>9223</v>
      </c>
      <c r="K7193" t="s">
        <v>12</v>
      </c>
      <c r="L7193" t="s">
        <v>13</v>
      </c>
      <c r="M7193" t="s">
        <v>9210</v>
      </c>
      <c r="N7193">
        <v>5</v>
      </c>
      <c r="O7193">
        <v>58</v>
      </c>
      <c r="P7193" t="s">
        <v>9225</v>
      </c>
      <c r="Q7193">
        <v>28</v>
      </c>
      <c r="R7193">
        <v>20</v>
      </c>
      <c r="S7193" t="s">
        <v>9256</v>
      </c>
      <c r="T7193" t="s">
        <v>9264</v>
      </c>
      <c r="U7193" t="s">
        <v>9283</v>
      </c>
      <c r="V7193" t="str" cm="1">
        <f t="array" ref="V7193">_xlfn.IFS(Hospital_Emergency_Room_Data[[#This Row],[Day]]&lt;=10,"Start(1-10)",Hospital_Emergency_Room_Data[[#This Row],[Day]]&lt;=20,"Middle(11-20)",Hospital_Emergency_Room_Data[[#This Row],[Day]]&gt;20,"End(21-30)")</f>
        <v>End(21-30)</v>
      </c>
    </row>
    <row r="7194" spans="1:22">
      <c r="A7194">
        <v>510103956</v>
      </c>
      <c r="B7194" t="s">
        <v>7194</v>
      </c>
      <c r="C7194" s="1">
        <v>45445</v>
      </c>
      <c r="D7194" t="str">
        <f>TEXT(Hospital_Emergency_Room_Data[[#This Row],[Patient Admission Date]],"mmm")</f>
        <v>Jun</v>
      </c>
      <c r="E7194">
        <f>YEAR(Hospital_Emergency_Room_Data[[#This Row],[Patient Admission Date]])</f>
        <v>2024</v>
      </c>
      <c r="F7194" s="2">
        <v>0.75277777777777777</v>
      </c>
      <c r="G7194" s="8" t="str">
        <f>TEXT(Hospital_Emergency_Room_Data[[#This Row],[Patient Admission Date]],"dddd")</f>
        <v>Sunday</v>
      </c>
      <c r="H7194" t="s">
        <v>9208</v>
      </c>
      <c r="I7194">
        <v>35</v>
      </c>
      <c r="J7194" s="5" t="s">
        <v>9223</v>
      </c>
      <c r="K7194" t="s">
        <v>12</v>
      </c>
      <c r="L7194" t="s">
        <v>13</v>
      </c>
      <c r="M7194" t="s">
        <v>9210</v>
      </c>
      <c r="N7194">
        <v>5</v>
      </c>
      <c r="O7194">
        <v>57</v>
      </c>
      <c r="P7194" t="s">
        <v>9225</v>
      </c>
      <c r="Q7194">
        <v>2</v>
      </c>
      <c r="R7194">
        <v>18</v>
      </c>
      <c r="S7194" t="s">
        <v>9256</v>
      </c>
      <c r="T7194" t="s">
        <v>9263</v>
      </c>
      <c r="U7194" t="s">
        <v>9283</v>
      </c>
      <c r="V7194" t="str" cm="1">
        <f t="array" ref="V7194">_xlfn.IFS(Hospital_Emergency_Room_Data[[#This Row],[Day]]&lt;=10,"Start(1-10)",Hospital_Emergency_Room_Data[[#This Row],[Day]]&lt;=20,"Middle(11-20)",Hospital_Emergency_Room_Data[[#This Row],[Day]]&gt;20,"End(21-30)")</f>
        <v>Start(1-10)</v>
      </c>
    </row>
    <row r="7195" spans="1:22">
      <c r="A7195">
        <v>351734682</v>
      </c>
      <c r="B7195" t="s">
        <v>7195</v>
      </c>
      <c r="C7195" s="1">
        <v>45244</v>
      </c>
      <c r="D7195" t="str">
        <f>TEXT(Hospital_Emergency_Room_Data[[#This Row],[Patient Admission Date]],"mmm")</f>
        <v>Nov</v>
      </c>
      <c r="E7195">
        <f>YEAR(Hospital_Emergency_Room_Data[[#This Row],[Patient Admission Date]])</f>
        <v>2023</v>
      </c>
      <c r="F7195" s="2">
        <v>0.52847222222222223</v>
      </c>
      <c r="G7195" s="8" t="str">
        <f>TEXT(Hospital_Emergency_Room_Data[[#This Row],[Patient Admission Date]],"dddd")</f>
        <v>Tuesday</v>
      </c>
      <c r="H7195" t="s">
        <v>9208</v>
      </c>
      <c r="I7195">
        <v>10</v>
      </c>
      <c r="J7195" s="5" t="s">
        <v>9221</v>
      </c>
      <c r="K7195" t="s">
        <v>12</v>
      </c>
      <c r="L7195" t="s">
        <v>13</v>
      </c>
      <c r="M7195" t="s">
        <v>9210</v>
      </c>
      <c r="N7195">
        <v>6</v>
      </c>
      <c r="O7195">
        <v>18</v>
      </c>
      <c r="P7195" t="s">
        <v>9226</v>
      </c>
      <c r="Q7195">
        <v>14</v>
      </c>
      <c r="R7195">
        <v>12</v>
      </c>
      <c r="S7195" t="s">
        <v>9257</v>
      </c>
      <c r="T7195" t="s">
        <v>9265</v>
      </c>
      <c r="U7195" t="s">
        <v>9282</v>
      </c>
      <c r="V7195" t="str" cm="1">
        <f t="array" ref="V7195">_xlfn.IFS(Hospital_Emergency_Room_Data[[#This Row],[Day]]&lt;=10,"Start(1-10)",Hospital_Emergency_Room_Data[[#This Row],[Day]]&lt;=20,"Middle(11-20)",Hospital_Emergency_Room_Data[[#This Row],[Day]]&gt;20,"End(21-30)")</f>
        <v>Middle(11-20)</v>
      </c>
    </row>
    <row r="7196" spans="1:22">
      <c r="A7196">
        <v>304496840</v>
      </c>
      <c r="B7196" t="s">
        <v>7196</v>
      </c>
      <c r="C7196" s="1">
        <v>45447</v>
      </c>
      <c r="D7196" t="str">
        <f>TEXT(Hospital_Emergency_Room_Data[[#This Row],[Patient Admission Date]],"mmm")</f>
        <v>Jun</v>
      </c>
      <c r="E7196">
        <f>YEAR(Hospital_Emergency_Room_Data[[#This Row],[Patient Admission Date]])</f>
        <v>2024</v>
      </c>
      <c r="F7196" s="2">
        <v>0.87986111111111109</v>
      </c>
      <c r="G7196" s="8" t="str">
        <f>TEXT(Hospital_Emergency_Room_Data[[#This Row],[Patient Admission Date]],"dddd")</f>
        <v>Tuesday</v>
      </c>
      <c r="H7196" t="s">
        <v>9208</v>
      </c>
      <c r="I7196">
        <v>20</v>
      </c>
      <c r="J7196" s="5" t="s">
        <v>9220</v>
      </c>
      <c r="K7196" t="s">
        <v>12</v>
      </c>
      <c r="L7196" t="s">
        <v>13</v>
      </c>
      <c r="M7196" t="s">
        <v>9210</v>
      </c>
      <c r="N7196">
        <v>6</v>
      </c>
      <c r="O7196">
        <v>21</v>
      </c>
      <c r="P7196" t="s">
        <v>9226</v>
      </c>
      <c r="Q7196">
        <v>4</v>
      </c>
      <c r="R7196">
        <v>21</v>
      </c>
      <c r="S7196" t="s">
        <v>9256</v>
      </c>
      <c r="T7196" t="s">
        <v>9263</v>
      </c>
      <c r="U7196" t="s">
        <v>9282</v>
      </c>
      <c r="V7196" t="str" cm="1">
        <f t="array" ref="V7196">_xlfn.IFS(Hospital_Emergency_Room_Data[[#This Row],[Day]]&lt;=10,"Start(1-10)",Hospital_Emergency_Room_Data[[#This Row],[Day]]&lt;=20,"Middle(11-20)",Hospital_Emergency_Room_Data[[#This Row],[Day]]&gt;20,"End(21-30)")</f>
        <v>Start(1-10)</v>
      </c>
    </row>
    <row r="7197" spans="1:22">
      <c r="A7197">
        <v>763186760</v>
      </c>
      <c r="B7197" t="s">
        <v>7197</v>
      </c>
      <c r="C7197" s="1">
        <v>45465</v>
      </c>
      <c r="D7197" t="str">
        <f>TEXT(Hospital_Emergency_Room_Data[[#This Row],[Patient Admission Date]],"mmm")</f>
        <v>Jun</v>
      </c>
      <c r="E7197">
        <f>YEAR(Hospital_Emergency_Room_Data[[#This Row],[Patient Admission Date]])</f>
        <v>2024</v>
      </c>
      <c r="F7197" s="2">
        <v>0.42291666666666666</v>
      </c>
      <c r="G7197" s="8" t="str">
        <f>TEXT(Hospital_Emergency_Room_Data[[#This Row],[Patient Admission Date]],"dddd")</f>
        <v>Saturday</v>
      </c>
      <c r="H7197" t="s">
        <v>9208</v>
      </c>
      <c r="I7197">
        <v>43</v>
      </c>
      <c r="J7197" s="5" t="s">
        <v>9223</v>
      </c>
      <c r="K7197" t="s">
        <v>12</v>
      </c>
      <c r="L7197" t="s">
        <v>13</v>
      </c>
      <c r="M7197" t="s">
        <v>9210</v>
      </c>
      <c r="N7197">
        <v>6</v>
      </c>
      <c r="O7197">
        <v>12</v>
      </c>
      <c r="P7197" t="s">
        <v>9226</v>
      </c>
      <c r="Q7197">
        <v>22</v>
      </c>
      <c r="R7197">
        <v>10</v>
      </c>
      <c r="S7197" t="s">
        <v>9255</v>
      </c>
      <c r="T7197" t="s">
        <v>9264</v>
      </c>
      <c r="U7197" t="s">
        <v>9282</v>
      </c>
      <c r="V7197" t="str" cm="1">
        <f t="array" ref="V7197">_xlfn.IFS(Hospital_Emergency_Room_Data[[#This Row],[Day]]&lt;=10,"Start(1-10)",Hospital_Emergency_Room_Data[[#This Row],[Day]]&lt;=20,"Middle(11-20)",Hospital_Emergency_Room_Data[[#This Row],[Day]]&gt;20,"End(21-30)")</f>
        <v>End(21-30)</v>
      </c>
    </row>
    <row r="7198" spans="1:22">
      <c r="A7198">
        <v>426517600</v>
      </c>
      <c r="B7198" t="s">
        <v>7198</v>
      </c>
      <c r="C7198" s="1">
        <v>45503</v>
      </c>
      <c r="D7198" t="str">
        <f>TEXT(Hospital_Emergency_Room_Data[[#This Row],[Patient Admission Date]],"mmm")</f>
        <v>Jul</v>
      </c>
      <c r="E7198">
        <f>YEAR(Hospital_Emergency_Room_Data[[#This Row],[Patient Admission Date]])</f>
        <v>2024</v>
      </c>
      <c r="F7198" s="2">
        <v>0.4201388888888889</v>
      </c>
      <c r="G7198" s="8" t="str">
        <f>TEXT(Hospital_Emergency_Room_Data[[#This Row],[Patient Admission Date]],"dddd")</f>
        <v>Tuesday</v>
      </c>
      <c r="H7198" t="s">
        <v>9208</v>
      </c>
      <c r="I7198">
        <v>37</v>
      </c>
      <c r="J7198" s="5" t="s">
        <v>9223</v>
      </c>
      <c r="K7198" t="s">
        <v>12</v>
      </c>
      <c r="L7198" t="s">
        <v>13</v>
      </c>
      <c r="M7198" t="s">
        <v>9210</v>
      </c>
      <c r="N7198">
        <v>6</v>
      </c>
      <c r="O7198">
        <v>22</v>
      </c>
      <c r="P7198" t="s">
        <v>9226</v>
      </c>
      <c r="Q7198">
        <v>30</v>
      </c>
      <c r="R7198">
        <v>10</v>
      </c>
      <c r="S7198" t="s">
        <v>9255</v>
      </c>
      <c r="T7198" t="s">
        <v>9264</v>
      </c>
      <c r="U7198" t="s">
        <v>9282</v>
      </c>
      <c r="V7198" t="str" cm="1">
        <f t="array" ref="V7198">_xlfn.IFS(Hospital_Emergency_Room_Data[[#This Row],[Day]]&lt;=10,"Start(1-10)",Hospital_Emergency_Room_Data[[#This Row],[Day]]&lt;=20,"Middle(11-20)",Hospital_Emergency_Room_Data[[#This Row],[Day]]&gt;20,"End(21-30)")</f>
        <v>End(21-30)</v>
      </c>
    </row>
    <row r="7199" spans="1:22">
      <c r="A7199">
        <v>140960148</v>
      </c>
      <c r="B7199" t="s">
        <v>7199</v>
      </c>
      <c r="C7199" s="1">
        <v>45185</v>
      </c>
      <c r="D7199" t="str">
        <f>TEXT(Hospital_Emergency_Room_Data[[#This Row],[Patient Admission Date]],"mmm")</f>
        <v>Sep</v>
      </c>
      <c r="E7199">
        <f>YEAR(Hospital_Emergency_Room_Data[[#This Row],[Patient Admission Date]])</f>
        <v>2023</v>
      </c>
      <c r="F7199" s="2">
        <v>0.39027777777777778</v>
      </c>
      <c r="G7199" s="8" t="str">
        <f>TEXT(Hospital_Emergency_Room_Data[[#This Row],[Patient Admission Date]],"dddd")</f>
        <v>Saturday</v>
      </c>
      <c r="H7199" t="s">
        <v>9208</v>
      </c>
      <c r="I7199">
        <v>9</v>
      </c>
      <c r="J7199" s="5" t="s">
        <v>9221</v>
      </c>
      <c r="K7199" t="s">
        <v>12</v>
      </c>
      <c r="L7199" t="s">
        <v>13</v>
      </c>
      <c r="M7199" t="s">
        <v>9210</v>
      </c>
      <c r="N7199">
        <v>8</v>
      </c>
      <c r="O7199">
        <v>42</v>
      </c>
      <c r="P7199" t="s">
        <v>9225</v>
      </c>
      <c r="Q7199">
        <v>16</v>
      </c>
      <c r="R7199">
        <v>9</v>
      </c>
      <c r="S7199" t="s">
        <v>9255</v>
      </c>
      <c r="T7199" t="s">
        <v>9262</v>
      </c>
      <c r="U7199" t="s">
        <v>9300</v>
      </c>
      <c r="V7199" t="str" cm="1">
        <f t="array" ref="V7199">_xlfn.IFS(Hospital_Emergency_Room_Data[[#This Row],[Day]]&lt;=10,"Start(1-10)",Hospital_Emergency_Room_Data[[#This Row],[Day]]&lt;=20,"Middle(11-20)",Hospital_Emergency_Room_Data[[#This Row],[Day]]&gt;20,"End(21-30)")</f>
        <v>Middle(11-20)</v>
      </c>
    </row>
    <row r="7200" spans="1:22">
      <c r="A7200">
        <v>508689988</v>
      </c>
      <c r="B7200" t="s">
        <v>7200</v>
      </c>
      <c r="C7200" s="1">
        <v>45370</v>
      </c>
      <c r="D7200" t="str">
        <f>TEXT(Hospital_Emergency_Room_Data[[#This Row],[Patient Admission Date]],"mmm")</f>
        <v>Mar</v>
      </c>
      <c r="E7200">
        <f>YEAR(Hospital_Emergency_Room_Data[[#This Row],[Patient Admission Date]])</f>
        <v>2024</v>
      </c>
      <c r="F7200" s="2">
        <v>0.43055555555555558</v>
      </c>
      <c r="G7200" s="8" t="str">
        <f>TEXT(Hospital_Emergency_Room_Data[[#This Row],[Patient Admission Date]],"dddd")</f>
        <v>Tuesday</v>
      </c>
      <c r="H7200" t="s">
        <v>9208</v>
      </c>
      <c r="I7200">
        <v>8</v>
      </c>
      <c r="J7200" s="5" t="s">
        <v>9221</v>
      </c>
      <c r="K7200" t="s">
        <v>12</v>
      </c>
      <c r="L7200" t="s">
        <v>13</v>
      </c>
      <c r="M7200" t="s">
        <v>9210</v>
      </c>
      <c r="N7200">
        <v>9</v>
      </c>
      <c r="O7200">
        <v>36</v>
      </c>
      <c r="P7200" t="s">
        <v>9225</v>
      </c>
      <c r="Q7200">
        <v>19</v>
      </c>
      <c r="R7200">
        <v>10</v>
      </c>
      <c r="S7200" t="s">
        <v>9255</v>
      </c>
      <c r="T7200" t="s">
        <v>9262</v>
      </c>
      <c r="U7200" t="s">
        <v>9300</v>
      </c>
      <c r="V7200" t="str" cm="1">
        <f t="array" ref="V7200">_xlfn.IFS(Hospital_Emergency_Room_Data[[#This Row],[Day]]&lt;=10,"Start(1-10)",Hospital_Emergency_Room_Data[[#This Row],[Day]]&lt;=20,"Middle(11-20)",Hospital_Emergency_Room_Data[[#This Row],[Day]]&gt;20,"End(21-30)")</f>
        <v>Middle(11-20)</v>
      </c>
    </row>
    <row r="7201" spans="1:22">
      <c r="A7201">
        <v>299745940</v>
      </c>
      <c r="B7201" t="s">
        <v>7201</v>
      </c>
      <c r="C7201" s="1">
        <v>45220</v>
      </c>
      <c r="D7201" t="str">
        <f>TEXT(Hospital_Emergency_Room_Data[[#This Row],[Patient Admission Date]],"mmm")</f>
        <v>Oct</v>
      </c>
      <c r="E7201">
        <f>YEAR(Hospital_Emergency_Room_Data[[#This Row],[Patient Admission Date]])</f>
        <v>2023</v>
      </c>
      <c r="F7201" s="2">
        <v>0.18055555555555555</v>
      </c>
      <c r="G7201" s="8" t="str">
        <f>TEXT(Hospital_Emergency_Room_Data[[#This Row],[Patient Admission Date]],"dddd")</f>
        <v>Saturday</v>
      </c>
      <c r="H7201" t="s">
        <v>9208</v>
      </c>
      <c r="I7201">
        <v>46</v>
      </c>
      <c r="J7201" s="5" t="s">
        <v>9219</v>
      </c>
      <c r="K7201" t="s">
        <v>12</v>
      </c>
      <c r="L7201" t="s">
        <v>13</v>
      </c>
      <c r="M7201" t="s">
        <v>9210</v>
      </c>
      <c r="N7201">
        <v>9</v>
      </c>
      <c r="O7201">
        <v>17</v>
      </c>
      <c r="P7201" t="s">
        <v>9226</v>
      </c>
      <c r="Q7201">
        <v>21</v>
      </c>
      <c r="R7201">
        <v>4</v>
      </c>
      <c r="S7201" t="s">
        <v>9258</v>
      </c>
      <c r="T7201" t="s">
        <v>9262</v>
      </c>
      <c r="U7201" t="s">
        <v>9282</v>
      </c>
      <c r="V7201" t="str" cm="1">
        <f t="array" ref="V7201">_xlfn.IFS(Hospital_Emergency_Room_Data[[#This Row],[Day]]&lt;=10,"Start(1-10)",Hospital_Emergency_Room_Data[[#This Row],[Day]]&lt;=20,"Middle(11-20)",Hospital_Emergency_Room_Data[[#This Row],[Day]]&gt;20,"End(21-30)")</f>
        <v>End(21-30)</v>
      </c>
    </row>
    <row r="7202" spans="1:22">
      <c r="A7202">
        <v>712854431</v>
      </c>
      <c r="B7202" t="s">
        <v>7202</v>
      </c>
      <c r="C7202" s="1">
        <v>45159</v>
      </c>
      <c r="D7202" t="str">
        <f>TEXT(Hospital_Emergency_Room_Data[[#This Row],[Patient Admission Date]],"mmm")</f>
        <v>Aug</v>
      </c>
      <c r="E7202">
        <f>YEAR(Hospital_Emergency_Room_Data[[#This Row],[Patient Admission Date]])</f>
        <v>2023</v>
      </c>
      <c r="F7202" s="2">
        <v>0.19930555555555557</v>
      </c>
      <c r="G7202" s="8" t="str">
        <f>TEXT(Hospital_Emergency_Room_Data[[#This Row],[Patient Admission Date]],"dddd")</f>
        <v>Monday</v>
      </c>
      <c r="H7202" t="s">
        <v>9208</v>
      </c>
      <c r="I7202">
        <v>35</v>
      </c>
      <c r="J7202" s="5" t="s">
        <v>9223</v>
      </c>
      <c r="K7202" t="s">
        <v>12</v>
      </c>
      <c r="L7202" t="s">
        <v>13</v>
      </c>
      <c r="M7202" t="s">
        <v>9210</v>
      </c>
      <c r="N7202">
        <v>9</v>
      </c>
      <c r="O7202">
        <v>35</v>
      </c>
      <c r="P7202" t="s">
        <v>9225</v>
      </c>
      <c r="Q7202">
        <v>21</v>
      </c>
      <c r="R7202">
        <v>4</v>
      </c>
      <c r="S7202" t="s">
        <v>9258</v>
      </c>
      <c r="T7202" t="s">
        <v>9262</v>
      </c>
      <c r="U7202" t="s">
        <v>9300</v>
      </c>
      <c r="V7202" t="str" cm="1">
        <f t="array" ref="V7202">_xlfn.IFS(Hospital_Emergency_Room_Data[[#This Row],[Day]]&lt;=10,"Start(1-10)",Hospital_Emergency_Room_Data[[#This Row],[Day]]&lt;=20,"Middle(11-20)",Hospital_Emergency_Room_Data[[#This Row],[Day]]&gt;20,"End(21-30)")</f>
        <v>End(21-30)</v>
      </c>
    </row>
    <row r="7203" spans="1:22">
      <c r="A7203">
        <v>204166516</v>
      </c>
      <c r="B7203" t="s">
        <v>7203</v>
      </c>
      <c r="C7203" s="1">
        <v>45350</v>
      </c>
      <c r="D7203" t="str">
        <f>TEXT(Hospital_Emergency_Room_Data[[#This Row],[Patient Admission Date]],"mmm")</f>
        <v>Feb</v>
      </c>
      <c r="E7203">
        <f>YEAR(Hospital_Emergency_Room_Data[[#This Row],[Patient Admission Date]])</f>
        <v>2024</v>
      </c>
      <c r="F7203" s="2">
        <v>4.3055555555555555E-2</v>
      </c>
      <c r="G7203" s="8" t="str">
        <f>TEXT(Hospital_Emergency_Room_Data[[#This Row],[Patient Admission Date]],"dddd")</f>
        <v>Wednesday</v>
      </c>
      <c r="H7203" t="s">
        <v>9208</v>
      </c>
      <c r="I7203">
        <v>37</v>
      </c>
      <c r="J7203" s="5" t="s">
        <v>9223</v>
      </c>
      <c r="K7203" t="s">
        <v>12</v>
      </c>
      <c r="L7203" t="s">
        <v>13</v>
      </c>
      <c r="M7203" t="s">
        <v>9210</v>
      </c>
      <c r="N7203">
        <v>10</v>
      </c>
      <c r="O7203">
        <v>15</v>
      </c>
      <c r="P7203" t="s">
        <v>9226</v>
      </c>
      <c r="Q7203">
        <v>28</v>
      </c>
      <c r="R7203">
        <v>1</v>
      </c>
      <c r="S7203" t="s">
        <v>9258</v>
      </c>
      <c r="T7203" t="s">
        <v>9264</v>
      </c>
      <c r="U7203" t="s">
        <v>9282</v>
      </c>
      <c r="V7203" t="str" cm="1">
        <f t="array" ref="V7203">_xlfn.IFS(Hospital_Emergency_Room_Data[[#This Row],[Day]]&lt;=10,"Start(1-10)",Hospital_Emergency_Room_Data[[#This Row],[Day]]&lt;=20,"Middle(11-20)",Hospital_Emergency_Room_Data[[#This Row],[Day]]&gt;20,"End(21-30)")</f>
        <v>End(21-30)</v>
      </c>
    </row>
    <row r="7204" spans="1:22">
      <c r="A7204">
        <v>488569052</v>
      </c>
      <c r="B7204" t="s">
        <v>7204</v>
      </c>
      <c r="C7204" s="1">
        <v>45339</v>
      </c>
      <c r="D7204" t="str">
        <f>TEXT(Hospital_Emergency_Room_Data[[#This Row],[Patient Admission Date]],"mmm")</f>
        <v>Feb</v>
      </c>
      <c r="E7204">
        <f>YEAR(Hospital_Emergency_Room_Data[[#This Row],[Patient Admission Date]])</f>
        <v>2024</v>
      </c>
      <c r="F7204" s="2">
        <v>0.98472222222222228</v>
      </c>
      <c r="G7204" s="8" t="str">
        <f>TEXT(Hospital_Emergency_Room_Data[[#This Row],[Patient Admission Date]],"dddd")</f>
        <v>Saturday</v>
      </c>
      <c r="H7204" t="s">
        <v>9208</v>
      </c>
      <c r="I7204">
        <v>41</v>
      </c>
      <c r="J7204" s="5" t="s">
        <v>9223</v>
      </c>
      <c r="K7204" t="s">
        <v>12</v>
      </c>
      <c r="L7204" t="s">
        <v>50</v>
      </c>
      <c r="M7204" t="s">
        <v>9210</v>
      </c>
      <c r="O7204">
        <v>23</v>
      </c>
      <c r="P7204" t="s">
        <v>9226</v>
      </c>
      <c r="Q7204">
        <v>17</v>
      </c>
      <c r="R7204">
        <v>23</v>
      </c>
      <c r="S7204" t="s">
        <v>9256</v>
      </c>
      <c r="T7204" t="s">
        <v>9262</v>
      </c>
      <c r="U7204" t="s">
        <v>9282</v>
      </c>
      <c r="V7204" t="str" cm="1">
        <f t="array" ref="V7204">_xlfn.IFS(Hospital_Emergency_Room_Data[[#This Row],[Day]]&lt;=10,"Start(1-10)",Hospital_Emergency_Room_Data[[#This Row],[Day]]&lt;=20,"Middle(11-20)",Hospital_Emergency_Room_Data[[#This Row],[Day]]&gt;20,"End(21-30)")</f>
        <v>Middle(11-20)</v>
      </c>
    </row>
    <row r="7205" spans="1:22">
      <c r="A7205">
        <v>649232850</v>
      </c>
      <c r="B7205" t="s">
        <v>7205</v>
      </c>
      <c r="C7205" s="1">
        <v>45427</v>
      </c>
      <c r="D7205" t="str">
        <f>TEXT(Hospital_Emergency_Room_Data[[#This Row],[Patient Admission Date]],"mmm")</f>
        <v>May</v>
      </c>
      <c r="E7205">
        <f>YEAR(Hospital_Emergency_Room_Data[[#This Row],[Patient Admission Date]])</f>
        <v>2024</v>
      </c>
      <c r="F7205" s="2">
        <v>0.41458333333333336</v>
      </c>
      <c r="G7205" s="8" t="str">
        <f>TEXT(Hospital_Emergency_Room_Data[[#This Row],[Patient Admission Date]],"dddd")</f>
        <v>Wednesday</v>
      </c>
      <c r="H7205" t="s">
        <v>9208</v>
      </c>
      <c r="I7205">
        <v>32</v>
      </c>
      <c r="J7205" s="5" t="s">
        <v>9223</v>
      </c>
      <c r="K7205" t="s">
        <v>12</v>
      </c>
      <c r="L7205" t="s">
        <v>50</v>
      </c>
      <c r="M7205" t="s">
        <v>9210</v>
      </c>
      <c r="O7205">
        <v>44</v>
      </c>
      <c r="P7205" t="s">
        <v>9225</v>
      </c>
      <c r="Q7205">
        <v>15</v>
      </c>
      <c r="R7205">
        <v>9</v>
      </c>
      <c r="S7205" t="s">
        <v>9255</v>
      </c>
      <c r="T7205" t="s">
        <v>9262</v>
      </c>
      <c r="U7205" t="s">
        <v>9300</v>
      </c>
      <c r="V7205" t="str" cm="1">
        <f t="array" ref="V7205">_xlfn.IFS(Hospital_Emergency_Room_Data[[#This Row],[Day]]&lt;=10,"Start(1-10)",Hospital_Emergency_Room_Data[[#This Row],[Day]]&lt;=20,"Middle(11-20)",Hospital_Emergency_Room_Data[[#This Row],[Day]]&gt;20,"End(21-30)")</f>
        <v>Middle(11-20)</v>
      </c>
    </row>
    <row r="7206" spans="1:22">
      <c r="A7206">
        <v>591350584</v>
      </c>
      <c r="B7206" t="s">
        <v>7206</v>
      </c>
      <c r="C7206" s="1">
        <v>45586</v>
      </c>
      <c r="D7206" t="str">
        <f>TEXT(Hospital_Emergency_Room_Data[[#This Row],[Patient Admission Date]],"mmm")</f>
        <v>Oct</v>
      </c>
      <c r="E7206">
        <f>YEAR(Hospital_Emergency_Room_Data[[#This Row],[Patient Admission Date]])</f>
        <v>2024</v>
      </c>
      <c r="F7206" s="2">
        <v>0.8666666666666667</v>
      </c>
      <c r="G7206" s="8" t="str">
        <f>TEXT(Hospital_Emergency_Room_Data[[#This Row],[Patient Admission Date]],"dddd")</f>
        <v>Monday</v>
      </c>
      <c r="H7206" t="s">
        <v>9208</v>
      </c>
      <c r="I7206">
        <v>22</v>
      </c>
      <c r="J7206" s="5" t="s">
        <v>9220</v>
      </c>
      <c r="K7206" t="s">
        <v>12</v>
      </c>
      <c r="L7206" t="s">
        <v>50</v>
      </c>
      <c r="M7206" t="s">
        <v>9210</v>
      </c>
      <c r="O7206">
        <v>42</v>
      </c>
      <c r="P7206" t="s">
        <v>9225</v>
      </c>
      <c r="Q7206">
        <v>21</v>
      </c>
      <c r="R7206">
        <v>20</v>
      </c>
      <c r="S7206" t="s">
        <v>9256</v>
      </c>
      <c r="T7206" t="s">
        <v>9262</v>
      </c>
      <c r="U7206" t="s">
        <v>9300</v>
      </c>
      <c r="V7206" t="str" cm="1">
        <f t="array" ref="V7206">_xlfn.IFS(Hospital_Emergency_Room_Data[[#This Row],[Day]]&lt;=10,"Start(1-10)",Hospital_Emergency_Room_Data[[#This Row],[Day]]&lt;=20,"Middle(11-20)",Hospital_Emergency_Room_Data[[#This Row],[Day]]&gt;20,"End(21-30)")</f>
        <v>End(21-30)</v>
      </c>
    </row>
    <row r="7207" spans="1:22">
      <c r="A7207">
        <v>783047667</v>
      </c>
      <c r="B7207" t="s">
        <v>7207</v>
      </c>
      <c r="C7207" s="1">
        <v>45489</v>
      </c>
      <c r="D7207" t="str">
        <f>TEXT(Hospital_Emergency_Room_Data[[#This Row],[Patient Admission Date]],"mmm")</f>
        <v>Jul</v>
      </c>
      <c r="E7207">
        <f>YEAR(Hospital_Emergency_Room_Data[[#This Row],[Patient Admission Date]])</f>
        <v>2024</v>
      </c>
      <c r="F7207" s="2">
        <v>0.44722222222222224</v>
      </c>
      <c r="G7207" s="8" t="str">
        <f>TEXT(Hospital_Emergency_Room_Data[[#This Row],[Patient Admission Date]],"dddd")</f>
        <v>Tuesday</v>
      </c>
      <c r="H7207" t="s">
        <v>9208</v>
      </c>
      <c r="I7207">
        <v>70</v>
      </c>
      <c r="J7207" s="5" t="s">
        <v>9222</v>
      </c>
      <c r="K7207" t="s">
        <v>12</v>
      </c>
      <c r="L7207" t="s">
        <v>50</v>
      </c>
      <c r="M7207" t="s">
        <v>9210</v>
      </c>
      <c r="O7207">
        <v>10</v>
      </c>
      <c r="P7207" t="s">
        <v>9226</v>
      </c>
      <c r="Q7207">
        <v>16</v>
      </c>
      <c r="R7207">
        <v>10</v>
      </c>
      <c r="S7207" t="s">
        <v>9255</v>
      </c>
      <c r="T7207" t="s">
        <v>9262</v>
      </c>
      <c r="U7207" t="s">
        <v>9282</v>
      </c>
      <c r="V7207" t="str" cm="1">
        <f t="array" ref="V7207">_xlfn.IFS(Hospital_Emergency_Room_Data[[#This Row],[Day]]&lt;=10,"Start(1-10)",Hospital_Emergency_Room_Data[[#This Row],[Day]]&lt;=20,"Middle(11-20)",Hospital_Emergency_Room_Data[[#This Row],[Day]]&gt;20,"End(21-30)")</f>
        <v>Middle(11-20)</v>
      </c>
    </row>
    <row r="7208" spans="1:22">
      <c r="A7208">
        <v>266274585</v>
      </c>
      <c r="B7208" t="s">
        <v>7208</v>
      </c>
      <c r="C7208" s="1">
        <v>45350</v>
      </c>
      <c r="D7208" t="str">
        <f>TEXT(Hospital_Emergency_Room_Data[[#This Row],[Patient Admission Date]],"mmm")</f>
        <v>Feb</v>
      </c>
      <c r="E7208">
        <f>YEAR(Hospital_Emergency_Room_Data[[#This Row],[Patient Admission Date]])</f>
        <v>2024</v>
      </c>
      <c r="F7208" s="2">
        <v>0.88472222222222219</v>
      </c>
      <c r="G7208" s="8" t="str">
        <f>TEXT(Hospital_Emergency_Room_Data[[#This Row],[Patient Admission Date]],"dddd")</f>
        <v>Wednesday</v>
      </c>
      <c r="H7208" t="s">
        <v>9208</v>
      </c>
      <c r="I7208">
        <v>8</v>
      </c>
      <c r="J7208" s="5" t="s">
        <v>9221</v>
      </c>
      <c r="K7208" t="s">
        <v>12</v>
      </c>
      <c r="L7208" t="s">
        <v>50</v>
      </c>
      <c r="M7208" t="s">
        <v>9210</v>
      </c>
      <c r="O7208">
        <v>31</v>
      </c>
      <c r="P7208" t="s">
        <v>9225</v>
      </c>
      <c r="Q7208">
        <v>28</v>
      </c>
      <c r="R7208">
        <v>21</v>
      </c>
      <c r="S7208" t="s">
        <v>9256</v>
      </c>
      <c r="T7208" t="s">
        <v>9264</v>
      </c>
      <c r="U7208" t="s">
        <v>9300</v>
      </c>
      <c r="V7208" t="str" cm="1">
        <f t="array" ref="V7208">_xlfn.IFS(Hospital_Emergency_Room_Data[[#This Row],[Day]]&lt;=10,"Start(1-10)",Hospital_Emergency_Room_Data[[#This Row],[Day]]&lt;=20,"Middle(11-20)",Hospital_Emergency_Room_Data[[#This Row],[Day]]&gt;20,"End(21-30)")</f>
        <v>End(21-30)</v>
      </c>
    </row>
    <row r="7209" spans="1:22">
      <c r="A7209">
        <v>612194053</v>
      </c>
      <c r="B7209" t="s">
        <v>7209</v>
      </c>
      <c r="C7209" s="1">
        <v>45287</v>
      </c>
      <c r="D7209" t="str">
        <f>TEXT(Hospital_Emergency_Room_Data[[#This Row],[Patient Admission Date]],"mmm")</f>
        <v>Dec</v>
      </c>
      <c r="E7209">
        <f>YEAR(Hospital_Emergency_Room_Data[[#This Row],[Patient Admission Date]])</f>
        <v>2023</v>
      </c>
      <c r="F7209" s="2">
        <v>0.96875</v>
      </c>
      <c r="G7209" s="8" t="str">
        <f>TEXT(Hospital_Emergency_Room_Data[[#This Row],[Patient Admission Date]],"dddd")</f>
        <v>Wednesday</v>
      </c>
      <c r="H7209" t="s">
        <v>9208</v>
      </c>
      <c r="I7209">
        <v>47</v>
      </c>
      <c r="J7209" s="5" t="s">
        <v>9219</v>
      </c>
      <c r="K7209" t="s">
        <v>12</v>
      </c>
      <c r="L7209" t="s">
        <v>50</v>
      </c>
      <c r="M7209" t="s">
        <v>9210</v>
      </c>
      <c r="O7209">
        <v>50</v>
      </c>
      <c r="P7209" t="s">
        <v>9225</v>
      </c>
      <c r="Q7209">
        <v>27</v>
      </c>
      <c r="R7209">
        <v>23</v>
      </c>
      <c r="S7209" t="s">
        <v>9256</v>
      </c>
      <c r="T7209" t="s">
        <v>9264</v>
      </c>
      <c r="U7209" t="s">
        <v>9283</v>
      </c>
      <c r="V7209" t="str" cm="1">
        <f t="array" ref="V7209">_xlfn.IFS(Hospital_Emergency_Room_Data[[#This Row],[Day]]&lt;=10,"Start(1-10)",Hospital_Emergency_Room_Data[[#This Row],[Day]]&lt;=20,"Middle(11-20)",Hospital_Emergency_Room_Data[[#This Row],[Day]]&gt;20,"End(21-30)")</f>
        <v>End(21-30)</v>
      </c>
    </row>
    <row r="7210" spans="1:22">
      <c r="A7210">
        <v>362316050</v>
      </c>
      <c r="B7210" t="s">
        <v>7210</v>
      </c>
      <c r="C7210" s="1">
        <v>45024</v>
      </c>
      <c r="D7210" t="str">
        <f>TEXT(Hospital_Emergency_Room_Data[[#This Row],[Patient Admission Date]],"mmm")</f>
        <v>Apr</v>
      </c>
      <c r="E7210">
        <f>YEAR(Hospital_Emergency_Room_Data[[#This Row],[Patient Admission Date]])</f>
        <v>2023</v>
      </c>
      <c r="F7210" s="2">
        <v>0.15763888888888888</v>
      </c>
      <c r="G7210" s="8" t="str">
        <f>TEXT(Hospital_Emergency_Room_Data[[#This Row],[Patient Admission Date]],"dddd")</f>
        <v>Saturday</v>
      </c>
      <c r="H7210" t="s">
        <v>9208</v>
      </c>
      <c r="I7210">
        <v>69</v>
      </c>
      <c r="J7210" s="5" t="s">
        <v>9217</v>
      </c>
      <c r="K7210" t="s">
        <v>12</v>
      </c>
      <c r="L7210" t="s">
        <v>50</v>
      </c>
      <c r="M7210" t="s">
        <v>9210</v>
      </c>
      <c r="O7210">
        <v>24</v>
      </c>
      <c r="P7210" t="s">
        <v>9226</v>
      </c>
      <c r="Q7210">
        <v>8</v>
      </c>
      <c r="R7210">
        <v>3</v>
      </c>
      <c r="S7210" t="s">
        <v>9258</v>
      </c>
      <c r="T7210" t="s">
        <v>9265</v>
      </c>
      <c r="U7210" t="s">
        <v>9282</v>
      </c>
      <c r="V7210" t="str" cm="1">
        <f t="array" ref="V7210">_xlfn.IFS(Hospital_Emergency_Room_Data[[#This Row],[Day]]&lt;=10,"Start(1-10)",Hospital_Emergency_Room_Data[[#This Row],[Day]]&lt;=20,"Middle(11-20)",Hospital_Emergency_Room_Data[[#This Row],[Day]]&gt;20,"End(21-30)")</f>
        <v>Start(1-10)</v>
      </c>
    </row>
    <row r="7211" spans="1:22">
      <c r="A7211">
        <v>275155173</v>
      </c>
      <c r="B7211" t="s">
        <v>7211</v>
      </c>
      <c r="C7211" s="1">
        <v>45245</v>
      </c>
      <c r="D7211" t="str">
        <f>TEXT(Hospital_Emergency_Room_Data[[#This Row],[Patient Admission Date]],"mmm")</f>
        <v>Nov</v>
      </c>
      <c r="E7211">
        <f>YEAR(Hospital_Emergency_Room_Data[[#This Row],[Patient Admission Date]])</f>
        <v>2023</v>
      </c>
      <c r="F7211" s="2">
        <v>0.93888888888888888</v>
      </c>
      <c r="G7211" s="8" t="str">
        <f>TEXT(Hospital_Emergency_Room_Data[[#This Row],[Patient Admission Date]],"dddd")</f>
        <v>Wednesday</v>
      </c>
      <c r="H7211" t="s">
        <v>9208</v>
      </c>
      <c r="I7211">
        <v>45</v>
      </c>
      <c r="J7211" s="5" t="s">
        <v>9219</v>
      </c>
      <c r="K7211" t="s">
        <v>12</v>
      </c>
      <c r="L7211" t="s">
        <v>50</v>
      </c>
      <c r="M7211" t="s">
        <v>9210</v>
      </c>
      <c r="N7211">
        <v>0</v>
      </c>
      <c r="O7211">
        <v>17</v>
      </c>
      <c r="P7211" t="s">
        <v>9226</v>
      </c>
      <c r="Q7211">
        <v>15</v>
      </c>
      <c r="R7211">
        <v>22</v>
      </c>
      <c r="S7211" t="s">
        <v>9256</v>
      </c>
      <c r="T7211" t="s">
        <v>9262</v>
      </c>
      <c r="U7211" t="s">
        <v>9282</v>
      </c>
      <c r="V7211" t="str" cm="1">
        <f t="array" ref="V7211">_xlfn.IFS(Hospital_Emergency_Room_Data[[#This Row],[Day]]&lt;=10,"Start(1-10)",Hospital_Emergency_Room_Data[[#This Row],[Day]]&lt;=20,"Middle(11-20)",Hospital_Emergency_Room_Data[[#This Row],[Day]]&gt;20,"End(21-30)")</f>
        <v>Middle(11-20)</v>
      </c>
    </row>
    <row r="7212" spans="1:22">
      <c r="A7212">
        <v>282164480</v>
      </c>
      <c r="B7212" t="s">
        <v>7212</v>
      </c>
      <c r="C7212" s="1">
        <v>45093</v>
      </c>
      <c r="D7212" t="str">
        <f>TEXT(Hospital_Emergency_Room_Data[[#This Row],[Patient Admission Date]],"mmm")</f>
        <v>Jun</v>
      </c>
      <c r="E7212">
        <f>YEAR(Hospital_Emergency_Room_Data[[#This Row],[Patient Admission Date]])</f>
        <v>2023</v>
      </c>
      <c r="F7212" s="2">
        <v>0.4826388888888889</v>
      </c>
      <c r="G7212" s="8" t="str">
        <f>TEXT(Hospital_Emergency_Room_Data[[#This Row],[Patient Admission Date]],"dddd")</f>
        <v>Friday</v>
      </c>
      <c r="H7212" t="s">
        <v>9208</v>
      </c>
      <c r="I7212">
        <v>22</v>
      </c>
      <c r="J7212" s="5" t="s">
        <v>9220</v>
      </c>
      <c r="K7212" t="s">
        <v>12</v>
      </c>
      <c r="L7212" t="s">
        <v>50</v>
      </c>
      <c r="M7212" t="s">
        <v>9210</v>
      </c>
      <c r="N7212">
        <v>1</v>
      </c>
      <c r="O7212">
        <v>53</v>
      </c>
      <c r="P7212" t="s">
        <v>9225</v>
      </c>
      <c r="Q7212">
        <v>16</v>
      </c>
      <c r="R7212">
        <v>11</v>
      </c>
      <c r="S7212" t="s">
        <v>9255</v>
      </c>
      <c r="T7212" t="s">
        <v>9262</v>
      </c>
      <c r="U7212" t="s">
        <v>9283</v>
      </c>
      <c r="V7212" t="str" cm="1">
        <f t="array" ref="V7212">_xlfn.IFS(Hospital_Emergency_Room_Data[[#This Row],[Day]]&lt;=10,"Start(1-10)",Hospital_Emergency_Room_Data[[#This Row],[Day]]&lt;=20,"Middle(11-20)",Hospital_Emergency_Room_Data[[#This Row],[Day]]&gt;20,"End(21-30)")</f>
        <v>Middle(11-20)</v>
      </c>
    </row>
    <row r="7213" spans="1:22">
      <c r="A7213">
        <v>886779729</v>
      </c>
      <c r="B7213" t="s">
        <v>7213</v>
      </c>
      <c r="C7213" s="1">
        <v>45488</v>
      </c>
      <c r="D7213" t="str">
        <f>TEXT(Hospital_Emergency_Room_Data[[#This Row],[Patient Admission Date]],"mmm")</f>
        <v>Jul</v>
      </c>
      <c r="E7213">
        <f>YEAR(Hospital_Emergency_Room_Data[[#This Row],[Patient Admission Date]])</f>
        <v>2024</v>
      </c>
      <c r="F7213" s="2">
        <v>0.35347222222222224</v>
      </c>
      <c r="G7213" s="8" t="str">
        <f>TEXT(Hospital_Emergency_Room_Data[[#This Row],[Patient Admission Date]],"dddd")</f>
        <v>Monday</v>
      </c>
      <c r="H7213" t="s">
        <v>9208</v>
      </c>
      <c r="I7213">
        <v>54</v>
      </c>
      <c r="J7213" s="5" t="s">
        <v>9219</v>
      </c>
      <c r="K7213" t="s">
        <v>12</v>
      </c>
      <c r="L7213" t="s">
        <v>9281</v>
      </c>
      <c r="M7213" t="s">
        <v>9210</v>
      </c>
      <c r="O7213">
        <v>17</v>
      </c>
      <c r="P7213" t="s">
        <v>9226</v>
      </c>
      <c r="Q7213">
        <v>15</v>
      </c>
      <c r="R7213">
        <v>8</v>
      </c>
      <c r="S7213" t="s">
        <v>9255</v>
      </c>
      <c r="T7213" t="s">
        <v>9262</v>
      </c>
      <c r="U7213" t="s">
        <v>9282</v>
      </c>
      <c r="V7213" t="str" cm="1">
        <f t="array" ref="V7213">_xlfn.IFS(Hospital_Emergency_Room_Data[[#This Row],[Day]]&lt;=10,"Start(1-10)",Hospital_Emergency_Room_Data[[#This Row],[Day]]&lt;=20,"Middle(11-20)",Hospital_Emergency_Room_Data[[#This Row],[Day]]&gt;20,"End(21-30)")</f>
        <v>Middle(11-20)</v>
      </c>
    </row>
    <row r="7214" spans="1:22">
      <c r="A7214">
        <v>413633325</v>
      </c>
      <c r="B7214" t="s">
        <v>7214</v>
      </c>
      <c r="C7214" s="1">
        <v>45527</v>
      </c>
      <c r="D7214" t="str">
        <f>TEXT(Hospital_Emergency_Room_Data[[#This Row],[Patient Admission Date]],"mmm")</f>
        <v>Aug</v>
      </c>
      <c r="E7214">
        <f>YEAR(Hospital_Emergency_Room_Data[[#This Row],[Patient Admission Date]])</f>
        <v>2024</v>
      </c>
      <c r="F7214" s="2">
        <v>0.13819444444444445</v>
      </c>
      <c r="G7214" s="8" t="str">
        <f>TEXT(Hospital_Emergency_Room_Data[[#This Row],[Patient Admission Date]],"dddd")</f>
        <v>Friday</v>
      </c>
      <c r="H7214" t="s">
        <v>9208</v>
      </c>
      <c r="I7214">
        <v>32</v>
      </c>
      <c r="J7214" s="5" t="s">
        <v>9223</v>
      </c>
      <c r="K7214" t="s">
        <v>12</v>
      </c>
      <c r="L7214" t="s">
        <v>9281</v>
      </c>
      <c r="M7214" t="s">
        <v>9210</v>
      </c>
      <c r="O7214">
        <v>37</v>
      </c>
      <c r="P7214" t="s">
        <v>9225</v>
      </c>
      <c r="Q7214">
        <v>23</v>
      </c>
      <c r="R7214">
        <v>3</v>
      </c>
      <c r="S7214" t="s">
        <v>9258</v>
      </c>
      <c r="T7214" t="s">
        <v>9264</v>
      </c>
      <c r="U7214" t="s">
        <v>9300</v>
      </c>
      <c r="V7214" t="str" cm="1">
        <f t="array" ref="V7214">_xlfn.IFS(Hospital_Emergency_Room_Data[[#This Row],[Day]]&lt;=10,"Start(1-10)",Hospital_Emergency_Room_Data[[#This Row],[Day]]&lt;=20,"Middle(11-20)",Hospital_Emergency_Room_Data[[#This Row],[Day]]&gt;20,"End(21-30)")</f>
        <v>End(21-30)</v>
      </c>
    </row>
    <row r="7215" spans="1:22">
      <c r="A7215">
        <v>286680132</v>
      </c>
      <c r="B7215" t="s">
        <v>7215</v>
      </c>
      <c r="C7215" s="1">
        <v>45569</v>
      </c>
      <c r="D7215" t="str">
        <f>TEXT(Hospital_Emergency_Room_Data[[#This Row],[Patient Admission Date]],"mmm")</f>
        <v>Oct</v>
      </c>
      <c r="E7215">
        <f>YEAR(Hospital_Emergency_Room_Data[[#This Row],[Patient Admission Date]])</f>
        <v>2024</v>
      </c>
      <c r="F7215" s="2">
        <v>0.93402777777777779</v>
      </c>
      <c r="G7215" s="8" t="str">
        <f>TEXT(Hospital_Emergency_Room_Data[[#This Row],[Patient Admission Date]],"dddd")</f>
        <v>Friday</v>
      </c>
      <c r="H7215" t="s">
        <v>9208</v>
      </c>
      <c r="I7215">
        <v>51</v>
      </c>
      <c r="J7215" s="5" t="s">
        <v>9219</v>
      </c>
      <c r="K7215" t="s">
        <v>12</v>
      </c>
      <c r="L7215" t="s">
        <v>9281</v>
      </c>
      <c r="M7215" t="s">
        <v>9210</v>
      </c>
      <c r="O7215">
        <v>41</v>
      </c>
      <c r="P7215" t="s">
        <v>9225</v>
      </c>
      <c r="Q7215">
        <v>4</v>
      </c>
      <c r="R7215">
        <v>22</v>
      </c>
      <c r="S7215" t="s">
        <v>9256</v>
      </c>
      <c r="T7215" t="s">
        <v>9263</v>
      </c>
      <c r="U7215" t="s">
        <v>9300</v>
      </c>
      <c r="V7215" t="str" cm="1">
        <f t="array" ref="V7215">_xlfn.IFS(Hospital_Emergency_Room_Data[[#This Row],[Day]]&lt;=10,"Start(1-10)",Hospital_Emergency_Room_Data[[#This Row],[Day]]&lt;=20,"Middle(11-20)",Hospital_Emergency_Room_Data[[#This Row],[Day]]&gt;20,"End(21-30)")</f>
        <v>Start(1-10)</v>
      </c>
    </row>
    <row r="7216" spans="1:22">
      <c r="A7216">
        <v>272236884</v>
      </c>
      <c r="B7216" t="s">
        <v>7216</v>
      </c>
      <c r="C7216" s="1">
        <v>45037</v>
      </c>
      <c r="D7216" t="str">
        <f>TEXT(Hospital_Emergency_Room_Data[[#This Row],[Patient Admission Date]],"mmm")</f>
        <v>Apr</v>
      </c>
      <c r="E7216">
        <f>YEAR(Hospital_Emergency_Room_Data[[#This Row],[Patient Admission Date]])</f>
        <v>2023</v>
      </c>
      <c r="F7216" s="2">
        <v>0.72430555555555554</v>
      </c>
      <c r="G7216" s="8" t="str">
        <f>TEXT(Hospital_Emergency_Room_Data[[#This Row],[Patient Admission Date]],"dddd")</f>
        <v>Friday</v>
      </c>
      <c r="H7216" t="s">
        <v>9208</v>
      </c>
      <c r="I7216">
        <v>36</v>
      </c>
      <c r="J7216" s="5" t="s">
        <v>9223</v>
      </c>
      <c r="K7216" t="s">
        <v>12</v>
      </c>
      <c r="L7216" t="s">
        <v>9281</v>
      </c>
      <c r="M7216" t="s">
        <v>9210</v>
      </c>
      <c r="O7216">
        <v>43</v>
      </c>
      <c r="P7216" t="s">
        <v>9225</v>
      </c>
      <c r="Q7216">
        <v>21</v>
      </c>
      <c r="R7216">
        <v>17</v>
      </c>
      <c r="S7216" t="s">
        <v>9257</v>
      </c>
      <c r="T7216" t="s">
        <v>9262</v>
      </c>
      <c r="U7216" t="s">
        <v>9300</v>
      </c>
      <c r="V7216" t="str" cm="1">
        <f t="array" ref="V7216">_xlfn.IFS(Hospital_Emergency_Room_Data[[#This Row],[Day]]&lt;=10,"Start(1-10)",Hospital_Emergency_Room_Data[[#This Row],[Day]]&lt;=20,"Middle(11-20)",Hospital_Emergency_Room_Data[[#This Row],[Day]]&gt;20,"End(21-30)")</f>
        <v>End(21-30)</v>
      </c>
    </row>
    <row r="7217" spans="1:22">
      <c r="A7217">
        <v>856586182</v>
      </c>
      <c r="B7217" t="s">
        <v>7217</v>
      </c>
      <c r="C7217" s="1">
        <v>45481</v>
      </c>
      <c r="D7217" t="str">
        <f>TEXT(Hospital_Emergency_Room_Data[[#This Row],[Patient Admission Date]],"mmm")</f>
        <v>Jul</v>
      </c>
      <c r="E7217">
        <f>YEAR(Hospital_Emergency_Room_Data[[#This Row],[Patient Admission Date]])</f>
        <v>2024</v>
      </c>
      <c r="F7217" s="2">
        <v>0.9770833333333333</v>
      </c>
      <c r="G7217" s="8" t="str">
        <f>TEXT(Hospital_Emergency_Room_Data[[#This Row],[Patient Admission Date]],"dddd")</f>
        <v>Monday</v>
      </c>
      <c r="H7217" t="s">
        <v>9208</v>
      </c>
      <c r="I7217">
        <v>63</v>
      </c>
      <c r="J7217" s="5" t="s">
        <v>9217</v>
      </c>
      <c r="K7217" t="s">
        <v>12</v>
      </c>
      <c r="L7217" t="s">
        <v>9281</v>
      </c>
      <c r="M7217" t="s">
        <v>9210</v>
      </c>
      <c r="O7217">
        <v>44</v>
      </c>
      <c r="P7217" t="s">
        <v>9225</v>
      </c>
      <c r="Q7217">
        <v>8</v>
      </c>
      <c r="R7217">
        <v>23</v>
      </c>
      <c r="S7217" t="s">
        <v>9256</v>
      </c>
      <c r="T7217" t="s">
        <v>9265</v>
      </c>
      <c r="U7217" t="s">
        <v>9300</v>
      </c>
      <c r="V7217" t="str" cm="1">
        <f t="array" ref="V7217">_xlfn.IFS(Hospital_Emergency_Room_Data[[#This Row],[Day]]&lt;=10,"Start(1-10)",Hospital_Emergency_Room_Data[[#This Row],[Day]]&lt;=20,"Middle(11-20)",Hospital_Emergency_Room_Data[[#This Row],[Day]]&gt;20,"End(21-30)")</f>
        <v>Start(1-10)</v>
      </c>
    </row>
    <row r="7218" spans="1:22">
      <c r="A7218">
        <v>255469033</v>
      </c>
      <c r="B7218" t="s">
        <v>7218</v>
      </c>
      <c r="C7218" s="1">
        <v>45376</v>
      </c>
      <c r="D7218" t="str">
        <f>TEXT(Hospital_Emergency_Room_Data[[#This Row],[Patient Admission Date]],"mmm")</f>
        <v>Mar</v>
      </c>
      <c r="E7218">
        <f>YEAR(Hospital_Emergency_Room_Data[[#This Row],[Patient Admission Date]])</f>
        <v>2024</v>
      </c>
      <c r="F7218" s="2">
        <v>0.19583333333333333</v>
      </c>
      <c r="G7218" s="8" t="str">
        <f>TEXT(Hospital_Emergency_Room_Data[[#This Row],[Patient Admission Date]],"dddd")</f>
        <v>Monday</v>
      </c>
      <c r="H7218" t="s">
        <v>9208</v>
      </c>
      <c r="I7218">
        <v>7</v>
      </c>
      <c r="J7218" s="5" t="s">
        <v>9221</v>
      </c>
      <c r="K7218" t="s">
        <v>12</v>
      </c>
      <c r="L7218" t="s">
        <v>9281</v>
      </c>
      <c r="M7218" t="s">
        <v>9210</v>
      </c>
      <c r="O7218">
        <v>48</v>
      </c>
      <c r="P7218" t="s">
        <v>9225</v>
      </c>
      <c r="Q7218">
        <v>25</v>
      </c>
      <c r="R7218">
        <v>4</v>
      </c>
      <c r="S7218" t="s">
        <v>9258</v>
      </c>
      <c r="T7218" t="s">
        <v>9264</v>
      </c>
      <c r="U7218" t="s">
        <v>9283</v>
      </c>
      <c r="V7218" t="str" cm="1">
        <f t="array" ref="V7218">_xlfn.IFS(Hospital_Emergency_Room_Data[[#This Row],[Day]]&lt;=10,"Start(1-10)",Hospital_Emergency_Room_Data[[#This Row],[Day]]&lt;=20,"Middle(11-20)",Hospital_Emergency_Room_Data[[#This Row],[Day]]&gt;20,"End(21-30)")</f>
        <v>End(21-30)</v>
      </c>
    </row>
    <row r="7219" spans="1:22">
      <c r="A7219">
        <v>824341887</v>
      </c>
      <c r="B7219" t="s">
        <v>7219</v>
      </c>
      <c r="C7219" s="1">
        <v>45178</v>
      </c>
      <c r="D7219" t="str">
        <f>TEXT(Hospital_Emergency_Room_Data[[#This Row],[Patient Admission Date]],"mmm")</f>
        <v>Sep</v>
      </c>
      <c r="E7219">
        <f>YEAR(Hospital_Emergency_Room_Data[[#This Row],[Patient Admission Date]])</f>
        <v>2023</v>
      </c>
      <c r="F7219" s="2">
        <v>0.97291666666666665</v>
      </c>
      <c r="G7219" s="8" t="str">
        <f>TEXT(Hospital_Emergency_Room_Data[[#This Row],[Patient Admission Date]],"dddd")</f>
        <v>Saturday</v>
      </c>
      <c r="H7219" t="s">
        <v>9208</v>
      </c>
      <c r="I7219">
        <v>42</v>
      </c>
      <c r="J7219" s="5" t="s">
        <v>9223</v>
      </c>
      <c r="K7219" t="s">
        <v>12</v>
      </c>
      <c r="L7219" t="s">
        <v>9281</v>
      </c>
      <c r="M7219" t="s">
        <v>9210</v>
      </c>
      <c r="O7219">
        <v>54</v>
      </c>
      <c r="P7219" t="s">
        <v>9225</v>
      </c>
      <c r="Q7219">
        <v>9</v>
      </c>
      <c r="R7219">
        <v>23</v>
      </c>
      <c r="S7219" t="s">
        <v>9256</v>
      </c>
      <c r="T7219" t="s">
        <v>9265</v>
      </c>
      <c r="U7219" t="s">
        <v>9283</v>
      </c>
      <c r="V7219" t="str" cm="1">
        <f t="array" ref="V7219">_xlfn.IFS(Hospital_Emergency_Room_Data[[#This Row],[Day]]&lt;=10,"Start(1-10)",Hospital_Emergency_Room_Data[[#This Row],[Day]]&lt;=20,"Middle(11-20)",Hospital_Emergency_Room_Data[[#This Row],[Day]]&gt;20,"End(21-30)")</f>
        <v>Start(1-10)</v>
      </c>
    </row>
    <row r="7220" spans="1:22">
      <c r="A7220">
        <v>815917351</v>
      </c>
      <c r="B7220" t="s">
        <v>7220</v>
      </c>
      <c r="C7220" s="1">
        <v>45223</v>
      </c>
      <c r="D7220" t="str">
        <f>TEXT(Hospital_Emergency_Room_Data[[#This Row],[Patient Admission Date]],"mmm")</f>
        <v>Oct</v>
      </c>
      <c r="E7220">
        <f>YEAR(Hospital_Emergency_Room_Data[[#This Row],[Patient Admission Date]])</f>
        <v>2023</v>
      </c>
      <c r="F7220" s="2">
        <v>7.1527777777777773E-2</v>
      </c>
      <c r="G7220" s="8" t="str">
        <f>TEXT(Hospital_Emergency_Room_Data[[#This Row],[Patient Admission Date]],"dddd")</f>
        <v>Tuesday</v>
      </c>
      <c r="H7220" t="s">
        <v>9208</v>
      </c>
      <c r="I7220">
        <v>34</v>
      </c>
      <c r="J7220" s="5" t="s">
        <v>9223</v>
      </c>
      <c r="K7220" t="s">
        <v>12</v>
      </c>
      <c r="L7220" t="s">
        <v>9281</v>
      </c>
      <c r="M7220" t="s">
        <v>9210</v>
      </c>
      <c r="O7220">
        <v>56</v>
      </c>
      <c r="P7220" t="s">
        <v>9225</v>
      </c>
      <c r="Q7220">
        <v>24</v>
      </c>
      <c r="R7220">
        <v>1</v>
      </c>
      <c r="S7220" t="s">
        <v>9258</v>
      </c>
      <c r="T7220" t="s">
        <v>9264</v>
      </c>
      <c r="U7220" t="s">
        <v>9283</v>
      </c>
      <c r="V7220" t="str" cm="1">
        <f t="array" ref="V7220">_xlfn.IFS(Hospital_Emergency_Room_Data[[#This Row],[Day]]&lt;=10,"Start(1-10)",Hospital_Emergency_Room_Data[[#This Row],[Day]]&lt;=20,"Middle(11-20)",Hospital_Emergency_Room_Data[[#This Row],[Day]]&gt;20,"End(21-30)")</f>
        <v>End(21-30)</v>
      </c>
    </row>
    <row r="7221" spans="1:22">
      <c r="A7221">
        <v>414384030</v>
      </c>
      <c r="B7221" t="s">
        <v>7221</v>
      </c>
      <c r="C7221" s="1">
        <v>45291</v>
      </c>
      <c r="D7221" t="str">
        <f>TEXT(Hospital_Emergency_Room_Data[[#This Row],[Patient Admission Date]],"mmm")</f>
        <v>Dec</v>
      </c>
      <c r="E7221">
        <f>YEAR(Hospital_Emergency_Room_Data[[#This Row],[Patient Admission Date]])</f>
        <v>2023</v>
      </c>
      <c r="F7221" s="2">
        <v>0.63888888888888884</v>
      </c>
      <c r="G7221" s="8" t="str">
        <f>TEXT(Hospital_Emergency_Room_Data[[#This Row],[Patient Admission Date]],"dddd")</f>
        <v>Sunday</v>
      </c>
      <c r="H7221" t="s">
        <v>9208</v>
      </c>
      <c r="I7221">
        <v>41</v>
      </c>
      <c r="J7221" s="5" t="s">
        <v>9223</v>
      </c>
      <c r="K7221" t="s">
        <v>12</v>
      </c>
      <c r="L7221" t="s">
        <v>9281</v>
      </c>
      <c r="M7221" t="s">
        <v>9210</v>
      </c>
      <c r="O7221">
        <v>60</v>
      </c>
      <c r="P7221" t="s">
        <v>9225</v>
      </c>
      <c r="Q7221">
        <v>31</v>
      </c>
      <c r="R7221">
        <v>15</v>
      </c>
      <c r="S7221" t="s">
        <v>9257</v>
      </c>
      <c r="T7221" t="s">
        <v>9264</v>
      </c>
      <c r="U7221" t="s">
        <v>9283</v>
      </c>
      <c r="V7221" t="str" cm="1">
        <f t="array" ref="V7221">_xlfn.IFS(Hospital_Emergency_Room_Data[[#This Row],[Day]]&lt;=10,"Start(1-10)",Hospital_Emergency_Room_Data[[#This Row],[Day]]&lt;=20,"Middle(11-20)",Hospital_Emergency_Room_Data[[#This Row],[Day]]&gt;20,"End(21-30)")</f>
        <v>End(21-30)</v>
      </c>
    </row>
    <row r="7222" spans="1:22">
      <c r="A7222">
        <v>163379298</v>
      </c>
      <c r="B7222" t="s">
        <v>7222</v>
      </c>
      <c r="C7222" s="1">
        <v>45422</v>
      </c>
      <c r="D7222" t="str">
        <f>TEXT(Hospital_Emergency_Room_Data[[#This Row],[Patient Admission Date]],"mmm")</f>
        <v>May</v>
      </c>
      <c r="E7222">
        <f>YEAR(Hospital_Emergency_Room_Data[[#This Row],[Patient Admission Date]])</f>
        <v>2024</v>
      </c>
      <c r="F7222" s="2">
        <v>0.19027777777777777</v>
      </c>
      <c r="G7222" s="8" t="str">
        <f>TEXT(Hospital_Emergency_Room_Data[[#This Row],[Patient Admission Date]],"dddd")</f>
        <v>Friday</v>
      </c>
      <c r="H7222" t="s">
        <v>9208</v>
      </c>
      <c r="I7222">
        <v>21</v>
      </c>
      <c r="J7222" s="5" t="s">
        <v>9220</v>
      </c>
      <c r="K7222" t="s">
        <v>12</v>
      </c>
      <c r="L7222" t="s">
        <v>9281</v>
      </c>
      <c r="M7222" t="s">
        <v>9210</v>
      </c>
      <c r="O7222">
        <v>22</v>
      </c>
      <c r="P7222" t="s">
        <v>9226</v>
      </c>
      <c r="Q7222">
        <v>10</v>
      </c>
      <c r="R7222">
        <v>4</v>
      </c>
      <c r="S7222" t="s">
        <v>9258</v>
      </c>
      <c r="T7222" t="s">
        <v>9265</v>
      </c>
      <c r="U7222" t="s">
        <v>9282</v>
      </c>
      <c r="V7222" t="str" cm="1">
        <f t="array" ref="V7222">_xlfn.IFS(Hospital_Emergency_Room_Data[[#This Row],[Day]]&lt;=10,"Start(1-10)",Hospital_Emergency_Room_Data[[#This Row],[Day]]&lt;=20,"Middle(11-20)",Hospital_Emergency_Room_Data[[#This Row],[Day]]&gt;20,"End(21-30)")</f>
        <v>Start(1-10)</v>
      </c>
    </row>
    <row r="7223" spans="1:22">
      <c r="A7223">
        <v>537101540</v>
      </c>
      <c r="B7223" t="s">
        <v>7223</v>
      </c>
      <c r="C7223" s="1">
        <v>45551</v>
      </c>
      <c r="D7223" t="str">
        <f>TEXT(Hospital_Emergency_Room_Data[[#This Row],[Patient Admission Date]],"mmm")</f>
        <v>Sep</v>
      </c>
      <c r="E7223">
        <f>YEAR(Hospital_Emergency_Room_Data[[#This Row],[Patient Admission Date]])</f>
        <v>2024</v>
      </c>
      <c r="F7223" s="2">
        <v>0.99861111111111112</v>
      </c>
      <c r="G7223" s="8" t="str">
        <f>TEXT(Hospital_Emergency_Room_Data[[#This Row],[Patient Admission Date]],"dddd")</f>
        <v>Monday</v>
      </c>
      <c r="H7223" t="s">
        <v>9208</v>
      </c>
      <c r="I7223">
        <v>43</v>
      </c>
      <c r="J7223" s="5" t="s">
        <v>9223</v>
      </c>
      <c r="K7223" t="s">
        <v>12</v>
      </c>
      <c r="L7223" t="s">
        <v>9281</v>
      </c>
      <c r="M7223" t="s">
        <v>9210</v>
      </c>
      <c r="O7223">
        <v>24</v>
      </c>
      <c r="P7223" t="s">
        <v>9226</v>
      </c>
      <c r="Q7223">
        <v>16</v>
      </c>
      <c r="R7223">
        <v>23</v>
      </c>
      <c r="S7223" t="s">
        <v>9256</v>
      </c>
      <c r="T7223" t="s">
        <v>9262</v>
      </c>
      <c r="U7223" t="s">
        <v>9282</v>
      </c>
      <c r="V7223" t="str" cm="1">
        <f t="array" ref="V7223">_xlfn.IFS(Hospital_Emergency_Room_Data[[#This Row],[Day]]&lt;=10,"Start(1-10)",Hospital_Emergency_Room_Data[[#This Row],[Day]]&lt;=20,"Middle(11-20)",Hospital_Emergency_Room_Data[[#This Row],[Day]]&gt;20,"End(21-30)")</f>
        <v>Middle(11-20)</v>
      </c>
    </row>
    <row r="7224" spans="1:22">
      <c r="A7224">
        <v>676085880</v>
      </c>
      <c r="B7224" t="s">
        <v>7224</v>
      </c>
      <c r="C7224" s="1">
        <v>45286</v>
      </c>
      <c r="D7224" t="str">
        <f>TEXT(Hospital_Emergency_Room_Data[[#This Row],[Patient Admission Date]],"mmm")</f>
        <v>Dec</v>
      </c>
      <c r="E7224">
        <f>YEAR(Hospital_Emergency_Room_Data[[#This Row],[Patient Admission Date]])</f>
        <v>2023</v>
      </c>
      <c r="F7224" s="2">
        <v>0.65555555555555556</v>
      </c>
      <c r="G7224" s="8" t="str">
        <f>TEXT(Hospital_Emergency_Room_Data[[#This Row],[Patient Admission Date]],"dddd")</f>
        <v>Tuesday</v>
      </c>
      <c r="H7224" t="s">
        <v>9208</v>
      </c>
      <c r="I7224">
        <v>50</v>
      </c>
      <c r="J7224" s="5" t="s">
        <v>9219</v>
      </c>
      <c r="K7224" t="s">
        <v>12</v>
      </c>
      <c r="L7224" t="s">
        <v>9281</v>
      </c>
      <c r="M7224" t="s">
        <v>9210</v>
      </c>
      <c r="O7224">
        <v>29</v>
      </c>
      <c r="P7224" t="s">
        <v>9226</v>
      </c>
      <c r="Q7224">
        <v>26</v>
      </c>
      <c r="R7224">
        <v>15</v>
      </c>
      <c r="S7224" t="s">
        <v>9257</v>
      </c>
      <c r="T7224" t="s">
        <v>9264</v>
      </c>
      <c r="U7224" t="s">
        <v>9282</v>
      </c>
      <c r="V7224" t="str" cm="1">
        <f t="array" ref="V7224">_xlfn.IFS(Hospital_Emergency_Room_Data[[#This Row],[Day]]&lt;=10,"Start(1-10)",Hospital_Emergency_Room_Data[[#This Row],[Day]]&lt;=20,"Middle(11-20)",Hospital_Emergency_Room_Data[[#This Row],[Day]]&gt;20,"End(21-30)")</f>
        <v>End(21-30)</v>
      </c>
    </row>
    <row r="7225" spans="1:22">
      <c r="A7225">
        <v>327119513</v>
      </c>
      <c r="B7225" t="s">
        <v>7225</v>
      </c>
      <c r="C7225" s="1">
        <v>45410</v>
      </c>
      <c r="D7225" t="str">
        <f>TEXT(Hospital_Emergency_Room_Data[[#This Row],[Patient Admission Date]],"mmm")</f>
        <v>Apr</v>
      </c>
      <c r="E7225">
        <f>YEAR(Hospital_Emergency_Room_Data[[#This Row],[Patient Admission Date]])</f>
        <v>2024</v>
      </c>
      <c r="F7225" s="2">
        <v>0.71388888888888891</v>
      </c>
      <c r="G7225" s="8" t="str">
        <f>TEXT(Hospital_Emergency_Room_Data[[#This Row],[Patient Admission Date]],"dddd")</f>
        <v>Sunday</v>
      </c>
      <c r="H7225" t="s">
        <v>9208</v>
      </c>
      <c r="I7225">
        <v>71</v>
      </c>
      <c r="J7225" s="5" t="s">
        <v>9222</v>
      </c>
      <c r="K7225" t="s">
        <v>12</v>
      </c>
      <c r="L7225" t="s">
        <v>9281</v>
      </c>
      <c r="M7225" t="s">
        <v>9210</v>
      </c>
      <c r="O7225">
        <v>30</v>
      </c>
      <c r="P7225" t="s">
        <v>9225</v>
      </c>
      <c r="Q7225">
        <v>28</v>
      </c>
      <c r="R7225">
        <v>17</v>
      </c>
      <c r="S7225" t="s">
        <v>9257</v>
      </c>
      <c r="T7225" t="s">
        <v>9264</v>
      </c>
      <c r="U7225" t="s">
        <v>9282</v>
      </c>
      <c r="V7225" t="str" cm="1">
        <f t="array" ref="V7225">_xlfn.IFS(Hospital_Emergency_Room_Data[[#This Row],[Day]]&lt;=10,"Start(1-10)",Hospital_Emergency_Room_Data[[#This Row],[Day]]&lt;=20,"Middle(11-20)",Hospital_Emergency_Room_Data[[#This Row],[Day]]&gt;20,"End(21-30)")</f>
        <v>End(21-30)</v>
      </c>
    </row>
    <row r="7226" spans="1:22">
      <c r="A7226">
        <v>668018193</v>
      </c>
      <c r="B7226" t="s">
        <v>7226</v>
      </c>
      <c r="C7226" s="1">
        <v>45594</v>
      </c>
      <c r="D7226" t="str">
        <f>TEXT(Hospital_Emergency_Room_Data[[#This Row],[Patient Admission Date]],"mmm")</f>
        <v>Oct</v>
      </c>
      <c r="E7226">
        <f>YEAR(Hospital_Emergency_Room_Data[[#This Row],[Patient Admission Date]])</f>
        <v>2024</v>
      </c>
      <c r="F7226" s="2">
        <v>0.2048611111111111</v>
      </c>
      <c r="G7226" s="8" t="str">
        <f>TEXT(Hospital_Emergency_Room_Data[[#This Row],[Patient Admission Date]],"dddd")</f>
        <v>Tuesday</v>
      </c>
      <c r="H7226" t="s">
        <v>9208</v>
      </c>
      <c r="I7226">
        <v>21</v>
      </c>
      <c r="J7226" s="5" t="s">
        <v>9220</v>
      </c>
      <c r="K7226" t="s">
        <v>12</v>
      </c>
      <c r="L7226" t="s">
        <v>9281</v>
      </c>
      <c r="M7226" t="s">
        <v>9210</v>
      </c>
      <c r="O7226">
        <v>46</v>
      </c>
      <c r="P7226" t="s">
        <v>9225</v>
      </c>
      <c r="Q7226">
        <v>29</v>
      </c>
      <c r="R7226">
        <v>4</v>
      </c>
      <c r="S7226" t="s">
        <v>9258</v>
      </c>
      <c r="T7226" t="s">
        <v>9264</v>
      </c>
      <c r="U7226" t="s">
        <v>9283</v>
      </c>
      <c r="V7226" t="str" cm="1">
        <f t="array" ref="V7226">_xlfn.IFS(Hospital_Emergency_Room_Data[[#This Row],[Day]]&lt;=10,"Start(1-10)",Hospital_Emergency_Room_Data[[#This Row],[Day]]&lt;=20,"Middle(11-20)",Hospital_Emergency_Room_Data[[#This Row],[Day]]&gt;20,"End(21-30)")</f>
        <v>End(21-30)</v>
      </c>
    </row>
    <row r="7227" spans="1:22">
      <c r="A7227">
        <v>400308680</v>
      </c>
      <c r="B7227" t="s">
        <v>7227</v>
      </c>
      <c r="C7227" s="1">
        <v>45183</v>
      </c>
      <c r="D7227" t="str">
        <f>TEXT(Hospital_Emergency_Room_Data[[#This Row],[Patient Admission Date]],"mmm")</f>
        <v>Sep</v>
      </c>
      <c r="E7227">
        <f>YEAR(Hospital_Emergency_Room_Data[[#This Row],[Patient Admission Date]])</f>
        <v>2023</v>
      </c>
      <c r="F7227" s="2">
        <v>0.72152777777777777</v>
      </c>
      <c r="G7227" s="8" t="str">
        <f>TEXT(Hospital_Emergency_Room_Data[[#This Row],[Patient Admission Date]],"dddd")</f>
        <v>Thursday</v>
      </c>
      <c r="H7227" t="s">
        <v>9208</v>
      </c>
      <c r="I7227">
        <v>39</v>
      </c>
      <c r="J7227" s="5" t="s">
        <v>9223</v>
      </c>
      <c r="K7227" t="s">
        <v>12</v>
      </c>
      <c r="L7227" t="s">
        <v>9281</v>
      </c>
      <c r="M7227" t="s">
        <v>9210</v>
      </c>
      <c r="O7227">
        <v>52</v>
      </c>
      <c r="P7227" t="s">
        <v>9225</v>
      </c>
      <c r="Q7227">
        <v>14</v>
      </c>
      <c r="R7227">
        <v>17</v>
      </c>
      <c r="S7227" t="s">
        <v>9257</v>
      </c>
      <c r="T7227" t="s">
        <v>9265</v>
      </c>
      <c r="U7227" t="s">
        <v>9283</v>
      </c>
      <c r="V7227" t="str" cm="1">
        <f t="array" ref="V7227">_xlfn.IFS(Hospital_Emergency_Room_Data[[#This Row],[Day]]&lt;=10,"Start(1-10)",Hospital_Emergency_Room_Data[[#This Row],[Day]]&lt;=20,"Middle(11-20)",Hospital_Emergency_Room_Data[[#This Row],[Day]]&gt;20,"End(21-30)")</f>
        <v>Middle(11-20)</v>
      </c>
    </row>
    <row r="7228" spans="1:22">
      <c r="A7228">
        <v>577928928</v>
      </c>
      <c r="B7228" t="s">
        <v>7228</v>
      </c>
      <c r="C7228" s="1">
        <v>45499</v>
      </c>
      <c r="D7228" t="str">
        <f>TEXT(Hospital_Emergency_Room_Data[[#This Row],[Patient Admission Date]],"mmm")</f>
        <v>Jul</v>
      </c>
      <c r="E7228">
        <f>YEAR(Hospital_Emergency_Room_Data[[#This Row],[Patient Admission Date]])</f>
        <v>2024</v>
      </c>
      <c r="F7228" s="2">
        <v>0.47152777777777777</v>
      </c>
      <c r="G7228" s="8" t="str">
        <f>TEXT(Hospital_Emergency_Room_Data[[#This Row],[Patient Admission Date]],"dddd")</f>
        <v>Friday</v>
      </c>
      <c r="H7228" t="s">
        <v>9208</v>
      </c>
      <c r="I7228">
        <v>59</v>
      </c>
      <c r="J7228" s="5" t="s">
        <v>9219</v>
      </c>
      <c r="K7228" t="s">
        <v>12</v>
      </c>
      <c r="L7228" t="s">
        <v>9281</v>
      </c>
      <c r="M7228" t="s">
        <v>9210</v>
      </c>
      <c r="O7228">
        <v>52</v>
      </c>
      <c r="P7228" t="s">
        <v>9225</v>
      </c>
      <c r="Q7228">
        <v>26</v>
      </c>
      <c r="R7228">
        <v>11</v>
      </c>
      <c r="S7228" t="s">
        <v>9255</v>
      </c>
      <c r="T7228" t="s">
        <v>9264</v>
      </c>
      <c r="U7228" t="s">
        <v>9283</v>
      </c>
      <c r="V7228" t="str" cm="1">
        <f t="array" ref="V7228">_xlfn.IFS(Hospital_Emergency_Room_Data[[#This Row],[Day]]&lt;=10,"Start(1-10)",Hospital_Emergency_Room_Data[[#This Row],[Day]]&lt;=20,"Middle(11-20)",Hospital_Emergency_Room_Data[[#This Row],[Day]]&gt;20,"End(21-30)")</f>
        <v>End(21-30)</v>
      </c>
    </row>
    <row r="7229" spans="1:22">
      <c r="A7229">
        <v>735603323</v>
      </c>
      <c r="B7229" t="s">
        <v>7229</v>
      </c>
      <c r="C7229" s="1">
        <v>45577</v>
      </c>
      <c r="D7229" t="str">
        <f>TEXT(Hospital_Emergency_Room_Data[[#This Row],[Patient Admission Date]],"mmm")</f>
        <v>Oct</v>
      </c>
      <c r="E7229">
        <f>YEAR(Hospital_Emergency_Room_Data[[#This Row],[Patient Admission Date]])</f>
        <v>2024</v>
      </c>
      <c r="F7229" s="2">
        <v>0.96458333333333335</v>
      </c>
      <c r="G7229" s="8" t="str">
        <f>TEXT(Hospital_Emergency_Room_Data[[#This Row],[Patient Admission Date]],"dddd")</f>
        <v>Saturday</v>
      </c>
      <c r="H7229" t="s">
        <v>9208</v>
      </c>
      <c r="I7229">
        <v>8</v>
      </c>
      <c r="J7229" s="5" t="s">
        <v>9221</v>
      </c>
      <c r="K7229" t="s">
        <v>12</v>
      </c>
      <c r="L7229" t="s">
        <v>9281</v>
      </c>
      <c r="M7229" t="s">
        <v>9210</v>
      </c>
      <c r="O7229">
        <v>56</v>
      </c>
      <c r="P7229" t="s">
        <v>9225</v>
      </c>
      <c r="Q7229">
        <v>12</v>
      </c>
      <c r="R7229">
        <v>23</v>
      </c>
      <c r="S7229" t="s">
        <v>9256</v>
      </c>
      <c r="T7229" t="s">
        <v>9265</v>
      </c>
      <c r="U7229" t="s">
        <v>9283</v>
      </c>
      <c r="V7229" t="str" cm="1">
        <f t="array" ref="V7229">_xlfn.IFS(Hospital_Emergency_Room_Data[[#This Row],[Day]]&lt;=10,"Start(1-10)",Hospital_Emergency_Room_Data[[#This Row],[Day]]&lt;=20,"Middle(11-20)",Hospital_Emergency_Room_Data[[#This Row],[Day]]&gt;20,"End(21-30)")</f>
        <v>Middle(11-20)</v>
      </c>
    </row>
    <row r="7230" spans="1:22">
      <c r="A7230">
        <v>276673192</v>
      </c>
      <c r="B7230" t="s">
        <v>7230</v>
      </c>
      <c r="C7230" s="1">
        <v>45510</v>
      </c>
      <c r="D7230" t="str">
        <f>TEXT(Hospital_Emergency_Room_Data[[#This Row],[Patient Admission Date]],"mmm")</f>
        <v>Aug</v>
      </c>
      <c r="E7230">
        <f>YEAR(Hospital_Emergency_Room_Data[[#This Row],[Patient Admission Date]])</f>
        <v>2024</v>
      </c>
      <c r="F7230" s="2">
        <v>0.55625000000000002</v>
      </c>
      <c r="G7230" s="8" t="str">
        <f>TEXT(Hospital_Emergency_Room_Data[[#This Row],[Patient Admission Date]],"dddd")</f>
        <v>Tuesday</v>
      </c>
      <c r="H7230" t="s">
        <v>9208</v>
      </c>
      <c r="I7230">
        <v>61</v>
      </c>
      <c r="J7230" s="5" t="s">
        <v>9217</v>
      </c>
      <c r="K7230" t="s">
        <v>12</v>
      </c>
      <c r="L7230" t="s">
        <v>9281</v>
      </c>
      <c r="M7230" t="s">
        <v>9210</v>
      </c>
      <c r="O7230">
        <v>56</v>
      </c>
      <c r="P7230" t="s">
        <v>9225</v>
      </c>
      <c r="Q7230">
        <v>6</v>
      </c>
      <c r="R7230">
        <v>13</v>
      </c>
      <c r="S7230" t="s">
        <v>9257</v>
      </c>
      <c r="T7230" t="s">
        <v>9263</v>
      </c>
      <c r="U7230" t="s">
        <v>9283</v>
      </c>
      <c r="V7230" t="str" cm="1">
        <f t="array" ref="V7230">_xlfn.IFS(Hospital_Emergency_Room_Data[[#This Row],[Day]]&lt;=10,"Start(1-10)",Hospital_Emergency_Room_Data[[#This Row],[Day]]&lt;=20,"Middle(11-20)",Hospital_Emergency_Room_Data[[#This Row],[Day]]&gt;20,"End(21-30)")</f>
        <v>Start(1-10)</v>
      </c>
    </row>
    <row r="7231" spans="1:22">
      <c r="A7231">
        <v>723859208</v>
      </c>
      <c r="B7231" t="s">
        <v>7231</v>
      </c>
      <c r="C7231" s="1">
        <v>45356</v>
      </c>
      <c r="D7231" t="str">
        <f>TEXT(Hospital_Emergency_Room_Data[[#This Row],[Patient Admission Date]],"mmm")</f>
        <v>Mar</v>
      </c>
      <c r="E7231">
        <f>YEAR(Hospital_Emergency_Room_Data[[#This Row],[Patient Admission Date]])</f>
        <v>2024</v>
      </c>
      <c r="F7231" s="2">
        <v>0.47916666666666669</v>
      </c>
      <c r="G7231" s="8" t="str">
        <f>TEXT(Hospital_Emergency_Room_Data[[#This Row],[Patient Admission Date]],"dddd")</f>
        <v>Tuesday</v>
      </c>
      <c r="H7231" t="s">
        <v>9208</v>
      </c>
      <c r="I7231">
        <v>11</v>
      </c>
      <c r="J7231" s="5" t="s">
        <v>9221</v>
      </c>
      <c r="K7231" t="s">
        <v>12</v>
      </c>
      <c r="L7231" t="s">
        <v>9281</v>
      </c>
      <c r="M7231" t="s">
        <v>9210</v>
      </c>
      <c r="O7231">
        <v>14</v>
      </c>
      <c r="P7231" t="s">
        <v>9226</v>
      </c>
      <c r="Q7231">
        <v>5</v>
      </c>
      <c r="R7231">
        <v>11</v>
      </c>
      <c r="S7231" t="s">
        <v>9255</v>
      </c>
      <c r="T7231" t="s">
        <v>9263</v>
      </c>
      <c r="U7231" t="s">
        <v>9282</v>
      </c>
      <c r="V7231" t="str" cm="1">
        <f t="array" ref="V7231">_xlfn.IFS(Hospital_Emergency_Room_Data[[#This Row],[Day]]&lt;=10,"Start(1-10)",Hospital_Emergency_Room_Data[[#This Row],[Day]]&lt;=20,"Middle(11-20)",Hospital_Emergency_Room_Data[[#This Row],[Day]]&gt;20,"End(21-30)")</f>
        <v>Start(1-10)</v>
      </c>
    </row>
    <row r="7232" spans="1:22">
      <c r="A7232">
        <v>691323373</v>
      </c>
      <c r="B7232" t="s">
        <v>7232</v>
      </c>
      <c r="C7232" s="1">
        <v>45472</v>
      </c>
      <c r="D7232" t="str">
        <f>TEXT(Hospital_Emergency_Room_Data[[#This Row],[Patient Admission Date]],"mmm")</f>
        <v>Jun</v>
      </c>
      <c r="E7232">
        <f>YEAR(Hospital_Emergency_Room_Data[[#This Row],[Patient Admission Date]])</f>
        <v>2024</v>
      </c>
      <c r="F7232" s="2">
        <v>0.80347222222222225</v>
      </c>
      <c r="G7232" s="8" t="str">
        <f>TEXT(Hospital_Emergency_Room_Data[[#This Row],[Patient Admission Date]],"dddd")</f>
        <v>Saturday</v>
      </c>
      <c r="H7232" t="s">
        <v>9208</v>
      </c>
      <c r="I7232">
        <v>19</v>
      </c>
      <c r="J7232" s="5" t="s">
        <v>9220</v>
      </c>
      <c r="K7232" t="s">
        <v>12</v>
      </c>
      <c r="L7232" t="s">
        <v>9281</v>
      </c>
      <c r="M7232" t="s">
        <v>9210</v>
      </c>
      <c r="O7232">
        <v>14</v>
      </c>
      <c r="P7232" t="s">
        <v>9226</v>
      </c>
      <c r="Q7232">
        <v>29</v>
      </c>
      <c r="R7232">
        <v>19</v>
      </c>
      <c r="S7232" t="s">
        <v>9256</v>
      </c>
      <c r="T7232" t="s">
        <v>9264</v>
      </c>
      <c r="U7232" t="s">
        <v>9282</v>
      </c>
      <c r="V7232" t="str" cm="1">
        <f t="array" ref="V7232">_xlfn.IFS(Hospital_Emergency_Room_Data[[#This Row],[Day]]&lt;=10,"Start(1-10)",Hospital_Emergency_Room_Data[[#This Row],[Day]]&lt;=20,"Middle(11-20)",Hospital_Emergency_Room_Data[[#This Row],[Day]]&gt;20,"End(21-30)")</f>
        <v>End(21-30)</v>
      </c>
    </row>
    <row r="7233" spans="1:22">
      <c r="A7233">
        <v>566914222</v>
      </c>
      <c r="B7233" t="s">
        <v>7233</v>
      </c>
      <c r="C7233" s="1">
        <v>45555</v>
      </c>
      <c r="D7233" t="str">
        <f>TEXT(Hospital_Emergency_Room_Data[[#This Row],[Patient Admission Date]],"mmm")</f>
        <v>Sep</v>
      </c>
      <c r="E7233">
        <f>YEAR(Hospital_Emergency_Room_Data[[#This Row],[Patient Admission Date]])</f>
        <v>2024</v>
      </c>
      <c r="F7233" s="2">
        <v>0.94861111111111107</v>
      </c>
      <c r="G7233" s="8" t="str">
        <f>TEXT(Hospital_Emergency_Room_Data[[#This Row],[Patient Admission Date]],"dddd")</f>
        <v>Friday</v>
      </c>
      <c r="H7233" t="s">
        <v>9208</v>
      </c>
      <c r="I7233">
        <v>76</v>
      </c>
      <c r="J7233" s="5" t="s">
        <v>9222</v>
      </c>
      <c r="K7233" t="s">
        <v>12</v>
      </c>
      <c r="L7233" t="s">
        <v>9281</v>
      </c>
      <c r="M7233" t="s">
        <v>9210</v>
      </c>
      <c r="O7233">
        <v>20</v>
      </c>
      <c r="P7233" t="s">
        <v>9226</v>
      </c>
      <c r="Q7233">
        <v>20</v>
      </c>
      <c r="R7233">
        <v>22</v>
      </c>
      <c r="S7233" t="s">
        <v>9256</v>
      </c>
      <c r="T7233" t="s">
        <v>9262</v>
      </c>
      <c r="U7233" t="s">
        <v>9282</v>
      </c>
      <c r="V7233" t="str" cm="1">
        <f t="array" ref="V7233">_xlfn.IFS(Hospital_Emergency_Room_Data[[#This Row],[Day]]&lt;=10,"Start(1-10)",Hospital_Emergency_Room_Data[[#This Row],[Day]]&lt;=20,"Middle(11-20)",Hospital_Emergency_Room_Data[[#This Row],[Day]]&gt;20,"End(21-30)")</f>
        <v>Middle(11-20)</v>
      </c>
    </row>
    <row r="7234" spans="1:22">
      <c r="A7234">
        <v>410345251</v>
      </c>
      <c r="B7234" t="s">
        <v>7234</v>
      </c>
      <c r="C7234" s="1">
        <v>45583</v>
      </c>
      <c r="D7234" t="str">
        <f>TEXT(Hospital_Emergency_Room_Data[[#This Row],[Patient Admission Date]],"mmm")</f>
        <v>Oct</v>
      </c>
      <c r="E7234">
        <f>YEAR(Hospital_Emergency_Room_Data[[#This Row],[Patient Admission Date]])</f>
        <v>2024</v>
      </c>
      <c r="F7234" s="2">
        <v>0.6</v>
      </c>
      <c r="G7234" s="8" t="str">
        <f>TEXT(Hospital_Emergency_Room_Data[[#This Row],[Patient Admission Date]],"dddd")</f>
        <v>Friday</v>
      </c>
      <c r="H7234" t="s">
        <v>9208</v>
      </c>
      <c r="I7234">
        <v>24</v>
      </c>
      <c r="J7234" s="5" t="s">
        <v>9220</v>
      </c>
      <c r="K7234" t="s">
        <v>12</v>
      </c>
      <c r="L7234" t="s">
        <v>9281</v>
      </c>
      <c r="M7234" t="s">
        <v>9210</v>
      </c>
      <c r="O7234">
        <v>21</v>
      </c>
      <c r="P7234" t="s">
        <v>9226</v>
      </c>
      <c r="Q7234">
        <v>18</v>
      </c>
      <c r="R7234">
        <v>14</v>
      </c>
      <c r="S7234" t="s">
        <v>9257</v>
      </c>
      <c r="T7234" t="s">
        <v>9262</v>
      </c>
      <c r="U7234" t="s">
        <v>9282</v>
      </c>
      <c r="V7234" t="str" cm="1">
        <f t="array" ref="V7234">_xlfn.IFS(Hospital_Emergency_Room_Data[[#This Row],[Day]]&lt;=10,"Start(1-10)",Hospital_Emergency_Room_Data[[#This Row],[Day]]&lt;=20,"Middle(11-20)",Hospital_Emergency_Room_Data[[#This Row],[Day]]&gt;20,"End(21-30)")</f>
        <v>Middle(11-20)</v>
      </c>
    </row>
    <row r="7235" spans="1:22">
      <c r="A7235">
        <v>544317500</v>
      </c>
      <c r="B7235" t="s">
        <v>7235</v>
      </c>
      <c r="C7235" s="1">
        <v>45579</v>
      </c>
      <c r="D7235" t="str">
        <f>TEXT(Hospital_Emergency_Room_Data[[#This Row],[Patient Admission Date]],"mmm")</f>
        <v>Oct</v>
      </c>
      <c r="E7235">
        <f>YEAR(Hospital_Emergency_Room_Data[[#This Row],[Patient Admission Date]])</f>
        <v>2024</v>
      </c>
      <c r="F7235" s="2">
        <v>0.39166666666666666</v>
      </c>
      <c r="G7235" s="8" t="str">
        <f>TEXT(Hospital_Emergency_Room_Data[[#This Row],[Patient Admission Date]],"dddd")</f>
        <v>Monday</v>
      </c>
      <c r="H7235" t="s">
        <v>9208</v>
      </c>
      <c r="I7235">
        <v>14</v>
      </c>
      <c r="J7235" s="5" t="s">
        <v>9221</v>
      </c>
      <c r="K7235" t="s">
        <v>12</v>
      </c>
      <c r="L7235" t="s">
        <v>9281</v>
      </c>
      <c r="M7235" t="s">
        <v>9210</v>
      </c>
      <c r="O7235">
        <v>28</v>
      </c>
      <c r="P7235" t="s">
        <v>9226</v>
      </c>
      <c r="Q7235">
        <v>14</v>
      </c>
      <c r="R7235">
        <v>9</v>
      </c>
      <c r="S7235" t="s">
        <v>9255</v>
      </c>
      <c r="T7235" t="s">
        <v>9265</v>
      </c>
      <c r="U7235" t="s">
        <v>9282</v>
      </c>
      <c r="V7235" t="str" cm="1">
        <f t="array" ref="V7235">_xlfn.IFS(Hospital_Emergency_Room_Data[[#This Row],[Day]]&lt;=10,"Start(1-10)",Hospital_Emergency_Room_Data[[#This Row],[Day]]&lt;=20,"Middle(11-20)",Hospital_Emergency_Room_Data[[#This Row],[Day]]&gt;20,"End(21-30)")</f>
        <v>Middle(11-20)</v>
      </c>
    </row>
    <row r="7236" spans="1:22">
      <c r="A7236">
        <v>179822740</v>
      </c>
      <c r="B7236" t="s">
        <v>7236</v>
      </c>
      <c r="C7236" s="1">
        <v>45152</v>
      </c>
      <c r="D7236" t="str">
        <f>TEXT(Hospital_Emergency_Room_Data[[#This Row],[Patient Admission Date]],"mmm")</f>
        <v>Aug</v>
      </c>
      <c r="E7236">
        <f>YEAR(Hospital_Emergency_Room_Data[[#This Row],[Patient Admission Date]])</f>
        <v>2023</v>
      </c>
      <c r="F7236" s="2">
        <v>0.88749999999999996</v>
      </c>
      <c r="G7236" s="8" t="str">
        <f>TEXT(Hospital_Emergency_Room_Data[[#This Row],[Patient Admission Date]],"dddd")</f>
        <v>Monday</v>
      </c>
      <c r="H7236" t="s">
        <v>9208</v>
      </c>
      <c r="I7236">
        <v>44</v>
      </c>
      <c r="J7236" s="5" t="s">
        <v>9223</v>
      </c>
      <c r="K7236" t="s">
        <v>12</v>
      </c>
      <c r="L7236" t="s">
        <v>9281</v>
      </c>
      <c r="M7236" t="s">
        <v>9210</v>
      </c>
      <c r="O7236">
        <v>29</v>
      </c>
      <c r="P7236" t="s">
        <v>9226</v>
      </c>
      <c r="Q7236">
        <v>14</v>
      </c>
      <c r="R7236">
        <v>21</v>
      </c>
      <c r="S7236" t="s">
        <v>9256</v>
      </c>
      <c r="T7236" t="s">
        <v>9265</v>
      </c>
      <c r="U7236" t="s">
        <v>9282</v>
      </c>
      <c r="V7236" t="str" cm="1">
        <f t="array" ref="V7236">_xlfn.IFS(Hospital_Emergency_Room_Data[[#This Row],[Day]]&lt;=10,"Start(1-10)",Hospital_Emergency_Room_Data[[#This Row],[Day]]&lt;=20,"Middle(11-20)",Hospital_Emergency_Room_Data[[#This Row],[Day]]&gt;20,"End(21-30)")</f>
        <v>Middle(11-20)</v>
      </c>
    </row>
    <row r="7237" spans="1:22">
      <c r="A7237">
        <v>768833336</v>
      </c>
      <c r="B7237" t="s">
        <v>7237</v>
      </c>
      <c r="C7237" s="1">
        <v>45508</v>
      </c>
      <c r="D7237" t="str">
        <f>TEXT(Hospital_Emergency_Room_Data[[#This Row],[Patient Admission Date]],"mmm")</f>
        <v>Aug</v>
      </c>
      <c r="E7237">
        <f>YEAR(Hospital_Emergency_Room_Data[[#This Row],[Patient Admission Date]])</f>
        <v>2024</v>
      </c>
      <c r="F7237" s="2">
        <v>0.14097222222222222</v>
      </c>
      <c r="G7237" s="8" t="str">
        <f>TEXT(Hospital_Emergency_Room_Data[[#This Row],[Patient Admission Date]],"dddd")</f>
        <v>Sunday</v>
      </c>
      <c r="H7237" t="s">
        <v>9208</v>
      </c>
      <c r="I7237">
        <v>12</v>
      </c>
      <c r="J7237" s="5" t="s">
        <v>9221</v>
      </c>
      <c r="K7237" t="s">
        <v>12</v>
      </c>
      <c r="L7237" t="s">
        <v>9281</v>
      </c>
      <c r="M7237" t="s">
        <v>9210</v>
      </c>
      <c r="O7237">
        <v>37</v>
      </c>
      <c r="P7237" t="s">
        <v>9225</v>
      </c>
      <c r="Q7237">
        <v>4</v>
      </c>
      <c r="R7237">
        <v>3</v>
      </c>
      <c r="S7237" t="s">
        <v>9258</v>
      </c>
      <c r="T7237" t="s">
        <v>9263</v>
      </c>
      <c r="U7237" t="s">
        <v>9300</v>
      </c>
      <c r="V7237" t="str" cm="1">
        <f t="array" ref="V7237">_xlfn.IFS(Hospital_Emergency_Room_Data[[#This Row],[Day]]&lt;=10,"Start(1-10)",Hospital_Emergency_Room_Data[[#This Row],[Day]]&lt;=20,"Middle(11-20)",Hospital_Emergency_Room_Data[[#This Row],[Day]]&gt;20,"End(21-30)")</f>
        <v>Start(1-10)</v>
      </c>
    </row>
    <row r="7238" spans="1:22">
      <c r="A7238">
        <v>791221079</v>
      </c>
      <c r="B7238" t="s">
        <v>7238</v>
      </c>
      <c r="C7238" s="1">
        <v>45564</v>
      </c>
      <c r="D7238" t="str">
        <f>TEXT(Hospital_Emergency_Room_Data[[#This Row],[Patient Admission Date]],"mmm")</f>
        <v>Sep</v>
      </c>
      <c r="E7238">
        <f>YEAR(Hospital_Emergency_Room_Data[[#This Row],[Patient Admission Date]])</f>
        <v>2024</v>
      </c>
      <c r="F7238" s="2">
        <v>0.96736111111111112</v>
      </c>
      <c r="G7238" s="8" t="str">
        <f>TEXT(Hospital_Emergency_Room_Data[[#This Row],[Patient Admission Date]],"dddd")</f>
        <v>Sunday</v>
      </c>
      <c r="H7238" t="s">
        <v>9208</v>
      </c>
      <c r="I7238">
        <v>52</v>
      </c>
      <c r="J7238" s="5" t="s">
        <v>9219</v>
      </c>
      <c r="K7238" t="s">
        <v>12</v>
      </c>
      <c r="L7238" t="s">
        <v>9281</v>
      </c>
      <c r="M7238" t="s">
        <v>9210</v>
      </c>
      <c r="O7238">
        <v>49</v>
      </c>
      <c r="P7238" t="s">
        <v>9225</v>
      </c>
      <c r="Q7238">
        <v>29</v>
      </c>
      <c r="R7238">
        <v>23</v>
      </c>
      <c r="S7238" t="s">
        <v>9256</v>
      </c>
      <c r="T7238" t="s">
        <v>9264</v>
      </c>
      <c r="U7238" t="s">
        <v>9283</v>
      </c>
      <c r="V7238" t="str" cm="1">
        <f t="array" ref="V7238">_xlfn.IFS(Hospital_Emergency_Room_Data[[#This Row],[Day]]&lt;=10,"Start(1-10)",Hospital_Emergency_Room_Data[[#This Row],[Day]]&lt;=20,"Middle(11-20)",Hospital_Emergency_Room_Data[[#This Row],[Day]]&gt;20,"End(21-30)")</f>
        <v>End(21-30)</v>
      </c>
    </row>
    <row r="7239" spans="1:22">
      <c r="A7239">
        <v>639022166</v>
      </c>
      <c r="B7239" t="s">
        <v>7239</v>
      </c>
      <c r="C7239" s="1">
        <v>45314</v>
      </c>
      <c r="D7239" t="str">
        <f>TEXT(Hospital_Emergency_Room_Data[[#This Row],[Patient Admission Date]],"mmm")</f>
        <v>Jan</v>
      </c>
      <c r="E7239">
        <f>YEAR(Hospital_Emergency_Room_Data[[#This Row],[Patient Admission Date]])</f>
        <v>2024</v>
      </c>
      <c r="F7239" s="2">
        <v>0.98263888888888884</v>
      </c>
      <c r="G7239" s="8" t="str">
        <f>TEXT(Hospital_Emergency_Room_Data[[#This Row],[Patient Admission Date]],"dddd")</f>
        <v>Tuesday</v>
      </c>
      <c r="H7239" t="s">
        <v>9208</v>
      </c>
      <c r="I7239">
        <v>12</v>
      </c>
      <c r="J7239" s="5" t="s">
        <v>9221</v>
      </c>
      <c r="K7239" t="s">
        <v>12</v>
      </c>
      <c r="L7239" t="s">
        <v>9281</v>
      </c>
      <c r="M7239" t="s">
        <v>9210</v>
      </c>
      <c r="O7239">
        <v>57</v>
      </c>
      <c r="P7239" t="s">
        <v>9225</v>
      </c>
      <c r="Q7239">
        <v>23</v>
      </c>
      <c r="R7239">
        <v>23</v>
      </c>
      <c r="S7239" t="s">
        <v>9256</v>
      </c>
      <c r="T7239" t="s">
        <v>9264</v>
      </c>
      <c r="U7239" t="s">
        <v>9283</v>
      </c>
      <c r="V7239" t="str" cm="1">
        <f t="array" ref="V7239">_xlfn.IFS(Hospital_Emergency_Room_Data[[#This Row],[Day]]&lt;=10,"Start(1-10)",Hospital_Emergency_Room_Data[[#This Row],[Day]]&lt;=20,"Middle(11-20)",Hospital_Emergency_Room_Data[[#This Row],[Day]]&gt;20,"End(21-30)")</f>
        <v>End(21-30)</v>
      </c>
    </row>
    <row r="7240" spans="1:22">
      <c r="A7240">
        <v>792349406</v>
      </c>
      <c r="B7240" t="s">
        <v>7240</v>
      </c>
      <c r="C7240" s="1">
        <v>45385</v>
      </c>
      <c r="D7240" t="str">
        <f>TEXT(Hospital_Emergency_Room_Data[[#This Row],[Patient Admission Date]],"mmm")</f>
        <v>Apr</v>
      </c>
      <c r="E7240">
        <f>YEAR(Hospital_Emergency_Room_Data[[#This Row],[Patient Admission Date]])</f>
        <v>2024</v>
      </c>
      <c r="F7240" s="2">
        <v>0.16666666666666666</v>
      </c>
      <c r="G7240" s="8" t="str">
        <f>TEXT(Hospital_Emergency_Room_Data[[#This Row],[Patient Admission Date]],"dddd")</f>
        <v>Wednesday</v>
      </c>
      <c r="H7240" t="s">
        <v>9208</v>
      </c>
      <c r="I7240">
        <v>48</v>
      </c>
      <c r="J7240" s="5" t="s">
        <v>9219</v>
      </c>
      <c r="K7240" t="s">
        <v>12</v>
      </c>
      <c r="L7240" t="s">
        <v>9281</v>
      </c>
      <c r="M7240" t="s">
        <v>9210</v>
      </c>
      <c r="O7240">
        <v>10</v>
      </c>
      <c r="P7240" t="s">
        <v>9226</v>
      </c>
      <c r="Q7240">
        <v>3</v>
      </c>
      <c r="R7240">
        <v>4</v>
      </c>
      <c r="S7240" t="s">
        <v>9258</v>
      </c>
      <c r="T7240" t="s">
        <v>9263</v>
      </c>
      <c r="U7240" t="s">
        <v>9282</v>
      </c>
      <c r="V7240" t="str" cm="1">
        <f t="array" ref="V7240">_xlfn.IFS(Hospital_Emergency_Room_Data[[#This Row],[Day]]&lt;=10,"Start(1-10)",Hospital_Emergency_Room_Data[[#This Row],[Day]]&lt;=20,"Middle(11-20)",Hospital_Emergency_Room_Data[[#This Row],[Day]]&gt;20,"End(21-30)")</f>
        <v>Start(1-10)</v>
      </c>
    </row>
    <row r="7241" spans="1:22">
      <c r="A7241">
        <v>735206750</v>
      </c>
      <c r="B7241" t="s">
        <v>7241</v>
      </c>
      <c r="C7241" s="1">
        <v>45030</v>
      </c>
      <c r="D7241" t="str">
        <f>TEXT(Hospital_Emergency_Room_Data[[#This Row],[Patient Admission Date]],"mmm")</f>
        <v>Apr</v>
      </c>
      <c r="E7241">
        <f>YEAR(Hospital_Emergency_Room_Data[[#This Row],[Patient Admission Date]])</f>
        <v>2023</v>
      </c>
      <c r="F7241" s="2">
        <v>1.7361111111111112E-2</v>
      </c>
      <c r="G7241" s="8" t="str">
        <f>TEXT(Hospital_Emergency_Room_Data[[#This Row],[Patient Admission Date]],"dddd")</f>
        <v>Friday</v>
      </c>
      <c r="H7241" t="s">
        <v>9208</v>
      </c>
      <c r="I7241">
        <v>62</v>
      </c>
      <c r="J7241" s="5" t="s">
        <v>9217</v>
      </c>
      <c r="K7241" t="s">
        <v>12</v>
      </c>
      <c r="L7241" t="s">
        <v>9281</v>
      </c>
      <c r="M7241" t="s">
        <v>9210</v>
      </c>
      <c r="O7241">
        <v>10</v>
      </c>
      <c r="P7241" t="s">
        <v>9226</v>
      </c>
      <c r="Q7241">
        <v>14</v>
      </c>
      <c r="R7241">
        <v>0</v>
      </c>
      <c r="S7241" t="s">
        <v>9258</v>
      </c>
      <c r="T7241" t="s">
        <v>9265</v>
      </c>
      <c r="U7241" t="s">
        <v>9282</v>
      </c>
      <c r="V7241" t="str" cm="1">
        <f t="array" ref="V7241">_xlfn.IFS(Hospital_Emergency_Room_Data[[#This Row],[Day]]&lt;=10,"Start(1-10)",Hospital_Emergency_Room_Data[[#This Row],[Day]]&lt;=20,"Middle(11-20)",Hospital_Emergency_Room_Data[[#This Row],[Day]]&gt;20,"End(21-30)")</f>
        <v>Middle(11-20)</v>
      </c>
    </row>
    <row r="7242" spans="1:22">
      <c r="A7242">
        <v>441463541</v>
      </c>
      <c r="B7242" t="s">
        <v>7242</v>
      </c>
      <c r="C7242" s="1">
        <v>45064</v>
      </c>
      <c r="D7242" t="str">
        <f>TEXT(Hospital_Emergency_Room_Data[[#This Row],[Patient Admission Date]],"mmm")</f>
        <v>May</v>
      </c>
      <c r="E7242">
        <f>YEAR(Hospital_Emergency_Room_Data[[#This Row],[Patient Admission Date]])</f>
        <v>2023</v>
      </c>
      <c r="F7242" s="2">
        <v>0.56041666666666667</v>
      </c>
      <c r="G7242" s="8" t="str">
        <f>TEXT(Hospital_Emergency_Room_Data[[#This Row],[Patient Admission Date]],"dddd")</f>
        <v>Thursday</v>
      </c>
      <c r="H7242" t="s">
        <v>9208</v>
      </c>
      <c r="I7242">
        <v>2</v>
      </c>
      <c r="J7242" s="5" t="s">
        <v>9218</v>
      </c>
      <c r="K7242" t="s">
        <v>12</v>
      </c>
      <c r="L7242" t="s">
        <v>9281</v>
      </c>
      <c r="M7242" t="s">
        <v>9210</v>
      </c>
      <c r="O7242">
        <v>11</v>
      </c>
      <c r="P7242" t="s">
        <v>9226</v>
      </c>
      <c r="Q7242">
        <v>18</v>
      </c>
      <c r="R7242">
        <v>13</v>
      </c>
      <c r="S7242" t="s">
        <v>9257</v>
      </c>
      <c r="T7242" t="s">
        <v>9262</v>
      </c>
      <c r="U7242" t="s">
        <v>9282</v>
      </c>
      <c r="V7242" t="str" cm="1">
        <f t="array" ref="V7242">_xlfn.IFS(Hospital_Emergency_Room_Data[[#This Row],[Day]]&lt;=10,"Start(1-10)",Hospital_Emergency_Room_Data[[#This Row],[Day]]&lt;=20,"Middle(11-20)",Hospital_Emergency_Room_Data[[#This Row],[Day]]&gt;20,"End(21-30)")</f>
        <v>Middle(11-20)</v>
      </c>
    </row>
    <row r="7243" spans="1:22">
      <c r="A7243">
        <v>359293726</v>
      </c>
      <c r="B7243" t="s">
        <v>7243</v>
      </c>
      <c r="C7243" s="1">
        <v>45188</v>
      </c>
      <c r="D7243" t="str">
        <f>TEXT(Hospital_Emergency_Room_Data[[#This Row],[Patient Admission Date]],"mmm")</f>
        <v>Sep</v>
      </c>
      <c r="E7243">
        <f>YEAR(Hospital_Emergency_Room_Data[[#This Row],[Patient Admission Date]])</f>
        <v>2023</v>
      </c>
      <c r="F7243" s="2">
        <v>0.40277777777777779</v>
      </c>
      <c r="G7243" s="8" t="str">
        <f>TEXT(Hospital_Emergency_Room_Data[[#This Row],[Patient Admission Date]],"dddd")</f>
        <v>Tuesday</v>
      </c>
      <c r="H7243" t="s">
        <v>9208</v>
      </c>
      <c r="I7243">
        <v>62</v>
      </c>
      <c r="J7243" s="5" t="s">
        <v>9217</v>
      </c>
      <c r="K7243" t="s">
        <v>12</v>
      </c>
      <c r="L7243" t="s">
        <v>9281</v>
      </c>
      <c r="M7243" t="s">
        <v>9210</v>
      </c>
      <c r="O7243">
        <v>15</v>
      </c>
      <c r="P7243" t="s">
        <v>9226</v>
      </c>
      <c r="Q7243">
        <v>19</v>
      </c>
      <c r="R7243">
        <v>9</v>
      </c>
      <c r="S7243" t="s">
        <v>9255</v>
      </c>
      <c r="T7243" t="s">
        <v>9262</v>
      </c>
      <c r="U7243" t="s">
        <v>9282</v>
      </c>
      <c r="V7243" t="str" cm="1">
        <f t="array" ref="V7243">_xlfn.IFS(Hospital_Emergency_Room_Data[[#This Row],[Day]]&lt;=10,"Start(1-10)",Hospital_Emergency_Room_Data[[#This Row],[Day]]&lt;=20,"Middle(11-20)",Hospital_Emergency_Room_Data[[#This Row],[Day]]&gt;20,"End(21-30)")</f>
        <v>Middle(11-20)</v>
      </c>
    </row>
    <row r="7244" spans="1:22">
      <c r="A7244">
        <v>473320894</v>
      </c>
      <c r="B7244" t="s">
        <v>7244</v>
      </c>
      <c r="C7244" s="1">
        <v>45563</v>
      </c>
      <c r="D7244" t="str">
        <f>TEXT(Hospital_Emergency_Room_Data[[#This Row],[Patient Admission Date]],"mmm")</f>
        <v>Sep</v>
      </c>
      <c r="E7244">
        <f>YEAR(Hospital_Emergency_Room_Data[[#This Row],[Patient Admission Date]])</f>
        <v>2024</v>
      </c>
      <c r="F7244" s="2">
        <v>0.24374999999999999</v>
      </c>
      <c r="G7244" s="8" t="str">
        <f>TEXT(Hospital_Emergency_Room_Data[[#This Row],[Patient Admission Date]],"dddd")</f>
        <v>Saturday</v>
      </c>
      <c r="H7244" t="s">
        <v>9208</v>
      </c>
      <c r="I7244">
        <v>23</v>
      </c>
      <c r="J7244" s="5" t="s">
        <v>9220</v>
      </c>
      <c r="K7244" t="s">
        <v>12</v>
      </c>
      <c r="L7244" t="s">
        <v>9281</v>
      </c>
      <c r="M7244" t="s">
        <v>9210</v>
      </c>
      <c r="O7244">
        <v>56</v>
      </c>
      <c r="P7244" t="s">
        <v>9225</v>
      </c>
      <c r="Q7244">
        <v>28</v>
      </c>
      <c r="R7244">
        <v>5</v>
      </c>
      <c r="S7244" t="s">
        <v>9258</v>
      </c>
      <c r="T7244" t="s">
        <v>9264</v>
      </c>
      <c r="U7244" t="s">
        <v>9283</v>
      </c>
      <c r="V7244" t="str" cm="1">
        <f t="array" ref="V7244">_xlfn.IFS(Hospital_Emergency_Room_Data[[#This Row],[Day]]&lt;=10,"Start(1-10)",Hospital_Emergency_Room_Data[[#This Row],[Day]]&lt;=20,"Middle(11-20)",Hospital_Emergency_Room_Data[[#This Row],[Day]]&gt;20,"End(21-30)")</f>
        <v>End(21-30)</v>
      </c>
    </row>
    <row r="7245" spans="1:22">
      <c r="A7245">
        <v>220216446</v>
      </c>
      <c r="B7245" t="s">
        <v>7245</v>
      </c>
      <c r="C7245" s="1">
        <v>45512</v>
      </c>
      <c r="D7245" t="str">
        <f>TEXT(Hospital_Emergency_Room_Data[[#This Row],[Patient Admission Date]],"mmm")</f>
        <v>Aug</v>
      </c>
      <c r="E7245">
        <f>YEAR(Hospital_Emergency_Room_Data[[#This Row],[Patient Admission Date]])</f>
        <v>2024</v>
      </c>
      <c r="F7245" s="2">
        <v>2.7083333333333334E-2</v>
      </c>
      <c r="G7245" s="8" t="str">
        <f>TEXT(Hospital_Emergency_Room_Data[[#This Row],[Patient Admission Date]],"dddd")</f>
        <v>Thursday</v>
      </c>
      <c r="H7245" t="s">
        <v>9208</v>
      </c>
      <c r="I7245">
        <v>1</v>
      </c>
      <c r="J7245" s="5" t="s">
        <v>9218</v>
      </c>
      <c r="K7245" t="s">
        <v>12</v>
      </c>
      <c r="L7245" t="s">
        <v>9281</v>
      </c>
      <c r="M7245" t="s">
        <v>9210</v>
      </c>
      <c r="O7245">
        <v>25</v>
      </c>
      <c r="P7245" t="s">
        <v>9226</v>
      </c>
      <c r="Q7245">
        <v>8</v>
      </c>
      <c r="R7245">
        <v>0</v>
      </c>
      <c r="S7245" t="s">
        <v>9258</v>
      </c>
      <c r="T7245" t="s">
        <v>9265</v>
      </c>
      <c r="U7245" t="s">
        <v>9282</v>
      </c>
      <c r="V7245" t="str" cm="1">
        <f t="array" ref="V7245">_xlfn.IFS(Hospital_Emergency_Room_Data[[#This Row],[Day]]&lt;=10,"Start(1-10)",Hospital_Emergency_Room_Data[[#This Row],[Day]]&lt;=20,"Middle(11-20)",Hospital_Emergency_Room_Data[[#This Row],[Day]]&gt;20,"End(21-30)")</f>
        <v>Start(1-10)</v>
      </c>
    </row>
    <row r="7246" spans="1:22">
      <c r="A7246">
        <v>236188893</v>
      </c>
      <c r="B7246" t="s">
        <v>7246</v>
      </c>
      <c r="C7246" s="1">
        <v>45483</v>
      </c>
      <c r="D7246" t="str">
        <f>TEXT(Hospital_Emergency_Room_Data[[#This Row],[Patient Admission Date]],"mmm")</f>
        <v>Jul</v>
      </c>
      <c r="E7246">
        <f>YEAR(Hospital_Emergency_Room_Data[[#This Row],[Patient Admission Date]])</f>
        <v>2024</v>
      </c>
      <c r="F7246" s="2">
        <v>0.48819444444444443</v>
      </c>
      <c r="G7246" s="8" t="str">
        <f>TEXT(Hospital_Emergency_Room_Data[[#This Row],[Patient Admission Date]],"dddd")</f>
        <v>Wednesday</v>
      </c>
      <c r="H7246" t="s">
        <v>9208</v>
      </c>
      <c r="I7246">
        <v>65</v>
      </c>
      <c r="J7246" s="5" t="s">
        <v>9217</v>
      </c>
      <c r="K7246" t="s">
        <v>12</v>
      </c>
      <c r="L7246" t="s">
        <v>9281</v>
      </c>
      <c r="M7246" t="s">
        <v>9210</v>
      </c>
      <c r="O7246">
        <v>28</v>
      </c>
      <c r="P7246" t="s">
        <v>9226</v>
      </c>
      <c r="Q7246">
        <v>10</v>
      </c>
      <c r="R7246">
        <v>11</v>
      </c>
      <c r="S7246" t="s">
        <v>9255</v>
      </c>
      <c r="T7246" t="s">
        <v>9265</v>
      </c>
      <c r="U7246" t="s">
        <v>9282</v>
      </c>
      <c r="V7246" t="str" cm="1">
        <f t="array" ref="V7246">_xlfn.IFS(Hospital_Emergency_Room_Data[[#This Row],[Day]]&lt;=10,"Start(1-10)",Hospital_Emergency_Room_Data[[#This Row],[Day]]&lt;=20,"Middle(11-20)",Hospital_Emergency_Room_Data[[#This Row],[Day]]&gt;20,"End(21-30)")</f>
        <v>Start(1-10)</v>
      </c>
    </row>
    <row r="7247" spans="1:22">
      <c r="A7247">
        <v>648432810</v>
      </c>
      <c r="B7247" t="s">
        <v>7247</v>
      </c>
      <c r="C7247" s="1">
        <v>45109</v>
      </c>
      <c r="D7247" t="str">
        <f>TEXT(Hospital_Emergency_Room_Data[[#This Row],[Patient Admission Date]],"mmm")</f>
        <v>Jul</v>
      </c>
      <c r="E7247">
        <f>YEAR(Hospital_Emergency_Room_Data[[#This Row],[Patient Admission Date]])</f>
        <v>2023</v>
      </c>
      <c r="F7247" s="2">
        <v>0.21111111111111111</v>
      </c>
      <c r="G7247" s="8" t="str">
        <f>TEXT(Hospital_Emergency_Room_Data[[#This Row],[Patient Admission Date]],"dddd")</f>
        <v>Sunday</v>
      </c>
      <c r="H7247" t="s">
        <v>9208</v>
      </c>
      <c r="I7247">
        <v>25</v>
      </c>
      <c r="J7247" s="5" t="s">
        <v>9220</v>
      </c>
      <c r="K7247" t="s">
        <v>12</v>
      </c>
      <c r="L7247" t="s">
        <v>9281</v>
      </c>
      <c r="M7247" t="s">
        <v>9210</v>
      </c>
      <c r="O7247">
        <v>30</v>
      </c>
      <c r="P7247" t="s">
        <v>9225</v>
      </c>
      <c r="Q7247">
        <v>2</v>
      </c>
      <c r="R7247">
        <v>5</v>
      </c>
      <c r="S7247" t="s">
        <v>9258</v>
      </c>
      <c r="T7247" t="s">
        <v>9263</v>
      </c>
      <c r="U7247" t="s">
        <v>9282</v>
      </c>
      <c r="V7247" t="str" cm="1">
        <f t="array" ref="V7247">_xlfn.IFS(Hospital_Emergency_Room_Data[[#This Row],[Day]]&lt;=10,"Start(1-10)",Hospital_Emergency_Room_Data[[#This Row],[Day]]&lt;=20,"Middle(11-20)",Hospital_Emergency_Room_Data[[#This Row],[Day]]&gt;20,"End(21-30)")</f>
        <v>Start(1-10)</v>
      </c>
    </row>
    <row r="7248" spans="1:22">
      <c r="A7248">
        <v>369170446</v>
      </c>
      <c r="B7248" t="s">
        <v>7248</v>
      </c>
      <c r="C7248" s="1">
        <v>45435</v>
      </c>
      <c r="D7248" t="str">
        <f>TEXT(Hospital_Emergency_Room_Data[[#This Row],[Patient Admission Date]],"mmm")</f>
        <v>May</v>
      </c>
      <c r="E7248">
        <f>YEAR(Hospital_Emergency_Room_Data[[#This Row],[Patient Admission Date]])</f>
        <v>2024</v>
      </c>
      <c r="F7248" s="2">
        <v>0.33194444444444443</v>
      </c>
      <c r="G7248" s="8" t="str">
        <f>TEXT(Hospital_Emergency_Room_Data[[#This Row],[Patient Admission Date]],"dddd")</f>
        <v>Thursday</v>
      </c>
      <c r="H7248" t="s">
        <v>9208</v>
      </c>
      <c r="I7248">
        <v>29</v>
      </c>
      <c r="J7248" s="5" t="s">
        <v>9220</v>
      </c>
      <c r="K7248" t="s">
        <v>12</v>
      </c>
      <c r="L7248" t="s">
        <v>9281</v>
      </c>
      <c r="M7248" t="s">
        <v>9210</v>
      </c>
      <c r="O7248">
        <v>31</v>
      </c>
      <c r="P7248" t="s">
        <v>9225</v>
      </c>
      <c r="Q7248">
        <v>23</v>
      </c>
      <c r="R7248">
        <v>7</v>
      </c>
      <c r="S7248" t="s">
        <v>9255</v>
      </c>
      <c r="T7248" t="s">
        <v>9264</v>
      </c>
      <c r="U7248" t="s">
        <v>9300</v>
      </c>
      <c r="V7248" t="str" cm="1">
        <f t="array" ref="V7248">_xlfn.IFS(Hospital_Emergency_Room_Data[[#This Row],[Day]]&lt;=10,"Start(1-10)",Hospital_Emergency_Room_Data[[#This Row],[Day]]&lt;=20,"Middle(11-20)",Hospital_Emergency_Room_Data[[#This Row],[Day]]&gt;20,"End(21-30)")</f>
        <v>End(21-30)</v>
      </c>
    </row>
    <row r="7249" spans="1:22">
      <c r="A7249">
        <v>778874111</v>
      </c>
      <c r="B7249" t="s">
        <v>7249</v>
      </c>
      <c r="C7249" s="1">
        <v>45326</v>
      </c>
      <c r="D7249" t="str">
        <f>TEXT(Hospital_Emergency_Room_Data[[#This Row],[Patient Admission Date]],"mmm")</f>
        <v>Feb</v>
      </c>
      <c r="E7249">
        <f>YEAR(Hospital_Emergency_Room_Data[[#This Row],[Patient Admission Date]])</f>
        <v>2024</v>
      </c>
      <c r="F7249" s="2">
        <v>0.83333333333333337</v>
      </c>
      <c r="G7249" s="8" t="str">
        <f>TEXT(Hospital_Emergency_Room_Data[[#This Row],[Patient Admission Date]],"dddd")</f>
        <v>Sunday</v>
      </c>
      <c r="H7249" t="s">
        <v>9208</v>
      </c>
      <c r="I7249">
        <v>14</v>
      </c>
      <c r="J7249" s="5" t="s">
        <v>9221</v>
      </c>
      <c r="K7249" t="s">
        <v>12</v>
      </c>
      <c r="L7249" t="s">
        <v>9281</v>
      </c>
      <c r="M7249" t="s">
        <v>9210</v>
      </c>
      <c r="O7249">
        <v>34</v>
      </c>
      <c r="P7249" t="s">
        <v>9225</v>
      </c>
      <c r="Q7249">
        <v>4</v>
      </c>
      <c r="R7249">
        <v>20</v>
      </c>
      <c r="S7249" t="s">
        <v>9256</v>
      </c>
      <c r="T7249" t="s">
        <v>9263</v>
      </c>
      <c r="U7249" t="s">
        <v>9300</v>
      </c>
      <c r="V7249" t="str" cm="1">
        <f t="array" ref="V7249">_xlfn.IFS(Hospital_Emergency_Room_Data[[#This Row],[Day]]&lt;=10,"Start(1-10)",Hospital_Emergency_Room_Data[[#This Row],[Day]]&lt;=20,"Middle(11-20)",Hospital_Emergency_Room_Data[[#This Row],[Day]]&gt;20,"End(21-30)")</f>
        <v>Start(1-10)</v>
      </c>
    </row>
    <row r="7250" spans="1:22">
      <c r="A7250">
        <v>812095507</v>
      </c>
      <c r="B7250" t="s">
        <v>7250</v>
      </c>
      <c r="C7250" s="1">
        <v>45489</v>
      </c>
      <c r="D7250" t="str">
        <f>TEXT(Hospital_Emergency_Room_Data[[#This Row],[Patient Admission Date]],"mmm")</f>
        <v>Jul</v>
      </c>
      <c r="E7250">
        <f>YEAR(Hospital_Emergency_Room_Data[[#This Row],[Patient Admission Date]])</f>
        <v>2024</v>
      </c>
      <c r="F7250" s="2">
        <v>0.46458333333333335</v>
      </c>
      <c r="G7250" s="8" t="str">
        <f>TEXT(Hospital_Emergency_Room_Data[[#This Row],[Patient Admission Date]],"dddd")</f>
        <v>Tuesday</v>
      </c>
      <c r="H7250" t="s">
        <v>9208</v>
      </c>
      <c r="I7250">
        <v>46</v>
      </c>
      <c r="J7250" s="5" t="s">
        <v>9219</v>
      </c>
      <c r="K7250" t="s">
        <v>12</v>
      </c>
      <c r="L7250" t="s">
        <v>9281</v>
      </c>
      <c r="M7250" t="s">
        <v>9210</v>
      </c>
      <c r="O7250">
        <v>35</v>
      </c>
      <c r="P7250" t="s">
        <v>9225</v>
      </c>
      <c r="Q7250">
        <v>16</v>
      </c>
      <c r="R7250">
        <v>11</v>
      </c>
      <c r="S7250" t="s">
        <v>9255</v>
      </c>
      <c r="T7250" t="s">
        <v>9262</v>
      </c>
      <c r="U7250" t="s">
        <v>9300</v>
      </c>
      <c r="V7250" t="str" cm="1">
        <f t="array" ref="V7250">_xlfn.IFS(Hospital_Emergency_Room_Data[[#This Row],[Day]]&lt;=10,"Start(1-10)",Hospital_Emergency_Room_Data[[#This Row],[Day]]&lt;=20,"Middle(11-20)",Hospital_Emergency_Room_Data[[#This Row],[Day]]&gt;20,"End(21-30)")</f>
        <v>Middle(11-20)</v>
      </c>
    </row>
    <row r="7251" spans="1:22">
      <c r="A7251">
        <v>163657783</v>
      </c>
      <c r="B7251" t="s">
        <v>7251</v>
      </c>
      <c r="C7251" s="1">
        <v>45065</v>
      </c>
      <c r="D7251" t="str">
        <f>TEXT(Hospital_Emergency_Room_Data[[#This Row],[Patient Admission Date]],"mmm")</f>
        <v>May</v>
      </c>
      <c r="E7251">
        <f>YEAR(Hospital_Emergency_Room_Data[[#This Row],[Patient Admission Date]])</f>
        <v>2023</v>
      </c>
      <c r="F7251" s="2">
        <v>0.20902777777777778</v>
      </c>
      <c r="G7251" s="8" t="str">
        <f>TEXT(Hospital_Emergency_Room_Data[[#This Row],[Patient Admission Date]],"dddd")</f>
        <v>Friday</v>
      </c>
      <c r="H7251" t="s">
        <v>9208</v>
      </c>
      <c r="I7251">
        <v>57</v>
      </c>
      <c r="J7251" s="5" t="s">
        <v>9219</v>
      </c>
      <c r="K7251" t="s">
        <v>12</v>
      </c>
      <c r="L7251" t="s">
        <v>9281</v>
      </c>
      <c r="M7251" t="s">
        <v>9210</v>
      </c>
      <c r="O7251">
        <v>35</v>
      </c>
      <c r="P7251" t="s">
        <v>9225</v>
      </c>
      <c r="Q7251">
        <v>19</v>
      </c>
      <c r="R7251">
        <v>5</v>
      </c>
      <c r="S7251" t="s">
        <v>9258</v>
      </c>
      <c r="T7251" t="s">
        <v>9262</v>
      </c>
      <c r="U7251" t="s">
        <v>9300</v>
      </c>
      <c r="V7251" t="str" cm="1">
        <f t="array" ref="V7251">_xlfn.IFS(Hospital_Emergency_Room_Data[[#This Row],[Day]]&lt;=10,"Start(1-10)",Hospital_Emergency_Room_Data[[#This Row],[Day]]&lt;=20,"Middle(11-20)",Hospital_Emergency_Room_Data[[#This Row],[Day]]&gt;20,"End(21-30)")</f>
        <v>Middle(11-20)</v>
      </c>
    </row>
    <row r="7252" spans="1:22">
      <c r="A7252">
        <v>861212134</v>
      </c>
      <c r="B7252" t="s">
        <v>7252</v>
      </c>
      <c r="C7252" s="1">
        <v>45166</v>
      </c>
      <c r="D7252" t="str">
        <f>TEXT(Hospital_Emergency_Room_Data[[#This Row],[Patient Admission Date]],"mmm")</f>
        <v>Aug</v>
      </c>
      <c r="E7252">
        <f>YEAR(Hospital_Emergency_Room_Data[[#This Row],[Patient Admission Date]])</f>
        <v>2023</v>
      </c>
      <c r="F7252" s="2">
        <v>0.19375000000000001</v>
      </c>
      <c r="G7252" s="8" t="str">
        <f>TEXT(Hospital_Emergency_Room_Data[[#This Row],[Patient Admission Date]],"dddd")</f>
        <v>Monday</v>
      </c>
      <c r="H7252" t="s">
        <v>9208</v>
      </c>
      <c r="I7252">
        <v>11</v>
      </c>
      <c r="J7252" s="5" t="s">
        <v>9221</v>
      </c>
      <c r="K7252" t="s">
        <v>12</v>
      </c>
      <c r="L7252" t="s">
        <v>9281</v>
      </c>
      <c r="M7252" t="s">
        <v>9210</v>
      </c>
      <c r="O7252">
        <v>38</v>
      </c>
      <c r="P7252" t="s">
        <v>9225</v>
      </c>
      <c r="Q7252">
        <v>28</v>
      </c>
      <c r="R7252">
        <v>4</v>
      </c>
      <c r="S7252" t="s">
        <v>9258</v>
      </c>
      <c r="T7252" t="s">
        <v>9264</v>
      </c>
      <c r="U7252" t="s">
        <v>9300</v>
      </c>
      <c r="V7252" t="str" cm="1">
        <f t="array" ref="V7252">_xlfn.IFS(Hospital_Emergency_Room_Data[[#This Row],[Day]]&lt;=10,"Start(1-10)",Hospital_Emergency_Room_Data[[#This Row],[Day]]&lt;=20,"Middle(11-20)",Hospital_Emergency_Room_Data[[#This Row],[Day]]&gt;20,"End(21-30)")</f>
        <v>End(21-30)</v>
      </c>
    </row>
    <row r="7253" spans="1:22">
      <c r="A7253">
        <v>609168648</v>
      </c>
      <c r="B7253" t="s">
        <v>7253</v>
      </c>
      <c r="C7253" s="1">
        <v>45340</v>
      </c>
      <c r="D7253" t="str">
        <f>TEXT(Hospital_Emergency_Room_Data[[#This Row],[Patient Admission Date]],"mmm")</f>
        <v>Feb</v>
      </c>
      <c r="E7253">
        <f>YEAR(Hospital_Emergency_Room_Data[[#This Row],[Patient Admission Date]])</f>
        <v>2024</v>
      </c>
      <c r="F7253" s="2">
        <v>0.95625000000000004</v>
      </c>
      <c r="G7253" s="8" t="str">
        <f>TEXT(Hospital_Emergency_Room_Data[[#This Row],[Patient Admission Date]],"dddd")</f>
        <v>Sunday</v>
      </c>
      <c r="H7253" t="s">
        <v>9208</v>
      </c>
      <c r="I7253">
        <v>70</v>
      </c>
      <c r="J7253" s="5" t="s">
        <v>9222</v>
      </c>
      <c r="K7253" t="s">
        <v>12</v>
      </c>
      <c r="L7253" t="s">
        <v>9281</v>
      </c>
      <c r="M7253" t="s">
        <v>9210</v>
      </c>
      <c r="O7253">
        <v>57</v>
      </c>
      <c r="P7253" t="s">
        <v>9225</v>
      </c>
      <c r="Q7253">
        <v>18</v>
      </c>
      <c r="R7253">
        <v>22</v>
      </c>
      <c r="S7253" t="s">
        <v>9256</v>
      </c>
      <c r="T7253" t="s">
        <v>9262</v>
      </c>
      <c r="U7253" t="s">
        <v>9283</v>
      </c>
      <c r="V7253" t="str" cm="1">
        <f t="array" ref="V7253">_xlfn.IFS(Hospital_Emergency_Room_Data[[#This Row],[Day]]&lt;=10,"Start(1-10)",Hospital_Emergency_Room_Data[[#This Row],[Day]]&lt;=20,"Middle(11-20)",Hospital_Emergency_Room_Data[[#This Row],[Day]]&gt;20,"End(21-30)")</f>
        <v>Middle(11-20)</v>
      </c>
    </row>
    <row r="7254" spans="1:22">
      <c r="A7254">
        <v>406591240</v>
      </c>
      <c r="B7254" t="s">
        <v>7254</v>
      </c>
      <c r="C7254" s="1">
        <v>45368</v>
      </c>
      <c r="D7254" t="str">
        <f>TEXT(Hospital_Emergency_Room_Data[[#This Row],[Patient Admission Date]],"mmm")</f>
        <v>Mar</v>
      </c>
      <c r="E7254">
        <f>YEAR(Hospital_Emergency_Room_Data[[#This Row],[Patient Admission Date]])</f>
        <v>2024</v>
      </c>
      <c r="F7254" s="2">
        <v>0.88263888888888886</v>
      </c>
      <c r="G7254" s="8" t="str">
        <f>TEXT(Hospital_Emergency_Room_Data[[#This Row],[Patient Admission Date]],"dddd")</f>
        <v>Sunday</v>
      </c>
      <c r="H7254" t="s">
        <v>9208</v>
      </c>
      <c r="I7254">
        <v>23</v>
      </c>
      <c r="J7254" s="5" t="s">
        <v>9220</v>
      </c>
      <c r="K7254" t="s">
        <v>12</v>
      </c>
      <c r="L7254" t="s">
        <v>9281</v>
      </c>
      <c r="M7254" t="s">
        <v>9210</v>
      </c>
      <c r="O7254">
        <v>59</v>
      </c>
      <c r="P7254" t="s">
        <v>9225</v>
      </c>
      <c r="Q7254">
        <v>17</v>
      </c>
      <c r="R7254">
        <v>21</v>
      </c>
      <c r="S7254" t="s">
        <v>9256</v>
      </c>
      <c r="T7254" t="s">
        <v>9262</v>
      </c>
      <c r="U7254" t="s">
        <v>9283</v>
      </c>
      <c r="V7254" t="str" cm="1">
        <f t="array" ref="V7254">_xlfn.IFS(Hospital_Emergency_Room_Data[[#This Row],[Day]]&lt;=10,"Start(1-10)",Hospital_Emergency_Room_Data[[#This Row],[Day]]&lt;=20,"Middle(11-20)",Hospital_Emergency_Room_Data[[#This Row],[Day]]&gt;20,"End(21-30)")</f>
        <v>Middle(11-20)</v>
      </c>
    </row>
    <row r="7255" spans="1:22">
      <c r="A7255">
        <v>750200343</v>
      </c>
      <c r="B7255" t="s">
        <v>7255</v>
      </c>
      <c r="C7255" s="1">
        <v>45148</v>
      </c>
      <c r="D7255" t="str">
        <f>TEXT(Hospital_Emergency_Room_Data[[#This Row],[Patient Admission Date]],"mmm")</f>
        <v>Aug</v>
      </c>
      <c r="E7255">
        <f>YEAR(Hospital_Emergency_Room_Data[[#This Row],[Patient Admission Date]])</f>
        <v>2023</v>
      </c>
      <c r="F7255" s="2">
        <v>0.21319444444444444</v>
      </c>
      <c r="G7255" s="8" t="str">
        <f>TEXT(Hospital_Emergency_Room_Data[[#This Row],[Patient Admission Date]],"dddd")</f>
        <v>Thursday</v>
      </c>
      <c r="H7255" t="s">
        <v>9208</v>
      </c>
      <c r="I7255">
        <v>36</v>
      </c>
      <c r="J7255" s="5" t="s">
        <v>9223</v>
      </c>
      <c r="K7255" t="s">
        <v>12</v>
      </c>
      <c r="L7255" t="s">
        <v>9281</v>
      </c>
      <c r="M7255" t="s">
        <v>9210</v>
      </c>
      <c r="O7255">
        <v>14</v>
      </c>
      <c r="P7255" t="s">
        <v>9226</v>
      </c>
      <c r="Q7255">
        <v>10</v>
      </c>
      <c r="R7255">
        <v>5</v>
      </c>
      <c r="S7255" t="s">
        <v>9258</v>
      </c>
      <c r="T7255" t="s">
        <v>9265</v>
      </c>
      <c r="U7255" t="s">
        <v>9282</v>
      </c>
      <c r="V7255" t="str" cm="1">
        <f t="array" ref="V7255">_xlfn.IFS(Hospital_Emergency_Room_Data[[#This Row],[Day]]&lt;=10,"Start(1-10)",Hospital_Emergency_Room_Data[[#This Row],[Day]]&lt;=20,"Middle(11-20)",Hospital_Emergency_Room_Data[[#This Row],[Day]]&gt;20,"End(21-30)")</f>
        <v>Start(1-10)</v>
      </c>
    </row>
    <row r="7256" spans="1:22">
      <c r="A7256">
        <v>229504595</v>
      </c>
      <c r="B7256" t="s">
        <v>7256</v>
      </c>
      <c r="C7256" s="1">
        <v>45172</v>
      </c>
      <c r="D7256" t="str">
        <f>TEXT(Hospital_Emergency_Room_Data[[#This Row],[Patient Admission Date]],"mmm")</f>
        <v>Sep</v>
      </c>
      <c r="E7256">
        <f>YEAR(Hospital_Emergency_Room_Data[[#This Row],[Patient Admission Date]])</f>
        <v>2023</v>
      </c>
      <c r="F7256" s="2">
        <v>6.1805555555555558E-2</v>
      </c>
      <c r="G7256" s="8" t="str">
        <f>TEXT(Hospital_Emergency_Room_Data[[#This Row],[Patient Admission Date]],"dddd")</f>
        <v>Sunday</v>
      </c>
      <c r="H7256" t="s">
        <v>9208</v>
      </c>
      <c r="I7256">
        <v>19</v>
      </c>
      <c r="J7256" s="5" t="s">
        <v>9220</v>
      </c>
      <c r="K7256" t="s">
        <v>12</v>
      </c>
      <c r="L7256" t="s">
        <v>9281</v>
      </c>
      <c r="M7256" t="s">
        <v>9210</v>
      </c>
      <c r="O7256">
        <v>19</v>
      </c>
      <c r="P7256" t="s">
        <v>9226</v>
      </c>
      <c r="Q7256">
        <v>3</v>
      </c>
      <c r="R7256">
        <v>1</v>
      </c>
      <c r="S7256" t="s">
        <v>9258</v>
      </c>
      <c r="T7256" t="s">
        <v>9263</v>
      </c>
      <c r="U7256" t="s">
        <v>9282</v>
      </c>
      <c r="V7256" t="str" cm="1">
        <f t="array" ref="V7256">_xlfn.IFS(Hospital_Emergency_Room_Data[[#This Row],[Day]]&lt;=10,"Start(1-10)",Hospital_Emergency_Room_Data[[#This Row],[Day]]&lt;=20,"Middle(11-20)",Hospital_Emergency_Room_Data[[#This Row],[Day]]&gt;20,"End(21-30)")</f>
        <v>Start(1-10)</v>
      </c>
    </row>
    <row r="7257" spans="1:22">
      <c r="A7257">
        <v>348555182</v>
      </c>
      <c r="B7257" t="s">
        <v>7257</v>
      </c>
      <c r="C7257" s="1">
        <v>45151</v>
      </c>
      <c r="D7257" t="str">
        <f>TEXT(Hospital_Emergency_Room_Data[[#This Row],[Patient Admission Date]],"mmm")</f>
        <v>Aug</v>
      </c>
      <c r="E7257">
        <f>YEAR(Hospital_Emergency_Room_Data[[#This Row],[Patient Admission Date]])</f>
        <v>2023</v>
      </c>
      <c r="F7257" s="2">
        <v>0.56388888888888888</v>
      </c>
      <c r="G7257" s="8" t="str">
        <f>TEXT(Hospital_Emergency_Room_Data[[#This Row],[Patient Admission Date]],"dddd")</f>
        <v>Sunday</v>
      </c>
      <c r="H7257" t="s">
        <v>9208</v>
      </c>
      <c r="I7257">
        <v>56</v>
      </c>
      <c r="J7257" s="5" t="s">
        <v>9219</v>
      </c>
      <c r="K7257" t="s">
        <v>12</v>
      </c>
      <c r="L7257" t="s">
        <v>9281</v>
      </c>
      <c r="M7257" t="s">
        <v>9210</v>
      </c>
      <c r="O7257">
        <v>27</v>
      </c>
      <c r="P7257" t="s">
        <v>9226</v>
      </c>
      <c r="Q7257">
        <v>13</v>
      </c>
      <c r="R7257">
        <v>13</v>
      </c>
      <c r="S7257" t="s">
        <v>9257</v>
      </c>
      <c r="T7257" t="s">
        <v>9265</v>
      </c>
      <c r="U7257" t="s">
        <v>9282</v>
      </c>
      <c r="V7257" t="str" cm="1">
        <f t="array" ref="V7257">_xlfn.IFS(Hospital_Emergency_Room_Data[[#This Row],[Day]]&lt;=10,"Start(1-10)",Hospital_Emergency_Room_Data[[#This Row],[Day]]&lt;=20,"Middle(11-20)",Hospital_Emergency_Room_Data[[#This Row],[Day]]&gt;20,"End(21-30)")</f>
        <v>Middle(11-20)</v>
      </c>
    </row>
    <row r="7258" spans="1:22">
      <c r="A7258">
        <v>362441114</v>
      </c>
      <c r="B7258" t="s">
        <v>7258</v>
      </c>
      <c r="C7258" s="1">
        <v>45255</v>
      </c>
      <c r="D7258" t="str">
        <f>TEXT(Hospital_Emergency_Room_Data[[#This Row],[Patient Admission Date]],"mmm")</f>
        <v>Nov</v>
      </c>
      <c r="E7258">
        <f>YEAR(Hospital_Emergency_Room_Data[[#This Row],[Patient Admission Date]])</f>
        <v>2023</v>
      </c>
      <c r="F7258" s="2">
        <v>0.3659722222222222</v>
      </c>
      <c r="G7258" s="8" t="str">
        <f>TEXT(Hospital_Emergency_Room_Data[[#This Row],[Patient Admission Date]],"dddd")</f>
        <v>Saturday</v>
      </c>
      <c r="H7258" t="s">
        <v>9208</v>
      </c>
      <c r="I7258">
        <v>8</v>
      </c>
      <c r="J7258" s="5" t="s">
        <v>9221</v>
      </c>
      <c r="K7258" t="s">
        <v>12</v>
      </c>
      <c r="L7258" t="s">
        <v>9281</v>
      </c>
      <c r="M7258" t="s">
        <v>9210</v>
      </c>
      <c r="O7258">
        <v>30</v>
      </c>
      <c r="P7258" t="s">
        <v>9225</v>
      </c>
      <c r="Q7258">
        <v>25</v>
      </c>
      <c r="R7258">
        <v>8</v>
      </c>
      <c r="S7258" t="s">
        <v>9255</v>
      </c>
      <c r="T7258" t="s">
        <v>9264</v>
      </c>
      <c r="U7258" t="s">
        <v>9282</v>
      </c>
      <c r="V7258" t="str" cm="1">
        <f t="array" ref="V7258">_xlfn.IFS(Hospital_Emergency_Room_Data[[#This Row],[Day]]&lt;=10,"Start(1-10)",Hospital_Emergency_Room_Data[[#This Row],[Day]]&lt;=20,"Middle(11-20)",Hospital_Emergency_Room_Data[[#This Row],[Day]]&gt;20,"End(21-30)")</f>
        <v>End(21-30)</v>
      </c>
    </row>
    <row r="7259" spans="1:22">
      <c r="A7259">
        <v>556536036</v>
      </c>
      <c r="B7259" t="s">
        <v>7259</v>
      </c>
      <c r="C7259" s="1">
        <v>45585</v>
      </c>
      <c r="D7259" t="str">
        <f>TEXT(Hospital_Emergency_Room_Data[[#This Row],[Patient Admission Date]],"mmm")</f>
        <v>Oct</v>
      </c>
      <c r="E7259">
        <f>YEAR(Hospital_Emergency_Room_Data[[#This Row],[Patient Admission Date]])</f>
        <v>2024</v>
      </c>
      <c r="F7259" s="2">
        <v>0.86111111111111116</v>
      </c>
      <c r="G7259" s="8" t="str">
        <f>TEXT(Hospital_Emergency_Room_Data[[#This Row],[Patient Admission Date]],"dddd")</f>
        <v>Sunday</v>
      </c>
      <c r="H7259" t="s">
        <v>9208</v>
      </c>
      <c r="I7259">
        <v>59</v>
      </c>
      <c r="J7259" s="5" t="s">
        <v>9219</v>
      </c>
      <c r="K7259" t="s">
        <v>12</v>
      </c>
      <c r="L7259" t="s">
        <v>9281</v>
      </c>
      <c r="M7259" t="s">
        <v>9210</v>
      </c>
      <c r="O7259">
        <v>35</v>
      </c>
      <c r="P7259" t="s">
        <v>9225</v>
      </c>
      <c r="Q7259">
        <v>20</v>
      </c>
      <c r="R7259">
        <v>20</v>
      </c>
      <c r="S7259" t="s">
        <v>9256</v>
      </c>
      <c r="T7259" t="s">
        <v>9262</v>
      </c>
      <c r="U7259" t="s">
        <v>9300</v>
      </c>
      <c r="V7259" t="str" cm="1">
        <f t="array" ref="V7259">_xlfn.IFS(Hospital_Emergency_Room_Data[[#This Row],[Day]]&lt;=10,"Start(1-10)",Hospital_Emergency_Room_Data[[#This Row],[Day]]&lt;=20,"Middle(11-20)",Hospital_Emergency_Room_Data[[#This Row],[Day]]&gt;20,"End(21-30)")</f>
        <v>Middle(11-20)</v>
      </c>
    </row>
    <row r="7260" spans="1:22">
      <c r="A7260">
        <v>548911120</v>
      </c>
      <c r="B7260" t="s">
        <v>7260</v>
      </c>
      <c r="C7260" s="1">
        <v>45127</v>
      </c>
      <c r="D7260" t="str">
        <f>TEXT(Hospital_Emergency_Room_Data[[#This Row],[Patient Admission Date]],"mmm")</f>
        <v>Jul</v>
      </c>
      <c r="E7260">
        <f>YEAR(Hospital_Emergency_Room_Data[[#This Row],[Patient Admission Date]])</f>
        <v>2023</v>
      </c>
      <c r="F7260" s="2">
        <v>0.55069444444444449</v>
      </c>
      <c r="G7260" s="8" t="str">
        <f>TEXT(Hospital_Emergency_Room_Data[[#This Row],[Patient Admission Date]],"dddd")</f>
        <v>Thursday</v>
      </c>
      <c r="H7260" t="s">
        <v>9208</v>
      </c>
      <c r="I7260">
        <v>68</v>
      </c>
      <c r="J7260" s="5" t="s">
        <v>9217</v>
      </c>
      <c r="K7260" t="s">
        <v>12</v>
      </c>
      <c r="L7260" t="s">
        <v>9281</v>
      </c>
      <c r="M7260" t="s">
        <v>9210</v>
      </c>
      <c r="O7260">
        <v>36</v>
      </c>
      <c r="P7260" t="s">
        <v>9225</v>
      </c>
      <c r="Q7260">
        <v>20</v>
      </c>
      <c r="R7260">
        <v>13</v>
      </c>
      <c r="S7260" t="s">
        <v>9257</v>
      </c>
      <c r="T7260" t="s">
        <v>9262</v>
      </c>
      <c r="U7260" t="s">
        <v>9300</v>
      </c>
      <c r="V7260" t="str" cm="1">
        <f t="array" ref="V7260">_xlfn.IFS(Hospital_Emergency_Room_Data[[#This Row],[Day]]&lt;=10,"Start(1-10)",Hospital_Emergency_Room_Data[[#This Row],[Day]]&lt;=20,"Middle(11-20)",Hospital_Emergency_Room_Data[[#This Row],[Day]]&gt;20,"End(21-30)")</f>
        <v>Middle(11-20)</v>
      </c>
    </row>
    <row r="7261" spans="1:22">
      <c r="A7261">
        <v>186959617</v>
      </c>
      <c r="B7261" t="s">
        <v>7261</v>
      </c>
      <c r="C7261" s="1">
        <v>45209</v>
      </c>
      <c r="D7261" t="str">
        <f>TEXT(Hospital_Emergency_Room_Data[[#This Row],[Patient Admission Date]],"mmm")</f>
        <v>Oct</v>
      </c>
      <c r="E7261">
        <f>YEAR(Hospital_Emergency_Room_Data[[#This Row],[Patient Admission Date]])</f>
        <v>2023</v>
      </c>
      <c r="F7261" s="2">
        <v>0.51458333333333328</v>
      </c>
      <c r="G7261" s="8" t="str">
        <f>TEXT(Hospital_Emergency_Room_Data[[#This Row],[Patient Admission Date]],"dddd")</f>
        <v>Tuesday</v>
      </c>
      <c r="H7261" t="s">
        <v>9208</v>
      </c>
      <c r="I7261">
        <v>9</v>
      </c>
      <c r="J7261" s="5" t="s">
        <v>9221</v>
      </c>
      <c r="K7261" t="s">
        <v>12</v>
      </c>
      <c r="L7261" t="s">
        <v>9281</v>
      </c>
      <c r="M7261" t="s">
        <v>9210</v>
      </c>
      <c r="O7261">
        <v>40</v>
      </c>
      <c r="P7261" t="s">
        <v>9225</v>
      </c>
      <c r="Q7261">
        <v>10</v>
      </c>
      <c r="R7261">
        <v>12</v>
      </c>
      <c r="S7261" t="s">
        <v>9257</v>
      </c>
      <c r="T7261" t="s">
        <v>9265</v>
      </c>
      <c r="U7261" t="s">
        <v>9300</v>
      </c>
      <c r="V7261" t="str" cm="1">
        <f t="array" ref="V7261">_xlfn.IFS(Hospital_Emergency_Room_Data[[#This Row],[Day]]&lt;=10,"Start(1-10)",Hospital_Emergency_Room_Data[[#This Row],[Day]]&lt;=20,"Middle(11-20)",Hospital_Emergency_Room_Data[[#This Row],[Day]]&gt;20,"End(21-30)")</f>
        <v>Start(1-10)</v>
      </c>
    </row>
    <row r="7262" spans="1:22">
      <c r="A7262">
        <v>183191971</v>
      </c>
      <c r="B7262" t="s">
        <v>7262</v>
      </c>
      <c r="C7262" s="1">
        <v>45568</v>
      </c>
      <c r="D7262" t="str">
        <f>TEXT(Hospital_Emergency_Room_Data[[#This Row],[Patient Admission Date]],"mmm")</f>
        <v>Oct</v>
      </c>
      <c r="E7262">
        <f>YEAR(Hospital_Emergency_Room_Data[[#This Row],[Patient Admission Date]])</f>
        <v>2024</v>
      </c>
      <c r="F7262" s="2">
        <v>0.27777777777777779</v>
      </c>
      <c r="G7262" s="8" t="str">
        <f>TEXT(Hospital_Emergency_Room_Data[[#This Row],[Patient Admission Date]],"dddd")</f>
        <v>Thursday</v>
      </c>
      <c r="H7262" t="s">
        <v>9208</v>
      </c>
      <c r="I7262">
        <v>43</v>
      </c>
      <c r="J7262" s="5" t="s">
        <v>9223</v>
      </c>
      <c r="K7262" t="s">
        <v>12</v>
      </c>
      <c r="L7262" t="s">
        <v>9281</v>
      </c>
      <c r="M7262" t="s">
        <v>9210</v>
      </c>
      <c r="O7262">
        <v>41</v>
      </c>
      <c r="P7262" t="s">
        <v>9225</v>
      </c>
      <c r="Q7262">
        <v>3</v>
      </c>
      <c r="R7262">
        <v>6</v>
      </c>
      <c r="S7262" t="s">
        <v>9255</v>
      </c>
      <c r="T7262" t="s">
        <v>9263</v>
      </c>
      <c r="U7262" t="s">
        <v>9300</v>
      </c>
      <c r="V7262" t="str" cm="1">
        <f t="array" ref="V7262">_xlfn.IFS(Hospital_Emergency_Room_Data[[#This Row],[Day]]&lt;=10,"Start(1-10)",Hospital_Emergency_Room_Data[[#This Row],[Day]]&lt;=20,"Middle(11-20)",Hospital_Emergency_Room_Data[[#This Row],[Day]]&gt;20,"End(21-30)")</f>
        <v>Start(1-10)</v>
      </c>
    </row>
    <row r="7263" spans="1:22">
      <c r="A7263">
        <v>590117748</v>
      </c>
      <c r="B7263" t="s">
        <v>7263</v>
      </c>
      <c r="C7263" s="1">
        <v>45079</v>
      </c>
      <c r="D7263" t="str">
        <f>TEXT(Hospital_Emergency_Room_Data[[#This Row],[Patient Admission Date]],"mmm")</f>
        <v>Jun</v>
      </c>
      <c r="E7263">
        <f>YEAR(Hospital_Emergency_Room_Data[[#This Row],[Patient Admission Date]])</f>
        <v>2023</v>
      </c>
      <c r="F7263" s="2">
        <v>2.2916666666666665E-2</v>
      </c>
      <c r="G7263" s="8" t="str">
        <f>TEXT(Hospital_Emergency_Room_Data[[#This Row],[Patient Admission Date]],"dddd")</f>
        <v>Friday</v>
      </c>
      <c r="H7263" t="s">
        <v>9208</v>
      </c>
      <c r="I7263">
        <v>71</v>
      </c>
      <c r="J7263" s="5" t="s">
        <v>9222</v>
      </c>
      <c r="K7263" t="s">
        <v>12</v>
      </c>
      <c r="L7263" t="s">
        <v>9281</v>
      </c>
      <c r="M7263" t="s">
        <v>9210</v>
      </c>
      <c r="O7263">
        <v>44</v>
      </c>
      <c r="P7263" t="s">
        <v>9225</v>
      </c>
      <c r="Q7263">
        <v>2</v>
      </c>
      <c r="R7263">
        <v>0</v>
      </c>
      <c r="S7263" t="s">
        <v>9258</v>
      </c>
      <c r="T7263" t="s">
        <v>9263</v>
      </c>
      <c r="U7263" t="s">
        <v>9300</v>
      </c>
      <c r="V7263" t="str" cm="1">
        <f t="array" ref="V7263">_xlfn.IFS(Hospital_Emergency_Room_Data[[#This Row],[Day]]&lt;=10,"Start(1-10)",Hospital_Emergency_Room_Data[[#This Row],[Day]]&lt;=20,"Middle(11-20)",Hospital_Emergency_Room_Data[[#This Row],[Day]]&gt;20,"End(21-30)")</f>
        <v>Start(1-10)</v>
      </c>
    </row>
    <row r="7264" spans="1:22">
      <c r="A7264">
        <v>564076410</v>
      </c>
      <c r="B7264" t="s">
        <v>7264</v>
      </c>
      <c r="C7264" s="1">
        <v>45412</v>
      </c>
      <c r="D7264" t="str">
        <f>TEXT(Hospital_Emergency_Room_Data[[#This Row],[Patient Admission Date]],"mmm")</f>
        <v>Apr</v>
      </c>
      <c r="E7264">
        <f>YEAR(Hospital_Emergency_Room_Data[[#This Row],[Patient Admission Date]])</f>
        <v>2024</v>
      </c>
      <c r="F7264" s="2">
        <v>0.5083333333333333</v>
      </c>
      <c r="G7264" s="8" t="str">
        <f>TEXT(Hospital_Emergency_Room_Data[[#This Row],[Patient Admission Date]],"dddd")</f>
        <v>Tuesday</v>
      </c>
      <c r="H7264" t="s">
        <v>9208</v>
      </c>
      <c r="I7264">
        <v>12</v>
      </c>
      <c r="J7264" s="5" t="s">
        <v>9221</v>
      </c>
      <c r="K7264" t="s">
        <v>12</v>
      </c>
      <c r="L7264" t="s">
        <v>9281</v>
      </c>
      <c r="M7264" t="s">
        <v>9210</v>
      </c>
      <c r="O7264">
        <v>11</v>
      </c>
      <c r="P7264" t="s">
        <v>9226</v>
      </c>
      <c r="Q7264">
        <v>30</v>
      </c>
      <c r="R7264">
        <v>12</v>
      </c>
      <c r="S7264" t="s">
        <v>9257</v>
      </c>
      <c r="T7264" t="s">
        <v>9264</v>
      </c>
      <c r="U7264" t="s">
        <v>9282</v>
      </c>
      <c r="V7264" t="str" cm="1">
        <f t="array" ref="V7264">_xlfn.IFS(Hospital_Emergency_Room_Data[[#This Row],[Day]]&lt;=10,"Start(1-10)",Hospital_Emergency_Room_Data[[#This Row],[Day]]&lt;=20,"Middle(11-20)",Hospital_Emergency_Room_Data[[#This Row],[Day]]&gt;20,"End(21-30)")</f>
        <v>End(21-30)</v>
      </c>
    </row>
    <row r="7265" spans="1:22">
      <c r="A7265">
        <v>696016860</v>
      </c>
      <c r="B7265" t="s">
        <v>7265</v>
      </c>
      <c r="C7265" s="1">
        <v>45367</v>
      </c>
      <c r="D7265" t="str">
        <f>TEXT(Hospital_Emergency_Room_Data[[#This Row],[Patient Admission Date]],"mmm")</f>
        <v>Mar</v>
      </c>
      <c r="E7265">
        <f>YEAR(Hospital_Emergency_Room_Data[[#This Row],[Patient Admission Date]])</f>
        <v>2024</v>
      </c>
      <c r="F7265" s="2">
        <v>0.92986111111111114</v>
      </c>
      <c r="G7265" s="8" t="str">
        <f>TEXT(Hospital_Emergency_Room_Data[[#This Row],[Patient Admission Date]],"dddd")</f>
        <v>Saturday</v>
      </c>
      <c r="H7265" t="s">
        <v>9208</v>
      </c>
      <c r="I7265">
        <v>35</v>
      </c>
      <c r="J7265" s="5" t="s">
        <v>9223</v>
      </c>
      <c r="K7265" t="s">
        <v>12</v>
      </c>
      <c r="L7265" t="s">
        <v>9281</v>
      </c>
      <c r="M7265" t="s">
        <v>9210</v>
      </c>
      <c r="O7265">
        <v>19</v>
      </c>
      <c r="P7265" t="s">
        <v>9226</v>
      </c>
      <c r="Q7265">
        <v>16</v>
      </c>
      <c r="R7265">
        <v>22</v>
      </c>
      <c r="S7265" t="s">
        <v>9256</v>
      </c>
      <c r="T7265" t="s">
        <v>9262</v>
      </c>
      <c r="U7265" t="s">
        <v>9282</v>
      </c>
      <c r="V7265" t="str" cm="1">
        <f t="array" ref="V7265">_xlfn.IFS(Hospital_Emergency_Room_Data[[#This Row],[Day]]&lt;=10,"Start(1-10)",Hospital_Emergency_Room_Data[[#This Row],[Day]]&lt;=20,"Middle(11-20)",Hospital_Emergency_Room_Data[[#This Row],[Day]]&gt;20,"End(21-30)")</f>
        <v>Middle(11-20)</v>
      </c>
    </row>
    <row r="7266" spans="1:22">
      <c r="A7266">
        <v>216593629</v>
      </c>
      <c r="B7266" t="s">
        <v>7266</v>
      </c>
      <c r="C7266" s="1">
        <v>45036</v>
      </c>
      <c r="D7266" t="str">
        <f>TEXT(Hospital_Emergency_Room_Data[[#This Row],[Patient Admission Date]],"mmm")</f>
        <v>Apr</v>
      </c>
      <c r="E7266">
        <f>YEAR(Hospital_Emergency_Room_Data[[#This Row],[Patient Admission Date]])</f>
        <v>2023</v>
      </c>
      <c r="F7266" s="2">
        <v>0.74444444444444446</v>
      </c>
      <c r="G7266" s="8" t="str">
        <f>TEXT(Hospital_Emergency_Room_Data[[#This Row],[Patient Admission Date]],"dddd")</f>
        <v>Thursday</v>
      </c>
      <c r="H7266" t="s">
        <v>9208</v>
      </c>
      <c r="I7266">
        <v>65</v>
      </c>
      <c r="J7266" s="5" t="s">
        <v>9217</v>
      </c>
      <c r="K7266" t="s">
        <v>12</v>
      </c>
      <c r="L7266" t="s">
        <v>9281</v>
      </c>
      <c r="M7266" t="s">
        <v>9210</v>
      </c>
      <c r="O7266">
        <v>30</v>
      </c>
      <c r="P7266" t="s">
        <v>9225</v>
      </c>
      <c r="Q7266">
        <v>20</v>
      </c>
      <c r="R7266">
        <v>17</v>
      </c>
      <c r="S7266" t="s">
        <v>9257</v>
      </c>
      <c r="T7266" t="s">
        <v>9262</v>
      </c>
      <c r="U7266" t="s">
        <v>9282</v>
      </c>
      <c r="V7266" t="str" cm="1">
        <f t="array" ref="V7266">_xlfn.IFS(Hospital_Emergency_Room_Data[[#This Row],[Day]]&lt;=10,"Start(1-10)",Hospital_Emergency_Room_Data[[#This Row],[Day]]&lt;=20,"Middle(11-20)",Hospital_Emergency_Room_Data[[#This Row],[Day]]&gt;20,"End(21-30)")</f>
        <v>Middle(11-20)</v>
      </c>
    </row>
    <row r="7267" spans="1:22">
      <c r="A7267">
        <v>435715591</v>
      </c>
      <c r="B7267" t="s">
        <v>7267</v>
      </c>
      <c r="C7267" s="1">
        <v>45539</v>
      </c>
      <c r="D7267" t="str">
        <f>TEXT(Hospital_Emergency_Room_Data[[#This Row],[Patient Admission Date]],"mmm")</f>
        <v>Sep</v>
      </c>
      <c r="E7267">
        <f>YEAR(Hospital_Emergency_Room_Data[[#This Row],[Patient Admission Date]])</f>
        <v>2024</v>
      </c>
      <c r="F7267" s="2">
        <v>0.24444444444444444</v>
      </c>
      <c r="G7267" s="8" t="str">
        <f>TEXT(Hospital_Emergency_Room_Data[[#This Row],[Patient Admission Date]],"dddd")</f>
        <v>Wednesday</v>
      </c>
      <c r="H7267" t="s">
        <v>9208</v>
      </c>
      <c r="I7267">
        <v>17</v>
      </c>
      <c r="J7267" s="5" t="s">
        <v>9220</v>
      </c>
      <c r="K7267" t="s">
        <v>12</v>
      </c>
      <c r="L7267" t="s">
        <v>9281</v>
      </c>
      <c r="M7267" t="s">
        <v>9210</v>
      </c>
      <c r="O7267">
        <v>46</v>
      </c>
      <c r="P7267" t="s">
        <v>9225</v>
      </c>
      <c r="Q7267">
        <v>4</v>
      </c>
      <c r="R7267">
        <v>5</v>
      </c>
      <c r="S7267" t="s">
        <v>9258</v>
      </c>
      <c r="T7267" t="s">
        <v>9263</v>
      </c>
      <c r="U7267" t="s">
        <v>9283</v>
      </c>
      <c r="V7267" t="str" cm="1">
        <f t="array" ref="V7267">_xlfn.IFS(Hospital_Emergency_Room_Data[[#This Row],[Day]]&lt;=10,"Start(1-10)",Hospital_Emergency_Room_Data[[#This Row],[Day]]&lt;=20,"Middle(11-20)",Hospital_Emergency_Room_Data[[#This Row],[Day]]&gt;20,"End(21-30)")</f>
        <v>Start(1-10)</v>
      </c>
    </row>
    <row r="7268" spans="1:22">
      <c r="A7268">
        <v>856181103</v>
      </c>
      <c r="B7268" t="s">
        <v>7268</v>
      </c>
      <c r="C7268" s="1">
        <v>45404</v>
      </c>
      <c r="D7268" t="str">
        <f>TEXT(Hospital_Emergency_Room_Data[[#This Row],[Patient Admission Date]],"mmm")</f>
        <v>Apr</v>
      </c>
      <c r="E7268">
        <f>YEAR(Hospital_Emergency_Room_Data[[#This Row],[Patient Admission Date]])</f>
        <v>2024</v>
      </c>
      <c r="F7268" s="2">
        <v>0.43263888888888891</v>
      </c>
      <c r="G7268" s="8" t="str">
        <f>TEXT(Hospital_Emergency_Room_Data[[#This Row],[Patient Admission Date]],"dddd")</f>
        <v>Monday</v>
      </c>
      <c r="H7268" t="s">
        <v>9208</v>
      </c>
      <c r="I7268">
        <v>19</v>
      </c>
      <c r="J7268" s="5" t="s">
        <v>9220</v>
      </c>
      <c r="K7268" t="s">
        <v>12</v>
      </c>
      <c r="L7268" t="s">
        <v>9281</v>
      </c>
      <c r="M7268" t="s">
        <v>9210</v>
      </c>
      <c r="O7268">
        <v>54</v>
      </c>
      <c r="P7268" t="s">
        <v>9225</v>
      </c>
      <c r="Q7268">
        <v>22</v>
      </c>
      <c r="R7268">
        <v>10</v>
      </c>
      <c r="S7268" t="s">
        <v>9255</v>
      </c>
      <c r="T7268" t="s">
        <v>9264</v>
      </c>
      <c r="U7268" t="s">
        <v>9283</v>
      </c>
      <c r="V7268" t="str" cm="1">
        <f t="array" ref="V7268">_xlfn.IFS(Hospital_Emergency_Room_Data[[#This Row],[Day]]&lt;=10,"Start(1-10)",Hospital_Emergency_Room_Data[[#This Row],[Day]]&lt;=20,"Middle(11-20)",Hospital_Emergency_Room_Data[[#This Row],[Day]]&gt;20,"End(21-30)")</f>
        <v>End(21-30)</v>
      </c>
    </row>
    <row r="7269" spans="1:22">
      <c r="A7269">
        <v>746613845</v>
      </c>
      <c r="B7269" t="s">
        <v>7269</v>
      </c>
      <c r="C7269" s="1">
        <v>45421</v>
      </c>
      <c r="D7269" t="str">
        <f>TEXT(Hospital_Emergency_Room_Data[[#This Row],[Patient Admission Date]],"mmm")</f>
        <v>May</v>
      </c>
      <c r="E7269">
        <f>YEAR(Hospital_Emergency_Room_Data[[#This Row],[Patient Admission Date]])</f>
        <v>2024</v>
      </c>
      <c r="F7269" s="2">
        <v>0.30902777777777779</v>
      </c>
      <c r="G7269" s="8" t="str">
        <f>TEXT(Hospital_Emergency_Room_Data[[#This Row],[Patient Admission Date]],"dddd")</f>
        <v>Thursday</v>
      </c>
      <c r="H7269" t="s">
        <v>9208</v>
      </c>
      <c r="I7269">
        <v>70</v>
      </c>
      <c r="J7269" s="5" t="s">
        <v>9222</v>
      </c>
      <c r="K7269" t="s">
        <v>12</v>
      </c>
      <c r="L7269" t="s">
        <v>9281</v>
      </c>
      <c r="M7269" t="s">
        <v>9210</v>
      </c>
      <c r="O7269">
        <v>55</v>
      </c>
      <c r="P7269" t="s">
        <v>9225</v>
      </c>
      <c r="Q7269">
        <v>9</v>
      </c>
      <c r="R7269">
        <v>7</v>
      </c>
      <c r="S7269" t="s">
        <v>9255</v>
      </c>
      <c r="T7269" t="s">
        <v>9265</v>
      </c>
      <c r="U7269" t="s">
        <v>9283</v>
      </c>
      <c r="V7269" t="str" cm="1">
        <f t="array" ref="V7269">_xlfn.IFS(Hospital_Emergency_Room_Data[[#This Row],[Day]]&lt;=10,"Start(1-10)",Hospital_Emergency_Room_Data[[#This Row],[Day]]&lt;=20,"Middle(11-20)",Hospital_Emergency_Room_Data[[#This Row],[Day]]&gt;20,"End(21-30)")</f>
        <v>Start(1-10)</v>
      </c>
    </row>
    <row r="7270" spans="1:22">
      <c r="A7270">
        <v>475989744</v>
      </c>
      <c r="B7270" t="s">
        <v>7270</v>
      </c>
      <c r="C7270" s="1">
        <v>45337</v>
      </c>
      <c r="D7270" t="str">
        <f>TEXT(Hospital_Emergency_Room_Data[[#This Row],[Patient Admission Date]],"mmm")</f>
        <v>Feb</v>
      </c>
      <c r="E7270">
        <f>YEAR(Hospital_Emergency_Room_Data[[#This Row],[Patient Admission Date]])</f>
        <v>2024</v>
      </c>
      <c r="F7270" s="2">
        <v>0.12916666666666668</v>
      </c>
      <c r="G7270" s="8" t="str">
        <f>TEXT(Hospital_Emergency_Room_Data[[#This Row],[Patient Admission Date]],"dddd")</f>
        <v>Thursday</v>
      </c>
      <c r="H7270" t="s">
        <v>9208</v>
      </c>
      <c r="I7270">
        <v>66</v>
      </c>
      <c r="J7270" s="5" t="s">
        <v>9217</v>
      </c>
      <c r="K7270" t="s">
        <v>12</v>
      </c>
      <c r="L7270" t="s">
        <v>9281</v>
      </c>
      <c r="M7270" t="s">
        <v>9210</v>
      </c>
      <c r="O7270">
        <v>18</v>
      </c>
      <c r="P7270" t="s">
        <v>9226</v>
      </c>
      <c r="Q7270">
        <v>15</v>
      </c>
      <c r="R7270">
        <v>3</v>
      </c>
      <c r="S7270" t="s">
        <v>9258</v>
      </c>
      <c r="T7270" t="s">
        <v>9262</v>
      </c>
      <c r="U7270" t="s">
        <v>9282</v>
      </c>
      <c r="V7270" t="str" cm="1">
        <f t="array" ref="V7270">_xlfn.IFS(Hospital_Emergency_Room_Data[[#This Row],[Day]]&lt;=10,"Start(1-10)",Hospital_Emergency_Room_Data[[#This Row],[Day]]&lt;=20,"Middle(11-20)",Hospital_Emergency_Room_Data[[#This Row],[Day]]&gt;20,"End(21-30)")</f>
        <v>Middle(11-20)</v>
      </c>
    </row>
    <row r="7271" spans="1:22">
      <c r="A7271">
        <v>729480999</v>
      </c>
      <c r="B7271" t="s">
        <v>7271</v>
      </c>
      <c r="C7271" s="1">
        <v>45244</v>
      </c>
      <c r="D7271" t="str">
        <f>TEXT(Hospital_Emergency_Room_Data[[#This Row],[Patient Admission Date]],"mmm")</f>
        <v>Nov</v>
      </c>
      <c r="E7271">
        <f>YEAR(Hospital_Emergency_Room_Data[[#This Row],[Patient Admission Date]])</f>
        <v>2023</v>
      </c>
      <c r="F7271" s="2">
        <v>9.7222222222222224E-3</v>
      </c>
      <c r="G7271" s="8" t="str">
        <f>TEXT(Hospital_Emergency_Room_Data[[#This Row],[Patient Admission Date]],"dddd")</f>
        <v>Tuesday</v>
      </c>
      <c r="H7271" t="s">
        <v>9208</v>
      </c>
      <c r="I7271">
        <v>32</v>
      </c>
      <c r="J7271" s="5" t="s">
        <v>9223</v>
      </c>
      <c r="K7271" t="s">
        <v>12</v>
      </c>
      <c r="L7271" t="s">
        <v>9281</v>
      </c>
      <c r="M7271" t="s">
        <v>9210</v>
      </c>
      <c r="O7271">
        <v>23</v>
      </c>
      <c r="P7271" t="s">
        <v>9226</v>
      </c>
      <c r="Q7271">
        <v>14</v>
      </c>
      <c r="R7271">
        <v>0</v>
      </c>
      <c r="S7271" t="s">
        <v>9258</v>
      </c>
      <c r="T7271" t="s">
        <v>9265</v>
      </c>
      <c r="U7271" t="s">
        <v>9282</v>
      </c>
      <c r="V7271" t="str" cm="1">
        <f t="array" ref="V7271">_xlfn.IFS(Hospital_Emergency_Room_Data[[#This Row],[Day]]&lt;=10,"Start(1-10)",Hospital_Emergency_Room_Data[[#This Row],[Day]]&lt;=20,"Middle(11-20)",Hospital_Emergency_Room_Data[[#This Row],[Day]]&gt;20,"End(21-30)")</f>
        <v>Middle(11-20)</v>
      </c>
    </row>
    <row r="7272" spans="1:22">
      <c r="A7272">
        <v>143594736</v>
      </c>
      <c r="B7272" t="s">
        <v>7272</v>
      </c>
      <c r="C7272" s="1">
        <v>45290</v>
      </c>
      <c r="D7272" t="str">
        <f>TEXT(Hospital_Emergency_Room_Data[[#This Row],[Patient Admission Date]],"mmm")</f>
        <v>Dec</v>
      </c>
      <c r="E7272">
        <f>YEAR(Hospital_Emergency_Room_Data[[#This Row],[Patient Admission Date]])</f>
        <v>2023</v>
      </c>
      <c r="F7272" s="2">
        <v>0.65555555555555556</v>
      </c>
      <c r="G7272" s="8" t="str">
        <f>TEXT(Hospital_Emergency_Room_Data[[#This Row],[Patient Admission Date]],"dddd")</f>
        <v>Saturday</v>
      </c>
      <c r="H7272" t="s">
        <v>9208</v>
      </c>
      <c r="I7272">
        <v>17</v>
      </c>
      <c r="J7272" s="5" t="s">
        <v>9220</v>
      </c>
      <c r="K7272" t="s">
        <v>12</v>
      </c>
      <c r="L7272" t="s">
        <v>9281</v>
      </c>
      <c r="M7272" t="s">
        <v>9210</v>
      </c>
      <c r="O7272">
        <v>27</v>
      </c>
      <c r="P7272" t="s">
        <v>9226</v>
      </c>
      <c r="Q7272">
        <v>30</v>
      </c>
      <c r="R7272">
        <v>15</v>
      </c>
      <c r="S7272" t="s">
        <v>9257</v>
      </c>
      <c r="T7272" t="s">
        <v>9264</v>
      </c>
      <c r="U7272" t="s">
        <v>9282</v>
      </c>
      <c r="V7272" t="str" cm="1">
        <f t="array" ref="V7272">_xlfn.IFS(Hospital_Emergency_Room_Data[[#This Row],[Day]]&lt;=10,"Start(1-10)",Hospital_Emergency_Room_Data[[#This Row],[Day]]&lt;=20,"Middle(11-20)",Hospital_Emergency_Room_Data[[#This Row],[Day]]&gt;20,"End(21-30)")</f>
        <v>End(21-30)</v>
      </c>
    </row>
    <row r="7273" spans="1:22">
      <c r="A7273">
        <v>880765052</v>
      </c>
      <c r="B7273" t="s">
        <v>7273</v>
      </c>
      <c r="C7273" s="1">
        <v>45143</v>
      </c>
      <c r="D7273" t="str">
        <f>TEXT(Hospital_Emergency_Room_Data[[#This Row],[Patient Admission Date]],"mmm")</f>
        <v>Aug</v>
      </c>
      <c r="E7273">
        <f>YEAR(Hospital_Emergency_Room_Data[[#This Row],[Patient Admission Date]])</f>
        <v>2023</v>
      </c>
      <c r="F7273" s="2">
        <v>0.93888888888888888</v>
      </c>
      <c r="G7273" s="8" t="str">
        <f>TEXT(Hospital_Emergency_Room_Data[[#This Row],[Patient Admission Date]],"dddd")</f>
        <v>Saturday</v>
      </c>
      <c r="H7273" t="s">
        <v>9208</v>
      </c>
      <c r="I7273">
        <v>41</v>
      </c>
      <c r="J7273" s="5" t="s">
        <v>9223</v>
      </c>
      <c r="K7273" t="s">
        <v>12</v>
      </c>
      <c r="L7273" t="s">
        <v>9281</v>
      </c>
      <c r="M7273" t="s">
        <v>9210</v>
      </c>
      <c r="O7273">
        <v>28</v>
      </c>
      <c r="P7273" t="s">
        <v>9226</v>
      </c>
      <c r="Q7273">
        <v>5</v>
      </c>
      <c r="R7273">
        <v>22</v>
      </c>
      <c r="S7273" t="s">
        <v>9256</v>
      </c>
      <c r="T7273" t="s">
        <v>9263</v>
      </c>
      <c r="U7273" t="s">
        <v>9282</v>
      </c>
      <c r="V7273" t="str" cm="1">
        <f t="array" ref="V7273">_xlfn.IFS(Hospital_Emergency_Room_Data[[#This Row],[Day]]&lt;=10,"Start(1-10)",Hospital_Emergency_Room_Data[[#This Row],[Day]]&lt;=20,"Middle(11-20)",Hospital_Emergency_Room_Data[[#This Row],[Day]]&gt;20,"End(21-30)")</f>
        <v>Start(1-10)</v>
      </c>
    </row>
    <row r="7274" spans="1:22">
      <c r="A7274">
        <v>649561131</v>
      </c>
      <c r="B7274" t="s">
        <v>7274</v>
      </c>
      <c r="C7274" s="1">
        <v>45178</v>
      </c>
      <c r="D7274" t="str">
        <f>TEXT(Hospital_Emergency_Room_Data[[#This Row],[Patient Admission Date]],"mmm")</f>
        <v>Sep</v>
      </c>
      <c r="E7274">
        <f>YEAR(Hospital_Emergency_Room_Data[[#This Row],[Patient Admission Date]])</f>
        <v>2023</v>
      </c>
      <c r="F7274" s="2">
        <v>0.78194444444444444</v>
      </c>
      <c r="G7274" s="8" t="str">
        <f>TEXT(Hospital_Emergency_Room_Data[[#This Row],[Patient Admission Date]],"dddd")</f>
        <v>Saturday</v>
      </c>
      <c r="H7274" t="s">
        <v>9208</v>
      </c>
      <c r="I7274">
        <v>7</v>
      </c>
      <c r="J7274" s="5" t="s">
        <v>9221</v>
      </c>
      <c r="K7274" t="s">
        <v>12</v>
      </c>
      <c r="L7274" t="s">
        <v>9281</v>
      </c>
      <c r="M7274" t="s">
        <v>9210</v>
      </c>
      <c r="O7274">
        <v>29</v>
      </c>
      <c r="P7274" t="s">
        <v>9226</v>
      </c>
      <c r="Q7274">
        <v>9</v>
      </c>
      <c r="R7274">
        <v>18</v>
      </c>
      <c r="S7274" t="s">
        <v>9256</v>
      </c>
      <c r="T7274" t="s">
        <v>9265</v>
      </c>
      <c r="U7274" t="s">
        <v>9282</v>
      </c>
      <c r="V7274" t="str" cm="1">
        <f t="array" ref="V7274">_xlfn.IFS(Hospital_Emergency_Room_Data[[#This Row],[Day]]&lt;=10,"Start(1-10)",Hospital_Emergency_Room_Data[[#This Row],[Day]]&lt;=20,"Middle(11-20)",Hospital_Emergency_Room_Data[[#This Row],[Day]]&gt;20,"End(21-30)")</f>
        <v>Start(1-10)</v>
      </c>
    </row>
    <row r="7275" spans="1:22">
      <c r="A7275">
        <v>744402958</v>
      </c>
      <c r="B7275" t="s">
        <v>7275</v>
      </c>
      <c r="C7275" s="1">
        <v>45321</v>
      </c>
      <c r="D7275" t="str">
        <f>TEXT(Hospital_Emergency_Room_Data[[#This Row],[Patient Admission Date]],"mmm")</f>
        <v>Jan</v>
      </c>
      <c r="E7275">
        <f>YEAR(Hospital_Emergency_Room_Data[[#This Row],[Patient Admission Date]])</f>
        <v>2024</v>
      </c>
      <c r="F7275" s="2">
        <v>7.9166666666666663E-2</v>
      </c>
      <c r="G7275" s="8" t="str">
        <f>TEXT(Hospital_Emergency_Room_Data[[#This Row],[Patient Admission Date]],"dddd")</f>
        <v>Tuesday</v>
      </c>
      <c r="H7275" t="s">
        <v>9208</v>
      </c>
      <c r="I7275">
        <v>27</v>
      </c>
      <c r="J7275" s="5" t="s">
        <v>9220</v>
      </c>
      <c r="K7275" t="s">
        <v>12</v>
      </c>
      <c r="L7275" t="s">
        <v>9281</v>
      </c>
      <c r="M7275" t="s">
        <v>9210</v>
      </c>
      <c r="O7275">
        <v>41</v>
      </c>
      <c r="P7275" t="s">
        <v>9225</v>
      </c>
      <c r="Q7275">
        <v>30</v>
      </c>
      <c r="R7275">
        <v>1</v>
      </c>
      <c r="S7275" t="s">
        <v>9258</v>
      </c>
      <c r="T7275" t="s">
        <v>9264</v>
      </c>
      <c r="U7275" t="s">
        <v>9300</v>
      </c>
      <c r="V7275" t="str" cm="1">
        <f t="array" ref="V7275">_xlfn.IFS(Hospital_Emergency_Room_Data[[#This Row],[Day]]&lt;=10,"Start(1-10)",Hospital_Emergency_Room_Data[[#This Row],[Day]]&lt;=20,"Middle(11-20)",Hospital_Emergency_Room_Data[[#This Row],[Day]]&gt;20,"End(21-30)")</f>
        <v>End(21-30)</v>
      </c>
    </row>
    <row r="7276" spans="1:22">
      <c r="A7276">
        <v>424233662</v>
      </c>
      <c r="B7276" t="s">
        <v>7276</v>
      </c>
      <c r="C7276" s="1">
        <v>45203</v>
      </c>
      <c r="D7276" t="str">
        <f>TEXT(Hospital_Emergency_Room_Data[[#This Row],[Patient Admission Date]],"mmm")</f>
        <v>Oct</v>
      </c>
      <c r="E7276">
        <f>YEAR(Hospital_Emergency_Room_Data[[#This Row],[Patient Admission Date]])</f>
        <v>2023</v>
      </c>
      <c r="F7276" s="2">
        <v>0.89861111111111114</v>
      </c>
      <c r="G7276" s="8" t="str">
        <f>TEXT(Hospital_Emergency_Room_Data[[#This Row],[Patient Admission Date]],"dddd")</f>
        <v>Wednesday</v>
      </c>
      <c r="H7276" t="s">
        <v>9208</v>
      </c>
      <c r="I7276">
        <v>62</v>
      </c>
      <c r="J7276" s="5" t="s">
        <v>9217</v>
      </c>
      <c r="K7276" t="s">
        <v>12</v>
      </c>
      <c r="L7276" t="s">
        <v>9281</v>
      </c>
      <c r="M7276" t="s">
        <v>9210</v>
      </c>
      <c r="O7276">
        <v>43</v>
      </c>
      <c r="P7276" t="s">
        <v>9225</v>
      </c>
      <c r="Q7276">
        <v>4</v>
      </c>
      <c r="R7276">
        <v>21</v>
      </c>
      <c r="S7276" t="s">
        <v>9256</v>
      </c>
      <c r="T7276" t="s">
        <v>9263</v>
      </c>
      <c r="U7276" t="s">
        <v>9300</v>
      </c>
      <c r="V7276" t="str" cm="1">
        <f t="array" ref="V7276">_xlfn.IFS(Hospital_Emergency_Room_Data[[#This Row],[Day]]&lt;=10,"Start(1-10)",Hospital_Emergency_Room_Data[[#This Row],[Day]]&lt;=20,"Middle(11-20)",Hospital_Emergency_Room_Data[[#This Row],[Day]]&gt;20,"End(21-30)")</f>
        <v>Start(1-10)</v>
      </c>
    </row>
    <row r="7277" spans="1:22">
      <c r="A7277">
        <v>402254023</v>
      </c>
      <c r="B7277" t="s">
        <v>7277</v>
      </c>
      <c r="C7277" s="1">
        <v>45090</v>
      </c>
      <c r="D7277" t="str">
        <f>TEXT(Hospital_Emergency_Room_Data[[#This Row],[Patient Admission Date]],"mmm")</f>
        <v>Jun</v>
      </c>
      <c r="E7277">
        <f>YEAR(Hospital_Emergency_Room_Data[[#This Row],[Patient Admission Date]])</f>
        <v>2023</v>
      </c>
      <c r="F7277" s="2">
        <v>0.21527777777777779</v>
      </c>
      <c r="G7277" s="8" t="str">
        <f>TEXT(Hospital_Emergency_Room_Data[[#This Row],[Patient Admission Date]],"dddd")</f>
        <v>Tuesday</v>
      </c>
      <c r="H7277" t="s">
        <v>9208</v>
      </c>
      <c r="I7277">
        <v>5</v>
      </c>
      <c r="J7277" s="5" t="s">
        <v>9221</v>
      </c>
      <c r="K7277" t="s">
        <v>12</v>
      </c>
      <c r="L7277" t="s">
        <v>9281</v>
      </c>
      <c r="M7277" t="s">
        <v>9210</v>
      </c>
      <c r="O7277">
        <v>44</v>
      </c>
      <c r="P7277" t="s">
        <v>9225</v>
      </c>
      <c r="Q7277">
        <v>13</v>
      </c>
      <c r="R7277">
        <v>5</v>
      </c>
      <c r="S7277" t="s">
        <v>9258</v>
      </c>
      <c r="T7277" t="s">
        <v>9265</v>
      </c>
      <c r="U7277" t="s">
        <v>9300</v>
      </c>
      <c r="V7277" t="str" cm="1">
        <f t="array" ref="V7277">_xlfn.IFS(Hospital_Emergency_Room_Data[[#This Row],[Day]]&lt;=10,"Start(1-10)",Hospital_Emergency_Room_Data[[#This Row],[Day]]&lt;=20,"Middle(11-20)",Hospital_Emergency_Room_Data[[#This Row],[Day]]&gt;20,"End(21-30)")</f>
        <v>Middle(11-20)</v>
      </c>
    </row>
    <row r="7278" spans="1:22">
      <c r="A7278">
        <v>808388970</v>
      </c>
      <c r="B7278" t="s">
        <v>7278</v>
      </c>
      <c r="C7278" s="1">
        <v>45553</v>
      </c>
      <c r="D7278" t="str">
        <f>TEXT(Hospital_Emergency_Room_Data[[#This Row],[Patient Admission Date]],"mmm")</f>
        <v>Sep</v>
      </c>
      <c r="E7278">
        <f>YEAR(Hospital_Emergency_Room_Data[[#This Row],[Patient Admission Date]])</f>
        <v>2024</v>
      </c>
      <c r="F7278" s="2">
        <v>0.47847222222222224</v>
      </c>
      <c r="G7278" s="8" t="str">
        <f>TEXT(Hospital_Emergency_Room_Data[[#This Row],[Patient Admission Date]],"dddd")</f>
        <v>Wednesday</v>
      </c>
      <c r="H7278" t="s">
        <v>9208</v>
      </c>
      <c r="I7278">
        <v>69</v>
      </c>
      <c r="J7278" s="5" t="s">
        <v>9217</v>
      </c>
      <c r="K7278" t="s">
        <v>12</v>
      </c>
      <c r="L7278" t="s">
        <v>9281</v>
      </c>
      <c r="M7278" t="s">
        <v>9210</v>
      </c>
      <c r="O7278">
        <v>49</v>
      </c>
      <c r="P7278" t="s">
        <v>9225</v>
      </c>
      <c r="Q7278">
        <v>18</v>
      </c>
      <c r="R7278">
        <v>11</v>
      </c>
      <c r="S7278" t="s">
        <v>9255</v>
      </c>
      <c r="T7278" t="s">
        <v>9262</v>
      </c>
      <c r="U7278" t="s">
        <v>9283</v>
      </c>
      <c r="V7278" t="str" cm="1">
        <f t="array" ref="V7278">_xlfn.IFS(Hospital_Emergency_Room_Data[[#This Row],[Day]]&lt;=10,"Start(1-10)",Hospital_Emergency_Room_Data[[#This Row],[Day]]&lt;=20,"Middle(11-20)",Hospital_Emergency_Room_Data[[#This Row],[Day]]&gt;20,"End(21-30)")</f>
        <v>Middle(11-20)</v>
      </c>
    </row>
    <row r="7279" spans="1:22">
      <c r="A7279">
        <v>718276609</v>
      </c>
      <c r="B7279" t="s">
        <v>7279</v>
      </c>
      <c r="C7279" s="1">
        <v>45202</v>
      </c>
      <c r="D7279" t="str">
        <f>TEXT(Hospital_Emergency_Room_Data[[#This Row],[Patient Admission Date]],"mmm")</f>
        <v>Oct</v>
      </c>
      <c r="E7279">
        <f>YEAR(Hospital_Emergency_Room_Data[[#This Row],[Patient Admission Date]])</f>
        <v>2023</v>
      </c>
      <c r="F7279" s="2">
        <v>0.59166666666666667</v>
      </c>
      <c r="G7279" s="8" t="str">
        <f>TEXT(Hospital_Emergency_Room_Data[[#This Row],[Patient Admission Date]],"dddd")</f>
        <v>Tuesday</v>
      </c>
      <c r="H7279" t="s">
        <v>9208</v>
      </c>
      <c r="I7279">
        <v>58</v>
      </c>
      <c r="J7279" s="5" t="s">
        <v>9219</v>
      </c>
      <c r="K7279" t="s">
        <v>12</v>
      </c>
      <c r="L7279" t="s">
        <v>9281</v>
      </c>
      <c r="M7279" t="s">
        <v>9210</v>
      </c>
      <c r="O7279">
        <v>56</v>
      </c>
      <c r="P7279" t="s">
        <v>9225</v>
      </c>
      <c r="Q7279">
        <v>3</v>
      </c>
      <c r="R7279">
        <v>14</v>
      </c>
      <c r="S7279" t="s">
        <v>9257</v>
      </c>
      <c r="T7279" t="s">
        <v>9263</v>
      </c>
      <c r="U7279" t="s">
        <v>9283</v>
      </c>
      <c r="V7279" t="str" cm="1">
        <f t="array" ref="V7279">_xlfn.IFS(Hospital_Emergency_Room_Data[[#This Row],[Day]]&lt;=10,"Start(1-10)",Hospital_Emergency_Room_Data[[#This Row],[Day]]&lt;=20,"Middle(11-20)",Hospital_Emergency_Room_Data[[#This Row],[Day]]&gt;20,"End(21-30)")</f>
        <v>Start(1-10)</v>
      </c>
    </row>
    <row r="7280" spans="1:22">
      <c r="A7280">
        <v>259136629</v>
      </c>
      <c r="B7280" t="s">
        <v>7280</v>
      </c>
      <c r="C7280" s="1">
        <v>45098</v>
      </c>
      <c r="D7280" t="str">
        <f>TEXT(Hospital_Emergency_Room_Data[[#This Row],[Patient Admission Date]],"mmm")</f>
        <v>Jun</v>
      </c>
      <c r="E7280">
        <f>YEAR(Hospital_Emergency_Room_Data[[#This Row],[Patient Admission Date]])</f>
        <v>2023</v>
      </c>
      <c r="F7280" s="2">
        <v>0.40208333333333335</v>
      </c>
      <c r="G7280" s="8" t="str">
        <f>TEXT(Hospital_Emergency_Room_Data[[#This Row],[Patient Admission Date]],"dddd")</f>
        <v>Wednesday</v>
      </c>
      <c r="H7280" t="s">
        <v>9208</v>
      </c>
      <c r="I7280">
        <v>54</v>
      </c>
      <c r="J7280" s="5" t="s">
        <v>9219</v>
      </c>
      <c r="K7280" t="s">
        <v>12</v>
      </c>
      <c r="L7280" t="s">
        <v>9281</v>
      </c>
      <c r="M7280" t="s">
        <v>9210</v>
      </c>
      <c r="O7280">
        <v>57</v>
      </c>
      <c r="P7280" t="s">
        <v>9225</v>
      </c>
      <c r="Q7280">
        <v>21</v>
      </c>
      <c r="R7280">
        <v>9</v>
      </c>
      <c r="S7280" t="s">
        <v>9255</v>
      </c>
      <c r="T7280" t="s">
        <v>9262</v>
      </c>
      <c r="U7280" t="s">
        <v>9283</v>
      </c>
      <c r="V7280" t="str" cm="1">
        <f t="array" ref="V7280">_xlfn.IFS(Hospital_Emergency_Room_Data[[#This Row],[Day]]&lt;=10,"Start(1-10)",Hospital_Emergency_Room_Data[[#This Row],[Day]]&lt;=20,"Middle(11-20)",Hospital_Emergency_Room_Data[[#This Row],[Day]]&gt;20,"End(21-30)")</f>
        <v>End(21-30)</v>
      </c>
    </row>
    <row r="7281" spans="1:22">
      <c r="A7281">
        <v>869397477</v>
      </c>
      <c r="B7281" t="s">
        <v>7281</v>
      </c>
      <c r="C7281" s="1">
        <v>45491</v>
      </c>
      <c r="D7281" t="str">
        <f>TEXT(Hospital_Emergency_Room_Data[[#This Row],[Patient Admission Date]],"mmm")</f>
        <v>Jul</v>
      </c>
      <c r="E7281">
        <f>YEAR(Hospital_Emergency_Room_Data[[#This Row],[Patient Admission Date]])</f>
        <v>2024</v>
      </c>
      <c r="F7281" s="2">
        <v>0.40069444444444446</v>
      </c>
      <c r="G7281" s="8" t="str">
        <f>TEXT(Hospital_Emergency_Room_Data[[#This Row],[Patient Admission Date]],"dddd")</f>
        <v>Thursday</v>
      </c>
      <c r="H7281" t="s">
        <v>9208</v>
      </c>
      <c r="I7281">
        <v>45</v>
      </c>
      <c r="J7281" s="5" t="s">
        <v>9219</v>
      </c>
      <c r="K7281" t="s">
        <v>12</v>
      </c>
      <c r="L7281" t="s">
        <v>9281</v>
      </c>
      <c r="M7281" t="s">
        <v>9210</v>
      </c>
      <c r="O7281">
        <v>19</v>
      </c>
      <c r="P7281" t="s">
        <v>9226</v>
      </c>
      <c r="Q7281">
        <v>18</v>
      </c>
      <c r="R7281">
        <v>9</v>
      </c>
      <c r="S7281" t="s">
        <v>9255</v>
      </c>
      <c r="T7281" t="s">
        <v>9262</v>
      </c>
      <c r="U7281" t="s">
        <v>9282</v>
      </c>
      <c r="V7281" t="str" cm="1">
        <f t="array" ref="V7281">_xlfn.IFS(Hospital_Emergency_Room_Data[[#This Row],[Day]]&lt;=10,"Start(1-10)",Hospital_Emergency_Room_Data[[#This Row],[Day]]&lt;=20,"Middle(11-20)",Hospital_Emergency_Room_Data[[#This Row],[Day]]&gt;20,"End(21-30)")</f>
        <v>Middle(11-20)</v>
      </c>
    </row>
    <row r="7282" spans="1:22">
      <c r="A7282">
        <v>379346995</v>
      </c>
      <c r="B7282" t="s">
        <v>7282</v>
      </c>
      <c r="C7282" s="1">
        <v>45361</v>
      </c>
      <c r="D7282" t="str">
        <f>TEXT(Hospital_Emergency_Room_Data[[#This Row],[Patient Admission Date]],"mmm")</f>
        <v>Mar</v>
      </c>
      <c r="E7282">
        <f>YEAR(Hospital_Emergency_Room_Data[[#This Row],[Patient Admission Date]])</f>
        <v>2024</v>
      </c>
      <c r="F7282" s="2">
        <v>0.70347222222222228</v>
      </c>
      <c r="G7282" s="8" t="str">
        <f>TEXT(Hospital_Emergency_Room_Data[[#This Row],[Patient Admission Date]],"dddd")</f>
        <v>Sunday</v>
      </c>
      <c r="H7282" t="s">
        <v>9208</v>
      </c>
      <c r="I7282">
        <v>26</v>
      </c>
      <c r="J7282" s="5" t="s">
        <v>9220</v>
      </c>
      <c r="K7282" t="s">
        <v>12</v>
      </c>
      <c r="L7282" t="s">
        <v>9281</v>
      </c>
      <c r="M7282" t="s">
        <v>9210</v>
      </c>
      <c r="O7282">
        <v>26</v>
      </c>
      <c r="P7282" t="s">
        <v>9226</v>
      </c>
      <c r="Q7282">
        <v>10</v>
      </c>
      <c r="R7282">
        <v>16</v>
      </c>
      <c r="S7282" t="s">
        <v>9257</v>
      </c>
      <c r="T7282" t="s">
        <v>9265</v>
      </c>
      <c r="U7282" t="s">
        <v>9282</v>
      </c>
      <c r="V7282" t="str" cm="1">
        <f t="array" ref="V7282">_xlfn.IFS(Hospital_Emergency_Room_Data[[#This Row],[Day]]&lt;=10,"Start(1-10)",Hospital_Emergency_Room_Data[[#This Row],[Day]]&lt;=20,"Middle(11-20)",Hospital_Emergency_Room_Data[[#This Row],[Day]]&gt;20,"End(21-30)")</f>
        <v>Start(1-10)</v>
      </c>
    </row>
    <row r="7283" spans="1:22">
      <c r="A7283">
        <v>648512873</v>
      </c>
      <c r="B7283" t="s">
        <v>7283</v>
      </c>
      <c r="C7283" s="1">
        <v>45126</v>
      </c>
      <c r="D7283" t="str">
        <f>TEXT(Hospital_Emergency_Room_Data[[#This Row],[Patient Admission Date]],"mmm")</f>
        <v>Jul</v>
      </c>
      <c r="E7283">
        <f>YEAR(Hospital_Emergency_Room_Data[[#This Row],[Patient Admission Date]])</f>
        <v>2023</v>
      </c>
      <c r="F7283" s="2">
        <v>0.18333333333333332</v>
      </c>
      <c r="G7283" s="8" t="str">
        <f>TEXT(Hospital_Emergency_Room_Data[[#This Row],[Patient Admission Date]],"dddd")</f>
        <v>Wednesday</v>
      </c>
      <c r="H7283" t="s">
        <v>9208</v>
      </c>
      <c r="I7283">
        <v>56</v>
      </c>
      <c r="J7283" s="5" t="s">
        <v>9219</v>
      </c>
      <c r="K7283" t="s">
        <v>12</v>
      </c>
      <c r="L7283" t="s">
        <v>9281</v>
      </c>
      <c r="M7283" t="s">
        <v>9210</v>
      </c>
      <c r="O7283">
        <v>29</v>
      </c>
      <c r="P7283" t="s">
        <v>9226</v>
      </c>
      <c r="Q7283">
        <v>19</v>
      </c>
      <c r="R7283">
        <v>4</v>
      </c>
      <c r="S7283" t="s">
        <v>9258</v>
      </c>
      <c r="T7283" t="s">
        <v>9262</v>
      </c>
      <c r="U7283" t="s">
        <v>9282</v>
      </c>
      <c r="V7283" t="str" cm="1">
        <f t="array" ref="V7283">_xlfn.IFS(Hospital_Emergency_Room_Data[[#This Row],[Day]]&lt;=10,"Start(1-10)",Hospital_Emergency_Room_Data[[#This Row],[Day]]&lt;=20,"Middle(11-20)",Hospital_Emergency_Room_Data[[#This Row],[Day]]&gt;20,"End(21-30)")</f>
        <v>Middle(11-20)</v>
      </c>
    </row>
    <row r="7284" spans="1:22">
      <c r="A7284">
        <v>535412592</v>
      </c>
      <c r="B7284" t="s">
        <v>7284</v>
      </c>
      <c r="C7284" s="1">
        <v>45343</v>
      </c>
      <c r="D7284" t="str">
        <f>TEXT(Hospital_Emergency_Room_Data[[#This Row],[Patient Admission Date]],"mmm")</f>
        <v>Feb</v>
      </c>
      <c r="E7284">
        <f>YEAR(Hospital_Emergency_Room_Data[[#This Row],[Patient Admission Date]])</f>
        <v>2024</v>
      </c>
      <c r="F7284" s="2">
        <v>0.57499999999999996</v>
      </c>
      <c r="G7284" s="8" t="str">
        <f>TEXT(Hospital_Emergency_Room_Data[[#This Row],[Patient Admission Date]],"dddd")</f>
        <v>Wednesday</v>
      </c>
      <c r="H7284" t="s">
        <v>9208</v>
      </c>
      <c r="I7284">
        <v>25</v>
      </c>
      <c r="J7284" s="5" t="s">
        <v>9220</v>
      </c>
      <c r="K7284" t="s">
        <v>12</v>
      </c>
      <c r="L7284" t="s">
        <v>9281</v>
      </c>
      <c r="M7284" t="s">
        <v>9210</v>
      </c>
      <c r="O7284">
        <v>36</v>
      </c>
      <c r="P7284" t="s">
        <v>9225</v>
      </c>
      <c r="Q7284">
        <v>21</v>
      </c>
      <c r="R7284">
        <v>13</v>
      </c>
      <c r="S7284" t="s">
        <v>9257</v>
      </c>
      <c r="T7284" t="s">
        <v>9262</v>
      </c>
      <c r="U7284" t="s">
        <v>9300</v>
      </c>
      <c r="V7284" t="str" cm="1">
        <f t="array" ref="V7284">_xlfn.IFS(Hospital_Emergency_Room_Data[[#This Row],[Day]]&lt;=10,"Start(1-10)",Hospital_Emergency_Room_Data[[#This Row],[Day]]&lt;=20,"Middle(11-20)",Hospital_Emergency_Room_Data[[#This Row],[Day]]&gt;20,"End(21-30)")</f>
        <v>End(21-30)</v>
      </c>
    </row>
    <row r="7285" spans="1:22">
      <c r="A7285">
        <v>709211735</v>
      </c>
      <c r="B7285" t="s">
        <v>7285</v>
      </c>
      <c r="C7285" s="1">
        <v>45497</v>
      </c>
      <c r="D7285" t="str">
        <f>TEXT(Hospital_Emergency_Room_Data[[#This Row],[Patient Admission Date]],"mmm")</f>
        <v>Jul</v>
      </c>
      <c r="E7285">
        <f>YEAR(Hospital_Emergency_Room_Data[[#This Row],[Patient Admission Date]])</f>
        <v>2024</v>
      </c>
      <c r="F7285" s="2">
        <v>0.92083333333333328</v>
      </c>
      <c r="G7285" s="8" t="str">
        <f>TEXT(Hospital_Emergency_Room_Data[[#This Row],[Patient Admission Date]],"dddd")</f>
        <v>Wednesday</v>
      </c>
      <c r="H7285" t="s">
        <v>9208</v>
      </c>
      <c r="I7285">
        <v>19</v>
      </c>
      <c r="J7285" s="5" t="s">
        <v>9220</v>
      </c>
      <c r="K7285" t="s">
        <v>12</v>
      </c>
      <c r="L7285" t="s">
        <v>9281</v>
      </c>
      <c r="M7285" t="s">
        <v>9210</v>
      </c>
      <c r="O7285">
        <v>48</v>
      </c>
      <c r="P7285" t="s">
        <v>9225</v>
      </c>
      <c r="Q7285">
        <v>24</v>
      </c>
      <c r="R7285">
        <v>22</v>
      </c>
      <c r="S7285" t="s">
        <v>9256</v>
      </c>
      <c r="T7285" t="s">
        <v>9264</v>
      </c>
      <c r="U7285" t="s">
        <v>9283</v>
      </c>
      <c r="V7285" t="str" cm="1">
        <f t="array" ref="V7285">_xlfn.IFS(Hospital_Emergency_Room_Data[[#This Row],[Day]]&lt;=10,"Start(1-10)",Hospital_Emergency_Room_Data[[#This Row],[Day]]&lt;=20,"Middle(11-20)",Hospital_Emergency_Room_Data[[#This Row],[Day]]&gt;20,"End(21-30)")</f>
        <v>End(21-30)</v>
      </c>
    </row>
    <row r="7286" spans="1:22">
      <c r="A7286">
        <v>558588052</v>
      </c>
      <c r="B7286" t="s">
        <v>7286</v>
      </c>
      <c r="C7286" s="1">
        <v>45524</v>
      </c>
      <c r="D7286" t="str">
        <f>TEXT(Hospital_Emergency_Room_Data[[#This Row],[Patient Admission Date]],"mmm")</f>
        <v>Aug</v>
      </c>
      <c r="E7286">
        <f>YEAR(Hospital_Emergency_Room_Data[[#This Row],[Patient Admission Date]])</f>
        <v>2024</v>
      </c>
      <c r="F7286" s="2">
        <v>0.85486111111111107</v>
      </c>
      <c r="G7286" s="8" t="str">
        <f>TEXT(Hospital_Emergency_Room_Data[[#This Row],[Patient Admission Date]],"dddd")</f>
        <v>Tuesday</v>
      </c>
      <c r="H7286" t="s">
        <v>9208</v>
      </c>
      <c r="I7286">
        <v>35</v>
      </c>
      <c r="J7286" s="5" t="s">
        <v>9223</v>
      </c>
      <c r="K7286" t="s">
        <v>12</v>
      </c>
      <c r="L7286" t="s">
        <v>9281</v>
      </c>
      <c r="M7286" t="s">
        <v>9210</v>
      </c>
      <c r="O7286">
        <v>48</v>
      </c>
      <c r="P7286" t="s">
        <v>9225</v>
      </c>
      <c r="Q7286">
        <v>20</v>
      </c>
      <c r="R7286">
        <v>20</v>
      </c>
      <c r="S7286" t="s">
        <v>9256</v>
      </c>
      <c r="T7286" t="s">
        <v>9262</v>
      </c>
      <c r="U7286" t="s">
        <v>9283</v>
      </c>
      <c r="V7286" t="str" cm="1">
        <f t="array" ref="V7286">_xlfn.IFS(Hospital_Emergency_Room_Data[[#This Row],[Day]]&lt;=10,"Start(1-10)",Hospital_Emergency_Room_Data[[#This Row],[Day]]&lt;=20,"Middle(11-20)",Hospital_Emergency_Room_Data[[#This Row],[Day]]&gt;20,"End(21-30)")</f>
        <v>Middle(11-20)</v>
      </c>
    </row>
    <row r="7287" spans="1:22">
      <c r="A7287">
        <v>226882331</v>
      </c>
      <c r="B7287" t="s">
        <v>7287</v>
      </c>
      <c r="C7287" s="1">
        <v>45577</v>
      </c>
      <c r="D7287" t="str">
        <f>TEXT(Hospital_Emergency_Room_Data[[#This Row],[Patient Admission Date]],"mmm")</f>
        <v>Oct</v>
      </c>
      <c r="E7287">
        <f>YEAR(Hospital_Emergency_Room_Data[[#This Row],[Patient Admission Date]])</f>
        <v>2024</v>
      </c>
      <c r="F7287" s="2">
        <v>0.93958333333333333</v>
      </c>
      <c r="G7287" s="8" t="str">
        <f>TEXT(Hospital_Emergency_Room_Data[[#This Row],[Patient Admission Date]],"dddd")</f>
        <v>Saturday</v>
      </c>
      <c r="H7287" t="s">
        <v>9208</v>
      </c>
      <c r="I7287">
        <v>43</v>
      </c>
      <c r="J7287" s="5" t="s">
        <v>9223</v>
      </c>
      <c r="K7287" t="s">
        <v>12</v>
      </c>
      <c r="L7287" t="s">
        <v>9281</v>
      </c>
      <c r="M7287" t="s">
        <v>9210</v>
      </c>
      <c r="O7287">
        <v>48</v>
      </c>
      <c r="P7287" t="s">
        <v>9225</v>
      </c>
      <c r="Q7287">
        <v>12</v>
      </c>
      <c r="R7287">
        <v>22</v>
      </c>
      <c r="S7287" t="s">
        <v>9256</v>
      </c>
      <c r="T7287" t="s">
        <v>9265</v>
      </c>
      <c r="U7287" t="s">
        <v>9283</v>
      </c>
      <c r="V7287" t="str" cm="1">
        <f t="array" ref="V7287">_xlfn.IFS(Hospital_Emergency_Room_Data[[#This Row],[Day]]&lt;=10,"Start(1-10)",Hospital_Emergency_Room_Data[[#This Row],[Day]]&lt;=20,"Middle(11-20)",Hospital_Emergency_Room_Data[[#This Row],[Day]]&gt;20,"End(21-30)")</f>
        <v>Middle(11-20)</v>
      </c>
    </row>
    <row r="7288" spans="1:22">
      <c r="A7288">
        <v>804289814</v>
      </c>
      <c r="B7288" t="s">
        <v>7288</v>
      </c>
      <c r="C7288" s="1">
        <v>45398</v>
      </c>
      <c r="D7288" t="str">
        <f>TEXT(Hospital_Emergency_Room_Data[[#This Row],[Patient Admission Date]],"mmm")</f>
        <v>Apr</v>
      </c>
      <c r="E7288">
        <f>YEAR(Hospital_Emergency_Room_Data[[#This Row],[Patient Admission Date]])</f>
        <v>2024</v>
      </c>
      <c r="F7288" s="2">
        <v>0.88611111111111107</v>
      </c>
      <c r="G7288" s="8" t="str">
        <f>TEXT(Hospital_Emergency_Room_Data[[#This Row],[Patient Admission Date]],"dddd")</f>
        <v>Tuesday</v>
      </c>
      <c r="H7288" t="s">
        <v>9208</v>
      </c>
      <c r="I7288">
        <v>33</v>
      </c>
      <c r="J7288" s="5" t="s">
        <v>9223</v>
      </c>
      <c r="K7288" t="s">
        <v>12</v>
      </c>
      <c r="L7288" t="s">
        <v>9281</v>
      </c>
      <c r="M7288" t="s">
        <v>9210</v>
      </c>
      <c r="O7288">
        <v>53</v>
      </c>
      <c r="P7288" t="s">
        <v>9225</v>
      </c>
      <c r="Q7288">
        <v>16</v>
      </c>
      <c r="R7288">
        <v>21</v>
      </c>
      <c r="S7288" t="s">
        <v>9256</v>
      </c>
      <c r="T7288" t="s">
        <v>9262</v>
      </c>
      <c r="U7288" t="s">
        <v>9283</v>
      </c>
      <c r="V7288" t="str" cm="1">
        <f t="array" ref="V7288">_xlfn.IFS(Hospital_Emergency_Room_Data[[#This Row],[Day]]&lt;=10,"Start(1-10)",Hospital_Emergency_Room_Data[[#This Row],[Day]]&lt;=20,"Middle(11-20)",Hospital_Emergency_Room_Data[[#This Row],[Day]]&gt;20,"End(21-30)")</f>
        <v>Middle(11-20)</v>
      </c>
    </row>
    <row r="7289" spans="1:22">
      <c r="A7289">
        <v>454058913</v>
      </c>
      <c r="B7289" t="s">
        <v>7289</v>
      </c>
      <c r="C7289" s="1">
        <v>45580</v>
      </c>
      <c r="D7289" t="str">
        <f>TEXT(Hospital_Emergency_Room_Data[[#This Row],[Patient Admission Date]],"mmm")</f>
        <v>Oct</v>
      </c>
      <c r="E7289">
        <f>YEAR(Hospital_Emergency_Room_Data[[#This Row],[Patient Admission Date]])</f>
        <v>2024</v>
      </c>
      <c r="F7289" s="2">
        <v>0.99722222222222223</v>
      </c>
      <c r="G7289" s="8" t="str">
        <f>TEXT(Hospital_Emergency_Room_Data[[#This Row],[Patient Admission Date]],"dddd")</f>
        <v>Tuesday</v>
      </c>
      <c r="H7289" t="s">
        <v>9208</v>
      </c>
      <c r="I7289">
        <v>42</v>
      </c>
      <c r="J7289" s="5" t="s">
        <v>9223</v>
      </c>
      <c r="K7289" t="s">
        <v>12</v>
      </c>
      <c r="L7289" t="s">
        <v>9281</v>
      </c>
      <c r="M7289" t="s">
        <v>9210</v>
      </c>
      <c r="O7289">
        <v>60</v>
      </c>
      <c r="P7289" t="s">
        <v>9225</v>
      </c>
      <c r="Q7289">
        <v>15</v>
      </c>
      <c r="R7289">
        <v>23</v>
      </c>
      <c r="S7289" t="s">
        <v>9256</v>
      </c>
      <c r="T7289" t="s">
        <v>9262</v>
      </c>
      <c r="U7289" t="s">
        <v>9283</v>
      </c>
      <c r="V7289" t="str" cm="1">
        <f t="array" ref="V7289">_xlfn.IFS(Hospital_Emergency_Room_Data[[#This Row],[Day]]&lt;=10,"Start(1-10)",Hospital_Emergency_Room_Data[[#This Row],[Day]]&lt;=20,"Middle(11-20)",Hospital_Emergency_Room_Data[[#This Row],[Day]]&gt;20,"End(21-30)")</f>
        <v>Middle(11-20)</v>
      </c>
    </row>
    <row r="7290" spans="1:22">
      <c r="A7290">
        <v>560753252</v>
      </c>
      <c r="B7290" t="s">
        <v>7290</v>
      </c>
      <c r="C7290" s="1">
        <v>45337</v>
      </c>
      <c r="D7290" t="str">
        <f>TEXT(Hospital_Emergency_Room_Data[[#This Row],[Patient Admission Date]],"mmm")</f>
        <v>Feb</v>
      </c>
      <c r="E7290">
        <f>YEAR(Hospital_Emergency_Room_Data[[#This Row],[Patient Admission Date]])</f>
        <v>2024</v>
      </c>
      <c r="F7290" s="2">
        <v>0.57916666666666672</v>
      </c>
      <c r="G7290" s="8" t="str">
        <f>TEXT(Hospital_Emergency_Room_Data[[#This Row],[Patient Admission Date]],"dddd")</f>
        <v>Thursday</v>
      </c>
      <c r="H7290" t="s">
        <v>9208</v>
      </c>
      <c r="I7290">
        <v>35</v>
      </c>
      <c r="J7290" s="5" t="s">
        <v>9223</v>
      </c>
      <c r="K7290" t="s">
        <v>12</v>
      </c>
      <c r="L7290" t="s">
        <v>9281</v>
      </c>
      <c r="M7290" t="s">
        <v>9210</v>
      </c>
      <c r="O7290">
        <v>55</v>
      </c>
      <c r="P7290" t="s">
        <v>9225</v>
      </c>
      <c r="Q7290">
        <v>15</v>
      </c>
      <c r="R7290">
        <v>13</v>
      </c>
      <c r="S7290" t="s">
        <v>9257</v>
      </c>
      <c r="T7290" t="s">
        <v>9262</v>
      </c>
      <c r="U7290" t="s">
        <v>9283</v>
      </c>
      <c r="V7290" t="str" cm="1">
        <f t="array" ref="V7290">_xlfn.IFS(Hospital_Emergency_Room_Data[[#This Row],[Day]]&lt;=10,"Start(1-10)",Hospital_Emergency_Room_Data[[#This Row],[Day]]&lt;=20,"Middle(11-20)",Hospital_Emergency_Room_Data[[#This Row],[Day]]&gt;20,"End(21-30)")</f>
        <v>Middle(11-20)</v>
      </c>
    </row>
    <row r="7291" spans="1:22">
      <c r="A7291">
        <v>175339092</v>
      </c>
      <c r="B7291" t="s">
        <v>7291</v>
      </c>
      <c r="C7291" s="1">
        <v>45046</v>
      </c>
      <c r="D7291" t="str">
        <f>TEXT(Hospital_Emergency_Room_Data[[#This Row],[Patient Admission Date]],"mmm")</f>
        <v>Apr</v>
      </c>
      <c r="E7291">
        <f>YEAR(Hospital_Emergency_Room_Data[[#This Row],[Patient Admission Date]])</f>
        <v>2023</v>
      </c>
      <c r="F7291" s="2">
        <v>0.35555555555555557</v>
      </c>
      <c r="G7291" s="8" t="str">
        <f>TEXT(Hospital_Emergency_Room_Data[[#This Row],[Patient Admission Date]],"dddd")</f>
        <v>Sunday</v>
      </c>
      <c r="H7291" t="s">
        <v>9208</v>
      </c>
      <c r="I7291">
        <v>30</v>
      </c>
      <c r="J7291" s="5" t="s">
        <v>9223</v>
      </c>
      <c r="K7291" t="s">
        <v>12</v>
      </c>
      <c r="L7291" t="s">
        <v>9281</v>
      </c>
      <c r="M7291" t="s">
        <v>9210</v>
      </c>
      <c r="O7291">
        <v>14</v>
      </c>
      <c r="P7291" t="s">
        <v>9226</v>
      </c>
      <c r="Q7291">
        <v>30</v>
      </c>
      <c r="R7291">
        <v>8</v>
      </c>
      <c r="S7291" t="s">
        <v>9255</v>
      </c>
      <c r="T7291" t="s">
        <v>9264</v>
      </c>
      <c r="U7291" t="s">
        <v>9282</v>
      </c>
      <c r="V7291" t="str" cm="1">
        <f t="array" ref="V7291">_xlfn.IFS(Hospital_Emergency_Room_Data[[#This Row],[Day]]&lt;=10,"Start(1-10)",Hospital_Emergency_Room_Data[[#This Row],[Day]]&lt;=20,"Middle(11-20)",Hospital_Emergency_Room_Data[[#This Row],[Day]]&gt;20,"End(21-30)")</f>
        <v>End(21-30)</v>
      </c>
    </row>
    <row r="7292" spans="1:22">
      <c r="A7292">
        <v>874331108</v>
      </c>
      <c r="B7292" t="s">
        <v>7292</v>
      </c>
      <c r="C7292" s="1">
        <v>45347</v>
      </c>
      <c r="D7292" t="str">
        <f>TEXT(Hospital_Emergency_Room_Data[[#This Row],[Patient Admission Date]],"mmm")</f>
        <v>Feb</v>
      </c>
      <c r="E7292">
        <f>YEAR(Hospital_Emergency_Room_Data[[#This Row],[Patient Admission Date]])</f>
        <v>2024</v>
      </c>
      <c r="F7292" s="2">
        <v>0.43125000000000002</v>
      </c>
      <c r="G7292" s="8" t="str">
        <f>TEXT(Hospital_Emergency_Room_Data[[#This Row],[Patient Admission Date]],"dddd")</f>
        <v>Sunday</v>
      </c>
      <c r="H7292" t="s">
        <v>9208</v>
      </c>
      <c r="I7292">
        <v>53</v>
      </c>
      <c r="J7292" s="5" t="s">
        <v>9219</v>
      </c>
      <c r="K7292" t="s">
        <v>12</v>
      </c>
      <c r="L7292" t="s">
        <v>9281</v>
      </c>
      <c r="M7292" t="s">
        <v>9210</v>
      </c>
      <c r="O7292">
        <v>16</v>
      </c>
      <c r="P7292" t="s">
        <v>9226</v>
      </c>
      <c r="Q7292">
        <v>25</v>
      </c>
      <c r="R7292">
        <v>10</v>
      </c>
      <c r="S7292" t="s">
        <v>9255</v>
      </c>
      <c r="T7292" t="s">
        <v>9264</v>
      </c>
      <c r="U7292" t="s">
        <v>9282</v>
      </c>
      <c r="V7292" t="str" cm="1">
        <f t="array" ref="V7292">_xlfn.IFS(Hospital_Emergency_Room_Data[[#This Row],[Day]]&lt;=10,"Start(1-10)",Hospital_Emergency_Room_Data[[#This Row],[Day]]&lt;=20,"Middle(11-20)",Hospital_Emergency_Room_Data[[#This Row],[Day]]&gt;20,"End(21-30)")</f>
        <v>End(21-30)</v>
      </c>
    </row>
    <row r="7293" spans="1:22">
      <c r="A7293">
        <v>881514957</v>
      </c>
      <c r="B7293" t="s">
        <v>7293</v>
      </c>
      <c r="C7293" s="1">
        <v>45184</v>
      </c>
      <c r="D7293" t="str">
        <f>TEXT(Hospital_Emergency_Room_Data[[#This Row],[Patient Admission Date]],"mmm")</f>
        <v>Sep</v>
      </c>
      <c r="E7293">
        <f>YEAR(Hospital_Emergency_Room_Data[[#This Row],[Patient Admission Date]])</f>
        <v>2023</v>
      </c>
      <c r="F7293" s="2">
        <v>0.27986111111111112</v>
      </c>
      <c r="G7293" s="8" t="str">
        <f>TEXT(Hospital_Emergency_Room_Data[[#This Row],[Patient Admission Date]],"dddd")</f>
        <v>Friday</v>
      </c>
      <c r="H7293" t="s">
        <v>9208</v>
      </c>
      <c r="I7293">
        <v>27</v>
      </c>
      <c r="J7293" s="5" t="s">
        <v>9220</v>
      </c>
      <c r="K7293" t="s">
        <v>12</v>
      </c>
      <c r="L7293" t="s">
        <v>9281</v>
      </c>
      <c r="M7293" t="s">
        <v>9210</v>
      </c>
      <c r="O7293">
        <v>17</v>
      </c>
      <c r="P7293" t="s">
        <v>9226</v>
      </c>
      <c r="Q7293">
        <v>15</v>
      </c>
      <c r="R7293">
        <v>6</v>
      </c>
      <c r="S7293" t="s">
        <v>9255</v>
      </c>
      <c r="T7293" t="s">
        <v>9262</v>
      </c>
      <c r="U7293" t="s">
        <v>9282</v>
      </c>
      <c r="V7293" t="str" cm="1">
        <f t="array" ref="V7293">_xlfn.IFS(Hospital_Emergency_Room_Data[[#This Row],[Day]]&lt;=10,"Start(1-10)",Hospital_Emergency_Room_Data[[#This Row],[Day]]&lt;=20,"Middle(11-20)",Hospital_Emergency_Room_Data[[#This Row],[Day]]&gt;20,"End(21-30)")</f>
        <v>Middle(11-20)</v>
      </c>
    </row>
    <row r="7294" spans="1:22">
      <c r="A7294">
        <v>790427993</v>
      </c>
      <c r="B7294" t="s">
        <v>7294</v>
      </c>
      <c r="C7294" s="1">
        <v>45373</v>
      </c>
      <c r="D7294" t="str">
        <f>TEXT(Hospital_Emergency_Room_Data[[#This Row],[Patient Admission Date]],"mmm")</f>
        <v>Mar</v>
      </c>
      <c r="E7294">
        <f>YEAR(Hospital_Emergency_Room_Data[[#This Row],[Patient Admission Date]])</f>
        <v>2024</v>
      </c>
      <c r="F7294" s="2">
        <v>2.9861111111111113E-2</v>
      </c>
      <c r="G7294" s="8" t="str">
        <f>TEXT(Hospital_Emergency_Room_Data[[#This Row],[Patient Admission Date]],"dddd")</f>
        <v>Friday</v>
      </c>
      <c r="H7294" t="s">
        <v>9208</v>
      </c>
      <c r="I7294">
        <v>29</v>
      </c>
      <c r="J7294" s="5" t="s">
        <v>9220</v>
      </c>
      <c r="K7294" t="s">
        <v>12</v>
      </c>
      <c r="L7294" t="s">
        <v>9281</v>
      </c>
      <c r="M7294" t="s">
        <v>9210</v>
      </c>
      <c r="O7294">
        <v>25</v>
      </c>
      <c r="P7294" t="s">
        <v>9226</v>
      </c>
      <c r="Q7294">
        <v>22</v>
      </c>
      <c r="R7294">
        <v>0</v>
      </c>
      <c r="S7294" t="s">
        <v>9258</v>
      </c>
      <c r="T7294" t="s">
        <v>9264</v>
      </c>
      <c r="U7294" t="s">
        <v>9282</v>
      </c>
      <c r="V7294" t="str" cm="1">
        <f t="array" ref="V7294">_xlfn.IFS(Hospital_Emergency_Room_Data[[#This Row],[Day]]&lt;=10,"Start(1-10)",Hospital_Emergency_Room_Data[[#This Row],[Day]]&lt;=20,"Middle(11-20)",Hospital_Emergency_Room_Data[[#This Row],[Day]]&gt;20,"End(21-30)")</f>
        <v>End(21-30)</v>
      </c>
    </row>
    <row r="7295" spans="1:22">
      <c r="A7295">
        <v>867098334</v>
      </c>
      <c r="B7295" t="s">
        <v>7295</v>
      </c>
      <c r="C7295" s="1">
        <v>45043</v>
      </c>
      <c r="D7295" t="str">
        <f>TEXT(Hospital_Emergency_Room_Data[[#This Row],[Patient Admission Date]],"mmm")</f>
        <v>Apr</v>
      </c>
      <c r="E7295">
        <f>YEAR(Hospital_Emergency_Room_Data[[#This Row],[Patient Admission Date]])</f>
        <v>2023</v>
      </c>
      <c r="F7295" s="2">
        <v>0.52777777777777779</v>
      </c>
      <c r="G7295" s="8" t="str">
        <f>TEXT(Hospital_Emergency_Room_Data[[#This Row],[Patient Admission Date]],"dddd")</f>
        <v>Thursday</v>
      </c>
      <c r="H7295" t="s">
        <v>9208</v>
      </c>
      <c r="I7295">
        <v>73</v>
      </c>
      <c r="J7295" s="5" t="s">
        <v>9222</v>
      </c>
      <c r="K7295" t="s">
        <v>12</v>
      </c>
      <c r="L7295" t="s">
        <v>9281</v>
      </c>
      <c r="M7295" t="s">
        <v>9210</v>
      </c>
      <c r="O7295">
        <v>25</v>
      </c>
      <c r="P7295" t="s">
        <v>9226</v>
      </c>
      <c r="Q7295">
        <v>27</v>
      </c>
      <c r="R7295">
        <v>12</v>
      </c>
      <c r="S7295" t="s">
        <v>9257</v>
      </c>
      <c r="T7295" t="s">
        <v>9264</v>
      </c>
      <c r="U7295" t="s">
        <v>9282</v>
      </c>
      <c r="V7295" t="str" cm="1">
        <f t="array" ref="V7295">_xlfn.IFS(Hospital_Emergency_Room_Data[[#This Row],[Day]]&lt;=10,"Start(1-10)",Hospital_Emergency_Room_Data[[#This Row],[Day]]&lt;=20,"Middle(11-20)",Hospital_Emergency_Room_Data[[#This Row],[Day]]&gt;20,"End(21-30)")</f>
        <v>End(21-30)</v>
      </c>
    </row>
    <row r="7296" spans="1:22">
      <c r="A7296">
        <v>430417125</v>
      </c>
      <c r="B7296" t="s">
        <v>7296</v>
      </c>
      <c r="C7296" s="1">
        <v>45431</v>
      </c>
      <c r="D7296" t="str">
        <f>TEXT(Hospital_Emergency_Room_Data[[#This Row],[Patient Admission Date]],"mmm")</f>
        <v>May</v>
      </c>
      <c r="E7296">
        <f>YEAR(Hospital_Emergency_Room_Data[[#This Row],[Patient Admission Date]])</f>
        <v>2024</v>
      </c>
      <c r="F7296" s="2">
        <v>0.79513888888888884</v>
      </c>
      <c r="G7296" s="8" t="str">
        <f>TEXT(Hospital_Emergency_Room_Data[[#This Row],[Patient Admission Date]],"dddd")</f>
        <v>Sunday</v>
      </c>
      <c r="H7296" t="s">
        <v>9208</v>
      </c>
      <c r="I7296">
        <v>67</v>
      </c>
      <c r="J7296" s="5" t="s">
        <v>9217</v>
      </c>
      <c r="K7296" t="s">
        <v>12</v>
      </c>
      <c r="L7296" t="s">
        <v>9281</v>
      </c>
      <c r="M7296" t="s">
        <v>9210</v>
      </c>
      <c r="O7296">
        <v>37</v>
      </c>
      <c r="P7296" t="s">
        <v>9225</v>
      </c>
      <c r="Q7296">
        <v>19</v>
      </c>
      <c r="R7296">
        <v>19</v>
      </c>
      <c r="S7296" t="s">
        <v>9256</v>
      </c>
      <c r="T7296" t="s">
        <v>9262</v>
      </c>
      <c r="U7296" t="s">
        <v>9300</v>
      </c>
      <c r="V7296" t="str" cm="1">
        <f t="array" ref="V7296">_xlfn.IFS(Hospital_Emergency_Room_Data[[#This Row],[Day]]&lt;=10,"Start(1-10)",Hospital_Emergency_Room_Data[[#This Row],[Day]]&lt;=20,"Middle(11-20)",Hospital_Emergency_Room_Data[[#This Row],[Day]]&gt;20,"End(21-30)")</f>
        <v>Middle(11-20)</v>
      </c>
    </row>
    <row r="7297" spans="1:22">
      <c r="A7297">
        <v>469487160</v>
      </c>
      <c r="B7297" t="s">
        <v>7297</v>
      </c>
      <c r="C7297" s="1">
        <v>45504</v>
      </c>
      <c r="D7297" t="str">
        <f>TEXT(Hospital_Emergency_Room_Data[[#This Row],[Patient Admission Date]],"mmm")</f>
        <v>Jul</v>
      </c>
      <c r="E7297">
        <f>YEAR(Hospital_Emergency_Room_Data[[#This Row],[Patient Admission Date]])</f>
        <v>2024</v>
      </c>
      <c r="F7297" s="2">
        <v>0.46319444444444446</v>
      </c>
      <c r="G7297" s="8" t="str">
        <f>TEXT(Hospital_Emergency_Room_Data[[#This Row],[Patient Admission Date]],"dddd")</f>
        <v>Wednesday</v>
      </c>
      <c r="H7297" t="s">
        <v>9208</v>
      </c>
      <c r="I7297">
        <v>78</v>
      </c>
      <c r="J7297" s="5" t="s">
        <v>9222</v>
      </c>
      <c r="K7297" t="s">
        <v>12</v>
      </c>
      <c r="L7297" t="s">
        <v>9281</v>
      </c>
      <c r="M7297" t="s">
        <v>9210</v>
      </c>
      <c r="O7297">
        <v>38</v>
      </c>
      <c r="P7297" t="s">
        <v>9225</v>
      </c>
      <c r="Q7297">
        <v>31</v>
      </c>
      <c r="R7297">
        <v>11</v>
      </c>
      <c r="S7297" t="s">
        <v>9255</v>
      </c>
      <c r="T7297" t="s">
        <v>9264</v>
      </c>
      <c r="U7297" t="s">
        <v>9300</v>
      </c>
      <c r="V7297" t="str" cm="1">
        <f t="array" ref="V7297">_xlfn.IFS(Hospital_Emergency_Room_Data[[#This Row],[Day]]&lt;=10,"Start(1-10)",Hospital_Emergency_Room_Data[[#This Row],[Day]]&lt;=20,"Middle(11-20)",Hospital_Emergency_Room_Data[[#This Row],[Day]]&gt;20,"End(21-30)")</f>
        <v>End(21-30)</v>
      </c>
    </row>
    <row r="7298" spans="1:22">
      <c r="A7298">
        <v>568908670</v>
      </c>
      <c r="B7298" t="s">
        <v>7298</v>
      </c>
      <c r="C7298" s="1">
        <v>45072</v>
      </c>
      <c r="D7298" t="str">
        <f>TEXT(Hospital_Emergency_Room_Data[[#This Row],[Patient Admission Date]],"mmm")</f>
        <v>May</v>
      </c>
      <c r="E7298">
        <f>YEAR(Hospital_Emergency_Room_Data[[#This Row],[Patient Admission Date]])</f>
        <v>2023</v>
      </c>
      <c r="F7298" s="2">
        <v>0.38472222222222224</v>
      </c>
      <c r="G7298" s="8" t="str">
        <f>TEXT(Hospital_Emergency_Room_Data[[#This Row],[Patient Admission Date]],"dddd")</f>
        <v>Friday</v>
      </c>
      <c r="H7298" t="s">
        <v>9208</v>
      </c>
      <c r="I7298">
        <v>11</v>
      </c>
      <c r="J7298" s="5" t="s">
        <v>9221</v>
      </c>
      <c r="K7298" t="s">
        <v>12</v>
      </c>
      <c r="L7298" t="s">
        <v>9281</v>
      </c>
      <c r="M7298" t="s">
        <v>9210</v>
      </c>
      <c r="O7298">
        <v>41</v>
      </c>
      <c r="P7298" t="s">
        <v>9225</v>
      </c>
      <c r="Q7298">
        <v>26</v>
      </c>
      <c r="R7298">
        <v>9</v>
      </c>
      <c r="S7298" t="s">
        <v>9255</v>
      </c>
      <c r="T7298" t="s">
        <v>9264</v>
      </c>
      <c r="U7298" t="s">
        <v>9300</v>
      </c>
      <c r="V7298" t="str" cm="1">
        <f t="array" ref="V7298">_xlfn.IFS(Hospital_Emergency_Room_Data[[#This Row],[Day]]&lt;=10,"Start(1-10)",Hospital_Emergency_Room_Data[[#This Row],[Day]]&lt;=20,"Middle(11-20)",Hospital_Emergency_Room_Data[[#This Row],[Day]]&gt;20,"End(21-30)")</f>
        <v>End(21-30)</v>
      </c>
    </row>
    <row r="7299" spans="1:22">
      <c r="A7299">
        <v>363638730</v>
      </c>
      <c r="B7299" t="s">
        <v>7299</v>
      </c>
      <c r="C7299" s="1">
        <v>45458</v>
      </c>
      <c r="D7299" t="str">
        <f>TEXT(Hospital_Emergency_Room_Data[[#This Row],[Patient Admission Date]],"mmm")</f>
        <v>Jun</v>
      </c>
      <c r="E7299">
        <f>YEAR(Hospital_Emergency_Room_Data[[#This Row],[Patient Admission Date]])</f>
        <v>2024</v>
      </c>
      <c r="F7299" s="2">
        <v>0.64722222222222225</v>
      </c>
      <c r="G7299" s="8" t="str">
        <f>TEXT(Hospital_Emergency_Room_Data[[#This Row],[Patient Admission Date]],"dddd")</f>
        <v>Saturday</v>
      </c>
      <c r="H7299" t="s">
        <v>9208</v>
      </c>
      <c r="I7299">
        <v>69</v>
      </c>
      <c r="J7299" s="5" t="s">
        <v>9217</v>
      </c>
      <c r="K7299" t="s">
        <v>12</v>
      </c>
      <c r="L7299" t="s">
        <v>9281</v>
      </c>
      <c r="M7299" t="s">
        <v>9210</v>
      </c>
      <c r="O7299">
        <v>47</v>
      </c>
      <c r="P7299" t="s">
        <v>9225</v>
      </c>
      <c r="Q7299">
        <v>15</v>
      </c>
      <c r="R7299">
        <v>15</v>
      </c>
      <c r="S7299" t="s">
        <v>9257</v>
      </c>
      <c r="T7299" t="s">
        <v>9262</v>
      </c>
      <c r="U7299" t="s">
        <v>9283</v>
      </c>
      <c r="V7299" t="str" cm="1">
        <f t="array" ref="V7299">_xlfn.IFS(Hospital_Emergency_Room_Data[[#This Row],[Day]]&lt;=10,"Start(1-10)",Hospital_Emergency_Room_Data[[#This Row],[Day]]&lt;=20,"Middle(11-20)",Hospital_Emergency_Room_Data[[#This Row],[Day]]&gt;20,"End(21-30)")</f>
        <v>Middle(11-20)</v>
      </c>
    </row>
    <row r="7300" spans="1:22">
      <c r="A7300">
        <v>747478842</v>
      </c>
      <c r="B7300" t="s">
        <v>7300</v>
      </c>
      <c r="C7300" s="1">
        <v>45463</v>
      </c>
      <c r="D7300" t="str">
        <f>TEXT(Hospital_Emergency_Room_Data[[#This Row],[Patient Admission Date]],"mmm")</f>
        <v>Jun</v>
      </c>
      <c r="E7300">
        <f>YEAR(Hospital_Emergency_Room_Data[[#This Row],[Patient Admission Date]])</f>
        <v>2024</v>
      </c>
      <c r="F7300" s="2">
        <v>0.91666666666666663</v>
      </c>
      <c r="G7300" s="8" t="str">
        <f>TEXT(Hospital_Emergency_Room_Data[[#This Row],[Patient Admission Date]],"dddd")</f>
        <v>Thursday</v>
      </c>
      <c r="H7300" t="s">
        <v>9208</v>
      </c>
      <c r="I7300">
        <v>2</v>
      </c>
      <c r="J7300" s="5" t="s">
        <v>9218</v>
      </c>
      <c r="K7300" t="s">
        <v>12</v>
      </c>
      <c r="L7300" t="s">
        <v>9281</v>
      </c>
      <c r="M7300" t="s">
        <v>9210</v>
      </c>
      <c r="O7300">
        <v>50</v>
      </c>
      <c r="P7300" t="s">
        <v>9225</v>
      </c>
      <c r="Q7300">
        <v>20</v>
      </c>
      <c r="R7300">
        <v>22</v>
      </c>
      <c r="S7300" t="s">
        <v>9256</v>
      </c>
      <c r="T7300" t="s">
        <v>9262</v>
      </c>
      <c r="U7300" t="s">
        <v>9283</v>
      </c>
      <c r="V7300" t="str" cm="1">
        <f t="array" ref="V7300">_xlfn.IFS(Hospital_Emergency_Room_Data[[#This Row],[Day]]&lt;=10,"Start(1-10)",Hospital_Emergency_Room_Data[[#This Row],[Day]]&lt;=20,"Middle(11-20)",Hospital_Emergency_Room_Data[[#This Row],[Day]]&gt;20,"End(21-30)")</f>
        <v>Middle(11-20)</v>
      </c>
    </row>
    <row r="7301" spans="1:22">
      <c r="A7301">
        <v>785357295</v>
      </c>
      <c r="B7301" t="s">
        <v>7301</v>
      </c>
      <c r="C7301" s="1">
        <v>45299</v>
      </c>
      <c r="D7301" t="str">
        <f>TEXT(Hospital_Emergency_Room_Data[[#This Row],[Patient Admission Date]],"mmm")</f>
        <v>Jan</v>
      </c>
      <c r="E7301">
        <f>YEAR(Hospital_Emergency_Room_Data[[#This Row],[Patient Admission Date]])</f>
        <v>2024</v>
      </c>
      <c r="F7301" s="2">
        <v>0.61527777777777781</v>
      </c>
      <c r="G7301" s="8" t="str">
        <f>TEXT(Hospital_Emergency_Room_Data[[#This Row],[Patient Admission Date]],"dddd")</f>
        <v>Monday</v>
      </c>
      <c r="H7301" t="s">
        <v>9208</v>
      </c>
      <c r="I7301">
        <v>38</v>
      </c>
      <c r="J7301" s="5" t="s">
        <v>9223</v>
      </c>
      <c r="K7301" t="s">
        <v>12</v>
      </c>
      <c r="L7301" t="s">
        <v>9281</v>
      </c>
      <c r="M7301" t="s">
        <v>9210</v>
      </c>
      <c r="O7301">
        <v>56</v>
      </c>
      <c r="P7301" t="s">
        <v>9225</v>
      </c>
      <c r="Q7301">
        <v>8</v>
      </c>
      <c r="R7301">
        <v>14</v>
      </c>
      <c r="S7301" t="s">
        <v>9257</v>
      </c>
      <c r="T7301" t="s">
        <v>9265</v>
      </c>
      <c r="U7301" t="s">
        <v>9283</v>
      </c>
      <c r="V7301" t="str" cm="1">
        <f t="array" ref="V7301">_xlfn.IFS(Hospital_Emergency_Room_Data[[#This Row],[Day]]&lt;=10,"Start(1-10)",Hospital_Emergency_Room_Data[[#This Row],[Day]]&lt;=20,"Middle(11-20)",Hospital_Emergency_Room_Data[[#This Row],[Day]]&gt;20,"End(21-30)")</f>
        <v>Start(1-10)</v>
      </c>
    </row>
    <row r="7302" spans="1:22">
      <c r="A7302">
        <v>632463978</v>
      </c>
      <c r="B7302" t="s">
        <v>7302</v>
      </c>
      <c r="C7302" s="1">
        <v>45496</v>
      </c>
      <c r="D7302" t="str">
        <f>TEXT(Hospital_Emergency_Room_Data[[#This Row],[Patient Admission Date]],"mmm")</f>
        <v>Jul</v>
      </c>
      <c r="E7302">
        <f>YEAR(Hospital_Emergency_Room_Data[[#This Row],[Patient Admission Date]])</f>
        <v>2024</v>
      </c>
      <c r="F7302" s="2">
        <v>0.46111111111111114</v>
      </c>
      <c r="G7302" s="8" t="str">
        <f>TEXT(Hospital_Emergency_Room_Data[[#This Row],[Patient Admission Date]],"dddd")</f>
        <v>Tuesday</v>
      </c>
      <c r="H7302" t="s">
        <v>9208</v>
      </c>
      <c r="I7302">
        <v>69</v>
      </c>
      <c r="J7302" s="5" t="s">
        <v>9217</v>
      </c>
      <c r="K7302" t="s">
        <v>12</v>
      </c>
      <c r="L7302" t="s">
        <v>9281</v>
      </c>
      <c r="M7302" t="s">
        <v>9210</v>
      </c>
      <c r="O7302">
        <v>56</v>
      </c>
      <c r="P7302" t="s">
        <v>9225</v>
      </c>
      <c r="Q7302">
        <v>23</v>
      </c>
      <c r="R7302">
        <v>11</v>
      </c>
      <c r="S7302" t="s">
        <v>9255</v>
      </c>
      <c r="T7302" t="s">
        <v>9264</v>
      </c>
      <c r="U7302" t="s">
        <v>9283</v>
      </c>
      <c r="V7302" t="str" cm="1">
        <f t="array" ref="V7302">_xlfn.IFS(Hospital_Emergency_Room_Data[[#This Row],[Day]]&lt;=10,"Start(1-10)",Hospital_Emergency_Room_Data[[#This Row],[Day]]&lt;=20,"Middle(11-20)",Hospital_Emergency_Room_Data[[#This Row],[Day]]&gt;20,"End(21-30)")</f>
        <v>End(21-30)</v>
      </c>
    </row>
    <row r="7303" spans="1:22">
      <c r="A7303">
        <v>386445784</v>
      </c>
      <c r="B7303" t="s">
        <v>7303</v>
      </c>
      <c r="C7303" s="1">
        <v>45145</v>
      </c>
      <c r="D7303" t="str">
        <f>TEXT(Hospital_Emergency_Room_Data[[#This Row],[Patient Admission Date]],"mmm")</f>
        <v>Aug</v>
      </c>
      <c r="E7303">
        <f>YEAR(Hospital_Emergency_Room_Data[[#This Row],[Patient Admission Date]])</f>
        <v>2023</v>
      </c>
      <c r="F7303" s="2">
        <v>0.20624999999999999</v>
      </c>
      <c r="G7303" s="8" t="str">
        <f>TEXT(Hospital_Emergency_Room_Data[[#This Row],[Patient Admission Date]],"dddd")</f>
        <v>Monday</v>
      </c>
      <c r="H7303" t="s">
        <v>9208</v>
      </c>
      <c r="I7303">
        <v>47</v>
      </c>
      <c r="J7303" s="5" t="s">
        <v>9219</v>
      </c>
      <c r="K7303" t="s">
        <v>12</v>
      </c>
      <c r="L7303" t="s">
        <v>9281</v>
      </c>
      <c r="M7303" t="s">
        <v>9210</v>
      </c>
      <c r="O7303">
        <v>58</v>
      </c>
      <c r="P7303" t="s">
        <v>9225</v>
      </c>
      <c r="Q7303">
        <v>7</v>
      </c>
      <c r="R7303">
        <v>4</v>
      </c>
      <c r="S7303" t="s">
        <v>9258</v>
      </c>
      <c r="T7303" t="s">
        <v>9263</v>
      </c>
      <c r="U7303" t="s">
        <v>9283</v>
      </c>
      <c r="V7303" t="str" cm="1">
        <f t="array" ref="V7303">_xlfn.IFS(Hospital_Emergency_Room_Data[[#This Row],[Day]]&lt;=10,"Start(1-10)",Hospital_Emergency_Room_Data[[#This Row],[Day]]&lt;=20,"Middle(11-20)",Hospital_Emergency_Room_Data[[#This Row],[Day]]&gt;20,"End(21-30)")</f>
        <v>Start(1-10)</v>
      </c>
    </row>
    <row r="7304" spans="1:22">
      <c r="A7304">
        <v>803464719</v>
      </c>
      <c r="B7304" t="s">
        <v>7304</v>
      </c>
      <c r="C7304" s="1">
        <v>45169</v>
      </c>
      <c r="D7304" t="str">
        <f>TEXT(Hospital_Emergency_Room_Data[[#This Row],[Patient Admission Date]],"mmm")</f>
        <v>Aug</v>
      </c>
      <c r="E7304">
        <f>YEAR(Hospital_Emergency_Room_Data[[#This Row],[Patient Admission Date]])</f>
        <v>2023</v>
      </c>
      <c r="F7304" s="2">
        <v>0.28402777777777777</v>
      </c>
      <c r="G7304" s="8" t="str">
        <f>TEXT(Hospital_Emergency_Room_Data[[#This Row],[Patient Admission Date]],"dddd")</f>
        <v>Thursday</v>
      </c>
      <c r="H7304" t="s">
        <v>9208</v>
      </c>
      <c r="I7304">
        <v>40</v>
      </c>
      <c r="J7304" s="5" t="s">
        <v>9223</v>
      </c>
      <c r="K7304" t="s">
        <v>12</v>
      </c>
      <c r="L7304" t="s">
        <v>9281</v>
      </c>
      <c r="M7304" t="s">
        <v>9210</v>
      </c>
      <c r="O7304">
        <v>12</v>
      </c>
      <c r="P7304" t="s">
        <v>9226</v>
      </c>
      <c r="Q7304">
        <v>31</v>
      </c>
      <c r="R7304">
        <v>6</v>
      </c>
      <c r="S7304" t="s">
        <v>9255</v>
      </c>
      <c r="T7304" t="s">
        <v>9264</v>
      </c>
      <c r="U7304" t="s">
        <v>9282</v>
      </c>
      <c r="V7304" t="str" cm="1">
        <f t="array" ref="V7304">_xlfn.IFS(Hospital_Emergency_Room_Data[[#This Row],[Day]]&lt;=10,"Start(1-10)",Hospital_Emergency_Room_Data[[#This Row],[Day]]&lt;=20,"Middle(11-20)",Hospital_Emergency_Room_Data[[#This Row],[Day]]&gt;20,"End(21-30)")</f>
        <v>End(21-30)</v>
      </c>
    </row>
    <row r="7305" spans="1:22">
      <c r="A7305">
        <v>129635548</v>
      </c>
      <c r="B7305" t="s">
        <v>7305</v>
      </c>
      <c r="C7305" s="1">
        <v>45435</v>
      </c>
      <c r="D7305" t="str">
        <f>TEXT(Hospital_Emergency_Room_Data[[#This Row],[Patient Admission Date]],"mmm")</f>
        <v>May</v>
      </c>
      <c r="E7305">
        <f>YEAR(Hospital_Emergency_Room_Data[[#This Row],[Patient Admission Date]])</f>
        <v>2024</v>
      </c>
      <c r="F7305" s="2">
        <v>0.9506944444444444</v>
      </c>
      <c r="G7305" s="8" t="str">
        <f>TEXT(Hospital_Emergency_Room_Data[[#This Row],[Patient Admission Date]],"dddd")</f>
        <v>Thursday</v>
      </c>
      <c r="H7305" t="s">
        <v>9208</v>
      </c>
      <c r="I7305">
        <v>39</v>
      </c>
      <c r="J7305" s="5" t="s">
        <v>9223</v>
      </c>
      <c r="K7305" t="s">
        <v>12</v>
      </c>
      <c r="L7305" t="s">
        <v>9281</v>
      </c>
      <c r="M7305" t="s">
        <v>9210</v>
      </c>
      <c r="O7305">
        <v>22</v>
      </c>
      <c r="P7305" t="s">
        <v>9226</v>
      </c>
      <c r="Q7305">
        <v>23</v>
      </c>
      <c r="R7305">
        <v>22</v>
      </c>
      <c r="S7305" t="s">
        <v>9256</v>
      </c>
      <c r="T7305" t="s">
        <v>9264</v>
      </c>
      <c r="U7305" t="s">
        <v>9282</v>
      </c>
      <c r="V7305" t="str" cm="1">
        <f t="array" ref="V7305">_xlfn.IFS(Hospital_Emergency_Room_Data[[#This Row],[Day]]&lt;=10,"Start(1-10)",Hospital_Emergency_Room_Data[[#This Row],[Day]]&lt;=20,"Middle(11-20)",Hospital_Emergency_Room_Data[[#This Row],[Day]]&gt;20,"End(21-30)")</f>
        <v>End(21-30)</v>
      </c>
    </row>
    <row r="7306" spans="1:22">
      <c r="A7306">
        <v>564205727</v>
      </c>
      <c r="B7306" t="s">
        <v>7306</v>
      </c>
      <c r="C7306" s="1">
        <v>45482</v>
      </c>
      <c r="D7306" t="str">
        <f>TEXT(Hospital_Emergency_Room_Data[[#This Row],[Patient Admission Date]],"mmm")</f>
        <v>Jul</v>
      </c>
      <c r="E7306">
        <f>YEAR(Hospital_Emergency_Room_Data[[#This Row],[Patient Admission Date]])</f>
        <v>2024</v>
      </c>
      <c r="F7306" s="2">
        <v>0.17291666666666666</v>
      </c>
      <c r="G7306" s="8" t="str">
        <f>TEXT(Hospital_Emergency_Room_Data[[#This Row],[Patient Admission Date]],"dddd")</f>
        <v>Tuesday</v>
      </c>
      <c r="H7306" t="s">
        <v>9208</v>
      </c>
      <c r="I7306">
        <v>9</v>
      </c>
      <c r="J7306" s="5" t="s">
        <v>9221</v>
      </c>
      <c r="K7306" t="s">
        <v>12</v>
      </c>
      <c r="L7306" t="s">
        <v>9281</v>
      </c>
      <c r="M7306" t="s">
        <v>9210</v>
      </c>
      <c r="O7306">
        <v>34</v>
      </c>
      <c r="P7306" t="s">
        <v>9225</v>
      </c>
      <c r="Q7306">
        <v>9</v>
      </c>
      <c r="R7306">
        <v>4</v>
      </c>
      <c r="S7306" t="s">
        <v>9258</v>
      </c>
      <c r="T7306" t="s">
        <v>9265</v>
      </c>
      <c r="U7306" t="s">
        <v>9300</v>
      </c>
      <c r="V7306" t="str" cm="1">
        <f t="array" ref="V7306">_xlfn.IFS(Hospital_Emergency_Room_Data[[#This Row],[Day]]&lt;=10,"Start(1-10)",Hospital_Emergency_Room_Data[[#This Row],[Day]]&lt;=20,"Middle(11-20)",Hospital_Emergency_Room_Data[[#This Row],[Day]]&gt;20,"End(21-30)")</f>
        <v>Start(1-10)</v>
      </c>
    </row>
    <row r="7307" spans="1:22">
      <c r="A7307">
        <v>743661685</v>
      </c>
      <c r="B7307" t="s">
        <v>7307</v>
      </c>
      <c r="C7307" s="1">
        <v>45150</v>
      </c>
      <c r="D7307" t="str">
        <f>TEXT(Hospital_Emergency_Room_Data[[#This Row],[Patient Admission Date]],"mmm")</f>
        <v>Aug</v>
      </c>
      <c r="E7307">
        <f>YEAR(Hospital_Emergency_Room_Data[[#This Row],[Patient Admission Date]])</f>
        <v>2023</v>
      </c>
      <c r="F7307" s="2">
        <v>6.5277777777777782E-2</v>
      </c>
      <c r="G7307" s="8" t="str">
        <f>TEXT(Hospital_Emergency_Room_Data[[#This Row],[Patient Admission Date]],"dddd")</f>
        <v>Saturday</v>
      </c>
      <c r="H7307" t="s">
        <v>9208</v>
      </c>
      <c r="I7307">
        <v>11</v>
      </c>
      <c r="J7307" s="5" t="s">
        <v>9221</v>
      </c>
      <c r="K7307" t="s">
        <v>12</v>
      </c>
      <c r="L7307" t="s">
        <v>9281</v>
      </c>
      <c r="M7307" t="s">
        <v>9210</v>
      </c>
      <c r="O7307">
        <v>40</v>
      </c>
      <c r="P7307" t="s">
        <v>9225</v>
      </c>
      <c r="Q7307">
        <v>12</v>
      </c>
      <c r="R7307">
        <v>1</v>
      </c>
      <c r="S7307" t="s">
        <v>9258</v>
      </c>
      <c r="T7307" t="s">
        <v>9265</v>
      </c>
      <c r="U7307" t="s">
        <v>9300</v>
      </c>
      <c r="V7307" t="str" cm="1">
        <f t="array" ref="V7307">_xlfn.IFS(Hospital_Emergency_Room_Data[[#This Row],[Day]]&lt;=10,"Start(1-10)",Hospital_Emergency_Room_Data[[#This Row],[Day]]&lt;=20,"Middle(11-20)",Hospital_Emergency_Room_Data[[#This Row],[Day]]&gt;20,"End(21-30)")</f>
        <v>Middle(11-20)</v>
      </c>
    </row>
    <row r="7308" spans="1:22">
      <c r="A7308">
        <v>442391463</v>
      </c>
      <c r="B7308" t="s">
        <v>7308</v>
      </c>
      <c r="C7308" s="1">
        <v>45365</v>
      </c>
      <c r="D7308" t="str">
        <f>TEXT(Hospital_Emergency_Room_Data[[#This Row],[Patient Admission Date]],"mmm")</f>
        <v>Mar</v>
      </c>
      <c r="E7308">
        <f>YEAR(Hospital_Emergency_Room_Data[[#This Row],[Patient Admission Date]])</f>
        <v>2024</v>
      </c>
      <c r="F7308" s="2">
        <v>1.5277777777777777E-2</v>
      </c>
      <c r="G7308" s="8" t="str">
        <f>TEXT(Hospital_Emergency_Room_Data[[#This Row],[Patient Admission Date]],"dddd")</f>
        <v>Thursday</v>
      </c>
      <c r="H7308" t="s">
        <v>9208</v>
      </c>
      <c r="I7308">
        <v>48</v>
      </c>
      <c r="J7308" s="5" t="s">
        <v>9219</v>
      </c>
      <c r="K7308" t="s">
        <v>12</v>
      </c>
      <c r="L7308" t="s">
        <v>9281</v>
      </c>
      <c r="M7308" t="s">
        <v>9210</v>
      </c>
      <c r="O7308">
        <v>45</v>
      </c>
      <c r="P7308" t="s">
        <v>9225</v>
      </c>
      <c r="Q7308">
        <v>14</v>
      </c>
      <c r="R7308">
        <v>0</v>
      </c>
      <c r="S7308" t="s">
        <v>9258</v>
      </c>
      <c r="T7308" t="s">
        <v>9265</v>
      </c>
      <c r="U7308" t="s">
        <v>9300</v>
      </c>
      <c r="V7308" t="str" cm="1">
        <f t="array" ref="V7308">_xlfn.IFS(Hospital_Emergency_Room_Data[[#This Row],[Day]]&lt;=10,"Start(1-10)",Hospital_Emergency_Room_Data[[#This Row],[Day]]&lt;=20,"Middle(11-20)",Hospital_Emergency_Room_Data[[#This Row],[Day]]&gt;20,"End(21-30)")</f>
        <v>Middle(11-20)</v>
      </c>
    </row>
    <row r="7309" spans="1:22">
      <c r="A7309">
        <v>729207063</v>
      </c>
      <c r="B7309" t="s">
        <v>7309</v>
      </c>
      <c r="C7309" s="1">
        <v>45403</v>
      </c>
      <c r="D7309" t="str">
        <f>TEXT(Hospital_Emergency_Room_Data[[#This Row],[Patient Admission Date]],"mmm")</f>
        <v>Apr</v>
      </c>
      <c r="E7309">
        <f>YEAR(Hospital_Emergency_Room_Data[[#This Row],[Patient Admission Date]])</f>
        <v>2024</v>
      </c>
      <c r="F7309" s="2">
        <v>0.96250000000000002</v>
      </c>
      <c r="G7309" s="8" t="str">
        <f>TEXT(Hospital_Emergency_Room_Data[[#This Row],[Patient Admission Date]],"dddd")</f>
        <v>Sunday</v>
      </c>
      <c r="H7309" t="s">
        <v>9208</v>
      </c>
      <c r="I7309">
        <v>64</v>
      </c>
      <c r="J7309" s="5" t="s">
        <v>9217</v>
      </c>
      <c r="K7309" t="s">
        <v>12</v>
      </c>
      <c r="L7309" t="s">
        <v>9281</v>
      </c>
      <c r="M7309" t="s">
        <v>9210</v>
      </c>
      <c r="O7309">
        <v>45</v>
      </c>
      <c r="P7309" t="s">
        <v>9225</v>
      </c>
      <c r="Q7309">
        <v>21</v>
      </c>
      <c r="R7309">
        <v>23</v>
      </c>
      <c r="S7309" t="s">
        <v>9256</v>
      </c>
      <c r="T7309" t="s">
        <v>9262</v>
      </c>
      <c r="U7309" t="s">
        <v>9300</v>
      </c>
      <c r="V7309" t="str" cm="1">
        <f t="array" ref="V7309">_xlfn.IFS(Hospital_Emergency_Room_Data[[#This Row],[Day]]&lt;=10,"Start(1-10)",Hospital_Emergency_Room_Data[[#This Row],[Day]]&lt;=20,"Middle(11-20)",Hospital_Emergency_Room_Data[[#This Row],[Day]]&gt;20,"End(21-30)")</f>
        <v>End(21-30)</v>
      </c>
    </row>
    <row r="7310" spans="1:22">
      <c r="A7310">
        <v>237429499</v>
      </c>
      <c r="B7310" t="s">
        <v>7310</v>
      </c>
      <c r="C7310" s="1">
        <v>45292</v>
      </c>
      <c r="D7310" t="str">
        <f>TEXT(Hospital_Emergency_Room_Data[[#This Row],[Patient Admission Date]],"mmm")</f>
        <v>Jan</v>
      </c>
      <c r="E7310">
        <f>YEAR(Hospital_Emergency_Room_Data[[#This Row],[Patient Admission Date]])</f>
        <v>2024</v>
      </c>
      <c r="F7310" s="2">
        <v>6.9444444444444441E-3</v>
      </c>
      <c r="G7310" s="8" t="str">
        <f>TEXT(Hospital_Emergency_Room_Data[[#This Row],[Patient Admission Date]],"dddd")</f>
        <v>Monday</v>
      </c>
      <c r="H7310" t="s">
        <v>9208</v>
      </c>
      <c r="I7310">
        <v>70</v>
      </c>
      <c r="J7310" s="5" t="s">
        <v>9222</v>
      </c>
      <c r="K7310" t="s">
        <v>12</v>
      </c>
      <c r="L7310" t="s">
        <v>9281</v>
      </c>
      <c r="M7310" t="s">
        <v>9210</v>
      </c>
      <c r="O7310">
        <v>21</v>
      </c>
      <c r="P7310" t="s">
        <v>9226</v>
      </c>
      <c r="Q7310">
        <v>1</v>
      </c>
      <c r="R7310">
        <v>0</v>
      </c>
      <c r="S7310" t="s">
        <v>9258</v>
      </c>
      <c r="T7310" t="s">
        <v>9263</v>
      </c>
      <c r="U7310" t="s">
        <v>9282</v>
      </c>
      <c r="V7310" t="str" cm="1">
        <f t="array" ref="V7310">_xlfn.IFS(Hospital_Emergency_Room_Data[[#This Row],[Day]]&lt;=10,"Start(1-10)",Hospital_Emergency_Room_Data[[#This Row],[Day]]&lt;=20,"Middle(11-20)",Hospital_Emergency_Room_Data[[#This Row],[Day]]&gt;20,"End(21-30)")</f>
        <v>Start(1-10)</v>
      </c>
    </row>
    <row r="7311" spans="1:22">
      <c r="A7311">
        <v>143863656</v>
      </c>
      <c r="B7311" t="s">
        <v>7311</v>
      </c>
      <c r="C7311" s="1">
        <v>45453</v>
      </c>
      <c r="D7311" t="str">
        <f>TEXT(Hospital_Emergency_Room_Data[[#This Row],[Patient Admission Date]],"mmm")</f>
        <v>Jun</v>
      </c>
      <c r="E7311">
        <f>YEAR(Hospital_Emergency_Room_Data[[#This Row],[Patient Admission Date]])</f>
        <v>2024</v>
      </c>
      <c r="F7311" s="2">
        <v>0.56944444444444442</v>
      </c>
      <c r="G7311" s="8" t="str">
        <f>TEXT(Hospital_Emergency_Room_Data[[#This Row],[Patient Admission Date]],"dddd")</f>
        <v>Monday</v>
      </c>
      <c r="H7311" t="s">
        <v>9208</v>
      </c>
      <c r="I7311">
        <v>26</v>
      </c>
      <c r="J7311" s="5" t="s">
        <v>9220</v>
      </c>
      <c r="K7311" t="s">
        <v>12</v>
      </c>
      <c r="L7311" t="s">
        <v>9281</v>
      </c>
      <c r="M7311" t="s">
        <v>9210</v>
      </c>
      <c r="O7311">
        <v>25</v>
      </c>
      <c r="P7311" t="s">
        <v>9226</v>
      </c>
      <c r="Q7311">
        <v>10</v>
      </c>
      <c r="R7311">
        <v>13</v>
      </c>
      <c r="S7311" t="s">
        <v>9257</v>
      </c>
      <c r="T7311" t="s">
        <v>9265</v>
      </c>
      <c r="U7311" t="s">
        <v>9282</v>
      </c>
      <c r="V7311" t="str" cm="1">
        <f t="array" ref="V7311">_xlfn.IFS(Hospital_Emergency_Room_Data[[#This Row],[Day]]&lt;=10,"Start(1-10)",Hospital_Emergency_Room_Data[[#This Row],[Day]]&lt;=20,"Middle(11-20)",Hospital_Emergency_Room_Data[[#This Row],[Day]]&gt;20,"End(21-30)")</f>
        <v>Start(1-10)</v>
      </c>
    </row>
    <row r="7312" spans="1:22">
      <c r="A7312">
        <v>718736480</v>
      </c>
      <c r="B7312" t="s">
        <v>7312</v>
      </c>
      <c r="C7312" s="1">
        <v>45258</v>
      </c>
      <c r="D7312" t="str">
        <f>TEXT(Hospital_Emergency_Room_Data[[#This Row],[Patient Admission Date]],"mmm")</f>
        <v>Nov</v>
      </c>
      <c r="E7312">
        <f>YEAR(Hospital_Emergency_Room_Data[[#This Row],[Patient Admission Date]])</f>
        <v>2023</v>
      </c>
      <c r="F7312" s="2">
        <v>0.97083333333333333</v>
      </c>
      <c r="G7312" s="8" t="str">
        <f>TEXT(Hospital_Emergency_Room_Data[[#This Row],[Patient Admission Date]],"dddd")</f>
        <v>Tuesday</v>
      </c>
      <c r="H7312" t="s">
        <v>9208</v>
      </c>
      <c r="I7312">
        <v>58</v>
      </c>
      <c r="J7312" s="5" t="s">
        <v>9219</v>
      </c>
      <c r="K7312" t="s">
        <v>12</v>
      </c>
      <c r="L7312" t="s">
        <v>9281</v>
      </c>
      <c r="M7312" t="s">
        <v>9210</v>
      </c>
      <c r="O7312">
        <v>25</v>
      </c>
      <c r="P7312" t="s">
        <v>9226</v>
      </c>
      <c r="Q7312">
        <v>28</v>
      </c>
      <c r="R7312">
        <v>23</v>
      </c>
      <c r="S7312" t="s">
        <v>9256</v>
      </c>
      <c r="T7312" t="s">
        <v>9264</v>
      </c>
      <c r="U7312" t="s">
        <v>9282</v>
      </c>
      <c r="V7312" t="str" cm="1">
        <f t="array" ref="V7312">_xlfn.IFS(Hospital_Emergency_Room_Data[[#This Row],[Day]]&lt;=10,"Start(1-10)",Hospital_Emergency_Room_Data[[#This Row],[Day]]&lt;=20,"Middle(11-20)",Hospital_Emergency_Room_Data[[#This Row],[Day]]&gt;20,"End(21-30)")</f>
        <v>End(21-30)</v>
      </c>
    </row>
    <row r="7313" spans="1:22">
      <c r="A7313">
        <v>688940633</v>
      </c>
      <c r="B7313" t="s">
        <v>7313</v>
      </c>
      <c r="C7313" s="1">
        <v>45576</v>
      </c>
      <c r="D7313" t="str">
        <f>TEXT(Hospital_Emergency_Room_Data[[#This Row],[Patient Admission Date]],"mmm")</f>
        <v>Oct</v>
      </c>
      <c r="E7313">
        <f>YEAR(Hospital_Emergency_Room_Data[[#This Row],[Patient Admission Date]])</f>
        <v>2024</v>
      </c>
      <c r="F7313" s="2">
        <v>0.28194444444444444</v>
      </c>
      <c r="G7313" s="8" t="str">
        <f>TEXT(Hospital_Emergency_Room_Data[[#This Row],[Patient Admission Date]],"dddd")</f>
        <v>Friday</v>
      </c>
      <c r="H7313" t="s">
        <v>9208</v>
      </c>
      <c r="I7313">
        <v>65</v>
      </c>
      <c r="J7313" s="5" t="s">
        <v>9217</v>
      </c>
      <c r="K7313" t="s">
        <v>12</v>
      </c>
      <c r="L7313" t="s">
        <v>9281</v>
      </c>
      <c r="M7313" t="s">
        <v>9210</v>
      </c>
      <c r="O7313">
        <v>29</v>
      </c>
      <c r="P7313" t="s">
        <v>9226</v>
      </c>
      <c r="Q7313">
        <v>11</v>
      </c>
      <c r="R7313">
        <v>6</v>
      </c>
      <c r="S7313" t="s">
        <v>9255</v>
      </c>
      <c r="T7313" t="s">
        <v>9265</v>
      </c>
      <c r="U7313" t="s">
        <v>9282</v>
      </c>
      <c r="V7313" t="str" cm="1">
        <f t="array" ref="V7313">_xlfn.IFS(Hospital_Emergency_Room_Data[[#This Row],[Day]]&lt;=10,"Start(1-10)",Hospital_Emergency_Room_Data[[#This Row],[Day]]&lt;=20,"Middle(11-20)",Hospital_Emergency_Room_Data[[#This Row],[Day]]&gt;20,"End(21-30)")</f>
        <v>Middle(11-20)</v>
      </c>
    </row>
    <row r="7314" spans="1:22">
      <c r="A7314">
        <v>127315492</v>
      </c>
      <c r="B7314" t="s">
        <v>7314</v>
      </c>
      <c r="C7314" s="1">
        <v>45129</v>
      </c>
      <c r="D7314" t="str">
        <f>TEXT(Hospital_Emergency_Room_Data[[#This Row],[Patient Admission Date]],"mmm")</f>
        <v>Jul</v>
      </c>
      <c r="E7314">
        <f>YEAR(Hospital_Emergency_Room_Data[[#This Row],[Patient Admission Date]])</f>
        <v>2023</v>
      </c>
      <c r="F7314" s="2">
        <v>0.70694444444444449</v>
      </c>
      <c r="G7314" s="8" t="str">
        <f>TEXT(Hospital_Emergency_Room_Data[[#This Row],[Patient Admission Date]],"dddd")</f>
        <v>Saturday</v>
      </c>
      <c r="H7314" t="s">
        <v>9208</v>
      </c>
      <c r="I7314">
        <v>66</v>
      </c>
      <c r="J7314" s="5" t="s">
        <v>9217</v>
      </c>
      <c r="K7314" t="s">
        <v>12</v>
      </c>
      <c r="L7314" t="s">
        <v>9281</v>
      </c>
      <c r="M7314" t="s">
        <v>9210</v>
      </c>
      <c r="O7314">
        <v>32</v>
      </c>
      <c r="P7314" t="s">
        <v>9225</v>
      </c>
      <c r="Q7314">
        <v>22</v>
      </c>
      <c r="R7314">
        <v>16</v>
      </c>
      <c r="S7314" t="s">
        <v>9257</v>
      </c>
      <c r="T7314" t="s">
        <v>9264</v>
      </c>
      <c r="U7314" t="s">
        <v>9300</v>
      </c>
      <c r="V7314" t="str" cm="1">
        <f t="array" ref="V7314">_xlfn.IFS(Hospital_Emergency_Room_Data[[#This Row],[Day]]&lt;=10,"Start(1-10)",Hospital_Emergency_Room_Data[[#This Row],[Day]]&lt;=20,"Middle(11-20)",Hospital_Emergency_Room_Data[[#This Row],[Day]]&gt;20,"End(21-30)")</f>
        <v>End(21-30)</v>
      </c>
    </row>
    <row r="7315" spans="1:22">
      <c r="A7315">
        <v>848382535</v>
      </c>
      <c r="B7315" t="s">
        <v>7315</v>
      </c>
      <c r="C7315" s="1">
        <v>45583</v>
      </c>
      <c r="D7315" t="str">
        <f>TEXT(Hospital_Emergency_Room_Data[[#This Row],[Patient Admission Date]],"mmm")</f>
        <v>Oct</v>
      </c>
      <c r="E7315">
        <f>YEAR(Hospital_Emergency_Room_Data[[#This Row],[Patient Admission Date]])</f>
        <v>2024</v>
      </c>
      <c r="F7315" s="2">
        <v>0.67638888888888893</v>
      </c>
      <c r="G7315" s="8" t="str">
        <f>TEXT(Hospital_Emergency_Room_Data[[#This Row],[Patient Admission Date]],"dddd")</f>
        <v>Friday</v>
      </c>
      <c r="H7315" t="s">
        <v>9208</v>
      </c>
      <c r="I7315">
        <v>33</v>
      </c>
      <c r="J7315" s="5" t="s">
        <v>9223</v>
      </c>
      <c r="K7315" t="s">
        <v>12</v>
      </c>
      <c r="L7315" t="s">
        <v>9281</v>
      </c>
      <c r="M7315" t="s">
        <v>9210</v>
      </c>
      <c r="O7315">
        <v>47</v>
      </c>
      <c r="P7315" t="s">
        <v>9225</v>
      </c>
      <c r="Q7315">
        <v>18</v>
      </c>
      <c r="R7315">
        <v>16</v>
      </c>
      <c r="S7315" t="s">
        <v>9257</v>
      </c>
      <c r="T7315" t="s">
        <v>9262</v>
      </c>
      <c r="U7315" t="s">
        <v>9283</v>
      </c>
      <c r="V7315" t="str" cm="1">
        <f t="array" ref="V7315">_xlfn.IFS(Hospital_Emergency_Room_Data[[#This Row],[Day]]&lt;=10,"Start(1-10)",Hospital_Emergency_Room_Data[[#This Row],[Day]]&lt;=20,"Middle(11-20)",Hospital_Emergency_Room_Data[[#This Row],[Day]]&gt;20,"End(21-30)")</f>
        <v>Middle(11-20)</v>
      </c>
    </row>
    <row r="7316" spans="1:22">
      <c r="A7316">
        <v>372958455</v>
      </c>
      <c r="B7316" t="s">
        <v>7316</v>
      </c>
      <c r="C7316" s="1">
        <v>45335</v>
      </c>
      <c r="D7316" t="str">
        <f>TEXT(Hospital_Emergency_Room_Data[[#This Row],[Patient Admission Date]],"mmm")</f>
        <v>Feb</v>
      </c>
      <c r="E7316">
        <f>YEAR(Hospital_Emergency_Room_Data[[#This Row],[Patient Admission Date]])</f>
        <v>2024</v>
      </c>
      <c r="F7316" s="2">
        <v>0.52083333333333337</v>
      </c>
      <c r="G7316" s="8" t="str">
        <f>TEXT(Hospital_Emergency_Room_Data[[#This Row],[Patient Admission Date]],"dddd")</f>
        <v>Tuesday</v>
      </c>
      <c r="H7316" t="s">
        <v>9208</v>
      </c>
      <c r="I7316">
        <v>70</v>
      </c>
      <c r="J7316" s="5" t="s">
        <v>9222</v>
      </c>
      <c r="K7316" t="s">
        <v>12</v>
      </c>
      <c r="L7316" t="s">
        <v>9281</v>
      </c>
      <c r="M7316" t="s">
        <v>9210</v>
      </c>
      <c r="O7316">
        <v>52</v>
      </c>
      <c r="P7316" t="s">
        <v>9225</v>
      </c>
      <c r="Q7316">
        <v>13</v>
      </c>
      <c r="R7316">
        <v>12</v>
      </c>
      <c r="S7316" t="s">
        <v>9257</v>
      </c>
      <c r="T7316" t="s">
        <v>9265</v>
      </c>
      <c r="U7316" t="s">
        <v>9283</v>
      </c>
      <c r="V7316" t="str" cm="1">
        <f t="array" ref="V7316">_xlfn.IFS(Hospital_Emergency_Room_Data[[#This Row],[Day]]&lt;=10,"Start(1-10)",Hospital_Emergency_Room_Data[[#This Row],[Day]]&lt;=20,"Middle(11-20)",Hospital_Emergency_Room_Data[[#This Row],[Day]]&gt;20,"End(21-30)")</f>
        <v>Middle(11-20)</v>
      </c>
    </row>
    <row r="7317" spans="1:22">
      <c r="A7317">
        <v>569219609</v>
      </c>
      <c r="B7317" t="s">
        <v>7317</v>
      </c>
      <c r="C7317" s="1">
        <v>45397</v>
      </c>
      <c r="D7317" t="str">
        <f>TEXT(Hospital_Emergency_Room_Data[[#This Row],[Patient Admission Date]],"mmm")</f>
        <v>Apr</v>
      </c>
      <c r="E7317">
        <f>YEAR(Hospital_Emergency_Room_Data[[#This Row],[Patient Admission Date]])</f>
        <v>2024</v>
      </c>
      <c r="F7317" s="2">
        <v>0.85763888888888884</v>
      </c>
      <c r="G7317" s="8" t="str">
        <f>TEXT(Hospital_Emergency_Room_Data[[#This Row],[Patient Admission Date]],"dddd")</f>
        <v>Monday</v>
      </c>
      <c r="H7317" t="s">
        <v>9208</v>
      </c>
      <c r="I7317">
        <v>16</v>
      </c>
      <c r="J7317" s="5" t="s">
        <v>9220</v>
      </c>
      <c r="K7317" t="s">
        <v>12</v>
      </c>
      <c r="L7317" t="s">
        <v>9281</v>
      </c>
      <c r="M7317" t="s">
        <v>9210</v>
      </c>
      <c r="O7317">
        <v>56</v>
      </c>
      <c r="P7317" t="s">
        <v>9225</v>
      </c>
      <c r="Q7317">
        <v>15</v>
      </c>
      <c r="R7317">
        <v>20</v>
      </c>
      <c r="S7317" t="s">
        <v>9256</v>
      </c>
      <c r="T7317" t="s">
        <v>9262</v>
      </c>
      <c r="U7317" t="s">
        <v>9283</v>
      </c>
      <c r="V7317" t="str" cm="1">
        <f t="array" ref="V7317">_xlfn.IFS(Hospital_Emergency_Room_Data[[#This Row],[Day]]&lt;=10,"Start(1-10)",Hospital_Emergency_Room_Data[[#This Row],[Day]]&lt;=20,"Middle(11-20)",Hospital_Emergency_Room_Data[[#This Row],[Day]]&gt;20,"End(21-30)")</f>
        <v>Middle(11-20)</v>
      </c>
    </row>
    <row r="7318" spans="1:22">
      <c r="A7318">
        <v>822316889</v>
      </c>
      <c r="B7318" t="s">
        <v>7318</v>
      </c>
      <c r="C7318" s="1">
        <v>45535</v>
      </c>
      <c r="D7318" t="str">
        <f>TEXT(Hospital_Emergency_Room_Data[[#This Row],[Patient Admission Date]],"mmm")</f>
        <v>Aug</v>
      </c>
      <c r="E7318">
        <f>YEAR(Hospital_Emergency_Room_Data[[#This Row],[Patient Admission Date]])</f>
        <v>2024</v>
      </c>
      <c r="F7318" s="2">
        <v>0.60624999999999996</v>
      </c>
      <c r="G7318" s="8" t="str">
        <f>TEXT(Hospital_Emergency_Room_Data[[#This Row],[Patient Admission Date]],"dddd")</f>
        <v>Saturday</v>
      </c>
      <c r="H7318" t="s">
        <v>9208</v>
      </c>
      <c r="I7318">
        <v>5</v>
      </c>
      <c r="J7318" s="5" t="s">
        <v>9221</v>
      </c>
      <c r="K7318" t="s">
        <v>12</v>
      </c>
      <c r="L7318" t="s">
        <v>9281</v>
      </c>
      <c r="M7318" t="s">
        <v>9210</v>
      </c>
      <c r="O7318">
        <v>17</v>
      </c>
      <c r="P7318" t="s">
        <v>9226</v>
      </c>
      <c r="Q7318">
        <v>31</v>
      </c>
      <c r="R7318">
        <v>14</v>
      </c>
      <c r="S7318" t="s">
        <v>9257</v>
      </c>
      <c r="T7318" t="s">
        <v>9264</v>
      </c>
      <c r="U7318" t="s">
        <v>9282</v>
      </c>
      <c r="V7318" t="str" cm="1">
        <f t="array" ref="V7318">_xlfn.IFS(Hospital_Emergency_Room_Data[[#This Row],[Day]]&lt;=10,"Start(1-10)",Hospital_Emergency_Room_Data[[#This Row],[Day]]&lt;=20,"Middle(11-20)",Hospital_Emergency_Room_Data[[#This Row],[Day]]&gt;20,"End(21-30)")</f>
        <v>End(21-30)</v>
      </c>
    </row>
    <row r="7319" spans="1:22">
      <c r="A7319">
        <v>123504549</v>
      </c>
      <c r="B7319" t="s">
        <v>7319</v>
      </c>
      <c r="C7319" s="1">
        <v>45435</v>
      </c>
      <c r="D7319" t="str">
        <f>TEXT(Hospital_Emergency_Room_Data[[#This Row],[Patient Admission Date]],"mmm")</f>
        <v>May</v>
      </c>
      <c r="E7319">
        <f>YEAR(Hospital_Emergency_Room_Data[[#This Row],[Patient Admission Date]])</f>
        <v>2024</v>
      </c>
      <c r="F7319" s="2">
        <v>0.15694444444444444</v>
      </c>
      <c r="G7319" s="8" t="str">
        <f>TEXT(Hospital_Emergency_Room_Data[[#This Row],[Patient Admission Date]],"dddd")</f>
        <v>Thursday</v>
      </c>
      <c r="H7319" t="s">
        <v>9208</v>
      </c>
      <c r="I7319">
        <v>44</v>
      </c>
      <c r="J7319" s="5" t="s">
        <v>9223</v>
      </c>
      <c r="K7319" t="s">
        <v>12</v>
      </c>
      <c r="L7319" t="s">
        <v>9281</v>
      </c>
      <c r="M7319" t="s">
        <v>9210</v>
      </c>
      <c r="O7319">
        <v>25</v>
      </c>
      <c r="P7319" t="s">
        <v>9226</v>
      </c>
      <c r="Q7319">
        <v>23</v>
      </c>
      <c r="R7319">
        <v>3</v>
      </c>
      <c r="S7319" t="s">
        <v>9258</v>
      </c>
      <c r="T7319" t="s">
        <v>9264</v>
      </c>
      <c r="U7319" t="s">
        <v>9282</v>
      </c>
      <c r="V7319" t="str" cm="1">
        <f t="array" ref="V7319">_xlfn.IFS(Hospital_Emergency_Room_Data[[#This Row],[Day]]&lt;=10,"Start(1-10)",Hospital_Emergency_Room_Data[[#This Row],[Day]]&lt;=20,"Middle(11-20)",Hospital_Emergency_Room_Data[[#This Row],[Day]]&gt;20,"End(21-30)")</f>
        <v>End(21-30)</v>
      </c>
    </row>
    <row r="7320" spans="1:22">
      <c r="A7320">
        <v>283385208</v>
      </c>
      <c r="B7320" t="s">
        <v>7320</v>
      </c>
      <c r="C7320" s="1">
        <v>45302</v>
      </c>
      <c r="D7320" t="str">
        <f>TEXT(Hospital_Emergency_Room_Data[[#This Row],[Patient Admission Date]],"mmm")</f>
        <v>Jan</v>
      </c>
      <c r="E7320">
        <f>YEAR(Hospital_Emergency_Room_Data[[#This Row],[Patient Admission Date]])</f>
        <v>2024</v>
      </c>
      <c r="F7320" s="2">
        <v>0.26319444444444445</v>
      </c>
      <c r="G7320" s="8" t="str">
        <f>TEXT(Hospital_Emergency_Room_Data[[#This Row],[Patient Admission Date]],"dddd")</f>
        <v>Thursday</v>
      </c>
      <c r="H7320" t="s">
        <v>9208</v>
      </c>
      <c r="I7320">
        <v>58</v>
      </c>
      <c r="J7320" s="5" t="s">
        <v>9219</v>
      </c>
      <c r="K7320" t="s">
        <v>12</v>
      </c>
      <c r="L7320" t="s">
        <v>9281</v>
      </c>
      <c r="M7320" t="s">
        <v>9210</v>
      </c>
      <c r="O7320">
        <v>26</v>
      </c>
      <c r="P7320" t="s">
        <v>9226</v>
      </c>
      <c r="Q7320">
        <v>11</v>
      </c>
      <c r="R7320">
        <v>6</v>
      </c>
      <c r="S7320" t="s">
        <v>9255</v>
      </c>
      <c r="T7320" t="s">
        <v>9265</v>
      </c>
      <c r="U7320" t="s">
        <v>9282</v>
      </c>
      <c r="V7320" t="str" cm="1">
        <f t="array" ref="V7320">_xlfn.IFS(Hospital_Emergency_Room_Data[[#This Row],[Day]]&lt;=10,"Start(1-10)",Hospital_Emergency_Room_Data[[#This Row],[Day]]&lt;=20,"Middle(11-20)",Hospital_Emergency_Room_Data[[#This Row],[Day]]&gt;20,"End(21-30)")</f>
        <v>Middle(11-20)</v>
      </c>
    </row>
    <row r="7321" spans="1:22">
      <c r="A7321">
        <v>159440122</v>
      </c>
      <c r="B7321" t="s">
        <v>7321</v>
      </c>
      <c r="C7321" s="1">
        <v>45369</v>
      </c>
      <c r="D7321" t="str">
        <f>TEXT(Hospital_Emergency_Room_Data[[#This Row],[Patient Admission Date]],"mmm")</f>
        <v>Mar</v>
      </c>
      <c r="E7321">
        <f>YEAR(Hospital_Emergency_Room_Data[[#This Row],[Patient Admission Date]])</f>
        <v>2024</v>
      </c>
      <c r="F7321" s="2">
        <v>0.76041666666666663</v>
      </c>
      <c r="G7321" s="8" t="str">
        <f>TEXT(Hospital_Emergency_Room_Data[[#This Row],[Patient Admission Date]],"dddd")</f>
        <v>Monday</v>
      </c>
      <c r="H7321" t="s">
        <v>9208</v>
      </c>
      <c r="I7321">
        <v>60</v>
      </c>
      <c r="J7321" s="5" t="s">
        <v>9217</v>
      </c>
      <c r="K7321" t="s">
        <v>12</v>
      </c>
      <c r="L7321" t="s">
        <v>9281</v>
      </c>
      <c r="M7321" t="s">
        <v>9210</v>
      </c>
      <c r="O7321">
        <v>34</v>
      </c>
      <c r="P7321" t="s">
        <v>9225</v>
      </c>
      <c r="Q7321">
        <v>18</v>
      </c>
      <c r="R7321">
        <v>18</v>
      </c>
      <c r="S7321" t="s">
        <v>9256</v>
      </c>
      <c r="T7321" t="s">
        <v>9262</v>
      </c>
      <c r="U7321" t="s">
        <v>9300</v>
      </c>
      <c r="V7321" t="str" cm="1">
        <f t="array" ref="V7321">_xlfn.IFS(Hospital_Emergency_Room_Data[[#This Row],[Day]]&lt;=10,"Start(1-10)",Hospital_Emergency_Room_Data[[#This Row],[Day]]&lt;=20,"Middle(11-20)",Hospital_Emergency_Room_Data[[#This Row],[Day]]&gt;20,"End(21-30)")</f>
        <v>Middle(11-20)</v>
      </c>
    </row>
    <row r="7322" spans="1:22">
      <c r="A7322">
        <v>428790023</v>
      </c>
      <c r="B7322" t="s">
        <v>7322</v>
      </c>
      <c r="C7322" s="1">
        <v>45354</v>
      </c>
      <c r="D7322" t="str">
        <f>TEXT(Hospital_Emergency_Room_Data[[#This Row],[Patient Admission Date]],"mmm")</f>
        <v>Mar</v>
      </c>
      <c r="E7322">
        <f>YEAR(Hospital_Emergency_Room_Data[[#This Row],[Patient Admission Date]])</f>
        <v>2024</v>
      </c>
      <c r="F7322" s="2">
        <v>0.94374999999999998</v>
      </c>
      <c r="G7322" s="8" t="str">
        <f>TEXT(Hospital_Emergency_Room_Data[[#This Row],[Patient Admission Date]],"dddd")</f>
        <v>Sunday</v>
      </c>
      <c r="H7322" t="s">
        <v>9208</v>
      </c>
      <c r="I7322">
        <v>39</v>
      </c>
      <c r="J7322" s="5" t="s">
        <v>9223</v>
      </c>
      <c r="K7322" t="s">
        <v>12</v>
      </c>
      <c r="L7322" t="s">
        <v>9281</v>
      </c>
      <c r="M7322" t="s">
        <v>9210</v>
      </c>
      <c r="O7322">
        <v>36</v>
      </c>
      <c r="P7322" t="s">
        <v>9225</v>
      </c>
      <c r="Q7322">
        <v>3</v>
      </c>
      <c r="R7322">
        <v>22</v>
      </c>
      <c r="S7322" t="s">
        <v>9256</v>
      </c>
      <c r="T7322" t="s">
        <v>9263</v>
      </c>
      <c r="U7322" t="s">
        <v>9300</v>
      </c>
      <c r="V7322" t="str" cm="1">
        <f t="array" ref="V7322">_xlfn.IFS(Hospital_Emergency_Room_Data[[#This Row],[Day]]&lt;=10,"Start(1-10)",Hospital_Emergency_Room_Data[[#This Row],[Day]]&lt;=20,"Middle(11-20)",Hospital_Emergency_Room_Data[[#This Row],[Day]]&gt;20,"End(21-30)")</f>
        <v>Start(1-10)</v>
      </c>
    </row>
    <row r="7323" spans="1:22">
      <c r="A7323">
        <v>509775147</v>
      </c>
      <c r="B7323" t="s">
        <v>7323</v>
      </c>
      <c r="C7323" s="1">
        <v>45459</v>
      </c>
      <c r="D7323" t="str">
        <f>TEXT(Hospital_Emergency_Room_Data[[#This Row],[Patient Admission Date]],"mmm")</f>
        <v>Jun</v>
      </c>
      <c r="E7323">
        <f>YEAR(Hospital_Emergency_Room_Data[[#This Row],[Patient Admission Date]])</f>
        <v>2024</v>
      </c>
      <c r="F7323" s="2">
        <v>0.79513888888888884</v>
      </c>
      <c r="G7323" s="8" t="str">
        <f>TEXT(Hospital_Emergency_Room_Data[[#This Row],[Patient Admission Date]],"dddd")</f>
        <v>Sunday</v>
      </c>
      <c r="H7323" t="s">
        <v>9208</v>
      </c>
      <c r="I7323">
        <v>18</v>
      </c>
      <c r="J7323" s="5" t="s">
        <v>9220</v>
      </c>
      <c r="K7323" t="s">
        <v>12</v>
      </c>
      <c r="L7323" t="s">
        <v>9281</v>
      </c>
      <c r="M7323" t="s">
        <v>9210</v>
      </c>
      <c r="O7323">
        <v>43</v>
      </c>
      <c r="P7323" t="s">
        <v>9225</v>
      </c>
      <c r="Q7323">
        <v>16</v>
      </c>
      <c r="R7323">
        <v>19</v>
      </c>
      <c r="S7323" t="s">
        <v>9256</v>
      </c>
      <c r="T7323" t="s">
        <v>9262</v>
      </c>
      <c r="U7323" t="s">
        <v>9300</v>
      </c>
      <c r="V7323" t="str" cm="1">
        <f t="array" ref="V7323">_xlfn.IFS(Hospital_Emergency_Room_Data[[#This Row],[Day]]&lt;=10,"Start(1-10)",Hospital_Emergency_Room_Data[[#This Row],[Day]]&lt;=20,"Middle(11-20)",Hospital_Emergency_Room_Data[[#This Row],[Day]]&gt;20,"End(21-30)")</f>
        <v>Middle(11-20)</v>
      </c>
    </row>
    <row r="7324" spans="1:22">
      <c r="A7324">
        <v>270028150</v>
      </c>
      <c r="B7324" t="s">
        <v>7324</v>
      </c>
      <c r="C7324" s="1">
        <v>45267</v>
      </c>
      <c r="D7324" t="str">
        <f>TEXT(Hospital_Emergency_Room_Data[[#This Row],[Patient Admission Date]],"mmm")</f>
        <v>Dec</v>
      </c>
      <c r="E7324">
        <f>YEAR(Hospital_Emergency_Room_Data[[#This Row],[Patient Admission Date]])</f>
        <v>2023</v>
      </c>
      <c r="F7324" s="2">
        <v>0.84236111111111112</v>
      </c>
      <c r="G7324" s="8" t="str">
        <f>TEXT(Hospital_Emergency_Room_Data[[#This Row],[Patient Admission Date]],"dddd")</f>
        <v>Thursday</v>
      </c>
      <c r="H7324" t="s">
        <v>9208</v>
      </c>
      <c r="I7324">
        <v>72</v>
      </c>
      <c r="J7324" s="5" t="s">
        <v>9222</v>
      </c>
      <c r="K7324" t="s">
        <v>12</v>
      </c>
      <c r="L7324" t="s">
        <v>9281</v>
      </c>
      <c r="M7324" t="s">
        <v>9210</v>
      </c>
      <c r="O7324">
        <v>48</v>
      </c>
      <c r="P7324" t="s">
        <v>9225</v>
      </c>
      <c r="Q7324">
        <v>7</v>
      </c>
      <c r="R7324">
        <v>20</v>
      </c>
      <c r="S7324" t="s">
        <v>9256</v>
      </c>
      <c r="T7324" t="s">
        <v>9263</v>
      </c>
      <c r="U7324" t="s">
        <v>9283</v>
      </c>
      <c r="V7324" t="str" cm="1">
        <f t="array" ref="V7324">_xlfn.IFS(Hospital_Emergency_Room_Data[[#This Row],[Day]]&lt;=10,"Start(1-10)",Hospital_Emergency_Room_Data[[#This Row],[Day]]&lt;=20,"Middle(11-20)",Hospital_Emergency_Room_Data[[#This Row],[Day]]&gt;20,"End(21-30)")</f>
        <v>Start(1-10)</v>
      </c>
    </row>
    <row r="7325" spans="1:22">
      <c r="A7325">
        <v>221364287</v>
      </c>
      <c r="B7325" t="s">
        <v>7325</v>
      </c>
      <c r="C7325" s="1">
        <v>45184</v>
      </c>
      <c r="D7325" t="str">
        <f>TEXT(Hospital_Emergency_Room_Data[[#This Row],[Patient Admission Date]],"mmm")</f>
        <v>Sep</v>
      </c>
      <c r="E7325">
        <f>YEAR(Hospital_Emergency_Room_Data[[#This Row],[Patient Admission Date]])</f>
        <v>2023</v>
      </c>
      <c r="F7325" s="2">
        <v>0.58888888888888891</v>
      </c>
      <c r="G7325" s="8" t="str">
        <f>TEXT(Hospital_Emergency_Room_Data[[#This Row],[Patient Admission Date]],"dddd")</f>
        <v>Friday</v>
      </c>
      <c r="H7325" t="s">
        <v>9208</v>
      </c>
      <c r="I7325">
        <v>58</v>
      </c>
      <c r="J7325" s="5" t="s">
        <v>9219</v>
      </c>
      <c r="K7325" t="s">
        <v>12</v>
      </c>
      <c r="L7325" t="s">
        <v>9281</v>
      </c>
      <c r="M7325" t="s">
        <v>9210</v>
      </c>
      <c r="O7325">
        <v>53</v>
      </c>
      <c r="P7325" t="s">
        <v>9225</v>
      </c>
      <c r="Q7325">
        <v>15</v>
      </c>
      <c r="R7325">
        <v>14</v>
      </c>
      <c r="S7325" t="s">
        <v>9257</v>
      </c>
      <c r="T7325" t="s">
        <v>9262</v>
      </c>
      <c r="U7325" t="s">
        <v>9283</v>
      </c>
      <c r="V7325" t="str" cm="1">
        <f t="array" ref="V7325">_xlfn.IFS(Hospital_Emergency_Room_Data[[#This Row],[Day]]&lt;=10,"Start(1-10)",Hospital_Emergency_Room_Data[[#This Row],[Day]]&lt;=20,"Middle(11-20)",Hospital_Emergency_Room_Data[[#This Row],[Day]]&gt;20,"End(21-30)")</f>
        <v>Middle(11-20)</v>
      </c>
    </row>
    <row r="7326" spans="1:22">
      <c r="A7326">
        <v>322870204</v>
      </c>
      <c r="B7326" t="s">
        <v>7326</v>
      </c>
      <c r="C7326" s="1">
        <v>45108</v>
      </c>
      <c r="D7326" t="str">
        <f>TEXT(Hospital_Emergency_Room_Data[[#This Row],[Patient Admission Date]],"mmm")</f>
        <v>Jul</v>
      </c>
      <c r="E7326">
        <f>YEAR(Hospital_Emergency_Room_Data[[#This Row],[Patient Admission Date]])</f>
        <v>2023</v>
      </c>
      <c r="F7326" s="2">
        <v>0.52638888888888891</v>
      </c>
      <c r="G7326" s="8" t="str">
        <f>TEXT(Hospital_Emergency_Room_Data[[#This Row],[Patient Admission Date]],"dddd")</f>
        <v>Saturday</v>
      </c>
      <c r="H7326" t="s">
        <v>9208</v>
      </c>
      <c r="I7326">
        <v>40</v>
      </c>
      <c r="J7326" s="5" t="s">
        <v>9223</v>
      </c>
      <c r="K7326" t="s">
        <v>12</v>
      </c>
      <c r="L7326" t="s">
        <v>9281</v>
      </c>
      <c r="M7326" t="s">
        <v>9210</v>
      </c>
      <c r="O7326">
        <v>57</v>
      </c>
      <c r="P7326" t="s">
        <v>9225</v>
      </c>
      <c r="Q7326">
        <v>1</v>
      </c>
      <c r="R7326">
        <v>12</v>
      </c>
      <c r="S7326" t="s">
        <v>9257</v>
      </c>
      <c r="T7326" t="s">
        <v>9263</v>
      </c>
      <c r="U7326" t="s">
        <v>9283</v>
      </c>
      <c r="V7326" t="str" cm="1">
        <f t="array" ref="V7326">_xlfn.IFS(Hospital_Emergency_Room_Data[[#This Row],[Day]]&lt;=10,"Start(1-10)",Hospital_Emergency_Room_Data[[#This Row],[Day]]&lt;=20,"Middle(11-20)",Hospital_Emergency_Room_Data[[#This Row],[Day]]&gt;20,"End(21-30)")</f>
        <v>Start(1-10)</v>
      </c>
    </row>
    <row r="7327" spans="1:22">
      <c r="A7327">
        <v>279227228</v>
      </c>
      <c r="B7327" t="s">
        <v>7327</v>
      </c>
      <c r="C7327" s="1">
        <v>45188</v>
      </c>
      <c r="D7327" t="str">
        <f>TEXT(Hospital_Emergency_Room_Data[[#This Row],[Patient Admission Date]],"mmm")</f>
        <v>Sep</v>
      </c>
      <c r="E7327">
        <f>YEAR(Hospital_Emergency_Room_Data[[#This Row],[Patient Admission Date]])</f>
        <v>2023</v>
      </c>
      <c r="F7327" s="2">
        <v>0.67361111111111116</v>
      </c>
      <c r="G7327" s="8" t="str">
        <f>TEXT(Hospital_Emergency_Room_Data[[#This Row],[Patient Admission Date]],"dddd")</f>
        <v>Tuesday</v>
      </c>
      <c r="H7327" t="s">
        <v>9208</v>
      </c>
      <c r="I7327">
        <v>18</v>
      </c>
      <c r="J7327" s="5" t="s">
        <v>9220</v>
      </c>
      <c r="K7327" t="s">
        <v>12</v>
      </c>
      <c r="L7327" t="s">
        <v>9281</v>
      </c>
      <c r="M7327" t="s">
        <v>9210</v>
      </c>
      <c r="O7327">
        <v>19</v>
      </c>
      <c r="P7327" t="s">
        <v>9226</v>
      </c>
      <c r="Q7327">
        <v>19</v>
      </c>
      <c r="R7327">
        <v>16</v>
      </c>
      <c r="S7327" t="s">
        <v>9257</v>
      </c>
      <c r="T7327" t="s">
        <v>9262</v>
      </c>
      <c r="U7327" t="s">
        <v>9282</v>
      </c>
      <c r="V7327" t="str" cm="1">
        <f t="array" ref="V7327">_xlfn.IFS(Hospital_Emergency_Room_Data[[#This Row],[Day]]&lt;=10,"Start(1-10)",Hospital_Emergency_Room_Data[[#This Row],[Day]]&lt;=20,"Middle(11-20)",Hospital_Emergency_Room_Data[[#This Row],[Day]]&gt;20,"End(21-30)")</f>
        <v>Middle(11-20)</v>
      </c>
    </row>
    <row r="7328" spans="1:22">
      <c r="A7328">
        <v>475019497</v>
      </c>
      <c r="B7328" t="s">
        <v>7328</v>
      </c>
      <c r="C7328" s="1">
        <v>45318</v>
      </c>
      <c r="D7328" t="str">
        <f>TEXT(Hospital_Emergency_Room_Data[[#This Row],[Patient Admission Date]],"mmm")</f>
        <v>Jan</v>
      </c>
      <c r="E7328">
        <f>YEAR(Hospital_Emergency_Room_Data[[#This Row],[Patient Admission Date]])</f>
        <v>2024</v>
      </c>
      <c r="F7328" s="2">
        <v>0.38819444444444445</v>
      </c>
      <c r="G7328" s="8" t="str">
        <f>TEXT(Hospital_Emergency_Room_Data[[#This Row],[Patient Admission Date]],"dddd")</f>
        <v>Saturday</v>
      </c>
      <c r="H7328" t="s">
        <v>9208</v>
      </c>
      <c r="I7328">
        <v>7</v>
      </c>
      <c r="J7328" s="5" t="s">
        <v>9221</v>
      </c>
      <c r="K7328" t="s">
        <v>12</v>
      </c>
      <c r="L7328" t="s">
        <v>9281</v>
      </c>
      <c r="M7328" t="s">
        <v>9210</v>
      </c>
      <c r="O7328">
        <v>45</v>
      </c>
      <c r="P7328" t="s">
        <v>9225</v>
      </c>
      <c r="Q7328">
        <v>27</v>
      </c>
      <c r="R7328">
        <v>9</v>
      </c>
      <c r="S7328" t="s">
        <v>9255</v>
      </c>
      <c r="T7328" t="s">
        <v>9264</v>
      </c>
      <c r="U7328" t="s">
        <v>9300</v>
      </c>
      <c r="V7328" t="str" cm="1">
        <f t="array" ref="V7328">_xlfn.IFS(Hospital_Emergency_Room_Data[[#This Row],[Day]]&lt;=10,"Start(1-10)",Hospital_Emergency_Room_Data[[#This Row],[Day]]&lt;=20,"Middle(11-20)",Hospital_Emergency_Room_Data[[#This Row],[Day]]&gt;20,"End(21-30)")</f>
        <v>End(21-30)</v>
      </c>
    </row>
    <row r="7329" spans="1:22">
      <c r="A7329">
        <v>107698839</v>
      </c>
      <c r="B7329" t="s">
        <v>7329</v>
      </c>
      <c r="C7329" s="1">
        <v>45286</v>
      </c>
      <c r="D7329" t="str">
        <f>TEXT(Hospital_Emergency_Room_Data[[#This Row],[Patient Admission Date]],"mmm")</f>
        <v>Dec</v>
      </c>
      <c r="E7329">
        <f>YEAR(Hospital_Emergency_Room_Data[[#This Row],[Patient Admission Date]])</f>
        <v>2023</v>
      </c>
      <c r="F7329" s="2">
        <v>0.93055555555555558</v>
      </c>
      <c r="G7329" s="8" t="str">
        <f>TEXT(Hospital_Emergency_Room_Data[[#This Row],[Patient Admission Date]],"dddd")</f>
        <v>Tuesday</v>
      </c>
      <c r="H7329" t="s">
        <v>9208</v>
      </c>
      <c r="I7329">
        <v>32</v>
      </c>
      <c r="J7329" s="5" t="s">
        <v>9223</v>
      </c>
      <c r="K7329" t="s">
        <v>12</v>
      </c>
      <c r="L7329" t="s">
        <v>9281</v>
      </c>
      <c r="M7329" t="s">
        <v>9210</v>
      </c>
      <c r="O7329">
        <v>51</v>
      </c>
      <c r="P7329" t="s">
        <v>9225</v>
      </c>
      <c r="Q7329">
        <v>26</v>
      </c>
      <c r="R7329">
        <v>22</v>
      </c>
      <c r="S7329" t="s">
        <v>9256</v>
      </c>
      <c r="T7329" t="s">
        <v>9264</v>
      </c>
      <c r="U7329" t="s">
        <v>9283</v>
      </c>
      <c r="V7329" t="str" cm="1">
        <f t="array" ref="V7329">_xlfn.IFS(Hospital_Emergency_Room_Data[[#This Row],[Day]]&lt;=10,"Start(1-10)",Hospital_Emergency_Room_Data[[#This Row],[Day]]&lt;=20,"Middle(11-20)",Hospital_Emergency_Room_Data[[#This Row],[Day]]&gt;20,"End(21-30)")</f>
        <v>End(21-30)</v>
      </c>
    </row>
    <row r="7330" spans="1:22">
      <c r="A7330">
        <v>571073802</v>
      </c>
      <c r="B7330" t="s">
        <v>7330</v>
      </c>
      <c r="C7330" s="1">
        <v>45081</v>
      </c>
      <c r="D7330" t="str">
        <f>TEXT(Hospital_Emergency_Room_Data[[#This Row],[Patient Admission Date]],"mmm")</f>
        <v>Jun</v>
      </c>
      <c r="E7330">
        <f>YEAR(Hospital_Emergency_Room_Data[[#This Row],[Patient Admission Date]])</f>
        <v>2023</v>
      </c>
      <c r="F7330" s="2">
        <v>0.39861111111111114</v>
      </c>
      <c r="G7330" s="8" t="str">
        <f>TEXT(Hospital_Emergency_Room_Data[[#This Row],[Patient Admission Date]],"dddd")</f>
        <v>Sunday</v>
      </c>
      <c r="H7330" t="s">
        <v>9208</v>
      </c>
      <c r="I7330">
        <v>27</v>
      </c>
      <c r="J7330" s="5" t="s">
        <v>9220</v>
      </c>
      <c r="K7330" t="s">
        <v>12</v>
      </c>
      <c r="L7330" t="s">
        <v>9281</v>
      </c>
      <c r="M7330" t="s">
        <v>9210</v>
      </c>
      <c r="O7330">
        <v>11</v>
      </c>
      <c r="P7330" t="s">
        <v>9226</v>
      </c>
      <c r="Q7330">
        <v>4</v>
      </c>
      <c r="R7330">
        <v>9</v>
      </c>
      <c r="S7330" t="s">
        <v>9255</v>
      </c>
      <c r="T7330" t="s">
        <v>9263</v>
      </c>
      <c r="U7330" t="s">
        <v>9282</v>
      </c>
      <c r="V7330" t="str" cm="1">
        <f t="array" ref="V7330">_xlfn.IFS(Hospital_Emergency_Room_Data[[#This Row],[Day]]&lt;=10,"Start(1-10)",Hospital_Emergency_Room_Data[[#This Row],[Day]]&lt;=20,"Middle(11-20)",Hospital_Emergency_Room_Data[[#This Row],[Day]]&gt;20,"End(21-30)")</f>
        <v>Start(1-10)</v>
      </c>
    </row>
    <row r="7331" spans="1:22">
      <c r="A7331">
        <v>677739012</v>
      </c>
      <c r="B7331" t="s">
        <v>7331</v>
      </c>
      <c r="C7331" s="1">
        <v>45334</v>
      </c>
      <c r="D7331" t="str">
        <f>TEXT(Hospital_Emergency_Room_Data[[#This Row],[Patient Admission Date]],"mmm")</f>
        <v>Feb</v>
      </c>
      <c r="E7331">
        <f>YEAR(Hospital_Emergency_Room_Data[[#This Row],[Patient Admission Date]])</f>
        <v>2024</v>
      </c>
      <c r="F7331" s="2">
        <v>3.0555555555555555E-2</v>
      </c>
      <c r="G7331" s="8" t="str">
        <f>TEXT(Hospital_Emergency_Room_Data[[#This Row],[Patient Admission Date]],"dddd")</f>
        <v>Monday</v>
      </c>
      <c r="H7331" t="s">
        <v>9208</v>
      </c>
      <c r="I7331">
        <v>38</v>
      </c>
      <c r="J7331" s="5" t="s">
        <v>9223</v>
      </c>
      <c r="K7331" t="s">
        <v>12</v>
      </c>
      <c r="L7331" t="s">
        <v>9281</v>
      </c>
      <c r="M7331" t="s">
        <v>9210</v>
      </c>
      <c r="O7331">
        <v>21</v>
      </c>
      <c r="P7331" t="s">
        <v>9226</v>
      </c>
      <c r="Q7331">
        <v>12</v>
      </c>
      <c r="R7331">
        <v>0</v>
      </c>
      <c r="S7331" t="s">
        <v>9258</v>
      </c>
      <c r="T7331" t="s">
        <v>9265</v>
      </c>
      <c r="U7331" t="s">
        <v>9282</v>
      </c>
      <c r="V7331" t="str" cm="1">
        <f t="array" ref="V7331">_xlfn.IFS(Hospital_Emergency_Room_Data[[#This Row],[Day]]&lt;=10,"Start(1-10)",Hospital_Emergency_Room_Data[[#This Row],[Day]]&lt;=20,"Middle(11-20)",Hospital_Emergency_Room_Data[[#This Row],[Day]]&gt;20,"End(21-30)")</f>
        <v>Middle(11-20)</v>
      </c>
    </row>
    <row r="7332" spans="1:22">
      <c r="A7332">
        <v>574899696</v>
      </c>
      <c r="B7332" t="s">
        <v>7332</v>
      </c>
      <c r="C7332" s="1">
        <v>45486</v>
      </c>
      <c r="D7332" t="str">
        <f>TEXT(Hospital_Emergency_Room_Data[[#This Row],[Patient Admission Date]],"mmm")</f>
        <v>Jul</v>
      </c>
      <c r="E7332">
        <f>YEAR(Hospital_Emergency_Room_Data[[#This Row],[Patient Admission Date]])</f>
        <v>2024</v>
      </c>
      <c r="F7332" s="2">
        <v>0.34236111111111112</v>
      </c>
      <c r="G7332" s="8" t="str">
        <f>TEXT(Hospital_Emergency_Room_Data[[#This Row],[Patient Admission Date]],"dddd")</f>
        <v>Saturday</v>
      </c>
      <c r="H7332" t="s">
        <v>9208</v>
      </c>
      <c r="I7332">
        <v>2</v>
      </c>
      <c r="J7332" s="5" t="s">
        <v>9218</v>
      </c>
      <c r="K7332" t="s">
        <v>12</v>
      </c>
      <c r="L7332" t="s">
        <v>9281</v>
      </c>
      <c r="M7332" t="s">
        <v>9210</v>
      </c>
      <c r="O7332">
        <v>39</v>
      </c>
      <c r="P7332" t="s">
        <v>9225</v>
      </c>
      <c r="Q7332">
        <v>13</v>
      </c>
      <c r="R7332">
        <v>8</v>
      </c>
      <c r="S7332" t="s">
        <v>9255</v>
      </c>
      <c r="T7332" t="s">
        <v>9265</v>
      </c>
      <c r="U7332" t="s">
        <v>9300</v>
      </c>
      <c r="V7332" t="str" cm="1">
        <f t="array" ref="V7332">_xlfn.IFS(Hospital_Emergency_Room_Data[[#This Row],[Day]]&lt;=10,"Start(1-10)",Hospital_Emergency_Room_Data[[#This Row],[Day]]&lt;=20,"Middle(11-20)",Hospital_Emergency_Room_Data[[#This Row],[Day]]&gt;20,"End(21-30)")</f>
        <v>Middle(11-20)</v>
      </c>
    </row>
    <row r="7333" spans="1:22">
      <c r="A7333">
        <v>465829189</v>
      </c>
      <c r="B7333" t="s">
        <v>7333</v>
      </c>
      <c r="C7333" s="1">
        <v>45261</v>
      </c>
      <c r="D7333" t="str">
        <f>TEXT(Hospital_Emergency_Room_Data[[#This Row],[Patient Admission Date]],"mmm")</f>
        <v>Dec</v>
      </c>
      <c r="E7333">
        <f>YEAR(Hospital_Emergency_Room_Data[[#This Row],[Patient Admission Date]])</f>
        <v>2023</v>
      </c>
      <c r="F7333" s="2">
        <v>0.45902777777777776</v>
      </c>
      <c r="G7333" s="8" t="str">
        <f>TEXT(Hospital_Emergency_Room_Data[[#This Row],[Patient Admission Date]],"dddd")</f>
        <v>Friday</v>
      </c>
      <c r="H7333" t="s">
        <v>9208</v>
      </c>
      <c r="I7333">
        <v>56</v>
      </c>
      <c r="J7333" s="5" t="s">
        <v>9219</v>
      </c>
      <c r="K7333" t="s">
        <v>12</v>
      </c>
      <c r="L7333" t="s">
        <v>9281</v>
      </c>
      <c r="M7333" t="s">
        <v>9210</v>
      </c>
      <c r="O7333">
        <v>43</v>
      </c>
      <c r="P7333" t="s">
        <v>9225</v>
      </c>
      <c r="Q7333">
        <v>1</v>
      </c>
      <c r="R7333">
        <v>11</v>
      </c>
      <c r="S7333" t="s">
        <v>9255</v>
      </c>
      <c r="T7333" t="s">
        <v>9263</v>
      </c>
      <c r="U7333" t="s">
        <v>9300</v>
      </c>
      <c r="V7333" t="str" cm="1">
        <f t="array" ref="V7333">_xlfn.IFS(Hospital_Emergency_Room_Data[[#This Row],[Day]]&lt;=10,"Start(1-10)",Hospital_Emergency_Room_Data[[#This Row],[Day]]&lt;=20,"Middle(11-20)",Hospital_Emergency_Room_Data[[#This Row],[Day]]&gt;20,"End(21-30)")</f>
        <v>Start(1-10)</v>
      </c>
    </row>
    <row r="7334" spans="1:22">
      <c r="A7334">
        <v>224584970</v>
      </c>
      <c r="B7334" t="s">
        <v>7334</v>
      </c>
      <c r="C7334" s="1">
        <v>45028</v>
      </c>
      <c r="D7334" t="str">
        <f>TEXT(Hospital_Emergency_Room_Data[[#This Row],[Patient Admission Date]],"mmm")</f>
        <v>Apr</v>
      </c>
      <c r="E7334">
        <f>YEAR(Hospital_Emergency_Room_Data[[#This Row],[Patient Admission Date]])</f>
        <v>2023</v>
      </c>
      <c r="F7334" s="2">
        <v>0.8041666666666667</v>
      </c>
      <c r="G7334" s="8" t="str">
        <f>TEXT(Hospital_Emergency_Room_Data[[#This Row],[Patient Admission Date]],"dddd")</f>
        <v>Wednesday</v>
      </c>
      <c r="H7334" t="s">
        <v>9208</v>
      </c>
      <c r="I7334">
        <v>70</v>
      </c>
      <c r="J7334" s="5" t="s">
        <v>9222</v>
      </c>
      <c r="K7334" t="s">
        <v>12</v>
      </c>
      <c r="L7334" t="s">
        <v>9281</v>
      </c>
      <c r="M7334" t="s">
        <v>9210</v>
      </c>
      <c r="O7334">
        <v>47</v>
      </c>
      <c r="P7334" t="s">
        <v>9225</v>
      </c>
      <c r="Q7334">
        <v>12</v>
      </c>
      <c r="R7334">
        <v>19</v>
      </c>
      <c r="S7334" t="s">
        <v>9256</v>
      </c>
      <c r="T7334" t="s">
        <v>9265</v>
      </c>
      <c r="U7334" t="s">
        <v>9283</v>
      </c>
      <c r="V7334" t="str" cm="1">
        <f t="array" ref="V7334">_xlfn.IFS(Hospital_Emergency_Room_Data[[#This Row],[Day]]&lt;=10,"Start(1-10)",Hospital_Emergency_Room_Data[[#This Row],[Day]]&lt;=20,"Middle(11-20)",Hospital_Emergency_Room_Data[[#This Row],[Day]]&gt;20,"End(21-30)")</f>
        <v>Middle(11-20)</v>
      </c>
    </row>
    <row r="7335" spans="1:22">
      <c r="A7335">
        <v>781692315</v>
      </c>
      <c r="B7335" t="s">
        <v>7335</v>
      </c>
      <c r="C7335" s="1">
        <v>45055</v>
      </c>
      <c r="D7335" t="str">
        <f>TEXT(Hospital_Emergency_Room_Data[[#This Row],[Patient Admission Date]],"mmm")</f>
        <v>May</v>
      </c>
      <c r="E7335">
        <f>YEAR(Hospital_Emergency_Room_Data[[#This Row],[Patient Admission Date]])</f>
        <v>2023</v>
      </c>
      <c r="F7335" s="2">
        <v>0.54583333333333328</v>
      </c>
      <c r="G7335" s="8" t="str">
        <f>TEXT(Hospital_Emergency_Room_Data[[#This Row],[Patient Admission Date]],"dddd")</f>
        <v>Tuesday</v>
      </c>
      <c r="H7335" t="s">
        <v>9208</v>
      </c>
      <c r="I7335">
        <v>19</v>
      </c>
      <c r="J7335" s="5" t="s">
        <v>9220</v>
      </c>
      <c r="K7335" t="s">
        <v>12</v>
      </c>
      <c r="L7335" t="s">
        <v>9281</v>
      </c>
      <c r="M7335" t="s">
        <v>9210</v>
      </c>
      <c r="O7335">
        <v>48</v>
      </c>
      <c r="P7335" t="s">
        <v>9225</v>
      </c>
      <c r="Q7335">
        <v>9</v>
      </c>
      <c r="R7335">
        <v>13</v>
      </c>
      <c r="S7335" t="s">
        <v>9257</v>
      </c>
      <c r="T7335" t="s">
        <v>9265</v>
      </c>
      <c r="U7335" t="s">
        <v>9283</v>
      </c>
      <c r="V7335" t="str" cm="1">
        <f t="array" ref="V7335">_xlfn.IFS(Hospital_Emergency_Room_Data[[#This Row],[Day]]&lt;=10,"Start(1-10)",Hospital_Emergency_Room_Data[[#This Row],[Day]]&lt;=20,"Middle(11-20)",Hospital_Emergency_Room_Data[[#This Row],[Day]]&gt;20,"End(21-30)")</f>
        <v>Start(1-10)</v>
      </c>
    </row>
    <row r="7336" spans="1:22">
      <c r="A7336">
        <v>311115300</v>
      </c>
      <c r="B7336" t="s">
        <v>7336</v>
      </c>
      <c r="C7336" s="1">
        <v>45038</v>
      </c>
      <c r="D7336" t="str">
        <f>TEXT(Hospital_Emergency_Room_Data[[#This Row],[Patient Admission Date]],"mmm")</f>
        <v>Apr</v>
      </c>
      <c r="E7336">
        <f>YEAR(Hospital_Emergency_Room_Data[[#This Row],[Patient Admission Date]])</f>
        <v>2023</v>
      </c>
      <c r="F7336" s="2">
        <v>0.50277777777777777</v>
      </c>
      <c r="G7336" s="8" t="str">
        <f>TEXT(Hospital_Emergency_Room_Data[[#This Row],[Patient Admission Date]],"dddd")</f>
        <v>Saturday</v>
      </c>
      <c r="H7336" t="s">
        <v>9208</v>
      </c>
      <c r="I7336">
        <v>58</v>
      </c>
      <c r="J7336" s="5" t="s">
        <v>9219</v>
      </c>
      <c r="K7336" t="s">
        <v>12</v>
      </c>
      <c r="L7336" t="s">
        <v>9281</v>
      </c>
      <c r="M7336" t="s">
        <v>9210</v>
      </c>
      <c r="O7336">
        <v>10</v>
      </c>
      <c r="P7336" t="s">
        <v>9226</v>
      </c>
      <c r="Q7336">
        <v>22</v>
      </c>
      <c r="R7336">
        <v>12</v>
      </c>
      <c r="S7336" t="s">
        <v>9257</v>
      </c>
      <c r="T7336" t="s">
        <v>9264</v>
      </c>
      <c r="U7336" t="s">
        <v>9282</v>
      </c>
      <c r="V7336" t="str" cm="1">
        <f t="array" ref="V7336">_xlfn.IFS(Hospital_Emergency_Room_Data[[#This Row],[Day]]&lt;=10,"Start(1-10)",Hospital_Emergency_Room_Data[[#This Row],[Day]]&lt;=20,"Middle(11-20)",Hospital_Emergency_Room_Data[[#This Row],[Day]]&gt;20,"End(21-30)")</f>
        <v>End(21-30)</v>
      </c>
    </row>
    <row r="7337" spans="1:22">
      <c r="A7337">
        <v>382179399</v>
      </c>
      <c r="B7337" t="s">
        <v>7337</v>
      </c>
      <c r="C7337" s="1">
        <v>45510</v>
      </c>
      <c r="D7337" t="str">
        <f>TEXT(Hospital_Emergency_Room_Data[[#This Row],[Patient Admission Date]],"mmm")</f>
        <v>Aug</v>
      </c>
      <c r="E7337">
        <f>YEAR(Hospital_Emergency_Room_Data[[#This Row],[Patient Admission Date]])</f>
        <v>2024</v>
      </c>
      <c r="F7337" s="2">
        <v>9.6527777777777782E-2</v>
      </c>
      <c r="G7337" s="8" t="str">
        <f>TEXT(Hospital_Emergency_Room_Data[[#This Row],[Patient Admission Date]],"dddd")</f>
        <v>Tuesday</v>
      </c>
      <c r="H7337" t="s">
        <v>9208</v>
      </c>
      <c r="I7337">
        <v>1</v>
      </c>
      <c r="J7337" s="5" t="s">
        <v>9218</v>
      </c>
      <c r="K7337" t="s">
        <v>12</v>
      </c>
      <c r="L7337" t="s">
        <v>9281</v>
      </c>
      <c r="M7337" t="s">
        <v>9210</v>
      </c>
      <c r="O7337">
        <v>11</v>
      </c>
      <c r="P7337" t="s">
        <v>9226</v>
      </c>
      <c r="Q7337">
        <v>6</v>
      </c>
      <c r="R7337">
        <v>2</v>
      </c>
      <c r="S7337" t="s">
        <v>9258</v>
      </c>
      <c r="T7337" t="s">
        <v>9263</v>
      </c>
      <c r="U7337" t="s">
        <v>9282</v>
      </c>
      <c r="V7337" t="str" cm="1">
        <f t="array" ref="V7337">_xlfn.IFS(Hospital_Emergency_Room_Data[[#This Row],[Day]]&lt;=10,"Start(1-10)",Hospital_Emergency_Room_Data[[#This Row],[Day]]&lt;=20,"Middle(11-20)",Hospital_Emergency_Room_Data[[#This Row],[Day]]&gt;20,"End(21-30)")</f>
        <v>Start(1-10)</v>
      </c>
    </row>
    <row r="7338" spans="1:22">
      <c r="A7338">
        <v>151151930</v>
      </c>
      <c r="B7338" t="s">
        <v>7338</v>
      </c>
      <c r="C7338" s="1">
        <v>45176</v>
      </c>
      <c r="D7338" t="str">
        <f>TEXT(Hospital_Emergency_Room_Data[[#This Row],[Patient Admission Date]],"mmm")</f>
        <v>Sep</v>
      </c>
      <c r="E7338">
        <f>YEAR(Hospital_Emergency_Room_Data[[#This Row],[Patient Admission Date]])</f>
        <v>2023</v>
      </c>
      <c r="F7338" s="2">
        <v>0.59305555555555556</v>
      </c>
      <c r="G7338" s="8" t="str">
        <f>TEXT(Hospital_Emergency_Room_Data[[#This Row],[Patient Admission Date]],"dddd")</f>
        <v>Thursday</v>
      </c>
      <c r="H7338" t="s">
        <v>9208</v>
      </c>
      <c r="I7338">
        <v>56</v>
      </c>
      <c r="J7338" s="5" t="s">
        <v>9219</v>
      </c>
      <c r="K7338" t="s">
        <v>12</v>
      </c>
      <c r="L7338" t="s">
        <v>9281</v>
      </c>
      <c r="M7338" t="s">
        <v>9210</v>
      </c>
      <c r="O7338">
        <v>11</v>
      </c>
      <c r="P7338" t="s">
        <v>9226</v>
      </c>
      <c r="Q7338">
        <v>7</v>
      </c>
      <c r="R7338">
        <v>14</v>
      </c>
      <c r="S7338" t="s">
        <v>9257</v>
      </c>
      <c r="T7338" t="s">
        <v>9263</v>
      </c>
      <c r="U7338" t="s">
        <v>9282</v>
      </c>
      <c r="V7338" t="str" cm="1">
        <f t="array" ref="V7338">_xlfn.IFS(Hospital_Emergency_Room_Data[[#This Row],[Day]]&lt;=10,"Start(1-10)",Hospital_Emergency_Room_Data[[#This Row],[Day]]&lt;=20,"Middle(11-20)",Hospital_Emergency_Room_Data[[#This Row],[Day]]&gt;20,"End(21-30)")</f>
        <v>Start(1-10)</v>
      </c>
    </row>
    <row r="7339" spans="1:22">
      <c r="A7339">
        <v>447934805</v>
      </c>
      <c r="B7339" t="s">
        <v>7339</v>
      </c>
      <c r="C7339" s="1">
        <v>45566</v>
      </c>
      <c r="D7339" t="str">
        <f>TEXT(Hospital_Emergency_Room_Data[[#This Row],[Patient Admission Date]],"mmm")</f>
        <v>Oct</v>
      </c>
      <c r="E7339">
        <f>YEAR(Hospital_Emergency_Room_Data[[#This Row],[Patient Admission Date]])</f>
        <v>2024</v>
      </c>
      <c r="F7339" s="2">
        <v>0.33194444444444443</v>
      </c>
      <c r="G7339" s="8" t="str">
        <f>TEXT(Hospital_Emergency_Room_Data[[#This Row],[Patient Admission Date]],"dddd")</f>
        <v>Tuesday</v>
      </c>
      <c r="H7339" t="s">
        <v>9208</v>
      </c>
      <c r="I7339">
        <v>14</v>
      </c>
      <c r="J7339" s="5" t="s">
        <v>9221</v>
      </c>
      <c r="K7339" t="s">
        <v>12</v>
      </c>
      <c r="L7339" t="s">
        <v>9281</v>
      </c>
      <c r="M7339" t="s">
        <v>9210</v>
      </c>
      <c r="O7339">
        <v>14</v>
      </c>
      <c r="P7339" t="s">
        <v>9226</v>
      </c>
      <c r="Q7339">
        <v>1</v>
      </c>
      <c r="R7339">
        <v>7</v>
      </c>
      <c r="S7339" t="s">
        <v>9255</v>
      </c>
      <c r="T7339" t="s">
        <v>9263</v>
      </c>
      <c r="U7339" t="s">
        <v>9282</v>
      </c>
      <c r="V7339" t="str" cm="1">
        <f t="array" ref="V7339">_xlfn.IFS(Hospital_Emergency_Room_Data[[#This Row],[Day]]&lt;=10,"Start(1-10)",Hospital_Emergency_Room_Data[[#This Row],[Day]]&lt;=20,"Middle(11-20)",Hospital_Emergency_Room_Data[[#This Row],[Day]]&gt;20,"End(21-30)")</f>
        <v>Start(1-10)</v>
      </c>
    </row>
    <row r="7340" spans="1:22">
      <c r="A7340">
        <v>219492542</v>
      </c>
      <c r="B7340" t="s">
        <v>7340</v>
      </c>
      <c r="C7340" s="1">
        <v>45212</v>
      </c>
      <c r="D7340" t="str">
        <f>TEXT(Hospital_Emergency_Room_Data[[#This Row],[Patient Admission Date]],"mmm")</f>
        <v>Oct</v>
      </c>
      <c r="E7340">
        <f>YEAR(Hospital_Emergency_Room_Data[[#This Row],[Patient Admission Date]])</f>
        <v>2023</v>
      </c>
      <c r="F7340" s="2">
        <v>0.79652777777777772</v>
      </c>
      <c r="G7340" s="8" t="str">
        <f>TEXT(Hospital_Emergency_Room_Data[[#This Row],[Patient Admission Date]],"dddd")</f>
        <v>Friday</v>
      </c>
      <c r="H7340" t="s">
        <v>9208</v>
      </c>
      <c r="I7340">
        <v>2</v>
      </c>
      <c r="J7340" s="5" t="s">
        <v>9218</v>
      </c>
      <c r="K7340" t="s">
        <v>12</v>
      </c>
      <c r="L7340" t="s">
        <v>9281</v>
      </c>
      <c r="M7340" t="s">
        <v>9210</v>
      </c>
      <c r="O7340">
        <v>22</v>
      </c>
      <c r="P7340" t="s">
        <v>9226</v>
      </c>
      <c r="Q7340">
        <v>13</v>
      </c>
      <c r="R7340">
        <v>19</v>
      </c>
      <c r="S7340" t="s">
        <v>9256</v>
      </c>
      <c r="T7340" t="s">
        <v>9265</v>
      </c>
      <c r="U7340" t="s">
        <v>9282</v>
      </c>
      <c r="V7340" t="str" cm="1">
        <f t="array" ref="V7340">_xlfn.IFS(Hospital_Emergency_Room_Data[[#This Row],[Day]]&lt;=10,"Start(1-10)",Hospital_Emergency_Room_Data[[#This Row],[Day]]&lt;=20,"Middle(11-20)",Hospital_Emergency_Room_Data[[#This Row],[Day]]&gt;20,"End(21-30)")</f>
        <v>Middle(11-20)</v>
      </c>
    </row>
    <row r="7341" spans="1:22">
      <c r="A7341">
        <v>795899000</v>
      </c>
      <c r="B7341" t="s">
        <v>7341</v>
      </c>
      <c r="C7341" s="1">
        <v>45513</v>
      </c>
      <c r="D7341" t="str">
        <f>TEXT(Hospital_Emergency_Room_Data[[#This Row],[Patient Admission Date]],"mmm")</f>
        <v>Aug</v>
      </c>
      <c r="E7341">
        <f>YEAR(Hospital_Emergency_Room_Data[[#This Row],[Patient Admission Date]])</f>
        <v>2024</v>
      </c>
      <c r="F7341" s="2">
        <v>0.32708333333333334</v>
      </c>
      <c r="G7341" s="8" t="str">
        <f>TEXT(Hospital_Emergency_Room_Data[[#This Row],[Patient Admission Date]],"dddd")</f>
        <v>Friday</v>
      </c>
      <c r="H7341" t="s">
        <v>9208</v>
      </c>
      <c r="I7341">
        <v>51</v>
      </c>
      <c r="J7341" s="5" t="s">
        <v>9219</v>
      </c>
      <c r="K7341" t="s">
        <v>12</v>
      </c>
      <c r="L7341" t="s">
        <v>9281</v>
      </c>
      <c r="M7341" t="s">
        <v>9210</v>
      </c>
      <c r="O7341">
        <v>22</v>
      </c>
      <c r="P7341" t="s">
        <v>9226</v>
      </c>
      <c r="Q7341">
        <v>9</v>
      </c>
      <c r="R7341">
        <v>7</v>
      </c>
      <c r="S7341" t="s">
        <v>9255</v>
      </c>
      <c r="T7341" t="s">
        <v>9265</v>
      </c>
      <c r="U7341" t="s">
        <v>9282</v>
      </c>
      <c r="V7341" t="str" cm="1">
        <f t="array" ref="V7341">_xlfn.IFS(Hospital_Emergency_Room_Data[[#This Row],[Day]]&lt;=10,"Start(1-10)",Hospital_Emergency_Room_Data[[#This Row],[Day]]&lt;=20,"Middle(11-20)",Hospital_Emergency_Room_Data[[#This Row],[Day]]&gt;20,"End(21-30)")</f>
        <v>Start(1-10)</v>
      </c>
    </row>
    <row r="7342" spans="1:22">
      <c r="A7342">
        <v>765360361</v>
      </c>
      <c r="B7342" t="s">
        <v>7342</v>
      </c>
      <c r="C7342" s="1">
        <v>45394</v>
      </c>
      <c r="D7342" t="str">
        <f>TEXT(Hospital_Emergency_Room_Data[[#This Row],[Patient Admission Date]],"mmm")</f>
        <v>Apr</v>
      </c>
      <c r="E7342">
        <f>YEAR(Hospital_Emergency_Room_Data[[#This Row],[Patient Admission Date]])</f>
        <v>2024</v>
      </c>
      <c r="F7342" s="2">
        <v>0.98333333333333328</v>
      </c>
      <c r="G7342" s="8" t="str">
        <f>TEXT(Hospital_Emergency_Room_Data[[#This Row],[Patient Admission Date]],"dddd")</f>
        <v>Friday</v>
      </c>
      <c r="H7342" t="s">
        <v>9208</v>
      </c>
      <c r="I7342">
        <v>38</v>
      </c>
      <c r="J7342" s="5" t="s">
        <v>9223</v>
      </c>
      <c r="K7342" t="s">
        <v>12</v>
      </c>
      <c r="L7342" t="s">
        <v>9281</v>
      </c>
      <c r="M7342" t="s">
        <v>9210</v>
      </c>
      <c r="O7342">
        <v>24</v>
      </c>
      <c r="P7342" t="s">
        <v>9226</v>
      </c>
      <c r="Q7342">
        <v>12</v>
      </c>
      <c r="R7342">
        <v>23</v>
      </c>
      <c r="S7342" t="s">
        <v>9256</v>
      </c>
      <c r="T7342" t="s">
        <v>9265</v>
      </c>
      <c r="U7342" t="s">
        <v>9282</v>
      </c>
      <c r="V7342" t="str" cm="1">
        <f t="array" ref="V7342">_xlfn.IFS(Hospital_Emergency_Room_Data[[#This Row],[Day]]&lt;=10,"Start(1-10)",Hospital_Emergency_Room_Data[[#This Row],[Day]]&lt;=20,"Middle(11-20)",Hospital_Emergency_Room_Data[[#This Row],[Day]]&gt;20,"End(21-30)")</f>
        <v>Middle(11-20)</v>
      </c>
    </row>
    <row r="7343" spans="1:22">
      <c r="A7343">
        <v>651300618</v>
      </c>
      <c r="B7343" t="s">
        <v>7343</v>
      </c>
      <c r="C7343" s="1">
        <v>45200</v>
      </c>
      <c r="D7343" t="str">
        <f>TEXT(Hospital_Emergency_Room_Data[[#This Row],[Patient Admission Date]],"mmm")</f>
        <v>Oct</v>
      </c>
      <c r="E7343">
        <f>YEAR(Hospital_Emergency_Room_Data[[#This Row],[Patient Admission Date]])</f>
        <v>2023</v>
      </c>
      <c r="F7343" s="2">
        <v>0.05</v>
      </c>
      <c r="G7343" s="8" t="str">
        <f>TEXT(Hospital_Emergency_Room_Data[[#This Row],[Patient Admission Date]],"dddd")</f>
        <v>Sunday</v>
      </c>
      <c r="H7343" t="s">
        <v>9208</v>
      </c>
      <c r="I7343">
        <v>73</v>
      </c>
      <c r="J7343" s="5" t="s">
        <v>9222</v>
      </c>
      <c r="K7343" t="s">
        <v>12</v>
      </c>
      <c r="L7343" t="s">
        <v>9281</v>
      </c>
      <c r="M7343" t="s">
        <v>9210</v>
      </c>
      <c r="O7343">
        <v>34</v>
      </c>
      <c r="P7343" t="s">
        <v>9225</v>
      </c>
      <c r="Q7343">
        <v>1</v>
      </c>
      <c r="R7343">
        <v>1</v>
      </c>
      <c r="S7343" t="s">
        <v>9258</v>
      </c>
      <c r="T7343" t="s">
        <v>9263</v>
      </c>
      <c r="U7343" t="s">
        <v>9300</v>
      </c>
      <c r="V7343" t="str" cm="1">
        <f t="array" ref="V7343">_xlfn.IFS(Hospital_Emergency_Room_Data[[#This Row],[Day]]&lt;=10,"Start(1-10)",Hospital_Emergency_Room_Data[[#This Row],[Day]]&lt;=20,"Middle(11-20)",Hospital_Emergency_Room_Data[[#This Row],[Day]]&gt;20,"End(21-30)")</f>
        <v>Start(1-10)</v>
      </c>
    </row>
    <row r="7344" spans="1:22">
      <c r="A7344">
        <v>121361815</v>
      </c>
      <c r="B7344" t="s">
        <v>7344</v>
      </c>
      <c r="C7344" s="1">
        <v>45329</v>
      </c>
      <c r="D7344" t="str">
        <f>TEXT(Hospital_Emergency_Room_Data[[#This Row],[Patient Admission Date]],"mmm")</f>
        <v>Feb</v>
      </c>
      <c r="E7344">
        <f>YEAR(Hospital_Emergency_Room_Data[[#This Row],[Patient Admission Date]])</f>
        <v>2024</v>
      </c>
      <c r="F7344" s="2">
        <v>6.0416666666666667E-2</v>
      </c>
      <c r="G7344" s="8" t="str">
        <f>TEXT(Hospital_Emergency_Room_Data[[#This Row],[Patient Admission Date]],"dddd")</f>
        <v>Wednesday</v>
      </c>
      <c r="H7344" t="s">
        <v>9208</v>
      </c>
      <c r="I7344">
        <v>76</v>
      </c>
      <c r="J7344" s="5" t="s">
        <v>9222</v>
      </c>
      <c r="K7344" t="s">
        <v>12</v>
      </c>
      <c r="L7344" t="s">
        <v>9281</v>
      </c>
      <c r="M7344" t="s">
        <v>9210</v>
      </c>
      <c r="O7344">
        <v>40</v>
      </c>
      <c r="P7344" t="s">
        <v>9225</v>
      </c>
      <c r="Q7344">
        <v>7</v>
      </c>
      <c r="R7344">
        <v>1</v>
      </c>
      <c r="S7344" t="s">
        <v>9258</v>
      </c>
      <c r="T7344" t="s">
        <v>9263</v>
      </c>
      <c r="U7344" t="s">
        <v>9300</v>
      </c>
      <c r="V7344" t="str" cm="1">
        <f t="array" ref="V7344">_xlfn.IFS(Hospital_Emergency_Room_Data[[#This Row],[Day]]&lt;=10,"Start(1-10)",Hospital_Emergency_Room_Data[[#This Row],[Day]]&lt;=20,"Middle(11-20)",Hospital_Emergency_Room_Data[[#This Row],[Day]]&gt;20,"End(21-30)")</f>
        <v>Start(1-10)</v>
      </c>
    </row>
    <row r="7345" spans="1:22">
      <c r="A7345">
        <v>301954341</v>
      </c>
      <c r="B7345" t="s">
        <v>7345</v>
      </c>
      <c r="C7345" s="1">
        <v>45581</v>
      </c>
      <c r="D7345" t="str">
        <f>TEXT(Hospital_Emergency_Room_Data[[#This Row],[Patient Admission Date]],"mmm")</f>
        <v>Oct</v>
      </c>
      <c r="E7345">
        <f>YEAR(Hospital_Emergency_Room_Data[[#This Row],[Patient Admission Date]])</f>
        <v>2024</v>
      </c>
      <c r="F7345" s="2">
        <v>0.53541666666666665</v>
      </c>
      <c r="G7345" s="8" t="str">
        <f>TEXT(Hospital_Emergency_Room_Data[[#This Row],[Patient Admission Date]],"dddd")</f>
        <v>Wednesday</v>
      </c>
      <c r="H7345" t="s">
        <v>9208</v>
      </c>
      <c r="I7345">
        <v>65</v>
      </c>
      <c r="J7345" s="5" t="s">
        <v>9217</v>
      </c>
      <c r="K7345" t="s">
        <v>12</v>
      </c>
      <c r="L7345" t="s">
        <v>9281</v>
      </c>
      <c r="M7345" t="s">
        <v>9210</v>
      </c>
      <c r="O7345">
        <v>10</v>
      </c>
      <c r="P7345" t="s">
        <v>9226</v>
      </c>
      <c r="Q7345">
        <v>16</v>
      </c>
      <c r="R7345">
        <v>12</v>
      </c>
      <c r="S7345" t="s">
        <v>9257</v>
      </c>
      <c r="T7345" t="s">
        <v>9262</v>
      </c>
      <c r="U7345" t="s">
        <v>9282</v>
      </c>
      <c r="V7345" t="str" cm="1">
        <f t="array" ref="V7345">_xlfn.IFS(Hospital_Emergency_Room_Data[[#This Row],[Day]]&lt;=10,"Start(1-10)",Hospital_Emergency_Room_Data[[#This Row],[Day]]&lt;=20,"Middle(11-20)",Hospital_Emergency_Room_Data[[#This Row],[Day]]&gt;20,"End(21-30)")</f>
        <v>Middle(11-20)</v>
      </c>
    </row>
    <row r="7346" spans="1:22">
      <c r="A7346">
        <v>887040837</v>
      </c>
      <c r="B7346" t="s">
        <v>7346</v>
      </c>
      <c r="C7346" s="1">
        <v>45208</v>
      </c>
      <c r="D7346" t="str">
        <f>TEXT(Hospital_Emergency_Room_Data[[#This Row],[Patient Admission Date]],"mmm")</f>
        <v>Oct</v>
      </c>
      <c r="E7346">
        <f>YEAR(Hospital_Emergency_Room_Data[[#This Row],[Patient Admission Date]])</f>
        <v>2023</v>
      </c>
      <c r="F7346" s="2">
        <v>0.37638888888888888</v>
      </c>
      <c r="G7346" s="8" t="str">
        <f>TEXT(Hospital_Emergency_Room_Data[[#This Row],[Patient Admission Date]],"dddd")</f>
        <v>Monday</v>
      </c>
      <c r="H7346" t="s">
        <v>9208</v>
      </c>
      <c r="I7346">
        <v>18</v>
      </c>
      <c r="J7346" s="5" t="s">
        <v>9220</v>
      </c>
      <c r="K7346" t="s">
        <v>12</v>
      </c>
      <c r="L7346" t="s">
        <v>9281</v>
      </c>
      <c r="M7346" t="s">
        <v>9210</v>
      </c>
      <c r="O7346">
        <v>16</v>
      </c>
      <c r="P7346" t="s">
        <v>9226</v>
      </c>
      <c r="Q7346">
        <v>9</v>
      </c>
      <c r="R7346">
        <v>9</v>
      </c>
      <c r="S7346" t="s">
        <v>9255</v>
      </c>
      <c r="T7346" t="s">
        <v>9265</v>
      </c>
      <c r="U7346" t="s">
        <v>9282</v>
      </c>
      <c r="V7346" t="str" cm="1">
        <f t="array" ref="V7346">_xlfn.IFS(Hospital_Emergency_Room_Data[[#This Row],[Day]]&lt;=10,"Start(1-10)",Hospital_Emergency_Room_Data[[#This Row],[Day]]&lt;=20,"Middle(11-20)",Hospital_Emergency_Room_Data[[#This Row],[Day]]&gt;20,"End(21-30)")</f>
        <v>Start(1-10)</v>
      </c>
    </row>
    <row r="7347" spans="1:22">
      <c r="A7347">
        <v>441689259</v>
      </c>
      <c r="B7347" t="s">
        <v>7347</v>
      </c>
      <c r="C7347" s="1">
        <v>45024</v>
      </c>
      <c r="D7347" t="str">
        <f>TEXT(Hospital_Emergency_Room_Data[[#This Row],[Patient Admission Date]],"mmm")</f>
        <v>Apr</v>
      </c>
      <c r="E7347">
        <f>YEAR(Hospital_Emergency_Room_Data[[#This Row],[Patient Admission Date]])</f>
        <v>2023</v>
      </c>
      <c r="F7347" s="2">
        <v>0.14166666666666666</v>
      </c>
      <c r="G7347" s="8" t="str">
        <f>TEXT(Hospital_Emergency_Room_Data[[#This Row],[Patient Admission Date]],"dddd")</f>
        <v>Saturday</v>
      </c>
      <c r="H7347" t="s">
        <v>9208</v>
      </c>
      <c r="I7347">
        <v>5</v>
      </c>
      <c r="J7347" s="5" t="s">
        <v>9221</v>
      </c>
      <c r="K7347" t="s">
        <v>12</v>
      </c>
      <c r="L7347" t="s">
        <v>9281</v>
      </c>
      <c r="M7347" t="s">
        <v>9210</v>
      </c>
      <c r="O7347">
        <v>22</v>
      </c>
      <c r="P7347" t="s">
        <v>9226</v>
      </c>
      <c r="Q7347">
        <v>8</v>
      </c>
      <c r="R7347">
        <v>3</v>
      </c>
      <c r="S7347" t="s">
        <v>9258</v>
      </c>
      <c r="T7347" t="s">
        <v>9265</v>
      </c>
      <c r="U7347" t="s">
        <v>9282</v>
      </c>
      <c r="V7347" t="str" cm="1">
        <f t="array" ref="V7347">_xlfn.IFS(Hospital_Emergency_Room_Data[[#This Row],[Day]]&lt;=10,"Start(1-10)",Hospital_Emergency_Room_Data[[#This Row],[Day]]&lt;=20,"Middle(11-20)",Hospital_Emergency_Room_Data[[#This Row],[Day]]&gt;20,"End(21-30)")</f>
        <v>Start(1-10)</v>
      </c>
    </row>
    <row r="7348" spans="1:22">
      <c r="A7348">
        <v>283406955</v>
      </c>
      <c r="B7348" t="s">
        <v>7348</v>
      </c>
      <c r="C7348" s="1">
        <v>45255</v>
      </c>
      <c r="D7348" t="str">
        <f>TEXT(Hospital_Emergency_Room_Data[[#This Row],[Patient Admission Date]],"mmm")</f>
        <v>Nov</v>
      </c>
      <c r="E7348">
        <f>YEAR(Hospital_Emergency_Room_Data[[#This Row],[Patient Admission Date]])</f>
        <v>2023</v>
      </c>
      <c r="F7348" s="2">
        <v>0.17430555555555555</v>
      </c>
      <c r="G7348" s="8" t="str">
        <f>TEXT(Hospital_Emergency_Room_Data[[#This Row],[Patient Admission Date]],"dddd")</f>
        <v>Saturday</v>
      </c>
      <c r="H7348" t="s">
        <v>9208</v>
      </c>
      <c r="I7348">
        <v>51</v>
      </c>
      <c r="J7348" s="5" t="s">
        <v>9219</v>
      </c>
      <c r="K7348" t="s">
        <v>12</v>
      </c>
      <c r="L7348" t="s">
        <v>9281</v>
      </c>
      <c r="M7348" t="s">
        <v>9210</v>
      </c>
      <c r="O7348">
        <v>30</v>
      </c>
      <c r="P7348" t="s">
        <v>9225</v>
      </c>
      <c r="Q7348">
        <v>25</v>
      </c>
      <c r="R7348">
        <v>4</v>
      </c>
      <c r="S7348" t="s">
        <v>9258</v>
      </c>
      <c r="T7348" t="s">
        <v>9264</v>
      </c>
      <c r="U7348" t="s">
        <v>9282</v>
      </c>
      <c r="V7348" t="str" cm="1">
        <f t="array" ref="V7348">_xlfn.IFS(Hospital_Emergency_Room_Data[[#This Row],[Day]]&lt;=10,"Start(1-10)",Hospital_Emergency_Room_Data[[#This Row],[Day]]&lt;=20,"Middle(11-20)",Hospital_Emergency_Room_Data[[#This Row],[Day]]&gt;20,"End(21-30)")</f>
        <v>End(21-30)</v>
      </c>
    </row>
    <row r="7349" spans="1:22">
      <c r="A7349">
        <v>141034367</v>
      </c>
      <c r="B7349" t="s">
        <v>7349</v>
      </c>
      <c r="C7349" s="1">
        <v>45082</v>
      </c>
      <c r="D7349" t="str">
        <f>TEXT(Hospital_Emergency_Room_Data[[#This Row],[Patient Admission Date]],"mmm")</f>
        <v>Jun</v>
      </c>
      <c r="E7349">
        <f>YEAR(Hospital_Emergency_Room_Data[[#This Row],[Patient Admission Date]])</f>
        <v>2023</v>
      </c>
      <c r="F7349" s="2">
        <v>0.56597222222222221</v>
      </c>
      <c r="G7349" s="8" t="str">
        <f>TEXT(Hospital_Emergency_Room_Data[[#This Row],[Patient Admission Date]],"dddd")</f>
        <v>Monday</v>
      </c>
      <c r="H7349" t="s">
        <v>9208</v>
      </c>
      <c r="I7349">
        <v>9</v>
      </c>
      <c r="J7349" s="5" t="s">
        <v>9221</v>
      </c>
      <c r="K7349" t="s">
        <v>12</v>
      </c>
      <c r="L7349" t="s">
        <v>9281</v>
      </c>
      <c r="M7349" t="s">
        <v>9210</v>
      </c>
      <c r="O7349">
        <v>49</v>
      </c>
      <c r="P7349" t="s">
        <v>9225</v>
      </c>
      <c r="Q7349">
        <v>5</v>
      </c>
      <c r="R7349">
        <v>13</v>
      </c>
      <c r="S7349" t="s">
        <v>9257</v>
      </c>
      <c r="T7349" t="s">
        <v>9263</v>
      </c>
      <c r="U7349" t="s">
        <v>9283</v>
      </c>
      <c r="V7349" t="str" cm="1">
        <f t="array" ref="V7349">_xlfn.IFS(Hospital_Emergency_Room_Data[[#This Row],[Day]]&lt;=10,"Start(1-10)",Hospital_Emergency_Room_Data[[#This Row],[Day]]&lt;=20,"Middle(11-20)",Hospital_Emergency_Room_Data[[#This Row],[Day]]&gt;20,"End(21-30)")</f>
        <v>Start(1-10)</v>
      </c>
    </row>
    <row r="7350" spans="1:22">
      <c r="A7350">
        <v>586955446</v>
      </c>
      <c r="B7350" t="s">
        <v>7350</v>
      </c>
      <c r="C7350" s="1">
        <v>45416</v>
      </c>
      <c r="D7350" t="str">
        <f>TEXT(Hospital_Emergency_Room_Data[[#This Row],[Patient Admission Date]],"mmm")</f>
        <v>May</v>
      </c>
      <c r="E7350">
        <f>YEAR(Hospital_Emergency_Room_Data[[#This Row],[Patient Admission Date]])</f>
        <v>2024</v>
      </c>
      <c r="F7350" s="2">
        <v>0.27847222222222223</v>
      </c>
      <c r="G7350" s="8" t="str">
        <f>TEXT(Hospital_Emergency_Room_Data[[#This Row],[Patient Admission Date]],"dddd")</f>
        <v>Saturday</v>
      </c>
      <c r="H7350" t="s">
        <v>9208</v>
      </c>
      <c r="I7350">
        <v>28</v>
      </c>
      <c r="J7350" s="5" t="s">
        <v>9220</v>
      </c>
      <c r="K7350" t="s">
        <v>12</v>
      </c>
      <c r="L7350" t="s">
        <v>9281</v>
      </c>
      <c r="M7350" t="s">
        <v>9210</v>
      </c>
      <c r="O7350">
        <v>50</v>
      </c>
      <c r="P7350" t="s">
        <v>9225</v>
      </c>
      <c r="Q7350">
        <v>4</v>
      </c>
      <c r="R7350">
        <v>6</v>
      </c>
      <c r="S7350" t="s">
        <v>9255</v>
      </c>
      <c r="T7350" t="s">
        <v>9263</v>
      </c>
      <c r="U7350" t="s">
        <v>9283</v>
      </c>
      <c r="V7350" t="str" cm="1">
        <f t="array" ref="V7350">_xlfn.IFS(Hospital_Emergency_Room_Data[[#This Row],[Day]]&lt;=10,"Start(1-10)",Hospital_Emergency_Room_Data[[#This Row],[Day]]&lt;=20,"Middle(11-20)",Hospital_Emergency_Room_Data[[#This Row],[Day]]&gt;20,"End(21-30)")</f>
        <v>Start(1-10)</v>
      </c>
    </row>
    <row r="7351" spans="1:22">
      <c r="A7351">
        <v>742879147</v>
      </c>
      <c r="B7351" t="s">
        <v>7351</v>
      </c>
      <c r="C7351" s="1">
        <v>45156</v>
      </c>
      <c r="D7351" t="str">
        <f>TEXT(Hospital_Emergency_Room_Data[[#This Row],[Patient Admission Date]],"mmm")</f>
        <v>Aug</v>
      </c>
      <c r="E7351">
        <f>YEAR(Hospital_Emergency_Room_Data[[#This Row],[Patient Admission Date]])</f>
        <v>2023</v>
      </c>
      <c r="F7351" s="2">
        <v>0.56736111111111109</v>
      </c>
      <c r="G7351" s="8" t="str">
        <f>TEXT(Hospital_Emergency_Room_Data[[#This Row],[Patient Admission Date]],"dddd")</f>
        <v>Friday</v>
      </c>
      <c r="H7351" t="s">
        <v>9208</v>
      </c>
      <c r="I7351">
        <v>13</v>
      </c>
      <c r="J7351" s="5" t="s">
        <v>9221</v>
      </c>
      <c r="K7351" t="s">
        <v>12</v>
      </c>
      <c r="L7351" t="s">
        <v>9281</v>
      </c>
      <c r="M7351" t="s">
        <v>9210</v>
      </c>
      <c r="O7351">
        <v>53</v>
      </c>
      <c r="P7351" t="s">
        <v>9225</v>
      </c>
      <c r="Q7351">
        <v>18</v>
      </c>
      <c r="R7351">
        <v>13</v>
      </c>
      <c r="S7351" t="s">
        <v>9257</v>
      </c>
      <c r="T7351" t="s">
        <v>9262</v>
      </c>
      <c r="U7351" t="s">
        <v>9283</v>
      </c>
      <c r="V7351" t="str" cm="1">
        <f t="array" ref="V7351">_xlfn.IFS(Hospital_Emergency_Room_Data[[#This Row],[Day]]&lt;=10,"Start(1-10)",Hospital_Emergency_Room_Data[[#This Row],[Day]]&lt;=20,"Middle(11-20)",Hospital_Emergency_Room_Data[[#This Row],[Day]]&gt;20,"End(21-30)")</f>
        <v>Middle(11-20)</v>
      </c>
    </row>
    <row r="7352" spans="1:22">
      <c r="A7352">
        <v>155162327</v>
      </c>
      <c r="B7352" t="s">
        <v>7352</v>
      </c>
      <c r="C7352" s="1">
        <v>45231</v>
      </c>
      <c r="D7352" t="str">
        <f>TEXT(Hospital_Emergency_Room_Data[[#This Row],[Patient Admission Date]],"mmm")</f>
        <v>Nov</v>
      </c>
      <c r="E7352">
        <f>YEAR(Hospital_Emergency_Room_Data[[#This Row],[Patient Admission Date]])</f>
        <v>2023</v>
      </c>
      <c r="F7352" s="2">
        <v>0.88055555555555554</v>
      </c>
      <c r="G7352" s="8" t="str">
        <f>TEXT(Hospital_Emergency_Room_Data[[#This Row],[Patient Admission Date]],"dddd")</f>
        <v>Wednesday</v>
      </c>
      <c r="H7352" t="s">
        <v>9208</v>
      </c>
      <c r="I7352">
        <v>36</v>
      </c>
      <c r="J7352" s="5" t="s">
        <v>9223</v>
      </c>
      <c r="K7352" t="s">
        <v>12</v>
      </c>
      <c r="L7352" t="s">
        <v>9281</v>
      </c>
      <c r="M7352" t="s">
        <v>9210</v>
      </c>
      <c r="O7352">
        <v>55</v>
      </c>
      <c r="P7352" t="s">
        <v>9225</v>
      </c>
      <c r="Q7352">
        <v>1</v>
      </c>
      <c r="R7352">
        <v>21</v>
      </c>
      <c r="S7352" t="s">
        <v>9256</v>
      </c>
      <c r="T7352" t="s">
        <v>9263</v>
      </c>
      <c r="U7352" t="s">
        <v>9283</v>
      </c>
      <c r="V7352" t="str" cm="1">
        <f t="array" ref="V7352">_xlfn.IFS(Hospital_Emergency_Room_Data[[#This Row],[Day]]&lt;=10,"Start(1-10)",Hospital_Emergency_Room_Data[[#This Row],[Day]]&lt;=20,"Middle(11-20)",Hospital_Emergency_Room_Data[[#This Row],[Day]]&gt;20,"End(21-30)")</f>
        <v>Start(1-10)</v>
      </c>
    </row>
    <row r="7353" spans="1:22">
      <c r="A7353">
        <v>860629749</v>
      </c>
      <c r="B7353" t="s">
        <v>7353</v>
      </c>
      <c r="C7353" s="1">
        <v>45236</v>
      </c>
      <c r="D7353" t="str">
        <f>TEXT(Hospital_Emergency_Room_Data[[#This Row],[Patient Admission Date]],"mmm")</f>
        <v>Nov</v>
      </c>
      <c r="E7353">
        <f>YEAR(Hospital_Emergency_Room_Data[[#This Row],[Patient Admission Date]])</f>
        <v>2023</v>
      </c>
      <c r="F7353" s="2">
        <v>0.64444444444444449</v>
      </c>
      <c r="G7353" s="8" t="str">
        <f>TEXT(Hospital_Emergency_Room_Data[[#This Row],[Patient Admission Date]],"dddd")</f>
        <v>Monday</v>
      </c>
      <c r="H7353" t="s">
        <v>9208</v>
      </c>
      <c r="I7353">
        <v>3</v>
      </c>
      <c r="J7353" s="5" t="s">
        <v>9218</v>
      </c>
      <c r="K7353" t="s">
        <v>12</v>
      </c>
      <c r="L7353" t="s">
        <v>9281</v>
      </c>
      <c r="M7353" t="s">
        <v>9210</v>
      </c>
      <c r="O7353">
        <v>24</v>
      </c>
      <c r="P7353" t="s">
        <v>9226</v>
      </c>
      <c r="Q7353">
        <v>6</v>
      </c>
      <c r="R7353">
        <v>15</v>
      </c>
      <c r="S7353" t="s">
        <v>9257</v>
      </c>
      <c r="T7353" t="s">
        <v>9263</v>
      </c>
      <c r="U7353" t="s">
        <v>9282</v>
      </c>
      <c r="V7353" t="str" cm="1">
        <f t="array" ref="V7353">_xlfn.IFS(Hospital_Emergency_Room_Data[[#This Row],[Day]]&lt;=10,"Start(1-10)",Hospital_Emergency_Room_Data[[#This Row],[Day]]&lt;=20,"Middle(11-20)",Hospital_Emergency_Room_Data[[#This Row],[Day]]&gt;20,"End(21-30)")</f>
        <v>Start(1-10)</v>
      </c>
    </row>
    <row r="7354" spans="1:22">
      <c r="A7354">
        <v>662639509</v>
      </c>
      <c r="B7354" t="s">
        <v>7354</v>
      </c>
      <c r="C7354" s="1">
        <v>45478</v>
      </c>
      <c r="D7354" t="str">
        <f>TEXT(Hospital_Emergency_Room_Data[[#This Row],[Patient Admission Date]],"mmm")</f>
        <v>Jul</v>
      </c>
      <c r="E7354">
        <f>YEAR(Hospital_Emergency_Room_Data[[#This Row],[Patient Admission Date]])</f>
        <v>2024</v>
      </c>
      <c r="F7354" s="2">
        <v>0.63194444444444442</v>
      </c>
      <c r="G7354" s="8" t="str">
        <f>TEXT(Hospital_Emergency_Room_Data[[#This Row],[Patient Admission Date]],"dddd")</f>
        <v>Friday</v>
      </c>
      <c r="H7354" t="s">
        <v>9208</v>
      </c>
      <c r="I7354">
        <v>34</v>
      </c>
      <c r="J7354" s="5" t="s">
        <v>9223</v>
      </c>
      <c r="K7354" t="s">
        <v>12</v>
      </c>
      <c r="L7354" t="s">
        <v>9281</v>
      </c>
      <c r="M7354" t="s">
        <v>9210</v>
      </c>
      <c r="O7354">
        <v>28</v>
      </c>
      <c r="P7354" t="s">
        <v>9226</v>
      </c>
      <c r="Q7354">
        <v>5</v>
      </c>
      <c r="R7354">
        <v>15</v>
      </c>
      <c r="S7354" t="s">
        <v>9257</v>
      </c>
      <c r="T7354" t="s">
        <v>9263</v>
      </c>
      <c r="U7354" t="s">
        <v>9282</v>
      </c>
      <c r="V7354" t="str" cm="1">
        <f t="array" ref="V7354">_xlfn.IFS(Hospital_Emergency_Room_Data[[#This Row],[Day]]&lt;=10,"Start(1-10)",Hospital_Emergency_Room_Data[[#This Row],[Day]]&lt;=20,"Middle(11-20)",Hospital_Emergency_Room_Data[[#This Row],[Day]]&gt;20,"End(21-30)")</f>
        <v>Start(1-10)</v>
      </c>
    </row>
    <row r="7355" spans="1:22">
      <c r="A7355">
        <v>295188464</v>
      </c>
      <c r="B7355" t="s">
        <v>7355</v>
      </c>
      <c r="C7355" s="1">
        <v>45053</v>
      </c>
      <c r="D7355" t="str">
        <f>TEXT(Hospital_Emergency_Room_Data[[#This Row],[Patient Admission Date]],"mmm")</f>
        <v>May</v>
      </c>
      <c r="E7355">
        <f>YEAR(Hospital_Emergency_Room_Data[[#This Row],[Patient Admission Date]])</f>
        <v>2023</v>
      </c>
      <c r="F7355" s="2">
        <v>0.84375</v>
      </c>
      <c r="G7355" s="8" t="str">
        <f>TEXT(Hospital_Emergency_Room_Data[[#This Row],[Patient Admission Date]],"dddd")</f>
        <v>Sunday</v>
      </c>
      <c r="H7355" t="s">
        <v>9208</v>
      </c>
      <c r="I7355">
        <v>9</v>
      </c>
      <c r="J7355" s="5" t="s">
        <v>9221</v>
      </c>
      <c r="K7355" t="s">
        <v>12</v>
      </c>
      <c r="L7355" t="s">
        <v>9281</v>
      </c>
      <c r="M7355" t="s">
        <v>9210</v>
      </c>
      <c r="O7355">
        <v>33</v>
      </c>
      <c r="P7355" t="s">
        <v>9225</v>
      </c>
      <c r="Q7355">
        <v>7</v>
      </c>
      <c r="R7355">
        <v>20</v>
      </c>
      <c r="S7355" t="s">
        <v>9256</v>
      </c>
      <c r="T7355" t="s">
        <v>9263</v>
      </c>
      <c r="U7355" t="s">
        <v>9300</v>
      </c>
      <c r="V7355" t="str" cm="1">
        <f t="array" ref="V7355">_xlfn.IFS(Hospital_Emergency_Room_Data[[#This Row],[Day]]&lt;=10,"Start(1-10)",Hospital_Emergency_Room_Data[[#This Row],[Day]]&lt;=20,"Middle(11-20)",Hospital_Emergency_Room_Data[[#This Row],[Day]]&gt;20,"End(21-30)")</f>
        <v>Start(1-10)</v>
      </c>
    </row>
    <row r="7356" spans="1:22">
      <c r="A7356">
        <v>741161016</v>
      </c>
      <c r="B7356" t="s">
        <v>7356</v>
      </c>
      <c r="C7356" s="1">
        <v>45356</v>
      </c>
      <c r="D7356" t="str">
        <f>TEXT(Hospital_Emergency_Room_Data[[#This Row],[Patient Admission Date]],"mmm")</f>
        <v>Mar</v>
      </c>
      <c r="E7356">
        <f>YEAR(Hospital_Emergency_Room_Data[[#This Row],[Patient Admission Date]])</f>
        <v>2024</v>
      </c>
      <c r="F7356" s="2">
        <v>0.48194444444444445</v>
      </c>
      <c r="G7356" s="8" t="str">
        <f>TEXT(Hospital_Emergency_Room_Data[[#This Row],[Patient Admission Date]],"dddd")</f>
        <v>Tuesday</v>
      </c>
      <c r="H7356" t="s">
        <v>9208</v>
      </c>
      <c r="I7356">
        <v>47</v>
      </c>
      <c r="J7356" s="5" t="s">
        <v>9219</v>
      </c>
      <c r="K7356" t="s">
        <v>12</v>
      </c>
      <c r="L7356" t="s">
        <v>9281</v>
      </c>
      <c r="M7356" t="s">
        <v>9210</v>
      </c>
      <c r="O7356">
        <v>33</v>
      </c>
      <c r="P7356" t="s">
        <v>9225</v>
      </c>
      <c r="Q7356">
        <v>5</v>
      </c>
      <c r="R7356">
        <v>11</v>
      </c>
      <c r="S7356" t="s">
        <v>9255</v>
      </c>
      <c r="T7356" t="s">
        <v>9263</v>
      </c>
      <c r="U7356" t="s">
        <v>9300</v>
      </c>
      <c r="V7356" t="str" cm="1">
        <f t="array" ref="V7356">_xlfn.IFS(Hospital_Emergency_Room_Data[[#This Row],[Day]]&lt;=10,"Start(1-10)",Hospital_Emergency_Room_Data[[#This Row],[Day]]&lt;=20,"Middle(11-20)",Hospital_Emergency_Room_Data[[#This Row],[Day]]&gt;20,"End(21-30)")</f>
        <v>Start(1-10)</v>
      </c>
    </row>
    <row r="7357" spans="1:22">
      <c r="A7357">
        <v>318600594</v>
      </c>
      <c r="B7357" t="s">
        <v>7357</v>
      </c>
      <c r="C7357" s="1">
        <v>45404</v>
      </c>
      <c r="D7357" t="str">
        <f>TEXT(Hospital_Emergency_Room_Data[[#This Row],[Patient Admission Date]],"mmm")</f>
        <v>Apr</v>
      </c>
      <c r="E7357">
        <f>YEAR(Hospital_Emergency_Room_Data[[#This Row],[Patient Admission Date]])</f>
        <v>2024</v>
      </c>
      <c r="F7357" s="2">
        <v>0.25972222222222224</v>
      </c>
      <c r="G7357" s="8" t="str">
        <f>TEXT(Hospital_Emergency_Room_Data[[#This Row],[Patient Admission Date]],"dddd")</f>
        <v>Monday</v>
      </c>
      <c r="H7357" t="s">
        <v>9208</v>
      </c>
      <c r="I7357">
        <v>76</v>
      </c>
      <c r="J7357" s="5" t="s">
        <v>9222</v>
      </c>
      <c r="K7357" t="s">
        <v>12</v>
      </c>
      <c r="L7357" t="s">
        <v>9281</v>
      </c>
      <c r="M7357" t="s">
        <v>9210</v>
      </c>
      <c r="O7357">
        <v>33</v>
      </c>
      <c r="P7357" t="s">
        <v>9225</v>
      </c>
      <c r="Q7357">
        <v>22</v>
      </c>
      <c r="R7357">
        <v>6</v>
      </c>
      <c r="S7357" t="s">
        <v>9255</v>
      </c>
      <c r="T7357" t="s">
        <v>9264</v>
      </c>
      <c r="U7357" t="s">
        <v>9300</v>
      </c>
      <c r="V7357" t="str" cm="1">
        <f t="array" ref="V7357">_xlfn.IFS(Hospital_Emergency_Room_Data[[#This Row],[Day]]&lt;=10,"Start(1-10)",Hospital_Emergency_Room_Data[[#This Row],[Day]]&lt;=20,"Middle(11-20)",Hospital_Emergency_Room_Data[[#This Row],[Day]]&gt;20,"End(21-30)")</f>
        <v>End(21-30)</v>
      </c>
    </row>
    <row r="7358" spans="1:22">
      <c r="A7358">
        <v>496583057</v>
      </c>
      <c r="B7358" t="s">
        <v>7358</v>
      </c>
      <c r="C7358" s="1">
        <v>45389</v>
      </c>
      <c r="D7358" t="str">
        <f>TEXT(Hospital_Emergency_Room_Data[[#This Row],[Patient Admission Date]],"mmm")</f>
        <v>Apr</v>
      </c>
      <c r="E7358">
        <f>YEAR(Hospital_Emergency_Room_Data[[#This Row],[Patient Admission Date]])</f>
        <v>2024</v>
      </c>
      <c r="F7358" s="2">
        <v>0.97430555555555554</v>
      </c>
      <c r="G7358" s="8" t="str">
        <f>TEXT(Hospital_Emergency_Room_Data[[#This Row],[Patient Admission Date]],"dddd")</f>
        <v>Sunday</v>
      </c>
      <c r="H7358" t="s">
        <v>9208</v>
      </c>
      <c r="I7358">
        <v>34</v>
      </c>
      <c r="J7358" s="5" t="s">
        <v>9223</v>
      </c>
      <c r="K7358" t="s">
        <v>12</v>
      </c>
      <c r="L7358" t="s">
        <v>9281</v>
      </c>
      <c r="M7358" t="s">
        <v>9210</v>
      </c>
      <c r="O7358">
        <v>36</v>
      </c>
      <c r="P7358" t="s">
        <v>9225</v>
      </c>
      <c r="Q7358">
        <v>7</v>
      </c>
      <c r="R7358">
        <v>23</v>
      </c>
      <c r="S7358" t="s">
        <v>9256</v>
      </c>
      <c r="T7358" t="s">
        <v>9263</v>
      </c>
      <c r="U7358" t="s">
        <v>9300</v>
      </c>
      <c r="V7358" t="str" cm="1">
        <f t="array" ref="V7358">_xlfn.IFS(Hospital_Emergency_Room_Data[[#This Row],[Day]]&lt;=10,"Start(1-10)",Hospital_Emergency_Room_Data[[#This Row],[Day]]&lt;=20,"Middle(11-20)",Hospital_Emergency_Room_Data[[#This Row],[Day]]&gt;20,"End(21-30)")</f>
        <v>Start(1-10)</v>
      </c>
    </row>
    <row r="7359" spans="1:22">
      <c r="A7359">
        <v>314759545</v>
      </c>
      <c r="B7359" t="s">
        <v>7359</v>
      </c>
      <c r="C7359" s="1">
        <v>45447</v>
      </c>
      <c r="D7359" t="str">
        <f>TEXT(Hospital_Emergency_Room_Data[[#This Row],[Patient Admission Date]],"mmm")</f>
        <v>Jun</v>
      </c>
      <c r="E7359">
        <f>YEAR(Hospital_Emergency_Room_Data[[#This Row],[Patient Admission Date]])</f>
        <v>2024</v>
      </c>
      <c r="F7359" s="2">
        <v>0.2</v>
      </c>
      <c r="G7359" s="8" t="str">
        <f>TEXT(Hospital_Emergency_Room_Data[[#This Row],[Patient Admission Date]],"dddd")</f>
        <v>Tuesday</v>
      </c>
      <c r="H7359" t="s">
        <v>9208</v>
      </c>
      <c r="I7359">
        <v>72</v>
      </c>
      <c r="J7359" s="5" t="s">
        <v>9222</v>
      </c>
      <c r="K7359" t="s">
        <v>12</v>
      </c>
      <c r="L7359" t="s">
        <v>9281</v>
      </c>
      <c r="M7359" t="s">
        <v>9210</v>
      </c>
      <c r="O7359">
        <v>44</v>
      </c>
      <c r="P7359" t="s">
        <v>9225</v>
      </c>
      <c r="Q7359">
        <v>4</v>
      </c>
      <c r="R7359">
        <v>4</v>
      </c>
      <c r="S7359" t="s">
        <v>9258</v>
      </c>
      <c r="T7359" t="s">
        <v>9263</v>
      </c>
      <c r="U7359" t="s">
        <v>9300</v>
      </c>
      <c r="V7359" t="str" cm="1">
        <f t="array" ref="V7359">_xlfn.IFS(Hospital_Emergency_Room_Data[[#This Row],[Day]]&lt;=10,"Start(1-10)",Hospital_Emergency_Room_Data[[#This Row],[Day]]&lt;=20,"Middle(11-20)",Hospital_Emergency_Room_Data[[#This Row],[Day]]&gt;20,"End(21-30)")</f>
        <v>Start(1-10)</v>
      </c>
    </row>
    <row r="7360" spans="1:22">
      <c r="A7360">
        <v>652743737</v>
      </c>
      <c r="B7360" t="s">
        <v>7360</v>
      </c>
      <c r="C7360" s="1">
        <v>45435</v>
      </c>
      <c r="D7360" t="str">
        <f>TEXT(Hospital_Emergency_Room_Data[[#This Row],[Patient Admission Date]],"mmm")</f>
        <v>May</v>
      </c>
      <c r="E7360">
        <f>YEAR(Hospital_Emergency_Room_Data[[#This Row],[Patient Admission Date]])</f>
        <v>2024</v>
      </c>
      <c r="F7360" s="2">
        <v>0.29305555555555557</v>
      </c>
      <c r="G7360" s="8" t="str">
        <f>TEXT(Hospital_Emergency_Room_Data[[#This Row],[Patient Admission Date]],"dddd")</f>
        <v>Thursday</v>
      </c>
      <c r="H7360" t="s">
        <v>9208</v>
      </c>
      <c r="I7360">
        <v>38</v>
      </c>
      <c r="J7360" s="5" t="s">
        <v>9223</v>
      </c>
      <c r="K7360" t="s">
        <v>12</v>
      </c>
      <c r="L7360" t="s">
        <v>9281</v>
      </c>
      <c r="M7360" t="s">
        <v>9210</v>
      </c>
      <c r="O7360">
        <v>45</v>
      </c>
      <c r="P7360" t="s">
        <v>9225</v>
      </c>
      <c r="Q7360">
        <v>23</v>
      </c>
      <c r="R7360">
        <v>7</v>
      </c>
      <c r="S7360" t="s">
        <v>9255</v>
      </c>
      <c r="T7360" t="s">
        <v>9264</v>
      </c>
      <c r="U7360" t="s">
        <v>9300</v>
      </c>
      <c r="V7360" t="str" cm="1">
        <f t="array" ref="V7360">_xlfn.IFS(Hospital_Emergency_Room_Data[[#This Row],[Day]]&lt;=10,"Start(1-10)",Hospital_Emergency_Room_Data[[#This Row],[Day]]&lt;=20,"Middle(11-20)",Hospital_Emergency_Room_Data[[#This Row],[Day]]&gt;20,"End(21-30)")</f>
        <v>End(21-30)</v>
      </c>
    </row>
    <row r="7361" spans="1:22">
      <c r="A7361">
        <v>630549732</v>
      </c>
      <c r="B7361" t="s">
        <v>7361</v>
      </c>
      <c r="C7361" s="1">
        <v>45377</v>
      </c>
      <c r="D7361" t="str">
        <f>TEXT(Hospital_Emergency_Room_Data[[#This Row],[Patient Admission Date]],"mmm")</f>
        <v>Mar</v>
      </c>
      <c r="E7361">
        <f>YEAR(Hospital_Emergency_Room_Data[[#This Row],[Patient Admission Date]])</f>
        <v>2024</v>
      </c>
      <c r="F7361" s="2">
        <v>0.17152777777777778</v>
      </c>
      <c r="G7361" s="8" t="str">
        <f>TEXT(Hospital_Emergency_Room_Data[[#This Row],[Patient Admission Date]],"dddd")</f>
        <v>Tuesday</v>
      </c>
      <c r="H7361" t="s">
        <v>9208</v>
      </c>
      <c r="I7361">
        <v>31</v>
      </c>
      <c r="J7361" s="5" t="s">
        <v>9223</v>
      </c>
      <c r="K7361" t="s">
        <v>12</v>
      </c>
      <c r="L7361" t="s">
        <v>9281</v>
      </c>
      <c r="M7361" t="s">
        <v>9210</v>
      </c>
      <c r="O7361">
        <v>55</v>
      </c>
      <c r="P7361" t="s">
        <v>9225</v>
      </c>
      <c r="Q7361">
        <v>26</v>
      </c>
      <c r="R7361">
        <v>4</v>
      </c>
      <c r="S7361" t="s">
        <v>9258</v>
      </c>
      <c r="T7361" t="s">
        <v>9264</v>
      </c>
      <c r="U7361" t="s">
        <v>9283</v>
      </c>
      <c r="V7361" t="str" cm="1">
        <f t="array" ref="V7361">_xlfn.IFS(Hospital_Emergency_Room_Data[[#This Row],[Day]]&lt;=10,"Start(1-10)",Hospital_Emergency_Room_Data[[#This Row],[Day]]&lt;=20,"Middle(11-20)",Hospital_Emergency_Room_Data[[#This Row],[Day]]&gt;20,"End(21-30)")</f>
        <v>End(21-30)</v>
      </c>
    </row>
    <row r="7362" spans="1:22">
      <c r="A7362">
        <v>642510779</v>
      </c>
      <c r="B7362" t="s">
        <v>7362</v>
      </c>
      <c r="C7362" s="1">
        <v>45051</v>
      </c>
      <c r="D7362" t="str">
        <f>TEXT(Hospital_Emergency_Room_Data[[#This Row],[Patient Admission Date]],"mmm")</f>
        <v>May</v>
      </c>
      <c r="E7362">
        <f>YEAR(Hospital_Emergency_Room_Data[[#This Row],[Patient Admission Date]])</f>
        <v>2023</v>
      </c>
      <c r="F7362" s="2">
        <v>0.1736111111111111</v>
      </c>
      <c r="G7362" s="8" t="str">
        <f>TEXT(Hospital_Emergency_Room_Data[[#This Row],[Patient Admission Date]],"dddd")</f>
        <v>Friday</v>
      </c>
      <c r="H7362" t="s">
        <v>9208</v>
      </c>
      <c r="I7362">
        <v>37</v>
      </c>
      <c r="J7362" s="5" t="s">
        <v>9223</v>
      </c>
      <c r="K7362" t="s">
        <v>12</v>
      </c>
      <c r="L7362" t="s">
        <v>9281</v>
      </c>
      <c r="M7362" t="s">
        <v>9210</v>
      </c>
      <c r="O7362">
        <v>57</v>
      </c>
      <c r="P7362" t="s">
        <v>9225</v>
      </c>
      <c r="Q7362">
        <v>5</v>
      </c>
      <c r="R7362">
        <v>4</v>
      </c>
      <c r="S7362" t="s">
        <v>9258</v>
      </c>
      <c r="T7362" t="s">
        <v>9263</v>
      </c>
      <c r="U7362" t="s">
        <v>9283</v>
      </c>
      <c r="V7362" t="str" cm="1">
        <f t="array" ref="V7362">_xlfn.IFS(Hospital_Emergency_Room_Data[[#This Row],[Day]]&lt;=10,"Start(1-10)",Hospital_Emergency_Room_Data[[#This Row],[Day]]&lt;=20,"Middle(11-20)",Hospital_Emergency_Room_Data[[#This Row],[Day]]&gt;20,"End(21-30)")</f>
        <v>Start(1-10)</v>
      </c>
    </row>
    <row r="7363" spans="1:22">
      <c r="A7363">
        <v>402559647</v>
      </c>
      <c r="B7363" t="s">
        <v>7363</v>
      </c>
      <c r="C7363" s="1">
        <v>45079</v>
      </c>
      <c r="D7363" t="str">
        <f>TEXT(Hospital_Emergency_Room_Data[[#This Row],[Patient Admission Date]],"mmm")</f>
        <v>Jun</v>
      </c>
      <c r="E7363">
        <f>YEAR(Hospital_Emergency_Room_Data[[#This Row],[Patient Admission Date]])</f>
        <v>2023</v>
      </c>
      <c r="F7363" s="2">
        <v>8.6805555555555552E-2</v>
      </c>
      <c r="G7363" s="8" t="str">
        <f>TEXT(Hospital_Emergency_Room_Data[[#This Row],[Patient Admission Date]],"dddd")</f>
        <v>Friday</v>
      </c>
      <c r="H7363" t="s">
        <v>9208</v>
      </c>
      <c r="I7363">
        <v>42</v>
      </c>
      <c r="J7363" s="5" t="s">
        <v>9223</v>
      </c>
      <c r="K7363" t="s">
        <v>12</v>
      </c>
      <c r="L7363" t="s">
        <v>9281</v>
      </c>
      <c r="M7363" t="s">
        <v>9210</v>
      </c>
      <c r="O7363">
        <v>15</v>
      </c>
      <c r="P7363" t="s">
        <v>9226</v>
      </c>
      <c r="Q7363">
        <v>2</v>
      </c>
      <c r="R7363">
        <v>2</v>
      </c>
      <c r="S7363" t="s">
        <v>9258</v>
      </c>
      <c r="T7363" t="s">
        <v>9263</v>
      </c>
      <c r="U7363" t="s">
        <v>9282</v>
      </c>
      <c r="V7363" t="str" cm="1">
        <f t="array" ref="V7363">_xlfn.IFS(Hospital_Emergency_Room_Data[[#This Row],[Day]]&lt;=10,"Start(1-10)",Hospital_Emergency_Room_Data[[#This Row],[Day]]&lt;=20,"Middle(11-20)",Hospital_Emergency_Room_Data[[#This Row],[Day]]&gt;20,"End(21-30)")</f>
        <v>Start(1-10)</v>
      </c>
    </row>
    <row r="7364" spans="1:22">
      <c r="A7364">
        <v>678225531</v>
      </c>
      <c r="B7364" t="s">
        <v>7364</v>
      </c>
      <c r="C7364" s="1">
        <v>45381</v>
      </c>
      <c r="D7364" t="str">
        <f>TEXT(Hospital_Emergency_Room_Data[[#This Row],[Patient Admission Date]],"mmm")</f>
        <v>Mar</v>
      </c>
      <c r="E7364">
        <f>YEAR(Hospital_Emergency_Room_Data[[#This Row],[Patient Admission Date]])</f>
        <v>2024</v>
      </c>
      <c r="F7364" s="2">
        <v>0.75624999999999998</v>
      </c>
      <c r="G7364" s="8" t="str">
        <f>TEXT(Hospital_Emergency_Room_Data[[#This Row],[Patient Admission Date]],"dddd")</f>
        <v>Saturday</v>
      </c>
      <c r="H7364" t="s">
        <v>9208</v>
      </c>
      <c r="I7364">
        <v>27</v>
      </c>
      <c r="J7364" s="5" t="s">
        <v>9220</v>
      </c>
      <c r="K7364" t="s">
        <v>12</v>
      </c>
      <c r="L7364" t="s">
        <v>9281</v>
      </c>
      <c r="M7364" t="s">
        <v>9210</v>
      </c>
      <c r="O7364">
        <v>20</v>
      </c>
      <c r="P7364" t="s">
        <v>9226</v>
      </c>
      <c r="Q7364">
        <v>30</v>
      </c>
      <c r="R7364">
        <v>18</v>
      </c>
      <c r="S7364" t="s">
        <v>9256</v>
      </c>
      <c r="T7364" t="s">
        <v>9264</v>
      </c>
      <c r="U7364" t="s">
        <v>9282</v>
      </c>
      <c r="V7364" t="str" cm="1">
        <f t="array" ref="V7364">_xlfn.IFS(Hospital_Emergency_Room_Data[[#This Row],[Day]]&lt;=10,"Start(1-10)",Hospital_Emergency_Room_Data[[#This Row],[Day]]&lt;=20,"Middle(11-20)",Hospital_Emergency_Room_Data[[#This Row],[Day]]&gt;20,"End(21-30)")</f>
        <v>End(21-30)</v>
      </c>
    </row>
    <row r="7365" spans="1:22">
      <c r="A7365">
        <v>646424348</v>
      </c>
      <c r="B7365" t="s">
        <v>7365</v>
      </c>
      <c r="C7365" s="1">
        <v>45513</v>
      </c>
      <c r="D7365" t="str">
        <f>TEXT(Hospital_Emergency_Room_Data[[#This Row],[Patient Admission Date]],"mmm")</f>
        <v>Aug</v>
      </c>
      <c r="E7365">
        <f>YEAR(Hospital_Emergency_Room_Data[[#This Row],[Patient Admission Date]])</f>
        <v>2024</v>
      </c>
      <c r="F7365" s="2">
        <v>0.33888888888888891</v>
      </c>
      <c r="G7365" s="8" t="str">
        <f>TEXT(Hospital_Emergency_Room_Data[[#This Row],[Patient Admission Date]],"dddd")</f>
        <v>Friday</v>
      </c>
      <c r="H7365" t="s">
        <v>9208</v>
      </c>
      <c r="I7365">
        <v>74</v>
      </c>
      <c r="J7365" s="5" t="s">
        <v>9222</v>
      </c>
      <c r="K7365" t="s">
        <v>12</v>
      </c>
      <c r="L7365" t="s">
        <v>9281</v>
      </c>
      <c r="M7365" t="s">
        <v>9210</v>
      </c>
      <c r="O7365">
        <v>36</v>
      </c>
      <c r="P7365" t="s">
        <v>9225</v>
      </c>
      <c r="Q7365">
        <v>9</v>
      </c>
      <c r="R7365">
        <v>8</v>
      </c>
      <c r="S7365" t="s">
        <v>9255</v>
      </c>
      <c r="T7365" t="s">
        <v>9265</v>
      </c>
      <c r="U7365" t="s">
        <v>9300</v>
      </c>
      <c r="V7365" t="str" cm="1">
        <f t="array" ref="V7365">_xlfn.IFS(Hospital_Emergency_Room_Data[[#This Row],[Day]]&lt;=10,"Start(1-10)",Hospital_Emergency_Room_Data[[#This Row],[Day]]&lt;=20,"Middle(11-20)",Hospital_Emergency_Room_Data[[#This Row],[Day]]&gt;20,"End(21-30)")</f>
        <v>Start(1-10)</v>
      </c>
    </row>
    <row r="7366" spans="1:22">
      <c r="A7366">
        <v>738788619</v>
      </c>
      <c r="B7366" t="s">
        <v>7366</v>
      </c>
      <c r="C7366" s="1">
        <v>45234</v>
      </c>
      <c r="D7366" t="str">
        <f>TEXT(Hospital_Emergency_Room_Data[[#This Row],[Patient Admission Date]],"mmm")</f>
        <v>Nov</v>
      </c>
      <c r="E7366">
        <f>YEAR(Hospital_Emergency_Room_Data[[#This Row],[Patient Admission Date]])</f>
        <v>2023</v>
      </c>
      <c r="F7366" s="2">
        <v>0.62083333333333335</v>
      </c>
      <c r="G7366" s="8" t="str">
        <f>TEXT(Hospital_Emergency_Room_Data[[#This Row],[Patient Admission Date]],"dddd")</f>
        <v>Saturday</v>
      </c>
      <c r="H7366" t="s">
        <v>9208</v>
      </c>
      <c r="I7366">
        <v>76</v>
      </c>
      <c r="J7366" s="5" t="s">
        <v>9222</v>
      </c>
      <c r="K7366" t="s">
        <v>12</v>
      </c>
      <c r="L7366" t="s">
        <v>9281</v>
      </c>
      <c r="M7366" t="s">
        <v>9210</v>
      </c>
      <c r="O7366">
        <v>51</v>
      </c>
      <c r="P7366" t="s">
        <v>9225</v>
      </c>
      <c r="Q7366">
        <v>4</v>
      </c>
      <c r="R7366">
        <v>14</v>
      </c>
      <c r="S7366" t="s">
        <v>9257</v>
      </c>
      <c r="T7366" t="s">
        <v>9263</v>
      </c>
      <c r="U7366" t="s">
        <v>9283</v>
      </c>
      <c r="V7366" t="str" cm="1">
        <f t="array" ref="V7366">_xlfn.IFS(Hospital_Emergency_Room_Data[[#This Row],[Day]]&lt;=10,"Start(1-10)",Hospital_Emergency_Room_Data[[#This Row],[Day]]&lt;=20,"Middle(11-20)",Hospital_Emergency_Room_Data[[#This Row],[Day]]&gt;20,"End(21-30)")</f>
        <v>Start(1-10)</v>
      </c>
    </row>
    <row r="7367" spans="1:22">
      <c r="A7367">
        <v>591723831</v>
      </c>
      <c r="B7367" t="s">
        <v>7367</v>
      </c>
      <c r="C7367" s="1">
        <v>45055</v>
      </c>
      <c r="D7367" t="str">
        <f>TEXT(Hospital_Emergency_Room_Data[[#This Row],[Patient Admission Date]],"mmm")</f>
        <v>May</v>
      </c>
      <c r="E7367">
        <f>YEAR(Hospital_Emergency_Room_Data[[#This Row],[Patient Admission Date]])</f>
        <v>2023</v>
      </c>
      <c r="F7367" s="2">
        <v>0.83402777777777781</v>
      </c>
      <c r="G7367" s="8" t="str">
        <f>TEXT(Hospital_Emergency_Room_Data[[#This Row],[Patient Admission Date]],"dddd")</f>
        <v>Tuesday</v>
      </c>
      <c r="H7367" t="s">
        <v>9208</v>
      </c>
      <c r="I7367">
        <v>60</v>
      </c>
      <c r="J7367" s="5" t="s">
        <v>9217</v>
      </c>
      <c r="K7367" t="s">
        <v>12</v>
      </c>
      <c r="L7367" t="s">
        <v>9281</v>
      </c>
      <c r="M7367" t="s">
        <v>9210</v>
      </c>
      <c r="O7367">
        <v>11</v>
      </c>
      <c r="P7367" t="s">
        <v>9226</v>
      </c>
      <c r="Q7367">
        <v>9</v>
      </c>
      <c r="R7367">
        <v>20</v>
      </c>
      <c r="S7367" t="s">
        <v>9256</v>
      </c>
      <c r="T7367" t="s">
        <v>9265</v>
      </c>
      <c r="U7367" t="s">
        <v>9282</v>
      </c>
      <c r="V7367" t="str" cm="1">
        <f t="array" ref="V7367">_xlfn.IFS(Hospital_Emergency_Room_Data[[#This Row],[Day]]&lt;=10,"Start(1-10)",Hospital_Emergency_Room_Data[[#This Row],[Day]]&lt;=20,"Middle(11-20)",Hospital_Emergency_Room_Data[[#This Row],[Day]]&gt;20,"End(21-30)")</f>
        <v>Start(1-10)</v>
      </c>
    </row>
    <row r="7368" spans="1:22">
      <c r="A7368">
        <v>246103522</v>
      </c>
      <c r="B7368" t="s">
        <v>7368</v>
      </c>
      <c r="C7368" s="1">
        <v>45114</v>
      </c>
      <c r="D7368" t="str">
        <f>TEXT(Hospital_Emergency_Room_Data[[#This Row],[Patient Admission Date]],"mmm")</f>
        <v>Jul</v>
      </c>
      <c r="E7368">
        <f>YEAR(Hospital_Emergency_Room_Data[[#This Row],[Patient Admission Date]])</f>
        <v>2023</v>
      </c>
      <c r="F7368" s="2">
        <v>0.44861111111111113</v>
      </c>
      <c r="G7368" s="8" t="str">
        <f>TEXT(Hospital_Emergency_Room_Data[[#This Row],[Patient Admission Date]],"dddd")</f>
        <v>Friday</v>
      </c>
      <c r="H7368" t="s">
        <v>9208</v>
      </c>
      <c r="I7368">
        <v>78</v>
      </c>
      <c r="J7368" s="5" t="s">
        <v>9222</v>
      </c>
      <c r="K7368" t="s">
        <v>12</v>
      </c>
      <c r="L7368" t="s">
        <v>9281</v>
      </c>
      <c r="M7368" t="s">
        <v>9210</v>
      </c>
      <c r="O7368">
        <v>15</v>
      </c>
      <c r="P7368" t="s">
        <v>9226</v>
      </c>
      <c r="Q7368">
        <v>7</v>
      </c>
      <c r="R7368">
        <v>10</v>
      </c>
      <c r="S7368" t="s">
        <v>9255</v>
      </c>
      <c r="T7368" t="s">
        <v>9263</v>
      </c>
      <c r="U7368" t="s">
        <v>9282</v>
      </c>
      <c r="V7368" t="str" cm="1">
        <f t="array" ref="V7368">_xlfn.IFS(Hospital_Emergency_Room_Data[[#This Row],[Day]]&lt;=10,"Start(1-10)",Hospital_Emergency_Room_Data[[#This Row],[Day]]&lt;=20,"Middle(11-20)",Hospital_Emergency_Room_Data[[#This Row],[Day]]&gt;20,"End(21-30)")</f>
        <v>Start(1-10)</v>
      </c>
    </row>
    <row r="7369" spans="1:22">
      <c r="A7369">
        <v>627437803</v>
      </c>
      <c r="B7369" t="s">
        <v>7369</v>
      </c>
      <c r="C7369" s="1">
        <v>45589</v>
      </c>
      <c r="D7369" t="str">
        <f>TEXT(Hospital_Emergency_Room_Data[[#This Row],[Patient Admission Date]],"mmm")</f>
        <v>Oct</v>
      </c>
      <c r="E7369">
        <f>YEAR(Hospital_Emergency_Room_Data[[#This Row],[Patient Admission Date]])</f>
        <v>2024</v>
      </c>
      <c r="F7369" s="2">
        <v>6.1805555555555558E-2</v>
      </c>
      <c r="G7369" s="8" t="str">
        <f>TEXT(Hospital_Emergency_Room_Data[[#This Row],[Patient Admission Date]],"dddd")</f>
        <v>Thursday</v>
      </c>
      <c r="H7369" t="s">
        <v>9208</v>
      </c>
      <c r="I7369">
        <v>8</v>
      </c>
      <c r="J7369" s="5" t="s">
        <v>9221</v>
      </c>
      <c r="K7369" t="s">
        <v>12</v>
      </c>
      <c r="L7369" t="s">
        <v>9281</v>
      </c>
      <c r="M7369" t="s">
        <v>9210</v>
      </c>
      <c r="O7369">
        <v>16</v>
      </c>
      <c r="P7369" t="s">
        <v>9226</v>
      </c>
      <c r="Q7369">
        <v>24</v>
      </c>
      <c r="R7369">
        <v>1</v>
      </c>
      <c r="S7369" t="s">
        <v>9258</v>
      </c>
      <c r="T7369" t="s">
        <v>9264</v>
      </c>
      <c r="U7369" t="s">
        <v>9282</v>
      </c>
      <c r="V7369" t="str" cm="1">
        <f t="array" ref="V7369">_xlfn.IFS(Hospital_Emergency_Room_Data[[#This Row],[Day]]&lt;=10,"Start(1-10)",Hospital_Emergency_Room_Data[[#This Row],[Day]]&lt;=20,"Middle(11-20)",Hospital_Emergency_Room_Data[[#This Row],[Day]]&gt;20,"End(21-30)")</f>
        <v>End(21-30)</v>
      </c>
    </row>
    <row r="7370" spans="1:22">
      <c r="A7370">
        <v>878745520</v>
      </c>
      <c r="B7370" t="s">
        <v>7370</v>
      </c>
      <c r="C7370" s="1">
        <v>45127</v>
      </c>
      <c r="D7370" t="str">
        <f>TEXT(Hospital_Emergency_Room_Data[[#This Row],[Patient Admission Date]],"mmm")</f>
        <v>Jul</v>
      </c>
      <c r="E7370">
        <f>YEAR(Hospital_Emergency_Room_Data[[#This Row],[Patient Admission Date]])</f>
        <v>2023</v>
      </c>
      <c r="F7370" s="2">
        <v>0.38680555555555557</v>
      </c>
      <c r="G7370" s="8" t="str">
        <f>TEXT(Hospital_Emergency_Room_Data[[#This Row],[Patient Admission Date]],"dddd")</f>
        <v>Thursday</v>
      </c>
      <c r="H7370" t="s">
        <v>9208</v>
      </c>
      <c r="I7370">
        <v>19</v>
      </c>
      <c r="J7370" s="5" t="s">
        <v>9220</v>
      </c>
      <c r="K7370" t="s">
        <v>12</v>
      </c>
      <c r="L7370" t="s">
        <v>9281</v>
      </c>
      <c r="M7370" t="s">
        <v>9210</v>
      </c>
      <c r="O7370">
        <v>23</v>
      </c>
      <c r="P7370" t="s">
        <v>9226</v>
      </c>
      <c r="Q7370">
        <v>20</v>
      </c>
      <c r="R7370">
        <v>9</v>
      </c>
      <c r="S7370" t="s">
        <v>9255</v>
      </c>
      <c r="T7370" t="s">
        <v>9262</v>
      </c>
      <c r="U7370" t="s">
        <v>9282</v>
      </c>
      <c r="V7370" t="str" cm="1">
        <f t="array" ref="V7370">_xlfn.IFS(Hospital_Emergency_Room_Data[[#This Row],[Day]]&lt;=10,"Start(1-10)",Hospital_Emergency_Room_Data[[#This Row],[Day]]&lt;=20,"Middle(11-20)",Hospital_Emergency_Room_Data[[#This Row],[Day]]&gt;20,"End(21-30)")</f>
        <v>Middle(11-20)</v>
      </c>
    </row>
    <row r="7371" spans="1:22">
      <c r="A7371">
        <v>192669492</v>
      </c>
      <c r="B7371" t="s">
        <v>7371</v>
      </c>
      <c r="C7371" s="1">
        <v>45584</v>
      </c>
      <c r="D7371" t="str">
        <f>TEXT(Hospital_Emergency_Room_Data[[#This Row],[Patient Admission Date]],"mmm")</f>
        <v>Oct</v>
      </c>
      <c r="E7371">
        <f>YEAR(Hospital_Emergency_Room_Data[[#This Row],[Patient Admission Date]])</f>
        <v>2024</v>
      </c>
      <c r="F7371" s="2">
        <v>0.60624999999999996</v>
      </c>
      <c r="G7371" s="8" t="str">
        <f>TEXT(Hospital_Emergency_Room_Data[[#This Row],[Patient Admission Date]],"dddd")</f>
        <v>Saturday</v>
      </c>
      <c r="H7371" t="s">
        <v>9208</v>
      </c>
      <c r="I7371">
        <v>40</v>
      </c>
      <c r="J7371" s="5" t="s">
        <v>9223</v>
      </c>
      <c r="K7371" t="s">
        <v>12</v>
      </c>
      <c r="L7371" t="s">
        <v>9281</v>
      </c>
      <c r="M7371" t="s">
        <v>9210</v>
      </c>
      <c r="O7371">
        <v>29</v>
      </c>
      <c r="P7371" t="s">
        <v>9226</v>
      </c>
      <c r="Q7371">
        <v>19</v>
      </c>
      <c r="R7371">
        <v>14</v>
      </c>
      <c r="S7371" t="s">
        <v>9257</v>
      </c>
      <c r="T7371" t="s">
        <v>9262</v>
      </c>
      <c r="U7371" t="s">
        <v>9282</v>
      </c>
      <c r="V7371" t="str" cm="1">
        <f t="array" ref="V7371">_xlfn.IFS(Hospital_Emergency_Room_Data[[#This Row],[Day]]&lt;=10,"Start(1-10)",Hospital_Emergency_Room_Data[[#This Row],[Day]]&lt;=20,"Middle(11-20)",Hospital_Emergency_Room_Data[[#This Row],[Day]]&gt;20,"End(21-30)")</f>
        <v>Middle(11-20)</v>
      </c>
    </row>
    <row r="7372" spans="1:22">
      <c r="A7372">
        <v>589106890</v>
      </c>
      <c r="B7372" t="s">
        <v>7372</v>
      </c>
      <c r="C7372" s="1">
        <v>45256</v>
      </c>
      <c r="D7372" t="str">
        <f>TEXT(Hospital_Emergency_Room_Data[[#This Row],[Patient Admission Date]],"mmm")</f>
        <v>Nov</v>
      </c>
      <c r="E7372">
        <f>YEAR(Hospital_Emergency_Room_Data[[#This Row],[Patient Admission Date]])</f>
        <v>2023</v>
      </c>
      <c r="F7372" s="2">
        <v>0.66527777777777775</v>
      </c>
      <c r="G7372" s="8" t="str">
        <f>TEXT(Hospital_Emergency_Room_Data[[#This Row],[Patient Admission Date]],"dddd")</f>
        <v>Sunday</v>
      </c>
      <c r="H7372" t="s">
        <v>9208</v>
      </c>
      <c r="I7372">
        <v>30</v>
      </c>
      <c r="J7372" s="5" t="s">
        <v>9223</v>
      </c>
      <c r="K7372" t="s">
        <v>12</v>
      </c>
      <c r="L7372" t="s">
        <v>9281</v>
      </c>
      <c r="M7372" t="s">
        <v>9210</v>
      </c>
      <c r="O7372">
        <v>30</v>
      </c>
      <c r="P7372" t="s">
        <v>9225</v>
      </c>
      <c r="Q7372">
        <v>26</v>
      </c>
      <c r="R7372">
        <v>15</v>
      </c>
      <c r="S7372" t="s">
        <v>9257</v>
      </c>
      <c r="T7372" t="s">
        <v>9264</v>
      </c>
      <c r="U7372" t="s">
        <v>9282</v>
      </c>
      <c r="V7372" t="str" cm="1">
        <f t="array" ref="V7372">_xlfn.IFS(Hospital_Emergency_Room_Data[[#This Row],[Day]]&lt;=10,"Start(1-10)",Hospital_Emergency_Room_Data[[#This Row],[Day]]&lt;=20,"Middle(11-20)",Hospital_Emergency_Room_Data[[#This Row],[Day]]&gt;20,"End(21-30)")</f>
        <v>End(21-30)</v>
      </c>
    </row>
    <row r="7373" spans="1:22">
      <c r="A7373">
        <v>520906075</v>
      </c>
      <c r="B7373" t="s">
        <v>7373</v>
      </c>
      <c r="C7373" s="1">
        <v>45409</v>
      </c>
      <c r="D7373" t="str">
        <f>TEXT(Hospital_Emergency_Room_Data[[#This Row],[Patient Admission Date]],"mmm")</f>
        <v>Apr</v>
      </c>
      <c r="E7373">
        <f>YEAR(Hospital_Emergency_Room_Data[[#This Row],[Patient Admission Date]])</f>
        <v>2024</v>
      </c>
      <c r="F7373" s="2">
        <v>0.20208333333333334</v>
      </c>
      <c r="G7373" s="8" t="str">
        <f>TEXT(Hospital_Emergency_Room_Data[[#This Row],[Patient Admission Date]],"dddd")</f>
        <v>Saturday</v>
      </c>
      <c r="H7373" t="s">
        <v>9208</v>
      </c>
      <c r="I7373">
        <v>12</v>
      </c>
      <c r="J7373" s="5" t="s">
        <v>9221</v>
      </c>
      <c r="K7373" t="s">
        <v>12</v>
      </c>
      <c r="L7373" t="s">
        <v>9281</v>
      </c>
      <c r="M7373" t="s">
        <v>9210</v>
      </c>
      <c r="O7373">
        <v>43</v>
      </c>
      <c r="P7373" t="s">
        <v>9225</v>
      </c>
      <c r="Q7373">
        <v>27</v>
      </c>
      <c r="R7373">
        <v>4</v>
      </c>
      <c r="S7373" t="s">
        <v>9258</v>
      </c>
      <c r="T7373" t="s">
        <v>9264</v>
      </c>
      <c r="U7373" t="s">
        <v>9300</v>
      </c>
      <c r="V7373" t="str" cm="1">
        <f t="array" ref="V7373">_xlfn.IFS(Hospital_Emergency_Room_Data[[#This Row],[Day]]&lt;=10,"Start(1-10)",Hospital_Emergency_Room_Data[[#This Row],[Day]]&lt;=20,"Middle(11-20)",Hospital_Emergency_Room_Data[[#This Row],[Day]]&gt;20,"End(21-30)")</f>
        <v>End(21-30)</v>
      </c>
    </row>
    <row r="7374" spans="1:22">
      <c r="A7374">
        <v>460027369</v>
      </c>
      <c r="B7374" t="s">
        <v>7374</v>
      </c>
      <c r="C7374" s="1">
        <v>45339</v>
      </c>
      <c r="D7374" t="str">
        <f>TEXT(Hospital_Emergency_Room_Data[[#This Row],[Patient Admission Date]],"mmm")</f>
        <v>Feb</v>
      </c>
      <c r="E7374">
        <f>YEAR(Hospital_Emergency_Room_Data[[#This Row],[Patient Admission Date]])</f>
        <v>2024</v>
      </c>
      <c r="F7374" s="2">
        <v>0.24722222222222223</v>
      </c>
      <c r="G7374" s="8" t="str">
        <f>TEXT(Hospital_Emergency_Room_Data[[#This Row],[Patient Admission Date]],"dddd")</f>
        <v>Saturday</v>
      </c>
      <c r="H7374" t="s">
        <v>9208</v>
      </c>
      <c r="I7374">
        <v>35</v>
      </c>
      <c r="J7374" s="5" t="s">
        <v>9223</v>
      </c>
      <c r="K7374" t="s">
        <v>12</v>
      </c>
      <c r="L7374" t="s">
        <v>9281</v>
      </c>
      <c r="M7374" t="s">
        <v>9210</v>
      </c>
      <c r="O7374">
        <v>45</v>
      </c>
      <c r="P7374" t="s">
        <v>9225</v>
      </c>
      <c r="Q7374">
        <v>17</v>
      </c>
      <c r="R7374">
        <v>5</v>
      </c>
      <c r="S7374" t="s">
        <v>9258</v>
      </c>
      <c r="T7374" t="s">
        <v>9262</v>
      </c>
      <c r="U7374" t="s">
        <v>9300</v>
      </c>
      <c r="V7374" t="str" cm="1">
        <f t="array" ref="V7374">_xlfn.IFS(Hospital_Emergency_Room_Data[[#This Row],[Day]]&lt;=10,"Start(1-10)",Hospital_Emergency_Room_Data[[#This Row],[Day]]&lt;=20,"Middle(11-20)",Hospital_Emergency_Room_Data[[#This Row],[Day]]&gt;20,"End(21-30)")</f>
        <v>Middle(11-20)</v>
      </c>
    </row>
    <row r="7375" spans="1:22">
      <c r="A7375">
        <v>883951731</v>
      </c>
      <c r="B7375" t="s">
        <v>7375</v>
      </c>
      <c r="C7375" s="1">
        <v>45436</v>
      </c>
      <c r="D7375" t="str">
        <f>TEXT(Hospital_Emergency_Room_Data[[#This Row],[Patient Admission Date]],"mmm")</f>
        <v>May</v>
      </c>
      <c r="E7375">
        <f>YEAR(Hospital_Emergency_Room_Data[[#This Row],[Patient Admission Date]])</f>
        <v>2024</v>
      </c>
      <c r="F7375" s="2">
        <v>0.12430555555555556</v>
      </c>
      <c r="G7375" s="8" t="str">
        <f>TEXT(Hospital_Emergency_Room_Data[[#This Row],[Patient Admission Date]],"dddd")</f>
        <v>Friday</v>
      </c>
      <c r="H7375" t="s">
        <v>9208</v>
      </c>
      <c r="I7375">
        <v>32</v>
      </c>
      <c r="J7375" s="5" t="s">
        <v>9223</v>
      </c>
      <c r="K7375" t="s">
        <v>12</v>
      </c>
      <c r="L7375" t="s">
        <v>9281</v>
      </c>
      <c r="M7375" t="s">
        <v>9210</v>
      </c>
      <c r="O7375">
        <v>47</v>
      </c>
      <c r="P7375" t="s">
        <v>9225</v>
      </c>
      <c r="Q7375">
        <v>24</v>
      </c>
      <c r="R7375">
        <v>2</v>
      </c>
      <c r="S7375" t="s">
        <v>9258</v>
      </c>
      <c r="T7375" t="s">
        <v>9264</v>
      </c>
      <c r="U7375" t="s">
        <v>9283</v>
      </c>
      <c r="V7375" t="str" cm="1">
        <f t="array" ref="V7375">_xlfn.IFS(Hospital_Emergency_Room_Data[[#This Row],[Day]]&lt;=10,"Start(1-10)",Hospital_Emergency_Room_Data[[#This Row],[Day]]&lt;=20,"Middle(11-20)",Hospital_Emergency_Room_Data[[#This Row],[Day]]&gt;20,"End(21-30)")</f>
        <v>End(21-30)</v>
      </c>
    </row>
    <row r="7376" spans="1:22">
      <c r="A7376">
        <v>350487391</v>
      </c>
      <c r="B7376" t="s">
        <v>7376</v>
      </c>
      <c r="C7376" s="1">
        <v>45391</v>
      </c>
      <c r="D7376" t="str">
        <f>TEXT(Hospital_Emergency_Room_Data[[#This Row],[Patient Admission Date]],"mmm")</f>
        <v>Apr</v>
      </c>
      <c r="E7376">
        <f>YEAR(Hospital_Emergency_Room_Data[[#This Row],[Patient Admission Date]])</f>
        <v>2024</v>
      </c>
      <c r="F7376" s="2">
        <v>7.2916666666666671E-2</v>
      </c>
      <c r="G7376" s="8" t="str">
        <f>TEXT(Hospital_Emergency_Room_Data[[#This Row],[Patient Admission Date]],"dddd")</f>
        <v>Tuesday</v>
      </c>
      <c r="H7376" t="s">
        <v>9208</v>
      </c>
      <c r="I7376">
        <v>27</v>
      </c>
      <c r="J7376" s="5" t="s">
        <v>9220</v>
      </c>
      <c r="K7376" t="s">
        <v>12</v>
      </c>
      <c r="L7376" t="s">
        <v>9281</v>
      </c>
      <c r="M7376" t="s">
        <v>9210</v>
      </c>
      <c r="O7376">
        <v>58</v>
      </c>
      <c r="P7376" t="s">
        <v>9225</v>
      </c>
      <c r="Q7376">
        <v>9</v>
      </c>
      <c r="R7376">
        <v>1</v>
      </c>
      <c r="S7376" t="s">
        <v>9258</v>
      </c>
      <c r="T7376" t="s">
        <v>9265</v>
      </c>
      <c r="U7376" t="s">
        <v>9283</v>
      </c>
      <c r="V7376" t="str" cm="1">
        <f t="array" ref="V7376">_xlfn.IFS(Hospital_Emergency_Room_Data[[#This Row],[Day]]&lt;=10,"Start(1-10)",Hospital_Emergency_Room_Data[[#This Row],[Day]]&lt;=20,"Middle(11-20)",Hospital_Emergency_Room_Data[[#This Row],[Day]]&gt;20,"End(21-30)")</f>
        <v>Start(1-10)</v>
      </c>
    </row>
    <row r="7377" spans="1:22">
      <c r="A7377">
        <v>778970505</v>
      </c>
      <c r="B7377" t="s">
        <v>7377</v>
      </c>
      <c r="C7377" s="1">
        <v>45219</v>
      </c>
      <c r="D7377" t="str">
        <f>TEXT(Hospital_Emergency_Room_Data[[#This Row],[Patient Admission Date]],"mmm")</f>
        <v>Oct</v>
      </c>
      <c r="E7377">
        <f>YEAR(Hospital_Emergency_Room_Data[[#This Row],[Patient Admission Date]])</f>
        <v>2023</v>
      </c>
      <c r="F7377" s="2">
        <v>1.1111111111111112E-2</v>
      </c>
      <c r="G7377" s="8" t="str">
        <f>TEXT(Hospital_Emergency_Room_Data[[#This Row],[Patient Admission Date]],"dddd")</f>
        <v>Friday</v>
      </c>
      <c r="H7377" t="s">
        <v>9208</v>
      </c>
      <c r="I7377">
        <v>74</v>
      </c>
      <c r="J7377" s="5" t="s">
        <v>9222</v>
      </c>
      <c r="K7377" t="s">
        <v>12</v>
      </c>
      <c r="L7377" t="s">
        <v>9281</v>
      </c>
      <c r="M7377" t="s">
        <v>9210</v>
      </c>
      <c r="O7377">
        <v>13</v>
      </c>
      <c r="P7377" t="s">
        <v>9226</v>
      </c>
      <c r="Q7377">
        <v>20</v>
      </c>
      <c r="R7377">
        <v>0</v>
      </c>
      <c r="S7377" t="s">
        <v>9258</v>
      </c>
      <c r="T7377" t="s">
        <v>9262</v>
      </c>
      <c r="U7377" t="s">
        <v>9282</v>
      </c>
      <c r="V7377" t="str" cm="1">
        <f t="array" ref="V7377">_xlfn.IFS(Hospital_Emergency_Room_Data[[#This Row],[Day]]&lt;=10,"Start(1-10)",Hospital_Emergency_Room_Data[[#This Row],[Day]]&lt;=20,"Middle(11-20)",Hospital_Emergency_Room_Data[[#This Row],[Day]]&gt;20,"End(21-30)")</f>
        <v>Middle(11-20)</v>
      </c>
    </row>
    <row r="7378" spans="1:22">
      <c r="A7378">
        <v>127552720</v>
      </c>
      <c r="B7378" t="s">
        <v>7378</v>
      </c>
      <c r="C7378" s="1">
        <v>45280</v>
      </c>
      <c r="D7378" t="str">
        <f>TEXT(Hospital_Emergency_Room_Data[[#This Row],[Patient Admission Date]],"mmm")</f>
        <v>Dec</v>
      </c>
      <c r="E7378">
        <f>YEAR(Hospital_Emergency_Room_Data[[#This Row],[Patient Admission Date]])</f>
        <v>2023</v>
      </c>
      <c r="F7378" s="2">
        <v>0.31527777777777777</v>
      </c>
      <c r="G7378" s="8" t="str">
        <f>TEXT(Hospital_Emergency_Room_Data[[#This Row],[Patient Admission Date]],"dddd")</f>
        <v>Wednesday</v>
      </c>
      <c r="H7378" t="s">
        <v>9208</v>
      </c>
      <c r="I7378">
        <v>76</v>
      </c>
      <c r="J7378" s="5" t="s">
        <v>9222</v>
      </c>
      <c r="K7378" t="s">
        <v>12</v>
      </c>
      <c r="L7378" t="s">
        <v>9281</v>
      </c>
      <c r="M7378" t="s">
        <v>9210</v>
      </c>
      <c r="O7378">
        <v>14</v>
      </c>
      <c r="P7378" t="s">
        <v>9226</v>
      </c>
      <c r="Q7378">
        <v>20</v>
      </c>
      <c r="R7378">
        <v>7</v>
      </c>
      <c r="S7378" t="s">
        <v>9255</v>
      </c>
      <c r="T7378" t="s">
        <v>9262</v>
      </c>
      <c r="U7378" t="s">
        <v>9282</v>
      </c>
      <c r="V7378" t="str" cm="1">
        <f t="array" ref="V7378">_xlfn.IFS(Hospital_Emergency_Room_Data[[#This Row],[Day]]&lt;=10,"Start(1-10)",Hospital_Emergency_Room_Data[[#This Row],[Day]]&lt;=20,"Middle(11-20)",Hospital_Emergency_Room_Data[[#This Row],[Day]]&gt;20,"End(21-30)")</f>
        <v>Middle(11-20)</v>
      </c>
    </row>
    <row r="7379" spans="1:22">
      <c r="A7379">
        <v>569264982</v>
      </c>
      <c r="B7379" t="s">
        <v>7379</v>
      </c>
      <c r="C7379" s="1">
        <v>45364</v>
      </c>
      <c r="D7379" t="str">
        <f>TEXT(Hospital_Emergency_Room_Data[[#This Row],[Patient Admission Date]],"mmm")</f>
        <v>Mar</v>
      </c>
      <c r="E7379">
        <f>YEAR(Hospital_Emergency_Room_Data[[#This Row],[Patient Admission Date]])</f>
        <v>2024</v>
      </c>
      <c r="F7379" s="2">
        <v>0.91736111111111107</v>
      </c>
      <c r="G7379" s="8" t="str">
        <f>TEXT(Hospital_Emergency_Room_Data[[#This Row],[Patient Admission Date]],"dddd")</f>
        <v>Wednesday</v>
      </c>
      <c r="H7379" t="s">
        <v>9208</v>
      </c>
      <c r="I7379">
        <v>18</v>
      </c>
      <c r="J7379" s="5" t="s">
        <v>9220</v>
      </c>
      <c r="K7379" t="s">
        <v>12</v>
      </c>
      <c r="L7379" t="s">
        <v>9281</v>
      </c>
      <c r="M7379" t="s">
        <v>9210</v>
      </c>
      <c r="O7379">
        <v>26</v>
      </c>
      <c r="P7379" t="s">
        <v>9226</v>
      </c>
      <c r="Q7379">
        <v>13</v>
      </c>
      <c r="R7379">
        <v>22</v>
      </c>
      <c r="S7379" t="s">
        <v>9256</v>
      </c>
      <c r="T7379" t="s">
        <v>9265</v>
      </c>
      <c r="U7379" t="s">
        <v>9282</v>
      </c>
      <c r="V7379" t="str" cm="1">
        <f t="array" ref="V7379">_xlfn.IFS(Hospital_Emergency_Room_Data[[#This Row],[Day]]&lt;=10,"Start(1-10)",Hospital_Emergency_Room_Data[[#This Row],[Day]]&lt;=20,"Middle(11-20)",Hospital_Emergency_Room_Data[[#This Row],[Day]]&gt;20,"End(21-30)")</f>
        <v>Middle(11-20)</v>
      </c>
    </row>
    <row r="7380" spans="1:22">
      <c r="A7380">
        <v>750470673</v>
      </c>
      <c r="B7380" t="s">
        <v>7380</v>
      </c>
      <c r="C7380" s="1">
        <v>45322</v>
      </c>
      <c r="D7380" t="str">
        <f>TEXT(Hospital_Emergency_Room_Data[[#This Row],[Patient Admission Date]],"mmm")</f>
        <v>Jan</v>
      </c>
      <c r="E7380">
        <f>YEAR(Hospital_Emergency_Room_Data[[#This Row],[Patient Admission Date]])</f>
        <v>2024</v>
      </c>
      <c r="F7380" s="2">
        <v>0.71111111111111114</v>
      </c>
      <c r="G7380" s="8" t="str">
        <f>TEXT(Hospital_Emergency_Room_Data[[#This Row],[Patient Admission Date]],"dddd")</f>
        <v>Wednesday</v>
      </c>
      <c r="H7380" t="s">
        <v>9208</v>
      </c>
      <c r="I7380">
        <v>69</v>
      </c>
      <c r="J7380" s="5" t="s">
        <v>9217</v>
      </c>
      <c r="K7380" t="s">
        <v>12</v>
      </c>
      <c r="L7380" t="s">
        <v>9281</v>
      </c>
      <c r="M7380" t="s">
        <v>9210</v>
      </c>
      <c r="O7380">
        <v>29</v>
      </c>
      <c r="P7380" t="s">
        <v>9226</v>
      </c>
      <c r="Q7380">
        <v>31</v>
      </c>
      <c r="R7380">
        <v>17</v>
      </c>
      <c r="S7380" t="s">
        <v>9257</v>
      </c>
      <c r="T7380" t="s">
        <v>9264</v>
      </c>
      <c r="U7380" t="s">
        <v>9282</v>
      </c>
      <c r="V7380" t="str" cm="1">
        <f t="array" ref="V7380">_xlfn.IFS(Hospital_Emergency_Room_Data[[#This Row],[Day]]&lt;=10,"Start(1-10)",Hospital_Emergency_Room_Data[[#This Row],[Day]]&lt;=20,"Middle(11-20)",Hospital_Emergency_Room_Data[[#This Row],[Day]]&gt;20,"End(21-30)")</f>
        <v>End(21-30)</v>
      </c>
    </row>
    <row r="7381" spans="1:22">
      <c r="A7381">
        <v>425934522</v>
      </c>
      <c r="B7381" t="s">
        <v>7381</v>
      </c>
      <c r="C7381" s="1">
        <v>45053</v>
      </c>
      <c r="D7381" t="str">
        <f>TEXT(Hospital_Emergency_Room_Data[[#This Row],[Patient Admission Date]],"mmm")</f>
        <v>May</v>
      </c>
      <c r="E7381">
        <f>YEAR(Hospital_Emergency_Room_Data[[#This Row],[Patient Admission Date]])</f>
        <v>2023</v>
      </c>
      <c r="F7381" s="2">
        <v>0.73819444444444449</v>
      </c>
      <c r="G7381" s="8" t="str">
        <f>TEXT(Hospital_Emergency_Room_Data[[#This Row],[Patient Admission Date]],"dddd")</f>
        <v>Sunday</v>
      </c>
      <c r="H7381" t="s">
        <v>9208</v>
      </c>
      <c r="I7381">
        <v>29</v>
      </c>
      <c r="J7381" s="5" t="s">
        <v>9220</v>
      </c>
      <c r="K7381" t="s">
        <v>12</v>
      </c>
      <c r="L7381" t="s">
        <v>9281</v>
      </c>
      <c r="M7381" t="s">
        <v>9210</v>
      </c>
      <c r="O7381">
        <v>30</v>
      </c>
      <c r="P7381" t="s">
        <v>9225</v>
      </c>
      <c r="Q7381">
        <v>7</v>
      </c>
      <c r="R7381">
        <v>17</v>
      </c>
      <c r="S7381" t="s">
        <v>9257</v>
      </c>
      <c r="T7381" t="s">
        <v>9263</v>
      </c>
      <c r="U7381" t="s">
        <v>9282</v>
      </c>
      <c r="V7381" t="str" cm="1">
        <f t="array" ref="V7381">_xlfn.IFS(Hospital_Emergency_Room_Data[[#This Row],[Day]]&lt;=10,"Start(1-10)",Hospital_Emergency_Room_Data[[#This Row],[Day]]&lt;=20,"Middle(11-20)",Hospital_Emergency_Room_Data[[#This Row],[Day]]&gt;20,"End(21-30)")</f>
        <v>Start(1-10)</v>
      </c>
    </row>
    <row r="7382" spans="1:22">
      <c r="A7382">
        <v>706080956</v>
      </c>
      <c r="B7382" t="s">
        <v>7382</v>
      </c>
      <c r="C7382" s="1">
        <v>45429</v>
      </c>
      <c r="D7382" t="str">
        <f>TEXT(Hospital_Emergency_Room_Data[[#This Row],[Patient Admission Date]],"mmm")</f>
        <v>May</v>
      </c>
      <c r="E7382">
        <f>YEAR(Hospital_Emergency_Room_Data[[#This Row],[Patient Admission Date]])</f>
        <v>2024</v>
      </c>
      <c r="F7382" s="2">
        <v>0.26944444444444443</v>
      </c>
      <c r="G7382" s="8" t="str">
        <f>TEXT(Hospital_Emergency_Room_Data[[#This Row],[Patient Admission Date]],"dddd")</f>
        <v>Friday</v>
      </c>
      <c r="H7382" t="s">
        <v>9208</v>
      </c>
      <c r="I7382">
        <v>30</v>
      </c>
      <c r="J7382" s="5" t="s">
        <v>9223</v>
      </c>
      <c r="K7382" t="s">
        <v>12</v>
      </c>
      <c r="L7382" t="s">
        <v>9281</v>
      </c>
      <c r="M7382" t="s">
        <v>9210</v>
      </c>
      <c r="O7382">
        <v>33</v>
      </c>
      <c r="P7382" t="s">
        <v>9225</v>
      </c>
      <c r="Q7382">
        <v>17</v>
      </c>
      <c r="R7382">
        <v>6</v>
      </c>
      <c r="S7382" t="s">
        <v>9255</v>
      </c>
      <c r="T7382" t="s">
        <v>9262</v>
      </c>
      <c r="U7382" t="s">
        <v>9300</v>
      </c>
      <c r="V7382" t="str" cm="1">
        <f t="array" ref="V7382">_xlfn.IFS(Hospital_Emergency_Room_Data[[#This Row],[Day]]&lt;=10,"Start(1-10)",Hospital_Emergency_Room_Data[[#This Row],[Day]]&lt;=20,"Middle(11-20)",Hospital_Emergency_Room_Data[[#This Row],[Day]]&gt;20,"End(21-30)")</f>
        <v>Middle(11-20)</v>
      </c>
    </row>
    <row r="7383" spans="1:22">
      <c r="A7383">
        <v>505267359</v>
      </c>
      <c r="B7383" t="s">
        <v>7383</v>
      </c>
      <c r="C7383" s="1">
        <v>45590</v>
      </c>
      <c r="D7383" t="str">
        <f>TEXT(Hospital_Emergency_Room_Data[[#This Row],[Patient Admission Date]],"mmm")</f>
        <v>Oct</v>
      </c>
      <c r="E7383">
        <f>YEAR(Hospital_Emergency_Room_Data[[#This Row],[Patient Admission Date]])</f>
        <v>2024</v>
      </c>
      <c r="F7383" s="2">
        <v>0.12708333333333333</v>
      </c>
      <c r="G7383" s="8" t="str">
        <f>TEXT(Hospital_Emergency_Room_Data[[#This Row],[Patient Admission Date]],"dddd")</f>
        <v>Friday</v>
      </c>
      <c r="H7383" t="s">
        <v>9208</v>
      </c>
      <c r="I7383">
        <v>28</v>
      </c>
      <c r="J7383" s="5" t="s">
        <v>9220</v>
      </c>
      <c r="K7383" t="s">
        <v>12</v>
      </c>
      <c r="L7383" t="s">
        <v>9281</v>
      </c>
      <c r="M7383" t="s">
        <v>9210</v>
      </c>
      <c r="O7383">
        <v>34</v>
      </c>
      <c r="P7383" t="s">
        <v>9225</v>
      </c>
      <c r="Q7383">
        <v>25</v>
      </c>
      <c r="R7383">
        <v>3</v>
      </c>
      <c r="S7383" t="s">
        <v>9258</v>
      </c>
      <c r="T7383" t="s">
        <v>9264</v>
      </c>
      <c r="U7383" t="s">
        <v>9300</v>
      </c>
      <c r="V7383" t="str" cm="1">
        <f t="array" ref="V7383">_xlfn.IFS(Hospital_Emergency_Room_Data[[#This Row],[Day]]&lt;=10,"Start(1-10)",Hospital_Emergency_Room_Data[[#This Row],[Day]]&lt;=20,"Middle(11-20)",Hospital_Emergency_Room_Data[[#This Row],[Day]]&gt;20,"End(21-30)")</f>
        <v>End(21-30)</v>
      </c>
    </row>
    <row r="7384" spans="1:22">
      <c r="A7384">
        <v>131786758</v>
      </c>
      <c r="B7384" t="s">
        <v>7384</v>
      </c>
      <c r="C7384" s="1">
        <v>45450</v>
      </c>
      <c r="D7384" t="str">
        <f>TEXT(Hospital_Emergency_Room_Data[[#This Row],[Patient Admission Date]],"mmm")</f>
        <v>Jun</v>
      </c>
      <c r="E7384">
        <f>YEAR(Hospital_Emergency_Room_Data[[#This Row],[Patient Admission Date]])</f>
        <v>2024</v>
      </c>
      <c r="F7384" s="2">
        <v>0.61875000000000002</v>
      </c>
      <c r="G7384" s="8" t="str">
        <f>TEXT(Hospital_Emergency_Room_Data[[#This Row],[Patient Admission Date]],"dddd")</f>
        <v>Friday</v>
      </c>
      <c r="H7384" t="s">
        <v>9208</v>
      </c>
      <c r="I7384">
        <v>39</v>
      </c>
      <c r="J7384" s="5" t="s">
        <v>9223</v>
      </c>
      <c r="K7384" t="s">
        <v>12</v>
      </c>
      <c r="L7384" t="s">
        <v>9281</v>
      </c>
      <c r="M7384" t="s">
        <v>9210</v>
      </c>
      <c r="O7384">
        <v>36</v>
      </c>
      <c r="P7384" t="s">
        <v>9225</v>
      </c>
      <c r="Q7384">
        <v>7</v>
      </c>
      <c r="R7384">
        <v>14</v>
      </c>
      <c r="S7384" t="s">
        <v>9257</v>
      </c>
      <c r="T7384" t="s">
        <v>9263</v>
      </c>
      <c r="U7384" t="s">
        <v>9300</v>
      </c>
      <c r="V7384" t="str" cm="1">
        <f t="array" ref="V7384">_xlfn.IFS(Hospital_Emergency_Room_Data[[#This Row],[Day]]&lt;=10,"Start(1-10)",Hospital_Emergency_Room_Data[[#This Row],[Day]]&lt;=20,"Middle(11-20)",Hospital_Emergency_Room_Data[[#This Row],[Day]]&gt;20,"End(21-30)")</f>
        <v>Start(1-10)</v>
      </c>
    </row>
    <row r="7385" spans="1:22">
      <c r="A7385">
        <v>354842920</v>
      </c>
      <c r="B7385" t="s">
        <v>7385</v>
      </c>
      <c r="C7385" s="1">
        <v>45148</v>
      </c>
      <c r="D7385" t="str">
        <f>TEXT(Hospital_Emergency_Room_Data[[#This Row],[Patient Admission Date]],"mmm")</f>
        <v>Aug</v>
      </c>
      <c r="E7385">
        <f>YEAR(Hospital_Emergency_Room_Data[[#This Row],[Patient Admission Date]])</f>
        <v>2023</v>
      </c>
      <c r="F7385" s="2">
        <v>0.94027777777777777</v>
      </c>
      <c r="G7385" s="8" t="str">
        <f>TEXT(Hospital_Emergency_Room_Data[[#This Row],[Patient Admission Date]],"dddd")</f>
        <v>Thursday</v>
      </c>
      <c r="H7385" t="s">
        <v>9208</v>
      </c>
      <c r="I7385">
        <v>35</v>
      </c>
      <c r="J7385" s="5" t="s">
        <v>9223</v>
      </c>
      <c r="K7385" t="s">
        <v>12</v>
      </c>
      <c r="L7385" t="s">
        <v>9281</v>
      </c>
      <c r="M7385" t="s">
        <v>9210</v>
      </c>
      <c r="O7385">
        <v>43</v>
      </c>
      <c r="P7385" t="s">
        <v>9225</v>
      </c>
      <c r="Q7385">
        <v>10</v>
      </c>
      <c r="R7385">
        <v>22</v>
      </c>
      <c r="S7385" t="s">
        <v>9256</v>
      </c>
      <c r="T7385" t="s">
        <v>9265</v>
      </c>
      <c r="U7385" t="s">
        <v>9300</v>
      </c>
      <c r="V7385" t="str" cm="1">
        <f t="array" ref="V7385">_xlfn.IFS(Hospital_Emergency_Room_Data[[#This Row],[Day]]&lt;=10,"Start(1-10)",Hospital_Emergency_Room_Data[[#This Row],[Day]]&lt;=20,"Middle(11-20)",Hospital_Emergency_Room_Data[[#This Row],[Day]]&gt;20,"End(21-30)")</f>
        <v>Start(1-10)</v>
      </c>
    </row>
    <row r="7386" spans="1:22">
      <c r="A7386">
        <v>477127087</v>
      </c>
      <c r="B7386" t="s">
        <v>7386</v>
      </c>
      <c r="C7386" s="1">
        <v>45156</v>
      </c>
      <c r="D7386" t="str">
        <f>TEXT(Hospital_Emergency_Room_Data[[#This Row],[Patient Admission Date]],"mmm")</f>
        <v>Aug</v>
      </c>
      <c r="E7386">
        <f>YEAR(Hospital_Emergency_Room_Data[[#This Row],[Patient Admission Date]])</f>
        <v>2023</v>
      </c>
      <c r="F7386" s="2">
        <v>9.0277777777777769E-3</v>
      </c>
      <c r="G7386" s="8" t="str">
        <f>TEXT(Hospital_Emergency_Room_Data[[#This Row],[Patient Admission Date]],"dddd")</f>
        <v>Friday</v>
      </c>
      <c r="H7386" t="s">
        <v>9208</v>
      </c>
      <c r="I7386">
        <v>17</v>
      </c>
      <c r="J7386" s="5" t="s">
        <v>9220</v>
      </c>
      <c r="K7386" t="s">
        <v>12</v>
      </c>
      <c r="L7386" t="s">
        <v>9281</v>
      </c>
      <c r="M7386" t="s">
        <v>9210</v>
      </c>
      <c r="O7386">
        <v>45</v>
      </c>
      <c r="P7386" t="s">
        <v>9225</v>
      </c>
      <c r="Q7386">
        <v>18</v>
      </c>
      <c r="R7386">
        <v>0</v>
      </c>
      <c r="S7386" t="s">
        <v>9258</v>
      </c>
      <c r="T7386" t="s">
        <v>9262</v>
      </c>
      <c r="U7386" t="s">
        <v>9300</v>
      </c>
      <c r="V7386" t="str" cm="1">
        <f t="array" ref="V7386">_xlfn.IFS(Hospital_Emergency_Room_Data[[#This Row],[Day]]&lt;=10,"Start(1-10)",Hospital_Emergency_Room_Data[[#This Row],[Day]]&lt;=20,"Middle(11-20)",Hospital_Emergency_Room_Data[[#This Row],[Day]]&gt;20,"End(21-30)")</f>
        <v>Middle(11-20)</v>
      </c>
    </row>
    <row r="7387" spans="1:22">
      <c r="A7387">
        <v>841990123</v>
      </c>
      <c r="B7387" t="s">
        <v>7387</v>
      </c>
      <c r="C7387" s="1">
        <v>45477</v>
      </c>
      <c r="D7387" t="str">
        <f>TEXT(Hospital_Emergency_Room_Data[[#This Row],[Patient Admission Date]],"mmm")</f>
        <v>Jul</v>
      </c>
      <c r="E7387">
        <f>YEAR(Hospital_Emergency_Room_Data[[#This Row],[Patient Admission Date]])</f>
        <v>2024</v>
      </c>
      <c r="F7387" s="2">
        <v>0.17430555555555555</v>
      </c>
      <c r="G7387" s="8" t="str">
        <f>TEXT(Hospital_Emergency_Room_Data[[#This Row],[Patient Admission Date]],"dddd")</f>
        <v>Thursday</v>
      </c>
      <c r="H7387" t="s">
        <v>9208</v>
      </c>
      <c r="I7387">
        <v>17</v>
      </c>
      <c r="J7387" s="5" t="s">
        <v>9220</v>
      </c>
      <c r="K7387" t="s">
        <v>12</v>
      </c>
      <c r="L7387" t="s">
        <v>9281</v>
      </c>
      <c r="M7387" t="s">
        <v>9210</v>
      </c>
      <c r="O7387">
        <v>46</v>
      </c>
      <c r="P7387" t="s">
        <v>9225</v>
      </c>
      <c r="Q7387">
        <v>4</v>
      </c>
      <c r="R7387">
        <v>4</v>
      </c>
      <c r="S7387" t="s">
        <v>9258</v>
      </c>
      <c r="T7387" t="s">
        <v>9263</v>
      </c>
      <c r="U7387" t="s">
        <v>9283</v>
      </c>
      <c r="V7387" t="str" cm="1">
        <f t="array" ref="V7387">_xlfn.IFS(Hospital_Emergency_Room_Data[[#This Row],[Day]]&lt;=10,"Start(1-10)",Hospital_Emergency_Room_Data[[#This Row],[Day]]&lt;=20,"Middle(11-20)",Hospital_Emergency_Room_Data[[#This Row],[Day]]&gt;20,"End(21-30)")</f>
        <v>Start(1-10)</v>
      </c>
    </row>
    <row r="7388" spans="1:22">
      <c r="A7388">
        <v>160259103</v>
      </c>
      <c r="B7388" t="s">
        <v>7388</v>
      </c>
      <c r="C7388" s="1">
        <v>45100</v>
      </c>
      <c r="D7388" t="str">
        <f>TEXT(Hospital_Emergency_Room_Data[[#This Row],[Patient Admission Date]],"mmm")</f>
        <v>Jun</v>
      </c>
      <c r="E7388">
        <f>YEAR(Hospital_Emergency_Room_Data[[#This Row],[Patient Admission Date]])</f>
        <v>2023</v>
      </c>
      <c r="F7388" s="2">
        <v>0.79305555555555551</v>
      </c>
      <c r="G7388" s="8" t="str">
        <f>TEXT(Hospital_Emergency_Room_Data[[#This Row],[Patient Admission Date]],"dddd")</f>
        <v>Friday</v>
      </c>
      <c r="H7388" t="s">
        <v>9208</v>
      </c>
      <c r="I7388">
        <v>45</v>
      </c>
      <c r="J7388" s="5" t="s">
        <v>9219</v>
      </c>
      <c r="K7388" t="s">
        <v>12</v>
      </c>
      <c r="L7388" t="s">
        <v>9281</v>
      </c>
      <c r="M7388" t="s">
        <v>9210</v>
      </c>
      <c r="O7388">
        <v>46</v>
      </c>
      <c r="P7388" t="s">
        <v>9225</v>
      </c>
      <c r="Q7388">
        <v>23</v>
      </c>
      <c r="R7388">
        <v>19</v>
      </c>
      <c r="S7388" t="s">
        <v>9256</v>
      </c>
      <c r="T7388" t="s">
        <v>9264</v>
      </c>
      <c r="U7388" t="s">
        <v>9283</v>
      </c>
      <c r="V7388" t="str" cm="1">
        <f t="array" ref="V7388">_xlfn.IFS(Hospital_Emergency_Room_Data[[#This Row],[Day]]&lt;=10,"Start(1-10)",Hospital_Emergency_Room_Data[[#This Row],[Day]]&lt;=20,"Middle(11-20)",Hospital_Emergency_Room_Data[[#This Row],[Day]]&gt;20,"End(21-30)")</f>
        <v>End(21-30)</v>
      </c>
    </row>
    <row r="7389" spans="1:22">
      <c r="A7389">
        <v>554113057</v>
      </c>
      <c r="B7389" t="s">
        <v>7389</v>
      </c>
      <c r="C7389" s="1">
        <v>45204</v>
      </c>
      <c r="D7389" t="str">
        <f>TEXT(Hospital_Emergency_Room_Data[[#This Row],[Patient Admission Date]],"mmm")</f>
        <v>Oct</v>
      </c>
      <c r="E7389">
        <f>YEAR(Hospital_Emergency_Room_Data[[#This Row],[Patient Admission Date]])</f>
        <v>2023</v>
      </c>
      <c r="F7389" s="2">
        <v>0.60486111111111107</v>
      </c>
      <c r="G7389" s="8" t="str">
        <f>TEXT(Hospital_Emergency_Room_Data[[#This Row],[Patient Admission Date]],"dddd")</f>
        <v>Thursday</v>
      </c>
      <c r="H7389" t="s">
        <v>9208</v>
      </c>
      <c r="I7389">
        <v>45</v>
      </c>
      <c r="J7389" s="5" t="s">
        <v>9219</v>
      </c>
      <c r="K7389" t="s">
        <v>12</v>
      </c>
      <c r="L7389" t="s">
        <v>9281</v>
      </c>
      <c r="M7389" t="s">
        <v>9210</v>
      </c>
      <c r="O7389">
        <v>48</v>
      </c>
      <c r="P7389" t="s">
        <v>9225</v>
      </c>
      <c r="Q7389">
        <v>5</v>
      </c>
      <c r="R7389">
        <v>14</v>
      </c>
      <c r="S7389" t="s">
        <v>9257</v>
      </c>
      <c r="T7389" t="s">
        <v>9263</v>
      </c>
      <c r="U7389" t="s">
        <v>9283</v>
      </c>
      <c r="V7389" t="str" cm="1">
        <f t="array" ref="V7389">_xlfn.IFS(Hospital_Emergency_Room_Data[[#This Row],[Day]]&lt;=10,"Start(1-10)",Hospital_Emergency_Room_Data[[#This Row],[Day]]&lt;=20,"Middle(11-20)",Hospital_Emergency_Room_Data[[#This Row],[Day]]&gt;20,"End(21-30)")</f>
        <v>Start(1-10)</v>
      </c>
    </row>
    <row r="7390" spans="1:22">
      <c r="A7390">
        <v>888794244</v>
      </c>
      <c r="B7390" t="s">
        <v>7390</v>
      </c>
      <c r="C7390" s="1">
        <v>45369</v>
      </c>
      <c r="D7390" t="str">
        <f>TEXT(Hospital_Emergency_Room_Data[[#This Row],[Patient Admission Date]],"mmm")</f>
        <v>Mar</v>
      </c>
      <c r="E7390">
        <f>YEAR(Hospital_Emergency_Room_Data[[#This Row],[Patient Admission Date]])</f>
        <v>2024</v>
      </c>
      <c r="F7390" s="2">
        <v>0.47152777777777777</v>
      </c>
      <c r="G7390" s="8" t="str">
        <f>TEXT(Hospital_Emergency_Room_Data[[#This Row],[Patient Admission Date]],"dddd")</f>
        <v>Monday</v>
      </c>
      <c r="H7390" t="s">
        <v>9208</v>
      </c>
      <c r="I7390">
        <v>14</v>
      </c>
      <c r="J7390" s="5" t="s">
        <v>9221</v>
      </c>
      <c r="K7390" t="s">
        <v>12</v>
      </c>
      <c r="L7390" t="s">
        <v>9281</v>
      </c>
      <c r="M7390" t="s">
        <v>9210</v>
      </c>
      <c r="O7390">
        <v>53</v>
      </c>
      <c r="P7390" t="s">
        <v>9225</v>
      </c>
      <c r="Q7390">
        <v>18</v>
      </c>
      <c r="R7390">
        <v>11</v>
      </c>
      <c r="S7390" t="s">
        <v>9255</v>
      </c>
      <c r="T7390" t="s">
        <v>9262</v>
      </c>
      <c r="U7390" t="s">
        <v>9283</v>
      </c>
      <c r="V7390" t="str" cm="1">
        <f t="array" ref="V7390">_xlfn.IFS(Hospital_Emergency_Room_Data[[#This Row],[Day]]&lt;=10,"Start(1-10)",Hospital_Emergency_Room_Data[[#This Row],[Day]]&lt;=20,"Middle(11-20)",Hospital_Emergency_Room_Data[[#This Row],[Day]]&gt;20,"End(21-30)")</f>
        <v>Middle(11-20)</v>
      </c>
    </row>
    <row r="7391" spans="1:22">
      <c r="A7391">
        <v>711108773</v>
      </c>
      <c r="B7391" t="s">
        <v>7391</v>
      </c>
      <c r="C7391" s="1">
        <v>45418</v>
      </c>
      <c r="D7391" t="str">
        <f>TEXT(Hospital_Emergency_Room_Data[[#This Row],[Patient Admission Date]],"mmm")</f>
        <v>May</v>
      </c>
      <c r="E7391">
        <f>YEAR(Hospital_Emergency_Room_Data[[#This Row],[Patient Admission Date]])</f>
        <v>2024</v>
      </c>
      <c r="F7391" s="2">
        <v>0.95902777777777781</v>
      </c>
      <c r="G7391" s="8" t="str">
        <f>TEXT(Hospital_Emergency_Room_Data[[#This Row],[Patient Admission Date]],"dddd")</f>
        <v>Monday</v>
      </c>
      <c r="H7391" t="s">
        <v>9208</v>
      </c>
      <c r="I7391">
        <v>40</v>
      </c>
      <c r="J7391" s="5" t="s">
        <v>9223</v>
      </c>
      <c r="K7391" t="s">
        <v>12</v>
      </c>
      <c r="L7391" t="s">
        <v>9281</v>
      </c>
      <c r="M7391" t="s">
        <v>9210</v>
      </c>
      <c r="O7391">
        <v>54</v>
      </c>
      <c r="P7391" t="s">
        <v>9225</v>
      </c>
      <c r="Q7391">
        <v>6</v>
      </c>
      <c r="R7391">
        <v>23</v>
      </c>
      <c r="S7391" t="s">
        <v>9256</v>
      </c>
      <c r="T7391" t="s">
        <v>9263</v>
      </c>
      <c r="U7391" t="s">
        <v>9283</v>
      </c>
      <c r="V7391" t="str" cm="1">
        <f t="array" ref="V7391">_xlfn.IFS(Hospital_Emergency_Room_Data[[#This Row],[Day]]&lt;=10,"Start(1-10)",Hospital_Emergency_Room_Data[[#This Row],[Day]]&lt;=20,"Middle(11-20)",Hospital_Emergency_Room_Data[[#This Row],[Day]]&gt;20,"End(21-30)")</f>
        <v>Start(1-10)</v>
      </c>
    </row>
    <row r="7392" spans="1:22">
      <c r="A7392">
        <v>247517300</v>
      </c>
      <c r="B7392" t="s">
        <v>7392</v>
      </c>
      <c r="C7392" s="1">
        <v>45275</v>
      </c>
      <c r="D7392" t="str">
        <f>TEXT(Hospital_Emergency_Room_Data[[#This Row],[Patient Admission Date]],"mmm")</f>
        <v>Dec</v>
      </c>
      <c r="E7392">
        <f>YEAR(Hospital_Emergency_Room_Data[[#This Row],[Patient Admission Date]])</f>
        <v>2023</v>
      </c>
      <c r="F7392" s="2">
        <v>0.87638888888888888</v>
      </c>
      <c r="G7392" s="8" t="str">
        <f>TEXT(Hospital_Emergency_Room_Data[[#This Row],[Patient Admission Date]],"dddd")</f>
        <v>Friday</v>
      </c>
      <c r="H7392" t="s">
        <v>9208</v>
      </c>
      <c r="I7392">
        <v>9</v>
      </c>
      <c r="J7392" s="5" t="s">
        <v>9221</v>
      </c>
      <c r="K7392" t="s">
        <v>12</v>
      </c>
      <c r="L7392" t="s">
        <v>9281</v>
      </c>
      <c r="M7392" t="s">
        <v>9210</v>
      </c>
      <c r="O7392">
        <v>11</v>
      </c>
      <c r="P7392" t="s">
        <v>9226</v>
      </c>
      <c r="Q7392">
        <v>15</v>
      </c>
      <c r="R7392">
        <v>21</v>
      </c>
      <c r="S7392" t="s">
        <v>9256</v>
      </c>
      <c r="T7392" t="s">
        <v>9262</v>
      </c>
      <c r="U7392" t="s">
        <v>9282</v>
      </c>
      <c r="V7392" t="str" cm="1">
        <f t="array" ref="V7392">_xlfn.IFS(Hospital_Emergency_Room_Data[[#This Row],[Day]]&lt;=10,"Start(1-10)",Hospital_Emergency_Room_Data[[#This Row],[Day]]&lt;=20,"Middle(11-20)",Hospital_Emergency_Room_Data[[#This Row],[Day]]&gt;20,"End(21-30)")</f>
        <v>Middle(11-20)</v>
      </c>
    </row>
    <row r="7393" spans="1:22">
      <c r="A7393">
        <v>509752008</v>
      </c>
      <c r="B7393" t="s">
        <v>7393</v>
      </c>
      <c r="C7393" s="1">
        <v>45500</v>
      </c>
      <c r="D7393" t="str">
        <f>TEXT(Hospital_Emergency_Room_Data[[#This Row],[Patient Admission Date]],"mmm")</f>
        <v>Jul</v>
      </c>
      <c r="E7393">
        <f>YEAR(Hospital_Emergency_Room_Data[[#This Row],[Patient Admission Date]])</f>
        <v>2024</v>
      </c>
      <c r="F7393" s="2">
        <v>0.19791666666666666</v>
      </c>
      <c r="G7393" s="8" t="str">
        <f>TEXT(Hospital_Emergency_Room_Data[[#This Row],[Patient Admission Date]],"dddd")</f>
        <v>Saturday</v>
      </c>
      <c r="H7393" t="s">
        <v>9208</v>
      </c>
      <c r="I7393">
        <v>47</v>
      </c>
      <c r="J7393" s="5" t="s">
        <v>9219</v>
      </c>
      <c r="K7393" t="s">
        <v>12</v>
      </c>
      <c r="L7393" t="s">
        <v>9281</v>
      </c>
      <c r="M7393" t="s">
        <v>9210</v>
      </c>
      <c r="O7393">
        <v>20</v>
      </c>
      <c r="P7393" t="s">
        <v>9226</v>
      </c>
      <c r="Q7393">
        <v>27</v>
      </c>
      <c r="R7393">
        <v>4</v>
      </c>
      <c r="S7393" t="s">
        <v>9258</v>
      </c>
      <c r="T7393" t="s">
        <v>9264</v>
      </c>
      <c r="U7393" t="s">
        <v>9282</v>
      </c>
      <c r="V7393" t="str" cm="1">
        <f t="array" ref="V7393">_xlfn.IFS(Hospital_Emergency_Room_Data[[#This Row],[Day]]&lt;=10,"Start(1-10)",Hospital_Emergency_Room_Data[[#This Row],[Day]]&lt;=20,"Middle(11-20)",Hospital_Emergency_Room_Data[[#This Row],[Day]]&gt;20,"End(21-30)")</f>
        <v>End(21-30)</v>
      </c>
    </row>
    <row r="7394" spans="1:22">
      <c r="A7394">
        <v>449771658</v>
      </c>
      <c r="B7394" t="s">
        <v>7394</v>
      </c>
      <c r="C7394" s="1">
        <v>45028</v>
      </c>
      <c r="D7394" t="str">
        <f>TEXT(Hospital_Emergency_Room_Data[[#This Row],[Patient Admission Date]],"mmm")</f>
        <v>Apr</v>
      </c>
      <c r="E7394">
        <f>YEAR(Hospital_Emergency_Room_Data[[#This Row],[Patient Admission Date]])</f>
        <v>2023</v>
      </c>
      <c r="F7394" s="2">
        <v>0.4284722222222222</v>
      </c>
      <c r="G7394" s="8" t="str">
        <f>TEXT(Hospital_Emergency_Room_Data[[#This Row],[Patient Admission Date]],"dddd")</f>
        <v>Wednesday</v>
      </c>
      <c r="H7394" t="s">
        <v>9208</v>
      </c>
      <c r="I7394">
        <v>35</v>
      </c>
      <c r="J7394" s="5" t="s">
        <v>9223</v>
      </c>
      <c r="K7394" t="s">
        <v>12</v>
      </c>
      <c r="L7394" t="s">
        <v>9281</v>
      </c>
      <c r="M7394" t="s">
        <v>9210</v>
      </c>
      <c r="O7394">
        <v>24</v>
      </c>
      <c r="P7394" t="s">
        <v>9226</v>
      </c>
      <c r="Q7394">
        <v>12</v>
      </c>
      <c r="R7394">
        <v>10</v>
      </c>
      <c r="S7394" t="s">
        <v>9255</v>
      </c>
      <c r="T7394" t="s">
        <v>9265</v>
      </c>
      <c r="U7394" t="s">
        <v>9282</v>
      </c>
      <c r="V7394" t="str" cm="1">
        <f t="array" ref="V7394">_xlfn.IFS(Hospital_Emergency_Room_Data[[#This Row],[Day]]&lt;=10,"Start(1-10)",Hospital_Emergency_Room_Data[[#This Row],[Day]]&lt;=20,"Middle(11-20)",Hospital_Emergency_Room_Data[[#This Row],[Day]]&gt;20,"End(21-30)")</f>
        <v>Middle(11-20)</v>
      </c>
    </row>
    <row r="7395" spans="1:22">
      <c r="A7395">
        <v>709851189</v>
      </c>
      <c r="B7395" t="s">
        <v>7395</v>
      </c>
      <c r="C7395" s="1">
        <v>45393</v>
      </c>
      <c r="D7395" t="str">
        <f>TEXT(Hospital_Emergency_Room_Data[[#This Row],[Patient Admission Date]],"mmm")</f>
        <v>Apr</v>
      </c>
      <c r="E7395">
        <f>YEAR(Hospital_Emergency_Room_Data[[#This Row],[Patient Admission Date]])</f>
        <v>2024</v>
      </c>
      <c r="F7395" s="2">
        <v>0.28333333333333333</v>
      </c>
      <c r="G7395" s="8" t="str">
        <f>TEXT(Hospital_Emergency_Room_Data[[#This Row],[Patient Admission Date]],"dddd")</f>
        <v>Thursday</v>
      </c>
      <c r="H7395" t="s">
        <v>9208</v>
      </c>
      <c r="I7395">
        <v>11</v>
      </c>
      <c r="J7395" s="5" t="s">
        <v>9221</v>
      </c>
      <c r="K7395" t="s">
        <v>12</v>
      </c>
      <c r="L7395" t="s">
        <v>9281</v>
      </c>
      <c r="M7395" t="s">
        <v>9210</v>
      </c>
      <c r="O7395">
        <v>29</v>
      </c>
      <c r="P7395" t="s">
        <v>9226</v>
      </c>
      <c r="Q7395">
        <v>11</v>
      </c>
      <c r="R7395">
        <v>6</v>
      </c>
      <c r="S7395" t="s">
        <v>9255</v>
      </c>
      <c r="T7395" t="s">
        <v>9265</v>
      </c>
      <c r="U7395" t="s">
        <v>9282</v>
      </c>
      <c r="V7395" t="str" cm="1">
        <f t="array" ref="V7395">_xlfn.IFS(Hospital_Emergency_Room_Data[[#This Row],[Day]]&lt;=10,"Start(1-10)",Hospital_Emergency_Room_Data[[#This Row],[Day]]&lt;=20,"Middle(11-20)",Hospital_Emergency_Room_Data[[#This Row],[Day]]&gt;20,"End(21-30)")</f>
        <v>Middle(11-20)</v>
      </c>
    </row>
    <row r="7396" spans="1:22">
      <c r="A7396">
        <v>279387669</v>
      </c>
      <c r="B7396" t="s">
        <v>7396</v>
      </c>
      <c r="C7396" s="1">
        <v>45543</v>
      </c>
      <c r="D7396" t="str">
        <f>TEXT(Hospital_Emergency_Room_Data[[#This Row],[Patient Admission Date]],"mmm")</f>
        <v>Sep</v>
      </c>
      <c r="E7396">
        <f>YEAR(Hospital_Emergency_Room_Data[[#This Row],[Patient Admission Date]])</f>
        <v>2024</v>
      </c>
      <c r="F7396" s="2">
        <v>0.54652777777777772</v>
      </c>
      <c r="G7396" s="8" t="str">
        <f>TEXT(Hospital_Emergency_Room_Data[[#This Row],[Patient Admission Date]],"dddd")</f>
        <v>Sunday</v>
      </c>
      <c r="H7396" t="s">
        <v>9208</v>
      </c>
      <c r="I7396">
        <v>65</v>
      </c>
      <c r="J7396" s="5" t="s">
        <v>9217</v>
      </c>
      <c r="K7396" t="s">
        <v>12</v>
      </c>
      <c r="L7396" t="s">
        <v>9281</v>
      </c>
      <c r="M7396" t="s">
        <v>9210</v>
      </c>
      <c r="O7396">
        <v>44</v>
      </c>
      <c r="P7396" t="s">
        <v>9225</v>
      </c>
      <c r="Q7396">
        <v>8</v>
      </c>
      <c r="R7396">
        <v>13</v>
      </c>
      <c r="S7396" t="s">
        <v>9257</v>
      </c>
      <c r="T7396" t="s">
        <v>9265</v>
      </c>
      <c r="U7396" t="s">
        <v>9300</v>
      </c>
      <c r="V7396" t="str" cm="1">
        <f t="array" ref="V7396">_xlfn.IFS(Hospital_Emergency_Room_Data[[#This Row],[Day]]&lt;=10,"Start(1-10)",Hospital_Emergency_Room_Data[[#This Row],[Day]]&lt;=20,"Middle(11-20)",Hospital_Emergency_Room_Data[[#This Row],[Day]]&gt;20,"End(21-30)")</f>
        <v>Start(1-10)</v>
      </c>
    </row>
    <row r="7397" spans="1:22">
      <c r="A7397">
        <v>641182127</v>
      </c>
      <c r="B7397" t="s">
        <v>7397</v>
      </c>
      <c r="C7397" s="1">
        <v>45138</v>
      </c>
      <c r="D7397" t="str">
        <f>TEXT(Hospital_Emergency_Room_Data[[#This Row],[Patient Admission Date]],"mmm")</f>
        <v>Jul</v>
      </c>
      <c r="E7397">
        <f>YEAR(Hospital_Emergency_Room_Data[[#This Row],[Patient Admission Date]])</f>
        <v>2023</v>
      </c>
      <c r="F7397" s="2">
        <v>0.45347222222222222</v>
      </c>
      <c r="G7397" s="8" t="str">
        <f>TEXT(Hospital_Emergency_Room_Data[[#This Row],[Patient Admission Date]],"dddd")</f>
        <v>Monday</v>
      </c>
      <c r="H7397" t="s">
        <v>9208</v>
      </c>
      <c r="I7397">
        <v>71</v>
      </c>
      <c r="J7397" s="5" t="s">
        <v>9222</v>
      </c>
      <c r="K7397" t="s">
        <v>12</v>
      </c>
      <c r="L7397" t="s">
        <v>9281</v>
      </c>
      <c r="M7397" t="s">
        <v>9210</v>
      </c>
      <c r="O7397">
        <v>44</v>
      </c>
      <c r="P7397" t="s">
        <v>9225</v>
      </c>
      <c r="Q7397">
        <v>31</v>
      </c>
      <c r="R7397">
        <v>10</v>
      </c>
      <c r="S7397" t="s">
        <v>9255</v>
      </c>
      <c r="T7397" t="s">
        <v>9264</v>
      </c>
      <c r="U7397" t="s">
        <v>9300</v>
      </c>
      <c r="V7397" t="str" cm="1">
        <f t="array" ref="V7397">_xlfn.IFS(Hospital_Emergency_Room_Data[[#This Row],[Day]]&lt;=10,"Start(1-10)",Hospital_Emergency_Room_Data[[#This Row],[Day]]&lt;=20,"Middle(11-20)",Hospital_Emergency_Room_Data[[#This Row],[Day]]&gt;20,"End(21-30)")</f>
        <v>End(21-30)</v>
      </c>
    </row>
    <row r="7398" spans="1:22">
      <c r="A7398">
        <v>224727879</v>
      </c>
      <c r="B7398" t="s">
        <v>7398</v>
      </c>
      <c r="C7398" s="1">
        <v>45252</v>
      </c>
      <c r="D7398" t="str">
        <f>TEXT(Hospital_Emergency_Room_Data[[#This Row],[Patient Admission Date]],"mmm")</f>
        <v>Nov</v>
      </c>
      <c r="E7398">
        <f>YEAR(Hospital_Emergency_Room_Data[[#This Row],[Patient Admission Date]])</f>
        <v>2023</v>
      </c>
      <c r="F7398" s="2">
        <v>0.81111111111111112</v>
      </c>
      <c r="G7398" s="8" t="str">
        <f>TEXT(Hospital_Emergency_Room_Data[[#This Row],[Patient Admission Date]],"dddd")</f>
        <v>Wednesday</v>
      </c>
      <c r="H7398" t="s">
        <v>9208</v>
      </c>
      <c r="I7398">
        <v>39</v>
      </c>
      <c r="J7398" s="5" t="s">
        <v>9223</v>
      </c>
      <c r="K7398" t="s">
        <v>12</v>
      </c>
      <c r="L7398" t="s">
        <v>9281</v>
      </c>
      <c r="M7398" t="s">
        <v>9210</v>
      </c>
      <c r="O7398">
        <v>55</v>
      </c>
      <c r="P7398" t="s">
        <v>9225</v>
      </c>
      <c r="Q7398">
        <v>22</v>
      </c>
      <c r="R7398">
        <v>19</v>
      </c>
      <c r="S7398" t="s">
        <v>9256</v>
      </c>
      <c r="T7398" t="s">
        <v>9264</v>
      </c>
      <c r="U7398" t="s">
        <v>9283</v>
      </c>
      <c r="V7398" t="str" cm="1">
        <f t="array" ref="V7398">_xlfn.IFS(Hospital_Emergency_Room_Data[[#This Row],[Day]]&lt;=10,"Start(1-10)",Hospital_Emergency_Room_Data[[#This Row],[Day]]&lt;=20,"Middle(11-20)",Hospital_Emergency_Room_Data[[#This Row],[Day]]&gt;20,"End(21-30)")</f>
        <v>End(21-30)</v>
      </c>
    </row>
    <row r="7399" spans="1:22">
      <c r="A7399">
        <v>879870888</v>
      </c>
      <c r="B7399" t="s">
        <v>7399</v>
      </c>
      <c r="C7399" s="1">
        <v>45295</v>
      </c>
      <c r="D7399" t="str">
        <f>TEXT(Hospital_Emergency_Room_Data[[#This Row],[Patient Admission Date]],"mmm")</f>
        <v>Jan</v>
      </c>
      <c r="E7399">
        <f>YEAR(Hospital_Emergency_Room_Data[[#This Row],[Patient Admission Date]])</f>
        <v>2024</v>
      </c>
      <c r="F7399" s="2">
        <v>0.2361111111111111</v>
      </c>
      <c r="G7399" s="8" t="str">
        <f>TEXT(Hospital_Emergency_Room_Data[[#This Row],[Patient Admission Date]],"dddd")</f>
        <v>Thursday</v>
      </c>
      <c r="H7399" t="s">
        <v>9208</v>
      </c>
      <c r="I7399">
        <v>73</v>
      </c>
      <c r="J7399" s="5" t="s">
        <v>9222</v>
      </c>
      <c r="K7399" t="s">
        <v>12</v>
      </c>
      <c r="L7399" t="s">
        <v>9281</v>
      </c>
      <c r="M7399" t="s">
        <v>9210</v>
      </c>
      <c r="O7399">
        <v>60</v>
      </c>
      <c r="P7399" t="s">
        <v>9225</v>
      </c>
      <c r="Q7399">
        <v>4</v>
      </c>
      <c r="R7399">
        <v>5</v>
      </c>
      <c r="S7399" t="s">
        <v>9258</v>
      </c>
      <c r="T7399" t="s">
        <v>9263</v>
      </c>
      <c r="U7399" t="s">
        <v>9283</v>
      </c>
      <c r="V7399" t="str" cm="1">
        <f t="array" ref="V7399">_xlfn.IFS(Hospital_Emergency_Room_Data[[#This Row],[Day]]&lt;=10,"Start(1-10)",Hospital_Emergency_Room_Data[[#This Row],[Day]]&lt;=20,"Middle(11-20)",Hospital_Emergency_Room_Data[[#This Row],[Day]]&gt;20,"End(21-30)")</f>
        <v>Start(1-10)</v>
      </c>
    </row>
    <row r="7400" spans="1:22">
      <c r="A7400">
        <v>451992146</v>
      </c>
      <c r="B7400" t="s">
        <v>7400</v>
      </c>
      <c r="C7400" s="1">
        <v>45461</v>
      </c>
      <c r="D7400" t="str">
        <f>TEXT(Hospital_Emergency_Room_Data[[#This Row],[Patient Admission Date]],"mmm")</f>
        <v>Jun</v>
      </c>
      <c r="E7400">
        <f>YEAR(Hospital_Emergency_Room_Data[[#This Row],[Patient Admission Date]])</f>
        <v>2024</v>
      </c>
      <c r="F7400" s="2">
        <v>0.19791666666666666</v>
      </c>
      <c r="G7400" s="8" t="str">
        <f>TEXT(Hospital_Emergency_Room_Data[[#This Row],[Patient Admission Date]],"dddd")</f>
        <v>Tuesday</v>
      </c>
      <c r="H7400" t="s">
        <v>9208</v>
      </c>
      <c r="I7400">
        <v>12</v>
      </c>
      <c r="J7400" s="5" t="s">
        <v>9221</v>
      </c>
      <c r="K7400" t="s">
        <v>12</v>
      </c>
      <c r="L7400" t="s">
        <v>9281</v>
      </c>
      <c r="M7400" t="s">
        <v>9210</v>
      </c>
      <c r="O7400">
        <v>11</v>
      </c>
      <c r="P7400" t="s">
        <v>9226</v>
      </c>
      <c r="Q7400">
        <v>18</v>
      </c>
      <c r="R7400">
        <v>4</v>
      </c>
      <c r="S7400" t="s">
        <v>9258</v>
      </c>
      <c r="T7400" t="s">
        <v>9262</v>
      </c>
      <c r="U7400" t="s">
        <v>9282</v>
      </c>
      <c r="V7400" t="str" cm="1">
        <f t="array" ref="V7400">_xlfn.IFS(Hospital_Emergency_Room_Data[[#This Row],[Day]]&lt;=10,"Start(1-10)",Hospital_Emergency_Room_Data[[#This Row],[Day]]&lt;=20,"Middle(11-20)",Hospital_Emergency_Room_Data[[#This Row],[Day]]&gt;20,"End(21-30)")</f>
        <v>Middle(11-20)</v>
      </c>
    </row>
    <row r="7401" spans="1:22">
      <c r="A7401">
        <v>838746166</v>
      </c>
      <c r="B7401" t="s">
        <v>7401</v>
      </c>
      <c r="C7401" s="1">
        <v>45078</v>
      </c>
      <c r="D7401" t="str">
        <f>TEXT(Hospital_Emergency_Room_Data[[#This Row],[Patient Admission Date]],"mmm")</f>
        <v>Jun</v>
      </c>
      <c r="E7401">
        <f>YEAR(Hospital_Emergency_Room_Data[[#This Row],[Patient Admission Date]])</f>
        <v>2023</v>
      </c>
      <c r="F7401" s="2">
        <v>3.7499999999999999E-2</v>
      </c>
      <c r="G7401" s="8" t="str">
        <f>TEXT(Hospital_Emergency_Room_Data[[#This Row],[Patient Admission Date]],"dddd")</f>
        <v>Thursday</v>
      </c>
      <c r="H7401" t="s">
        <v>9208</v>
      </c>
      <c r="I7401">
        <v>39</v>
      </c>
      <c r="J7401" s="5" t="s">
        <v>9223</v>
      </c>
      <c r="K7401" t="s">
        <v>12</v>
      </c>
      <c r="L7401" t="s">
        <v>9281</v>
      </c>
      <c r="M7401" t="s">
        <v>9210</v>
      </c>
      <c r="O7401">
        <v>12</v>
      </c>
      <c r="P7401" t="s">
        <v>9226</v>
      </c>
      <c r="Q7401">
        <v>1</v>
      </c>
      <c r="R7401">
        <v>0</v>
      </c>
      <c r="S7401" t="s">
        <v>9258</v>
      </c>
      <c r="T7401" t="s">
        <v>9263</v>
      </c>
      <c r="U7401" t="s">
        <v>9282</v>
      </c>
      <c r="V7401" t="str" cm="1">
        <f t="array" ref="V7401">_xlfn.IFS(Hospital_Emergency_Room_Data[[#This Row],[Day]]&lt;=10,"Start(1-10)",Hospital_Emergency_Room_Data[[#This Row],[Day]]&lt;=20,"Middle(11-20)",Hospital_Emergency_Room_Data[[#This Row],[Day]]&gt;20,"End(21-30)")</f>
        <v>Start(1-10)</v>
      </c>
    </row>
    <row r="7402" spans="1:22">
      <c r="A7402">
        <v>661427515</v>
      </c>
      <c r="B7402" t="s">
        <v>7402</v>
      </c>
      <c r="C7402" s="1">
        <v>45380</v>
      </c>
      <c r="D7402" t="str">
        <f>TEXT(Hospital_Emergency_Room_Data[[#This Row],[Patient Admission Date]],"mmm")</f>
        <v>Mar</v>
      </c>
      <c r="E7402">
        <f>YEAR(Hospital_Emergency_Room_Data[[#This Row],[Patient Admission Date]])</f>
        <v>2024</v>
      </c>
      <c r="F7402" s="2">
        <v>7.9861111111111105E-2</v>
      </c>
      <c r="G7402" s="8" t="str">
        <f>TEXT(Hospital_Emergency_Room_Data[[#This Row],[Patient Admission Date]],"dddd")</f>
        <v>Friday</v>
      </c>
      <c r="H7402" t="s">
        <v>9208</v>
      </c>
      <c r="I7402">
        <v>69</v>
      </c>
      <c r="J7402" s="5" t="s">
        <v>9217</v>
      </c>
      <c r="K7402" t="s">
        <v>12</v>
      </c>
      <c r="L7402" t="s">
        <v>9281</v>
      </c>
      <c r="M7402" t="s">
        <v>9210</v>
      </c>
      <c r="O7402">
        <v>16</v>
      </c>
      <c r="P7402" t="s">
        <v>9226</v>
      </c>
      <c r="Q7402">
        <v>29</v>
      </c>
      <c r="R7402">
        <v>1</v>
      </c>
      <c r="S7402" t="s">
        <v>9258</v>
      </c>
      <c r="T7402" t="s">
        <v>9264</v>
      </c>
      <c r="U7402" t="s">
        <v>9282</v>
      </c>
      <c r="V7402" t="str" cm="1">
        <f t="array" ref="V7402">_xlfn.IFS(Hospital_Emergency_Room_Data[[#This Row],[Day]]&lt;=10,"Start(1-10)",Hospital_Emergency_Room_Data[[#This Row],[Day]]&lt;=20,"Middle(11-20)",Hospital_Emergency_Room_Data[[#This Row],[Day]]&gt;20,"End(21-30)")</f>
        <v>End(21-30)</v>
      </c>
    </row>
    <row r="7403" spans="1:22">
      <c r="A7403">
        <v>719400257</v>
      </c>
      <c r="B7403" t="s">
        <v>7403</v>
      </c>
      <c r="C7403" s="1">
        <v>45178</v>
      </c>
      <c r="D7403" t="str">
        <f>TEXT(Hospital_Emergency_Room_Data[[#This Row],[Patient Admission Date]],"mmm")</f>
        <v>Sep</v>
      </c>
      <c r="E7403">
        <f>YEAR(Hospital_Emergency_Room_Data[[#This Row],[Patient Admission Date]])</f>
        <v>2023</v>
      </c>
      <c r="F7403" s="2">
        <v>0.86736111111111114</v>
      </c>
      <c r="G7403" s="8" t="str">
        <f>TEXT(Hospital_Emergency_Room_Data[[#This Row],[Patient Admission Date]],"dddd")</f>
        <v>Saturday</v>
      </c>
      <c r="H7403" t="s">
        <v>9208</v>
      </c>
      <c r="I7403">
        <v>53</v>
      </c>
      <c r="J7403" s="5" t="s">
        <v>9219</v>
      </c>
      <c r="K7403" t="s">
        <v>12</v>
      </c>
      <c r="L7403" t="s">
        <v>9281</v>
      </c>
      <c r="M7403" t="s">
        <v>9210</v>
      </c>
      <c r="O7403">
        <v>36</v>
      </c>
      <c r="P7403" t="s">
        <v>9225</v>
      </c>
      <c r="Q7403">
        <v>9</v>
      </c>
      <c r="R7403">
        <v>20</v>
      </c>
      <c r="S7403" t="s">
        <v>9256</v>
      </c>
      <c r="T7403" t="s">
        <v>9265</v>
      </c>
      <c r="U7403" t="s">
        <v>9300</v>
      </c>
      <c r="V7403" t="str" cm="1">
        <f t="array" ref="V7403">_xlfn.IFS(Hospital_Emergency_Room_Data[[#This Row],[Day]]&lt;=10,"Start(1-10)",Hospital_Emergency_Room_Data[[#This Row],[Day]]&lt;=20,"Middle(11-20)",Hospital_Emergency_Room_Data[[#This Row],[Day]]&gt;20,"End(21-30)")</f>
        <v>Start(1-10)</v>
      </c>
    </row>
    <row r="7404" spans="1:22">
      <c r="A7404">
        <v>563641719</v>
      </c>
      <c r="B7404" t="s">
        <v>7404</v>
      </c>
      <c r="C7404" s="1">
        <v>45028</v>
      </c>
      <c r="D7404" t="str">
        <f>TEXT(Hospital_Emergency_Room_Data[[#This Row],[Patient Admission Date]],"mmm")</f>
        <v>Apr</v>
      </c>
      <c r="E7404">
        <f>YEAR(Hospital_Emergency_Room_Data[[#This Row],[Patient Admission Date]])</f>
        <v>2023</v>
      </c>
      <c r="F7404" s="2">
        <v>0.31736111111111109</v>
      </c>
      <c r="G7404" s="8" t="str">
        <f>TEXT(Hospital_Emergency_Room_Data[[#This Row],[Patient Admission Date]],"dddd")</f>
        <v>Wednesday</v>
      </c>
      <c r="H7404" t="s">
        <v>9208</v>
      </c>
      <c r="I7404">
        <v>64</v>
      </c>
      <c r="J7404" s="5" t="s">
        <v>9217</v>
      </c>
      <c r="K7404" t="s">
        <v>12</v>
      </c>
      <c r="L7404" t="s">
        <v>9281</v>
      </c>
      <c r="M7404" t="s">
        <v>9210</v>
      </c>
      <c r="O7404">
        <v>23</v>
      </c>
      <c r="P7404" t="s">
        <v>9226</v>
      </c>
      <c r="Q7404">
        <v>12</v>
      </c>
      <c r="R7404">
        <v>7</v>
      </c>
      <c r="S7404" t="s">
        <v>9255</v>
      </c>
      <c r="T7404" t="s">
        <v>9265</v>
      </c>
      <c r="U7404" t="s">
        <v>9282</v>
      </c>
      <c r="V7404" t="str" cm="1">
        <f t="array" ref="V7404">_xlfn.IFS(Hospital_Emergency_Room_Data[[#This Row],[Day]]&lt;=10,"Start(1-10)",Hospital_Emergency_Room_Data[[#This Row],[Day]]&lt;=20,"Middle(11-20)",Hospital_Emergency_Room_Data[[#This Row],[Day]]&gt;20,"End(21-30)")</f>
        <v>Middle(11-20)</v>
      </c>
    </row>
    <row r="7405" spans="1:22">
      <c r="A7405">
        <v>694096517</v>
      </c>
      <c r="B7405" t="s">
        <v>7405</v>
      </c>
      <c r="C7405" s="1">
        <v>45166</v>
      </c>
      <c r="D7405" t="str">
        <f>TEXT(Hospital_Emergency_Room_Data[[#This Row],[Patient Admission Date]],"mmm")</f>
        <v>Aug</v>
      </c>
      <c r="E7405">
        <f>YEAR(Hospital_Emergency_Room_Data[[#This Row],[Patient Admission Date]])</f>
        <v>2023</v>
      </c>
      <c r="F7405" s="2">
        <v>0.20555555555555555</v>
      </c>
      <c r="G7405" s="8" t="str">
        <f>TEXT(Hospital_Emergency_Room_Data[[#This Row],[Patient Admission Date]],"dddd")</f>
        <v>Monday</v>
      </c>
      <c r="H7405" t="s">
        <v>9208</v>
      </c>
      <c r="I7405">
        <v>4</v>
      </c>
      <c r="J7405" s="5" t="s">
        <v>9218</v>
      </c>
      <c r="K7405" t="s">
        <v>12</v>
      </c>
      <c r="L7405" t="s">
        <v>9281</v>
      </c>
      <c r="M7405" t="s">
        <v>9210</v>
      </c>
      <c r="O7405">
        <v>25</v>
      </c>
      <c r="P7405" t="s">
        <v>9226</v>
      </c>
      <c r="Q7405">
        <v>28</v>
      </c>
      <c r="R7405">
        <v>4</v>
      </c>
      <c r="S7405" t="s">
        <v>9258</v>
      </c>
      <c r="T7405" t="s">
        <v>9264</v>
      </c>
      <c r="U7405" t="s">
        <v>9282</v>
      </c>
      <c r="V7405" t="str" cm="1">
        <f t="array" ref="V7405">_xlfn.IFS(Hospital_Emergency_Room_Data[[#This Row],[Day]]&lt;=10,"Start(1-10)",Hospital_Emergency_Room_Data[[#This Row],[Day]]&lt;=20,"Middle(11-20)",Hospital_Emergency_Room_Data[[#This Row],[Day]]&gt;20,"End(21-30)")</f>
        <v>End(21-30)</v>
      </c>
    </row>
    <row r="7406" spans="1:22">
      <c r="A7406">
        <v>251492826</v>
      </c>
      <c r="B7406" t="s">
        <v>7406</v>
      </c>
      <c r="C7406" s="1">
        <v>45181</v>
      </c>
      <c r="D7406" t="str">
        <f>TEXT(Hospital_Emergency_Room_Data[[#This Row],[Patient Admission Date]],"mmm")</f>
        <v>Sep</v>
      </c>
      <c r="E7406">
        <f>YEAR(Hospital_Emergency_Room_Data[[#This Row],[Patient Admission Date]])</f>
        <v>2023</v>
      </c>
      <c r="F7406" s="2">
        <v>0.44374999999999998</v>
      </c>
      <c r="G7406" s="8" t="str">
        <f>TEXT(Hospital_Emergency_Room_Data[[#This Row],[Patient Admission Date]],"dddd")</f>
        <v>Tuesday</v>
      </c>
      <c r="H7406" t="s">
        <v>9208</v>
      </c>
      <c r="I7406">
        <v>14</v>
      </c>
      <c r="J7406" s="5" t="s">
        <v>9221</v>
      </c>
      <c r="K7406" t="s">
        <v>12</v>
      </c>
      <c r="L7406" t="s">
        <v>9281</v>
      </c>
      <c r="M7406" t="s">
        <v>9210</v>
      </c>
      <c r="O7406">
        <v>30</v>
      </c>
      <c r="P7406" t="s">
        <v>9225</v>
      </c>
      <c r="Q7406">
        <v>12</v>
      </c>
      <c r="R7406">
        <v>10</v>
      </c>
      <c r="S7406" t="s">
        <v>9255</v>
      </c>
      <c r="T7406" t="s">
        <v>9265</v>
      </c>
      <c r="U7406" t="s">
        <v>9282</v>
      </c>
      <c r="V7406" t="str" cm="1">
        <f t="array" ref="V7406">_xlfn.IFS(Hospital_Emergency_Room_Data[[#This Row],[Day]]&lt;=10,"Start(1-10)",Hospital_Emergency_Room_Data[[#This Row],[Day]]&lt;=20,"Middle(11-20)",Hospital_Emergency_Room_Data[[#This Row],[Day]]&gt;20,"End(21-30)")</f>
        <v>Middle(11-20)</v>
      </c>
    </row>
    <row r="7407" spans="1:22">
      <c r="A7407">
        <v>808018111</v>
      </c>
      <c r="B7407" t="s">
        <v>7407</v>
      </c>
      <c r="C7407" s="1">
        <v>45485</v>
      </c>
      <c r="D7407" t="str">
        <f>TEXT(Hospital_Emergency_Room_Data[[#This Row],[Patient Admission Date]],"mmm")</f>
        <v>Jul</v>
      </c>
      <c r="E7407">
        <f>YEAR(Hospital_Emergency_Room_Data[[#This Row],[Patient Admission Date]])</f>
        <v>2024</v>
      </c>
      <c r="F7407" s="2">
        <v>0.80763888888888891</v>
      </c>
      <c r="G7407" s="8" t="str">
        <f>TEXT(Hospital_Emergency_Room_Data[[#This Row],[Patient Admission Date]],"dddd")</f>
        <v>Friday</v>
      </c>
      <c r="H7407" t="s">
        <v>9208</v>
      </c>
      <c r="I7407">
        <v>14</v>
      </c>
      <c r="J7407" s="5" t="s">
        <v>9221</v>
      </c>
      <c r="K7407" t="s">
        <v>12</v>
      </c>
      <c r="L7407" t="s">
        <v>9281</v>
      </c>
      <c r="M7407" t="s">
        <v>9210</v>
      </c>
      <c r="O7407">
        <v>30</v>
      </c>
      <c r="P7407" t="s">
        <v>9225</v>
      </c>
      <c r="Q7407">
        <v>12</v>
      </c>
      <c r="R7407">
        <v>19</v>
      </c>
      <c r="S7407" t="s">
        <v>9256</v>
      </c>
      <c r="T7407" t="s">
        <v>9265</v>
      </c>
      <c r="U7407" t="s">
        <v>9282</v>
      </c>
      <c r="V7407" t="str" cm="1">
        <f t="array" ref="V7407">_xlfn.IFS(Hospital_Emergency_Room_Data[[#This Row],[Day]]&lt;=10,"Start(1-10)",Hospital_Emergency_Room_Data[[#This Row],[Day]]&lt;=20,"Middle(11-20)",Hospital_Emergency_Room_Data[[#This Row],[Day]]&gt;20,"End(21-30)")</f>
        <v>Middle(11-20)</v>
      </c>
    </row>
    <row r="7408" spans="1:22">
      <c r="A7408">
        <v>153710593</v>
      </c>
      <c r="B7408" t="s">
        <v>7408</v>
      </c>
      <c r="C7408" s="1">
        <v>45341</v>
      </c>
      <c r="D7408" t="str">
        <f>TEXT(Hospital_Emergency_Room_Data[[#This Row],[Patient Admission Date]],"mmm")</f>
        <v>Feb</v>
      </c>
      <c r="E7408">
        <f>YEAR(Hospital_Emergency_Room_Data[[#This Row],[Patient Admission Date]])</f>
        <v>2024</v>
      </c>
      <c r="F7408" s="2">
        <v>0.22083333333333333</v>
      </c>
      <c r="G7408" s="8" t="str">
        <f>TEXT(Hospital_Emergency_Room_Data[[#This Row],[Patient Admission Date]],"dddd")</f>
        <v>Monday</v>
      </c>
      <c r="H7408" t="s">
        <v>9208</v>
      </c>
      <c r="I7408">
        <v>14</v>
      </c>
      <c r="J7408" s="5" t="s">
        <v>9221</v>
      </c>
      <c r="K7408" t="s">
        <v>12</v>
      </c>
      <c r="L7408" t="s">
        <v>9281</v>
      </c>
      <c r="M7408" t="s">
        <v>9210</v>
      </c>
      <c r="O7408">
        <v>34</v>
      </c>
      <c r="P7408" t="s">
        <v>9225</v>
      </c>
      <c r="Q7408">
        <v>19</v>
      </c>
      <c r="R7408">
        <v>5</v>
      </c>
      <c r="S7408" t="s">
        <v>9258</v>
      </c>
      <c r="T7408" t="s">
        <v>9262</v>
      </c>
      <c r="U7408" t="s">
        <v>9300</v>
      </c>
      <c r="V7408" t="str" cm="1">
        <f t="array" ref="V7408">_xlfn.IFS(Hospital_Emergency_Room_Data[[#This Row],[Day]]&lt;=10,"Start(1-10)",Hospital_Emergency_Room_Data[[#This Row],[Day]]&lt;=20,"Middle(11-20)",Hospital_Emergency_Room_Data[[#This Row],[Day]]&gt;20,"End(21-30)")</f>
        <v>Middle(11-20)</v>
      </c>
    </row>
    <row r="7409" spans="1:22">
      <c r="A7409">
        <v>247250172</v>
      </c>
      <c r="B7409" t="s">
        <v>7409</v>
      </c>
      <c r="C7409" s="1">
        <v>45147</v>
      </c>
      <c r="D7409" t="str">
        <f>TEXT(Hospital_Emergency_Room_Data[[#This Row],[Patient Admission Date]],"mmm")</f>
        <v>Aug</v>
      </c>
      <c r="E7409">
        <f>YEAR(Hospital_Emergency_Room_Data[[#This Row],[Patient Admission Date]])</f>
        <v>2023</v>
      </c>
      <c r="F7409" s="2">
        <v>1.5277777777777777E-2</v>
      </c>
      <c r="G7409" s="8" t="str">
        <f>TEXT(Hospital_Emergency_Room_Data[[#This Row],[Patient Admission Date]],"dddd")</f>
        <v>Wednesday</v>
      </c>
      <c r="H7409" t="s">
        <v>9208</v>
      </c>
      <c r="I7409">
        <v>5</v>
      </c>
      <c r="J7409" s="5" t="s">
        <v>9221</v>
      </c>
      <c r="K7409" t="s">
        <v>12</v>
      </c>
      <c r="L7409" t="s">
        <v>9281</v>
      </c>
      <c r="M7409" t="s">
        <v>9210</v>
      </c>
      <c r="O7409">
        <v>36</v>
      </c>
      <c r="P7409" t="s">
        <v>9225</v>
      </c>
      <c r="Q7409">
        <v>9</v>
      </c>
      <c r="R7409">
        <v>0</v>
      </c>
      <c r="S7409" t="s">
        <v>9258</v>
      </c>
      <c r="T7409" t="s">
        <v>9265</v>
      </c>
      <c r="U7409" t="s">
        <v>9300</v>
      </c>
      <c r="V7409" t="str" cm="1">
        <f t="array" ref="V7409">_xlfn.IFS(Hospital_Emergency_Room_Data[[#This Row],[Day]]&lt;=10,"Start(1-10)",Hospital_Emergency_Room_Data[[#This Row],[Day]]&lt;=20,"Middle(11-20)",Hospital_Emergency_Room_Data[[#This Row],[Day]]&gt;20,"End(21-30)")</f>
        <v>Start(1-10)</v>
      </c>
    </row>
    <row r="7410" spans="1:22">
      <c r="A7410">
        <v>897418734</v>
      </c>
      <c r="B7410" t="s">
        <v>7410</v>
      </c>
      <c r="C7410" s="1">
        <v>45574</v>
      </c>
      <c r="D7410" t="str">
        <f>TEXT(Hospital_Emergency_Room_Data[[#This Row],[Patient Admission Date]],"mmm")</f>
        <v>Oct</v>
      </c>
      <c r="E7410">
        <f>YEAR(Hospital_Emergency_Room_Data[[#This Row],[Patient Admission Date]])</f>
        <v>2024</v>
      </c>
      <c r="F7410" s="2">
        <v>0.59444444444444444</v>
      </c>
      <c r="G7410" s="8" t="str">
        <f>TEXT(Hospital_Emergency_Room_Data[[#This Row],[Patient Admission Date]],"dddd")</f>
        <v>Wednesday</v>
      </c>
      <c r="H7410" t="s">
        <v>9208</v>
      </c>
      <c r="I7410">
        <v>22</v>
      </c>
      <c r="J7410" s="5" t="s">
        <v>9220</v>
      </c>
      <c r="K7410" t="s">
        <v>12</v>
      </c>
      <c r="L7410" t="s">
        <v>9281</v>
      </c>
      <c r="M7410" t="s">
        <v>9210</v>
      </c>
      <c r="O7410">
        <v>37</v>
      </c>
      <c r="P7410" t="s">
        <v>9225</v>
      </c>
      <c r="Q7410">
        <v>9</v>
      </c>
      <c r="R7410">
        <v>14</v>
      </c>
      <c r="S7410" t="s">
        <v>9257</v>
      </c>
      <c r="T7410" t="s">
        <v>9265</v>
      </c>
      <c r="U7410" t="s">
        <v>9300</v>
      </c>
      <c r="V7410" t="str" cm="1">
        <f t="array" ref="V7410">_xlfn.IFS(Hospital_Emergency_Room_Data[[#This Row],[Day]]&lt;=10,"Start(1-10)",Hospital_Emergency_Room_Data[[#This Row],[Day]]&lt;=20,"Middle(11-20)",Hospital_Emergency_Room_Data[[#This Row],[Day]]&gt;20,"End(21-30)")</f>
        <v>Start(1-10)</v>
      </c>
    </row>
    <row r="7411" spans="1:22">
      <c r="A7411">
        <v>655604323</v>
      </c>
      <c r="B7411" t="s">
        <v>7411</v>
      </c>
      <c r="C7411" s="1">
        <v>45136</v>
      </c>
      <c r="D7411" t="str">
        <f>TEXT(Hospital_Emergency_Room_Data[[#This Row],[Patient Admission Date]],"mmm")</f>
        <v>Jul</v>
      </c>
      <c r="E7411">
        <f>YEAR(Hospital_Emergency_Room_Data[[#This Row],[Patient Admission Date]])</f>
        <v>2023</v>
      </c>
      <c r="F7411" s="2">
        <v>0.84375</v>
      </c>
      <c r="G7411" s="8" t="str">
        <f>TEXT(Hospital_Emergency_Room_Data[[#This Row],[Patient Admission Date]],"dddd")</f>
        <v>Saturday</v>
      </c>
      <c r="H7411" t="s">
        <v>9208</v>
      </c>
      <c r="I7411">
        <v>25</v>
      </c>
      <c r="J7411" s="5" t="s">
        <v>9220</v>
      </c>
      <c r="K7411" t="s">
        <v>12</v>
      </c>
      <c r="L7411" t="s">
        <v>9281</v>
      </c>
      <c r="M7411" t="s">
        <v>9210</v>
      </c>
      <c r="O7411">
        <v>47</v>
      </c>
      <c r="P7411" t="s">
        <v>9225</v>
      </c>
      <c r="Q7411">
        <v>29</v>
      </c>
      <c r="R7411">
        <v>20</v>
      </c>
      <c r="S7411" t="s">
        <v>9256</v>
      </c>
      <c r="T7411" t="s">
        <v>9264</v>
      </c>
      <c r="U7411" t="s">
        <v>9283</v>
      </c>
      <c r="V7411" t="str" cm="1">
        <f t="array" ref="V7411">_xlfn.IFS(Hospital_Emergency_Room_Data[[#This Row],[Day]]&lt;=10,"Start(1-10)",Hospital_Emergency_Room_Data[[#This Row],[Day]]&lt;=20,"Middle(11-20)",Hospital_Emergency_Room_Data[[#This Row],[Day]]&gt;20,"End(21-30)")</f>
        <v>End(21-30)</v>
      </c>
    </row>
    <row r="7412" spans="1:22">
      <c r="A7412">
        <v>497702885</v>
      </c>
      <c r="B7412" t="s">
        <v>7412</v>
      </c>
      <c r="C7412" s="1">
        <v>45108</v>
      </c>
      <c r="D7412" t="str">
        <f>TEXT(Hospital_Emergency_Room_Data[[#This Row],[Patient Admission Date]],"mmm")</f>
        <v>Jul</v>
      </c>
      <c r="E7412">
        <f>YEAR(Hospital_Emergency_Room_Data[[#This Row],[Patient Admission Date]])</f>
        <v>2023</v>
      </c>
      <c r="F7412" s="2">
        <v>0.9145833333333333</v>
      </c>
      <c r="G7412" s="8" t="str">
        <f>TEXT(Hospital_Emergency_Room_Data[[#This Row],[Patient Admission Date]],"dddd")</f>
        <v>Saturday</v>
      </c>
      <c r="H7412" t="s">
        <v>9208</v>
      </c>
      <c r="I7412">
        <v>31</v>
      </c>
      <c r="J7412" s="5" t="s">
        <v>9223</v>
      </c>
      <c r="K7412" t="s">
        <v>12</v>
      </c>
      <c r="L7412" t="s">
        <v>9281</v>
      </c>
      <c r="M7412" t="s">
        <v>9210</v>
      </c>
      <c r="O7412">
        <v>47</v>
      </c>
      <c r="P7412" t="s">
        <v>9225</v>
      </c>
      <c r="Q7412">
        <v>1</v>
      </c>
      <c r="R7412">
        <v>21</v>
      </c>
      <c r="S7412" t="s">
        <v>9256</v>
      </c>
      <c r="T7412" t="s">
        <v>9263</v>
      </c>
      <c r="U7412" t="s">
        <v>9283</v>
      </c>
      <c r="V7412" t="str" cm="1">
        <f t="array" ref="V7412">_xlfn.IFS(Hospital_Emergency_Room_Data[[#This Row],[Day]]&lt;=10,"Start(1-10)",Hospital_Emergency_Room_Data[[#This Row],[Day]]&lt;=20,"Middle(11-20)",Hospital_Emergency_Room_Data[[#This Row],[Day]]&gt;20,"End(21-30)")</f>
        <v>Start(1-10)</v>
      </c>
    </row>
    <row r="7413" spans="1:22">
      <c r="A7413">
        <v>218423462</v>
      </c>
      <c r="B7413" t="s">
        <v>7413</v>
      </c>
      <c r="C7413" s="1">
        <v>45424</v>
      </c>
      <c r="D7413" t="str">
        <f>TEXT(Hospital_Emergency_Room_Data[[#This Row],[Patient Admission Date]],"mmm")</f>
        <v>May</v>
      </c>
      <c r="E7413">
        <f>YEAR(Hospital_Emergency_Room_Data[[#This Row],[Patient Admission Date]])</f>
        <v>2024</v>
      </c>
      <c r="F7413" s="2">
        <v>0.43263888888888891</v>
      </c>
      <c r="G7413" s="8" t="str">
        <f>TEXT(Hospital_Emergency_Room_Data[[#This Row],[Patient Admission Date]],"dddd")</f>
        <v>Sunday</v>
      </c>
      <c r="H7413" t="s">
        <v>9208</v>
      </c>
      <c r="I7413">
        <v>75</v>
      </c>
      <c r="J7413" s="5" t="s">
        <v>9222</v>
      </c>
      <c r="K7413" t="s">
        <v>12</v>
      </c>
      <c r="L7413" t="s">
        <v>9281</v>
      </c>
      <c r="M7413" t="s">
        <v>9210</v>
      </c>
      <c r="O7413">
        <v>58</v>
      </c>
      <c r="P7413" t="s">
        <v>9225</v>
      </c>
      <c r="Q7413">
        <v>12</v>
      </c>
      <c r="R7413">
        <v>10</v>
      </c>
      <c r="S7413" t="s">
        <v>9255</v>
      </c>
      <c r="T7413" t="s">
        <v>9265</v>
      </c>
      <c r="U7413" t="s">
        <v>9283</v>
      </c>
      <c r="V7413" t="str" cm="1">
        <f t="array" ref="V7413">_xlfn.IFS(Hospital_Emergency_Room_Data[[#This Row],[Day]]&lt;=10,"Start(1-10)",Hospital_Emergency_Room_Data[[#This Row],[Day]]&lt;=20,"Middle(11-20)",Hospital_Emergency_Room_Data[[#This Row],[Day]]&gt;20,"End(21-30)")</f>
        <v>Middle(11-20)</v>
      </c>
    </row>
    <row r="7414" spans="1:22">
      <c r="A7414">
        <v>896974839</v>
      </c>
      <c r="B7414" t="s">
        <v>7414</v>
      </c>
      <c r="C7414" s="1">
        <v>45340</v>
      </c>
      <c r="D7414" t="str">
        <f>TEXT(Hospital_Emergency_Room_Data[[#This Row],[Patient Admission Date]],"mmm")</f>
        <v>Feb</v>
      </c>
      <c r="E7414">
        <f>YEAR(Hospital_Emergency_Room_Data[[#This Row],[Patient Admission Date]])</f>
        <v>2024</v>
      </c>
      <c r="F7414" s="2">
        <v>0.6020833333333333</v>
      </c>
      <c r="G7414" s="8" t="str">
        <f>TEXT(Hospital_Emergency_Room_Data[[#This Row],[Patient Admission Date]],"dddd")</f>
        <v>Sunday</v>
      </c>
      <c r="H7414" t="s">
        <v>9208</v>
      </c>
      <c r="I7414">
        <v>54</v>
      </c>
      <c r="J7414" s="5" t="s">
        <v>9219</v>
      </c>
      <c r="K7414" t="s">
        <v>12</v>
      </c>
      <c r="L7414" t="s">
        <v>9281</v>
      </c>
      <c r="M7414" t="s">
        <v>9210</v>
      </c>
      <c r="O7414">
        <v>59</v>
      </c>
      <c r="P7414" t="s">
        <v>9225</v>
      </c>
      <c r="Q7414">
        <v>18</v>
      </c>
      <c r="R7414">
        <v>14</v>
      </c>
      <c r="S7414" t="s">
        <v>9257</v>
      </c>
      <c r="T7414" t="s">
        <v>9262</v>
      </c>
      <c r="U7414" t="s">
        <v>9283</v>
      </c>
      <c r="V7414" t="str" cm="1">
        <f t="array" ref="V7414">_xlfn.IFS(Hospital_Emergency_Room_Data[[#This Row],[Day]]&lt;=10,"Start(1-10)",Hospital_Emergency_Room_Data[[#This Row],[Day]]&lt;=20,"Middle(11-20)",Hospital_Emergency_Room_Data[[#This Row],[Day]]&gt;20,"End(21-30)")</f>
        <v>Middle(11-20)</v>
      </c>
    </row>
    <row r="7415" spans="1:22">
      <c r="A7415">
        <v>440928284</v>
      </c>
      <c r="B7415" t="s">
        <v>7415</v>
      </c>
      <c r="C7415" s="1">
        <v>45466</v>
      </c>
      <c r="D7415" t="str">
        <f>TEXT(Hospital_Emergency_Room_Data[[#This Row],[Patient Admission Date]],"mmm")</f>
        <v>Jun</v>
      </c>
      <c r="E7415">
        <f>YEAR(Hospital_Emergency_Room_Data[[#This Row],[Patient Admission Date]])</f>
        <v>2024</v>
      </c>
      <c r="F7415" s="2">
        <v>0.85902777777777772</v>
      </c>
      <c r="G7415" s="8" t="str">
        <f>TEXT(Hospital_Emergency_Room_Data[[#This Row],[Patient Admission Date]],"dddd")</f>
        <v>Sunday</v>
      </c>
      <c r="H7415" t="s">
        <v>9208</v>
      </c>
      <c r="I7415">
        <v>36</v>
      </c>
      <c r="J7415" s="5" t="s">
        <v>9223</v>
      </c>
      <c r="K7415" t="s">
        <v>12</v>
      </c>
      <c r="L7415" t="s">
        <v>9281</v>
      </c>
      <c r="M7415" t="s">
        <v>9210</v>
      </c>
      <c r="O7415">
        <v>32</v>
      </c>
      <c r="P7415" t="s">
        <v>9225</v>
      </c>
      <c r="Q7415">
        <v>23</v>
      </c>
      <c r="R7415">
        <v>20</v>
      </c>
      <c r="S7415" t="s">
        <v>9256</v>
      </c>
      <c r="T7415" t="s">
        <v>9264</v>
      </c>
      <c r="U7415" t="s">
        <v>9300</v>
      </c>
      <c r="V7415" t="str" cm="1">
        <f t="array" ref="V7415">_xlfn.IFS(Hospital_Emergency_Room_Data[[#This Row],[Day]]&lt;=10,"Start(1-10)",Hospital_Emergency_Room_Data[[#This Row],[Day]]&lt;=20,"Middle(11-20)",Hospital_Emergency_Room_Data[[#This Row],[Day]]&gt;20,"End(21-30)")</f>
        <v>End(21-30)</v>
      </c>
    </row>
    <row r="7416" spans="1:22">
      <c r="A7416">
        <v>859168010</v>
      </c>
      <c r="B7416" t="s">
        <v>7416</v>
      </c>
      <c r="C7416" s="1">
        <v>45522</v>
      </c>
      <c r="D7416" t="str">
        <f>TEXT(Hospital_Emergency_Room_Data[[#This Row],[Patient Admission Date]],"mmm")</f>
        <v>Aug</v>
      </c>
      <c r="E7416">
        <f>YEAR(Hospital_Emergency_Room_Data[[#This Row],[Patient Admission Date]])</f>
        <v>2024</v>
      </c>
      <c r="F7416" s="2">
        <v>0.55972222222222223</v>
      </c>
      <c r="G7416" s="8" t="str">
        <f>TEXT(Hospital_Emergency_Room_Data[[#This Row],[Patient Admission Date]],"dddd")</f>
        <v>Sunday</v>
      </c>
      <c r="H7416" t="s">
        <v>9208</v>
      </c>
      <c r="I7416">
        <v>9</v>
      </c>
      <c r="J7416" s="5" t="s">
        <v>9221</v>
      </c>
      <c r="K7416" t="s">
        <v>12</v>
      </c>
      <c r="L7416" t="s">
        <v>9281</v>
      </c>
      <c r="M7416" t="s">
        <v>9210</v>
      </c>
      <c r="O7416">
        <v>34</v>
      </c>
      <c r="P7416" t="s">
        <v>9225</v>
      </c>
      <c r="Q7416">
        <v>18</v>
      </c>
      <c r="R7416">
        <v>13</v>
      </c>
      <c r="S7416" t="s">
        <v>9257</v>
      </c>
      <c r="T7416" t="s">
        <v>9262</v>
      </c>
      <c r="U7416" t="s">
        <v>9300</v>
      </c>
      <c r="V7416" t="str" cm="1">
        <f t="array" ref="V7416">_xlfn.IFS(Hospital_Emergency_Room_Data[[#This Row],[Day]]&lt;=10,"Start(1-10)",Hospital_Emergency_Room_Data[[#This Row],[Day]]&lt;=20,"Middle(11-20)",Hospital_Emergency_Room_Data[[#This Row],[Day]]&gt;20,"End(21-30)")</f>
        <v>Middle(11-20)</v>
      </c>
    </row>
    <row r="7417" spans="1:22">
      <c r="A7417">
        <v>333906329</v>
      </c>
      <c r="B7417" t="s">
        <v>7417</v>
      </c>
      <c r="C7417" s="1">
        <v>45125</v>
      </c>
      <c r="D7417" t="str">
        <f>TEXT(Hospital_Emergency_Room_Data[[#This Row],[Patient Admission Date]],"mmm")</f>
        <v>Jul</v>
      </c>
      <c r="E7417">
        <f>YEAR(Hospital_Emergency_Room_Data[[#This Row],[Patient Admission Date]])</f>
        <v>2023</v>
      </c>
      <c r="F7417" s="2">
        <v>0.18263888888888888</v>
      </c>
      <c r="G7417" s="8" t="str">
        <f>TEXT(Hospital_Emergency_Room_Data[[#This Row],[Patient Admission Date]],"dddd")</f>
        <v>Tuesday</v>
      </c>
      <c r="H7417" t="s">
        <v>9208</v>
      </c>
      <c r="I7417">
        <v>11</v>
      </c>
      <c r="J7417" s="5" t="s">
        <v>9221</v>
      </c>
      <c r="K7417" t="s">
        <v>12</v>
      </c>
      <c r="L7417" t="s">
        <v>9281</v>
      </c>
      <c r="M7417" t="s">
        <v>9210</v>
      </c>
      <c r="O7417">
        <v>38</v>
      </c>
      <c r="P7417" t="s">
        <v>9225</v>
      </c>
      <c r="Q7417">
        <v>18</v>
      </c>
      <c r="R7417">
        <v>4</v>
      </c>
      <c r="S7417" t="s">
        <v>9258</v>
      </c>
      <c r="T7417" t="s">
        <v>9262</v>
      </c>
      <c r="U7417" t="s">
        <v>9300</v>
      </c>
      <c r="V7417" t="str" cm="1">
        <f t="array" ref="V7417">_xlfn.IFS(Hospital_Emergency_Room_Data[[#This Row],[Day]]&lt;=10,"Start(1-10)",Hospital_Emergency_Room_Data[[#This Row],[Day]]&lt;=20,"Middle(11-20)",Hospital_Emergency_Room_Data[[#This Row],[Day]]&gt;20,"End(21-30)")</f>
        <v>Middle(11-20)</v>
      </c>
    </row>
    <row r="7418" spans="1:22">
      <c r="A7418">
        <v>345144829</v>
      </c>
      <c r="B7418" t="s">
        <v>7418</v>
      </c>
      <c r="C7418" s="1">
        <v>45547</v>
      </c>
      <c r="D7418" t="str">
        <f>TEXT(Hospital_Emergency_Room_Data[[#This Row],[Patient Admission Date]],"mmm")</f>
        <v>Sep</v>
      </c>
      <c r="E7418">
        <f>YEAR(Hospital_Emergency_Room_Data[[#This Row],[Patient Admission Date]])</f>
        <v>2024</v>
      </c>
      <c r="F7418" s="2">
        <v>3.4722222222222224E-2</v>
      </c>
      <c r="G7418" s="8" t="str">
        <f>TEXT(Hospital_Emergency_Room_Data[[#This Row],[Patient Admission Date]],"dddd")</f>
        <v>Thursday</v>
      </c>
      <c r="H7418" t="s">
        <v>9208</v>
      </c>
      <c r="I7418">
        <v>41</v>
      </c>
      <c r="J7418" s="5" t="s">
        <v>9223</v>
      </c>
      <c r="K7418" t="s">
        <v>12</v>
      </c>
      <c r="L7418" t="s">
        <v>9281</v>
      </c>
      <c r="M7418" t="s">
        <v>9210</v>
      </c>
      <c r="O7418">
        <v>41</v>
      </c>
      <c r="P7418" t="s">
        <v>9225</v>
      </c>
      <c r="Q7418">
        <v>12</v>
      </c>
      <c r="R7418">
        <v>0</v>
      </c>
      <c r="S7418" t="s">
        <v>9258</v>
      </c>
      <c r="T7418" t="s">
        <v>9265</v>
      </c>
      <c r="U7418" t="s">
        <v>9300</v>
      </c>
      <c r="V7418" t="str" cm="1">
        <f t="array" ref="V7418">_xlfn.IFS(Hospital_Emergency_Room_Data[[#This Row],[Day]]&lt;=10,"Start(1-10)",Hospital_Emergency_Room_Data[[#This Row],[Day]]&lt;=20,"Middle(11-20)",Hospital_Emergency_Room_Data[[#This Row],[Day]]&gt;20,"End(21-30)")</f>
        <v>Middle(11-20)</v>
      </c>
    </row>
    <row r="7419" spans="1:22">
      <c r="A7419">
        <v>884440502</v>
      </c>
      <c r="B7419" t="s">
        <v>7419</v>
      </c>
      <c r="C7419" s="1">
        <v>45055</v>
      </c>
      <c r="D7419" t="str">
        <f>TEXT(Hospital_Emergency_Room_Data[[#This Row],[Patient Admission Date]],"mmm")</f>
        <v>May</v>
      </c>
      <c r="E7419">
        <f>YEAR(Hospital_Emergency_Room_Data[[#This Row],[Patient Admission Date]])</f>
        <v>2023</v>
      </c>
      <c r="F7419" s="2">
        <v>0.11319444444444444</v>
      </c>
      <c r="G7419" s="8" t="str">
        <f>TEXT(Hospital_Emergency_Room_Data[[#This Row],[Patient Admission Date]],"dddd")</f>
        <v>Tuesday</v>
      </c>
      <c r="H7419" t="s">
        <v>9208</v>
      </c>
      <c r="I7419">
        <v>38</v>
      </c>
      <c r="J7419" s="5" t="s">
        <v>9223</v>
      </c>
      <c r="K7419" t="s">
        <v>12</v>
      </c>
      <c r="L7419" t="s">
        <v>9281</v>
      </c>
      <c r="M7419" t="s">
        <v>9210</v>
      </c>
      <c r="O7419">
        <v>44</v>
      </c>
      <c r="P7419" t="s">
        <v>9225</v>
      </c>
      <c r="Q7419">
        <v>9</v>
      </c>
      <c r="R7419">
        <v>2</v>
      </c>
      <c r="S7419" t="s">
        <v>9258</v>
      </c>
      <c r="T7419" t="s">
        <v>9265</v>
      </c>
      <c r="U7419" t="s">
        <v>9300</v>
      </c>
      <c r="V7419" t="str" cm="1">
        <f t="array" ref="V7419">_xlfn.IFS(Hospital_Emergency_Room_Data[[#This Row],[Day]]&lt;=10,"Start(1-10)",Hospital_Emergency_Room_Data[[#This Row],[Day]]&lt;=20,"Middle(11-20)",Hospital_Emergency_Room_Data[[#This Row],[Day]]&gt;20,"End(21-30)")</f>
        <v>Start(1-10)</v>
      </c>
    </row>
    <row r="7420" spans="1:22">
      <c r="A7420">
        <v>755092612</v>
      </c>
      <c r="B7420" t="s">
        <v>7420</v>
      </c>
      <c r="C7420" s="1">
        <v>45177</v>
      </c>
      <c r="D7420" t="str">
        <f>TEXT(Hospital_Emergency_Room_Data[[#This Row],[Patient Admission Date]],"mmm")</f>
        <v>Sep</v>
      </c>
      <c r="E7420">
        <f>YEAR(Hospital_Emergency_Room_Data[[#This Row],[Patient Admission Date]])</f>
        <v>2023</v>
      </c>
      <c r="F7420" s="2">
        <v>0.86388888888888893</v>
      </c>
      <c r="G7420" s="8" t="str">
        <f>TEXT(Hospital_Emergency_Room_Data[[#This Row],[Patient Admission Date]],"dddd")</f>
        <v>Friday</v>
      </c>
      <c r="H7420" t="s">
        <v>9208</v>
      </c>
      <c r="I7420">
        <v>39</v>
      </c>
      <c r="J7420" s="5" t="s">
        <v>9223</v>
      </c>
      <c r="K7420" t="s">
        <v>12</v>
      </c>
      <c r="L7420" t="s">
        <v>9281</v>
      </c>
      <c r="M7420" t="s">
        <v>9210</v>
      </c>
      <c r="O7420">
        <v>48</v>
      </c>
      <c r="P7420" t="s">
        <v>9225</v>
      </c>
      <c r="Q7420">
        <v>8</v>
      </c>
      <c r="R7420">
        <v>20</v>
      </c>
      <c r="S7420" t="s">
        <v>9256</v>
      </c>
      <c r="T7420" t="s">
        <v>9265</v>
      </c>
      <c r="U7420" t="s">
        <v>9283</v>
      </c>
      <c r="V7420" t="str" cm="1">
        <f t="array" ref="V7420">_xlfn.IFS(Hospital_Emergency_Room_Data[[#This Row],[Day]]&lt;=10,"Start(1-10)",Hospital_Emergency_Room_Data[[#This Row],[Day]]&lt;=20,"Middle(11-20)",Hospital_Emergency_Room_Data[[#This Row],[Day]]&gt;20,"End(21-30)")</f>
        <v>Start(1-10)</v>
      </c>
    </row>
    <row r="7421" spans="1:22">
      <c r="A7421">
        <v>343836300</v>
      </c>
      <c r="B7421" t="s">
        <v>7421</v>
      </c>
      <c r="C7421" s="1">
        <v>45488</v>
      </c>
      <c r="D7421" t="str">
        <f>TEXT(Hospital_Emergency_Room_Data[[#This Row],[Patient Admission Date]],"mmm")</f>
        <v>Jul</v>
      </c>
      <c r="E7421">
        <f>YEAR(Hospital_Emergency_Room_Data[[#This Row],[Patient Admission Date]])</f>
        <v>2024</v>
      </c>
      <c r="F7421" s="2">
        <v>0.54097222222222219</v>
      </c>
      <c r="G7421" s="8" t="str">
        <f>TEXT(Hospital_Emergency_Room_Data[[#This Row],[Patient Admission Date]],"dddd")</f>
        <v>Monday</v>
      </c>
      <c r="H7421" t="s">
        <v>9208</v>
      </c>
      <c r="I7421">
        <v>22</v>
      </c>
      <c r="J7421" s="5" t="s">
        <v>9220</v>
      </c>
      <c r="K7421" t="s">
        <v>12</v>
      </c>
      <c r="L7421" t="s">
        <v>9281</v>
      </c>
      <c r="M7421" t="s">
        <v>9210</v>
      </c>
      <c r="O7421">
        <v>55</v>
      </c>
      <c r="P7421" t="s">
        <v>9225</v>
      </c>
      <c r="Q7421">
        <v>15</v>
      </c>
      <c r="R7421">
        <v>12</v>
      </c>
      <c r="S7421" t="s">
        <v>9257</v>
      </c>
      <c r="T7421" t="s">
        <v>9262</v>
      </c>
      <c r="U7421" t="s">
        <v>9283</v>
      </c>
      <c r="V7421" t="str" cm="1">
        <f t="array" ref="V7421">_xlfn.IFS(Hospital_Emergency_Room_Data[[#This Row],[Day]]&lt;=10,"Start(1-10)",Hospital_Emergency_Room_Data[[#This Row],[Day]]&lt;=20,"Middle(11-20)",Hospital_Emergency_Room_Data[[#This Row],[Day]]&gt;20,"End(21-30)")</f>
        <v>Middle(11-20)</v>
      </c>
    </row>
    <row r="7422" spans="1:22">
      <c r="A7422">
        <v>844474709</v>
      </c>
      <c r="B7422" t="s">
        <v>7422</v>
      </c>
      <c r="C7422" s="1">
        <v>45160</v>
      </c>
      <c r="D7422" t="str">
        <f>TEXT(Hospital_Emergency_Room_Data[[#This Row],[Patient Admission Date]],"mmm")</f>
        <v>Aug</v>
      </c>
      <c r="E7422">
        <f>YEAR(Hospital_Emergency_Room_Data[[#This Row],[Patient Admission Date]])</f>
        <v>2023</v>
      </c>
      <c r="F7422" s="2">
        <v>0.12291666666666666</v>
      </c>
      <c r="G7422" s="8" t="str">
        <f>TEXT(Hospital_Emergency_Room_Data[[#This Row],[Patient Admission Date]],"dddd")</f>
        <v>Tuesday</v>
      </c>
      <c r="H7422" t="s">
        <v>9208</v>
      </c>
      <c r="I7422">
        <v>52</v>
      </c>
      <c r="J7422" s="5" t="s">
        <v>9219</v>
      </c>
      <c r="K7422" t="s">
        <v>12</v>
      </c>
      <c r="L7422" t="s">
        <v>9281</v>
      </c>
      <c r="M7422" t="s">
        <v>9210</v>
      </c>
      <c r="O7422">
        <v>55</v>
      </c>
      <c r="P7422" t="s">
        <v>9225</v>
      </c>
      <c r="Q7422">
        <v>22</v>
      </c>
      <c r="R7422">
        <v>2</v>
      </c>
      <c r="S7422" t="s">
        <v>9258</v>
      </c>
      <c r="T7422" t="s">
        <v>9264</v>
      </c>
      <c r="U7422" t="s">
        <v>9283</v>
      </c>
      <c r="V7422" t="str" cm="1">
        <f t="array" ref="V7422">_xlfn.IFS(Hospital_Emergency_Room_Data[[#This Row],[Day]]&lt;=10,"Start(1-10)",Hospital_Emergency_Room_Data[[#This Row],[Day]]&lt;=20,"Middle(11-20)",Hospital_Emergency_Room_Data[[#This Row],[Day]]&gt;20,"End(21-30)")</f>
        <v>End(21-30)</v>
      </c>
    </row>
    <row r="7423" spans="1:22">
      <c r="A7423">
        <v>891294509</v>
      </c>
      <c r="B7423" t="s">
        <v>7423</v>
      </c>
      <c r="C7423" s="1">
        <v>45350</v>
      </c>
      <c r="D7423" t="str">
        <f>TEXT(Hospital_Emergency_Room_Data[[#This Row],[Patient Admission Date]],"mmm")</f>
        <v>Feb</v>
      </c>
      <c r="E7423">
        <f>YEAR(Hospital_Emergency_Room_Data[[#This Row],[Patient Admission Date]])</f>
        <v>2024</v>
      </c>
      <c r="F7423" s="2">
        <v>0.33124999999999999</v>
      </c>
      <c r="G7423" s="8" t="str">
        <f>TEXT(Hospital_Emergency_Room_Data[[#This Row],[Patient Admission Date]],"dddd")</f>
        <v>Wednesday</v>
      </c>
      <c r="H7423" t="s">
        <v>9208</v>
      </c>
      <c r="I7423">
        <v>54</v>
      </c>
      <c r="J7423" s="5" t="s">
        <v>9219</v>
      </c>
      <c r="K7423" t="s">
        <v>12</v>
      </c>
      <c r="L7423" t="s">
        <v>9281</v>
      </c>
      <c r="M7423" t="s">
        <v>9210</v>
      </c>
      <c r="O7423">
        <v>57</v>
      </c>
      <c r="P7423" t="s">
        <v>9225</v>
      </c>
      <c r="Q7423">
        <v>28</v>
      </c>
      <c r="R7423">
        <v>7</v>
      </c>
      <c r="S7423" t="s">
        <v>9255</v>
      </c>
      <c r="T7423" t="s">
        <v>9264</v>
      </c>
      <c r="U7423" t="s">
        <v>9283</v>
      </c>
      <c r="V7423" t="str" cm="1">
        <f t="array" ref="V7423">_xlfn.IFS(Hospital_Emergency_Room_Data[[#This Row],[Day]]&lt;=10,"Start(1-10)",Hospital_Emergency_Room_Data[[#This Row],[Day]]&lt;=20,"Middle(11-20)",Hospital_Emergency_Room_Data[[#This Row],[Day]]&gt;20,"End(21-30)")</f>
        <v>End(21-30)</v>
      </c>
    </row>
    <row r="7424" spans="1:22">
      <c r="A7424">
        <v>229661679</v>
      </c>
      <c r="B7424" t="s">
        <v>7424</v>
      </c>
      <c r="C7424" s="1">
        <v>45593</v>
      </c>
      <c r="D7424" t="str">
        <f>TEXT(Hospital_Emergency_Room_Data[[#This Row],[Patient Admission Date]],"mmm")</f>
        <v>Oct</v>
      </c>
      <c r="E7424">
        <f>YEAR(Hospital_Emergency_Room_Data[[#This Row],[Patient Admission Date]])</f>
        <v>2024</v>
      </c>
      <c r="F7424" s="2">
        <v>0.71250000000000002</v>
      </c>
      <c r="G7424" s="8" t="str">
        <f>TEXT(Hospital_Emergency_Room_Data[[#This Row],[Patient Admission Date]],"dddd")</f>
        <v>Monday</v>
      </c>
      <c r="H7424" t="s">
        <v>9208</v>
      </c>
      <c r="I7424">
        <v>36</v>
      </c>
      <c r="J7424" s="5" t="s">
        <v>9223</v>
      </c>
      <c r="K7424" t="s">
        <v>12</v>
      </c>
      <c r="L7424" t="s">
        <v>9281</v>
      </c>
      <c r="M7424" t="s">
        <v>9210</v>
      </c>
      <c r="O7424">
        <v>59</v>
      </c>
      <c r="P7424" t="s">
        <v>9225</v>
      </c>
      <c r="Q7424">
        <v>28</v>
      </c>
      <c r="R7424">
        <v>17</v>
      </c>
      <c r="S7424" t="s">
        <v>9257</v>
      </c>
      <c r="T7424" t="s">
        <v>9264</v>
      </c>
      <c r="U7424" t="s">
        <v>9283</v>
      </c>
      <c r="V7424" t="str" cm="1">
        <f t="array" ref="V7424">_xlfn.IFS(Hospital_Emergency_Room_Data[[#This Row],[Day]]&lt;=10,"Start(1-10)",Hospital_Emergency_Room_Data[[#This Row],[Day]]&lt;=20,"Middle(11-20)",Hospital_Emergency_Room_Data[[#This Row],[Day]]&gt;20,"End(21-30)")</f>
        <v>End(21-30)</v>
      </c>
    </row>
    <row r="7425" spans="1:22">
      <c r="A7425">
        <v>349289540</v>
      </c>
      <c r="B7425" t="s">
        <v>7425</v>
      </c>
      <c r="C7425" s="1">
        <v>45420</v>
      </c>
      <c r="D7425" t="str">
        <f>TEXT(Hospital_Emergency_Room_Data[[#This Row],[Patient Admission Date]],"mmm")</f>
        <v>May</v>
      </c>
      <c r="E7425">
        <f>YEAR(Hospital_Emergency_Room_Data[[#This Row],[Patient Admission Date]])</f>
        <v>2024</v>
      </c>
      <c r="F7425" s="2">
        <v>0.11527777777777778</v>
      </c>
      <c r="G7425" s="8" t="str">
        <f>TEXT(Hospital_Emergency_Room_Data[[#This Row],[Patient Admission Date]],"dddd")</f>
        <v>Wednesday</v>
      </c>
      <c r="H7425" t="s">
        <v>9208</v>
      </c>
      <c r="I7425">
        <v>67</v>
      </c>
      <c r="J7425" s="5" t="s">
        <v>9217</v>
      </c>
      <c r="K7425" t="s">
        <v>12</v>
      </c>
      <c r="L7425" t="s">
        <v>9281</v>
      </c>
      <c r="M7425" t="s">
        <v>9210</v>
      </c>
      <c r="N7425">
        <v>0</v>
      </c>
      <c r="O7425">
        <v>43</v>
      </c>
      <c r="P7425" t="s">
        <v>9225</v>
      </c>
      <c r="Q7425">
        <v>8</v>
      </c>
      <c r="R7425">
        <v>2</v>
      </c>
      <c r="S7425" t="s">
        <v>9258</v>
      </c>
      <c r="T7425" t="s">
        <v>9265</v>
      </c>
      <c r="U7425" t="s">
        <v>9300</v>
      </c>
      <c r="V7425" t="str" cm="1">
        <f t="array" ref="V7425">_xlfn.IFS(Hospital_Emergency_Room_Data[[#This Row],[Day]]&lt;=10,"Start(1-10)",Hospital_Emergency_Room_Data[[#This Row],[Day]]&lt;=20,"Middle(11-20)",Hospital_Emergency_Room_Data[[#This Row],[Day]]&gt;20,"End(21-30)")</f>
        <v>Start(1-10)</v>
      </c>
    </row>
    <row r="7426" spans="1:22">
      <c r="A7426">
        <v>403553894</v>
      </c>
      <c r="B7426" t="s">
        <v>7426</v>
      </c>
      <c r="C7426" s="1">
        <v>45181</v>
      </c>
      <c r="D7426" t="str">
        <f>TEXT(Hospital_Emergency_Room_Data[[#This Row],[Patient Admission Date]],"mmm")</f>
        <v>Sep</v>
      </c>
      <c r="E7426">
        <f>YEAR(Hospital_Emergency_Room_Data[[#This Row],[Patient Admission Date]])</f>
        <v>2023</v>
      </c>
      <c r="F7426" s="2">
        <v>0.62847222222222221</v>
      </c>
      <c r="G7426" s="8" t="str">
        <f>TEXT(Hospital_Emergency_Room_Data[[#This Row],[Patient Admission Date]],"dddd")</f>
        <v>Tuesday</v>
      </c>
      <c r="H7426" t="s">
        <v>9208</v>
      </c>
      <c r="I7426">
        <v>20</v>
      </c>
      <c r="J7426" s="5" t="s">
        <v>9220</v>
      </c>
      <c r="K7426" t="s">
        <v>12</v>
      </c>
      <c r="L7426" t="s">
        <v>9281</v>
      </c>
      <c r="M7426" t="s">
        <v>9210</v>
      </c>
      <c r="N7426">
        <v>0</v>
      </c>
      <c r="O7426">
        <v>27</v>
      </c>
      <c r="P7426" t="s">
        <v>9226</v>
      </c>
      <c r="Q7426">
        <v>12</v>
      </c>
      <c r="R7426">
        <v>15</v>
      </c>
      <c r="S7426" t="s">
        <v>9257</v>
      </c>
      <c r="T7426" t="s">
        <v>9265</v>
      </c>
      <c r="U7426" t="s">
        <v>9282</v>
      </c>
      <c r="V7426" t="str" cm="1">
        <f t="array" ref="V7426">_xlfn.IFS(Hospital_Emergency_Room_Data[[#This Row],[Day]]&lt;=10,"Start(1-10)",Hospital_Emergency_Room_Data[[#This Row],[Day]]&lt;=20,"Middle(11-20)",Hospital_Emergency_Room_Data[[#This Row],[Day]]&gt;20,"End(21-30)")</f>
        <v>Middle(11-20)</v>
      </c>
    </row>
    <row r="7427" spans="1:22">
      <c r="A7427">
        <v>623085116</v>
      </c>
      <c r="B7427" t="s">
        <v>7427</v>
      </c>
      <c r="C7427" s="1">
        <v>45495</v>
      </c>
      <c r="D7427" t="str">
        <f>TEXT(Hospital_Emergency_Room_Data[[#This Row],[Patient Admission Date]],"mmm")</f>
        <v>Jul</v>
      </c>
      <c r="E7427">
        <f>YEAR(Hospital_Emergency_Room_Data[[#This Row],[Patient Admission Date]])</f>
        <v>2024</v>
      </c>
      <c r="F7427" s="2">
        <v>0.17847222222222223</v>
      </c>
      <c r="G7427" s="8" t="str">
        <f>TEXT(Hospital_Emergency_Room_Data[[#This Row],[Patient Admission Date]],"dddd")</f>
        <v>Monday</v>
      </c>
      <c r="H7427" t="s">
        <v>9208</v>
      </c>
      <c r="I7427">
        <v>78</v>
      </c>
      <c r="J7427" s="5" t="s">
        <v>9222</v>
      </c>
      <c r="K7427" t="s">
        <v>12</v>
      </c>
      <c r="L7427" t="s">
        <v>9281</v>
      </c>
      <c r="M7427" t="s">
        <v>9210</v>
      </c>
      <c r="N7427">
        <v>0</v>
      </c>
      <c r="O7427">
        <v>49</v>
      </c>
      <c r="P7427" t="s">
        <v>9225</v>
      </c>
      <c r="Q7427">
        <v>22</v>
      </c>
      <c r="R7427">
        <v>4</v>
      </c>
      <c r="S7427" t="s">
        <v>9258</v>
      </c>
      <c r="T7427" t="s">
        <v>9264</v>
      </c>
      <c r="U7427" t="s">
        <v>9283</v>
      </c>
      <c r="V7427" t="str" cm="1">
        <f t="array" ref="V7427">_xlfn.IFS(Hospital_Emergency_Room_Data[[#This Row],[Day]]&lt;=10,"Start(1-10)",Hospital_Emergency_Room_Data[[#This Row],[Day]]&lt;=20,"Middle(11-20)",Hospital_Emergency_Room_Data[[#This Row],[Day]]&gt;20,"End(21-30)")</f>
        <v>End(21-30)</v>
      </c>
    </row>
    <row r="7428" spans="1:22">
      <c r="A7428">
        <v>331160196</v>
      </c>
      <c r="B7428" t="s">
        <v>7428</v>
      </c>
      <c r="C7428" s="1">
        <v>45239</v>
      </c>
      <c r="D7428" t="str">
        <f>TEXT(Hospital_Emergency_Room_Data[[#This Row],[Patient Admission Date]],"mmm")</f>
        <v>Nov</v>
      </c>
      <c r="E7428">
        <f>YEAR(Hospital_Emergency_Room_Data[[#This Row],[Patient Admission Date]])</f>
        <v>2023</v>
      </c>
      <c r="F7428" s="2">
        <v>0.97361111111111109</v>
      </c>
      <c r="G7428" s="8" t="str">
        <f>TEXT(Hospital_Emergency_Room_Data[[#This Row],[Patient Admission Date]],"dddd")</f>
        <v>Thursday</v>
      </c>
      <c r="H7428" t="s">
        <v>9208</v>
      </c>
      <c r="I7428">
        <v>35</v>
      </c>
      <c r="J7428" s="5" t="s">
        <v>9223</v>
      </c>
      <c r="K7428" t="s">
        <v>12</v>
      </c>
      <c r="L7428" t="s">
        <v>9281</v>
      </c>
      <c r="M7428" t="s">
        <v>9210</v>
      </c>
      <c r="N7428">
        <v>0</v>
      </c>
      <c r="O7428">
        <v>43</v>
      </c>
      <c r="P7428" t="s">
        <v>9225</v>
      </c>
      <c r="Q7428">
        <v>9</v>
      </c>
      <c r="R7428">
        <v>23</v>
      </c>
      <c r="S7428" t="s">
        <v>9256</v>
      </c>
      <c r="T7428" t="s">
        <v>9265</v>
      </c>
      <c r="U7428" t="s">
        <v>9300</v>
      </c>
      <c r="V7428" t="str" cm="1">
        <f t="array" ref="V7428">_xlfn.IFS(Hospital_Emergency_Room_Data[[#This Row],[Day]]&lt;=10,"Start(1-10)",Hospital_Emergency_Room_Data[[#This Row],[Day]]&lt;=20,"Middle(11-20)",Hospital_Emergency_Room_Data[[#This Row],[Day]]&gt;20,"End(21-30)")</f>
        <v>Start(1-10)</v>
      </c>
    </row>
    <row r="7429" spans="1:22">
      <c r="A7429">
        <v>403570555</v>
      </c>
      <c r="B7429" t="s">
        <v>7429</v>
      </c>
      <c r="C7429" s="1">
        <v>45249</v>
      </c>
      <c r="D7429" t="str">
        <f>TEXT(Hospital_Emergency_Room_Data[[#This Row],[Patient Admission Date]],"mmm")</f>
        <v>Nov</v>
      </c>
      <c r="E7429">
        <f>YEAR(Hospital_Emergency_Room_Data[[#This Row],[Patient Admission Date]])</f>
        <v>2023</v>
      </c>
      <c r="F7429" s="2">
        <v>0.77500000000000002</v>
      </c>
      <c r="G7429" s="8" t="str">
        <f>TEXT(Hospital_Emergency_Room_Data[[#This Row],[Patient Admission Date]],"dddd")</f>
        <v>Sunday</v>
      </c>
      <c r="H7429" t="s">
        <v>9208</v>
      </c>
      <c r="I7429">
        <v>79</v>
      </c>
      <c r="J7429" s="5" t="s">
        <v>9222</v>
      </c>
      <c r="K7429" t="s">
        <v>12</v>
      </c>
      <c r="L7429" t="s">
        <v>9281</v>
      </c>
      <c r="M7429" t="s">
        <v>9210</v>
      </c>
      <c r="N7429">
        <v>0</v>
      </c>
      <c r="O7429">
        <v>35</v>
      </c>
      <c r="P7429" t="s">
        <v>9225</v>
      </c>
      <c r="Q7429">
        <v>19</v>
      </c>
      <c r="R7429">
        <v>18</v>
      </c>
      <c r="S7429" t="s">
        <v>9256</v>
      </c>
      <c r="T7429" t="s">
        <v>9262</v>
      </c>
      <c r="U7429" t="s">
        <v>9300</v>
      </c>
      <c r="V7429" t="str" cm="1">
        <f t="array" ref="V7429">_xlfn.IFS(Hospital_Emergency_Room_Data[[#This Row],[Day]]&lt;=10,"Start(1-10)",Hospital_Emergency_Room_Data[[#This Row],[Day]]&lt;=20,"Middle(11-20)",Hospital_Emergency_Room_Data[[#This Row],[Day]]&gt;20,"End(21-30)")</f>
        <v>Middle(11-20)</v>
      </c>
    </row>
    <row r="7430" spans="1:22">
      <c r="A7430">
        <v>801862310</v>
      </c>
      <c r="B7430" t="s">
        <v>7430</v>
      </c>
      <c r="C7430" s="1">
        <v>45211</v>
      </c>
      <c r="D7430" t="str">
        <f>TEXT(Hospital_Emergency_Room_Data[[#This Row],[Patient Admission Date]],"mmm")</f>
        <v>Oct</v>
      </c>
      <c r="E7430">
        <f>YEAR(Hospital_Emergency_Room_Data[[#This Row],[Patient Admission Date]])</f>
        <v>2023</v>
      </c>
      <c r="F7430" s="2">
        <v>0.81597222222222221</v>
      </c>
      <c r="G7430" s="8" t="str">
        <f>TEXT(Hospital_Emergency_Room_Data[[#This Row],[Patient Admission Date]],"dddd")</f>
        <v>Thursday</v>
      </c>
      <c r="H7430" t="s">
        <v>9208</v>
      </c>
      <c r="I7430">
        <v>18</v>
      </c>
      <c r="J7430" s="5" t="s">
        <v>9220</v>
      </c>
      <c r="K7430" t="s">
        <v>12</v>
      </c>
      <c r="L7430" t="s">
        <v>9281</v>
      </c>
      <c r="M7430" t="s">
        <v>9210</v>
      </c>
      <c r="N7430">
        <v>1</v>
      </c>
      <c r="O7430">
        <v>18</v>
      </c>
      <c r="P7430" t="s">
        <v>9226</v>
      </c>
      <c r="Q7430">
        <v>12</v>
      </c>
      <c r="R7430">
        <v>19</v>
      </c>
      <c r="S7430" t="s">
        <v>9256</v>
      </c>
      <c r="T7430" t="s">
        <v>9265</v>
      </c>
      <c r="U7430" t="s">
        <v>9282</v>
      </c>
      <c r="V7430" t="str" cm="1">
        <f t="array" ref="V7430">_xlfn.IFS(Hospital_Emergency_Room_Data[[#This Row],[Day]]&lt;=10,"Start(1-10)",Hospital_Emergency_Room_Data[[#This Row],[Day]]&lt;=20,"Middle(11-20)",Hospital_Emergency_Room_Data[[#This Row],[Day]]&gt;20,"End(21-30)")</f>
        <v>Middle(11-20)</v>
      </c>
    </row>
    <row r="7431" spans="1:22">
      <c r="A7431">
        <v>543668030</v>
      </c>
      <c r="B7431" t="s">
        <v>7431</v>
      </c>
      <c r="C7431" s="1">
        <v>45304</v>
      </c>
      <c r="D7431" t="str">
        <f>TEXT(Hospital_Emergency_Room_Data[[#This Row],[Patient Admission Date]],"mmm")</f>
        <v>Jan</v>
      </c>
      <c r="E7431">
        <f>YEAR(Hospital_Emergency_Room_Data[[#This Row],[Patient Admission Date]])</f>
        <v>2024</v>
      </c>
      <c r="F7431" s="2">
        <v>0.1</v>
      </c>
      <c r="G7431" s="8" t="str">
        <f>TEXT(Hospital_Emergency_Room_Data[[#This Row],[Patient Admission Date]],"dddd")</f>
        <v>Saturday</v>
      </c>
      <c r="H7431" t="s">
        <v>9208</v>
      </c>
      <c r="I7431">
        <v>8</v>
      </c>
      <c r="J7431" s="5" t="s">
        <v>9221</v>
      </c>
      <c r="K7431" t="s">
        <v>12</v>
      </c>
      <c r="L7431" t="s">
        <v>9281</v>
      </c>
      <c r="M7431" t="s">
        <v>9210</v>
      </c>
      <c r="N7431">
        <v>1</v>
      </c>
      <c r="O7431">
        <v>57</v>
      </c>
      <c r="P7431" t="s">
        <v>9225</v>
      </c>
      <c r="Q7431">
        <v>13</v>
      </c>
      <c r="R7431">
        <v>2</v>
      </c>
      <c r="S7431" t="s">
        <v>9258</v>
      </c>
      <c r="T7431" t="s">
        <v>9265</v>
      </c>
      <c r="U7431" t="s">
        <v>9283</v>
      </c>
      <c r="V7431" t="str" cm="1">
        <f t="array" ref="V7431">_xlfn.IFS(Hospital_Emergency_Room_Data[[#This Row],[Day]]&lt;=10,"Start(1-10)",Hospital_Emergency_Room_Data[[#This Row],[Day]]&lt;=20,"Middle(11-20)",Hospital_Emergency_Room_Data[[#This Row],[Day]]&gt;20,"End(21-30)")</f>
        <v>Middle(11-20)</v>
      </c>
    </row>
    <row r="7432" spans="1:22">
      <c r="A7432">
        <v>760172412</v>
      </c>
      <c r="B7432" t="s">
        <v>7432</v>
      </c>
      <c r="C7432" s="1">
        <v>45105</v>
      </c>
      <c r="D7432" t="str">
        <f>TEXT(Hospital_Emergency_Room_Data[[#This Row],[Patient Admission Date]],"mmm")</f>
        <v>Jun</v>
      </c>
      <c r="E7432">
        <f>YEAR(Hospital_Emergency_Room_Data[[#This Row],[Patient Admission Date]])</f>
        <v>2023</v>
      </c>
      <c r="F7432" s="2">
        <v>0.46597222222222223</v>
      </c>
      <c r="G7432" s="8" t="str">
        <f>TEXT(Hospital_Emergency_Room_Data[[#This Row],[Patient Admission Date]],"dddd")</f>
        <v>Wednesday</v>
      </c>
      <c r="H7432" t="s">
        <v>9208</v>
      </c>
      <c r="I7432">
        <v>60</v>
      </c>
      <c r="J7432" s="5" t="s">
        <v>9217</v>
      </c>
      <c r="K7432" t="s">
        <v>12</v>
      </c>
      <c r="L7432" t="s">
        <v>9281</v>
      </c>
      <c r="M7432" t="s">
        <v>9210</v>
      </c>
      <c r="N7432">
        <v>1</v>
      </c>
      <c r="O7432">
        <v>49</v>
      </c>
      <c r="P7432" t="s">
        <v>9225</v>
      </c>
      <c r="Q7432">
        <v>28</v>
      </c>
      <c r="R7432">
        <v>11</v>
      </c>
      <c r="S7432" t="s">
        <v>9255</v>
      </c>
      <c r="T7432" t="s">
        <v>9264</v>
      </c>
      <c r="U7432" t="s">
        <v>9283</v>
      </c>
      <c r="V7432" t="str" cm="1">
        <f t="array" ref="V7432">_xlfn.IFS(Hospital_Emergency_Room_Data[[#This Row],[Day]]&lt;=10,"Start(1-10)",Hospital_Emergency_Room_Data[[#This Row],[Day]]&lt;=20,"Middle(11-20)",Hospital_Emergency_Room_Data[[#This Row],[Day]]&gt;20,"End(21-30)")</f>
        <v>End(21-30)</v>
      </c>
    </row>
    <row r="7433" spans="1:22">
      <c r="A7433">
        <v>732605902</v>
      </c>
      <c r="B7433" t="s">
        <v>7433</v>
      </c>
      <c r="C7433" s="1">
        <v>45245</v>
      </c>
      <c r="D7433" t="str">
        <f>TEXT(Hospital_Emergency_Room_Data[[#This Row],[Patient Admission Date]],"mmm")</f>
        <v>Nov</v>
      </c>
      <c r="E7433">
        <f>YEAR(Hospital_Emergency_Room_Data[[#This Row],[Patient Admission Date]])</f>
        <v>2023</v>
      </c>
      <c r="F7433" s="2">
        <v>0.92013888888888884</v>
      </c>
      <c r="G7433" s="8" t="str">
        <f>TEXT(Hospital_Emergency_Room_Data[[#This Row],[Patient Admission Date]],"dddd")</f>
        <v>Wednesday</v>
      </c>
      <c r="H7433" t="s">
        <v>9208</v>
      </c>
      <c r="I7433">
        <v>2</v>
      </c>
      <c r="J7433" s="5" t="s">
        <v>9218</v>
      </c>
      <c r="K7433" t="s">
        <v>12</v>
      </c>
      <c r="L7433" t="s">
        <v>9281</v>
      </c>
      <c r="M7433" t="s">
        <v>9210</v>
      </c>
      <c r="N7433">
        <v>1</v>
      </c>
      <c r="O7433">
        <v>45</v>
      </c>
      <c r="P7433" t="s">
        <v>9225</v>
      </c>
      <c r="Q7433">
        <v>15</v>
      </c>
      <c r="R7433">
        <v>22</v>
      </c>
      <c r="S7433" t="s">
        <v>9256</v>
      </c>
      <c r="T7433" t="s">
        <v>9262</v>
      </c>
      <c r="U7433" t="s">
        <v>9300</v>
      </c>
      <c r="V7433" t="str" cm="1">
        <f t="array" ref="V7433">_xlfn.IFS(Hospital_Emergency_Room_Data[[#This Row],[Day]]&lt;=10,"Start(1-10)",Hospital_Emergency_Room_Data[[#This Row],[Day]]&lt;=20,"Middle(11-20)",Hospital_Emergency_Room_Data[[#This Row],[Day]]&gt;20,"End(21-30)")</f>
        <v>Middle(11-20)</v>
      </c>
    </row>
    <row r="7434" spans="1:22">
      <c r="A7434">
        <v>884032208</v>
      </c>
      <c r="B7434" t="s">
        <v>7434</v>
      </c>
      <c r="C7434" s="1">
        <v>45486</v>
      </c>
      <c r="D7434" t="str">
        <f>TEXT(Hospital_Emergency_Room_Data[[#This Row],[Patient Admission Date]],"mmm")</f>
        <v>Jul</v>
      </c>
      <c r="E7434">
        <f>YEAR(Hospital_Emergency_Room_Data[[#This Row],[Patient Admission Date]])</f>
        <v>2024</v>
      </c>
      <c r="F7434" s="2">
        <v>0.65486111111111112</v>
      </c>
      <c r="G7434" s="8" t="str">
        <f>TEXT(Hospital_Emergency_Room_Data[[#This Row],[Patient Admission Date]],"dddd")</f>
        <v>Saturday</v>
      </c>
      <c r="H7434" t="s">
        <v>9208</v>
      </c>
      <c r="I7434">
        <v>31</v>
      </c>
      <c r="J7434" s="5" t="s">
        <v>9223</v>
      </c>
      <c r="K7434" t="s">
        <v>12</v>
      </c>
      <c r="L7434" t="s">
        <v>9281</v>
      </c>
      <c r="M7434" t="s">
        <v>9210</v>
      </c>
      <c r="N7434">
        <v>1</v>
      </c>
      <c r="O7434">
        <v>38</v>
      </c>
      <c r="P7434" t="s">
        <v>9225</v>
      </c>
      <c r="Q7434">
        <v>13</v>
      </c>
      <c r="R7434">
        <v>15</v>
      </c>
      <c r="S7434" t="s">
        <v>9257</v>
      </c>
      <c r="T7434" t="s">
        <v>9265</v>
      </c>
      <c r="U7434" t="s">
        <v>9300</v>
      </c>
      <c r="V7434" t="str" cm="1">
        <f t="array" ref="V7434">_xlfn.IFS(Hospital_Emergency_Room_Data[[#This Row],[Day]]&lt;=10,"Start(1-10)",Hospital_Emergency_Room_Data[[#This Row],[Day]]&lt;=20,"Middle(11-20)",Hospital_Emergency_Room_Data[[#This Row],[Day]]&gt;20,"End(21-30)")</f>
        <v>Middle(11-20)</v>
      </c>
    </row>
    <row r="7435" spans="1:22">
      <c r="A7435">
        <v>762447104</v>
      </c>
      <c r="B7435" t="s">
        <v>7435</v>
      </c>
      <c r="C7435" s="1">
        <v>45157</v>
      </c>
      <c r="D7435" t="str">
        <f>TEXT(Hospital_Emergency_Room_Data[[#This Row],[Patient Admission Date]],"mmm")</f>
        <v>Aug</v>
      </c>
      <c r="E7435">
        <f>YEAR(Hospital_Emergency_Room_Data[[#This Row],[Patient Admission Date]])</f>
        <v>2023</v>
      </c>
      <c r="F7435" s="2">
        <v>0.94861111111111107</v>
      </c>
      <c r="G7435" s="8" t="str">
        <f>TEXT(Hospital_Emergency_Room_Data[[#This Row],[Patient Admission Date]],"dddd")</f>
        <v>Saturday</v>
      </c>
      <c r="H7435" t="s">
        <v>9208</v>
      </c>
      <c r="I7435">
        <v>65</v>
      </c>
      <c r="J7435" s="5" t="s">
        <v>9217</v>
      </c>
      <c r="K7435" t="s">
        <v>12</v>
      </c>
      <c r="L7435" t="s">
        <v>9281</v>
      </c>
      <c r="M7435" t="s">
        <v>9210</v>
      </c>
      <c r="N7435">
        <v>2</v>
      </c>
      <c r="O7435">
        <v>28</v>
      </c>
      <c r="P7435" t="s">
        <v>9226</v>
      </c>
      <c r="Q7435">
        <v>19</v>
      </c>
      <c r="R7435">
        <v>22</v>
      </c>
      <c r="S7435" t="s">
        <v>9256</v>
      </c>
      <c r="T7435" t="s">
        <v>9262</v>
      </c>
      <c r="U7435" t="s">
        <v>9282</v>
      </c>
      <c r="V7435" t="str" cm="1">
        <f t="array" ref="V7435">_xlfn.IFS(Hospital_Emergency_Room_Data[[#This Row],[Day]]&lt;=10,"Start(1-10)",Hospital_Emergency_Room_Data[[#This Row],[Day]]&lt;=20,"Middle(11-20)",Hospital_Emergency_Room_Data[[#This Row],[Day]]&gt;20,"End(21-30)")</f>
        <v>Middle(11-20)</v>
      </c>
    </row>
    <row r="7436" spans="1:22">
      <c r="A7436">
        <v>795381074</v>
      </c>
      <c r="B7436" t="s">
        <v>7436</v>
      </c>
      <c r="C7436" s="1">
        <v>45434</v>
      </c>
      <c r="D7436" t="str">
        <f>TEXT(Hospital_Emergency_Room_Data[[#This Row],[Patient Admission Date]],"mmm")</f>
        <v>May</v>
      </c>
      <c r="E7436">
        <f>YEAR(Hospital_Emergency_Room_Data[[#This Row],[Patient Admission Date]])</f>
        <v>2024</v>
      </c>
      <c r="F7436" s="2">
        <v>0.75555555555555554</v>
      </c>
      <c r="G7436" s="8" t="str">
        <f>TEXT(Hospital_Emergency_Room_Data[[#This Row],[Patient Admission Date]],"dddd")</f>
        <v>Wednesday</v>
      </c>
      <c r="H7436" t="s">
        <v>9208</v>
      </c>
      <c r="I7436">
        <v>6</v>
      </c>
      <c r="J7436" s="5" t="s">
        <v>9221</v>
      </c>
      <c r="K7436" t="s">
        <v>12</v>
      </c>
      <c r="L7436" t="s">
        <v>9281</v>
      </c>
      <c r="M7436" t="s">
        <v>9210</v>
      </c>
      <c r="N7436">
        <v>2</v>
      </c>
      <c r="O7436">
        <v>22</v>
      </c>
      <c r="P7436" t="s">
        <v>9226</v>
      </c>
      <c r="Q7436">
        <v>22</v>
      </c>
      <c r="R7436">
        <v>18</v>
      </c>
      <c r="S7436" t="s">
        <v>9256</v>
      </c>
      <c r="T7436" t="s">
        <v>9264</v>
      </c>
      <c r="U7436" t="s">
        <v>9282</v>
      </c>
      <c r="V7436" t="str" cm="1">
        <f t="array" ref="V7436">_xlfn.IFS(Hospital_Emergency_Room_Data[[#This Row],[Day]]&lt;=10,"Start(1-10)",Hospital_Emergency_Room_Data[[#This Row],[Day]]&lt;=20,"Middle(11-20)",Hospital_Emergency_Room_Data[[#This Row],[Day]]&gt;20,"End(21-30)")</f>
        <v>End(21-30)</v>
      </c>
    </row>
    <row r="7437" spans="1:22">
      <c r="A7437">
        <v>415379603</v>
      </c>
      <c r="B7437" t="s">
        <v>7437</v>
      </c>
      <c r="C7437" s="1">
        <v>45554</v>
      </c>
      <c r="D7437" t="str">
        <f>TEXT(Hospital_Emergency_Room_Data[[#This Row],[Patient Admission Date]],"mmm")</f>
        <v>Sep</v>
      </c>
      <c r="E7437">
        <f>YEAR(Hospital_Emergency_Room_Data[[#This Row],[Patient Admission Date]])</f>
        <v>2024</v>
      </c>
      <c r="F7437" s="2">
        <v>0.97291666666666665</v>
      </c>
      <c r="G7437" s="8" t="str">
        <f>TEXT(Hospital_Emergency_Room_Data[[#This Row],[Patient Admission Date]],"dddd")</f>
        <v>Thursday</v>
      </c>
      <c r="H7437" t="s">
        <v>9208</v>
      </c>
      <c r="I7437">
        <v>17</v>
      </c>
      <c r="J7437" s="5" t="s">
        <v>9220</v>
      </c>
      <c r="K7437" t="s">
        <v>12</v>
      </c>
      <c r="L7437" t="s">
        <v>9281</v>
      </c>
      <c r="M7437" t="s">
        <v>9210</v>
      </c>
      <c r="N7437">
        <v>2</v>
      </c>
      <c r="O7437">
        <v>31</v>
      </c>
      <c r="P7437" t="s">
        <v>9225</v>
      </c>
      <c r="Q7437">
        <v>19</v>
      </c>
      <c r="R7437">
        <v>23</v>
      </c>
      <c r="S7437" t="s">
        <v>9256</v>
      </c>
      <c r="T7437" t="s">
        <v>9262</v>
      </c>
      <c r="U7437" t="s">
        <v>9300</v>
      </c>
      <c r="V7437" t="str" cm="1">
        <f t="array" ref="V7437">_xlfn.IFS(Hospital_Emergency_Room_Data[[#This Row],[Day]]&lt;=10,"Start(1-10)",Hospital_Emergency_Room_Data[[#This Row],[Day]]&lt;=20,"Middle(11-20)",Hospital_Emergency_Room_Data[[#This Row],[Day]]&gt;20,"End(21-30)")</f>
        <v>Middle(11-20)</v>
      </c>
    </row>
    <row r="7438" spans="1:22">
      <c r="A7438">
        <v>458719013</v>
      </c>
      <c r="B7438" t="s">
        <v>7438</v>
      </c>
      <c r="C7438" s="1">
        <v>45114</v>
      </c>
      <c r="D7438" t="str">
        <f>TEXT(Hospital_Emergency_Room_Data[[#This Row],[Patient Admission Date]],"mmm")</f>
        <v>Jul</v>
      </c>
      <c r="E7438">
        <f>YEAR(Hospital_Emergency_Room_Data[[#This Row],[Patient Admission Date]])</f>
        <v>2023</v>
      </c>
      <c r="F7438" s="2">
        <v>0.46458333333333335</v>
      </c>
      <c r="G7438" s="8" t="str">
        <f>TEXT(Hospital_Emergency_Room_Data[[#This Row],[Patient Admission Date]],"dddd")</f>
        <v>Friday</v>
      </c>
      <c r="H7438" t="s">
        <v>9208</v>
      </c>
      <c r="I7438">
        <v>6</v>
      </c>
      <c r="J7438" s="5" t="s">
        <v>9221</v>
      </c>
      <c r="K7438" t="s">
        <v>12</v>
      </c>
      <c r="L7438" t="s">
        <v>9281</v>
      </c>
      <c r="M7438" t="s">
        <v>9210</v>
      </c>
      <c r="N7438">
        <v>2</v>
      </c>
      <c r="O7438">
        <v>50</v>
      </c>
      <c r="P7438" t="s">
        <v>9225</v>
      </c>
      <c r="Q7438">
        <v>7</v>
      </c>
      <c r="R7438">
        <v>11</v>
      </c>
      <c r="S7438" t="s">
        <v>9255</v>
      </c>
      <c r="T7438" t="s">
        <v>9263</v>
      </c>
      <c r="U7438" t="s">
        <v>9283</v>
      </c>
      <c r="V7438" t="str" cm="1">
        <f t="array" ref="V7438">_xlfn.IFS(Hospital_Emergency_Room_Data[[#This Row],[Day]]&lt;=10,"Start(1-10)",Hospital_Emergency_Room_Data[[#This Row],[Day]]&lt;=20,"Middle(11-20)",Hospital_Emergency_Room_Data[[#This Row],[Day]]&gt;20,"End(21-30)")</f>
        <v>Start(1-10)</v>
      </c>
    </row>
    <row r="7439" spans="1:22">
      <c r="A7439">
        <v>876221135</v>
      </c>
      <c r="B7439" t="s">
        <v>7439</v>
      </c>
      <c r="C7439" s="1">
        <v>45471</v>
      </c>
      <c r="D7439" t="str">
        <f>TEXT(Hospital_Emergency_Room_Data[[#This Row],[Patient Admission Date]],"mmm")</f>
        <v>Jun</v>
      </c>
      <c r="E7439">
        <f>YEAR(Hospital_Emergency_Room_Data[[#This Row],[Patient Admission Date]])</f>
        <v>2024</v>
      </c>
      <c r="F7439" s="2">
        <v>0.81597222222222221</v>
      </c>
      <c r="G7439" s="8" t="str">
        <f>TEXT(Hospital_Emergency_Room_Data[[#This Row],[Patient Admission Date]],"dddd")</f>
        <v>Friday</v>
      </c>
      <c r="H7439" t="s">
        <v>9208</v>
      </c>
      <c r="I7439">
        <v>30</v>
      </c>
      <c r="J7439" s="5" t="s">
        <v>9223</v>
      </c>
      <c r="K7439" t="s">
        <v>12</v>
      </c>
      <c r="L7439" t="s">
        <v>9281</v>
      </c>
      <c r="M7439" t="s">
        <v>9210</v>
      </c>
      <c r="N7439">
        <v>2</v>
      </c>
      <c r="O7439">
        <v>22</v>
      </c>
      <c r="P7439" t="s">
        <v>9226</v>
      </c>
      <c r="Q7439">
        <v>28</v>
      </c>
      <c r="R7439">
        <v>19</v>
      </c>
      <c r="S7439" t="s">
        <v>9256</v>
      </c>
      <c r="T7439" t="s">
        <v>9264</v>
      </c>
      <c r="U7439" t="s">
        <v>9282</v>
      </c>
      <c r="V7439" t="str" cm="1">
        <f t="array" ref="V7439">_xlfn.IFS(Hospital_Emergency_Room_Data[[#This Row],[Day]]&lt;=10,"Start(1-10)",Hospital_Emergency_Room_Data[[#This Row],[Day]]&lt;=20,"Middle(11-20)",Hospital_Emergency_Room_Data[[#This Row],[Day]]&gt;20,"End(21-30)")</f>
        <v>End(21-30)</v>
      </c>
    </row>
    <row r="7440" spans="1:22">
      <c r="A7440">
        <v>581941985</v>
      </c>
      <c r="B7440" t="s">
        <v>7440</v>
      </c>
      <c r="C7440" s="1">
        <v>45108</v>
      </c>
      <c r="D7440" t="str">
        <f>TEXT(Hospital_Emergency_Room_Data[[#This Row],[Patient Admission Date]],"mmm")</f>
        <v>Jul</v>
      </c>
      <c r="E7440">
        <f>YEAR(Hospital_Emergency_Room_Data[[#This Row],[Patient Admission Date]])</f>
        <v>2023</v>
      </c>
      <c r="F7440" s="2">
        <v>0.30208333333333331</v>
      </c>
      <c r="G7440" s="8" t="str">
        <f>TEXT(Hospital_Emergency_Room_Data[[#This Row],[Patient Admission Date]],"dddd")</f>
        <v>Saturday</v>
      </c>
      <c r="H7440" t="s">
        <v>9208</v>
      </c>
      <c r="I7440">
        <v>2</v>
      </c>
      <c r="J7440" s="5" t="s">
        <v>9218</v>
      </c>
      <c r="K7440" t="s">
        <v>12</v>
      </c>
      <c r="L7440" t="s">
        <v>9281</v>
      </c>
      <c r="M7440" t="s">
        <v>9210</v>
      </c>
      <c r="N7440">
        <v>2</v>
      </c>
      <c r="O7440">
        <v>39</v>
      </c>
      <c r="P7440" t="s">
        <v>9225</v>
      </c>
      <c r="Q7440">
        <v>1</v>
      </c>
      <c r="R7440">
        <v>7</v>
      </c>
      <c r="S7440" t="s">
        <v>9255</v>
      </c>
      <c r="T7440" t="s">
        <v>9263</v>
      </c>
      <c r="U7440" t="s">
        <v>9300</v>
      </c>
      <c r="V7440" t="str" cm="1">
        <f t="array" ref="V7440">_xlfn.IFS(Hospital_Emergency_Room_Data[[#This Row],[Day]]&lt;=10,"Start(1-10)",Hospital_Emergency_Room_Data[[#This Row],[Day]]&lt;=20,"Middle(11-20)",Hospital_Emergency_Room_Data[[#This Row],[Day]]&gt;20,"End(21-30)")</f>
        <v>Start(1-10)</v>
      </c>
    </row>
    <row r="7441" spans="1:22">
      <c r="A7441">
        <v>499149763</v>
      </c>
      <c r="B7441" t="s">
        <v>7441</v>
      </c>
      <c r="C7441" s="1">
        <v>45133</v>
      </c>
      <c r="D7441" t="str">
        <f>TEXT(Hospital_Emergency_Room_Data[[#This Row],[Patient Admission Date]],"mmm")</f>
        <v>Jul</v>
      </c>
      <c r="E7441">
        <f>YEAR(Hospital_Emergency_Room_Data[[#This Row],[Patient Admission Date]])</f>
        <v>2023</v>
      </c>
      <c r="F7441" s="2">
        <v>0.99652777777777779</v>
      </c>
      <c r="G7441" s="8" t="str">
        <f>TEXT(Hospital_Emergency_Room_Data[[#This Row],[Patient Admission Date]],"dddd")</f>
        <v>Wednesday</v>
      </c>
      <c r="H7441" t="s">
        <v>9208</v>
      </c>
      <c r="I7441">
        <v>30</v>
      </c>
      <c r="J7441" s="5" t="s">
        <v>9223</v>
      </c>
      <c r="K7441" t="s">
        <v>12</v>
      </c>
      <c r="L7441" t="s">
        <v>9281</v>
      </c>
      <c r="M7441" t="s">
        <v>9210</v>
      </c>
      <c r="N7441">
        <v>2</v>
      </c>
      <c r="O7441">
        <v>53</v>
      </c>
      <c r="P7441" t="s">
        <v>9225</v>
      </c>
      <c r="Q7441">
        <v>26</v>
      </c>
      <c r="R7441">
        <v>23</v>
      </c>
      <c r="S7441" t="s">
        <v>9256</v>
      </c>
      <c r="T7441" t="s">
        <v>9264</v>
      </c>
      <c r="U7441" t="s">
        <v>9283</v>
      </c>
      <c r="V7441" t="str" cm="1">
        <f t="array" ref="V7441">_xlfn.IFS(Hospital_Emergency_Room_Data[[#This Row],[Day]]&lt;=10,"Start(1-10)",Hospital_Emergency_Room_Data[[#This Row],[Day]]&lt;=20,"Middle(11-20)",Hospital_Emergency_Room_Data[[#This Row],[Day]]&gt;20,"End(21-30)")</f>
        <v>End(21-30)</v>
      </c>
    </row>
    <row r="7442" spans="1:22">
      <c r="A7442">
        <v>878727643</v>
      </c>
      <c r="B7442" t="s">
        <v>7442</v>
      </c>
      <c r="C7442" s="1">
        <v>45590</v>
      </c>
      <c r="D7442" t="str">
        <f>TEXT(Hospital_Emergency_Room_Data[[#This Row],[Patient Admission Date]],"mmm")</f>
        <v>Oct</v>
      </c>
      <c r="E7442">
        <f>YEAR(Hospital_Emergency_Room_Data[[#This Row],[Patient Admission Date]])</f>
        <v>2024</v>
      </c>
      <c r="F7442" s="2">
        <v>0.46180555555555558</v>
      </c>
      <c r="G7442" s="8" t="str">
        <f>TEXT(Hospital_Emergency_Room_Data[[#This Row],[Patient Admission Date]],"dddd")</f>
        <v>Friday</v>
      </c>
      <c r="H7442" t="s">
        <v>9208</v>
      </c>
      <c r="I7442">
        <v>26</v>
      </c>
      <c r="J7442" s="5" t="s">
        <v>9220</v>
      </c>
      <c r="K7442" t="s">
        <v>12</v>
      </c>
      <c r="L7442" t="s">
        <v>9281</v>
      </c>
      <c r="M7442" t="s">
        <v>9210</v>
      </c>
      <c r="N7442">
        <v>3</v>
      </c>
      <c r="O7442">
        <v>47</v>
      </c>
      <c r="P7442" t="s">
        <v>9225</v>
      </c>
      <c r="Q7442">
        <v>25</v>
      </c>
      <c r="R7442">
        <v>11</v>
      </c>
      <c r="S7442" t="s">
        <v>9255</v>
      </c>
      <c r="T7442" t="s">
        <v>9264</v>
      </c>
      <c r="U7442" t="s">
        <v>9283</v>
      </c>
      <c r="V7442" t="str" cm="1">
        <f t="array" ref="V7442">_xlfn.IFS(Hospital_Emergency_Room_Data[[#This Row],[Day]]&lt;=10,"Start(1-10)",Hospital_Emergency_Room_Data[[#This Row],[Day]]&lt;=20,"Middle(11-20)",Hospital_Emergency_Room_Data[[#This Row],[Day]]&gt;20,"End(21-30)")</f>
        <v>End(21-30)</v>
      </c>
    </row>
    <row r="7443" spans="1:22">
      <c r="A7443">
        <v>459410106</v>
      </c>
      <c r="B7443" t="s">
        <v>7443</v>
      </c>
      <c r="C7443" s="1">
        <v>45315</v>
      </c>
      <c r="D7443" t="str">
        <f>TEXT(Hospital_Emergency_Room_Data[[#This Row],[Patient Admission Date]],"mmm")</f>
        <v>Jan</v>
      </c>
      <c r="E7443">
        <f>YEAR(Hospital_Emergency_Room_Data[[#This Row],[Patient Admission Date]])</f>
        <v>2024</v>
      </c>
      <c r="F7443" s="2">
        <v>0.47916666666666669</v>
      </c>
      <c r="G7443" s="8" t="str">
        <f>TEXT(Hospital_Emergency_Room_Data[[#This Row],[Patient Admission Date]],"dddd")</f>
        <v>Wednesday</v>
      </c>
      <c r="H7443" t="s">
        <v>9208</v>
      </c>
      <c r="I7443">
        <v>52</v>
      </c>
      <c r="J7443" s="5" t="s">
        <v>9219</v>
      </c>
      <c r="K7443" t="s">
        <v>12</v>
      </c>
      <c r="L7443" t="s">
        <v>9281</v>
      </c>
      <c r="M7443" t="s">
        <v>9210</v>
      </c>
      <c r="N7443">
        <v>3</v>
      </c>
      <c r="O7443">
        <v>46</v>
      </c>
      <c r="P7443" t="s">
        <v>9225</v>
      </c>
      <c r="Q7443">
        <v>24</v>
      </c>
      <c r="R7443">
        <v>11</v>
      </c>
      <c r="S7443" t="s">
        <v>9255</v>
      </c>
      <c r="T7443" t="s">
        <v>9264</v>
      </c>
      <c r="U7443" t="s">
        <v>9283</v>
      </c>
      <c r="V7443" t="str" cm="1">
        <f t="array" ref="V7443">_xlfn.IFS(Hospital_Emergency_Room_Data[[#This Row],[Day]]&lt;=10,"Start(1-10)",Hospital_Emergency_Room_Data[[#This Row],[Day]]&lt;=20,"Middle(11-20)",Hospital_Emergency_Room_Data[[#This Row],[Day]]&gt;20,"End(21-30)")</f>
        <v>End(21-30)</v>
      </c>
    </row>
    <row r="7444" spans="1:22">
      <c r="A7444">
        <v>351900773</v>
      </c>
      <c r="B7444" t="s">
        <v>7444</v>
      </c>
      <c r="C7444" s="1">
        <v>45194</v>
      </c>
      <c r="D7444" t="str">
        <f>TEXT(Hospital_Emergency_Room_Data[[#This Row],[Patient Admission Date]],"mmm")</f>
        <v>Sep</v>
      </c>
      <c r="E7444">
        <f>YEAR(Hospital_Emergency_Room_Data[[#This Row],[Patient Admission Date]])</f>
        <v>2023</v>
      </c>
      <c r="F7444" s="2">
        <v>0.61875000000000002</v>
      </c>
      <c r="G7444" s="8" t="str">
        <f>TEXT(Hospital_Emergency_Room_Data[[#This Row],[Patient Admission Date]],"dddd")</f>
        <v>Monday</v>
      </c>
      <c r="H7444" t="s">
        <v>9208</v>
      </c>
      <c r="I7444">
        <v>65</v>
      </c>
      <c r="J7444" s="5" t="s">
        <v>9217</v>
      </c>
      <c r="K7444" t="s">
        <v>12</v>
      </c>
      <c r="L7444" t="s">
        <v>9281</v>
      </c>
      <c r="M7444" t="s">
        <v>9210</v>
      </c>
      <c r="N7444">
        <v>3</v>
      </c>
      <c r="O7444">
        <v>59</v>
      </c>
      <c r="P7444" t="s">
        <v>9225</v>
      </c>
      <c r="Q7444">
        <v>25</v>
      </c>
      <c r="R7444">
        <v>14</v>
      </c>
      <c r="S7444" t="s">
        <v>9257</v>
      </c>
      <c r="T7444" t="s">
        <v>9264</v>
      </c>
      <c r="U7444" t="s">
        <v>9283</v>
      </c>
      <c r="V7444" t="str" cm="1">
        <f t="array" ref="V7444">_xlfn.IFS(Hospital_Emergency_Room_Data[[#This Row],[Day]]&lt;=10,"Start(1-10)",Hospital_Emergency_Room_Data[[#This Row],[Day]]&lt;=20,"Middle(11-20)",Hospital_Emergency_Room_Data[[#This Row],[Day]]&gt;20,"End(21-30)")</f>
        <v>End(21-30)</v>
      </c>
    </row>
    <row r="7445" spans="1:22">
      <c r="A7445">
        <v>201306345</v>
      </c>
      <c r="B7445" t="s">
        <v>7445</v>
      </c>
      <c r="C7445" s="1">
        <v>45318</v>
      </c>
      <c r="D7445" t="str">
        <f>TEXT(Hospital_Emergency_Room_Data[[#This Row],[Patient Admission Date]],"mmm")</f>
        <v>Jan</v>
      </c>
      <c r="E7445">
        <f>YEAR(Hospital_Emergency_Room_Data[[#This Row],[Patient Admission Date]])</f>
        <v>2024</v>
      </c>
      <c r="F7445" s="2">
        <v>3.888888888888889E-2</v>
      </c>
      <c r="G7445" s="8" t="str">
        <f>TEXT(Hospital_Emergency_Room_Data[[#This Row],[Patient Admission Date]],"dddd")</f>
        <v>Saturday</v>
      </c>
      <c r="H7445" t="s">
        <v>9208</v>
      </c>
      <c r="I7445">
        <v>71</v>
      </c>
      <c r="J7445" s="5" t="s">
        <v>9222</v>
      </c>
      <c r="K7445" t="s">
        <v>12</v>
      </c>
      <c r="L7445" t="s">
        <v>9281</v>
      </c>
      <c r="M7445" t="s">
        <v>9210</v>
      </c>
      <c r="N7445">
        <v>3</v>
      </c>
      <c r="O7445">
        <v>11</v>
      </c>
      <c r="P7445" t="s">
        <v>9226</v>
      </c>
      <c r="Q7445">
        <v>27</v>
      </c>
      <c r="R7445">
        <v>0</v>
      </c>
      <c r="S7445" t="s">
        <v>9258</v>
      </c>
      <c r="T7445" t="s">
        <v>9264</v>
      </c>
      <c r="U7445" t="s">
        <v>9282</v>
      </c>
      <c r="V7445" t="str" cm="1">
        <f t="array" ref="V7445">_xlfn.IFS(Hospital_Emergency_Room_Data[[#This Row],[Day]]&lt;=10,"Start(1-10)",Hospital_Emergency_Room_Data[[#This Row],[Day]]&lt;=20,"Middle(11-20)",Hospital_Emergency_Room_Data[[#This Row],[Day]]&gt;20,"End(21-30)")</f>
        <v>End(21-30)</v>
      </c>
    </row>
    <row r="7446" spans="1:22">
      <c r="A7446">
        <v>345807659</v>
      </c>
      <c r="B7446" t="s">
        <v>7446</v>
      </c>
      <c r="C7446" s="1">
        <v>45457</v>
      </c>
      <c r="D7446" t="str">
        <f>TEXT(Hospital_Emergency_Room_Data[[#This Row],[Patient Admission Date]],"mmm")</f>
        <v>Jun</v>
      </c>
      <c r="E7446">
        <f>YEAR(Hospital_Emergency_Room_Data[[#This Row],[Patient Admission Date]])</f>
        <v>2024</v>
      </c>
      <c r="F7446" s="2">
        <v>0.15486111111111112</v>
      </c>
      <c r="G7446" s="8" t="str">
        <f>TEXT(Hospital_Emergency_Room_Data[[#This Row],[Patient Admission Date]],"dddd")</f>
        <v>Friday</v>
      </c>
      <c r="H7446" t="s">
        <v>9208</v>
      </c>
      <c r="I7446">
        <v>34</v>
      </c>
      <c r="J7446" s="5" t="s">
        <v>9223</v>
      </c>
      <c r="K7446" t="s">
        <v>12</v>
      </c>
      <c r="L7446" t="s">
        <v>9281</v>
      </c>
      <c r="M7446" t="s">
        <v>9210</v>
      </c>
      <c r="N7446">
        <v>4</v>
      </c>
      <c r="O7446">
        <v>59</v>
      </c>
      <c r="P7446" t="s">
        <v>9225</v>
      </c>
      <c r="Q7446">
        <v>14</v>
      </c>
      <c r="R7446">
        <v>3</v>
      </c>
      <c r="S7446" t="s">
        <v>9258</v>
      </c>
      <c r="T7446" t="s">
        <v>9265</v>
      </c>
      <c r="U7446" t="s">
        <v>9283</v>
      </c>
      <c r="V7446" t="str" cm="1">
        <f t="array" ref="V7446">_xlfn.IFS(Hospital_Emergency_Room_Data[[#This Row],[Day]]&lt;=10,"Start(1-10)",Hospital_Emergency_Room_Data[[#This Row],[Day]]&lt;=20,"Middle(11-20)",Hospital_Emergency_Room_Data[[#This Row],[Day]]&gt;20,"End(21-30)")</f>
        <v>Middle(11-20)</v>
      </c>
    </row>
    <row r="7447" spans="1:22">
      <c r="A7447">
        <v>482971193</v>
      </c>
      <c r="B7447" t="s">
        <v>7447</v>
      </c>
      <c r="C7447" s="1">
        <v>45578</v>
      </c>
      <c r="D7447" t="str">
        <f>TEXT(Hospital_Emergency_Room_Data[[#This Row],[Patient Admission Date]],"mmm")</f>
        <v>Oct</v>
      </c>
      <c r="E7447">
        <f>YEAR(Hospital_Emergency_Room_Data[[#This Row],[Patient Admission Date]])</f>
        <v>2024</v>
      </c>
      <c r="F7447" s="2">
        <v>0.67986111111111114</v>
      </c>
      <c r="G7447" s="8" t="str">
        <f>TEXT(Hospital_Emergency_Room_Data[[#This Row],[Patient Admission Date]],"dddd")</f>
        <v>Sunday</v>
      </c>
      <c r="H7447" t="s">
        <v>9208</v>
      </c>
      <c r="I7447">
        <v>39</v>
      </c>
      <c r="J7447" s="5" t="s">
        <v>9223</v>
      </c>
      <c r="K7447" t="s">
        <v>12</v>
      </c>
      <c r="L7447" t="s">
        <v>9281</v>
      </c>
      <c r="M7447" t="s">
        <v>9210</v>
      </c>
      <c r="N7447">
        <v>4</v>
      </c>
      <c r="O7447">
        <v>20</v>
      </c>
      <c r="P7447" t="s">
        <v>9226</v>
      </c>
      <c r="Q7447">
        <v>13</v>
      </c>
      <c r="R7447">
        <v>16</v>
      </c>
      <c r="S7447" t="s">
        <v>9257</v>
      </c>
      <c r="T7447" t="s">
        <v>9265</v>
      </c>
      <c r="U7447" t="s">
        <v>9282</v>
      </c>
      <c r="V7447" t="str" cm="1">
        <f t="array" ref="V7447">_xlfn.IFS(Hospital_Emergency_Room_Data[[#This Row],[Day]]&lt;=10,"Start(1-10)",Hospital_Emergency_Room_Data[[#This Row],[Day]]&lt;=20,"Middle(11-20)",Hospital_Emergency_Room_Data[[#This Row],[Day]]&gt;20,"End(21-30)")</f>
        <v>Middle(11-20)</v>
      </c>
    </row>
    <row r="7448" spans="1:22">
      <c r="A7448">
        <v>430577863</v>
      </c>
      <c r="B7448" t="s">
        <v>7448</v>
      </c>
      <c r="C7448" s="1">
        <v>45207</v>
      </c>
      <c r="D7448" t="str">
        <f>TEXT(Hospital_Emergency_Room_Data[[#This Row],[Patient Admission Date]],"mmm")</f>
        <v>Oct</v>
      </c>
      <c r="E7448">
        <f>YEAR(Hospital_Emergency_Room_Data[[#This Row],[Patient Admission Date]])</f>
        <v>2023</v>
      </c>
      <c r="F7448" s="2">
        <v>0.90625</v>
      </c>
      <c r="G7448" s="8" t="str">
        <f>TEXT(Hospital_Emergency_Room_Data[[#This Row],[Patient Admission Date]],"dddd")</f>
        <v>Sunday</v>
      </c>
      <c r="H7448" t="s">
        <v>9208</v>
      </c>
      <c r="I7448">
        <v>3</v>
      </c>
      <c r="J7448" s="5" t="s">
        <v>9218</v>
      </c>
      <c r="K7448" t="s">
        <v>12</v>
      </c>
      <c r="L7448" t="s">
        <v>9281</v>
      </c>
      <c r="M7448" t="s">
        <v>9210</v>
      </c>
      <c r="N7448">
        <v>4</v>
      </c>
      <c r="O7448">
        <v>25</v>
      </c>
      <c r="P7448" t="s">
        <v>9226</v>
      </c>
      <c r="Q7448">
        <v>8</v>
      </c>
      <c r="R7448">
        <v>21</v>
      </c>
      <c r="S7448" t="s">
        <v>9256</v>
      </c>
      <c r="T7448" t="s">
        <v>9265</v>
      </c>
      <c r="U7448" t="s">
        <v>9282</v>
      </c>
      <c r="V7448" t="str" cm="1">
        <f t="array" ref="V7448">_xlfn.IFS(Hospital_Emergency_Room_Data[[#This Row],[Day]]&lt;=10,"Start(1-10)",Hospital_Emergency_Room_Data[[#This Row],[Day]]&lt;=20,"Middle(11-20)",Hospital_Emergency_Room_Data[[#This Row],[Day]]&gt;20,"End(21-30)")</f>
        <v>Start(1-10)</v>
      </c>
    </row>
    <row r="7449" spans="1:22">
      <c r="A7449">
        <v>715878033</v>
      </c>
      <c r="B7449" t="s">
        <v>7449</v>
      </c>
      <c r="C7449" s="1">
        <v>45282</v>
      </c>
      <c r="D7449" t="str">
        <f>TEXT(Hospital_Emergency_Room_Data[[#This Row],[Patient Admission Date]],"mmm")</f>
        <v>Dec</v>
      </c>
      <c r="E7449">
        <f>YEAR(Hospital_Emergency_Room_Data[[#This Row],[Patient Admission Date]])</f>
        <v>2023</v>
      </c>
      <c r="F7449" s="2">
        <v>9.0277777777777769E-3</v>
      </c>
      <c r="G7449" s="8" t="str">
        <f>TEXT(Hospital_Emergency_Room_Data[[#This Row],[Patient Admission Date]],"dddd")</f>
        <v>Friday</v>
      </c>
      <c r="H7449" t="s">
        <v>9208</v>
      </c>
      <c r="I7449">
        <v>67</v>
      </c>
      <c r="J7449" s="5" t="s">
        <v>9217</v>
      </c>
      <c r="K7449" t="s">
        <v>12</v>
      </c>
      <c r="L7449" t="s">
        <v>9281</v>
      </c>
      <c r="M7449" t="s">
        <v>9210</v>
      </c>
      <c r="N7449">
        <v>4</v>
      </c>
      <c r="O7449">
        <v>15</v>
      </c>
      <c r="P7449" t="s">
        <v>9226</v>
      </c>
      <c r="Q7449">
        <v>22</v>
      </c>
      <c r="R7449">
        <v>0</v>
      </c>
      <c r="S7449" t="s">
        <v>9258</v>
      </c>
      <c r="T7449" t="s">
        <v>9264</v>
      </c>
      <c r="U7449" t="s">
        <v>9282</v>
      </c>
      <c r="V7449" t="str" cm="1">
        <f t="array" ref="V7449">_xlfn.IFS(Hospital_Emergency_Room_Data[[#This Row],[Day]]&lt;=10,"Start(1-10)",Hospital_Emergency_Room_Data[[#This Row],[Day]]&lt;=20,"Middle(11-20)",Hospital_Emergency_Room_Data[[#This Row],[Day]]&gt;20,"End(21-30)")</f>
        <v>End(21-30)</v>
      </c>
    </row>
    <row r="7450" spans="1:22">
      <c r="A7450">
        <v>680951949</v>
      </c>
      <c r="B7450" t="s">
        <v>7450</v>
      </c>
      <c r="C7450" s="1">
        <v>45427</v>
      </c>
      <c r="D7450" t="str">
        <f>TEXT(Hospital_Emergency_Room_Data[[#This Row],[Patient Admission Date]],"mmm")</f>
        <v>May</v>
      </c>
      <c r="E7450">
        <f>YEAR(Hospital_Emergency_Room_Data[[#This Row],[Patient Admission Date]])</f>
        <v>2024</v>
      </c>
      <c r="F7450" s="2">
        <v>0.95208333333333328</v>
      </c>
      <c r="G7450" s="8" t="str">
        <f>TEXT(Hospital_Emergency_Room_Data[[#This Row],[Patient Admission Date]],"dddd")</f>
        <v>Wednesday</v>
      </c>
      <c r="H7450" t="s">
        <v>9208</v>
      </c>
      <c r="I7450">
        <v>67</v>
      </c>
      <c r="J7450" s="5" t="s">
        <v>9217</v>
      </c>
      <c r="K7450" t="s">
        <v>12</v>
      </c>
      <c r="L7450" t="s">
        <v>9281</v>
      </c>
      <c r="M7450" t="s">
        <v>9210</v>
      </c>
      <c r="N7450">
        <v>4</v>
      </c>
      <c r="O7450">
        <v>19</v>
      </c>
      <c r="P7450" t="s">
        <v>9226</v>
      </c>
      <c r="Q7450">
        <v>15</v>
      </c>
      <c r="R7450">
        <v>22</v>
      </c>
      <c r="S7450" t="s">
        <v>9256</v>
      </c>
      <c r="T7450" t="s">
        <v>9262</v>
      </c>
      <c r="U7450" t="s">
        <v>9282</v>
      </c>
      <c r="V7450" t="str" cm="1">
        <f t="array" ref="V7450">_xlfn.IFS(Hospital_Emergency_Room_Data[[#This Row],[Day]]&lt;=10,"Start(1-10)",Hospital_Emergency_Room_Data[[#This Row],[Day]]&lt;=20,"Middle(11-20)",Hospital_Emergency_Room_Data[[#This Row],[Day]]&gt;20,"End(21-30)")</f>
        <v>Middle(11-20)</v>
      </c>
    </row>
    <row r="7451" spans="1:22">
      <c r="A7451">
        <v>827408129</v>
      </c>
      <c r="B7451" t="s">
        <v>7451</v>
      </c>
      <c r="C7451" s="1">
        <v>45294</v>
      </c>
      <c r="D7451" t="str">
        <f>TEXT(Hospital_Emergency_Room_Data[[#This Row],[Patient Admission Date]],"mmm")</f>
        <v>Jan</v>
      </c>
      <c r="E7451">
        <f>YEAR(Hospital_Emergency_Room_Data[[#This Row],[Patient Admission Date]])</f>
        <v>2024</v>
      </c>
      <c r="F7451" s="2">
        <v>0.22569444444444445</v>
      </c>
      <c r="G7451" s="8" t="str">
        <f>TEXT(Hospital_Emergency_Room_Data[[#This Row],[Patient Admission Date]],"dddd")</f>
        <v>Wednesday</v>
      </c>
      <c r="H7451" t="s">
        <v>9208</v>
      </c>
      <c r="I7451">
        <v>11</v>
      </c>
      <c r="J7451" s="5" t="s">
        <v>9221</v>
      </c>
      <c r="K7451" t="s">
        <v>12</v>
      </c>
      <c r="L7451" t="s">
        <v>9281</v>
      </c>
      <c r="M7451" t="s">
        <v>9210</v>
      </c>
      <c r="N7451">
        <v>5</v>
      </c>
      <c r="O7451">
        <v>40</v>
      </c>
      <c r="P7451" t="s">
        <v>9225</v>
      </c>
      <c r="Q7451">
        <v>3</v>
      </c>
      <c r="R7451">
        <v>5</v>
      </c>
      <c r="S7451" t="s">
        <v>9258</v>
      </c>
      <c r="T7451" t="s">
        <v>9263</v>
      </c>
      <c r="U7451" t="s">
        <v>9300</v>
      </c>
      <c r="V7451" t="str" cm="1">
        <f t="array" ref="V7451">_xlfn.IFS(Hospital_Emergency_Room_Data[[#This Row],[Day]]&lt;=10,"Start(1-10)",Hospital_Emergency_Room_Data[[#This Row],[Day]]&lt;=20,"Middle(11-20)",Hospital_Emergency_Room_Data[[#This Row],[Day]]&gt;20,"End(21-30)")</f>
        <v>Start(1-10)</v>
      </c>
    </row>
    <row r="7452" spans="1:22">
      <c r="A7452">
        <v>809806025</v>
      </c>
      <c r="B7452" t="s">
        <v>7452</v>
      </c>
      <c r="C7452" s="1">
        <v>45454</v>
      </c>
      <c r="D7452" t="str">
        <f>TEXT(Hospital_Emergency_Room_Data[[#This Row],[Patient Admission Date]],"mmm")</f>
        <v>Jun</v>
      </c>
      <c r="E7452">
        <f>YEAR(Hospital_Emergency_Room_Data[[#This Row],[Patient Admission Date]])</f>
        <v>2024</v>
      </c>
      <c r="F7452" s="2">
        <v>0.72430555555555554</v>
      </c>
      <c r="G7452" s="8" t="str">
        <f>TEXT(Hospital_Emergency_Room_Data[[#This Row],[Patient Admission Date]],"dddd")</f>
        <v>Tuesday</v>
      </c>
      <c r="H7452" t="s">
        <v>9208</v>
      </c>
      <c r="I7452">
        <v>57</v>
      </c>
      <c r="J7452" s="5" t="s">
        <v>9219</v>
      </c>
      <c r="K7452" t="s">
        <v>12</v>
      </c>
      <c r="L7452" t="s">
        <v>9281</v>
      </c>
      <c r="M7452" t="s">
        <v>9210</v>
      </c>
      <c r="N7452">
        <v>6</v>
      </c>
      <c r="O7452">
        <v>20</v>
      </c>
      <c r="P7452" t="s">
        <v>9226</v>
      </c>
      <c r="Q7452">
        <v>11</v>
      </c>
      <c r="R7452">
        <v>17</v>
      </c>
      <c r="S7452" t="s">
        <v>9257</v>
      </c>
      <c r="T7452" t="s">
        <v>9265</v>
      </c>
      <c r="U7452" t="s">
        <v>9282</v>
      </c>
      <c r="V7452" t="str" cm="1">
        <f t="array" ref="V7452">_xlfn.IFS(Hospital_Emergency_Room_Data[[#This Row],[Day]]&lt;=10,"Start(1-10)",Hospital_Emergency_Room_Data[[#This Row],[Day]]&lt;=20,"Middle(11-20)",Hospital_Emergency_Room_Data[[#This Row],[Day]]&gt;20,"End(21-30)")</f>
        <v>Middle(11-20)</v>
      </c>
    </row>
    <row r="7453" spans="1:22">
      <c r="A7453">
        <v>241100868</v>
      </c>
      <c r="B7453" t="s">
        <v>7453</v>
      </c>
      <c r="C7453" s="1">
        <v>45559</v>
      </c>
      <c r="D7453" t="str">
        <f>TEXT(Hospital_Emergency_Room_Data[[#This Row],[Patient Admission Date]],"mmm")</f>
        <v>Sep</v>
      </c>
      <c r="E7453">
        <f>YEAR(Hospital_Emergency_Room_Data[[#This Row],[Patient Admission Date]])</f>
        <v>2024</v>
      </c>
      <c r="F7453" s="2">
        <v>0.92777777777777781</v>
      </c>
      <c r="G7453" s="8" t="str">
        <f>TEXT(Hospital_Emergency_Room_Data[[#This Row],[Patient Admission Date]],"dddd")</f>
        <v>Tuesday</v>
      </c>
      <c r="H7453" t="s">
        <v>9208</v>
      </c>
      <c r="I7453">
        <v>47</v>
      </c>
      <c r="J7453" s="5" t="s">
        <v>9219</v>
      </c>
      <c r="K7453" t="s">
        <v>12</v>
      </c>
      <c r="L7453" t="s">
        <v>9281</v>
      </c>
      <c r="M7453" t="s">
        <v>9210</v>
      </c>
      <c r="N7453">
        <v>6</v>
      </c>
      <c r="O7453">
        <v>25</v>
      </c>
      <c r="P7453" t="s">
        <v>9226</v>
      </c>
      <c r="Q7453">
        <v>24</v>
      </c>
      <c r="R7453">
        <v>22</v>
      </c>
      <c r="S7453" t="s">
        <v>9256</v>
      </c>
      <c r="T7453" t="s">
        <v>9264</v>
      </c>
      <c r="U7453" t="s">
        <v>9282</v>
      </c>
      <c r="V7453" t="str" cm="1">
        <f t="array" ref="V7453">_xlfn.IFS(Hospital_Emergency_Room_Data[[#This Row],[Day]]&lt;=10,"Start(1-10)",Hospital_Emergency_Room_Data[[#This Row],[Day]]&lt;=20,"Middle(11-20)",Hospital_Emergency_Room_Data[[#This Row],[Day]]&gt;20,"End(21-30)")</f>
        <v>End(21-30)</v>
      </c>
    </row>
    <row r="7454" spans="1:22">
      <c r="A7454">
        <v>805599555</v>
      </c>
      <c r="B7454" t="s">
        <v>7454</v>
      </c>
      <c r="C7454" s="1">
        <v>45036</v>
      </c>
      <c r="D7454" t="str">
        <f>TEXT(Hospital_Emergency_Room_Data[[#This Row],[Patient Admission Date]],"mmm")</f>
        <v>Apr</v>
      </c>
      <c r="E7454">
        <f>YEAR(Hospital_Emergency_Room_Data[[#This Row],[Patient Admission Date]])</f>
        <v>2023</v>
      </c>
      <c r="F7454" s="2">
        <v>7.6388888888888895E-2</v>
      </c>
      <c r="G7454" s="8" t="str">
        <f>TEXT(Hospital_Emergency_Room_Data[[#This Row],[Patient Admission Date]],"dddd")</f>
        <v>Thursday</v>
      </c>
      <c r="H7454" t="s">
        <v>9208</v>
      </c>
      <c r="I7454">
        <v>61</v>
      </c>
      <c r="J7454" s="5" t="s">
        <v>9217</v>
      </c>
      <c r="K7454" t="s">
        <v>12</v>
      </c>
      <c r="L7454" t="s">
        <v>9281</v>
      </c>
      <c r="M7454" t="s">
        <v>9210</v>
      </c>
      <c r="N7454">
        <v>6</v>
      </c>
      <c r="O7454">
        <v>40</v>
      </c>
      <c r="P7454" t="s">
        <v>9225</v>
      </c>
      <c r="Q7454">
        <v>20</v>
      </c>
      <c r="R7454">
        <v>1</v>
      </c>
      <c r="S7454" t="s">
        <v>9258</v>
      </c>
      <c r="T7454" t="s">
        <v>9262</v>
      </c>
      <c r="U7454" t="s">
        <v>9300</v>
      </c>
      <c r="V7454" t="str" cm="1">
        <f t="array" ref="V7454">_xlfn.IFS(Hospital_Emergency_Room_Data[[#This Row],[Day]]&lt;=10,"Start(1-10)",Hospital_Emergency_Room_Data[[#This Row],[Day]]&lt;=20,"Middle(11-20)",Hospital_Emergency_Room_Data[[#This Row],[Day]]&gt;20,"End(21-30)")</f>
        <v>Middle(11-20)</v>
      </c>
    </row>
    <row r="7455" spans="1:22">
      <c r="A7455">
        <v>265960268</v>
      </c>
      <c r="B7455" t="s">
        <v>7455</v>
      </c>
      <c r="C7455" s="1">
        <v>45073</v>
      </c>
      <c r="D7455" t="str">
        <f>TEXT(Hospital_Emergency_Room_Data[[#This Row],[Patient Admission Date]],"mmm")</f>
        <v>May</v>
      </c>
      <c r="E7455">
        <f>YEAR(Hospital_Emergency_Room_Data[[#This Row],[Patient Admission Date]])</f>
        <v>2023</v>
      </c>
      <c r="F7455" s="2">
        <v>0.33402777777777776</v>
      </c>
      <c r="G7455" s="8" t="str">
        <f>TEXT(Hospital_Emergency_Room_Data[[#This Row],[Patient Admission Date]],"dddd")</f>
        <v>Saturday</v>
      </c>
      <c r="H7455" t="s">
        <v>9208</v>
      </c>
      <c r="I7455">
        <v>10</v>
      </c>
      <c r="J7455" s="5" t="s">
        <v>9221</v>
      </c>
      <c r="K7455" t="s">
        <v>12</v>
      </c>
      <c r="L7455" t="s">
        <v>9281</v>
      </c>
      <c r="M7455" t="s">
        <v>9210</v>
      </c>
      <c r="N7455">
        <v>6</v>
      </c>
      <c r="O7455">
        <v>57</v>
      </c>
      <c r="P7455" t="s">
        <v>9225</v>
      </c>
      <c r="Q7455">
        <v>27</v>
      </c>
      <c r="R7455">
        <v>8</v>
      </c>
      <c r="S7455" t="s">
        <v>9255</v>
      </c>
      <c r="T7455" t="s">
        <v>9264</v>
      </c>
      <c r="U7455" t="s">
        <v>9283</v>
      </c>
      <c r="V7455" t="str" cm="1">
        <f t="array" ref="V7455">_xlfn.IFS(Hospital_Emergency_Room_Data[[#This Row],[Day]]&lt;=10,"Start(1-10)",Hospital_Emergency_Room_Data[[#This Row],[Day]]&lt;=20,"Middle(11-20)",Hospital_Emergency_Room_Data[[#This Row],[Day]]&gt;20,"End(21-30)")</f>
        <v>End(21-30)</v>
      </c>
    </row>
    <row r="7456" spans="1:22">
      <c r="A7456">
        <v>598656510</v>
      </c>
      <c r="B7456" t="s">
        <v>7456</v>
      </c>
      <c r="C7456" s="1">
        <v>45313</v>
      </c>
      <c r="D7456" t="str">
        <f>TEXT(Hospital_Emergency_Room_Data[[#This Row],[Patient Admission Date]],"mmm")</f>
        <v>Jan</v>
      </c>
      <c r="E7456">
        <f>YEAR(Hospital_Emergency_Room_Data[[#This Row],[Patient Admission Date]])</f>
        <v>2024</v>
      </c>
      <c r="F7456" s="2">
        <v>1.3888888888888889E-3</v>
      </c>
      <c r="G7456" s="8" t="str">
        <f>TEXT(Hospital_Emergency_Room_Data[[#This Row],[Patient Admission Date]],"dddd")</f>
        <v>Monday</v>
      </c>
      <c r="H7456" t="s">
        <v>9208</v>
      </c>
      <c r="I7456">
        <v>66</v>
      </c>
      <c r="J7456" s="5" t="s">
        <v>9217</v>
      </c>
      <c r="K7456" t="s">
        <v>12</v>
      </c>
      <c r="L7456" t="s">
        <v>9281</v>
      </c>
      <c r="M7456" t="s">
        <v>9210</v>
      </c>
      <c r="N7456">
        <v>6</v>
      </c>
      <c r="O7456">
        <v>58</v>
      </c>
      <c r="P7456" t="s">
        <v>9225</v>
      </c>
      <c r="Q7456">
        <v>22</v>
      </c>
      <c r="R7456">
        <v>0</v>
      </c>
      <c r="S7456" t="s">
        <v>9258</v>
      </c>
      <c r="T7456" t="s">
        <v>9264</v>
      </c>
      <c r="U7456" t="s">
        <v>9283</v>
      </c>
      <c r="V7456" t="str" cm="1">
        <f t="array" ref="V7456">_xlfn.IFS(Hospital_Emergency_Room_Data[[#This Row],[Day]]&lt;=10,"Start(1-10)",Hospital_Emergency_Room_Data[[#This Row],[Day]]&lt;=20,"Middle(11-20)",Hospital_Emergency_Room_Data[[#This Row],[Day]]&gt;20,"End(21-30)")</f>
        <v>End(21-30)</v>
      </c>
    </row>
    <row r="7457" spans="1:22">
      <c r="A7457">
        <v>177584644</v>
      </c>
      <c r="B7457" t="s">
        <v>7457</v>
      </c>
      <c r="C7457" s="1">
        <v>45440</v>
      </c>
      <c r="D7457" t="str">
        <f>TEXT(Hospital_Emergency_Room_Data[[#This Row],[Patient Admission Date]],"mmm")</f>
        <v>May</v>
      </c>
      <c r="E7457">
        <f>YEAR(Hospital_Emergency_Room_Data[[#This Row],[Patient Admission Date]])</f>
        <v>2024</v>
      </c>
      <c r="F7457" s="2">
        <v>0.26805555555555555</v>
      </c>
      <c r="G7457" s="8" t="str">
        <f>TEXT(Hospital_Emergency_Room_Data[[#This Row],[Patient Admission Date]],"dddd")</f>
        <v>Tuesday</v>
      </c>
      <c r="H7457" t="s">
        <v>9208</v>
      </c>
      <c r="I7457">
        <v>14</v>
      </c>
      <c r="J7457" s="5" t="s">
        <v>9221</v>
      </c>
      <c r="K7457" t="s">
        <v>12</v>
      </c>
      <c r="L7457" t="s">
        <v>9281</v>
      </c>
      <c r="M7457" t="s">
        <v>9210</v>
      </c>
      <c r="N7457">
        <v>6</v>
      </c>
      <c r="O7457">
        <v>52</v>
      </c>
      <c r="P7457" t="s">
        <v>9225</v>
      </c>
      <c r="Q7457">
        <v>28</v>
      </c>
      <c r="R7457">
        <v>6</v>
      </c>
      <c r="S7457" t="s">
        <v>9255</v>
      </c>
      <c r="T7457" t="s">
        <v>9264</v>
      </c>
      <c r="U7457" t="s">
        <v>9283</v>
      </c>
      <c r="V7457" t="str" cm="1">
        <f t="array" ref="V7457">_xlfn.IFS(Hospital_Emergency_Room_Data[[#This Row],[Day]]&lt;=10,"Start(1-10)",Hospital_Emergency_Room_Data[[#This Row],[Day]]&lt;=20,"Middle(11-20)",Hospital_Emergency_Room_Data[[#This Row],[Day]]&gt;20,"End(21-30)")</f>
        <v>End(21-30)</v>
      </c>
    </row>
    <row r="7458" spans="1:22">
      <c r="A7458">
        <v>398916399</v>
      </c>
      <c r="B7458" t="s">
        <v>7458</v>
      </c>
      <c r="C7458" s="1">
        <v>45272</v>
      </c>
      <c r="D7458" t="str">
        <f>TEXT(Hospital_Emergency_Room_Data[[#This Row],[Patient Admission Date]],"mmm")</f>
        <v>Dec</v>
      </c>
      <c r="E7458">
        <f>YEAR(Hospital_Emergency_Room_Data[[#This Row],[Patient Admission Date]])</f>
        <v>2023</v>
      </c>
      <c r="F7458" s="2">
        <v>0.94791666666666663</v>
      </c>
      <c r="G7458" s="8" t="str">
        <f>TEXT(Hospital_Emergency_Room_Data[[#This Row],[Patient Admission Date]],"dddd")</f>
        <v>Tuesday</v>
      </c>
      <c r="H7458" t="s">
        <v>9208</v>
      </c>
      <c r="I7458">
        <v>27</v>
      </c>
      <c r="J7458" s="5" t="s">
        <v>9220</v>
      </c>
      <c r="K7458" t="s">
        <v>12</v>
      </c>
      <c r="L7458" t="s">
        <v>9281</v>
      </c>
      <c r="M7458" t="s">
        <v>9210</v>
      </c>
      <c r="N7458">
        <v>6</v>
      </c>
      <c r="O7458">
        <v>14</v>
      </c>
      <c r="P7458" t="s">
        <v>9226</v>
      </c>
      <c r="Q7458">
        <v>12</v>
      </c>
      <c r="R7458">
        <v>22</v>
      </c>
      <c r="S7458" t="s">
        <v>9256</v>
      </c>
      <c r="T7458" t="s">
        <v>9265</v>
      </c>
      <c r="U7458" t="s">
        <v>9282</v>
      </c>
      <c r="V7458" t="str" cm="1">
        <f t="array" ref="V7458">_xlfn.IFS(Hospital_Emergency_Room_Data[[#This Row],[Day]]&lt;=10,"Start(1-10)",Hospital_Emergency_Room_Data[[#This Row],[Day]]&lt;=20,"Middle(11-20)",Hospital_Emergency_Room_Data[[#This Row],[Day]]&gt;20,"End(21-30)")</f>
        <v>Middle(11-20)</v>
      </c>
    </row>
    <row r="7459" spans="1:22">
      <c r="A7459">
        <v>771520904</v>
      </c>
      <c r="B7459" t="s">
        <v>7459</v>
      </c>
      <c r="C7459" s="1">
        <v>45038</v>
      </c>
      <c r="D7459" t="str">
        <f>TEXT(Hospital_Emergency_Room_Data[[#This Row],[Patient Admission Date]],"mmm")</f>
        <v>Apr</v>
      </c>
      <c r="E7459">
        <f>YEAR(Hospital_Emergency_Room_Data[[#This Row],[Patient Admission Date]])</f>
        <v>2023</v>
      </c>
      <c r="F7459" s="2">
        <v>0.53611111111111109</v>
      </c>
      <c r="G7459" s="8" t="str">
        <f>TEXT(Hospital_Emergency_Room_Data[[#This Row],[Patient Admission Date]],"dddd")</f>
        <v>Saturday</v>
      </c>
      <c r="H7459" t="s">
        <v>9208</v>
      </c>
      <c r="I7459">
        <v>59</v>
      </c>
      <c r="J7459" s="5" t="s">
        <v>9219</v>
      </c>
      <c r="K7459" t="s">
        <v>12</v>
      </c>
      <c r="L7459" t="s">
        <v>9281</v>
      </c>
      <c r="M7459" t="s">
        <v>9210</v>
      </c>
      <c r="N7459">
        <v>6</v>
      </c>
      <c r="O7459">
        <v>28</v>
      </c>
      <c r="P7459" t="s">
        <v>9226</v>
      </c>
      <c r="Q7459">
        <v>22</v>
      </c>
      <c r="R7459">
        <v>12</v>
      </c>
      <c r="S7459" t="s">
        <v>9257</v>
      </c>
      <c r="T7459" t="s">
        <v>9264</v>
      </c>
      <c r="U7459" t="s">
        <v>9282</v>
      </c>
      <c r="V7459" t="str" cm="1">
        <f t="array" ref="V7459">_xlfn.IFS(Hospital_Emergency_Room_Data[[#This Row],[Day]]&lt;=10,"Start(1-10)",Hospital_Emergency_Room_Data[[#This Row],[Day]]&lt;=20,"Middle(11-20)",Hospital_Emergency_Room_Data[[#This Row],[Day]]&gt;20,"End(21-30)")</f>
        <v>End(21-30)</v>
      </c>
    </row>
    <row r="7460" spans="1:22">
      <c r="A7460">
        <v>229394308</v>
      </c>
      <c r="B7460" t="s">
        <v>7460</v>
      </c>
      <c r="C7460" s="1">
        <v>45047</v>
      </c>
      <c r="D7460" t="str">
        <f>TEXT(Hospital_Emergency_Room_Data[[#This Row],[Patient Admission Date]],"mmm")</f>
        <v>May</v>
      </c>
      <c r="E7460">
        <f>YEAR(Hospital_Emergency_Room_Data[[#This Row],[Patient Admission Date]])</f>
        <v>2023</v>
      </c>
      <c r="F7460" s="2">
        <v>0.77013888888888893</v>
      </c>
      <c r="G7460" s="8" t="str">
        <f>TEXT(Hospital_Emergency_Room_Data[[#This Row],[Patient Admission Date]],"dddd")</f>
        <v>Monday</v>
      </c>
      <c r="H7460" t="s">
        <v>9208</v>
      </c>
      <c r="I7460">
        <v>27</v>
      </c>
      <c r="J7460" s="5" t="s">
        <v>9220</v>
      </c>
      <c r="K7460" t="s">
        <v>12</v>
      </c>
      <c r="L7460" t="s">
        <v>9281</v>
      </c>
      <c r="M7460" t="s">
        <v>9210</v>
      </c>
      <c r="N7460">
        <v>6</v>
      </c>
      <c r="O7460">
        <v>16</v>
      </c>
      <c r="P7460" t="s">
        <v>9226</v>
      </c>
      <c r="Q7460">
        <v>1</v>
      </c>
      <c r="R7460">
        <v>18</v>
      </c>
      <c r="S7460" t="s">
        <v>9256</v>
      </c>
      <c r="T7460" t="s">
        <v>9263</v>
      </c>
      <c r="U7460" t="s">
        <v>9282</v>
      </c>
      <c r="V7460" t="str" cm="1">
        <f t="array" ref="V7460">_xlfn.IFS(Hospital_Emergency_Room_Data[[#This Row],[Day]]&lt;=10,"Start(1-10)",Hospital_Emergency_Room_Data[[#This Row],[Day]]&lt;=20,"Middle(11-20)",Hospital_Emergency_Room_Data[[#This Row],[Day]]&gt;20,"End(21-30)")</f>
        <v>Start(1-10)</v>
      </c>
    </row>
    <row r="7461" spans="1:22">
      <c r="A7461">
        <v>161572312</v>
      </c>
      <c r="B7461" t="s">
        <v>7461</v>
      </c>
      <c r="C7461" s="1">
        <v>45215</v>
      </c>
      <c r="D7461" t="str">
        <f>TEXT(Hospital_Emergency_Room_Data[[#This Row],[Patient Admission Date]],"mmm")</f>
        <v>Oct</v>
      </c>
      <c r="E7461">
        <f>YEAR(Hospital_Emergency_Room_Data[[#This Row],[Patient Admission Date]])</f>
        <v>2023</v>
      </c>
      <c r="F7461" s="2">
        <v>0.99930555555555556</v>
      </c>
      <c r="G7461" s="8" t="str">
        <f>TEXT(Hospital_Emergency_Room_Data[[#This Row],[Patient Admission Date]],"dddd")</f>
        <v>Monday</v>
      </c>
      <c r="H7461" t="s">
        <v>9208</v>
      </c>
      <c r="I7461">
        <v>53</v>
      </c>
      <c r="J7461" s="5" t="s">
        <v>9219</v>
      </c>
      <c r="K7461" t="s">
        <v>12</v>
      </c>
      <c r="L7461" t="s">
        <v>9281</v>
      </c>
      <c r="M7461" t="s">
        <v>9210</v>
      </c>
      <c r="N7461">
        <v>7</v>
      </c>
      <c r="O7461">
        <v>54</v>
      </c>
      <c r="P7461" t="s">
        <v>9225</v>
      </c>
      <c r="Q7461">
        <v>16</v>
      </c>
      <c r="R7461">
        <v>23</v>
      </c>
      <c r="S7461" t="s">
        <v>9256</v>
      </c>
      <c r="T7461" t="s">
        <v>9262</v>
      </c>
      <c r="U7461" t="s">
        <v>9283</v>
      </c>
      <c r="V7461" t="str" cm="1">
        <f t="array" ref="V7461">_xlfn.IFS(Hospital_Emergency_Room_Data[[#This Row],[Day]]&lt;=10,"Start(1-10)",Hospital_Emergency_Room_Data[[#This Row],[Day]]&lt;=20,"Middle(11-20)",Hospital_Emergency_Room_Data[[#This Row],[Day]]&gt;20,"End(21-30)")</f>
        <v>Middle(11-20)</v>
      </c>
    </row>
    <row r="7462" spans="1:22">
      <c r="A7462">
        <v>324042087</v>
      </c>
      <c r="B7462" t="s">
        <v>7462</v>
      </c>
      <c r="C7462" s="1">
        <v>45220</v>
      </c>
      <c r="D7462" t="str">
        <f>TEXT(Hospital_Emergency_Room_Data[[#This Row],[Patient Admission Date]],"mmm")</f>
        <v>Oct</v>
      </c>
      <c r="E7462">
        <f>YEAR(Hospital_Emergency_Room_Data[[#This Row],[Patient Admission Date]])</f>
        <v>2023</v>
      </c>
      <c r="F7462" s="2">
        <v>0.54166666666666663</v>
      </c>
      <c r="G7462" s="8" t="str">
        <f>TEXT(Hospital_Emergency_Room_Data[[#This Row],[Patient Admission Date]],"dddd")</f>
        <v>Saturday</v>
      </c>
      <c r="H7462" t="s">
        <v>9208</v>
      </c>
      <c r="I7462">
        <v>20</v>
      </c>
      <c r="J7462" s="5" t="s">
        <v>9220</v>
      </c>
      <c r="K7462" t="s">
        <v>12</v>
      </c>
      <c r="L7462" t="s">
        <v>9281</v>
      </c>
      <c r="M7462" t="s">
        <v>9210</v>
      </c>
      <c r="N7462">
        <v>7</v>
      </c>
      <c r="O7462">
        <v>51</v>
      </c>
      <c r="P7462" t="s">
        <v>9225</v>
      </c>
      <c r="Q7462">
        <v>21</v>
      </c>
      <c r="R7462">
        <v>13</v>
      </c>
      <c r="S7462" t="s">
        <v>9257</v>
      </c>
      <c r="T7462" t="s">
        <v>9262</v>
      </c>
      <c r="U7462" t="s">
        <v>9283</v>
      </c>
      <c r="V7462" t="str" cm="1">
        <f t="array" ref="V7462">_xlfn.IFS(Hospital_Emergency_Room_Data[[#This Row],[Day]]&lt;=10,"Start(1-10)",Hospital_Emergency_Room_Data[[#This Row],[Day]]&lt;=20,"Middle(11-20)",Hospital_Emergency_Room_Data[[#This Row],[Day]]&gt;20,"End(21-30)")</f>
        <v>End(21-30)</v>
      </c>
    </row>
    <row r="7463" spans="1:22">
      <c r="A7463">
        <v>336209942</v>
      </c>
      <c r="B7463" t="s">
        <v>7463</v>
      </c>
      <c r="C7463" s="1">
        <v>45212</v>
      </c>
      <c r="D7463" t="str">
        <f>TEXT(Hospital_Emergency_Room_Data[[#This Row],[Patient Admission Date]],"mmm")</f>
        <v>Oct</v>
      </c>
      <c r="E7463">
        <f>YEAR(Hospital_Emergency_Room_Data[[#This Row],[Patient Admission Date]])</f>
        <v>2023</v>
      </c>
      <c r="F7463" s="2">
        <v>0.23958333333333334</v>
      </c>
      <c r="G7463" s="8" t="str">
        <f>TEXT(Hospital_Emergency_Room_Data[[#This Row],[Patient Admission Date]],"dddd")</f>
        <v>Friday</v>
      </c>
      <c r="H7463" t="s">
        <v>9208</v>
      </c>
      <c r="I7463">
        <v>52</v>
      </c>
      <c r="J7463" s="5" t="s">
        <v>9219</v>
      </c>
      <c r="K7463" t="s">
        <v>12</v>
      </c>
      <c r="L7463" t="s">
        <v>9281</v>
      </c>
      <c r="M7463" t="s">
        <v>9210</v>
      </c>
      <c r="N7463">
        <v>7</v>
      </c>
      <c r="O7463">
        <v>34</v>
      </c>
      <c r="P7463" t="s">
        <v>9225</v>
      </c>
      <c r="Q7463">
        <v>13</v>
      </c>
      <c r="R7463">
        <v>5</v>
      </c>
      <c r="S7463" t="s">
        <v>9258</v>
      </c>
      <c r="T7463" t="s">
        <v>9265</v>
      </c>
      <c r="U7463" t="s">
        <v>9300</v>
      </c>
      <c r="V7463" t="str" cm="1">
        <f t="array" ref="V7463">_xlfn.IFS(Hospital_Emergency_Room_Data[[#This Row],[Day]]&lt;=10,"Start(1-10)",Hospital_Emergency_Room_Data[[#This Row],[Day]]&lt;=20,"Middle(11-20)",Hospital_Emergency_Room_Data[[#This Row],[Day]]&gt;20,"End(21-30)")</f>
        <v>Middle(11-20)</v>
      </c>
    </row>
    <row r="7464" spans="1:22">
      <c r="A7464">
        <v>258228476</v>
      </c>
      <c r="B7464" t="s">
        <v>7464</v>
      </c>
      <c r="C7464" s="1">
        <v>45184</v>
      </c>
      <c r="D7464" t="str">
        <f>TEXT(Hospital_Emergency_Room_Data[[#This Row],[Patient Admission Date]],"mmm")</f>
        <v>Sep</v>
      </c>
      <c r="E7464">
        <f>YEAR(Hospital_Emergency_Room_Data[[#This Row],[Patient Admission Date]])</f>
        <v>2023</v>
      </c>
      <c r="F7464" s="2">
        <v>0.33333333333333331</v>
      </c>
      <c r="G7464" s="8" t="str">
        <f>TEXT(Hospital_Emergency_Room_Data[[#This Row],[Patient Admission Date]],"dddd")</f>
        <v>Friday</v>
      </c>
      <c r="H7464" t="s">
        <v>9208</v>
      </c>
      <c r="I7464">
        <v>34</v>
      </c>
      <c r="J7464" s="5" t="s">
        <v>9223</v>
      </c>
      <c r="K7464" t="s">
        <v>12</v>
      </c>
      <c r="L7464" t="s">
        <v>9281</v>
      </c>
      <c r="M7464" t="s">
        <v>9210</v>
      </c>
      <c r="N7464">
        <v>7</v>
      </c>
      <c r="O7464">
        <v>60</v>
      </c>
      <c r="P7464" t="s">
        <v>9225</v>
      </c>
      <c r="Q7464">
        <v>15</v>
      </c>
      <c r="R7464">
        <v>8</v>
      </c>
      <c r="S7464" t="s">
        <v>9255</v>
      </c>
      <c r="T7464" t="s">
        <v>9262</v>
      </c>
      <c r="U7464" t="s">
        <v>9283</v>
      </c>
      <c r="V7464" t="str" cm="1">
        <f t="array" ref="V7464">_xlfn.IFS(Hospital_Emergency_Room_Data[[#This Row],[Day]]&lt;=10,"Start(1-10)",Hospital_Emergency_Room_Data[[#This Row],[Day]]&lt;=20,"Middle(11-20)",Hospital_Emergency_Room_Data[[#This Row],[Day]]&gt;20,"End(21-30)")</f>
        <v>Middle(11-20)</v>
      </c>
    </row>
    <row r="7465" spans="1:22">
      <c r="A7465">
        <v>886739148</v>
      </c>
      <c r="B7465" t="s">
        <v>7465</v>
      </c>
      <c r="C7465" s="1">
        <v>45091</v>
      </c>
      <c r="D7465" t="str">
        <f>TEXT(Hospital_Emergency_Room_Data[[#This Row],[Patient Admission Date]],"mmm")</f>
        <v>Jun</v>
      </c>
      <c r="E7465">
        <f>YEAR(Hospital_Emergency_Room_Data[[#This Row],[Patient Admission Date]])</f>
        <v>2023</v>
      </c>
      <c r="F7465" s="2">
        <v>0.95416666666666672</v>
      </c>
      <c r="G7465" s="8" t="str">
        <f>TEXT(Hospital_Emergency_Room_Data[[#This Row],[Patient Admission Date]],"dddd")</f>
        <v>Wednesday</v>
      </c>
      <c r="H7465" t="s">
        <v>9208</v>
      </c>
      <c r="I7465">
        <v>45</v>
      </c>
      <c r="J7465" s="5" t="s">
        <v>9219</v>
      </c>
      <c r="K7465" t="s">
        <v>12</v>
      </c>
      <c r="L7465" t="s">
        <v>9281</v>
      </c>
      <c r="M7465" t="s">
        <v>9210</v>
      </c>
      <c r="N7465">
        <v>7</v>
      </c>
      <c r="O7465">
        <v>55</v>
      </c>
      <c r="P7465" t="s">
        <v>9225</v>
      </c>
      <c r="Q7465">
        <v>14</v>
      </c>
      <c r="R7465">
        <v>22</v>
      </c>
      <c r="S7465" t="s">
        <v>9256</v>
      </c>
      <c r="T7465" t="s">
        <v>9265</v>
      </c>
      <c r="U7465" t="s">
        <v>9283</v>
      </c>
      <c r="V7465" t="str" cm="1">
        <f t="array" ref="V7465">_xlfn.IFS(Hospital_Emergency_Room_Data[[#This Row],[Day]]&lt;=10,"Start(1-10)",Hospital_Emergency_Room_Data[[#This Row],[Day]]&lt;=20,"Middle(11-20)",Hospital_Emergency_Room_Data[[#This Row],[Day]]&gt;20,"End(21-30)")</f>
        <v>Middle(11-20)</v>
      </c>
    </row>
    <row r="7466" spans="1:22">
      <c r="A7466">
        <v>738360484</v>
      </c>
      <c r="B7466" t="s">
        <v>7466</v>
      </c>
      <c r="C7466" s="1">
        <v>45056</v>
      </c>
      <c r="D7466" t="str">
        <f>TEXT(Hospital_Emergency_Room_Data[[#This Row],[Patient Admission Date]],"mmm")</f>
        <v>May</v>
      </c>
      <c r="E7466">
        <f>YEAR(Hospital_Emergency_Room_Data[[#This Row],[Patient Admission Date]])</f>
        <v>2023</v>
      </c>
      <c r="F7466" s="2">
        <v>0.82013888888888886</v>
      </c>
      <c r="G7466" s="8" t="str">
        <f>TEXT(Hospital_Emergency_Room_Data[[#This Row],[Patient Admission Date]],"dddd")</f>
        <v>Wednesday</v>
      </c>
      <c r="H7466" t="s">
        <v>9208</v>
      </c>
      <c r="I7466">
        <v>69</v>
      </c>
      <c r="J7466" s="5" t="s">
        <v>9217</v>
      </c>
      <c r="K7466" t="s">
        <v>12</v>
      </c>
      <c r="L7466" t="s">
        <v>9281</v>
      </c>
      <c r="M7466" t="s">
        <v>9210</v>
      </c>
      <c r="N7466">
        <v>7</v>
      </c>
      <c r="O7466">
        <v>36</v>
      </c>
      <c r="P7466" t="s">
        <v>9225</v>
      </c>
      <c r="Q7466">
        <v>10</v>
      </c>
      <c r="R7466">
        <v>19</v>
      </c>
      <c r="S7466" t="s">
        <v>9256</v>
      </c>
      <c r="T7466" t="s">
        <v>9265</v>
      </c>
      <c r="U7466" t="s">
        <v>9300</v>
      </c>
      <c r="V7466" t="str" cm="1">
        <f t="array" ref="V7466">_xlfn.IFS(Hospital_Emergency_Room_Data[[#This Row],[Day]]&lt;=10,"Start(1-10)",Hospital_Emergency_Room_Data[[#This Row],[Day]]&lt;=20,"Middle(11-20)",Hospital_Emergency_Room_Data[[#This Row],[Day]]&gt;20,"End(21-30)")</f>
        <v>Start(1-10)</v>
      </c>
    </row>
    <row r="7467" spans="1:22">
      <c r="A7467">
        <v>796211372</v>
      </c>
      <c r="B7467" t="s">
        <v>7467</v>
      </c>
      <c r="C7467" s="1">
        <v>45448</v>
      </c>
      <c r="D7467" t="str">
        <f>TEXT(Hospital_Emergency_Room_Data[[#This Row],[Patient Admission Date]],"mmm")</f>
        <v>Jun</v>
      </c>
      <c r="E7467">
        <f>YEAR(Hospital_Emergency_Room_Data[[#This Row],[Patient Admission Date]])</f>
        <v>2024</v>
      </c>
      <c r="F7467" s="2">
        <v>0.25833333333333336</v>
      </c>
      <c r="G7467" s="8" t="str">
        <f>TEXT(Hospital_Emergency_Room_Data[[#This Row],[Patient Admission Date]],"dddd")</f>
        <v>Wednesday</v>
      </c>
      <c r="H7467" t="s">
        <v>9208</v>
      </c>
      <c r="I7467">
        <v>31</v>
      </c>
      <c r="J7467" s="5" t="s">
        <v>9223</v>
      </c>
      <c r="K7467" t="s">
        <v>12</v>
      </c>
      <c r="L7467" t="s">
        <v>9281</v>
      </c>
      <c r="M7467" t="s">
        <v>9210</v>
      </c>
      <c r="N7467">
        <v>7</v>
      </c>
      <c r="O7467">
        <v>58</v>
      </c>
      <c r="P7467" t="s">
        <v>9225</v>
      </c>
      <c r="Q7467">
        <v>5</v>
      </c>
      <c r="R7467">
        <v>6</v>
      </c>
      <c r="S7467" t="s">
        <v>9255</v>
      </c>
      <c r="T7467" t="s">
        <v>9263</v>
      </c>
      <c r="U7467" t="s">
        <v>9283</v>
      </c>
      <c r="V7467" t="str" cm="1">
        <f t="array" ref="V7467">_xlfn.IFS(Hospital_Emergency_Room_Data[[#This Row],[Day]]&lt;=10,"Start(1-10)",Hospital_Emergency_Room_Data[[#This Row],[Day]]&lt;=20,"Middle(11-20)",Hospital_Emergency_Room_Data[[#This Row],[Day]]&gt;20,"End(21-30)")</f>
        <v>Start(1-10)</v>
      </c>
    </row>
    <row r="7468" spans="1:22">
      <c r="A7468">
        <v>115432057</v>
      </c>
      <c r="B7468" t="s">
        <v>7468</v>
      </c>
      <c r="C7468" s="1">
        <v>45266</v>
      </c>
      <c r="D7468" t="str">
        <f>TEXT(Hospital_Emergency_Room_Data[[#This Row],[Patient Admission Date]],"mmm")</f>
        <v>Dec</v>
      </c>
      <c r="E7468">
        <f>YEAR(Hospital_Emergency_Room_Data[[#This Row],[Patient Admission Date]])</f>
        <v>2023</v>
      </c>
      <c r="F7468" s="2">
        <v>0.30486111111111114</v>
      </c>
      <c r="G7468" s="8" t="str">
        <f>TEXT(Hospital_Emergency_Room_Data[[#This Row],[Patient Admission Date]],"dddd")</f>
        <v>Wednesday</v>
      </c>
      <c r="H7468" t="s">
        <v>9208</v>
      </c>
      <c r="I7468">
        <v>11</v>
      </c>
      <c r="J7468" s="5" t="s">
        <v>9221</v>
      </c>
      <c r="K7468" t="s">
        <v>12</v>
      </c>
      <c r="L7468" t="s">
        <v>9281</v>
      </c>
      <c r="M7468" t="s">
        <v>9210</v>
      </c>
      <c r="N7468">
        <v>7</v>
      </c>
      <c r="O7468">
        <v>13</v>
      </c>
      <c r="P7468" t="s">
        <v>9226</v>
      </c>
      <c r="Q7468">
        <v>6</v>
      </c>
      <c r="R7468">
        <v>7</v>
      </c>
      <c r="S7468" t="s">
        <v>9255</v>
      </c>
      <c r="T7468" t="s">
        <v>9263</v>
      </c>
      <c r="U7468" t="s">
        <v>9282</v>
      </c>
      <c r="V7468" t="str" cm="1">
        <f t="array" ref="V7468">_xlfn.IFS(Hospital_Emergency_Room_Data[[#This Row],[Day]]&lt;=10,"Start(1-10)",Hospital_Emergency_Room_Data[[#This Row],[Day]]&lt;=20,"Middle(11-20)",Hospital_Emergency_Room_Data[[#This Row],[Day]]&gt;20,"End(21-30)")</f>
        <v>Start(1-10)</v>
      </c>
    </row>
    <row r="7469" spans="1:22">
      <c r="A7469">
        <v>467585027</v>
      </c>
      <c r="B7469" t="s">
        <v>7469</v>
      </c>
      <c r="C7469" s="1">
        <v>45381</v>
      </c>
      <c r="D7469" t="str">
        <f>TEXT(Hospital_Emergency_Room_Data[[#This Row],[Patient Admission Date]],"mmm")</f>
        <v>Mar</v>
      </c>
      <c r="E7469">
        <f>YEAR(Hospital_Emergency_Room_Data[[#This Row],[Patient Admission Date]])</f>
        <v>2024</v>
      </c>
      <c r="F7469" s="2">
        <v>0.81805555555555554</v>
      </c>
      <c r="G7469" s="8" t="str">
        <f>TEXT(Hospital_Emergency_Room_Data[[#This Row],[Patient Admission Date]],"dddd")</f>
        <v>Saturday</v>
      </c>
      <c r="H7469" t="s">
        <v>9208</v>
      </c>
      <c r="I7469">
        <v>41</v>
      </c>
      <c r="J7469" s="5" t="s">
        <v>9223</v>
      </c>
      <c r="K7469" t="s">
        <v>12</v>
      </c>
      <c r="L7469" t="s">
        <v>9281</v>
      </c>
      <c r="M7469" t="s">
        <v>9210</v>
      </c>
      <c r="N7469">
        <v>7</v>
      </c>
      <c r="O7469">
        <v>27</v>
      </c>
      <c r="P7469" t="s">
        <v>9226</v>
      </c>
      <c r="Q7469">
        <v>30</v>
      </c>
      <c r="R7469">
        <v>19</v>
      </c>
      <c r="S7469" t="s">
        <v>9256</v>
      </c>
      <c r="T7469" t="s">
        <v>9264</v>
      </c>
      <c r="U7469" t="s">
        <v>9282</v>
      </c>
      <c r="V7469" t="str" cm="1">
        <f t="array" ref="V7469">_xlfn.IFS(Hospital_Emergency_Room_Data[[#This Row],[Day]]&lt;=10,"Start(1-10)",Hospital_Emergency_Room_Data[[#This Row],[Day]]&lt;=20,"Middle(11-20)",Hospital_Emergency_Room_Data[[#This Row],[Day]]&gt;20,"End(21-30)")</f>
        <v>End(21-30)</v>
      </c>
    </row>
    <row r="7470" spans="1:22">
      <c r="A7470">
        <v>618097943</v>
      </c>
      <c r="B7470" t="s">
        <v>7470</v>
      </c>
      <c r="C7470" s="1">
        <v>45396</v>
      </c>
      <c r="D7470" t="str">
        <f>TEXT(Hospital_Emergency_Room_Data[[#This Row],[Patient Admission Date]],"mmm")</f>
        <v>Apr</v>
      </c>
      <c r="E7470">
        <f>YEAR(Hospital_Emergency_Room_Data[[#This Row],[Patient Admission Date]])</f>
        <v>2024</v>
      </c>
      <c r="F7470" s="2">
        <v>0.55138888888888893</v>
      </c>
      <c r="G7470" s="8" t="str">
        <f>TEXT(Hospital_Emergency_Room_Data[[#This Row],[Patient Admission Date]],"dddd")</f>
        <v>Sunday</v>
      </c>
      <c r="H7470" t="s">
        <v>9208</v>
      </c>
      <c r="I7470">
        <v>24</v>
      </c>
      <c r="J7470" s="5" t="s">
        <v>9220</v>
      </c>
      <c r="K7470" t="s">
        <v>12</v>
      </c>
      <c r="L7470" t="s">
        <v>9281</v>
      </c>
      <c r="M7470" t="s">
        <v>9210</v>
      </c>
      <c r="N7470">
        <v>7</v>
      </c>
      <c r="O7470">
        <v>52</v>
      </c>
      <c r="P7470" t="s">
        <v>9225</v>
      </c>
      <c r="Q7470">
        <v>14</v>
      </c>
      <c r="R7470">
        <v>13</v>
      </c>
      <c r="S7470" t="s">
        <v>9257</v>
      </c>
      <c r="T7470" t="s">
        <v>9265</v>
      </c>
      <c r="U7470" t="s">
        <v>9283</v>
      </c>
      <c r="V7470" t="str" cm="1">
        <f t="array" ref="V7470">_xlfn.IFS(Hospital_Emergency_Room_Data[[#This Row],[Day]]&lt;=10,"Start(1-10)",Hospital_Emergency_Room_Data[[#This Row],[Day]]&lt;=20,"Middle(11-20)",Hospital_Emergency_Room_Data[[#This Row],[Day]]&gt;20,"End(21-30)")</f>
        <v>Middle(11-20)</v>
      </c>
    </row>
    <row r="7471" spans="1:22">
      <c r="A7471">
        <v>537384602</v>
      </c>
      <c r="B7471" t="s">
        <v>7471</v>
      </c>
      <c r="C7471" s="1">
        <v>45102</v>
      </c>
      <c r="D7471" t="str">
        <f>TEXT(Hospital_Emergency_Room_Data[[#This Row],[Patient Admission Date]],"mmm")</f>
        <v>Jun</v>
      </c>
      <c r="E7471">
        <f>YEAR(Hospital_Emergency_Room_Data[[#This Row],[Patient Admission Date]])</f>
        <v>2023</v>
      </c>
      <c r="F7471" s="2">
        <v>0.64861111111111114</v>
      </c>
      <c r="G7471" s="8" t="str">
        <f>TEXT(Hospital_Emergency_Room_Data[[#This Row],[Patient Admission Date]],"dddd")</f>
        <v>Sunday</v>
      </c>
      <c r="H7471" t="s">
        <v>9208</v>
      </c>
      <c r="I7471">
        <v>52</v>
      </c>
      <c r="J7471" s="5" t="s">
        <v>9219</v>
      </c>
      <c r="K7471" t="s">
        <v>12</v>
      </c>
      <c r="L7471" t="s">
        <v>9281</v>
      </c>
      <c r="M7471" t="s">
        <v>9210</v>
      </c>
      <c r="N7471">
        <v>7</v>
      </c>
      <c r="O7471">
        <v>45</v>
      </c>
      <c r="P7471" t="s">
        <v>9225</v>
      </c>
      <c r="Q7471">
        <v>25</v>
      </c>
      <c r="R7471">
        <v>15</v>
      </c>
      <c r="S7471" t="s">
        <v>9257</v>
      </c>
      <c r="T7471" t="s">
        <v>9264</v>
      </c>
      <c r="U7471" t="s">
        <v>9300</v>
      </c>
      <c r="V7471" t="str" cm="1">
        <f t="array" ref="V7471">_xlfn.IFS(Hospital_Emergency_Room_Data[[#This Row],[Day]]&lt;=10,"Start(1-10)",Hospital_Emergency_Room_Data[[#This Row],[Day]]&lt;=20,"Middle(11-20)",Hospital_Emergency_Room_Data[[#This Row],[Day]]&gt;20,"End(21-30)")</f>
        <v>End(21-30)</v>
      </c>
    </row>
    <row r="7472" spans="1:22">
      <c r="A7472">
        <v>103349671</v>
      </c>
      <c r="B7472" t="s">
        <v>7472</v>
      </c>
      <c r="C7472" s="1">
        <v>45193</v>
      </c>
      <c r="D7472" t="str">
        <f>TEXT(Hospital_Emergency_Room_Data[[#This Row],[Patient Admission Date]],"mmm")</f>
        <v>Sep</v>
      </c>
      <c r="E7472">
        <f>YEAR(Hospital_Emergency_Room_Data[[#This Row],[Patient Admission Date]])</f>
        <v>2023</v>
      </c>
      <c r="F7472" s="2">
        <v>0.27361111111111114</v>
      </c>
      <c r="G7472" s="8" t="str">
        <f>TEXT(Hospital_Emergency_Room_Data[[#This Row],[Patient Admission Date]],"dddd")</f>
        <v>Sunday</v>
      </c>
      <c r="H7472" t="s">
        <v>9208</v>
      </c>
      <c r="I7472">
        <v>38</v>
      </c>
      <c r="J7472" s="5" t="s">
        <v>9223</v>
      </c>
      <c r="K7472" t="s">
        <v>12</v>
      </c>
      <c r="L7472" t="s">
        <v>9281</v>
      </c>
      <c r="M7472" t="s">
        <v>9210</v>
      </c>
      <c r="N7472">
        <v>7</v>
      </c>
      <c r="O7472">
        <v>54</v>
      </c>
      <c r="P7472" t="s">
        <v>9225</v>
      </c>
      <c r="Q7472">
        <v>24</v>
      </c>
      <c r="R7472">
        <v>6</v>
      </c>
      <c r="S7472" t="s">
        <v>9255</v>
      </c>
      <c r="T7472" t="s">
        <v>9264</v>
      </c>
      <c r="U7472" t="s">
        <v>9283</v>
      </c>
      <c r="V7472" t="str" cm="1">
        <f t="array" ref="V7472">_xlfn.IFS(Hospital_Emergency_Room_Data[[#This Row],[Day]]&lt;=10,"Start(1-10)",Hospital_Emergency_Room_Data[[#This Row],[Day]]&lt;=20,"Middle(11-20)",Hospital_Emergency_Room_Data[[#This Row],[Day]]&gt;20,"End(21-30)")</f>
        <v>End(21-30)</v>
      </c>
    </row>
    <row r="7473" spans="1:22">
      <c r="A7473">
        <v>689224635</v>
      </c>
      <c r="B7473" t="s">
        <v>7473</v>
      </c>
      <c r="C7473" s="1">
        <v>45017</v>
      </c>
      <c r="D7473" t="str">
        <f>TEXT(Hospital_Emergency_Room_Data[[#This Row],[Patient Admission Date]],"mmm")</f>
        <v>Apr</v>
      </c>
      <c r="E7473">
        <f>YEAR(Hospital_Emergency_Room_Data[[#This Row],[Patient Admission Date]])</f>
        <v>2023</v>
      </c>
      <c r="F7473" s="2">
        <v>0.58888888888888891</v>
      </c>
      <c r="G7473" s="8" t="str">
        <f>TEXT(Hospital_Emergency_Room_Data[[#This Row],[Patient Admission Date]],"dddd")</f>
        <v>Saturday</v>
      </c>
      <c r="H7473" t="s">
        <v>9208</v>
      </c>
      <c r="I7473">
        <v>53</v>
      </c>
      <c r="J7473" s="5" t="s">
        <v>9219</v>
      </c>
      <c r="K7473" t="s">
        <v>12</v>
      </c>
      <c r="L7473" t="s">
        <v>9281</v>
      </c>
      <c r="M7473" t="s">
        <v>9210</v>
      </c>
      <c r="N7473">
        <v>7</v>
      </c>
      <c r="O7473">
        <v>46</v>
      </c>
      <c r="P7473" t="s">
        <v>9225</v>
      </c>
      <c r="Q7473">
        <v>1</v>
      </c>
      <c r="R7473">
        <v>14</v>
      </c>
      <c r="S7473" t="s">
        <v>9257</v>
      </c>
      <c r="T7473" t="s">
        <v>9263</v>
      </c>
      <c r="U7473" t="s">
        <v>9283</v>
      </c>
      <c r="V7473" t="str" cm="1">
        <f t="array" ref="V7473">_xlfn.IFS(Hospital_Emergency_Room_Data[[#This Row],[Day]]&lt;=10,"Start(1-10)",Hospital_Emergency_Room_Data[[#This Row],[Day]]&lt;=20,"Middle(11-20)",Hospital_Emergency_Room_Data[[#This Row],[Day]]&gt;20,"End(21-30)")</f>
        <v>Start(1-10)</v>
      </c>
    </row>
    <row r="7474" spans="1:22">
      <c r="A7474">
        <v>701459889</v>
      </c>
      <c r="B7474" t="s">
        <v>7474</v>
      </c>
      <c r="C7474" s="1">
        <v>45491</v>
      </c>
      <c r="D7474" t="str">
        <f>TEXT(Hospital_Emergency_Room_Data[[#This Row],[Patient Admission Date]],"mmm")</f>
        <v>Jul</v>
      </c>
      <c r="E7474">
        <f>YEAR(Hospital_Emergency_Room_Data[[#This Row],[Patient Admission Date]])</f>
        <v>2024</v>
      </c>
      <c r="F7474" s="2">
        <v>0.5756944444444444</v>
      </c>
      <c r="G7474" s="8" t="str">
        <f>TEXT(Hospital_Emergency_Room_Data[[#This Row],[Patient Admission Date]],"dddd")</f>
        <v>Thursday</v>
      </c>
      <c r="H7474" t="s">
        <v>9208</v>
      </c>
      <c r="I7474">
        <v>58</v>
      </c>
      <c r="J7474" s="5" t="s">
        <v>9219</v>
      </c>
      <c r="K7474" t="s">
        <v>12</v>
      </c>
      <c r="L7474" t="s">
        <v>9281</v>
      </c>
      <c r="M7474" t="s">
        <v>9210</v>
      </c>
      <c r="N7474">
        <v>8</v>
      </c>
      <c r="O7474">
        <v>56</v>
      </c>
      <c r="P7474" t="s">
        <v>9225</v>
      </c>
      <c r="Q7474">
        <v>18</v>
      </c>
      <c r="R7474">
        <v>13</v>
      </c>
      <c r="S7474" t="s">
        <v>9257</v>
      </c>
      <c r="T7474" t="s">
        <v>9262</v>
      </c>
      <c r="U7474" t="s">
        <v>9283</v>
      </c>
      <c r="V7474" t="str" cm="1">
        <f t="array" ref="V7474">_xlfn.IFS(Hospital_Emergency_Room_Data[[#This Row],[Day]]&lt;=10,"Start(1-10)",Hospital_Emergency_Room_Data[[#This Row],[Day]]&lt;=20,"Middle(11-20)",Hospital_Emergency_Room_Data[[#This Row],[Day]]&gt;20,"End(21-30)")</f>
        <v>Middle(11-20)</v>
      </c>
    </row>
    <row r="7475" spans="1:22">
      <c r="A7475">
        <v>618226988</v>
      </c>
      <c r="B7475" t="s">
        <v>7475</v>
      </c>
      <c r="C7475" s="1">
        <v>45379</v>
      </c>
      <c r="D7475" t="str">
        <f>TEXT(Hospital_Emergency_Room_Data[[#This Row],[Patient Admission Date]],"mmm")</f>
        <v>Mar</v>
      </c>
      <c r="E7475">
        <f>YEAR(Hospital_Emergency_Room_Data[[#This Row],[Patient Admission Date]])</f>
        <v>2024</v>
      </c>
      <c r="F7475" s="2">
        <v>0.65138888888888891</v>
      </c>
      <c r="G7475" s="8" t="str">
        <f>TEXT(Hospital_Emergency_Room_Data[[#This Row],[Patient Admission Date]],"dddd")</f>
        <v>Thursday</v>
      </c>
      <c r="H7475" t="s">
        <v>9208</v>
      </c>
      <c r="I7475">
        <v>9</v>
      </c>
      <c r="J7475" s="5" t="s">
        <v>9221</v>
      </c>
      <c r="K7475" t="s">
        <v>12</v>
      </c>
      <c r="L7475" t="s">
        <v>9281</v>
      </c>
      <c r="M7475" t="s">
        <v>9210</v>
      </c>
      <c r="N7475">
        <v>8</v>
      </c>
      <c r="O7475">
        <v>19</v>
      </c>
      <c r="P7475" t="s">
        <v>9226</v>
      </c>
      <c r="Q7475">
        <v>28</v>
      </c>
      <c r="R7475">
        <v>15</v>
      </c>
      <c r="S7475" t="s">
        <v>9257</v>
      </c>
      <c r="T7475" t="s">
        <v>9264</v>
      </c>
      <c r="U7475" t="s">
        <v>9282</v>
      </c>
      <c r="V7475" t="str" cm="1">
        <f t="array" ref="V7475">_xlfn.IFS(Hospital_Emergency_Room_Data[[#This Row],[Day]]&lt;=10,"Start(1-10)",Hospital_Emergency_Room_Data[[#This Row],[Day]]&lt;=20,"Middle(11-20)",Hospital_Emergency_Room_Data[[#This Row],[Day]]&gt;20,"End(21-30)")</f>
        <v>End(21-30)</v>
      </c>
    </row>
    <row r="7476" spans="1:22">
      <c r="A7476">
        <v>198651159</v>
      </c>
      <c r="B7476" t="s">
        <v>7476</v>
      </c>
      <c r="C7476" s="1">
        <v>45570</v>
      </c>
      <c r="D7476" t="str">
        <f>TEXT(Hospital_Emergency_Room_Data[[#This Row],[Patient Admission Date]],"mmm")</f>
        <v>Oct</v>
      </c>
      <c r="E7476">
        <f>YEAR(Hospital_Emergency_Room_Data[[#This Row],[Patient Admission Date]])</f>
        <v>2024</v>
      </c>
      <c r="F7476" s="2">
        <v>0.43888888888888888</v>
      </c>
      <c r="G7476" s="8" t="str">
        <f>TEXT(Hospital_Emergency_Room_Data[[#This Row],[Patient Admission Date]],"dddd")</f>
        <v>Saturday</v>
      </c>
      <c r="H7476" t="s">
        <v>9208</v>
      </c>
      <c r="I7476">
        <v>24</v>
      </c>
      <c r="J7476" s="5" t="s">
        <v>9220</v>
      </c>
      <c r="K7476" t="s">
        <v>12</v>
      </c>
      <c r="L7476" t="s">
        <v>9281</v>
      </c>
      <c r="M7476" t="s">
        <v>9210</v>
      </c>
      <c r="N7476">
        <v>8</v>
      </c>
      <c r="O7476">
        <v>10</v>
      </c>
      <c r="P7476" t="s">
        <v>9226</v>
      </c>
      <c r="Q7476">
        <v>5</v>
      </c>
      <c r="R7476">
        <v>10</v>
      </c>
      <c r="S7476" t="s">
        <v>9255</v>
      </c>
      <c r="T7476" t="s">
        <v>9263</v>
      </c>
      <c r="U7476" t="s">
        <v>9282</v>
      </c>
      <c r="V7476" t="str" cm="1">
        <f t="array" ref="V7476">_xlfn.IFS(Hospital_Emergency_Room_Data[[#This Row],[Day]]&lt;=10,"Start(1-10)",Hospital_Emergency_Room_Data[[#This Row],[Day]]&lt;=20,"Middle(11-20)",Hospital_Emergency_Room_Data[[#This Row],[Day]]&gt;20,"End(21-30)")</f>
        <v>Start(1-10)</v>
      </c>
    </row>
    <row r="7477" spans="1:22">
      <c r="A7477">
        <v>726538108</v>
      </c>
      <c r="B7477" t="s">
        <v>7477</v>
      </c>
      <c r="C7477" s="1">
        <v>45222</v>
      </c>
      <c r="D7477" t="str">
        <f>TEXT(Hospital_Emergency_Room_Data[[#This Row],[Patient Admission Date]],"mmm")</f>
        <v>Oct</v>
      </c>
      <c r="E7477">
        <f>YEAR(Hospital_Emergency_Room_Data[[#This Row],[Patient Admission Date]])</f>
        <v>2023</v>
      </c>
      <c r="F7477" s="2">
        <v>0.76736111111111116</v>
      </c>
      <c r="G7477" s="8" t="str">
        <f>TEXT(Hospital_Emergency_Room_Data[[#This Row],[Patient Admission Date]],"dddd")</f>
        <v>Monday</v>
      </c>
      <c r="H7477" t="s">
        <v>9208</v>
      </c>
      <c r="I7477">
        <v>17</v>
      </c>
      <c r="J7477" s="5" t="s">
        <v>9220</v>
      </c>
      <c r="K7477" t="s">
        <v>12</v>
      </c>
      <c r="L7477" t="s">
        <v>9281</v>
      </c>
      <c r="M7477" t="s">
        <v>9210</v>
      </c>
      <c r="N7477">
        <v>8</v>
      </c>
      <c r="O7477">
        <v>35</v>
      </c>
      <c r="P7477" t="s">
        <v>9225</v>
      </c>
      <c r="Q7477">
        <v>23</v>
      </c>
      <c r="R7477">
        <v>18</v>
      </c>
      <c r="S7477" t="s">
        <v>9256</v>
      </c>
      <c r="T7477" t="s">
        <v>9264</v>
      </c>
      <c r="U7477" t="s">
        <v>9300</v>
      </c>
      <c r="V7477" t="str" cm="1">
        <f t="array" ref="V7477">_xlfn.IFS(Hospital_Emergency_Room_Data[[#This Row],[Day]]&lt;=10,"Start(1-10)",Hospital_Emergency_Room_Data[[#This Row],[Day]]&lt;=20,"Middle(11-20)",Hospital_Emergency_Room_Data[[#This Row],[Day]]&gt;20,"End(21-30)")</f>
        <v>End(21-30)</v>
      </c>
    </row>
    <row r="7478" spans="1:22">
      <c r="A7478">
        <v>693345229</v>
      </c>
      <c r="B7478" t="s">
        <v>7478</v>
      </c>
      <c r="C7478" s="1">
        <v>45136</v>
      </c>
      <c r="D7478" t="str">
        <f>TEXT(Hospital_Emergency_Room_Data[[#This Row],[Patient Admission Date]],"mmm")</f>
        <v>Jul</v>
      </c>
      <c r="E7478">
        <f>YEAR(Hospital_Emergency_Room_Data[[#This Row],[Patient Admission Date]])</f>
        <v>2023</v>
      </c>
      <c r="F7478" s="2">
        <v>0.90069444444444446</v>
      </c>
      <c r="G7478" s="8" t="str">
        <f>TEXT(Hospital_Emergency_Room_Data[[#This Row],[Patient Admission Date]],"dddd")</f>
        <v>Saturday</v>
      </c>
      <c r="H7478" t="s">
        <v>9208</v>
      </c>
      <c r="I7478">
        <v>55</v>
      </c>
      <c r="J7478" s="5" t="s">
        <v>9219</v>
      </c>
      <c r="K7478" t="s">
        <v>12</v>
      </c>
      <c r="L7478" t="s">
        <v>9281</v>
      </c>
      <c r="M7478" t="s">
        <v>9210</v>
      </c>
      <c r="N7478">
        <v>9</v>
      </c>
      <c r="O7478">
        <v>60</v>
      </c>
      <c r="P7478" t="s">
        <v>9225</v>
      </c>
      <c r="Q7478">
        <v>29</v>
      </c>
      <c r="R7478">
        <v>21</v>
      </c>
      <c r="S7478" t="s">
        <v>9256</v>
      </c>
      <c r="T7478" t="s">
        <v>9264</v>
      </c>
      <c r="U7478" t="s">
        <v>9283</v>
      </c>
      <c r="V7478" t="str" cm="1">
        <f t="array" ref="V7478">_xlfn.IFS(Hospital_Emergency_Room_Data[[#This Row],[Day]]&lt;=10,"Start(1-10)",Hospital_Emergency_Room_Data[[#This Row],[Day]]&lt;=20,"Middle(11-20)",Hospital_Emergency_Room_Data[[#This Row],[Day]]&gt;20,"End(21-30)")</f>
        <v>End(21-30)</v>
      </c>
    </row>
    <row r="7479" spans="1:22">
      <c r="A7479">
        <v>143378471</v>
      </c>
      <c r="B7479" t="s">
        <v>7479</v>
      </c>
      <c r="C7479" s="1">
        <v>45369</v>
      </c>
      <c r="D7479" t="str">
        <f>TEXT(Hospital_Emergency_Room_Data[[#This Row],[Patient Admission Date]],"mmm")</f>
        <v>Mar</v>
      </c>
      <c r="E7479">
        <f>YEAR(Hospital_Emergency_Room_Data[[#This Row],[Patient Admission Date]])</f>
        <v>2024</v>
      </c>
      <c r="F7479" s="2">
        <v>0.44583333333333336</v>
      </c>
      <c r="G7479" s="8" t="str">
        <f>TEXT(Hospital_Emergency_Room_Data[[#This Row],[Patient Admission Date]],"dddd")</f>
        <v>Monday</v>
      </c>
      <c r="H7479" t="s">
        <v>9208</v>
      </c>
      <c r="I7479">
        <v>14</v>
      </c>
      <c r="J7479" s="5" t="s">
        <v>9221</v>
      </c>
      <c r="K7479" t="s">
        <v>12</v>
      </c>
      <c r="L7479" t="s">
        <v>9281</v>
      </c>
      <c r="M7479" t="s">
        <v>9210</v>
      </c>
      <c r="N7479">
        <v>9</v>
      </c>
      <c r="O7479">
        <v>53</v>
      </c>
      <c r="P7479" t="s">
        <v>9225</v>
      </c>
      <c r="Q7479">
        <v>18</v>
      </c>
      <c r="R7479">
        <v>10</v>
      </c>
      <c r="S7479" t="s">
        <v>9255</v>
      </c>
      <c r="T7479" t="s">
        <v>9262</v>
      </c>
      <c r="U7479" t="s">
        <v>9283</v>
      </c>
      <c r="V7479" t="str" cm="1">
        <f t="array" ref="V7479">_xlfn.IFS(Hospital_Emergency_Room_Data[[#This Row],[Day]]&lt;=10,"Start(1-10)",Hospital_Emergency_Room_Data[[#This Row],[Day]]&lt;=20,"Middle(11-20)",Hospital_Emergency_Room_Data[[#This Row],[Day]]&gt;20,"End(21-30)")</f>
        <v>Middle(11-20)</v>
      </c>
    </row>
    <row r="7480" spans="1:22">
      <c r="A7480">
        <v>684015172</v>
      </c>
      <c r="B7480" t="s">
        <v>7480</v>
      </c>
      <c r="C7480" s="1">
        <v>45564</v>
      </c>
      <c r="D7480" t="str">
        <f>TEXT(Hospital_Emergency_Room_Data[[#This Row],[Patient Admission Date]],"mmm")</f>
        <v>Sep</v>
      </c>
      <c r="E7480">
        <f>YEAR(Hospital_Emergency_Room_Data[[#This Row],[Patient Admission Date]])</f>
        <v>2024</v>
      </c>
      <c r="F7480" s="2">
        <v>0.84722222222222221</v>
      </c>
      <c r="G7480" s="8" t="str">
        <f>TEXT(Hospital_Emergency_Room_Data[[#This Row],[Patient Admission Date]],"dddd")</f>
        <v>Sunday</v>
      </c>
      <c r="H7480" t="s">
        <v>9208</v>
      </c>
      <c r="I7480">
        <v>44</v>
      </c>
      <c r="J7480" s="5" t="s">
        <v>9223</v>
      </c>
      <c r="K7480" t="s">
        <v>12</v>
      </c>
      <c r="L7480" t="s">
        <v>9281</v>
      </c>
      <c r="M7480" t="s">
        <v>9210</v>
      </c>
      <c r="N7480">
        <v>9</v>
      </c>
      <c r="O7480">
        <v>60</v>
      </c>
      <c r="P7480" t="s">
        <v>9225</v>
      </c>
      <c r="Q7480">
        <v>29</v>
      </c>
      <c r="R7480">
        <v>20</v>
      </c>
      <c r="S7480" t="s">
        <v>9256</v>
      </c>
      <c r="T7480" t="s">
        <v>9264</v>
      </c>
      <c r="U7480" t="s">
        <v>9283</v>
      </c>
      <c r="V7480" t="str" cm="1">
        <f t="array" ref="V7480">_xlfn.IFS(Hospital_Emergency_Room_Data[[#This Row],[Day]]&lt;=10,"Start(1-10)",Hospital_Emergency_Room_Data[[#This Row],[Day]]&lt;=20,"Middle(11-20)",Hospital_Emergency_Room_Data[[#This Row],[Day]]&gt;20,"End(21-30)")</f>
        <v>End(21-30)</v>
      </c>
    </row>
    <row r="7481" spans="1:22">
      <c r="A7481">
        <v>846044934</v>
      </c>
      <c r="B7481" t="s">
        <v>7481</v>
      </c>
      <c r="C7481" s="1">
        <v>45259</v>
      </c>
      <c r="D7481" t="str">
        <f>TEXT(Hospital_Emergency_Room_Data[[#This Row],[Patient Admission Date]],"mmm")</f>
        <v>Nov</v>
      </c>
      <c r="E7481">
        <f>YEAR(Hospital_Emergency_Room_Data[[#This Row],[Patient Admission Date]])</f>
        <v>2023</v>
      </c>
      <c r="F7481" s="2">
        <v>0.95972222222222225</v>
      </c>
      <c r="G7481" s="8" t="str">
        <f>TEXT(Hospital_Emergency_Room_Data[[#This Row],[Patient Admission Date]],"dddd")</f>
        <v>Wednesday</v>
      </c>
      <c r="H7481" t="s">
        <v>9208</v>
      </c>
      <c r="I7481">
        <v>47</v>
      </c>
      <c r="J7481" s="5" t="s">
        <v>9219</v>
      </c>
      <c r="K7481" t="s">
        <v>12</v>
      </c>
      <c r="L7481" t="s">
        <v>9281</v>
      </c>
      <c r="M7481" t="s">
        <v>9210</v>
      </c>
      <c r="N7481">
        <v>9</v>
      </c>
      <c r="O7481">
        <v>34</v>
      </c>
      <c r="P7481" t="s">
        <v>9225</v>
      </c>
      <c r="Q7481">
        <v>29</v>
      </c>
      <c r="R7481">
        <v>23</v>
      </c>
      <c r="S7481" t="s">
        <v>9256</v>
      </c>
      <c r="T7481" t="s">
        <v>9264</v>
      </c>
      <c r="U7481" t="s">
        <v>9300</v>
      </c>
      <c r="V7481" t="str" cm="1">
        <f t="array" ref="V7481">_xlfn.IFS(Hospital_Emergency_Room_Data[[#This Row],[Day]]&lt;=10,"Start(1-10)",Hospital_Emergency_Room_Data[[#This Row],[Day]]&lt;=20,"Middle(11-20)",Hospital_Emergency_Room_Data[[#This Row],[Day]]&gt;20,"End(21-30)")</f>
        <v>End(21-30)</v>
      </c>
    </row>
    <row r="7482" spans="1:22">
      <c r="A7482">
        <v>173474754</v>
      </c>
      <c r="B7482" t="s">
        <v>7482</v>
      </c>
      <c r="C7482" s="1">
        <v>45435</v>
      </c>
      <c r="D7482" t="str">
        <f>TEXT(Hospital_Emergency_Room_Data[[#This Row],[Patient Admission Date]],"mmm")</f>
        <v>May</v>
      </c>
      <c r="E7482">
        <f>YEAR(Hospital_Emergency_Room_Data[[#This Row],[Patient Admission Date]])</f>
        <v>2024</v>
      </c>
      <c r="F7482" s="2">
        <v>0.4597222222222222</v>
      </c>
      <c r="G7482" s="8" t="str">
        <f>TEXT(Hospital_Emergency_Room_Data[[#This Row],[Patient Admission Date]],"dddd")</f>
        <v>Thursday</v>
      </c>
      <c r="H7482" t="s">
        <v>9208</v>
      </c>
      <c r="I7482">
        <v>69</v>
      </c>
      <c r="J7482" s="5" t="s">
        <v>9217</v>
      </c>
      <c r="K7482" t="s">
        <v>12</v>
      </c>
      <c r="L7482" t="s">
        <v>9281</v>
      </c>
      <c r="M7482" t="s">
        <v>9210</v>
      </c>
      <c r="N7482">
        <v>10</v>
      </c>
      <c r="O7482">
        <v>47</v>
      </c>
      <c r="P7482" t="s">
        <v>9225</v>
      </c>
      <c r="Q7482">
        <v>23</v>
      </c>
      <c r="R7482">
        <v>11</v>
      </c>
      <c r="S7482" t="s">
        <v>9255</v>
      </c>
      <c r="T7482" t="s">
        <v>9264</v>
      </c>
      <c r="U7482" t="s">
        <v>9283</v>
      </c>
      <c r="V7482" t="str" cm="1">
        <f t="array" ref="V7482">_xlfn.IFS(Hospital_Emergency_Room_Data[[#This Row],[Day]]&lt;=10,"Start(1-10)",Hospital_Emergency_Room_Data[[#This Row],[Day]]&lt;=20,"Middle(11-20)",Hospital_Emergency_Room_Data[[#This Row],[Day]]&gt;20,"End(21-30)")</f>
        <v>End(21-30)</v>
      </c>
    </row>
    <row r="7483" spans="1:22">
      <c r="A7483">
        <v>300261229</v>
      </c>
      <c r="B7483" t="s">
        <v>7483</v>
      </c>
      <c r="C7483" s="1">
        <v>45175</v>
      </c>
      <c r="D7483" t="str">
        <f>TEXT(Hospital_Emergency_Room_Data[[#This Row],[Patient Admission Date]],"mmm")</f>
        <v>Sep</v>
      </c>
      <c r="E7483">
        <f>YEAR(Hospital_Emergency_Room_Data[[#This Row],[Patient Admission Date]])</f>
        <v>2023</v>
      </c>
      <c r="F7483" s="2">
        <v>0.66874999999999996</v>
      </c>
      <c r="G7483" s="8" t="str">
        <f>TEXT(Hospital_Emergency_Room_Data[[#This Row],[Patient Admission Date]],"dddd")</f>
        <v>Wednesday</v>
      </c>
      <c r="H7483" t="s">
        <v>9208</v>
      </c>
      <c r="I7483">
        <v>9</v>
      </c>
      <c r="J7483" s="5" t="s">
        <v>9221</v>
      </c>
      <c r="K7483" t="s">
        <v>12</v>
      </c>
      <c r="L7483" t="s">
        <v>9281</v>
      </c>
      <c r="M7483" t="s">
        <v>9210</v>
      </c>
      <c r="N7483">
        <v>10</v>
      </c>
      <c r="O7483">
        <v>40</v>
      </c>
      <c r="P7483" t="s">
        <v>9225</v>
      </c>
      <c r="Q7483">
        <v>6</v>
      </c>
      <c r="R7483">
        <v>16</v>
      </c>
      <c r="S7483" t="s">
        <v>9257</v>
      </c>
      <c r="T7483" t="s">
        <v>9263</v>
      </c>
      <c r="U7483" t="s">
        <v>9300</v>
      </c>
      <c r="V7483" t="str" cm="1">
        <f t="array" ref="V7483">_xlfn.IFS(Hospital_Emergency_Room_Data[[#This Row],[Day]]&lt;=10,"Start(1-10)",Hospital_Emergency_Room_Data[[#This Row],[Day]]&lt;=20,"Middle(11-20)",Hospital_Emergency_Room_Data[[#This Row],[Day]]&gt;20,"End(21-30)")</f>
        <v>Start(1-10)</v>
      </c>
    </row>
    <row r="7484" spans="1:22">
      <c r="A7484">
        <v>574246102</v>
      </c>
      <c r="B7484" t="s">
        <v>7484</v>
      </c>
      <c r="C7484" s="1">
        <v>45375</v>
      </c>
      <c r="D7484" t="str">
        <f>TEXT(Hospital_Emergency_Room_Data[[#This Row],[Patient Admission Date]],"mmm")</f>
        <v>Mar</v>
      </c>
      <c r="E7484">
        <f>YEAR(Hospital_Emergency_Room_Data[[#This Row],[Patient Admission Date]])</f>
        <v>2024</v>
      </c>
      <c r="F7484" s="2">
        <v>0.65069444444444446</v>
      </c>
      <c r="G7484" s="8" t="str">
        <f>TEXT(Hospital_Emergency_Room_Data[[#This Row],[Patient Admission Date]],"dddd")</f>
        <v>Sunday</v>
      </c>
      <c r="H7484" t="s">
        <v>9208</v>
      </c>
      <c r="I7484">
        <v>50</v>
      </c>
      <c r="J7484" s="5" t="s">
        <v>9219</v>
      </c>
      <c r="K7484" t="s">
        <v>12</v>
      </c>
      <c r="L7484" t="s">
        <v>9281</v>
      </c>
      <c r="M7484" t="s">
        <v>9210</v>
      </c>
      <c r="N7484">
        <v>10</v>
      </c>
      <c r="O7484">
        <v>36</v>
      </c>
      <c r="P7484" t="s">
        <v>9225</v>
      </c>
      <c r="Q7484">
        <v>24</v>
      </c>
      <c r="R7484">
        <v>15</v>
      </c>
      <c r="S7484" t="s">
        <v>9257</v>
      </c>
      <c r="T7484" t="s">
        <v>9264</v>
      </c>
      <c r="U7484" t="s">
        <v>9300</v>
      </c>
      <c r="V7484" t="str" cm="1">
        <f t="array" ref="V7484">_xlfn.IFS(Hospital_Emergency_Room_Data[[#This Row],[Day]]&lt;=10,"Start(1-10)",Hospital_Emergency_Room_Data[[#This Row],[Day]]&lt;=20,"Middle(11-20)",Hospital_Emergency_Room_Data[[#This Row],[Day]]&gt;20,"End(21-30)")</f>
        <v>End(21-30)</v>
      </c>
    </row>
    <row r="7485" spans="1:22">
      <c r="A7485">
        <v>875649335</v>
      </c>
      <c r="B7485" t="s">
        <v>7485</v>
      </c>
      <c r="C7485" s="1">
        <v>45473</v>
      </c>
      <c r="D7485" t="str">
        <f>TEXT(Hospital_Emergency_Room_Data[[#This Row],[Patient Admission Date]],"mmm")</f>
        <v>Jun</v>
      </c>
      <c r="E7485">
        <f>YEAR(Hospital_Emergency_Room_Data[[#This Row],[Patient Admission Date]])</f>
        <v>2024</v>
      </c>
      <c r="F7485" s="2">
        <v>0.71319444444444446</v>
      </c>
      <c r="G7485" s="8" t="str">
        <f>TEXT(Hospital_Emergency_Room_Data[[#This Row],[Patient Admission Date]],"dddd")</f>
        <v>Sunday</v>
      </c>
      <c r="H7485" t="s">
        <v>9208</v>
      </c>
      <c r="I7485">
        <v>71</v>
      </c>
      <c r="J7485" s="5" t="s">
        <v>9222</v>
      </c>
      <c r="K7485" t="s">
        <v>12</v>
      </c>
      <c r="L7485" t="s">
        <v>9281</v>
      </c>
      <c r="M7485" t="s">
        <v>9210</v>
      </c>
      <c r="N7485">
        <v>10</v>
      </c>
      <c r="O7485">
        <v>45</v>
      </c>
      <c r="P7485" t="s">
        <v>9225</v>
      </c>
      <c r="Q7485">
        <v>30</v>
      </c>
      <c r="R7485">
        <v>17</v>
      </c>
      <c r="S7485" t="s">
        <v>9257</v>
      </c>
      <c r="T7485" t="s">
        <v>9264</v>
      </c>
      <c r="U7485" t="s">
        <v>9300</v>
      </c>
      <c r="V7485" t="str" cm="1">
        <f t="array" ref="V7485">_xlfn.IFS(Hospital_Emergency_Room_Data[[#This Row],[Day]]&lt;=10,"Start(1-10)",Hospital_Emergency_Room_Data[[#This Row],[Day]]&lt;=20,"Middle(11-20)",Hospital_Emergency_Room_Data[[#This Row],[Day]]&gt;20,"End(21-30)")</f>
        <v>End(21-30)</v>
      </c>
    </row>
    <row r="7486" spans="1:22">
      <c r="A7486">
        <v>687658903</v>
      </c>
      <c r="B7486" t="s">
        <v>7486</v>
      </c>
      <c r="C7486" s="1">
        <v>45292</v>
      </c>
      <c r="D7486" t="str">
        <f>TEXT(Hospital_Emergency_Room_Data[[#This Row],[Patient Admission Date]],"mmm")</f>
        <v>Jan</v>
      </c>
      <c r="E7486">
        <f>YEAR(Hospital_Emergency_Room_Data[[#This Row],[Patient Admission Date]])</f>
        <v>2024</v>
      </c>
      <c r="F7486" s="2">
        <v>0.88402777777777775</v>
      </c>
      <c r="G7486" s="8" t="str">
        <f>TEXT(Hospital_Emergency_Room_Data[[#This Row],[Patient Admission Date]],"dddd")</f>
        <v>Monday</v>
      </c>
      <c r="H7486" t="s">
        <v>9208</v>
      </c>
      <c r="I7486">
        <v>51</v>
      </c>
      <c r="J7486" s="5" t="s">
        <v>9219</v>
      </c>
      <c r="K7486" t="s">
        <v>12</v>
      </c>
      <c r="L7486" t="s">
        <v>9281</v>
      </c>
      <c r="M7486" t="s">
        <v>9210</v>
      </c>
      <c r="N7486">
        <v>10</v>
      </c>
      <c r="O7486">
        <v>60</v>
      </c>
      <c r="P7486" t="s">
        <v>9225</v>
      </c>
      <c r="Q7486">
        <v>1</v>
      </c>
      <c r="R7486">
        <v>21</v>
      </c>
      <c r="S7486" t="s">
        <v>9256</v>
      </c>
      <c r="T7486" t="s">
        <v>9263</v>
      </c>
      <c r="U7486" t="s">
        <v>9283</v>
      </c>
      <c r="V7486" t="str" cm="1">
        <f t="array" ref="V7486">_xlfn.IFS(Hospital_Emergency_Room_Data[[#This Row],[Day]]&lt;=10,"Start(1-10)",Hospital_Emergency_Room_Data[[#This Row],[Day]]&lt;=20,"Middle(11-20)",Hospital_Emergency_Room_Data[[#This Row],[Day]]&gt;20,"End(21-30)")</f>
        <v>Start(1-10)</v>
      </c>
    </row>
    <row r="7487" spans="1:22">
      <c r="A7487">
        <v>292800066</v>
      </c>
      <c r="B7487" t="s">
        <v>7487</v>
      </c>
      <c r="C7487" s="1">
        <v>45130</v>
      </c>
      <c r="D7487" t="str">
        <f>TEXT(Hospital_Emergency_Room_Data[[#This Row],[Patient Admission Date]],"mmm")</f>
        <v>Jul</v>
      </c>
      <c r="E7487">
        <f>YEAR(Hospital_Emergency_Room_Data[[#This Row],[Patient Admission Date]])</f>
        <v>2023</v>
      </c>
      <c r="F7487" s="2">
        <v>0.15069444444444444</v>
      </c>
      <c r="G7487" s="8" t="str">
        <f>TEXT(Hospital_Emergency_Room_Data[[#This Row],[Patient Admission Date]],"dddd")</f>
        <v>Sunday</v>
      </c>
      <c r="H7487" t="s">
        <v>9208</v>
      </c>
      <c r="I7487">
        <v>56</v>
      </c>
      <c r="J7487" s="5" t="s">
        <v>9219</v>
      </c>
      <c r="K7487" t="s">
        <v>12</v>
      </c>
      <c r="L7487" t="s">
        <v>9281</v>
      </c>
      <c r="M7487" t="s">
        <v>9210</v>
      </c>
      <c r="N7487">
        <v>10</v>
      </c>
      <c r="O7487">
        <v>30</v>
      </c>
      <c r="P7487" t="s">
        <v>9225</v>
      </c>
      <c r="Q7487">
        <v>23</v>
      </c>
      <c r="R7487">
        <v>3</v>
      </c>
      <c r="S7487" t="s">
        <v>9258</v>
      </c>
      <c r="T7487" t="s">
        <v>9264</v>
      </c>
      <c r="U7487" t="s">
        <v>9282</v>
      </c>
      <c r="V7487" t="str" cm="1">
        <f t="array" ref="V7487">_xlfn.IFS(Hospital_Emergency_Room_Data[[#This Row],[Day]]&lt;=10,"Start(1-10)",Hospital_Emergency_Room_Data[[#This Row],[Day]]&lt;=20,"Middle(11-20)",Hospital_Emergency_Room_Data[[#This Row],[Day]]&gt;20,"End(21-30)")</f>
        <v>End(21-30)</v>
      </c>
    </row>
    <row r="7488" spans="1:22">
      <c r="A7488">
        <v>214516611</v>
      </c>
      <c r="B7488" t="s">
        <v>7488</v>
      </c>
      <c r="C7488" s="1">
        <v>45558</v>
      </c>
      <c r="D7488" t="str">
        <f>TEXT(Hospital_Emergency_Room_Data[[#This Row],[Patient Admission Date]],"mmm")</f>
        <v>Sep</v>
      </c>
      <c r="E7488">
        <f>YEAR(Hospital_Emergency_Room_Data[[#This Row],[Patient Admission Date]])</f>
        <v>2024</v>
      </c>
      <c r="F7488" s="2">
        <v>0.90625</v>
      </c>
      <c r="G7488" s="8" t="str">
        <f>TEXT(Hospital_Emergency_Room_Data[[#This Row],[Patient Admission Date]],"dddd")</f>
        <v>Monday</v>
      </c>
      <c r="H7488" t="s">
        <v>9208</v>
      </c>
      <c r="I7488">
        <v>55</v>
      </c>
      <c r="J7488" s="5" t="s">
        <v>9219</v>
      </c>
      <c r="K7488" t="s">
        <v>12</v>
      </c>
      <c r="L7488" t="s">
        <v>16</v>
      </c>
      <c r="M7488" t="s">
        <v>9210</v>
      </c>
      <c r="O7488">
        <v>12</v>
      </c>
      <c r="P7488" t="s">
        <v>9226</v>
      </c>
      <c r="Q7488">
        <v>23</v>
      </c>
      <c r="R7488">
        <v>21</v>
      </c>
      <c r="S7488" t="s">
        <v>9256</v>
      </c>
      <c r="T7488" t="s">
        <v>9264</v>
      </c>
      <c r="U7488" t="s">
        <v>9282</v>
      </c>
      <c r="V7488" t="str" cm="1">
        <f t="array" ref="V7488">_xlfn.IFS(Hospital_Emergency_Room_Data[[#This Row],[Day]]&lt;=10,"Start(1-10)",Hospital_Emergency_Room_Data[[#This Row],[Day]]&lt;=20,"Middle(11-20)",Hospital_Emergency_Room_Data[[#This Row],[Day]]&gt;20,"End(21-30)")</f>
        <v>End(21-30)</v>
      </c>
    </row>
    <row r="7489" spans="1:22">
      <c r="A7489">
        <v>885025489</v>
      </c>
      <c r="B7489" t="s">
        <v>7489</v>
      </c>
      <c r="C7489" s="1">
        <v>45370</v>
      </c>
      <c r="D7489" t="str">
        <f>TEXT(Hospital_Emergency_Room_Data[[#This Row],[Patient Admission Date]],"mmm")</f>
        <v>Mar</v>
      </c>
      <c r="E7489">
        <f>YEAR(Hospital_Emergency_Room_Data[[#This Row],[Patient Admission Date]])</f>
        <v>2024</v>
      </c>
      <c r="F7489" s="2">
        <v>0.27638888888888891</v>
      </c>
      <c r="G7489" s="8" t="str">
        <f>TEXT(Hospital_Emergency_Room_Data[[#This Row],[Patient Admission Date]],"dddd")</f>
        <v>Tuesday</v>
      </c>
      <c r="H7489" t="s">
        <v>9208</v>
      </c>
      <c r="I7489">
        <v>74</v>
      </c>
      <c r="J7489" s="5" t="s">
        <v>9222</v>
      </c>
      <c r="K7489" t="s">
        <v>12</v>
      </c>
      <c r="L7489" t="s">
        <v>16</v>
      </c>
      <c r="M7489" t="s">
        <v>9210</v>
      </c>
      <c r="O7489">
        <v>28</v>
      </c>
      <c r="P7489" t="s">
        <v>9226</v>
      </c>
      <c r="Q7489">
        <v>19</v>
      </c>
      <c r="R7489">
        <v>6</v>
      </c>
      <c r="S7489" t="s">
        <v>9255</v>
      </c>
      <c r="T7489" t="s">
        <v>9262</v>
      </c>
      <c r="U7489" t="s">
        <v>9282</v>
      </c>
      <c r="V7489" t="str" cm="1">
        <f t="array" ref="V7489">_xlfn.IFS(Hospital_Emergency_Room_Data[[#This Row],[Day]]&lt;=10,"Start(1-10)",Hospital_Emergency_Room_Data[[#This Row],[Day]]&lt;=20,"Middle(11-20)",Hospital_Emergency_Room_Data[[#This Row],[Day]]&gt;20,"End(21-30)")</f>
        <v>Middle(11-20)</v>
      </c>
    </row>
    <row r="7490" spans="1:22">
      <c r="A7490">
        <v>696408856</v>
      </c>
      <c r="B7490" t="s">
        <v>7490</v>
      </c>
      <c r="C7490" s="1">
        <v>45552</v>
      </c>
      <c r="D7490" t="str">
        <f>TEXT(Hospital_Emergency_Room_Data[[#This Row],[Patient Admission Date]],"mmm")</f>
        <v>Sep</v>
      </c>
      <c r="E7490">
        <f>YEAR(Hospital_Emergency_Room_Data[[#This Row],[Patient Admission Date]])</f>
        <v>2024</v>
      </c>
      <c r="F7490" s="2">
        <v>0.49375000000000002</v>
      </c>
      <c r="G7490" s="8" t="str">
        <f>TEXT(Hospital_Emergency_Room_Data[[#This Row],[Patient Admission Date]],"dddd")</f>
        <v>Tuesday</v>
      </c>
      <c r="H7490" t="s">
        <v>9208</v>
      </c>
      <c r="I7490">
        <v>27</v>
      </c>
      <c r="J7490" s="5" t="s">
        <v>9220</v>
      </c>
      <c r="K7490" t="s">
        <v>12</v>
      </c>
      <c r="L7490" t="s">
        <v>16</v>
      </c>
      <c r="M7490" t="s">
        <v>9210</v>
      </c>
      <c r="O7490">
        <v>27</v>
      </c>
      <c r="P7490" t="s">
        <v>9226</v>
      </c>
      <c r="Q7490">
        <v>17</v>
      </c>
      <c r="R7490">
        <v>11</v>
      </c>
      <c r="S7490" t="s">
        <v>9255</v>
      </c>
      <c r="T7490" t="s">
        <v>9262</v>
      </c>
      <c r="U7490" t="s">
        <v>9282</v>
      </c>
      <c r="V7490" t="str" cm="1">
        <f t="array" ref="V7490">_xlfn.IFS(Hospital_Emergency_Room_Data[[#This Row],[Day]]&lt;=10,"Start(1-10)",Hospital_Emergency_Room_Data[[#This Row],[Day]]&lt;=20,"Middle(11-20)",Hospital_Emergency_Room_Data[[#This Row],[Day]]&gt;20,"End(21-30)")</f>
        <v>Middle(11-20)</v>
      </c>
    </row>
    <row r="7491" spans="1:22">
      <c r="A7491">
        <v>530453867</v>
      </c>
      <c r="B7491" t="s">
        <v>7491</v>
      </c>
      <c r="C7491" s="1">
        <v>45170</v>
      </c>
      <c r="D7491" t="str">
        <f>TEXT(Hospital_Emergency_Room_Data[[#This Row],[Patient Admission Date]],"mmm")</f>
        <v>Sep</v>
      </c>
      <c r="E7491">
        <f>YEAR(Hospital_Emergency_Room_Data[[#This Row],[Patient Admission Date]])</f>
        <v>2023</v>
      </c>
      <c r="F7491" s="2">
        <v>0.15972222222222221</v>
      </c>
      <c r="G7491" s="8" t="str">
        <f>TEXT(Hospital_Emergency_Room_Data[[#This Row],[Patient Admission Date]],"dddd")</f>
        <v>Friday</v>
      </c>
      <c r="H7491" t="s">
        <v>9208</v>
      </c>
      <c r="I7491">
        <v>4</v>
      </c>
      <c r="J7491" s="5" t="s">
        <v>9218</v>
      </c>
      <c r="K7491" t="s">
        <v>12</v>
      </c>
      <c r="L7491" t="s">
        <v>16</v>
      </c>
      <c r="M7491" t="s">
        <v>9210</v>
      </c>
      <c r="O7491">
        <v>28</v>
      </c>
      <c r="P7491" t="s">
        <v>9226</v>
      </c>
      <c r="Q7491">
        <v>1</v>
      </c>
      <c r="R7491">
        <v>3</v>
      </c>
      <c r="S7491" t="s">
        <v>9258</v>
      </c>
      <c r="T7491" t="s">
        <v>9263</v>
      </c>
      <c r="U7491" t="s">
        <v>9282</v>
      </c>
      <c r="V7491" t="str" cm="1">
        <f t="array" ref="V7491">_xlfn.IFS(Hospital_Emergency_Room_Data[[#This Row],[Day]]&lt;=10,"Start(1-10)",Hospital_Emergency_Room_Data[[#This Row],[Day]]&lt;=20,"Middle(11-20)",Hospital_Emergency_Room_Data[[#This Row],[Day]]&gt;20,"End(21-30)")</f>
        <v>Start(1-10)</v>
      </c>
    </row>
    <row r="7492" spans="1:22">
      <c r="A7492">
        <v>619115945</v>
      </c>
      <c r="B7492" t="s">
        <v>7492</v>
      </c>
      <c r="C7492" s="1">
        <v>45053</v>
      </c>
      <c r="D7492" t="str">
        <f>TEXT(Hospital_Emergency_Room_Data[[#This Row],[Patient Admission Date]],"mmm")</f>
        <v>May</v>
      </c>
      <c r="E7492">
        <f>YEAR(Hospital_Emergency_Room_Data[[#This Row],[Patient Admission Date]])</f>
        <v>2023</v>
      </c>
      <c r="F7492" s="2">
        <v>0.19444444444444445</v>
      </c>
      <c r="G7492" s="8" t="str">
        <f>TEXT(Hospital_Emergency_Room_Data[[#This Row],[Patient Admission Date]],"dddd")</f>
        <v>Sunday</v>
      </c>
      <c r="H7492" t="s">
        <v>9208</v>
      </c>
      <c r="I7492">
        <v>76</v>
      </c>
      <c r="J7492" s="5" t="s">
        <v>9222</v>
      </c>
      <c r="K7492" t="s">
        <v>12</v>
      </c>
      <c r="L7492" t="s">
        <v>16</v>
      </c>
      <c r="M7492" t="s">
        <v>9210</v>
      </c>
      <c r="O7492">
        <v>18</v>
      </c>
      <c r="P7492" t="s">
        <v>9226</v>
      </c>
      <c r="Q7492">
        <v>7</v>
      </c>
      <c r="R7492">
        <v>4</v>
      </c>
      <c r="S7492" t="s">
        <v>9258</v>
      </c>
      <c r="T7492" t="s">
        <v>9263</v>
      </c>
      <c r="U7492" t="s">
        <v>9282</v>
      </c>
      <c r="V7492" t="str" cm="1">
        <f t="array" ref="V7492">_xlfn.IFS(Hospital_Emergency_Room_Data[[#This Row],[Day]]&lt;=10,"Start(1-10)",Hospital_Emergency_Room_Data[[#This Row],[Day]]&lt;=20,"Middle(11-20)",Hospital_Emergency_Room_Data[[#This Row],[Day]]&gt;20,"End(21-30)")</f>
        <v>Start(1-10)</v>
      </c>
    </row>
    <row r="7493" spans="1:22">
      <c r="A7493">
        <v>538552068</v>
      </c>
      <c r="B7493" t="s">
        <v>7493</v>
      </c>
      <c r="C7493" s="1">
        <v>45285</v>
      </c>
      <c r="D7493" t="str">
        <f>TEXT(Hospital_Emergency_Room_Data[[#This Row],[Patient Admission Date]],"mmm")</f>
        <v>Dec</v>
      </c>
      <c r="E7493">
        <f>YEAR(Hospital_Emergency_Room_Data[[#This Row],[Patient Admission Date]])</f>
        <v>2023</v>
      </c>
      <c r="F7493" s="2">
        <v>0.36805555555555558</v>
      </c>
      <c r="G7493" s="8" t="str">
        <f>TEXT(Hospital_Emergency_Room_Data[[#This Row],[Patient Admission Date]],"dddd")</f>
        <v>Monday</v>
      </c>
      <c r="H7493" t="s">
        <v>9208</v>
      </c>
      <c r="I7493">
        <v>47</v>
      </c>
      <c r="J7493" s="5" t="s">
        <v>9219</v>
      </c>
      <c r="K7493" t="s">
        <v>12</v>
      </c>
      <c r="L7493" t="s">
        <v>16</v>
      </c>
      <c r="M7493" t="s">
        <v>9210</v>
      </c>
      <c r="O7493">
        <v>21</v>
      </c>
      <c r="P7493" t="s">
        <v>9226</v>
      </c>
      <c r="Q7493">
        <v>25</v>
      </c>
      <c r="R7493">
        <v>8</v>
      </c>
      <c r="S7493" t="s">
        <v>9255</v>
      </c>
      <c r="T7493" t="s">
        <v>9264</v>
      </c>
      <c r="U7493" t="s">
        <v>9282</v>
      </c>
      <c r="V7493" t="str" cm="1">
        <f t="array" ref="V7493">_xlfn.IFS(Hospital_Emergency_Room_Data[[#This Row],[Day]]&lt;=10,"Start(1-10)",Hospital_Emergency_Room_Data[[#This Row],[Day]]&lt;=20,"Middle(11-20)",Hospital_Emergency_Room_Data[[#This Row],[Day]]&gt;20,"End(21-30)")</f>
        <v>End(21-30)</v>
      </c>
    </row>
    <row r="7494" spans="1:22">
      <c r="A7494">
        <v>576525777</v>
      </c>
      <c r="B7494" t="s">
        <v>7494</v>
      </c>
      <c r="C7494" s="1">
        <v>45547</v>
      </c>
      <c r="D7494" t="str">
        <f>TEXT(Hospital_Emergency_Room_Data[[#This Row],[Patient Admission Date]],"mmm")</f>
        <v>Sep</v>
      </c>
      <c r="E7494">
        <f>YEAR(Hospital_Emergency_Room_Data[[#This Row],[Patient Admission Date]])</f>
        <v>2024</v>
      </c>
      <c r="F7494" s="2">
        <v>3.6805555555555557E-2</v>
      </c>
      <c r="G7494" s="8" t="str">
        <f>TEXT(Hospital_Emergency_Room_Data[[#This Row],[Patient Admission Date]],"dddd")</f>
        <v>Thursday</v>
      </c>
      <c r="H7494" t="s">
        <v>9208</v>
      </c>
      <c r="I7494">
        <v>41</v>
      </c>
      <c r="J7494" s="5" t="s">
        <v>9223</v>
      </c>
      <c r="K7494" t="s">
        <v>12</v>
      </c>
      <c r="L7494" t="s">
        <v>16</v>
      </c>
      <c r="M7494" t="s">
        <v>9210</v>
      </c>
      <c r="O7494">
        <v>28</v>
      </c>
      <c r="P7494" t="s">
        <v>9226</v>
      </c>
      <c r="Q7494">
        <v>12</v>
      </c>
      <c r="R7494">
        <v>0</v>
      </c>
      <c r="S7494" t="s">
        <v>9258</v>
      </c>
      <c r="T7494" t="s">
        <v>9265</v>
      </c>
      <c r="U7494" t="s">
        <v>9282</v>
      </c>
      <c r="V7494" t="str" cm="1">
        <f t="array" ref="V7494">_xlfn.IFS(Hospital_Emergency_Room_Data[[#This Row],[Day]]&lt;=10,"Start(1-10)",Hospital_Emergency_Room_Data[[#This Row],[Day]]&lt;=20,"Middle(11-20)",Hospital_Emergency_Room_Data[[#This Row],[Day]]&gt;20,"End(21-30)")</f>
        <v>Middle(11-20)</v>
      </c>
    </row>
    <row r="7495" spans="1:22">
      <c r="A7495">
        <v>564017734</v>
      </c>
      <c r="B7495" t="s">
        <v>7495</v>
      </c>
      <c r="C7495" s="1">
        <v>45523</v>
      </c>
      <c r="D7495" t="str">
        <f>TEXT(Hospital_Emergency_Room_Data[[#This Row],[Patient Admission Date]],"mmm")</f>
        <v>Aug</v>
      </c>
      <c r="E7495">
        <f>YEAR(Hospital_Emergency_Room_Data[[#This Row],[Patient Admission Date]])</f>
        <v>2024</v>
      </c>
      <c r="F7495" s="2">
        <v>0.95347222222222228</v>
      </c>
      <c r="G7495" s="8" t="str">
        <f>TEXT(Hospital_Emergency_Room_Data[[#This Row],[Patient Admission Date]],"dddd")</f>
        <v>Monday</v>
      </c>
      <c r="H7495" t="s">
        <v>9208</v>
      </c>
      <c r="I7495">
        <v>52</v>
      </c>
      <c r="J7495" s="5" t="s">
        <v>9219</v>
      </c>
      <c r="K7495" t="s">
        <v>12</v>
      </c>
      <c r="L7495" t="s">
        <v>16</v>
      </c>
      <c r="M7495" t="s">
        <v>9210</v>
      </c>
      <c r="O7495">
        <v>22</v>
      </c>
      <c r="P7495" t="s">
        <v>9226</v>
      </c>
      <c r="Q7495">
        <v>19</v>
      </c>
      <c r="R7495">
        <v>22</v>
      </c>
      <c r="S7495" t="s">
        <v>9256</v>
      </c>
      <c r="T7495" t="s">
        <v>9262</v>
      </c>
      <c r="U7495" t="s">
        <v>9282</v>
      </c>
      <c r="V7495" t="str" cm="1">
        <f t="array" ref="V7495">_xlfn.IFS(Hospital_Emergency_Room_Data[[#This Row],[Day]]&lt;=10,"Start(1-10)",Hospital_Emergency_Room_Data[[#This Row],[Day]]&lt;=20,"Middle(11-20)",Hospital_Emergency_Room_Data[[#This Row],[Day]]&gt;20,"End(21-30)")</f>
        <v>Middle(11-20)</v>
      </c>
    </row>
    <row r="7496" spans="1:22">
      <c r="A7496">
        <v>647154786</v>
      </c>
      <c r="B7496" t="s">
        <v>7496</v>
      </c>
      <c r="C7496" s="1">
        <v>45158</v>
      </c>
      <c r="D7496" t="str">
        <f>TEXT(Hospital_Emergency_Room_Data[[#This Row],[Patient Admission Date]],"mmm")</f>
        <v>Aug</v>
      </c>
      <c r="E7496">
        <f>YEAR(Hospital_Emergency_Room_Data[[#This Row],[Patient Admission Date]])</f>
        <v>2023</v>
      </c>
      <c r="F7496" s="2">
        <v>4.1666666666666666E-3</v>
      </c>
      <c r="G7496" s="8" t="str">
        <f>TEXT(Hospital_Emergency_Room_Data[[#This Row],[Patient Admission Date]],"dddd")</f>
        <v>Sunday</v>
      </c>
      <c r="H7496" t="s">
        <v>9208</v>
      </c>
      <c r="I7496">
        <v>57</v>
      </c>
      <c r="J7496" s="5" t="s">
        <v>9219</v>
      </c>
      <c r="K7496" t="s">
        <v>12</v>
      </c>
      <c r="L7496" t="s">
        <v>16</v>
      </c>
      <c r="M7496" t="s">
        <v>9210</v>
      </c>
      <c r="O7496">
        <v>28</v>
      </c>
      <c r="P7496" t="s">
        <v>9226</v>
      </c>
      <c r="Q7496">
        <v>20</v>
      </c>
      <c r="R7496">
        <v>0</v>
      </c>
      <c r="S7496" t="s">
        <v>9258</v>
      </c>
      <c r="T7496" t="s">
        <v>9262</v>
      </c>
      <c r="U7496" t="s">
        <v>9282</v>
      </c>
      <c r="V7496" t="str" cm="1">
        <f t="array" ref="V7496">_xlfn.IFS(Hospital_Emergency_Room_Data[[#This Row],[Day]]&lt;=10,"Start(1-10)",Hospital_Emergency_Room_Data[[#This Row],[Day]]&lt;=20,"Middle(11-20)",Hospital_Emergency_Room_Data[[#This Row],[Day]]&gt;20,"End(21-30)")</f>
        <v>Middle(11-20)</v>
      </c>
    </row>
    <row r="7497" spans="1:22">
      <c r="A7497">
        <v>829835259</v>
      </c>
      <c r="B7497" t="s">
        <v>7497</v>
      </c>
      <c r="C7497" s="1">
        <v>45149</v>
      </c>
      <c r="D7497" t="str">
        <f>TEXT(Hospital_Emergency_Room_Data[[#This Row],[Patient Admission Date]],"mmm")</f>
        <v>Aug</v>
      </c>
      <c r="E7497">
        <f>YEAR(Hospital_Emergency_Room_Data[[#This Row],[Patient Admission Date]])</f>
        <v>2023</v>
      </c>
      <c r="F7497" s="2">
        <v>0.58333333333333337</v>
      </c>
      <c r="G7497" s="8" t="str">
        <f>TEXT(Hospital_Emergency_Room_Data[[#This Row],[Patient Admission Date]],"dddd")</f>
        <v>Friday</v>
      </c>
      <c r="H7497" t="s">
        <v>9208</v>
      </c>
      <c r="I7497">
        <v>25</v>
      </c>
      <c r="J7497" s="5" t="s">
        <v>9220</v>
      </c>
      <c r="K7497" t="s">
        <v>12</v>
      </c>
      <c r="L7497" t="s">
        <v>16</v>
      </c>
      <c r="M7497" t="s">
        <v>9210</v>
      </c>
      <c r="O7497">
        <v>59</v>
      </c>
      <c r="P7497" t="s">
        <v>9225</v>
      </c>
      <c r="Q7497">
        <v>11</v>
      </c>
      <c r="R7497">
        <v>14</v>
      </c>
      <c r="S7497" t="s">
        <v>9257</v>
      </c>
      <c r="T7497" t="s">
        <v>9265</v>
      </c>
      <c r="U7497" t="s">
        <v>9283</v>
      </c>
      <c r="V7497" t="str" cm="1">
        <f t="array" ref="V7497">_xlfn.IFS(Hospital_Emergency_Room_Data[[#This Row],[Day]]&lt;=10,"Start(1-10)",Hospital_Emergency_Room_Data[[#This Row],[Day]]&lt;=20,"Middle(11-20)",Hospital_Emergency_Room_Data[[#This Row],[Day]]&gt;20,"End(21-30)")</f>
        <v>Middle(11-20)</v>
      </c>
    </row>
    <row r="7498" spans="1:22">
      <c r="A7498">
        <v>833391167</v>
      </c>
      <c r="B7498" t="s">
        <v>7498</v>
      </c>
      <c r="C7498" s="1">
        <v>45343</v>
      </c>
      <c r="D7498" t="str">
        <f>TEXT(Hospital_Emergency_Room_Data[[#This Row],[Patient Admission Date]],"mmm")</f>
        <v>Feb</v>
      </c>
      <c r="E7498">
        <f>YEAR(Hospital_Emergency_Room_Data[[#This Row],[Patient Admission Date]])</f>
        <v>2024</v>
      </c>
      <c r="F7498" s="2">
        <v>0.7680555555555556</v>
      </c>
      <c r="G7498" s="8" t="str">
        <f>TEXT(Hospital_Emergency_Room_Data[[#This Row],[Patient Admission Date]],"dddd")</f>
        <v>Wednesday</v>
      </c>
      <c r="H7498" t="s">
        <v>9208</v>
      </c>
      <c r="I7498">
        <v>9</v>
      </c>
      <c r="J7498" s="5" t="s">
        <v>9221</v>
      </c>
      <c r="K7498" t="s">
        <v>12</v>
      </c>
      <c r="L7498" t="s">
        <v>16</v>
      </c>
      <c r="M7498" t="s">
        <v>9210</v>
      </c>
      <c r="O7498">
        <v>59</v>
      </c>
      <c r="P7498" t="s">
        <v>9225</v>
      </c>
      <c r="Q7498">
        <v>21</v>
      </c>
      <c r="R7498">
        <v>18</v>
      </c>
      <c r="S7498" t="s">
        <v>9256</v>
      </c>
      <c r="T7498" t="s">
        <v>9262</v>
      </c>
      <c r="U7498" t="s">
        <v>9283</v>
      </c>
      <c r="V7498" t="str" cm="1">
        <f t="array" ref="V7498">_xlfn.IFS(Hospital_Emergency_Room_Data[[#This Row],[Day]]&lt;=10,"Start(1-10)",Hospital_Emergency_Room_Data[[#This Row],[Day]]&lt;=20,"Middle(11-20)",Hospital_Emergency_Room_Data[[#This Row],[Day]]&gt;20,"End(21-30)")</f>
        <v>End(21-30)</v>
      </c>
    </row>
    <row r="7499" spans="1:22">
      <c r="A7499">
        <v>731245816</v>
      </c>
      <c r="B7499" t="s">
        <v>7499</v>
      </c>
      <c r="C7499" s="1">
        <v>45492</v>
      </c>
      <c r="D7499" t="str">
        <f>TEXT(Hospital_Emergency_Room_Data[[#This Row],[Patient Admission Date]],"mmm")</f>
        <v>Jul</v>
      </c>
      <c r="E7499">
        <f>YEAR(Hospital_Emergency_Room_Data[[#This Row],[Patient Admission Date]])</f>
        <v>2024</v>
      </c>
      <c r="F7499" s="2">
        <v>0.58194444444444449</v>
      </c>
      <c r="G7499" s="8" t="str">
        <f>TEXT(Hospital_Emergency_Room_Data[[#This Row],[Patient Admission Date]],"dddd")</f>
        <v>Friday</v>
      </c>
      <c r="H7499" t="s">
        <v>9208</v>
      </c>
      <c r="I7499">
        <v>19</v>
      </c>
      <c r="J7499" s="5" t="s">
        <v>9220</v>
      </c>
      <c r="K7499" t="s">
        <v>12</v>
      </c>
      <c r="L7499" t="s">
        <v>16</v>
      </c>
      <c r="M7499" t="s">
        <v>9210</v>
      </c>
      <c r="O7499">
        <v>34</v>
      </c>
      <c r="P7499" t="s">
        <v>9225</v>
      </c>
      <c r="Q7499">
        <v>19</v>
      </c>
      <c r="R7499">
        <v>13</v>
      </c>
      <c r="S7499" t="s">
        <v>9257</v>
      </c>
      <c r="T7499" t="s">
        <v>9262</v>
      </c>
      <c r="U7499" t="s">
        <v>9300</v>
      </c>
      <c r="V7499" t="str" cm="1">
        <f t="array" ref="V7499">_xlfn.IFS(Hospital_Emergency_Room_Data[[#This Row],[Day]]&lt;=10,"Start(1-10)",Hospital_Emergency_Room_Data[[#This Row],[Day]]&lt;=20,"Middle(11-20)",Hospital_Emergency_Room_Data[[#This Row],[Day]]&gt;20,"End(21-30)")</f>
        <v>Middle(11-20)</v>
      </c>
    </row>
    <row r="7500" spans="1:22">
      <c r="A7500">
        <v>231604242</v>
      </c>
      <c r="B7500" t="s">
        <v>7500</v>
      </c>
      <c r="C7500" s="1">
        <v>45327</v>
      </c>
      <c r="D7500" t="str">
        <f>TEXT(Hospital_Emergency_Room_Data[[#This Row],[Patient Admission Date]],"mmm")</f>
        <v>Feb</v>
      </c>
      <c r="E7500">
        <f>YEAR(Hospital_Emergency_Room_Data[[#This Row],[Patient Admission Date]])</f>
        <v>2024</v>
      </c>
      <c r="F7500" s="2">
        <v>0.78541666666666665</v>
      </c>
      <c r="G7500" s="8" t="str">
        <f>TEXT(Hospital_Emergency_Room_Data[[#This Row],[Patient Admission Date]],"dddd")</f>
        <v>Monday</v>
      </c>
      <c r="H7500" t="s">
        <v>9208</v>
      </c>
      <c r="I7500">
        <v>53</v>
      </c>
      <c r="J7500" s="5" t="s">
        <v>9219</v>
      </c>
      <c r="K7500" t="s">
        <v>12</v>
      </c>
      <c r="L7500" t="s">
        <v>16</v>
      </c>
      <c r="M7500" t="s">
        <v>9210</v>
      </c>
      <c r="O7500">
        <v>37</v>
      </c>
      <c r="P7500" t="s">
        <v>9225</v>
      </c>
      <c r="Q7500">
        <v>5</v>
      </c>
      <c r="R7500">
        <v>18</v>
      </c>
      <c r="S7500" t="s">
        <v>9256</v>
      </c>
      <c r="T7500" t="s">
        <v>9263</v>
      </c>
      <c r="U7500" t="s">
        <v>9300</v>
      </c>
      <c r="V7500" t="str" cm="1">
        <f t="array" ref="V7500">_xlfn.IFS(Hospital_Emergency_Room_Data[[#This Row],[Day]]&lt;=10,"Start(1-10)",Hospital_Emergency_Room_Data[[#This Row],[Day]]&lt;=20,"Middle(11-20)",Hospital_Emergency_Room_Data[[#This Row],[Day]]&gt;20,"End(21-30)")</f>
        <v>Start(1-10)</v>
      </c>
    </row>
    <row r="7501" spans="1:22">
      <c r="A7501">
        <v>528079501</v>
      </c>
      <c r="B7501" t="s">
        <v>7501</v>
      </c>
      <c r="C7501" s="1">
        <v>45225</v>
      </c>
      <c r="D7501" t="str">
        <f>TEXT(Hospital_Emergency_Room_Data[[#This Row],[Patient Admission Date]],"mmm")</f>
        <v>Oct</v>
      </c>
      <c r="E7501">
        <f>YEAR(Hospital_Emergency_Room_Data[[#This Row],[Patient Admission Date]])</f>
        <v>2023</v>
      </c>
      <c r="F7501" s="2">
        <v>0.75486111111111109</v>
      </c>
      <c r="G7501" s="8" t="str">
        <f>TEXT(Hospital_Emergency_Room_Data[[#This Row],[Patient Admission Date]],"dddd")</f>
        <v>Thursday</v>
      </c>
      <c r="H7501" t="s">
        <v>9208</v>
      </c>
      <c r="I7501">
        <v>11</v>
      </c>
      <c r="J7501" s="5" t="s">
        <v>9221</v>
      </c>
      <c r="K7501" t="s">
        <v>12</v>
      </c>
      <c r="L7501" t="s">
        <v>16</v>
      </c>
      <c r="M7501" t="s">
        <v>9210</v>
      </c>
      <c r="O7501">
        <v>15</v>
      </c>
      <c r="P7501" t="s">
        <v>9226</v>
      </c>
      <c r="Q7501">
        <v>26</v>
      </c>
      <c r="R7501">
        <v>18</v>
      </c>
      <c r="S7501" t="s">
        <v>9256</v>
      </c>
      <c r="T7501" t="s">
        <v>9264</v>
      </c>
      <c r="U7501" t="s">
        <v>9282</v>
      </c>
      <c r="V7501" t="str" cm="1">
        <f t="array" ref="V7501">_xlfn.IFS(Hospital_Emergency_Room_Data[[#This Row],[Day]]&lt;=10,"Start(1-10)",Hospital_Emergency_Room_Data[[#This Row],[Day]]&lt;=20,"Middle(11-20)",Hospital_Emergency_Room_Data[[#This Row],[Day]]&gt;20,"End(21-30)")</f>
        <v>End(21-30)</v>
      </c>
    </row>
    <row r="7502" spans="1:22">
      <c r="A7502">
        <v>736553263</v>
      </c>
      <c r="B7502" t="s">
        <v>7502</v>
      </c>
      <c r="C7502" s="1">
        <v>45359</v>
      </c>
      <c r="D7502" t="str">
        <f>TEXT(Hospital_Emergency_Room_Data[[#This Row],[Patient Admission Date]],"mmm")</f>
        <v>Mar</v>
      </c>
      <c r="E7502">
        <f>YEAR(Hospital_Emergency_Room_Data[[#This Row],[Patient Admission Date]])</f>
        <v>2024</v>
      </c>
      <c r="F7502" s="2">
        <v>0.4861111111111111</v>
      </c>
      <c r="G7502" s="8" t="str">
        <f>TEXT(Hospital_Emergency_Room_Data[[#This Row],[Patient Admission Date]],"dddd")</f>
        <v>Friday</v>
      </c>
      <c r="H7502" t="s">
        <v>9208</v>
      </c>
      <c r="I7502">
        <v>7</v>
      </c>
      <c r="J7502" s="5" t="s">
        <v>9221</v>
      </c>
      <c r="K7502" t="s">
        <v>12</v>
      </c>
      <c r="L7502" t="s">
        <v>16</v>
      </c>
      <c r="M7502" t="s">
        <v>9210</v>
      </c>
      <c r="O7502">
        <v>37</v>
      </c>
      <c r="P7502" t="s">
        <v>9225</v>
      </c>
      <c r="Q7502">
        <v>8</v>
      </c>
      <c r="R7502">
        <v>11</v>
      </c>
      <c r="S7502" t="s">
        <v>9255</v>
      </c>
      <c r="T7502" t="s">
        <v>9265</v>
      </c>
      <c r="U7502" t="s">
        <v>9300</v>
      </c>
      <c r="V7502" t="str" cm="1">
        <f t="array" ref="V7502">_xlfn.IFS(Hospital_Emergency_Room_Data[[#This Row],[Day]]&lt;=10,"Start(1-10)",Hospital_Emergency_Room_Data[[#This Row],[Day]]&lt;=20,"Middle(11-20)",Hospital_Emergency_Room_Data[[#This Row],[Day]]&gt;20,"End(21-30)")</f>
        <v>Start(1-10)</v>
      </c>
    </row>
    <row r="7503" spans="1:22">
      <c r="A7503">
        <v>791852268</v>
      </c>
      <c r="B7503" t="s">
        <v>7503</v>
      </c>
      <c r="C7503" s="1">
        <v>45542</v>
      </c>
      <c r="D7503" t="str">
        <f>TEXT(Hospital_Emergency_Room_Data[[#This Row],[Patient Admission Date]],"mmm")</f>
        <v>Sep</v>
      </c>
      <c r="E7503">
        <f>YEAR(Hospital_Emergency_Room_Data[[#This Row],[Patient Admission Date]])</f>
        <v>2024</v>
      </c>
      <c r="F7503" s="2">
        <v>0.86736111111111114</v>
      </c>
      <c r="G7503" s="8" t="str">
        <f>TEXT(Hospital_Emergency_Room_Data[[#This Row],[Patient Admission Date]],"dddd")</f>
        <v>Saturday</v>
      </c>
      <c r="H7503" t="s">
        <v>9208</v>
      </c>
      <c r="I7503">
        <v>15</v>
      </c>
      <c r="J7503" s="5" t="s">
        <v>9220</v>
      </c>
      <c r="K7503" t="s">
        <v>12</v>
      </c>
      <c r="L7503" t="s">
        <v>16</v>
      </c>
      <c r="M7503" t="s">
        <v>9210</v>
      </c>
      <c r="O7503">
        <v>18</v>
      </c>
      <c r="P7503" t="s">
        <v>9226</v>
      </c>
      <c r="Q7503">
        <v>7</v>
      </c>
      <c r="R7503">
        <v>20</v>
      </c>
      <c r="S7503" t="s">
        <v>9256</v>
      </c>
      <c r="T7503" t="s">
        <v>9263</v>
      </c>
      <c r="U7503" t="s">
        <v>9282</v>
      </c>
      <c r="V7503" t="str" cm="1">
        <f t="array" ref="V7503">_xlfn.IFS(Hospital_Emergency_Room_Data[[#This Row],[Day]]&lt;=10,"Start(1-10)",Hospital_Emergency_Room_Data[[#This Row],[Day]]&lt;=20,"Middle(11-20)",Hospital_Emergency_Room_Data[[#This Row],[Day]]&gt;20,"End(21-30)")</f>
        <v>Start(1-10)</v>
      </c>
    </row>
    <row r="7504" spans="1:22">
      <c r="A7504">
        <v>770141224</v>
      </c>
      <c r="B7504" t="s">
        <v>7504</v>
      </c>
      <c r="C7504" s="1">
        <v>45392</v>
      </c>
      <c r="D7504" t="str">
        <f>TEXT(Hospital_Emergency_Room_Data[[#This Row],[Patient Admission Date]],"mmm")</f>
        <v>Apr</v>
      </c>
      <c r="E7504">
        <f>YEAR(Hospital_Emergency_Room_Data[[#This Row],[Patient Admission Date]])</f>
        <v>2024</v>
      </c>
      <c r="F7504" s="2">
        <v>0.97916666666666663</v>
      </c>
      <c r="G7504" s="8" t="str">
        <f>TEXT(Hospital_Emergency_Room_Data[[#This Row],[Patient Admission Date]],"dddd")</f>
        <v>Wednesday</v>
      </c>
      <c r="H7504" t="s">
        <v>9208</v>
      </c>
      <c r="I7504">
        <v>63</v>
      </c>
      <c r="J7504" s="5" t="s">
        <v>9217</v>
      </c>
      <c r="K7504" t="s">
        <v>12</v>
      </c>
      <c r="L7504" t="s">
        <v>16</v>
      </c>
      <c r="M7504" t="s">
        <v>9210</v>
      </c>
      <c r="O7504">
        <v>29</v>
      </c>
      <c r="P7504" t="s">
        <v>9226</v>
      </c>
      <c r="Q7504">
        <v>10</v>
      </c>
      <c r="R7504">
        <v>23</v>
      </c>
      <c r="S7504" t="s">
        <v>9256</v>
      </c>
      <c r="T7504" t="s">
        <v>9265</v>
      </c>
      <c r="U7504" t="s">
        <v>9282</v>
      </c>
      <c r="V7504" t="str" cm="1">
        <f t="array" ref="V7504">_xlfn.IFS(Hospital_Emergency_Room_Data[[#This Row],[Day]]&lt;=10,"Start(1-10)",Hospital_Emergency_Room_Data[[#This Row],[Day]]&lt;=20,"Middle(11-20)",Hospital_Emergency_Room_Data[[#This Row],[Day]]&gt;20,"End(21-30)")</f>
        <v>Start(1-10)</v>
      </c>
    </row>
    <row r="7505" spans="1:22">
      <c r="A7505">
        <v>201568126</v>
      </c>
      <c r="B7505" t="s">
        <v>7505</v>
      </c>
      <c r="C7505" s="1">
        <v>45370</v>
      </c>
      <c r="D7505" t="str">
        <f>TEXT(Hospital_Emergency_Room_Data[[#This Row],[Patient Admission Date]],"mmm")</f>
        <v>Mar</v>
      </c>
      <c r="E7505">
        <f>YEAR(Hospital_Emergency_Room_Data[[#This Row],[Patient Admission Date]])</f>
        <v>2024</v>
      </c>
      <c r="F7505" s="2">
        <v>0.42708333333333331</v>
      </c>
      <c r="G7505" s="8" t="str">
        <f>TEXT(Hospital_Emergency_Room_Data[[#This Row],[Patient Admission Date]],"dddd")</f>
        <v>Tuesday</v>
      </c>
      <c r="H7505" t="s">
        <v>9208</v>
      </c>
      <c r="I7505">
        <v>60</v>
      </c>
      <c r="J7505" s="5" t="s">
        <v>9217</v>
      </c>
      <c r="K7505" t="s">
        <v>12</v>
      </c>
      <c r="L7505" t="s">
        <v>16</v>
      </c>
      <c r="M7505" t="s">
        <v>9210</v>
      </c>
      <c r="O7505">
        <v>39</v>
      </c>
      <c r="P7505" t="s">
        <v>9225</v>
      </c>
      <c r="Q7505">
        <v>19</v>
      </c>
      <c r="R7505">
        <v>10</v>
      </c>
      <c r="S7505" t="s">
        <v>9255</v>
      </c>
      <c r="T7505" t="s">
        <v>9262</v>
      </c>
      <c r="U7505" t="s">
        <v>9300</v>
      </c>
      <c r="V7505" t="str" cm="1">
        <f t="array" ref="V7505">_xlfn.IFS(Hospital_Emergency_Room_Data[[#This Row],[Day]]&lt;=10,"Start(1-10)",Hospital_Emergency_Room_Data[[#This Row],[Day]]&lt;=20,"Middle(11-20)",Hospital_Emergency_Room_Data[[#This Row],[Day]]&gt;20,"End(21-30)")</f>
        <v>Middle(11-20)</v>
      </c>
    </row>
    <row r="7506" spans="1:22">
      <c r="A7506">
        <v>382838347</v>
      </c>
      <c r="B7506" t="s">
        <v>7506</v>
      </c>
      <c r="C7506" s="1">
        <v>45592</v>
      </c>
      <c r="D7506" t="str">
        <f>TEXT(Hospital_Emergency_Room_Data[[#This Row],[Patient Admission Date]],"mmm")</f>
        <v>Oct</v>
      </c>
      <c r="E7506">
        <f>YEAR(Hospital_Emergency_Room_Data[[#This Row],[Patient Admission Date]])</f>
        <v>2024</v>
      </c>
      <c r="F7506" s="2">
        <v>0.71388888888888891</v>
      </c>
      <c r="G7506" s="8" t="str">
        <f>TEXT(Hospital_Emergency_Room_Data[[#This Row],[Patient Admission Date]],"dddd")</f>
        <v>Sunday</v>
      </c>
      <c r="H7506" t="s">
        <v>9208</v>
      </c>
      <c r="I7506">
        <v>58</v>
      </c>
      <c r="J7506" s="5" t="s">
        <v>9219</v>
      </c>
      <c r="K7506" t="s">
        <v>12</v>
      </c>
      <c r="L7506" t="s">
        <v>16</v>
      </c>
      <c r="M7506" t="s">
        <v>9210</v>
      </c>
      <c r="O7506">
        <v>14</v>
      </c>
      <c r="P7506" t="s">
        <v>9226</v>
      </c>
      <c r="Q7506">
        <v>27</v>
      </c>
      <c r="R7506">
        <v>17</v>
      </c>
      <c r="S7506" t="s">
        <v>9257</v>
      </c>
      <c r="T7506" t="s">
        <v>9264</v>
      </c>
      <c r="U7506" t="s">
        <v>9282</v>
      </c>
      <c r="V7506" t="str" cm="1">
        <f t="array" ref="V7506">_xlfn.IFS(Hospital_Emergency_Room_Data[[#This Row],[Day]]&lt;=10,"Start(1-10)",Hospital_Emergency_Room_Data[[#This Row],[Day]]&lt;=20,"Middle(11-20)",Hospital_Emergency_Room_Data[[#This Row],[Day]]&gt;20,"End(21-30)")</f>
        <v>End(21-30)</v>
      </c>
    </row>
    <row r="7507" spans="1:22">
      <c r="A7507">
        <v>854888632</v>
      </c>
      <c r="B7507" t="s">
        <v>7507</v>
      </c>
      <c r="C7507" s="1">
        <v>45486</v>
      </c>
      <c r="D7507" t="str">
        <f>TEXT(Hospital_Emergency_Room_Data[[#This Row],[Patient Admission Date]],"mmm")</f>
        <v>Jul</v>
      </c>
      <c r="E7507">
        <f>YEAR(Hospital_Emergency_Room_Data[[#This Row],[Patient Admission Date]])</f>
        <v>2024</v>
      </c>
      <c r="F7507" s="2">
        <v>0.1111111111111111</v>
      </c>
      <c r="G7507" s="8" t="str">
        <f>TEXT(Hospital_Emergency_Room_Data[[#This Row],[Patient Admission Date]],"dddd")</f>
        <v>Saturday</v>
      </c>
      <c r="H7507" t="s">
        <v>9208</v>
      </c>
      <c r="I7507">
        <v>59</v>
      </c>
      <c r="J7507" s="5" t="s">
        <v>9219</v>
      </c>
      <c r="K7507" t="s">
        <v>12</v>
      </c>
      <c r="L7507" t="s">
        <v>16</v>
      </c>
      <c r="M7507" t="s">
        <v>9210</v>
      </c>
      <c r="O7507">
        <v>36</v>
      </c>
      <c r="P7507" t="s">
        <v>9225</v>
      </c>
      <c r="Q7507">
        <v>13</v>
      </c>
      <c r="R7507">
        <v>2</v>
      </c>
      <c r="S7507" t="s">
        <v>9258</v>
      </c>
      <c r="T7507" t="s">
        <v>9265</v>
      </c>
      <c r="U7507" t="s">
        <v>9300</v>
      </c>
      <c r="V7507" t="str" cm="1">
        <f t="array" ref="V7507">_xlfn.IFS(Hospital_Emergency_Room_Data[[#This Row],[Day]]&lt;=10,"Start(1-10)",Hospital_Emergency_Room_Data[[#This Row],[Day]]&lt;=20,"Middle(11-20)",Hospital_Emergency_Room_Data[[#This Row],[Day]]&gt;20,"End(21-30)")</f>
        <v>Middle(11-20)</v>
      </c>
    </row>
    <row r="7508" spans="1:22">
      <c r="A7508">
        <v>547767829</v>
      </c>
      <c r="B7508" t="s">
        <v>7508</v>
      </c>
      <c r="C7508" s="1">
        <v>45498</v>
      </c>
      <c r="D7508" t="str">
        <f>TEXT(Hospital_Emergency_Room_Data[[#This Row],[Patient Admission Date]],"mmm")</f>
        <v>Jul</v>
      </c>
      <c r="E7508">
        <f>YEAR(Hospital_Emergency_Room_Data[[#This Row],[Patient Admission Date]])</f>
        <v>2024</v>
      </c>
      <c r="F7508" s="2">
        <v>0.60277777777777775</v>
      </c>
      <c r="G7508" s="8" t="str">
        <f>TEXT(Hospital_Emergency_Room_Data[[#This Row],[Patient Admission Date]],"dddd")</f>
        <v>Thursday</v>
      </c>
      <c r="H7508" t="s">
        <v>9208</v>
      </c>
      <c r="I7508">
        <v>77</v>
      </c>
      <c r="J7508" s="5" t="s">
        <v>9222</v>
      </c>
      <c r="K7508" t="s">
        <v>12</v>
      </c>
      <c r="L7508" t="s">
        <v>16</v>
      </c>
      <c r="M7508" t="s">
        <v>9210</v>
      </c>
      <c r="O7508">
        <v>25</v>
      </c>
      <c r="P7508" t="s">
        <v>9226</v>
      </c>
      <c r="Q7508">
        <v>25</v>
      </c>
      <c r="R7508">
        <v>14</v>
      </c>
      <c r="S7508" t="s">
        <v>9257</v>
      </c>
      <c r="T7508" t="s">
        <v>9264</v>
      </c>
      <c r="U7508" t="s">
        <v>9282</v>
      </c>
      <c r="V7508" t="str" cm="1">
        <f t="array" ref="V7508">_xlfn.IFS(Hospital_Emergency_Room_Data[[#This Row],[Day]]&lt;=10,"Start(1-10)",Hospital_Emergency_Room_Data[[#This Row],[Day]]&lt;=20,"Middle(11-20)",Hospital_Emergency_Room_Data[[#This Row],[Day]]&gt;20,"End(21-30)")</f>
        <v>End(21-30)</v>
      </c>
    </row>
    <row r="7509" spans="1:22">
      <c r="A7509">
        <v>657404330</v>
      </c>
      <c r="B7509" t="s">
        <v>7509</v>
      </c>
      <c r="C7509" s="1">
        <v>45428</v>
      </c>
      <c r="D7509" t="str">
        <f>TEXT(Hospital_Emergency_Room_Data[[#This Row],[Patient Admission Date]],"mmm")</f>
        <v>May</v>
      </c>
      <c r="E7509">
        <f>YEAR(Hospital_Emergency_Room_Data[[#This Row],[Patient Admission Date]])</f>
        <v>2024</v>
      </c>
      <c r="F7509" s="2">
        <v>0.57152777777777775</v>
      </c>
      <c r="G7509" s="8" t="str">
        <f>TEXT(Hospital_Emergency_Room_Data[[#This Row],[Patient Admission Date]],"dddd")</f>
        <v>Thursday</v>
      </c>
      <c r="H7509" t="s">
        <v>9208</v>
      </c>
      <c r="I7509">
        <v>46</v>
      </c>
      <c r="J7509" s="5" t="s">
        <v>9219</v>
      </c>
      <c r="K7509" t="s">
        <v>12</v>
      </c>
      <c r="L7509" t="s">
        <v>16</v>
      </c>
      <c r="M7509" t="s">
        <v>9210</v>
      </c>
      <c r="O7509">
        <v>50</v>
      </c>
      <c r="P7509" t="s">
        <v>9225</v>
      </c>
      <c r="Q7509">
        <v>16</v>
      </c>
      <c r="R7509">
        <v>13</v>
      </c>
      <c r="S7509" t="s">
        <v>9257</v>
      </c>
      <c r="T7509" t="s">
        <v>9262</v>
      </c>
      <c r="U7509" t="s">
        <v>9283</v>
      </c>
      <c r="V7509" t="str" cm="1">
        <f t="array" ref="V7509">_xlfn.IFS(Hospital_Emergency_Room_Data[[#This Row],[Day]]&lt;=10,"Start(1-10)",Hospital_Emergency_Room_Data[[#This Row],[Day]]&lt;=20,"Middle(11-20)",Hospital_Emergency_Room_Data[[#This Row],[Day]]&gt;20,"End(21-30)")</f>
        <v>Middle(11-20)</v>
      </c>
    </row>
    <row r="7510" spans="1:22">
      <c r="A7510">
        <v>400248755</v>
      </c>
      <c r="B7510" t="s">
        <v>7510</v>
      </c>
      <c r="C7510" s="1">
        <v>45438</v>
      </c>
      <c r="D7510" t="str">
        <f>TEXT(Hospital_Emergency_Room_Data[[#This Row],[Patient Admission Date]],"mmm")</f>
        <v>May</v>
      </c>
      <c r="E7510">
        <f>YEAR(Hospital_Emergency_Room_Data[[#This Row],[Patient Admission Date]])</f>
        <v>2024</v>
      </c>
      <c r="F7510" s="2">
        <v>0.99305555555555558</v>
      </c>
      <c r="G7510" s="8" t="str">
        <f>TEXT(Hospital_Emergency_Room_Data[[#This Row],[Patient Admission Date]],"dddd")</f>
        <v>Sunday</v>
      </c>
      <c r="H7510" t="s">
        <v>9208</v>
      </c>
      <c r="I7510">
        <v>31</v>
      </c>
      <c r="J7510" s="5" t="s">
        <v>9223</v>
      </c>
      <c r="K7510" t="s">
        <v>12</v>
      </c>
      <c r="L7510" t="s">
        <v>16</v>
      </c>
      <c r="M7510" t="s">
        <v>9210</v>
      </c>
      <c r="O7510">
        <v>52</v>
      </c>
      <c r="P7510" t="s">
        <v>9225</v>
      </c>
      <c r="Q7510">
        <v>26</v>
      </c>
      <c r="R7510">
        <v>23</v>
      </c>
      <c r="S7510" t="s">
        <v>9256</v>
      </c>
      <c r="T7510" t="s">
        <v>9264</v>
      </c>
      <c r="U7510" t="s">
        <v>9283</v>
      </c>
      <c r="V7510" t="str" cm="1">
        <f t="array" ref="V7510">_xlfn.IFS(Hospital_Emergency_Room_Data[[#This Row],[Day]]&lt;=10,"Start(1-10)",Hospital_Emergency_Room_Data[[#This Row],[Day]]&lt;=20,"Middle(11-20)",Hospital_Emergency_Room_Data[[#This Row],[Day]]&gt;20,"End(21-30)")</f>
        <v>End(21-30)</v>
      </c>
    </row>
    <row r="7511" spans="1:22">
      <c r="A7511">
        <v>490056824</v>
      </c>
      <c r="B7511" t="s">
        <v>7511</v>
      </c>
      <c r="C7511" s="1">
        <v>45518</v>
      </c>
      <c r="D7511" t="str">
        <f>TEXT(Hospital_Emergency_Room_Data[[#This Row],[Patient Admission Date]],"mmm")</f>
        <v>Aug</v>
      </c>
      <c r="E7511">
        <f>YEAR(Hospital_Emergency_Room_Data[[#This Row],[Patient Admission Date]])</f>
        <v>2024</v>
      </c>
      <c r="F7511" s="2">
        <v>0.79513888888888884</v>
      </c>
      <c r="G7511" s="8" t="str">
        <f>TEXT(Hospital_Emergency_Room_Data[[#This Row],[Patient Admission Date]],"dddd")</f>
        <v>Wednesday</v>
      </c>
      <c r="H7511" t="s">
        <v>9208</v>
      </c>
      <c r="I7511">
        <v>68</v>
      </c>
      <c r="J7511" s="5" t="s">
        <v>9217</v>
      </c>
      <c r="K7511" t="s">
        <v>12</v>
      </c>
      <c r="L7511" t="s">
        <v>16</v>
      </c>
      <c r="M7511" t="s">
        <v>9210</v>
      </c>
      <c r="O7511">
        <v>28</v>
      </c>
      <c r="P7511" t="s">
        <v>9226</v>
      </c>
      <c r="Q7511">
        <v>14</v>
      </c>
      <c r="R7511">
        <v>19</v>
      </c>
      <c r="S7511" t="s">
        <v>9256</v>
      </c>
      <c r="T7511" t="s">
        <v>9265</v>
      </c>
      <c r="U7511" t="s">
        <v>9282</v>
      </c>
      <c r="V7511" t="str" cm="1">
        <f t="array" ref="V7511">_xlfn.IFS(Hospital_Emergency_Room_Data[[#This Row],[Day]]&lt;=10,"Start(1-10)",Hospital_Emergency_Room_Data[[#This Row],[Day]]&lt;=20,"Middle(11-20)",Hospital_Emergency_Room_Data[[#This Row],[Day]]&gt;20,"End(21-30)")</f>
        <v>Middle(11-20)</v>
      </c>
    </row>
    <row r="7512" spans="1:22">
      <c r="A7512">
        <v>463914655</v>
      </c>
      <c r="B7512" t="s">
        <v>7512</v>
      </c>
      <c r="C7512" s="1">
        <v>45591</v>
      </c>
      <c r="D7512" t="str">
        <f>TEXT(Hospital_Emergency_Room_Data[[#This Row],[Patient Admission Date]],"mmm")</f>
        <v>Oct</v>
      </c>
      <c r="E7512">
        <f>YEAR(Hospital_Emergency_Room_Data[[#This Row],[Patient Admission Date]])</f>
        <v>2024</v>
      </c>
      <c r="F7512" s="2">
        <v>0.66805555555555551</v>
      </c>
      <c r="G7512" s="8" t="str">
        <f>TEXT(Hospital_Emergency_Room_Data[[#This Row],[Patient Admission Date]],"dddd")</f>
        <v>Saturday</v>
      </c>
      <c r="H7512" t="s">
        <v>9208</v>
      </c>
      <c r="I7512">
        <v>70</v>
      </c>
      <c r="J7512" s="5" t="s">
        <v>9222</v>
      </c>
      <c r="K7512" t="s">
        <v>12</v>
      </c>
      <c r="L7512" t="s">
        <v>16</v>
      </c>
      <c r="M7512" t="s">
        <v>9210</v>
      </c>
      <c r="O7512">
        <v>16</v>
      </c>
      <c r="P7512" t="s">
        <v>9226</v>
      </c>
      <c r="Q7512">
        <v>26</v>
      </c>
      <c r="R7512">
        <v>16</v>
      </c>
      <c r="S7512" t="s">
        <v>9257</v>
      </c>
      <c r="T7512" t="s">
        <v>9264</v>
      </c>
      <c r="U7512" t="s">
        <v>9282</v>
      </c>
      <c r="V7512" t="str" cm="1">
        <f t="array" ref="V7512">_xlfn.IFS(Hospital_Emergency_Room_Data[[#This Row],[Day]]&lt;=10,"Start(1-10)",Hospital_Emergency_Room_Data[[#This Row],[Day]]&lt;=20,"Middle(11-20)",Hospital_Emergency_Room_Data[[#This Row],[Day]]&gt;20,"End(21-30)")</f>
        <v>End(21-30)</v>
      </c>
    </row>
    <row r="7513" spans="1:22">
      <c r="A7513">
        <v>745930856</v>
      </c>
      <c r="B7513" t="s">
        <v>7513</v>
      </c>
      <c r="C7513" s="1">
        <v>45019</v>
      </c>
      <c r="D7513" t="str">
        <f>TEXT(Hospital_Emergency_Room_Data[[#This Row],[Patient Admission Date]],"mmm")</f>
        <v>Apr</v>
      </c>
      <c r="E7513">
        <f>YEAR(Hospital_Emergency_Room_Data[[#This Row],[Patient Admission Date]])</f>
        <v>2023</v>
      </c>
      <c r="F7513" s="2">
        <v>0.42638888888888887</v>
      </c>
      <c r="G7513" s="8" t="str">
        <f>TEXT(Hospital_Emergency_Room_Data[[#This Row],[Patient Admission Date]],"dddd")</f>
        <v>Monday</v>
      </c>
      <c r="H7513" t="s">
        <v>9208</v>
      </c>
      <c r="I7513">
        <v>77</v>
      </c>
      <c r="J7513" s="5" t="s">
        <v>9222</v>
      </c>
      <c r="K7513" t="s">
        <v>12</v>
      </c>
      <c r="L7513" t="s">
        <v>16</v>
      </c>
      <c r="M7513" t="s">
        <v>9210</v>
      </c>
      <c r="O7513">
        <v>37</v>
      </c>
      <c r="P7513" t="s">
        <v>9225</v>
      </c>
      <c r="Q7513">
        <v>3</v>
      </c>
      <c r="R7513">
        <v>10</v>
      </c>
      <c r="S7513" t="s">
        <v>9255</v>
      </c>
      <c r="T7513" t="s">
        <v>9263</v>
      </c>
      <c r="U7513" t="s">
        <v>9300</v>
      </c>
      <c r="V7513" t="str" cm="1">
        <f t="array" ref="V7513">_xlfn.IFS(Hospital_Emergency_Room_Data[[#This Row],[Day]]&lt;=10,"Start(1-10)",Hospital_Emergency_Room_Data[[#This Row],[Day]]&lt;=20,"Middle(11-20)",Hospital_Emergency_Room_Data[[#This Row],[Day]]&gt;20,"End(21-30)")</f>
        <v>Start(1-10)</v>
      </c>
    </row>
    <row r="7514" spans="1:22">
      <c r="A7514">
        <v>121141268</v>
      </c>
      <c r="B7514" t="s">
        <v>7514</v>
      </c>
      <c r="C7514" s="1">
        <v>45136</v>
      </c>
      <c r="D7514" t="str">
        <f>TEXT(Hospital_Emergency_Room_Data[[#This Row],[Patient Admission Date]],"mmm")</f>
        <v>Jul</v>
      </c>
      <c r="E7514">
        <f>YEAR(Hospital_Emergency_Room_Data[[#This Row],[Patient Admission Date]])</f>
        <v>2023</v>
      </c>
      <c r="F7514" s="2">
        <v>0.25486111111111109</v>
      </c>
      <c r="G7514" s="8" t="str">
        <f>TEXT(Hospital_Emergency_Room_Data[[#This Row],[Patient Admission Date]],"dddd")</f>
        <v>Saturday</v>
      </c>
      <c r="H7514" t="s">
        <v>9208</v>
      </c>
      <c r="I7514">
        <v>2</v>
      </c>
      <c r="J7514" s="5" t="s">
        <v>9218</v>
      </c>
      <c r="K7514" t="s">
        <v>12</v>
      </c>
      <c r="L7514" t="s">
        <v>16</v>
      </c>
      <c r="M7514" t="s">
        <v>9210</v>
      </c>
      <c r="O7514">
        <v>43</v>
      </c>
      <c r="P7514" t="s">
        <v>9225</v>
      </c>
      <c r="Q7514">
        <v>29</v>
      </c>
      <c r="R7514">
        <v>6</v>
      </c>
      <c r="S7514" t="s">
        <v>9255</v>
      </c>
      <c r="T7514" t="s">
        <v>9264</v>
      </c>
      <c r="U7514" t="s">
        <v>9300</v>
      </c>
      <c r="V7514" t="str" cm="1">
        <f t="array" ref="V7514">_xlfn.IFS(Hospital_Emergency_Room_Data[[#This Row],[Day]]&lt;=10,"Start(1-10)",Hospital_Emergency_Room_Data[[#This Row],[Day]]&lt;=20,"Middle(11-20)",Hospital_Emergency_Room_Data[[#This Row],[Day]]&gt;20,"End(21-30)")</f>
        <v>End(21-30)</v>
      </c>
    </row>
    <row r="7515" spans="1:22">
      <c r="A7515">
        <v>147946823</v>
      </c>
      <c r="B7515" t="s">
        <v>7515</v>
      </c>
      <c r="C7515" s="1">
        <v>45099</v>
      </c>
      <c r="D7515" t="str">
        <f>TEXT(Hospital_Emergency_Room_Data[[#This Row],[Patient Admission Date]],"mmm")</f>
        <v>Jun</v>
      </c>
      <c r="E7515">
        <f>YEAR(Hospital_Emergency_Room_Data[[#This Row],[Patient Admission Date]])</f>
        <v>2023</v>
      </c>
      <c r="F7515" s="2">
        <v>0.12291666666666666</v>
      </c>
      <c r="G7515" s="8" t="str">
        <f>TEXT(Hospital_Emergency_Room_Data[[#This Row],[Patient Admission Date]],"dddd")</f>
        <v>Thursday</v>
      </c>
      <c r="H7515" t="s">
        <v>9208</v>
      </c>
      <c r="I7515">
        <v>50</v>
      </c>
      <c r="J7515" s="5" t="s">
        <v>9219</v>
      </c>
      <c r="K7515" t="s">
        <v>12</v>
      </c>
      <c r="L7515" t="s">
        <v>16</v>
      </c>
      <c r="M7515" t="s">
        <v>9210</v>
      </c>
      <c r="O7515">
        <v>51</v>
      </c>
      <c r="P7515" t="s">
        <v>9225</v>
      </c>
      <c r="Q7515">
        <v>22</v>
      </c>
      <c r="R7515">
        <v>2</v>
      </c>
      <c r="S7515" t="s">
        <v>9258</v>
      </c>
      <c r="T7515" t="s">
        <v>9264</v>
      </c>
      <c r="U7515" t="s">
        <v>9283</v>
      </c>
      <c r="V7515" t="str" cm="1">
        <f t="array" ref="V7515">_xlfn.IFS(Hospital_Emergency_Room_Data[[#This Row],[Day]]&lt;=10,"Start(1-10)",Hospital_Emergency_Room_Data[[#This Row],[Day]]&lt;=20,"Middle(11-20)",Hospital_Emergency_Room_Data[[#This Row],[Day]]&gt;20,"End(21-30)")</f>
        <v>End(21-30)</v>
      </c>
    </row>
    <row r="7516" spans="1:22">
      <c r="A7516">
        <v>168973030</v>
      </c>
      <c r="B7516" t="s">
        <v>7516</v>
      </c>
      <c r="C7516" s="1">
        <v>45432</v>
      </c>
      <c r="D7516" t="str">
        <f>TEXT(Hospital_Emergency_Room_Data[[#This Row],[Patient Admission Date]],"mmm")</f>
        <v>May</v>
      </c>
      <c r="E7516">
        <f>YEAR(Hospital_Emergency_Room_Data[[#This Row],[Patient Admission Date]])</f>
        <v>2024</v>
      </c>
      <c r="F7516" s="2">
        <v>0.24236111111111111</v>
      </c>
      <c r="G7516" s="8" t="str">
        <f>TEXT(Hospital_Emergency_Room_Data[[#This Row],[Patient Admission Date]],"dddd")</f>
        <v>Monday</v>
      </c>
      <c r="H7516" t="s">
        <v>9208</v>
      </c>
      <c r="I7516">
        <v>46</v>
      </c>
      <c r="J7516" s="5" t="s">
        <v>9219</v>
      </c>
      <c r="K7516" t="s">
        <v>12</v>
      </c>
      <c r="L7516" t="s">
        <v>16</v>
      </c>
      <c r="M7516" t="s">
        <v>9210</v>
      </c>
      <c r="O7516">
        <v>57</v>
      </c>
      <c r="P7516" t="s">
        <v>9225</v>
      </c>
      <c r="Q7516">
        <v>20</v>
      </c>
      <c r="R7516">
        <v>5</v>
      </c>
      <c r="S7516" t="s">
        <v>9258</v>
      </c>
      <c r="T7516" t="s">
        <v>9262</v>
      </c>
      <c r="U7516" t="s">
        <v>9283</v>
      </c>
      <c r="V7516" t="str" cm="1">
        <f t="array" ref="V7516">_xlfn.IFS(Hospital_Emergency_Room_Data[[#This Row],[Day]]&lt;=10,"Start(1-10)",Hospital_Emergency_Room_Data[[#This Row],[Day]]&lt;=20,"Middle(11-20)",Hospital_Emergency_Room_Data[[#This Row],[Day]]&gt;20,"End(21-30)")</f>
        <v>Middle(11-20)</v>
      </c>
    </row>
    <row r="7517" spans="1:22">
      <c r="A7517">
        <v>409552108</v>
      </c>
      <c r="B7517" t="s">
        <v>7517</v>
      </c>
      <c r="C7517" s="1">
        <v>45293</v>
      </c>
      <c r="D7517" t="str">
        <f>TEXT(Hospital_Emergency_Room_Data[[#This Row],[Patient Admission Date]],"mmm")</f>
        <v>Jan</v>
      </c>
      <c r="E7517">
        <f>YEAR(Hospital_Emergency_Room_Data[[#This Row],[Patient Admission Date]])</f>
        <v>2024</v>
      </c>
      <c r="F7517" s="2">
        <v>0.58750000000000002</v>
      </c>
      <c r="G7517" s="8" t="str">
        <f>TEXT(Hospital_Emergency_Room_Data[[#This Row],[Patient Admission Date]],"dddd")</f>
        <v>Tuesday</v>
      </c>
      <c r="H7517" t="s">
        <v>9208</v>
      </c>
      <c r="I7517">
        <v>6</v>
      </c>
      <c r="J7517" s="5" t="s">
        <v>9221</v>
      </c>
      <c r="K7517" t="s">
        <v>12</v>
      </c>
      <c r="L7517" t="s">
        <v>16</v>
      </c>
      <c r="M7517" t="s">
        <v>9210</v>
      </c>
      <c r="O7517">
        <v>19</v>
      </c>
      <c r="P7517" t="s">
        <v>9226</v>
      </c>
      <c r="Q7517">
        <v>2</v>
      </c>
      <c r="R7517">
        <v>14</v>
      </c>
      <c r="S7517" t="s">
        <v>9257</v>
      </c>
      <c r="T7517" t="s">
        <v>9263</v>
      </c>
      <c r="U7517" t="s">
        <v>9282</v>
      </c>
      <c r="V7517" t="str" cm="1">
        <f t="array" ref="V7517">_xlfn.IFS(Hospital_Emergency_Room_Data[[#This Row],[Day]]&lt;=10,"Start(1-10)",Hospital_Emergency_Room_Data[[#This Row],[Day]]&lt;=20,"Middle(11-20)",Hospital_Emergency_Room_Data[[#This Row],[Day]]&gt;20,"End(21-30)")</f>
        <v>Start(1-10)</v>
      </c>
    </row>
    <row r="7518" spans="1:22">
      <c r="A7518">
        <v>828191085</v>
      </c>
      <c r="B7518" t="s">
        <v>7518</v>
      </c>
      <c r="C7518" s="1">
        <v>45300</v>
      </c>
      <c r="D7518" t="str">
        <f>TEXT(Hospital_Emergency_Room_Data[[#This Row],[Patient Admission Date]],"mmm")</f>
        <v>Jan</v>
      </c>
      <c r="E7518">
        <f>YEAR(Hospital_Emergency_Room_Data[[#This Row],[Patient Admission Date]])</f>
        <v>2024</v>
      </c>
      <c r="F7518" s="2">
        <v>0.39652777777777776</v>
      </c>
      <c r="G7518" s="8" t="str">
        <f>TEXT(Hospital_Emergency_Room_Data[[#This Row],[Patient Admission Date]],"dddd")</f>
        <v>Tuesday</v>
      </c>
      <c r="H7518" t="s">
        <v>9208</v>
      </c>
      <c r="I7518">
        <v>32</v>
      </c>
      <c r="J7518" s="5" t="s">
        <v>9223</v>
      </c>
      <c r="K7518" t="s">
        <v>12</v>
      </c>
      <c r="L7518" t="s">
        <v>16</v>
      </c>
      <c r="M7518" t="s">
        <v>9210</v>
      </c>
      <c r="O7518">
        <v>26</v>
      </c>
      <c r="P7518" t="s">
        <v>9226</v>
      </c>
      <c r="Q7518">
        <v>9</v>
      </c>
      <c r="R7518">
        <v>9</v>
      </c>
      <c r="S7518" t="s">
        <v>9255</v>
      </c>
      <c r="T7518" t="s">
        <v>9265</v>
      </c>
      <c r="U7518" t="s">
        <v>9282</v>
      </c>
      <c r="V7518" t="str" cm="1">
        <f t="array" ref="V7518">_xlfn.IFS(Hospital_Emergency_Room_Data[[#This Row],[Day]]&lt;=10,"Start(1-10)",Hospital_Emergency_Room_Data[[#This Row],[Day]]&lt;=20,"Middle(11-20)",Hospital_Emergency_Room_Data[[#This Row],[Day]]&gt;20,"End(21-30)")</f>
        <v>Start(1-10)</v>
      </c>
    </row>
    <row r="7519" spans="1:22">
      <c r="A7519">
        <v>570633288</v>
      </c>
      <c r="B7519" t="s">
        <v>7519</v>
      </c>
      <c r="C7519" s="1">
        <v>45179</v>
      </c>
      <c r="D7519" t="str">
        <f>TEXT(Hospital_Emergency_Room_Data[[#This Row],[Patient Admission Date]],"mmm")</f>
        <v>Sep</v>
      </c>
      <c r="E7519">
        <f>YEAR(Hospital_Emergency_Room_Data[[#This Row],[Patient Admission Date]])</f>
        <v>2023</v>
      </c>
      <c r="F7519" s="2">
        <v>0.50694444444444442</v>
      </c>
      <c r="G7519" s="8" t="str">
        <f>TEXT(Hospital_Emergency_Room_Data[[#This Row],[Patient Admission Date]],"dddd")</f>
        <v>Sunday</v>
      </c>
      <c r="H7519" t="s">
        <v>9208</v>
      </c>
      <c r="I7519">
        <v>12</v>
      </c>
      <c r="J7519" s="5" t="s">
        <v>9221</v>
      </c>
      <c r="K7519" t="s">
        <v>12</v>
      </c>
      <c r="L7519" t="s">
        <v>16</v>
      </c>
      <c r="M7519" t="s">
        <v>9210</v>
      </c>
      <c r="O7519">
        <v>52</v>
      </c>
      <c r="P7519" t="s">
        <v>9225</v>
      </c>
      <c r="Q7519">
        <v>10</v>
      </c>
      <c r="R7519">
        <v>12</v>
      </c>
      <c r="S7519" t="s">
        <v>9257</v>
      </c>
      <c r="T7519" t="s">
        <v>9265</v>
      </c>
      <c r="U7519" t="s">
        <v>9283</v>
      </c>
      <c r="V7519" t="str" cm="1">
        <f t="array" ref="V7519">_xlfn.IFS(Hospital_Emergency_Room_Data[[#This Row],[Day]]&lt;=10,"Start(1-10)",Hospital_Emergency_Room_Data[[#This Row],[Day]]&lt;=20,"Middle(11-20)",Hospital_Emergency_Room_Data[[#This Row],[Day]]&gt;20,"End(21-30)")</f>
        <v>Start(1-10)</v>
      </c>
    </row>
    <row r="7520" spans="1:22">
      <c r="A7520">
        <v>750164831</v>
      </c>
      <c r="B7520" t="s">
        <v>7520</v>
      </c>
      <c r="C7520" s="1">
        <v>45164</v>
      </c>
      <c r="D7520" t="str">
        <f>TEXT(Hospital_Emergency_Room_Data[[#This Row],[Patient Admission Date]],"mmm")</f>
        <v>Aug</v>
      </c>
      <c r="E7520">
        <f>YEAR(Hospital_Emergency_Room_Data[[#This Row],[Patient Admission Date]])</f>
        <v>2023</v>
      </c>
      <c r="F7520" s="2">
        <v>9.7222222222222224E-3</v>
      </c>
      <c r="G7520" s="8" t="str">
        <f>TEXT(Hospital_Emergency_Room_Data[[#This Row],[Patient Admission Date]],"dddd")</f>
        <v>Saturday</v>
      </c>
      <c r="H7520" t="s">
        <v>9208</v>
      </c>
      <c r="I7520">
        <v>11</v>
      </c>
      <c r="J7520" s="5" t="s">
        <v>9221</v>
      </c>
      <c r="K7520" t="s">
        <v>12</v>
      </c>
      <c r="L7520" t="s">
        <v>16</v>
      </c>
      <c r="M7520" t="s">
        <v>9210</v>
      </c>
      <c r="O7520">
        <v>29</v>
      </c>
      <c r="P7520" t="s">
        <v>9226</v>
      </c>
      <c r="Q7520">
        <v>26</v>
      </c>
      <c r="R7520">
        <v>0</v>
      </c>
      <c r="S7520" t="s">
        <v>9258</v>
      </c>
      <c r="T7520" t="s">
        <v>9264</v>
      </c>
      <c r="U7520" t="s">
        <v>9282</v>
      </c>
      <c r="V7520" t="str" cm="1">
        <f t="array" ref="V7520">_xlfn.IFS(Hospital_Emergency_Room_Data[[#This Row],[Day]]&lt;=10,"Start(1-10)",Hospital_Emergency_Room_Data[[#This Row],[Day]]&lt;=20,"Middle(11-20)",Hospital_Emergency_Room_Data[[#This Row],[Day]]&gt;20,"End(21-30)")</f>
        <v>End(21-30)</v>
      </c>
    </row>
    <row r="7521" spans="1:22">
      <c r="A7521">
        <v>869184601</v>
      </c>
      <c r="B7521" t="s">
        <v>7521</v>
      </c>
      <c r="C7521" s="1">
        <v>45085</v>
      </c>
      <c r="D7521" t="str">
        <f>TEXT(Hospital_Emergency_Room_Data[[#This Row],[Patient Admission Date]],"mmm")</f>
        <v>Jun</v>
      </c>
      <c r="E7521">
        <f>YEAR(Hospital_Emergency_Room_Data[[#This Row],[Patient Admission Date]])</f>
        <v>2023</v>
      </c>
      <c r="F7521" s="2">
        <v>0.66111111111111109</v>
      </c>
      <c r="G7521" s="8" t="str">
        <f>TEXT(Hospital_Emergency_Room_Data[[#This Row],[Patient Admission Date]],"dddd")</f>
        <v>Thursday</v>
      </c>
      <c r="H7521" t="s">
        <v>9208</v>
      </c>
      <c r="I7521">
        <v>57</v>
      </c>
      <c r="J7521" s="5" t="s">
        <v>9219</v>
      </c>
      <c r="K7521" t="s">
        <v>12</v>
      </c>
      <c r="L7521" t="s">
        <v>16</v>
      </c>
      <c r="M7521" t="s">
        <v>9210</v>
      </c>
      <c r="O7521">
        <v>36</v>
      </c>
      <c r="P7521" t="s">
        <v>9225</v>
      </c>
      <c r="Q7521">
        <v>8</v>
      </c>
      <c r="R7521">
        <v>15</v>
      </c>
      <c r="S7521" t="s">
        <v>9257</v>
      </c>
      <c r="T7521" t="s">
        <v>9265</v>
      </c>
      <c r="U7521" t="s">
        <v>9300</v>
      </c>
      <c r="V7521" t="str" cm="1">
        <f t="array" ref="V7521">_xlfn.IFS(Hospital_Emergency_Room_Data[[#This Row],[Day]]&lt;=10,"Start(1-10)",Hospital_Emergency_Room_Data[[#This Row],[Day]]&lt;=20,"Middle(11-20)",Hospital_Emergency_Room_Data[[#This Row],[Day]]&gt;20,"End(21-30)")</f>
        <v>Start(1-10)</v>
      </c>
    </row>
    <row r="7522" spans="1:22">
      <c r="A7522">
        <v>703160191</v>
      </c>
      <c r="B7522" t="s">
        <v>7522</v>
      </c>
      <c r="C7522" s="1">
        <v>45024</v>
      </c>
      <c r="D7522" t="str">
        <f>TEXT(Hospital_Emergency_Room_Data[[#This Row],[Patient Admission Date]],"mmm")</f>
        <v>Apr</v>
      </c>
      <c r="E7522">
        <f>YEAR(Hospital_Emergency_Room_Data[[#This Row],[Patient Admission Date]])</f>
        <v>2023</v>
      </c>
      <c r="F7522" s="2">
        <v>0.54861111111111116</v>
      </c>
      <c r="G7522" s="8" t="str">
        <f>TEXT(Hospital_Emergency_Room_Data[[#This Row],[Patient Admission Date]],"dddd")</f>
        <v>Saturday</v>
      </c>
      <c r="H7522" t="s">
        <v>9208</v>
      </c>
      <c r="I7522">
        <v>66</v>
      </c>
      <c r="J7522" s="5" t="s">
        <v>9217</v>
      </c>
      <c r="K7522" t="s">
        <v>12</v>
      </c>
      <c r="L7522" t="s">
        <v>16</v>
      </c>
      <c r="M7522" t="s">
        <v>9210</v>
      </c>
      <c r="O7522">
        <v>11</v>
      </c>
      <c r="P7522" t="s">
        <v>9226</v>
      </c>
      <c r="Q7522">
        <v>8</v>
      </c>
      <c r="R7522">
        <v>13</v>
      </c>
      <c r="S7522" t="s">
        <v>9257</v>
      </c>
      <c r="T7522" t="s">
        <v>9265</v>
      </c>
      <c r="U7522" t="s">
        <v>9282</v>
      </c>
      <c r="V7522" t="str" cm="1">
        <f t="array" ref="V7522">_xlfn.IFS(Hospital_Emergency_Room_Data[[#This Row],[Day]]&lt;=10,"Start(1-10)",Hospital_Emergency_Room_Data[[#This Row],[Day]]&lt;=20,"Middle(11-20)",Hospital_Emergency_Room_Data[[#This Row],[Day]]&gt;20,"End(21-30)")</f>
        <v>Start(1-10)</v>
      </c>
    </row>
    <row r="7523" spans="1:22">
      <c r="A7523">
        <v>759382731</v>
      </c>
      <c r="B7523" t="s">
        <v>7523</v>
      </c>
      <c r="C7523" s="1">
        <v>45450</v>
      </c>
      <c r="D7523" t="str">
        <f>TEXT(Hospital_Emergency_Room_Data[[#This Row],[Patient Admission Date]],"mmm")</f>
        <v>Jun</v>
      </c>
      <c r="E7523">
        <f>YEAR(Hospital_Emergency_Room_Data[[#This Row],[Patient Admission Date]])</f>
        <v>2024</v>
      </c>
      <c r="F7523" s="2">
        <v>0.13541666666666666</v>
      </c>
      <c r="G7523" s="8" t="str">
        <f>TEXT(Hospital_Emergency_Room_Data[[#This Row],[Patient Admission Date]],"dddd")</f>
        <v>Friday</v>
      </c>
      <c r="H7523" t="s">
        <v>9208</v>
      </c>
      <c r="I7523">
        <v>21</v>
      </c>
      <c r="J7523" s="5" t="s">
        <v>9220</v>
      </c>
      <c r="K7523" t="s">
        <v>12</v>
      </c>
      <c r="L7523" t="s">
        <v>16</v>
      </c>
      <c r="M7523" t="s">
        <v>9210</v>
      </c>
      <c r="O7523">
        <v>26</v>
      </c>
      <c r="P7523" t="s">
        <v>9226</v>
      </c>
      <c r="Q7523">
        <v>7</v>
      </c>
      <c r="R7523">
        <v>3</v>
      </c>
      <c r="S7523" t="s">
        <v>9258</v>
      </c>
      <c r="T7523" t="s">
        <v>9263</v>
      </c>
      <c r="U7523" t="s">
        <v>9282</v>
      </c>
      <c r="V7523" t="str" cm="1">
        <f t="array" ref="V7523">_xlfn.IFS(Hospital_Emergency_Room_Data[[#This Row],[Day]]&lt;=10,"Start(1-10)",Hospital_Emergency_Room_Data[[#This Row],[Day]]&lt;=20,"Middle(11-20)",Hospital_Emergency_Room_Data[[#This Row],[Day]]&gt;20,"End(21-30)")</f>
        <v>Start(1-10)</v>
      </c>
    </row>
    <row r="7524" spans="1:22">
      <c r="A7524">
        <v>558191783</v>
      </c>
      <c r="B7524" t="s">
        <v>7524</v>
      </c>
      <c r="C7524" s="1">
        <v>45593</v>
      </c>
      <c r="D7524" t="str">
        <f>TEXT(Hospital_Emergency_Room_Data[[#This Row],[Patient Admission Date]],"mmm")</f>
        <v>Oct</v>
      </c>
      <c r="E7524">
        <f>YEAR(Hospital_Emergency_Room_Data[[#This Row],[Patient Admission Date]])</f>
        <v>2024</v>
      </c>
      <c r="F7524" s="2">
        <v>0.1111111111111111</v>
      </c>
      <c r="G7524" s="8" t="str">
        <f>TEXT(Hospital_Emergency_Room_Data[[#This Row],[Patient Admission Date]],"dddd")</f>
        <v>Monday</v>
      </c>
      <c r="H7524" t="s">
        <v>9208</v>
      </c>
      <c r="I7524">
        <v>28</v>
      </c>
      <c r="J7524" s="5" t="s">
        <v>9220</v>
      </c>
      <c r="K7524" t="s">
        <v>12</v>
      </c>
      <c r="L7524" t="s">
        <v>16</v>
      </c>
      <c r="M7524" t="s">
        <v>9210</v>
      </c>
      <c r="O7524">
        <v>27</v>
      </c>
      <c r="P7524" t="s">
        <v>9226</v>
      </c>
      <c r="Q7524">
        <v>28</v>
      </c>
      <c r="R7524">
        <v>2</v>
      </c>
      <c r="S7524" t="s">
        <v>9258</v>
      </c>
      <c r="T7524" t="s">
        <v>9264</v>
      </c>
      <c r="U7524" t="s">
        <v>9282</v>
      </c>
      <c r="V7524" t="str" cm="1">
        <f t="array" ref="V7524">_xlfn.IFS(Hospital_Emergency_Room_Data[[#This Row],[Day]]&lt;=10,"Start(1-10)",Hospital_Emergency_Room_Data[[#This Row],[Day]]&lt;=20,"Middle(11-20)",Hospital_Emergency_Room_Data[[#This Row],[Day]]&gt;20,"End(21-30)")</f>
        <v>End(21-30)</v>
      </c>
    </row>
    <row r="7525" spans="1:22">
      <c r="A7525">
        <v>662785868</v>
      </c>
      <c r="B7525" t="s">
        <v>7525</v>
      </c>
      <c r="C7525" s="1">
        <v>45309</v>
      </c>
      <c r="D7525" t="str">
        <f>TEXT(Hospital_Emergency_Room_Data[[#This Row],[Patient Admission Date]],"mmm")</f>
        <v>Jan</v>
      </c>
      <c r="E7525">
        <f>YEAR(Hospital_Emergency_Room_Data[[#This Row],[Patient Admission Date]])</f>
        <v>2024</v>
      </c>
      <c r="F7525" s="2">
        <v>0.74652777777777779</v>
      </c>
      <c r="G7525" s="8" t="str">
        <f>TEXT(Hospital_Emergency_Room_Data[[#This Row],[Patient Admission Date]],"dddd")</f>
        <v>Thursday</v>
      </c>
      <c r="H7525" t="s">
        <v>9208</v>
      </c>
      <c r="I7525">
        <v>15</v>
      </c>
      <c r="J7525" s="5" t="s">
        <v>9220</v>
      </c>
      <c r="K7525" t="s">
        <v>12</v>
      </c>
      <c r="L7525" t="s">
        <v>16</v>
      </c>
      <c r="M7525" t="s">
        <v>9210</v>
      </c>
      <c r="N7525">
        <v>0</v>
      </c>
      <c r="O7525">
        <v>43</v>
      </c>
      <c r="P7525" t="s">
        <v>9225</v>
      </c>
      <c r="Q7525">
        <v>18</v>
      </c>
      <c r="R7525">
        <v>17</v>
      </c>
      <c r="S7525" t="s">
        <v>9257</v>
      </c>
      <c r="T7525" t="s">
        <v>9262</v>
      </c>
      <c r="U7525" t="s">
        <v>9300</v>
      </c>
      <c r="V7525" t="str" cm="1">
        <f t="array" ref="V7525">_xlfn.IFS(Hospital_Emergency_Room_Data[[#This Row],[Day]]&lt;=10,"Start(1-10)",Hospital_Emergency_Room_Data[[#This Row],[Day]]&lt;=20,"Middle(11-20)",Hospital_Emergency_Room_Data[[#This Row],[Day]]&gt;20,"End(21-30)")</f>
        <v>Middle(11-20)</v>
      </c>
    </row>
    <row r="7526" spans="1:22">
      <c r="A7526">
        <v>755960530</v>
      </c>
      <c r="B7526" t="s">
        <v>7526</v>
      </c>
      <c r="C7526" s="1">
        <v>45416</v>
      </c>
      <c r="D7526" t="str">
        <f>TEXT(Hospital_Emergency_Room_Data[[#This Row],[Patient Admission Date]],"mmm")</f>
        <v>May</v>
      </c>
      <c r="E7526">
        <f>YEAR(Hospital_Emergency_Room_Data[[#This Row],[Patient Admission Date]])</f>
        <v>2024</v>
      </c>
      <c r="F7526" s="2">
        <v>0.23402777777777778</v>
      </c>
      <c r="G7526" s="8" t="str">
        <f>TEXT(Hospital_Emergency_Room_Data[[#This Row],[Patient Admission Date]],"dddd")</f>
        <v>Saturday</v>
      </c>
      <c r="H7526" t="s">
        <v>9208</v>
      </c>
      <c r="I7526">
        <v>9</v>
      </c>
      <c r="J7526" s="5" t="s">
        <v>9221</v>
      </c>
      <c r="K7526" t="s">
        <v>12</v>
      </c>
      <c r="L7526" t="s">
        <v>16</v>
      </c>
      <c r="M7526" t="s">
        <v>9210</v>
      </c>
      <c r="N7526">
        <v>1</v>
      </c>
      <c r="O7526">
        <v>60</v>
      </c>
      <c r="P7526" t="s">
        <v>9225</v>
      </c>
      <c r="Q7526">
        <v>4</v>
      </c>
      <c r="R7526">
        <v>5</v>
      </c>
      <c r="S7526" t="s">
        <v>9258</v>
      </c>
      <c r="T7526" t="s">
        <v>9263</v>
      </c>
      <c r="U7526" t="s">
        <v>9283</v>
      </c>
      <c r="V7526" t="str" cm="1">
        <f t="array" ref="V7526">_xlfn.IFS(Hospital_Emergency_Room_Data[[#This Row],[Day]]&lt;=10,"Start(1-10)",Hospital_Emergency_Room_Data[[#This Row],[Day]]&lt;=20,"Middle(11-20)",Hospital_Emergency_Room_Data[[#This Row],[Day]]&gt;20,"End(21-30)")</f>
        <v>Start(1-10)</v>
      </c>
    </row>
    <row r="7527" spans="1:22">
      <c r="A7527">
        <v>670802997</v>
      </c>
      <c r="B7527" t="s">
        <v>7527</v>
      </c>
      <c r="C7527" s="1">
        <v>45355</v>
      </c>
      <c r="D7527" t="str">
        <f>TEXT(Hospital_Emergency_Room_Data[[#This Row],[Patient Admission Date]],"mmm")</f>
        <v>Mar</v>
      </c>
      <c r="E7527">
        <f>YEAR(Hospital_Emergency_Room_Data[[#This Row],[Patient Admission Date]])</f>
        <v>2024</v>
      </c>
      <c r="F7527" s="2">
        <v>0.70694444444444449</v>
      </c>
      <c r="G7527" s="8" t="str">
        <f>TEXT(Hospital_Emergency_Room_Data[[#This Row],[Patient Admission Date]],"dddd")</f>
        <v>Monday</v>
      </c>
      <c r="H7527" t="s">
        <v>9208</v>
      </c>
      <c r="I7527">
        <v>11</v>
      </c>
      <c r="J7527" s="5" t="s">
        <v>9221</v>
      </c>
      <c r="K7527" t="s">
        <v>12</v>
      </c>
      <c r="L7527" t="s">
        <v>16</v>
      </c>
      <c r="M7527" t="s">
        <v>9210</v>
      </c>
      <c r="N7527">
        <v>2</v>
      </c>
      <c r="O7527">
        <v>39</v>
      </c>
      <c r="P7527" t="s">
        <v>9225</v>
      </c>
      <c r="Q7527">
        <v>4</v>
      </c>
      <c r="R7527">
        <v>16</v>
      </c>
      <c r="S7527" t="s">
        <v>9257</v>
      </c>
      <c r="T7527" t="s">
        <v>9263</v>
      </c>
      <c r="U7527" t="s">
        <v>9300</v>
      </c>
      <c r="V7527" t="str" cm="1">
        <f t="array" ref="V7527">_xlfn.IFS(Hospital_Emergency_Room_Data[[#This Row],[Day]]&lt;=10,"Start(1-10)",Hospital_Emergency_Room_Data[[#This Row],[Day]]&lt;=20,"Middle(11-20)",Hospital_Emergency_Room_Data[[#This Row],[Day]]&gt;20,"End(21-30)")</f>
        <v>Start(1-10)</v>
      </c>
    </row>
    <row r="7528" spans="1:22">
      <c r="A7528">
        <v>241647642</v>
      </c>
      <c r="B7528" t="s">
        <v>7528</v>
      </c>
      <c r="C7528" s="1">
        <v>45448</v>
      </c>
      <c r="D7528" t="str">
        <f>TEXT(Hospital_Emergency_Room_Data[[#This Row],[Patient Admission Date]],"mmm")</f>
        <v>Jun</v>
      </c>
      <c r="E7528">
        <f>YEAR(Hospital_Emergency_Room_Data[[#This Row],[Patient Admission Date]])</f>
        <v>2024</v>
      </c>
      <c r="F7528" s="2">
        <v>0.74583333333333335</v>
      </c>
      <c r="G7528" s="8" t="str">
        <f>TEXT(Hospital_Emergency_Room_Data[[#This Row],[Patient Admission Date]],"dddd")</f>
        <v>Wednesday</v>
      </c>
      <c r="H7528" t="s">
        <v>9208</v>
      </c>
      <c r="I7528">
        <v>40</v>
      </c>
      <c r="J7528" s="5" t="s">
        <v>9223</v>
      </c>
      <c r="K7528" t="s">
        <v>12</v>
      </c>
      <c r="L7528" t="s">
        <v>16</v>
      </c>
      <c r="M7528" t="s">
        <v>9210</v>
      </c>
      <c r="N7528">
        <v>3</v>
      </c>
      <c r="O7528">
        <v>40</v>
      </c>
      <c r="P7528" t="s">
        <v>9225</v>
      </c>
      <c r="Q7528">
        <v>5</v>
      </c>
      <c r="R7528">
        <v>17</v>
      </c>
      <c r="S7528" t="s">
        <v>9257</v>
      </c>
      <c r="T7528" t="s">
        <v>9263</v>
      </c>
      <c r="U7528" t="s">
        <v>9300</v>
      </c>
      <c r="V7528" t="str" cm="1">
        <f t="array" ref="V7528">_xlfn.IFS(Hospital_Emergency_Room_Data[[#This Row],[Day]]&lt;=10,"Start(1-10)",Hospital_Emergency_Room_Data[[#This Row],[Day]]&lt;=20,"Middle(11-20)",Hospital_Emergency_Room_Data[[#This Row],[Day]]&gt;20,"End(21-30)")</f>
        <v>Start(1-10)</v>
      </c>
    </row>
    <row r="7529" spans="1:22">
      <c r="A7529">
        <v>386333422</v>
      </c>
      <c r="B7529" t="s">
        <v>7529</v>
      </c>
      <c r="C7529" s="1">
        <v>45412</v>
      </c>
      <c r="D7529" t="str">
        <f>TEXT(Hospital_Emergency_Room_Data[[#This Row],[Patient Admission Date]],"mmm")</f>
        <v>Apr</v>
      </c>
      <c r="E7529">
        <f>YEAR(Hospital_Emergency_Room_Data[[#This Row],[Patient Admission Date]])</f>
        <v>2024</v>
      </c>
      <c r="F7529" s="2">
        <v>0.52777777777777779</v>
      </c>
      <c r="G7529" s="8" t="str">
        <f>TEXT(Hospital_Emergency_Room_Data[[#This Row],[Patient Admission Date]],"dddd")</f>
        <v>Tuesday</v>
      </c>
      <c r="H7529" t="s">
        <v>9208</v>
      </c>
      <c r="I7529">
        <v>8</v>
      </c>
      <c r="J7529" s="5" t="s">
        <v>9221</v>
      </c>
      <c r="K7529" t="s">
        <v>12</v>
      </c>
      <c r="L7529" t="s">
        <v>16</v>
      </c>
      <c r="M7529" t="s">
        <v>9210</v>
      </c>
      <c r="N7529">
        <v>3</v>
      </c>
      <c r="O7529">
        <v>51</v>
      </c>
      <c r="P7529" t="s">
        <v>9225</v>
      </c>
      <c r="Q7529">
        <v>30</v>
      </c>
      <c r="R7529">
        <v>12</v>
      </c>
      <c r="S7529" t="s">
        <v>9257</v>
      </c>
      <c r="T7529" t="s">
        <v>9264</v>
      </c>
      <c r="U7529" t="s">
        <v>9283</v>
      </c>
      <c r="V7529" t="str" cm="1">
        <f t="array" ref="V7529">_xlfn.IFS(Hospital_Emergency_Room_Data[[#This Row],[Day]]&lt;=10,"Start(1-10)",Hospital_Emergency_Room_Data[[#This Row],[Day]]&lt;=20,"Middle(11-20)",Hospital_Emergency_Room_Data[[#This Row],[Day]]&gt;20,"End(21-30)")</f>
        <v>End(21-30)</v>
      </c>
    </row>
    <row r="7530" spans="1:22">
      <c r="A7530">
        <v>852355271</v>
      </c>
      <c r="B7530" t="s">
        <v>7530</v>
      </c>
      <c r="C7530" s="1">
        <v>45143</v>
      </c>
      <c r="D7530" t="str">
        <f>TEXT(Hospital_Emergency_Room_Data[[#This Row],[Patient Admission Date]],"mmm")</f>
        <v>Aug</v>
      </c>
      <c r="E7530">
        <f>YEAR(Hospital_Emergency_Room_Data[[#This Row],[Patient Admission Date]])</f>
        <v>2023</v>
      </c>
      <c r="F7530" s="2">
        <v>0.5</v>
      </c>
      <c r="G7530" s="8" t="str">
        <f>TEXT(Hospital_Emergency_Room_Data[[#This Row],[Patient Admission Date]],"dddd")</f>
        <v>Saturday</v>
      </c>
      <c r="H7530" t="s">
        <v>9208</v>
      </c>
      <c r="I7530">
        <v>36</v>
      </c>
      <c r="J7530" s="5" t="s">
        <v>9223</v>
      </c>
      <c r="K7530" t="s">
        <v>12</v>
      </c>
      <c r="L7530" t="s">
        <v>16</v>
      </c>
      <c r="M7530" t="s">
        <v>9210</v>
      </c>
      <c r="N7530">
        <v>3</v>
      </c>
      <c r="O7530">
        <v>34</v>
      </c>
      <c r="P7530" t="s">
        <v>9225</v>
      </c>
      <c r="Q7530">
        <v>5</v>
      </c>
      <c r="R7530">
        <v>12</v>
      </c>
      <c r="S7530" t="s">
        <v>9257</v>
      </c>
      <c r="T7530" t="s">
        <v>9263</v>
      </c>
      <c r="U7530" t="s">
        <v>9300</v>
      </c>
      <c r="V7530" t="str" cm="1">
        <f t="array" ref="V7530">_xlfn.IFS(Hospital_Emergency_Room_Data[[#This Row],[Day]]&lt;=10,"Start(1-10)",Hospital_Emergency_Room_Data[[#This Row],[Day]]&lt;=20,"Middle(11-20)",Hospital_Emergency_Room_Data[[#This Row],[Day]]&gt;20,"End(21-30)")</f>
        <v>Start(1-10)</v>
      </c>
    </row>
    <row r="7531" spans="1:22">
      <c r="A7531">
        <v>829924746</v>
      </c>
      <c r="B7531" t="s">
        <v>7531</v>
      </c>
      <c r="C7531" s="1">
        <v>45580</v>
      </c>
      <c r="D7531" t="str">
        <f>TEXT(Hospital_Emergency_Room_Data[[#This Row],[Patient Admission Date]],"mmm")</f>
        <v>Oct</v>
      </c>
      <c r="E7531">
        <f>YEAR(Hospital_Emergency_Room_Data[[#This Row],[Patient Admission Date]])</f>
        <v>2024</v>
      </c>
      <c r="F7531" s="2">
        <v>0.56527777777777777</v>
      </c>
      <c r="G7531" s="8" t="str">
        <f>TEXT(Hospital_Emergency_Room_Data[[#This Row],[Patient Admission Date]],"dddd")</f>
        <v>Tuesday</v>
      </c>
      <c r="H7531" t="s">
        <v>9208</v>
      </c>
      <c r="I7531">
        <v>47</v>
      </c>
      <c r="J7531" s="5" t="s">
        <v>9219</v>
      </c>
      <c r="K7531" t="s">
        <v>12</v>
      </c>
      <c r="L7531" t="s">
        <v>16</v>
      </c>
      <c r="M7531" t="s">
        <v>9210</v>
      </c>
      <c r="N7531">
        <v>5</v>
      </c>
      <c r="O7531">
        <v>53</v>
      </c>
      <c r="P7531" t="s">
        <v>9225</v>
      </c>
      <c r="Q7531">
        <v>15</v>
      </c>
      <c r="R7531">
        <v>13</v>
      </c>
      <c r="S7531" t="s">
        <v>9257</v>
      </c>
      <c r="T7531" t="s">
        <v>9262</v>
      </c>
      <c r="U7531" t="s">
        <v>9283</v>
      </c>
      <c r="V7531" t="str" cm="1">
        <f t="array" ref="V7531">_xlfn.IFS(Hospital_Emergency_Room_Data[[#This Row],[Day]]&lt;=10,"Start(1-10)",Hospital_Emergency_Room_Data[[#This Row],[Day]]&lt;=20,"Middle(11-20)",Hospital_Emergency_Room_Data[[#This Row],[Day]]&gt;20,"End(21-30)")</f>
        <v>Middle(11-20)</v>
      </c>
    </row>
    <row r="7532" spans="1:22">
      <c r="A7532">
        <v>100660896</v>
      </c>
      <c r="B7532" t="s">
        <v>7532</v>
      </c>
      <c r="C7532" s="1">
        <v>45377</v>
      </c>
      <c r="D7532" t="str">
        <f>TEXT(Hospital_Emergency_Room_Data[[#This Row],[Patient Admission Date]],"mmm")</f>
        <v>Mar</v>
      </c>
      <c r="E7532">
        <f>YEAR(Hospital_Emergency_Room_Data[[#This Row],[Patient Admission Date]])</f>
        <v>2024</v>
      </c>
      <c r="F7532" s="2">
        <v>0.50972222222222219</v>
      </c>
      <c r="G7532" s="8" t="str">
        <f>TEXT(Hospital_Emergency_Room_Data[[#This Row],[Patient Admission Date]],"dddd")</f>
        <v>Tuesday</v>
      </c>
      <c r="H7532" t="s">
        <v>9208</v>
      </c>
      <c r="I7532">
        <v>2</v>
      </c>
      <c r="J7532" s="5" t="s">
        <v>9218</v>
      </c>
      <c r="K7532" t="s">
        <v>12</v>
      </c>
      <c r="L7532" t="s">
        <v>16</v>
      </c>
      <c r="M7532" t="s">
        <v>9210</v>
      </c>
      <c r="N7532">
        <v>6</v>
      </c>
      <c r="O7532">
        <v>23</v>
      </c>
      <c r="P7532" t="s">
        <v>9226</v>
      </c>
      <c r="Q7532">
        <v>26</v>
      </c>
      <c r="R7532">
        <v>12</v>
      </c>
      <c r="S7532" t="s">
        <v>9257</v>
      </c>
      <c r="T7532" t="s">
        <v>9264</v>
      </c>
      <c r="U7532" t="s">
        <v>9282</v>
      </c>
      <c r="V7532" t="str" cm="1">
        <f t="array" ref="V7532">_xlfn.IFS(Hospital_Emergency_Room_Data[[#This Row],[Day]]&lt;=10,"Start(1-10)",Hospital_Emergency_Room_Data[[#This Row],[Day]]&lt;=20,"Middle(11-20)",Hospital_Emergency_Room_Data[[#This Row],[Day]]&gt;20,"End(21-30)")</f>
        <v>End(21-30)</v>
      </c>
    </row>
    <row r="7533" spans="1:22">
      <c r="A7533">
        <v>536539660</v>
      </c>
      <c r="B7533" t="s">
        <v>7533</v>
      </c>
      <c r="C7533" s="1">
        <v>45209</v>
      </c>
      <c r="D7533" t="str">
        <f>TEXT(Hospital_Emergency_Room_Data[[#This Row],[Patient Admission Date]],"mmm")</f>
        <v>Oct</v>
      </c>
      <c r="E7533">
        <f>YEAR(Hospital_Emergency_Room_Data[[#This Row],[Patient Admission Date]])</f>
        <v>2023</v>
      </c>
      <c r="F7533" s="2">
        <v>0.53263888888888888</v>
      </c>
      <c r="G7533" s="8" t="str">
        <f>TEXT(Hospital_Emergency_Room_Data[[#This Row],[Patient Admission Date]],"dddd")</f>
        <v>Tuesday</v>
      </c>
      <c r="H7533" t="s">
        <v>9208</v>
      </c>
      <c r="I7533">
        <v>26</v>
      </c>
      <c r="J7533" s="5" t="s">
        <v>9220</v>
      </c>
      <c r="K7533" t="s">
        <v>12</v>
      </c>
      <c r="L7533" t="s">
        <v>16</v>
      </c>
      <c r="M7533" t="s">
        <v>9210</v>
      </c>
      <c r="N7533">
        <v>7</v>
      </c>
      <c r="O7533">
        <v>57</v>
      </c>
      <c r="P7533" t="s">
        <v>9225</v>
      </c>
      <c r="Q7533">
        <v>10</v>
      </c>
      <c r="R7533">
        <v>12</v>
      </c>
      <c r="S7533" t="s">
        <v>9257</v>
      </c>
      <c r="T7533" t="s">
        <v>9265</v>
      </c>
      <c r="U7533" t="s">
        <v>9283</v>
      </c>
      <c r="V7533" t="str" cm="1">
        <f t="array" ref="V7533">_xlfn.IFS(Hospital_Emergency_Room_Data[[#This Row],[Day]]&lt;=10,"Start(1-10)",Hospital_Emergency_Room_Data[[#This Row],[Day]]&lt;=20,"Middle(11-20)",Hospital_Emergency_Room_Data[[#This Row],[Day]]&gt;20,"End(21-30)")</f>
        <v>Start(1-10)</v>
      </c>
    </row>
    <row r="7534" spans="1:22">
      <c r="A7534">
        <v>392875203</v>
      </c>
      <c r="B7534" t="s">
        <v>7534</v>
      </c>
      <c r="C7534" s="1">
        <v>45041</v>
      </c>
      <c r="D7534" t="str">
        <f>TEXT(Hospital_Emergency_Room_Data[[#This Row],[Patient Admission Date]],"mmm")</f>
        <v>Apr</v>
      </c>
      <c r="E7534">
        <f>YEAR(Hospital_Emergency_Room_Data[[#This Row],[Patient Admission Date]])</f>
        <v>2023</v>
      </c>
      <c r="F7534" s="2">
        <v>3.0555555555555555E-2</v>
      </c>
      <c r="G7534" s="8" t="str">
        <f>TEXT(Hospital_Emergency_Room_Data[[#This Row],[Patient Admission Date]],"dddd")</f>
        <v>Tuesday</v>
      </c>
      <c r="H7534" t="s">
        <v>9208</v>
      </c>
      <c r="I7534">
        <v>10</v>
      </c>
      <c r="J7534" s="5" t="s">
        <v>9221</v>
      </c>
      <c r="K7534" t="s">
        <v>12</v>
      </c>
      <c r="L7534" t="s">
        <v>16</v>
      </c>
      <c r="M7534" t="s">
        <v>9210</v>
      </c>
      <c r="N7534">
        <v>8</v>
      </c>
      <c r="O7534">
        <v>52</v>
      </c>
      <c r="P7534" t="s">
        <v>9225</v>
      </c>
      <c r="Q7534">
        <v>25</v>
      </c>
      <c r="R7534">
        <v>0</v>
      </c>
      <c r="S7534" t="s">
        <v>9258</v>
      </c>
      <c r="T7534" t="s">
        <v>9264</v>
      </c>
      <c r="U7534" t="s">
        <v>9283</v>
      </c>
      <c r="V7534" t="str" cm="1">
        <f t="array" ref="V7534">_xlfn.IFS(Hospital_Emergency_Room_Data[[#This Row],[Day]]&lt;=10,"Start(1-10)",Hospital_Emergency_Room_Data[[#This Row],[Day]]&lt;=20,"Middle(11-20)",Hospital_Emergency_Room_Data[[#This Row],[Day]]&gt;20,"End(21-30)")</f>
        <v>End(21-30)</v>
      </c>
    </row>
    <row r="7535" spans="1:22">
      <c r="A7535">
        <v>152823590</v>
      </c>
      <c r="B7535" t="s">
        <v>7535</v>
      </c>
      <c r="C7535" s="1">
        <v>45193</v>
      </c>
      <c r="D7535" t="str">
        <f>TEXT(Hospital_Emergency_Room_Data[[#This Row],[Patient Admission Date]],"mmm")</f>
        <v>Sep</v>
      </c>
      <c r="E7535">
        <f>YEAR(Hospital_Emergency_Room_Data[[#This Row],[Patient Admission Date]])</f>
        <v>2023</v>
      </c>
      <c r="F7535" s="2">
        <v>0.53611111111111109</v>
      </c>
      <c r="G7535" s="8" t="str">
        <f>TEXT(Hospital_Emergency_Room_Data[[#This Row],[Patient Admission Date]],"dddd")</f>
        <v>Sunday</v>
      </c>
      <c r="H7535" t="s">
        <v>9208</v>
      </c>
      <c r="I7535">
        <v>44</v>
      </c>
      <c r="J7535" s="5" t="s">
        <v>9223</v>
      </c>
      <c r="K7535" t="s">
        <v>12</v>
      </c>
      <c r="L7535" t="s">
        <v>16</v>
      </c>
      <c r="M7535" t="s">
        <v>9210</v>
      </c>
      <c r="N7535">
        <v>9</v>
      </c>
      <c r="O7535">
        <v>14</v>
      </c>
      <c r="P7535" t="s">
        <v>9226</v>
      </c>
      <c r="Q7535">
        <v>24</v>
      </c>
      <c r="R7535">
        <v>12</v>
      </c>
      <c r="S7535" t="s">
        <v>9257</v>
      </c>
      <c r="T7535" t="s">
        <v>9264</v>
      </c>
      <c r="U7535" t="s">
        <v>9282</v>
      </c>
      <c r="V7535" t="str" cm="1">
        <f t="array" ref="V7535">_xlfn.IFS(Hospital_Emergency_Room_Data[[#This Row],[Day]]&lt;=10,"Start(1-10)",Hospital_Emergency_Room_Data[[#This Row],[Day]]&lt;=20,"Middle(11-20)",Hospital_Emergency_Room_Data[[#This Row],[Day]]&gt;20,"End(21-30)")</f>
        <v>End(21-30)</v>
      </c>
    </row>
    <row r="7536" spans="1:22">
      <c r="A7536">
        <v>111903138</v>
      </c>
      <c r="B7536" t="s">
        <v>7536</v>
      </c>
      <c r="C7536" s="1">
        <v>45216</v>
      </c>
      <c r="D7536" t="str">
        <f>TEXT(Hospital_Emergency_Room_Data[[#This Row],[Patient Admission Date]],"mmm")</f>
        <v>Oct</v>
      </c>
      <c r="E7536">
        <f>YEAR(Hospital_Emergency_Room_Data[[#This Row],[Patient Admission Date]])</f>
        <v>2023</v>
      </c>
      <c r="F7536" s="2">
        <v>0.89513888888888893</v>
      </c>
      <c r="G7536" s="8" t="str">
        <f>TEXT(Hospital_Emergency_Room_Data[[#This Row],[Patient Admission Date]],"dddd")</f>
        <v>Tuesday</v>
      </c>
      <c r="H7536" t="s">
        <v>9208</v>
      </c>
      <c r="I7536">
        <v>1</v>
      </c>
      <c r="J7536" s="5" t="s">
        <v>9218</v>
      </c>
      <c r="K7536" t="s">
        <v>12</v>
      </c>
      <c r="L7536" t="s">
        <v>16</v>
      </c>
      <c r="M7536" t="s">
        <v>9210</v>
      </c>
      <c r="N7536">
        <v>9</v>
      </c>
      <c r="O7536">
        <v>10</v>
      </c>
      <c r="P7536" t="s">
        <v>9226</v>
      </c>
      <c r="Q7536">
        <v>17</v>
      </c>
      <c r="R7536">
        <v>21</v>
      </c>
      <c r="S7536" t="s">
        <v>9256</v>
      </c>
      <c r="T7536" t="s">
        <v>9262</v>
      </c>
      <c r="U7536" t="s">
        <v>9282</v>
      </c>
      <c r="V7536" t="str" cm="1">
        <f t="array" ref="V7536">_xlfn.IFS(Hospital_Emergency_Room_Data[[#This Row],[Day]]&lt;=10,"Start(1-10)",Hospital_Emergency_Room_Data[[#This Row],[Day]]&lt;=20,"Middle(11-20)",Hospital_Emergency_Room_Data[[#This Row],[Day]]&gt;20,"End(21-30)")</f>
        <v>Middle(11-20)</v>
      </c>
    </row>
    <row r="7537" spans="1:22">
      <c r="A7537">
        <v>147297641</v>
      </c>
      <c r="B7537" t="s">
        <v>7537</v>
      </c>
      <c r="C7537" s="1">
        <v>45106</v>
      </c>
      <c r="D7537" t="str">
        <f>TEXT(Hospital_Emergency_Room_Data[[#This Row],[Patient Admission Date]],"mmm")</f>
        <v>Jun</v>
      </c>
      <c r="E7537">
        <f>YEAR(Hospital_Emergency_Room_Data[[#This Row],[Patient Admission Date]])</f>
        <v>2023</v>
      </c>
      <c r="F7537" s="2">
        <v>0.80486111111111114</v>
      </c>
      <c r="G7537" s="8" t="str">
        <f>TEXT(Hospital_Emergency_Room_Data[[#This Row],[Patient Admission Date]],"dddd")</f>
        <v>Thursday</v>
      </c>
      <c r="H7537" t="s">
        <v>9208</v>
      </c>
      <c r="I7537">
        <v>35</v>
      </c>
      <c r="J7537" s="5" t="s">
        <v>9223</v>
      </c>
      <c r="K7537" t="s">
        <v>12</v>
      </c>
      <c r="L7537" t="s">
        <v>16</v>
      </c>
      <c r="M7537" t="s">
        <v>9210</v>
      </c>
      <c r="N7537">
        <v>10</v>
      </c>
      <c r="O7537">
        <v>29</v>
      </c>
      <c r="P7537" t="s">
        <v>9226</v>
      </c>
      <c r="Q7537">
        <v>29</v>
      </c>
      <c r="R7537">
        <v>19</v>
      </c>
      <c r="S7537" t="s">
        <v>9256</v>
      </c>
      <c r="T7537" t="s">
        <v>9264</v>
      </c>
      <c r="U7537" t="s">
        <v>9282</v>
      </c>
      <c r="V7537" t="str" cm="1">
        <f t="array" ref="V7537">_xlfn.IFS(Hospital_Emergency_Room_Data[[#This Row],[Day]]&lt;=10,"Start(1-10)",Hospital_Emergency_Room_Data[[#This Row],[Day]]&lt;=20,"Middle(11-20)",Hospital_Emergency_Room_Data[[#This Row],[Day]]&gt;20,"End(21-30)")</f>
        <v>End(21-30)</v>
      </c>
    </row>
    <row r="7538" spans="1:22">
      <c r="A7538">
        <v>500086428</v>
      </c>
      <c r="B7538" t="s">
        <v>7538</v>
      </c>
      <c r="C7538" s="1">
        <v>45508</v>
      </c>
      <c r="D7538" t="str">
        <f>TEXT(Hospital_Emergency_Room_Data[[#This Row],[Patient Admission Date]],"mmm")</f>
        <v>Aug</v>
      </c>
      <c r="E7538">
        <f>YEAR(Hospital_Emergency_Room_Data[[#This Row],[Patient Admission Date]])</f>
        <v>2024</v>
      </c>
      <c r="F7538" s="2">
        <v>0.26527777777777778</v>
      </c>
      <c r="G7538" s="8" t="str">
        <f>TEXT(Hospital_Emergency_Room_Data[[#This Row],[Patient Admission Date]],"dddd")</f>
        <v>Sunday</v>
      </c>
      <c r="H7538" t="s">
        <v>9208</v>
      </c>
      <c r="I7538">
        <v>4</v>
      </c>
      <c r="J7538" s="5" t="s">
        <v>9218</v>
      </c>
      <c r="K7538" t="s">
        <v>12</v>
      </c>
      <c r="L7538" t="s">
        <v>36</v>
      </c>
      <c r="M7538" t="s">
        <v>9210</v>
      </c>
      <c r="O7538">
        <v>27</v>
      </c>
      <c r="P7538" t="s">
        <v>9226</v>
      </c>
      <c r="Q7538">
        <v>4</v>
      </c>
      <c r="R7538">
        <v>6</v>
      </c>
      <c r="S7538" t="s">
        <v>9255</v>
      </c>
      <c r="T7538" t="s">
        <v>9263</v>
      </c>
      <c r="U7538" t="s">
        <v>9282</v>
      </c>
      <c r="V7538" t="str" cm="1">
        <f t="array" ref="V7538">_xlfn.IFS(Hospital_Emergency_Room_Data[[#This Row],[Day]]&lt;=10,"Start(1-10)",Hospital_Emergency_Room_Data[[#This Row],[Day]]&lt;=20,"Middle(11-20)",Hospital_Emergency_Room_Data[[#This Row],[Day]]&gt;20,"End(21-30)")</f>
        <v>Start(1-10)</v>
      </c>
    </row>
    <row r="7539" spans="1:22">
      <c r="A7539">
        <v>418907502</v>
      </c>
      <c r="B7539" t="s">
        <v>7539</v>
      </c>
      <c r="C7539" s="1">
        <v>45226</v>
      </c>
      <c r="D7539" t="str">
        <f>TEXT(Hospital_Emergency_Room_Data[[#This Row],[Patient Admission Date]],"mmm")</f>
        <v>Oct</v>
      </c>
      <c r="E7539">
        <f>YEAR(Hospital_Emergency_Room_Data[[#This Row],[Patient Admission Date]])</f>
        <v>2023</v>
      </c>
      <c r="F7539" s="2">
        <v>0.35625000000000001</v>
      </c>
      <c r="G7539" s="8" t="str">
        <f>TEXT(Hospital_Emergency_Room_Data[[#This Row],[Patient Admission Date]],"dddd")</f>
        <v>Friday</v>
      </c>
      <c r="H7539" t="s">
        <v>9208</v>
      </c>
      <c r="I7539">
        <v>2</v>
      </c>
      <c r="J7539" s="5" t="s">
        <v>9218</v>
      </c>
      <c r="K7539" t="s">
        <v>12</v>
      </c>
      <c r="L7539" t="s">
        <v>36</v>
      </c>
      <c r="M7539" t="s">
        <v>9210</v>
      </c>
      <c r="O7539">
        <v>34</v>
      </c>
      <c r="P7539" t="s">
        <v>9225</v>
      </c>
      <c r="Q7539">
        <v>27</v>
      </c>
      <c r="R7539">
        <v>8</v>
      </c>
      <c r="S7539" t="s">
        <v>9255</v>
      </c>
      <c r="T7539" t="s">
        <v>9264</v>
      </c>
      <c r="U7539" t="s">
        <v>9300</v>
      </c>
      <c r="V7539" t="str" cm="1">
        <f t="array" ref="V7539">_xlfn.IFS(Hospital_Emergency_Room_Data[[#This Row],[Day]]&lt;=10,"Start(1-10)",Hospital_Emergency_Room_Data[[#This Row],[Day]]&lt;=20,"Middle(11-20)",Hospital_Emergency_Room_Data[[#This Row],[Day]]&gt;20,"End(21-30)")</f>
        <v>End(21-30)</v>
      </c>
    </row>
    <row r="7540" spans="1:22">
      <c r="A7540">
        <v>817174283</v>
      </c>
      <c r="B7540" t="s">
        <v>7540</v>
      </c>
      <c r="C7540" s="1">
        <v>45177</v>
      </c>
      <c r="D7540" t="str">
        <f>TEXT(Hospital_Emergency_Room_Data[[#This Row],[Patient Admission Date]],"mmm")</f>
        <v>Sep</v>
      </c>
      <c r="E7540">
        <f>YEAR(Hospital_Emergency_Room_Data[[#This Row],[Patient Admission Date]])</f>
        <v>2023</v>
      </c>
      <c r="F7540" s="2">
        <v>0.3298611111111111</v>
      </c>
      <c r="G7540" s="8" t="str">
        <f>TEXT(Hospital_Emergency_Room_Data[[#This Row],[Patient Admission Date]],"dddd")</f>
        <v>Friday</v>
      </c>
      <c r="H7540" t="s">
        <v>9208</v>
      </c>
      <c r="I7540">
        <v>69</v>
      </c>
      <c r="J7540" s="5" t="s">
        <v>9217</v>
      </c>
      <c r="K7540" t="s">
        <v>12</v>
      </c>
      <c r="L7540" t="s">
        <v>36</v>
      </c>
      <c r="M7540" t="s">
        <v>9210</v>
      </c>
      <c r="O7540">
        <v>27</v>
      </c>
      <c r="P7540" t="s">
        <v>9226</v>
      </c>
      <c r="Q7540">
        <v>8</v>
      </c>
      <c r="R7540">
        <v>7</v>
      </c>
      <c r="S7540" t="s">
        <v>9255</v>
      </c>
      <c r="T7540" t="s">
        <v>9265</v>
      </c>
      <c r="U7540" t="s">
        <v>9282</v>
      </c>
      <c r="V7540" t="str" cm="1">
        <f t="array" ref="V7540">_xlfn.IFS(Hospital_Emergency_Room_Data[[#This Row],[Day]]&lt;=10,"Start(1-10)",Hospital_Emergency_Room_Data[[#This Row],[Day]]&lt;=20,"Middle(11-20)",Hospital_Emergency_Room_Data[[#This Row],[Day]]&gt;20,"End(21-30)")</f>
        <v>Start(1-10)</v>
      </c>
    </row>
    <row r="7541" spans="1:22">
      <c r="A7541">
        <v>258308092</v>
      </c>
      <c r="B7541" t="s">
        <v>7541</v>
      </c>
      <c r="C7541" s="1">
        <v>45143</v>
      </c>
      <c r="D7541" t="str">
        <f>TEXT(Hospital_Emergency_Room_Data[[#This Row],[Patient Admission Date]],"mmm")</f>
        <v>Aug</v>
      </c>
      <c r="E7541">
        <f>YEAR(Hospital_Emergency_Room_Data[[#This Row],[Patient Admission Date]])</f>
        <v>2023</v>
      </c>
      <c r="F7541" s="2">
        <v>0.9770833333333333</v>
      </c>
      <c r="G7541" s="8" t="str">
        <f>TEXT(Hospital_Emergency_Room_Data[[#This Row],[Patient Admission Date]],"dddd")</f>
        <v>Saturday</v>
      </c>
      <c r="H7541" t="s">
        <v>9208</v>
      </c>
      <c r="I7541">
        <v>52</v>
      </c>
      <c r="J7541" s="5" t="s">
        <v>9219</v>
      </c>
      <c r="K7541" t="s">
        <v>12</v>
      </c>
      <c r="L7541" t="s">
        <v>36</v>
      </c>
      <c r="M7541" t="s">
        <v>9210</v>
      </c>
      <c r="O7541">
        <v>14</v>
      </c>
      <c r="P7541" t="s">
        <v>9226</v>
      </c>
      <c r="Q7541">
        <v>5</v>
      </c>
      <c r="R7541">
        <v>23</v>
      </c>
      <c r="S7541" t="s">
        <v>9256</v>
      </c>
      <c r="T7541" t="s">
        <v>9263</v>
      </c>
      <c r="U7541" t="s">
        <v>9282</v>
      </c>
      <c r="V7541" t="str" cm="1">
        <f t="array" ref="V7541">_xlfn.IFS(Hospital_Emergency_Room_Data[[#This Row],[Day]]&lt;=10,"Start(1-10)",Hospital_Emergency_Room_Data[[#This Row],[Day]]&lt;=20,"Middle(11-20)",Hospital_Emergency_Room_Data[[#This Row],[Day]]&gt;20,"End(21-30)")</f>
        <v>Start(1-10)</v>
      </c>
    </row>
    <row r="7542" spans="1:22">
      <c r="A7542">
        <v>114583401</v>
      </c>
      <c r="B7542" t="s">
        <v>7542</v>
      </c>
      <c r="C7542" s="1">
        <v>45236</v>
      </c>
      <c r="D7542" t="str">
        <f>TEXT(Hospital_Emergency_Room_Data[[#This Row],[Patient Admission Date]],"mmm")</f>
        <v>Nov</v>
      </c>
      <c r="E7542">
        <f>YEAR(Hospital_Emergency_Room_Data[[#This Row],[Patient Admission Date]])</f>
        <v>2023</v>
      </c>
      <c r="F7542" s="2">
        <v>0.7319444444444444</v>
      </c>
      <c r="G7542" s="8" t="str">
        <f>TEXT(Hospital_Emergency_Room_Data[[#This Row],[Patient Admission Date]],"dddd")</f>
        <v>Monday</v>
      </c>
      <c r="H7542" t="s">
        <v>9208</v>
      </c>
      <c r="I7542">
        <v>65</v>
      </c>
      <c r="J7542" s="5" t="s">
        <v>9217</v>
      </c>
      <c r="K7542" t="s">
        <v>12</v>
      </c>
      <c r="L7542" t="s">
        <v>36</v>
      </c>
      <c r="M7542" t="s">
        <v>9210</v>
      </c>
      <c r="O7542">
        <v>28</v>
      </c>
      <c r="P7542" t="s">
        <v>9226</v>
      </c>
      <c r="Q7542">
        <v>6</v>
      </c>
      <c r="R7542">
        <v>17</v>
      </c>
      <c r="S7542" t="s">
        <v>9257</v>
      </c>
      <c r="T7542" t="s">
        <v>9263</v>
      </c>
      <c r="U7542" t="s">
        <v>9282</v>
      </c>
      <c r="V7542" t="str" cm="1">
        <f t="array" ref="V7542">_xlfn.IFS(Hospital_Emergency_Room_Data[[#This Row],[Day]]&lt;=10,"Start(1-10)",Hospital_Emergency_Room_Data[[#This Row],[Day]]&lt;=20,"Middle(11-20)",Hospital_Emergency_Room_Data[[#This Row],[Day]]&gt;20,"End(21-30)")</f>
        <v>Start(1-10)</v>
      </c>
    </row>
    <row r="7543" spans="1:22">
      <c r="A7543">
        <v>848870288</v>
      </c>
      <c r="B7543" t="s">
        <v>7543</v>
      </c>
      <c r="C7543" s="1">
        <v>45420</v>
      </c>
      <c r="D7543" t="str">
        <f>TEXT(Hospital_Emergency_Room_Data[[#This Row],[Patient Admission Date]],"mmm")</f>
        <v>May</v>
      </c>
      <c r="E7543">
        <f>YEAR(Hospital_Emergency_Room_Data[[#This Row],[Patient Admission Date]])</f>
        <v>2024</v>
      </c>
      <c r="F7543" s="2">
        <v>0.93958333333333333</v>
      </c>
      <c r="G7543" s="8" t="str">
        <f>TEXT(Hospital_Emergency_Room_Data[[#This Row],[Patient Admission Date]],"dddd")</f>
        <v>Wednesday</v>
      </c>
      <c r="H7543" t="s">
        <v>9208</v>
      </c>
      <c r="I7543">
        <v>72</v>
      </c>
      <c r="J7543" s="5" t="s">
        <v>9222</v>
      </c>
      <c r="K7543" t="s">
        <v>12</v>
      </c>
      <c r="L7543" t="s">
        <v>36</v>
      </c>
      <c r="M7543" t="s">
        <v>9210</v>
      </c>
      <c r="O7543">
        <v>36</v>
      </c>
      <c r="P7543" t="s">
        <v>9225</v>
      </c>
      <c r="Q7543">
        <v>8</v>
      </c>
      <c r="R7543">
        <v>22</v>
      </c>
      <c r="S7543" t="s">
        <v>9256</v>
      </c>
      <c r="T7543" t="s">
        <v>9265</v>
      </c>
      <c r="U7543" t="s">
        <v>9300</v>
      </c>
      <c r="V7543" t="str" cm="1">
        <f t="array" ref="V7543">_xlfn.IFS(Hospital_Emergency_Room_Data[[#This Row],[Day]]&lt;=10,"Start(1-10)",Hospital_Emergency_Room_Data[[#This Row],[Day]]&lt;=20,"Middle(11-20)",Hospital_Emergency_Room_Data[[#This Row],[Day]]&gt;20,"End(21-30)")</f>
        <v>Start(1-10)</v>
      </c>
    </row>
    <row r="7544" spans="1:22">
      <c r="A7544">
        <v>784878463</v>
      </c>
      <c r="B7544" t="s">
        <v>7544</v>
      </c>
      <c r="C7544" s="1">
        <v>45078</v>
      </c>
      <c r="D7544" t="str">
        <f>TEXT(Hospital_Emergency_Room_Data[[#This Row],[Patient Admission Date]],"mmm")</f>
        <v>Jun</v>
      </c>
      <c r="E7544">
        <f>YEAR(Hospital_Emergency_Room_Data[[#This Row],[Patient Admission Date]])</f>
        <v>2023</v>
      </c>
      <c r="F7544" s="2">
        <v>0.88888888888888884</v>
      </c>
      <c r="G7544" s="8" t="str">
        <f>TEXT(Hospital_Emergency_Room_Data[[#This Row],[Patient Admission Date]],"dddd")</f>
        <v>Thursday</v>
      </c>
      <c r="H7544" t="s">
        <v>9208</v>
      </c>
      <c r="I7544">
        <v>4</v>
      </c>
      <c r="J7544" s="5" t="s">
        <v>9218</v>
      </c>
      <c r="K7544" t="s">
        <v>12</v>
      </c>
      <c r="L7544" t="s">
        <v>36</v>
      </c>
      <c r="M7544" t="s">
        <v>9210</v>
      </c>
      <c r="O7544">
        <v>32</v>
      </c>
      <c r="P7544" t="s">
        <v>9225</v>
      </c>
      <c r="Q7544">
        <v>1</v>
      </c>
      <c r="R7544">
        <v>21</v>
      </c>
      <c r="S7544" t="s">
        <v>9256</v>
      </c>
      <c r="T7544" t="s">
        <v>9263</v>
      </c>
      <c r="U7544" t="s">
        <v>9300</v>
      </c>
      <c r="V7544" t="str" cm="1">
        <f t="array" ref="V7544">_xlfn.IFS(Hospital_Emergency_Room_Data[[#This Row],[Day]]&lt;=10,"Start(1-10)",Hospital_Emergency_Room_Data[[#This Row],[Day]]&lt;=20,"Middle(11-20)",Hospital_Emergency_Room_Data[[#This Row],[Day]]&gt;20,"End(21-30)")</f>
        <v>Start(1-10)</v>
      </c>
    </row>
    <row r="7545" spans="1:22">
      <c r="A7545">
        <v>484608449</v>
      </c>
      <c r="B7545" t="s">
        <v>7545</v>
      </c>
      <c r="C7545" s="1">
        <v>45255</v>
      </c>
      <c r="D7545" t="str">
        <f>TEXT(Hospital_Emergency_Room_Data[[#This Row],[Patient Admission Date]],"mmm")</f>
        <v>Nov</v>
      </c>
      <c r="E7545">
        <f>YEAR(Hospital_Emergency_Room_Data[[#This Row],[Patient Admission Date]])</f>
        <v>2023</v>
      </c>
      <c r="F7545" s="2">
        <v>7.9861111111111105E-2</v>
      </c>
      <c r="G7545" s="8" t="str">
        <f>TEXT(Hospital_Emergency_Room_Data[[#This Row],[Patient Admission Date]],"dddd")</f>
        <v>Saturday</v>
      </c>
      <c r="H7545" t="s">
        <v>9208</v>
      </c>
      <c r="I7545">
        <v>61</v>
      </c>
      <c r="J7545" s="5" t="s">
        <v>9217</v>
      </c>
      <c r="K7545" t="s">
        <v>12</v>
      </c>
      <c r="L7545" t="s">
        <v>36</v>
      </c>
      <c r="M7545" t="s">
        <v>9210</v>
      </c>
      <c r="O7545">
        <v>25</v>
      </c>
      <c r="P7545" t="s">
        <v>9226</v>
      </c>
      <c r="Q7545">
        <v>25</v>
      </c>
      <c r="R7545">
        <v>1</v>
      </c>
      <c r="S7545" t="s">
        <v>9258</v>
      </c>
      <c r="T7545" t="s">
        <v>9264</v>
      </c>
      <c r="U7545" t="s">
        <v>9282</v>
      </c>
      <c r="V7545" t="str" cm="1">
        <f t="array" ref="V7545">_xlfn.IFS(Hospital_Emergency_Room_Data[[#This Row],[Day]]&lt;=10,"Start(1-10)",Hospital_Emergency_Room_Data[[#This Row],[Day]]&lt;=20,"Middle(11-20)",Hospital_Emergency_Room_Data[[#This Row],[Day]]&gt;20,"End(21-30)")</f>
        <v>End(21-30)</v>
      </c>
    </row>
    <row r="7546" spans="1:22">
      <c r="A7546">
        <v>417525675</v>
      </c>
      <c r="B7546" t="s">
        <v>7546</v>
      </c>
      <c r="C7546" s="1">
        <v>45051</v>
      </c>
      <c r="D7546" t="str">
        <f>TEXT(Hospital_Emergency_Room_Data[[#This Row],[Patient Admission Date]],"mmm")</f>
        <v>May</v>
      </c>
      <c r="E7546">
        <f>YEAR(Hospital_Emergency_Room_Data[[#This Row],[Patient Admission Date]])</f>
        <v>2023</v>
      </c>
      <c r="F7546" s="2">
        <v>0.90277777777777779</v>
      </c>
      <c r="G7546" s="8" t="str">
        <f>TEXT(Hospital_Emergency_Room_Data[[#This Row],[Patient Admission Date]],"dddd")</f>
        <v>Friday</v>
      </c>
      <c r="H7546" t="s">
        <v>9208</v>
      </c>
      <c r="I7546">
        <v>26</v>
      </c>
      <c r="J7546" s="5" t="s">
        <v>9220</v>
      </c>
      <c r="K7546" t="s">
        <v>12</v>
      </c>
      <c r="L7546" t="s">
        <v>36</v>
      </c>
      <c r="M7546" t="s">
        <v>9210</v>
      </c>
      <c r="O7546">
        <v>48</v>
      </c>
      <c r="P7546" t="s">
        <v>9225</v>
      </c>
      <c r="Q7546">
        <v>5</v>
      </c>
      <c r="R7546">
        <v>21</v>
      </c>
      <c r="S7546" t="s">
        <v>9256</v>
      </c>
      <c r="T7546" t="s">
        <v>9263</v>
      </c>
      <c r="U7546" t="s">
        <v>9283</v>
      </c>
      <c r="V7546" t="str" cm="1">
        <f t="array" ref="V7546">_xlfn.IFS(Hospital_Emergency_Room_Data[[#This Row],[Day]]&lt;=10,"Start(1-10)",Hospital_Emergency_Room_Data[[#This Row],[Day]]&lt;=20,"Middle(11-20)",Hospital_Emergency_Room_Data[[#This Row],[Day]]&gt;20,"End(21-30)")</f>
        <v>Start(1-10)</v>
      </c>
    </row>
    <row r="7547" spans="1:22">
      <c r="A7547">
        <v>103363561</v>
      </c>
      <c r="B7547" t="s">
        <v>7547</v>
      </c>
      <c r="C7547" s="1">
        <v>45430</v>
      </c>
      <c r="D7547" t="str">
        <f>TEXT(Hospital_Emergency_Room_Data[[#This Row],[Patient Admission Date]],"mmm")</f>
        <v>May</v>
      </c>
      <c r="E7547">
        <f>YEAR(Hospital_Emergency_Room_Data[[#This Row],[Patient Admission Date]])</f>
        <v>2024</v>
      </c>
      <c r="F7547" s="2">
        <v>0.49861111111111112</v>
      </c>
      <c r="G7547" s="8" t="str">
        <f>TEXT(Hospital_Emergency_Room_Data[[#This Row],[Patient Admission Date]],"dddd")</f>
        <v>Saturday</v>
      </c>
      <c r="H7547" t="s">
        <v>9208</v>
      </c>
      <c r="I7547">
        <v>17</v>
      </c>
      <c r="J7547" s="5" t="s">
        <v>9220</v>
      </c>
      <c r="K7547" t="s">
        <v>12</v>
      </c>
      <c r="L7547" t="s">
        <v>36</v>
      </c>
      <c r="M7547" t="s">
        <v>9210</v>
      </c>
      <c r="O7547">
        <v>49</v>
      </c>
      <c r="P7547" t="s">
        <v>9225</v>
      </c>
      <c r="Q7547">
        <v>18</v>
      </c>
      <c r="R7547">
        <v>11</v>
      </c>
      <c r="S7547" t="s">
        <v>9255</v>
      </c>
      <c r="T7547" t="s">
        <v>9262</v>
      </c>
      <c r="U7547" t="s">
        <v>9283</v>
      </c>
      <c r="V7547" t="str" cm="1">
        <f t="array" ref="V7547">_xlfn.IFS(Hospital_Emergency_Room_Data[[#This Row],[Day]]&lt;=10,"Start(1-10)",Hospital_Emergency_Room_Data[[#This Row],[Day]]&lt;=20,"Middle(11-20)",Hospital_Emergency_Room_Data[[#This Row],[Day]]&gt;20,"End(21-30)")</f>
        <v>Middle(11-20)</v>
      </c>
    </row>
    <row r="7548" spans="1:22">
      <c r="A7548">
        <v>126782755</v>
      </c>
      <c r="B7548" t="s">
        <v>7548</v>
      </c>
      <c r="C7548" s="1">
        <v>45348</v>
      </c>
      <c r="D7548" t="str">
        <f>TEXT(Hospital_Emergency_Room_Data[[#This Row],[Patient Admission Date]],"mmm")</f>
        <v>Feb</v>
      </c>
      <c r="E7548">
        <f>YEAR(Hospital_Emergency_Room_Data[[#This Row],[Patient Admission Date]])</f>
        <v>2024</v>
      </c>
      <c r="F7548" s="2">
        <v>0.31944444444444442</v>
      </c>
      <c r="G7548" s="8" t="str">
        <f>TEXT(Hospital_Emergency_Room_Data[[#This Row],[Patient Admission Date]],"dddd")</f>
        <v>Monday</v>
      </c>
      <c r="H7548" t="s">
        <v>9208</v>
      </c>
      <c r="I7548">
        <v>8</v>
      </c>
      <c r="J7548" s="5" t="s">
        <v>9221</v>
      </c>
      <c r="K7548" t="s">
        <v>12</v>
      </c>
      <c r="L7548" t="s">
        <v>36</v>
      </c>
      <c r="M7548" t="s">
        <v>9210</v>
      </c>
      <c r="O7548">
        <v>47</v>
      </c>
      <c r="P7548" t="s">
        <v>9225</v>
      </c>
      <c r="Q7548">
        <v>26</v>
      </c>
      <c r="R7548">
        <v>7</v>
      </c>
      <c r="S7548" t="s">
        <v>9255</v>
      </c>
      <c r="T7548" t="s">
        <v>9264</v>
      </c>
      <c r="U7548" t="s">
        <v>9283</v>
      </c>
      <c r="V7548" t="str" cm="1">
        <f t="array" ref="V7548">_xlfn.IFS(Hospital_Emergency_Room_Data[[#This Row],[Day]]&lt;=10,"Start(1-10)",Hospital_Emergency_Room_Data[[#This Row],[Day]]&lt;=20,"Middle(11-20)",Hospital_Emergency_Room_Data[[#This Row],[Day]]&gt;20,"End(21-30)")</f>
        <v>End(21-30)</v>
      </c>
    </row>
    <row r="7549" spans="1:22">
      <c r="A7549">
        <v>337670209</v>
      </c>
      <c r="B7549" t="s">
        <v>7549</v>
      </c>
      <c r="C7549" s="1">
        <v>45231</v>
      </c>
      <c r="D7549" t="str">
        <f>TEXT(Hospital_Emergency_Room_Data[[#This Row],[Patient Admission Date]],"mmm")</f>
        <v>Nov</v>
      </c>
      <c r="E7549">
        <f>YEAR(Hospital_Emergency_Room_Data[[#This Row],[Patient Admission Date]])</f>
        <v>2023</v>
      </c>
      <c r="F7549" s="2">
        <v>0.83888888888888891</v>
      </c>
      <c r="G7549" s="8" t="str">
        <f>TEXT(Hospital_Emergency_Room_Data[[#This Row],[Patient Admission Date]],"dddd")</f>
        <v>Wednesday</v>
      </c>
      <c r="H7549" t="s">
        <v>9208</v>
      </c>
      <c r="I7549">
        <v>58</v>
      </c>
      <c r="J7549" s="5" t="s">
        <v>9219</v>
      </c>
      <c r="K7549" t="s">
        <v>12</v>
      </c>
      <c r="L7549" t="s">
        <v>36</v>
      </c>
      <c r="M7549" t="s">
        <v>9210</v>
      </c>
      <c r="O7549">
        <v>35</v>
      </c>
      <c r="P7549" t="s">
        <v>9225</v>
      </c>
      <c r="Q7549">
        <v>1</v>
      </c>
      <c r="R7549">
        <v>20</v>
      </c>
      <c r="S7549" t="s">
        <v>9256</v>
      </c>
      <c r="T7549" t="s">
        <v>9263</v>
      </c>
      <c r="U7549" t="s">
        <v>9300</v>
      </c>
      <c r="V7549" t="str" cm="1">
        <f t="array" ref="V7549">_xlfn.IFS(Hospital_Emergency_Room_Data[[#This Row],[Day]]&lt;=10,"Start(1-10)",Hospital_Emergency_Room_Data[[#This Row],[Day]]&lt;=20,"Middle(11-20)",Hospital_Emergency_Room_Data[[#This Row],[Day]]&gt;20,"End(21-30)")</f>
        <v>Start(1-10)</v>
      </c>
    </row>
    <row r="7550" spans="1:22">
      <c r="A7550">
        <v>356761028</v>
      </c>
      <c r="B7550" t="s">
        <v>7550</v>
      </c>
      <c r="C7550" s="1">
        <v>45327</v>
      </c>
      <c r="D7550" t="str">
        <f>TEXT(Hospital_Emergency_Room_Data[[#This Row],[Patient Admission Date]],"mmm")</f>
        <v>Feb</v>
      </c>
      <c r="E7550">
        <f>YEAR(Hospital_Emergency_Room_Data[[#This Row],[Patient Admission Date]])</f>
        <v>2024</v>
      </c>
      <c r="F7550" s="2">
        <v>0.3</v>
      </c>
      <c r="G7550" s="8" t="str">
        <f>TEXT(Hospital_Emergency_Room_Data[[#This Row],[Patient Admission Date]],"dddd")</f>
        <v>Monday</v>
      </c>
      <c r="H7550" t="s">
        <v>9208</v>
      </c>
      <c r="I7550">
        <v>12</v>
      </c>
      <c r="J7550" s="5" t="s">
        <v>9221</v>
      </c>
      <c r="K7550" t="s">
        <v>12</v>
      </c>
      <c r="L7550" t="s">
        <v>36</v>
      </c>
      <c r="M7550" t="s">
        <v>9210</v>
      </c>
      <c r="N7550">
        <v>0</v>
      </c>
      <c r="O7550">
        <v>45</v>
      </c>
      <c r="P7550" t="s">
        <v>9225</v>
      </c>
      <c r="Q7550">
        <v>5</v>
      </c>
      <c r="R7550">
        <v>7</v>
      </c>
      <c r="S7550" t="s">
        <v>9255</v>
      </c>
      <c r="T7550" t="s">
        <v>9263</v>
      </c>
      <c r="U7550" t="s">
        <v>9300</v>
      </c>
      <c r="V7550" t="str" cm="1">
        <f t="array" ref="V7550">_xlfn.IFS(Hospital_Emergency_Room_Data[[#This Row],[Day]]&lt;=10,"Start(1-10)",Hospital_Emergency_Room_Data[[#This Row],[Day]]&lt;=20,"Middle(11-20)",Hospital_Emergency_Room_Data[[#This Row],[Day]]&gt;20,"End(21-30)")</f>
        <v>Start(1-10)</v>
      </c>
    </row>
    <row r="7551" spans="1:22">
      <c r="A7551">
        <v>582379549</v>
      </c>
      <c r="B7551" t="s">
        <v>7551</v>
      </c>
      <c r="C7551" s="1">
        <v>45539</v>
      </c>
      <c r="D7551" t="str">
        <f>TEXT(Hospital_Emergency_Room_Data[[#This Row],[Patient Admission Date]],"mmm")</f>
        <v>Sep</v>
      </c>
      <c r="E7551">
        <f>YEAR(Hospital_Emergency_Room_Data[[#This Row],[Patient Admission Date]])</f>
        <v>2024</v>
      </c>
      <c r="F7551" s="2">
        <v>0.43611111111111112</v>
      </c>
      <c r="G7551" s="8" t="str">
        <f>TEXT(Hospital_Emergency_Room_Data[[#This Row],[Patient Admission Date]],"dddd")</f>
        <v>Wednesday</v>
      </c>
      <c r="H7551" t="s">
        <v>9208</v>
      </c>
      <c r="I7551">
        <v>76</v>
      </c>
      <c r="J7551" s="5" t="s">
        <v>9222</v>
      </c>
      <c r="K7551" t="s">
        <v>12</v>
      </c>
      <c r="L7551" t="s">
        <v>36</v>
      </c>
      <c r="M7551" t="s">
        <v>9210</v>
      </c>
      <c r="N7551">
        <v>2</v>
      </c>
      <c r="O7551">
        <v>42</v>
      </c>
      <c r="P7551" t="s">
        <v>9225</v>
      </c>
      <c r="Q7551">
        <v>4</v>
      </c>
      <c r="R7551">
        <v>10</v>
      </c>
      <c r="S7551" t="s">
        <v>9255</v>
      </c>
      <c r="T7551" t="s">
        <v>9263</v>
      </c>
      <c r="U7551" t="s">
        <v>9300</v>
      </c>
      <c r="V7551" t="str" cm="1">
        <f t="array" ref="V7551">_xlfn.IFS(Hospital_Emergency_Room_Data[[#This Row],[Day]]&lt;=10,"Start(1-10)",Hospital_Emergency_Room_Data[[#This Row],[Day]]&lt;=20,"Middle(11-20)",Hospital_Emergency_Room_Data[[#This Row],[Day]]&gt;20,"End(21-30)")</f>
        <v>Start(1-10)</v>
      </c>
    </row>
    <row r="7552" spans="1:22">
      <c r="A7552">
        <v>246585618</v>
      </c>
      <c r="B7552" t="s">
        <v>7552</v>
      </c>
      <c r="C7552" s="1">
        <v>45537</v>
      </c>
      <c r="D7552" t="str">
        <f>TEXT(Hospital_Emergency_Room_Data[[#This Row],[Patient Admission Date]],"mmm")</f>
        <v>Sep</v>
      </c>
      <c r="E7552">
        <f>YEAR(Hospital_Emergency_Room_Data[[#This Row],[Patient Admission Date]])</f>
        <v>2024</v>
      </c>
      <c r="F7552" s="2">
        <v>4.027777777777778E-2</v>
      </c>
      <c r="G7552" s="8" t="str">
        <f>TEXT(Hospital_Emergency_Room_Data[[#This Row],[Patient Admission Date]],"dddd")</f>
        <v>Monday</v>
      </c>
      <c r="H7552" t="s">
        <v>9208</v>
      </c>
      <c r="I7552">
        <v>49</v>
      </c>
      <c r="J7552" s="5" t="s">
        <v>9219</v>
      </c>
      <c r="K7552" t="s">
        <v>12</v>
      </c>
      <c r="L7552" t="s">
        <v>36</v>
      </c>
      <c r="M7552" t="s">
        <v>9210</v>
      </c>
      <c r="N7552">
        <v>4</v>
      </c>
      <c r="O7552">
        <v>15</v>
      </c>
      <c r="P7552" t="s">
        <v>9226</v>
      </c>
      <c r="Q7552">
        <v>2</v>
      </c>
      <c r="R7552">
        <v>0</v>
      </c>
      <c r="S7552" t="s">
        <v>9258</v>
      </c>
      <c r="T7552" t="s">
        <v>9263</v>
      </c>
      <c r="U7552" t="s">
        <v>9282</v>
      </c>
      <c r="V7552" t="str" cm="1">
        <f t="array" ref="V7552">_xlfn.IFS(Hospital_Emergency_Room_Data[[#This Row],[Day]]&lt;=10,"Start(1-10)",Hospital_Emergency_Room_Data[[#This Row],[Day]]&lt;=20,"Middle(11-20)",Hospital_Emergency_Room_Data[[#This Row],[Day]]&gt;20,"End(21-30)")</f>
        <v>Start(1-10)</v>
      </c>
    </row>
    <row r="7553" spans="1:22">
      <c r="A7553">
        <v>268538144</v>
      </c>
      <c r="B7553" t="s">
        <v>7553</v>
      </c>
      <c r="C7553" s="1">
        <v>45529</v>
      </c>
      <c r="D7553" t="str">
        <f>TEXT(Hospital_Emergency_Room_Data[[#This Row],[Patient Admission Date]],"mmm")</f>
        <v>Aug</v>
      </c>
      <c r="E7553">
        <f>YEAR(Hospital_Emergency_Room_Data[[#This Row],[Patient Admission Date]])</f>
        <v>2024</v>
      </c>
      <c r="F7553" s="2">
        <v>0.93611111111111112</v>
      </c>
      <c r="G7553" s="8" t="str">
        <f>TEXT(Hospital_Emergency_Room_Data[[#This Row],[Patient Admission Date]],"dddd")</f>
        <v>Sunday</v>
      </c>
      <c r="H7553" t="s">
        <v>9208</v>
      </c>
      <c r="I7553">
        <v>12</v>
      </c>
      <c r="J7553" s="5" t="s">
        <v>9221</v>
      </c>
      <c r="K7553" t="s">
        <v>12</v>
      </c>
      <c r="L7553" t="s">
        <v>36</v>
      </c>
      <c r="M7553" t="s">
        <v>9210</v>
      </c>
      <c r="N7553">
        <v>8</v>
      </c>
      <c r="O7553">
        <v>14</v>
      </c>
      <c r="P7553" t="s">
        <v>9226</v>
      </c>
      <c r="Q7553">
        <v>25</v>
      </c>
      <c r="R7553">
        <v>22</v>
      </c>
      <c r="S7553" t="s">
        <v>9256</v>
      </c>
      <c r="T7553" t="s">
        <v>9264</v>
      </c>
      <c r="U7553" t="s">
        <v>9282</v>
      </c>
      <c r="V7553" t="str" cm="1">
        <f t="array" ref="V7553">_xlfn.IFS(Hospital_Emergency_Room_Data[[#This Row],[Day]]&lt;=10,"Start(1-10)",Hospital_Emergency_Room_Data[[#This Row],[Day]]&lt;=20,"Middle(11-20)",Hospital_Emergency_Room_Data[[#This Row],[Day]]&gt;20,"End(21-30)")</f>
        <v>End(21-30)</v>
      </c>
    </row>
    <row r="7554" spans="1:22">
      <c r="A7554">
        <v>218059604</v>
      </c>
      <c r="B7554" t="s">
        <v>7554</v>
      </c>
      <c r="C7554" s="1">
        <v>45272</v>
      </c>
      <c r="D7554" t="str">
        <f>TEXT(Hospital_Emergency_Room_Data[[#This Row],[Patient Admission Date]],"mmm")</f>
        <v>Dec</v>
      </c>
      <c r="E7554">
        <f>YEAR(Hospital_Emergency_Room_Data[[#This Row],[Patient Admission Date]])</f>
        <v>2023</v>
      </c>
      <c r="F7554" s="2">
        <v>0.12291666666666666</v>
      </c>
      <c r="G7554" s="8" t="str">
        <f>TEXT(Hospital_Emergency_Room_Data[[#This Row],[Patient Admission Date]],"dddd")</f>
        <v>Tuesday</v>
      </c>
      <c r="H7554" t="s">
        <v>9208</v>
      </c>
      <c r="I7554">
        <v>25</v>
      </c>
      <c r="J7554" s="5" t="s">
        <v>9220</v>
      </c>
      <c r="K7554" t="s">
        <v>12</v>
      </c>
      <c r="L7554" t="s">
        <v>36</v>
      </c>
      <c r="M7554" t="s">
        <v>9210</v>
      </c>
      <c r="N7554">
        <v>9</v>
      </c>
      <c r="O7554">
        <v>48</v>
      </c>
      <c r="P7554" t="s">
        <v>9225</v>
      </c>
      <c r="Q7554">
        <v>12</v>
      </c>
      <c r="R7554">
        <v>2</v>
      </c>
      <c r="S7554" t="s">
        <v>9258</v>
      </c>
      <c r="T7554" t="s">
        <v>9265</v>
      </c>
      <c r="U7554" t="s">
        <v>9283</v>
      </c>
      <c r="V7554" t="str" cm="1">
        <f t="array" ref="V7554">_xlfn.IFS(Hospital_Emergency_Room_Data[[#This Row],[Day]]&lt;=10,"Start(1-10)",Hospital_Emergency_Room_Data[[#This Row],[Day]]&lt;=20,"Middle(11-20)",Hospital_Emergency_Room_Data[[#This Row],[Day]]&gt;20,"End(21-30)")</f>
        <v>Middle(11-20)</v>
      </c>
    </row>
    <row r="7555" spans="1:22">
      <c r="A7555">
        <v>880010115</v>
      </c>
      <c r="B7555" t="s">
        <v>7555</v>
      </c>
      <c r="C7555" s="1">
        <v>45295</v>
      </c>
      <c r="D7555" t="str">
        <f>TEXT(Hospital_Emergency_Room_Data[[#This Row],[Patient Admission Date]],"mmm")</f>
        <v>Jan</v>
      </c>
      <c r="E7555">
        <f>YEAR(Hospital_Emergency_Room_Data[[#This Row],[Patient Admission Date]])</f>
        <v>2024</v>
      </c>
      <c r="F7555" s="2">
        <v>9.0277777777777769E-3</v>
      </c>
      <c r="G7555" s="8" t="str">
        <f>TEXT(Hospital_Emergency_Room_Data[[#This Row],[Patient Admission Date]],"dddd")</f>
        <v>Thursday</v>
      </c>
      <c r="H7555" t="s">
        <v>9208</v>
      </c>
      <c r="I7555">
        <v>43</v>
      </c>
      <c r="J7555" s="5" t="s">
        <v>9223</v>
      </c>
      <c r="K7555" t="s">
        <v>12</v>
      </c>
      <c r="L7555" t="s">
        <v>36</v>
      </c>
      <c r="M7555" t="s">
        <v>9210</v>
      </c>
      <c r="N7555">
        <v>10</v>
      </c>
      <c r="O7555">
        <v>32</v>
      </c>
      <c r="P7555" t="s">
        <v>9225</v>
      </c>
      <c r="Q7555">
        <v>4</v>
      </c>
      <c r="R7555">
        <v>0</v>
      </c>
      <c r="S7555" t="s">
        <v>9258</v>
      </c>
      <c r="T7555" t="s">
        <v>9263</v>
      </c>
      <c r="U7555" t="s">
        <v>9300</v>
      </c>
      <c r="V7555" t="str" cm="1">
        <f t="array" ref="V7555">_xlfn.IFS(Hospital_Emergency_Room_Data[[#This Row],[Day]]&lt;=10,"Start(1-10)",Hospital_Emergency_Room_Data[[#This Row],[Day]]&lt;=20,"Middle(11-20)",Hospital_Emergency_Room_Data[[#This Row],[Day]]&gt;20,"End(21-30)")</f>
        <v>Start(1-10)</v>
      </c>
    </row>
    <row r="7556" spans="1:22">
      <c r="A7556">
        <v>811215328</v>
      </c>
      <c r="B7556" t="s">
        <v>7556</v>
      </c>
      <c r="C7556" s="1">
        <v>45140</v>
      </c>
      <c r="D7556" t="str">
        <f>TEXT(Hospital_Emergency_Room_Data[[#This Row],[Patient Admission Date]],"mmm")</f>
        <v>Aug</v>
      </c>
      <c r="E7556">
        <f>YEAR(Hospital_Emergency_Room_Data[[#This Row],[Patient Admission Date]])</f>
        <v>2023</v>
      </c>
      <c r="F7556" s="2">
        <v>1.0416666666666666E-2</v>
      </c>
      <c r="G7556" s="8" t="str">
        <f>TEXT(Hospital_Emergency_Room_Data[[#This Row],[Patient Admission Date]],"dddd")</f>
        <v>Wednesday</v>
      </c>
      <c r="H7556" t="s">
        <v>9208</v>
      </c>
      <c r="I7556">
        <v>29</v>
      </c>
      <c r="J7556" s="5" t="s">
        <v>9220</v>
      </c>
      <c r="K7556" t="s">
        <v>12</v>
      </c>
      <c r="L7556" t="s">
        <v>140</v>
      </c>
      <c r="M7556" t="s">
        <v>9210</v>
      </c>
      <c r="O7556">
        <v>45</v>
      </c>
      <c r="P7556" t="s">
        <v>9225</v>
      </c>
      <c r="Q7556">
        <v>2</v>
      </c>
      <c r="R7556">
        <v>0</v>
      </c>
      <c r="S7556" t="s">
        <v>9258</v>
      </c>
      <c r="T7556" t="s">
        <v>9263</v>
      </c>
      <c r="U7556" t="s">
        <v>9300</v>
      </c>
      <c r="V7556" t="str" cm="1">
        <f t="array" ref="V7556">_xlfn.IFS(Hospital_Emergency_Room_Data[[#This Row],[Day]]&lt;=10,"Start(1-10)",Hospital_Emergency_Room_Data[[#This Row],[Day]]&lt;=20,"Middle(11-20)",Hospital_Emergency_Room_Data[[#This Row],[Day]]&gt;20,"End(21-30)")</f>
        <v>Start(1-10)</v>
      </c>
    </row>
    <row r="7557" spans="1:22">
      <c r="A7557">
        <v>556026133</v>
      </c>
      <c r="B7557" t="s">
        <v>7557</v>
      </c>
      <c r="C7557" s="1">
        <v>45174</v>
      </c>
      <c r="D7557" t="str">
        <f>TEXT(Hospital_Emergency_Room_Data[[#This Row],[Patient Admission Date]],"mmm")</f>
        <v>Sep</v>
      </c>
      <c r="E7557">
        <f>YEAR(Hospital_Emergency_Room_Data[[#This Row],[Patient Admission Date]])</f>
        <v>2023</v>
      </c>
      <c r="F7557" s="2">
        <v>0.30069444444444443</v>
      </c>
      <c r="G7557" s="8" t="str">
        <f>TEXT(Hospital_Emergency_Room_Data[[#This Row],[Patient Admission Date]],"dddd")</f>
        <v>Tuesday</v>
      </c>
      <c r="H7557" t="s">
        <v>9208</v>
      </c>
      <c r="I7557">
        <v>33</v>
      </c>
      <c r="J7557" s="5" t="s">
        <v>9223</v>
      </c>
      <c r="K7557" t="s">
        <v>12</v>
      </c>
      <c r="L7557" t="s">
        <v>140</v>
      </c>
      <c r="M7557" t="s">
        <v>9210</v>
      </c>
      <c r="O7557">
        <v>21</v>
      </c>
      <c r="P7557" t="s">
        <v>9226</v>
      </c>
      <c r="Q7557">
        <v>5</v>
      </c>
      <c r="R7557">
        <v>7</v>
      </c>
      <c r="S7557" t="s">
        <v>9255</v>
      </c>
      <c r="T7557" t="s">
        <v>9263</v>
      </c>
      <c r="U7557" t="s">
        <v>9282</v>
      </c>
      <c r="V7557" t="str" cm="1">
        <f t="array" ref="V7557">_xlfn.IFS(Hospital_Emergency_Room_Data[[#This Row],[Day]]&lt;=10,"Start(1-10)",Hospital_Emergency_Room_Data[[#This Row],[Day]]&lt;=20,"Middle(11-20)",Hospital_Emergency_Room_Data[[#This Row],[Day]]&gt;20,"End(21-30)")</f>
        <v>Start(1-10)</v>
      </c>
    </row>
    <row r="7558" spans="1:22">
      <c r="A7558">
        <v>425625765</v>
      </c>
      <c r="B7558" t="s">
        <v>7558</v>
      </c>
      <c r="C7558" s="1">
        <v>45255</v>
      </c>
      <c r="D7558" t="str">
        <f>TEXT(Hospital_Emergency_Room_Data[[#This Row],[Patient Admission Date]],"mmm")</f>
        <v>Nov</v>
      </c>
      <c r="E7558">
        <f>YEAR(Hospital_Emergency_Room_Data[[#This Row],[Patient Admission Date]])</f>
        <v>2023</v>
      </c>
      <c r="F7558" s="2">
        <v>8.819444444444445E-2</v>
      </c>
      <c r="G7558" s="8" t="str">
        <f>TEXT(Hospital_Emergency_Room_Data[[#This Row],[Patient Admission Date]],"dddd")</f>
        <v>Saturday</v>
      </c>
      <c r="H7558" t="s">
        <v>9208</v>
      </c>
      <c r="I7558">
        <v>1</v>
      </c>
      <c r="J7558" s="5" t="s">
        <v>9218</v>
      </c>
      <c r="K7558" t="s">
        <v>12</v>
      </c>
      <c r="L7558" t="s">
        <v>140</v>
      </c>
      <c r="M7558" t="s">
        <v>9210</v>
      </c>
      <c r="O7558">
        <v>30</v>
      </c>
      <c r="P7558" t="s">
        <v>9225</v>
      </c>
      <c r="Q7558">
        <v>25</v>
      </c>
      <c r="R7558">
        <v>2</v>
      </c>
      <c r="S7558" t="s">
        <v>9258</v>
      </c>
      <c r="T7558" t="s">
        <v>9264</v>
      </c>
      <c r="U7558" t="s">
        <v>9282</v>
      </c>
      <c r="V7558" t="str" cm="1">
        <f t="array" ref="V7558">_xlfn.IFS(Hospital_Emergency_Room_Data[[#This Row],[Day]]&lt;=10,"Start(1-10)",Hospital_Emergency_Room_Data[[#This Row],[Day]]&lt;=20,"Middle(11-20)",Hospital_Emergency_Room_Data[[#This Row],[Day]]&gt;20,"End(21-30)")</f>
        <v>End(21-30)</v>
      </c>
    </row>
    <row r="7559" spans="1:22">
      <c r="A7559">
        <v>373604214</v>
      </c>
      <c r="B7559" t="s">
        <v>7559</v>
      </c>
      <c r="C7559" s="1">
        <v>45063</v>
      </c>
      <c r="D7559" t="str">
        <f>TEXT(Hospital_Emergency_Room_Data[[#This Row],[Patient Admission Date]],"mmm")</f>
        <v>May</v>
      </c>
      <c r="E7559">
        <f>YEAR(Hospital_Emergency_Room_Data[[#This Row],[Patient Admission Date]])</f>
        <v>2023</v>
      </c>
      <c r="F7559" s="2">
        <v>0.17708333333333334</v>
      </c>
      <c r="G7559" s="8" t="str">
        <f>TEXT(Hospital_Emergency_Room_Data[[#This Row],[Patient Admission Date]],"dddd")</f>
        <v>Wednesday</v>
      </c>
      <c r="H7559" t="s">
        <v>9208</v>
      </c>
      <c r="I7559">
        <v>65</v>
      </c>
      <c r="J7559" s="5" t="s">
        <v>9217</v>
      </c>
      <c r="K7559" t="s">
        <v>12</v>
      </c>
      <c r="L7559" t="s">
        <v>140</v>
      </c>
      <c r="M7559" t="s">
        <v>9210</v>
      </c>
      <c r="O7559">
        <v>41</v>
      </c>
      <c r="P7559" t="s">
        <v>9225</v>
      </c>
      <c r="Q7559">
        <v>17</v>
      </c>
      <c r="R7559">
        <v>4</v>
      </c>
      <c r="S7559" t="s">
        <v>9258</v>
      </c>
      <c r="T7559" t="s">
        <v>9262</v>
      </c>
      <c r="U7559" t="s">
        <v>9300</v>
      </c>
      <c r="V7559" t="str" cm="1">
        <f t="array" ref="V7559">_xlfn.IFS(Hospital_Emergency_Room_Data[[#This Row],[Day]]&lt;=10,"Start(1-10)",Hospital_Emergency_Room_Data[[#This Row],[Day]]&lt;=20,"Middle(11-20)",Hospital_Emergency_Room_Data[[#This Row],[Day]]&gt;20,"End(21-30)")</f>
        <v>Middle(11-20)</v>
      </c>
    </row>
    <row r="7560" spans="1:22">
      <c r="A7560">
        <v>564012732</v>
      </c>
      <c r="B7560" t="s">
        <v>7560</v>
      </c>
      <c r="C7560" s="1">
        <v>45532</v>
      </c>
      <c r="D7560" t="str">
        <f>TEXT(Hospital_Emergency_Room_Data[[#This Row],[Patient Admission Date]],"mmm")</f>
        <v>Aug</v>
      </c>
      <c r="E7560">
        <f>YEAR(Hospital_Emergency_Room_Data[[#This Row],[Patient Admission Date]])</f>
        <v>2024</v>
      </c>
      <c r="F7560" s="2">
        <v>0.52708333333333335</v>
      </c>
      <c r="G7560" s="8" t="str">
        <f>TEXT(Hospital_Emergency_Room_Data[[#This Row],[Patient Admission Date]],"dddd")</f>
        <v>Wednesday</v>
      </c>
      <c r="H7560" t="s">
        <v>9208</v>
      </c>
      <c r="I7560">
        <v>23</v>
      </c>
      <c r="J7560" s="5" t="s">
        <v>9220</v>
      </c>
      <c r="K7560" t="s">
        <v>12</v>
      </c>
      <c r="L7560" t="s">
        <v>140</v>
      </c>
      <c r="M7560" t="s">
        <v>9210</v>
      </c>
      <c r="O7560">
        <v>12</v>
      </c>
      <c r="P7560" t="s">
        <v>9226</v>
      </c>
      <c r="Q7560">
        <v>28</v>
      </c>
      <c r="R7560">
        <v>12</v>
      </c>
      <c r="S7560" t="s">
        <v>9257</v>
      </c>
      <c r="T7560" t="s">
        <v>9264</v>
      </c>
      <c r="U7560" t="s">
        <v>9282</v>
      </c>
      <c r="V7560" t="str" cm="1">
        <f t="array" ref="V7560">_xlfn.IFS(Hospital_Emergency_Room_Data[[#This Row],[Day]]&lt;=10,"Start(1-10)",Hospital_Emergency_Room_Data[[#This Row],[Day]]&lt;=20,"Middle(11-20)",Hospital_Emergency_Room_Data[[#This Row],[Day]]&gt;20,"End(21-30)")</f>
        <v>End(21-30)</v>
      </c>
    </row>
    <row r="7561" spans="1:22">
      <c r="A7561">
        <v>468162640</v>
      </c>
      <c r="B7561" t="s">
        <v>7561</v>
      </c>
      <c r="C7561" s="1">
        <v>45134</v>
      </c>
      <c r="D7561" t="str">
        <f>TEXT(Hospital_Emergency_Room_Data[[#This Row],[Patient Admission Date]],"mmm")</f>
        <v>Jul</v>
      </c>
      <c r="E7561">
        <f>YEAR(Hospital_Emergency_Room_Data[[#This Row],[Patient Admission Date]])</f>
        <v>2023</v>
      </c>
      <c r="F7561" s="2">
        <v>0.26250000000000001</v>
      </c>
      <c r="G7561" s="8" t="str">
        <f>TEXT(Hospital_Emergency_Room_Data[[#This Row],[Patient Admission Date]],"dddd")</f>
        <v>Thursday</v>
      </c>
      <c r="H7561" t="s">
        <v>9208</v>
      </c>
      <c r="I7561">
        <v>15</v>
      </c>
      <c r="J7561" s="5" t="s">
        <v>9220</v>
      </c>
      <c r="K7561" t="s">
        <v>12</v>
      </c>
      <c r="L7561" t="s">
        <v>140</v>
      </c>
      <c r="M7561" t="s">
        <v>9210</v>
      </c>
      <c r="N7561">
        <v>4</v>
      </c>
      <c r="O7561">
        <v>26</v>
      </c>
      <c r="P7561" t="s">
        <v>9226</v>
      </c>
      <c r="Q7561">
        <v>27</v>
      </c>
      <c r="R7561">
        <v>6</v>
      </c>
      <c r="S7561" t="s">
        <v>9255</v>
      </c>
      <c r="T7561" t="s">
        <v>9264</v>
      </c>
      <c r="U7561" t="s">
        <v>9282</v>
      </c>
      <c r="V7561" t="str" cm="1">
        <f t="array" ref="V7561">_xlfn.IFS(Hospital_Emergency_Room_Data[[#This Row],[Day]]&lt;=10,"Start(1-10)",Hospital_Emergency_Room_Data[[#This Row],[Day]]&lt;=20,"Middle(11-20)",Hospital_Emergency_Room_Data[[#This Row],[Day]]&gt;20,"End(21-30)")</f>
        <v>End(21-30)</v>
      </c>
    </row>
    <row r="7562" spans="1:22">
      <c r="A7562">
        <v>219739939</v>
      </c>
      <c r="B7562" t="s">
        <v>7562</v>
      </c>
      <c r="C7562" s="1">
        <v>45288</v>
      </c>
      <c r="D7562" t="str">
        <f>TEXT(Hospital_Emergency_Room_Data[[#This Row],[Patient Admission Date]],"mmm")</f>
        <v>Dec</v>
      </c>
      <c r="E7562">
        <f>YEAR(Hospital_Emergency_Room_Data[[#This Row],[Patient Admission Date]])</f>
        <v>2023</v>
      </c>
      <c r="F7562" s="2">
        <v>0.21249999999999999</v>
      </c>
      <c r="G7562" s="8" t="str">
        <f>TEXT(Hospital_Emergency_Room_Data[[#This Row],[Patient Admission Date]],"dddd")</f>
        <v>Thursday</v>
      </c>
      <c r="H7562" t="s">
        <v>9208</v>
      </c>
      <c r="I7562">
        <v>3</v>
      </c>
      <c r="J7562" s="5" t="s">
        <v>9218</v>
      </c>
      <c r="K7562" t="s">
        <v>18</v>
      </c>
      <c r="L7562" t="s">
        <v>96</v>
      </c>
      <c r="M7562" t="s">
        <v>9210</v>
      </c>
      <c r="O7562">
        <v>12</v>
      </c>
      <c r="P7562" t="s">
        <v>9226</v>
      </c>
      <c r="Q7562">
        <v>28</v>
      </c>
      <c r="R7562">
        <v>5</v>
      </c>
      <c r="S7562" t="s">
        <v>9258</v>
      </c>
      <c r="T7562" t="s">
        <v>9264</v>
      </c>
      <c r="U7562" t="s">
        <v>9282</v>
      </c>
      <c r="V7562" t="str" cm="1">
        <f t="array" ref="V7562">_xlfn.IFS(Hospital_Emergency_Room_Data[[#This Row],[Day]]&lt;=10,"Start(1-10)",Hospital_Emergency_Room_Data[[#This Row],[Day]]&lt;=20,"Middle(11-20)",Hospital_Emergency_Room_Data[[#This Row],[Day]]&gt;20,"End(21-30)")</f>
        <v>End(21-30)</v>
      </c>
    </row>
    <row r="7563" spans="1:22">
      <c r="A7563">
        <v>713455068</v>
      </c>
      <c r="B7563" t="s">
        <v>7563</v>
      </c>
      <c r="C7563" s="1">
        <v>45167</v>
      </c>
      <c r="D7563" t="str">
        <f>TEXT(Hospital_Emergency_Room_Data[[#This Row],[Patient Admission Date]],"mmm")</f>
        <v>Aug</v>
      </c>
      <c r="E7563">
        <f>YEAR(Hospital_Emergency_Room_Data[[#This Row],[Patient Admission Date]])</f>
        <v>2023</v>
      </c>
      <c r="F7563" s="2">
        <v>0.66805555555555551</v>
      </c>
      <c r="G7563" s="8" t="str">
        <f>TEXT(Hospital_Emergency_Room_Data[[#This Row],[Patient Admission Date]],"dddd")</f>
        <v>Tuesday</v>
      </c>
      <c r="H7563" t="s">
        <v>9208</v>
      </c>
      <c r="I7563">
        <v>59</v>
      </c>
      <c r="J7563" s="5" t="s">
        <v>9219</v>
      </c>
      <c r="K7563" t="s">
        <v>18</v>
      </c>
      <c r="L7563" t="s">
        <v>96</v>
      </c>
      <c r="M7563" t="s">
        <v>9210</v>
      </c>
      <c r="O7563">
        <v>41</v>
      </c>
      <c r="P7563" t="s">
        <v>9225</v>
      </c>
      <c r="Q7563">
        <v>29</v>
      </c>
      <c r="R7563">
        <v>16</v>
      </c>
      <c r="S7563" t="s">
        <v>9257</v>
      </c>
      <c r="T7563" t="s">
        <v>9264</v>
      </c>
      <c r="U7563" t="s">
        <v>9300</v>
      </c>
      <c r="V7563" t="str" cm="1">
        <f t="array" ref="V7563">_xlfn.IFS(Hospital_Emergency_Room_Data[[#This Row],[Day]]&lt;=10,"Start(1-10)",Hospital_Emergency_Room_Data[[#This Row],[Day]]&lt;=20,"Middle(11-20)",Hospital_Emergency_Room_Data[[#This Row],[Day]]&gt;20,"End(21-30)")</f>
        <v>End(21-30)</v>
      </c>
    </row>
    <row r="7564" spans="1:22">
      <c r="A7564">
        <v>223336036</v>
      </c>
      <c r="B7564" t="s">
        <v>7564</v>
      </c>
      <c r="C7564" s="1">
        <v>45572</v>
      </c>
      <c r="D7564" t="str">
        <f>TEXT(Hospital_Emergency_Room_Data[[#This Row],[Patient Admission Date]],"mmm")</f>
        <v>Oct</v>
      </c>
      <c r="E7564">
        <f>YEAR(Hospital_Emergency_Room_Data[[#This Row],[Patient Admission Date]])</f>
        <v>2024</v>
      </c>
      <c r="F7564" s="2">
        <v>0.90833333333333333</v>
      </c>
      <c r="G7564" s="8" t="str">
        <f>TEXT(Hospital_Emergency_Room_Data[[#This Row],[Patient Admission Date]],"dddd")</f>
        <v>Monday</v>
      </c>
      <c r="H7564" t="s">
        <v>9208</v>
      </c>
      <c r="I7564">
        <v>30</v>
      </c>
      <c r="J7564" s="5" t="s">
        <v>9223</v>
      </c>
      <c r="K7564" t="s">
        <v>18</v>
      </c>
      <c r="L7564" t="s">
        <v>96</v>
      </c>
      <c r="M7564" t="s">
        <v>9210</v>
      </c>
      <c r="O7564">
        <v>27</v>
      </c>
      <c r="P7564" t="s">
        <v>9226</v>
      </c>
      <c r="Q7564">
        <v>7</v>
      </c>
      <c r="R7564">
        <v>21</v>
      </c>
      <c r="S7564" t="s">
        <v>9256</v>
      </c>
      <c r="T7564" t="s">
        <v>9263</v>
      </c>
      <c r="U7564" t="s">
        <v>9282</v>
      </c>
      <c r="V7564" t="str" cm="1">
        <f t="array" ref="V7564">_xlfn.IFS(Hospital_Emergency_Room_Data[[#This Row],[Day]]&lt;=10,"Start(1-10)",Hospital_Emergency_Room_Data[[#This Row],[Day]]&lt;=20,"Middle(11-20)",Hospital_Emergency_Room_Data[[#This Row],[Day]]&gt;20,"End(21-30)")</f>
        <v>Start(1-10)</v>
      </c>
    </row>
    <row r="7565" spans="1:22">
      <c r="A7565">
        <v>744053065</v>
      </c>
      <c r="B7565" t="s">
        <v>7565</v>
      </c>
      <c r="C7565" s="1">
        <v>45204</v>
      </c>
      <c r="D7565" t="str">
        <f>TEXT(Hospital_Emergency_Room_Data[[#This Row],[Patient Admission Date]],"mmm")</f>
        <v>Oct</v>
      </c>
      <c r="E7565">
        <f>YEAR(Hospital_Emergency_Room_Data[[#This Row],[Patient Admission Date]])</f>
        <v>2023</v>
      </c>
      <c r="F7565" s="2">
        <v>0.28888888888888886</v>
      </c>
      <c r="G7565" s="8" t="str">
        <f>TEXT(Hospital_Emergency_Room_Data[[#This Row],[Patient Admission Date]],"dddd")</f>
        <v>Thursday</v>
      </c>
      <c r="H7565" t="s">
        <v>9208</v>
      </c>
      <c r="I7565">
        <v>18</v>
      </c>
      <c r="J7565" s="5" t="s">
        <v>9220</v>
      </c>
      <c r="K7565" t="s">
        <v>18</v>
      </c>
      <c r="L7565" t="s">
        <v>96</v>
      </c>
      <c r="M7565" t="s">
        <v>9210</v>
      </c>
      <c r="O7565">
        <v>11</v>
      </c>
      <c r="P7565" t="s">
        <v>9226</v>
      </c>
      <c r="Q7565">
        <v>5</v>
      </c>
      <c r="R7565">
        <v>6</v>
      </c>
      <c r="S7565" t="s">
        <v>9255</v>
      </c>
      <c r="T7565" t="s">
        <v>9263</v>
      </c>
      <c r="U7565" t="s">
        <v>9282</v>
      </c>
      <c r="V7565" t="str" cm="1">
        <f t="array" ref="V7565">_xlfn.IFS(Hospital_Emergency_Room_Data[[#This Row],[Day]]&lt;=10,"Start(1-10)",Hospital_Emergency_Room_Data[[#This Row],[Day]]&lt;=20,"Middle(11-20)",Hospital_Emergency_Room_Data[[#This Row],[Day]]&gt;20,"End(21-30)")</f>
        <v>Start(1-10)</v>
      </c>
    </row>
    <row r="7566" spans="1:22">
      <c r="A7566">
        <v>518652607</v>
      </c>
      <c r="B7566" t="s">
        <v>7566</v>
      </c>
      <c r="C7566" s="1">
        <v>45345</v>
      </c>
      <c r="D7566" t="str">
        <f>TEXT(Hospital_Emergency_Room_Data[[#This Row],[Patient Admission Date]],"mmm")</f>
        <v>Feb</v>
      </c>
      <c r="E7566">
        <f>YEAR(Hospital_Emergency_Room_Data[[#This Row],[Patient Admission Date]])</f>
        <v>2024</v>
      </c>
      <c r="F7566" s="2">
        <v>0.45347222222222222</v>
      </c>
      <c r="G7566" s="8" t="str">
        <f>TEXT(Hospital_Emergency_Room_Data[[#This Row],[Patient Admission Date]],"dddd")</f>
        <v>Friday</v>
      </c>
      <c r="H7566" t="s">
        <v>9208</v>
      </c>
      <c r="I7566">
        <v>44</v>
      </c>
      <c r="J7566" s="5" t="s">
        <v>9223</v>
      </c>
      <c r="K7566" t="s">
        <v>18</v>
      </c>
      <c r="L7566" t="s">
        <v>96</v>
      </c>
      <c r="M7566" t="s">
        <v>9210</v>
      </c>
      <c r="O7566">
        <v>58</v>
      </c>
      <c r="P7566" t="s">
        <v>9225</v>
      </c>
      <c r="Q7566">
        <v>23</v>
      </c>
      <c r="R7566">
        <v>10</v>
      </c>
      <c r="S7566" t="s">
        <v>9255</v>
      </c>
      <c r="T7566" t="s">
        <v>9264</v>
      </c>
      <c r="U7566" t="s">
        <v>9283</v>
      </c>
      <c r="V7566" t="str" cm="1">
        <f t="array" ref="V7566">_xlfn.IFS(Hospital_Emergency_Room_Data[[#This Row],[Day]]&lt;=10,"Start(1-10)",Hospital_Emergency_Room_Data[[#This Row],[Day]]&lt;=20,"Middle(11-20)",Hospital_Emergency_Room_Data[[#This Row],[Day]]&gt;20,"End(21-30)")</f>
        <v>End(21-30)</v>
      </c>
    </row>
    <row r="7567" spans="1:22">
      <c r="A7567">
        <v>290985829</v>
      </c>
      <c r="B7567" t="s">
        <v>7567</v>
      </c>
      <c r="C7567" s="1">
        <v>45191</v>
      </c>
      <c r="D7567" t="str">
        <f>TEXT(Hospital_Emergency_Room_Data[[#This Row],[Patient Admission Date]],"mmm")</f>
        <v>Sep</v>
      </c>
      <c r="E7567">
        <f>YEAR(Hospital_Emergency_Room_Data[[#This Row],[Patient Admission Date]])</f>
        <v>2023</v>
      </c>
      <c r="F7567" s="2">
        <v>0.45347222222222222</v>
      </c>
      <c r="G7567" s="8" t="str">
        <f>TEXT(Hospital_Emergency_Room_Data[[#This Row],[Patient Admission Date]],"dddd")</f>
        <v>Friday</v>
      </c>
      <c r="H7567" t="s">
        <v>9208</v>
      </c>
      <c r="I7567">
        <v>27</v>
      </c>
      <c r="J7567" s="5" t="s">
        <v>9220</v>
      </c>
      <c r="K7567" t="s">
        <v>18</v>
      </c>
      <c r="L7567" t="s">
        <v>96</v>
      </c>
      <c r="M7567" t="s">
        <v>9210</v>
      </c>
      <c r="O7567">
        <v>38</v>
      </c>
      <c r="P7567" t="s">
        <v>9225</v>
      </c>
      <c r="Q7567">
        <v>22</v>
      </c>
      <c r="R7567">
        <v>10</v>
      </c>
      <c r="S7567" t="s">
        <v>9255</v>
      </c>
      <c r="T7567" t="s">
        <v>9264</v>
      </c>
      <c r="U7567" t="s">
        <v>9300</v>
      </c>
      <c r="V7567" t="str" cm="1">
        <f t="array" ref="V7567">_xlfn.IFS(Hospital_Emergency_Room_Data[[#This Row],[Day]]&lt;=10,"Start(1-10)",Hospital_Emergency_Room_Data[[#This Row],[Day]]&lt;=20,"Middle(11-20)",Hospital_Emergency_Room_Data[[#This Row],[Day]]&gt;20,"End(21-30)")</f>
        <v>End(21-30)</v>
      </c>
    </row>
    <row r="7568" spans="1:22">
      <c r="A7568">
        <v>537346004</v>
      </c>
      <c r="B7568" t="s">
        <v>7568</v>
      </c>
      <c r="C7568" s="1">
        <v>45364</v>
      </c>
      <c r="D7568" t="str">
        <f>TEXT(Hospital_Emergency_Room_Data[[#This Row],[Patient Admission Date]],"mmm")</f>
        <v>Mar</v>
      </c>
      <c r="E7568">
        <f>YEAR(Hospital_Emergency_Room_Data[[#This Row],[Patient Admission Date]])</f>
        <v>2024</v>
      </c>
      <c r="F7568" s="2">
        <v>9.3055555555555558E-2</v>
      </c>
      <c r="G7568" s="8" t="str">
        <f>TEXT(Hospital_Emergency_Room_Data[[#This Row],[Patient Admission Date]],"dddd")</f>
        <v>Wednesday</v>
      </c>
      <c r="H7568" t="s">
        <v>9208</v>
      </c>
      <c r="I7568">
        <v>36</v>
      </c>
      <c r="J7568" s="5" t="s">
        <v>9223</v>
      </c>
      <c r="K7568" t="s">
        <v>18</v>
      </c>
      <c r="L7568" t="s">
        <v>96</v>
      </c>
      <c r="M7568" t="s">
        <v>9210</v>
      </c>
      <c r="O7568">
        <v>54</v>
      </c>
      <c r="P7568" t="s">
        <v>9225</v>
      </c>
      <c r="Q7568">
        <v>13</v>
      </c>
      <c r="R7568">
        <v>2</v>
      </c>
      <c r="S7568" t="s">
        <v>9258</v>
      </c>
      <c r="T7568" t="s">
        <v>9265</v>
      </c>
      <c r="U7568" t="s">
        <v>9283</v>
      </c>
      <c r="V7568" t="str" cm="1">
        <f t="array" ref="V7568">_xlfn.IFS(Hospital_Emergency_Room_Data[[#This Row],[Day]]&lt;=10,"Start(1-10)",Hospital_Emergency_Room_Data[[#This Row],[Day]]&lt;=20,"Middle(11-20)",Hospital_Emergency_Room_Data[[#This Row],[Day]]&gt;20,"End(21-30)")</f>
        <v>Middle(11-20)</v>
      </c>
    </row>
    <row r="7569" spans="1:22">
      <c r="A7569">
        <v>151802492</v>
      </c>
      <c r="B7569" t="s">
        <v>7569</v>
      </c>
      <c r="C7569" s="1">
        <v>45416</v>
      </c>
      <c r="D7569" t="str">
        <f>TEXT(Hospital_Emergency_Room_Data[[#This Row],[Patient Admission Date]],"mmm")</f>
        <v>May</v>
      </c>
      <c r="E7569">
        <f>YEAR(Hospital_Emergency_Room_Data[[#This Row],[Patient Admission Date]])</f>
        <v>2024</v>
      </c>
      <c r="F7569" s="2">
        <v>0.72361111111111109</v>
      </c>
      <c r="G7569" s="8" t="str">
        <f>TEXT(Hospital_Emergency_Room_Data[[#This Row],[Patient Admission Date]],"dddd")</f>
        <v>Saturday</v>
      </c>
      <c r="H7569" t="s">
        <v>9208</v>
      </c>
      <c r="I7569">
        <v>7</v>
      </c>
      <c r="J7569" s="5" t="s">
        <v>9221</v>
      </c>
      <c r="K7569" t="s">
        <v>18</v>
      </c>
      <c r="L7569" t="s">
        <v>96</v>
      </c>
      <c r="M7569" t="s">
        <v>9210</v>
      </c>
      <c r="N7569">
        <v>2</v>
      </c>
      <c r="O7569">
        <v>44</v>
      </c>
      <c r="P7569" t="s">
        <v>9225</v>
      </c>
      <c r="Q7569">
        <v>4</v>
      </c>
      <c r="R7569">
        <v>17</v>
      </c>
      <c r="S7569" t="s">
        <v>9257</v>
      </c>
      <c r="T7569" t="s">
        <v>9263</v>
      </c>
      <c r="U7569" t="s">
        <v>9300</v>
      </c>
      <c r="V7569" t="str" cm="1">
        <f t="array" ref="V7569">_xlfn.IFS(Hospital_Emergency_Room_Data[[#This Row],[Day]]&lt;=10,"Start(1-10)",Hospital_Emergency_Room_Data[[#This Row],[Day]]&lt;=20,"Middle(11-20)",Hospital_Emergency_Room_Data[[#This Row],[Day]]&gt;20,"End(21-30)")</f>
        <v>Start(1-10)</v>
      </c>
    </row>
    <row r="7570" spans="1:22">
      <c r="A7570">
        <v>838447406</v>
      </c>
      <c r="B7570" t="s">
        <v>7570</v>
      </c>
      <c r="C7570" s="1">
        <v>45275</v>
      </c>
      <c r="D7570" t="str">
        <f>TEXT(Hospital_Emergency_Room_Data[[#This Row],[Patient Admission Date]],"mmm")</f>
        <v>Dec</v>
      </c>
      <c r="E7570">
        <f>YEAR(Hospital_Emergency_Room_Data[[#This Row],[Patient Admission Date]])</f>
        <v>2023</v>
      </c>
      <c r="F7570" s="2">
        <v>4.8611111111111112E-2</v>
      </c>
      <c r="G7570" s="8" t="str">
        <f>TEXT(Hospital_Emergency_Room_Data[[#This Row],[Patient Admission Date]],"dddd")</f>
        <v>Friday</v>
      </c>
      <c r="H7570" t="s">
        <v>9208</v>
      </c>
      <c r="I7570">
        <v>9</v>
      </c>
      <c r="J7570" s="5" t="s">
        <v>9221</v>
      </c>
      <c r="K7570" t="s">
        <v>18</v>
      </c>
      <c r="L7570" t="s">
        <v>96</v>
      </c>
      <c r="M7570" t="s">
        <v>9210</v>
      </c>
      <c r="N7570">
        <v>4</v>
      </c>
      <c r="O7570">
        <v>30</v>
      </c>
      <c r="P7570" t="s">
        <v>9225</v>
      </c>
      <c r="Q7570">
        <v>15</v>
      </c>
      <c r="R7570">
        <v>1</v>
      </c>
      <c r="S7570" t="s">
        <v>9258</v>
      </c>
      <c r="T7570" t="s">
        <v>9262</v>
      </c>
      <c r="U7570" t="s">
        <v>9282</v>
      </c>
      <c r="V7570" t="str" cm="1">
        <f t="array" ref="V7570">_xlfn.IFS(Hospital_Emergency_Room_Data[[#This Row],[Day]]&lt;=10,"Start(1-10)",Hospital_Emergency_Room_Data[[#This Row],[Day]]&lt;=20,"Middle(11-20)",Hospital_Emergency_Room_Data[[#This Row],[Day]]&gt;20,"End(21-30)")</f>
        <v>Middle(11-20)</v>
      </c>
    </row>
    <row r="7571" spans="1:22">
      <c r="A7571">
        <v>499419545</v>
      </c>
      <c r="B7571" t="s">
        <v>7571</v>
      </c>
      <c r="C7571" s="1">
        <v>45432</v>
      </c>
      <c r="D7571" t="str">
        <f>TEXT(Hospital_Emergency_Room_Data[[#This Row],[Patient Admission Date]],"mmm")</f>
        <v>May</v>
      </c>
      <c r="E7571">
        <f>YEAR(Hospital_Emergency_Room_Data[[#This Row],[Patient Admission Date]])</f>
        <v>2024</v>
      </c>
      <c r="F7571" s="2">
        <v>0.47152777777777777</v>
      </c>
      <c r="G7571" s="8" t="str">
        <f>TEXT(Hospital_Emergency_Room_Data[[#This Row],[Patient Admission Date]],"dddd")</f>
        <v>Monday</v>
      </c>
      <c r="H7571" t="s">
        <v>9208</v>
      </c>
      <c r="I7571">
        <v>54</v>
      </c>
      <c r="J7571" s="5" t="s">
        <v>9219</v>
      </c>
      <c r="K7571" t="s">
        <v>18</v>
      </c>
      <c r="L7571" t="s">
        <v>25</v>
      </c>
      <c r="M7571" t="s">
        <v>9210</v>
      </c>
      <c r="O7571">
        <v>42</v>
      </c>
      <c r="P7571" t="s">
        <v>9225</v>
      </c>
      <c r="Q7571">
        <v>20</v>
      </c>
      <c r="R7571">
        <v>11</v>
      </c>
      <c r="S7571" t="s">
        <v>9255</v>
      </c>
      <c r="T7571" t="s">
        <v>9262</v>
      </c>
      <c r="U7571" t="s">
        <v>9300</v>
      </c>
      <c r="V7571" t="str" cm="1">
        <f t="array" ref="V7571">_xlfn.IFS(Hospital_Emergency_Room_Data[[#This Row],[Day]]&lt;=10,"Start(1-10)",Hospital_Emergency_Room_Data[[#This Row],[Day]]&lt;=20,"Middle(11-20)",Hospital_Emergency_Room_Data[[#This Row],[Day]]&gt;20,"End(21-30)")</f>
        <v>Middle(11-20)</v>
      </c>
    </row>
    <row r="7572" spans="1:22">
      <c r="A7572">
        <v>305332562</v>
      </c>
      <c r="B7572" t="s">
        <v>7572</v>
      </c>
      <c r="C7572" s="1">
        <v>45438</v>
      </c>
      <c r="D7572" t="str">
        <f>TEXT(Hospital_Emergency_Room_Data[[#This Row],[Patient Admission Date]],"mmm")</f>
        <v>May</v>
      </c>
      <c r="E7572">
        <f>YEAR(Hospital_Emergency_Room_Data[[#This Row],[Patient Admission Date]])</f>
        <v>2024</v>
      </c>
      <c r="F7572" s="2">
        <v>0.89583333333333337</v>
      </c>
      <c r="G7572" s="8" t="str">
        <f>TEXT(Hospital_Emergency_Room_Data[[#This Row],[Patient Admission Date]],"dddd")</f>
        <v>Sunday</v>
      </c>
      <c r="H7572" t="s">
        <v>9208</v>
      </c>
      <c r="I7572">
        <v>76</v>
      </c>
      <c r="J7572" s="5" t="s">
        <v>9222</v>
      </c>
      <c r="K7572" t="s">
        <v>18</v>
      </c>
      <c r="L7572" t="s">
        <v>25</v>
      </c>
      <c r="M7572" t="s">
        <v>9210</v>
      </c>
      <c r="O7572">
        <v>57</v>
      </c>
      <c r="P7572" t="s">
        <v>9225</v>
      </c>
      <c r="Q7572">
        <v>26</v>
      </c>
      <c r="R7572">
        <v>21</v>
      </c>
      <c r="S7572" t="s">
        <v>9256</v>
      </c>
      <c r="T7572" t="s">
        <v>9264</v>
      </c>
      <c r="U7572" t="s">
        <v>9283</v>
      </c>
      <c r="V7572" t="str" cm="1">
        <f t="array" ref="V7572">_xlfn.IFS(Hospital_Emergency_Room_Data[[#This Row],[Day]]&lt;=10,"Start(1-10)",Hospital_Emergency_Room_Data[[#This Row],[Day]]&lt;=20,"Middle(11-20)",Hospital_Emergency_Room_Data[[#This Row],[Day]]&gt;20,"End(21-30)")</f>
        <v>End(21-30)</v>
      </c>
    </row>
    <row r="7573" spans="1:22">
      <c r="A7573">
        <v>504301140</v>
      </c>
      <c r="B7573" t="s">
        <v>7573</v>
      </c>
      <c r="C7573" s="1">
        <v>45367</v>
      </c>
      <c r="D7573" t="str">
        <f>TEXT(Hospital_Emergency_Room_Data[[#This Row],[Patient Admission Date]],"mmm")</f>
        <v>Mar</v>
      </c>
      <c r="E7573">
        <f>YEAR(Hospital_Emergency_Room_Data[[#This Row],[Patient Admission Date]])</f>
        <v>2024</v>
      </c>
      <c r="F7573" s="2">
        <v>0.6875</v>
      </c>
      <c r="G7573" s="8" t="str">
        <f>TEXT(Hospital_Emergency_Room_Data[[#This Row],[Patient Admission Date]],"dddd")</f>
        <v>Saturday</v>
      </c>
      <c r="H7573" t="s">
        <v>9208</v>
      </c>
      <c r="I7573">
        <v>56</v>
      </c>
      <c r="J7573" s="5" t="s">
        <v>9219</v>
      </c>
      <c r="K7573" t="s">
        <v>18</v>
      </c>
      <c r="L7573" t="s">
        <v>13</v>
      </c>
      <c r="M7573" t="s">
        <v>9210</v>
      </c>
      <c r="O7573">
        <v>33</v>
      </c>
      <c r="P7573" t="s">
        <v>9225</v>
      </c>
      <c r="Q7573">
        <v>16</v>
      </c>
      <c r="R7573">
        <v>16</v>
      </c>
      <c r="S7573" t="s">
        <v>9257</v>
      </c>
      <c r="T7573" t="s">
        <v>9262</v>
      </c>
      <c r="U7573" t="s">
        <v>9300</v>
      </c>
      <c r="V7573" t="str" cm="1">
        <f t="array" ref="V7573">_xlfn.IFS(Hospital_Emergency_Room_Data[[#This Row],[Day]]&lt;=10,"Start(1-10)",Hospital_Emergency_Room_Data[[#This Row],[Day]]&lt;=20,"Middle(11-20)",Hospital_Emergency_Room_Data[[#This Row],[Day]]&gt;20,"End(21-30)")</f>
        <v>Middle(11-20)</v>
      </c>
    </row>
    <row r="7574" spans="1:22">
      <c r="A7574">
        <v>462497342</v>
      </c>
      <c r="B7574" t="s">
        <v>7574</v>
      </c>
      <c r="C7574" s="1">
        <v>45192</v>
      </c>
      <c r="D7574" t="str">
        <f>TEXT(Hospital_Emergency_Room_Data[[#This Row],[Patient Admission Date]],"mmm")</f>
        <v>Sep</v>
      </c>
      <c r="E7574">
        <f>YEAR(Hospital_Emergency_Room_Data[[#This Row],[Patient Admission Date]])</f>
        <v>2023</v>
      </c>
      <c r="F7574" s="2">
        <v>0.16805555555555557</v>
      </c>
      <c r="G7574" s="8" t="str">
        <f>TEXT(Hospital_Emergency_Room_Data[[#This Row],[Patient Admission Date]],"dddd")</f>
        <v>Saturday</v>
      </c>
      <c r="H7574" t="s">
        <v>9208</v>
      </c>
      <c r="I7574">
        <v>56</v>
      </c>
      <c r="J7574" s="5" t="s">
        <v>9219</v>
      </c>
      <c r="K7574" t="s">
        <v>18</v>
      </c>
      <c r="L7574" t="s">
        <v>13</v>
      </c>
      <c r="M7574" t="s">
        <v>9210</v>
      </c>
      <c r="O7574">
        <v>26</v>
      </c>
      <c r="P7574" t="s">
        <v>9226</v>
      </c>
      <c r="Q7574">
        <v>23</v>
      </c>
      <c r="R7574">
        <v>4</v>
      </c>
      <c r="S7574" t="s">
        <v>9258</v>
      </c>
      <c r="T7574" t="s">
        <v>9264</v>
      </c>
      <c r="U7574" t="s">
        <v>9282</v>
      </c>
      <c r="V7574" t="str" cm="1">
        <f t="array" ref="V7574">_xlfn.IFS(Hospital_Emergency_Room_Data[[#This Row],[Day]]&lt;=10,"Start(1-10)",Hospital_Emergency_Room_Data[[#This Row],[Day]]&lt;=20,"Middle(11-20)",Hospital_Emergency_Room_Data[[#This Row],[Day]]&gt;20,"End(21-30)")</f>
        <v>End(21-30)</v>
      </c>
    </row>
    <row r="7575" spans="1:22">
      <c r="A7575">
        <v>258753793</v>
      </c>
      <c r="B7575" t="s">
        <v>7575</v>
      </c>
      <c r="C7575" s="1">
        <v>45038</v>
      </c>
      <c r="D7575" t="str">
        <f>TEXT(Hospital_Emergency_Room_Data[[#This Row],[Patient Admission Date]],"mmm")</f>
        <v>Apr</v>
      </c>
      <c r="E7575">
        <f>YEAR(Hospital_Emergency_Room_Data[[#This Row],[Patient Admission Date]])</f>
        <v>2023</v>
      </c>
      <c r="F7575" s="2">
        <v>0.59097222222222223</v>
      </c>
      <c r="G7575" s="8" t="str">
        <f>TEXT(Hospital_Emergency_Room_Data[[#This Row],[Patient Admission Date]],"dddd")</f>
        <v>Saturday</v>
      </c>
      <c r="H7575" t="s">
        <v>9208</v>
      </c>
      <c r="I7575">
        <v>71</v>
      </c>
      <c r="J7575" s="5" t="s">
        <v>9222</v>
      </c>
      <c r="K7575" t="s">
        <v>18</v>
      </c>
      <c r="L7575" t="s">
        <v>13</v>
      </c>
      <c r="M7575" t="s">
        <v>9210</v>
      </c>
      <c r="O7575">
        <v>57</v>
      </c>
      <c r="P7575" t="s">
        <v>9225</v>
      </c>
      <c r="Q7575">
        <v>22</v>
      </c>
      <c r="R7575">
        <v>14</v>
      </c>
      <c r="S7575" t="s">
        <v>9257</v>
      </c>
      <c r="T7575" t="s">
        <v>9264</v>
      </c>
      <c r="U7575" t="s">
        <v>9283</v>
      </c>
      <c r="V7575" t="str" cm="1">
        <f t="array" ref="V7575">_xlfn.IFS(Hospital_Emergency_Room_Data[[#This Row],[Day]]&lt;=10,"Start(1-10)",Hospital_Emergency_Room_Data[[#This Row],[Day]]&lt;=20,"Middle(11-20)",Hospital_Emergency_Room_Data[[#This Row],[Day]]&gt;20,"End(21-30)")</f>
        <v>End(21-30)</v>
      </c>
    </row>
    <row r="7576" spans="1:22">
      <c r="A7576">
        <v>178319644</v>
      </c>
      <c r="B7576" t="s">
        <v>7576</v>
      </c>
      <c r="C7576" s="1">
        <v>45030</v>
      </c>
      <c r="D7576" t="str">
        <f>TEXT(Hospital_Emergency_Room_Data[[#This Row],[Patient Admission Date]],"mmm")</f>
        <v>Apr</v>
      </c>
      <c r="E7576">
        <f>YEAR(Hospital_Emergency_Room_Data[[#This Row],[Patient Admission Date]])</f>
        <v>2023</v>
      </c>
      <c r="F7576" s="2">
        <v>0.34375</v>
      </c>
      <c r="G7576" s="8" t="str">
        <f>TEXT(Hospital_Emergency_Room_Data[[#This Row],[Patient Admission Date]],"dddd")</f>
        <v>Friday</v>
      </c>
      <c r="H7576" t="s">
        <v>9208</v>
      </c>
      <c r="I7576">
        <v>25</v>
      </c>
      <c r="J7576" s="5" t="s">
        <v>9220</v>
      </c>
      <c r="K7576" t="s">
        <v>18</v>
      </c>
      <c r="L7576" t="s">
        <v>13</v>
      </c>
      <c r="M7576" t="s">
        <v>9210</v>
      </c>
      <c r="O7576">
        <v>59</v>
      </c>
      <c r="P7576" t="s">
        <v>9225</v>
      </c>
      <c r="Q7576">
        <v>14</v>
      </c>
      <c r="R7576">
        <v>8</v>
      </c>
      <c r="S7576" t="s">
        <v>9255</v>
      </c>
      <c r="T7576" t="s">
        <v>9265</v>
      </c>
      <c r="U7576" t="s">
        <v>9283</v>
      </c>
      <c r="V7576" t="str" cm="1">
        <f t="array" ref="V7576">_xlfn.IFS(Hospital_Emergency_Room_Data[[#This Row],[Day]]&lt;=10,"Start(1-10)",Hospital_Emergency_Room_Data[[#This Row],[Day]]&lt;=20,"Middle(11-20)",Hospital_Emergency_Room_Data[[#This Row],[Day]]&gt;20,"End(21-30)")</f>
        <v>Middle(11-20)</v>
      </c>
    </row>
    <row r="7577" spans="1:22">
      <c r="A7577">
        <v>419569936</v>
      </c>
      <c r="B7577" t="s">
        <v>7577</v>
      </c>
      <c r="C7577" s="1">
        <v>45474</v>
      </c>
      <c r="D7577" t="str">
        <f>TEXT(Hospital_Emergency_Room_Data[[#This Row],[Patient Admission Date]],"mmm")</f>
        <v>Jul</v>
      </c>
      <c r="E7577">
        <f>YEAR(Hospital_Emergency_Room_Data[[#This Row],[Patient Admission Date]])</f>
        <v>2024</v>
      </c>
      <c r="F7577" s="2">
        <v>8.3333333333333329E-2</v>
      </c>
      <c r="G7577" s="8" t="str">
        <f>TEXT(Hospital_Emergency_Room_Data[[#This Row],[Patient Admission Date]],"dddd")</f>
        <v>Monday</v>
      </c>
      <c r="H7577" t="s">
        <v>9208</v>
      </c>
      <c r="I7577">
        <v>2</v>
      </c>
      <c r="J7577" s="5" t="s">
        <v>9218</v>
      </c>
      <c r="K7577" t="s">
        <v>18</v>
      </c>
      <c r="L7577" t="s">
        <v>13</v>
      </c>
      <c r="M7577" t="s">
        <v>9210</v>
      </c>
      <c r="O7577">
        <v>27</v>
      </c>
      <c r="P7577" t="s">
        <v>9226</v>
      </c>
      <c r="Q7577">
        <v>1</v>
      </c>
      <c r="R7577">
        <v>2</v>
      </c>
      <c r="S7577" t="s">
        <v>9258</v>
      </c>
      <c r="T7577" t="s">
        <v>9263</v>
      </c>
      <c r="U7577" t="s">
        <v>9282</v>
      </c>
      <c r="V7577" t="str" cm="1">
        <f t="array" ref="V7577">_xlfn.IFS(Hospital_Emergency_Room_Data[[#This Row],[Day]]&lt;=10,"Start(1-10)",Hospital_Emergency_Room_Data[[#This Row],[Day]]&lt;=20,"Middle(11-20)",Hospital_Emergency_Room_Data[[#This Row],[Day]]&gt;20,"End(21-30)")</f>
        <v>Start(1-10)</v>
      </c>
    </row>
    <row r="7578" spans="1:22">
      <c r="A7578">
        <v>113919878</v>
      </c>
      <c r="B7578" t="s">
        <v>7578</v>
      </c>
      <c r="C7578" s="1">
        <v>45264</v>
      </c>
      <c r="D7578" t="str">
        <f>TEXT(Hospital_Emergency_Room_Data[[#This Row],[Patient Admission Date]],"mmm")</f>
        <v>Dec</v>
      </c>
      <c r="E7578">
        <f>YEAR(Hospital_Emergency_Room_Data[[#This Row],[Patient Admission Date]])</f>
        <v>2023</v>
      </c>
      <c r="F7578" s="2">
        <v>0.8208333333333333</v>
      </c>
      <c r="G7578" s="8" t="str">
        <f>TEXT(Hospital_Emergency_Room_Data[[#This Row],[Patient Admission Date]],"dddd")</f>
        <v>Monday</v>
      </c>
      <c r="H7578" t="s">
        <v>9208</v>
      </c>
      <c r="I7578">
        <v>14</v>
      </c>
      <c r="J7578" s="5" t="s">
        <v>9221</v>
      </c>
      <c r="K7578" t="s">
        <v>18</v>
      </c>
      <c r="L7578" t="s">
        <v>13</v>
      </c>
      <c r="M7578" t="s">
        <v>9210</v>
      </c>
      <c r="O7578">
        <v>32</v>
      </c>
      <c r="P7578" t="s">
        <v>9225</v>
      </c>
      <c r="Q7578">
        <v>4</v>
      </c>
      <c r="R7578">
        <v>19</v>
      </c>
      <c r="S7578" t="s">
        <v>9256</v>
      </c>
      <c r="T7578" t="s">
        <v>9263</v>
      </c>
      <c r="U7578" t="s">
        <v>9300</v>
      </c>
      <c r="V7578" t="str" cm="1">
        <f t="array" ref="V7578">_xlfn.IFS(Hospital_Emergency_Room_Data[[#This Row],[Day]]&lt;=10,"Start(1-10)",Hospital_Emergency_Room_Data[[#This Row],[Day]]&lt;=20,"Middle(11-20)",Hospital_Emergency_Room_Data[[#This Row],[Day]]&gt;20,"End(21-30)")</f>
        <v>Start(1-10)</v>
      </c>
    </row>
    <row r="7579" spans="1:22">
      <c r="A7579">
        <v>622882180</v>
      </c>
      <c r="B7579" t="s">
        <v>7579</v>
      </c>
      <c r="C7579" s="1">
        <v>45033</v>
      </c>
      <c r="D7579" t="str">
        <f>TEXT(Hospital_Emergency_Room_Data[[#This Row],[Patient Admission Date]],"mmm")</f>
        <v>Apr</v>
      </c>
      <c r="E7579">
        <f>YEAR(Hospital_Emergency_Room_Data[[#This Row],[Patient Admission Date]])</f>
        <v>2023</v>
      </c>
      <c r="F7579" s="2">
        <v>0.32916666666666666</v>
      </c>
      <c r="G7579" s="8" t="str">
        <f>TEXT(Hospital_Emergency_Room_Data[[#This Row],[Patient Admission Date]],"dddd")</f>
        <v>Monday</v>
      </c>
      <c r="H7579" t="s">
        <v>9208</v>
      </c>
      <c r="I7579">
        <v>62</v>
      </c>
      <c r="J7579" s="5" t="s">
        <v>9217</v>
      </c>
      <c r="K7579" t="s">
        <v>18</v>
      </c>
      <c r="L7579" t="s">
        <v>13</v>
      </c>
      <c r="M7579" t="s">
        <v>9210</v>
      </c>
      <c r="O7579">
        <v>33</v>
      </c>
      <c r="P7579" t="s">
        <v>9225</v>
      </c>
      <c r="Q7579">
        <v>17</v>
      </c>
      <c r="R7579">
        <v>7</v>
      </c>
      <c r="S7579" t="s">
        <v>9255</v>
      </c>
      <c r="T7579" t="s">
        <v>9262</v>
      </c>
      <c r="U7579" t="s">
        <v>9300</v>
      </c>
      <c r="V7579" t="str" cm="1">
        <f t="array" ref="V7579">_xlfn.IFS(Hospital_Emergency_Room_Data[[#This Row],[Day]]&lt;=10,"Start(1-10)",Hospital_Emergency_Room_Data[[#This Row],[Day]]&lt;=20,"Middle(11-20)",Hospital_Emergency_Room_Data[[#This Row],[Day]]&gt;20,"End(21-30)")</f>
        <v>Middle(11-20)</v>
      </c>
    </row>
    <row r="7580" spans="1:22">
      <c r="A7580">
        <v>841996429</v>
      </c>
      <c r="B7580" t="s">
        <v>7580</v>
      </c>
      <c r="C7580" s="1">
        <v>45400</v>
      </c>
      <c r="D7580" t="str">
        <f>TEXT(Hospital_Emergency_Room_Data[[#This Row],[Patient Admission Date]],"mmm")</f>
        <v>Apr</v>
      </c>
      <c r="E7580">
        <f>YEAR(Hospital_Emergency_Room_Data[[#This Row],[Patient Admission Date]])</f>
        <v>2024</v>
      </c>
      <c r="F7580" s="2">
        <v>5.4166666666666669E-2</v>
      </c>
      <c r="G7580" s="8" t="str">
        <f>TEXT(Hospital_Emergency_Room_Data[[#This Row],[Patient Admission Date]],"dddd")</f>
        <v>Thursday</v>
      </c>
      <c r="H7580" t="s">
        <v>9208</v>
      </c>
      <c r="I7580">
        <v>27</v>
      </c>
      <c r="J7580" s="5" t="s">
        <v>9220</v>
      </c>
      <c r="K7580" t="s">
        <v>18</v>
      </c>
      <c r="L7580" t="s">
        <v>13</v>
      </c>
      <c r="M7580" t="s">
        <v>9210</v>
      </c>
      <c r="O7580">
        <v>10</v>
      </c>
      <c r="P7580" t="s">
        <v>9226</v>
      </c>
      <c r="Q7580">
        <v>18</v>
      </c>
      <c r="R7580">
        <v>1</v>
      </c>
      <c r="S7580" t="s">
        <v>9258</v>
      </c>
      <c r="T7580" t="s">
        <v>9262</v>
      </c>
      <c r="U7580" t="s">
        <v>9282</v>
      </c>
      <c r="V7580" t="str" cm="1">
        <f t="array" ref="V7580">_xlfn.IFS(Hospital_Emergency_Room_Data[[#This Row],[Day]]&lt;=10,"Start(1-10)",Hospital_Emergency_Room_Data[[#This Row],[Day]]&lt;=20,"Middle(11-20)",Hospital_Emergency_Room_Data[[#This Row],[Day]]&gt;20,"End(21-30)")</f>
        <v>Middle(11-20)</v>
      </c>
    </row>
    <row r="7581" spans="1:22">
      <c r="A7581">
        <v>884191492</v>
      </c>
      <c r="B7581" t="s">
        <v>7581</v>
      </c>
      <c r="C7581" s="1">
        <v>45116</v>
      </c>
      <c r="D7581" t="str">
        <f>TEXT(Hospital_Emergency_Room_Data[[#This Row],[Patient Admission Date]],"mmm")</f>
        <v>Jul</v>
      </c>
      <c r="E7581">
        <f>YEAR(Hospital_Emergency_Room_Data[[#This Row],[Patient Admission Date]])</f>
        <v>2023</v>
      </c>
      <c r="F7581" s="2">
        <v>6.5972222222222224E-2</v>
      </c>
      <c r="G7581" s="8" t="str">
        <f>TEXT(Hospital_Emergency_Room_Data[[#This Row],[Patient Admission Date]],"dddd")</f>
        <v>Sunday</v>
      </c>
      <c r="H7581" t="s">
        <v>9208</v>
      </c>
      <c r="I7581">
        <v>29</v>
      </c>
      <c r="J7581" s="5" t="s">
        <v>9220</v>
      </c>
      <c r="K7581" t="s">
        <v>18</v>
      </c>
      <c r="L7581" t="s">
        <v>13</v>
      </c>
      <c r="M7581" t="s">
        <v>9210</v>
      </c>
      <c r="O7581">
        <v>17</v>
      </c>
      <c r="P7581" t="s">
        <v>9226</v>
      </c>
      <c r="Q7581">
        <v>9</v>
      </c>
      <c r="R7581">
        <v>1</v>
      </c>
      <c r="S7581" t="s">
        <v>9258</v>
      </c>
      <c r="T7581" t="s">
        <v>9265</v>
      </c>
      <c r="U7581" t="s">
        <v>9282</v>
      </c>
      <c r="V7581" t="str" cm="1">
        <f t="array" ref="V7581">_xlfn.IFS(Hospital_Emergency_Room_Data[[#This Row],[Day]]&lt;=10,"Start(1-10)",Hospital_Emergency_Room_Data[[#This Row],[Day]]&lt;=20,"Middle(11-20)",Hospital_Emergency_Room_Data[[#This Row],[Day]]&gt;20,"End(21-30)")</f>
        <v>Start(1-10)</v>
      </c>
    </row>
    <row r="7582" spans="1:22">
      <c r="A7582">
        <v>762404019</v>
      </c>
      <c r="B7582" t="s">
        <v>7582</v>
      </c>
      <c r="C7582" s="1">
        <v>45271</v>
      </c>
      <c r="D7582" t="str">
        <f>TEXT(Hospital_Emergency_Room_Data[[#This Row],[Patient Admission Date]],"mmm")</f>
        <v>Dec</v>
      </c>
      <c r="E7582">
        <f>YEAR(Hospital_Emergency_Room_Data[[#This Row],[Patient Admission Date]])</f>
        <v>2023</v>
      </c>
      <c r="F7582" s="2">
        <v>0.40069444444444446</v>
      </c>
      <c r="G7582" s="8" t="str">
        <f>TEXT(Hospital_Emergency_Room_Data[[#This Row],[Patient Admission Date]],"dddd")</f>
        <v>Monday</v>
      </c>
      <c r="H7582" t="s">
        <v>9208</v>
      </c>
      <c r="I7582">
        <v>15</v>
      </c>
      <c r="J7582" s="5" t="s">
        <v>9220</v>
      </c>
      <c r="K7582" t="s">
        <v>18</v>
      </c>
      <c r="L7582" t="s">
        <v>13</v>
      </c>
      <c r="M7582" t="s">
        <v>9210</v>
      </c>
      <c r="O7582">
        <v>22</v>
      </c>
      <c r="P7582" t="s">
        <v>9226</v>
      </c>
      <c r="Q7582">
        <v>11</v>
      </c>
      <c r="R7582">
        <v>9</v>
      </c>
      <c r="S7582" t="s">
        <v>9255</v>
      </c>
      <c r="T7582" t="s">
        <v>9265</v>
      </c>
      <c r="U7582" t="s">
        <v>9282</v>
      </c>
      <c r="V7582" t="str" cm="1">
        <f t="array" ref="V7582">_xlfn.IFS(Hospital_Emergency_Room_Data[[#This Row],[Day]]&lt;=10,"Start(1-10)",Hospital_Emergency_Room_Data[[#This Row],[Day]]&lt;=20,"Middle(11-20)",Hospital_Emergency_Room_Data[[#This Row],[Day]]&gt;20,"End(21-30)")</f>
        <v>Middle(11-20)</v>
      </c>
    </row>
    <row r="7583" spans="1:22">
      <c r="A7583">
        <v>809214546</v>
      </c>
      <c r="B7583" t="s">
        <v>7583</v>
      </c>
      <c r="C7583" s="1">
        <v>45224</v>
      </c>
      <c r="D7583" t="str">
        <f>TEXT(Hospital_Emergency_Room_Data[[#This Row],[Patient Admission Date]],"mmm")</f>
        <v>Oct</v>
      </c>
      <c r="E7583">
        <f>YEAR(Hospital_Emergency_Room_Data[[#This Row],[Patient Admission Date]])</f>
        <v>2023</v>
      </c>
      <c r="F7583" s="2">
        <v>0.68680555555555556</v>
      </c>
      <c r="G7583" s="8" t="str">
        <f>TEXT(Hospital_Emergency_Room_Data[[#This Row],[Patient Admission Date]],"dddd")</f>
        <v>Wednesday</v>
      </c>
      <c r="H7583" t="s">
        <v>9208</v>
      </c>
      <c r="I7583">
        <v>6</v>
      </c>
      <c r="J7583" s="5" t="s">
        <v>9221</v>
      </c>
      <c r="K7583" t="s">
        <v>18</v>
      </c>
      <c r="L7583" t="s">
        <v>13</v>
      </c>
      <c r="M7583" t="s">
        <v>9210</v>
      </c>
      <c r="O7583">
        <v>17</v>
      </c>
      <c r="P7583" t="s">
        <v>9226</v>
      </c>
      <c r="Q7583">
        <v>25</v>
      </c>
      <c r="R7583">
        <v>16</v>
      </c>
      <c r="S7583" t="s">
        <v>9257</v>
      </c>
      <c r="T7583" t="s">
        <v>9264</v>
      </c>
      <c r="U7583" t="s">
        <v>9282</v>
      </c>
      <c r="V7583" t="str" cm="1">
        <f t="array" ref="V7583">_xlfn.IFS(Hospital_Emergency_Room_Data[[#This Row],[Day]]&lt;=10,"Start(1-10)",Hospital_Emergency_Room_Data[[#This Row],[Day]]&lt;=20,"Middle(11-20)",Hospital_Emergency_Room_Data[[#This Row],[Day]]&gt;20,"End(21-30)")</f>
        <v>End(21-30)</v>
      </c>
    </row>
    <row r="7584" spans="1:22">
      <c r="A7584">
        <v>483411741</v>
      </c>
      <c r="B7584" t="s">
        <v>7584</v>
      </c>
      <c r="C7584" s="1">
        <v>45587</v>
      </c>
      <c r="D7584" t="str">
        <f>TEXT(Hospital_Emergency_Room_Data[[#This Row],[Patient Admission Date]],"mmm")</f>
        <v>Oct</v>
      </c>
      <c r="E7584">
        <f>YEAR(Hospital_Emergency_Room_Data[[#This Row],[Patient Admission Date]])</f>
        <v>2024</v>
      </c>
      <c r="F7584" s="2">
        <v>0.90347222222222223</v>
      </c>
      <c r="G7584" s="8" t="str">
        <f>TEXT(Hospital_Emergency_Room_Data[[#This Row],[Patient Admission Date]],"dddd")</f>
        <v>Tuesday</v>
      </c>
      <c r="H7584" t="s">
        <v>9208</v>
      </c>
      <c r="I7584">
        <v>67</v>
      </c>
      <c r="J7584" s="5" t="s">
        <v>9217</v>
      </c>
      <c r="K7584" t="s">
        <v>18</v>
      </c>
      <c r="L7584" t="s">
        <v>13</v>
      </c>
      <c r="M7584" t="s">
        <v>9210</v>
      </c>
      <c r="O7584">
        <v>29</v>
      </c>
      <c r="P7584" t="s">
        <v>9226</v>
      </c>
      <c r="Q7584">
        <v>22</v>
      </c>
      <c r="R7584">
        <v>21</v>
      </c>
      <c r="S7584" t="s">
        <v>9256</v>
      </c>
      <c r="T7584" t="s">
        <v>9264</v>
      </c>
      <c r="U7584" t="s">
        <v>9282</v>
      </c>
      <c r="V7584" t="str" cm="1">
        <f t="array" ref="V7584">_xlfn.IFS(Hospital_Emergency_Room_Data[[#This Row],[Day]]&lt;=10,"Start(1-10)",Hospital_Emergency_Room_Data[[#This Row],[Day]]&lt;=20,"Middle(11-20)",Hospital_Emergency_Room_Data[[#This Row],[Day]]&gt;20,"End(21-30)")</f>
        <v>End(21-30)</v>
      </c>
    </row>
    <row r="7585" spans="1:22">
      <c r="A7585">
        <v>524071664</v>
      </c>
      <c r="B7585" t="s">
        <v>7585</v>
      </c>
      <c r="C7585" s="1">
        <v>45091</v>
      </c>
      <c r="D7585" t="str">
        <f>TEXT(Hospital_Emergency_Room_Data[[#This Row],[Patient Admission Date]],"mmm")</f>
        <v>Jun</v>
      </c>
      <c r="E7585">
        <f>YEAR(Hospital_Emergency_Room_Data[[#This Row],[Patient Admission Date]])</f>
        <v>2023</v>
      </c>
      <c r="F7585" s="2">
        <v>0.84027777777777779</v>
      </c>
      <c r="G7585" s="8" t="str">
        <f>TEXT(Hospital_Emergency_Room_Data[[#This Row],[Patient Admission Date]],"dddd")</f>
        <v>Wednesday</v>
      </c>
      <c r="H7585" t="s">
        <v>9208</v>
      </c>
      <c r="I7585">
        <v>16</v>
      </c>
      <c r="J7585" s="5" t="s">
        <v>9220</v>
      </c>
      <c r="K7585" t="s">
        <v>18</v>
      </c>
      <c r="L7585" t="s">
        <v>13</v>
      </c>
      <c r="M7585" t="s">
        <v>9210</v>
      </c>
      <c r="O7585">
        <v>33</v>
      </c>
      <c r="P7585" t="s">
        <v>9225</v>
      </c>
      <c r="Q7585">
        <v>14</v>
      </c>
      <c r="R7585">
        <v>20</v>
      </c>
      <c r="S7585" t="s">
        <v>9256</v>
      </c>
      <c r="T7585" t="s">
        <v>9265</v>
      </c>
      <c r="U7585" t="s">
        <v>9300</v>
      </c>
      <c r="V7585" t="str" cm="1">
        <f t="array" ref="V7585">_xlfn.IFS(Hospital_Emergency_Room_Data[[#This Row],[Day]]&lt;=10,"Start(1-10)",Hospital_Emergency_Room_Data[[#This Row],[Day]]&lt;=20,"Middle(11-20)",Hospital_Emergency_Room_Data[[#This Row],[Day]]&gt;20,"End(21-30)")</f>
        <v>Middle(11-20)</v>
      </c>
    </row>
    <row r="7586" spans="1:22">
      <c r="A7586">
        <v>216129662</v>
      </c>
      <c r="B7586" t="s">
        <v>7586</v>
      </c>
      <c r="C7586" s="1">
        <v>45220</v>
      </c>
      <c r="D7586" t="str">
        <f>TEXT(Hospital_Emergency_Room_Data[[#This Row],[Patient Admission Date]],"mmm")</f>
        <v>Oct</v>
      </c>
      <c r="E7586">
        <f>YEAR(Hospital_Emergency_Room_Data[[#This Row],[Patient Admission Date]])</f>
        <v>2023</v>
      </c>
      <c r="F7586" s="2">
        <v>0.49861111111111112</v>
      </c>
      <c r="G7586" s="8" t="str">
        <f>TEXT(Hospital_Emergency_Room_Data[[#This Row],[Patient Admission Date]],"dddd")</f>
        <v>Saturday</v>
      </c>
      <c r="H7586" t="s">
        <v>9208</v>
      </c>
      <c r="I7586">
        <v>46</v>
      </c>
      <c r="J7586" s="5" t="s">
        <v>9219</v>
      </c>
      <c r="K7586" t="s">
        <v>18</v>
      </c>
      <c r="L7586" t="s">
        <v>13</v>
      </c>
      <c r="M7586" t="s">
        <v>9210</v>
      </c>
      <c r="O7586">
        <v>54</v>
      </c>
      <c r="P7586" t="s">
        <v>9225</v>
      </c>
      <c r="Q7586">
        <v>21</v>
      </c>
      <c r="R7586">
        <v>11</v>
      </c>
      <c r="S7586" t="s">
        <v>9255</v>
      </c>
      <c r="T7586" t="s">
        <v>9262</v>
      </c>
      <c r="U7586" t="s">
        <v>9283</v>
      </c>
      <c r="V7586" t="str" cm="1">
        <f t="array" ref="V7586">_xlfn.IFS(Hospital_Emergency_Room_Data[[#This Row],[Day]]&lt;=10,"Start(1-10)",Hospital_Emergency_Room_Data[[#This Row],[Day]]&lt;=20,"Middle(11-20)",Hospital_Emergency_Room_Data[[#This Row],[Day]]&gt;20,"End(21-30)")</f>
        <v>End(21-30)</v>
      </c>
    </row>
    <row r="7587" spans="1:22">
      <c r="A7587">
        <v>365593831</v>
      </c>
      <c r="B7587" t="s">
        <v>7587</v>
      </c>
      <c r="C7587" s="1">
        <v>45042</v>
      </c>
      <c r="D7587" t="str">
        <f>TEXT(Hospital_Emergency_Room_Data[[#This Row],[Patient Admission Date]],"mmm")</f>
        <v>Apr</v>
      </c>
      <c r="E7587">
        <f>YEAR(Hospital_Emergency_Room_Data[[#This Row],[Patient Admission Date]])</f>
        <v>2023</v>
      </c>
      <c r="F7587" s="2">
        <v>0.63124999999999998</v>
      </c>
      <c r="G7587" s="8" t="str">
        <f>TEXT(Hospital_Emergency_Room_Data[[#This Row],[Patient Admission Date]],"dddd")</f>
        <v>Wednesday</v>
      </c>
      <c r="H7587" t="s">
        <v>9208</v>
      </c>
      <c r="I7587">
        <v>18</v>
      </c>
      <c r="J7587" s="5" t="s">
        <v>9220</v>
      </c>
      <c r="K7587" t="s">
        <v>18</v>
      </c>
      <c r="L7587" t="s">
        <v>13</v>
      </c>
      <c r="M7587" t="s">
        <v>9210</v>
      </c>
      <c r="O7587">
        <v>18</v>
      </c>
      <c r="P7587" t="s">
        <v>9226</v>
      </c>
      <c r="Q7587">
        <v>26</v>
      </c>
      <c r="R7587">
        <v>15</v>
      </c>
      <c r="S7587" t="s">
        <v>9257</v>
      </c>
      <c r="T7587" t="s">
        <v>9264</v>
      </c>
      <c r="U7587" t="s">
        <v>9282</v>
      </c>
      <c r="V7587" t="str" cm="1">
        <f t="array" ref="V7587">_xlfn.IFS(Hospital_Emergency_Room_Data[[#This Row],[Day]]&lt;=10,"Start(1-10)",Hospital_Emergency_Room_Data[[#This Row],[Day]]&lt;=20,"Middle(11-20)",Hospital_Emergency_Room_Data[[#This Row],[Day]]&gt;20,"End(21-30)")</f>
        <v>End(21-30)</v>
      </c>
    </row>
    <row r="7588" spans="1:22">
      <c r="A7588">
        <v>763585190</v>
      </c>
      <c r="B7588" t="s">
        <v>7588</v>
      </c>
      <c r="C7588" s="1">
        <v>45358</v>
      </c>
      <c r="D7588" t="str">
        <f>TEXT(Hospital_Emergency_Room_Data[[#This Row],[Patient Admission Date]],"mmm")</f>
        <v>Mar</v>
      </c>
      <c r="E7588">
        <f>YEAR(Hospital_Emergency_Room_Data[[#This Row],[Patient Admission Date]])</f>
        <v>2024</v>
      </c>
      <c r="F7588" s="2">
        <v>0.28611111111111109</v>
      </c>
      <c r="G7588" s="8" t="str">
        <f>TEXT(Hospital_Emergency_Room_Data[[#This Row],[Patient Admission Date]],"dddd")</f>
        <v>Thursday</v>
      </c>
      <c r="H7588" t="s">
        <v>9208</v>
      </c>
      <c r="I7588">
        <v>71</v>
      </c>
      <c r="J7588" s="5" t="s">
        <v>9222</v>
      </c>
      <c r="K7588" t="s">
        <v>18</v>
      </c>
      <c r="L7588" t="s">
        <v>13</v>
      </c>
      <c r="M7588" t="s">
        <v>9210</v>
      </c>
      <c r="O7588">
        <v>12</v>
      </c>
      <c r="P7588" t="s">
        <v>9226</v>
      </c>
      <c r="Q7588">
        <v>7</v>
      </c>
      <c r="R7588">
        <v>6</v>
      </c>
      <c r="S7588" t="s">
        <v>9255</v>
      </c>
      <c r="T7588" t="s">
        <v>9263</v>
      </c>
      <c r="U7588" t="s">
        <v>9282</v>
      </c>
      <c r="V7588" t="str" cm="1">
        <f t="array" ref="V7588">_xlfn.IFS(Hospital_Emergency_Room_Data[[#This Row],[Day]]&lt;=10,"Start(1-10)",Hospital_Emergency_Room_Data[[#This Row],[Day]]&lt;=20,"Middle(11-20)",Hospital_Emergency_Room_Data[[#This Row],[Day]]&gt;20,"End(21-30)")</f>
        <v>Start(1-10)</v>
      </c>
    </row>
    <row r="7589" spans="1:22">
      <c r="A7589">
        <v>688495453</v>
      </c>
      <c r="B7589" t="s">
        <v>7589</v>
      </c>
      <c r="C7589" s="1">
        <v>45227</v>
      </c>
      <c r="D7589" t="str">
        <f>TEXT(Hospital_Emergency_Room_Data[[#This Row],[Patient Admission Date]],"mmm")</f>
        <v>Oct</v>
      </c>
      <c r="E7589">
        <f>YEAR(Hospital_Emergency_Room_Data[[#This Row],[Patient Admission Date]])</f>
        <v>2023</v>
      </c>
      <c r="F7589" s="2">
        <v>0.81319444444444444</v>
      </c>
      <c r="G7589" s="8" t="str">
        <f>TEXT(Hospital_Emergency_Room_Data[[#This Row],[Patient Admission Date]],"dddd")</f>
        <v>Saturday</v>
      </c>
      <c r="H7589" t="s">
        <v>9208</v>
      </c>
      <c r="I7589">
        <v>17</v>
      </c>
      <c r="J7589" s="5" t="s">
        <v>9220</v>
      </c>
      <c r="K7589" t="s">
        <v>18</v>
      </c>
      <c r="L7589" t="s">
        <v>13</v>
      </c>
      <c r="M7589" t="s">
        <v>9210</v>
      </c>
      <c r="O7589">
        <v>20</v>
      </c>
      <c r="P7589" t="s">
        <v>9226</v>
      </c>
      <c r="Q7589">
        <v>28</v>
      </c>
      <c r="R7589">
        <v>19</v>
      </c>
      <c r="S7589" t="s">
        <v>9256</v>
      </c>
      <c r="T7589" t="s">
        <v>9264</v>
      </c>
      <c r="U7589" t="s">
        <v>9282</v>
      </c>
      <c r="V7589" t="str" cm="1">
        <f t="array" ref="V7589">_xlfn.IFS(Hospital_Emergency_Room_Data[[#This Row],[Day]]&lt;=10,"Start(1-10)",Hospital_Emergency_Room_Data[[#This Row],[Day]]&lt;=20,"Middle(11-20)",Hospital_Emergency_Room_Data[[#This Row],[Day]]&gt;20,"End(21-30)")</f>
        <v>End(21-30)</v>
      </c>
    </row>
    <row r="7590" spans="1:22">
      <c r="A7590">
        <v>880660659</v>
      </c>
      <c r="B7590" t="s">
        <v>7590</v>
      </c>
      <c r="C7590" s="1">
        <v>45120</v>
      </c>
      <c r="D7590" t="str">
        <f>TEXT(Hospital_Emergency_Room_Data[[#This Row],[Patient Admission Date]],"mmm")</f>
        <v>Jul</v>
      </c>
      <c r="E7590">
        <f>YEAR(Hospital_Emergency_Room_Data[[#This Row],[Patient Admission Date]])</f>
        <v>2023</v>
      </c>
      <c r="F7590" s="2">
        <v>0.58750000000000002</v>
      </c>
      <c r="G7590" s="8" t="str">
        <f>TEXT(Hospital_Emergency_Room_Data[[#This Row],[Patient Admission Date]],"dddd")</f>
        <v>Thursday</v>
      </c>
      <c r="H7590" t="s">
        <v>9208</v>
      </c>
      <c r="I7590">
        <v>60</v>
      </c>
      <c r="J7590" s="5" t="s">
        <v>9217</v>
      </c>
      <c r="K7590" t="s">
        <v>18</v>
      </c>
      <c r="L7590" t="s">
        <v>13</v>
      </c>
      <c r="M7590" t="s">
        <v>9210</v>
      </c>
      <c r="O7590">
        <v>26</v>
      </c>
      <c r="P7590" t="s">
        <v>9226</v>
      </c>
      <c r="Q7590">
        <v>13</v>
      </c>
      <c r="R7590">
        <v>14</v>
      </c>
      <c r="S7590" t="s">
        <v>9257</v>
      </c>
      <c r="T7590" t="s">
        <v>9265</v>
      </c>
      <c r="U7590" t="s">
        <v>9282</v>
      </c>
      <c r="V7590" t="str" cm="1">
        <f t="array" ref="V7590">_xlfn.IFS(Hospital_Emergency_Room_Data[[#This Row],[Day]]&lt;=10,"Start(1-10)",Hospital_Emergency_Room_Data[[#This Row],[Day]]&lt;=20,"Middle(11-20)",Hospital_Emergency_Room_Data[[#This Row],[Day]]&gt;20,"End(21-30)")</f>
        <v>Middle(11-20)</v>
      </c>
    </row>
    <row r="7591" spans="1:22">
      <c r="A7591">
        <v>594594281</v>
      </c>
      <c r="B7591" t="s">
        <v>7591</v>
      </c>
      <c r="C7591" s="1">
        <v>45467</v>
      </c>
      <c r="D7591" t="str">
        <f>TEXT(Hospital_Emergency_Room_Data[[#This Row],[Patient Admission Date]],"mmm")</f>
        <v>Jun</v>
      </c>
      <c r="E7591">
        <f>YEAR(Hospital_Emergency_Room_Data[[#This Row],[Patient Admission Date]])</f>
        <v>2024</v>
      </c>
      <c r="F7591" s="2">
        <v>9.2361111111111116E-2</v>
      </c>
      <c r="G7591" s="8" t="str">
        <f>TEXT(Hospital_Emergency_Room_Data[[#This Row],[Patient Admission Date]],"dddd")</f>
        <v>Monday</v>
      </c>
      <c r="H7591" t="s">
        <v>9208</v>
      </c>
      <c r="I7591">
        <v>62</v>
      </c>
      <c r="J7591" s="5" t="s">
        <v>9217</v>
      </c>
      <c r="K7591" t="s">
        <v>18</v>
      </c>
      <c r="L7591" t="s">
        <v>13</v>
      </c>
      <c r="M7591" t="s">
        <v>9210</v>
      </c>
      <c r="O7591">
        <v>26</v>
      </c>
      <c r="P7591" t="s">
        <v>9226</v>
      </c>
      <c r="Q7591">
        <v>24</v>
      </c>
      <c r="R7591">
        <v>2</v>
      </c>
      <c r="S7591" t="s">
        <v>9258</v>
      </c>
      <c r="T7591" t="s">
        <v>9264</v>
      </c>
      <c r="U7591" t="s">
        <v>9282</v>
      </c>
      <c r="V7591" t="str" cm="1">
        <f t="array" ref="V7591">_xlfn.IFS(Hospital_Emergency_Room_Data[[#This Row],[Day]]&lt;=10,"Start(1-10)",Hospital_Emergency_Room_Data[[#This Row],[Day]]&lt;=20,"Middle(11-20)",Hospital_Emergency_Room_Data[[#This Row],[Day]]&gt;20,"End(21-30)")</f>
        <v>End(21-30)</v>
      </c>
    </row>
    <row r="7592" spans="1:22">
      <c r="A7592">
        <v>485509095</v>
      </c>
      <c r="B7592" t="s">
        <v>7592</v>
      </c>
      <c r="C7592" s="1">
        <v>45183</v>
      </c>
      <c r="D7592" t="str">
        <f>TEXT(Hospital_Emergency_Room_Data[[#This Row],[Patient Admission Date]],"mmm")</f>
        <v>Sep</v>
      </c>
      <c r="E7592">
        <f>YEAR(Hospital_Emergency_Room_Data[[#This Row],[Patient Admission Date]])</f>
        <v>2023</v>
      </c>
      <c r="F7592" s="2">
        <v>0.36041666666666666</v>
      </c>
      <c r="G7592" s="8" t="str">
        <f>TEXT(Hospital_Emergency_Room_Data[[#This Row],[Patient Admission Date]],"dddd")</f>
        <v>Thursday</v>
      </c>
      <c r="H7592" t="s">
        <v>9208</v>
      </c>
      <c r="I7592">
        <v>54</v>
      </c>
      <c r="J7592" s="5" t="s">
        <v>9219</v>
      </c>
      <c r="K7592" t="s">
        <v>18</v>
      </c>
      <c r="L7592" t="s">
        <v>13</v>
      </c>
      <c r="M7592" t="s">
        <v>9210</v>
      </c>
      <c r="O7592">
        <v>33</v>
      </c>
      <c r="P7592" t="s">
        <v>9225</v>
      </c>
      <c r="Q7592">
        <v>14</v>
      </c>
      <c r="R7592">
        <v>8</v>
      </c>
      <c r="S7592" t="s">
        <v>9255</v>
      </c>
      <c r="T7592" t="s">
        <v>9265</v>
      </c>
      <c r="U7592" t="s">
        <v>9300</v>
      </c>
      <c r="V7592" t="str" cm="1">
        <f t="array" ref="V7592">_xlfn.IFS(Hospital_Emergency_Room_Data[[#This Row],[Day]]&lt;=10,"Start(1-10)",Hospital_Emergency_Room_Data[[#This Row],[Day]]&lt;=20,"Middle(11-20)",Hospital_Emergency_Room_Data[[#This Row],[Day]]&gt;20,"End(21-30)")</f>
        <v>Middle(11-20)</v>
      </c>
    </row>
    <row r="7593" spans="1:22">
      <c r="A7593">
        <v>749909165</v>
      </c>
      <c r="B7593" t="s">
        <v>7593</v>
      </c>
      <c r="C7593" s="1">
        <v>45503</v>
      </c>
      <c r="D7593" t="str">
        <f>TEXT(Hospital_Emergency_Room_Data[[#This Row],[Patient Admission Date]],"mmm")</f>
        <v>Jul</v>
      </c>
      <c r="E7593">
        <f>YEAR(Hospital_Emergency_Room_Data[[#This Row],[Patient Admission Date]])</f>
        <v>2024</v>
      </c>
      <c r="F7593" s="2">
        <v>0.11666666666666667</v>
      </c>
      <c r="G7593" s="8" t="str">
        <f>TEXT(Hospital_Emergency_Room_Data[[#This Row],[Patient Admission Date]],"dddd")</f>
        <v>Tuesday</v>
      </c>
      <c r="H7593" t="s">
        <v>9208</v>
      </c>
      <c r="I7593">
        <v>59</v>
      </c>
      <c r="J7593" s="5" t="s">
        <v>9219</v>
      </c>
      <c r="K7593" t="s">
        <v>18</v>
      </c>
      <c r="L7593" t="s">
        <v>13</v>
      </c>
      <c r="M7593" t="s">
        <v>9210</v>
      </c>
      <c r="O7593">
        <v>45</v>
      </c>
      <c r="P7593" t="s">
        <v>9225</v>
      </c>
      <c r="Q7593">
        <v>30</v>
      </c>
      <c r="R7593">
        <v>2</v>
      </c>
      <c r="S7593" t="s">
        <v>9258</v>
      </c>
      <c r="T7593" t="s">
        <v>9264</v>
      </c>
      <c r="U7593" t="s">
        <v>9300</v>
      </c>
      <c r="V7593" t="str" cm="1">
        <f t="array" ref="V7593">_xlfn.IFS(Hospital_Emergency_Room_Data[[#This Row],[Day]]&lt;=10,"Start(1-10)",Hospital_Emergency_Room_Data[[#This Row],[Day]]&lt;=20,"Middle(11-20)",Hospital_Emergency_Room_Data[[#This Row],[Day]]&gt;20,"End(21-30)")</f>
        <v>End(21-30)</v>
      </c>
    </row>
    <row r="7594" spans="1:22">
      <c r="A7594">
        <v>491646560</v>
      </c>
      <c r="B7594" t="s">
        <v>5172</v>
      </c>
      <c r="C7594" s="1">
        <v>45131</v>
      </c>
      <c r="D7594" t="str">
        <f>TEXT(Hospital_Emergency_Room_Data[[#This Row],[Patient Admission Date]],"mmm")</f>
        <v>Jul</v>
      </c>
      <c r="E7594">
        <f>YEAR(Hospital_Emergency_Room_Data[[#This Row],[Patient Admission Date]])</f>
        <v>2023</v>
      </c>
      <c r="F7594" s="2">
        <v>0.63680555555555551</v>
      </c>
      <c r="G7594" s="8" t="str">
        <f>TEXT(Hospital_Emergency_Room_Data[[#This Row],[Patient Admission Date]],"dddd")</f>
        <v>Monday</v>
      </c>
      <c r="H7594" t="s">
        <v>9208</v>
      </c>
      <c r="I7594">
        <v>32</v>
      </c>
      <c r="J7594" s="5" t="s">
        <v>9223</v>
      </c>
      <c r="K7594" t="s">
        <v>18</v>
      </c>
      <c r="L7594" t="s">
        <v>13</v>
      </c>
      <c r="M7594" t="s">
        <v>9210</v>
      </c>
      <c r="O7594">
        <v>48</v>
      </c>
      <c r="P7594" t="s">
        <v>9225</v>
      </c>
      <c r="Q7594">
        <v>24</v>
      </c>
      <c r="R7594">
        <v>15</v>
      </c>
      <c r="S7594" t="s">
        <v>9257</v>
      </c>
      <c r="T7594" t="s">
        <v>9264</v>
      </c>
      <c r="U7594" t="s">
        <v>9283</v>
      </c>
      <c r="V7594" t="str" cm="1">
        <f t="array" ref="V7594">_xlfn.IFS(Hospital_Emergency_Room_Data[[#This Row],[Day]]&lt;=10,"Start(1-10)",Hospital_Emergency_Room_Data[[#This Row],[Day]]&lt;=20,"Middle(11-20)",Hospital_Emergency_Room_Data[[#This Row],[Day]]&gt;20,"End(21-30)")</f>
        <v>End(21-30)</v>
      </c>
    </row>
    <row r="7595" spans="1:22">
      <c r="A7595">
        <v>119064805</v>
      </c>
      <c r="B7595" t="s">
        <v>7594</v>
      </c>
      <c r="C7595" s="1">
        <v>45337</v>
      </c>
      <c r="D7595" t="str">
        <f>TEXT(Hospital_Emergency_Room_Data[[#This Row],[Patient Admission Date]],"mmm")</f>
        <v>Feb</v>
      </c>
      <c r="E7595">
        <f>YEAR(Hospital_Emergency_Room_Data[[#This Row],[Patient Admission Date]])</f>
        <v>2024</v>
      </c>
      <c r="F7595" s="2">
        <v>0.37222222222222223</v>
      </c>
      <c r="G7595" s="8" t="str">
        <f>TEXT(Hospital_Emergency_Room_Data[[#This Row],[Patient Admission Date]],"dddd")</f>
        <v>Thursday</v>
      </c>
      <c r="H7595" t="s">
        <v>9208</v>
      </c>
      <c r="I7595">
        <v>75</v>
      </c>
      <c r="J7595" s="5" t="s">
        <v>9222</v>
      </c>
      <c r="K7595" t="s">
        <v>18</v>
      </c>
      <c r="L7595" t="s">
        <v>13</v>
      </c>
      <c r="M7595" t="s">
        <v>9210</v>
      </c>
      <c r="O7595">
        <v>10</v>
      </c>
      <c r="P7595" t="s">
        <v>9226</v>
      </c>
      <c r="Q7595">
        <v>15</v>
      </c>
      <c r="R7595">
        <v>8</v>
      </c>
      <c r="S7595" t="s">
        <v>9255</v>
      </c>
      <c r="T7595" t="s">
        <v>9262</v>
      </c>
      <c r="U7595" t="s">
        <v>9282</v>
      </c>
      <c r="V7595" t="str" cm="1">
        <f t="array" ref="V7595">_xlfn.IFS(Hospital_Emergency_Room_Data[[#This Row],[Day]]&lt;=10,"Start(1-10)",Hospital_Emergency_Room_Data[[#This Row],[Day]]&lt;=20,"Middle(11-20)",Hospital_Emergency_Room_Data[[#This Row],[Day]]&gt;20,"End(21-30)")</f>
        <v>Middle(11-20)</v>
      </c>
    </row>
    <row r="7596" spans="1:22">
      <c r="A7596">
        <v>832942573</v>
      </c>
      <c r="B7596" t="s">
        <v>7595</v>
      </c>
      <c r="C7596" s="1">
        <v>45448</v>
      </c>
      <c r="D7596" t="str">
        <f>TEXT(Hospital_Emergency_Room_Data[[#This Row],[Patient Admission Date]],"mmm")</f>
        <v>Jun</v>
      </c>
      <c r="E7596">
        <f>YEAR(Hospital_Emergency_Room_Data[[#This Row],[Patient Admission Date]])</f>
        <v>2024</v>
      </c>
      <c r="F7596" s="2">
        <v>0.97986111111111107</v>
      </c>
      <c r="G7596" s="8" t="str">
        <f>TEXT(Hospital_Emergency_Room_Data[[#This Row],[Patient Admission Date]],"dddd")</f>
        <v>Wednesday</v>
      </c>
      <c r="H7596" t="s">
        <v>9208</v>
      </c>
      <c r="I7596">
        <v>57</v>
      </c>
      <c r="J7596" s="5" t="s">
        <v>9219</v>
      </c>
      <c r="K7596" t="s">
        <v>18</v>
      </c>
      <c r="L7596" t="s">
        <v>13</v>
      </c>
      <c r="M7596" t="s">
        <v>9210</v>
      </c>
      <c r="O7596">
        <v>18</v>
      </c>
      <c r="P7596" t="s">
        <v>9226</v>
      </c>
      <c r="Q7596">
        <v>5</v>
      </c>
      <c r="R7596">
        <v>23</v>
      </c>
      <c r="S7596" t="s">
        <v>9256</v>
      </c>
      <c r="T7596" t="s">
        <v>9263</v>
      </c>
      <c r="U7596" t="s">
        <v>9282</v>
      </c>
      <c r="V7596" t="str" cm="1">
        <f t="array" ref="V7596">_xlfn.IFS(Hospital_Emergency_Room_Data[[#This Row],[Day]]&lt;=10,"Start(1-10)",Hospital_Emergency_Room_Data[[#This Row],[Day]]&lt;=20,"Middle(11-20)",Hospital_Emergency_Room_Data[[#This Row],[Day]]&gt;20,"End(21-30)")</f>
        <v>Start(1-10)</v>
      </c>
    </row>
    <row r="7597" spans="1:22">
      <c r="A7597">
        <v>575686070</v>
      </c>
      <c r="B7597" t="s">
        <v>7596</v>
      </c>
      <c r="C7597" s="1">
        <v>45149</v>
      </c>
      <c r="D7597" t="str">
        <f>TEXT(Hospital_Emergency_Room_Data[[#This Row],[Patient Admission Date]],"mmm")</f>
        <v>Aug</v>
      </c>
      <c r="E7597">
        <f>YEAR(Hospital_Emergency_Room_Data[[#This Row],[Patient Admission Date]])</f>
        <v>2023</v>
      </c>
      <c r="F7597" s="2">
        <v>0.91597222222222219</v>
      </c>
      <c r="G7597" s="8" t="str">
        <f>TEXT(Hospital_Emergency_Room_Data[[#This Row],[Patient Admission Date]],"dddd")</f>
        <v>Friday</v>
      </c>
      <c r="H7597" t="s">
        <v>9208</v>
      </c>
      <c r="I7597">
        <v>36</v>
      </c>
      <c r="J7597" s="5" t="s">
        <v>9223</v>
      </c>
      <c r="K7597" t="s">
        <v>18</v>
      </c>
      <c r="L7597" t="s">
        <v>13</v>
      </c>
      <c r="M7597" t="s">
        <v>9210</v>
      </c>
      <c r="O7597">
        <v>25</v>
      </c>
      <c r="P7597" t="s">
        <v>9226</v>
      </c>
      <c r="Q7597">
        <v>11</v>
      </c>
      <c r="R7597">
        <v>21</v>
      </c>
      <c r="S7597" t="s">
        <v>9256</v>
      </c>
      <c r="T7597" t="s">
        <v>9265</v>
      </c>
      <c r="U7597" t="s">
        <v>9282</v>
      </c>
      <c r="V7597" t="str" cm="1">
        <f t="array" ref="V7597">_xlfn.IFS(Hospital_Emergency_Room_Data[[#This Row],[Day]]&lt;=10,"Start(1-10)",Hospital_Emergency_Room_Data[[#This Row],[Day]]&lt;=20,"Middle(11-20)",Hospital_Emergency_Room_Data[[#This Row],[Day]]&gt;20,"End(21-30)")</f>
        <v>Middle(11-20)</v>
      </c>
    </row>
    <row r="7598" spans="1:22">
      <c r="A7598">
        <v>848826894</v>
      </c>
      <c r="B7598" t="s">
        <v>7597</v>
      </c>
      <c r="C7598" s="1">
        <v>45257</v>
      </c>
      <c r="D7598" t="str">
        <f>TEXT(Hospital_Emergency_Room_Data[[#This Row],[Patient Admission Date]],"mmm")</f>
        <v>Nov</v>
      </c>
      <c r="E7598">
        <f>YEAR(Hospital_Emergency_Room_Data[[#This Row],[Patient Admission Date]])</f>
        <v>2023</v>
      </c>
      <c r="F7598" s="2">
        <v>0.55486111111111114</v>
      </c>
      <c r="G7598" s="8" t="str">
        <f>TEXT(Hospital_Emergency_Room_Data[[#This Row],[Patient Admission Date]],"dddd")</f>
        <v>Monday</v>
      </c>
      <c r="H7598" t="s">
        <v>9208</v>
      </c>
      <c r="I7598">
        <v>9</v>
      </c>
      <c r="J7598" s="5" t="s">
        <v>9221</v>
      </c>
      <c r="K7598" t="s">
        <v>18</v>
      </c>
      <c r="L7598" t="s">
        <v>13</v>
      </c>
      <c r="M7598" t="s">
        <v>9210</v>
      </c>
      <c r="O7598">
        <v>26</v>
      </c>
      <c r="P7598" t="s">
        <v>9226</v>
      </c>
      <c r="Q7598">
        <v>27</v>
      </c>
      <c r="R7598">
        <v>13</v>
      </c>
      <c r="S7598" t="s">
        <v>9257</v>
      </c>
      <c r="T7598" t="s">
        <v>9264</v>
      </c>
      <c r="U7598" t="s">
        <v>9282</v>
      </c>
      <c r="V7598" t="str" cm="1">
        <f t="array" ref="V7598">_xlfn.IFS(Hospital_Emergency_Room_Data[[#This Row],[Day]]&lt;=10,"Start(1-10)",Hospital_Emergency_Room_Data[[#This Row],[Day]]&lt;=20,"Middle(11-20)",Hospital_Emergency_Room_Data[[#This Row],[Day]]&gt;20,"End(21-30)")</f>
        <v>End(21-30)</v>
      </c>
    </row>
    <row r="7599" spans="1:22">
      <c r="A7599">
        <v>763288161</v>
      </c>
      <c r="B7599" t="s">
        <v>7598</v>
      </c>
      <c r="C7599" s="1">
        <v>45272</v>
      </c>
      <c r="D7599" t="str">
        <f>TEXT(Hospital_Emergency_Room_Data[[#This Row],[Patient Admission Date]],"mmm")</f>
        <v>Dec</v>
      </c>
      <c r="E7599">
        <f>YEAR(Hospital_Emergency_Room_Data[[#This Row],[Patient Admission Date]])</f>
        <v>2023</v>
      </c>
      <c r="F7599" s="2">
        <v>0.92638888888888893</v>
      </c>
      <c r="G7599" s="8" t="str">
        <f>TEXT(Hospital_Emergency_Room_Data[[#This Row],[Patient Admission Date]],"dddd")</f>
        <v>Tuesday</v>
      </c>
      <c r="H7599" t="s">
        <v>9208</v>
      </c>
      <c r="I7599">
        <v>26</v>
      </c>
      <c r="J7599" s="5" t="s">
        <v>9220</v>
      </c>
      <c r="K7599" t="s">
        <v>18</v>
      </c>
      <c r="L7599" t="s">
        <v>13</v>
      </c>
      <c r="M7599" t="s">
        <v>9210</v>
      </c>
      <c r="O7599">
        <v>56</v>
      </c>
      <c r="P7599" t="s">
        <v>9225</v>
      </c>
      <c r="Q7599">
        <v>12</v>
      </c>
      <c r="R7599">
        <v>22</v>
      </c>
      <c r="S7599" t="s">
        <v>9256</v>
      </c>
      <c r="T7599" t="s">
        <v>9265</v>
      </c>
      <c r="U7599" t="s">
        <v>9283</v>
      </c>
      <c r="V7599" t="str" cm="1">
        <f t="array" ref="V7599">_xlfn.IFS(Hospital_Emergency_Room_Data[[#This Row],[Day]]&lt;=10,"Start(1-10)",Hospital_Emergency_Room_Data[[#This Row],[Day]]&lt;=20,"Middle(11-20)",Hospital_Emergency_Room_Data[[#This Row],[Day]]&gt;20,"End(21-30)")</f>
        <v>Middle(11-20)</v>
      </c>
    </row>
    <row r="7600" spans="1:22">
      <c r="A7600">
        <v>309393171</v>
      </c>
      <c r="B7600" t="s">
        <v>7599</v>
      </c>
      <c r="C7600" s="1">
        <v>45520</v>
      </c>
      <c r="D7600" t="str">
        <f>TEXT(Hospital_Emergency_Room_Data[[#This Row],[Patient Admission Date]],"mmm")</f>
        <v>Aug</v>
      </c>
      <c r="E7600">
        <f>YEAR(Hospital_Emergency_Room_Data[[#This Row],[Patient Admission Date]])</f>
        <v>2024</v>
      </c>
      <c r="F7600" s="2">
        <v>0.85902777777777772</v>
      </c>
      <c r="G7600" s="8" t="str">
        <f>TEXT(Hospital_Emergency_Room_Data[[#This Row],[Patient Admission Date]],"dddd")</f>
        <v>Friday</v>
      </c>
      <c r="H7600" t="s">
        <v>9208</v>
      </c>
      <c r="I7600">
        <v>54</v>
      </c>
      <c r="J7600" s="5" t="s">
        <v>9219</v>
      </c>
      <c r="K7600" t="s">
        <v>18</v>
      </c>
      <c r="L7600" t="s">
        <v>13</v>
      </c>
      <c r="M7600" t="s">
        <v>9210</v>
      </c>
      <c r="O7600">
        <v>13</v>
      </c>
      <c r="P7600" t="s">
        <v>9226</v>
      </c>
      <c r="Q7600">
        <v>16</v>
      </c>
      <c r="R7600">
        <v>20</v>
      </c>
      <c r="S7600" t="s">
        <v>9256</v>
      </c>
      <c r="T7600" t="s">
        <v>9262</v>
      </c>
      <c r="U7600" t="s">
        <v>9282</v>
      </c>
      <c r="V7600" t="str" cm="1">
        <f t="array" ref="V7600">_xlfn.IFS(Hospital_Emergency_Room_Data[[#This Row],[Day]]&lt;=10,"Start(1-10)",Hospital_Emergency_Room_Data[[#This Row],[Day]]&lt;=20,"Middle(11-20)",Hospital_Emergency_Room_Data[[#This Row],[Day]]&gt;20,"End(21-30)")</f>
        <v>Middle(11-20)</v>
      </c>
    </row>
    <row r="7601" spans="1:22">
      <c r="A7601">
        <v>858258911</v>
      </c>
      <c r="B7601" t="s">
        <v>7600</v>
      </c>
      <c r="C7601" s="1">
        <v>45235</v>
      </c>
      <c r="D7601" t="str">
        <f>TEXT(Hospital_Emergency_Room_Data[[#This Row],[Patient Admission Date]],"mmm")</f>
        <v>Nov</v>
      </c>
      <c r="E7601">
        <f>YEAR(Hospital_Emergency_Room_Data[[#This Row],[Patient Admission Date]])</f>
        <v>2023</v>
      </c>
      <c r="F7601" s="2">
        <v>0.59375</v>
      </c>
      <c r="G7601" s="8" t="str">
        <f>TEXT(Hospital_Emergency_Room_Data[[#This Row],[Patient Admission Date]],"dddd")</f>
        <v>Sunday</v>
      </c>
      <c r="H7601" t="s">
        <v>9208</v>
      </c>
      <c r="I7601">
        <v>50</v>
      </c>
      <c r="J7601" s="5" t="s">
        <v>9219</v>
      </c>
      <c r="K7601" t="s">
        <v>18</v>
      </c>
      <c r="L7601" t="s">
        <v>13</v>
      </c>
      <c r="M7601" t="s">
        <v>9210</v>
      </c>
      <c r="O7601">
        <v>19</v>
      </c>
      <c r="P7601" t="s">
        <v>9226</v>
      </c>
      <c r="Q7601">
        <v>5</v>
      </c>
      <c r="R7601">
        <v>14</v>
      </c>
      <c r="S7601" t="s">
        <v>9257</v>
      </c>
      <c r="T7601" t="s">
        <v>9263</v>
      </c>
      <c r="U7601" t="s">
        <v>9282</v>
      </c>
      <c r="V7601" t="str" cm="1">
        <f t="array" ref="V7601">_xlfn.IFS(Hospital_Emergency_Room_Data[[#This Row],[Day]]&lt;=10,"Start(1-10)",Hospital_Emergency_Room_Data[[#This Row],[Day]]&lt;=20,"Middle(11-20)",Hospital_Emergency_Room_Data[[#This Row],[Day]]&gt;20,"End(21-30)")</f>
        <v>Start(1-10)</v>
      </c>
    </row>
    <row r="7602" spans="1:22">
      <c r="A7602">
        <v>127839031</v>
      </c>
      <c r="B7602" t="s">
        <v>7601</v>
      </c>
      <c r="C7602" s="1">
        <v>45036</v>
      </c>
      <c r="D7602" t="str">
        <f>TEXT(Hospital_Emergency_Room_Data[[#This Row],[Patient Admission Date]],"mmm")</f>
        <v>Apr</v>
      </c>
      <c r="E7602">
        <f>YEAR(Hospital_Emergency_Room_Data[[#This Row],[Patient Admission Date]])</f>
        <v>2023</v>
      </c>
      <c r="F7602" s="2">
        <v>0.34861111111111109</v>
      </c>
      <c r="G7602" s="8" t="str">
        <f>TEXT(Hospital_Emergency_Room_Data[[#This Row],[Patient Admission Date]],"dddd")</f>
        <v>Thursday</v>
      </c>
      <c r="H7602" t="s">
        <v>9208</v>
      </c>
      <c r="I7602">
        <v>48</v>
      </c>
      <c r="J7602" s="5" t="s">
        <v>9219</v>
      </c>
      <c r="K7602" t="s">
        <v>18</v>
      </c>
      <c r="L7602" t="s">
        <v>13</v>
      </c>
      <c r="M7602" t="s">
        <v>9210</v>
      </c>
      <c r="O7602">
        <v>23</v>
      </c>
      <c r="P7602" t="s">
        <v>9226</v>
      </c>
      <c r="Q7602">
        <v>20</v>
      </c>
      <c r="R7602">
        <v>8</v>
      </c>
      <c r="S7602" t="s">
        <v>9255</v>
      </c>
      <c r="T7602" t="s">
        <v>9262</v>
      </c>
      <c r="U7602" t="s">
        <v>9282</v>
      </c>
      <c r="V7602" t="str" cm="1">
        <f t="array" ref="V7602">_xlfn.IFS(Hospital_Emergency_Room_Data[[#This Row],[Day]]&lt;=10,"Start(1-10)",Hospital_Emergency_Room_Data[[#This Row],[Day]]&lt;=20,"Middle(11-20)",Hospital_Emergency_Room_Data[[#This Row],[Day]]&gt;20,"End(21-30)")</f>
        <v>Middle(11-20)</v>
      </c>
    </row>
    <row r="7603" spans="1:22">
      <c r="A7603">
        <v>689283777</v>
      </c>
      <c r="B7603" t="s">
        <v>7602</v>
      </c>
      <c r="C7603" s="1">
        <v>45512</v>
      </c>
      <c r="D7603" t="str">
        <f>TEXT(Hospital_Emergency_Room_Data[[#This Row],[Patient Admission Date]],"mmm")</f>
        <v>Aug</v>
      </c>
      <c r="E7603">
        <f>YEAR(Hospital_Emergency_Room_Data[[#This Row],[Patient Admission Date]])</f>
        <v>2024</v>
      </c>
      <c r="F7603" s="2">
        <v>0.81388888888888888</v>
      </c>
      <c r="G7603" s="8" t="str">
        <f>TEXT(Hospital_Emergency_Room_Data[[#This Row],[Patient Admission Date]],"dddd")</f>
        <v>Thursday</v>
      </c>
      <c r="H7603" t="s">
        <v>9208</v>
      </c>
      <c r="I7603">
        <v>31</v>
      </c>
      <c r="J7603" s="5" t="s">
        <v>9223</v>
      </c>
      <c r="K7603" t="s">
        <v>18</v>
      </c>
      <c r="L7603" t="s">
        <v>13</v>
      </c>
      <c r="M7603" t="s">
        <v>9210</v>
      </c>
      <c r="O7603">
        <v>12</v>
      </c>
      <c r="P7603" t="s">
        <v>9226</v>
      </c>
      <c r="Q7603">
        <v>8</v>
      </c>
      <c r="R7603">
        <v>19</v>
      </c>
      <c r="S7603" t="s">
        <v>9256</v>
      </c>
      <c r="T7603" t="s">
        <v>9265</v>
      </c>
      <c r="U7603" t="s">
        <v>9282</v>
      </c>
      <c r="V7603" t="str" cm="1">
        <f t="array" ref="V7603">_xlfn.IFS(Hospital_Emergency_Room_Data[[#This Row],[Day]]&lt;=10,"Start(1-10)",Hospital_Emergency_Room_Data[[#This Row],[Day]]&lt;=20,"Middle(11-20)",Hospital_Emergency_Room_Data[[#This Row],[Day]]&gt;20,"End(21-30)")</f>
        <v>Start(1-10)</v>
      </c>
    </row>
    <row r="7604" spans="1:22">
      <c r="A7604">
        <v>376711232</v>
      </c>
      <c r="B7604" t="s">
        <v>7603</v>
      </c>
      <c r="C7604" s="1">
        <v>45412</v>
      </c>
      <c r="D7604" t="str">
        <f>TEXT(Hospital_Emergency_Room_Data[[#This Row],[Patient Admission Date]],"mmm")</f>
        <v>Apr</v>
      </c>
      <c r="E7604">
        <f>YEAR(Hospital_Emergency_Room_Data[[#This Row],[Patient Admission Date]])</f>
        <v>2024</v>
      </c>
      <c r="F7604" s="2">
        <v>0.60416666666666663</v>
      </c>
      <c r="G7604" s="8" t="str">
        <f>TEXT(Hospital_Emergency_Room_Data[[#This Row],[Patient Admission Date]],"dddd")</f>
        <v>Tuesday</v>
      </c>
      <c r="H7604" t="s">
        <v>9208</v>
      </c>
      <c r="I7604">
        <v>19</v>
      </c>
      <c r="J7604" s="5" t="s">
        <v>9220</v>
      </c>
      <c r="K7604" t="s">
        <v>18</v>
      </c>
      <c r="L7604" t="s">
        <v>13</v>
      </c>
      <c r="M7604" t="s">
        <v>9210</v>
      </c>
      <c r="O7604">
        <v>18</v>
      </c>
      <c r="P7604" t="s">
        <v>9226</v>
      </c>
      <c r="Q7604">
        <v>30</v>
      </c>
      <c r="R7604">
        <v>14</v>
      </c>
      <c r="S7604" t="s">
        <v>9257</v>
      </c>
      <c r="T7604" t="s">
        <v>9264</v>
      </c>
      <c r="U7604" t="s">
        <v>9282</v>
      </c>
      <c r="V7604" t="str" cm="1">
        <f t="array" ref="V7604">_xlfn.IFS(Hospital_Emergency_Room_Data[[#This Row],[Day]]&lt;=10,"Start(1-10)",Hospital_Emergency_Room_Data[[#This Row],[Day]]&lt;=20,"Middle(11-20)",Hospital_Emergency_Room_Data[[#This Row],[Day]]&gt;20,"End(21-30)")</f>
        <v>End(21-30)</v>
      </c>
    </row>
    <row r="7605" spans="1:22">
      <c r="A7605">
        <v>386983262</v>
      </c>
      <c r="B7605" t="s">
        <v>7604</v>
      </c>
      <c r="C7605" s="1">
        <v>45128</v>
      </c>
      <c r="D7605" t="str">
        <f>TEXT(Hospital_Emergency_Room_Data[[#This Row],[Patient Admission Date]],"mmm")</f>
        <v>Jul</v>
      </c>
      <c r="E7605">
        <f>YEAR(Hospital_Emergency_Room_Data[[#This Row],[Patient Admission Date]])</f>
        <v>2023</v>
      </c>
      <c r="F7605" s="2">
        <v>2.5000000000000001E-2</v>
      </c>
      <c r="G7605" s="8" t="str">
        <f>TEXT(Hospital_Emergency_Room_Data[[#This Row],[Patient Admission Date]],"dddd")</f>
        <v>Friday</v>
      </c>
      <c r="H7605" t="s">
        <v>9208</v>
      </c>
      <c r="I7605">
        <v>74</v>
      </c>
      <c r="J7605" s="5" t="s">
        <v>9222</v>
      </c>
      <c r="K7605" t="s">
        <v>18</v>
      </c>
      <c r="L7605" t="s">
        <v>13</v>
      </c>
      <c r="M7605" t="s">
        <v>9210</v>
      </c>
      <c r="O7605">
        <v>42</v>
      </c>
      <c r="P7605" t="s">
        <v>9225</v>
      </c>
      <c r="Q7605">
        <v>21</v>
      </c>
      <c r="R7605">
        <v>0</v>
      </c>
      <c r="S7605" t="s">
        <v>9258</v>
      </c>
      <c r="T7605" t="s">
        <v>9262</v>
      </c>
      <c r="U7605" t="s">
        <v>9300</v>
      </c>
      <c r="V7605" t="str" cm="1">
        <f t="array" ref="V7605">_xlfn.IFS(Hospital_Emergency_Room_Data[[#This Row],[Day]]&lt;=10,"Start(1-10)",Hospital_Emergency_Room_Data[[#This Row],[Day]]&lt;=20,"Middle(11-20)",Hospital_Emergency_Room_Data[[#This Row],[Day]]&gt;20,"End(21-30)")</f>
        <v>End(21-30)</v>
      </c>
    </row>
    <row r="7606" spans="1:22">
      <c r="A7606">
        <v>761667563</v>
      </c>
      <c r="B7606" t="s">
        <v>7605</v>
      </c>
      <c r="C7606" s="1">
        <v>45292</v>
      </c>
      <c r="D7606" t="str">
        <f>TEXT(Hospital_Emergency_Room_Data[[#This Row],[Patient Admission Date]],"mmm")</f>
        <v>Jan</v>
      </c>
      <c r="E7606">
        <f>YEAR(Hospital_Emergency_Room_Data[[#This Row],[Patient Admission Date]])</f>
        <v>2024</v>
      </c>
      <c r="F7606" s="2">
        <v>0.41875000000000001</v>
      </c>
      <c r="G7606" s="8" t="str">
        <f>TEXT(Hospital_Emergency_Room_Data[[#This Row],[Patient Admission Date]],"dddd")</f>
        <v>Monday</v>
      </c>
      <c r="H7606" t="s">
        <v>9208</v>
      </c>
      <c r="I7606">
        <v>6</v>
      </c>
      <c r="J7606" s="5" t="s">
        <v>9221</v>
      </c>
      <c r="K7606" t="s">
        <v>18</v>
      </c>
      <c r="L7606" t="s">
        <v>13</v>
      </c>
      <c r="M7606" t="s">
        <v>9210</v>
      </c>
      <c r="O7606">
        <v>52</v>
      </c>
      <c r="P7606" t="s">
        <v>9225</v>
      </c>
      <c r="Q7606">
        <v>1</v>
      </c>
      <c r="R7606">
        <v>10</v>
      </c>
      <c r="S7606" t="s">
        <v>9255</v>
      </c>
      <c r="T7606" t="s">
        <v>9263</v>
      </c>
      <c r="U7606" t="s">
        <v>9283</v>
      </c>
      <c r="V7606" t="str" cm="1">
        <f t="array" ref="V7606">_xlfn.IFS(Hospital_Emergency_Room_Data[[#This Row],[Day]]&lt;=10,"Start(1-10)",Hospital_Emergency_Room_Data[[#This Row],[Day]]&lt;=20,"Middle(11-20)",Hospital_Emergency_Room_Data[[#This Row],[Day]]&gt;20,"End(21-30)")</f>
        <v>Start(1-10)</v>
      </c>
    </row>
    <row r="7607" spans="1:22">
      <c r="A7607">
        <v>576821180</v>
      </c>
      <c r="B7607" t="s">
        <v>7606</v>
      </c>
      <c r="C7607" s="1">
        <v>45017</v>
      </c>
      <c r="D7607" t="str">
        <f>TEXT(Hospital_Emergency_Room_Data[[#This Row],[Patient Admission Date]],"mmm")</f>
        <v>Apr</v>
      </c>
      <c r="E7607">
        <f>YEAR(Hospital_Emergency_Room_Data[[#This Row],[Patient Admission Date]])</f>
        <v>2023</v>
      </c>
      <c r="F7607" s="2">
        <v>0.30277777777777776</v>
      </c>
      <c r="G7607" s="8" t="str">
        <f>TEXT(Hospital_Emergency_Room_Data[[#This Row],[Patient Admission Date]],"dddd")</f>
        <v>Saturday</v>
      </c>
      <c r="H7607" t="s">
        <v>9208</v>
      </c>
      <c r="I7607">
        <v>69</v>
      </c>
      <c r="J7607" s="5" t="s">
        <v>9217</v>
      </c>
      <c r="K7607" t="s">
        <v>18</v>
      </c>
      <c r="L7607" t="s">
        <v>13</v>
      </c>
      <c r="M7607" t="s">
        <v>9210</v>
      </c>
      <c r="O7607">
        <v>50</v>
      </c>
      <c r="P7607" t="s">
        <v>9225</v>
      </c>
      <c r="Q7607">
        <v>1</v>
      </c>
      <c r="R7607">
        <v>7</v>
      </c>
      <c r="S7607" t="s">
        <v>9255</v>
      </c>
      <c r="T7607" t="s">
        <v>9263</v>
      </c>
      <c r="U7607" t="s">
        <v>9283</v>
      </c>
      <c r="V7607" t="str" cm="1">
        <f t="array" ref="V7607">_xlfn.IFS(Hospital_Emergency_Room_Data[[#This Row],[Day]]&lt;=10,"Start(1-10)",Hospital_Emergency_Room_Data[[#This Row],[Day]]&lt;=20,"Middle(11-20)",Hospital_Emergency_Room_Data[[#This Row],[Day]]&gt;20,"End(21-30)")</f>
        <v>Start(1-10)</v>
      </c>
    </row>
    <row r="7608" spans="1:22">
      <c r="A7608">
        <v>451857804</v>
      </c>
      <c r="B7608" t="s">
        <v>7607</v>
      </c>
      <c r="C7608" s="1">
        <v>45531</v>
      </c>
      <c r="D7608" t="str">
        <f>TEXT(Hospital_Emergency_Room_Data[[#This Row],[Patient Admission Date]],"mmm")</f>
        <v>Aug</v>
      </c>
      <c r="E7608">
        <f>YEAR(Hospital_Emergency_Room_Data[[#This Row],[Patient Admission Date]])</f>
        <v>2024</v>
      </c>
      <c r="F7608" s="2">
        <v>0.37152777777777779</v>
      </c>
      <c r="G7608" s="8" t="str">
        <f>TEXT(Hospital_Emergency_Room_Data[[#This Row],[Patient Admission Date]],"dddd")</f>
        <v>Tuesday</v>
      </c>
      <c r="H7608" t="s">
        <v>9208</v>
      </c>
      <c r="I7608">
        <v>67</v>
      </c>
      <c r="J7608" s="5" t="s">
        <v>9217</v>
      </c>
      <c r="K7608" t="s">
        <v>18</v>
      </c>
      <c r="L7608" t="s">
        <v>13</v>
      </c>
      <c r="M7608" t="s">
        <v>9210</v>
      </c>
      <c r="O7608">
        <v>20</v>
      </c>
      <c r="P7608" t="s">
        <v>9226</v>
      </c>
      <c r="Q7608">
        <v>27</v>
      </c>
      <c r="R7608">
        <v>8</v>
      </c>
      <c r="S7608" t="s">
        <v>9255</v>
      </c>
      <c r="T7608" t="s">
        <v>9264</v>
      </c>
      <c r="U7608" t="s">
        <v>9282</v>
      </c>
      <c r="V7608" t="str" cm="1">
        <f t="array" ref="V7608">_xlfn.IFS(Hospital_Emergency_Room_Data[[#This Row],[Day]]&lt;=10,"Start(1-10)",Hospital_Emergency_Room_Data[[#This Row],[Day]]&lt;=20,"Middle(11-20)",Hospital_Emergency_Room_Data[[#This Row],[Day]]&gt;20,"End(21-30)")</f>
        <v>End(21-30)</v>
      </c>
    </row>
    <row r="7609" spans="1:22">
      <c r="A7609">
        <v>364067061</v>
      </c>
      <c r="B7609" t="s">
        <v>7608</v>
      </c>
      <c r="C7609" s="1">
        <v>45386</v>
      </c>
      <c r="D7609" t="str">
        <f>TEXT(Hospital_Emergency_Room_Data[[#This Row],[Patient Admission Date]],"mmm")</f>
        <v>Apr</v>
      </c>
      <c r="E7609">
        <f>YEAR(Hospital_Emergency_Room_Data[[#This Row],[Patient Admission Date]])</f>
        <v>2024</v>
      </c>
      <c r="F7609" s="2">
        <v>0.79305555555555551</v>
      </c>
      <c r="G7609" s="8" t="str">
        <f>TEXT(Hospital_Emergency_Room_Data[[#This Row],[Patient Admission Date]],"dddd")</f>
        <v>Thursday</v>
      </c>
      <c r="H7609" t="s">
        <v>9208</v>
      </c>
      <c r="I7609">
        <v>63</v>
      </c>
      <c r="J7609" s="5" t="s">
        <v>9217</v>
      </c>
      <c r="K7609" t="s">
        <v>18</v>
      </c>
      <c r="L7609" t="s">
        <v>13</v>
      </c>
      <c r="M7609" t="s">
        <v>9210</v>
      </c>
      <c r="O7609">
        <v>53</v>
      </c>
      <c r="P7609" t="s">
        <v>9225</v>
      </c>
      <c r="Q7609">
        <v>4</v>
      </c>
      <c r="R7609">
        <v>19</v>
      </c>
      <c r="S7609" t="s">
        <v>9256</v>
      </c>
      <c r="T7609" t="s">
        <v>9263</v>
      </c>
      <c r="U7609" t="s">
        <v>9283</v>
      </c>
      <c r="V7609" t="str" cm="1">
        <f t="array" ref="V7609">_xlfn.IFS(Hospital_Emergency_Room_Data[[#This Row],[Day]]&lt;=10,"Start(1-10)",Hospital_Emergency_Room_Data[[#This Row],[Day]]&lt;=20,"Middle(11-20)",Hospital_Emergency_Room_Data[[#This Row],[Day]]&gt;20,"End(21-30)")</f>
        <v>Start(1-10)</v>
      </c>
    </row>
    <row r="7610" spans="1:22">
      <c r="A7610">
        <v>873824124</v>
      </c>
      <c r="B7610" t="s">
        <v>7609</v>
      </c>
      <c r="C7610" s="1">
        <v>45341</v>
      </c>
      <c r="D7610" t="str">
        <f>TEXT(Hospital_Emergency_Room_Data[[#This Row],[Patient Admission Date]],"mmm")</f>
        <v>Feb</v>
      </c>
      <c r="E7610">
        <f>YEAR(Hospital_Emergency_Room_Data[[#This Row],[Patient Admission Date]])</f>
        <v>2024</v>
      </c>
      <c r="F7610" s="2">
        <v>2.5694444444444443E-2</v>
      </c>
      <c r="G7610" s="8" t="str">
        <f>TEXT(Hospital_Emergency_Room_Data[[#This Row],[Patient Admission Date]],"dddd")</f>
        <v>Monday</v>
      </c>
      <c r="H7610" t="s">
        <v>9208</v>
      </c>
      <c r="I7610">
        <v>38</v>
      </c>
      <c r="J7610" s="5" t="s">
        <v>9223</v>
      </c>
      <c r="K7610" t="s">
        <v>18</v>
      </c>
      <c r="L7610" t="s">
        <v>13</v>
      </c>
      <c r="M7610" t="s">
        <v>9210</v>
      </c>
      <c r="O7610">
        <v>38</v>
      </c>
      <c r="P7610" t="s">
        <v>9225</v>
      </c>
      <c r="Q7610">
        <v>19</v>
      </c>
      <c r="R7610">
        <v>0</v>
      </c>
      <c r="S7610" t="s">
        <v>9258</v>
      </c>
      <c r="T7610" t="s">
        <v>9262</v>
      </c>
      <c r="U7610" t="s">
        <v>9300</v>
      </c>
      <c r="V7610" t="str" cm="1">
        <f t="array" ref="V7610">_xlfn.IFS(Hospital_Emergency_Room_Data[[#This Row],[Day]]&lt;=10,"Start(1-10)",Hospital_Emergency_Room_Data[[#This Row],[Day]]&lt;=20,"Middle(11-20)",Hospital_Emergency_Room_Data[[#This Row],[Day]]&gt;20,"End(21-30)")</f>
        <v>Middle(11-20)</v>
      </c>
    </row>
    <row r="7611" spans="1:22">
      <c r="A7611">
        <v>191433101</v>
      </c>
      <c r="B7611" t="s">
        <v>7610</v>
      </c>
      <c r="C7611" s="1">
        <v>45179</v>
      </c>
      <c r="D7611" t="str">
        <f>TEXT(Hospital_Emergency_Room_Data[[#This Row],[Patient Admission Date]],"mmm")</f>
        <v>Sep</v>
      </c>
      <c r="E7611">
        <f>YEAR(Hospital_Emergency_Room_Data[[#This Row],[Patient Admission Date]])</f>
        <v>2023</v>
      </c>
      <c r="F7611" s="2">
        <v>9.166666666666666E-2</v>
      </c>
      <c r="G7611" s="8" t="str">
        <f>TEXT(Hospital_Emergency_Room_Data[[#This Row],[Patient Admission Date]],"dddd")</f>
        <v>Sunday</v>
      </c>
      <c r="H7611" t="s">
        <v>9208</v>
      </c>
      <c r="I7611">
        <v>10</v>
      </c>
      <c r="J7611" s="5" t="s">
        <v>9221</v>
      </c>
      <c r="K7611" t="s">
        <v>18</v>
      </c>
      <c r="L7611" t="s">
        <v>13</v>
      </c>
      <c r="M7611" t="s">
        <v>9210</v>
      </c>
      <c r="N7611">
        <v>0</v>
      </c>
      <c r="O7611">
        <v>16</v>
      </c>
      <c r="P7611" t="s">
        <v>9226</v>
      </c>
      <c r="Q7611">
        <v>10</v>
      </c>
      <c r="R7611">
        <v>2</v>
      </c>
      <c r="S7611" t="s">
        <v>9258</v>
      </c>
      <c r="T7611" t="s">
        <v>9265</v>
      </c>
      <c r="U7611" t="s">
        <v>9282</v>
      </c>
      <c r="V7611" t="str" cm="1">
        <f t="array" ref="V7611">_xlfn.IFS(Hospital_Emergency_Room_Data[[#This Row],[Day]]&lt;=10,"Start(1-10)",Hospital_Emergency_Room_Data[[#This Row],[Day]]&lt;=20,"Middle(11-20)",Hospital_Emergency_Room_Data[[#This Row],[Day]]&gt;20,"End(21-30)")</f>
        <v>Start(1-10)</v>
      </c>
    </row>
    <row r="7612" spans="1:22">
      <c r="A7612">
        <v>278896924</v>
      </c>
      <c r="B7612" t="s">
        <v>7611</v>
      </c>
      <c r="C7612" s="1">
        <v>45595</v>
      </c>
      <c r="D7612" t="str">
        <f>TEXT(Hospital_Emergency_Room_Data[[#This Row],[Patient Admission Date]],"mmm")</f>
        <v>Oct</v>
      </c>
      <c r="E7612">
        <f>YEAR(Hospital_Emergency_Room_Data[[#This Row],[Patient Admission Date]])</f>
        <v>2024</v>
      </c>
      <c r="F7612" s="2">
        <v>3.2638888888888891E-2</v>
      </c>
      <c r="G7612" s="8" t="str">
        <f>TEXT(Hospital_Emergency_Room_Data[[#This Row],[Patient Admission Date]],"dddd")</f>
        <v>Wednesday</v>
      </c>
      <c r="H7612" t="s">
        <v>9208</v>
      </c>
      <c r="I7612">
        <v>29</v>
      </c>
      <c r="J7612" s="5" t="s">
        <v>9220</v>
      </c>
      <c r="K7612" t="s">
        <v>18</v>
      </c>
      <c r="L7612" t="s">
        <v>13</v>
      </c>
      <c r="M7612" t="s">
        <v>9210</v>
      </c>
      <c r="N7612">
        <v>2</v>
      </c>
      <c r="O7612">
        <v>18</v>
      </c>
      <c r="P7612" t="s">
        <v>9226</v>
      </c>
      <c r="Q7612">
        <v>30</v>
      </c>
      <c r="R7612">
        <v>0</v>
      </c>
      <c r="S7612" t="s">
        <v>9258</v>
      </c>
      <c r="T7612" t="s">
        <v>9264</v>
      </c>
      <c r="U7612" t="s">
        <v>9282</v>
      </c>
      <c r="V7612" t="str" cm="1">
        <f t="array" ref="V7612">_xlfn.IFS(Hospital_Emergency_Room_Data[[#This Row],[Day]]&lt;=10,"Start(1-10)",Hospital_Emergency_Room_Data[[#This Row],[Day]]&lt;=20,"Middle(11-20)",Hospital_Emergency_Room_Data[[#This Row],[Day]]&gt;20,"End(21-30)")</f>
        <v>End(21-30)</v>
      </c>
    </row>
    <row r="7613" spans="1:22">
      <c r="A7613">
        <v>868241141</v>
      </c>
      <c r="B7613" t="s">
        <v>7612</v>
      </c>
      <c r="C7613" s="1">
        <v>45172</v>
      </c>
      <c r="D7613" t="str">
        <f>TEXT(Hospital_Emergency_Room_Data[[#This Row],[Patient Admission Date]],"mmm")</f>
        <v>Sep</v>
      </c>
      <c r="E7613">
        <f>YEAR(Hospital_Emergency_Room_Data[[#This Row],[Patient Admission Date]])</f>
        <v>2023</v>
      </c>
      <c r="F7613" s="2">
        <v>0.18611111111111112</v>
      </c>
      <c r="G7613" s="8" t="str">
        <f>TEXT(Hospital_Emergency_Room_Data[[#This Row],[Patient Admission Date]],"dddd")</f>
        <v>Sunday</v>
      </c>
      <c r="H7613" t="s">
        <v>9208</v>
      </c>
      <c r="I7613">
        <v>21</v>
      </c>
      <c r="J7613" s="5" t="s">
        <v>9220</v>
      </c>
      <c r="K7613" t="s">
        <v>18</v>
      </c>
      <c r="L7613" t="s">
        <v>13</v>
      </c>
      <c r="M7613" t="s">
        <v>9210</v>
      </c>
      <c r="N7613">
        <v>4</v>
      </c>
      <c r="O7613">
        <v>17</v>
      </c>
      <c r="P7613" t="s">
        <v>9226</v>
      </c>
      <c r="Q7613">
        <v>3</v>
      </c>
      <c r="R7613">
        <v>4</v>
      </c>
      <c r="S7613" t="s">
        <v>9258</v>
      </c>
      <c r="T7613" t="s">
        <v>9263</v>
      </c>
      <c r="U7613" t="s">
        <v>9282</v>
      </c>
      <c r="V7613" t="str" cm="1">
        <f t="array" ref="V7613">_xlfn.IFS(Hospital_Emergency_Room_Data[[#This Row],[Day]]&lt;=10,"Start(1-10)",Hospital_Emergency_Room_Data[[#This Row],[Day]]&lt;=20,"Middle(11-20)",Hospital_Emergency_Room_Data[[#This Row],[Day]]&gt;20,"End(21-30)")</f>
        <v>Start(1-10)</v>
      </c>
    </row>
    <row r="7614" spans="1:22">
      <c r="A7614">
        <v>261259152</v>
      </c>
      <c r="B7614" t="s">
        <v>7613</v>
      </c>
      <c r="C7614" s="1">
        <v>45045</v>
      </c>
      <c r="D7614" t="str">
        <f>TEXT(Hospital_Emergency_Room_Data[[#This Row],[Patient Admission Date]],"mmm")</f>
        <v>Apr</v>
      </c>
      <c r="E7614">
        <f>YEAR(Hospital_Emergency_Room_Data[[#This Row],[Patient Admission Date]])</f>
        <v>2023</v>
      </c>
      <c r="F7614" s="2">
        <v>1.0416666666666666E-2</v>
      </c>
      <c r="G7614" s="8" t="str">
        <f>TEXT(Hospital_Emergency_Room_Data[[#This Row],[Patient Admission Date]],"dddd")</f>
        <v>Saturday</v>
      </c>
      <c r="H7614" t="s">
        <v>9208</v>
      </c>
      <c r="I7614">
        <v>30</v>
      </c>
      <c r="J7614" s="5" t="s">
        <v>9223</v>
      </c>
      <c r="K7614" t="s">
        <v>18</v>
      </c>
      <c r="L7614" t="s">
        <v>13</v>
      </c>
      <c r="M7614" t="s">
        <v>9210</v>
      </c>
      <c r="N7614">
        <v>6</v>
      </c>
      <c r="O7614">
        <v>46</v>
      </c>
      <c r="P7614" t="s">
        <v>9225</v>
      </c>
      <c r="Q7614">
        <v>29</v>
      </c>
      <c r="R7614">
        <v>0</v>
      </c>
      <c r="S7614" t="s">
        <v>9258</v>
      </c>
      <c r="T7614" t="s">
        <v>9264</v>
      </c>
      <c r="U7614" t="s">
        <v>9283</v>
      </c>
      <c r="V7614" t="str" cm="1">
        <f t="array" ref="V7614">_xlfn.IFS(Hospital_Emergency_Room_Data[[#This Row],[Day]]&lt;=10,"Start(1-10)",Hospital_Emergency_Room_Data[[#This Row],[Day]]&lt;=20,"Middle(11-20)",Hospital_Emergency_Room_Data[[#This Row],[Day]]&gt;20,"End(21-30)")</f>
        <v>End(21-30)</v>
      </c>
    </row>
    <row r="7615" spans="1:22">
      <c r="A7615">
        <v>284321089</v>
      </c>
      <c r="B7615" t="s">
        <v>7614</v>
      </c>
      <c r="C7615" s="1">
        <v>45353</v>
      </c>
      <c r="D7615" t="str">
        <f>TEXT(Hospital_Emergency_Room_Data[[#This Row],[Patient Admission Date]],"mmm")</f>
        <v>Mar</v>
      </c>
      <c r="E7615">
        <f>YEAR(Hospital_Emergency_Room_Data[[#This Row],[Patient Admission Date]])</f>
        <v>2024</v>
      </c>
      <c r="F7615" s="2">
        <v>0.62430555555555556</v>
      </c>
      <c r="G7615" s="8" t="str">
        <f>TEXT(Hospital_Emergency_Room_Data[[#This Row],[Patient Admission Date]],"dddd")</f>
        <v>Saturday</v>
      </c>
      <c r="H7615" t="s">
        <v>9208</v>
      </c>
      <c r="I7615">
        <v>4</v>
      </c>
      <c r="J7615" s="5" t="s">
        <v>9218</v>
      </c>
      <c r="K7615" t="s">
        <v>18</v>
      </c>
      <c r="L7615" t="s">
        <v>13</v>
      </c>
      <c r="M7615" t="s">
        <v>9210</v>
      </c>
      <c r="N7615">
        <v>7</v>
      </c>
      <c r="O7615">
        <v>13</v>
      </c>
      <c r="P7615" t="s">
        <v>9226</v>
      </c>
      <c r="Q7615">
        <v>2</v>
      </c>
      <c r="R7615">
        <v>14</v>
      </c>
      <c r="S7615" t="s">
        <v>9257</v>
      </c>
      <c r="T7615" t="s">
        <v>9263</v>
      </c>
      <c r="U7615" t="s">
        <v>9282</v>
      </c>
      <c r="V7615" t="str" cm="1">
        <f t="array" ref="V7615">_xlfn.IFS(Hospital_Emergency_Room_Data[[#This Row],[Day]]&lt;=10,"Start(1-10)",Hospital_Emergency_Room_Data[[#This Row],[Day]]&lt;=20,"Middle(11-20)",Hospital_Emergency_Room_Data[[#This Row],[Day]]&gt;20,"End(21-30)")</f>
        <v>Start(1-10)</v>
      </c>
    </row>
    <row r="7616" spans="1:22">
      <c r="A7616">
        <v>325892126</v>
      </c>
      <c r="B7616" t="s">
        <v>7615</v>
      </c>
      <c r="C7616" s="1">
        <v>45418</v>
      </c>
      <c r="D7616" t="str">
        <f>TEXT(Hospital_Emergency_Room_Data[[#This Row],[Patient Admission Date]],"mmm")</f>
        <v>May</v>
      </c>
      <c r="E7616">
        <f>YEAR(Hospital_Emergency_Room_Data[[#This Row],[Patient Admission Date]])</f>
        <v>2024</v>
      </c>
      <c r="F7616" s="2">
        <v>0.27638888888888891</v>
      </c>
      <c r="G7616" s="8" t="str">
        <f>TEXT(Hospital_Emergency_Room_Data[[#This Row],[Patient Admission Date]],"dddd")</f>
        <v>Monday</v>
      </c>
      <c r="H7616" t="s">
        <v>9208</v>
      </c>
      <c r="I7616">
        <v>1</v>
      </c>
      <c r="J7616" s="5" t="s">
        <v>9218</v>
      </c>
      <c r="K7616" t="s">
        <v>18</v>
      </c>
      <c r="L7616" t="s">
        <v>13</v>
      </c>
      <c r="M7616" t="s">
        <v>9210</v>
      </c>
      <c r="N7616">
        <v>7</v>
      </c>
      <c r="O7616">
        <v>21</v>
      </c>
      <c r="P7616" t="s">
        <v>9226</v>
      </c>
      <c r="Q7616">
        <v>6</v>
      </c>
      <c r="R7616">
        <v>6</v>
      </c>
      <c r="S7616" t="s">
        <v>9255</v>
      </c>
      <c r="T7616" t="s">
        <v>9263</v>
      </c>
      <c r="U7616" t="s">
        <v>9282</v>
      </c>
      <c r="V7616" t="str" cm="1">
        <f t="array" ref="V7616">_xlfn.IFS(Hospital_Emergency_Room_Data[[#This Row],[Day]]&lt;=10,"Start(1-10)",Hospital_Emergency_Room_Data[[#This Row],[Day]]&lt;=20,"Middle(11-20)",Hospital_Emergency_Room_Data[[#This Row],[Day]]&gt;20,"End(21-30)")</f>
        <v>Start(1-10)</v>
      </c>
    </row>
    <row r="7617" spans="1:22">
      <c r="A7617">
        <v>840598475</v>
      </c>
      <c r="B7617" t="s">
        <v>7616</v>
      </c>
      <c r="C7617" s="1">
        <v>45027</v>
      </c>
      <c r="D7617" t="str">
        <f>TEXT(Hospital_Emergency_Room_Data[[#This Row],[Patient Admission Date]],"mmm")</f>
        <v>Apr</v>
      </c>
      <c r="E7617">
        <f>YEAR(Hospital_Emergency_Room_Data[[#This Row],[Patient Admission Date]])</f>
        <v>2023</v>
      </c>
      <c r="F7617" s="2">
        <v>0.15347222222222223</v>
      </c>
      <c r="G7617" s="8" t="str">
        <f>TEXT(Hospital_Emergency_Room_Data[[#This Row],[Patient Admission Date]],"dddd")</f>
        <v>Tuesday</v>
      </c>
      <c r="H7617" t="s">
        <v>9208</v>
      </c>
      <c r="I7617">
        <v>61</v>
      </c>
      <c r="J7617" s="5" t="s">
        <v>9217</v>
      </c>
      <c r="K7617" t="s">
        <v>18</v>
      </c>
      <c r="L7617" t="s">
        <v>13</v>
      </c>
      <c r="M7617" t="s">
        <v>9210</v>
      </c>
      <c r="N7617">
        <v>8</v>
      </c>
      <c r="O7617">
        <v>50</v>
      </c>
      <c r="P7617" t="s">
        <v>9225</v>
      </c>
      <c r="Q7617">
        <v>11</v>
      </c>
      <c r="R7617">
        <v>3</v>
      </c>
      <c r="S7617" t="s">
        <v>9258</v>
      </c>
      <c r="T7617" t="s">
        <v>9265</v>
      </c>
      <c r="U7617" t="s">
        <v>9283</v>
      </c>
      <c r="V7617" t="str" cm="1">
        <f t="array" ref="V7617">_xlfn.IFS(Hospital_Emergency_Room_Data[[#This Row],[Day]]&lt;=10,"Start(1-10)",Hospital_Emergency_Room_Data[[#This Row],[Day]]&lt;=20,"Middle(11-20)",Hospital_Emergency_Room_Data[[#This Row],[Day]]&gt;20,"End(21-30)")</f>
        <v>Middle(11-20)</v>
      </c>
    </row>
    <row r="7618" spans="1:22">
      <c r="A7618">
        <v>578766120</v>
      </c>
      <c r="B7618" t="s">
        <v>7617</v>
      </c>
      <c r="C7618" s="1">
        <v>45051</v>
      </c>
      <c r="D7618" t="str">
        <f>TEXT(Hospital_Emergency_Room_Data[[#This Row],[Patient Admission Date]],"mmm")</f>
        <v>May</v>
      </c>
      <c r="E7618">
        <f>YEAR(Hospital_Emergency_Room_Data[[#This Row],[Patient Admission Date]])</f>
        <v>2023</v>
      </c>
      <c r="F7618" s="2">
        <v>0.23055555555555557</v>
      </c>
      <c r="G7618" s="8" t="str">
        <f>TEXT(Hospital_Emergency_Room_Data[[#This Row],[Patient Admission Date]],"dddd")</f>
        <v>Friday</v>
      </c>
      <c r="H7618" t="s">
        <v>9208</v>
      </c>
      <c r="I7618">
        <v>51</v>
      </c>
      <c r="J7618" s="5" t="s">
        <v>9219</v>
      </c>
      <c r="K7618" t="s">
        <v>18</v>
      </c>
      <c r="L7618" t="s">
        <v>13</v>
      </c>
      <c r="M7618" t="s">
        <v>9210</v>
      </c>
      <c r="N7618">
        <v>9</v>
      </c>
      <c r="O7618">
        <v>48</v>
      </c>
      <c r="P7618" t="s">
        <v>9225</v>
      </c>
      <c r="Q7618">
        <v>5</v>
      </c>
      <c r="R7618">
        <v>5</v>
      </c>
      <c r="S7618" t="s">
        <v>9258</v>
      </c>
      <c r="T7618" t="s">
        <v>9263</v>
      </c>
      <c r="U7618" t="s">
        <v>9283</v>
      </c>
      <c r="V7618" t="str" cm="1">
        <f t="array" ref="V7618">_xlfn.IFS(Hospital_Emergency_Room_Data[[#This Row],[Day]]&lt;=10,"Start(1-10)",Hospital_Emergency_Room_Data[[#This Row],[Day]]&lt;=20,"Middle(11-20)",Hospital_Emergency_Room_Data[[#This Row],[Day]]&gt;20,"End(21-30)")</f>
        <v>Start(1-10)</v>
      </c>
    </row>
    <row r="7619" spans="1:22">
      <c r="A7619">
        <v>357991739</v>
      </c>
      <c r="B7619" t="s">
        <v>7618</v>
      </c>
      <c r="C7619" s="1">
        <v>45096</v>
      </c>
      <c r="D7619" t="str">
        <f>TEXT(Hospital_Emergency_Room_Data[[#This Row],[Patient Admission Date]],"mmm")</f>
        <v>Jun</v>
      </c>
      <c r="E7619">
        <f>YEAR(Hospital_Emergency_Room_Data[[#This Row],[Patient Admission Date]])</f>
        <v>2023</v>
      </c>
      <c r="F7619" s="2">
        <v>0.58680555555555558</v>
      </c>
      <c r="G7619" s="8" t="str">
        <f>TEXT(Hospital_Emergency_Room_Data[[#This Row],[Patient Admission Date]],"dddd")</f>
        <v>Monday</v>
      </c>
      <c r="H7619" t="s">
        <v>9208</v>
      </c>
      <c r="I7619">
        <v>2</v>
      </c>
      <c r="J7619" s="5" t="s">
        <v>9218</v>
      </c>
      <c r="K7619" t="s">
        <v>18</v>
      </c>
      <c r="L7619" t="s">
        <v>13</v>
      </c>
      <c r="M7619" t="s">
        <v>9210</v>
      </c>
      <c r="N7619">
        <v>9</v>
      </c>
      <c r="O7619">
        <v>22</v>
      </c>
      <c r="P7619" t="s">
        <v>9226</v>
      </c>
      <c r="Q7619">
        <v>19</v>
      </c>
      <c r="R7619">
        <v>14</v>
      </c>
      <c r="S7619" t="s">
        <v>9257</v>
      </c>
      <c r="T7619" t="s">
        <v>9262</v>
      </c>
      <c r="U7619" t="s">
        <v>9282</v>
      </c>
      <c r="V7619" t="str" cm="1">
        <f t="array" ref="V7619">_xlfn.IFS(Hospital_Emergency_Room_Data[[#This Row],[Day]]&lt;=10,"Start(1-10)",Hospital_Emergency_Room_Data[[#This Row],[Day]]&lt;=20,"Middle(11-20)",Hospital_Emergency_Room_Data[[#This Row],[Day]]&gt;20,"End(21-30)")</f>
        <v>Middle(11-20)</v>
      </c>
    </row>
    <row r="7620" spans="1:22">
      <c r="A7620">
        <v>677850125</v>
      </c>
      <c r="B7620" t="s">
        <v>7619</v>
      </c>
      <c r="C7620" s="1">
        <v>45232</v>
      </c>
      <c r="D7620" t="str">
        <f>TEXT(Hospital_Emergency_Room_Data[[#This Row],[Patient Admission Date]],"mmm")</f>
        <v>Nov</v>
      </c>
      <c r="E7620">
        <f>YEAR(Hospital_Emergency_Room_Data[[#This Row],[Patient Admission Date]])</f>
        <v>2023</v>
      </c>
      <c r="F7620" s="2">
        <v>1.8055555555555554E-2</v>
      </c>
      <c r="G7620" s="8" t="str">
        <f>TEXT(Hospital_Emergency_Room_Data[[#This Row],[Patient Admission Date]],"dddd")</f>
        <v>Thursday</v>
      </c>
      <c r="H7620" t="s">
        <v>9208</v>
      </c>
      <c r="I7620">
        <v>29</v>
      </c>
      <c r="J7620" s="5" t="s">
        <v>9220</v>
      </c>
      <c r="K7620" t="s">
        <v>18</v>
      </c>
      <c r="L7620" t="s">
        <v>13</v>
      </c>
      <c r="M7620" t="s">
        <v>9210</v>
      </c>
      <c r="N7620">
        <v>9</v>
      </c>
      <c r="O7620">
        <v>18</v>
      </c>
      <c r="P7620" t="s">
        <v>9226</v>
      </c>
      <c r="Q7620">
        <v>2</v>
      </c>
      <c r="R7620">
        <v>0</v>
      </c>
      <c r="S7620" t="s">
        <v>9258</v>
      </c>
      <c r="T7620" t="s">
        <v>9263</v>
      </c>
      <c r="U7620" t="s">
        <v>9282</v>
      </c>
      <c r="V7620" t="str" cm="1">
        <f t="array" ref="V7620">_xlfn.IFS(Hospital_Emergency_Room_Data[[#This Row],[Day]]&lt;=10,"Start(1-10)",Hospital_Emergency_Room_Data[[#This Row],[Day]]&lt;=20,"Middle(11-20)",Hospital_Emergency_Room_Data[[#This Row],[Day]]&gt;20,"End(21-30)")</f>
        <v>Start(1-10)</v>
      </c>
    </row>
    <row r="7621" spans="1:22">
      <c r="A7621">
        <v>217338777</v>
      </c>
      <c r="B7621" t="s">
        <v>7620</v>
      </c>
      <c r="C7621" s="1">
        <v>45161</v>
      </c>
      <c r="D7621" t="str">
        <f>TEXT(Hospital_Emergency_Room_Data[[#This Row],[Patient Admission Date]],"mmm")</f>
        <v>Aug</v>
      </c>
      <c r="E7621">
        <f>YEAR(Hospital_Emergency_Room_Data[[#This Row],[Patient Admission Date]])</f>
        <v>2023</v>
      </c>
      <c r="F7621" s="2">
        <v>0.81388888888888888</v>
      </c>
      <c r="G7621" s="8" t="str">
        <f>TEXT(Hospital_Emergency_Room_Data[[#This Row],[Patient Admission Date]],"dddd")</f>
        <v>Wednesday</v>
      </c>
      <c r="H7621" t="s">
        <v>9208</v>
      </c>
      <c r="I7621">
        <v>48</v>
      </c>
      <c r="J7621" s="5" t="s">
        <v>9219</v>
      </c>
      <c r="K7621" t="s">
        <v>18</v>
      </c>
      <c r="L7621" t="s">
        <v>13</v>
      </c>
      <c r="M7621" t="s">
        <v>9210</v>
      </c>
      <c r="N7621">
        <v>10</v>
      </c>
      <c r="O7621">
        <v>13</v>
      </c>
      <c r="P7621" t="s">
        <v>9226</v>
      </c>
      <c r="Q7621">
        <v>23</v>
      </c>
      <c r="R7621">
        <v>19</v>
      </c>
      <c r="S7621" t="s">
        <v>9256</v>
      </c>
      <c r="T7621" t="s">
        <v>9264</v>
      </c>
      <c r="U7621" t="s">
        <v>9282</v>
      </c>
      <c r="V7621" t="str" cm="1">
        <f t="array" ref="V7621">_xlfn.IFS(Hospital_Emergency_Room_Data[[#This Row],[Day]]&lt;=10,"Start(1-10)",Hospital_Emergency_Room_Data[[#This Row],[Day]]&lt;=20,"Middle(11-20)",Hospital_Emergency_Room_Data[[#This Row],[Day]]&gt;20,"End(21-30)")</f>
        <v>End(21-30)</v>
      </c>
    </row>
    <row r="7622" spans="1:22">
      <c r="A7622">
        <v>265903593</v>
      </c>
      <c r="B7622" t="s">
        <v>7621</v>
      </c>
      <c r="C7622" s="1">
        <v>45032</v>
      </c>
      <c r="D7622" t="str">
        <f>TEXT(Hospital_Emergency_Room_Data[[#This Row],[Patient Admission Date]],"mmm")</f>
        <v>Apr</v>
      </c>
      <c r="E7622">
        <f>YEAR(Hospital_Emergency_Room_Data[[#This Row],[Patient Admission Date]])</f>
        <v>2023</v>
      </c>
      <c r="F7622" s="2">
        <v>0.90138888888888891</v>
      </c>
      <c r="G7622" s="8" t="str">
        <f>TEXT(Hospital_Emergency_Room_Data[[#This Row],[Patient Admission Date]],"dddd")</f>
        <v>Sunday</v>
      </c>
      <c r="H7622" t="s">
        <v>9208</v>
      </c>
      <c r="I7622">
        <v>40</v>
      </c>
      <c r="J7622" s="5" t="s">
        <v>9223</v>
      </c>
      <c r="K7622" t="s">
        <v>18</v>
      </c>
      <c r="L7622" t="s">
        <v>13</v>
      </c>
      <c r="M7622" t="s">
        <v>9210</v>
      </c>
      <c r="N7622">
        <v>10</v>
      </c>
      <c r="O7622">
        <v>44</v>
      </c>
      <c r="P7622" t="s">
        <v>9225</v>
      </c>
      <c r="Q7622">
        <v>16</v>
      </c>
      <c r="R7622">
        <v>21</v>
      </c>
      <c r="S7622" t="s">
        <v>9256</v>
      </c>
      <c r="T7622" t="s">
        <v>9262</v>
      </c>
      <c r="U7622" t="s">
        <v>9300</v>
      </c>
      <c r="V7622" t="str" cm="1">
        <f t="array" ref="V7622">_xlfn.IFS(Hospital_Emergency_Room_Data[[#This Row],[Day]]&lt;=10,"Start(1-10)",Hospital_Emergency_Room_Data[[#This Row],[Day]]&lt;=20,"Middle(11-20)",Hospital_Emergency_Room_Data[[#This Row],[Day]]&gt;20,"End(21-30)")</f>
        <v>Middle(11-20)</v>
      </c>
    </row>
    <row r="7623" spans="1:22">
      <c r="A7623">
        <v>274771614</v>
      </c>
      <c r="B7623" t="s">
        <v>7622</v>
      </c>
      <c r="C7623" s="1">
        <v>45436</v>
      </c>
      <c r="D7623" t="str">
        <f>TEXT(Hospital_Emergency_Room_Data[[#This Row],[Patient Admission Date]],"mmm")</f>
        <v>May</v>
      </c>
      <c r="E7623">
        <f>YEAR(Hospital_Emergency_Room_Data[[#This Row],[Patient Admission Date]])</f>
        <v>2024</v>
      </c>
      <c r="F7623" s="2">
        <v>3.2638888888888891E-2</v>
      </c>
      <c r="G7623" s="8" t="str">
        <f>TEXT(Hospital_Emergency_Room_Data[[#This Row],[Patient Admission Date]],"dddd")</f>
        <v>Friday</v>
      </c>
      <c r="H7623" t="s">
        <v>9208</v>
      </c>
      <c r="I7623">
        <v>24</v>
      </c>
      <c r="J7623" s="5" t="s">
        <v>9220</v>
      </c>
      <c r="K7623" t="s">
        <v>18</v>
      </c>
      <c r="L7623" t="s">
        <v>50</v>
      </c>
      <c r="M7623" t="s">
        <v>9210</v>
      </c>
      <c r="O7623">
        <v>39</v>
      </c>
      <c r="P7623" t="s">
        <v>9225</v>
      </c>
      <c r="Q7623">
        <v>24</v>
      </c>
      <c r="R7623">
        <v>0</v>
      </c>
      <c r="S7623" t="s">
        <v>9258</v>
      </c>
      <c r="T7623" t="s">
        <v>9264</v>
      </c>
      <c r="U7623" t="s">
        <v>9300</v>
      </c>
      <c r="V7623" t="str" cm="1">
        <f t="array" ref="V7623">_xlfn.IFS(Hospital_Emergency_Room_Data[[#This Row],[Day]]&lt;=10,"Start(1-10)",Hospital_Emergency_Room_Data[[#This Row],[Day]]&lt;=20,"Middle(11-20)",Hospital_Emergency_Room_Data[[#This Row],[Day]]&gt;20,"End(21-30)")</f>
        <v>End(21-30)</v>
      </c>
    </row>
    <row r="7624" spans="1:22">
      <c r="A7624">
        <v>259627456</v>
      </c>
      <c r="B7624" t="s">
        <v>7623</v>
      </c>
      <c r="C7624" s="1">
        <v>45313</v>
      </c>
      <c r="D7624" t="str">
        <f>TEXT(Hospital_Emergency_Room_Data[[#This Row],[Patient Admission Date]],"mmm")</f>
        <v>Jan</v>
      </c>
      <c r="E7624">
        <f>YEAR(Hospital_Emergency_Room_Data[[#This Row],[Patient Admission Date]])</f>
        <v>2024</v>
      </c>
      <c r="F7624" s="2">
        <v>0.95625000000000004</v>
      </c>
      <c r="G7624" s="8" t="str">
        <f>TEXT(Hospital_Emergency_Room_Data[[#This Row],[Patient Admission Date]],"dddd")</f>
        <v>Monday</v>
      </c>
      <c r="H7624" t="s">
        <v>9208</v>
      </c>
      <c r="I7624">
        <v>30</v>
      </c>
      <c r="J7624" s="5" t="s">
        <v>9223</v>
      </c>
      <c r="K7624" t="s">
        <v>18</v>
      </c>
      <c r="L7624" t="s">
        <v>50</v>
      </c>
      <c r="M7624" t="s">
        <v>9210</v>
      </c>
      <c r="O7624">
        <v>51</v>
      </c>
      <c r="P7624" t="s">
        <v>9225</v>
      </c>
      <c r="Q7624">
        <v>22</v>
      </c>
      <c r="R7624">
        <v>22</v>
      </c>
      <c r="S7624" t="s">
        <v>9256</v>
      </c>
      <c r="T7624" t="s">
        <v>9264</v>
      </c>
      <c r="U7624" t="s">
        <v>9283</v>
      </c>
      <c r="V7624" t="str" cm="1">
        <f t="array" ref="V7624">_xlfn.IFS(Hospital_Emergency_Room_Data[[#This Row],[Day]]&lt;=10,"Start(1-10)",Hospital_Emergency_Room_Data[[#This Row],[Day]]&lt;=20,"Middle(11-20)",Hospital_Emergency_Room_Data[[#This Row],[Day]]&gt;20,"End(21-30)")</f>
        <v>End(21-30)</v>
      </c>
    </row>
    <row r="7625" spans="1:22">
      <c r="A7625">
        <v>272264065</v>
      </c>
      <c r="B7625" t="s">
        <v>7624</v>
      </c>
      <c r="C7625" s="1">
        <v>45179</v>
      </c>
      <c r="D7625" t="str">
        <f>TEXT(Hospital_Emergency_Room_Data[[#This Row],[Patient Admission Date]],"mmm")</f>
        <v>Sep</v>
      </c>
      <c r="E7625">
        <f>YEAR(Hospital_Emergency_Room_Data[[#This Row],[Patient Admission Date]])</f>
        <v>2023</v>
      </c>
      <c r="F7625" s="2">
        <v>0.87847222222222221</v>
      </c>
      <c r="G7625" s="8" t="str">
        <f>TEXT(Hospital_Emergency_Room_Data[[#This Row],[Patient Admission Date]],"dddd")</f>
        <v>Sunday</v>
      </c>
      <c r="H7625" t="s">
        <v>9208</v>
      </c>
      <c r="I7625">
        <v>3</v>
      </c>
      <c r="J7625" s="5" t="s">
        <v>9218</v>
      </c>
      <c r="K7625" t="s">
        <v>18</v>
      </c>
      <c r="L7625" t="s">
        <v>50</v>
      </c>
      <c r="M7625" t="s">
        <v>9210</v>
      </c>
      <c r="O7625">
        <v>13</v>
      </c>
      <c r="P7625" t="s">
        <v>9226</v>
      </c>
      <c r="Q7625">
        <v>10</v>
      </c>
      <c r="R7625">
        <v>21</v>
      </c>
      <c r="S7625" t="s">
        <v>9256</v>
      </c>
      <c r="T7625" t="s">
        <v>9265</v>
      </c>
      <c r="U7625" t="s">
        <v>9282</v>
      </c>
      <c r="V7625" t="str" cm="1">
        <f t="array" ref="V7625">_xlfn.IFS(Hospital_Emergency_Room_Data[[#This Row],[Day]]&lt;=10,"Start(1-10)",Hospital_Emergency_Room_Data[[#This Row],[Day]]&lt;=20,"Middle(11-20)",Hospital_Emergency_Room_Data[[#This Row],[Day]]&gt;20,"End(21-30)")</f>
        <v>Start(1-10)</v>
      </c>
    </row>
    <row r="7626" spans="1:22">
      <c r="A7626">
        <v>442160232</v>
      </c>
      <c r="B7626" t="s">
        <v>7625</v>
      </c>
      <c r="C7626" s="1">
        <v>45172</v>
      </c>
      <c r="D7626" t="str">
        <f>TEXT(Hospital_Emergency_Room_Data[[#This Row],[Patient Admission Date]],"mmm")</f>
        <v>Sep</v>
      </c>
      <c r="E7626">
        <f>YEAR(Hospital_Emergency_Room_Data[[#This Row],[Patient Admission Date]])</f>
        <v>2023</v>
      </c>
      <c r="F7626" s="2">
        <v>0.97083333333333333</v>
      </c>
      <c r="G7626" s="8" t="str">
        <f>TEXT(Hospital_Emergency_Room_Data[[#This Row],[Patient Admission Date]],"dddd")</f>
        <v>Sunday</v>
      </c>
      <c r="H7626" t="s">
        <v>9208</v>
      </c>
      <c r="I7626">
        <v>1</v>
      </c>
      <c r="J7626" s="5" t="s">
        <v>9218</v>
      </c>
      <c r="K7626" t="s">
        <v>18</v>
      </c>
      <c r="L7626" t="s">
        <v>50</v>
      </c>
      <c r="M7626" t="s">
        <v>9210</v>
      </c>
      <c r="O7626">
        <v>30</v>
      </c>
      <c r="P7626" t="s">
        <v>9225</v>
      </c>
      <c r="Q7626">
        <v>3</v>
      </c>
      <c r="R7626">
        <v>23</v>
      </c>
      <c r="S7626" t="s">
        <v>9256</v>
      </c>
      <c r="T7626" t="s">
        <v>9263</v>
      </c>
      <c r="U7626" t="s">
        <v>9282</v>
      </c>
      <c r="V7626" t="str" cm="1">
        <f t="array" ref="V7626">_xlfn.IFS(Hospital_Emergency_Room_Data[[#This Row],[Day]]&lt;=10,"Start(1-10)",Hospital_Emergency_Room_Data[[#This Row],[Day]]&lt;=20,"Middle(11-20)",Hospital_Emergency_Room_Data[[#This Row],[Day]]&gt;20,"End(21-30)")</f>
        <v>Start(1-10)</v>
      </c>
    </row>
    <row r="7627" spans="1:22">
      <c r="A7627">
        <v>410249561</v>
      </c>
      <c r="B7627" t="s">
        <v>7626</v>
      </c>
      <c r="C7627" s="1">
        <v>45210</v>
      </c>
      <c r="D7627" t="str">
        <f>TEXT(Hospital_Emergency_Room_Data[[#This Row],[Patient Admission Date]],"mmm")</f>
        <v>Oct</v>
      </c>
      <c r="E7627">
        <f>YEAR(Hospital_Emergency_Room_Data[[#This Row],[Patient Admission Date]])</f>
        <v>2023</v>
      </c>
      <c r="F7627" s="2">
        <v>0.48819444444444443</v>
      </c>
      <c r="G7627" s="8" t="str">
        <f>TEXT(Hospital_Emergency_Room_Data[[#This Row],[Patient Admission Date]],"dddd")</f>
        <v>Wednesday</v>
      </c>
      <c r="H7627" t="s">
        <v>9208</v>
      </c>
      <c r="I7627">
        <v>53</v>
      </c>
      <c r="J7627" s="5" t="s">
        <v>9219</v>
      </c>
      <c r="K7627" t="s">
        <v>18</v>
      </c>
      <c r="L7627" t="s">
        <v>9281</v>
      </c>
      <c r="M7627" t="s">
        <v>9210</v>
      </c>
      <c r="O7627">
        <v>26</v>
      </c>
      <c r="P7627" t="s">
        <v>9226</v>
      </c>
      <c r="Q7627">
        <v>11</v>
      </c>
      <c r="R7627">
        <v>11</v>
      </c>
      <c r="S7627" t="s">
        <v>9255</v>
      </c>
      <c r="T7627" t="s">
        <v>9265</v>
      </c>
      <c r="U7627" t="s">
        <v>9282</v>
      </c>
      <c r="V7627" t="str" cm="1">
        <f t="array" ref="V7627">_xlfn.IFS(Hospital_Emergency_Room_Data[[#This Row],[Day]]&lt;=10,"Start(1-10)",Hospital_Emergency_Room_Data[[#This Row],[Day]]&lt;=20,"Middle(11-20)",Hospital_Emergency_Room_Data[[#This Row],[Day]]&gt;20,"End(21-30)")</f>
        <v>Middle(11-20)</v>
      </c>
    </row>
    <row r="7628" spans="1:22">
      <c r="A7628">
        <v>403342322</v>
      </c>
      <c r="B7628" t="s">
        <v>7627</v>
      </c>
      <c r="C7628" s="1">
        <v>45199</v>
      </c>
      <c r="D7628" t="str">
        <f>TEXT(Hospital_Emergency_Room_Data[[#This Row],[Patient Admission Date]],"mmm")</f>
        <v>Sep</v>
      </c>
      <c r="E7628">
        <f>YEAR(Hospital_Emergency_Room_Data[[#This Row],[Patient Admission Date]])</f>
        <v>2023</v>
      </c>
      <c r="F7628" s="2">
        <v>0.93541666666666667</v>
      </c>
      <c r="G7628" s="8" t="str">
        <f>TEXT(Hospital_Emergency_Room_Data[[#This Row],[Patient Admission Date]],"dddd")</f>
        <v>Saturday</v>
      </c>
      <c r="H7628" t="s">
        <v>9208</v>
      </c>
      <c r="I7628">
        <v>79</v>
      </c>
      <c r="J7628" s="5" t="s">
        <v>9222</v>
      </c>
      <c r="K7628" t="s">
        <v>18</v>
      </c>
      <c r="L7628" t="s">
        <v>9281</v>
      </c>
      <c r="M7628" t="s">
        <v>9210</v>
      </c>
      <c r="O7628">
        <v>33</v>
      </c>
      <c r="P7628" t="s">
        <v>9225</v>
      </c>
      <c r="Q7628">
        <v>30</v>
      </c>
      <c r="R7628">
        <v>22</v>
      </c>
      <c r="S7628" t="s">
        <v>9256</v>
      </c>
      <c r="T7628" t="s">
        <v>9264</v>
      </c>
      <c r="U7628" t="s">
        <v>9300</v>
      </c>
      <c r="V7628" t="str" cm="1">
        <f t="array" ref="V7628">_xlfn.IFS(Hospital_Emergency_Room_Data[[#This Row],[Day]]&lt;=10,"Start(1-10)",Hospital_Emergency_Room_Data[[#This Row],[Day]]&lt;=20,"Middle(11-20)",Hospital_Emergency_Room_Data[[#This Row],[Day]]&gt;20,"End(21-30)")</f>
        <v>End(21-30)</v>
      </c>
    </row>
    <row r="7629" spans="1:22">
      <c r="A7629">
        <v>139813548</v>
      </c>
      <c r="B7629" t="s">
        <v>7628</v>
      </c>
      <c r="C7629" s="1">
        <v>45208</v>
      </c>
      <c r="D7629" t="str">
        <f>TEXT(Hospital_Emergency_Room_Data[[#This Row],[Patient Admission Date]],"mmm")</f>
        <v>Oct</v>
      </c>
      <c r="E7629">
        <f>YEAR(Hospital_Emergency_Room_Data[[#This Row],[Patient Admission Date]])</f>
        <v>2023</v>
      </c>
      <c r="F7629" s="2">
        <v>0.46250000000000002</v>
      </c>
      <c r="G7629" s="8" t="str">
        <f>TEXT(Hospital_Emergency_Room_Data[[#This Row],[Patient Admission Date]],"dddd")</f>
        <v>Monday</v>
      </c>
      <c r="H7629" t="s">
        <v>9208</v>
      </c>
      <c r="I7629">
        <v>37</v>
      </c>
      <c r="J7629" s="5" t="s">
        <v>9223</v>
      </c>
      <c r="K7629" t="s">
        <v>18</v>
      </c>
      <c r="L7629" t="s">
        <v>9281</v>
      </c>
      <c r="M7629" t="s">
        <v>9210</v>
      </c>
      <c r="O7629">
        <v>53</v>
      </c>
      <c r="P7629" t="s">
        <v>9225</v>
      </c>
      <c r="Q7629">
        <v>9</v>
      </c>
      <c r="R7629">
        <v>11</v>
      </c>
      <c r="S7629" t="s">
        <v>9255</v>
      </c>
      <c r="T7629" t="s">
        <v>9265</v>
      </c>
      <c r="U7629" t="s">
        <v>9283</v>
      </c>
      <c r="V7629" t="str" cm="1">
        <f t="array" ref="V7629">_xlfn.IFS(Hospital_Emergency_Room_Data[[#This Row],[Day]]&lt;=10,"Start(1-10)",Hospital_Emergency_Room_Data[[#This Row],[Day]]&lt;=20,"Middle(11-20)",Hospital_Emergency_Room_Data[[#This Row],[Day]]&gt;20,"End(21-30)")</f>
        <v>Start(1-10)</v>
      </c>
    </row>
    <row r="7630" spans="1:22">
      <c r="A7630">
        <v>118920340</v>
      </c>
      <c r="B7630" t="s">
        <v>7629</v>
      </c>
      <c r="C7630" s="1">
        <v>45494</v>
      </c>
      <c r="D7630" t="str">
        <f>TEXT(Hospital_Emergency_Room_Data[[#This Row],[Patient Admission Date]],"mmm")</f>
        <v>Jul</v>
      </c>
      <c r="E7630">
        <f>YEAR(Hospital_Emergency_Room_Data[[#This Row],[Patient Admission Date]])</f>
        <v>2024</v>
      </c>
      <c r="F7630" s="2">
        <v>0.14097222222222222</v>
      </c>
      <c r="G7630" s="8" t="str">
        <f>TEXT(Hospital_Emergency_Room_Data[[#This Row],[Patient Admission Date]],"dddd")</f>
        <v>Sunday</v>
      </c>
      <c r="H7630" t="s">
        <v>9208</v>
      </c>
      <c r="I7630">
        <v>46</v>
      </c>
      <c r="J7630" s="5" t="s">
        <v>9219</v>
      </c>
      <c r="K7630" t="s">
        <v>18</v>
      </c>
      <c r="L7630" t="s">
        <v>9281</v>
      </c>
      <c r="M7630" t="s">
        <v>9210</v>
      </c>
      <c r="O7630">
        <v>55</v>
      </c>
      <c r="P7630" t="s">
        <v>9225</v>
      </c>
      <c r="Q7630">
        <v>21</v>
      </c>
      <c r="R7630">
        <v>3</v>
      </c>
      <c r="S7630" t="s">
        <v>9258</v>
      </c>
      <c r="T7630" t="s">
        <v>9262</v>
      </c>
      <c r="U7630" t="s">
        <v>9283</v>
      </c>
      <c r="V7630" t="str" cm="1">
        <f t="array" ref="V7630">_xlfn.IFS(Hospital_Emergency_Room_Data[[#This Row],[Day]]&lt;=10,"Start(1-10)",Hospital_Emergency_Room_Data[[#This Row],[Day]]&lt;=20,"Middle(11-20)",Hospital_Emergency_Room_Data[[#This Row],[Day]]&gt;20,"End(21-30)")</f>
        <v>End(21-30)</v>
      </c>
    </row>
    <row r="7631" spans="1:22">
      <c r="A7631">
        <v>897166821</v>
      </c>
      <c r="B7631" t="s">
        <v>7630</v>
      </c>
      <c r="C7631" s="1">
        <v>45383</v>
      </c>
      <c r="D7631" t="str">
        <f>TEXT(Hospital_Emergency_Room_Data[[#This Row],[Patient Admission Date]],"mmm")</f>
        <v>Apr</v>
      </c>
      <c r="E7631">
        <f>YEAR(Hospital_Emergency_Room_Data[[#This Row],[Patient Admission Date]])</f>
        <v>2024</v>
      </c>
      <c r="F7631" s="2">
        <v>0.88680555555555551</v>
      </c>
      <c r="G7631" s="8" t="str">
        <f>TEXT(Hospital_Emergency_Room_Data[[#This Row],[Patient Admission Date]],"dddd")</f>
        <v>Monday</v>
      </c>
      <c r="H7631" t="s">
        <v>9208</v>
      </c>
      <c r="I7631">
        <v>47</v>
      </c>
      <c r="J7631" s="5" t="s">
        <v>9219</v>
      </c>
      <c r="K7631" t="s">
        <v>18</v>
      </c>
      <c r="L7631" t="s">
        <v>9281</v>
      </c>
      <c r="M7631" t="s">
        <v>9210</v>
      </c>
      <c r="O7631">
        <v>55</v>
      </c>
      <c r="P7631" t="s">
        <v>9225</v>
      </c>
      <c r="Q7631">
        <v>1</v>
      </c>
      <c r="R7631">
        <v>21</v>
      </c>
      <c r="S7631" t="s">
        <v>9256</v>
      </c>
      <c r="T7631" t="s">
        <v>9263</v>
      </c>
      <c r="U7631" t="s">
        <v>9283</v>
      </c>
      <c r="V7631" t="str" cm="1">
        <f t="array" ref="V7631">_xlfn.IFS(Hospital_Emergency_Room_Data[[#This Row],[Day]]&lt;=10,"Start(1-10)",Hospital_Emergency_Room_Data[[#This Row],[Day]]&lt;=20,"Middle(11-20)",Hospital_Emergency_Room_Data[[#This Row],[Day]]&gt;20,"End(21-30)")</f>
        <v>Start(1-10)</v>
      </c>
    </row>
    <row r="7632" spans="1:22">
      <c r="A7632">
        <v>813719872</v>
      </c>
      <c r="B7632" t="s">
        <v>7631</v>
      </c>
      <c r="C7632" s="1">
        <v>45085</v>
      </c>
      <c r="D7632" t="str">
        <f>TEXT(Hospital_Emergency_Room_Data[[#This Row],[Patient Admission Date]],"mmm")</f>
        <v>Jun</v>
      </c>
      <c r="E7632">
        <f>YEAR(Hospital_Emergency_Room_Data[[#This Row],[Patient Admission Date]])</f>
        <v>2023</v>
      </c>
      <c r="F7632" s="2">
        <v>0.52361111111111114</v>
      </c>
      <c r="G7632" s="8" t="str">
        <f>TEXT(Hospital_Emergency_Room_Data[[#This Row],[Patient Admission Date]],"dddd")</f>
        <v>Thursday</v>
      </c>
      <c r="H7632" t="s">
        <v>9208</v>
      </c>
      <c r="I7632">
        <v>69</v>
      </c>
      <c r="J7632" s="5" t="s">
        <v>9217</v>
      </c>
      <c r="K7632" t="s">
        <v>18</v>
      </c>
      <c r="L7632" t="s">
        <v>9281</v>
      </c>
      <c r="M7632" t="s">
        <v>9210</v>
      </c>
      <c r="O7632">
        <v>57</v>
      </c>
      <c r="P7632" t="s">
        <v>9225</v>
      </c>
      <c r="Q7632">
        <v>8</v>
      </c>
      <c r="R7632">
        <v>12</v>
      </c>
      <c r="S7632" t="s">
        <v>9257</v>
      </c>
      <c r="T7632" t="s">
        <v>9265</v>
      </c>
      <c r="U7632" t="s">
        <v>9283</v>
      </c>
      <c r="V7632" t="str" cm="1">
        <f t="array" ref="V7632">_xlfn.IFS(Hospital_Emergency_Room_Data[[#This Row],[Day]]&lt;=10,"Start(1-10)",Hospital_Emergency_Room_Data[[#This Row],[Day]]&lt;=20,"Middle(11-20)",Hospital_Emergency_Room_Data[[#This Row],[Day]]&gt;20,"End(21-30)")</f>
        <v>Start(1-10)</v>
      </c>
    </row>
    <row r="7633" spans="1:22">
      <c r="A7633">
        <v>788707078</v>
      </c>
      <c r="B7633" t="s">
        <v>7632</v>
      </c>
      <c r="C7633" s="1">
        <v>45506</v>
      </c>
      <c r="D7633" t="str">
        <f>TEXT(Hospital_Emergency_Room_Data[[#This Row],[Patient Admission Date]],"mmm")</f>
        <v>Aug</v>
      </c>
      <c r="E7633">
        <f>YEAR(Hospital_Emergency_Room_Data[[#This Row],[Patient Admission Date]])</f>
        <v>2024</v>
      </c>
      <c r="F7633" s="2">
        <v>0.43888888888888888</v>
      </c>
      <c r="G7633" s="8" t="str">
        <f>TEXT(Hospital_Emergency_Room_Data[[#This Row],[Patient Admission Date]],"dddd")</f>
        <v>Friday</v>
      </c>
      <c r="H7633" t="s">
        <v>9208</v>
      </c>
      <c r="I7633">
        <v>7</v>
      </c>
      <c r="J7633" s="5" t="s">
        <v>9221</v>
      </c>
      <c r="K7633" t="s">
        <v>18</v>
      </c>
      <c r="L7633" t="s">
        <v>9281</v>
      </c>
      <c r="M7633" t="s">
        <v>9210</v>
      </c>
      <c r="O7633">
        <v>60</v>
      </c>
      <c r="P7633" t="s">
        <v>9225</v>
      </c>
      <c r="Q7633">
        <v>2</v>
      </c>
      <c r="R7633">
        <v>10</v>
      </c>
      <c r="S7633" t="s">
        <v>9255</v>
      </c>
      <c r="T7633" t="s">
        <v>9263</v>
      </c>
      <c r="U7633" t="s">
        <v>9283</v>
      </c>
      <c r="V7633" t="str" cm="1">
        <f t="array" ref="V7633">_xlfn.IFS(Hospital_Emergency_Room_Data[[#This Row],[Day]]&lt;=10,"Start(1-10)",Hospital_Emergency_Room_Data[[#This Row],[Day]]&lt;=20,"Middle(11-20)",Hospital_Emergency_Room_Data[[#This Row],[Day]]&gt;20,"End(21-30)")</f>
        <v>Start(1-10)</v>
      </c>
    </row>
    <row r="7634" spans="1:22">
      <c r="A7634">
        <v>581092517</v>
      </c>
      <c r="B7634" t="s">
        <v>7633</v>
      </c>
      <c r="C7634" s="1">
        <v>45059</v>
      </c>
      <c r="D7634" t="str">
        <f>TEXT(Hospital_Emergency_Room_Data[[#This Row],[Patient Admission Date]],"mmm")</f>
        <v>May</v>
      </c>
      <c r="E7634">
        <f>YEAR(Hospital_Emergency_Room_Data[[#This Row],[Patient Admission Date]])</f>
        <v>2023</v>
      </c>
      <c r="F7634" s="2">
        <v>0.6430555555555556</v>
      </c>
      <c r="G7634" s="8" t="str">
        <f>TEXT(Hospital_Emergency_Room_Data[[#This Row],[Patient Admission Date]],"dddd")</f>
        <v>Saturday</v>
      </c>
      <c r="H7634" t="s">
        <v>9208</v>
      </c>
      <c r="I7634">
        <v>27</v>
      </c>
      <c r="J7634" s="5" t="s">
        <v>9220</v>
      </c>
      <c r="K7634" t="s">
        <v>18</v>
      </c>
      <c r="L7634" t="s">
        <v>9281</v>
      </c>
      <c r="M7634" t="s">
        <v>9210</v>
      </c>
      <c r="O7634">
        <v>55</v>
      </c>
      <c r="P7634" t="s">
        <v>9225</v>
      </c>
      <c r="Q7634">
        <v>13</v>
      </c>
      <c r="R7634">
        <v>15</v>
      </c>
      <c r="S7634" t="s">
        <v>9257</v>
      </c>
      <c r="T7634" t="s">
        <v>9265</v>
      </c>
      <c r="U7634" t="s">
        <v>9283</v>
      </c>
      <c r="V7634" t="str" cm="1">
        <f t="array" ref="V7634">_xlfn.IFS(Hospital_Emergency_Room_Data[[#This Row],[Day]]&lt;=10,"Start(1-10)",Hospital_Emergency_Room_Data[[#This Row],[Day]]&lt;=20,"Middle(11-20)",Hospital_Emergency_Room_Data[[#This Row],[Day]]&gt;20,"End(21-30)")</f>
        <v>Middle(11-20)</v>
      </c>
    </row>
    <row r="7635" spans="1:22">
      <c r="A7635">
        <v>476120189</v>
      </c>
      <c r="B7635" t="s">
        <v>7634</v>
      </c>
      <c r="C7635" s="1">
        <v>45501</v>
      </c>
      <c r="D7635" t="str">
        <f>TEXT(Hospital_Emergency_Room_Data[[#This Row],[Patient Admission Date]],"mmm")</f>
        <v>Jul</v>
      </c>
      <c r="E7635">
        <f>YEAR(Hospital_Emergency_Room_Data[[#This Row],[Patient Admission Date]])</f>
        <v>2024</v>
      </c>
      <c r="F7635" s="2">
        <v>4.3055555555555555E-2</v>
      </c>
      <c r="G7635" s="8" t="str">
        <f>TEXT(Hospital_Emergency_Room_Data[[#This Row],[Patient Admission Date]],"dddd")</f>
        <v>Sunday</v>
      </c>
      <c r="H7635" t="s">
        <v>9208</v>
      </c>
      <c r="I7635">
        <v>31</v>
      </c>
      <c r="J7635" s="5" t="s">
        <v>9223</v>
      </c>
      <c r="K7635" t="s">
        <v>18</v>
      </c>
      <c r="L7635" t="s">
        <v>9281</v>
      </c>
      <c r="M7635" t="s">
        <v>9210</v>
      </c>
      <c r="O7635">
        <v>28</v>
      </c>
      <c r="P7635" t="s">
        <v>9226</v>
      </c>
      <c r="Q7635">
        <v>28</v>
      </c>
      <c r="R7635">
        <v>1</v>
      </c>
      <c r="S7635" t="s">
        <v>9258</v>
      </c>
      <c r="T7635" t="s">
        <v>9264</v>
      </c>
      <c r="U7635" t="s">
        <v>9282</v>
      </c>
      <c r="V7635" t="str" cm="1">
        <f t="array" ref="V7635">_xlfn.IFS(Hospital_Emergency_Room_Data[[#This Row],[Day]]&lt;=10,"Start(1-10)",Hospital_Emergency_Room_Data[[#This Row],[Day]]&lt;=20,"Middle(11-20)",Hospital_Emergency_Room_Data[[#This Row],[Day]]&gt;20,"End(21-30)")</f>
        <v>End(21-30)</v>
      </c>
    </row>
    <row r="7636" spans="1:22">
      <c r="A7636">
        <v>102072442</v>
      </c>
      <c r="B7636" t="s">
        <v>7635</v>
      </c>
      <c r="C7636" s="1">
        <v>45572</v>
      </c>
      <c r="D7636" t="str">
        <f>TEXT(Hospital_Emergency_Room_Data[[#This Row],[Patient Admission Date]],"mmm")</f>
        <v>Oct</v>
      </c>
      <c r="E7636">
        <f>YEAR(Hospital_Emergency_Room_Data[[#This Row],[Patient Admission Date]])</f>
        <v>2024</v>
      </c>
      <c r="F7636" s="2">
        <v>0.13055555555555556</v>
      </c>
      <c r="G7636" s="8" t="str">
        <f>TEXT(Hospital_Emergency_Room_Data[[#This Row],[Patient Admission Date]],"dddd")</f>
        <v>Monday</v>
      </c>
      <c r="H7636" t="s">
        <v>9208</v>
      </c>
      <c r="I7636">
        <v>35</v>
      </c>
      <c r="J7636" s="5" t="s">
        <v>9223</v>
      </c>
      <c r="K7636" t="s">
        <v>18</v>
      </c>
      <c r="L7636" t="s">
        <v>9281</v>
      </c>
      <c r="M7636" t="s">
        <v>9210</v>
      </c>
      <c r="O7636">
        <v>38</v>
      </c>
      <c r="P7636" t="s">
        <v>9225</v>
      </c>
      <c r="Q7636">
        <v>7</v>
      </c>
      <c r="R7636">
        <v>3</v>
      </c>
      <c r="S7636" t="s">
        <v>9258</v>
      </c>
      <c r="T7636" t="s">
        <v>9263</v>
      </c>
      <c r="U7636" t="s">
        <v>9300</v>
      </c>
      <c r="V7636" t="str" cm="1">
        <f t="array" ref="V7636">_xlfn.IFS(Hospital_Emergency_Room_Data[[#This Row],[Day]]&lt;=10,"Start(1-10)",Hospital_Emergency_Room_Data[[#This Row],[Day]]&lt;=20,"Middle(11-20)",Hospital_Emergency_Room_Data[[#This Row],[Day]]&gt;20,"End(21-30)")</f>
        <v>Start(1-10)</v>
      </c>
    </row>
    <row r="7637" spans="1:22">
      <c r="A7637">
        <v>227590578</v>
      </c>
      <c r="B7637" t="s">
        <v>7636</v>
      </c>
      <c r="C7637" s="1">
        <v>45485</v>
      </c>
      <c r="D7637" t="str">
        <f>TEXT(Hospital_Emergency_Room_Data[[#This Row],[Patient Admission Date]],"mmm")</f>
        <v>Jul</v>
      </c>
      <c r="E7637">
        <f>YEAR(Hospital_Emergency_Room_Data[[#This Row],[Patient Admission Date]])</f>
        <v>2024</v>
      </c>
      <c r="F7637" s="2">
        <v>0.21319444444444444</v>
      </c>
      <c r="G7637" s="8" t="str">
        <f>TEXT(Hospital_Emergency_Room_Data[[#This Row],[Patient Admission Date]],"dddd")</f>
        <v>Friday</v>
      </c>
      <c r="H7637" t="s">
        <v>9208</v>
      </c>
      <c r="I7637">
        <v>45</v>
      </c>
      <c r="J7637" s="5" t="s">
        <v>9219</v>
      </c>
      <c r="K7637" t="s">
        <v>18</v>
      </c>
      <c r="L7637" t="s">
        <v>9281</v>
      </c>
      <c r="M7637" t="s">
        <v>9210</v>
      </c>
      <c r="O7637">
        <v>45</v>
      </c>
      <c r="P7637" t="s">
        <v>9225</v>
      </c>
      <c r="Q7637">
        <v>12</v>
      </c>
      <c r="R7637">
        <v>5</v>
      </c>
      <c r="S7637" t="s">
        <v>9258</v>
      </c>
      <c r="T7637" t="s">
        <v>9265</v>
      </c>
      <c r="U7637" t="s">
        <v>9300</v>
      </c>
      <c r="V7637" t="str" cm="1">
        <f t="array" ref="V7637">_xlfn.IFS(Hospital_Emergency_Room_Data[[#This Row],[Day]]&lt;=10,"Start(1-10)",Hospital_Emergency_Room_Data[[#This Row],[Day]]&lt;=20,"Middle(11-20)",Hospital_Emergency_Room_Data[[#This Row],[Day]]&gt;20,"End(21-30)")</f>
        <v>Middle(11-20)</v>
      </c>
    </row>
    <row r="7638" spans="1:22">
      <c r="A7638">
        <v>649315134</v>
      </c>
      <c r="B7638" t="s">
        <v>7637</v>
      </c>
      <c r="C7638" s="1">
        <v>45407</v>
      </c>
      <c r="D7638" t="str">
        <f>TEXT(Hospital_Emergency_Room_Data[[#This Row],[Patient Admission Date]],"mmm")</f>
        <v>Apr</v>
      </c>
      <c r="E7638">
        <f>YEAR(Hospital_Emergency_Room_Data[[#This Row],[Patient Admission Date]])</f>
        <v>2024</v>
      </c>
      <c r="F7638" s="2">
        <v>0.37083333333333335</v>
      </c>
      <c r="G7638" s="8" t="str">
        <f>TEXT(Hospital_Emergency_Room_Data[[#This Row],[Patient Admission Date]],"dddd")</f>
        <v>Thursday</v>
      </c>
      <c r="H7638" t="s">
        <v>9208</v>
      </c>
      <c r="I7638">
        <v>7</v>
      </c>
      <c r="J7638" s="5" t="s">
        <v>9221</v>
      </c>
      <c r="K7638" t="s">
        <v>18</v>
      </c>
      <c r="L7638" t="s">
        <v>9281</v>
      </c>
      <c r="M7638" t="s">
        <v>9210</v>
      </c>
      <c r="O7638">
        <v>46</v>
      </c>
      <c r="P7638" t="s">
        <v>9225</v>
      </c>
      <c r="Q7638">
        <v>25</v>
      </c>
      <c r="R7638">
        <v>8</v>
      </c>
      <c r="S7638" t="s">
        <v>9255</v>
      </c>
      <c r="T7638" t="s">
        <v>9264</v>
      </c>
      <c r="U7638" t="s">
        <v>9283</v>
      </c>
      <c r="V7638" t="str" cm="1">
        <f t="array" ref="V7638">_xlfn.IFS(Hospital_Emergency_Room_Data[[#This Row],[Day]]&lt;=10,"Start(1-10)",Hospital_Emergency_Room_Data[[#This Row],[Day]]&lt;=20,"Middle(11-20)",Hospital_Emergency_Room_Data[[#This Row],[Day]]&gt;20,"End(21-30)")</f>
        <v>End(21-30)</v>
      </c>
    </row>
    <row r="7639" spans="1:22">
      <c r="A7639">
        <v>677087636</v>
      </c>
      <c r="B7639" t="s">
        <v>7638</v>
      </c>
      <c r="C7639" s="1">
        <v>45019</v>
      </c>
      <c r="D7639" t="str">
        <f>TEXT(Hospital_Emergency_Room_Data[[#This Row],[Patient Admission Date]],"mmm")</f>
        <v>Apr</v>
      </c>
      <c r="E7639">
        <f>YEAR(Hospital_Emergency_Room_Data[[#This Row],[Patient Admission Date]])</f>
        <v>2023</v>
      </c>
      <c r="F7639" s="2">
        <v>0.5395833333333333</v>
      </c>
      <c r="G7639" s="8" t="str">
        <f>TEXT(Hospital_Emergency_Room_Data[[#This Row],[Patient Admission Date]],"dddd")</f>
        <v>Monday</v>
      </c>
      <c r="H7639" t="s">
        <v>9208</v>
      </c>
      <c r="I7639">
        <v>79</v>
      </c>
      <c r="J7639" s="5" t="s">
        <v>9222</v>
      </c>
      <c r="K7639" t="s">
        <v>18</v>
      </c>
      <c r="L7639" t="s">
        <v>9281</v>
      </c>
      <c r="M7639" t="s">
        <v>9210</v>
      </c>
      <c r="O7639">
        <v>47</v>
      </c>
      <c r="P7639" t="s">
        <v>9225</v>
      </c>
      <c r="Q7639">
        <v>3</v>
      </c>
      <c r="R7639">
        <v>12</v>
      </c>
      <c r="S7639" t="s">
        <v>9257</v>
      </c>
      <c r="T7639" t="s">
        <v>9263</v>
      </c>
      <c r="U7639" t="s">
        <v>9283</v>
      </c>
      <c r="V7639" t="str" cm="1">
        <f t="array" ref="V7639">_xlfn.IFS(Hospital_Emergency_Room_Data[[#This Row],[Day]]&lt;=10,"Start(1-10)",Hospital_Emergency_Room_Data[[#This Row],[Day]]&lt;=20,"Middle(11-20)",Hospital_Emergency_Room_Data[[#This Row],[Day]]&gt;20,"End(21-30)")</f>
        <v>Start(1-10)</v>
      </c>
    </row>
    <row r="7640" spans="1:22">
      <c r="A7640">
        <v>190980234</v>
      </c>
      <c r="B7640" t="s">
        <v>7639</v>
      </c>
      <c r="C7640" s="1">
        <v>45483</v>
      </c>
      <c r="D7640" t="str">
        <f>TEXT(Hospital_Emergency_Room_Data[[#This Row],[Patient Admission Date]],"mmm")</f>
        <v>Jul</v>
      </c>
      <c r="E7640">
        <f>YEAR(Hospital_Emergency_Room_Data[[#This Row],[Patient Admission Date]])</f>
        <v>2024</v>
      </c>
      <c r="F7640" s="2">
        <v>0.40625</v>
      </c>
      <c r="G7640" s="8" t="str">
        <f>TEXT(Hospital_Emergency_Room_Data[[#This Row],[Patient Admission Date]],"dddd")</f>
        <v>Wednesday</v>
      </c>
      <c r="H7640" t="s">
        <v>9208</v>
      </c>
      <c r="I7640">
        <v>79</v>
      </c>
      <c r="J7640" s="5" t="s">
        <v>9222</v>
      </c>
      <c r="K7640" t="s">
        <v>18</v>
      </c>
      <c r="L7640" t="s">
        <v>9281</v>
      </c>
      <c r="M7640" t="s">
        <v>9210</v>
      </c>
      <c r="O7640">
        <v>52</v>
      </c>
      <c r="P7640" t="s">
        <v>9225</v>
      </c>
      <c r="Q7640">
        <v>10</v>
      </c>
      <c r="R7640">
        <v>9</v>
      </c>
      <c r="S7640" t="s">
        <v>9255</v>
      </c>
      <c r="T7640" t="s">
        <v>9265</v>
      </c>
      <c r="U7640" t="s">
        <v>9283</v>
      </c>
      <c r="V7640" t="str" cm="1">
        <f t="array" ref="V7640">_xlfn.IFS(Hospital_Emergency_Room_Data[[#This Row],[Day]]&lt;=10,"Start(1-10)",Hospital_Emergency_Room_Data[[#This Row],[Day]]&lt;=20,"Middle(11-20)",Hospital_Emergency_Room_Data[[#This Row],[Day]]&gt;20,"End(21-30)")</f>
        <v>Start(1-10)</v>
      </c>
    </row>
    <row r="7641" spans="1:22">
      <c r="A7641">
        <v>499857483</v>
      </c>
      <c r="B7641" t="s">
        <v>7640</v>
      </c>
      <c r="C7641" s="1">
        <v>45464</v>
      </c>
      <c r="D7641" t="str">
        <f>TEXT(Hospital_Emergency_Room_Data[[#This Row],[Patient Admission Date]],"mmm")</f>
        <v>Jun</v>
      </c>
      <c r="E7641">
        <f>YEAR(Hospital_Emergency_Room_Data[[#This Row],[Patient Admission Date]])</f>
        <v>2024</v>
      </c>
      <c r="F7641" s="2">
        <v>0.80208333333333337</v>
      </c>
      <c r="G7641" s="8" t="str">
        <f>TEXT(Hospital_Emergency_Room_Data[[#This Row],[Patient Admission Date]],"dddd")</f>
        <v>Friday</v>
      </c>
      <c r="H7641" t="s">
        <v>9208</v>
      </c>
      <c r="I7641">
        <v>40</v>
      </c>
      <c r="J7641" s="5" t="s">
        <v>9223</v>
      </c>
      <c r="K7641" t="s">
        <v>18</v>
      </c>
      <c r="L7641" t="s">
        <v>9281</v>
      </c>
      <c r="M7641" t="s">
        <v>9210</v>
      </c>
      <c r="O7641">
        <v>16</v>
      </c>
      <c r="P7641" t="s">
        <v>9226</v>
      </c>
      <c r="Q7641">
        <v>21</v>
      </c>
      <c r="R7641">
        <v>19</v>
      </c>
      <c r="S7641" t="s">
        <v>9256</v>
      </c>
      <c r="T7641" t="s">
        <v>9262</v>
      </c>
      <c r="U7641" t="s">
        <v>9282</v>
      </c>
      <c r="V7641" t="str" cm="1">
        <f t="array" ref="V7641">_xlfn.IFS(Hospital_Emergency_Room_Data[[#This Row],[Day]]&lt;=10,"Start(1-10)",Hospital_Emergency_Room_Data[[#This Row],[Day]]&lt;=20,"Middle(11-20)",Hospital_Emergency_Room_Data[[#This Row],[Day]]&gt;20,"End(21-30)")</f>
        <v>End(21-30)</v>
      </c>
    </row>
    <row r="7642" spans="1:22">
      <c r="A7642">
        <v>525234635</v>
      </c>
      <c r="B7642" t="s">
        <v>7641</v>
      </c>
      <c r="C7642" s="1">
        <v>45054</v>
      </c>
      <c r="D7642" t="str">
        <f>TEXT(Hospital_Emergency_Room_Data[[#This Row],[Patient Admission Date]],"mmm")</f>
        <v>May</v>
      </c>
      <c r="E7642">
        <f>YEAR(Hospital_Emergency_Room_Data[[#This Row],[Patient Admission Date]])</f>
        <v>2023</v>
      </c>
      <c r="F7642" s="2">
        <v>0.33819444444444446</v>
      </c>
      <c r="G7642" s="8" t="str">
        <f>TEXT(Hospital_Emergency_Room_Data[[#This Row],[Patient Admission Date]],"dddd")</f>
        <v>Monday</v>
      </c>
      <c r="H7642" t="s">
        <v>9208</v>
      </c>
      <c r="I7642">
        <v>16</v>
      </c>
      <c r="J7642" s="5" t="s">
        <v>9220</v>
      </c>
      <c r="K7642" t="s">
        <v>18</v>
      </c>
      <c r="L7642" t="s">
        <v>9281</v>
      </c>
      <c r="M7642" t="s">
        <v>9210</v>
      </c>
      <c r="O7642">
        <v>23</v>
      </c>
      <c r="P7642" t="s">
        <v>9226</v>
      </c>
      <c r="Q7642">
        <v>8</v>
      </c>
      <c r="R7642">
        <v>8</v>
      </c>
      <c r="S7642" t="s">
        <v>9255</v>
      </c>
      <c r="T7642" t="s">
        <v>9265</v>
      </c>
      <c r="U7642" t="s">
        <v>9282</v>
      </c>
      <c r="V7642" t="str" cm="1">
        <f t="array" ref="V7642">_xlfn.IFS(Hospital_Emergency_Room_Data[[#This Row],[Day]]&lt;=10,"Start(1-10)",Hospital_Emergency_Room_Data[[#This Row],[Day]]&lt;=20,"Middle(11-20)",Hospital_Emergency_Room_Data[[#This Row],[Day]]&gt;20,"End(21-30)")</f>
        <v>Start(1-10)</v>
      </c>
    </row>
    <row r="7643" spans="1:22">
      <c r="A7643">
        <v>828625604</v>
      </c>
      <c r="B7643" t="s">
        <v>7642</v>
      </c>
      <c r="C7643" s="1">
        <v>45529</v>
      </c>
      <c r="D7643" t="str">
        <f>TEXT(Hospital_Emergency_Room_Data[[#This Row],[Patient Admission Date]],"mmm")</f>
        <v>Aug</v>
      </c>
      <c r="E7643">
        <f>YEAR(Hospital_Emergency_Room_Data[[#This Row],[Patient Admission Date]])</f>
        <v>2024</v>
      </c>
      <c r="F7643" s="2">
        <v>0.11527777777777778</v>
      </c>
      <c r="G7643" s="8" t="str">
        <f>TEXT(Hospital_Emergency_Room_Data[[#This Row],[Patient Admission Date]],"dddd")</f>
        <v>Sunday</v>
      </c>
      <c r="H7643" t="s">
        <v>9208</v>
      </c>
      <c r="I7643">
        <v>78</v>
      </c>
      <c r="J7643" s="5" t="s">
        <v>9222</v>
      </c>
      <c r="K7643" t="s">
        <v>18</v>
      </c>
      <c r="L7643" t="s">
        <v>9281</v>
      </c>
      <c r="M7643" t="s">
        <v>9210</v>
      </c>
      <c r="O7643">
        <v>29</v>
      </c>
      <c r="P7643" t="s">
        <v>9226</v>
      </c>
      <c r="Q7643">
        <v>25</v>
      </c>
      <c r="R7643">
        <v>2</v>
      </c>
      <c r="S7643" t="s">
        <v>9258</v>
      </c>
      <c r="T7643" t="s">
        <v>9264</v>
      </c>
      <c r="U7643" t="s">
        <v>9282</v>
      </c>
      <c r="V7643" t="str" cm="1">
        <f t="array" ref="V7643">_xlfn.IFS(Hospital_Emergency_Room_Data[[#This Row],[Day]]&lt;=10,"Start(1-10)",Hospital_Emergency_Room_Data[[#This Row],[Day]]&lt;=20,"Middle(11-20)",Hospital_Emergency_Room_Data[[#This Row],[Day]]&gt;20,"End(21-30)")</f>
        <v>End(21-30)</v>
      </c>
    </row>
    <row r="7644" spans="1:22">
      <c r="A7644">
        <v>730015841</v>
      </c>
      <c r="B7644" t="s">
        <v>7643</v>
      </c>
      <c r="C7644" s="1">
        <v>45591</v>
      </c>
      <c r="D7644" t="str">
        <f>TEXT(Hospital_Emergency_Room_Data[[#This Row],[Patient Admission Date]],"mmm")</f>
        <v>Oct</v>
      </c>
      <c r="E7644">
        <f>YEAR(Hospital_Emergency_Room_Data[[#This Row],[Patient Admission Date]])</f>
        <v>2024</v>
      </c>
      <c r="F7644" s="2">
        <v>0.1361111111111111</v>
      </c>
      <c r="G7644" s="8" t="str">
        <f>TEXT(Hospital_Emergency_Room_Data[[#This Row],[Patient Admission Date]],"dddd")</f>
        <v>Saturday</v>
      </c>
      <c r="H7644" t="s">
        <v>9208</v>
      </c>
      <c r="I7644">
        <v>79</v>
      </c>
      <c r="J7644" s="5" t="s">
        <v>9222</v>
      </c>
      <c r="K7644" t="s">
        <v>18</v>
      </c>
      <c r="L7644" t="s">
        <v>9281</v>
      </c>
      <c r="M7644" t="s">
        <v>9210</v>
      </c>
      <c r="O7644">
        <v>53</v>
      </c>
      <c r="P7644" t="s">
        <v>9225</v>
      </c>
      <c r="Q7644">
        <v>26</v>
      </c>
      <c r="R7644">
        <v>3</v>
      </c>
      <c r="S7644" t="s">
        <v>9258</v>
      </c>
      <c r="T7644" t="s">
        <v>9264</v>
      </c>
      <c r="U7644" t="s">
        <v>9283</v>
      </c>
      <c r="V7644" t="str" cm="1">
        <f t="array" ref="V7644">_xlfn.IFS(Hospital_Emergency_Room_Data[[#This Row],[Day]]&lt;=10,"Start(1-10)",Hospital_Emergency_Room_Data[[#This Row],[Day]]&lt;=20,"Middle(11-20)",Hospital_Emergency_Room_Data[[#This Row],[Day]]&gt;20,"End(21-30)")</f>
        <v>End(21-30)</v>
      </c>
    </row>
    <row r="7645" spans="1:22">
      <c r="A7645">
        <v>376825165</v>
      </c>
      <c r="B7645" t="s">
        <v>7644</v>
      </c>
      <c r="C7645" s="1">
        <v>45130</v>
      </c>
      <c r="D7645" t="str">
        <f>TEXT(Hospital_Emergency_Room_Data[[#This Row],[Patient Admission Date]],"mmm")</f>
        <v>Jul</v>
      </c>
      <c r="E7645">
        <f>YEAR(Hospital_Emergency_Room_Data[[#This Row],[Patient Admission Date]])</f>
        <v>2023</v>
      </c>
      <c r="F7645" s="2">
        <v>0.34375</v>
      </c>
      <c r="G7645" s="8" t="str">
        <f>TEXT(Hospital_Emergency_Room_Data[[#This Row],[Patient Admission Date]],"dddd")</f>
        <v>Sunday</v>
      </c>
      <c r="H7645" t="s">
        <v>9208</v>
      </c>
      <c r="I7645">
        <v>35</v>
      </c>
      <c r="J7645" s="5" t="s">
        <v>9223</v>
      </c>
      <c r="K7645" t="s">
        <v>18</v>
      </c>
      <c r="L7645" t="s">
        <v>9281</v>
      </c>
      <c r="M7645" t="s">
        <v>9210</v>
      </c>
      <c r="O7645">
        <v>10</v>
      </c>
      <c r="P7645" t="s">
        <v>9226</v>
      </c>
      <c r="Q7645">
        <v>23</v>
      </c>
      <c r="R7645">
        <v>8</v>
      </c>
      <c r="S7645" t="s">
        <v>9255</v>
      </c>
      <c r="T7645" t="s">
        <v>9264</v>
      </c>
      <c r="U7645" t="s">
        <v>9282</v>
      </c>
      <c r="V7645" t="str" cm="1">
        <f t="array" ref="V7645">_xlfn.IFS(Hospital_Emergency_Room_Data[[#This Row],[Day]]&lt;=10,"Start(1-10)",Hospital_Emergency_Room_Data[[#This Row],[Day]]&lt;=20,"Middle(11-20)",Hospital_Emergency_Room_Data[[#This Row],[Day]]&gt;20,"End(21-30)")</f>
        <v>End(21-30)</v>
      </c>
    </row>
    <row r="7646" spans="1:22">
      <c r="A7646">
        <v>502596868</v>
      </c>
      <c r="B7646" t="s">
        <v>7645</v>
      </c>
      <c r="C7646" s="1">
        <v>45356</v>
      </c>
      <c r="D7646" t="str">
        <f>TEXT(Hospital_Emergency_Room_Data[[#This Row],[Patient Admission Date]],"mmm")</f>
        <v>Mar</v>
      </c>
      <c r="E7646">
        <f>YEAR(Hospital_Emergency_Room_Data[[#This Row],[Patient Admission Date]])</f>
        <v>2024</v>
      </c>
      <c r="F7646" s="2">
        <v>2.7777777777777779E-3</v>
      </c>
      <c r="G7646" s="8" t="str">
        <f>TEXT(Hospital_Emergency_Room_Data[[#This Row],[Patient Admission Date]],"dddd")</f>
        <v>Tuesday</v>
      </c>
      <c r="H7646" t="s">
        <v>9208</v>
      </c>
      <c r="I7646">
        <v>55</v>
      </c>
      <c r="J7646" s="5" t="s">
        <v>9219</v>
      </c>
      <c r="K7646" t="s">
        <v>18</v>
      </c>
      <c r="L7646" t="s">
        <v>9281</v>
      </c>
      <c r="M7646" t="s">
        <v>9210</v>
      </c>
      <c r="O7646">
        <v>17</v>
      </c>
      <c r="P7646" t="s">
        <v>9226</v>
      </c>
      <c r="Q7646">
        <v>5</v>
      </c>
      <c r="R7646">
        <v>0</v>
      </c>
      <c r="S7646" t="s">
        <v>9258</v>
      </c>
      <c r="T7646" t="s">
        <v>9263</v>
      </c>
      <c r="U7646" t="s">
        <v>9282</v>
      </c>
      <c r="V7646" t="str" cm="1">
        <f t="array" ref="V7646">_xlfn.IFS(Hospital_Emergency_Room_Data[[#This Row],[Day]]&lt;=10,"Start(1-10)",Hospital_Emergency_Room_Data[[#This Row],[Day]]&lt;=20,"Middle(11-20)",Hospital_Emergency_Room_Data[[#This Row],[Day]]&gt;20,"End(21-30)")</f>
        <v>Start(1-10)</v>
      </c>
    </row>
    <row r="7647" spans="1:22">
      <c r="A7647">
        <v>176386737</v>
      </c>
      <c r="B7647" t="s">
        <v>7646</v>
      </c>
      <c r="C7647" s="1">
        <v>45595</v>
      </c>
      <c r="D7647" t="str">
        <f>TEXT(Hospital_Emergency_Room_Data[[#This Row],[Patient Admission Date]],"mmm")</f>
        <v>Oct</v>
      </c>
      <c r="E7647">
        <f>YEAR(Hospital_Emergency_Room_Data[[#This Row],[Patient Admission Date]])</f>
        <v>2024</v>
      </c>
      <c r="F7647" s="2">
        <v>0.79305555555555551</v>
      </c>
      <c r="G7647" s="8" t="str">
        <f>TEXT(Hospital_Emergency_Room_Data[[#This Row],[Patient Admission Date]],"dddd")</f>
        <v>Wednesday</v>
      </c>
      <c r="H7647" t="s">
        <v>9208</v>
      </c>
      <c r="I7647">
        <v>36</v>
      </c>
      <c r="J7647" s="5" t="s">
        <v>9223</v>
      </c>
      <c r="K7647" t="s">
        <v>18</v>
      </c>
      <c r="L7647" t="s">
        <v>9281</v>
      </c>
      <c r="M7647" t="s">
        <v>9210</v>
      </c>
      <c r="O7647">
        <v>27</v>
      </c>
      <c r="P7647" t="s">
        <v>9226</v>
      </c>
      <c r="Q7647">
        <v>30</v>
      </c>
      <c r="R7647">
        <v>19</v>
      </c>
      <c r="S7647" t="s">
        <v>9256</v>
      </c>
      <c r="T7647" t="s">
        <v>9264</v>
      </c>
      <c r="U7647" t="s">
        <v>9282</v>
      </c>
      <c r="V7647" t="str" cm="1">
        <f t="array" ref="V7647">_xlfn.IFS(Hospital_Emergency_Room_Data[[#This Row],[Day]]&lt;=10,"Start(1-10)",Hospital_Emergency_Room_Data[[#This Row],[Day]]&lt;=20,"Middle(11-20)",Hospital_Emergency_Room_Data[[#This Row],[Day]]&gt;20,"End(21-30)")</f>
        <v>End(21-30)</v>
      </c>
    </row>
    <row r="7648" spans="1:22">
      <c r="A7648">
        <v>857508143</v>
      </c>
      <c r="B7648" t="s">
        <v>7647</v>
      </c>
      <c r="C7648" s="1">
        <v>45524</v>
      </c>
      <c r="D7648" t="str">
        <f>TEXT(Hospital_Emergency_Room_Data[[#This Row],[Patient Admission Date]],"mmm")</f>
        <v>Aug</v>
      </c>
      <c r="E7648">
        <f>YEAR(Hospital_Emergency_Room_Data[[#This Row],[Patient Admission Date]])</f>
        <v>2024</v>
      </c>
      <c r="F7648" s="2">
        <v>0.8256944444444444</v>
      </c>
      <c r="G7648" s="8" t="str">
        <f>TEXT(Hospital_Emergency_Room_Data[[#This Row],[Patient Admission Date]],"dddd")</f>
        <v>Tuesday</v>
      </c>
      <c r="H7648" t="s">
        <v>9208</v>
      </c>
      <c r="I7648">
        <v>56</v>
      </c>
      <c r="J7648" s="5" t="s">
        <v>9219</v>
      </c>
      <c r="K7648" t="s">
        <v>18</v>
      </c>
      <c r="L7648" t="s">
        <v>9281</v>
      </c>
      <c r="M7648" t="s">
        <v>9210</v>
      </c>
      <c r="O7648">
        <v>53</v>
      </c>
      <c r="P7648" t="s">
        <v>9225</v>
      </c>
      <c r="Q7648">
        <v>20</v>
      </c>
      <c r="R7648">
        <v>19</v>
      </c>
      <c r="S7648" t="s">
        <v>9256</v>
      </c>
      <c r="T7648" t="s">
        <v>9262</v>
      </c>
      <c r="U7648" t="s">
        <v>9283</v>
      </c>
      <c r="V7648" t="str" cm="1">
        <f t="array" ref="V7648">_xlfn.IFS(Hospital_Emergency_Room_Data[[#This Row],[Day]]&lt;=10,"Start(1-10)",Hospital_Emergency_Room_Data[[#This Row],[Day]]&lt;=20,"Middle(11-20)",Hospital_Emergency_Room_Data[[#This Row],[Day]]&gt;20,"End(21-30)")</f>
        <v>Middle(11-20)</v>
      </c>
    </row>
    <row r="7649" spans="1:22">
      <c r="A7649">
        <v>781542029</v>
      </c>
      <c r="B7649" t="s">
        <v>7648</v>
      </c>
      <c r="C7649" s="1">
        <v>45070</v>
      </c>
      <c r="D7649" t="str">
        <f>TEXT(Hospital_Emergency_Room_Data[[#This Row],[Patient Admission Date]],"mmm")</f>
        <v>May</v>
      </c>
      <c r="E7649">
        <f>YEAR(Hospital_Emergency_Room_Data[[#This Row],[Patient Admission Date]])</f>
        <v>2023</v>
      </c>
      <c r="F7649" s="2">
        <v>0.87430555555555556</v>
      </c>
      <c r="G7649" s="8" t="str">
        <f>TEXT(Hospital_Emergency_Room_Data[[#This Row],[Patient Admission Date]],"dddd")</f>
        <v>Wednesday</v>
      </c>
      <c r="H7649" t="s">
        <v>9208</v>
      </c>
      <c r="I7649">
        <v>9</v>
      </c>
      <c r="J7649" s="5" t="s">
        <v>9221</v>
      </c>
      <c r="K7649" t="s">
        <v>18</v>
      </c>
      <c r="L7649" t="s">
        <v>9281</v>
      </c>
      <c r="M7649" t="s">
        <v>9210</v>
      </c>
      <c r="O7649">
        <v>21</v>
      </c>
      <c r="P7649" t="s">
        <v>9226</v>
      </c>
      <c r="Q7649">
        <v>24</v>
      </c>
      <c r="R7649">
        <v>20</v>
      </c>
      <c r="S7649" t="s">
        <v>9256</v>
      </c>
      <c r="T7649" t="s">
        <v>9264</v>
      </c>
      <c r="U7649" t="s">
        <v>9282</v>
      </c>
      <c r="V7649" t="str" cm="1">
        <f t="array" ref="V7649">_xlfn.IFS(Hospital_Emergency_Room_Data[[#This Row],[Day]]&lt;=10,"Start(1-10)",Hospital_Emergency_Room_Data[[#This Row],[Day]]&lt;=20,"Middle(11-20)",Hospital_Emergency_Room_Data[[#This Row],[Day]]&gt;20,"End(21-30)")</f>
        <v>End(21-30)</v>
      </c>
    </row>
    <row r="7650" spans="1:22">
      <c r="A7650">
        <v>770765343</v>
      </c>
      <c r="B7650" t="s">
        <v>7649</v>
      </c>
      <c r="C7650" s="1">
        <v>45437</v>
      </c>
      <c r="D7650" t="str">
        <f>TEXT(Hospital_Emergency_Room_Data[[#This Row],[Patient Admission Date]],"mmm")</f>
        <v>May</v>
      </c>
      <c r="E7650">
        <f>YEAR(Hospital_Emergency_Room_Data[[#This Row],[Patient Admission Date]])</f>
        <v>2024</v>
      </c>
      <c r="F7650" s="2">
        <v>0.71111111111111114</v>
      </c>
      <c r="G7650" s="8" t="str">
        <f>TEXT(Hospital_Emergency_Room_Data[[#This Row],[Patient Admission Date]],"dddd")</f>
        <v>Saturday</v>
      </c>
      <c r="H7650" t="s">
        <v>9208</v>
      </c>
      <c r="I7650">
        <v>29</v>
      </c>
      <c r="J7650" s="5" t="s">
        <v>9220</v>
      </c>
      <c r="K7650" t="s">
        <v>18</v>
      </c>
      <c r="L7650" t="s">
        <v>9281</v>
      </c>
      <c r="M7650" t="s">
        <v>9210</v>
      </c>
      <c r="O7650">
        <v>41</v>
      </c>
      <c r="P7650" t="s">
        <v>9225</v>
      </c>
      <c r="Q7650">
        <v>25</v>
      </c>
      <c r="R7650">
        <v>17</v>
      </c>
      <c r="S7650" t="s">
        <v>9257</v>
      </c>
      <c r="T7650" t="s">
        <v>9264</v>
      </c>
      <c r="U7650" t="s">
        <v>9300</v>
      </c>
      <c r="V7650" t="str" cm="1">
        <f t="array" ref="V7650">_xlfn.IFS(Hospital_Emergency_Room_Data[[#This Row],[Day]]&lt;=10,"Start(1-10)",Hospital_Emergency_Room_Data[[#This Row],[Day]]&lt;=20,"Middle(11-20)",Hospital_Emergency_Room_Data[[#This Row],[Day]]&gt;20,"End(21-30)")</f>
        <v>End(21-30)</v>
      </c>
    </row>
    <row r="7651" spans="1:22">
      <c r="A7651">
        <v>388205957</v>
      </c>
      <c r="B7651" t="s">
        <v>7650</v>
      </c>
      <c r="C7651" s="1">
        <v>45417</v>
      </c>
      <c r="D7651" t="str">
        <f>TEXT(Hospital_Emergency_Room_Data[[#This Row],[Patient Admission Date]],"mmm")</f>
        <v>May</v>
      </c>
      <c r="E7651">
        <f>YEAR(Hospital_Emergency_Room_Data[[#This Row],[Patient Admission Date]])</f>
        <v>2024</v>
      </c>
      <c r="F7651" s="2">
        <v>0.65625</v>
      </c>
      <c r="G7651" s="8" t="str">
        <f>TEXT(Hospital_Emergency_Room_Data[[#This Row],[Patient Admission Date]],"dddd")</f>
        <v>Sunday</v>
      </c>
      <c r="H7651" t="s">
        <v>9208</v>
      </c>
      <c r="I7651">
        <v>1</v>
      </c>
      <c r="J7651" s="5" t="s">
        <v>9218</v>
      </c>
      <c r="K7651" t="s">
        <v>18</v>
      </c>
      <c r="L7651" t="s">
        <v>9281</v>
      </c>
      <c r="M7651" t="s">
        <v>9210</v>
      </c>
      <c r="O7651">
        <v>43</v>
      </c>
      <c r="P7651" t="s">
        <v>9225</v>
      </c>
      <c r="Q7651">
        <v>5</v>
      </c>
      <c r="R7651">
        <v>15</v>
      </c>
      <c r="S7651" t="s">
        <v>9257</v>
      </c>
      <c r="T7651" t="s">
        <v>9263</v>
      </c>
      <c r="U7651" t="s">
        <v>9300</v>
      </c>
      <c r="V7651" t="str" cm="1">
        <f t="array" ref="V7651">_xlfn.IFS(Hospital_Emergency_Room_Data[[#This Row],[Day]]&lt;=10,"Start(1-10)",Hospital_Emergency_Room_Data[[#This Row],[Day]]&lt;=20,"Middle(11-20)",Hospital_Emergency_Room_Data[[#This Row],[Day]]&gt;20,"End(21-30)")</f>
        <v>Start(1-10)</v>
      </c>
    </row>
    <row r="7652" spans="1:22">
      <c r="A7652">
        <v>350571734</v>
      </c>
      <c r="B7652" t="s">
        <v>7651</v>
      </c>
      <c r="C7652" s="1">
        <v>45363</v>
      </c>
      <c r="D7652" t="str">
        <f>TEXT(Hospital_Emergency_Room_Data[[#This Row],[Patient Admission Date]],"mmm")</f>
        <v>Mar</v>
      </c>
      <c r="E7652">
        <f>YEAR(Hospital_Emergency_Room_Data[[#This Row],[Patient Admission Date]])</f>
        <v>2024</v>
      </c>
      <c r="F7652" s="2">
        <v>0.2902777777777778</v>
      </c>
      <c r="G7652" s="8" t="str">
        <f>TEXT(Hospital_Emergency_Room_Data[[#This Row],[Patient Admission Date]],"dddd")</f>
        <v>Tuesday</v>
      </c>
      <c r="H7652" t="s">
        <v>9208</v>
      </c>
      <c r="I7652">
        <v>5</v>
      </c>
      <c r="J7652" s="5" t="s">
        <v>9221</v>
      </c>
      <c r="K7652" t="s">
        <v>18</v>
      </c>
      <c r="L7652" t="s">
        <v>9281</v>
      </c>
      <c r="M7652" t="s">
        <v>9210</v>
      </c>
      <c r="O7652">
        <v>48</v>
      </c>
      <c r="P7652" t="s">
        <v>9225</v>
      </c>
      <c r="Q7652">
        <v>12</v>
      </c>
      <c r="R7652">
        <v>6</v>
      </c>
      <c r="S7652" t="s">
        <v>9255</v>
      </c>
      <c r="T7652" t="s">
        <v>9265</v>
      </c>
      <c r="U7652" t="s">
        <v>9283</v>
      </c>
      <c r="V7652" t="str" cm="1">
        <f t="array" ref="V7652">_xlfn.IFS(Hospital_Emergency_Room_Data[[#This Row],[Day]]&lt;=10,"Start(1-10)",Hospital_Emergency_Room_Data[[#This Row],[Day]]&lt;=20,"Middle(11-20)",Hospital_Emergency_Room_Data[[#This Row],[Day]]&gt;20,"End(21-30)")</f>
        <v>Middle(11-20)</v>
      </c>
    </row>
    <row r="7653" spans="1:22">
      <c r="A7653">
        <v>766306319</v>
      </c>
      <c r="B7653" t="s">
        <v>7652</v>
      </c>
      <c r="C7653" s="1">
        <v>45369</v>
      </c>
      <c r="D7653" t="str">
        <f>TEXT(Hospital_Emergency_Room_Data[[#This Row],[Patient Admission Date]],"mmm")</f>
        <v>Mar</v>
      </c>
      <c r="E7653">
        <f>YEAR(Hospital_Emergency_Room_Data[[#This Row],[Patient Admission Date]])</f>
        <v>2024</v>
      </c>
      <c r="F7653" s="2">
        <v>0.33263888888888887</v>
      </c>
      <c r="G7653" s="8" t="str">
        <f>TEXT(Hospital_Emergency_Room_Data[[#This Row],[Patient Admission Date]],"dddd")</f>
        <v>Monday</v>
      </c>
      <c r="H7653" t="s">
        <v>9208</v>
      </c>
      <c r="I7653">
        <v>22</v>
      </c>
      <c r="J7653" s="5" t="s">
        <v>9220</v>
      </c>
      <c r="K7653" t="s">
        <v>18</v>
      </c>
      <c r="L7653" t="s">
        <v>9281</v>
      </c>
      <c r="M7653" t="s">
        <v>9210</v>
      </c>
      <c r="O7653">
        <v>55</v>
      </c>
      <c r="P7653" t="s">
        <v>9225</v>
      </c>
      <c r="Q7653">
        <v>18</v>
      </c>
      <c r="R7653">
        <v>7</v>
      </c>
      <c r="S7653" t="s">
        <v>9255</v>
      </c>
      <c r="T7653" t="s">
        <v>9262</v>
      </c>
      <c r="U7653" t="s">
        <v>9283</v>
      </c>
      <c r="V7653" t="str" cm="1">
        <f t="array" ref="V7653">_xlfn.IFS(Hospital_Emergency_Room_Data[[#This Row],[Day]]&lt;=10,"Start(1-10)",Hospital_Emergency_Room_Data[[#This Row],[Day]]&lt;=20,"Middle(11-20)",Hospital_Emergency_Room_Data[[#This Row],[Day]]&gt;20,"End(21-30)")</f>
        <v>Middle(11-20)</v>
      </c>
    </row>
    <row r="7654" spans="1:22">
      <c r="A7654">
        <v>593945715</v>
      </c>
      <c r="B7654" t="s">
        <v>7653</v>
      </c>
      <c r="C7654" s="1">
        <v>45185</v>
      </c>
      <c r="D7654" t="str">
        <f>TEXT(Hospital_Emergency_Room_Data[[#This Row],[Patient Admission Date]],"mmm")</f>
        <v>Sep</v>
      </c>
      <c r="E7654">
        <f>YEAR(Hospital_Emergency_Room_Data[[#This Row],[Patient Admission Date]])</f>
        <v>2023</v>
      </c>
      <c r="F7654" s="2">
        <v>6.3194444444444442E-2</v>
      </c>
      <c r="G7654" s="8" t="str">
        <f>TEXT(Hospital_Emergency_Room_Data[[#This Row],[Patient Admission Date]],"dddd")</f>
        <v>Saturday</v>
      </c>
      <c r="H7654" t="s">
        <v>9208</v>
      </c>
      <c r="I7654">
        <v>5</v>
      </c>
      <c r="J7654" s="5" t="s">
        <v>9221</v>
      </c>
      <c r="K7654" t="s">
        <v>18</v>
      </c>
      <c r="L7654" t="s">
        <v>9281</v>
      </c>
      <c r="M7654" t="s">
        <v>9210</v>
      </c>
      <c r="O7654">
        <v>58</v>
      </c>
      <c r="P7654" t="s">
        <v>9225</v>
      </c>
      <c r="Q7654">
        <v>16</v>
      </c>
      <c r="R7654">
        <v>1</v>
      </c>
      <c r="S7654" t="s">
        <v>9258</v>
      </c>
      <c r="T7654" t="s">
        <v>9262</v>
      </c>
      <c r="U7654" t="s">
        <v>9283</v>
      </c>
      <c r="V7654" t="str" cm="1">
        <f t="array" ref="V7654">_xlfn.IFS(Hospital_Emergency_Room_Data[[#This Row],[Day]]&lt;=10,"Start(1-10)",Hospital_Emergency_Room_Data[[#This Row],[Day]]&lt;=20,"Middle(11-20)",Hospital_Emergency_Room_Data[[#This Row],[Day]]&gt;20,"End(21-30)")</f>
        <v>Middle(11-20)</v>
      </c>
    </row>
    <row r="7655" spans="1:22">
      <c r="A7655">
        <v>785080658</v>
      </c>
      <c r="B7655" t="s">
        <v>7654</v>
      </c>
      <c r="C7655" s="1">
        <v>45202</v>
      </c>
      <c r="D7655" t="str">
        <f>TEXT(Hospital_Emergency_Room_Data[[#This Row],[Patient Admission Date]],"mmm")</f>
        <v>Oct</v>
      </c>
      <c r="E7655">
        <f>YEAR(Hospital_Emergency_Room_Data[[#This Row],[Patient Admission Date]])</f>
        <v>2023</v>
      </c>
      <c r="F7655" s="2">
        <v>0.21527777777777779</v>
      </c>
      <c r="G7655" s="8" t="str">
        <f>TEXT(Hospital_Emergency_Room_Data[[#This Row],[Patient Admission Date]],"dddd")</f>
        <v>Tuesday</v>
      </c>
      <c r="H7655" t="s">
        <v>9208</v>
      </c>
      <c r="I7655">
        <v>19</v>
      </c>
      <c r="J7655" s="5" t="s">
        <v>9220</v>
      </c>
      <c r="K7655" t="s">
        <v>18</v>
      </c>
      <c r="L7655" t="s">
        <v>9281</v>
      </c>
      <c r="M7655" t="s">
        <v>9210</v>
      </c>
      <c r="O7655">
        <v>58</v>
      </c>
      <c r="P7655" t="s">
        <v>9225</v>
      </c>
      <c r="Q7655">
        <v>3</v>
      </c>
      <c r="R7655">
        <v>5</v>
      </c>
      <c r="S7655" t="s">
        <v>9258</v>
      </c>
      <c r="T7655" t="s">
        <v>9263</v>
      </c>
      <c r="U7655" t="s">
        <v>9283</v>
      </c>
      <c r="V7655" t="str" cm="1">
        <f t="array" ref="V7655">_xlfn.IFS(Hospital_Emergency_Room_Data[[#This Row],[Day]]&lt;=10,"Start(1-10)",Hospital_Emergency_Room_Data[[#This Row],[Day]]&lt;=20,"Middle(11-20)",Hospital_Emergency_Room_Data[[#This Row],[Day]]&gt;20,"End(21-30)")</f>
        <v>Start(1-10)</v>
      </c>
    </row>
    <row r="7656" spans="1:22">
      <c r="A7656">
        <v>698790404</v>
      </c>
      <c r="B7656" t="s">
        <v>7655</v>
      </c>
      <c r="C7656" s="1">
        <v>45042</v>
      </c>
      <c r="D7656" t="str">
        <f>TEXT(Hospital_Emergency_Room_Data[[#This Row],[Patient Admission Date]],"mmm")</f>
        <v>Apr</v>
      </c>
      <c r="E7656">
        <f>YEAR(Hospital_Emergency_Room_Data[[#This Row],[Patient Admission Date]])</f>
        <v>2023</v>
      </c>
      <c r="F7656" s="2">
        <v>0.30972222222222223</v>
      </c>
      <c r="G7656" s="8" t="str">
        <f>TEXT(Hospital_Emergency_Room_Data[[#This Row],[Patient Admission Date]],"dddd")</f>
        <v>Wednesday</v>
      </c>
      <c r="H7656" t="s">
        <v>9208</v>
      </c>
      <c r="I7656">
        <v>18</v>
      </c>
      <c r="J7656" s="5" t="s">
        <v>9220</v>
      </c>
      <c r="K7656" t="s">
        <v>18</v>
      </c>
      <c r="L7656" t="s">
        <v>9281</v>
      </c>
      <c r="M7656" t="s">
        <v>9210</v>
      </c>
      <c r="O7656">
        <v>19</v>
      </c>
      <c r="P7656" t="s">
        <v>9226</v>
      </c>
      <c r="Q7656">
        <v>26</v>
      </c>
      <c r="R7656">
        <v>7</v>
      </c>
      <c r="S7656" t="s">
        <v>9255</v>
      </c>
      <c r="T7656" t="s">
        <v>9264</v>
      </c>
      <c r="U7656" t="s">
        <v>9282</v>
      </c>
      <c r="V7656" t="str" cm="1">
        <f t="array" ref="V7656">_xlfn.IFS(Hospital_Emergency_Room_Data[[#This Row],[Day]]&lt;=10,"Start(1-10)",Hospital_Emergency_Room_Data[[#This Row],[Day]]&lt;=20,"Middle(11-20)",Hospital_Emergency_Room_Data[[#This Row],[Day]]&gt;20,"End(21-30)")</f>
        <v>End(21-30)</v>
      </c>
    </row>
    <row r="7657" spans="1:22">
      <c r="A7657">
        <v>830427159</v>
      </c>
      <c r="B7657" t="s">
        <v>7656</v>
      </c>
      <c r="C7657" s="1">
        <v>45497</v>
      </c>
      <c r="D7657" t="str">
        <f>TEXT(Hospital_Emergency_Room_Data[[#This Row],[Patient Admission Date]],"mmm")</f>
        <v>Jul</v>
      </c>
      <c r="E7657">
        <f>YEAR(Hospital_Emergency_Room_Data[[#This Row],[Patient Admission Date]])</f>
        <v>2024</v>
      </c>
      <c r="F7657" s="2">
        <v>0.64444444444444449</v>
      </c>
      <c r="G7657" s="8" t="str">
        <f>TEXT(Hospital_Emergency_Room_Data[[#This Row],[Patient Admission Date]],"dddd")</f>
        <v>Wednesday</v>
      </c>
      <c r="H7657" t="s">
        <v>9208</v>
      </c>
      <c r="I7657">
        <v>19</v>
      </c>
      <c r="J7657" s="5" t="s">
        <v>9220</v>
      </c>
      <c r="K7657" t="s">
        <v>18</v>
      </c>
      <c r="L7657" t="s">
        <v>9281</v>
      </c>
      <c r="M7657" t="s">
        <v>9210</v>
      </c>
      <c r="O7657">
        <v>22</v>
      </c>
      <c r="P7657" t="s">
        <v>9226</v>
      </c>
      <c r="Q7657">
        <v>24</v>
      </c>
      <c r="R7657">
        <v>15</v>
      </c>
      <c r="S7657" t="s">
        <v>9257</v>
      </c>
      <c r="T7657" t="s">
        <v>9264</v>
      </c>
      <c r="U7657" t="s">
        <v>9282</v>
      </c>
      <c r="V7657" t="str" cm="1">
        <f t="array" ref="V7657">_xlfn.IFS(Hospital_Emergency_Room_Data[[#This Row],[Day]]&lt;=10,"Start(1-10)",Hospital_Emergency_Room_Data[[#This Row],[Day]]&lt;=20,"Middle(11-20)",Hospital_Emergency_Room_Data[[#This Row],[Day]]&gt;20,"End(21-30)")</f>
        <v>End(21-30)</v>
      </c>
    </row>
    <row r="7658" spans="1:22">
      <c r="A7658">
        <v>264799377</v>
      </c>
      <c r="B7658" t="s">
        <v>7657</v>
      </c>
      <c r="C7658" s="1">
        <v>45516</v>
      </c>
      <c r="D7658" t="str">
        <f>TEXT(Hospital_Emergency_Room_Data[[#This Row],[Patient Admission Date]],"mmm")</f>
        <v>Aug</v>
      </c>
      <c r="E7658">
        <f>YEAR(Hospital_Emergency_Room_Data[[#This Row],[Patient Admission Date]])</f>
        <v>2024</v>
      </c>
      <c r="F7658" s="2">
        <v>0.17569444444444443</v>
      </c>
      <c r="G7658" s="8" t="str">
        <f>TEXT(Hospital_Emergency_Room_Data[[#This Row],[Patient Admission Date]],"dddd")</f>
        <v>Monday</v>
      </c>
      <c r="H7658" t="s">
        <v>9208</v>
      </c>
      <c r="I7658">
        <v>46</v>
      </c>
      <c r="J7658" s="5" t="s">
        <v>9219</v>
      </c>
      <c r="K7658" t="s">
        <v>18</v>
      </c>
      <c r="L7658" t="s">
        <v>9281</v>
      </c>
      <c r="M7658" t="s">
        <v>9210</v>
      </c>
      <c r="O7658">
        <v>45</v>
      </c>
      <c r="P7658" t="s">
        <v>9225</v>
      </c>
      <c r="Q7658">
        <v>12</v>
      </c>
      <c r="R7658">
        <v>4</v>
      </c>
      <c r="S7658" t="s">
        <v>9258</v>
      </c>
      <c r="T7658" t="s">
        <v>9265</v>
      </c>
      <c r="U7658" t="s">
        <v>9300</v>
      </c>
      <c r="V7658" t="str" cm="1">
        <f t="array" ref="V7658">_xlfn.IFS(Hospital_Emergency_Room_Data[[#This Row],[Day]]&lt;=10,"Start(1-10)",Hospital_Emergency_Room_Data[[#This Row],[Day]]&lt;=20,"Middle(11-20)",Hospital_Emergency_Room_Data[[#This Row],[Day]]&gt;20,"End(21-30)")</f>
        <v>Middle(11-20)</v>
      </c>
    </row>
    <row r="7659" spans="1:22">
      <c r="A7659">
        <v>713605418</v>
      </c>
      <c r="B7659" t="s">
        <v>7658</v>
      </c>
      <c r="C7659" s="1">
        <v>45027</v>
      </c>
      <c r="D7659" t="str">
        <f>TEXT(Hospital_Emergency_Room_Data[[#This Row],[Patient Admission Date]],"mmm")</f>
        <v>Apr</v>
      </c>
      <c r="E7659">
        <f>YEAR(Hospital_Emergency_Room_Data[[#This Row],[Patient Admission Date]])</f>
        <v>2023</v>
      </c>
      <c r="F7659" s="2">
        <v>0.70972222222222225</v>
      </c>
      <c r="G7659" s="8" t="str">
        <f>TEXT(Hospital_Emergency_Room_Data[[#This Row],[Patient Admission Date]],"dddd")</f>
        <v>Tuesday</v>
      </c>
      <c r="H7659" t="s">
        <v>9208</v>
      </c>
      <c r="I7659">
        <v>54</v>
      </c>
      <c r="J7659" s="5" t="s">
        <v>9219</v>
      </c>
      <c r="K7659" t="s">
        <v>18</v>
      </c>
      <c r="L7659" t="s">
        <v>9281</v>
      </c>
      <c r="M7659" t="s">
        <v>9210</v>
      </c>
      <c r="O7659">
        <v>52</v>
      </c>
      <c r="P7659" t="s">
        <v>9225</v>
      </c>
      <c r="Q7659">
        <v>11</v>
      </c>
      <c r="R7659">
        <v>17</v>
      </c>
      <c r="S7659" t="s">
        <v>9257</v>
      </c>
      <c r="T7659" t="s">
        <v>9265</v>
      </c>
      <c r="U7659" t="s">
        <v>9283</v>
      </c>
      <c r="V7659" t="str" cm="1">
        <f t="array" ref="V7659">_xlfn.IFS(Hospital_Emergency_Room_Data[[#This Row],[Day]]&lt;=10,"Start(1-10)",Hospital_Emergency_Room_Data[[#This Row],[Day]]&lt;=20,"Middle(11-20)",Hospital_Emergency_Room_Data[[#This Row],[Day]]&gt;20,"End(21-30)")</f>
        <v>Middle(11-20)</v>
      </c>
    </row>
    <row r="7660" spans="1:22">
      <c r="A7660">
        <v>566171941</v>
      </c>
      <c r="B7660" t="s">
        <v>7659</v>
      </c>
      <c r="C7660" s="1">
        <v>45292</v>
      </c>
      <c r="D7660" t="str">
        <f>TEXT(Hospital_Emergency_Room_Data[[#This Row],[Patient Admission Date]],"mmm")</f>
        <v>Jan</v>
      </c>
      <c r="E7660">
        <f>YEAR(Hospital_Emergency_Room_Data[[#This Row],[Patient Admission Date]])</f>
        <v>2024</v>
      </c>
      <c r="F7660" s="2">
        <v>0.81736111111111109</v>
      </c>
      <c r="G7660" s="8" t="str">
        <f>TEXT(Hospital_Emergency_Room_Data[[#This Row],[Patient Admission Date]],"dddd")</f>
        <v>Monday</v>
      </c>
      <c r="H7660" t="s">
        <v>9208</v>
      </c>
      <c r="I7660">
        <v>37</v>
      </c>
      <c r="J7660" s="5" t="s">
        <v>9223</v>
      </c>
      <c r="K7660" t="s">
        <v>18</v>
      </c>
      <c r="L7660" t="s">
        <v>9281</v>
      </c>
      <c r="M7660" t="s">
        <v>9210</v>
      </c>
      <c r="O7660">
        <v>55</v>
      </c>
      <c r="P7660" t="s">
        <v>9225</v>
      </c>
      <c r="Q7660">
        <v>1</v>
      </c>
      <c r="R7660">
        <v>19</v>
      </c>
      <c r="S7660" t="s">
        <v>9256</v>
      </c>
      <c r="T7660" t="s">
        <v>9263</v>
      </c>
      <c r="U7660" t="s">
        <v>9283</v>
      </c>
      <c r="V7660" t="str" cm="1">
        <f t="array" ref="V7660">_xlfn.IFS(Hospital_Emergency_Room_Data[[#This Row],[Day]]&lt;=10,"Start(1-10)",Hospital_Emergency_Room_Data[[#This Row],[Day]]&lt;=20,"Middle(11-20)",Hospital_Emergency_Room_Data[[#This Row],[Day]]&gt;20,"End(21-30)")</f>
        <v>Start(1-10)</v>
      </c>
    </row>
    <row r="7661" spans="1:22">
      <c r="A7661">
        <v>132543477</v>
      </c>
      <c r="B7661" t="s">
        <v>7660</v>
      </c>
      <c r="C7661" s="1">
        <v>45142</v>
      </c>
      <c r="D7661" t="str">
        <f>TEXT(Hospital_Emergency_Room_Data[[#This Row],[Patient Admission Date]],"mmm")</f>
        <v>Aug</v>
      </c>
      <c r="E7661">
        <f>YEAR(Hospital_Emergency_Room_Data[[#This Row],[Patient Admission Date]])</f>
        <v>2023</v>
      </c>
      <c r="F7661" s="2">
        <v>9.7916666666666666E-2</v>
      </c>
      <c r="G7661" s="8" t="str">
        <f>TEXT(Hospital_Emergency_Room_Data[[#This Row],[Patient Admission Date]],"dddd")</f>
        <v>Friday</v>
      </c>
      <c r="H7661" t="s">
        <v>9208</v>
      </c>
      <c r="I7661">
        <v>23</v>
      </c>
      <c r="J7661" s="5" t="s">
        <v>9220</v>
      </c>
      <c r="K7661" t="s">
        <v>18</v>
      </c>
      <c r="L7661" t="s">
        <v>9281</v>
      </c>
      <c r="M7661" t="s">
        <v>9210</v>
      </c>
      <c r="O7661">
        <v>59</v>
      </c>
      <c r="P7661" t="s">
        <v>9225</v>
      </c>
      <c r="Q7661">
        <v>4</v>
      </c>
      <c r="R7661">
        <v>2</v>
      </c>
      <c r="S7661" t="s">
        <v>9258</v>
      </c>
      <c r="T7661" t="s">
        <v>9263</v>
      </c>
      <c r="U7661" t="s">
        <v>9283</v>
      </c>
      <c r="V7661" t="str" cm="1">
        <f t="array" ref="V7661">_xlfn.IFS(Hospital_Emergency_Room_Data[[#This Row],[Day]]&lt;=10,"Start(1-10)",Hospital_Emergency_Room_Data[[#This Row],[Day]]&lt;=20,"Middle(11-20)",Hospital_Emergency_Room_Data[[#This Row],[Day]]&gt;20,"End(21-30)")</f>
        <v>Start(1-10)</v>
      </c>
    </row>
    <row r="7662" spans="1:22">
      <c r="A7662">
        <v>534889464</v>
      </c>
      <c r="B7662" t="s">
        <v>7661</v>
      </c>
      <c r="C7662" s="1">
        <v>45228</v>
      </c>
      <c r="D7662" t="str">
        <f>TEXT(Hospital_Emergency_Room_Data[[#This Row],[Patient Admission Date]],"mmm")</f>
        <v>Oct</v>
      </c>
      <c r="E7662">
        <f>YEAR(Hospital_Emergency_Room_Data[[#This Row],[Patient Admission Date]])</f>
        <v>2023</v>
      </c>
      <c r="F7662" s="2">
        <v>0.58333333333333337</v>
      </c>
      <c r="G7662" s="8" t="str">
        <f>TEXT(Hospital_Emergency_Room_Data[[#This Row],[Patient Admission Date]],"dddd")</f>
        <v>Sunday</v>
      </c>
      <c r="H7662" t="s">
        <v>9208</v>
      </c>
      <c r="I7662">
        <v>58</v>
      </c>
      <c r="J7662" s="5" t="s">
        <v>9219</v>
      </c>
      <c r="K7662" t="s">
        <v>18</v>
      </c>
      <c r="L7662" t="s">
        <v>9281</v>
      </c>
      <c r="M7662" t="s">
        <v>9210</v>
      </c>
      <c r="O7662">
        <v>11</v>
      </c>
      <c r="P7662" t="s">
        <v>9226</v>
      </c>
      <c r="Q7662">
        <v>29</v>
      </c>
      <c r="R7662">
        <v>14</v>
      </c>
      <c r="S7662" t="s">
        <v>9257</v>
      </c>
      <c r="T7662" t="s">
        <v>9264</v>
      </c>
      <c r="U7662" t="s">
        <v>9282</v>
      </c>
      <c r="V7662" t="str" cm="1">
        <f t="array" ref="V7662">_xlfn.IFS(Hospital_Emergency_Room_Data[[#This Row],[Day]]&lt;=10,"Start(1-10)",Hospital_Emergency_Room_Data[[#This Row],[Day]]&lt;=20,"Middle(11-20)",Hospital_Emergency_Room_Data[[#This Row],[Day]]&gt;20,"End(21-30)")</f>
        <v>End(21-30)</v>
      </c>
    </row>
    <row r="7663" spans="1:22">
      <c r="A7663">
        <v>224771408</v>
      </c>
      <c r="B7663" t="s">
        <v>7662</v>
      </c>
      <c r="C7663" s="1">
        <v>45120</v>
      </c>
      <c r="D7663" t="str">
        <f>TEXT(Hospital_Emergency_Room_Data[[#This Row],[Patient Admission Date]],"mmm")</f>
        <v>Jul</v>
      </c>
      <c r="E7663">
        <f>YEAR(Hospital_Emergency_Room_Data[[#This Row],[Patient Admission Date]])</f>
        <v>2023</v>
      </c>
      <c r="F7663" s="2">
        <v>0.80555555555555558</v>
      </c>
      <c r="G7663" s="8" t="str">
        <f>TEXT(Hospital_Emergency_Room_Data[[#This Row],[Patient Admission Date]],"dddd")</f>
        <v>Thursday</v>
      </c>
      <c r="H7663" t="s">
        <v>9208</v>
      </c>
      <c r="I7663">
        <v>63</v>
      </c>
      <c r="J7663" s="5" t="s">
        <v>9217</v>
      </c>
      <c r="K7663" t="s">
        <v>18</v>
      </c>
      <c r="L7663" t="s">
        <v>9281</v>
      </c>
      <c r="M7663" t="s">
        <v>9210</v>
      </c>
      <c r="O7663">
        <v>30</v>
      </c>
      <c r="P7663" t="s">
        <v>9225</v>
      </c>
      <c r="Q7663">
        <v>13</v>
      </c>
      <c r="R7663">
        <v>19</v>
      </c>
      <c r="S7663" t="s">
        <v>9256</v>
      </c>
      <c r="T7663" t="s">
        <v>9265</v>
      </c>
      <c r="U7663" t="s">
        <v>9282</v>
      </c>
      <c r="V7663" t="str" cm="1">
        <f t="array" ref="V7663">_xlfn.IFS(Hospital_Emergency_Room_Data[[#This Row],[Day]]&lt;=10,"Start(1-10)",Hospital_Emergency_Room_Data[[#This Row],[Day]]&lt;=20,"Middle(11-20)",Hospital_Emergency_Room_Data[[#This Row],[Day]]&gt;20,"End(21-30)")</f>
        <v>Middle(11-20)</v>
      </c>
    </row>
    <row r="7664" spans="1:22">
      <c r="A7664">
        <v>842730049</v>
      </c>
      <c r="B7664" t="s">
        <v>7663</v>
      </c>
      <c r="C7664" s="1">
        <v>45102</v>
      </c>
      <c r="D7664" t="str">
        <f>TEXT(Hospital_Emergency_Room_Data[[#This Row],[Patient Admission Date]],"mmm")</f>
        <v>Jun</v>
      </c>
      <c r="E7664">
        <f>YEAR(Hospital_Emergency_Room_Data[[#This Row],[Patient Admission Date]])</f>
        <v>2023</v>
      </c>
      <c r="F7664" s="2">
        <v>0.2902777777777778</v>
      </c>
      <c r="G7664" s="8" t="str">
        <f>TEXT(Hospital_Emergency_Room_Data[[#This Row],[Patient Admission Date]],"dddd")</f>
        <v>Sunday</v>
      </c>
      <c r="H7664" t="s">
        <v>9208</v>
      </c>
      <c r="I7664">
        <v>28</v>
      </c>
      <c r="J7664" s="5" t="s">
        <v>9220</v>
      </c>
      <c r="K7664" t="s">
        <v>18</v>
      </c>
      <c r="L7664" t="s">
        <v>9281</v>
      </c>
      <c r="M7664" t="s">
        <v>9210</v>
      </c>
      <c r="O7664">
        <v>49</v>
      </c>
      <c r="P7664" t="s">
        <v>9225</v>
      </c>
      <c r="Q7664">
        <v>25</v>
      </c>
      <c r="R7664">
        <v>6</v>
      </c>
      <c r="S7664" t="s">
        <v>9255</v>
      </c>
      <c r="T7664" t="s">
        <v>9264</v>
      </c>
      <c r="U7664" t="s">
        <v>9283</v>
      </c>
      <c r="V7664" t="str" cm="1">
        <f t="array" ref="V7664">_xlfn.IFS(Hospital_Emergency_Room_Data[[#This Row],[Day]]&lt;=10,"Start(1-10)",Hospital_Emergency_Room_Data[[#This Row],[Day]]&lt;=20,"Middle(11-20)",Hospital_Emergency_Room_Data[[#This Row],[Day]]&gt;20,"End(21-30)")</f>
        <v>End(21-30)</v>
      </c>
    </row>
    <row r="7665" spans="1:22">
      <c r="A7665">
        <v>518207295</v>
      </c>
      <c r="B7665" t="s">
        <v>7664</v>
      </c>
      <c r="C7665" s="1">
        <v>45181</v>
      </c>
      <c r="D7665" t="str">
        <f>TEXT(Hospital_Emergency_Room_Data[[#This Row],[Patient Admission Date]],"mmm")</f>
        <v>Sep</v>
      </c>
      <c r="E7665">
        <f>YEAR(Hospital_Emergency_Room_Data[[#This Row],[Patient Admission Date]])</f>
        <v>2023</v>
      </c>
      <c r="F7665" s="2">
        <v>2.7083333333333334E-2</v>
      </c>
      <c r="G7665" s="8" t="str">
        <f>TEXT(Hospital_Emergency_Room_Data[[#This Row],[Patient Admission Date]],"dddd")</f>
        <v>Tuesday</v>
      </c>
      <c r="H7665" t="s">
        <v>9208</v>
      </c>
      <c r="I7665">
        <v>78</v>
      </c>
      <c r="J7665" s="5" t="s">
        <v>9222</v>
      </c>
      <c r="K7665" t="s">
        <v>18</v>
      </c>
      <c r="L7665" t="s">
        <v>9281</v>
      </c>
      <c r="M7665" t="s">
        <v>9210</v>
      </c>
      <c r="O7665">
        <v>53</v>
      </c>
      <c r="P7665" t="s">
        <v>9225</v>
      </c>
      <c r="Q7665">
        <v>12</v>
      </c>
      <c r="R7665">
        <v>0</v>
      </c>
      <c r="S7665" t="s">
        <v>9258</v>
      </c>
      <c r="T7665" t="s">
        <v>9265</v>
      </c>
      <c r="U7665" t="s">
        <v>9283</v>
      </c>
      <c r="V7665" t="str" cm="1">
        <f t="array" ref="V7665">_xlfn.IFS(Hospital_Emergency_Room_Data[[#This Row],[Day]]&lt;=10,"Start(1-10)",Hospital_Emergency_Room_Data[[#This Row],[Day]]&lt;=20,"Middle(11-20)",Hospital_Emergency_Room_Data[[#This Row],[Day]]&gt;20,"End(21-30)")</f>
        <v>Middle(11-20)</v>
      </c>
    </row>
    <row r="7666" spans="1:22">
      <c r="A7666">
        <v>565935453</v>
      </c>
      <c r="B7666" t="s">
        <v>7665</v>
      </c>
      <c r="C7666" s="1">
        <v>45338</v>
      </c>
      <c r="D7666" t="str">
        <f>TEXT(Hospital_Emergency_Room_Data[[#This Row],[Patient Admission Date]],"mmm")</f>
        <v>Feb</v>
      </c>
      <c r="E7666">
        <f>YEAR(Hospital_Emergency_Room_Data[[#This Row],[Patient Admission Date]])</f>
        <v>2024</v>
      </c>
      <c r="F7666" s="2">
        <v>0.90138888888888891</v>
      </c>
      <c r="G7666" s="8" t="str">
        <f>TEXT(Hospital_Emergency_Room_Data[[#This Row],[Patient Admission Date]],"dddd")</f>
        <v>Friday</v>
      </c>
      <c r="H7666" t="s">
        <v>9208</v>
      </c>
      <c r="I7666">
        <v>67</v>
      </c>
      <c r="J7666" s="5" t="s">
        <v>9217</v>
      </c>
      <c r="K7666" t="s">
        <v>18</v>
      </c>
      <c r="L7666" t="s">
        <v>9281</v>
      </c>
      <c r="M7666" t="s">
        <v>9210</v>
      </c>
      <c r="O7666">
        <v>16</v>
      </c>
      <c r="P7666" t="s">
        <v>9226</v>
      </c>
      <c r="Q7666">
        <v>16</v>
      </c>
      <c r="R7666">
        <v>21</v>
      </c>
      <c r="S7666" t="s">
        <v>9256</v>
      </c>
      <c r="T7666" t="s">
        <v>9262</v>
      </c>
      <c r="U7666" t="s">
        <v>9282</v>
      </c>
      <c r="V7666" t="str" cm="1">
        <f t="array" ref="V7666">_xlfn.IFS(Hospital_Emergency_Room_Data[[#This Row],[Day]]&lt;=10,"Start(1-10)",Hospital_Emergency_Room_Data[[#This Row],[Day]]&lt;=20,"Middle(11-20)",Hospital_Emergency_Room_Data[[#This Row],[Day]]&gt;20,"End(21-30)")</f>
        <v>Middle(11-20)</v>
      </c>
    </row>
    <row r="7667" spans="1:22">
      <c r="A7667">
        <v>854778954</v>
      </c>
      <c r="B7667" t="s">
        <v>7666</v>
      </c>
      <c r="C7667" s="1">
        <v>45529</v>
      </c>
      <c r="D7667" t="str">
        <f>TEXT(Hospital_Emergency_Room_Data[[#This Row],[Patient Admission Date]],"mmm")</f>
        <v>Aug</v>
      </c>
      <c r="E7667">
        <f>YEAR(Hospital_Emergency_Room_Data[[#This Row],[Patient Admission Date]])</f>
        <v>2024</v>
      </c>
      <c r="F7667" s="2">
        <v>9.8611111111111108E-2</v>
      </c>
      <c r="G7667" s="8" t="str">
        <f>TEXT(Hospital_Emergency_Room_Data[[#This Row],[Patient Admission Date]],"dddd")</f>
        <v>Sunday</v>
      </c>
      <c r="H7667" t="s">
        <v>9208</v>
      </c>
      <c r="I7667">
        <v>28</v>
      </c>
      <c r="J7667" s="5" t="s">
        <v>9220</v>
      </c>
      <c r="K7667" t="s">
        <v>18</v>
      </c>
      <c r="L7667" t="s">
        <v>9281</v>
      </c>
      <c r="M7667" t="s">
        <v>9210</v>
      </c>
      <c r="O7667">
        <v>19</v>
      </c>
      <c r="P7667" t="s">
        <v>9226</v>
      </c>
      <c r="Q7667">
        <v>25</v>
      </c>
      <c r="R7667">
        <v>2</v>
      </c>
      <c r="S7667" t="s">
        <v>9258</v>
      </c>
      <c r="T7667" t="s">
        <v>9264</v>
      </c>
      <c r="U7667" t="s">
        <v>9282</v>
      </c>
      <c r="V7667" t="str" cm="1">
        <f t="array" ref="V7667">_xlfn.IFS(Hospital_Emergency_Room_Data[[#This Row],[Day]]&lt;=10,"Start(1-10)",Hospital_Emergency_Room_Data[[#This Row],[Day]]&lt;=20,"Middle(11-20)",Hospital_Emergency_Room_Data[[#This Row],[Day]]&gt;20,"End(21-30)")</f>
        <v>End(21-30)</v>
      </c>
    </row>
    <row r="7668" spans="1:22">
      <c r="A7668">
        <v>496887386</v>
      </c>
      <c r="B7668" t="s">
        <v>7667</v>
      </c>
      <c r="C7668" s="1">
        <v>45460</v>
      </c>
      <c r="D7668" t="str">
        <f>TEXT(Hospital_Emergency_Room_Data[[#This Row],[Patient Admission Date]],"mmm")</f>
        <v>Jun</v>
      </c>
      <c r="E7668">
        <f>YEAR(Hospital_Emergency_Room_Data[[#This Row],[Patient Admission Date]])</f>
        <v>2024</v>
      </c>
      <c r="F7668" s="2">
        <v>0.52013888888888893</v>
      </c>
      <c r="G7668" s="8" t="str">
        <f>TEXT(Hospital_Emergency_Room_Data[[#This Row],[Patient Admission Date]],"dddd")</f>
        <v>Monday</v>
      </c>
      <c r="H7668" t="s">
        <v>9208</v>
      </c>
      <c r="I7668">
        <v>53</v>
      </c>
      <c r="J7668" s="5" t="s">
        <v>9219</v>
      </c>
      <c r="K7668" t="s">
        <v>18</v>
      </c>
      <c r="L7668" t="s">
        <v>9281</v>
      </c>
      <c r="M7668" t="s">
        <v>9210</v>
      </c>
      <c r="O7668">
        <v>30</v>
      </c>
      <c r="P7668" t="s">
        <v>9225</v>
      </c>
      <c r="Q7668">
        <v>17</v>
      </c>
      <c r="R7668">
        <v>12</v>
      </c>
      <c r="S7668" t="s">
        <v>9257</v>
      </c>
      <c r="T7668" t="s">
        <v>9262</v>
      </c>
      <c r="U7668" t="s">
        <v>9282</v>
      </c>
      <c r="V7668" t="str" cm="1">
        <f t="array" ref="V7668">_xlfn.IFS(Hospital_Emergency_Room_Data[[#This Row],[Day]]&lt;=10,"Start(1-10)",Hospital_Emergency_Room_Data[[#This Row],[Day]]&lt;=20,"Middle(11-20)",Hospital_Emergency_Room_Data[[#This Row],[Day]]&gt;20,"End(21-30)")</f>
        <v>Middle(11-20)</v>
      </c>
    </row>
    <row r="7669" spans="1:22">
      <c r="A7669">
        <v>465769879</v>
      </c>
      <c r="B7669" t="s">
        <v>7668</v>
      </c>
      <c r="C7669" s="1">
        <v>45239</v>
      </c>
      <c r="D7669" t="str">
        <f>TEXT(Hospital_Emergency_Room_Data[[#This Row],[Patient Admission Date]],"mmm")</f>
        <v>Nov</v>
      </c>
      <c r="E7669">
        <f>YEAR(Hospital_Emergency_Room_Data[[#This Row],[Patient Admission Date]])</f>
        <v>2023</v>
      </c>
      <c r="F7669" s="2">
        <v>9.2361111111111116E-2</v>
      </c>
      <c r="G7669" s="8" t="str">
        <f>TEXT(Hospital_Emergency_Room_Data[[#This Row],[Patient Admission Date]],"dddd")</f>
        <v>Thursday</v>
      </c>
      <c r="H7669" t="s">
        <v>9208</v>
      </c>
      <c r="I7669">
        <v>17</v>
      </c>
      <c r="J7669" s="5" t="s">
        <v>9220</v>
      </c>
      <c r="K7669" t="s">
        <v>18</v>
      </c>
      <c r="L7669" t="s">
        <v>9281</v>
      </c>
      <c r="M7669" t="s">
        <v>9210</v>
      </c>
      <c r="O7669">
        <v>56</v>
      </c>
      <c r="P7669" t="s">
        <v>9225</v>
      </c>
      <c r="Q7669">
        <v>9</v>
      </c>
      <c r="R7669">
        <v>2</v>
      </c>
      <c r="S7669" t="s">
        <v>9258</v>
      </c>
      <c r="T7669" t="s">
        <v>9265</v>
      </c>
      <c r="U7669" t="s">
        <v>9283</v>
      </c>
      <c r="V7669" t="str" cm="1">
        <f t="array" ref="V7669">_xlfn.IFS(Hospital_Emergency_Room_Data[[#This Row],[Day]]&lt;=10,"Start(1-10)",Hospital_Emergency_Room_Data[[#This Row],[Day]]&lt;=20,"Middle(11-20)",Hospital_Emergency_Room_Data[[#This Row],[Day]]&gt;20,"End(21-30)")</f>
        <v>Start(1-10)</v>
      </c>
    </row>
    <row r="7670" spans="1:22">
      <c r="A7670">
        <v>510795447</v>
      </c>
      <c r="B7670" t="s">
        <v>7669</v>
      </c>
      <c r="C7670" s="1">
        <v>45288</v>
      </c>
      <c r="D7670" t="str">
        <f>TEXT(Hospital_Emergency_Room_Data[[#This Row],[Patient Admission Date]],"mmm")</f>
        <v>Dec</v>
      </c>
      <c r="E7670">
        <f>YEAR(Hospital_Emergency_Room_Data[[#This Row],[Patient Admission Date]])</f>
        <v>2023</v>
      </c>
      <c r="F7670" s="2">
        <v>0.96250000000000002</v>
      </c>
      <c r="G7670" s="8" t="str">
        <f>TEXT(Hospital_Emergency_Room_Data[[#This Row],[Patient Admission Date]],"dddd")</f>
        <v>Thursday</v>
      </c>
      <c r="H7670" t="s">
        <v>9208</v>
      </c>
      <c r="I7670">
        <v>47</v>
      </c>
      <c r="J7670" s="5" t="s">
        <v>9219</v>
      </c>
      <c r="K7670" t="s">
        <v>18</v>
      </c>
      <c r="L7670" t="s">
        <v>9281</v>
      </c>
      <c r="M7670" t="s">
        <v>9210</v>
      </c>
      <c r="O7670">
        <v>23</v>
      </c>
      <c r="P7670" t="s">
        <v>9226</v>
      </c>
      <c r="Q7670">
        <v>28</v>
      </c>
      <c r="R7670">
        <v>23</v>
      </c>
      <c r="S7670" t="s">
        <v>9256</v>
      </c>
      <c r="T7670" t="s">
        <v>9264</v>
      </c>
      <c r="U7670" t="s">
        <v>9282</v>
      </c>
      <c r="V7670" t="str" cm="1">
        <f t="array" ref="V7670">_xlfn.IFS(Hospital_Emergency_Room_Data[[#This Row],[Day]]&lt;=10,"Start(1-10)",Hospital_Emergency_Room_Data[[#This Row],[Day]]&lt;=20,"Middle(11-20)",Hospital_Emergency_Room_Data[[#This Row],[Day]]&gt;20,"End(21-30)")</f>
        <v>End(21-30)</v>
      </c>
    </row>
    <row r="7671" spans="1:22">
      <c r="A7671">
        <v>288449510</v>
      </c>
      <c r="B7671" t="s">
        <v>7670</v>
      </c>
      <c r="C7671" s="1">
        <v>45377</v>
      </c>
      <c r="D7671" t="str">
        <f>TEXT(Hospital_Emergency_Room_Data[[#This Row],[Patient Admission Date]],"mmm")</f>
        <v>Mar</v>
      </c>
      <c r="E7671">
        <f>YEAR(Hospital_Emergency_Room_Data[[#This Row],[Patient Admission Date]])</f>
        <v>2024</v>
      </c>
      <c r="F7671" s="2">
        <v>6.9444444444444448E-2</v>
      </c>
      <c r="G7671" s="8" t="str">
        <f>TEXT(Hospital_Emergency_Room_Data[[#This Row],[Patient Admission Date]],"dddd")</f>
        <v>Tuesday</v>
      </c>
      <c r="H7671" t="s">
        <v>9208</v>
      </c>
      <c r="I7671">
        <v>5</v>
      </c>
      <c r="J7671" s="5" t="s">
        <v>9221</v>
      </c>
      <c r="K7671" t="s">
        <v>18</v>
      </c>
      <c r="L7671" t="s">
        <v>9281</v>
      </c>
      <c r="M7671" t="s">
        <v>9210</v>
      </c>
      <c r="O7671">
        <v>28</v>
      </c>
      <c r="P7671" t="s">
        <v>9226</v>
      </c>
      <c r="Q7671">
        <v>26</v>
      </c>
      <c r="R7671">
        <v>1</v>
      </c>
      <c r="S7671" t="s">
        <v>9258</v>
      </c>
      <c r="T7671" t="s">
        <v>9264</v>
      </c>
      <c r="U7671" t="s">
        <v>9282</v>
      </c>
      <c r="V7671" t="str" cm="1">
        <f t="array" ref="V7671">_xlfn.IFS(Hospital_Emergency_Room_Data[[#This Row],[Day]]&lt;=10,"Start(1-10)",Hospital_Emergency_Room_Data[[#This Row],[Day]]&lt;=20,"Middle(11-20)",Hospital_Emergency_Room_Data[[#This Row],[Day]]&gt;20,"End(21-30)")</f>
        <v>End(21-30)</v>
      </c>
    </row>
    <row r="7672" spans="1:22">
      <c r="A7672">
        <v>537294653</v>
      </c>
      <c r="B7672" t="s">
        <v>7671</v>
      </c>
      <c r="C7672" s="1">
        <v>45451</v>
      </c>
      <c r="D7672" t="str">
        <f>TEXT(Hospital_Emergency_Room_Data[[#This Row],[Patient Admission Date]],"mmm")</f>
        <v>Jun</v>
      </c>
      <c r="E7672">
        <f>YEAR(Hospital_Emergency_Room_Data[[#This Row],[Patient Admission Date]])</f>
        <v>2024</v>
      </c>
      <c r="F7672" s="2">
        <v>0.81388888888888888</v>
      </c>
      <c r="G7672" s="8" t="str">
        <f>TEXT(Hospital_Emergency_Room_Data[[#This Row],[Patient Admission Date]],"dddd")</f>
        <v>Saturday</v>
      </c>
      <c r="H7672" t="s">
        <v>9208</v>
      </c>
      <c r="I7672">
        <v>77</v>
      </c>
      <c r="J7672" s="5" t="s">
        <v>9222</v>
      </c>
      <c r="K7672" t="s">
        <v>18</v>
      </c>
      <c r="L7672" t="s">
        <v>9281</v>
      </c>
      <c r="M7672" t="s">
        <v>9210</v>
      </c>
      <c r="O7672">
        <v>32</v>
      </c>
      <c r="P7672" t="s">
        <v>9225</v>
      </c>
      <c r="Q7672">
        <v>8</v>
      </c>
      <c r="R7672">
        <v>19</v>
      </c>
      <c r="S7672" t="s">
        <v>9256</v>
      </c>
      <c r="T7672" t="s">
        <v>9265</v>
      </c>
      <c r="U7672" t="s">
        <v>9300</v>
      </c>
      <c r="V7672" t="str" cm="1">
        <f t="array" ref="V7672">_xlfn.IFS(Hospital_Emergency_Room_Data[[#This Row],[Day]]&lt;=10,"Start(1-10)",Hospital_Emergency_Room_Data[[#This Row],[Day]]&lt;=20,"Middle(11-20)",Hospital_Emergency_Room_Data[[#This Row],[Day]]&gt;20,"End(21-30)")</f>
        <v>Start(1-10)</v>
      </c>
    </row>
    <row r="7673" spans="1:22">
      <c r="A7673">
        <v>760050091</v>
      </c>
      <c r="B7673" t="s">
        <v>7672</v>
      </c>
      <c r="C7673" s="1">
        <v>45251</v>
      </c>
      <c r="D7673" t="str">
        <f>TEXT(Hospital_Emergency_Room_Data[[#This Row],[Patient Admission Date]],"mmm")</f>
        <v>Nov</v>
      </c>
      <c r="E7673">
        <f>YEAR(Hospital_Emergency_Room_Data[[#This Row],[Patient Admission Date]])</f>
        <v>2023</v>
      </c>
      <c r="F7673" s="2">
        <v>0.51249999999999996</v>
      </c>
      <c r="G7673" s="8" t="str">
        <f>TEXT(Hospital_Emergency_Room_Data[[#This Row],[Patient Admission Date]],"dddd")</f>
        <v>Tuesday</v>
      </c>
      <c r="H7673" t="s">
        <v>9208</v>
      </c>
      <c r="I7673">
        <v>14</v>
      </c>
      <c r="J7673" s="5" t="s">
        <v>9221</v>
      </c>
      <c r="K7673" t="s">
        <v>18</v>
      </c>
      <c r="L7673" t="s">
        <v>9281</v>
      </c>
      <c r="M7673" t="s">
        <v>9210</v>
      </c>
      <c r="O7673">
        <v>49</v>
      </c>
      <c r="P7673" t="s">
        <v>9225</v>
      </c>
      <c r="Q7673">
        <v>21</v>
      </c>
      <c r="R7673">
        <v>12</v>
      </c>
      <c r="S7673" t="s">
        <v>9257</v>
      </c>
      <c r="T7673" t="s">
        <v>9262</v>
      </c>
      <c r="U7673" t="s">
        <v>9283</v>
      </c>
      <c r="V7673" t="str" cm="1">
        <f t="array" ref="V7673">_xlfn.IFS(Hospital_Emergency_Room_Data[[#This Row],[Day]]&lt;=10,"Start(1-10)",Hospital_Emergency_Room_Data[[#This Row],[Day]]&lt;=20,"Middle(11-20)",Hospital_Emergency_Room_Data[[#This Row],[Day]]&gt;20,"End(21-30)")</f>
        <v>End(21-30)</v>
      </c>
    </row>
    <row r="7674" spans="1:22">
      <c r="A7674">
        <v>759071261</v>
      </c>
      <c r="B7674" t="s">
        <v>7673</v>
      </c>
      <c r="C7674" s="1">
        <v>45419</v>
      </c>
      <c r="D7674" t="str">
        <f>TEXT(Hospital_Emergency_Room_Data[[#This Row],[Patient Admission Date]],"mmm")</f>
        <v>May</v>
      </c>
      <c r="E7674">
        <f>YEAR(Hospital_Emergency_Room_Data[[#This Row],[Patient Admission Date]])</f>
        <v>2024</v>
      </c>
      <c r="F7674" s="2">
        <v>0.50763888888888886</v>
      </c>
      <c r="G7674" s="8" t="str">
        <f>TEXT(Hospital_Emergency_Room_Data[[#This Row],[Patient Admission Date]],"dddd")</f>
        <v>Tuesday</v>
      </c>
      <c r="H7674" t="s">
        <v>9208</v>
      </c>
      <c r="I7674">
        <v>12</v>
      </c>
      <c r="J7674" s="5" t="s">
        <v>9221</v>
      </c>
      <c r="K7674" t="s">
        <v>18</v>
      </c>
      <c r="L7674" t="s">
        <v>9281</v>
      </c>
      <c r="M7674" t="s">
        <v>9210</v>
      </c>
      <c r="O7674">
        <v>18</v>
      </c>
      <c r="P7674" t="s">
        <v>9226</v>
      </c>
      <c r="Q7674">
        <v>7</v>
      </c>
      <c r="R7674">
        <v>12</v>
      </c>
      <c r="S7674" t="s">
        <v>9257</v>
      </c>
      <c r="T7674" t="s">
        <v>9263</v>
      </c>
      <c r="U7674" t="s">
        <v>9282</v>
      </c>
      <c r="V7674" t="str" cm="1">
        <f t="array" ref="V7674">_xlfn.IFS(Hospital_Emergency_Room_Data[[#This Row],[Day]]&lt;=10,"Start(1-10)",Hospital_Emergency_Room_Data[[#This Row],[Day]]&lt;=20,"Middle(11-20)",Hospital_Emergency_Room_Data[[#This Row],[Day]]&gt;20,"End(21-30)")</f>
        <v>Start(1-10)</v>
      </c>
    </row>
    <row r="7675" spans="1:22">
      <c r="A7675">
        <v>405047699</v>
      </c>
      <c r="B7675" t="s">
        <v>7674</v>
      </c>
      <c r="C7675" s="1">
        <v>45304</v>
      </c>
      <c r="D7675" t="str">
        <f>TEXT(Hospital_Emergency_Room_Data[[#This Row],[Patient Admission Date]],"mmm")</f>
        <v>Jan</v>
      </c>
      <c r="E7675">
        <f>YEAR(Hospital_Emergency_Room_Data[[#This Row],[Patient Admission Date]])</f>
        <v>2024</v>
      </c>
      <c r="F7675" s="2">
        <v>0.72847222222222219</v>
      </c>
      <c r="G7675" s="8" t="str">
        <f>TEXT(Hospital_Emergency_Room_Data[[#This Row],[Patient Admission Date]],"dddd")</f>
        <v>Saturday</v>
      </c>
      <c r="H7675" t="s">
        <v>9208</v>
      </c>
      <c r="I7675">
        <v>24</v>
      </c>
      <c r="J7675" s="5" t="s">
        <v>9220</v>
      </c>
      <c r="K7675" t="s">
        <v>18</v>
      </c>
      <c r="L7675" t="s">
        <v>9281</v>
      </c>
      <c r="M7675" t="s">
        <v>9210</v>
      </c>
      <c r="O7675">
        <v>51</v>
      </c>
      <c r="P7675" t="s">
        <v>9225</v>
      </c>
      <c r="Q7675">
        <v>13</v>
      </c>
      <c r="R7675">
        <v>17</v>
      </c>
      <c r="S7675" t="s">
        <v>9257</v>
      </c>
      <c r="T7675" t="s">
        <v>9265</v>
      </c>
      <c r="U7675" t="s">
        <v>9283</v>
      </c>
      <c r="V7675" t="str" cm="1">
        <f t="array" ref="V7675">_xlfn.IFS(Hospital_Emergency_Room_Data[[#This Row],[Day]]&lt;=10,"Start(1-10)",Hospital_Emergency_Room_Data[[#This Row],[Day]]&lt;=20,"Middle(11-20)",Hospital_Emergency_Room_Data[[#This Row],[Day]]&gt;20,"End(21-30)")</f>
        <v>Middle(11-20)</v>
      </c>
    </row>
    <row r="7676" spans="1:22">
      <c r="A7676">
        <v>570811120</v>
      </c>
      <c r="B7676" t="s">
        <v>7675</v>
      </c>
      <c r="C7676" s="1">
        <v>45511</v>
      </c>
      <c r="D7676" t="str">
        <f>TEXT(Hospital_Emergency_Room_Data[[#This Row],[Patient Admission Date]],"mmm")</f>
        <v>Aug</v>
      </c>
      <c r="E7676">
        <f>YEAR(Hospital_Emergency_Room_Data[[#This Row],[Patient Admission Date]])</f>
        <v>2024</v>
      </c>
      <c r="F7676" s="2">
        <v>0.62986111111111109</v>
      </c>
      <c r="G7676" s="8" t="str">
        <f>TEXT(Hospital_Emergency_Room_Data[[#This Row],[Patient Admission Date]],"dddd")</f>
        <v>Wednesday</v>
      </c>
      <c r="H7676" t="s">
        <v>9208</v>
      </c>
      <c r="I7676">
        <v>67</v>
      </c>
      <c r="J7676" s="5" t="s">
        <v>9217</v>
      </c>
      <c r="K7676" t="s">
        <v>18</v>
      </c>
      <c r="L7676" t="s">
        <v>9281</v>
      </c>
      <c r="M7676" t="s">
        <v>9210</v>
      </c>
      <c r="O7676">
        <v>13</v>
      </c>
      <c r="P7676" t="s">
        <v>9226</v>
      </c>
      <c r="Q7676">
        <v>7</v>
      </c>
      <c r="R7676">
        <v>15</v>
      </c>
      <c r="S7676" t="s">
        <v>9257</v>
      </c>
      <c r="T7676" t="s">
        <v>9263</v>
      </c>
      <c r="U7676" t="s">
        <v>9282</v>
      </c>
      <c r="V7676" t="str" cm="1">
        <f t="array" ref="V7676">_xlfn.IFS(Hospital_Emergency_Room_Data[[#This Row],[Day]]&lt;=10,"Start(1-10)",Hospital_Emergency_Room_Data[[#This Row],[Day]]&lt;=20,"Middle(11-20)",Hospital_Emergency_Room_Data[[#This Row],[Day]]&gt;20,"End(21-30)")</f>
        <v>Start(1-10)</v>
      </c>
    </row>
    <row r="7677" spans="1:22">
      <c r="A7677">
        <v>708964348</v>
      </c>
      <c r="B7677" t="s">
        <v>7676</v>
      </c>
      <c r="C7677" s="1">
        <v>45238</v>
      </c>
      <c r="D7677" t="str">
        <f>TEXT(Hospital_Emergency_Room_Data[[#This Row],[Patient Admission Date]],"mmm")</f>
        <v>Nov</v>
      </c>
      <c r="E7677">
        <f>YEAR(Hospital_Emergency_Room_Data[[#This Row],[Patient Admission Date]])</f>
        <v>2023</v>
      </c>
      <c r="F7677" s="2">
        <v>0.12916666666666668</v>
      </c>
      <c r="G7677" s="8" t="str">
        <f>TEXT(Hospital_Emergency_Room_Data[[#This Row],[Patient Admission Date]],"dddd")</f>
        <v>Wednesday</v>
      </c>
      <c r="H7677" t="s">
        <v>9208</v>
      </c>
      <c r="I7677">
        <v>10</v>
      </c>
      <c r="J7677" s="5" t="s">
        <v>9221</v>
      </c>
      <c r="K7677" t="s">
        <v>18</v>
      </c>
      <c r="L7677" t="s">
        <v>9281</v>
      </c>
      <c r="M7677" t="s">
        <v>9210</v>
      </c>
      <c r="O7677">
        <v>29</v>
      </c>
      <c r="P7677" t="s">
        <v>9226</v>
      </c>
      <c r="Q7677">
        <v>8</v>
      </c>
      <c r="R7677">
        <v>3</v>
      </c>
      <c r="S7677" t="s">
        <v>9258</v>
      </c>
      <c r="T7677" t="s">
        <v>9265</v>
      </c>
      <c r="U7677" t="s">
        <v>9282</v>
      </c>
      <c r="V7677" t="str" cm="1">
        <f t="array" ref="V7677">_xlfn.IFS(Hospital_Emergency_Room_Data[[#This Row],[Day]]&lt;=10,"Start(1-10)",Hospital_Emergency_Room_Data[[#This Row],[Day]]&lt;=20,"Middle(11-20)",Hospital_Emergency_Room_Data[[#This Row],[Day]]&gt;20,"End(21-30)")</f>
        <v>Start(1-10)</v>
      </c>
    </row>
    <row r="7678" spans="1:22">
      <c r="A7678">
        <v>160718820</v>
      </c>
      <c r="B7678" t="s">
        <v>7677</v>
      </c>
      <c r="C7678" s="1">
        <v>45083</v>
      </c>
      <c r="D7678" t="str">
        <f>TEXT(Hospital_Emergency_Room_Data[[#This Row],[Patient Admission Date]],"mmm")</f>
        <v>Jun</v>
      </c>
      <c r="E7678">
        <f>YEAR(Hospital_Emergency_Room_Data[[#This Row],[Patient Admission Date]])</f>
        <v>2023</v>
      </c>
      <c r="F7678" s="2">
        <v>3.3333333333333333E-2</v>
      </c>
      <c r="G7678" s="8" t="str">
        <f>TEXT(Hospital_Emergency_Room_Data[[#This Row],[Patient Admission Date]],"dddd")</f>
        <v>Tuesday</v>
      </c>
      <c r="H7678" t="s">
        <v>9208</v>
      </c>
      <c r="I7678">
        <v>5</v>
      </c>
      <c r="J7678" s="5" t="s">
        <v>9221</v>
      </c>
      <c r="K7678" t="s">
        <v>18</v>
      </c>
      <c r="L7678" t="s">
        <v>9281</v>
      </c>
      <c r="M7678" t="s">
        <v>9210</v>
      </c>
      <c r="O7678">
        <v>34</v>
      </c>
      <c r="P7678" t="s">
        <v>9225</v>
      </c>
      <c r="Q7678">
        <v>6</v>
      </c>
      <c r="R7678">
        <v>0</v>
      </c>
      <c r="S7678" t="s">
        <v>9258</v>
      </c>
      <c r="T7678" t="s">
        <v>9263</v>
      </c>
      <c r="U7678" t="s">
        <v>9300</v>
      </c>
      <c r="V7678" t="str" cm="1">
        <f t="array" ref="V7678">_xlfn.IFS(Hospital_Emergency_Room_Data[[#This Row],[Day]]&lt;=10,"Start(1-10)",Hospital_Emergency_Room_Data[[#This Row],[Day]]&lt;=20,"Middle(11-20)",Hospital_Emergency_Room_Data[[#This Row],[Day]]&gt;20,"End(21-30)")</f>
        <v>Start(1-10)</v>
      </c>
    </row>
    <row r="7679" spans="1:22">
      <c r="A7679">
        <v>479680718</v>
      </c>
      <c r="B7679" t="s">
        <v>7678</v>
      </c>
      <c r="C7679" s="1">
        <v>45155</v>
      </c>
      <c r="D7679" t="str">
        <f>TEXT(Hospital_Emergency_Room_Data[[#This Row],[Patient Admission Date]],"mmm")</f>
        <v>Aug</v>
      </c>
      <c r="E7679">
        <f>YEAR(Hospital_Emergency_Room_Data[[#This Row],[Patient Admission Date]])</f>
        <v>2023</v>
      </c>
      <c r="F7679" s="2">
        <v>0.92013888888888884</v>
      </c>
      <c r="G7679" s="8" t="str">
        <f>TEXT(Hospital_Emergency_Room_Data[[#This Row],[Patient Admission Date]],"dddd")</f>
        <v>Thursday</v>
      </c>
      <c r="H7679" t="s">
        <v>9208</v>
      </c>
      <c r="I7679">
        <v>16</v>
      </c>
      <c r="J7679" s="5" t="s">
        <v>9220</v>
      </c>
      <c r="K7679" t="s">
        <v>18</v>
      </c>
      <c r="L7679" t="s">
        <v>9281</v>
      </c>
      <c r="M7679" t="s">
        <v>9210</v>
      </c>
      <c r="O7679">
        <v>47</v>
      </c>
      <c r="P7679" t="s">
        <v>9225</v>
      </c>
      <c r="Q7679">
        <v>17</v>
      </c>
      <c r="R7679">
        <v>22</v>
      </c>
      <c r="S7679" t="s">
        <v>9256</v>
      </c>
      <c r="T7679" t="s">
        <v>9262</v>
      </c>
      <c r="U7679" t="s">
        <v>9283</v>
      </c>
      <c r="V7679" t="str" cm="1">
        <f t="array" ref="V7679">_xlfn.IFS(Hospital_Emergency_Room_Data[[#This Row],[Day]]&lt;=10,"Start(1-10)",Hospital_Emergency_Room_Data[[#This Row],[Day]]&lt;=20,"Middle(11-20)",Hospital_Emergency_Room_Data[[#This Row],[Day]]&gt;20,"End(21-30)")</f>
        <v>Middle(11-20)</v>
      </c>
    </row>
    <row r="7680" spans="1:22">
      <c r="A7680">
        <v>468765399</v>
      </c>
      <c r="B7680" t="s">
        <v>7679</v>
      </c>
      <c r="C7680" s="1">
        <v>45343</v>
      </c>
      <c r="D7680" t="str">
        <f>TEXT(Hospital_Emergency_Room_Data[[#This Row],[Patient Admission Date]],"mmm")</f>
        <v>Feb</v>
      </c>
      <c r="E7680">
        <f>YEAR(Hospital_Emergency_Room_Data[[#This Row],[Patient Admission Date]])</f>
        <v>2024</v>
      </c>
      <c r="F7680" s="2">
        <v>0.66388888888888886</v>
      </c>
      <c r="G7680" s="8" t="str">
        <f>TEXT(Hospital_Emergency_Room_Data[[#This Row],[Patient Admission Date]],"dddd")</f>
        <v>Wednesday</v>
      </c>
      <c r="H7680" t="s">
        <v>9208</v>
      </c>
      <c r="I7680">
        <v>34</v>
      </c>
      <c r="J7680" s="5" t="s">
        <v>9223</v>
      </c>
      <c r="K7680" t="s">
        <v>18</v>
      </c>
      <c r="L7680" t="s">
        <v>9281</v>
      </c>
      <c r="M7680" t="s">
        <v>9210</v>
      </c>
      <c r="O7680">
        <v>11</v>
      </c>
      <c r="P7680" t="s">
        <v>9226</v>
      </c>
      <c r="Q7680">
        <v>21</v>
      </c>
      <c r="R7680">
        <v>15</v>
      </c>
      <c r="S7680" t="s">
        <v>9257</v>
      </c>
      <c r="T7680" t="s">
        <v>9262</v>
      </c>
      <c r="U7680" t="s">
        <v>9282</v>
      </c>
      <c r="V7680" t="str" cm="1">
        <f t="array" ref="V7680">_xlfn.IFS(Hospital_Emergency_Room_Data[[#This Row],[Day]]&lt;=10,"Start(1-10)",Hospital_Emergency_Room_Data[[#This Row],[Day]]&lt;=20,"Middle(11-20)",Hospital_Emergency_Room_Data[[#This Row],[Day]]&gt;20,"End(21-30)")</f>
        <v>End(21-30)</v>
      </c>
    </row>
    <row r="7681" spans="1:22">
      <c r="A7681">
        <v>220445880</v>
      </c>
      <c r="B7681" t="s">
        <v>7680</v>
      </c>
      <c r="C7681" s="1">
        <v>45425</v>
      </c>
      <c r="D7681" t="str">
        <f>TEXT(Hospital_Emergency_Room_Data[[#This Row],[Patient Admission Date]],"mmm")</f>
        <v>May</v>
      </c>
      <c r="E7681">
        <f>YEAR(Hospital_Emergency_Room_Data[[#This Row],[Patient Admission Date]])</f>
        <v>2024</v>
      </c>
      <c r="F7681" s="2">
        <v>0.95208333333333328</v>
      </c>
      <c r="G7681" s="8" t="str">
        <f>TEXT(Hospital_Emergency_Room_Data[[#This Row],[Patient Admission Date]],"dddd")</f>
        <v>Monday</v>
      </c>
      <c r="H7681" t="s">
        <v>9208</v>
      </c>
      <c r="I7681">
        <v>55</v>
      </c>
      <c r="J7681" s="5" t="s">
        <v>9219</v>
      </c>
      <c r="K7681" t="s">
        <v>18</v>
      </c>
      <c r="L7681" t="s">
        <v>9281</v>
      </c>
      <c r="M7681" t="s">
        <v>9210</v>
      </c>
      <c r="O7681">
        <v>23</v>
      </c>
      <c r="P7681" t="s">
        <v>9226</v>
      </c>
      <c r="Q7681">
        <v>13</v>
      </c>
      <c r="R7681">
        <v>22</v>
      </c>
      <c r="S7681" t="s">
        <v>9256</v>
      </c>
      <c r="T7681" t="s">
        <v>9265</v>
      </c>
      <c r="U7681" t="s">
        <v>9282</v>
      </c>
      <c r="V7681" t="str" cm="1">
        <f t="array" ref="V7681">_xlfn.IFS(Hospital_Emergency_Room_Data[[#This Row],[Day]]&lt;=10,"Start(1-10)",Hospital_Emergency_Room_Data[[#This Row],[Day]]&lt;=20,"Middle(11-20)",Hospital_Emergency_Room_Data[[#This Row],[Day]]&gt;20,"End(21-30)")</f>
        <v>Middle(11-20)</v>
      </c>
    </row>
    <row r="7682" spans="1:22">
      <c r="A7682">
        <v>143716543</v>
      </c>
      <c r="B7682" t="s">
        <v>7681</v>
      </c>
      <c r="C7682" s="1">
        <v>45114</v>
      </c>
      <c r="D7682" t="str">
        <f>TEXT(Hospital_Emergency_Room_Data[[#This Row],[Patient Admission Date]],"mmm")</f>
        <v>Jul</v>
      </c>
      <c r="E7682">
        <f>YEAR(Hospital_Emergency_Room_Data[[#This Row],[Patient Admission Date]])</f>
        <v>2023</v>
      </c>
      <c r="F7682" s="2">
        <v>0.78611111111111109</v>
      </c>
      <c r="G7682" s="8" t="str">
        <f>TEXT(Hospital_Emergency_Room_Data[[#This Row],[Patient Admission Date]],"dddd")</f>
        <v>Friday</v>
      </c>
      <c r="H7682" t="s">
        <v>9208</v>
      </c>
      <c r="I7682">
        <v>64</v>
      </c>
      <c r="J7682" s="5" t="s">
        <v>9217</v>
      </c>
      <c r="K7682" t="s">
        <v>18</v>
      </c>
      <c r="L7682" t="s">
        <v>9281</v>
      </c>
      <c r="M7682" t="s">
        <v>9210</v>
      </c>
      <c r="O7682">
        <v>29</v>
      </c>
      <c r="P7682" t="s">
        <v>9226</v>
      </c>
      <c r="Q7682">
        <v>7</v>
      </c>
      <c r="R7682">
        <v>18</v>
      </c>
      <c r="S7682" t="s">
        <v>9256</v>
      </c>
      <c r="T7682" t="s">
        <v>9263</v>
      </c>
      <c r="U7682" t="s">
        <v>9282</v>
      </c>
      <c r="V7682" t="str" cm="1">
        <f t="array" ref="V7682">_xlfn.IFS(Hospital_Emergency_Room_Data[[#This Row],[Day]]&lt;=10,"Start(1-10)",Hospital_Emergency_Room_Data[[#This Row],[Day]]&lt;=20,"Middle(11-20)",Hospital_Emergency_Room_Data[[#This Row],[Day]]&gt;20,"End(21-30)")</f>
        <v>Start(1-10)</v>
      </c>
    </row>
    <row r="7683" spans="1:22">
      <c r="A7683">
        <v>708807139</v>
      </c>
      <c r="B7683" t="s">
        <v>7682</v>
      </c>
      <c r="C7683" s="1">
        <v>45468</v>
      </c>
      <c r="D7683" t="str">
        <f>TEXT(Hospital_Emergency_Room_Data[[#This Row],[Patient Admission Date]],"mmm")</f>
        <v>Jun</v>
      </c>
      <c r="E7683">
        <f>YEAR(Hospital_Emergency_Room_Data[[#This Row],[Patient Admission Date]])</f>
        <v>2024</v>
      </c>
      <c r="F7683" s="2">
        <v>0.43819444444444444</v>
      </c>
      <c r="G7683" s="8" t="str">
        <f>TEXT(Hospital_Emergency_Room_Data[[#This Row],[Patient Admission Date]],"dddd")</f>
        <v>Tuesday</v>
      </c>
      <c r="H7683" t="s">
        <v>9208</v>
      </c>
      <c r="I7683">
        <v>10</v>
      </c>
      <c r="J7683" s="5" t="s">
        <v>9221</v>
      </c>
      <c r="K7683" t="s">
        <v>18</v>
      </c>
      <c r="L7683" t="s">
        <v>9281</v>
      </c>
      <c r="M7683" t="s">
        <v>9210</v>
      </c>
      <c r="O7683">
        <v>33</v>
      </c>
      <c r="P7683" t="s">
        <v>9225</v>
      </c>
      <c r="Q7683">
        <v>25</v>
      </c>
      <c r="R7683">
        <v>10</v>
      </c>
      <c r="S7683" t="s">
        <v>9255</v>
      </c>
      <c r="T7683" t="s">
        <v>9264</v>
      </c>
      <c r="U7683" t="s">
        <v>9300</v>
      </c>
      <c r="V7683" t="str" cm="1">
        <f t="array" ref="V7683">_xlfn.IFS(Hospital_Emergency_Room_Data[[#This Row],[Day]]&lt;=10,"Start(1-10)",Hospital_Emergency_Room_Data[[#This Row],[Day]]&lt;=20,"Middle(11-20)",Hospital_Emergency_Room_Data[[#This Row],[Day]]&gt;20,"End(21-30)")</f>
        <v>End(21-30)</v>
      </c>
    </row>
    <row r="7684" spans="1:22">
      <c r="A7684">
        <v>879918996</v>
      </c>
      <c r="B7684" t="s">
        <v>7683</v>
      </c>
      <c r="C7684" s="1">
        <v>45071</v>
      </c>
      <c r="D7684" t="str">
        <f>TEXT(Hospital_Emergency_Room_Data[[#This Row],[Patient Admission Date]],"mmm")</f>
        <v>May</v>
      </c>
      <c r="E7684">
        <f>YEAR(Hospital_Emergency_Room_Data[[#This Row],[Patient Admission Date]])</f>
        <v>2023</v>
      </c>
      <c r="F7684" s="2">
        <v>7.6388888888888895E-2</v>
      </c>
      <c r="G7684" s="8" t="str">
        <f>TEXT(Hospital_Emergency_Room_Data[[#This Row],[Patient Admission Date]],"dddd")</f>
        <v>Thursday</v>
      </c>
      <c r="H7684" t="s">
        <v>9208</v>
      </c>
      <c r="I7684">
        <v>23</v>
      </c>
      <c r="J7684" s="5" t="s">
        <v>9220</v>
      </c>
      <c r="K7684" t="s">
        <v>18</v>
      </c>
      <c r="L7684" t="s">
        <v>9281</v>
      </c>
      <c r="M7684" t="s">
        <v>9210</v>
      </c>
      <c r="O7684">
        <v>51</v>
      </c>
      <c r="P7684" t="s">
        <v>9225</v>
      </c>
      <c r="Q7684">
        <v>25</v>
      </c>
      <c r="R7684">
        <v>1</v>
      </c>
      <c r="S7684" t="s">
        <v>9258</v>
      </c>
      <c r="T7684" t="s">
        <v>9264</v>
      </c>
      <c r="U7684" t="s">
        <v>9283</v>
      </c>
      <c r="V7684" t="str" cm="1">
        <f t="array" ref="V7684">_xlfn.IFS(Hospital_Emergency_Room_Data[[#This Row],[Day]]&lt;=10,"Start(1-10)",Hospital_Emergency_Room_Data[[#This Row],[Day]]&lt;=20,"Middle(11-20)",Hospital_Emergency_Room_Data[[#This Row],[Day]]&gt;20,"End(21-30)")</f>
        <v>End(21-30)</v>
      </c>
    </row>
    <row r="7685" spans="1:22">
      <c r="A7685">
        <v>820295670</v>
      </c>
      <c r="B7685" t="s">
        <v>7684</v>
      </c>
      <c r="C7685" s="1">
        <v>45476</v>
      </c>
      <c r="D7685" t="str">
        <f>TEXT(Hospital_Emergency_Room_Data[[#This Row],[Patient Admission Date]],"mmm")</f>
        <v>Jul</v>
      </c>
      <c r="E7685">
        <f>YEAR(Hospital_Emergency_Room_Data[[#This Row],[Patient Admission Date]])</f>
        <v>2024</v>
      </c>
      <c r="F7685" s="2">
        <v>0.80347222222222225</v>
      </c>
      <c r="G7685" s="8" t="str">
        <f>TEXT(Hospital_Emergency_Room_Data[[#This Row],[Patient Admission Date]],"dddd")</f>
        <v>Wednesday</v>
      </c>
      <c r="H7685" t="s">
        <v>9208</v>
      </c>
      <c r="I7685">
        <v>32</v>
      </c>
      <c r="J7685" s="5" t="s">
        <v>9223</v>
      </c>
      <c r="K7685" t="s">
        <v>18</v>
      </c>
      <c r="L7685" t="s">
        <v>9281</v>
      </c>
      <c r="M7685" t="s">
        <v>9210</v>
      </c>
      <c r="O7685">
        <v>59</v>
      </c>
      <c r="P7685" t="s">
        <v>9225</v>
      </c>
      <c r="Q7685">
        <v>3</v>
      </c>
      <c r="R7685">
        <v>19</v>
      </c>
      <c r="S7685" t="s">
        <v>9256</v>
      </c>
      <c r="T7685" t="s">
        <v>9263</v>
      </c>
      <c r="U7685" t="s">
        <v>9283</v>
      </c>
      <c r="V7685" t="str" cm="1">
        <f t="array" ref="V7685">_xlfn.IFS(Hospital_Emergency_Room_Data[[#This Row],[Day]]&lt;=10,"Start(1-10)",Hospital_Emergency_Room_Data[[#This Row],[Day]]&lt;=20,"Middle(11-20)",Hospital_Emergency_Room_Data[[#This Row],[Day]]&gt;20,"End(21-30)")</f>
        <v>Start(1-10)</v>
      </c>
    </row>
    <row r="7686" spans="1:22">
      <c r="A7686">
        <v>229965992</v>
      </c>
      <c r="B7686" t="s">
        <v>7685</v>
      </c>
      <c r="C7686" s="1">
        <v>45189</v>
      </c>
      <c r="D7686" t="str">
        <f>TEXT(Hospital_Emergency_Room_Data[[#This Row],[Patient Admission Date]],"mmm")</f>
        <v>Sep</v>
      </c>
      <c r="E7686">
        <f>YEAR(Hospital_Emergency_Room_Data[[#This Row],[Patient Admission Date]])</f>
        <v>2023</v>
      </c>
      <c r="F7686" s="2">
        <v>0.82291666666666663</v>
      </c>
      <c r="G7686" s="8" t="str">
        <f>TEXT(Hospital_Emergency_Room_Data[[#This Row],[Patient Admission Date]],"dddd")</f>
        <v>Wednesday</v>
      </c>
      <c r="H7686" t="s">
        <v>9208</v>
      </c>
      <c r="I7686">
        <v>3</v>
      </c>
      <c r="J7686" s="5" t="s">
        <v>9218</v>
      </c>
      <c r="K7686" t="s">
        <v>18</v>
      </c>
      <c r="L7686" t="s">
        <v>9281</v>
      </c>
      <c r="M7686" t="s">
        <v>9210</v>
      </c>
      <c r="O7686">
        <v>41</v>
      </c>
      <c r="P7686" t="s">
        <v>9225</v>
      </c>
      <c r="Q7686">
        <v>20</v>
      </c>
      <c r="R7686">
        <v>19</v>
      </c>
      <c r="S7686" t="s">
        <v>9256</v>
      </c>
      <c r="T7686" t="s">
        <v>9262</v>
      </c>
      <c r="U7686" t="s">
        <v>9300</v>
      </c>
      <c r="V7686" t="str" cm="1">
        <f t="array" ref="V7686">_xlfn.IFS(Hospital_Emergency_Room_Data[[#This Row],[Day]]&lt;=10,"Start(1-10)",Hospital_Emergency_Room_Data[[#This Row],[Day]]&lt;=20,"Middle(11-20)",Hospital_Emergency_Room_Data[[#This Row],[Day]]&gt;20,"End(21-30)")</f>
        <v>Middle(11-20)</v>
      </c>
    </row>
    <row r="7687" spans="1:22">
      <c r="A7687">
        <v>404316220</v>
      </c>
      <c r="B7687" t="s">
        <v>7686</v>
      </c>
      <c r="C7687" s="1">
        <v>45151</v>
      </c>
      <c r="D7687" t="str">
        <f>TEXT(Hospital_Emergency_Room_Data[[#This Row],[Patient Admission Date]],"mmm")</f>
        <v>Aug</v>
      </c>
      <c r="E7687">
        <f>YEAR(Hospital_Emergency_Room_Data[[#This Row],[Patient Admission Date]])</f>
        <v>2023</v>
      </c>
      <c r="F7687" s="2">
        <v>0.41875000000000001</v>
      </c>
      <c r="G7687" s="8" t="str">
        <f>TEXT(Hospital_Emergency_Room_Data[[#This Row],[Patient Admission Date]],"dddd")</f>
        <v>Sunday</v>
      </c>
      <c r="H7687" t="s">
        <v>9208</v>
      </c>
      <c r="I7687">
        <v>30</v>
      </c>
      <c r="J7687" s="5" t="s">
        <v>9223</v>
      </c>
      <c r="K7687" t="s">
        <v>18</v>
      </c>
      <c r="L7687" t="s">
        <v>9281</v>
      </c>
      <c r="M7687" t="s">
        <v>9210</v>
      </c>
      <c r="O7687">
        <v>45</v>
      </c>
      <c r="P7687" t="s">
        <v>9225</v>
      </c>
      <c r="Q7687">
        <v>13</v>
      </c>
      <c r="R7687">
        <v>10</v>
      </c>
      <c r="S7687" t="s">
        <v>9255</v>
      </c>
      <c r="T7687" t="s">
        <v>9265</v>
      </c>
      <c r="U7687" t="s">
        <v>9300</v>
      </c>
      <c r="V7687" t="str" cm="1">
        <f t="array" ref="V7687">_xlfn.IFS(Hospital_Emergency_Room_Data[[#This Row],[Day]]&lt;=10,"Start(1-10)",Hospital_Emergency_Room_Data[[#This Row],[Day]]&lt;=20,"Middle(11-20)",Hospital_Emergency_Room_Data[[#This Row],[Day]]&gt;20,"End(21-30)")</f>
        <v>Middle(11-20)</v>
      </c>
    </row>
    <row r="7688" spans="1:22">
      <c r="A7688">
        <v>632601284</v>
      </c>
      <c r="B7688" t="s">
        <v>7687</v>
      </c>
      <c r="C7688" s="1">
        <v>45334</v>
      </c>
      <c r="D7688" t="str">
        <f>TEXT(Hospital_Emergency_Room_Data[[#This Row],[Patient Admission Date]],"mmm")</f>
        <v>Feb</v>
      </c>
      <c r="E7688">
        <f>YEAR(Hospital_Emergency_Room_Data[[#This Row],[Patient Admission Date]])</f>
        <v>2024</v>
      </c>
      <c r="F7688" s="2">
        <v>0.36944444444444446</v>
      </c>
      <c r="G7688" s="8" t="str">
        <f>TEXT(Hospital_Emergency_Room_Data[[#This Row],[Patient Admission Date]],"dddd")</f>
        <v>Monday</v>
      </c>
      <c r="H7688" t="s">
        <v>9208</v>
      </c>
      <c r="I7688">
        <v>39</v>
      </c>
      <c r="J7688" s="5" t="s">
        <v>9223</v>
      </c>
      <c r="K7688" t="s">
        <v>18</v>
      </c>
      <c r="L7688" t="s">
        <v>9281</v>
      </c>
      <c r="M7688" t="s">
        <v>9210</v>
      </c>
      <c r="O7688">
        <v>47</v>
      </c>
      <c r="P7688" t="s">
        <v>9225</v>
      </c>
      <c r="Q7688">
        <v>12</v>
      </c>
      <c r="R7688">
        <v>8</v>
      </c>
      <c r="S7688" t="s">
        <v>9255</v>
      </c>
      <c r="T7688" t="s">
        <v>9265</v>
      </c>
      <c r="U7688" t="s">
        <v>9283</v>
      </c>
      <c r="V7688" t="str" cm="1">
        <f t="array" ref="V7688">_xlfn.IFS(Hospital_Emergency_Room_Data[[#This Row],[Day]]&lt;=10,"Start(1-10)",Hospital_Emergency_Room_Data[[#This Row],[Day]]&lt;=20,"Middle(11-20)",Hospital_Emergency_Room_Data[[#This Row],[Day]]&gt;20,"End(21-30)")</f>
        <v>Middle(11-20)</v>
      </c>
    </row>
    <row r="7689" spans="1:22">
      <c r="A7689">
        <v>767521463</v>
      </c>
      <c r="B7689" t="s">
        <v>7688</v>
      </c>
      <c r="C7689" s="1">
        <v>45145</v>
      </c>
      <c r="D7689" t="str">
        <f>TEXT(Hospital_Emergency_Room_Data[[#This Row],[Patient Admission Date]],"mmm")</f>
        <v>Aug</v>
      </c>
      <c r="E7689">
        <f>YEAR(Hospital_Emergency_Room_Data[[#This Row],[Patient Admission Date]])</f>
        <v>2023</v>
      </c>
      <c r="F7689" s="2">
        <v>0.84444444444444444</v>
      </c>
      <c r="G7689" s="8" t="str">
        <f>TEXT(Hospital_Emergency_Room_Data[[#This Row],[Patient Admission Date]],"dddd")</f>
        <v>Monday</v>
      </c>
      <c r="H7689" t="s">
        <v>9208</v>
      </c>
      <c r="I7689">
        <v>39</v>
      </c>
      <c r="J7689" s="5" t="s">
        <v>9223</v>
      </c>
      <c r="K7689" t="s">
        <v>18</v>
      </c>
      <c r="L7689" t="s">
        <v>9281</v>
      </c>
      <c r="M7689" t="s">
        <v>9210</v>
      </c>
      <c r="O7689">
        <v>59</v>
      </c>
      <c r="P7689" t="s">
        <v>9225</v>
      </c>
      <c r="Q7689">
        <v>7</v>
      </c>
      <c r="R7689">
        <v>20</v>
      </c>
      <c r="S7689" t="s">
        <v>9256</v>
      </c>
      <c r="T7689" t="s">
        <v>9263</v>
      </c>
      <c r="U7689" t="s">
        <v>9283</v>
      </c>
      <c r="V7689" t="str" cm="1">
        <f t="array" ref="V7689">_xlfn.IFS(Hospital_Emergency_Room_Data[[#This Row],[Day]]&lt;=10,"Start(1-10)",Hospital_Emergency_Room_Data[[#This Row],[Day]]&lt;=20,"Middle(11-20)",Hospital_Emergency_Room_Data[[#This Row],[Day]]&gt;20,"End(21-30)")</f>
        <v>Start(1-10)</v>
      </c>
    </row>
    <row r="7690" spans="1:22">
      <c r="A7690">
        <v>527134373</v>
      </c>
      <c r="B7690" t="s">
        <v>7689</v>
      </c>
      <c r="C7690" s="1">
        <v>45286</v>
      </c>
      <c r="D7690" t="str">
        <f>TEXT(Hospital_Emergency_Room_Data[[#This Row],[Patient Admission Date]],"mmm")</f>
        <v>Dec</v>
      </c>
      <c r="E7690">
        <f>YEAR(Hospital_Emergency_Room_Data[[#This Row],[Patient Admission Date]])</f>
        <v>2023</v>
      </c>
      <c r="F7690" s="2">
        <v>0.82499999999999996</v>
      </c>
      <c r="G7690" s="8" t="str">
        <f>TEXT(Hospital_Emergency_Room_Data[[#This Row],[Patient Admission Date]],"dddd")</f>
        <v>Tuesday</v>
      </c>
      <c r="H7690" t="s">
        <v>9208</v>
      </c>
      <c r="I7690">
        <v>48</v>
      </c>
      <c r="J7690" s="5" t="s">
        <v>9219</v>
      </c>
      <c r="K7690" t="s">
        <v>18</v>
      </c>
      <c r="L7690" t="s">
        <v>9281</v>
      </c>
      <c r="M7690" t="s">
        <v>9210</v>
      </c>
      <c r="O7690">
        <v>32</v>
      </c>
      <c r="P7690" t="s">
        <v>9225</v>
      </c>
      <c r="Q7690">
        <v>26</v>
      </c>
      <c r="R7690">
        <v>19</v>
      </c>
      <c r="S7690" t="s">
        <v>9256</v>
      </c>
      <c r="T7690" t="s">
        <v>9264</v>
      </c>
      <c r="U7690" t="s">
        <v>9300</v>
      </c>
      <c r="V7690" t="str" cm="1">
        <f t="array" ref="V7690">_xlfn.IFS(Hospital_Emergency_Room_Data[[#This Row],[Day]]&lt;=10,"Start(1-10)",Hospital_Emergency_Room_Data[[#This Row],[Day]]&lt;=20,"Middle(11-20)",Hospital_Emergency_Room_Data[[#This Row],[Day]]&gt;20,"End(21-30)")</f>
        <v>End(21-30)</v>
      </c>
    </row>
    <row r="7691" spans="1:22">
      <c r="A7691">
        <v>812875553</v>
      </c>
      <c r="B7691" t="s">
        <v>7690</v>
      </c>
      <c r="C7691" s="1">
        <v>45393</v>
      </c>
      <c r="D7691" t="str">
        <f>TEXT(Hospital_Emergency_Room_Data[[#This Row],[Patient Admission Date]],"mmm")</f>
        <v>Apr</v>
      </c>
      <c r="E7691">
        <f>YEAR(Hospital_Emergency_Room_Data[[#This Row],[Patient Admission Date]])</f>
        <v>2024</v>
      </c>
      <c r="F7691" s="2">
        <v>0.72986111111111107</v>
      </c>
      <c r="G7691" s="8" t="str">
        <f>TEXT(Hospital_Emergency_Room_Data[[#This Row],[Patient Admission Date]],"dddd")</f>
        <v>Thursday</v>
      </c>
      <c r="H7691" t="s">
        <v>9208</v>
      </c>
      <c r="I7691">
        <v>68</v>
      </c>
      <c r="J7691" s="5" t="s">
        <v>9217</v>
      </c>
      <c r="K7691" t="s">
        <v>18</v>
      </c>
      <c r="L7691" t="s">
        <v>9281</v>
      </c>
      <c r="M7691" t="s">
        <v>9210</v>
      </c>
      <c r="O7691">
        <v>39</v>
      </c>
      <c r="P7691" t="s">
        <v>9225</v>
      </c>
      <c r="Q7691">
        <v>11</v>
      </c>
      <c r="R7691">
        <v>17</v>
      </c>
      <c r="S7691" t="s">
        <v>9257</v>
      </c>
      <c r="T7691" t="s">
        <v>9265</v>
      </c>
      <c r="U7691" t="s">
        <v>9300</v>
      </c>
      <c r="V7691" t="str" cm="1">
        <f t="array" ref="V7691">_xlfn.IFS(Hospital_Emergency_Room_Data[[#This Row],[Day]]&lt;=10,"Start(1-10)",Hospital_Emergency_Room_Data[[#This Row],[Day]]&lt;=20,"Middle(11-20)",Hospital_Emergency_Room_Data[[#This Row],[Day]]&gt;20,"End(21-30)")</f>
        <v>Middle(11-20)</v>
      </c>
    </row>
    <row r="7692" spans="1:22">
      <c r="A7692">
        <v>346318632</v>
      </c>
      <c r="B7692" t="s">
        <v>7691</v>
      </c>
      <c r="C7692" s="1">
        <v>45115</v>
      </c>
      <c r="D7692" t="str">
        <f>TEXT(Hospital_Emergency_Room_Data[[#This Row],[Patient Admission Date]],"mmm")</f>
        <v>Jul</v>
      </c>
      <c r="E7692">
        <f>YEAR(Hospital_Emergency_Room_Data[[#This Row],[Patient Admission Date]])</f>
        <v>2023</v>
      </c>
      <c r="F7692" s="2">
        <v>0.27291666666666664</v>
      </c>
      <c r="G7692" s="8" t="str">
        <f>TEXT(Hospital_Emergency_Room_Data[[#This Row],[Patient Admission Date]],"dddd")</f>
        <v>Saturday</v>
      </c>
      <c r="H7692" t="s">
        <v>9208</v>
      </c>
      <c r="I7692">
        <v>57</v>
      </c>
      <c r="J7692" s="5" t="s">
        <v>9219</v>
      </c>
      <c r="K7692" t="s">
        <v>18</v>
      </c>
      <c r="L7692" t="s">
        <v>9281</v>
      </c>
      <c r="M7692" t="s">
        <v>9210</v>
      </c>
      <c r="O7692">
        <v>51</v>
      </c>
      <c r="P7692" t="s">
        <v>9225</v>
      </c>
      <c r="Q7692">
        <v>8</v>
      </c>
      <c r="R7692">
        <v>6</v>
      </c>
      <c r="S7692" t="s">
        <v>9255</v>
      </c>
      <c r="T7692" t="s">
        <v>9265</v>
      </c>
      <c r="U7692" t="s">
        <v>9283</v>
      </c>
      <c r="V7692" t="str" cm="1">
        <f t="array" ref="V7692">_xlfn.IFS(Hospital_Emergency_Room_Data[[#This Row],[Day]]&lt;=10,"Start(1-10)",Hospital_Emergency_Room_Data[[#This Row],[Day]]&lt;=20,"Middle(11-20)",Hospital_Emergency_Room_Data[[#This Row],[Day]]&gt;20,"End(21-30)")</f>
        <v>Start(1-10)</v>
      </c>
    </row>
    <row r="7693" spans="1:22">
      <c r="A7693">
        <v>413636049</v>
      </c>
      <c r="B7693" t="s">
        <v>7692</v>
      </c>
      <c r="C7693" s="1">
        <v>45140</v>
      </c>
      <c r="D7693" t="str">
        <f>TEXT(Hospital_Emergency_Room_Data[[#This Row],[Patient Admission Date]],"mmm")</f>
        <v>Aug</v>
      </c>
      <c r="E7693">
        <f>YEAR(Hospital_Emergency_Room_Data[[#This Row],[Patient Admission Date]])</f>
        <v>2023</v>
      </c>
      <c r="F7693" s="2">
        <v>0.58333333333333337</v>
      </c>
      <c r="G7693" s="8" t="str">
        <f>TEXT(Hospital_Emergency_Room_Data[[#This Row],[Patient Admission Date]],"dddd")</f>
        <v>Wednesday</v>
      </c>
      <c r="H7693" t="s">
        <v>9208</v>
      </c>
      <c r="I7693">
        <v>10</v>
      </c>
      <c r="J7693" s="5" t="s">
        <v>9221</v>
      </c>
      <c r="K7693" t="s">
        <v>18</v>
      </c>
      <c r="L7693" t="s">
        <v>9281</v>
      </c>
      <c r="M7693" t="s">
        <v>9210</v>
      </c>
      <c r="O7693">
        <v>53</v>
      </c>
      <c r="P7693" t="s">
        <v>9225</v>
      </c>
      <c r="Q7693">
        <v>2</v>
      </c>
      <c r="R7693">
        <v>14</v>
      </c>
      <c r="S7693" t="s">
        <v>9257</v>
      </c>
      <c r="T7693" t="s">
        <v>9263</v>
      </c>
      <c r="U7693" t="s">
        <v>9283</v>
      </c>
      <c r="V7693" t="str" cm="1">
        <f t="array" ref="V7693">_xlfn.IFS(Hospital_Emergency_Room_Data[[#This Row],[Day]]&lt;=10,"Start(1-10)",Hospital_Emergency_Room_Data[[#This Row],[Day]]&lt;=20,"Middle(11-20)",Hospital_Emergency_Room_Data[[#This Row],[Day]]&gt;20,"End(21-30)")</f>
        <v>Start(1-10)</v>
      </c>
    </row>
    <row r="7694" spans="1:22">
      <c r="A7694">
        <v>280495239</v>
      </c>
      <c r="B7694" t="s">
        <v>7693</v>
      </c>
      <c r="C7694" s="1">
        <v>45221</v>
      </c>
      <c r="D7694" t="str">
        <f>TEXT(Hospital_Emergency_Room_Data[[#This Row],[Patient Admission Date]],"mmm")</f>
        <v>Oct</v>
      </c>
      <c r="E7694">
        <f>YEAR(Hospital_Emergency_Room_Data[[#This Row],[Patient Admission Date]])</f>
        <v>2023</v>
      </c>
      <c r="F7694" s="2">
        <v>0.84652777777777777</v>
      </c>
      <c r="G7694" s="8" t="str">
        <f>TEXT(Hospital_Emergency_Room_Data[[#This Row],[Patient Admission Date]],"dddd")</f>
        <v>Sunday</v>
      </c>
      <c r="H7694" t="s">
        <v>9208</v>
      </c>
      <c r="I7694">
        <v>55</v>
      </c>
      <c r="J7694" s="5" t="s">
        <v>9219</v>
      </c>
      <c r="K7694" t="s">
        <v>18</v>
      </c>
      <c r="L7694" t="s">
        <v>9281</v>
      </c>
      <c r="M7694" t="s">
        <v>9210</v>
      </c>
      <c r="O7694">
        <v>59</v>
      </c>
      <c r="P7694" t="s">
        <v>9225</v>
      </c>
      <c r="Q7694">
        <v>22</v>
      </c>
      <c r="R7694">
        <v>20</v>
      </c>
      <c r="S7694" t="s">
        <v>9256</v>
      </c>
      <c r="T7694" t="s">
        <v>9264</v>
      </c>
      <c r="U7694" t="s">
        <v>9283</v>
      </c>
      <c r="V7694" t="str" cm="1">
        <f t="array" ref="V7694">_xlfn.IFS(Hospital_Emergency_Room_Data[[#This Row],[Day]]&lt;=10,"Start(1-10)",Hospital_Emergency_Room_Data[[#This Row],[Day]]&lt;=20,"Middle(11-20)",Hospital_Emergency_Room_Data[[#This Row],[Day]]&gt;20,"End(21-30)")</f>
        <v>End(21-30)</v>
      </c>
    </row>
    <row r="7695" spans="1:22">
      <c r="A7695">
        <v>273268525</v>
      </c>
      <c r="B7695" t="s">
        <v>7694</v>
      </c>
      <c r="C7695" s="1">
        <v>45453</v>
      </c>
      <c r="D7695" t="str">
        <f>TEXT(Hospital_Emergency_Room_Data[[#This Row],[Patient Admission Date]],"mmm")</f>
        <v>Jun</v>
      </c>
      <c r="E7695">
        <f>YEAR(Hospital_Emergency_Room_Data[[#This Row],[Patient Admission Date]])</f>
        <v>2024</v>
      </c>
      <c r="F7695" s="2">
        <v>0.77222222222222225</v>
      </c>
      <c r="G7695" s="8" t="str">
        <f>TEXT(Hospital_Emergency_Room_Data[[#This Row],[Patient Admission Date]],"dddd")</f>
        <v>Monday</v>
      </c>
      <c r="H7695" t="s">
        <v>9208</v>
      </c>
      <c r="I7695">
        <v>53</v>
      </c>
      <c r="J7695" s="5" t="s">
        <v>9219</v>
      </c>
      <c r="K7695" t="s">
        <v>18</v>
      </c>
      <c r="L7695" t="s">
        <v>9281</v>
      </c>
      <c r="M7695" t="s">
        <v>9210</v>
      </c>
      <c r="O7695">
        <v>19</v>
      </c>
      <c r="P7695" t="s">
        <v>9226</v>
      </c>
      <c r="Q7695">
        <v>10</v>
      </c>
      <c r="R7695">
        <v>18</v>
      </c>
      <c r="S7695" t="s">
        <v>9256</v>
      </c>
      <c r="T7695" t="s">
        <v>9265</v>
      </c>
      <c r="U7695" t="s">
        <v>9282</v>
      </c>
      <c r="V7695" t="str" cm="1">
        <f t="array" ref="V7695">_xlfn.IFS(Hospital_Emergency_Room_Data[[#This Row],[Day]]&lt;=10,"Start(1-10)",Hospital_Emergency_Room_Data[[#This Row],[Day]]&lt;=20,"Middle(11-20)",Hospital_Emergency_Room_Data[[#This Row],[Day]]&gt;20,"End(21-30)")</f>
        <v>Start(1-10)</v>
      </c>
    </row>
    <row r="7696" spans="1:22">
      <c r="A7696">
        <v>636905035</v>
      </c>
      <c r="B7696" t="s">
        <v>7695</v>
      </c>
      <c r="C7696" s="1">
        <v>45271</v>
      </c>
      <c r="D7696" t="str">
        <f>TEXT(Hospital_Emergency_Room_Data[[#This Row],[Patient Admission Date]],"mmm")</f>
        <v>Dec</v>
      </c>
      <c r="E7696">
        <f>YEAR(Hospital_Emergency_Room_Data[[#This Row],[Patient Admission Date]])</f>
        <v>2023</v>
      </c>
      <c r="F7696" s="2">
        <v>0.86111111111111116</v>
      </c>
      <c r="G7696" s="8" t="str">
        <f>TEXT(Hospital_Emergency_Room_Data[[#This Row],[Patient Admission Date]],"dddd")</f>
        <v>Monday</v>
      </c>
      <c r="H7696" t="s">
        <v>9208</v>
      </c>
      <c r="I7696">
        <v>13</v>
      </c>
      <c r="J7696" s="5" t="s">
        <v>9221</v>
      </c>
      <c r="K7696" t="s">
        <v>18</v>
      </c>
      <c r="L7696" t="s">
        <v>9281</v>
      </c>
      <c r="M7696" t="s">
        <v>9210</v>
      </c>
      <c r="O7696">
        <v>34</v>
      </c>
      <c r="P7696" t="s">
        <v>9225</v>
      </c>
      <c r="Q7696">
        <v>11</v>
      </c>
      <c r="R7696">
        <v>20</v>
      </c>
      <c r="S7696" t="s">
        <v>9256</v>
      </c>
      <c r="T7696" t="s">
        <v>9265</v>
      </c>
      <c r="U7696" t="s">
        <v>9300</v>
      </c>
      <c r="V7696" t="str" cm="1">
        <f t="array" ref="V7696">_xlfn.IFS(Hospital_Emergency_Room_Data[[#This Row],[Day]]&lt;=10,"Start(1-10)",Hospital_Emergency_Room_Data[[#This Row],[Day]]&lt;=20,"Middle(11-20)",Hospital_Emergency_Room_Data[[#This Row],[Day]]&gt;20,"End(21-30)")</f>
        <v>Middle(11-20)</v>
      </c>
    </row>
    <row r="7697" spans="1:22">
      <c r="A7697">
        <v>884497363</v>
      </c>
      <c r="B7697" t="s">
        <v>7696</v>
      </c>
      <c r="C7697" s="1">
        <v>45405</v>
      </c>
      <c r="D7697" t="str">
        <f>TEXT(Hospital_Emergency_Room_Data[[#This Row],[Patient Admission Date]],"mmm")</f>
        <v>Apr</v>
      </c>
      <c r="E7697">
        <f>YEAR(Hospital_Emergency_Room_Data[[#This Row],[Patient Admission Date]])</f>
        <v>2024</v>
      </c>
      <c r="F7697" s="2">
        <v>0.25277777777777777</v>
      </c>
      <c r="G7697" s="8" t="str">
        <f>TEXT(Hospital_Emergency_Room_Data[[#This Row],[Patient Admission Date]],"dddd")</f>
        <v>Tuesday</v>
      </c>
      <c r="H7697" t="s">
        <v>9208</v>
      </c>
      <c r="I7697">
        <v>17</v>
      </c>
      <c r="J7697" s="5" t="s">
        <v>9220</v>
      </c>
      <c r="K7697" t="s">
        <v>18</v>
      </c>
      <c r="L7697" t="s">
        <v>9281</v>
      </c>
      <c r="M7697" t="s">
        <v>9210</v>
      </c>
      <c r="O7697">
        <v>35</v>
      </c>
      <c r="P7697" t="s">
        <v>9225</v>
      </c>
      <c r="Q7697">
        <v>23</v>
      </c>
      <c r="R7697">
        <v>6</v>
      </c>
      <c r="S7697" t="s">
        <v>9255</v>
      </c>
      <c r="T7697" t="s">
        <v>9264</v>
      </c>
      <c r="U7697" t="s">
        <v>9300</v>
      </c>
      <c r="V7697" t="str" cm="1">
        <f t="array" ref="V7697">_xlfn.IFS(Hospital_Emergency_Room_Data[[#This Row],[Day]]&lt;=10,"Start(1-10)",Hospital_Emergency_Room_Data[[#This Row],[Day]]&lt;=20,"Middle(11-20)",Hospital_Emergency_Room_Data[[#This Row],[Day]]&gt;20,"End(21-30)")</f>
        <v>End(21-30)</v>
      </c>
    </row>
    <row r="7698" spans="1:22">
      <c r="A7698">
        <v>607908770</v>
      </c>
      <c r="B7698" t="s">
        <v>7697</v>
      </c>
      <c r="C7698" s="1">
        <v>45301</v>
      </c>
      <c r="D7698" t="str">
        <f>TEXT(Hospital_Emergency_Room_Data[[#This Row],[Patient Admission Date]],"mmm")</f>
        <v>Jan</v>
      </c>
      <c r="E7698">
        <f>YEAR(Hospital_Emergency_Room_Data[[#This Row],[Patient Admission Date]])</f>
        <v>2024</v>
      </c>
      <c r="F7698" s="2">
        <v>0.56041666666666667</v>
      </c>
      <c r="G7698" s="8" t="str">
        <f>TEXT(Hospital_Emergency_Room_Data[[#This Row],[Patient Admission Date]],"dddd")</f>
        <v>Wednesday</v>
      </c>
      <c r="H7698" t="s">
        <v>9208</v>
      </c>
      <c r="I7698">
        <v>26</v>
      </c>
      <c r="J7698" s="5" t="s">
        <v>9220</v>
      </c>
      <c r="K7698" t="s">
        <v>18</v>
      </c>
      <c r="L7698" t="s">
        <v>9281</v>
      </c>
      <c r="M7698" t="s">
        <v>9210</v>
      </c>
      <c r="O7698">
        <v>42</v>
      </c>
      <c r="P7698" t="s">
        <v>9225</v>
      </c>
      <c r="Q7698">
        <v>10</v>
      </c>
      <c r="R7698">
        <v>13</v>
      </c>
      <c r="S7698" t="s">
        <v>9257</v>
      </c>
      <c r="T7698" t="s">
        <v>9265</v>
      </c>
      <c r="U7698" t="s">
        <v>9300</v>
      </c>
      <c r="V7698" t="str" cm="1">
        <f t="array" ref="V7698">_xlfn.IFS(Hospital_Emergency_Room_Data[[#This Row],[Day]]&lt;=10,"Start(1-10)",Hospital_Emergency_Room_Data[[#This Row],[Day]]&lt;=20,"Middle(11-20)",Hospital_Emergency_Room_Data[[#This Row],[Day]]&gt;20,"End(21-30)")</f>
        <v>Start(1-10)</v>
      </c>
    </row>
    <row r="7699" spans="1:22">
      <c r="A7699">
        <v>800091545</v>
      </c>
      <c r="B7699" t="s">
        <v>7698</v>
      </c>
      <c r="C7699" s="1">
        <v>45079</v>
      </c>
      <c r="D7699" t="str">
        <f>TEXT(Hospital_Emergency_Room_Data[[#This Row],[Patient Admission Date]],"mmm")</f>
        <v>Jun</v>
      </c>
      <c r="E7699">
        <f>YEAR(Hospital_Emergency_Room_Data[[#This Row],[Patient Admission Date]])</f>
        <v>2023</v>
      </c>
      <c r="F7699" s="2">
        <v>0.34444444444444444</v>
      </c>
      <c r="G7699" s="8" t="str">
        <f>TEXT(Hospital_Emergency_Room_Data[[#This Row],[Patient Admission Date]],"dddd")</f>
        <v>Friday</v>
      </c>
      <c r="H7699" t="s">
        <v>9208</v>
      </c>
      <c r="I7699">
        <v>68</v>
      </c>
      <c r="J7699" s="5" t="s">
        <v>9217</v>
      </c>
      <c r="K7699" t="s">
        <v>18</v>
      </c>
      <c r="L7699" t="s">
        <v>9281</v>
      </c>
      <c r="M7699" t="s">
        <v>9210</v>
      </c>
      <c r="O7699">
        <v>46</v>
      </c>
      <c r="P7699" t="s">
        <v>9225</v>
      </c>
      <c r="Q7699">
        <v>2</v>
      </c>
      <c r="R7699">
        <v>8</v>
      </c>
      <c r="S7699" t="s">
        <v>9255</v>
      </c>
      <c r="T7699" t="s">
        <v>9263</v>
      </c>
      <c r="U7699" t="s">
        <v>9283</v>
      </c>
      <c r="V7699" t="str" cm="1">
        <f t="array" ref="V7699">_xlfn.IFS(Hospital_Emergency_Room_Data[[#This Row],[Day]]&lt;=10,"Start(1-10)",Hospital_Emergency_Room_Data[[#This Row],[Day]]&lt;=20,"Middle(11-20)",Hospital_Emergency_Room_Data[[#This Row],[Day]]&gt;20,"End(21-30)")</f>
        <v>Start(1-10)</v>
      </c>
    </row>
    <row r="7700" spans="1:22">
      <c r="A7700">
        <v>208287749</v>
      </c>
      <c r="B7700" t="s">
        <v>7699</v>
      </c>
      <c r="C7700" s="1">
        <v>45383</v>
      </c>
      <c r="D7700" t="str">
        <f>TEXT(Hospital_Emergency_Room_Data[[#This Row],[Patient Admission Date]],"mmm")</f>
        <v>Apr</v>
      </c>
      <c r="E7700">
        <f>YEAR(Hospital_Emergency_Room_Data[[#This Row],[Patient Admission Date]])</f>
        <v>2024</v>
      </c>
      <c r="F7700" s="2">
        <v>0.74375000000000002</v>
      </c>
      <c r="G7700" s="8" t="str">
        <f>TEXT(Hospital_Emergency_Room_Data[[#This Row],[Patient Admission Date]],"dddd")</f>
        <v>Monday</v>
      </c>
      <c r="H7700" t="s">
        <v>9208</v>
      </c>
      <c r="I7700">
        <v>59</v>
      </c>
      <c r="J7700" s="5" t="s">
        <v>9219</v>
      </c>
      <c r="K7700" t="s">
        <v>18</v>
      </c>
      <c r="L7700" t="s">
        <v>9281</v>
      </c>
      <c r="M7700" t="s">
        <v>9210</v>
      </c>
      <c r="O7700">
        <v>20</v>
      </c>
      <c r="P7700" t="s">
        <v>9226</v>
      </c>
      <c r="Q7700">
        <v>1</v>
      </c>
      <c r="R7700">
        <v>17</v>
      </c>
      <c r="S7700" t="s">
        <v>9257</v>
      </c>
      <c r="T7700" t="s">
        <v>9263</v>
      </c>
      <c r="U7700" t="s">
        <v>9282</v>
      </c>
      <c r="V7700" t="str" cm="1">
        <f t="array" ref="V7700">_xlfn.IFS(Hospital_Emergency_Room_Data[[#This Row],[Day]]&lt;=10,"Start(1-10)",Hospital_Emergency_Room_Data[[#This Row],[Day]]&lt;=20,"Middle(11-20)",Hospital_Emergency_Room_Data[[#This Row],[Day]]&gt;20,"End(21-30)")</f>
        <v>Start(1-10)</v>
      </c>
    </row>
    <row r="7701" spans="1:22">
      <c r="A7701">
        <v>888656333</v>
      </c>
      <c r="B7701" t="s">
        <v>7700</v>
      </c>
      <c r="C7701" s="1">
        <v>45505</v>
      </c>
      <c r="D7701" t="str">
        <f>TEXT(Hospital_Emergency_Room_Data[[#This Row],[Patient Admission Date]],"mmm")</f>
        <v>Aug</v>
      </c>
      <c r="E7701">
        <f>YEAR(Hospital_Emergency_Room_Data[[#This Row],[Patient Admission Date]])</f>
        <v>2024</v>
      </c>
      <c r="F7701" s="2">
        <v>0.58402777777777781</v>
      </c>
      <c r="G7701" s="8" t="str">
        <f>TEXT(Hospital_Emergency_Room_Data[[#This Row],[Patient Admission Date]],"dddd")</f>
        <v>Thursday</v>
      </c>
      <c r="H7701" t="s">
        <v>9208</v>
      </c>
      <c r="I7701">
        <v>12</v>
      </c>
      <c r="J7701" s="5" t="s">
        <v>9221</v>
      </c>
      <c r="K7701" t="s">
        <v>18</v>
      </c>
      <c r="L7701" t="s">
        <v>9281</v>
      </c>
      <c r="M7701" t="s">
        <v>9210</v>
      </c>
      <c r="O7701">
        <v>28</v>
      </c>
      <c r="P7701" t="s">
        <v>9226</v>
      </c>
      <c r="Q7701">
        <v>1</v>
      </c>
      <c r="R7701">
        <v>14</v>
      </c>
      <c r="S7701" t="s">
        <v>9257</v>
      </c>
      <c r="T7701" t="s">
        <v>9263</v>
      </c>
      <c r="U7701" t="s">
        <v>9282</v>
      </c>
      <c r="V7701" t="str" cm="1">
        <f t="array" ref="V7701">_xlfn.IFS(Hospital_Emergency_Room_Data[[#This Row],[Day]]&lt;=10,"Start(1-10)",Hospital_Emergency_Room_Data[[#This Row],[Day]]&lt;=20,"Middle(11-20)",Hospital_Emergency_Room_Data[[#This Row],[Day]]&gt;20,"End(21-30)")</f>
        <v>Start(1-10)</v>
      </c>
    </row>
    <row r="7702" spans="1:22">
      <c r="A7702">
        <v>812417789</v>
      </c>
      <c r="B7702" t="s">
        <v>7701</v>
      </c>
      <c r="C7702" s="1">
        <v>45381</v>
      </c>
      <c r="D7702" t="str">
        <f>TEXT(Hospital_Emergency_Room_Data[[#This Row],[Patient Admission Date]],"mmm")</f>
        <v>Mar</v>
      </c>
      <c r="E7702">
        <f>YEAR(Hospital_Emergency_Room_Data[[#This Row],[Patient Admission Date]])</f>
        <v>2024</v>
      </c>
      <c r="F7702" s="2">
        <v>0.36319444444444443</v>
      </c>
      <c r="G7702" s="8" t="str">
        <f>TEXT(Hospital_Emergency_Room_Data[[#This Row],[Patient Admission Date]],"dddd")</f>
        <v>Saturday</v>
      </c>
      <c r="H7702" t="s">
        <v>9208</v>
      </c>
      <c r="I7702">
        <v>13</v>
      </c>
      <c r="J7702" s="5" t="s">
        <v>9221</v>
      </c>
      <c r="K7702" t="s">
        <v>18</v>
      </c>
      <c r="L7702" t="s">
        <v>9281</v>
      </c>
      <c r="M7702" t="s">
        <v>9210</v>
      </c>
      <c r="O7702">
        <v>31</v>
      </c>
      <c r="P7702" t="s">
        <v>9225</v>
      </c>
      <c r="Q7702">
        <v>30</v>
      </c>
      <c r="R7702">
        <v>8</v>
      </c>
      <c r="S7702" t="s">
        <v>9255</v>
      </c>
      <c r="T7702" t="s">
        <v>9264</v>
      </c>
      <c r="U7702" t="s">
        <v>9300</v>
      </c>
      <c r="V7702" t="str" cm="1">
        <f t="array" ref="V7702">_xlfn.IFS(Hospital_Emergency_Room_Data[[#This Row],[Day]]&lt;=10,"Start(1-10)",Hospital_Emergency_Room_Data[[#This Row],[Day]]&lt;=20,"Middle(11-20)",Hospital_Emergency_Room_Data[[#This Row],[Day]]&gt;20,"End(21-30)")</f>
        <v>End(21-30)</v>
      </c>
    </row>
    <row r="7703" spans="1:22">
      <c r="A7703">
        <v>368744482</v>
      </c>
      <c r="B7703" t="s">
        <v>7702</v>
      </c>
      <c r="C7703" s="1">
        <v>45092</v>
      </c>
      <c r="D7703" t="str">
        <f>TEXT(Hospital_Emergency_Room_Data[[#This Row],[Patient Admission Date]],"mmm")</f>
        <v>Jun</v>
      </c>
      <c r="E7703">
        <f>YEAR(Hospital_Emergency_Room_Data[[#This Row],[Patient Admission Date]])</f>
        <v>2023</v>
      </c>
      <c r="F7703" s="2">
        <v>0.53888888888888886</v>
      </c>
      <c r="G7703" s="8" t="str">
        <f>TEXT(Hospital_Emergency_Room_Data[[#This Row],[Patient Admission Date]],"dddd")</f>
        <v>Thursday</v>
      </c>
      <c r="H7703" t="s">
        <v>9208</v>
      </c>
      <c r="I7703">
        <v>4</v>
      </c>
      <c r="J7703" s="5" t="s">
        <v>9218</v>
      </c>
      <c r="K7703" t="s">
        <v>18</v>
      </c>
      <c r="L7703" t="s">
        <v>9281</v>
      </c>
      <c r="M7703" t="s">
        <v>9210</v>
      </c>
      <c r="O7703">
        <v>33</v>
      </c>
      <c r="P7703" t="s">
        <v>9225</v>
      </c>
      <c r="Q7703">
        <v>15</v>
      </c>
      <c r="R7703">
        <v>12</v>
      </c>
      <c r="S7703" t="s">
        <v>9257</v>
      </c>
      <c r="T7703" t="s">
        <v>9262</v>
      </c>
      <c r="U7703" t="s">
        <v>9300</v>
      </c>
      <c r="V7703" t="str" cm="1">
        <f t="array" ref="V7703">_xlfn.IFS(Hospital_Emergency_Room_Data[[#This Row],[Day]]&lt;=10,"Start(1-10)",Hospital_Emergency_Room_Data[[#This Row],[Day]]&lt;=20,"Middle(11-20)",Hospital_Emergency_Room_Data[[#This Row],[Day]]&gt;20,"End(21-30)")</f>
        <v>Middle(11-20)</v>
      </c>
    </row>
    <row r="7704" spans="1:22">
      <c r="A7704">
        <v>424875977</v>
      </c>
      <c r="B7704" t="s">
        <v>7703</v>
      </c>
      <c r="C7704" s="1">
        <v>45415</v>
      </c>
      <c r="D7704" t="str">
        <f>TEXT(Hospital_Emergency_Room_Data[[#This Row],[Patient Admission Date]],"mmm")</f>
        <v>May</v>
      </c>
      <c r="E7704">
        <f>YEAR(Hospital_Emergency_Room_Data[[#This Row],[Patient Admission Date]])</f>
        <v>2024</v>
      </c>
      <c r="F7704" s="2">
        <v>0.52708333333333335</v>
      </c>
      <c r="G7704" s="8" t="str">
        <f>TEXT(Hospital_Emergency_Room_Data[[#This Row],[Patient Admission Date]],"dddd")</f>
        <v>Friday</v>
      </c>
      <c r="H7704" t="s">
        <v>9208</v>
      </c>
      <c r="I7704">
        <v>55</v>
      </c>
      <c r="J7704" s="5" t="s">
        <v>9219</v>
      </c>
      <c r="K7704" t="s">
        <v>18</v>
      </c>
      <c r="L7704" t="s">
        <v>9281</v>
      </c>
      <c r="M7704" t="s">
        <v>9210</v>
      </c>
      <c r="O7704">
        <v>36</v>
      </c>
      <c r="P7704" t="s">
        <v>9225</v>
      </c>
      <c r="Q7704">
        <v>3</v>
      </c>
      <c r="R7704">
        <v>12</v>
      </c>
      <c r="S7704" t="s">
        <v>9257</v>
      </c>
      <c r="T7704" t="s">
        <v>9263</v>
      </c>
      <c r="U7704" t="s">
        <v>9300</v>
      </c>
      <c r="V7704" t="str" cm="1">
        <f t="array" ref="V7704">_xlfn.IFS(Hospital_Emergency_Room_Data[[#This Row],[Day]]&lt;=10,"Start(1-10)",Hospital_Emergency_Room_Data[[#This Row],[Day]]&lt;=20,"Middle(11-20)",Hospital_Emergency_Room_Data[[#This Row],[Day]]&gt;20,"End(21-30)")</f>
        <v>Start(1-10)</v>
      </c>
    </row>
    <row r="7705" spans="1:22">
      <c r="A7705">
        <v>491053734</v>
      </c>
      <c r="B7705" t="s">
        <v>7704</v>
      </c>
      <c r="C7705" s="1">
        <v>45211</v>
      </c>
      <c r="D7705" t="str">
        <f>TEXT(Hospital_Emergency_Room_Data[[#This Row],[Patient Admission Date]],"mmm")</f>
        <v>Oct</v>
      </c>
      <c r="E7705">
        <f>YEAR(Hospital_Emergency_Room_Data[[#This Row],[Patient Admission Date]])</f>
        <v>2023</v>
      </c>
      <c r="F7705" s="2">
        <v>0.27638888888888891</v>
      </c>
      <c r="G7705" s="8" t="str">
        <f>TEXT(Hospital_Emergency_Room_Data[[#This Row],[Patient Admission Date]],"dddd")</f>
        <v>Thursday</v>
      </c>
      <c r="H7705" t="s">
        <v>9208</v>
      </c>
      <c r="I7705">
        <v>69</v>
      </c>
      <c r="J7705" s="5" t="s">
        <v>9217</v>
      </c>
      <c r="K7705" t="s">
        <v>18</v>
      </c>
      <c r="L7705" t="s">
        <v>9281</v>
      </c>
      <c r="M7705" t="s">
        <v>9210</v>
      </c>
      <c r="O7705">
        <v>59</v>
      </c>
      <c r="P7705" t="s">
        <v>9225</v>
      </c>
      <c r="Q7705">
        <v>12</v>
      </c>
      <c r="R7705">
        <v>6</v>
      </c>
      <c r="S7705" t="s">
        <v>9255</v>
      </c>
      <c r="T7705" t="s">
        <v>9265</v>
      </c>
      <c r="U7705" t="s">
        <v>9283</v>
      </c>
      <c r="V7705" t="str" cm="1">
        <f t="array" ref="V7705">_xlfn.IFS(Hospital_Emergency_Room_Data[[#This Row],[Day]]&lt;=10,"Start(1-10)",Hospital_Emergency_Room_Data[[#This Row],[Day]]&lt;=20,"Middle(11-20)",Hospital_Emergency_Room_Data[[#This Row],[Day]]&gt;20,"End(21-30)")</f>
        <v>Middle(11-20)</v>
      </c>
    </row>
    <row r="7706" spans="1:22">
      <c r="A7706">
        <v>896585072</v>
      </c>
      <c r="B7706" t="s">
        <v>7705</v>
      </c>
      <c r="C7706" s="1">
        <v>45078</v>
      </c>
      <c r="D7706" t="str">
        <f>TEXT(Hospital_Emergency_Room_Data[[#This Row],[Patient Admission Date]],"mmm")</f>
        <v>Jun</v>
      </c>
      <c r="E7706">
        <f>YEAR(Hospital_Emergency_Room_Data[[#This Row],[Patient Admission Date]])</f>
        <v>2023</v>
      </c>
      <c r="F7706" s="2">
        <v>0.73124999999999996</v>
      </c>
      <c r="G7706" s="8" t="str">
        <f>TEXT(Hospital_Emergency_Room_Data[[#This Row],[Patient Admission Date]],"dddd")</f>
        <v>Thursday</v>
      </c>
      <c r="H7706" t="s">
        <v>9208</v>
      </c>
      <c r="I7706">
        <v>73</v>
      </c>
      <c r="J7706" s="5" t="s">
        <v>9222</v>
      </c>
      <c r="K7706" t="s">
        <v>18</v>
      </c>
      <c r="L7706" t="s">
        <v>9281</v>
      </c>
      <c r="M7706" t="s">
        <v>9210</v>
      </c>
      <c r="O7706">
        <v>18</v>
      </c>
      <c r="P7706" t="s">
        <v>9226</v>
      </c>
      <c r="Q7706">
        <v>1</v>
      </c>
      <c r="R7706">
        <v>17</v>
      </c>
      <c r="S7706" t="s">
        <v>9257</v>
      </c>
      <c r="T7706" t="s">
        <v>9263</v>
      </c>
      <c r="U7706" t="s">
        <v>9282</v>
      </c>
      <c r="V7706" t="str" cm="1">
        <f t="array" ref="V7706">_xlfn.IFS(Hospital_Emergency_Room_Data[[#This Row],[Day]]&lt;=10,"Start(1-10)",Hospital_Emergency_Room_Data[[#This Row],[Day]]&lt;=20,"Middle(11-20)",Hospital_Emergency_Room_Data[[#This Row],[Day]]&gt;20,"End(21-30)")</f>
        <v>Start(1-10)</v>
      </c>
    </row>
    <row r="7707" spans="1:22">
      <c r="A7707">
        <v>463673398</v>
      </c>
      <c r="B7707" t="s">
        <v>7706</v>
      </c>
      <c r="C7707" s="1">
        <v>45466</v>
      </c>
      <c r="D7707" t="str">
        <f>TEXT(Hospital_Emergency_Room_Data[[#This Row],[Patient Admission Date]],"mmm")</f>
        <v>Jun</v>
      </c>
      <c r="E7707">
        <f>YEAR(Hospital_Emergency_Room_Data[[#This Row],[Patient Admission Date]])</f>
        <v>2024</v>
      </c>
      <c r="F7707" s="2">
        <v>0.99375000000000002</v>
      </c>
      <c r="G7707" s="8" t="str">
        <f>TEXT(Hospital_Emergency_Room_Data[[#This Row],[Patient Admission Date]],"dddd")</f>
        <v>Sunday</v>
      </c>
      <c r="H7707" t="s">
        <v>9208</v>
      </c>
      <c r="I7707">
        <v>54</v>
      </c>
      <c r="J7707" s="5" t="s">
        <v>9219</v>
      </c>
      <c r="K7707" t="s">
        <v>18</v>
      </c>
      <c r="L7707" t="s">
        <v>9281</v>
      </c>
      <c r="M7707" t="s">
        <v>9210</v>
      </c>
      <c r="O7707">
        <v>19</v>
      </c>
      <c r="P7707" t="s">
        <v>9226</v>
      </c>
      <c r="Q7707">
        <v>23</v>
      </c>
      <c r="R7707">
        <v>23</v>
      </c>
      <c r="S7707" t="s">
        <v>9256</v>
      </c>
      <c r="T7707" t="s">
        <v>9264</v>
      </c>
      <c r="U7707" t="s">
        <v>9282</v>
      </c>
      <c r="V7707" t="str" cm="1">
        <f t="array" ref="V7707">_xlfn.IFS(Hospital_Emergency_Room_Data[[#This Row],[Day]]&lt;=10,"Start(1-10)",Hospital_Emergency_Room_Data[[#This Row],[Day]]&lt;=20,"Middle(11-20)",Hospital_Emergency_Room_Data[[#This Row],[Day]]&gt;20,"End(21-30)")</f>
        <v>End(21-30)</v>
      </c>
    </row>
    <row r="7708" spans="1:22">
      <c r="A7708">
        <v>853225919</v>
      </c>
      <c r="B7708" t="s">
        <v>7707</v>
      </c>
      <c r="C7708" s="1">
        <v>45291</v>
      </c>
      <c r="D7708" t="str">
        <f>TEXT(Hospital_Emergency_Room_Data[[#This Row],[Patient Admission Date]],"mmm")</f>
        <v>Dec</v>
      </c>
      <c r="E7708">
        <f>YEAR(Hospital_Emergency_Room_Data[[#This Row],[Patient Admission Date]])</f>
        <v>2023</v>
      </c>
      <c r="F7708" s="2">
        <v>0.96180555555555558</v>
      </c>
      <c r="G7708" s="8" t="str">
        <f>TEXT(Hospital_Emergency_Room_Data[[#This Row],[Patient Admission Date]],"dddd")</f>
        <v>Sunday</v>
      </c>
      <c r="H7708" t="s">
        <v>9208</v>
      </c>
      <c r="I7708">
        <v>7</v>
      </c>
      <c r="J7708" s="5" t="s">
        <v>9221</v>
      </c>
      <c r="K7708" t="s">
        <v>18</v>
      </c>
      <c r="L7708" t="s">
        <v>9281</v>
      </c>
      <c r="M7708" t="s">
        <v>9210</v>
      </c>
      <c r="O7708">
        <v>31</v>
      </c>
      <c r="P7708" t="s">
        <v>9225</v>
      </c>
      <c r="Q7708">
        <v>31</v>
      </c>
      <c r="R7708">
        <v>23</v>
      </c>
      <c r="S7708" t="s">
        <v>9256</v>
      </c>
      <c r="T7708" t="s">
        <v>9264</v>
      </c>
      <c r="U7708" t="s">
        <v>9300</v>
      </c>
      <c r="V7708" t="str" cm="1">
        <f t="array" ref="V7708">_xlfn.IFS(Hospital_Emergency_Room_Data[[#This Row],[Day]]&lt;=10,"Start(1-10)",Hospital_Emergency_Room_Data[[#This Row],[Day]]&lt;=20,"Middle(11-20)",Hospital_Emergency_Room_Data[[#This Row],[Day]]&gt;20,"End(21-30)")</f>
        <v>End(21-30)</v>
      </c>
    </row>
    <row r="7709" spans="1:22">
      <c r="A7709">
        <v>575150423</v>
      </c>
      <c r="B7709" t="s">
        <v>7708</v>
      </c>
      <c r="C7709" s="1">
        <v>45353</v>
      </c>
      <c r="D7709" t="str">
        <f>TEXT(Hospital_Emergency_Room_Data[[#This Row],[Patient Admission Date]],"mmm")</f>
        <v>Mar</v>
      </c>
      <c r="E7709">
        <f>YEAR(Hospital_Emergency_Room_Data[[#This Row],[Patient Admission Date]])</f>
        <v>2024</v>
      </c>
      <c r="F7709" s="2">
        <v>0.53194444444444444</v>
      </c>
      <c r="G7709" s="8" t="str">
        <f>TEXT(Hospital_Emergency_Room_Data[[#This Row],[Patient Admission Date]],"dddd")</f>
        <v>Saturday</v>
      </c>
      <c r="H7709" t="s">
        <v>9208</v>
      </c>
      <c r="I7709">
        <v>21</v>
      </c>
      <c r="J7709" s="5" t="s">
        <v>9220</v>
      </c>
      <c r="K7709" t="s">
        <v>18</v>
      </c>
      <c r="L7709" t="s">
        <v>9281</v>
      </c>
      <c r="M7709" t="s">
        <v>9210</v>
      </c>
      <c r="O7709">
        <v>48</v>
      </c>
      <c r="P7709" t="s">
        <v>9225</v>
      </c>
      <c r="Q7709">
        <v>2</v>
      </c>
      <c r="R7709">
        <v>12</v>
      </c>
      <c r="S7709" t="s">
        <v>9257</v>
      </c>
      <c r="T7709" t="s">
        <v>9263</v>
      </c>
      <c r="U7709" t="s">
        <v>9283</v>
      </c>
      <c r="V7709" t="str" cm="1">
        <f t="array" ref="V7709">_xlfn.IFS(Hospital_Emergency_Room_Data[[#This Row],[Day]]&lt;=10,"Start(1-10)",Hospital_Emergency_Room_Data[[#This Row],[Day]]&lt;=20,"Middle(11-20)",Hospital_Emergency_Room_Data[[#This Row],[Day]]&gt;20,"End(21-30)")</f>
        <v>Start(1-10)</v>
      </c>
    </row>
    <row r="7710" spans="1:22">
      <c r="A7710">
        <v>283013923</v>
      </c>
      <c r="B7710" t="s">
        <v>7709</v>
      </c>
      <c r="C7710" s="1">
        <v>45135</v>
      </c>
      <c r="D7710" t="str">
        <f>TEXT(Hospital_Emergency_Room_Data[[#This Row],[Patient Admission Date]],"mmm")</f>
        <v>Jul</v>
      </c>
      <c r="E7710">
        <f>YEAR(Hospital_Emergency_Room_Data[[#This Row],[Patient Admission Date]])</f>
        <v>2023</v>
      </c>
      <c r="F7710" s="2">
        <v>0.29722222222222222</v>
      </c>
      <c r="G7710" s="8" t="str">
        <f>TEXT(Hospital_Emergency_Room_Data[[#This Row],[Patient Admission Date]],"dddd")</f>
        <v>Friday</v>
      </c>
      <c r="H7710" t="s">
        <v>9208</v>
      </c>
      <c r="I7710">
        <v>9</v>
      </c>
      <c r="J7710" s="5" t="s">
        <v>9221</v>
      </c>
      <c r="K7710" t="s">
        <v>18</v>
      </c>
      <c r="L7710" t="s">
        <v>9281</v>
      </c>
      <c r="M7710" t="s">
        <v>9210</v>
      </c>
      <c r="O7710">
        <v>60</v>
      </c>
      <c r="P7710" t="s">
        <v>9225</v>
      </c>
      <c r="Q7710">
        <v>28</v>
      </c>
      <c r="R7710">
        <v>7</v>
      </c>
      <c r="S7710" t="s">
        <v>9255</v>
      </c>
      <c r="T7710" t="s">
        <v>9264</v>
      </c>
      <c r="U7710" t="s">
        <v>9283</v>
      </c>
      <c r="V7710" t="str" cm="1">
        <f t="array" ref="V7710">_xlfn.IFS(Hospital_Emergency_Room_Data[[#This Row],[Day]]&lt;=10,"Start(1-10)",Hospital_Emergency_Room_Data[[#This Row],[Day]]&lt;=20,"Middle(11-20)",Hospital_Emergency_Room_Data[[#This Row],[Day]]&gt;20,"End(21-30)")</f>
        <v>End(21-30)</v>
      </c>
    </row>
    <row r="7711" spans="1:22">
      <c r="A7711">
        <v>167802652</v>
      </c>
      <c r="B7711" t="s">
        <v>7710</v>
      </c>
      <c r="C7711" s="1">
        <v>45139</v>
      </c>
      <c r="D7711" t="str">
        <f>TEXT(Hospital_Emergency_Room_Data[[#This Row],[Patient Admission Date]],"mmm")</f>
        <v>Aug</v>
      </c>
      <c r="E7711">
        <f>YEAR(Hospital_Emergency_Room_Data[[#This Row],[Patient Admission Date]])</f>
        <v>2023</v>
      </c>
      <c r="F7711" s="2">
        <v>0.63402777777777775</v>
      </c>
      <c r="G7711" s="8" t="str">
        <f>TEXT(Hospital_Emergency_Room_Data[[#This Row],[Patient Admission Date]],"dddd")</f>
        <v>Tuesday</v>
      </c>
      <c r="H7711" t="s">
        <v>9208</v>
      </c>
      <c r="I7711">
        <v>63</v>
      </c>
      <c r="J7711" s="5" t="s">
        <v>9217</v>
      </c>
      <c r="K7711" t="s">
        <v>18</v>
      </c>
      <c r="L7711" t="s">
        <v>9281</v>
      </c>
      <c r="M7711" t="s">
        <v>9210</v>
      </c>
      <c r="O7711">
        <v>47</v>
      </c>
      <c r="P7711" t="s">
        <v>9225</v>
      </c>
      <c r="Q7711">
        <v>1</v>
      </c>
      <c r="R7711">
        <v>15</v>
      </c>
      <c r="S7711" t="s">
        <v>9257</v>
      </c>
      <c r="T7711" t="s">
        <v>9263</v>
      </c>
      <c r="U7711" t="s">
        <v>9283</v>
      </c>
      <c r="V7711" t="str" cm="1">
        <f t="array" ref="V7711">_xlfn.IFS(Hospital_Emergency_Room_Data[[#This Row],[Day]]&lt;=10,"Start(1-10)",Hospital_Emergency_Room_Data[[#This Row],[Day]]&lt;=20,"Middle(11-20)",Hospital_Emergency_Room_Data[[#This Row],[Day]]&gt;20,"End(21-30)")</f>
        <v>Start(1-10)</v>
      </c>
    </row>
    <row r="7712" spans="1:22">
      <c r="A7712">
        <v>163076166</v>
      </c>
      <c r="B7712" t="s">
        <v>7711</v>
      </c>
      <c r="C7712" s="1">
        <v>45491</v>
      </c>
      <c r="D7712" t="str">
        <f>TEXT(Hospital_Emergency_Room_Data[[#This Row],[Patient Admission Date]],"mmm")</f>
        <v>Jul</v>
      </c>
      <c r="E7712">
        <f>YEAR(Hospital_Emergency_Room_Data[[#This Row],[Patient Admission Date]])</f>
        <v>2024</v>
      </c>
      <c r="F7712" s="2">
        <v>0.6020833333333333</v>
      </c>
      <c r="G7712" s="8" t="str">
        <f>TEXT(Hospital_Emergency_Room_Data[[#This Row],[Patient Admission Date]],"dddd")</f>
        <v>Thursday</v>
      </c>
      <c r="H7712" t="s">
        <v>9208</v>
      </c>
      <c r="I7712">
        <v>42</v>
      </c>
      <c r="J7712" s="5" t="s">
        <v>9223</v>
      </c>
      <c r="K7712" t="s">
        <v>18</v>
      </c>
      <c r="L7712" t="s">
        <v>9281</v>
      </c>
      <c r="M7712" t="s">
        <v>9210</v>
      </c>
      <c r="O7712">
        <v>59</v>
      </c>
      <c r="P7712" t="s">
        <v>9225</v>
      </c>
      <c r="Q7712">
        <v>18</v>
      </c>
      <c r="R7712">
        <v>14</v>
      </c>
      <c r="S7712" t="s">
        <v>9257</v>
      </c>
      <c r="T7712" t="s">
        <v>9262</v>
      </c>
      <c r="U7712" t="s">
        <v>9283</v>
      </c>
      <c r="V7712" t="str" cm="1">
        <f t="array" ref="V7712">_xlfn.IFS(Hospital_Emergency_Room_Data[[#This Row],[Day]]&lt;=10,"Start(1-10)",Hospital_Emergency_Room_Data[[#This Row],[Day]]&lt;=20,"Middle(11-20)",Hospital_Emergency_Room_Data[[#This Row],[Day]]&gt;20,"End(21-30)")</f>
        <v>Middle(11-20)</v>
      </c>
    </row>
    <row r="7713" spans="1:22">
      <c r="A7713">
        <v>529278936</v>
      </c>
      <c r="B7713" t="s">
        <v>7712</v>
      </c>
      <c r="C7713" s="1">
        <v>45346</v>
      </c>
      <c r="D7713" t="str">
        <f>TEXT(Hospital_Emergency_Room_Data[[#This Row],[Patient Admission Date]],"mmm")</f>
        <v>Feb</v>
      </c>
      <c r="E7713">
        <f>YEAR(Hospital_Emergency_Room_Data[[#This Row],[Patient Admission Date]])</f>
        <v>2024</v>
      </c>
      <c r="F7713" s="2">
        <v>0.31874999999999998</v>
      </c>
      <c r="G7713" s="8" t="str">
        <f>TEXT(Hospital_Emergency_Room_Data[[#This Row],[Patient Admission Date]],"dddd")</f>
        <v>Saturday</v>
      </c>
      <c r="H7713" t="s">
        <v>9208</v>
      </c>
      <c r="I7713">
        <v>20</v>
      </c>
      <c r="J7713" s="5" t="s">
        <v>9220</v>
      </c>
      <c r="K7713" t="s">
        <v>18</v>
      </c>
      <c r="L7713" t="s">
        <v>9281</v>
      </c>
      <c r="M7713" t="s">
        <v>9210</v>
      </c>
      <c r="O7713">
        <v>43</v>
      </c>
      <c r="P7713" t="s">
        <v>9225</v>
      </c>
      <c r="Q7713">
        <v>24</v>
      </c>
      <c r="R7713">
        <v>7</v>
      </c>
      <c r="S7713" t="s">
        <v>9255</v>
      </c>
      <c r="T7713" t="s">
        <v>9264</v>
      </c>
      <c r="U7713" t="s">
        <v>9300</v>
      </c>
      <c r="V7713" t="str" cm="1">
        <f t="array" ref="V7713">_xlfn.IFS(Hospital_Emergency_Room_Data[[#This Row],[Day]]&lt;=10,"Start(1-10)",Hospital_Emergency_Room_Data[[#This Row],[Day]]&lt;=20,"Middle(11-20)",Hospital_Emergency_Room_Data[[#This Row],[Day]]&gt;20,"End(21-30)")</f>
        <v>End(21-30)</v>
      </c>
    </row>
    <row r="7714" spans="1:22">
      <c r="A7714">
        <v>696534698</v>
      </c>
      <c r="B7714" t="s">
        <v>7713</v>
      </c>
      <c r="C7714" s="1">
        <v>45370</v>
      </c>
      <c r="D7714" t="str">
        <f>TEXT(Hospital_Emergency_Room_Data[[#This Row],[Patient Admission Date]],"mmm")</f>
        <v>Mar</v>
      </c>
      <c r="E7714">
        <f>YEAR(Hospital_Emergency_Room_Data[[#This Row],[Patient Admission Date]])</f>
        <v>2024</v>
      </c>
      <c r="F7714" s="2">
        <v>0.79861111111111116</v>
      </c>
      <c r="G7714" s="8" t="str">
        <f>TEXT(Hospital_Emergency_Room_Data[[#This Row],[Patient Admission Date]],"dddd")</f>
        <v>Tuesday</v>
      </c>
      <c r="H7714" t="s">
        <v>9208</v>
      </c>
      <c r="I7714">
        <v>4</v>
      </c>
      <c r="J7714" s="5" t="s">
        <v>9218</v>
      </c>
      <c r="K7714" t="s">
        <v>18</v>
      </c>
      <c r="L7714" t="s">
        <v>9281</v>
      </c>
      <c r="M7714" t="s">
        <v>9210</v>
      </c>
      <c r="O7714">
        <v>49</v>
      </c>
      <c r="P7714" t="s">
        <v>9225</v>
      </c>
      <c r="Q7714">
        <v>19</v>
      </c>
      <c r="R7714">
        <v>19</v>
      </c>
      <c r="S7714" t="s">
        <v>9256</v>
      </c>
      <c r="T7714" t="s">
        <v>9262</v>
      </c>
      <c r="U7714" t="s">
        <v>9283</v>
      </c>
      <c r="V7714" t="str" cm="1">
        <f t="array" ref="V7714">_xlfn.IFS(Hospital_Emergency_Room_Data[[#This Row],[Day]]&lt;=10,"Start(1-10)",Hospital_Emergency_Room_Data[[#This Row],[Day]]&lt;=20,"Middle(11-20)",Hospital_Emergency_Room_Data[[#This Row],[Day]]&gt;20,"End(21-30)")</f>
        <v>Middle(11-20)</v>
      </c>
    </row>
    <row r="7715" spans="1:22">
      <c r="A7715">
        <v>209944931</v>
      </c>
      <c r="B7715" t="s">
        <v>7714</v>
      </c>
      <c r="C7715" s="1">
        <v>45087</v>
      </c>
      <c r="D7715" t="str">
        <f>TEXT(Hospital_Emergency_Room_Data[[#This Row],[Patient Admission Date]],"mmm")</f>
        <v>Jun</v>
      </c>
      <c r="E7715">
        <f>YEAR(Hospital_Emergency_Room_Data[[#This Row],[Patient Admission Date]])</f>
        <v>2023</v>
      </c>
      <c r="F7715" s="2">
        <v>0.58194444444444449</v>
      </c>
      <c r="G7715" s="8" t="str">
        <f>TEXT(Hospital_Emergency_Room_Data[[#This Row],[Patient Admission Date]],"dddd")</f>
        <v>Saturday</v>
      </c>
      <c r="H7715" t="s">
        <v>9208</v>
      </c>
      <c r="I7715">
        <v>37</v>
      </c>
      <c r="J7715" s="5" t="s">
        <v>9223</v>
      </c>
      <c r="K7715" t="s">
        <v>18</v>
      </c>
      <c r="L7715" t="s">
        <v>9281</v>
      </c>
      <c r="M7715" t="s">
        <v>9210</v>
      </c>
      <c r="O7715">
        <v>35</v>
      </c>
      <c r="P7715" t="s">
        <v>9225</v>
      </c>
      <c r="Q7715">
        <v>10</v>
      </c>
      <c r="R7715">
        <v>13</v>
      </c>
      <c r="S7715" t="s">
        <v>9257</v>
      </c>
      <c r="T7715" t="s">
        <v>9265</v>
      </c>
      <c r="U7715" t="s">
        <v>9300</v>
      </c>
      <c r="V7715" t="str" cm="1">
        <f t="array" ref="V7715">_xlfn.IFS(Hospital_Emergency_Room_Data[[#This Row],[Day]]&lt;=10,"Start(1-10)",Hospital_Emergency_Room_Data[[#This Row],[Day]]&lt;=20,"Middle(11-20)",Hospital_Emergency_Room_Data[[#This Row],[Day]]&gt;20,"End(21-30)")</f>
        <v>Start(1-10)</v>
      </c>
    </row>
    <row r="7716" spans="1:22">
      <c r="A7716">
        <v>531030405</v>
      </c>
      <c r="B7716" t="s">
        <v>7715</v>
      </c>
      <c r="C7716" s="1">
        <v>45092</v>
      </c>
      <c r="D7716" t="str">
        <f>TEXT(Hospital_Emergency_Room_Data[[#This Row],[Patient Admission Date]],"mmm")</f>
        <v>Jun</v>
      </c>
      <c r="E7716">
        <f>YEAR(Hospital_Emergency_Room_Data[[#This Row],[Patient Admission Date]])</f>
        <v>2023</v>
      </c>
      <c r="F7716" s="2">
        <v>0.15486111111111112</v>
      </c>
      <c r="G7716" s="8" t="str">
        <f>TEXT(Hospital_Emergency_Room_Data[[#This Row],[Patient Admission Date]],"dddd")</f>
        <v>Thursday</v>
      </c>
      <c r="H7716" t="s">
        <v>9208</v>
      </c>
      <c r="I7716">
        <v>38</v>
      </c>
      <c r="J7716" s="5" t="s">
        <v>9223</v>
      </c>
      <c r="K7716" t="s">
        <v>18</v>
      </c>
      <c r="L7716" t="s">
        <v>9281</v>
      </c>
      <c r="M7716" t="s">
        <v>9210</v>
      </c>
      <c r="O7716">
        <v>10</v>
      </c>
      <c r="P7716" t="s">
        <v>9226</v>
      </c>
      <c r="Q7716">
        <v>15</v>
      </c>
      <c r="R7716">
        <v>3</v>
      </c>
      <c r="S7716" t="s">
        <v>9258</v>
      </c>
      <c r="T7716" t="s">
        <v>9262</v>
      </c>
      <c r="U7716" t="s">
        <v>9282</v>
      </c>
      <c r="V7716" t="str" cm="1">
        <f t="array" ref="V7716">_xlfn.IFS(Hospital_Emergency_Room_Data[[#This Row],[Day]]&lt;=10,"Start(1-10)",Hospital_Emergency_Room_Data[[#This Row],[Day]]&lt;=20,"Middle(11-20)",Hospital_Emergency_Room_Data[[#This Row],[Day]]&gt;20,"End(21-30)")</f>
        <v>Middle(11-20)</v>
      </c>
    </row>
    <row r="7717" spans="1:22">
      <c r="A7717">
        <v>263401845</v>
      </c>
      <c r="B7717" t="s">
        <v>7716</v>
      </c>
      <c r="C7717" s="1">
        <v>45543</v>
      </c>
      <c r="D7717" t="str">
        <f>TEXT(Hospital_Emergency_Room_Data[[#This Row],[Patient Admission Date]],"mmm")</f>
        <v>Sep</v>
      </c>
      <c r="E7717">
        <f>YEAR(Hospital_Emergency_Room_Data[[#This Row],[Patient Admission Date]])</f>
        <v>2024</v>
      </c>
      <c r="F7717" s="2">
        <v>0.68680555555555556</v>
      </c>
      <c r="G7717" s="8" t="str">
        <f>TEXT(Hospital_Emergency_Room_Data[[#This Row],[Patient Admission Date]],"dddd")</f>
        <v>Sunday</v>
      </c>
      <c r="H7717" t="s">
        <v>9208</v>
      </c>
      <c r="I7717">
        <v>50</v>
      </c>
      <c r="J7717" s="5" t="s">
        <v>9219</v>
      </c>
      <c r="K7717" t="s">
        <v>18</v>
      </c>
      <c r="L7717" t="s">
        <v>9281</v>
      </c>
      <c r="M7717" t="s">
        <v>9210</v>
      </c>
      <c r="O7717">
        <v>21</v>
      </c>
      <c r="P7717" t="s">
        <v>9226</v>
      </c>
      <c r="Q7717">
        <v>8</v>
      </c>
      <c r="R7717">
        <v>16</v>
      </c>
      <c r="S7717" t="s">
        <v>9257</v>
      </c>
      <c r="T7717" t="s">
        <v>9265</v>
      </c>
      <c r="U7717" t="s">
        <v>9282</v>
      </c>
      <c r="V7717" t="str" cm="1">
        <f t="array" ref="V7717">_xlfn.IFS(Hospital_Emergency_Room_Data[[#This Row],[Day]]&lt;=10,"Start(1-10)",Hospital_Emergency_Room_Data[[#This Row],[Day]]&lt;=20,"Middle(11-20)",Hospital_Emergency_Room_Data[[#This Row],[Day]]&gt;20,"End(21-30)")</f>
        <v>Start(1-10)</v>
      </c>
    </row>
    <row r="7718" spans="1:22">
      <c r="A7718">
        <v>738414181</v>
      </c>
      <c r="B7718" t="s">
        <v>7717</v>
      </c>
      <c r="C7718" s="1">
        <v>45120</v>
      </c>
      <c r="D7718" t="str">
        <f>TEXT(Hospital_Emergency_Room_Data[[#This Row],[Patient Admission Date]],"mmm")</f>
        <v>Jul</v>
      </c>
      <c r="E7718">
        <f>YEAR(Hospital_Emergency_Room_Data[[#This Row],[Patient Admission Date]])</f>
        <v>2023</v>
      </c>
      <c r="F7718" s="2">
        <v>0.32708333333333334</v>
      </c>
      <c r="G7718" s="8" t="str">
        <f>TEXT(Hospital_Emergency_Room_Data[[#This Row],[Patient Admission Date]],"dddd")</f>
        <v>Thursday</v>
      </c>
      <c r="H7718" t="s">
        <v>9208</v>
      </c>
      <c r="I7718">
        <v>54</v>
      </c>
      <c r="J7718" s="5" t="s">
        <v>9219</v>
      </c>
      <c r="K7718" t="s">
        <v>18</v>
      </c>
      <c r="L7718" t="s">
        <v>9281</v>
      </c>
      <c r="M7718" t="s">
        <v>9210</v>
      </c>
      <c r="O7718">
        <v>21</v>
      </c>
      <c r="P7718" t="s">
        <v>9226</v>
      </c>
      <c r="Q7718">
        <v>13</v>
      </c>
      <c r="R7718">
        <v>7</v>
      </c>
      <c r="S7718" t="s">
        <v>9255</v>
      </c>
      <c r="T7718" t="s">
        <v>9265</v>
      </c>
      <c r="U7718" t="s">
        <v>9282</v>
      </c>
      <c r="V7718" t="str" cm="1">
        <f t="array" ref="V7718">_xlfn.IFS(Hospital_Emergency_Room_Data[[#This Row],[Day]]&lt;=10,"Start(1-10)",Hospital_Emergency_Room_Data[[#This Row],[Day]]&lt;=20,"Middle(11-20)",Hospital_Emergency_Room_Data[[#This Row],[Day]]&gt;20,"End(21-30)")</f>
        <v>Middle(11-20)</v>
      </c>
    </row>
    <row r="7719" spans="1:22">
      <c r="A7719">
        <v>797091351</v>
      </c>
      <c r="B7719" t="s">
        <v>7718</v>
      </c>
      <c r="C7719" s="1">
        <v>45260</v>
      </c>
      <c r="D7719" t="str">
        <f>TEXT(Hospital_Emergency_Room_Data[[#This Row],[Patient Admission Date]],"mmm")</f>
        <v>Nov</v>
      </c>
      <c r="E7719">
        <f>YEAR(Hospital_Emergency_Room_Data[[#This Row],[Patient Admission Date]])</f>
        <v>2023</v>
      </c>
      <c r="F7719" s="2">
        <v>3.4027777777777775E-2</v>
      </c>
      <c r="G7719" s="8" t="str">
        <f>TEXT(Hospital_Emergency_Room_Data[[#This Row],[Patient Admission Date]],"dddd")</f>
        <v>Thursday</v>
      </c>
      <c r="H7719" t="s">
        <v>9208</v>
      </c>
      <c r="I7719">
        <v>17</v>
      </c>
      <c r="J7719" s="5" t="s">
        <v>9220</v>
      </c>
      <c r="K7719" t="s">
        <v>18</v>
      </c>
      <c r="L7719" t="s">
        <v>9281</v>
      </c>
      <c r="M7719" t="s">
        <v>9210</v>
      </c>
      <c r="O7719">
        <v>45</v>
      </c>
      <c r="P7719" t="s">
        <v>9225</v>
      </c>
      <c r="Q7719">
        <v>30</v>
      </c>
      <c r="R7719">
        <v>0</v>
      </c>
      <c r="S7719" t="s">
        <v>9258</v>
      </c>
      <c r="T7719" t="s">
        <v>9264</v>
      </c>
      <c r="U7719" t="s">
        <v>9300</v>
      </c>
      <c r="V7719" t="str" cm="1">
        <f t="array" ref="V7719">_xlfn.IFS(Hospital_Emergency_Room_Data[[#This Row],[Day]]&lt;=10,"Start(1-10)",Hospital_Emergency_Room_Data[[#This Row],[Day]]&lt;=20,"Middle(11-20)",Hospital_Emergency_Room_Data[[#This Row],[Day]]&gt;20,"End(21-30)")</f>
        <v>End(21-30)</v>
      </c>
    </row>
    <row r="7720" spans="1:22">
      <c r="A7720">
        <v>850634711</v>
      </c>
      <c r="B7720" t="s">
        <v>7719</v>
      </c>
      <c r="C7720" s="1">
        <v>45282</v>
      </c>
      <c r="D7720" t="str">
        <f>TEXT(Hospital_Emergency_Room_Data[[#This Row],[Patient Admission Date]],"mmm")</f>
        <v>Dec</v>
      </c>
      <c r="E7720">
        <f>YEAR(Hospital_Emergency_Room_Data[[#This Row],[Patient Admission Date]])</f>
        <v>2023</v>
      </c>
      <c r="F7720" s="2">
        <v>0.28819444444444442</v>
      </c>
      <c r="G7720" s="8" t="str">
        <f>TEXT(Hospital_Emergency_Room_Data[[#This Row],[Patient Admission Date]],"dddd")</f>
        <v>Friday</v>
      </c>
      <c r="H7720" t="s">
        <v>9208</v>
      </c>
      <c r="I7720">
        <v>63</v>
      </c>
      <c r="J7720" s="5" t="s">
        <v>9217</v>
      </c>
      <c r="K7720" t="s">
        <v>18</v>
      </c>
      <c r="L7720" t="s">
        <v>9281</v>
      </c>
      <c r="M7720" t="s">
        <v>9210</v>
      </c>
      <c r="O7720">
        <v>58</v>
      </c>
      <c r="P7720" t="s">
        <v>9225</v>
      </c>
      <c r="Q7720">
        <v>22</v>
      </c>
      <c r="R7720">
        <v>6</v>
      </c>
      <c r="S7720" t="s">
        <v>9255</v>
      </c>
      <c r="T7720" t="s">
        <v>9264</v>
      </c>
      <c r="U7720" t="s">
        <v>9283</v>
      </c>
      <c r="V7720" t="str" cm="1">
        <f t="array" ref="V7720">_xlfn.IFS(Hospital_Emergency_Room_Data[[#This Row],[Day]]&lt;=10,"Start(1-10)",Hospital_Emergency_Room_Data[[#This Row],[Day]]&lt;=20,"Middle(11-20)",Hospital_Emergency_Room_Data[[#This Row],[Day]]&gt;20,"End(21-30)")</f>
        <v>End(21-30)</v>
      </c>
    </row>
    <row r="7721" spans="1:22">
      <c r="A7721">
        <v>518076654</v>
      </c>
      <c r="B7721" t="s">
        <v>7720</v>
      </c>
      <c r="C7721" s="1">
        <v>45166</v>
      </c>
      <c r="D7721" t="str">
        <f>TEXT(Hospital_Emergency_Room_Data[[#This Row],[Patient Admission Date]],"mmm")</f>
        <v>Aug</v>
      </c>
      <c r="E7721">
        <f>YEAR(Hospital_Emergency_Room_Data[[#This Row],[Patient Admission Date]])</f>
        <v>2023</v>
      </c>
      <c r="F7721" s="2">
        <v>0.46666666666666667</v>
      </c>
      <c r="G7721" s="8" t="str">
        <f>TEXT(Hospital_Emergency_Room_Data[[#This Row],[Patient Admission Date]],"dddd")</f>
        <v>Monday</v>
      </c>
      <c r="H7721" t="s">
        <v>9208</v>
      </c>
      <c r="I7721">
        <v>77</v>
      </c>
      <c r="J7721" s="5" t="s">
        <v>9222</v>
      </c>
      <c r="K7721" t="s">
        <v>18</v>
      </c>
      <c r="L7721" t="s">
        <v>9281</v>
      </c>
      <c r="M7721" t="s">
        <v>9210</v>
      </c>
      <c r="O7721">
        <v>60</v>
      </c>
      <c r="P7721" t="s">
        <v>9225</v>
      </c>
      <c r="Q7721">
        <v>28</v>
      </c>
      <c r="R7721">
        <v>11</v>
      </c>
      <c r="S7721" t="s">
        <v>9255</v>
      </c>
      <c r="T7721" t="s">
        <v>9264</v>
      </c>
      <c r="U7721" t="s">
        <v>9283</v>
      </c>
      <c r="V7721" t="str" cm="1">
        <f t="array" ref="V7721">_xlfn.IFS(Hospital_Emergency_Room_Data[[#This Row],[Day]]&lt;=10,"Start(1-10)",Hospital_Emergency_Room_Data[[#This Row],[Day]]&lt;=20,"Middle(11-20)",Hospital_Emergency_Room_Data[[#This Row],[Day]]&gt;20,"End(21-30)")</f>
        <v>End(21-30)</v>
      </c>
    </row>
    <row r="7722" spans="1:22">
      <c r="A7722">
        <v>807310304</v>
      </c>
      <c r="B7722" t="s">
        <v>7721</v>
      </c>
      <c r="C7722" s="1">
        <v>45215</v>
      </c>
      <c r="D7722" t="str">
        <f>TEXT(Hospital_Emergency_Room_Data[[#This Row],[Patient Admission Date]],"mmm")</f>
        <v>Oct</v>
      </c>
      <c r="E7722">
        <f>YEAR(Hospital_Emergency_Room_Data[[#This Row],[Patient Admission Date]])</f>
        <v>2023</v>
      </c>
      <c r="F7722" s="2">
        <v>5.486111111111111E-2</v>
      </c>
      <c r="G7722" s="8" t="str">
        <f>TEXT(Hospital_Emergency_Room_Data[[#This Row],[Patient Admission Date]],"dddd")</f>
        <v>Monday</v>
      </c>
      <c r="H7722" t="s">
        <v>9208</v>
      </c>
      <c r="I7722">
        <v>13</v>
      </c>
      <c r="J7722" s="5" t="s">
        <v>9221</v>
      </c>
      <c r="K7722" t="s">
        <v>18</v>
      </c>
      <c r="L7722" t="s">
        <v>9281</v>
      </c>
      <c r="M7722" t="s">
        <v>9210</v>
      </c>
      <c r="O7722">
        <v>13</v>
      </c>
      <c r="P7722" t="s">
        <v>9226</v>
      </c>
      <c r="Q7722">
        <v>16</v>
      </c>
      <c r="R7722">
        <v>1</v>
      </c>
      <c r="S7722" t="s">
        <v>9258</v>
      </c>
      <c r="T7722" t="s">
        <v>9262</v>
      </c>
      <c r="U7722" t="s">
        <v>9282</v>
      </c>
      <c r="V7722" t="str" cm="1">
        <f t="array" ref="V7722">_xlfn.IFS(Hospital_Emergency_Room_Data[[#This Row],[Day]]&lt;=10,"Start(1-10)",Hospital_Emergency_Room_Data[[#This Row],[Day]]&lt;=20,"Middle(11-20)",Hospital_Emergency_Room_Data[[#This Row],[Day]]&gt;20,"End(21-30)")</f>
        <v>Middle(11-20)</v>
      </c>
    </row>
    <row r="7723" spans="1:22">
      <c r="A7723">
        <v>304130114</v>
      </c>
      <c r="B7723" t="s">
        <v>7722</v>
      </c>
      <c r="C7723" s="1">
        <v>45401</v>
      </c>
      <c r="D7723" t="str">
        <f>TEXT(Hospital_Emergency_Room_Data[[#This Row],[Patient Admission Date]],"mmm")</f>
        <v>Apr</v>
      </c>
      <c r="E7723">
        <f>YEAR(Hospital_Emergency_Room_Data[[#This Row],[Patient Admission Date]])</f>
        <v>2024</v>
      </c>
      <c r="F7723" s="2">
        <v>0.69305555555555554</v>
      </c>
      <c r="G7723" s="8" t="str">
        <f>TEXT(Hospital_Emergency_Room_Data[[#This Row],[Patient Admission Date]],"dddd")</f>
        <v>Friday</v>
      </c>
      <c r="H7723" t="s">
        <v>9208</v>
      </c>
      <c r="I7723">
        <v>10</v>
      </c>
      <c r="J7723" s="5" t="s">
        <v>9221</v>
      </c>
      <c r="K7723" t="s">
        <v>18</v>
      </c>
      <c r="L7723" t="s">
        <v>9281</v>
      </c>
      <c r="M7723" t="s">
        <v>9210</v>
      </c>
      <c r="O7723">
        <v>22</v>
      </c>
      <c r="P7723" t="s">
        <v>9226</v>
      </c>
      <c r="Q7723">
        <v>19</v>
      </c>
      <c r="R7723">
        <v>16</v>
      </c>
      <c r="S7723" t="s">
        <v>9257</v>
      </c>
      <c r="T7723" t="s">
        <v>9262</v>
      </c>
      <c r="U7723" t="s">
        <v>9282</v>
      </c>
      <c r="V7723" t="str" cm="1">
        <f t="array" ref="V7723">_xlfn.IFS(Hospital_Emergency_Room_Data[[#This Row],[Day]]&lt;=10,"Start(1-10)",Hospital_Emergency_Room_Data[[#This Row],[Day]]&lt;=20,"Middle(11-20)",Hospital_Emergency_Room_Data[[#This Row],[Day]]&gt;20,"End(21-30)")</f>
        <v>Middle(11-20)</v>
      </c>
    </row>
    <row r="7724" spans="1:22">
      <c r="A7724">
        <v>815507710</v>
      </c>
      <c r="B7724" t="s">
        <v>7723</v>
      </c>
      <c r="C7724" s="1">
        <v>45238</v>
      </c>
      <c r="D7724" t="str">
        <f>TEXT(Hospital_Emergency_Room_Data[[#This Row],[Patient Admission Date]],"mmm")</f>
        <v>Nov</v>
      </c>
      <c r="E7724">
        <f>YEAR(Hospital_Emergency_Room_Data[[#This Row],[Patient Admission Date]])</f>
        <v>2023</v>
      </c>
      <c r="F7724" s="2">
        <v>0.24513888888888888</v>
      </c>
      <c r="G7724" s="8" t="str">
        <f>TEXT(Hospital_Emergency_Room_Data[[#This Row],[Patient Admission Date]],"dddd")</f>
        <v>Wednesday</v>
      </c>
      <c r="H7724" t="s">
        <v>9208</v>
      </c>
      <c r="I7724">
        <v>46</v>
      </c>
      <c r="J7724" s="5" t="s">
        <v>9219</v>
      </c>
      <c r="K7724" t="s">
        <v>18</v>
      </c>
      <c r="L7724" t="s">
        <v>9281</v>
      </c>
      <c r="M7724" t="s">
        <v>9210</v>
      </c>
      <c r="O7724">
        <v>54</v>
      </c>
      <c r="P7724" t="s">
        <v>9225</v>
      </c>
      <c r="Q7724">
        <v>8</v>
      </c>
      <c r="R7724">
        <v>5</v>
      </c>
      <c r="S7724" t="s">
        <v>9258</v>
      </c>
      <c r="T7724" t="s">
        <v>9265</v>
      </c>
      <c r="U7724" t="s">
        <v>9283</v>
      </c>
      <c r="V7724" t="str" cm="1">
        <f t="array" ref="V7724">_xlfn.IFS(Hospital_Emergency_Room_Data[[#This Row],[Day]]&lt;=10,"Start(1-10)",Hospital_Emergency_Room_Data[[#This Row],[Day]]&lt;=20,"Middle(11-20)",Hospital_Emergency_Room_Data[[#This Row],[Day]]&gt;20,"End(21-30)")</f>
        <v>Start(1-10)</v>
      </c>
    </row>
    <row r="7725" spans="1:22">
      <c r="A7725">
        <v>477256214</v>
      </c>
      <c r="B7725" t="s">
        <v>7724</v>
      </c>
      <c r="C7725" s="1">
        <v>45477</v>
      </c>
      <c r="D7725" t="str">
        <f>TEXT(Hospital_Emergency_Room_Data[[#This Row],[Patient Admission Date]],"mmm")</f>
        <v>Jul</v>
      </c>
      <c r="E7725">
        <f>YEAR(Hospital_Emergency_Room_Data[[#This Row],[Patient Admission Date]])</f>
        <v>2024</v>
      </c>
      <c r="F7725" s="2">
        <v>6.25E-2</v>
      </c>
      <c r="G7725" s="8" t="str">
        <f>TEXT(Hospital_Emergency_Room_Data[[#This Row],[Patient Admission Date]],"dddd")</f>
        <v>Thursday</v>
      </c>
      <c r="H7725" t="s">
        <v>9208</v>
      </c>
      <c r="I7725">
        <v>50</v>
      </c>
      <c r="J7725" s="5" t="s">
        <v>9219</v>
      </c>
      <c r="K7725" t="s">
        <v>18</v>
      </c>
      <c r="L7725" t="s">
        <v>9281</v>
      </c>
      <c r="M7725" t="s">
        <v>9210</v>
      </c>
      <c r="N7725">
        <v>0</v>
      </c>
      <c r="O7725">
        <v>52</v>
      </c>
      <c r="P7725" t="s">
        <v>9225</v>
      </c>
      <c r="Q7725">
        <v>4</v>
      </c>
      <c r="R7725">
        <v>1</v>
      </c>
      <c r="S7725" t="s">
        <v>9258</v>
      </c>
      <c r="T7725" t="s">
        <v>9263</v>
      </c>
      <c r="U7725" t="s">
        <v>9283</v>
      </c>
      <c r="V7725" t="str" cm="1">
        <f t="array" ref="V7725">_xlfn.IFS(Hospital_Emergency_Room_Data[[#This Row],[Day]]&lt;=10,"Start(1-10)",Hospital_Emergency_Room_Data[[#This Row],[Day]]&lt;=20,"Middle(11-20)",Hospital_Emergency_Room_Data[[#This Row],[Day]]&gt;20,"End(21-30)")</f>
        <v>Start(1-10)</v>
      </c>
    </row>
    <row r="7726" spans="1:22">
      <c r="A7726">
        <v>388230487</v>
      </c>
      <c r="B7726" t="s">
        <v>7725</v>
      </c>
      <c r="C7726" s="1">
        <v>45571</v>
      </c>
      <c r="D7726" t="str">
        <f>TEXT(Hospital_Emergency_Room_Data[[#This Row],[Patient Admission Date]],"mmm")</f>
        <v>Oct</v>
      </c>
      <c r="E7726">
        <f>YEAR(Hospital_Emergency_Room_Data[[#This Row],[Patient Admission Date]])</f>
        <v>2024</v>
      </c>
      <c r="F7726" s="2">
        <v>0.62847222222222221</v>
      </c>
      <c r="G7726" s="8" t="str">
        <f>TEXT(Hospital_Emergency_Room_Data[[#This Row],[Patient Admission Date]],"dddd")</f>
        <v>Sunday</v>
      </c>
      <c r="H7726" t="s">
        <v>9208</v>
      </c>
      <c r="I7726">
        <v>61</v>
      </c>
      <c r="J7726" s="5" t="s">
        <v>9217</v>
      </c>
      <c r="K7726" t="s">
        <v>18</v>
      </c>
      <c r="L7726" t="s">
        <v>9281</v>
      </c>
      <c r="M7726" t="s">
        <v>9210</v>
      </c>
      <c r="N7726">
        <v>0</v>
      </c>
      <c r="O7726">
        <v>15</v>
      </c>
      <c r="P7726" t="s">
        <v>9226</v>
      </c>
      <c r="Q7726">
        <v>6</v>
      </c>
      <c r="R7726">
        <v>15</v>
      </c>
      <c r="S7726" t="s">
        <v>9257</v>
      </c>
      <c r="T7726" t="s">
        <v>9263</v>
      </c>
      <c r="U7726" t="s">
        <v>9282</v>
      </c>
      <c r="V7726" t="str" cm="1">
        <f t="array" ref="V7726">_xlfn.IFS(Hospital_Emergency_Room_Data[[#This Row],[Day]]&lt;=10,"Start(1-10)",Hospital_Emergency_Room_Data[[#This Row],[Day]]&lt;=20,"Middle(11-20)",Hospital_Emergency_Room_Data[[#This Row],[Day]]&gt;20,"End(21-30)")</f>
        <v>Start(1-10)</v>
      </c>
    </row>
    <row r="7727" spans="1:22">
      <c r="A7727">
        <v>645299188</v>
      </c>
      <c r="B7727" t="s">
        <v>7726</v>
      </c>
      <c r="C7727" s="1">
        <v>45389</v>
      </c>
      <c r="D7727" t="str">
        <f>TEXT(Hospital_Emergency_Room_Data[[#This Row],[Patient Admission Date]],"mmm")</f>
        <v>Apr</v>
      </c>
      <c r="E7727">
        <f>YEAR(Hospital_Emergency_Room_Data[[#This Row],[Patient Admission Date]])</f>
        <v>2024</v>
      </c>
      <c r="F7727" s="2">
        <v>0.19097222222222221</v>
      </c>
      <c r="G7727" s="8" t="str">
        <f>TEXT(Hospital_Emergency_Room_Data[[#This Row],[Patient Admission Date]],"dddd")</f>
        <v>Sunday</v>
      </c>
      <c r="H7727" t="s">
        <v>9208</v>
      </c>
      <c r="I7727">
        <v>48</v>
      </c>
      <c r="J7727" s="5" t="s">
        <v>9219</v>
      </c>
      <c r="K7727" t="s">
        <v>18</v>
      </c>
      <c r="L7727" t="s">
        <v>9281</v>
      </c>
      <c r="M7727" t="s">
        <v>9210</v>
      </c>
      <c r="N7727">
        <v>1</v>
      </c>
      <c r="O7727">
        <v>25</v>
      </c>
      <c r="P7727" t="s">
        <v>9226</v>
      </c>
      <c r="Q7727">
        <v>7</v>
      </c>
      <c r="R7727">
        <v>4</v>
      </c>
      <c r="S7727" t="s">
        <v>9258</v>
      </c>
      <c r="T7727" t="s">
        <v>9263</v>
      </c>
      <c r="U7727" t="s">
        <v>9282</v>
      </c>
      <c r="V7727" t="str" cm="1">
        <f t="array" ref="V7727">_xlfn.IFS(Hospital_Emergency_Room_Data[[#This Row],[Day]]&lt;=10,"Start(1-10)",Hospital_Emergency_Room_Data[[#This Row],[Day]]&lt;=20,"Middle(11-20)",Hospital_Emergency_Room_Data[[#This Row],[Day]]&gt;20,"End(21-30)")</f>
        <v>Start(1-10)</v>
      </c>
    </row>
    <row r="7728" spans="1:22">
      <c r="A7728">
        <v>116099875</v>
      </c>
      <c r="B7728" t="s">
        <v>7727</v>
      </c>
      <c r="C7728" s="1">
        <v>45179</v>
      </c>
      <c r="D7728" t="str">
        <f>TEXT(Hospital_Emergency_Room_Data[[#This Row],[Patient Admission Date]],"mmm")</f>
        <v>Sep</v>
      </c>
      <c r="E7728">
        <f>YEAR(Hospital_Emergency_Room_Data[[#This Row],[Patient Admission Date]])</f>
        <v>2023</v>
      </c>
      <c r="F7728" s="2">
        <v>0.62361111111111112</v>
      </c>
      <c r="G7728" s="8" t="str">
        <f>TEXT(Hospital_Emergency_Room_Data[[#This Row],[Patient Admission Date]],"dddd")</f>
        <v>Sunday</v>
      </c>
      <c r="H7728" t="s">
        <v>9208</v>
      </c>
      <c r="I7728">
        <v>64</v>
      </c>
      <c r="J7728" s="5" t="s">
        <v>9217</v>
      </c>
      <c r="K7728" t="s">
        <v>18</v>
      </c>
      <c r="L7728" t="s">
        <v>9281</v>
      </c>
      <c r="M7728" t="s">
        <v>9210</v>
      </c>
      <c r="N7728">
        <v>1</v>
      </c>
      <c r="O7728">
        <v>30</v>
      </c>
      <c r="P7728" t="s">
        <v>9225</v>
      </c>
      <c r="Q7728">
        <v>10</v>
      </c>
      <c r="R7728">
        <v>14</v>
      </c>
      <c r="S7728" t="s">
        <v>9257</v>
      </c>
      <c r="T7728" t="s">
        <v>9265</v>
      </c>
      <c r="U7728" t="s">
        <v>9282</v>
      </c>
      <c r="V7728" t="str" cm="1">
        <f t="array" ref="V7728">_xlfn.IFS(Hospital_Emergency_Room_Data[[#This Row],[Day]]&lt;=10,"Start(1-10)",Hospital_Emergency_Room_Data[[#This Row],[Day]]&lt;=20,"Middle(11-20)",Hospital_Emergency_Room_Data[[#This Row],[Day]]&gt;20,"End(21-30)")</f>
        <v>Start(1-10)</v>
      </c>
    </row>
    <row r="7729" spans="1:22">
      <c r="A7729">
        <v>385043640</v>
      </c>
      <c r="B7729" t="s">
        <v>7728</v>
      </c>
      <c r="C7729" s="1">
        <v>45395</v>
      </c>
      <c r="D7729" t="str">
        <f>TEXT(Hospital_Emergency_Room_Data[[#This Row],[Patient Admission Date]],"mmm")</f>
        <v>Apr</v>
      </c>
      <c r="E7729">
        <f>YEAR(Hospital_Emergency_Room_Data[[#This Row],[Patient Admission Date]])</f>
        <v>2024</v>
      </c>
      <c r="F7729" s="2">
        <v>0.6</v>
      </c>
      <c r="G7729" s="8" t="str">
        <f>TEXT(Hospital_Emergency_Room_Data[[#This Row],[Patient Admission Date]],"dddd")</f>
        <v>Saturday</v>
      </c>
      <c r="H7729" t="s">
        <v>9208</v>
      </c>
      <c r="I7729">
        <v>63</v>
      </c>
      <c r="J7729" s="5" t="s">
        <v>9217</v>
      </c>
      <c r="K7729" t="s">
        <v>18</v>
      </c>
      <c r="L7729" t="s">
        <v>9281</v>
      </c>
      <c r="M7729" t="s">
        <v>9210</v>
      </c>
      <c r="N7729">
        <v>1</v>
      </c>
      <c r="O7729">
        <v>60</v>
      </c>
      <c r="P7729" t="s">
        <v>9225</v>
      </c>
      <c r="Q7729">
        <v>13</v>
      </c>
      <c r="R7729">
        <v>14</v>
      </c>
      <c r="S7729" t="s">
        <v>9257</v>
      </c>
      <c r="T7729" t="s">
        <v>9265</v>
      </c>
      <c r="U7729" t="s">
        <v>9283</v>
      </c>
      <c r="V7729" t="str" cm="1">
        <f t="array" ref="V7729">_xlfn.IFS(Hospital_Emergency_Room_Data[[#This Row],[Day]]&lt;=10,"Start(1-10)",Hospital_Emergency_Room_Data[[#This Row],[Day]]&lt;=20,"Middle(11-20)",Hospital_Emergency_Room_Data[[#This Row],[Day]]&gt;20,"End(21-30)")</f>
        <v>Middle(11-20)</v>
      </c>
    </row>
    <row r="7730" spans="1:22">
      <c r="A7730">
        <v>797109836</v>
      </c>
      <c r="B7730" t="s">
        <v>7729</v>
      </c>
      <c r="C7730" s="1">
        <v>45235</v>
      </c>
      <c r="D7730" t="str">
        <f>TEXT(Hospital_Emergency_Room_Data[[#This Row],[Patient Admission Date]],"mmm")</f>
        <v>Nov</v>
      </c>
      <c r="E7730">
        <f>YEAR(Hospital_Emergency_Room_Data[[#This Row],[Patient Admission Date]])</f>
        <v>2023</v>
      </c>
      <c r="F7730" s="2">
        <v>0.55138888888888893</v>
      </c>
      <c r="G7730" s="8" t="str">
        <f>TEXT(Hospital_Emergency_Room_Data[[#This Row],[Patient Admission Date]],"dddd")</f>
        <v>Sunday</v>
      </c>
      <c r="H7730" t="s">
        <v>9208</v>
      </c>
      <c r="I7730">
        <v>42</v>
      </c>
      <c r="J7730" s="5" t="s">
        <v>9223</v>
      </c>
      <c r="K7730" t="s">
        <v>18</v>
      </c>
      <c r="L7730" t="s">
        <v>9281</v>
      </c>
      <c r="M7730" t="s">
        <v>9210</v>
      </c>
      <c r="N7730">
        <v>1</v>
      </c>
      <c r="O7730">
        <v>14</v>
      </c>
      <c r="P7730" t="s">
        <v>9226</v>
      </c>
      <c r="Q7730">
        <v>5</v>
      </c>
      <c r="R7730">
        <v>13</v>
      </c>
      <c r="S7730" t="s">
        <v>9257</v>
      </c>
      <c r="T7730" t="s">
        <v>9263</v>
      </c>
      <c r="U7730" t="s">
        <v>9282</v>
      </c>
      <c r="V7730" t="str" cm="1">
        <f t="array" ref="V7730">_xlfn.IFS(Hospital_Emergency_Room_Data[[#This Row],[Day]]&lt;=10,"Start(1-10)",Hospital_Emergency_Room_Data[[#This Row],[Day]]&lt;=20,"Middle(11-20)",Hospital_Emergency_Room_Data[[#This Row],[Day]]&gt;20,"End(21-30)")</f>
        <v>Start(1-10)</v>
      </c>
    </row>
    <row r="7731" spans="1:22">
      <c r="A7731">
        <v>579553515</v>
      </c>
      <c r="B7731" t="s">
        <v>7730</v>
      </c>
      <c r="C7731" s="1">
        <v>45277</v>
      </c>
      <c r="D7731" t="str">
        <f>TEXT(Hospital_Emergency_Room_Data[[#This Row],[Patient Admission Date]],"mmm")</f>
        <v>Dec</v>
      </c>
      <c r="E7731">
        <f>YEAR(Hospital_Emergency_Room_Data[[#This Row],[Patient Admission Date]])</f>
        <v>2023</v>
      </c>
      <c r="F7731" s="2">
        <v>0.8930555555555556</v>
      </c>
      <c r="G7731" s="8" t="str">
        <f>TEXT(Hospital_Emergency_Room_Data[[#This Row],[Patient Admission Date]],"dddd")</f>
        <v>Sunday</v>
      </c>
      <c r="H7731" t="s">
        <v>9208</v>
      </c>
      <c r="I7731">
        <v>62</v>
      </c>
      <c r="J7731" s="5" t="s">
        <v>9217</v>
      </c>
      <c r="K7731" t="s">
        <v>18</v>
      </c>
      <c r="L7731" t="s">
        <v>9281</v>
      </c>
      <c r="M7731" t="s">
        <v>9210</v>
      </c>
      <c r="N7731">
        <v>1</v>
      </c>
      <c r="O7731">
        <v>27</v>
      </c>
      <c r="P7731" t="s">
        <v>9226</v>
      </c>
      <c r="Q7731">
        <v>17</v>
      </c>
      <c r="R7731">
        <v>21</v>
      </c>
      <c r="S7731" t="s">
        <v>9256</v>
      </c>
      <c r="T7731" t="s">
        <v>9262</v>
      </c>
      <c r="U7731" t="s">
        <v>9282</v>
      </c>
      <c r="V7731" t="str" cm="1">
        <f t="array" ref="V7731">_xlfn.IFS(Hospital_Emergency_Room_Data[[#This Row],[Day]]&lt;=10,"Start(1-10)",Hospital_Emergency_Room_Data[[#This Row],[Day]]&lt;=20,"Middle(11-20)",Hospital_Emergency_Room_Data[[#This Row],[Day]]&gt;20,"End(21-30)")</f>
        <v>Middle(11-20)</v>
      </c>
    </row>
    <row r="7732" spans="1:22">
      <c r="A7732">
        <v>208187645</v>
      </c>
      <c r="B7732" t="s">
        <v>7731</v>
      </c>
      <c r="C7732" s="1">
        <v>45185</v>
      </c>
      <c r="D7732" t="str">
        <f>TEXT(Hospital_Emergency_Room_Data[[#This Row],[Patient Admission Date]],"mmm")</f>
        <v>Sep</v>
      </c>
      <c r="E7732">
        <f>YEAR(Hospital_Emergency_Room_Data[[#This Row],[Patient Admission Date]])</f>
        <v>2023</v>
      </c>
      <c r="F7732" s="2">
        <v>0.61111111111111116</v>
      </c>
      <c r="G7732" s="8" t="str">
        <f>TEXT(Hospital_Emergency_Room_Data[[#This Row],[Patient Admission Date]],"dddd")</f>
        <v>Saturday</v>
      </c>
      <c r="H7732" t="s">
        <v>9208</v>
      </c>
      <c r="I7732">
        <v>47</v>
      </c>
      <c r="J7732" s="5" t="s">
        <v>9219</v>
      </c>
      <c r="K7732" t="s">
        <v>18</v>
      </c>
      <c r="L7732" t="s">
        <v>9281</v>
      </c>
      <c r="M7732" t="s">
        <v>9210</v>
      </c>
      <c r="N7732">
        <v>2</v>
      </c>
      <c r="O7732">
        <v>33</v>
      </c>
      <c r="P7732" t="s">
        <v>9225</v>
      </c>
      <c r="Q7732">
        <v>16</v>
      </c>
      <c r="R7732">
        <v>14</v>
      </c>
      <c r="S7732" t="s">
        <v>9257</v>
      </c>
      <c r="T7732" t="s">
        <v>9262</v>
      </c>
      <c r="U7732" t="s">
        <v>9300</v>
      </c>
      <c r="V7732" t="str" cm="1">
        <f t="array" ref="V7732">_xlfn.IFS(Hospital_Emergency_Room_Data[[#This Row],[Day]]&lt;=10,"Start(1-10)",Hospital_Emergency_Room_Data[[#This Row],[Day]]&lt;=20,"Middle(11-20)",Hospital_Emergency_Room_Data[[#This Row],[Day]]&gt;20,"End(21-30)")</f>
        <v>Middle(11-20)</v>
      </c>
    </row>
    <row r="7733" spans="1:22">
      <c r="A7733">
        <v>662811902</v>
      </c>
      <c r="B7733" t="s">
        <v>7732</v>
      </c>
      <c r="C7733" s="1">
        <v>45225</v>
      </c>
      <c r="D7733" t="str">
        <f>TEXT(Hospital_Emergency_Room_Data[[#This Row],[Patient Admission Date]],"mmm")</f>
        <v>Oct</v>
      </c>
      <c r="E7733">
        <f>YEAR(Hospital_Emergency_Room_Data[[#This Row],[Patient Admission Date]])</f>
        <v>2023</v>
      </c>
      <c r="F7733" s="2">
        <v>0.84583333333333333</v>
      </c>
      <c r="G7733" s="8" t="str">
        <f>TEXT(Hospital_Emergency_Room_Data[[#This Row],[Patient Admission Date]],"dddd")</f>
        <v>Thursday</v>
      </c>
      <c r="H7733" t="s">
        <v>9208</v>
      </c>
      <c r="I7733">
        <v>33</v>
      </c>
      <c r="J7733" s="5" t="s">
        <v>9223</v>
      </c>
      <c r="K7733" t="s">
        <v>18</v>
      </c>
      <c r="L7733" t="s">
        <v>9281</v>
      </c>
      <c r="M7733" t="s">
        <v>9210</v>
      </c>
      <c r="N7733">
        <v>2</v>
      </c>
      <c r="O7733">
        <v>34</v>
      </c>
      <c r="P7733" t="s">
        <v>9225</v>
      </c>
      <c r="Q7733">
        <v>26</v>
      </c>
      <c r="R7733">
        <v>20</v>
      </c>
      <c r="S7733" t="s">
        <v>9256</v>
      </c>
      <c r="T7733" t="s">
        <v>9264</v>
      </c>
      <c r="U7733" t="s">
        <v>9300</v>
      </c>
      <c r="V7733" t="str" cm="1">
        <f t="array" ref="V7733">_xlfn.IFS(Hospital_Emergency_Room_Data[[#This Row],[Day]]&lt;=10,"Start(1-10)",Hospital_Emergency_Room_Data[[#This Row],[Day]]&lt;=20,"Middle(11-20)",Hospital_Emergency_Room_Data[[#This Row],[Day]]&gt;20,"End(21-30)")</f>
        <v>End(21-30)</v>
      </c>
    </row>
    <row r="7734" spans="1:22">
      <c r="A7734">
        <v>595744278</v>
      </c>
      <c r="B7734" t="s">
        <v>7733</v>
      </c>
      <c r="C7734" s="1">
        <v>45593</v>
      </c>
      <c r="D7734" t="str">
        <f>TEXT(Hospital_Emergency_Room_Data[[#This Row],[Patient Admission Date]],"mmm")</f>
        <v>Oct</v>
      </c>
      <c r="E7734">
        <f>YEAR(Hospital_Emergency_Room_Data[[#This Row],[Patient Admission Date]])</f>
        <v>2024</v>
      </c>
      <c r="F7734" s="2">
        <v>0.38055555555555554</v>
      </c>
      <c r="G7734" s="8" t="str">
        <f>TEXT(Hospital_Emergency_Room_Data[[#This Row],[Patient Admission Date]],"dddd")</f>
        <v>Monday</v>
      </c>
      <c r="H7734" t="s">
        <v>9208</v>
      </c>
      <c r="I7734">
        <v>67</v>
      </c>
      <c r="J7734" s="5" t="s">
        <v>9217</v>
      </c>
      <c r="K7734" t="s">
        <v>18</v>
      </c>
      <c r="L7734" t="s">
        <v>9281</v>
      </c>
      <c r="M7734" t="s">
        <v>9210</v>
      </c>
      <c r="N7734">
        <v>2</v>
      </c>
      <c r="O7734">
        <v>19</v>
      </c>
      <c r="P7734" t="s">
        <v>9226</v>
      </c>
      <c r="Q7734">
        <v>28</v>
      </c>
      <c r="R7734">
        <v>9</v>
      </c>
      <c r="S7734" t="s">
        <v>9255</v>
      </c>
      <c r="T7734" t="s">
        <v>9264</v>
      </c>
      <c r="U7734" t="s">
        <v>9282</v>
      </c>
      <c r="V7734" t="str" cm="1">
        <f t="array" ref="V7734">_xlfn.IFS(Hospital_Emergency_Room_Data[[#This Row],[Day]]&lt;=10,"Start(1-10)",Hospital_Emergency_Room_Data[[#This Row],[Day]]&lt;=20,"Middle(11-20)",Hospital_Emergency_Room_Data[[#This Row],[Day]]&gt;20,"End(21-30)")</f>
        <v>End(21-30)</v>
      </c>
    </row>
    <row r="7735" spans="1:22">
      <c r="A7735">
        <v>759610298</v>
      </c>
      <c r="B7735" t="s">
        <v>7734</v>
      </c>
      <c r="C7735" s="1">
        <v>45427</v>
      </c>
      <c r="D7735" t="str">
        <f>TEXT(Hospital_Emergency_Room_Data[[#This Row],[Patient Admission Date]],"mmm")</f>
        <v>May</v>
      </c>
      <c r="E7735">
        <f>YEAR(Hospital_Emergency_Room_Data[[#This Row],[Patient Admission Date]])</f>
        <v>2024</v>
      </c>
      <c r="F7735" s="2">
        <v>0.86250000000000004</v>
      </c>
      <c r="G7735" s="8" t="str">
        <f>TEXT(Hospital_Emergency_Room_Data[[#This Row],[Patient Admission Date]],"dddd")</f>
        <v>Wednesday</v>
      </c>
      <c r="H7735" t="s">
        <v>9208</v>
      </c>
      <c r="I7735">
        <v>22</v>
      </c>
      <c r="J7735" s="5" t="s">
        <v>9220</v>
      </c>
      <c r="K7735" t="s">
        <v>18</v>
      </c>
      <c r="L7735" t="s">
        <v>9281</v>
      </c>
      <c r="M7735" t="s">
        <v>9210</v>
      </c>
      <c r="N7735">
        <v>2</v>
      </c>
      <c r="O7735">
        <v>28</v>
      </c>
      <c r="P7735" t="s">
        <v>9226</v>
      </c>
      <c r="Q7735">
        <v>15</v>
      </c>
      <c r="R7735">
        <v>20</v>
      </c>
      <c r="S7735" t="s">
        <v>9256</v>
      </c>
      <c r="T7735" t="s">
        <v>9262</v>
      </c>
      <c r="U7735" t="s">
        <v>9282</v>
      </c>
      <c r="V7735" t="str" cm="1">
        <f t="array" ref="V7735">_xlfn.IFS(Hospital_Emergency_Room_Data[[#This Row],[Day]]&lt;=10,"Start(1-10)",Hospital_Emergency_Room_Data[[#This Row],[Day]]&lt;=20,"Middle(11-20)",Hospital_Emergency_Room_Data[[#This Row],[Day]]&gt;20,"End(21-30)")</f>
        <v>Middle(11-20)</v>
      </c>
    </row>
    <row r="7736" spans="1:22">
      <c r="A7736">
        <v>834601903</v>
      </c>
      <c r="B7736" t="s">
        <v>7735</v>
      </c>
      <c r="C7736" s="1">
        <v>45350</v>
      </c>
      <c r="D7736" t="str">
        <f>TEXT(Hospital_Emergency_Room_Data[[#This Row],[Patient Admission Date]],"mmm")</f>
        <v>Feb</v>
      </c>
      <c r="E7736">
        <f>YEAR(Hospital_Emergency_Room_Data[[#This Row],[Patient Admission Date]])</f>
        <v>2024</v>
      </c>
      <c r="F7736" s="2">
        <v>0.17708333333333334</v>
      </c>
      <c r="G7736" s="8" t="str">
        <f>TEXT(Hospital_Emergency_Room_Data[[#This Row],[Patient Admission Date]],"dddd")</f>
        <v>Wednesday</v>
      </c>
      <c r="H7736" t="s">
        <v>9208</v>
      </c>
      <c r="I7736">
        <v>68</v>
      </c>
      <c r="J7736" s="5" t="s">
        <v>9217</v>
      </c>
      <c r="K7736" t="s">
        <v>18</v>
      </c>
      <c r="L7736" t="s">
        <v>9281</v>
      </c>
      <c r="M7736" t="s">
        <v>9210</v>
      </c>
      <c r="N7736">
        <v>4</v>
      </c>
      <c r="O7736">
        <v>45</v>
      </c>
      <c r="P7736" t="s">
        <v>9225</v>
      </c>
      <c r="Q7736">
        <v>28</v>
      </c>
      <c r="R7736">
        <v>4</v>
      </c>
      <c r="S7736" t="s">
        <v>9258</v>
      </c>
      <c r="T7736" t="s">
        <v>9264</v>
      </c>
      <c r="U7736" t="s">
        <v>9300</v>
      </c>
      <c r="V7736" t="str" cm="1">
        <f t="array" ref="V7736">_xlfn.IFS(Hospital_Emergency_Room_Data[[#This Row],[Day]]&lt;=10,"Start(1-10)",Hospital_Emergency_Room_Data[[#This Row],[Day]]&lt;=20,"Middle(11-20)",Hospital_Emergency_Room_Data[[#This Row],[Day]]&gt;20,"End(21-30)")</f>
        <v>End(21-30)</v>
      </c>
    </row>
    <row r="7737" spans="1:22">
      <c r="A7737">
        <v>793467396</v>
      </c>
      <c r="B7737" t="s">
        <v>7736</v>
      </c>
      <c r="C7737" s="1">
        <v>45353</v>
      </c>
      <c r="D7737" t="str">
        <f>TEXT(Hospital_Emergency_Room_Data[[#This Row],[Patient Admission Date]],"mmm")</f>
        <v>Mar</v>
      </c>
      <c r="E7737">
        <f>YEAR(Hospital_Emergency_Room_Data[[#This Row],[Patient Admission Date]])</f>
        <v>2024</v>
      </c>
      <c r="F7737" s="2">
        <v>0.87013888888888891</v>
      </c>
      <c r="G7737" s="8" t="str">
        <f>TEXT(Hospital_Emergency_Room_Data[[#This Row],[Patient Admission Date]],"dddd")</f>
        <v>Saturday</v>
      </c>
      <c r="H7737" t="s">
        <v>9208</v>
      </c>
      <c r="I7737">
        <v>64</v>
      </c>
      <c r="J7737" s="5" t="s">
        <v>9217</v>
      </c>
      <c r="K7737" t="s">
        <v>18</v>
      </c>
      <c r="L7737" t="s">
        <v>9281</v>
      </c>
      <c r="M7737" t="s">
        <v>9210</v>
      </c>
      <c r="N7737">
        <v>4</v>
      </c>
      <c r="O7737">
        <v>22</v>
      </c>
      <c r="P7737" t="s">
        <v>9226</v>
      </c>
      <c r="Q7737">
        <v>2</v>
      </c>
      <c r="R7737">
        <v>20</v>
      </c>
      <c r="S7737" t="s">
        <v>9256</v>
      </c>
      <c r="T7737" t="s">
        <v>9263</v>
      </c>
      <c r="U7737" t="s">
        <v>9282</v>
      </c>
      <c r="V7737" t="str" cm="1">
        <f t="array" ref="V7737">_xlfn.IFS(Hospital_Emergency_Room_Data[[#This Row],[Day]]&lt;=10,"Start(1-10)",Hospital_Emergency_Room_Data[[#This Row],[Day]]&lt;=20,"Middle(11-20)",Hospital_Emergency_Room_Data[[#This Row],[Day]]&gt;20,"End(21-30)")</f>
        <v>Start(1-10)</v>
      </c>
    </row>
    <row r="7738" spans="1:22">
      <c r="A7738">
        <v>273042588</v>
      </c>
      <c r="B7738" t="s">
        <v>7737</v>
      </c>
      <c r="C7738" s="1">
        <v>45384</v>
      </c>
      <c r="D7738" t="str">
        <f>TEXT(Hospital_Emergency_Room_Data[[#This Row],[Patient Admission Date]],"mmm")</f>
        <v>Apr</v>
      </c>
      <c r="E7738">
        <f>YEAR(Hospital_Emergency_Room_Data[[#This Row],[Patient Admission Date]])</f>
        <v>2024</v>
      </c>
      <c r="F7738" s="2">
        <v>0.57361111111111107</v>
      </c>
      <c r="G7738" s="8" t="str">
        <f>TEXT(Hospital_Emergency_Room_Data[[#This Row],[Patient Admission Date]],"dddd")</f>
        <v>Tuesday</v>
      </c>
      <c r="H7738" t="s">
        <v>9208</v>
      </c>
      <c r="I7738">
        <v>14</v>
      </c>
      <c r="J7738" s="5" t="s">
        <v>9221</v>
      </c>
      <c r="K7738" t="s">
        <v>18</v>
      </c>
      <c r="L7738" t="s">
        <v>9281</v>
      </c>
      <c r="M7738" t="s">
        <v>9210</v>
      </c>
      <c r="N7738">
        <v>4</v>
      </c>
      <c r="O7738">
        <v>47</v>
      </c>
      <c r="P7738" t="s">
        <v>9225</v>
      </c>
      <c r="Q7738">
        <v>2</v>
      </c>
      <c r="R7738">
        <v>13</v>
      </c>
      <c r="S7738" t="s">
        <v>9257</v>
      </c>
      <c r="T7738" t="s">
        <v>9263</v>
      </c>
      <c r="U7738" t="s">
        <v>9283</v>
      </c>
      <c r="V7738" t="str" cm="1">
        <f t="array" ref="V7738">_xlfn.IFS(Hospital_Emergency_Room_Data[[#This Row],[Day]]&lt;=10,"Start(1-10)",Hospital_Emergency_Room_Data[[#This Row],[Day]]&lt;=20,"Middle(11-20)",Hospital_Emergency_Room_Data[[#This Row],[Day]]&gt;20,"End(21-30)")</f>
        <v>Start(1-10)</v>
      </c>
    </row>
    <row r="7739" spans="1:22">
      <c r="A7739">
        <v>483023338</v>
      </c>
      <c r="B7739" t="s">
        <v>7738</v>
      </c>
      <c r="C7739" s="1">
        <v>45196</v>
      </c>
      <c r="D7739" t="str">
        <f>TEXT(Hospital_Emergency_Room_Data[[#This Row],[Patient Admission Date]],"mmm")</f>
        <v>Sep</v>
      </c>
      <c r="E7739">
        <f>YEAR(Hospital_Emergency_Room_Data[[#This Row],[Patient Admission Date]])</f>
        <v>2023</v>
      </c>
      <c r="F7739" s="2">
        <v>0.86388888888888893</v>
      </c>
      <c r="G7739" s="8" t="str">
        <f>TEXT(Hospital_Emergency_Room_Data[[#This Row],[Patient Admission Date]],"dddd")</f>
        <v>Wednesday</v>
      </c>
      <c r="H7739" t="s">
        <v>9208</v>
      </c>
      <c r="I7739">
        <v>28</v>
      </c>
      <c r="J7739" s="5" t="s">
        <v>9220</v>
      </c>
      <c r="K7739" t="s">
        <v>18</v>
      </c>
      <c r="L7739" t="s">
        <v>9281</v>
      </c>
      <c r="M7739" t="s">
        <v>9210</v>
      </c>
      <c r="N7739">
        <v>4</v>
      </c>
      <c r="O7739">
        <v>50</v>
      </c>
      <c r="P7739" t="s">
        <v>9225</v>
      </c>
      <c r="Q7739">
        <v>27</v>
      </c>
      <c r="R7739">
        <v>20</v>
      </c>
      <c r="S7739" t="s">
        <v>9256</v>
      </c>
      <c r="T7739" t="s">
        <v>9264</v>
      </c>
      <c r="U7739" t="s">
        <v>9283</v>
      </c>
      <c r="V7739" t="str" cm="1">
        <f t="array" ref="V7739">_xlfn.IFS(Hospital_Emergency_Room_Data[[#This Row],[Day]]&lt;=10,"Start(1-10)",Hospital_Emergency_Room_Data[[#This Row],[Day]]&lt;=20,"Middle(11-20)",Hospital_Emergency_Room_Data[[#This Row],[Day]]&gt;20,"End(21-30)")</f>
        <v>End(21-30)</v>
      </c>
    </row>
    <row r="7740" spans="1:22">
      <c r="A7740">
        <v>294142716</v>
      </c>
      <c r="B7740" t="s">
        <v>7739</v>
      </c>
      <c r="C7740" s="1">
        <v>45192</v>
      </c>
      <c r="D7740" t="str">
        <f>TEXT(Hospital_Emergency_Room_Data[[#This Row],[Patient Admission Date]],"mmm")</f>
        <v>Sep</v>
      </c>
      <c r="E7740">
        <f>YEAR(Hospital_Emergency_Room_Data[[#This Row],[Patient Admission Date]])</f>
        <v>2023</v>
      </c>
      <c r="F7740" s="2">
        <v>0.38750000000000001</v>
      </c>
      <c r="G7740" s="8" t="str">
        <f>TEXT(Hospital_Emergency_Room_Data[[#This Row],[Patient Admission Date]],"dddd")</f>
        <v>Saturday</v>
      </c>
      <c r="H7740" t="s">
        <v>9208</v>
      </c>
      <c r="I7740">
        <v>26</v>
      </c>
      <c r="J7740" s="5" t="s">
        <v>9220</v>
      </c>
      <c r="K7740" t="s">
        <v>18</v>
      </c>
      <c r="L7740" t="s">
        <v>9281</v>
      </c>
      <c r="M7740" t="s">
        <v>9210</v>
      </c>
      <c r="N7740">
        <v>4</v>
      </c>
      <c r="O7740">
        <v>30</v>
      </c>
      <c r="P7740" t="s">
        <v>9225</v>
      </c>
      <c r="Q7740">
        <v>23</v>
      </c>
      <c r="R7740">
        <v>9</v>
      </c>
      <c r="S7740" t="s">
        <v>9255</v>
      </c>
      <c r="T7740" t="s">
        <v>9264</v>
      </c>
      <c r="U7740" t="s">
        <v>9282</v>
      </c>
      <c r="V7740" t="str" cm="1">
        <f t="array" ref="V7740">_xlfn.IFS(Hospital_Emergency_Room_Data[[#This Row],[Day]]&lt;=10,"Start(1-10)",Hospital_Emergency_Room_Data[[#This Row],[Day]]&lt;=20,"Middle(11-20)",Hospital_Emergency_Room_Data[[#This Row],[Day]]&gt;20,"End(21-30)")</f>
        <v>End(21-30)</v>
      </c>
    </row>
    <row r="7741" spans="1:22">
      <c r="A7741">
        <v>606089022</v>
      </c>
      <c r="B7741" t="s">
        <v>7740</v>
      </c>
      <c r="C7741" s="1">
        <v>45026</v>
      </c>
      <c r="D7741" t="str">
        <f>TEXT(Hospital_Emergency_Room_Data[[#This Row],[Patient Admission Date]],"mmm")</f>
        <v>Apr</v>
      </c>
      <c r="E7741">
        <f>YEAR(Hospital_Emergency_Room_Data[[#This Row],[Patient Admission Date]])</f>
        <v>2023</v>
      </c>
      <c r="F7741" s="2">
        <v>0.2590277777777778</v>
      </c>
      <c r="G7741" s="8" t="str">
        <f>TEXT(Hospital_Emergency_Room_Data[[#This Row],[Patient Admission Date]],"dddd")</f>
        <v>Monday</v>
      </c>
      <c r="H7741" t="s">
        <v>9208</v>
      </c>
      <c r="I7741">
        <v>51</v>
      </c>
      <c r="J7741" s="5" t="s">
        <v>9219</v>
      </c>
      <c r="K7741" t="s">
        <v>18</v>
      </c>
      <c r="L7741" t="s">
        <v>9281</v>
      </c>
      <c r="M7741" t="s">
        <v>9210</v>
      </c>
      <c r="N7741">
        <v>5</v>
      </c>
      <c r="O7741">
        <v>35</v>
      </c>
      <c r="P7741" t="s">
        <v>9225</v>
      </c>
      <c r="Q7741">
        <v>10</v>
      </c>
      <c r="R7741">
        <v>6</v>
      </c>
      <c r="S7741" t="s">
        <v>9255</v>
      </c>
      <c r="T7741" t="s">
        <v>9265</v>
      </c>
      <c r="U7741" t="s">
        <v>9300</v>
      </c>
      <c r="V7741" t="str" cm="1">
        <f t="array" ref="V7741">_xlfn.IFS(Hospital_Emergency_Room_Data[[#This Row],[Day]]&lt;=10,"Start(1-10)",Hospital_Emergency_Room_Data[[#This Row],[Day]]&lt;=20,"Middle(11-20)",Hospital_Emergency_Room_Data[[#This Row],[Day]]&gt;20,"End(21-30)")</f>
        <v>Start(1-10)</v>
      </c>
    </row>
    <row r="7742" spans="1:22">
      <c r="A7742">
        <v>474687516</v>
      </c>
      <c r="B7742" t="s">
        <v>7741</v>
      </c>
      <c r="C7742" s="1">
        <v>45422</v>
      </c>
      <c r="D7742" t="str">
        <f>TEXT(Hospital_Emergency_Room_Data[[#This Row],[Patient Admission Date]],"mmm")</f>
        <v>May</v>
      </c>
      <c r="E7742">
        <f>YEAR(Hospital_Emergency_Room_Data[[#This Row],[Patient Admission Date]])</f>
        <v>2024</v>
      </c>
      <c r="F7742" s="2">
        <v>0.47361111111111109</v>
      </c>
      <c r="G7742" s="8" t="str">
        <f>TEXT(Hospital_Emergency_Room_Data[[#This Row],[Patient Admission Date]],"dddd")</f>
        <v>Friday</v>
      </c>
      <c r="H7742" t="s">
        <v>9208</v>
      </c>
      <c r="I7742">
        <v>66</v>
      </c>
      <c r="J7742" s="5" t="s">
        <v>9217</v>
      </c>
      <c r="K7742" t="s">
        <v>18</v>
      </c>
      <c r="L7742" t="s">
        <v>9281</v>
      </c>
      <c r="M7742" t="s">
        <v>9210</v>
      </c>
      <c r="N7742">
        <v>5</v>
      </c>
      <c r="O7742">
        <v>43</v>
      </c>
      <c r="P7742" t="s">
        <v>9225</v>
      </c>
      <c r="Q7742">
        <v>10</v>
      </c>
      <c r="R7742">
        <v>11</v>
      </c>
      <c r="S7742" t="s">
        <v>9255</v>
      </c>
      <c r="T7742" t="s">
        <v>9265</v>
      </c>
      <c r="U7742" t="s">
        <v>9300</v>
      </c>
      <c r="V7742" t="str" cm="1">
        <f t="array" ref="V7742">_xlfn.IFS(Hospital_Emergency_Room_Data[[#This Row],[Day]]&lt;=10,"Start(1-10)",Hospital_Emergency_Room_Data[[#This Row],[Day]]&lt;=20,"Middle(11-20)",Hospital_Emergency_Room_Data[[#This Row],[Day]]&gt;20,"End(21-30)")</f>
        <v>Start(1-10)</v>
      </c>
    </row>
    <row r="7743" spans="1:22">
      <c r="A7743">
        <v>650108629</v>
      </c>
      <c r="B7743" t="s">
        <v>7742</v>
      </c>
      <c r="C7743" s="1">
        <v>45035</v>
      </c>
      <c r="D7743" t="str">
        <f>TEXT(Hospital_Emergency_Room_Data[[#This Row],[Patient Admission Date]],"mmm")</f>
        <v>Apr</v>
      </c>
      <c r="E7743">
        <f>YEAR(Hospital_Emergency_Room_Data[[#This Row],[Patient Admission Date]])</f>
        <v>2023</v>
      </c>
      <c r="F7743" s="2">
        <v>9.6527777777777782E-2</v>
      </c>
      <c r="G7743" s="8" t="str">
        <f>TEXT(Hospital_Emergency_Room_Data[[#This Row],[Patient Admission Date]],"dddd")</f>
        <v>Wednesday</v>
      </c>
      <c r="H7743" t="s">
        <v>9208</v>
      </c>
      <c r="I7743">
        <v>54</v>
      </c>
      <c r="J7743" s="5" t="s">
        <v>9219</v>
      </c>
      <c r="K7743" t="s">
        <v>18</v>
      </c>
      <c r="L7743" t="s">
        <v>9281</v>
      </c>
      <c r="M7743" t="s">
        <v>9210</v>
      </c>
      <c r="N7743">
        <v>5</v>
      </c>
      <c r="O7743">
        <v>11</v>
      </c>
      <c r="P7743" t="s">
        <v>9226</v>
      </c>
      <c r="Q7743">
        <v>19</v>
      </c>
      <c r="R7743">
        <v>2</v>
      </c>
      <c r="S7743" t="s">
        <v>9258</v>
      </c>
      <c r="T7743" t="s">
        <v>9262</v>
      </c>
      <c r="U7743" t="s">
        <v>9282</v>
      </c>
      <c r="V7743" t="str" cm="1">
        <f t="array" ref="V7743">_xlfn.IFS(Hospital_Emergency_Room_Data[[#This Row],[Day]]&lt;=10,"Start(1-10)",Hospital_Emergency_Room_Data[[#This Row],[Day]]&lt;=20,"Middle(11-20)",Hospital_Emergency_Room_Data[[#This Row],[Day]]&gt;20,"End(21-30)")</f>
        <v>Middle(11-20)</v>
      </c>
    </row>
    <row r="7744" spans="1:22">
      <c r="A7744">
        <v>725626165</v>
      </c>
      <c r="B7744" t="s">
        <v>7743</v>
      </c>
      <c r="C7744" s="1">
        <v>45499</v>
      </c>
      <c r="D7744" t="str">
        <f>TEXT(Hospital_Emergency_Room_Data[[#This Row],[Patient Admission Date]],"mmm")</f>
        <v>Jul</v>
      </c>
      <c r="E7744">
        <f>YEAR(Hospital_Emergency_Room_Data[[#This Row],[Patient Admission Date]])</f>
        <v>2024</v>
      </c>
      <c r="F7744" s="2">
        <v>0.86458333333333337</v>
      </c>
      <c r="G7744" s="8" t="str">
        <f>TEXT(Hospital_Emergency_Room_Data[[#This Row],[Patient Admission Date]],"dddd")</f>
        <v>Friday</v>
      </c>
      <c r="H7744" t="s">
        <v>9208</v>
      </c>
      <c r="I7744">
        <v>77</v>
      </c>
      <c r="J7744" s="5" t="s">
        <v>9222</v>
      </c>
      <c r="K7744" t="s">
        <v>18</v>
      </c>
      <c r="L7744" t="s">
        <v>9281</v>
      </c>
      <c r="M7744" t="s">
        <v>9210</v>
      </c>
      <c r="N7744">
        <v>6</v>
      </c>
      <c r="O7744">
        <v>23</v>
      </c>
      <c r="P7744" t="s">
        <v>9226</v>
      </c>
      <c r="Q7744">
        <v>26</v>
      </c>
      <c r="R7744">
        <v>20</v>
      </c>
      <c r="S7744" t="s">
        <v>9256</v>
      </c>
      <c r="T7744" t="s">
        <v>9264</v>
      </c>
      <c r="U7744" t="s">
        <v>9282</v>
      </c>
      <c r="V7744" t="str" cm="1">
        <f t="array" ref="V7744">_xlfn.IFS(Hospital_Emergency_Room_Data[[#This Row],[Day]]&lt;=10,"Start(1-10)",Hospital_Emergency_Room_Data[[#This Row],[Day]]&lt;=20,"Middle(11-20)",Hospital_Emergency_Room_Data[[#This Row],[Day]]&gt;20,"End(21-30)")</f>
        <v>End(21-30)</v>
      </c>
    </row>
    <row r="7745" spans="1:22">
      <c r="A7745">
        <v>693693206</v>
      </c>
      <c r="B7745" t="s">
        <v>7744</v>
      </c>
      <c r="C7745" s="1">
        <v>45049</v>
      </c>
      <c r="D7745" t="str">
        <f>TEXT(Hospital_Emergency_Room_Data[[#This Row],[Patient Admission Date]],"mmm")</f>
        <v>May</v>
      </c>
      <c r="E7745">
        <f>YEAR(Hospital_Emergency_Room_Data[[#This Row],[Patient Admission Date]])</f>
        <v>2023</v>
      </c>
      <c r="F7745" s="2">
        <v>0.58888888888888891</v>
      </c>
      <c r="G7745" s="8" t="str">
        <f>TEXT(Hospital_Emergency_Room_Data[[#This Row],[Patient Admission Date]],"dddd")</f>
        <v>Wednesday</v>
      </c>
      <c r="H7745" t="s">
        <v>9208</v>
      </c>
      <c r="I7745">
        <v>39</v>
      </c>
      <c r="J7745" s="5" t="s">
        <v>9223</v>
      </c>
      <c r="K7745" t="s">
        <v>18</v>
      </c>
      <c r="L7745" t="s">
        <v>9281</v>
      </c>
      <c r="M7745" t="s">
        <v>9210</v>
      </c>
      <c r="N7745">
        <v>6</v>
      </c>
      <c r="O7745">
        <v>40</v>
      </c>
      <c r="P7745" t="s">
        <v>9225</v>
      </c>
      <c r="Q7745">
        <v>3</v>
      </c>
      <c r="R7745">
        <v>14</v>
      </c>
      <c r="S7745" t="s">
        <v>9257</v>
      </c>
      <c r="T7745" t="s">
        <v>9263</v>
      </c>
      <c r="U7745" t="s">
        <v>9300</v>
      </c>
      <c r="V7745" t="str" cm="1">
        <f t="array" ref="V7745">_xlfn.IFS(Hospital_Emergency_Room_Data[[#This Row],[Day]]&lt;=10,"Start(1-10)",Hospital_Emergency_Room_Data[[#This Row],[Day]]&lt;=20,"Middle(11-20)",Hospital_Emergency_Room_Data[[#This Row],[Day]]&gt;20,"End(21-30)")</f>
        <v>Start(1-10)</v>
      </c>
    </row>
    <row r="7746" spans="1:22">
      <c r="A7746">
        <v>563737538</v>
      </c>
      <c r="B7746" t="s">
        <v>7745</v>
      </c>
      <c r="C7746" s="1">
        <v>45213</v>
      </c>
      <c r="D7746" t="str">
        <f>TEXT(Hospital_Emergency_Room_Data[[#This Row],[Patient Admission Date]],"mmm")</f>
        <v>Oct</v>
      </c>
      <c r="E7746">
        <f>YEAR(Hospital_Emergency_Room_Data[[#This Row],[Patient Admission Date]])</f>
        <v>2023</v>
      </c>
      <c r="F7746" s="2">
        <v>0.50208333333333333</v>
      </c>
      <c r="G7746" s="8" t="str">
        <f>TEXT(Hospital_Emergency_Room_Data[[#This Row],[Patient Admission Date]],"dddd")</f>
        <v>Saturday</v>
      </c>
      <c r="H7746" t="s">
        <v>9208</v>
      </c>
      <c r="I7746">
        <v>77</v>
      </c>
      <c r="J7746" s="5" t="s">
        <v>9222</v>
      </c>
      <c r="K7746" t="s">
        <v>18</v>
      </c>
      <c r="L7746" t="s">
        <v>9281</v>
      </c>
      <c r="M7746" t="s">
        <v>9210</v>
      </c>
      <c r="N7746">
        <v>6</v>
      </c>
      <c r="O7746">
        <v>56</v>
      </c>
      <c r="P7746" t="s">
        <v>9225</v>
      </c>
      <c r="Q7746">
        <v>14</v>
      </c>
      <c r="R7746">
        <v>12</v>
      </c>
      <c r="S7746" t="s">
        <v>9257</v>
      </c>
      <c r="T7746" t="s">
        <v>9265</v>
      </c>
      <c r="U7746" t="s">
        <v>9283</v>
      </c>
      <c r="V7746" t="str" cm="1">
        <f t="array" ref="V7746">_xlfn.IFS(Hospital_Emergency_Room_Data[[#This Row],[Day]]&lt;=10,"Start(1-10)",Hospital_Emergency_Room_Data[[#This Row],[Day]]&lt;=20,"Middle(11-20)",Hospital_Emergency_Room_Data[[#This Row],[Day]]&gt;20,"End(21-30)")</f>
        <v>Middle(11-20)</v>
      </c>
    </row>
    <row r="7747" spans="1:22">
      <c r="A7747">
        <v>622417512</v>
      </c>
      <c r="B7747" t="s">
        <v>7746</v>
      </c>
      <c r="C7747" s="1">
        <v>45253</v>
      </c>
      <c r="D7747" t="str">
        <f>TEXT(Hospital_Emergency_Room_Data[[#This Row],[Patient Admission Date]],"mmm")</f>
        <v>Nov</v>
      </c>
      <c r="E7747">
        <f>YEAR(Hospital_Emergency_Room_Data[[#This Row],[Patient Admission Date]])</f>
        <v>2023</v>
      </c>
      <c r="F7747" s="2">
        <v>0.47361111111111109</v>
      </c>
      <c r="G7747" s="8" t="str">
        <f>TEXT(Hospital_Emergency_Room_Data[[#This Row],[Patient Admission Date]],"dddd")</f>
        <v>Thursday</v>
      </c>
      <c r="H7747" t="s">
        <v>9208</v>
      </c>
      <c r="I7747">
        <v>23</v>
      </c>
      <c r="J7747" s="5" t="s">
        <v>9220</v>
      </c>
      <c r="K7747" t="s">
        <v>18</v>
      </c>
      <c r="L7747" t="s">
        <v>9281</v>
      </c>
      <c r="M7747" t="s">
        <v>9210</v>
      </c>
      <c r="N7747">
        <v>6</v>
      </c>
      <c r="O7747">
        <v>54</v>
      </c>
      <c r="P7747" t="s">
        <v>9225</v>
      </c>
      <c r="Q7747">
        <v>23</v>
      </c>
      <c r="R7747">
        <v>11</v>
      </c>
      <c r="S7747" t="s">
        <v>9255</v>
      </c>
      <c r="T7747" t="s">
        <v>9264</v>
      </c>
      <c r="U7747" t="s">
        <v>9283</v>
      </c>
      <c r="V7747" t="str" cm="1">
        <f t="array" ref="V7747">_xlfn.IFS(Hospital_Emergency_Room_Data[[#This Row],[Day]]&lt;=10,"Start(1-10)",Hospital_Emergency_Room_Data[[#This Row],[Day]]&lt;=20,"Middle(11-20)",Hospital_Emergency_Room_Data[[#This Row],[Day]]&gt;20,"End(21-30)")</f>
        <v>End(21-30)</v>
      </c>
    </row>
    <row r="7748" spans="1:22">
      <c r="A7748">
        <v>229501494</v>
      </c>
      <c r="B7748" t="s">
        <v>7747</v>
      </c>
      <c r="C7748" s="1">
        <v>45067</v>
      </c>
      <c r="D7748" t="str">
        <f>TEXT(Hospital_Emergency_Room_Data[[#This Row],[Patient Admission Date]],"mmm")</f>
        <v>May</v>
      </c>
      <c r="E7748">
        <f>YEAR(Hospital_Emergency_Room_Data[[#This Row],[Patient Admission Date]])</f>
        <v>2023</v>
      </c>
      <c r="F7748" s="2">
        <v>0.70416666666666672</v>
      </c>
      <c r="G7748" s="8" t="str">
        <f>TEXT(Hospital_Emergency_Room_Data[[#This Row],[Patient Admission Date]],"dddd")</f>
        <v>Sunday</v>
      </c>
      <c r="H7748" t="s">
        <v>9208</v>
      </c>
      <c r="I7748">
        <v>47</v>
      </c>
      <c r="J7748" s="5" t="s">
        <v>9219</v>
      </c>
      <c r="K7748" t="s">
        <v>18</v>
      </c>
      <c r="L7748" t="s">
        <v>9281</v>
      </c>
      <c r="M7748" t="s">
        <v>9210</v>
      </c>
      <c r="N7748">
        <v>7</v>
      </c>
      <c r="O7748">
        <v>35</v>
      </c>
      <c r="P7748" t="s">
        <v>9225</v>
      </c>
      <c r="Q7748">
        <v>21</v>
      </c>
      <c r="R7748">
        <v>16</v>
      </c>
      <c r="S7748" t="s">
        <v>9257</v>
      </c>
      <c r="T7748" t="s">
        <v>9262</v>
      </c>
      <c r="U7748" t="s">
        <v>9300</v>
      </c>
      <c r="V7748" t="str" cm="1">
        <f t="array" ref="V7748">_xlfn.IFS(Hospital_Emergency_Room_Data[[#This Row],[Day]]&lt;=10,"Start(1-10)",Hospital_Emergency_Room_Data[[#This Row],[Day]]&lt;=20,"Middle(11-20)",Hospital_Emergency_Room_Data[[#This Row],[Day]]&gt;20,"End(21-30)")</f>
        <v>End(21-30)</v>
      </c>
    </row>
    <row r="7749" spans="1:22">
      <c r="A7749">
        <v>109595859</v>
      </c>
      <c r="B7749" t="s">
        <v>7748</v>
      </c>
      <c r="C7749" s="1">
        <v>45045</v>
      </c>
      <c r="D7749" t="str">
        <f>TEXT(Hospital_Emergency_Room_Data[[#This Row],[Patient Admission Date]],"mmm")</f>
        <v>Apr</v>
      </c>
      <c r="E7749">
        <f>YEAR(Hospital_Emergency_Room_Data[[#This Row],[Patient Admission Date]])</f>
        <v>2023</v>
      </c>
      <c r="F7749" s="2">
        <v>0.79791666666666672</v>
      </c>
      <c r="G7749" s="8" t="str">
        <f>TEXT(Hospital_Emergency_Room_Data[[#This Row],[Patient Admission Date]],"dddd")</f>
        <v>Saturday</v>
      </c>
      <c r="H7749" t="s">
        <v>9208</v>
      </c>
      <c r="I7749">
        <v>26</v>
      </c>
      <c r="J7749" s="5" t="s">
        <v>9220</v>
      </c>
      <c r="K7749" t="s">
        <v>18</v>
      </c>
      <c r="L7749" t="s">
        <v>9281</v>
      </c>
      <c r="M7749" t="s">
        <v>9210</v>
      </c>
      <c r="N7749">
        <v>7</v>
      </c>
      <c r="O7749">
        <v>57</v>
      </c>
      <c r="P7749" t="s">
        <v>9225</v>
      </c>
      <c r="Q7749">
        <v>29</v>
      </c>
      <c r="R7749">
        <v>19</v>
      </c>
      <c r="S7749" t="s">
        <v>9256</v>
      </c>
      <c r="T7749" t="s">
        <v>9264</v>
      </c>
      <c r="U7749" t="s">
        <v>9283</v>
      </c>
      <c r="V7749" t="str" cm="1">
        <f t="array" ref="V7749">_xlfn.IFS(Hospital_Emergency_Room_Data[[#This Row],[Day]]&lt;=10,"Start(1-10)",Hospital_Emergency_Room_Data[[#This Row],[Day]]&lt;=20,"Middle(11-20)",Hospital_Emergency_Room_Data[[#This Row],[Day]]&gt;20,"End(21-30)")</f>
        <v>End(21-30)</v>
      </c>
    </row>
    <row r="7750" spans="1:22">
      <c r="A7750">
        <v>580286655</v>
      </c>
      <c r="B7750" t="s">
        <v>7749</v>
      </c>
      <c r="C7750" s="1">
        <v>45405</v>
      </c>
      <c r="D7750" t="str">
        <f>TEXT(Hospital_Emergency_Room_Data[[#This Row],[Patient Admission Date]],"mmm")</f>
        <v>Apr</v>
      </c>
      <c r="E7750">
        <f>YEAR(Hospital_Emergency_Room_Data[[#This Row],[Patient Admission Date]])</f>
        <v>2024</v>
      </c>
      <c r="F7750" s="2">
        <v>0.1673611111111111</v>
      </c>
      <c r="G7750" s="8" t="str">
        <f>TEXT(Hospital_Emergency_Room_Data[[#This Row],[Patient Admission Date]],"dddd")</f>
        <v>Tuesday</v>
      </c>
      <c r="H7750" t="s">
        <v>9208</v>
      </c>
      <c r="I7750">
        <v>60</v>
      </c>
      <c r="J7750" s="5" t="s">
        <v>9217</v>
      </c>
      <c r="K7750" t="s">
        <v>18</v>
      </c>
      <c r="L7750" t="s">
        <v>9281</v>
      </c>
      <c r="M7750" t="s">
        <v>9210</v>
      </c>
      <c r="N7750">
        <v>7</v>
      </c>
      <c r="O7750">
        <v>55</v>
      </c>
      <c r="P7750" t="s">
        <v>9225</v>
      </c>
      <c r="Q7750">
        <v>23</v>
      </c>
      <c r="R7750">
        <v>4</v>
      </c>
      <c r="S7750" t="s">
        <v>9258</v>
      </c>
      <c r="T7750" t="s">
        <v>9264</v>
      </c>
      <c r="U7750" t="s">
        <v>9283</v>
      </c>
      <c r="V7750" t="str" cm="1">
        <f t="array" ref="V7750">_xlfn.IFS(Hospital_Emergency_Room_Data[[#This Row],[Day]]&lt;=10,"Start(1-10)",Hospital_Emergency_Room_Data[[#This Row],[Day]]&lt;=20,"Middle(11-20)",Hospital_Emergency_Room_Data[[#This Row],[Day]]&gt;20,"End(21-30)")</f>
        <v>End(21-30)</v>
      </c>
    </row>
    <row r="7751" spans="1:22">
      <c r="A7751">
        <v>409753660</v>
      </c>
      <c r="B7751" t="s">
        <v>7750</v>
      </c>
      <c r="C7751" s="1">
        <v>45321</v>
      </c>
      <c r="D7751" t="str">
        <f>TEXT(Hospital_Emergency_Room_Data[[#This Row],[Patient Admission Date]],"mmm")</f>
        <v>Jan</v>
      </c>
      <c r="E7751">
        <f>YEAR(Hospital_Emergency_Room_Data[[#This Row],[Patient Admission Date]])</f>
        <v>2024</v>
      </c>
      <c r="F7751" s="2">
        <v>0.83611111111111114</v>
      </c>
      <c r="G7751" s="8" t="str">
        <f>TEXT(Hospital_Emergency_Room_Data[[#This Row],[Patient Admission Date]],"dddd")</f>
        <v>Tuesday</v>
      </c>
      <c r="H7751" t="s">
        <v>9208</v>
      </c>
      <c r="I7751">
        <v>73</v>
      </c>
      <c r="J7751" s="5" t="s">
        <v>9222</v>
      </c>
      <c r="K7751" t="s">
        <v>18</v>
      </c>
      <c r="L7751" t="s">
        <v>9281</v>
      </c>
      <c r="M7751" t="s">
        <v>9210</v>
      </c>
      <c r="N7751">
        <v>7</v>
      </c>
      <c r="O7751">
        <v>26</v>
      </c>
      <c r="P7751" t="s">
        <v>9226</v>
      </c>
      <c r="Q7751">
        <v>30</v>
      </c>
      <c r="R7751">
        <v>20</v>
      </c>
      <c r="S7751" t="s">
        <v>9256</v>
      </c>
      <c r="T7751" t="s">
        <v>9264</v>
      </c>
      <c r="U7751" t="s">
        <v>9282</v>
      </c>
      <c r="V7751" t="str" cm="1">
        <f t="array" ref="V7751">_xlfn.IFS(Hospital_Emergency_Room_Data[[#This Row],[Day]]&lt;=10,"Start(1-10)",Hospital_Emergency_Room_Data[[#This Row],[Day]]&lt;=20,"Middle(11-20)",Hospital_Emergency_Room_Data[[#This Row],[Day]]&gt;20,"End(21-30)")</f>
        <v>End(21-30)</v>
      </c>
    </row>
    <row r="7752" spans="1:22">
      <c r="A7752">
        <v>498932576</v>
      </c>
      <c r="B7752" t="s">
        <v>7751</v>
      </c>
      <c r="C7752" s="1">
        <v>45268</v>
      </c>
      <c r="D7752" t="str">
        <f>TEXT(Hospital_Emergency_Room_Data[[#This Row],[Patient Admission Date]],"mmm")</f>
        <v>Dec</v>
      </c>
      <c r="E7752">
        <f>YEAR(Hospital_Emergency_Room_Data[[#This Row],[Patient Admission Date]])</f>
        <v>2023</v>
      </c>
      <c r="F7752" s="2">
        <v>0.52638888888888891</v>
      </c>
      <c r="G7752" s="8" t="str">
        <f>TEXT(Hospital_Emergency_Room_Data[[#This Row],[Patient Admission Date]],"dddd")</f>
        <v>Friday</v>
      </c>
      <c r="H7752" t="s">
        <v>9208</v>
      </c>
      <c r="I7752">
        <v>74</v>
      </c>
      <c r="J7752" s="5" t="s">
        <v>9222</v>
      </c>
      <c r="K7752" t="s">
        <v>18</v>
      </c>
      <c r="L7752" t="s">
        <v>9281</v>
      </c>
      <c r="M7752" t="s">
        <v>9210</v>
      </c>
      <c r="N7752">
        <v>7</v>
      </c>
      <c r="O7752">
        <v>22</v>
      </c>
      <c r="P7752" t="s">
        <v>9226</v>
      </c>
      <c r="Q7752">
        <v>8</v>
      </c>
      <c r="R7752">
        <v>12</v>
      </c>
      <c r="S7752" t="s">
        <v>9257</v>
      </c>
      <c r="T7752" t="s">
        <v>9265</v>
      </c>
      <c r="U7752" t="s">
        <v>9282</v>
      </c>
      <c r="V7752" t="str" cm="1">
        <f t="array" ref="V7752">_xlfn.IFS(Hospital_Emergency_Room_Data[[#This Row],[Day]]&lt;=10,"Start(1-10)",Hospital_Emergency_Room_Data[[#This Row],[Day]]&lt;=20,"Middle(11-20)",Hospital_Emergency_Room_Data[[#This Row],[Day]]&gt;20,"End(21-30)")</f>
        <v>Start(1-10)</v>
      </c>
    </row>
    <row r="7753" spans="1:22">
      <c r="A7753">
        <v>256400553</v>
      </c>
      <c r="B7753" t="s">
        <v>7752</v>
      </c>
      <c r="C7753" s="1">
        <v>45413</v>
      </c>
      <c r="D7753" t="str">
        <f>TEXT(Hospital_Emergency_Room_Data[[#This Row],[Patient Admission Date]],"mmm")</f>
        <v>May</v>
      </c>
      <c r="E7753">
        <f>YEAR(Hospital_Emergency_Room_Data[[#This Row],[Patient Admission Date]])</f>
        <v>2024</v>
      </c>
      <c r="F7753" s="2">
        <v>0.74652777777777779</v>
      </c>
      <c r="G7753" s="8" t="str">
        <f>TEXT(Hospital_Emergency_Room_Data[[#This Row],[Patient Admission Date]],"dddd")</f>
        <v>Wednesday</v>
      </c>
      <c r="H7753" t="s">
        <v>9208</v>
      </c>
      <c r="I7753">
        <v>23</v>
      </c>
      <c r="J7753" s="5" t="s">
        <v>9220</v>
      </c>
      <c r="K7753" t="s">
        <v>18</v>
      </c>
      <c r="L7753" t="s">
        <v>9281</v>
      </c>
      <c r="M7753" t="s">
        <v>9210</v>
      </c>
      <c r="N7753">
        <v>7</v>
      </c>
      <c r="O7753">
        <v>59</v>
      </c>
      <c r="P7753" t="s">
        <v>9225</v>
      </c>
      <c r="Q7753">
        <v>1</v>
      </c>
      <c r="R7753">
        <v>17</v>
      </c>
      <c r="S7753" t="s">
        <v>9257</v>
      </c>
      <c r="T7753" t="s">
        <v>9263</v>
      </c>
      <c r="U7753" t="s">
        <v>9283</v>
      </c>
      <c r="V7753" t="str" cm="1">
        <f t="array" ref="V7753">_xlfn.IFS(Hospital_Emergency_Room_Data[[#This Row],[Day]]&lt;=10,"Start(1-10)",Hospital_Emergency_Room_Data[[#This Row],[Day]]&lt;=20,"Middle(11-20)",Hospital_Emergency_Room_Data[[#This Row],[Day]]&gt;20,"End(21-30)")</f>
        <v>Start(1-10)</v>
      </c>
    </row>
    <row r="7754" spans="1:22">
      <c r="A7754">
        <v>700497461</v>
      </c>
      <c r="B7754" t="s">
        <v>7753</v>
      </c>
      <c r="C7754" s="1">
        <v>45579</v>
      </c>
      <c r="D7754" t="str">
        <f>TEXT(Hospital_Emergency_Room_Data[[#This Row],[Patient Admission Date]],"mmm")</f>
        <v>Oct</v>
      </c>
      <c r="E7754">
        <f>YEAR(Hospital_Emergency_Room_Data[[#This Row],[Patient Admission Date]])</f>
        <v>2024</v>
      </c>
      <c r="F7754" s="2">
        <v>0.49375000000000002</v>
      </c>
      <c r="G7754" s="8" t="str">
        <f>TEXT(Hospital_Emergency_Room_Data[[#This Row],[Patient Admission Date]],"dddd")</f>
        <v>Monday</v>
      </c>
      <c r="H7754" t="s">
        <v>9208</v>
      </c>
      <c r="I7754">
        <v>61</v>
      </c>
      <c r="J7754" s="5" t="s">
        <v>9217</v>
      </c>
      <c r="K7754" t="s">
        <v>18</v>
      </c>
      <c r="L7754" t="s">
        <v>9281</v>
      </c>
      <c r="M7754" t="s">
        <v>9210</v>
      </c>
      <c r="N7754">
        <v>7</v>
      </c>
      <c r="O7754">
        <v>27</v>
      </c>
      <c r="P7754" t="s">
        <v>9226</v>
      </c>
      <c r="Q7754">
        <v>14</v>
      </c>
      <c r="R7754">
        <v>11</v>
      </c>
      <c r="S7754" t="s">
        <v>9255</v>
      </c>
      <c r="T7754" t="s">
        <v>9265</v>
      </c>
      <c r="U7754" t="s">
        <v>9282</v>
      </c>
      <c r="V7754" t="str" cm="1">
        <f t="array" ref="V7754">_xlfn.IFS(Hospital_Emergency_Room_Data[[#This Row],[Day]]&lt;=10,"Start(1-10)",Hospital_Emergency_Room_Data[[#This Row],[Day]]&lt;=20,"Middle(11-20)",Hospital_Emergency_Room_Data[[#This Row],[Day]]&gt;20,"End(21-30)")</f>
        <v>Middle(11-20)</v>
      </c>
    </row>
    <row r="7755" spans="1:22">
      <c r="A7755">
        <v>883528117</v>
      </c>
      <c r="B7755" t="s">
        <v>7754</v>
      </c>
      <c r="C7755" s="1">
        <v>45046</v>
      </c>
      <c r="D7755" t="str">
        <f>TEXT(Hospital_Emergency_Room_Data[[#This Row],[Patient Admission Date]],"mmm")</f>
        <v>Apr</v>
      </c>
      <c r="E7755">
        <f>YEAR(Hospital_Emergency_Room_Data[[#This Row],[Patient Admission Date]])</f>
        <v>2023</v>
      </c>
      <c r="F7755" s="2">
        <v>0.90138888888888891</v>
      </c>
      <c r="G7755" s="8" t="str">
        <f>TEXT(Hospital_Emergency_Room_Data[[#This Row],[Patient Admission Date]],"dddd")</f>
        <v>Sunday</v>
      </c>
      <c r="H7755" t="s">
        <v>9208</v>
      </c>
      <c r="I7755">
        <v>2</v>
      </c>
      <c r="J7755" s="5" t="s">
        <v>9218</v>
      </c>
      <c r="K7755" t="s">
        <v>18</v>
      </c>
      <c r="L7755" t="s">
        <v>9281</v>
      </c>
      <c r="M7755" t="s">
        <v>9210</v>
      </c>
      <c r="N7755">
        <v>8</v>
      </c>
      <c r="O7755">
        <v>44</v>
      </c>
      <c r="P7755" t="s">
        <v>9225</v>
      </c>
      <c r="Q7755">
        <v>30</v>
      </c>
      <c r="R7755">
        <v>21</v>
      </c>
      <c r="S7755" t="s">
        <v>9256</v>
      </c>
      <c r="T7755" t="s">
        <v>9264</v>
      </c>
      <c r="U7755" t="s">
        <v>9300</v>
      </c>
      <c r="V7755" t="str" cm="1">
        <f t="array" ref="V7755">_xlfn.IFS(Hospital_Emergency_Room_Data[[#This Row],[Day]]&lt;=10,"Start(1-10)",Hospital_Emergency_Room_Data[[#This Row],[Day]]&lt;=20,"Middle(11-20)",Hospital_Emergency_Room_Data[[#This Row],[Day]]&gt;20,"End(21-30)")</f>
        <v>End(21-30)</v>
      </c>
    </row>
    <row r="7756" spans="1:22">
      <c r="A7756">
        <v>828978389</v>
      </c>
      <c r="B7756" t="s">
        <v>7755</v>
      </c>
      <c r="C7756" s="1">
        <v>45590</v>
      </c>
      <c r="D7756" t="str">
        <f>TEXT(Hospital_Emergency_Room_Data[[#This Row],[Patient Admission Date]],"mmm")</f>
        <v>Oct</v>
      </c>
      <c r="E7756">
        <f>YEAR(Hospital_Emergency_Room_Data[[#This Row],[Patient Admission Date]])</f>
        <v>2024</v>
      </c>
      <c r="F7756" s="2">
        <v>0.23819444444444443</v>
      </c>
      <c r="G7756" s="8" t="str">
        <f>TEXT(Hospital_Emergency_Room_Data[[#This Row],[Patient Admission Date]],"dddd")</f>
        <v>Friday</v>
      </c>
      <c r="H7756" t="s">
        <v>9208</v>
      </c>
      <c r="I7756">
        <v>18</v>
      </c>
      <c r="J7756" s="5" t="s">
        <v>9220</v>
      </c>
      <c r="K7756" t="s">
        <v>18</v>
      </c>
      <c r="L7756" t="s">
        <v>9281</v>
      </c>
      <c r="M7756" t="s">
        <v>9210</v>
      </c>
      <c r="N7756">
        <v>8</v>
      </c>
      <c r="O7756">
        <v>47</v>
      </c>
      <c r="P7756" t="s">
        <v>9225</v>
      </c>
      <c r="Q7756">
        <v>25</v>
      </c>
      <c r="R7756">
        <v>5</v>
      </c>
      <c r="S7756" t="s">
        <v>9258</v>
      </c>
      <c r="T7756" t="s">
        <v>9264</v>
      </c>
      <c r="U7756" t="s">
        <v>9283</v>
      </c>
      <c r="V7756" t="str" cm="1">
        <f t="array" ref="V7756">_xlfn.IFS(Hospital_Emergency_Room_Data[[#This Row],[Day]]&lt;=10,"Start(1-10)",Hospital_Emergency_Room_Data[[#This Row],[Day]]&lt;=20,"Middle(11-20)",Hospital_Emergency_Room_Data[[#This Row],[Day]]&gt;20,"End(21-30)")</f>
        <v>End(21-30)</v>
      </c>
    </row>
    <row r="7757" spans="1:22">
      <c r="A7757">
        <v>268032892</v>
      </c>
      <c r="B7757" t="s">
        <v>7756</v>
      </c>
      <c r="C7757" s="1">
        <v>45367</v>
      </c>
      <c r="D7757" t="str">
        <f>TEXT(Hospital_Emergency_Room_Data[[#This Row],[Patient Admission Date]],"mmm")</f>
        <v>Mar</v>
      </c>
      <c r="E7757">
        <f>YEAR(Hospital_Emergency_Room_Data[[#This Row],[Patient Admission Date]])</f>
        <v>2024</v>
      </c>
      <c r="F7757" s="2">
        <v>0.84444444444444444</v>
      </c>
      <c r="G7757" s="8" t="str">
        <f>TEXT(Hospital_Emergency_Room_Data[[#This Row],[Patient Admission Date]],"dddd")</f>
        <v>Saturday</v>
      </c>
      <c r="H7757" t="s">
        <v>9208</v>
      </c>
      <c r="I7757">
        <v>68</v>
      </c>
      <c r="J7757" s="5" t="s">
        <v>9217</v>
      </c>
      <c r="K7757" t="s">
        <v>18</v>
      </c>
      <c r="L7757" t="s">
        <v>9281</v>
      </c>
      <c r="M7757" t="s">
        <v>9210</v>
      </c>
      <c r="N7757">
        <v>9</v>
      </c>
      <c r="O7757">
        <v>58</v>
      </c>
      <c r="P7757" t="s">
        <v>9225</v>
      </c>
      <c r="Q7757">
        <v>16</v>
      </c>
      <c r="R7757">
        <v>20</v>
      </c>
      <c r="S7757" t="s">
        <v>9256</v>
      </c>
      <c r="T7757" t="s">
        <v>9262</v>
      </c>
      <c r="U7757" t="s">
        <v>9283</v>
      </c>
      <c r="V7757" t="str" cm="1">
        <f t="array" ref="V7757">_xlfn.IFS(Hospital_Emergency_Room_Data[[#This Row],[Day]]&lt;=10,"Start(1-10)",Hospital_Emergency_Room_Data[[#This Row],[Day]]&lt;=20,"Middle(11-20)",Hospital_Emergency_Room_Data[[#This Row],[Day]]&gt;20,"End(21-30)")</f>
        <v>Middle(11-20)</v>
      </c>
    </row>
    <row r="7758" spans="1:22">
      <c r="A7758">
        <v>550988214</v>
      </c>
      <c r="B7758" t="s">
        <v>7757</v>
      </c>
      <c r="C7758" s="1">
        <v>45247</v>
      </c>
      <c r="D7758" t="str">
        <f>TEXT(Hospital_Emergency_Room_Data[[#This Row],[Patient Admission Date]],"mmm")</f>
        <v>Nov</v>
      </c>
      <c r="E7758">
        <f>YEAR(Hospital_Emergency_Room_Data[[#This Row],[Patient Admission Date]])</f>
        <v>2023</v>
      </c>
      <c r="F7758" s="2">
        <v>0.84583333333333333</v>
      </c>
      <c r="G7758" s="8" t="str">
        <f>TEXT(Hospital_Emergency_Room_Data[[#This Row],[Patient Admission Date]],"dddd")</f>
        <v>Friday</v>
      </c>
      <c r="H7758" t="s">
        <v>9208</v>
      </c>
      <c r="I7758">
        <v>66</v>
      </c>
      <c r="J7758" s="5" t="s">
        <v>9217</v>
      </c>
      <c r="K7758" t="s">
        <v>18</v>
      </c>
      <c r="L7758" t="s">
        <v>9281</v>
      </c>
      <c r="M7758" t="s">
        <v>9210</v>
      </c>
      <c r="N7758">
        <v>9</v>
      </c>
      <c r="O7758">
        <v>52</v>
      </c>
      <c r="P7758" t="s">
        <v>9225</v>
      </c>
      <c r="Q7758">
        <v>17</v>
      </c>
      <c r="R7758">
        <v>20</v>
      </c>
      <c r="S7758" t="s">
        <v>9256</v>
      </c>
      <c r="T7758" t="s">
        <v>9262</v>
      </c>
      <c r="U7758" t="s">
        <v>9283</v>
      </c>
      <c r="V7758" t="str" cm="1">
        <f t="array" ref="V7758">_xlfn.IFS(Hospital_Emergency_Room_Data[[#This Row],[Day]]&lt;=10,"Start(1-10)",Hospital_Emergency_Room_Data[[#This Row],[Day]]&lt;=20,"Middle(11-20)",Hospital_Emergency_Room_Data[[#This Row],[Day]]&gt;20,"End(21-30)")</f>
        <v>Middle(11-20)</v>
      </c>
    </row>
    <row r="7759" spans="1:22">
      <c r="A7759">
        <v>452216657</v>
      </c>
      <c r="B7759" t="s">
        <v>7758</v>
      </c>
      <c r="C7759" s="1">
        <v>45261</v>
      </c>
      <c r="D7759" t="str">
        <f>TEXT(Hospital_Emergency_Room_Data[[#This Row],[Patient Admission Date]],"mmm")</f>
        <v>Dec</v>
      </c>
      <c r="E7759">
        <f>YEAR(Hospital_Emergency_Room_Data[[#This Row],[Patient Admission Date]])</f>
        <v>2023</v>
      </c>
      <c r="F7759" s="2">
        <v>0.62083333333333335</v>
      </c>
      <c r="G7759" s="8" t="str">
        <f>TEXT(Hospital_Emergency_Room_Data[[#This Row],[Patient Admission Date]],"dddd")</f>
        <v>Friday</v>
      </c>
      <c r="H7759" t="s">
        <v>9208</v>
      </c>
      <c r="I7759">
        <v>42</v>
      </c>
      <c r="J7759" s="5" t="s">
        <v>9223</v>
      </c>
      <c r="K7759" t="s">
        <v>18</v>
      </c>
      <c r="L7759" t="s">
        <v>9281</v>
      </c>
      <c r="M7759" t="s">
        <v>9210</v>
      </c>
      <c r="N7759">
        <v>9</v>
      </c>
      <c r="O7759">
        <v>33</v>
      </c>
      <c r="P7759" t="s">
        <v>9225</v>
      </c>
      <c r="Q7759">
        <v>1</v>
      </c>
      <c r="R7759">
        <v>14</v>
      </c>
      <c r="S7759" t="s">
        <v>9257</v>
      </c>
      <c r="T7759" t="s">
        <v>9263</v>
      </c>
      <c r="U7759" t="s">
        <v>9300</v>
      </c>
      <c r="V7759" t="str" cm="1">
        <f t="array" ref="V7759">_xlfn.IFS(Hospital_Emergency_Room_Data[[#This Row],[Day]]&lt;=10,"Start(1-10)",Hospital_Emergency_Room_Data[[#This Row],[Day]]&lt;=20,"Middle(11-20)",Hospital_Emergency_Room_Data[[#This Row],[Day]]&gt;20,"End(21-30)")</f>
        <v>Start(1-10)</v>
      </c>
    </row>
    <row r="7760" spans="1:22">
      <c r="A7760">
        <v>722047671</v>
      </c>
      <c r="B7760" t="s">
        <v>7759</v>
      </c>
      <c r="C7760" s="1">
        <v>45117</v>
      </c>
      <c r="D7760" t="str">
        <f>TEXT(Hospital_Emergency_Room_Data[[#This Row],[Patient Admission Date]],"mmm")</f>
        <v>Jul</v>
      </c>
      <c r="E7760">
        <f>YEAR(Hospital_Emergency_Room_Data[[#This Row],[Patient Admission Date]])</f>
        <v>2023</v>
      </c>
      <c r="F7760" s="2">
        <v>0.16180555555555556</v>
      </c>
      <c r="G7760" s="8" t="str">
        <f>TEXT(Hospital_Emergency_Room_Data[[#This Row],[Patient Admission Date]],"dddd")</f>
        <v>Monday</v>
      </c>
      <c r="H7760" t="s">
        <v>9208</v>
      </c>
      <c r="I7760">
        <v>46</v>
      </c>
      <c r="J7760" s="5" t="s">
        <v>9219</v>
      </c>
      <c r="K7760" t="s">
        <v>18</v>
      </c>
      <c r="L7760" t="s">
        <v>9281</v>
      </c>
      <c r="M7760" t="s">
        <v>9210</v>
      </c>
      <c r="N7760">
        <v>9</v>
      </c>
      <c r="O7760">
        <v>17</v>
      </c>
      <c r="P7760" t="s">
        <v>9226</v>
      </c>
      <c r="Q7760">
        <v>10</v>
      </c>
      <c r="R7760">
        <v>3</v>
      </c>
      <c r="S7760" t="s">
        <v>9258</v>
      </c>
      <c r="T7760" t="s">
        <v>9265</v>
      </c>
      <c r="U7760" t="s">
        <v>9282</v>
      </c>
      <c r="V7760" t="str" cm="1">
        <f t="array" ref="V7760">_xlfn.IFS(Hospital_Emergency_Room_Data[[#This Row],[Day]]&lt;=10,"Start(1-10)",Hospital_Emergency_Room_Data[[#This Row],[Day]]&lt;=20,"Middle(11-20)",Hospital_Emergency_Room_Data[[#This Row],[Day]]&gt;20,"End(21-30)")</f>
        <v>Start(1-10)</v>
      </c>
    </row>
    <row r="7761" spans="1:22">
      <c r="A7761">
        <v>875565328</v>
      </c>
      <c r="B7761" t="s">
        <v>7760</v>
      </c>
      <c r="C7761" s="1">
        <v>45173</v>
      </c>
      <c r="D7761" t="str">
        <f>TEXT(Hospital_Emergency_Room_Data[[#This Row],[Patient Admission Date]],"mmm")</f>
        <v>Sep</v>
      </c>
      <c r="E7761">
        <f>YEAR(Hospital_Emergency_Room_Data[[#This Row],[Patient Admission Date]])</f>
        <v>2023</v>
      </c>
      <c r="F7761" s="2">
        <v>0.76597222222222228</v>
      </c>
      <c r="G7761" s="8" t="str">
        <f>TEXT(Hospital_Emergency_Room_Data[[#This Row],[Patient Admission Date]],"dddd")</f>
        <v>Monday</v>
      </c>
      <c r="H7761" t="s">
        <v>9208</v>
      </c>
      <c r="I7761">
        <v>39</v>
      </c>
      <c r="J7761" s="5" t="s">
        <v>9223</v>
      </c>
      <c r="K7761" t="s">
        <v>18</v>
      </c>
      <c r="L7761" t="s">
        <v>9281</v>
      </c>
      <c r="M7761" t="s">
        <v>9210</v>
      </c>
      <c r="N7761">
        <v>9</v>
      </c>
      <c r="O7761">
        <v>17</v>
      </c>
      <c r="P7761" t="s">
        <v>9226</v>
      </c>
      <c r="Q7761">
        <v>4</v>
      </c>
      <c r="R7761">
        <v>18</v>
      </c>
      <c r="S7761" t="s">
        <v>9256</v>
      </c>
      <c r="T7761" t="s">
        <v>9263</v>
      </c>
      <c r="U7761" t="s">
        <v>9282</v>
      </c>
      <c r="V7761" t="str" cm="1">
        <f t="array" ref="V7761">_xlfn.IFS(Hospital_Emergency_Room_Data[[#This Row],[Day]]&lt;=10,"Start(1-10)",Hospital_Emergency_Room_Data[[#This Row],[Day]]&lt;=20,"Middle(11-20)",Hospital_Emergency_Room_Data[[#This Row],[Day]]&gt;20,"End(21-30)")</f>
        <v>Start(1-10)</v>
      </c>
    </row>
    <row r="7762" spans="1:22">
      <c r="A7762">
        <v>115602041</v>
      </c>
      <c r="B7762" t="s">
        <v>7761</v>
      </c>
      <c r="C7762" s="1">
        <v>45433</v>
      </c>
      <c r="D7762" t="str">
        <f>TEXT(Hospital_Emergency_Room_Data[[#This Row],[Patient Admission Date]],"mmm")</f>
        <v>May</v>
      </c>
      <c r="E7762">
        <f>YEAR(Hospital_Emergency_Room_Data[[#This Row],[Patient Admission Date]])</f>
        <v>2024</v>
      </c>
      <c r="F7762" s="2">
        <v>0.46319444444444446</v>
      </c>
      <c r="G7762" s="8" t="str">
        <f>TEXT(Hospital_Emergency_Room_Data[[#This Row],[Patient Admission Date]],"dddd")</f>
        <v>Tuesday</v>
      </c>
      <c r="H7762" t="s">
        <v>9208</v>
      </c>
      <c r="I7762">
        <v>60</v>
      </c>
      <c r="J7762" s="5" t="s">
        <v>9217</v>
      </c>
      <c r="K7762" t="s">
        <v>18</v>
      </c>
      <c r="L7762" t="s">
        <v>9281</v>
      </c>
      <c r="M7762" t="s">
        <v>9210</v>
      </c>
      <c r="N7762">
        <v>9</v>
      </c>
      <c r="O7762">
        <v>51</v>
      </c>
      <c r="P7762" t="s">
        <v>9225</v>
      </c>
      <c r="Q7762">
        <v>21</v>
      </c>
      <c r="R7762">
        <v>11</v>
      </c>
      <c r="S7762" t="s">
        <v>9255</v>
      </c>
      <c r="T7762" t="s">
        <v>9262</v>
      </c>
      <c r="U7762" t="s">
        <v>9283</v>
      </c>
      <c r="V7762" t="str" cm="1">
        <f t="array" ref="V7762">_xlfn.IFS(Hospital_Emergency_Room_Data[[#This Row],[Day]]&lt;=10,"Start(1-10)",Hospital_Emergency_Room_Data[[#This Row],[Day]]&lt;=20,"Middle(11-20)",Hospital_Emergency_Room_Data[[#This Row],[Day]]&gt;20,"End(21-30)")</f>
        <v>End(21-30)</v>
      </c>
    </row>
    <row r="7763" spans="1:22">
      <c r="A7763">
        <v>559163603</v>
      </c>
      <c r="B7763" t="s">
        <v>7762</v>
      </c>
      <c r="C7763" s="1">
        <v>45241</v>
      </c>
      <c r="D7763" t="str">
        <f>TEXT(Hospital_Emergency_Room_Data[[#This Row],[Patient Admission Date]],"mmm")</f>
        <v>Nov</v>
      </c>
      <c r="E7763">
        <f>YEAR(Hospital_Emergency_Room_Data[[#This Row],[Patient Admission Date]])</f>
        <v>2023</v>
      </c>
      <c r="F7763" s="2">
        <v>0.30625000000000002</v>
      </c>
      <c r="G7763" s="8" t="str">
        <f>TEXT(Hospital_Emergency_Room_Data[[#This Row],[Patient Admission Date]],"dddd")</f>
        <v>Saturday</v>
      </c>
      <c r="H7763" t="s">
        <v>9208</v>
      </c>
      <c r="I7763">
        <v>12</v>
      </c>
      <c r="J7763" s="5" t="s">
        <v>9221</v>
      </c>
      <c r="K7763" t="s">
        <v>18</v>
      </c>
      <c r="L7763" t="s">
        <v>9281</v>
      </c>
      <c r="M7763" t="s">
        <v>9210</v>
      </c>
      <c r="N7763">
        <v>10</v>
      </c>
      <c r="O7763">
        <v>34</v>
      </c>
      <c r="P7763" t="s">
        <v>9225</v>
      </c>
      <c r="Q7763">
        <v>11</v>
      </c>
      <c r="R7763">
        <v>7</v>
      </c>
      <c r="S7763" t="s">
        <v>9255</v>
      </c>
      <c r="T7763" t="s">
        <v>9265</v>
      </c>
      <c r="U7763" t="s">
        <v>9300</v>
      </c>
      <c r="V7763" t="str" cm="1">
        <f t="array" ref="V7763">_xlfn.IFS(Hospital_Emergency_Room_Data[[#This Row],[Day]]&lt;=10,"Start(1-10)",Hospital_Emergency_Room_Data[[#This Row],[Day]]&lt;=20,"Middle(11-20)",Hospital_Emergency_Room_Data[[#This Row],[Day]]&gt;20,"End(21-30)")</f>
        <v>Middle(11-20)</v>
      </c>
    </row>
    <row r="7764" spans="1:22">
      <c r="A7764">
        <v>182514982</v>
      </c>
      <c r="B7764" t="s">
        <v>7763</v>
      </c>
      <c r="C7764" s="1">
        <v>45289</v>
      </c>
      <c r="D7764" t="str">
        <f>TEXT(Hospital_Emergency_Room_Data[[#This Row],[Patient Admission Date]],"mmm")</f>
        <v>Dec</v>
      </c>
      <c r="E7764">
        <f>YEAR(Hospital_Emergency_Room_Data[[#This Row],[Patient Admission Date]])</f>
        <v>2023</v>
      </c>
      <c r="F7764" s="2">
        <v>0.21111111111111111</v>
      </c>
      <c r="G7764" s="8" t="str">
        <f>TEXT(Hospital_Emergency_Room_Data[[#This Row],[Patient Admission Date]],"dddd")</f>
        <v>Friday</v>
      </c>
      <c r="H7764" t="s">
        <v>9208</v>
      </c>
      <c r="I7764">
        <v>52</v>
      </c>
      <c r="J7764" s="5" t="s">
        <v>9219</v>
      </c>
      <c r="K7764" t="s">
        <v>18</v>
      </c>
      <c r="L7764" t="s">
        <v>9281</v>
      </c>
      <c r="M7764" t="s">
        <v>9210</v>
      </c>
      <c r="N7764">
        <v>10</v>
      </c>
      <c r="O7764">
        <v>10</v>
      </c>
      <c r="P7764" t="s">
        <v>9226</v>
      </c>
      <c r="Q7764">
        <v>29</v>
      </c>
      <c r="R7764">
        <v>5</v>
      </c>
      <c r="S7764" t="s">
        <v>9258</v>
      </c>
      <c r="T7764" t="s">
        <v>9264</v>
      </c>
      <c r="U7764" t="s">
        <v>9282</v>
      </c>
      <c r="V7764" t="str" cm="1">
        <f t="array" ref="V7764">_xlfn.IFS(Hospital_Emergency_Room_Data[[#This Row],[Day]]&lt;=10,"Start(1-10)",Hospital_Emergency_Room_Data[[#This Row],[Day]]&lt;=20,"Middle(11-20)",Hospital_Emergency_Room_Data[[#This Row],[Day]]&gt;20,"End(21-30)")</f>
        <v>End(21-30)</v>
      </c>
    </row>
    <row r="7765" spans="1:22">
      <c r="A7765">
        <v>174028280</v>
      </c>
      <c r="B7765" t="s">
        <v>7764</v>
      </c>
      <c r="C7765" s="1">
        <v>45575</v>
      </c>
      <c r="D7765" t="str">
        <f>TEXT(Hospital_Emergency_Room_Data[[#This Row],[Patient Admission Date]],"mmm")</f>
        <v>Oct</v>
      </c>
      <c r="E7765">
        <f>YEAR(Hospital_Emergency_Room_Data[[#This Row],[Patient Admission Date]])</f>
        <v>2024</v>
      </c>
      <c r="F7765" s="2">
        <v>0.49861111111111112</v>
      </c>
      <c r="G7765" s="8" t="str">
        <f>TEXT(Hospital_Emergency_Room_Data[[#This Row],[Patient Admission Date]],"dddd")</f>
        <v>Thursday</v>
      </c>
      <c r="H7765" t="s">
        <v>9208</v>
      </c>
      <c r="I7765">
        <v>38</v>
      </c>
      <c r="J7765" s="5" t="s">
        <v>9223</v>
      </c>
      <c r="K7765" t="s">
        <v>18</v>
      </c>
      <c r="L7765" t="s">
        <v>9281</v>
      </c>
      <c r="M7765" t="s">
        <v>9210</v>
      </c>
      <c r="N7765">
        <v>10</v>
      </c>
      <c r="O7765">
        <v>31</v>
      </c>
      <c r="P7765" t="s">
        <v>9225</v>
      </c>
      <c r="Q7765">
        <v>10</v>
      </c>
      <c r="R7765">
        <v>11</v>
      </c>
      <c r="S7765" t="s">
        <v>9255</v>
      </c>
      <c r="T7765" t="s">
        <v>9265</v>
      </c>
      <c r="U7765" t="s">
        <v>9300</v>
      </c>
      <c r="V7765" t="str" cm="1">
        <f t="array" ref="V7765">_xlfn.IFS(Hospital_Emergency_Room_Data[[#This Row],[Day]]&lt;=10,"Start(1-10)",Hospital_Emergency_Room_Data[[#This Row],[Day]]&lt;=20,"Middle(11-20)",Hospital_Emergency_Room_Data[[#This Row],[Day]]&gt;20,"End(21-30)")</f>
        <v>Start(1-10)</v>
      </c>
    </row>
    <row r="7766" spans="1:22">
      <c r="A7766">
        <v>891689213</v>
      </c>
      <c r="B7766" t="s">
        <v>7765</v>
      </c>
      <c r="C7766" s="1">
        <v>45582</v>
      </c>
      <c r="D7766" t="str">
        <f>TEXT(Hospital_Emergency_Room_Data[[#This Row],[Patient Admission Date]],"mmm")</f>
        <v>Oct</v>
      </c>
      <c r="E7766">
        <f>YEAR(Hospital_Emergency_Room_Data[[#This Row],[Patient Admission Date]])</f>
        <v>2024</v>
      </c>
      <c r="F7766" s="2">
        <v>0.40069444444444446</v>
      </c>
      <c r="G7766" s="8" t="str">
        <f>TEXT(Hospital_Emergency_Room_Data[[#This Row],[Patient Admission Date]],"dddd")</f>
        <v>Thursday</v>
      </c>
      <c r="H7766" t="s">
        <v>9208</v>
      </c>
      <c r="I7766">
        <v>60</v>
      </c>
      <c r="J7766" s="5" t="s">
        <v>9217</v>
      </c>
      <c r="K7766" t="s">
        <v>18</v>
      </c>
      <c r="L7766" t="s">
        <v>9281</v>
      </c>
      <c r="M7766" t="s">
        <v>9210</v>
      </c>
      <c r="N7766">
        <v>10</v>
      </c>
      <c r="O7766">
        <v>27</v>
      </c>
      <c r="P7766" t="s">
        <v>9226</v>
      </c>
      <c r="Q7766">
        <v>17</v>
      </c>
      <c r="R7766">
        <v>9</v>
      </c>
      <c r="S7766" t="s">
        <v>9255</v>
      </c>
      <c r="T7766" t="s">
        <v>9262</v>
      </c>
      <c r="U7766" t="s">
        <v>9282</v>
      </c>
      <c r="V7766" t="str" cm="1">
        <f t="array" ref="V7766">_xlfn.IFS(Hospital_Emergency_Room_Data[[#This Row],[Day]]&lt;=10,"Start(1-10)",Hospital_Emergency_Room_Data[[#This Row],[Day]]&lt;=20,"Middle(11-20)",Hospital_Emergency_Room_Data[[#This Row],[Day]]&gt;20,"End(21-30)")</f>
        <v>Middle(11-20)</v>
      </c>
    </row>
    <row r="7767" spans="1:22">
      <c r="A7767">
        <v>148355241</v>
      </c>
      <c r="B7767" t="s">
        <v>7766</v>
      </c>
      <c r="C7767" s="1">
        <v>45452</v>
      </c>
      <c r="D7767" t="str">
        <f>TEXT(Hospital_Emergency_Room_Data[[#This Row],[Patient Admission Date]],"mmm")</f>
        <v>Jun</v>
      </c>
      <c r="E7767">
        <f>YEAR(Hospital_Emergency_Room_Data[[#This Row],[Patient Admission Date]])</f>
        <v>2024</v>
      </c>
      <c r="F7767" s="2">
        <v>0.75416666666666665</v>
      </c>
      <c r="G7767" s="8" t="str">
        <f>TEXT(Hospital_Emergency_Room_Data[[#This Row],[Patient Admission Date]],"dddd")</f>
        <v>Sunday</v>
      </c>
      <c r="H7767" t="s">
        <v>9208</v>
      </c>
      <c r="I7767">
        <v>53</v>
      </c>
      <c r="J7767" s="5" t="s">
        <v>9219</v>
      </c>
      <c r="K7767" t="s">
        <v>18</v>
      </c>
      <c r="L7767" t="s">
        <v>9281</v>
      </c>
      <c r="M7767" t="s">
        <v>9210</v>
      </c>
      <c r="N7767">
        <v>10</v>
      </c>
      <c r="O7767">
        <v>54</v>
      </c>
      <c r="P7767" t="s">
        <v>9225</v>
      </c>
      <c r="Q7767">
        <v>9</v>
      </c>
      <c r="R7767">
        <v>18</v>
      </c>
      <c r="S7767" t="s">
        <v>9256</v>
      </c>
      <c r="T7767" t="s">
        <v>9265</v>
      </c>
      <c r="U7767" t="s">
        <v>9283</v>
      </c>
      <c r="V7767" t="str" cm="1">
        <f t="array" ref="V7767">_xlfn.IFS(Hospital_Emergency_Room_Data[[#This Row],[Day]]&lt;=10,"Start(1-10)",Hospital_Emergency_Room_Data[[#This Row],[Day]]&lt;=20,"Middle(11-20)",Hospital_Emergency_Room_Data[[#This Row],[Day]]&gt;20,"End(21-30)")</f>
        <v>Start(1-10)</v>
      </c>
    </row>
    <row r="7768" spans="1:22">
      <c r="A7768">
        <v>232200713</v>
      </c>
      <c r="B7768" t="s">
        <v>7767</v>
      </c>
      <c r="C7768" s="1">
        <v>45040</v>
      </c>
      <c r="D7768" t="str">
        <f>TEXT(Hospital_Emergency_Room_Data[[#This Row],[Patient Admission Date]],"mmm")</f>
        <v>Apr</v>
      </c>
      <c r="E7768">
        <f>YEAR(Hospital_Emergency_Room_Data[[#This Row],[Patient Admission Date]])</f>
        <v>2023</v>
      </c>
      <c r="F7768" s="2">
        <v>0.3972222222222222</v>
      </c>
      <c r="G7768" s="8" t="str">
        <f>TEXT(Hospital_Emergency_Room_Data[[#This Row],[Patient Admission Date]],"dddd")</f>
        <v>Monday</v>
      </c>
      <c r="H7768" t="s">
        <v>9208</v>
      </c>
      <c r="I7768">
        <v>37</v>
      </c>
      <c r="J7768" s="5" t="s">
        <v>9223</v>
      </c>
      <c r="K7768" t="s">
        <v>18</v>
      </c>
      <c r="L7768" t="s">
        <v>9281</v>
      </c>
      <c r="M7768" t="s">
        <v>9210</v>
      </c>
      <c r="N7768">
        <v>10</v>
      </c>
      <c r="O7768">
        <v>58</v>
      </c>
      <c r="P7768" t="s">
        <v>9225</v>
      </c>
      <c r="Q7768">
        <v>24</v>
      </c>
      <c r="R7768">
        <v>9</v>
      </c>
      <c r="S7768" t="s">
        <v>9255</v>
      </c>
      <c r="T7768" t="s">
        <v>9264</v>
      </c>
      <c r="U7768" t="s">
        <v>9283</v>
      </c>
      <c r="V7768" t="str" cm="1">
        <f t="array" ref="V7768">_xlfn.IFS(Hospital_Emergency_Room_Data[[#This Row],[Day]]&lt;=10,"Start(1-10)",Hospital_Emergency_Room_Data[[#This Row],[Day]]&lt;=20,"Middle(11-20)",Hospital_Emergency_Room_Data[[#This Row],[Day]]&gt;20,"End(21-30)")</f>
        <v>End(21-30)</v>
      </c>
    </row>
    <row r="7769" spans="1:22">
      <c r="A7769">
        <v>620193129</v>
      </c>
      <c r="B7769" t="s">
        <v>7768</v>
      </c>
      <c r="C7769" s="1">
        <v>45341</v>
      </c>
      <c r="D7769" t="str">
        <f>TEXT(Hospital_Emergency_Room_Data[[#This Row],[Patient Admission Date]],"mmm")</f>
        <v>Feb</v>
      </c>
      <c r="E7769">
        <f>YEAR(Hospital_Emergency_Room_Data[[#This Row],[Patient Admission Date]])</f>
        <v>2024</v>
      </c>
      <c r="F7769" s="2">
        <v>0.41875000000000001</v>
      </c>
      <c r="G7769" s="8" t="str">
        <f>TEXT(Hospital_Emergency_Room_Data[[#This Row],[Patient Admission Date]],"dddd")</f>
        <v>Monday</v>
      </c>
      <c r="H7769" t="s">
        <v>9208</v>
      </c>
      <c r="I7769">
        <v>70</v>
      </c>
      <c r="J7769" s="5" t="s">
        <v>9222</v>
      </c>
      <c r="K7769" t="s">
        <v>18</v>
      </c>
      <c r="L7769" t="s">
        <v>16</v>
      </c>
      <c r="M7769" t="s">
        <v>9210</v>
      </c>
      <c r="O7769">
        <v>55</v>
      </c>
      <c r="P7769" t="s">
        <v>9225</v>
      </c>
      <c r="Q7769">
        <v>19</v>
      </c>
      <c r="R7769">
        <v>10</v>
      </c>
      <c r="S7769" t="s">
        <v>9255</v>
      </c>
      <c r="T7769" t="s">
        <v>9262</v>
      </c>
      <c r="U7769" t="s">
        <v>9283</v>
      </c>
      <c r="V7769" t="str" cm="1">
        <f t="array" ref="V7769">_xlfn.IFS(Hospital_Emergency_Room_Data[[#This Row],[Day]]&lt;=10,"Start(1-10)",Hospital_Emergency_Room_Data[[#This Row],[Day]]&lt;=20,"Middle(11-20)",Hospital_Emergency_Room_Data[[#This Row],[Day]]&gt;20,"End(21-30)")</f>
        <v>Middle(11-20)</v>
      </c>
    </row>
    <row r="7770" spans="1:22">
      <c r="A7770">
        <v>419613209</v>
      </c>
      <c r="B7770" t="s">
        <v>7769</v>
      </c>
      <c r="C7770" s="1">
        <v>45354</v>
      </c>
      <c r="D7770" t="str">
        <f>TEXT(Hospital_Emergency_Room_Data[[#This Row],[Patient Admission Date]],"mmm")</f>
        <v>Mar</v>
      </c>
      <c r="E7770">
        <f>YEAR(Hospital_Emergency_Room_Data[[#This Row],[Patient Admission Date]])</f>
        <v>2024</v>
      </c>
      <c r="F7770" s="2">
        <v>0.33124999999999999</v>
      </c>
      <c r="G7770" s="8" t="str">
        <f>TEXT(Hospital_Emergency_Room_Data[[#This Row],[Patient Admission Date]],"dddd")</f>
        <v>Sunday</v>
      </c>
      <c r="H7770" t="s">
        <v>9208</v>
      </c>
      <c r="I7770">
        <v>55</v>
      </c>
      <c r="J7770" s="5" t="s">
        <v>9219</v>
      </c>
      <c r="K7770" t="s">
        <v>18</v>
      </c>
      <c r="L7770" t="s">
        <v>16</v>
      </c>
      <c r="M7770" t="s">
        <v>9210</v>
      </c>
      <c r="O7770">
        <v>33</v>
      </c>
      <c r="P7770" t="s">
        <v>9225</v>
      </c>
      <c r="Q7770">
        <v>3</v>
      </c>
      <c r="R7770">
        <v>7</v>
      </c>
      <c r="S7770" t="s">
        <v>9255</v>
      </c>
      <c r="T7770" t="s">
        <v>9263</v>
      </c>
      <c r="U7770" t="s">
        <v>9300</v>
      </c>
      <c r="V7770" t="str" cm="1">
        <f t="array" ref="V7770">_xlfn.IFS(Hospital_Emergency_Room_Data[[#This Row],[Day]]&lt;=10,"Start(1-10)",Hospital_Emergency_Room_Data[[#This Row],[Day]]&lt;=20,"Middle(11-20)",Hospital_Emergency_Room_Data[[#This Row],[Day]]&gt;20,"End(21-30)")</f>
        <v>Start(1-10)</v>
      </c>
    </row>
    <row r="7771" spans="1:22">
      <c r="A7771">
        <v>334811151</v>
      </c>
      <c r="B7771" t="s">
        <v>7770</v>
      </c>
      <c r="C7771" s="1">
        <v>45433</v>
      </c>
      <c r="D7771" t="str">
        <f>TEXT(Hospital_Emergency_Room_Data[[#This Row],[Patient Admission Date]],"mmm")</f>
        <v>May</v>
      </c>
      <c r="E7771">
        <f>YEAR(Hospital_Emergency_Room_Data[[#This Row],[Patient Admission Date]])</f>
        <v>2024</v>
      </c>
      <c r="F7771" s="2">
        <v>0.40902777777777777</v>
      </c>
      <c r="G7771" s="8" t="str">
        <f>TEXT(Hospital_Emergency_Room_Data[[#This Row],[Patient Admission Date]],"dddd")</f>
        <v>Tuesday</v>
      </c>
      <c r="H7771" t="s">
        <v>9208</v>
      </c>
      <c r="I7771">
        <v>63</v>
      </c>
      <c r="J7771" s="5" t="s">
        <v>9217</v>
      </c>
      <c r="K7771" t="s">
        <v>18</v>
      </c>
      <c r="L7771" t="s">
        <v>16</v>
      </c>
      <c r="M7771" t="s">
        <v>9210</v>
      </c>
      <c r="O7771">
        <v>51</v>
      </c>
      <c r="P7771" t="s">
        <v>9225</v>
      </c>
      <c r="Q7771">
        <v>21</v>
      </c>
      <c r="R7771">
        <v>9</v>
      </c>
      <c r="S7771" t="s">
        <v>9255</v>
      </c>
      <c r="T7771" t="s">
        <v>9262</v>
      </c>
      <c r="U7771" t="s">
        <v>9283</v>
      </c>
      <c r="V7771" t="str" cm="1">
        <f t="array" ref="V7771">_xlfn.IFS(Hospital_Emergency_Room_Data[[#This Row],[Day]]&lt;=10,"Start(1-10)",Hospital_Emergency_Room_Data[[#This Row],[Day]]&lt;=20,"Middle(11-20)",Hospital_Emergency_Room_Data[[#This Row],[Day]]&gt;20,"End(21-30)")</f>
        <v>End(21-30)</v>
      </c>
    </row>
    <row r="7772" spans="1:22">
      <c r="A7772">
        <v>743059830</v>
      </c>
      <c r="B7772" t="s">
        <v>7771</v>
      </c>
      <c r="C7772" s="1">
        <v>45129</v>
      </c>
      <c r="D7772" t="str">
        <f>TEXT(Hospital_Emergency_Room_Data[[#This Row],[Patient Admission Date]],"mmm")</f>
        <v>Jul</v>
      </c>
      <c r="E7772">
        <f>YEAR(Hospital_Emergency_Room_Data[[#This Row],[Patient Admission Date]])</f>
        <v>2023</v>
      </c>
      <c r="F7772" s="2">
        <v>0.60902777777777772</v>
      </c>
      <c r="G7772" s="8" t="str">
        <f>TEXT(Hospital_Emergency_Room_Data[[#This Row],[Patient Admission Date]],"dddd")</f>
        <v>Saturday</v>
      </c>
      <c r="H7772" t="s">
        <v>9208</v>
      </c>
      <c r="I7772">
        <v>12</v>
      </c>
      <c r="J7772" s="5" t="s">
        <v>9221</v>
      </c>
      <c r="K7772" t="s">
        <v>18</v>
      </c>
      <c r="L7772" t="s">
        <v>16</v>
      </c>
      <c r="M7772" t="s">
        <v>9210</v>
      </c>
      <c r="O7772">
        <v>47</v>
      </c>
      <c r="P7772" t="s">
        <v>9225</v>
      </c>
      <c r="Q7772">
        <v>22</v>
      </c>
      <c r="R7772">
        <v>14</v>
      </c>
      <c r="S7772" t="s">
        <v>9257</v>
      </c>
      <c r="T7772" t="s">
        <v>9264</v>
      </c>
      <c r="U7772" t="s">
        <v>9283</v>
      </c>
      <c r="V7772" t="str" cm="1">
        <f t="array" ref="V7772">_xlfn.IFS(Hospital_Emergency_Room_Data[[#This Row],[Day]]&lt;=10,"Start(1-10)",Hospital_Emergency_Room_Data[[#This Row],[Day]]&lt;=20,"Middle(11-20)",Hospital_Emergency_Room_Data[[#This Row],[Day]]&gt;20,"End(21-30)")</f>
        <v>End(21-30)</v>
      </c>
    </row>
    <row r="7773" spans="1:22">
      <c r="A7773">
        <v>774121839</v>
      </c>
      <c r="B7773" t="s">
        <v>7772</v>
      </c>
      <c r="C7773" s="1">
        <v>45489</v>
      </c>
      <c r="D7773" t="str">
        <f>TEXT(Hospital_Emergency_Room_Data[[#This Row],[Patient Admission Date]],"mmm")</f>
        <v>Jul</v>
      </c>
      <c r="E7773">
        <f>YEAR(Hospital_Emergency_Room_Data[[#This Row],[Patient Admission Date]])</f>
        <v>2024</v>
      </c>
      <c r="F7773" s="2">
        <v>0.22222222222222221</v>
      </c>
      <c r="G7773" s="8" t="str">
        <f>TEXT(Hospital_Emergency_Room_Data[[#This Row],[Patient Admission Date]],"dddd")</f>
        <v>Tuesday</v>
      </c>
      <c r="H7773" t="s">
        <v>9208</v>
      </c>
      <c r="I7773">
        <v>74</v>
      </c>
      <c r="J7773" s="5" t="s">
        <v>9222</v>
      </c>
      <c r="K7773" t="s">
        <v>18</v>
      </c>
      <c r="L7773" t="s">
        <v>16</v>
      </c>
      <c r="M7773" t="s">
        <v>9210</v>
      </c>
      <c r="O7773">
        <v>56</v>
      </c>
      <c r="P7773" t="s">
        <v>9225</v>
      </c>
      <c r="Q7773">
        <v>16</v>
      </c>
      <c r="R7773">
        <v>5</v>
      </c>
      <c r="S7773" t="s">
        <v>9258</v>
      </c>
      <c r="T7773" t="s">
        <v>9262</v>
      </c>
      <c r="U7773" t="s">
        <v>9283</v>
      </c>
      <c r="V7773" t="str" cm="1">
        <f t="array" ref="V7773">_xlfn.IFS(Hospital_Emergency_Room_Data[[#This Row],[Day]]&lt;=10,"Start(1-10)",Hospital_Emergency_Room_Data[[#This Row],[Day]]&lt;=20,"Middle(11-20)",Hospital_Emergency_Room_Data[[#This Row],[Day]]&gt;20,"End(21-30)")</f>
        <v>Middle(11-20)</v>
      </c>
    </row>
    <row r="7774" spans="1:22">
      <c r="A7774">
        <v>427878857</v>
      </c>
      <c r="B7774" t="s">
        <v>7773</v>
      </c>
      <c r="C7774" s="1">
        <v>45331</v>
      </c>
      <c r="D7774" t="str">
        <f>TEXT(Hospital_Emergency_Room_Data[[#This Row],[Patient Admission Date]],"mmm")</f>
        <v>Feb</v>
      </c>
      <c r="E7774">
        <f>YEAR(Hospital_Emergency_Room_Data[[#This Row],[Patient Admission Date]])</f>
        <v>2024</v>
      </c>
      <c r="F7774" s="2">
        <v>0.51666666666666672</v>
      </c>
      <c r="G7774" s="8" t="str">
        <f>TEXT(Hospital_Emergency_Room_Data[[#This Row],[Patient Admission Date]],"dddd")</f>
        <v>Friday</v>
      </c>
      <c r="H7774" t="s">
        <v>9208</v>
      </c>
      <c r="I7774">
        <v>40</v>
      </c>
      <c r="J7774" s="5" t="s">
        <v>9223</v>
      </c>
      <c r="K7774" t="s">
        <v>18</v>
      </c>
      <c r="L7774" t="s">
        <v>16</v>
      </c>
      <c r="M7774" t="s">
        <v>9210</v>
      </c>
      <c r="O7774">
        <v>33</v>
      </c>
      <c r="P7774" t="s">
        <v>9225</v>
      </c>
      <c r="Q7774">
        <v>9</v>
      </c>
      <c r="R7774">
        <v>12</v>
      </c>
      <c r="S7774" t="s">
        <v>9257</v>
      </c>
      <c r="T7774" t="s">
        <v>9265</v>
      </c>
      <c r="U7774" t="s">
        <v>9300</v>
      </c>
      <c r="V7774" t="str" cm="1">
        <f t="array" ref="V7774">_xlfn.IFS(Hospital_Emergency_Room_Data[[#This Row],[Day]]&lt;=10,"Start(1-10)",Hospital_Emergency_Room_Data[[#This Row],[Day]]&lt;=20,"Middle(11-20)",Hospital_Emergency_Room_Data[[#This Row],[Day]]&gt;20,"End(21-30)")</f>
        <v>Start(1-10)</v>
      </c>
    </row>
    <row r="7775" spans="1:22">
      <c r="A7775">
        <v>339365145</v>
      </c>
      <c r="B7775" t="s">
        <v>7774</v>
      </c>
      <c r="C7775" s="1">
        <v>45233</v>
      </c>
      <c r="D7775" t="str">
        <f>TEXT(Hospital_Emergency_Room_Data[[#This Row],[Patient Admission Date]],"mmm")</f>
        <v>Nov</v>
      </c>
      <c r="E7775">
        <f>YEAR(Hospital_Emergency_Room_Data[[#This Row],[Patient Admission Date]])</f>
        <v>2023</v>
      </c>
      <c r="F7775" s="2">
        <v>9.375E-2</v>
      </c>
      <c r="G7775" s="8" t="str">
        <f>TEXT(Hospital_Emergency_Room_Data[[#This Row],[Patient Admission Date]],"dddd")</f>
        <v>Friday</v>
      </c>
      <c r="H7775" t="s">
        <v>9208</v>
      </c>
      <c r="I7775">
        <v>24</v>
      </c>
      <c r="J7775" s="5" t="s">
        <v>9220</v>
      </c>
      <c r="K7775" t="s">
        <v>18</v>
      </c>
      <c r="L7775" t="s">
        <v>16</v>
      </c>
      <c r="M7775" t="s">
        <v>9210</v>
      </c>
      <c r="O7775">
        <v>36</v>
      </c>
      <c r="P7775" t="s">
        <v>9225</v>
      </c>
      <c r="Q7775">
        <v>3</v>
      </c>
      <c r="R7775">
        <v>2</v>
      </c>
      <c r="S7775" t="s">
        <v>9258</v>
      </c>
      <c r="T7775" t="s">
        <v>9263</v>
      </c>
      <c r="U7775" t="s">
        <v>9300</v>
      </c>
      <c r="V7775" t="str" cm="1">
        <f t="array" ref="V7775">_xlfn.IFS(Hospital_Emergency_Room_Data[[#This Row],[Day]]&lt;=10,"Start(1-10)",Hospital_Emergency_Room_Data[[#This Row],[Day]]&lt;=20,"Middle(11-20)",Hospital_Emergency_Room_Data[[#This Row],[Day]]&gt;20,"End(21-30)")</f>
        <v>Start(1-10)</v>
      </c>
    </row>
    <row r="7776" spans="1:22">
      <c r="A7776">
        <v>296038130</v>
      </c>
      <c r="B7776" t="s">
        <v>7775</v>
      </c>
      <c r="C7776" s="1">
        <v>45458</v>
      </c>
      <c r="D7776" t="str">
        <f>TEXT(Hospital_Emergency_Room_Data[[#This Row],[Patient Admission Date]],"mmm")</f>
        <v>Jun</v>
      </c>
      <c r="E7776">
        <f>YEAR(Hospital_Emergency_Room_Data[[#This Row],[Patient Admission Date]])</f>
        <v>2024</v>
      </c>
      <c r="F7776" s="2">
        <v>0.75277777777777777</v>
      </c>
      <c r="G7776" s="8" t="str">
        <f>TEXT(Hospital_Emergency_Room_Data[[#This Row],[Patient Admission Date]],"dddd")</f>
        <v>Saturday</v>
      </c>
      <c r="H7776" t="s">
        <v>9208</v>
      </c>
      <c r="I7776">
        <v>12</v>
      </c>
      <c r="J7776" s="5" t="s">
        <v>9221</v>
      </c>
      <c r="K7776" t="s">
        <v>18</v>
      </c>
      <c r="L7776" t="s">
        <v>16</v>
      </c>
      <c r="M7776" t="s">
        <v>9210</v>
      </c>
      <c r="O7776">
        <v>52</v>
      </c>
      <c r="P7776" t="s">
        <v>9225</v>
      </c>
      <c r="Q7776">
        <v>15</v>
      </c>
      <c r="R7776">
        <v>18</v>
      </c>
      <c r="S7776" t="s">
        <v>9256</v>
      </c>
      <c r="T7776" t="s">
        <v>9262</v>
      </c>
      <c r="U7776" t="s">
        <v>9283</v>
      </c>
      <c r="V7776" t="str" cm="1">
        <f t="array" ref="V7776">_xlfn.IFS(Hospital_Emergency_Room_Data[[#This Row],[Day]]&lt;=10,"Start(1-10)",Hospital_Emergency_Room_Data[[#This Row],[Day]]&lt;=20,"Middle(11-20)",Hospital_Emergency_Room_Data[[#This Row],[Day]]&gt;20,"End(21-30)")</f>
        <v>Middle(11-20)</v>
      </c>
    </row>
    <row r="7777" spans="1:22">
      <c r="A7777">
        <v>560195168</v>
      </c>
      <c r="B7777" t="s">
        <v>7776</v>
      </c>
      <c r="C7777" s="1">
        <v>45528</v>
      </c>
      <c r="D7777" t="str">
        <f>TEXT(Hospital_Emergency_Room_Data[[#This Row],[Patient Admission Date]],"mmm")</f>
        <v>Aug</v>
      </c>
      <c r="E7777">
        <f>YEAR(Hospital_Emergency_Room_Data[[#This Row],[Patient Admission Date]])</f>
        <v>2024</v>
      </c>
      <c r="F7777" s="2">
        <v>0.73541666666666672</v>
      </c>
      <c r="G7777" s="8" t="str">
        <f>TEXT(Hospital_Emergency_Room_Data[[#This Row],[Patient Admission Date]],"dddd")</f>
        <v>Saturday</v>
      </c>
      <c r="H7777" t="s">
        <v>9208</v>
      </c>
      <c r="I7777">
        <v>66</v>
      </c>
      <c r="J7777" s="5" t="s">
        <v>9217</v>
      </c>
      <c r="K7777" t="s">
        <v>18</v>
      </c>
      <c r="L7777" t="s">
        <v>16</v>
      </c>
      <c r="M7777" t="s">
        <v>9210</v>
      </c>
      <c r="O7777">
        <v>13</v>
      </c>
      <c r="P7777" t="s">
        <v>9226</v>
      </c>
      <c r="Q7777">
        <v>24</v>
      </c>
      <c r="R7777">
        <v>17</v>
      </c>
      <c r="S7777" t="s">
        <v>9257</v>
      </c>
      <c r="T7777" t="s">
        <v>9264</v>
      </c>
      <c r="U7777" t="s">
        <v>9282</v>
      </c>
      <c r="V7777" t="str" cm="1">
        <f t="array" ref="V7777">_xlfn.IFS(Hospital_Emergency_Room_Data[[#This Row],[Day]]&lt;=10,"Start(1-10)",Hospital_Emergency_Room_Data[[#This Row],[Day]]&lt;=20,"Middle(11-20)",Hospital_Emergency_Room_Data[[#This Row],[Day]]&gt;20,"End(21-30)")</f>
        <v>End(21-30)</v>
      </c>
    </row>
    <row r="7778" spans="1:22">
      <c r="A7778">
        <v>602785992</v>
      </c>
      <c r="B7778" t="s">
        <v>7777</v>
      </c>
      <c r="C7778" s="1">
        <v>45060</v>
      </c>
      <c r="D7778" t="str">
        <f>TEXT(Hospital_Emergency_Room_Data[[#This Row],[Patient Admission Date]],"mmm")</f>
        <v>May</v>
      </c>
      <c r="E7778">
        <f>YEAR(Hospital_Emergency_Room_Data[[#This Row],[Patient Admission Date]])</f>
        <v>2023</v>
      </c>
      <c r="F7778" s="2">
        <v>0.68055555555555558</v>
      </c>
      <c r="G7778" s="8" t="str">
        <f>TEXT(Hospital_Emergency_Room_Data[[#This Row],[Patient Admission Date]],"dddd")</f>
        <v>Sunday</v>
      </c>
      <c r="H7778" t="s">
        <v>9208</v>
      </c>
      <c r="I7778">
        <v>50</v>
      </c>
      <c r="J7778" s="5" t="s">
        <v>9219</v>
      </c>
      <c r="K7778" t="s">
        <v>18</v>
      </c>
      <c r="L7778" t="s">
        <v>16</v>
      </c>
      <c r="M7778" t="s">
        <v>9210</v>
      </c>
      <c r="O7778">
        <v>22</v>
      </c>
      <c r="P7778" t="s">
        <v>9226</v>
      </c>
      <c r="Q7778">
        <v>14</v>
      </c>
      <c r="R7778">
        <v>16</v>
      </c>
      <c r="S7778" t="s">
        <v>9257</v>
      </c>
      <c r="T7778" t="s">
        <v>9265</v>
      </c>
      <c r="U7778" t="s">
        <v>9282</v>
      </c>
      <c r="V7778" t="str" cm="1">
        <f t="array" ref="V7778">_xlfn.IFS(Hospital_Emergency_Room_Data[[#This Row],[Day]]&lt;=10,"Start(1-10)",Hospital_Emergency_Room_Data[[#This Row],[Day]]&lt;=20,"Middle(11-20)",Hospital_Emergency_Room_Data[[#This Row],[Day]]&gt;20,"End(21-30)")</f>
        <v>Middle(11-20)</v>
      </c>
    </row>
    <row r="7779" spans="1:22">
      <c r="A7779">
        <v>135557285</v>
      </c>
      <c r="B7779" t="s">
        <v>7778</v>
      </c>
      <c r="C7779" s="1">
        <v>45406</v>
      </c>
      <c r="D7779" t="str">
        <f>TEXT(Hospital_Emergency_Room_Data[[#This Row],[Patient Admission Date]],"mmm")</f>
        <v>Apr</v>
      </c>
      <c r="E7779">
        <f>YEAR(Hospital_Emergency_Room_Data[[#This Row],[Patient Admission Date]])</f>
        <v>2024</v>
      </c>
      <c r="F7779" s="2">
        <v>0.57499999999999996</v>
      </c>
      <c r="G7779" s="8" t="str">
        <f>TEXT(Hospital_Emergency_Room_Data[[#This Row],[Patient Admission Date]],"dddd")</f>
        <v>Wednesday</v>
      </c>
      <c r="H7779" t="s">
        <v>9208</v>
      </c>
      <c r="I7779">
        <v>34</v>
      </c>
      <c r="J7779" s="5" t="s">
        <v>9223</v>
      </c>
      <c r="K7779" t="s">
        <v>18</v>
      </c>
      <c r="L7779" t="s">
        <v>16</v>
      </c>
      <c r="M7779" t="s">
        <v>9210</v>
      </c>
      <c r="O7779">
        <v>57</v>
      </c>
      <c r="P7779" t="s">
        <v>9225</v>
      </c>
      <c r="Q7779">
        <v>24</v>
      </c>
      <c r="R7779">
        <v>13</v>
      </c>
      <c r="S7779" t="s">
        <v>9257</v>
      </c>
      <c r="T7779" t="s">
        <v>9264</v>
      </c>
      <c r="U7779" t="s">
        <v>9283</v>
      </c>
      <c r="V7779" t="str" cm="1">
        <f t="array" ref="V7779">_xlfn.IFS(Hospital_Emergency_Room_Data[[#This Row],[Day]]&lt;=10,"Start(1-10)",Hospital_Emergency_Room_Data[[#This Row],[Day]]&lt;=20,"Middle(11-20)",Hospital_Emergency_Room_Data[[#This Row],[Day]]&gt;20,"End(21-30)")</f>
        <v>End(21-30)</v>
      </c>
    </row>
    <row r="7780" spans="1:22">
      <c r="A7780">
        <v>310638184</v>
      </c>
      <c r="B7780" t="s">
        <v>7779</v>
      </c>
      <c r="C7780" s="1">
        <v>45197</v>
      </c>
      <c r="D7780" t="str">
        <f>TEXT(Hospital_Emergency_Room_Data[[#This Row],[Patient Admission Date]],"mmm")</f>
        <v>Sep</v>
      </c>
      <c r="E7780">
        <f>YEAR(Hospital_Emergency_Room_Data[[#This Row],[Patient Admission Date]])</f>
        <v>2023</v>
      </c>
      <c r="F7780" s="2">
        <v>0.13125000000000001</v>
      </c>
      <c r="G7780" s="8" t="str">
        <f>TEXT(Hospital_Emergency_Room_Data[[#This Row],[Patient Admission Date]],"dddd")</f>
        <v>Thursday</v>
      </c>
      <c r="H7780" t="s">
        <v>9208</v>
      </c>
      <c r="I7780">
        <v>54</v>
      </c>
      <c r="J7780" s="5" t="s">
        <v>9219</v>
      </c>
      <c r="K7780" t="s">
        <v>18</v>
      </c>
      <c r="L7780" t="s">
        <v>16</v>
      </c>
      <c r="M7780" t="s">
        <v>9210</v>
      </c>
      <c r="O7780">
        <v>25</v>
      </c>
      <c r="P7780" t="s">
        <v>9226</v>
      </c>
      <c r="Q7780">
        <v>28</v>
      </c>
      <c r="R7780">
        <v>3</v>
      </c>
      <c r="S7780" t="s">
        <v>9258</v>
      </c>
      <c r="T7780" t="s">
        <v>9264</v>
      </c>
      <c r="U7780" t="s">
        <v>9282</v>
      </c>
      <c r="V7780" t="str" cm="1">
        <f t="array" ref="V7780">_xlfn.IFS(Hospital_Emergency_Room_Data[[#This Row],[Day]]&lt;=10,"Start(1-10)",Hospital_Emergency_Room_Data[[#This Row],[Day]]&lt;=20,"Middle(11-20)",Hospital_Emergency_Room_Data[[#This Row],[Day]]&gt;20,"End(21-30)")</f>
        <v>End(21-30)</v>
      </c>
    </row>
    <row r="7781" spans="1:22">
      <c r="A7781">
        <v>169607674</v>
      </c>
      <c r="B7781" t="s">
        <v>7780</v>
      </c>
      <c r="C7781" s="1">
        <v>45442</v>
      </c>
      <c r="D7781" t="str">
        <f>TEXT(Hospital_Emergency_Room_Data[[#This Row],[Patient Admission Date]],"mmm")</f>
        <v>May</v>
      </c>
      <c r="E7781">
        <f>YEAR(Hospital_Emergency_Room_Data[[#This Row],[Patient Admission Date]])</f>
        <v>2024</v>
      </c>
      <c r="F7781" s="2">
        <v>0.15625</v>
      </c>
      <c r="G7781" s="8" t="str">
        <f>TEXT(Hospital_Emergency_Room_Data[[#This Row],[Patient Admission Date]],"dddd")</f>
        <v>Thursday</v>
      </c>
      <c r="H7781" t="s">
        <v>9208</v>
      </c>
      <c r="I7781">
        <v>62</v>
      </c>
      <c r="J7781" s="5" t="s">
        <v>9217</v>
      </c>
      <c r="K7781" t="s">
        <v>18</v>
      </c>
      <c r="L7781" t="s">
        <v>16</v>
      </c>
      <c r="M7781" t="s">
        <v>9210</v>
      </c>
      <c r="O7781">
        <v>29</v>
      </c>
      <c r="P7781" t="s">
        <v>9226</v>
      </c>
      <c r="Q7781">
        <v>30</v>
      </c>
      <c r="R7781">
        <v>3</v>
      </c>
      <c r="S7781" t="s">
        <v>9258</v>
      </c>
      <c r="T7781" t="s">
        <v>9264</v>
      </c>
      <c r="U7781" t="s">
        <v>9282</v>
      </c>
      <c r="V7781" t="str" cm="1">
        <f t="array" ref="V7781">_xlfn.IFS(Hospital_Emergency_Room_Data[[#This Row],[Day]]&lt;=10,"Start(1-10)",Hospital_Emergency_Room_Data[[#This Row],[Day]]&lt;=20,"Middle(11-20)",Hospital_Emergency_Room_Data[[#This Row],[Day]]&gt;20,"End(21-30)")</f>
        <v>End(21-30)</v>
      </c>
    </row>
    <row r="7782" spans="1:22">
      <c r="A7782">
        <v>490348816</v>
      </c>
      <c r="B7782" t="s">
        <v>7781</v>
      </c>
      <c r="C7782" s="1">
        <v>45309</v>
      </c>
      <c r="D7782" t="str">
        <f>TEXT(Hospital_Emergency_Room_Data[[#This Row],[Patient Admission Date]],"mmm")</f>
        <v>Jan</v>
      </c>
      <c r="E7782">
        <f>YEAR(Hospital_Emergency_Room_Data[[#This Row],[Patient Admission Date]])</f>
        <v>2024</v>
      </c>
      <c r="F7782" s="2">
        <v>0.80902777777777779</v>
      </c>
      <c r="G7782" s="8" t="str">
        <f>TEXT(Hospital_Emergency_Room_Data[[#This Row],[Patient Admission Date]],"dddd")</f>
        <v>Thursday</v>
      </c>
      <c r="H7782" t="s">
        <v>9208</v>
      </c>
      <c r="I7782">
        <v>52</v>
      </c>
      <c r="J7782" s="5" t="s">
        <v>9219</v>
      </c>
      <c r="K7782" t="s">
        <v>18</v>
      </c>
      <c r="L7782" t="s">
        <v>16</v>
      </c>
      <c r="M7782" t="s">
        <v>9210</v>
      </c>
      <c r="O7782">
        <v>18</v>
      </c>
      <c r="P7782" t="s">
        <v>9226</v>
      </c>
      <c r="Q7782">
        <v>18</v>
      </c>
      <c r="R7782">
        <v>19</v>
      </c>
      <c r="S7782" t="s">
        <v>9256</v>
      </c>
      <c r="T7782" t="s">
        <v>9262</v>
      </c>
      <c r="U7782" t="s">
        <v>9282</v>
      </c>
      <c r="V7782" t="str" cm="1">
        <f t="array" ref="V7782">_xlfn.IFS(Hospital_Emergency_Room_Data[[#This Row],[Day]]&lt;=10,"Start(1-10)",Hospital_Emergency_Room_Data[[#This Row],[Day]]&lt;=20,"Middle(11-20)",Hospital_Emergency_Room_Data[[#This Row],[Day]]&gt;20,"End(21-30)")</f>
        <v>Middle(11-20)</v>
      </c>
    </row>
    <row r="7783" spans="1:22">
      <c r="A7783">
        <v>614703664</v>
      </c>
      <c r="B7783" t="s">
        <v>7782</v>
      </c>
      <c r="C7783" s="1">
        <v>45407</v>
      </c>
      <c r="D7783" t="str">
        <f>TEXT(Hospital_Emergency_Room_Data[[#This Row],[Patient Admission Date]],"mmm")</f>
        <v>Apr</v>
      </c>
      <c r="E7783">
        <f>YEAR(Hospital_Emergency_Room_Data[[#This Row],[Patient Admission Date]])</f>
        <v>2024</v>
      </c>
      <c r="F7783" s="2">
        <v>1.3888888888888889E-3</v>
      </c>
      <c r="G7783" s="8" t="str">
        <f>TEXT(Hospital_Emergency_Room_Data[[#This Row],[Patient Admission Date]],"dddd")</f>
        <v>Thursday</v>
      </c>
      <c r="H7783" t="s">
        <v>9208</v>
      </c>
      <c r="I7783">
        <v>41</v>
      </c>
      <c r="J7783" s="5" t="s">
        <v>9223</v>
      </c>
      <c r="K7783" t="s">
        <v>18</v>
      </c>
      <c r="L7783" t="s">
        <v>16</v>
      </c>
      <c r="M7783" t="s">
        <v>9210</v>
      </c>
      <c r="O7783">
        <v>31</v>
      </c>
      <c r="P7783" t="s">
        <v>9225</v>
      </c>
      <c r="Q7783">
        <v>25</v>
      </c>
      <c r="R7783">
        <v>0</v>
      </c>
      <c r="S7783" t="s">
        <v>9258</v>
      </c>
      <c r="T7783" t="s">
        <v>9264</v>
      </c>
      <c r="U7783" t="s">
        <v>9300</v>
      </c>
      <c r="V7783" t="str" cm="1">
        <f t="array" ref="V7783">_xlfn.IFS(Hospital_Emergency_Room_Data[[#This Row],[Day]]&lt;=10,"Start(1-10)",Hospital_Emergency_Room_Data[[#This Row],[Day]]&lt;=20,"Middle(11-20)",Hospital_Emergency_Room_Data[[#This Row],[Day]]&gt;20,"End(21-30)")</f>
        <v>End(21-30)</v>
      </c>
    </row>
    <row r="7784" spans="1:22">
      <c r="A7784">
        <v>402454382</v>
      </c>
      <c r="B7784" t="s">
        <v>7783</v>
      </c>
      <c r="C7784" s="1">
        <v>45453</v>
      </c>
      <c r="D7784" t="str">
        <f>TEXT(Hospital_Emergency_Room_Data[[#This Row],[Patient Admission Date]],"mmm")</f>
        <v>Jun</v>
      </c>
      <c r="E7784">
        <f>YEAR(Hospital_Emergency_Room_Data[[#This Row],[Patient Admission Date]])</f>
        <v>2024</v>
      </c>
      <c r="F7784" s="2">
        <v>9.7916666666666666E-2</v>
      </c>
      <c r="G7784" s="8" t="str">
        <f>TEXT(Hospital_Emergency_Room_Data[[#This Row],[Patient Admission Date]],"dddd")</f>
        <v>Monday</v>
      </c>
      <c r="H7784" t="s">
        <v>9208</v>
      </c>
      <c r="I7784">
        <v>51</v>
      </c>
      <c r="J7784" s="5" t="s">
        <v>9219</v>
      </c>
      <c r="K7784" t="s">
        <v>18</v>
      </c>
      <c r="L7784" t="s">
        <v>16</v>
      </c>
      <c r="M7784" t="s">
        <v>9210</v>
      </c>
      <c r="O7784">
        <v>40</v>
      </c>
      <c r="P7784" t="s">
        <v>9225</v>
      </c>
      <c r="Q7784">
        <v>10</v>
      </c>
      <c r="R7784">
        <v>2</v>
      </c>
      <c r="S7784" t="s">
        <v>9258</v>
      </c>
      <c r="T7784" t="s">
        <v>9265</v>
      </c>
      <c r="U7784" t="s">
        <v>9300</v>
      </c>
      <c r="V7784" t="str" cm="1">
        <f t="array" ref="V7784">_xlfn.IFS(Hospital_Emergency_Room_Data[[#This Row],[Day]]&lt;=10,"Start(1-10)",Hospital_Emergency_Room_Data[[#This Row],[Day]]&lt;=20,"Middle(11-20)",Hospital_Emergency_Room_Data[[#This Row],[Day]]&gt;20,"End(21-30)")</f>
        <v>Start(1-10)</v>
      </c>
    </row>
    <row r="7785" spans="1:22">
      <c r="A7785">
        <v>264247455</v>
      </c>
      <c r="B7785" t="s">
        <v>7784</v>
      </c>
      <c r="C7785" s="1">
        <v>45354</v>
      </c>
      <c r="D7785" t="str">
        <f>TEXT(Hospital_Emergency_Room_Data[[#This Row],[Patient Admission Date]],"mmm")</f>
        <v>Mar</v>
      </c>
      <c r="E7785">
        <f>YEAR(Hospital_Emergency_Room_Data[[#This Row],[Patient Admission Date]])</f>
        <v>2024</v>
      </c>
      <c r="F7785" s="2">
        <v>8.4722222222222227E-2</v>
      </c>
      <c r="G7785" s="8" t="str">
        <f>TEXT(Hospital_Emergency_Room_Data[[#This Row],[Patient Admission Date]],"dddd")</f>
        <v>Sunday</v>
      </c>
      <c r="H7785" t="s">
        <v>9208</v>
      </c>
      <c r="I7785">
        <v>27</v>
      </c>
      <c r="J7785" s="5" t="s">
        <v>9220</v>
      </c>
      <c r="K7785" t="s">
        <v>18</v>
      </c>
      <c r="L7785" t="s">
        <v>16</v>
      </c>
      <c r="M7785" t="s">
        <v>9210</v>
      </c>
      <c r="O7785">
        <v>50</v>
      </c>
      <c r="P7785" t="s">
        <v>9225</v>
      </c>
      <c r="Q7785">
        <v>3</v>
      </c>
      <c r="R7785">
        <v>2</v>
      </c>
      <c r="S7785" t="s">
        <v>9258</v>
      </c>
      <c r="T7785" t="s">
        <v>9263</v>
      </c>
      <c r="U7785" t="s">
        <v>9283</v>
      </c>
      <c r="V7785" t="str" cm="1">
        <f t="array" ref="V7785">_xlfn.IFS(Hospital_Emergency_Room_Data[[#This Row],[Day]]&lt;=10,"Start(1-10)",Hospital_Emergency_Room_Data[[#This Row],[Day]]&lt;=20,"Middle(11-20)",Hospital_Emergency_Room_Data[[#This Row],[Day]]&gt;20,"End(21-30)")</f>
        <v>Start(1-10)</v>
      </c>
    </row>
    <row r="7786" spans="1:22">
      <c r="A7786">
        <v>574278945</v>
      </c>
      <c r="B7786" t="s">
        <v>7785</v>
      </c>
      <c r="C7786" s="1">
        <v>45019</v>
      </c>
      <c r="D7786" t="str">
        <f>TEXT(Hospital_Emergency_Room_Data[[#This Row],[Patient Admission Date]],"mmm")</f>
        <v>Apr</v>
      </c>
      <c r="E7786">
        <f>YEAR(Hospital_Emergency_Room_Data[[#This Row],[Patient Admission Date]])</f>
        <v>2023</v>
      </c>
      <c r="F7786" s="2">
        <v>0.41666666666666669</v>
      </c>
      <c r="G7786" s="8" t="str">
        <f>TEXT(Hospital_Emergency_Room_Data[[#This Row],[Patient Admission Date]],"dddd")</f>
        <v>Monday</v>
      </c>
      <c r="H7786" t="s">
        <v>9208</v>
      </c>
      <c r="I7786">
        <v>3</v>
      </c>
      <c r="J7786" s="5" t="s">
        <v>9218</v>
      </c>
      <c r="K7786" t="s">
        <v>18</v>
      </c>
      <c r="L7786" t="s">
        <v>16</v>
      </c>
      <c r="M7786" t="s">
        <v>9210</v>
      </c>
      <c r="O7786">
        <v>22</v>
      </c>
      <c r="P7786" t="s">
        <v>9226</v>
      </c>
      <c r="Q7786">
        <v>3</v>
      </c>
      <c r="R7786">
        <v>10</v>
      </c>
      <c r="S7786" t="s">
        <v>9255</v>
      </c>
      <c r="T7786" t="s">
        <v>9263</v>
      </c>
      <c r="U7786" t="s">
        <v>9282</v>
      </c>
      <c r="V7786" t="str" cm="1">
        <f t="array" ref="V7786">_xlfn.IFS(Hospital_Emergency_Room_Data[[#This Row],[Day]]&lt;=10,"Start(1-10)",Hospital_Emergency_Room_Data[[#This Row],[Day]]&lt;=20,"Middle(11-20)",Hospital_Emergency_Room_Data[[#This Row],[Day]]&gt;20,"End(21-30)")</f>
        <v>Start(1-10)</v>
      </c>
    </row>
    <row r="7787" spans="1:22">
      <c r="A7787">
        <v>189450235</v>
      </c>
      <c r="B7787" t="s">
        <v>7786</v>
      </c>
      <c r="C7787" s="1">
        <v>45255</v>
      </c>
      <c r="D7787" t="str">
        <f>TEXT(Hospital_Emergency_Room_Data[[#This Row],[Patient Admission Date]],"mmm")</f>
        <v>Nov</v>
      </c>
      <c r="E7787">
        <f>YEAR(Hospital_Emergency_Room_Data[[#This Row],[Patient Admission Date]])</f>
        <v>2023</v>
      </c>
      <c r="F7787" s="2">
        <v>0.94722222222222219</v>
      </c>
      <c r="G7787" s="8" t="str">
        <f>TEXT(Hospital_Emergency_Room_Data[[#This Row],[Patient Admission Date]],"dddd")</f>
        <v>Saturday</v>
      </c>
      <c r="H7787" t="s">
        <v>9208</v>
      </c>
      <c r="I7787">
        <v>1</v>
      </c>
      <c r="J7787" s="5" t="s">
        <v>9218</v>
      </c>
      <c r="K7787" t="s">
        <v>18</v>
      </c>
      <c r="L7787" t="s">
        <v>16</v>
      </c>
      <c r="M7787" t="s">
        <v>9210</v>
      </c>
      <c r="N7787">
        <v>1</v>
      </c>
      <c r="O7787">
        <v>54</v>
      </c>
      <c r="P7787" t="s">
        <v>9225</v>
      </c>
      <c r="Q7787">
        <v>25</v>
      </c>
      <c r="R7787">
        <v>22</v>
      </c>
      <c r="S7787" t="s">
        <v>9256</v>
      </c>
      <c r="T7787" t="s">
        <v>9264</v>
      </c>
      <c r="U7787" t="s">
        <v>9283</v>
      </c>
      <c r="V7787" t="str" cm="1">
        <f t="array" ref="V7787">_xlfn.IFS(Hospital_Emergency_Room_Data[[#This Row],[Day]]&lt;=10,"Start(1-10)",Hospital_Emergency_Room_Data[[#This Row],[Day]]&lt;=20,"Middle(11-20)",Hospital_Emergency_Room_Data[[#This Row],[Day]]&gt;20,"End(21-30)")</f>
        <v>End(21-30)</v>
      </c>
    </row>
    <row r="7788" spans="1:22">
      <c r="A7788">
        <v>421159145</v>
      </c>
      <c r="B7788" t="s">
        <v>7787</v>
      </c>
      <c r="C7788" s="1">
        <v>45298</v>
      </c>
      <c r="D7788" t="str">
        <f>TEXT(Hospital_Emergency_Room_Data[[#This Row],[Patient Admission Date]],"mmm")</f>
        <v>Jan</v>
      </c>
      <c r="E7788">
        <f>YEAR(Hospital_Emergency_Room_Data[[#This Row],[Patient Admission Date]])</f>
        <v>2024</v>
      </c>
      <c r="F7788" s="2">
        <v>0.43888888888888888</v>
      </c>
      <c r="G7788" s="8" t="str">
        <f>TEXT(Hospital_Emergency_Room_Data[[#This Row],[Patient Admission Date]],"dddd")</f>
        <v>Sunday</v>
      </c>
      <c r="H7788" t="s">
        <v>9208</v>
      </c>
      <c r="I7788">
        <v>77</v>
      </c>
      <c r="J7788" s="5" t="s">
        <v>9222</v>
      </c>
      <c r="K7788" t="s">
        <v>18</v>
      </c>
      <c r="L7788" t="s">
        <v>16</v>
      </c>
      <c r="M7788" t="s">
        <v>9210</v>
      </c>
      <c r="N7788">
        <v>3</v>
      </c>
      <c r="O7788">
        <v>28</v>
      </c>
      <c r="P7788" t="s">
        <v>9226</v>
      </c>
      <c r="Q7788">
        <v>7</v>
      </c>
      <c r="R7788">
        <v>10</v>
      </c>
      <c r="S7788" t="s">
        <v>9255</v>
      </c>
      <c r="T7788" t="s">
        <v>9263</v>
      </c>
      <c r="U7788" t="s">
        <v>9282</v>
      </c>
      <c r="V7788" t="str" cm="1">
        <f t="array" ref="V7788">_xlfn.IFS(Hospital_Emergency_Room_Data[[#This Row],[Day]]&lt;=10,"Start(1-10)",Hospital_Emergency_Room_Data[[#This Row],[Day]]&lt;=20,"Middle(11-20)",Hospital_Emergency_Room_Data[[#This Row],[Day]]&gt;20,"End(21-30)")</f>
        <v>Start(1-10)</v>
      </c>
    </row>
    <row r="7789" spans="1:22">
      <c r="A7789">
        <v>787594271</v>
      </c>
      <c r="B7789" t="s">
        <v>7788</v>
      </c>
      <c r="C7789" s="1">
        <v>45442</v>
      </c>
      <c r="D7789" t="str">
        <f>TEXT(Hospital_Emergency_Room_Data[[#This Row],[Patient Admission Date]],"mmm")</f>
        <v>May</v>
      </c>
      <c r="E7789">
        <f>YEAR(Hospital_Emergency_Room_Data[[#This Row],[Patient Admission Date]])</f>
        <v>2024</v>
      </c>
      <c r="F7789" s="2">
        <v>0.63472222222222219</v>
      </c>
      <c r="G7789" s="8" t="str">
        <f>TEXT(Hospital_Emergency_Room_Data[[#This Row],[Patient Admission Date]],"dddd")</f>
        <v>Thursday</v>
      </c>
      <c r="H7789" t="s">
        <v>9208</v>
      </c>
      <c r="I7789">
        <v>23</v>
      </c>
      <c r="J7789" s="5" t="s">
        <v>9220</v>
      </c>
      <c r="K7789" t="s">
        <v>18</v>
      </c>
      <c r="L7789" t="s">
        <v>16</v>
      </c>
      <c r="M7789" t="s">
        <v>9210</v>
      </c>
      <c r="N7789">
        <v>3</v>
      </c>
      <c r="O7789">
        <v>35</v>
      </c>
      <c r="P7789" t="s">
        <v>9225</v>
      </c>
      <c r="Q7789">
        <v>30</v>
      </c>
      <c r="R7789">
        <v>15</v>
      </c>
      <c r="S7789" t="s">
        <v>9257</v>
      </c>
      <c r="T7789" t="s">
        <v>9264</v>
      </c>
      <c r="U7789" t="s">
        <v>9300</v>
      </c>
      <c r="V7789" t="str" cm="1">
        <f t="array" ref="V7789">_xlfn.IFS(Hospital_Emergency_Room_Data[[#This Row],[Day]]&lt;=10,"Start(1-10)",Hospital_Emergency_Room_Data[[#This Row],[Day]]&lt;=20,"Middle(11-20)",Hospital_Emergency_Room_Data[[#This Row],[Day]]&gt;20,"End(21-30)")</f>
        <v>End(21-30)</v>
      </c>
    </row>
    <row r="7790" spans="1:22">
      <c r="A7790">
        <v>503576754</v>
      </c>
      <c r="B7790" t="s">
        <v>7789</v>
      </c>
      <c r="C7790" s="1">
        <v>45249</v>
      </c>
      <c r="D7790" t="str">
        <f>TEXT(Hospital_Emergency_Room_Data[[#This Row],[Patient Admission Date]],"mmm")</f>
        <v>Nov</v>
      </c>
      <c r="E7790">
        <f>YEAR(Hospital_Emergency_Room_Data[[#This Row],[Patient Admission Date]])</f>
        <v>2023</v>
      </c>
      <c r="F7790" s="2">
        <v>0.62222222222222223</v>
      </c>
      <c r="G7790" s="8" t="str">
        <f>TEXT(Hospital_Emergency_Room_Data[[#This Row],[Patient Admission Date]],"dddd")</f>
        <v>Sunday</v>
      </c>
      <c r="H7790" t="s">
        <v>9208</v>
      </c>
      <c r="I7790">
        <v>14</v>
      </c>
      <c r="J7790" s="5" t="s">
        <v>9221</v>
      </c>
      <c r="K7790" t="s">
        <v>18</v>
      </c>
      <c r="L7790" t="s">
        <v>16</v>
      </c>
      <c r="M7790" t="s">
        <v>9210</v>
      </c>
      <c r="N7790">
        <v>6</v>
      </c>
      <c r="O7790">
        <v>18</v>
      </c>
      <c r="P7790" t="s">
        <v>9226</v>
      </c>
      <c r="Q7790">
        <v>19</v>
      </c>
      <c r="R7790">
        <v>14</v>
      </c>
      <c r="S7790" t="s">
        <v>9257</v>
      </c>
      <c r="T7790" t="s">
        <v>9262</v>
      </c>
      <c r="U7790" t="s">
        <v>9282</v>
      </c>
      <c r="V7790" t="str" cm="1">
        <f t="array" ref="V7790">_xlfn.IFS(Hospital_Emergency_Room_Data[[#This Row],[Day]]&lt;=10,"Start(1-10)",Hospital_Emergency_Room_Data[[#This Row],[Day]]&lt;=20,"Middle(11-20)",Hospital_Emergency_Room_Data[[#This Row],[Day]]&gt;20,"End(21-30)")</f>
        <v>Middle(11-20)</v>
      </c>
    </row>
    <row r="7791" spans="1:22">
      <c r="A7791">
        <v>871306974</v>
      </c>
      <c r="B7791" t="s">
        <v>7790</v>
      </c>
      <c r="C7791" s="1">
        <v>45240</v>
      </c>
      <c r="D7791" t="str">
        <f>TEXT(Hospital_Emergency_Room_Data[[#This Row],[Patient Admission Date]],"mmm")</f>
        <v>Nov</v>
      </c>
      <c r="E7791">
        <f>YEAR(Hospital_Emergency_Room_Data[[#This Row],[Patient Admission Date]])</f>
        <v>2023</v>
      </c>
      <c r="F7791" s="2">
        <v>0.88541666666666663</v>
      </c>
      <c r="G7791" s="8" t="str">
        <f>TEXT(Hospital_Emergency_Room_Data[[#This Row],[Patient Admission Date]],"dddd")</f>
        <v>Friday</v>
      </c>
      <c r="H7791" t="s">
        <v>9208</v>
      </c>
      <c r="I7791">
        <v>5</v>
      </c>
      <c r="J7791" s="5" t="s">
        <v>9221</v>
      </c>
      <c r="K7791" t="s">
        <v>18</v>
      </c>
      <c r="L7791" t="s">
        <v>16</v>
      </c>
      <c r="M7791" t="s">
        <v>9210</v>
      </c>
      <c r="N7791">
        <v>6</v>
      </c>
      <c r="O7791">
        <v>51</v>
      </c>
      <c r="P7791" t="s">
        <v>9225</v>
      </c>
      <c r="Q7791">
        <v>10</v>
      </c>
      <c r="R7791">
        <v>21</v>
      </c>
      <c r="S7791" t="s">
        <v>9256</v>
      </c>
      <c r="T7791" t="s">
        <v>9265</v>
      </c>
      <c r="U7791" t="s">
        <v>9283</v>
      </c>
      <c r="V7791" t="str" cm="1">
        <f t="array" ref="V7791">_xlfn.IFS(Hospital_Emergency_Room_Data[[#This Row],[Day]]&lt;=10,"Start(1-10)",Hospital_Emergency_Room_Data[[#This Row],[Day]]&lt;=20,"Middle(11-20)",Hospital_Emergency_Room_Data[[#This Row],[Day]]&gt;20,"End(21-30)")</f>
        <v>Start(1-10)</v>
      </c>
    </row>
    <row r="7792" spans="1:22">
      <c r="A7792">
        <v>802141812</v>
      </c>
      <c r="B7792" t="s">
        <v>7791</v>
      </c>
      <c r="C7792" s="1">
        <v>45507</v>
      </c>
      <c r="D7792" t="str">
        <f>TEXT(Hospital_Emergency_Room_Data[[#This Row],[Patient Admission Date]],"mmm")</f>
        <v>Aug</v>
      </c>
      <c r="E7792">
        <f>YEAR(Hospital_Emergency_Room_Data[[#This Row],[Patient Admission Date]])</f>
        <v>2024</v>
      </c>
      <c r="F7792" s="2">
        <v>0.35</v>
      </c>
      <c r="G7792" s="8" t="str">
        <f>TEXT(Hospital_Emergency_Room_Data[[#This Row],[Patient Admission Date]],"dddd")</f>
        <v>Saturday</v>
      </c>
      <c r="H7792" t="s">
        <v>9208</v>
      </c>
      <c r="I7792">
        <v>61</v>
      </c>
      <c r="J7792" s="5" t="s">
        <v>9217</v>
      </c>
      <c r="K7792" t="s">
        <v>18</v>
      </c>
      <c r="L7792" t="s">
        <v>16</v>
      </c>
      <c r="M7792" t="s">
        <v>9210</v>
      </c>
      <c r="N7792">
        <v>7</v>
      </c>
      <c r="O7792">
        <v>52</v>
      </c>
      <c r="P7792" t="s">
        <v>9225</v>
      </c>
      <c r="Q7792">
        <v>3</v>
      </c>
      <c r="R7792">
        <v>8</v>
      </c>
      <c r="S7792" t="s">
        <v>9255</v>
      </c>
      <c r="T7792" t="s">
        <v>9263</v>
      </c>
      <c r="U7792" t="s">
        <v>9283</v>
      </c>
      <c r="V7792" t="str" cm="1">
        <f t="array" ref="V7792">_xlfn.IFS(Hospital_Emergency_Room_Data[[#This Row],[Day]]&lt;=10,"Start(1-10)",Hospital_Emergency_Room_Data[[#This Row],[Day]]&lt;=20,"Middle(11-20)",Hospital_Emergency_Room_Data[[#This Row],[Day]]&gt;20,"End(21-30)")</f>
        <v>Start(1-10)</v>
      </c>
    </row>
    <row r="7793" spans="1:22">
      <c r="A7793">
        <v>217388287</v>
      </c>
      <c r="B7793" t="s">
        <v>508</v>
      </c>
      <c r="C7793" s="1">
        <v>45205</v>
      </c>
      <c r="D7793" t="str">
        <f>TEXT(Hospital_Emergency_Room_Data[[#This Row],[Patient Admission Date]],"mmm")</f>
        <v>Oct</v>
      </c>
      <c r="E7793">
        <f>YEAR(Hospital_Emergency_Room_Data[[#This Row],[Patient Admission Date]])</f>
        <v>2023</v>
      </c>
      <c r="F7793" s="2">
        <v>0.64444444444444449</v>
      </c>
      <c r="G7793" s="8" t="str">
        <f>TEXT(Hospital_Emergency_Room_Data[[#This Row],[Patient Admission Date]],"dddd")</f>
        <v>Friday</v>
      </c>
      <c r="H7793" t="s">
        <v>9208</v>
      </c>
      <c r="I7793">
        <v>69</v>
      </c>
      <c r="J7793" s="5" t="s">
        <v>9217</v>
      </c>
      <c r="K7793" t="s">
        <v>18</v>
      </c>
      <c r="L7793" t="s">
        <v>16</v>
      </c>
      <c r="M7793" t="s">
        <v>9210</v>
      </c>
      <c r="N7793">
        <v>9</v>
      </c>
      <c r="O7793">
        <v>51</v>
      </c>
      <c r="P7793" t="s">
        <v>9225</v>
      </c>
      <c r="Q7793">
        <v>6</v>
      </c>
      <c r="R7793">
        <v>15</v>
      </c>
      <c r="S7793" t="s">
        <v>9257</v>
      </c>
      <c r="T7793" t="s">
        <v>9263</v>
      </c>
      <c r="U7793" t="s">
        <v>9283</v>
      </c>
      <c r="V7793" t="str" cm="1">
        <f t="array" ref="V7793">_xlfn.IFS(Hospital_Emergency_Room_Data[[#This Row],[Day]]&lt;=10,"Start(1-10)",Hospital_Emergency_Room_Data[[#This Row],[Day]]&lt;=20,"Middle(11-20)",Hospital_Emergency_Room_Data[[#This Row],[Day]]&gt;20,"End(21-30)")</f>
        <v>Start(1-10)</v>
      </c>
    </row>
    <row r="7794" spans="1:22">
      <c r="A7794">
        <v>218089169</v>
      </c>
      <c r="B7794" t="s">
        <v>7792</v>
      </c>
      <c r="C7794" s="1">
        <v>45416</v>
      </c>
      <c r="D7794" t="str">
        <f>TEXT(Hospital_Emergency_Room_Data[[#This Row],[Patient Admission Date]],"mmm")</f>
        <v>May</v>
      </c>
      <c r="E7794">
        <f>YEAR(Hospital_Emergency_Room_Data[[#This Row],[Patient Admission Date]])</f>
        <v>2024</v>
      </c>
      <c r="F7794" s="2">
        <v>0.7270833333333333</v>
      </c>
      <c r="G7794" s="8" t="str">
        <f>TEXT(Hospital_Emergency_Room_Data[[#This Row],[Patient Admission Date]],"dddd")</f>
        <v>Saturday</v>
      </c>
      <c r="H7794" t="s">
        <v>9208</v>
      </c>
      <c r="I7794">
        <v>61</v>
      </c>
      <c r="J7794" s="5" t="s">
        <v>9217</v>
      </c>
      <c r="K7794" t="s">
        <v>18</v>
      </c>
      <c r="L7794" t="s">
        <v>16</v>
      </c>
      <c r="M7794" t="s">
        <v>9210</v>
      </c>
      <c r="N7794">
        <v>10</v>
      </c>
      <c r="O7794">
        <v>19</v>
      </c>
      <c r="P7794" t="s">
        <v>9226</v>
      </c>
      <c r="Q7794">
        <v>4</v>
      </c>
      <c r="R7794">
        <v>17</v>
      </c>
      <c r="S7794" t="s">
        <v>9257</v>
      </c>
      <c r="T7794" t="s">
        <v>9263</v>
      </c>
      <c r="U7794" t="s">
        <v>9282</v>
      </c>
      <c r="V7794" t="str" cm="1">
        <f t="array" ref="V7794">_xlfn.IFS(Hospital_Emergency_Room_Data[[#This Row],[Day]]&lt;=10,"Start(1-10)",Hospital_Emergency_Room_Data[[#This Row],[Day]]&lt;=20,"Middle(11-20)",Hospital_Emergency_Room_Data[[#This Row],[Day]]&gt;20,"End(21-30)")</f>
        <v>Start(1-10)</v>
      </c>
    </row>
    <row r="7795" spans="1:22">
      <c r="A7795">
        <v>454882937</v>
      </c>
      <c r="B7795" t="s">
        <v>7793</v>
      </c>
      <c r="C7795" s="1">
        <v>45443</v>
      </c>
      <c r="D7795" t="str">
        <f>TEXT(Hospital_Emergency_Room_Data[[#This Row],[Patient Admission Date]],"mmm")</f>
        <v>May</v>
      </c>
      <c r="E7795">
        <f>YEAR(Hospital_Emergency_Room_Data[[#This Row],[Patient Admission Date]])</f>
        <v>2024</v>
      </c>
      <c r="F7795" s="2">
        <v>0.93333333333333335</v>
      </c>
      <c r="G7795" s="8" t="str">
        <f>TEXT(Hospital_Emergency_Room_Data[[#This Row],[Patient Admission Date]],"dddd")</f>
        <v>Friday</v>
      </c>
      <c r="H7795" t="s">
        <v>9208</v>
      </c>
      <c r="I7795">
        <v>65</v>
      </c>
      <c r="J7795" s="5" t="s">
        <v>9217</v>
      </c>
      <c r="K7795" t="s">
        <v>18</v>
      </c>
      <c r="L7795" t="s">
        <v>16</v>
      </c>
      <c r="M7795" t="s">
        <v>9210</v>
      </c>
      <c r="N7795">
        <v>10</v>
      </c>
      <c r="O7795">
        <v>59</v>
      </c>
      <c r="P7795" t="s">
        <v>9225</v>
      </c>
      <c r="Q7795">
        <v>31</v>
      </c>
      <c r="R7795">
        <v>22</v>
      </c>
      <c r="S7795" t="s">
        <v>9256</v>
      </c>
      <c r="T7795" t="s">
        <v>9264</v>
      </c>
      <c r="U7795" t="s">
        <v>9283</v>
      </c>
      <c r="V7795" t="str" cm="1">
        <f t="array" ref="V7795">_xlfn.IFS(Hospital_Emergency_Room_Data[[#This Row],[Day]]&lt;=10,"Start(1-10)",Hospital_Emergency_Room_Data[[#This Row],[Day]]&lt;=20,"Middle(11-20)",Hospital_Emergency_Room_Data[[#This Row],[Day]]&gt;20,"End(21-30)")</f>
        <v>End(21-30)</v>
      </c>
    </row>
    <row r="7796" spans="1:22">
      <c r="A7796">
        <v>355782842</v>
      </c>
      <c r="B7796" t="s">
        <v>7794</v>
      </c>
      <c r="C7796" s="1">
        <v>45309</v>
      </c>
      <c r="D7796" t="str">
        <f>TEXT(Hospital_Emergency_Room_Data[[#This Row],[Patient Admission Date]],"mmm")</f>
        <v>Jan</v>
      </c>
      <c r="E7796">
        <f>YEAR(Hospital_Emergency_Room_Data[[#This Row],[Patient Admission Date]])</f>
        <v>2024</v>
      </c>
      <c r="F7796" s="2">
        <v>0.9194444444444444</v>
      </c>
      <c r="G7796" s="8" t="str">
        <f>TEXT(Hospital_Emergency_Room_Data[[#This Row],[Patient Admission Date]],"dddd")</f>
        <v>Thursday</v>
      </c>
      <c r="H7796" t="s">
        <v>9208</v>
      </c>
      <c r="I7796">
        <v>66</v>
      </c>
      <c r="J7796" s="5" t="s">
        <v>9217</v>
      </c>
      <c r="K7796" t="s">
        <v>18</v>
      </c>
      <c r="L7796" t="s">
        <v>16</v>
      </c>
      <c r="M7796" t="s">
        <v>9210</v>
      </c>
      <c r="N7796">
        <v>10</v>
      </c>
      <c r="O7796">
        <v>44</v>
      </c>
      <c r="P7796" t="s">
        <v>9225</v>
      </c>
      <c r="Q7796">
        <v>18</v>
      </c>
      <c r="R7796">
        <v>22</v>
      </c>
      <c r="S7796" t="s">
        <v>9256</v>
      </c>
      <c r="T7796" t="s">
        <v>9262</v>
      </c>
      <c r="U7796" t="s">
        <v>9300</v>
      </c>
      <c r="V7796" t="str" cm="1">
        <f t="array" ref="V7796">_xlfn.IFS(Hospital_Emergency_Room_Data[[#This Row],[Day]]&lt;=10,"Start(1-10)",Hospital_Emergency_Room_Data[[#This Row],[Day]]&lt;=20,"Middle(11-20)",Hospital_Emergency_Room_Data[[#This Row],[Day]]&gt;20,"End(21-30)")</f>
        <v>Middle(11-20)</v>
      </c>
    </row>
    <row r="7797" spans="1:22">
      <c r="A7797">
        <v>290177158</v>
      </c>
      <c r="B7797" t="s">
        <v>7795</v>
      </c>
      <c r="C7797" s="1">
        <v>45084</v>
      </c>
      <c r="D7797" t="str">
        <f>TEXT(Hospital_Emergency_Room_Data[[#This Row],[Patient Admission Date]],"mmm")</f>
        <v>Jun</v>
      </c>
      <c r="E7797">
        <f>YEAR(Hospital_Emergency_Room_Data[[#This Row],[Patient Admission Date]])</f>
        <v>2023</v>
      </c>
      <c r="F7797" s="2">
        <v>0.43958333333333333</v>
      </c>
      <c r="G7797" s="8" t="str">
        <f>TEXT(Hospital_Emergency_Room_Data[[#This Row],[Patient Admission Date]],"dddd")</f>
        <v>Wednesday</v>
      </c>
      <c r="H7797" t="s">
        <v>9208</v>
      </c>
      <c r="I7797">
        <v>30</v>
      </c>
      <c r="J7797" s="5" t="s">
        <v>9223</v>
      </c>
      <c r="K7797" t="s">
        <v>18</v>
      </c>
      <c r="L7797" t="s">
        <v>36</v>
      </c>
      <c r="M7797" t="s">
        <v>9210</v>
      </c>
      <c r="O7797">
        <v>49</v>
      </c>
      <c r="P7797" t="s">
        <v>9225</v>
      </c>
      <c r="Q7797">
        <v>7</v>
      </c>
      <c r="R7797">
        <v>10</v>
      </c>
      <c r="S7797" t="s">
        <v>9255</v>
      </c>
      <c r="T7797" t="s">
        <v>9263</v>
      </c>
      <c r="U7797" t="s">
        <v>9283</v>
      </c>
      <c r="V7797" t="str" cm="1">
        <f t="array" ref="V7797">_xlfn.IFS(Hospital_Emergency_Room_Data[[#This Row],[Day]]&lt;=10,"Start(1-10)",Hospital_Emergency_Room_Data[[#This Row],[Day]]&lt;=20,"Middle(11-20)",Hospital_Emergency_Room_Data[[#This Row],[Day]]&gt;20,"End(21-30)")</f>
        <v>Start(1-10)</v>
      </c>
    </row>
    <row r="7798" spans="1:22">
      <c r="A7798">
        <v>723859608</v>
      </c>
      <c r="B7798" t="s">
        <v>7796</v>
      </c>
      <c r="C7798" s="1">
        <v>45381</v>
      </c>
      <c r="D7798" t="str">
        <f>TEXT(Hospital_Emergency_Room_Data[[#This Row],[Patient Admission Date]],"mmm")</f>
        <v>Mar</v>
      </c>
      <c r="E7798">
        <f>YEAR(Hospital_Emergency_Room_Data[[#This Row],[Patient Admission Date]])</f>
        <v>2024</v>
      </c>
      <c r="F7798" s="2">
        <v>0.77083333333333337</v>
      </c>
      <c r="G7798" s="8" t="str">
        <f>TEXT(Hospital_Emergency_Room_Data[[#This Row],[Patient Admission Date]],"dddd")</f>
        <v>Saturday</v>
      </c>
      <c r="H7798" t="s">
        <v>9208</v>
      </c>
      <c r="I7798">
        <v>37</v>
      </c>
      <c r="J7798" s="5" t="s">
        <v>9223</v>
      </c>
      <c r="K7798" t="s">
        <v>18</v>
      </c>
      <c r="L7798" t="s">
        <v>36</v>
      </c>
      <c r="M7798" t="s">
        <v>9210</v>
      </c>
      <c r="O7798">
        <v>35</v>
      </c>
      <c r="P7798" t="s">
        <v>9225</v>
      </c>
      <c r="Q7798">
        <v>30</v>
      </c>
      <c r="R7798">
        <v>18</v>
      </c>
      <c r="S7798" t="s">
        <v>9256</v>
      </c>
      <c r="T7798" t="s">
        <v>9264</v>
      </c>
      <c r="U7798" t="s">
        <v>9300</v>
      </c>
      <c r="V7798" t="str" cm="1">
        <f t="array" ref="V7798">_xlfn.IFS(Hospital_Emergency_Room_Data[[#This Row],[Day]]&lt;=10,"Start(1-10)",Hospital_Emergency_Room_Data[[#This Row],[Day]]&lt;=20,"Middle(11-20)",Hospital_Emergency_Room_Data[[#This Row],[Day]]&gt;20,"End(21-30)")</f>
        <v>End(21-30)</v>
      </c>
    </row>
    <row r="7799" spans="1:22">
      <c r="A7799">
        <v>150107152</v>
      </c>
      <c r="B7799" t="s">
        <v>7797</v>
      </c>
      <c r="C7799" s="1">
        <v>45049</v>
      </c>
      <c r="D7799" t="str">
        <f>TEXT(Hospital_Emergency_Room_Data[[#This Row],[Patient Admission Date]],"mmm")</f>
        <v>May</v>
      </c>
      <c r="E7799">
        <f>YEAR(Hospital_Emergency_Room_Data[[#This Row],[Patient Admission Date]])</f>
        <v>2023</v>
      </c>
      <c r="F7799" s="2">
        <v>9.583333333333334E-2</v>
      </c>
      <c r="G7799" s="8" t="str">
        <f>TEXT(Hospital_Emergency_Room_Data[[#This Row],[Patient Admission Date]],"dddd")</f>
        <v>Wednesday</v>
      </c>
      <c r="H7799" t="s">
        <v>9208</v>
      </c>
      <c r="I7799">
        <v>17</v>
      </c>
      <c r="J7799" s="5" t="s">
        <v>9220</v>
      </c>
      <c r="K7799" t="s">
        <v>18</v>
      </c>
      <c r="L7799" t="s">
        <v>36</v>
      </c>
      <c r="M7799" t="s">
        <v>9210</v>
      </c>
      <c r="O7799">
        <v>46</v>
      </c>
      <c r="P7799" t="s">
        <v>9225</v>
      </c>
      <c r="Q7799">
        <v>3</v>
      </c>
      <c r="R7799">
        <v>2</v>
      </c>
      <c r="S7799" t="s">
        <v>9258</v>
      </c>
      <c r="T7799" t="s">
        <v>9263</v>
      </c>
      <c r="U7799" t="s">
        <v>9283</v>
      </c>
      <c r="V7799" t="str" cm="1">
        <f t="array" ref="V7799">_xlfn.IFS(Hospital_Emergency_Room_Data[[#This Row],[Day]]&lt;=10,"Start(1-10)",Hospital_Emergency_Room_Data[[#This Row],[Day]]&lt;=20,"Middle(11-20)",Hospital_Emergency_Room_Data[[#This Row],[Day]]&gt;20,"End(21-30)")</f>
        <v>Start(1-10)</v>
      </c>
    </row>
    <row r="7800" spans="1:22">
      <c r="A7800">
        <v>344990228</v>
      </c>
      <c r="B7800" t="s">
        <v>7798</v>
      </c>
      <c r="C7800" s="1">
        <v>45028</v>
      </c>
      <c r="D7800" t="str">
        <f>TEXT(Hospital_Emergency_Room_Data[[#This Row],[Patient Admission Date]],"mmm")</f>
        <v>Apr</v>
      </c>
      <c r="E7800">
        <f>YEAR(Hospital_Emergency_Room_Data[[#This Row],[Patient Admission Date]])</f>
        <v>2023</v>
      </c>
      <c r="F7800" s="2">
        <v>3.6111111111111108E-2</v>
      </c>
      <c r="G7800" s="8" t="str">
        <f>TEXT(Hospital_Emergency_Room_Data[[#This Row],[Patient Admission Date]],"dddd")</f>
        <v>Wednesday</v>
      </c>
      <c r="H7800" t="s">
        <v>9208</v>
      </c>
      <c r="I7800">
        <v>17</v>
      </c>
      <c r="J7800" s="5" t="s">
        <v>9220</v>
      </c>
      <c r="K7800" t="s">
        <v>18</v>
      </c>
      <c r="L7800" t="s">
        <v>36</v>
      </c>
      <c r="M7800" t="s">
        <v>9210</v>
      </c>
      <c r="O7800">
        <v>44</v>
      </c>
      <c r="P7800" t="s">
        <v>9225</v>
      </c>
      <c r="Q7800">
        <v>12</v>
      </c>
      <c r="R7800">
        <v>0</v>
      </c>
      <c r="S7800" t="s">
        <v>9258</v>
      </c>
      <c r="T7800" t="s">
        <v>9265</v>
      </c>
      <c r="U7800" t="s">
        <v>9300</v>
      </c>
      <c r="V7800" t="str" cm="1">
        <f t="array" ref="V7800">_xlfn.IFS(Hospital_Emergency_Room_Data[[#This Row],[Day]]&lt;=10,"Start(1-10)",Hospital_Emergency_Room_Data[[#This Row],[Day]]&lt;=20,"Middle(11-20)",Hospital_Emergency_Room_Data[[#This Row],[Day]]&gt;20,"End(21-30)")</f>
        <v>Middle(11-20)</v>
      </c>
    </row>
    <row r="7801" spans="1:22">
      <c r="A7801">
        <v>489407800</v>
      </c>
      <c r="B7801" t="s">
        <v>7799</v>
      </c>
      <c r="C7801" s="1">
        <v>45287</v>
      </c>
      <c r="D7801" t="str">
        <f>TEXT(Hospital_Emergency_Room_Data[[#This Row],[Patient Admission Date]],"mmm")</f>
        <v>Dec</v>
      </c>
      <c r="E7801">
        <f>YEAR(Hospital_Emergency_Room_Data[[#This Row],[Patient Admission Date]])</f>
        <v>2023</v>
      </c>
      <c r="F7801" s="2">
        <v>0.53263888888888888</v>
      </c>
      <c r="G7801" s="8" t="str">
        <f>TEXT(Hospital_Emergency_Room_Data[[#This Row],[Patient Admission Date]],"dddd")</f>
        <v>Wednesday</v>
      </c>
      <c r="H7801" t="s">
        <v>9208</v>
      </c>
      <c r="I7801">
        <v>34</v>
      </c>
      <c r="J7801" s="5" t="s">
        <v>9223</v>
      </c>
      <c r="K7801" t="s">
        <v>18</v>
      </c>
      <c r="L7801" t="s">
        <v>140</v>
      </c>
      <c r="M7801" t="s">
        <v>9210</v>
      </c>
      <c r="O7801">
        <v>34</v>
      </c>
      <c r="P7801" t="s">
        <v>9225</v>
      </c>
      <c r="Q7801">
        <v>27</v>
      </c>
      <c r="R7801">
        <v>12</v>
      </c>
      <c r="S7801" t="s">
        <v>9257</v>
      </c>
      <c r="T7801" t="s">
        <v>9264</v>
      </c>
      <c r="U7801" t="s">
        <v>9300</v>
      </c>
      <c r="V7801" t="str" cm="1">
        <f t="array" ref="V7801">_xlfn.IFS(Hospital_Emergency_Room_Data[[#This Row],[Day]]&lt;=10,"Start(1-10)",Hospital_Emergency_Room_Data[[#This Row],[Day]]&lt;=20,"Middle(11-20)",Hospital_Emergency_Room_Data[[#This Row],[Day]]&gt;20,"End(21-30)")</f>
        <v>End(21-30)</v>
      </c>
    </row>
    <row r="7802" spans="1:22">
      <c r="A7802">
        <v>262592169</v>
      </c>
      <c r="B7802" t="s">
        <v>7800</v>
      </c>
      <c r="C7802" s="1">
        <v>45190</v>
      </c>
      <c r="D7802" t="str">
        <f>TEXT(Hospital_Emergency_Room_Data[[#This Row],[Patient Admission Date]],"mmm")</f>
        <v>Sep</v>
      </c>
      <c r="E7802">
        <f>YEAR(Hospital_Emergency_Room_Data[[#This Row],[Patient Admission Date]])</f>
        <v>2023</v>
      </c>
      <c r="F7802" s="2">
        <v>0.18055555555555555</v>
      </c>
      <c r="G7802" s="8" t="str">
        <f>TEXT(Hospital_Emergency_Room_Data[[#This Row],[Patient Admission Date]],"dddd")</f>
        <v>Thursday</v>
      </c>
      <c r="H7802" t="s">
        <v>9208</v>
      </c>
      <c r="I7802">
        <v>72</v>
      </c>
      <c r="J7802" s="5" t="s">
        <v>9222</v>
      </c>
      <c r="K7802" t="s">
        <v>18</v>
      </c>
      <c r="L7802" t="s">
        <v>140</v>
      </c>
      <c r="M7802" t="s">
        <v>9210</v>
      </c>
      <c r="O7802">
        <v>30</v>
      </c>
      <c r="P7802" t="s">
        <v>9225</v>
      </c>
      <c r="Q7802">
        <v>21</v>
      </c>
      <c r="R7802">
        <v>4</v>
      </c>
      <c r="S7802" t="s">
        <v>9258</v>
      </c>
      <c r="T7802" t="s">
        <v>9262</v>
      </c>
      <c r="U7802" t="s">
        <v>9282</v>
      </c>
      <c r="V7802" t="str" cm="1">
        <f t="array" ref="V7802">_xlfn.IFS(Hospital_Emergency_Room_Data[[#This Row],[Day]]&lt;=10,"Start(1-10)",Hospital_Emergency_Room_Data[[#This Row],[Day]]&lt;=20,"Middle(11-20)",Hospital_Emergency_Room_Data[[#This Row],[Day]]&gt;20,"End(21-30)")</f>
        <v>End(21-30)</v>
      </c>
    </row>
    <row r="7803" spans="1:22">
      <c r="A7803">
        <v>408833720</v>
      </c>
      <c r="B7803" t="s">
        <v>7801</v>
      </c>
      <c r="C7803" s="1">
        <v>45381</v>
      </c>
      <c r="D7803" t="str">
        <f>TEXT(Hospital_Emergency_Room_Data[[#This Row],[Patient Admission Date]],"mmm")</f>
        <v>Mar</v>
      </c>
      <c r="E7803">
        <f>YEAR(Hospital_Emergency_Room_Data[[#This Row],[Patient Admission Date]])</f>
        <v>2024</v>
      </c>
      <c r="F7803" s="2">
        <v>0.89513888888888893</v>
      </c>
      <c r="G7803" s="8" t="str">
        <f>TEXT(Hospital_Emergency_Room_Data[[#This Row],[Patient Admission Date]],"dddd")</f>
        <v>Saturday</v>
      </c>
      <c r="H7803" t="s">
        <v>9208</v>
      </c>
      <c r="I7803">
        <v>38</v>
      </c>
      <c r="J7803" s="5" t="s">
        <v>9223</v>
      </c>
      <c r="K7803" t="s">
        <v>18</v>
      </c>
      <c r="L7803" t="s">
        <v>140</v>
      </c>
      <c r="M7803" t="s">
        <v>9210</v>
      </c>
      <c r="N7803">
        <v>0</v>
      </c>
      <c r="O7803">
        <v>40</v>
      </c>
      <c r="P7803" t="s">
        <v>9225</v>
      </c>
      <c r="Q7803">
        <v>30</v>
      </c>
      <c r="R7803">
        <v>21</v>
      </c>
      <c r="S7803" t="s">
        <v>9256</v>
      </c>
      <c r="T7803" t="s">
        <v>9264</v>
      </c>
      <c r="U7803" t="s">
        <v>9300</v>
      </c>
      <c r="V7803" t="str" cm="1">
        <f t="array" ref="V7803">_xlfn.IFS(Hospital_Emergency_Room_Data[[#This Row],[Day]]&lt;=10,"Start(1-10)",Hospital_Emergency_Room_Data[[#This Row],[Day]]&lt;=20,"Middle(11-20)",Hospital_Emergency_Room_Data[[#This Row],[Day]]&gt;20,"End(21-30)")</f>
        <v>End(21-30)</v>
      </c>
    </row>
    <row r="7804" spans="1:22">
      <c r="A7804">
        <v>154735990</v>
      </c>
      <c r="B7804" t="s">
        <v>7802</v>
      </c>
      <c r="C7804" s="1">
        <v>45081</v>
      </c>
      <c r="D7804" t="str">
        <f>TEXT(Hospital_Emergency_Room_Data[[#This Row],[Patient Admission Date]],"mmm")</f>
        <v>Jun</v>
      </c>
      <c r="E7804">
        <f>YEAR(Hospital_Emergency_Room_Data[[#This Row],[Patient Admission Date]])</f>
        <v>2023</v>
      </c>
      <c r="F7804" s="2">
        <v>0.96319444444444446</v>
      </c>
      <c r="G7804" s="8" t="str">
        <f>TEXT(Hospital_Emergency_Room_Data[[#This Row],[Patient Admission Date]],"dddd")</f>
        <v>Sunday</v>
      </c>
      <c r="H7804" t="s">
        <v>9208</v>
      </c>
      <c r="I7804">
        <v>20</v>
      </c>
      <c r="J7804" s="5" t="s">
        <v>9220</v>
      </c>
      <c r="K7804" t="s">
        <v>18</v>
      </c>
      <c r="L7804" t="s">
        <v>140</v>
      </c>
      <c r="M7804" t="s">
        <v>9210</v>
      </c>
      <c r="N7804">
        <v>2</v>
      </c>
      <c r="O7804">
        <v>43</v>
      </c>
      <c r="P7804" t="s">
        <v>9225</v>
      </c>
      <c r="Q7804">
        <v>4</v>
      </c>
      <c r="R7804">
        <v>23</v>
      </c>
      <c r="S7804" t="s">
        <v>9256</v>
      </c>
      <c r="T7804" t="s">
        <v>9263</v>
      </c>
      <c r="U7804" t="s">
        <v>9300</v>
      </c>
      <c r="V7804" t="str" cm="1">
        <f t="array" ref="V7804">_xlfn.IFS(Hospital_Emergency_Room_Data[[#This Row],[Day]]&lt;=10,"Start(1-10)",Hospital_Emergency_Room_Data[[#This Row],[Day]]&lt;=20,"Middle(11-20)",Hospital_Emergency_Room_Data[[#This Row],[Day]]&gt;20,"End(21-30)")</f>
        <v>Start(1-10)</v>
      </c>
    </row>
    <row r="7805" spans="1:22">
      <c r="A7805">
        <v>873099857</v>
      </c>
      <c r="B7805" t="s">
        <v>7803</v>
      </c>
      <c r="C7805" s="1">
        <v>45199</v>
      </c>
      <c r="D7805" t="str">
        <f>TEXT(Hospital_Emergency_Room_Data[[#This Row],[Patient Admission Date]],"mmm")</f>
        <v>Sep</v>
      </c>
      <c r="E7805">
        <f>YEAR(Hospital_Emergency_Room_Data[[#This Row],[Patient Admission Date]])</f>
        <v>2023</v>
      </c>
      <c r="F7805" s="2">
        <v>0.39861111111111114</v>
      </c>
      <c r="G7805" s="8" t="str">
        <f>TEXT(Hospital_Emergency_Room_Data[[#This Row],[Patient Admission Date]],"dddd")</f>
        <v>Saturday</v>
      </c>
      <c r="H7805" t="s">
        <v>9208</v>
      </c>
      <c r="I7805">
        <v>56</v>
      </c>
      <c r="J7805" s="5" t="s">
        <v>9219</v>
      </c>
      <c r="K7805" t="s">
        <v>32</v>
      </c>
      <c r="L7805" t="s">
        <v>96</v>
      </c>
      <c r="M7805" t="s">
        <v>9210</v>
      </c>
      <c r="O7805">
        <v>26</v>
      </c>
      <c r="P7805" t="s">
        <v>9226</v>
      </c>
      <c r="Q7805">
        <v>30</v>
      </c>
      <c r="R7805">
        <v>9</v>
      </c>
      <c r="S7805" t="s">
        <v>9255</v>
      </c>
      <c r="T7805" t="s">
        <v>9264</v>
      </c>
      <c r="U7805" t="s">
        <v>9282</v>
      </c>
      <c r="V7805" t="str" cm="1">
        <f t="array" ref="V7805">_xlfn.IFS(Hospital_Emergency_Room_Data[[#This Row],[Day]]&lt;=10,"Start(1-10)",Hospital_Emergency_Room_Data[[#This Row],[Day]]&lt;=20,"Middle(11-20)",Hospital_Emergency_Room_Data[[#This Row],[Day]]&gt;20,"End(21-30)")</f>
        <v>End(21-30)</v>
      </c>
    </row>
    <row r="7806" spans="1:22">
      <c r="A7806">
        <v>656897392</v>
      </c>
      <c r="B7806" t="s">
        <v>7804</v>
      </c>
      <c r="C7806" s="1">
        <v>45191</v>
      </c>
      <c r="D7806" t="str">
        <f>TEXT(Hospital_Emergency_Room_Data[[#This Row],[Patient Admission Date]],"mmm")</f>
        <v>Sep</v>
      </c>
      <c r="E7806">
        <f>YEAR(Hospital_Emergency_Room_Data[[#This Row],[Patient Admission Date]])</f>
        <v>2023</v>
      </c>
      <c r="F7806" s="2">
        <v>0.48333333333333334</v>
      </c>
      <c r="G7806" s="8" t="str">
        <f>TEXT(Hospital_Emergency_Room_Data[[#This Row],[Patient Admission Date]],"dddd")</f>
        <v>Friday</v>
      </c>
      <c r="H7806" t="s">
        <v>9208</v>
      </c>
      <c r="I7806">
        <v>31</v>
      </c>
      <c r="J7806" s="5" t="s">
        <v>9223</v>
      </c>
      <c r="K7806" t="s">
        <v>32</v>
      </c>
      <c r="L7806" t="s">
        <v>96</v>
      </c>
      <c r="M7806" t="s">
        <v>9210</v>
      </c>
      <c r="O7806">
        <v>35</v>
      </c>
      <c r="P7806" t="s">
        <v>9225</v>
      </c>
      <c r="Q7806">
        <v>22</v>
      </c>
      <c r="R7806">
        <v>11</v>
      </c>
      <c r="S7806" t="s">
        <v>9255</v>
      </c>
      <c r="T7806" t="s">
        <v>9264</v>
      </c>
      <c r="U7806" t="s">
        <v>9300</v>
      </c>
      <c r="V7806" t="str" cm="1">
        <f t="array" ref="V7806">_xlfn.IFS(Hospital_Emergency_Room_Data[[#This Row],[Day]]&lt;=10,"Start(1-10)",Hospital_Emergency_Room_Data[[#This Row],[Day]]&lt;=20,"Middle(11-20)",Hospital_Emergency_Room_Data[[#This Row],[Day]]&gt;20,"End(21-30)")</f>
        <v>End(21-30)</v>
      </c>
    </row>
    <row r="7807" spans="1:22">
      <c r="A7807">
        <v>366345964</v>
      </c>
      <c r="B7807" t="s">
        <v>7805</v>
      </c>
      <c r="C7807" s="1">
        <v>45316</v>
      </c>
      <c r="D7807" t="str">
        <f>TEXT(Hospital_Emergency_Room_Data[[#This Row],[Patient Admission Date]],"mmm")</f>
        <v>Jan</v>
      </c>
      <c r="E7807">
        <f>YEAR(Hospital_Emergency_Room_Data[[#This Row],[Patient Admission Date]])</f>
        <v>2024</v>
      </c>
      <c r="F7807" s="2">
        <v>8.7499999999999994E-2</v>
      </c>
      <c r="G7807" s="8" t="str">
        <f>TEXT(Hospital_Emergency_Room_Data[[#This Row],[Patient Admission Date]],"dddd")</f>
        <v>Thursday</v>
      </c>
      <c r="H7807" t="s">
        <v>9208</v>
      </c>
      <c r="I7807">
        <v>40</v>
      </c>
      <c r="J7807" s="5" t="s">
        <v>9223</v>
      </c>
      <c r="K7807" t="s">
        <v>32</v>
      </c>
      <c r="L7807" t="s">
        <v>96</v>
      </c>
      <c r="M7807" t="s">
        <v>9210</v>
      </c>
      <c r="O7807">
        <v>10</v>
      </c>
      <c r="P7807" t="s">
        <v>9226</v>
      </c>
      <c r="Q7807">
        <v>25</v>
      </c>
      <c r="R7807">
        <v>2</v>
      </c>
      <c r="S7807" t="s">
        <v>9258</v>
      </c>
      <c r="T7807" t="s">
        <v>9264</v>
      </c>
      <c r="U7807" t="s">
        <v>9282</v>
      </c>
      <c r="V7807" t="str" cm="1">
        <f t="array" ref="V7807">_xlfn.IFS(Hospital_Emergency_Room_Data[[#This Row],[Day]]&lt;=10,"Start(1-10)",Hospital_Emergency_Room_Data[[#This Row],[Day]]&lt;=20,"Middle(11-20)",Hospital_Emergency_Room_Data[[#This Row],[Day]]&gt;20,"End(21-30)")</f>
        <v>End(21-30)</v>
      </c>
    </row>
    <row r="7808" spans="1:22">
      <c r="A7808">
        <v>124086381</v>
      </c>
      <c r="B7808" t="s">
        <v>6617</v>
      </c>
      <c r="C7808" s="1">
        <v>45458</v>
      </c>
      <c r="D7808" t="str">
        <f>TEXT(Hospital_Emergency_Room_Data[[#This Row],[Patient Admission Date]],"mmm")</f>
        <v>Jun</v>
      </c>
      <c r="E7808">
        <f>YEAR(Hospital_Emergency_Room_Data[[#This Row],[Patient Admission Date]])</f>
        <v>2024</v>
      </c>
      <c r="F7808" s="2">
        <v>5.6250000000000001E-2</v>
      </c>
      <c r="G7808" s="8" t="str">
        <f>TEXT(Hospital_Emergency_Room_Data[[#This Row],[Patient Admission Date]],"dddd")</f>
        <v>Saturday</v>
      </c>
      <c r="H7808" t="s">
        <v>9208</v>
      </c>
      <c r="I7808">
        <v>67</v>
      </c>
      <c r="J7808" s="5" t="s">
        <v>9217</v>
      </c>
      <c r="K7808" t="s">
        <v>32</v>
      </c>
      <c r="L7808" t="s">
        <v>96</v>
      </c>
      <c r="M7808" t="s">
        <v>9210</v>
      </c>
      <c r="N7808">
        <v>7</v>
      </c>
      <c r="O7808">
        <v>29</v>
      </c>
      <c r="P7808" t="s">
        <v>9226</v>
      </c>
      <c r="Q7808">
        <v>15</v>
      </c>
      <c r="R7808">
        <v>1</v>
      </c>
      <c r="S7808" t="s">
        <v>9258</v>
      </c>
      <c r="T7808" t="s">
        <v>9262</v>
      </c>
      <c r="U7808" t="s">
        <v>9282</v>
      </c>
      <c r="V7808" t="str" cm="1">
        <f t="array" ref="V7808">_xlfn.IFS(Hospital_Emergency_Room_Data[[#This Row],[Day]]&lt;=10,"Start(1-10)",Hospital_Emergency_Room_Data[[#This Row],[Day]]&lt;=20,"Middle(11-20)",Hospital_Emergency_Room_Data[[#This Row],[Day]]&gt;20,"End(21-30)")</f>
        <v>Middle(11-20)</v>
      </c>
    </row>
    <row r="7809" spans="1:22">
      <c r="A7809">
        <v>543616058</v>
      </c>
      <c r="B7809" t="s">
        <v>7806</v>
      </c>
      <c r="C7809" s="1">
        <v>45099</v>
      </c>
      <c r="D7809" t="str">
        <f>TEXT(Hospital_Emergency_Room_Data[[#This Row],[Patient Admission Date]],"mmm")</f>
        <v>Jun</v>
      </c>
      <c r="E7809">
        <f>YEAR(Hospital_Emergency_Room_Data[[#This Row],[Patient Admission Date]])</f>
        <v>2023</v>
      </c>
      <c r="F7809" s="2">
        <v>0.25486111111111109</v>
      </c>
      <c r="G7809" s="8" t="str">
        <f>TEXT(Hospital_Emergency_Room_Data[[#This Row],[Patient Admission Date]],"dddd")</f>
        <v>Thursday</v>
      </c>
      <c r="H7809" t="s">
        <v>9208</v>
      </c>
      <c r="I7809">
        <v>73</v>
      </c>
      <c r="J7809" s="5" t="s">
        <v>9222</v>
      </c>
      <c r="K7809" t="s">
        <v>32</v>
      </c>
      <c r="L7809" t="s">
        <v>25</v>
      </c>
      <c r="M7809" t="s">
        <v>9210</v>
      </c>
      <c r="O7809">
        <v>52</v>
      </c>
      <c r="P7809" t="s">
        <v>9225</v>
      </c>
      <c r="Q7809">
        <v>22</v>
      </c>
      <c r="R7809">
        <v>6</v>
      </c>
      <c r="S7809" t="s">
        <v>9255</v>
      </c>
      <c r="T7809" t="s">
        <v>9264</v>
      </c>
      <c r="U7809" t="s">
        <v>9283</v>
      </c>
      <c r="V7809" t="str" cm="1">
        <f t="array" ref="V7809">_xlfn.IFS(Hospital_Emergency_Room_Data[[#This Row],[Day]]&lt;=10,"Start(1-10)",Hospital_Emergency_Room_Data[[#This Row],[Day]]&lt;=20,"Middle(11-20)",Hospital_Emergency_Room_Data[[#This Row],[Day]]&gt;20,"End(21-30)")</f>
        <v>End(21-30)</v>
      </c>
    </row>
    <row r="7810" spans="1:22">
      <c r="A7810">
        <v>421540505</v>
      </c>
      <c r="B7810" t="s">
        <v>7807</v>
      </c>
      <c r="C7810" s="1">
        <v>45191</v>
      </c>
      <c r="D7810" t="str">
        <f>TEXT(Hospital_Emergency_Room_Data[[#This Row],[Patient Admission Date]],"mmm")</f>
        <v>Sep</v>
      </c>
      <c r="E7810">
        <f>YEAR(Hospital_Emergency_Room_Data[[#This Row],[Patient Admission Date]])</f>
        <v>2023</v>
      </c>
      <c r="F7810" s="2">
        <v>0.53125</v>
      </c>
      <c r="G7810" s="8" t="str">
        <f>TEXT(Hospital_Emergency_Room_Data[[#This Row],[Patient Admission Date]],"dddd")</f>
        <v>Friday</v>
      </c>
      <c r="H7810" t="s">
        <v>9208</v>
      </c>
      <c r="I7810">
        <v>4</v>
      </c>
      <c r="J7810" s="5" t="s">
        <v>9218</v>
      </c>
      <c r="K7810" t="s">
        <v>32</v>
      </c>
      <c r="L7810" t="s">
        <v>25</v>
      </c>
      <c r="M7810" t="s">
        <v>9210</v>
      </c>
      <c r="O7810">
        <v>29</v>
      </c>
      <c r="P7810" t="s">
        <v>9226</v>
      </c>
      <c r="Q7810">
        <v>22</v>
      </c>
      <c r="R7810">
        <v>12</v>
      </c>
      <c r="S7810" t="s">
        <v>9257</v>
      </c>
      <c r="T7810" t="s">
        <v>9264</v>
      </c>
      <c r="U7810" t="s">
        <v>9282</v>
      </c>
      <c r="V7810" t="str" cm="1">
        <f t="array" ref="V7810">_xlfn.IFS(Hospital_Emergency_Room_Data[[#This Row],[Day]]&lt;=10,"Start(1-10)",Hospital_Emergency_Room_Data[[#This Row],[Day]]&lt;=20,"Middle(11-20)",Hospital_Emergency_Room_Data[[#This Row],[Day]]&gt;20,"End(21-30)")</f>
        <v>End(21-30)</v>
      </c>
    </row>
    <row r="7811" spans="1:22">
      <c r="A7811">
        <v>668958665</v>
      </c>
      <c r="B7811" t="s">
        <v>7808</v>
      </c>
      <c r="C7811" s="1">
        <v>45569</v>
      </c>
      <c r="D7811" t="str">
        <f>TEXT(Hospital_Emergency_Room_Data[[#This Row],[Patient Admission Date]],"mmm")</f>
        <v>Oct</v>
      </c>
      <c r="E7811">
        <f>YEAR(Hospital_Emergency_Room_Data[[#This Row],[Patient Admission Date]])</f>
        <v>2024</v>
      </c>
      <c r="F7811" s="2">
        <v>0.60138888888888886</v>
      </c>
      <c r="G7811" s="8" t="str">
        <f>TEXT(Hospital_Emergency_Room_Data[[#This Row],[Patient Admission Date]],"dddd")</f>
        <v>Friday</v>
      </c>
      <c r="H7811" t="s">
        <v>9208</v>
      </c>
      <c r="I7811">
        <v>78</v>
      </c>
      <c r="J7811" s="5" t="s">
        <v>9222</v>
      </c>
      <c r="K7811" t="s">
        <v>32</v>
      </c>
      <c r="L7811" t="s">
        <v>25</v>
      </c>
      <c r="M7811" t="s">
        <v>9210</v>
      </c>
      <c r="O7811">
        <v>29</v>
      </c>
      <c r="P7811" t="s">
        <v>9226</v>
      </c>
      <c r="Q7811">
        <v>4</v>
      </c>
      <c r="R7811">
        <v>14</v>
      </c>
      <c r="S7811" t="s">
        <v>9257</v>
      </c>
      <c r="T7811" t="s">
        <v>9263</v>
      </c>
      <c r="U7811" t="s">
        <v>9282</v>
      </c>
      <c r="V7811" t="str" cm="1">
        <f t="array" ref="V7811">_xlfn.IFS(Hospital_Emergency_Room_Data[[#This Row],[Day]]&lt;=10,"Start(1-10)",Hospital_Emergency_Room_Data[[#This Row],[Day]]&lt;=20,"Middle(11-20)",Hospital_Emergency_Room_Data[[#This Row],[Day]]&gt;20,"End(21-30)")</f>
        <v>Start(1-10)</v>
      </c>
    </row>
    <row r="7812" spans="1:22">
      <c r="A7812">
        <v>362556622</v>
      </c>
      <c r="B7812" t="s">
        <v>7809</v>
      </c>
      <c r="C7812" s="1">
        <v>45231</v>
      </c>
      <c r="D7812" t="str">
        <f>TEXT(Hospital_Emergency_Room_Data[[#This Row],[Patient Admission Date]],"mmm")</f>
        <v>Nov</v>
      </c>
      <c r="E7812">
        <f>YEAR(Hospital_Emergency_Room_Data[[#This Row],[Patient Admission Date]])</f>
        <v>2023</v>
      </c>
      <c r="F7812" s="2">
        <v>0.67083333333333328</v>
      </c>
      <c r="G7812" s="8" t="str">
        <f>TEXT(Hospital_Emergency_Room_Data[[#This Row],[Patient Admission Date]],"dddd")</f>
        <v>Wednesday</v>
      </c>
      <c r="H7812" t="s">
        <v>9208</v>
      </c>
      <c r="I7812">
        <v>55</v>
      </c>
      <c r="J7812" s="5" t="s">
        <v>9219</v>
      </c>
      <c r="K7812" t="s">
        <v>32</v>
      </c>
      <c r="L7812" t="s">
        <v>25</v>
      </c>
      <c r="M7812" t="s">
        <v>9210</v>
      </c>
      <c r="O7812">
        <v>26</v>
      </c>
      <c r="P7812" t="s">
        <v>9226</v>
      </c>
      <c r="Q7812">
        <v>1</v>
      </c>
      <c r="R7812">
        <v>16</v>
      </c>
      <c r="S7812" t="s">
        <v>9257</v>
      </c>
      <c r="T7812" t="s">
        <v>9263</v>
      </c>
      <c r="U7812" t="s">
        <v>9282</v>
      </c>
      <c r="V7812" t="str" cm="1">
        <f t="array" ref="V7812">_xlfn.IFS(Hospital_Emergency_Room_Data[[#This Row],[Day]]&lt;=10,"Start(1-10)",Hospital_Emergency_Room_Data[[#This Row],[Day]]&lt;=20,"Middle(11-20)",Hospital_Emergency_Room_Data[[#This Row],[Day]]&gt;20,"End(21-30)")</f>
        <v>Start(1-10)</v>
      </c>
    </row>
    <row r="7813" spans="1:22">
      <c r="A7813">
        <v>235566033</v>
      </c>
      <c r="B7813" t="s">
        <v>7810</v>
      </c>
      <c r="C7813" s="1">
        <v>45565</v>
      </c>
      <c r="D7813" t="str">
        <f>TEXT(Hospital_Emergency_Room_Data[[#This Row],[Patient Admission Date]],"mmm")</f>
        <v>Sep</v>
      </c>
      <c r="E7813">
        <f>YEAR(Hospital_Emergency_Room_Data[[#This Row],[Patient Admission Date]])</f>
        <v>2024</v>
      </c>
      <c r="F7813" s="2">
        <v>0.95972222222222225</v>
      </c>
      <c r="G7813" s="8" t="str">
        <f>TEXT(Hospital_Emergency_Room_Data[[#This Row],[Patient Admission Date]],"dddd")</f>
        <v>Monday</v>
      </c>
      <c r="H7813" t="s">
        <v>9208</v>
      </c>
      <c r="I7813">
        <v>25</v>
      </c>
      <c r="J7813" s="5" t="s">
        <v>9220</v>
      </c>
      <c r="K7813" t="s">
        <v>32</v>
      </c>
      <c r="L7813" t="s">
        <v>25</v>
      </c>
      <c r="M7813" t="s">
        <v>9210</v>
      </c>
      <c r="O7813">
        <v>50</v>
      </c>
      <c r="P7813" t="s">
        <v>9225</v>
      </c>
      <c r="Q7813">
        <v>30</v>
      </c>
      <c r="R7813">
        <v>23</v>
      </c>
      <c r="S7813" t="s">
        <v>9256</v>
      </c>
      <c r="T7813" t="s">
        <v>9264</v>
      </c>
      <c r="U7813" t="s">
        <v>9283</v>
      </c>
      <c r="V7813" t="str" cm="1">
        <f t="array" ref="V7813">_xlfn.IFS(Hospital_Emergency_Room_Data[[#This Row],[Day]]&lt;=10,"Start(1-10)",Hospital_Emergency_Room_Data[[#This Row],[Day]]&lt;=20,"Middle(11-20)",Hospital_Emergency_Room_Data[[#This Row],[Day]]&gt;20,"End(21-30)")</f>
        <v>End(21-30)</v>
      </c>
    </row>
    <row r="7814" spans="1:22">
      <c r="A7814">
        <v>696587818</v>
      </c>
      <c r="B7814" t="s">
        <v>7811</v>
      </c>
      <c r="C7814" s="1">
        <v>45452</v>
      </c>
      <c r="D7814" t="str">
        <f>TEXT(Hospital_Emergency_Room_Data[[#This Row],[Patient Admission Date]],"mmm")</f>
        <v>Jun</v>
      </c>
      <c r="E7814">
        <f>YEAR(Hospital_Emergency_Room_Data[[#This Row],[Patient Admission Date]])</f>
        <v>2024</v>
      </c>
      <c r="F7814" s="2">
        <v>0.50555555555555554</v>
      </c>
      <c r="G7814" s="8" t="str">
        <f>TEXT(Hospital_Emergency_Room_Data[[#This Row],[Patient Admission Date]],"dddd")</f>
        <v>Sunday</v>
      </c>
      <c r="H7814" t="s">
        <v>9208</v>
      </c>
      <c r="I7814">
        <v>73</v>
      </c>
      <c r="J7814" s="5" t="s">
        <v>9222</v>
      </c>
      <c r="K7814" t="s">
        <v>32</v>
      </c>
      <c r="L7814" t="s">
        <v>25</v>
      </c>
      <c r="M7814" t="s">
        <v>9210</v>
      </c>
      <c r="O7814">
        <v>22</v>
      </c>
      <c r="P7814" t="s">
        <v>9226</v>
      </c>
      <c r="Q7814">
        <v>9</v>
      </c>
      <c r="R7814">
        <v>12</v>
      </c>
      <c r="S7814" t="s">
        <v>9257</v>
      </c>
      <c r="T7814" t="s">
        <v>9265</v>
      </c>
      <c r="U7814" t="s">
        <v>9282</v>
      </c>
      <c r="V7814" t="str" cm="1">
        <f t="array" ref="V7814">_xlfn.IFS(Hospital_Emergency_Room_Data[[#This Row],[Day]]&lt;=10,"Start(1-10)",Hospital_Emergency_Room_Data[[#This Row],[Day]]&lt;=20,"Middle(11-20)",Hospital_Emergency_Room_Data[[#This Row],[Day]]&gt;20,"End(21-30)")</f>
        <v>Start(1-10)</v>
      </c>
    </row>
    <row r="7815" spans="1:22">
      <c r="A7815">
        <v>647713507</v>
      </c>
      <c r="B7815" t="s">
        <v>7812</v>
      </c>
      <c r="C7815" s="1">
        <v>45342</v>
      </c>
      <c r="D7815" t="str">
        <f>TEXT(Hospital_Emergency_Room_Data[[#This Row],[Patient Admission Date]],"mmm")</f>
        <v>Feb</v>
      </c>
      <c r="E7815">
        <f>YEAR(Hospital_Emergency_Room_Data[[#This Row],[Patient Admission Date]])</f>
        <v>2024</v>
      </c>
      <c r="F7815" s="2">
        <v>2.9861111111111113E-2</v>
      </c>
      <c r="G7815" s="8" t="str">
        <f>TEXT(Hospital_Emergency_Room_Data[[#This Row],[Patient Admission Date]],"dddd")</f>
        <v>Tuesday</v>
      </c>
      <c r="H7815" t="s">
        <v>9208</v>
      </c>
      <c r="I7815">
        <v>68</v>
      </c>
      <c r="J7815" s="5" t="s">
        <v>9217</v>
      </c>
      <c r="K7815" t="s">
        <v>32</v>
      </c>
      <c r="L7815" t="s">
        <v>25</v>
      </c>
      <c r="M7815" t="s">
        <v>9210</v>
      </c>
      <c r="O7815">
        <v>60</v>
      </c>
      <c r="P7815" t="s">
        <v>9225</v>
      </c>
      <c r="Q7815">
        <v>20</v>
      </c>
      <c r="R7815">
        <v>0</v>
      </c>
      <c r="S7815" t="s">
        <v>9258</v>
      </c>
      <c r="T7815" t="s">
        <v>9262</v>
      </c>
      <c r="U7815" t="s">
        <v>9283</v>
      </c>
      <c r="V7815" t="str" cm="1">
        <f t="array" ref="V7815">_xlfn.IFS(Hospital_Emergency_Room_Data[[#This Row],[Day]]&lt;=10,"Start(1-10)",Hospital_Emergency_Room_Data[[#This Row],[Day]]&lt;=20,"Middle(11-20)",Hospital_Emergency_Room_Data[[#This Row],[Day]]&gt;20,"End(21-30)")</f>
        <v>Middle(11-20)</v>
      </c>
    </row>
    <row r="7816" spans="1:22">
      <c r="A7816">
        <v>874457716</v>
      </c>
      <c r="B7816" t="s">
        <v>7813</v>
      </c>
      <c r="C7816" s="1">
        <v>45361</v>
      </c>
      <c r="D7816" t="str">
        <f>TEXT(Hospital_Emergency_Room_Data[[#This Row],[Patient Admission Date]],"mmm")</f>
        <v>Mar</v>
      </c>
      <c r="E7816">
        <f>YEAR(Hospital_Emergency_Room_Data[[#This Row],[Patient Admission Date]])</f>
        <v>2024</v>
      </c>
      <c r="F7816" s="2">
        <v>0.37569444444444444</v>
      </c>
      <c r="G7816" s="8" t="str">
        <f>TEXT(Hospital_Emergency_Room_Data[[#This Row],[Patient Admission Date]],"dddd")</f>
        <v>Sunday</v>
      </c>
      <c r="H7816" t="s">
        <v>9208</v>
      </c>
      <c r="I7816">
        <v>65</v>
      </c>
      <c r="J7816" s="5" t="s">
        <v>9217</v>
      </c>
      <c r="K7816" t="s">
        <v>32</v>
      </c>
      <c r="L7816" t="s">
        <v>25</v>
      </c>
      <c r="M7816" t="s">
        <v>9210</v>
      </c>
      <c r="N7816">
        <v>5</v>
      </c>
      <c r="O7816">
        <v>36</v>
      </c>
      <c r="P7816" t="s">
        <v>9225</v>
      </c>
      <c r="Q7816">
        <v>10</v>
      </c>
      <c r="R7816">
        <v>9</v>
      </c>
      <c r="S7816" t="s">
        <v>9255</v>
      </c>
      <c r="T7816" t="s">
        <v>9265</v>
      </c>
      <c r="U7816" t="s">
        <v>9300</v>
      </c>
      <c r="V7816" t="str" cm="1">
        <f t="array" ref="V7816">_xlfn.IFS(Hospital_Emergency_Room_Data[[#This Row],[Day]]&lt;=10,"Start(1-10)",Hospital_Emergency_Room_Data[[#This Row],[Day]]&lt;=20,"Middle(11-20)",Hospital_Emergency_Room_Data[[#This Row],[Day]]&gt;20,"End(21-30)")</f>
        <v>Start(1-10)</v>
      </c>
    </row>
    <row r="7817" spans="1:22">
      <c r="A7817">
        <v>699981657</v>
      </c>
      <c r="B7817" t="s">
        <v>7814</v>
      </c>
      <c r="C7817" s="1">
        <v>45246</v>
      </c>
      <c r="D7817" t="str">
        <f>TEXT(Hospital_Emergency_Room_Data[[#This Row],[Patient Admission Date]],"mmm")</f>
        <v>Nov</v>
      </c>
      <c r="E7817">
        <f>YEAR(Hospital_Emergency_Room_Data[[#This Row],[Patient Admission Date]])</f>
        <v>2023</v>
      </c>
      <c r="F7817" s="2">
        <v>0.62708333333333333</v>
      </c>
      <c r="G7817" s="8" t="str">
        <f>TEXT(Hospital_Emergency_Room_Data[[#This Row],[Patient Admission Date]],"dddd")</f>
        <v>Thursday</v>
      </c>
      <c r="H7817" t="s">
        <v>9208</v>
      </c>
      <c r="I7817">
        <v>41</v>
      </c>
      <c r="J7817" s="5" t="s">
        <v>9223</v>
      </c>
      <c r="K7817" t="s">
        <v>32</v>
      </c>
      <c r="L7817" t="s">
        <v>13</v>
      </c>
      <c r="M7817" t="s">
        <v>9210</v>
      </c>
      <c r="O7817">
        <v>39</v>
      </c>
      <c r="P7817" t="s">
        <v>9225</v>
      </c>
      <c r="Q7817">
        <v>16</v>
      </c>
      <c r="R7817">
        <v>15</v>
      </c>
      <c r="S7817" t="s">
        <v>9257</v>
      </c>
      <c r="T7817" t="s">
        <v>9262</v>
      </c>
      <c r="U7817" t="s">
        <v>9300</v>
      </c>
      <c r="V7817" t="str" cm="1">
        <f t="array" ref="V7817">_xlfn.IFS(Hospital_Emergency_Room_Data[[#This Row],[Day]]&lt;=10,"Start(1-10)",Hospital_Emergency_Room_Data[[#This Row],[Day]]&lt;=20,"Middle(11-20)",Hospital_Emergency_Room_Data[[#This Row],[Day]]&gt;20,"End(21-30)")</f>
        <v>Middle(11-20)</v>
      </c>
    </row>
    <row r="7818" spans="1:22">
      <c r="A7818">
        <v>747043847</v>
      </c>
      <c r="B7818" t="s">
        <v>7815</v>
      </c>
      <c r="C7818" s="1">
        <v>45171</v>
      </c>
      <c r="D7818" t="str">
        <f>TEXT(Hospital_Emergency_Room_Data[[#This Row],[Patient Admission Date]],"mmm")</f>
        <v>Sep</v>
      </c>
      <c r="E7818">
        <f>YEAR(Hospital_Emergency_Room_Data[[#This Row],[Patient Admission Date]])</f>
        <v>2023</v>
      </c>
      <c r="F7818" s="2">
        <v>0.17847222222222223</v>
      </c>
      <c r="G7818" s="8" t="str">
        <f>TEXT(Hospital_Emergency_Room_Data[[#This Row],[Patient Admission Date]],"dddd")</f>
        <v>Saturday</v>
      </c>
      <c r="H7818" t="s">
        <v>9208</v>
      </c>
      <c r="I7818">
        <v>77</v>
      </c>
      <c r="J7818" s="5" t="s">
        <v>9222</v>
      </c>
      <c r="K7818" t="s">
        <v>32</v>
      </c>
      <c r="L7818" t="s">
        <v>13</v>
      </c>
      <c r="M7818" t="s">
        <v>9210</v>
      </c>
      <c r="O7818">
        <v>11</v>
      </c>
      <c r="P7818" t="s">
        <v>9226</v>
      </c>
      <c r="Q7818">
        <v>2</v>
      </c>
      <c r="R7818">
        <v>4</v>
      </c>
      <c r="S7818" t="s">
        <v>9258</v>
      </c>
      <c r="T7818" t="s">
        <v>9263</v>
      </c>
      <c r="U7818" t="s">
        <v>9282</v>
      </c>
      <c r="V7818" t="str" cm="1">
        <f t="array" ref="V7818">_xlfn.IFS(Hospital_Emergency_Room_Data[[#This Row],[Day]]&lt;=10,"Start(1-10)",Hospital_Emergency_Room_Data[[#This Row],[Day]]&lt;=20,"Middle(11-20)",Hospital_Emergency_Room_Data[[#This Row],[Day]]&gt;20,"End(21-30)")</f>
        <v>Start(1-10)</v>
      </c>
    </row>
    <row r="7819" spans="1:22">
      <c r="A7819">
        <v>833554951</v>
      </c>
      <c r="B7819" t="s">
        <v>7816</v>
      </c>
      <c r="C7819" s="1">
        <v>45437</v>
      </c>
      <c r="D7819" t="str">
        <f>TEXT(Hospital_Emergency_Room_Data[[#This Row],[Patient Admission Date]],"mmm")</f>
        <v>May</v>
      </c>
      <c r="E7819">
        <f>YEAR(Hospital_Emergency_Room_Data[[#This Row],[Patient Admission Date]])</f>
        <v>2024</v>
      </c>
      <c r="F7819" s="2">
        <v>0.98263888888888884</v>
      </c>
      <c r="G7819" s="8" t="str">
        <f>TEXT(Hospital_Emergency_Room_Data[[#This Row],[Patient Admission Date]],"dddd")</f>
        <v>Saturday</v>
      </c>
      <c r="H7819" t="s">
        <v>9208</v>
      </c>
      <c r="I7819">
        <v>49</v>
      </c>
      <c r="J7819" s="5" t="s">
        <v>9219</v>
      </c>
      <c r="K7819" t="s">
        <v>32</v>
      </c>
      <c r="L7819" t="s">
        <v>13</v>
      </c>
      <c r="M7819" t="s">
        <v>9210</v>
      </c>
      <c r="O7819">
        <v>52</v>
      </c>
      <c r="P7819" t="s">
        <v>9225</v>
      </c>
      <c r="Q7819">
        <v>25</v>
      </c>
      <c r="R7819">
        <v>23</v>
      </c>
      <c r="S7819" t="s">
        <v>9256</v>
      </c>
      <c r="T7819" t="s">
        <v>9264</v>
      </c>
      <c r="U7819" t="s">
        <v>9283</v>
      </c>
      <c r="V7819" t="str" cm="1">
        <f t="array" ref="V7819">_xlfn.IFS(Hospital_Emergency_Room_Data[[#This Row],[Day]]&lt;=10,"Start(1-10)",Hospital_Emergency_Room_Data[[#This Row],[Day]]&lt;=20,"Middle(11-20)",Hospital_Emergency_Room_Data[[#This Row],[Day]]&gt;20,"End(21-30)")</f>
        <v>End(21-30)</v>
      </c>
    </row>
    <row r="7820" spans="1:22">
      <c r="A7820">
        <v>585222532</v>
      </c>
      <c r="B7820" t="s">
        <v>7817</v>
      </c>
      <c r="C7820" s="1">
        <v>45274</v>
      </c>
      <c r="D7820" t="str">
        <f>TEXT(Hospital_Emergency_Room_Data[[#This Row],[Patient Admission Date]],"mmm")</f>
        <v>Dec</v>
      </c>
      <c r="E7820">
        <f>YEAR(Hospital_Emergency_Room_Data[[#This Row],[Patient Admission Date]])</f>
        <v>2023</v>
      </c>
      <c r="F7820" s="2">
        <v>0.25208333333333333</v>
      </c>
      <c r="G7820" s="8" t="str">
        <f>TEXT(Hospital_Emergency_Room_Data[[#This Row],[Patient Admission Date]],"dddd")</f>
        <v>Thursday</v>
      </c>
      <c r="H7820" t="s">
        <v>9208</v>
      </c>
      <c r="I7820">
        <v>29</v>
      </c>
      <c r="J7820" s="5" t="s">
        <v>9220</v>
      </c>
      <c r="K7820" t="s">
        <v>32</v>
      </c>
      <c r="L7820" t="s">
        <v>13</v>
      </c>
      <c r="M7820" t="s">
        <v>9210</v>
      </c>
      <c r="O7820">
        <v>50</v>
      </c>
      <c r="P7820" t="s">
        <v>9225</v>
      </c>
      <c r="Q7820">
        <v>14</v>
      </c>
      <c r="R7820">
        <v>6</v>
      </c>
      <c r="S7820" t="s">
        <v>9255</v>
      </c>
      <c r="T7820" t="s">
        <v>9265</v>
      </c>
      <c r="U7820" t="s">
        <v>9283</v>
      </c>
      <c r="V7820" t="str" cm="1">
        <f t="array" ref="V7820">_xlfn.IFS(Hospital_Emergency_Room_Data[[#This Row],[Day]]&lt;=10,"Start(1-10)",Hospital_Emergency_Room_Data[[#This Row],[Day]]&lt;=20,"Middle(11-20)",Hospital_Emergency_Room_Data[[#This Row],[Day]]&gt;20,"End(21-30)")</f>
        <v>Middle(11-20)</v>
      </c>
    </row>
    <row r="7821" spans="1:22">
      <c r="A7821">
        <v>537319022</v>
      </c>
      <c r="B7821" t="s">
        <v>7818</v>
      </c>
      <c r="C7821" s="1">
        <v>45431</v>
      </c>
      <c r="D7821" t="str">
        <f>TEXT(Hospital_Emergency_Room_Data[[#This Row],[Patient Admission Date]],"mmm")</f>
        <v>May</v>
      </c>
      <c r="E7821">
        <f>YEAR(Hospital_Emergency_Room_Data[[#This Row],[Patient Admission Date]])</f>
        <v>2024</v>
      </c>
      <c r="F7821" s="2">
        <v>0.37777777777777777</v>
      </c>
      <c r="G7821" s="8" t="str">
        <f>TEXT(Hospital_Emergency_Room_Data[[#This Row],[Patient Admission Date]],"dddd")</f>
        <v>Sunday</v>
      </c>
      <c r="H7821" t="s">
        <v>9208</v>
      </c>
      <c r="I7821">
        <v>63</v>
      </c>
      <c r="J7821" s="5" t="s">
        <v>9217</v>
      </c>
      <c r="K7821" t="s">
        <v>32</v>
      </c>
      <c r="L7821" t="s">
        <v>13</v>
      </c>
      <c r="M7821" t="s">
        <v>9210</v>
      </c>
      <c r="O7821">
        <v>32</v>
      </c>
      <c r="P7821" t="s">
        <v>9225</v>
      </c>
      <c r="Q7821">
        <v>19</v>
      </c>
      <c r="R7821">
        <v>9</v>
      </c>
      <c r="S7821" t="s">
        <v>9255</v>
      </c>
      <c r="T7821" t="s">
        <v>9262</v>
      </c>
      <c r="U7821" t="s">
        <v>9300</v>
      </c>
      <c r="V7821" t="str" cm="1">
        <f t="array" ref="V7821">_xlfn.IFS(Hospital_Emergency_Room_Data[[#This Row],[Day]]&lt;=10,"Start(1-10)",Hospital_Emergency_Room_Data[[#This Row],[Day]]&lt;=20,"Middle(11-20)",Hospital_Emergency_Room_Data[[#This Row],[Day]]&gt;20,"End(21-30)")</f>
        <v>Middle(11-20)</v>
      </c>
    </row>
    <row r="7822" spans="1:22">
      <c r="A7822">
        <v>144832680</v>
      </c>
      <c r="B7822" t="s">
        <v>7819</v>
      </c>
      <c r="C7822" s="1">
        <v>45271</v>
      </c>
      <c r="D7822" t="str">
        <f>TEXT(Hospital_Emergency_Room_Data[[#This Row],[Patient Admission Date]],"mmm")</f>
        <v>Dec</v>
      </c>
      <c r="E7822">
        <f>YEAR(Hospital_Emergency_Room_Data[[#This Row],[Patient Admission Date]])</f>
        <v>2023</v>
      </c>
      <c r="F7822" s="2">
        <v>0.42777777777777776</v>
      </c>
      <c r="G7822" s="8" t="str">
        <f>TEXT(Hospital_Emergency_Room_Data[[#This Row],[Patient Admission Date]],"dddd")</f>
        <v>Monday</v>
      </c>
      <c r="H7822" t="s">
        <v>9208</v>
      </c>
      <c r="I7822">
        <v>60</v>
      </c>
      <c r="J7822" s="5" t="s">
        <v>9217</v>
      </c>
      <c r="K7822" t="s">
        <v>32</v>
      </c>
      <c r="L7822" t="s">
        <v>13</v>
      </c>
      <c r="M7822" t="s">
        <v>9210</v>
      </c>
      <c r="O7822">
        <v>20</v>
      </c>
      <c r="P7822" t="s">
        <v>9226</v>
      </c>
      <c r="Q7822">
        <v>11</v>
      </c>
      <c r="R7822">
        <v>10</v>
      </c>
      <c r="S7822" t="s">
        <v>9255</v>
      </c>
      <c r="T7822" t="s">
        <v>9265</v>
      </c>
      <c r="U7822" t="s">
        <v>9282</v>
      </c>
      <c r="V7822" t="str" cm="1">
        <f t="array" ref="V7822">_xlfn.IFS(Hospital_Emergency_Room_Data[[#This Row],[Day]]&lt;=10,"Start(1-10)",Hospital_Emergency_Room_Data[[#This Row],[Day]]&lt;=20,"Middle(11-20)",Hospital_Emergency_Room_Data[[#This Row],[Day]]&gt;20,"End(21-30)")</f>
        <v>Middle(11-20)</v>
      </c>
    </row>
    <row r="7823" spans="1:22">
      <c r="A7823">
        <v>692551347</v>
      </c>
      <c r="B7823" t="s">
        <v>7820</v>
      </c>
      <c r="C7823" s="1">
        <v>45056</v>
      </c>
      <c r="D7823" t="str">
        <f>TEXT(Hospital_Emergency_Room_Data[[#This Row],[Patient Admission Date]],"mmm")</f>
        <v>May</v>
      </c>
      <c r="E7823">
        <f>YEAR(Hospital_Emergency_Room_Data[[#This Row],[Patient Admission Date]])</f>
        <v>2023</v>
      </c>
      <c r="F7823" s="2">
        <v>0.16805555555555557</v>
      </c>
      <c r="G7823" s="8" t="str">
        <f>TEXT(Hospital_Emergency_Room_Data[[#This Row],[Patient Admission Date]],"dddd")</f>
        <v>Wednesday</v>
      </c>
      <c r="H7823" t="s">
        <v>9208</v>
      </c>
      <c r="I7823">
        <v>15</v>
      </c>
      <c r="J7823" s="5" t="s">
        <v>9220</v>
      </c>
      <c r="K7823" t="s">
        <v>32</v>
      </c>
      <c r="L7823" t="s">
        <v>13</v>
      </c>
      <c r="M7823" t="s">
        <v>9210</v>
      </c>
      <c r="O7823">
        <v>30</v>
      </c>
      <c r="P7823" t="s">
        <v>9225</v>
      </c>
      <c r="Q7823">
        <v>10</v>
      </c>
      <c r="R7823">
        <v>4</v>
      </c>
      <c r="S7823" t="s">
        <v>9258</v>
      </c>
      <c r="T7823" t="s">
        <v>9265</v>
      </c>
      <c r="U7823" t="s">
        <v>9282</v>
      </c>
      <c r="V7823" t="str" cm="1">
        <f t="array" ref="V7823">_xlfn.IFS(Hospital_Emergency_Room_Data[[#This Row],[Day]]&lt;=10,"Start(1-10)",Hospital_Emergency_Room_Data[[#This Row],[Day]]&lt;=20,"Middle(11-20)",Hospital_Emergency_Room_Data[[#This Row],[Day]]&gt;20,"End(21-30)")</f>
        <v>Start(1-10)</v>
      </c>
    </row>
    <row r="7824" spans="1:22">
      <c r="A7824">
        <v>511026241</v>
      </c>
      <c r="B7824" t="s">
        <v>7821</v>
      </c>
      <c r="C7824" s="1">
        <v>45028</v>
      </c>
      <c r="D7824" t="str">
        <f>TEXT(Hospital_Emergency_Room_Data[[#This Row],[Patient Admission Date]],"mmm")</f>
        <v>Apr</v>
      </c>
      <c r="E7824">
        <f>YEAR(Hospital_Emergency_Room_Data[[#This Row],[Patient Admission Date]])</f>
        <v>2023</v>
      </c>
      <c r="F7824" s="2">
        <v>0.31666666666666665</v>
      </c>
      <c r="G7824" s="8" t="str">
        <f>TEXT(Hospital_Emergency_Room_Data[[#This Row],[Patient Admission Date]],"dddd")</f>
        <v>Wednesday</v>
      </c>
      <c r="H7824" t="s">
        <v>9208</v>
      </c>
      <c r="I7824">
        <v>78</v>
      </c>
      <c r="J7824" s="5" t="s">
        <v>9222</v>
      </c>
      <c r="K7824" t="s">
        <v>32</v>
      </c>
      <c r="L7824" t="s">
        <v>13</v>
      </c>
      <c r="M7824" t="s">
        <v>9210</v>
      </c>
      <c r="O7824">
        <v>26</v>
      </c>
      <c r="P7824" t="s">
        <v>9226</v>
      </c>
      <c r="Q7824">
        <v>12</v>
      </c>
      <c r="R7824">
        <v>7</v>
      </c>
      <c r="S7824" t="s">
        <v>9255</v>
      </c>
      <c r="T7824" t="s">
        <v>9265</v>
      </c>
      <c r="U7824" t="s">
        <v>9282</v>
      </c>
      <c r="V7824" t="str" cm="1">
        <f t="array" ref="V7824">_xlfn.IFS(Hospital_Emergency_Room_Data[[#This Row],[Day]]&lt;=10,"Start(1-10)",Hospital_Emergency_Room_Data[[#This Row],[Day]]&lt;=20,"Middle(11-20)",Hospital_Emergency_Room_Data[[#This Row],[Day]]&gt;20,"End(21-30)")</f>
        <v>Middle(11-20)</v>
      </c>
    </row>
    <row r="7825" spans="1:22">
      <c r="A7825">
        <v>430474070</v>
      </c>
      <c r="B7825" t="s">
        <v>7822</v>
      </c>
      <c r="C7825" s="1">
        <v>45177</v>
      </c>
      <c r="D7825" t="str">
        <f>TEXT(Hospital_Emergency_Room_Data[[#This Row],[Patient Admission Date]],"mmm")</f>
        <v>Sep</v>
      </c>
      <c r="E7825">
        <f>YEAR(Hospital_Emergency_Room_Data[[#This Row],[Patient Admission Date]])</f>
        <v>2023</v>
      </c>
      <c r="F7825" s="2">
        <v>0.44513888888888886</v>
      </c>
      <c r="G7825" s="8" t="str">
        <f>TEXT(Hospital_Emergency_Room_Data[[#This Row],[Patient Admission Date]],"dddd")</f>
        <v>Friday</v>
      </c>
      <c r="H7825" t="s">
        <v>9208</v>
      </c>
      <c r="I7825">
        <v>31</v>
      </c>
      <c r="J7825" s="5" t="s">
        <v>9223</v>
      </c>
      <c r="K7825" t="s">
        <v>32</v>
      </c>
      <c r="L7825" t="s">
        <v>13</v>
      </c>
      <c r="M7825" t="s">
        <v>9210</v>
      </c>
      <c r="O7825">
        <v>14</v>
      </c>
      <c r="P7825" t="s">
        <v>9226</v>
      </c>
      <c r="Q7825">
        <v>8</v>
      </c>
      <c r="R7825">
        <v>10</v>
      </c>
      <c r="S7825" t="s">
        <v>9255</v>
      </c>
      <c r="T7825" t="s">
        <v>9265</v>
      </c>
      <c r="U7825" t="s">
        <v>9282</v>
      </c>
      <c r="V7825" t="str" cm="1">
        <f t="array" ref="V7825">_xlfn.IFS(Hospital_Emergency_Room_Data[[#This Row],[Day]]&lt;=10,"Start(1-10)",Hospital_Emergency_Room_Data[[#This Row],[Day]]&lt;=20,"Middle(11-20)",Hospital_Emergency_Room_Data[[#This Row],[Day]]&gt;20,"End(21-30)")</f>
        <v>Start(1-10)</v>
      </c>
    </row>
    <row r="7826" spans="1:22">
      <c r="A7826">
        <v>187987243</v>
      </c>
      <c r="B7826" t="s">
        <v>7823</v>
      </c>
      <c r="C7826" s="1">
        <v>45333</v>
      </c>
      <c r="D7826" t="str">
        <f>TEXT(Hospital_Emergency_Room_Data[[#This Row],[Patient Admission Date]],"mmm")</f>
        <v>Feb</v>
      </c>
      <c r="E7826">
        <f>YEAR(Hospital_Emergency_Room_Data[[#This Row],[Patient Admission Date]])</f>
        <v>2024</v>
      </c>
      <c r="F7826" s="2">
        <v>0.90069444444444446</v>
      </c>
      <c r="G7826" s="8" t="str">
        <f>TEXT(Hospital_Emergency_Room_Data[[#This Row],[Patient Admission Date]],"dddd")</f>
        <v>Sunday</v>
      </c>
      <c r="H7826" t="s">
        <v>9208</v>
      </c>
      <c r="I7826">
        <v>38</v>
      </c>
      <c r="J7826" s="5" t="s">
        <v>9223</v>
      </c>
      <c r="K7826" t="s">
        <v>32</v>
      </c>
      <c r="L7826" t="s">
        <v>13</v>
      </c>
      <c r="M7826" t="s">
        <v>9210</v>
      </c>
      <c r="O7826">
        <v>35</v>
      </c>
      <c r="P7826" t="s">
        <v>9225</v>
      </c>
      <c r="Q7826">
        <v>11</v>
      </c>
      <c r="R7826">
        <v>21</v>
      </c>
      <c r="S7826" t="s">
        <v>9256</v>
      </c>
      <c r="T7826" t="s">
        <v>9265</v>
      </c>
      <c r="U7826" t="s">
        <v>9300</v>
      </c>
      <c r="V7826" t="str" cm="1">
        <f t="array" ref="V7826">_xlfn.IFS(Hospital_Emergency_Room_Data[[#This Row],[Day]]&lt;=10,"Start(1-10)",Hospital_Emergency_Room_Data[[#This Row],[Day]]&lt;=20,"Middle(11-20)",Hospital_Emergency_Room_Data[[#This Row],[Day]]&gt;20,"End(21-30)")</f>
        <v>Middle(11-20)</v>
      </c>
    </row>
    <row r="7827" spans="1:22">
      <c r="A7827">
        <v>432540526</v>
      </c>
      <c r="B7827" t="s">
        <v>7824</v>
      </c>
      <c r="C7827" s="1">
        <v>45166</v>
      </c>
      <c r="D7827" t="str">
        <f>TEXT(Hospital_Emergency_Room_Data[[#This Row],[Patient Admission Date]],"mmm")</f>
        <v>Aug</v>
      </c>
      <c r="E7827">
        <f>YEAR(Hospital_Emergency_Room_Data[[#This Row],[Patient Admission Date]])</f>
        <v>2023</v>
      </c>
      <c r="F7827" s="2">
        <v>0.67222222222222228</v>
      </c>
      <c r="G7827" s="8" t="str">
        <f>TEXT(Hospital_Emergency_Room_Data[[#This Row],[Patient Admission Date]],"dddd")</f>
        <v>Monday</v>
      </c>
      <c r="H7827" t="s">
        <v>9208</v>
      </c>
      <c r="I7827">
        <v>39</v>
      </c>
      <c r="J7827" s="5" t="s">
        <v>9223</v>
      </c>
      <c r="K7827" t="s">
        <v>32</v>
      </c>
      <c r="L7827" t="s">
        <v>13</v>
      </c>
      <c r="M7827" t="s">
        <v>9210</v>
      </c>
      <c r="O7827">
        <v>47</v>
      </c>
      <c r="P7827" t="s">
        <v>9225</v>
      </c>
      <c r="Q7827">
        <v>28</v>
      </c>
      <c r="R7827">
        <v>16</v>
      </c>
      <c r="S7827" t="s">
        <v>9257</v>
      </c>
      <c r="T7827" t="s">
        <v>9264</v>
      </c>
      <c r="U7827" t="s">
        <v>9283</v>
      </c>
      <c r="V7827" t="str" cm="1">
        <f t="array" ref="V7827">_xlfn.IFS(Hospital_Emergency_Room_Data[[#This Row],[Day]]&lt;=10,"Start(1-10)",Hospital_Emergency_Room_Data[[#This Row],[Day]]&lt;=20,"Middle(11-20)",Hospital_Emergency_Room_Data[[#This Row],[Day]]&gt;20,"End(21-30)")</f>
        <v>End(21-30)</v>
      </c>
    </row>
    <row r="7828" spans="1:22">
      <c r="A7828">
        <v>178382955</v>
      </c>
      <c r="B7828" t="s">
        <v>7825</v>
      </c>
      <c r="C7828" s="1">
        <v>45037</v>
      </c>
      <c r="D7828" t="str">
        <f>TEXT(Hospital_Emergency_Room_Data[[#This Row],[Patient Admission Date]],"mmm")</f>
        <v>Apr</v>
      </c>
      <c r="E7828">
        <f>YEAR(Hospital_Emergency_Room_Data[[#This Row],[Patient Admission Date]])</f>
        <v>2023</v>
      </c>
      <c r="F7828" s="2">
        <v>0.93611111111111112</v>
      </c>
      <c r="G7828" s="8" t="str">
        <f>TEXT(Hospital_Emergency_Room_Data[[#This Row],[Patient Admission Date]],"dddd")</f>
        <v>Friday</v>
      </c>
      <c r="H7828" t="s">
        <v>9208</v>
      </c>
      <c r="I7828">
        <v>75</v>
      </c>
      <c r="J7828" s="5" t="s">
        <v>9222</v>
      </c>
      <c r="K7828" t="s">
        <v>32</v>
      </c>
      <c r="L7828" t="s">
        <v>13</v>
      </c>
      <c r="M7828" t="s">
        <v>9210</v>
      </c>
      <c r="O7828">
        <v>34</v>
      </c>
      <c r="P7828" t="s">
        <v>9225</v>
      </c>
      <c r="Q7828">
        <v>21</v>
      </c>
      <c r="R7828">
        <v>22</v>
      </c>
      <c r="S7828" t="s">
        <v>9256</v>
      </c>
      <c r="T7828" t="s">
        <v>9262</v>
      </c>
      <c r="U7828" t="s">
        <v>9300</v>
      </c>
      <c r="V7828" t="str" cm="1">
        <f t="array" ref="V7828">_xlfn.IFS(Hospital_Emergency_Room_Data[[#This Row],[Day]]&lt;=10,"Start(1-10)",Hospital_Emergency_Room_Data[[#This Row],[Day]]&lt;=20,"Middle(11-20)",Hospital_Emergency_Room_Data[[#This Row],[Day]]&gt;20,"End(21-30)")</f>
        <v>End(21-30)</v>
      </c>
    </row>
    <row r="7829" spans="1:22">
      <c r="A7829">
        <v>611812120</v>
      </c>
      <c r="B7829" t="s">
        <v>7826</v>
      </c>
      <c r="C7829" s="1">
        <v>45215</v>
      </c>
      <c r="D7829" t="str">
        <f>TEXT(Hospital_Emergency_Room_Data[[#This Row],[Patient Admission Date]],"mmm")</f>
        <v>Oct</v>
      </c>
      <c r="E7829">
        <f>YEAR(Hospital_Emergency_Room_Data[[#This Row],[Patient Admission Date]])</f>
        <v>2023</v>
      </c>
      <c r="F7829" s="2">
        <v>0.27083333333333331</v>
      </c>
      <c r="G7829" s="8" t="str">
        <f>TEXT(Hospital_Emergency_Room_Data[[#This Row],[Patient Admission Date]],"dddd")</f>
        <v>Monday</v>
      </c>
      <c r="H7829" t="s">
        <v>9208</v>
      </c>
      <c r="I7829">
        <v>62</v>
      </c>
      <c r="J7829" s="5" t="s">
        <v>9217</v>
      </c>
      <c r="K7829" t="s">
        <v>32</v>
      </c>
      <c r="L7829" t="s">
        <v>13</v>
      </c>
      <c r="M7829" t="s">
        <v>9210</v>
      </c>
      <c r="O7829">
        <v>39</v>
      </c>
      <c r="P7829" t="s">
        <v>9225</v>
      </c>
      <c r="Q7829">
        <v>16</v>
      </c>
      <c r="R7829">
        <v>6</v>
      </c>
      <c r="S7829" t="s">
        <v>9255</v>
      </c>
      <c r="T7829" t="s">
        <v>9262</v>
      </c>
      <c r="U7829" t="s">
        <v>9300</v>
      </c>
      <c r="V7829" t="str" cm="1">
        <f t="array" ref="V7829">_xlfn.IFS(Hospital_Emergency_Room_Data[[#This Row],[Day]]&lt;=10,"Start(1-10)",Hospital_Emergency_Room_Data[[#This Row],[Day]]&lt;=20,"Middle(11-20)",Hospital_Emergency_Room_Data[[#This Row],[Day]]&gt;20,"End(21-30)")</f>
        <v>Middle(11-20)</v>
      </c>
    </row>
    <row r="7830" spans="1:22">
      <c r="A7830">
        <v>545021591</v>
      </c>
      <c r="B7830" t="s">
        <v>7827</v>
      </c>
      <c r="C7830" s="1">
        <v>45535</v>
      </c>
      <c r="D7830" t="str">
        <f>TEXT(Hospital_Emergency_Room_Data[[#This Row],[Patient Admission Date]],"mmm")</f>
        <v>Aug</v>
      </c>
      <c r="E7830">
        <f>YEAR(Hospital_Emergency_Room_Data[[#This Row],[Patient Admission Date]])</f>
        <v>2024</v>
      </c>
      <c r="F7830" s="2">
        <v>0.12986111111111112</v>
      </c>
      <c r="G7830" s="8" t="str">
        <f>TEXT(Hospital_Emergency_Room_Data[[#This Row],[Patient Admission Date]],"dddd")</f>
        <v>Saturday</v>
      </c>
      <c r="H7830" t="s">
        <v>9208</v>
      </c>
      <c r="I7830">
        <v>51</v>
      </c>
      <c r="J7830" s="5" t="s">
        <v>9219</v>
      </c>
      <c r="K7830" t="s">
        <v>32</v>
      </c>
      <c r="L7830" t="s">
        <v>13</v>
      </c>
      <c r="M7830" t="s">
        <v>9210</v>
      </c>
      <c r="O7830">
        <v>35</v>
      </c>
      <c r="P7830" t="s">
        <v>9225</v>
      </c>
      <c r="Q7830">
        <v>31</v>
      </c>
      <c r="R7830">
        <v>3</v>
      </c>
      <c r="S7830" t="s">
        <v>9258</v>
      </c>
      <c r="T7830" t="s">
        <v>9264</v>
      </c>
      <c r="U7830" t="s">
        <v>9300</v>
      </c>
      <c r="V7830" t="str" cm="1">
        <f t="array" ref="V7830">_xlfn.IFS(Hospital_Emergency_Room_Data[[#This Row],[Day]]&lt;=10,"Start(1-10)",Hospital_Emergency_Room_Data[[#This Row],[Day]]&lt;=20,"Middle(11-20)",Hospital_Emergency_Room_Data[[#This Row],[Day]]&gt;20,"End(21-30)")</f>
        <v>End(21-30)</v>
      </c>
    </row>
    <row r="7831" spans="1:22">
      <c r="A7831">
        <v>246463354</v>
      </c>
      <c r="B7831" t="s">
        <v>7828</v>
      </c>
      <c r="C7831" s="1">
        <v>45582</v>
      </c>
      <c r="D7831" t="str">
        <f>TEXT(Hospital_Emergency_Room_Data[[#This Row],[Patient Admission Date]],"mmm")</f>
        <v>Oct</v>
      </c>
      <c r="E7831">
        <f>YEAR(Hospital_Emergency_Room_Data[[#This Row],[Patient Admission Date]])</f>
        <v>2024</v>
      </c>
      <c r="F7831" s="2">
        <v>0.49236111111111114</v>
      </c>
      <c r="G7831" s="8" t="str">
        <f>TEXT(Hospital_Emergency_Room_Data[[#This Row],[Patient Admission Date]],"dddd")</f>
        <v>Thursday</v>
      </c>
      <c r="H7831" t="s">
        <v>9208</v>
      </c>
      <c r="I7831">
        <v>46</v>
      </c>
      <c r="J7831" s="5" t="s">
        <v>9219</v>
      </c>
      <c r="K7831" t="s">
        <v>32</v>
      </c>
      <c r="L7831" t="s">
        <v>13</v>
      </c>
      <c r="M7831" t="s">
        <v>9210</v>
      </c>
      <c r="O7831">
        <v>20</v>
      </c>
      <c r="P7831" t="s">
        <v>9226</v>
      </c>
      <c r="Q7831">
        <v>17</v>
      </c>
      <c r="R7831">
        <v>11</v>
      </c>
      <c r="S7831" t="s">
        <v>9255</v>
      </c>
      <c r="T7831" t="s">
        <v>9262</v>
      </c>
      <c r="U7831" t="s">
        <v>9282</v>
      </c>
      <c r="V7831" t="str" cm="1">
        <f t="array" ref="V7831">_xlfn.IFS(Hospital_Emergency_Room_Data[[#This Row],[Day]]&lt;=10,"Start(1-10)",Hospital_Emergency_Room_Data[[#This Row],[Day]]&lt;=20,"Middle(11-20)",Hospital_Emergency_Room_Data[[#This Row],[Day]]&gt;20,"End(21-30)")</f>
        <v>Middle(11-20)</v>
      </c>
    </row>
    <row r="7832" spans="1:22">
      <c r="A7832">
        <v>476072714</v>
      </c>
      <c r="B7832" t="s">
        <v>7829</v>
      </c>
      <c r="C7832" s="1">
        <v>45165</v>
      </c>
      <c r="D7832" t="str">
        <f>TEXT(Hospital_Emergency_Room_Data[[#This Row],[Patient Admission Date]],"mmm")</f>
        <v>Aug</v>
      </c>
      <c r="E7832">
        <f>YEAR(Hospital_Emergency_Room_Data[[#This Row],[Patient Admission Date]])</f>
        <v>2023</v>
      </c>
      <c r="F7832" s="2">
        <v>0.78194444444444444</v>
      </c>
      <c r="G7832" s="8" t="str">
        <f>TEXT(Hospital_Emergency_Room_Data[[#This Row],[Patient Admission Date]],"dddd")</f>
        <v>Sunday</v>
      </c>
      <c r="H7832" t="s">
        <v>9208</v>
      </c>
      <c r="I7832">
        <v>77</v>
      </c>
      <c r="J7832" s="5" t="s">
        <v>9222</v>
      </c>
      <c r="K7832" t="s">
        <v>32</v>
      </c>
      <c r="L7832" t="s">
        <v>13</v>
      </c>
      <c r="M7832" t="s">
        <v>9210</v>
      </c>
      <c r="O7832">
        <v>57</v>
      </c>
      <c r="P7832" t="s">
        <v>9225</v>
      </c>
      <c r="Q7832">
        <v>27</v>
      </c>
      <c r="R7832">
        <v>18</v>
      </c>
      <c r="S7832" t="s">
        <v>9256</v>
      </c>
      <c r="T7832" t="s">
        <v>9264</v>
      </c>
      <c r="U7832" t="s">
        <v>9283</v>
      </c>
      <c r="V7832" t="str" cm="1">
        <f t="array" ref="V7832">_xlfn.IFS(Hospital_Emergency_Room_Data[[#This Row],[Day]]&lt;=10,"Start(1-10)",Hospital_Emergency_Room_Data[[#This Row],[Day]]&lt;=20,"Middle(11-20)",Hospital_Emergency_Room_Data[[#This Row],[Day]]&gt;20,"End(21-30)")</f>
        <v>End(21-30)</v>
      </c>
    </row>
    <row r="7833" spans="1:22">
      <c r="A7833">
        <v>267843755</v>
      </c>
      <c r="B7833" t="s">
        <v>7830</v>
      </c>
      <c r="C7833" s="1">
        <v>45168</v>
      </c>
      <c r="D7833" t="str">
        <f>TEXT(Hospital_Emergency_Room_Data[[#This Row],[Patient Admission Date]],"mmm")</f>
        <v>Aug</v>
      </c>
      <c r="E7833">
        <f>YEAR(Hospital_Emergency_Room_Data[[#This Row],[Patient Admission Date]])</f>
        <v>2023</v>
      </c>
      <c r="F7833" s="2">
        <v>0.38472222222222224</v>
      </c>
      <c r="G7833" s="8" t="str">
        <f>TEXT(Hospital_Emergency_Room_Data[[#This Row],[Patient Admission Date]],"dddd")</f>
        <v>Wednesday</v>
      </c>
      <c r="H7833" t="s">
        <v>9208</v>
      </c>
      <c r="I7833">
        <v>8</v>
      </c>
      <c r="J7833" s="5" t="s">
        <v>9221</v>
      </c>
      <c r="K7833" t="s">
        <v>32</v>
      </c>
      <c r="L7833" t="s">
        <v>13</v>
      </c>
      <c r="M7833" t="s">
        <v>9210</v>
      </c>
      <c r="O7833">
        <v>39</v>
      </c>
      <c r="P7833" t="s">
        <v>9225</v>
      </c>
      <c r="Q7833">
        <v>30</v>
      </c>
      <c r="R7833">
        <v>9</v>
      </c>
      <c r="S7833" t="s">
        <v>9255</v>
      </c>
      <c r="T7833" t="s">
        <v>9264</v>
      </c>
      <c r="U7833" t="s">
        <v>9300</v>
      </c>
      <c r="V7833" t="str" cm="1">
        <f t="array" ref="V7833">_xlfn.IFS(Hospital_Emergency_Room_Data[[#This Row],[Day]]&lt;=10,"Start(1-10)",Hospital_Emergency_Room_Data[[#This Row],[Day]]&lt;=20,"Middle(11-20)",Hospital_Emergency_Room_Data[[#This Row],[Day]]&gt;20,"End(21-30)")</f>
        <v>End(21-30)</v>
      </c>
    </row>
    <row r="7834" spans="1:22">
      <c r="A7834">
        <v>164266306</v>
      </c>
      <c r="B7834" t="s">
        <v>7831</v>
      </c>
      <c r="C7834" s="1">
        <v>45321</v>
      </c>
      <c r="D7834" t="str">
        <f>TEXT(Hospital_Emergency_Room_Data[[#This Row],[Patient Admission Date]],"mmm")</f>
        <v>Jan</v>
      </c>
      <c r="E7834">
        <f>YEAR(Hospital_Emergency_Room_Data[[#This Row],[Patient Admission Date]])</f>
        <v>2024</v>
      </c>
      <c r="F7834" s="2">
        <v>0.76597222222222228</v>
      </c>
      <c r="G7834" s="8" t="str">
        <f>TEXT(Hospital_Emergency_Room_Data[[#This Row],[Patient Admission Date]],"dddd")</f>
        <v>Tuesday</v>
      </c>
      <c r="H7834" t="s">
        <v>9208</v>
      </c>
      <c r="I7834">
        <v>72</v>
      </c>
      <c r="J7834" s="5" t="s">
        <v>9222</v>
      </c>
      <c r="K7834" t="s">
        <v>32</v>
      </c>
      <c r="L7834" t="s">
        <v>13</v>
      </c>
      <c r="M7834" t="s">
        <v>9210</v>
      </c>
      <c r="O7834">
        <v>12</v>
      </c>
      <c r="P7834" t="s">
        <v>9226</v>
      </c>
      <c r="Q7834">
        <v>30</v>
      </c>
      <c r="R7834">
        <v>18</v>
      </c>
      <c r="S7834" t="s">
        <v>9256</v>
      </c>
      <c r="T7834" t="s">
        <v>9264</v>
      </c>
      <c r="U7834" t="s">
        <v>9282</v>
      </c>
      <c r="V7834" t="str" cm="1">
        <f t="array" ref="V7834">_xlfn.IFS(Hospital_Emergency_Room_Data[[#This Row],[Day]]&lt;=10,"Start(1-10)",Hospital_Emergency_Room_Data[[#This Row],[Day]]&lt;=20,"Middle(11-20)",Hospital_Emergency_Room_Data[[#This Row],[Day]]&gt;20,"End(21-30)")</f>
        <v>End(21-30)</v>
      </c>
    </row>
    <row r="7835" spans="1:22">
      <c r="A7835">
        <v>333458232</v>
      </c>
      <c r="B7835" t="s">
        <v>7832</v>
      </c>
      <c r="C7835" s="1">
        <v>45536</v>
      </c>
      <c r="D7835" t="str">
        <f>TEXT(Hospital_Emergency_Room_Data[[#This Row],[Patient Admission Date]],"mmm")</f>
        <v>Sep</v>
      </c>
      <c r="E7835">
        <f>YEAR(Hospital_Emergency_Room_Data[[#This Row],[Patient Admission Date]])</f>
        <v>2024</v>
      </c>
      <c r="F7835" s="2">
        <v>4.4444444444444446E-2</v>
      </c>
      <c r="G7835" s="8" t="str">
        <f>TEXT(Hospital_Emergency_Room_Data[[#This Row],[Patient Admission Date]],"dddd")</f>
        <v>Sunday</v>
      </c>
      <c r="H7835" t="s">
        <v>9208</v>
      </c>
      <c r="I7835">
        <v>9</v>
      </c>
      <c r="J7835" s="5" t="s">
        <v>9221</v>
      </c>
      <c r="K7835" t="s">
        <v>32</v>
      </c>
      <c r="L7835" t="s">
        <v>13</v>
      </c>
      <c r="M7835" t="s">
        <v>9210</v>
      </c>
      <c r="O7835">
        <v>42</v>
      </c>
      <c r="P7835" t="s">
        <v>9225</v>
      </c>
      <c r="Q7835">
        <v>1</v>
      </c>
      <c r="R7835">
        <v>1</v>
      </c>
      <c r="S7835" t="s">
        <v>9258</v>
      </c>
      <c r="T7835" t="s">
        <v>9263</v>
      </c>
      <c r="U7835" t="s">
        <v>9300</v>
      </c>
      <c r="V7835" t="str" cm="1">
        <f t="array" ref="V7835">_xlfn.IFS(Hospital_Emergency_Room_Data[[#This Row],[Day]]&lt;=10,"Start(1-10)",Hospital_Emergency_Room_Data[[#This Row],[Day]]&lt;=20,"Middle(11-20)",Hospital_Emergency_Room_Data[[#This Row],[Day]]&gt;20,"End(21-30)")</f>
        <v>Start(1-10)</v>
      </c>
    </row>
    <row r="7836" spans="1:22">
      <c r="A7836">
        <v>527850144</v>
      </c>
      <c r="B7836" t="s">
        <v>7833</v>
      </c>
      <c r="C7836" s="1">
        <v>45100</v>
      </c>
      <c r="D7836" t="str">
        <f>TEXT(Hospital_Emergency_Room_Data[[#This Row],[Patient Admission Date]],"mmm")</f>
        <v>Jun</v>
      </c>
      <c r="E7836">
        <f>YEAR(Hospital_Emergency_Room_Data[[#This Row],[Patient Admission Date]])</f>
        <v>2023</v>
      </c>
      <c r="F7836" s="2">
        <v>0.26319444444444445</v>
      </c>
      <c r="G7836" s="8" t="str">
        <f>TEXT(Hospital_Emergency_Room_Data[[#This Row],[Patient Admission Date]],"dddd")</f>
        <v>Friday</v>
      </c>
      <c r="H7836" t="s">
        <v>9208</v>
      </c>
      <c r="I7836">
        <v>14</v>
      </c>
      <c r="J7836" s="5" t="s">
        <v>9221</v>
      </c>
      <c r="K7836" t="s">
        <v>32</v>
      </c>
      <c r="L7836" t="s">
        <v>13</v>
      </c>
      <c r="M7836" t="s">
        <v>9210</v>
      </c>
      <c r="O7836">
        <v>46</v>
      </c>
      <c r="P7836" t="s">
        <v>9225</v>
      </c>
      <c r="Q7836">
        <v>23</v>
      </c>
      <c r="R7836">
        <v>6</v>
      </c>
      <c r="S7836" t="s">
        <v>9255</v>
      </c>
      <c r="T7836" t="s">
        <v>9264</v>
      </c>
      <c r="U7836" t="s">
        <v>9283</v>
      </c>
      <c r="V7836" t="str" cm="1">
        <f t="array" ref="V7836">_xlfn.IFS(Hospital_Emergency_Room_Data[[#This Row],[Day]]&lt;=10,"Start(1-10)",Hospital_Emergency_Room_Data[[#This Row],[Day]]&lt;=20,"Middle(11-20)",Hospital_Emergency_Room_Data[[#This Row],[Day]]&gt;20,"End(21-30)")</f>
        <v>End(21-30)</v>
      </c>
    </row>
    <row r="7837" spans="1:22">
      <c r="A7837">
        <v>471266540</v>
      </c>
      <c r="B7837" t="s">
        <v>7834</v>
      </c>
      <c r="C7837" s="1">
        <v>45118</v>
      </c>
      <c r="D7837" t="str">
        <f>TEXT(Hospital_Emergency_Room_Data[[#This Row],[Patient Admission Date]],"mmm")</f>
        <v>Jul</v>
      </c>
      <c r="E7837">
        <f>YEAR(Hospital_Emergency_Room_Data[[#This Row],[Patient Admission Date]])</f>
        <v>2023</v>
      </c>
      <c r="F7837" s="2">
        <v>0.35208333333333336</v>
      </c>
      <c r="G7837" s="8" t="str">
        <f>TEXT(Hospital_Emergency_Room_Data[[#This Row],[Patient Admission Date]],"dddd")</f>
        <v>Tuesday</v>
      </c>
      <c r="H7837" t="s">
        <v>9208</v>
      </c>
      <c r="I7837">
        <v>15</v>
      </c>
      <c r="J7837" s="5" t="s">
        <v>9220</v>
      </c>
      <c r="K7837" t="s">
        <v>32</v>
      </c>
      <c r="L7837" t="s">
        <v>13</v>
      </c>
      <c r="M7837" t="s">
        <v>9210</v>
      </c>
      <c r="N7837">
        <v>0</v>
      </c>
      <c r="O7837">
        <v>60</v>
      </c>
      <c r="P7837" t="s">
        <v>9225</v>
      </c>
      <c r="Q7837">
        <v>11</v>
      </c>
      <c r="R7837">
        <v>8</v>
      </c>
      <c r="S7837" t="s">
        <v>9255</v>
      </c>
      <c r="T7837" t="s">
        <v>9265</v>
      </c>
      <c r="U7837" t="s">
        <v>9283</v>
      </c>
      <c r="V7837" t="str" cm="1">
        <f t="array" ref="V7837">_xlfn.IFS(Hospital_Emergency_Room_Data[[#This Row],[Day]]&lt;=10,"Start(1-10)",Hospital_Emergency_Room_Data[[#This Row],[Day]]&lt;=20,"Middle(11-20)",Hospital_Emergency_Room_Data[[#This Row],[Day]]&gt;20,"End(21-30)")</f>
        <v>Middle(11-20)</v>
      </c>
    </row>
    <row r="7838" spans="1:22">
      <c r="A7838">
        <v>418616957</v>
      </c>
      <c r="B7838" t="s">
        <v>7835</v>
      </c>
      <c r="C7838" s="1">
        <v>45208</v>
      </c>
      <c r="D7838" t="str">
        <f>TEXT(Hospital_Emergency_Room_Data[[#This Row],[Patient Admission Date]],"mmm")</f>
        <v>Oct</v>
      </c>
      <c r="E7838">
        <f>YEAR(Hospital_Emergency_Room_Data[[#This Row],[Patient Admission Date]])</f>
        <v>2023</v>
      </c>
      <c r="F7838" s="2">
        <v>0.93194444444444446</v>
      </c>
      <c r="G7838" s="8" t="str">
        <f>TEXT(Hospital_Emergency_Room_Data[[#This Row],[Patient Admission Date]],"dddd")</f>
        <v>Monday</v>
      </c>
      <c r="H7838" t="s">
        <v>9208</v>
      </c>
      <c r="I7838">
        <v>22</v>
      </c>
      <c r="J7838" s="5" t="s">
        <v>9220</v>
      </c>
      <c r="K7838" t="s">
        <v>32</v>
      </c>
      <c r="L7838" t="s">
        <v>13</v>
      </c>
      <c r="M7838" t="s">
        <v>9210</v>
      </c>
      <c r="N7838">
        <v>0</v>
      </c>
      <c r="O7838">
        <v>35</v>
      </c>
      <c r="P7838" t="s">
        <v>9225</v>
      </c>
      <c r="Q7838">
        <v>9</v>
      </c>
      <c r="R7838">
        <v>22</v>
      </c>
      <c r="S7838" t="s">
        <v>9256</v>
      </c>
      <c r="T7838" t="s">
        <v>9265</v>
      </c>
      <c r="U7838" t="s">
        <v>9300</v>
      </c>
      <c r="V7838" t="str" cm="1">
        <f t="array" ref="V7838">_xlfn.IFS(Hospital_Emergency_Room_Data[[#This Row],[Day]]&lt;=10,"Start(1-10)",Hospital_Emergency_Room_Data[[#This Row],[Day]]&lt;=20,"Middle(11-20)",Hospital_Emergency_Room_Data[[#This Row],[Day]]&gt;20,"End(21-30)")</f>
        <v>Start(1-10)</v>
      </c>
    </row>
    <row r="7839" spans="1:22">
      <c r="A7839">
        <v>417290350</v>
      </c>
      <c r="B7839" t="s">
        <v>7836</v>
      </c>
      <c r="C7839" s="1">
        <v>45419</v>
      </c>
      <c r="D7839" t="str">
        <f>TEXT(Hospital_Emergency_Room_Data[[#This Row],[Patient Admission Date]],"mmm")</f>
        <v>May</v>
      </c>
      <c r="E7839">
        <f>YEAR(Hospital_Emergency_Room_Data[[#This Row],[Patient Admission Date]])</f>
        <v>2024</v>
      </c>
      <c r="F7839" s="2">
        <v>0.12916666666666668</v>
      </c>
      <c r="G7839" s="8" t="str">
        <f>TEXT(Hospital_Emergency_Room_Data[[#This Row],[Patient Admission Date]],"dddd")</f>
        <v>Tuesday</v>
      </c>
      <c r="H7839" t="s">
        <v>9208</v>
      </c>
      <c r="I7839">
        <v>63</v>
      </c>
      <c r="J7839" s="5" t="s">
        <v>9217</v>
      </c>
      <c r="K7839" t="s">
        <v>32</v>
      </c>
      <c r="L7839" t="s">
        <v>13</v>
      </c>
      <c r="M7839" t="s">
        <v>9210</v>
      </c>
      <c r="N7839">
        <v>1</v>
      </c>
      <c r="O7839">
        <v>26</v>
      </c>
      <c r="P7839" t="s">
        <v>9226</v>
      </c>
      <c r="Q7839">
        <v>7</v>
      </c>
      <c r="R7839">
        <v>3</v>
      </c>
      <c r="S7839" t="s">
        <v>9258</v>
      </c>
      <c r="T7839" t="s">
        <v>9263</v>
      </c>
      <c r="U7839" t="s">
        <v>9282</v>
      </c>
      <c r="V7839" t="str" cm="1">
        <f t="array" ref="V7839">_xlfn.IFS(Hospital_Emergency_Room_Data[[#This Row],[Day]]&lt;=10,"Start(1-10)",Hospital_Emergency_Room_Data[[#This Row],[Day]]&lt;=20,"Middle(11-20)",Hospital_Emergency_Room_Data[[#This Row],[Day]]&gt;20,"End(21-30)")</f>
        <v>Start(1-10)</v>
      </c>
    </row>
    <row r="7840" spans="1:22">
      <c r="A7840">
        <v>407801621</v>
      </c>
      <c r="B7840" t="s">
        <v>7837</v>
      </c>
      <c r="C7840" s="1">
        <v>45522</v>
      </c>
      <c r="D7840" t="str">
        <f>TEXT(Hospital_Emergency_Room_Data[[#This Row],[Patient Admission Date]],"mmm")</f>
        <v>Aug</v>
      </c>
      <c r="E7840">
        <f>YEAR(Hospital_Emergency_Room_Data[[#This Row],[Patient Admission Date]])</f>
        <v>2024</v>
      </c>
      <c r="F7840" s="2">
        <v>3.4027777777777775E-2</v>
      </c>
      <c r="G7840" s="8" t="str">
        <f>TEXT(Hospital_Emergency_Room_Data[[#This Row],[Patient Admission Date]],"dddd")</f>
        <v>Sunday</v>
      </c>
      <c r="H7840" t="s">
        <v>9208</v>
      </c>
      <c r="I7840">
        <v>32</v>
      </c>
      <c r="J7840" s="5" t="s">
        <v>9223</v>
      </c>
      <c r="K7840" t="s">
        <v>32</v>
      </c>
      <c r="L7840" t="s">
        <v>13</v>
      </c>
      <c r="M7840" t="s">
        <v>9210</v>
      </c>
      <c r="N7840">
        <v>3</v>
      </c>
      <c r="O7840">
        <v>53</v>
      </c>
      <c r="P7840" t="s">
        <v>9225</v>
      </c>
      <c r="Q7840">
        <v>18</v>
      </c>
      <c r="R7840">
        <v>0</v>
      </c>
      <c r="S7840" t="s">
        <v>9258</v>
      </c>
      <c r="T7840" t="s">
        <v>9262</v>
      </c>
      <c r="U7840" t="s">
        <v>9283</v>
      </c>
      <c r="V7840" t="str" cm="1">
        <f t="array" ref="V7840">_xlfn.IFS(Hospital_Emergency_Room_Data[[#This Row],[Day]]&lt;=10,"Start(1-10)",Hospital_Emergency_Room_Data[[#This Row],[Day]]&lt;=20,"Middle(11-20)",Hospital_Emergency_Room_Data[[#This Row],[Day]]&gt;20,"End(21-30)")</f>
        <v>Middle(11-20)</v>
      </c>
    </row>
    <row r="7841" spans="1:22">
      <c r="A7841">
        <v>711541117</v>
      </c>
      <c r="B7841" t="s">
        <v>7838</v>
      </c>
      <c r="C7841" s="1">
        <v>45140</v>
      </c>
      <c r="D7841" t="str">
        <f>TEXT(Hospital_Emergency_Room_Data[[#This Row],[Patient Admission Date]],"mmm")</f>
        <v>Aug</v>
      </c>
      <c r="E7841">
        <f>YEAR(Hospital_Emergency_Room_Data[[#This Row],[Patient Admission Date]])</f>
        <v>2023</v>
      </c>
      <c r="F7841" s="2">
        <v>0.79374999999999996</v>
      </c>
      <c r="G7841" s="8" t="str">
        <f>TEXT(Hospital_Emergency_Room_Data[[#This Row],[Patient Admission Date]],"dddd")</f>
        <v>Wednesday</v>
      </c>
      <c r="H7841" t="s">
        <v>9208</v>
      </c>
      <c r="I7841">
        <v>76</v>
      </c>
      <c r="J7841" s="5" t="s">
        <v>9222</v>
      </c>
      <c r="K7841" t="s">
        <v>32</v>
      </c>
      <c r="L7841" t="s">
        <v>13</v>
      </c>
      <c r="M7841" t="s">
        <v>9210</v>
      </c>
      <c r="N7841">
        <v>4</v>
      </c>
      <c r="O7841">
        <v>60</v>
      </c>
      <c r="P7841" t="s">
        <v>9225</v>
      </c>
      <c r="Q7841">
        <v>2</v>
      </c>
      <c r="R7841">
        <v>19</v>
      </c>
      <c r="S7841" t="s">
        <v>9256</v>
      </c>
      <c r="T7841" t="s">
        <v>9263</v>
      </c>
      <c r="U7841" t="s">
        <v>9283</v>
      </c>
      <c r="V7841" t="str" cm="1">
        <f t="array" ref="V7841">_xlfn.IFS(Hospital_Emergency_Room_Data[[#This Row],[Day]]&lt;=10,"Start(1-10)",Hospital_Emergency_Room_Data[[#This Row],[Day]]&lt;=20,"Middle(11-20)",Hospital_Emergency_Room_Data[[#This Row],[Day]]&gt;20,"End(21-30)")</f>
        <v>Start(1-10)</v>
      </c>
    </row>
    <row r="7842" spans="1:22">
      <c r="A7842">
        <v>161591979</v>
      </c>
      <c r="B7842" t="s">
        <v>7839</v>
      </c>
      <c r="C7842" s="1">
        <v>45165</v>
      </c>
      <c r="D7842" t="str">
        <f>TEXT(Hospital_Emergency_Room_Data[[#This Row],[Patient Admission Date]],"mmm")</f>
        <v>Aug</v>
      </c>
      <c r="E7842">
        <f>YEAR(Hospital_Emergency_Room_Data[[#This Row],[Patient Admission Date]])</f>
        <v>2023</v>
      </c>
      <c r="F7842" s="2">
        <v>0.43958333333333333</v>
      </c>
      <c r="G7842" s="8" t="str">
        <f>TEXT(Hospital_Emergency_Room_Data[[#This Row],[Patient Admission Date]],"dddd")</f>
        <v>Sunday</v>
      </c>
      <c r="H7842" t="s">
        <v>9208</v>
      </c>
      <c r="I7842">
        <v>34</v>
      </c>
      <c r="J7842" s="5" t="s">
        <v>9223</v>
      </c>
      <c r="K7842" t="s">
        <v>32</v>
      </c>
      <c r="L7842" t="s">
        <v>13</v>
      </c>
      <c r="M7842" t="s">
        <v>9210</v>
      </c>
      <c r="N7842">
        <v>5</v>
      </c>
      <c r="O7842">
        <v>43</v>
      </c>
      <c r="P7842" t="s">
        <v>9225</v>
      </c>
      <c r="Q7842">
        <v>27</v>
      </c>
      <c r="R7842">
        <v>10</v>
      </c>
      <c r="S7842" t="s">
        <v>9255</v>
      </c>
      <c r="T7842" t="s">
        <v>9264</v>
      </c>
      <c r="U7842" t="s">
        <v>9300</v>
      </c>
      <c r="V7842" t="str" cm="1">
        <f t="array" ref="V7842">_xlfn.IFS(Hospital_Emergency_Room_Data[[#This Row],[Day]]&lt;=10,"Start(1-10)",Hospital_Emergency_Room_Data[[#This Row],[Day]]&lt;=20,"Middle(11-20)",Hospital_Emergency_Room_Data[[#This Row],[Day]]&gt;20,"End(21-30)")</f>
        <v>End(21-30)</v>
      </c>
    </row>
    <row r="7843" spans="1:22">
      <c r="A7843">
        <v>674103099</v>
      </c>
      <c r="B7843" t="s">
        <v>7840</v>
      </c>
      <c r="C7843" s="1">
        <v>45525</v>
      </c>
      <c r="D7843" t="str">
        <f>TEXT(Hospital_Emergency_Room_Data[[#This Row],[Patient Admission Date]],"mmm")</f>
        <v>Aug</v>
      </c>
      <c r="E7843">
        <f>YEAR(Hospital_Emergency_Room_Data[[#This Row],[Patient Admission Date]])</f>
        <v>2024</v>
      </c>
      <c r="F7843" s="2">
        <v>0.14791666666666667</v>
      </c>
      <c r="G7843" s="8" t="str">
        <f>TEXT(Hospital_Emergency_Room_Data[[#This Row],[Patient Admission Date]],"dddd")</f>
        <v>Wednesday</v>
      </c>
      <c r="H7843" t="s">
        <v>9208</v>
      </c>
      <c r="I7843">
        <v>67</v>
      </c>
      <c r="J7843" s="5" t="s">
        <v>9217</v>
      </c>
      <c r="K7843" t="s">
        <v>32</v>
      </c>
      <c r="L7843" t="s">
        <v>13</v>
      </c>
      <c r="M7843" t="s">
        <v>9210</v>
      </c>
      <c r="N7843">
        <v>5</v>
      </c>
      <c r="O7843">
        <v>60</v>
      </c>
      <c r="P7843" t="s">
        <v>9225</v>
      </c>
      <c r="Q7843">
        <v>21</v>
      </c>
      <c r="R7843">
        <v>3</v>
      </c>
      <c r="S7843" t="s">
        <v>9258</v>
      </c>
      <c r="T7843" t="s">
        <v>9262</v>
      </c>
      <c r="U7843" t="s">
        <v>9283</v>
      </c>
      <c r="V7843" t="str" cm="1">
        <f t="array" ref="V7843">_xlfn.IFS(Hospital_Emergency_Room_Data[[#This Row],[Day]]&lt;=10,"Start(1-10)",Hospital_Emergency_Room_Data[[#This Row],[Day]]&lt;=20,"Middle(11-20)",Hospital_Emergency_Room_Data[[#This Row],[Day]]&gt;20,"End(21-30)")</f>
        <v>End(21-30)</v>
      </c>
    </row>
    <row r="7844" spans="1:22">
      <c r="A7844">
        <v>251063146</v>
      </c>
      <c r="B7844" t="s">
        <v>7841</v>
      </c>
      <c r="C7844" s="1">
        <v>45218</v>
      </c>
      <c r="D7844" t="str">
        <f>TEXT(Hospital_Emergency_Room_Data[[#This Row],[Patient Admission Date]],"mmm")</f>
        <v>Oct</v>
      </c>
      <c r="E7844">
        <f>YEAR(Hospital_Emergency_Room_Data[[#This Row],[Patient Admission Date]])</f>
        <v>2023</v>
      </c>
      <c r="F7844" s="2">
        <v>0.19583333333333333</v>
      </c>
      <c r="G7844" s="8" t="str">
        <f>TEXT(Hospital_Emergency_Room_Data[[#This Row],[Patient Admission Date]],"dddd")</f>
        <v>Thursday</v>
      </c>
      <c r="H7844" t="s">
        <v>9208</v>
      </c>
      <c r="I7844">
        <v>44</v>
      </c>
      <c r="J7844" s="5" t="s">
        <v>9223</v>
      </c>
      <c r="K7844" t="s">
        <v>32</v>
      </c>
      <c r="L7844" t="s">
        <v>13</v>
      </c>
      <c r="M7844" t="s">
        <v>9210</v>
      </c>
      <c r="N7844">
        <v>6</v>
      </c>
      <c r="O7844">
        <v>19</v>
      </c>
      <c r="P7844" t="s">
        <v>9226</v>
      </c>
      <c r="Q7844">
        <v>19</v>
      </c>
      <c r="R7844">
        <v>4</v>
      </c>
      <c r="S7844" t="s">
        <v>9258</v>
      </c>
      <c r="T7844" t="s">
        <v>9262</v>
      </c>
      <c r="U7844" t="s">
        <v>9282</v>
      </c>
      <c r="V7844" t="str" cm="1">
        <f t="array" ref="V7844">_xlfn.IFS(Hospital_Emergency_Room_Data[[#This Row],[Day]]&lt;=10,"Start(1-10)",Hospital_Emergency_Room_Data[[#This Row],[Day]]&lt;=20,"Middle(11-20)",Hospital_Emergency_Room_Data[[#This Row],[Day]]&gt;20,"End(21-30)")</f>
        <v>Middle(11-20)</v>
      </c>
    </row>
    <row r="7845" spans="1:22">
      <c r="A7845">
        <v>813154119</v>
      </c>
      <c r="B7845" t="s">
        <v>7842</v>
      </c>
      <c r="C7845" s="1">
        <v>45576</v>
      </c>
      <c r="D7845" t="str">
        <f>TEXT(Hospital_Emergency_Room_Data[[#This Row],[Patient Admission Date]],"mmm")</f>
        <v>Oct</v>
      </c>
      <c r="E7845">
        <f>YEAR(Hospital_Emergency_Room_Data[[#This Row],[Patient Admission Date]])</f>
        <v>2024</v>
      </c>
      <c r="F7845" s="2">
        <v>0.89027777777777772</v>
      </c>
      <c r="G7845" s="8" t="str">
        <f>TEXT(Hospital_Emergency_Room_Data[[#This Row],[Patient Admission Date]],"dddd")</f>
        <v>Friday</v>
      </c>
      <c r="H7845" t="s">
        <v>9208</v>
      </c>
      <c r="I7845">
        <v>20</v>
      </c>
      <c r="J7845" s="5" t="s">
        <v>9220</v>
      </c>
      <c r="K7845" t="s">
        <v>32</v>
      </c>
      <c r="L7845" t="s">
        <v>13</v>
      </c>
      <c r="M7845" t="s">
        <v>9210</v>
      </c>
      <c r="N7845">
        <v>6</v>
      </c>
      <c r="O7845">
        <v>19</v>
      </c>
      <c r="P7845" t="s">
        <v>9226</v>
      </c>
      <c r="Q7845">
        <v>11</v>
      </c>
      <c r="R7845">
        <v>21</v>
      </c>
      <c r="S7845" t="s">
        <v>9256</v>
      </c>
      <c r="T7845" t="s">
        <v>9265</v>
      </c>
      <c r="U7845" t="s">
        <v>9282</v>
      </c>
      <c r="V7845" t="str" cm="1">
        <f t="array" ref="V7845">_xlfn.IFS(Hospital_Emergency_Room_Data[[#This Row],[Day]]&lt;=10,"Start(1-10)",Hospital_Emergency_Room_Data[[#This Row],[Day]]&lt;=20,"Middle(11-20)",Hospital_Emergency_Room_Data[[#This Row],[Day]]&gt;20,"End(21-30)")</f>
        <v>Middle(11-20)</v>
      </c>
    </row>
    <row r="7846" spans="1:22">
      <c r="A7846">
        <v>784603129</v>
      </c>
      <c r="B7846" t="s">
        <v>7843</v>
      </c>
      <c r="C7846" s="1">
        <v>45484</v>
      </c>
      <c r="D7846" t="str">
        <f>TEXT(Hospital_Emergency_Room_Data[[#This Row],[Patient Admission Date]],"mmm")</f>
        <v>Jul</v>
      </c>
      <c r="E7846">
        <f>YEAR(Hospital_Emergency_Room_Data[[#This Row],[Patient Admission Date]])</f>
        <v>2024</v>
      </c>
      <c r="F7846" s="2">
        <v>0.28333333333333333</v>
      </c>
      <c r="G7846" s="8" t="str">
        <f>TEXT(Hospital_Emergency_Room_Data[[#This Row],[Patient Admission Date]],"dddd")</f>
        <v>Thursday</v>
      </c>
      <c r="H7846" t="s">
        <v>9208</v>
      </c>
      <c r="I7846">
        <v>52</v>
      </c>
      <c r="J7846" s="5" t="s">
        <v>9219</v>
      </c>
      <c r="K7846" t="s">
        <v>32</v>
      </c>
      <c r="L7846" t="s">
        <v>13</v>
      </c>
      <c r="M7846" t="s">
        <v>9210</v>
      </c>
      <c r="N7846">
        <v>7</v>
      </c>
      <c r="O7846">
        <v>16</v>
      </c>
      <c r="P7846" t="s">
        <v>9226</v>
      </c>
      <c r="Q7846">
        <v>11</v>
      </c>
      <c r="R7846">
        <v>6</v>
      </c>
      <c r="S7846" t="s">
        <v>9255</v>
      </c>
      <c r="T7846" t="s">
        <v>9265</v>
      </c>
      <c r="U7846" t="s">
        <v>9282</v>
      </c>
      <c r="V7846" t="str" cm="1">
        <f t="array" ref="V7846">_xlfn.IFS(Hospital_Emergency_Room_Data[[#This Row],[Day]]&lt;=10,"Start(1-10)",Hospital_Emergency_Room_Data[[#This Row],[Day]]&lt;=20,"Middle(11-20)",Hospital_Emergency_Room_Data[[#This Row],[Day]]&gt;20,"End(21-30)")</f>
        <v>Middle(11-20)</v>
      </c>
    </row>
    <row r="7847" spans="1:22">
      <c r="A7847">
        <v>665309119</v>
      </c>
      <c r="B7847" t="s">
        <v>7844</v>
      </c>
      <c r="C7847" s="1">
        <v>45434</v>
      </c>
      <c r="D7847" t="str">
        <f>TEXT(Hospital_Emergency_Room_Data[[#This Row],[Patient Admission Date]],"mmm")</f>
        <v>May</v>
      </c>
      <c r="E7847">
        <f>YEAR(Hospital_Emergency_Room_Data[[#This Row],[Patient Admission Date]])</f>
        <v>2024</v>
      </c>
      <c r="F7847" s="2">
        <v>0.65902777777777777</v>
      </c>
      <c r="G7847" s="8" t="str">
        <f>TEXT(Hospital_Emergency_Room_Data[[#This Row],[Patient Admission Date]],"dddd")</f>
        <v>Wednesday</v>
      </c>
      <c r="H7847" t="s">
        <v>9208</v>
      </c>
      <c r="I7847">
        <v>69</v>
      </c>
      <c r="J7847" s="5" t="s">
        <v>9217</v>
      </c>
      <c r="K7847" t="s">
        <v>32</v>
      </c>
      <c r="L7847" t="s">
        <v>13</v>
      </c>
      <c r="M7847" t="s">
        <v>9210</v>
      </c>
      <c r="N7847">
        <v>8</v>
      </c>
      <c r="O7847">
        <v>53</v>
      </c>
      <c r="P7847" t="s">
        <v>9225</v>
      </c>
      <c r="Q7847">
        <v>22</v>
      </c>
      <c r="R7847">
        <v>15</v>
      </c>
      <c r="S7847" t="s">
        <v>9257</v>
      </c>
      <c r="T7847" t="s">
        <v>9264</v>
      </c>
      <c r="U7847" t="s">
        <v>9283</v>
      </c>
      <c r="V7847" t="str" cm="1">
        <f t="array" ref="V7847">_xlfn.IFS(Hospital_Emergency_Room_Data[[#This Row],[Day]]&lt;=10,"Start(1-10)",Hospital_Emergency_Room_Data[[#This Row],[Day]]&lt;=20,"Middle(11-20)",Hospital_Emergency_Room_Data[[#This Row],[Day]]&gt;20,"End(21-30)")</f>
        <v>End(21-30)</v>
      </c>
    </row>
    <row r="7848" spans="1:22">
      <c r="A7848">
        <v>642210802</v>
      </c>
      <c r="B7848" t="s">
        <v>7845</v>
      </c>
      <c r="C7848" s="1">
        <v>45518</v>
      </c>
      <c r="D7848" t="str">
        <f>TEXT(Hospital_Emergency_Room_Data[[#This Row],[Patient Admission Date]],"mmm")</f>
        <v>Aug</v>
      </c>
      <c r="E7848">
        <f>YEAR(Hospital_Emergency_Room_Data[[#This Row],[Patient Admission Date]])</f>
        <v>2024</v>
      </c>
      <c r="F7848" s="2">
        <v>0.37013888888888891</v>
      </c>
      <c r="G7848" s="8" t="str">
        <f>TEXT(Hospital_Emergency_Room_Data[[#This Row],[Patient Admission Date]],"dddd")</f>
        <v>Wednesday</v>
      </c>
      <c r="H7848" t="s">
        <v>9208</v>
      </c>
      <c r="I7848">
        <v>24</v>
      </c>
      <c r="J7848" s="5" t="s">
        <v>9220</v>
      </c>
      <c r="K7848" t="s">
        <v>32</v>
      </c>
      <c r="L7848" t="s">
        <v>13</v>
      </c>
      <c r="M7848" t="s">
        <v>9210</v>
      </c>
      <c r="N7848">
        <v>9</v>
      </c>
      <c r="O7848">
        <v>15</v>
      </c>
      <c r="P7848" t="s">
        <v>9226</v>
      </c>
      <c r="Q7848">
        <v>14</v>
      </c>
      <c r="R7848">
        <v>8</v>
      </c>
      <c r="S7848" t="s">
        <v>9255</v>
      </c>
      <c r="T7848" t="s">
        <v>9265</v>
      </c>
      <c r="U7848" t="s">
        <v>9282</v>
      </c>
      <c r="V7848" t="str" cm="1">
        <f t="array" ref="V7848">_xlfn.IFS(Hospital_Emergency_Room_Data[[#This Row],[Day]]&lt;=10,"Start(1-10)",Hospital_Emergency_Room_Data[[#This Row],[Day]]&lt;=20,"Middle(11-20)",Hospital_Emergency_Room_Data[[#This Row],[Day]]&gt;20,"End(21-30)")</f>
        <v>Middle(11-20)</v>
      </c>
    </row>
    <row r="7849" spans="1:22">
      <c r="A7849">
        <v>479576958</v>
      </c>
      <c r="B7849" t="s">
        <v>7846</v>
      </c>
      <c r="C7849" s="1">
        <v>45440</v>
      </c>
      <c r="D7849" t="str">
        <f>TEXT(Hospital_Emergency_Room_Data[[#This Row],[Patient Admission Date]],"mmm")</f>
        <v>May</v>
      </c>
      <c r="E7849">
        <f>YEAR(Hospital_Emergency_Room_Data[[#This Row],[Patient Admission Date]])</f>
        <v>2024</v>
      </c>
      <c r="F7849" s="2">
        <v>0.83333333333333337</v>
      </c>
      <c r="G7849" s="8" t="str">
        <f>TEXT(Hospital_Emergency_Room_Data[[#This Row],[Patient Admission Date]],"dddd")</f>
        <v>Tuesday</v>
      </c>
      <c r="H7849" t="s">
        <v>9208</v>
      </c>
      <c r="I7849">
        <v>49</v>
      </c>
      <c r="J7849" s="5" t="s">
        <v>9219</v>
      </c>
      <c r="K7849" t="s">
        <v>32</v>
      </c>
      <c r="L7849" t="s">
        <v>13</v>
      </c>
      <c r="M7849" t="s">
        <v>9210</v>
      </c>
      <c r="N7849">
        <v>9</v>
      </c>
      <c r="O7849">
        <v>14</v>
      </c>
      <c r="P7849" t="s">
        <v>9226</v>
      </c>
      <c r="Q7849">
        <v>28</v>
      </c>
      <c r="R7849">
        <v>20</v>
      </c>
      <c r="S7849" t="s">
        <v>9256</v>
      </c>
      <c r="T7849" t="s">
        <v>9264</v>
      </c>
      <c r="U7849" t="s">
        <v>9282</v>
      </c>
      <c r="V7849" t="str" cm="1">
        <f t="array" ref="V7849">_xlfn.IFS(Hospital_Emergency_Room_Data[[#This Row],[Day]]&lt;=10,"Start(1-10)",Hospital_Emergency_Room_Data[[#This Row],[Day]]&lt;=20,"Middle(11-20)",Hospital_Emergency_Room_Data[[#This Row],[Day]]&gt;20,"End(21-30)")</f>
        <v>End(21-30)</v>
      </c>
    </row>
    <row r="7850" spans="1:22">
      <c r="A7850">
        <v>629922831</v>
      </c>
      <c r="B7850" t="s">
        <v>7847</v>
      </c>
      <c r="C7850" s="1">
        <v>45173</v>
      </c>
      <c r="D7850" t="str">
        <f>TEXT(Hospital_Emergency_Room_Data[[#This Row],[Patient Admission Date]],"mmm")</f>
        <v>Sep</v>
      </c>
      <c r="E7850">
        <f>YEAR(Hospital_Emergency_Room_Data[[#This Row],[Patient Admission Date]])</f>
        <v>2023</v>
      </c>
      <c r="F7850" s="2">
        <v>0.15972222222222221</v>
      </c>
      <c r="G7850" s="8" t="str">
        <f>TEXT(Hospital_Emergency_Room_Data[[#This Row],[Patient Admission Date]],"dddd")</f>
        <v>Monday</v>
      </c>
      <c r="H7850" t="s">
        <v>9208</v>
      </c>
      <c r="I7850">
        <v>48</v>
      </c>
      <c r="J7850" s="5" t="s">
        <v>9219</v>
      </c>
      <c r="K7850" t="s">
        <v>32</v>
      </c>
      <c r="L7850" t="s">
        <v>13</v>
      </c>
      <c r="M7850" t="s">
        <v>9210</v>
      </c>
      <c r="N7850">
        <v>9</v>
      </c>
      <c r="O7850">
        <v>52</v>
      </c>
      <c r="P7850" t="s">
        <v>9225</v>
      </c>
      <c r="Q7850">
        <v>4</v>
      </c>
      <c r="R7850">
        <v>3</v>
      </c>
      <c r="S7850" t="s">
        <v>9258</v>
      </c>
      <c r="T7850" t="s">
        <v>9263</v>
      </c>
      <c r="U7850" t="s">
        <v>9283</v>
      </c>
      <c r="V7850" t="str" cm="1">
        <f t="array" ref="V7850">_xlfn.IFS(Hospital_Emergency_Room_Data[[#This Row],[Day]]&lt;=10,"Start(1-10)",Hospital_Emergency_Room_Data[[#This Row],[Day]]&lt;=20,"Middle(11-20)",Hospital_Emergency_Room_Data[[#This Row],[Day]]&gt;20,"End(21-30)")</f>
        <v>Start(1-10)</v>
      </c>
    </row>
    <row r="7851" spans="1:22">
      <c r="A7851">
        <v>177891312</v>
      </c>
      <c r="B7851" t="s">
        <v>7848</v>
      </c>
      <c r="C7851" s="1">
        <v>45187</v>
      </c>
      <c r="D7851" t="str">
        <f>TEXT(Hospital_Emergency_Room_Data[[#This Row],[Patient Admission Date]],"mmm")</f>
        <v>Sep</v>
      </c>
      <c r="E7851">
        <f>YEAR(Hospital_Emergency_Room_Data[[#This Row],[Patient Admission Date]])</f>
        <v>2023</v>
      </c>
      <c r="F7851" s="2">
        <v>0.83819444444444446</v>
      </c>
      <c r="G7851" s="8" t="str">
        <f>TEXT(Hospital_Emergency_Room_Data[[#This Row],[Patient Admission Date]],"dddd")</f>
        <v>Monday</v>
      </c>
      <c r="H7851" t="s">
        <v>9208</v>
      </c>
      <c r="I7851">
        <v>70</v>
      </c>
      <c r="J7851" s="5" t="s">
        <v>9222</v>
      </c>
      <c r="K7851" t="s">
        <v>32</v>
      </c>
      <c r="L7851" t="s">
        <v>13</v>
      </c>
      <c r="M7851" t="s">
        <v>9210</v>
      </c>
      <c r="N7851">
        <v>10</v>
      </c>
      <c r="O7851">
        <v>16</v>
      </c>
      <c r="P7851" t="s">
        <v>9226</v>
      </c>
      <c r="Q7851">
        <v>18</v>
      </c>
      <c r="R7851">
        <v>20</v>
      </c>
      <c r="S7851" t="s">
        <v>9256</v>
      </c>
      <c r="T7851" t="s">
        <v>9262</v>
      </c>
      <c r="U7851" t="s">
        <v>9282</v>
      </c>
      <c r="V7851" t="str" cm="1">
        <f t="array" ref="V7851">_xlfn.IFS(Hospital_Emergency_Room_Data[[#This Row],[Day]]&lt;=10,"Start(1-10)",Hospital_Emergency_Room_Data[[#This Row],[Day]]&lt;=20,"Middle(11-20)",Hospital_Emergency_Room_Data[[#This Row],[Day]]&gt;20,"End(21-30)")</f>
        <v>Middle(11-20)</v>
      </c>
    </row>
    <row r="7852" spans="1:22">
      <c r="A7852">
        <v>458032386</v>
      </c>
      <c r="B7852" t="s">
        <v>7849</v>
      </c>
      <c r="C7852" s="1">
        <v>45161</v>
      </c>
      <c r="D7852" t="str">
        <f>TEXT(Hospital_Emergency_Room_Data[[#This Row],[Patient Admission Date]],"mmm")</f>
        <v>Aug</v>
      </c>
      <c r="E7852">
        <f>YEAR(Hospital_Emergency_Room_Data[[#This Row],[Patient Admission Date]])</f>
        <v>2023</v>
      </c>
      <c r="F7852" s="2">
        <v>0.99097222222222225</v>
      </c>
      <c r="G7852" s="8" t="str">
        <f>TEXT(Hospital_Emergency_Room_Data[[#This Row],[Patient Admission Date]],"dddd")</f>
        <v>Wednesday</v>
      </c>
      <c r="H7852" t="s">
        <v>9208</v>
      </c>
      <c r="I7852">
        <v>36</v>
      </c>
      <c r="J7852" s="5" t="s">
        <v>9223</v>
      </c>
      <c r="K7852" t="s">
        <v>32</v>
      </c>
      <c r="L7852" t="s">
        <v>13</v>
      </c>
      <c r="M7852" t="s">
        <v>9210</v>
      </c>
      <c r="N7852">
        <v>10</v>
      </c>
      <c r="O7852">
        <v>44</v>
      </c>
      <c r="P7852" t="s">
        <v>9225</v>
      </c>
      <c r="Q7852">
        <v>23</v>
      </c>
      <c r="R7852">
        <v>23</v>
      </c>
      <c r="S7852" t="s">
        <v>9256</v>
      </c>
      <c r="T7852" t="s">
        <v>9264</v>
      </c>
      <c r="U7852" t="s">
        <v>9300</v>
      </c>
      <c r="V7852" t="str" cm="1">
        <f t="array" ref="V7852">_xlfn.IFS(Hospital_Emergency_Room_Data[[#This Row],[Day]]&lt;=10,"Start(1-10)",Hospital_Emergency_Room_Data[[#This Row],[Day]]&lt;=20,"Middle(11-20)",Hospital_Emergency_Room_Data[[#This Row],[Day]]&gt;20,"End(21-30)")</f>
        <v>End(21-30)</v>
      </c>
    </row>
    <row r="7853" spans="1:22">
      <c r="A7853">
        <v>389847406</v>
      </c>
      <c r="B7853" t="s">
        <v>7850</v>
      </c>
      <c r="C7853" s="1">
        <v>45067</v>
      </c>
      <c r="D7853" t="str">
        <f>TEXT(Hospital_Emergency_Room_Data[[#This Row],[Patient Admission Date]],"mmm")</f>
        <v>May</v>
      </c>
      <c r="E7853">
        <f>YEAR(Hospital_Emergency_Room_Data[[#This Row],[Patient Admission Date]])</f>
        <v>2023</v>
      </c>
      <c r="F7853" s="2">
        <v>7.3611111111111113E-2</v>
      </c>
      <c r="G7853" s="8" t="str">
        <f>TEXT(Hospital_Emergency_Room_Data[[#This Row],[Patient Admission Date]],"dddd")</f>
        <v>Sunday</v>
      </c>
      <c r="H7853" t="s">
        <v>9208</v>
      </c>
      <c r="I7853">
        <v>33</v>
      </c>
      <c r="J7853" s="5" t="s">
        <v>9223</v>
      </c>
      <c r="K7853" t="s">
        <v>32</v>
      </c>
      <c r="L7853" t="s">
        <v>50</v>
      </c>
      <c r="M7853" t="s">
        <v>9210</v>
      </c>
      <c r="O7853">
        <v>56</v>
      </c>
      <c r="P7853" t="s">
        <v>9225</v>
      </c>
      <c r="Q7853">
        <v>21</v>
      </c>
      <c r="R7853">
        <v>1</v>
      </c>
      <c r="S7853" t="s">
        <v>9258</v>
      </c>
      <c r="T7853" t="s">
        <v>9262</v>
      </c>
      <c r="U7853" t="s">
        <v>9283</v>
      </c>
      <c r="V7853" t="str" cm="1">
        <f t="array" ref="V7853">_xlfn.IFS(Hospital_Emergency_Room_Data[[#This Row],[Day]]&lt;=10,"Start(1-10)",Hospital_Emergency_Room_Data[[#This Row],[Day]]&lt;=20,"Middle(11-20)",Hospital_Emergency_Room_Data[[#This Row],[Day]]&gt;20,"End(21-30)")</f>
        <v>End(21-30)</v>
      </c>
    </row>
    <row r="7854" spans="1:22">
      <c r="A7854">
        <v>455309819</v>
      </c>
      <c r="B7854" t="s">
        <v>7851</v>
      </c>
      <c r="C7854" s="1">
        <v>45362</v>
      </c>
      <c r="D7854" t="str">
        <f>TEXT(Hospital_Emergency_Room_Data[[#This Row],[Patient Admission Date]],"mmm")</f>
        <v>Mar</v>
      </c>
      <c r="E7854">
        <f>YEAR(Hospital_Emergency_Room_Data[[#This Row],[Patient Admission Date]])</f>
        <v>2024</v>
      </c>
      <c r="F7854" s="2">
        <v>0.33333333333333331</v>
      </c>
      <c r="G7854" s="8" t="str">
        <f>TEXT(Hospital_Emergency_Room_Data[[#This Row],[Patient Admission Date]],"dddd")</f>
        <v>Monday</v>
      </c>
      <c r="H7854" t="s">
        <v>9208</v>
      </c>
      <c r="I7854">
        <v>45</v>
      </c>
      <c r="J7854" s="5" t="s">
        <v>9219</v>
      </c>
      <c r="K7854" t="s">
        <v>32</v>
      </c>
      <c r="L7854" t="s">
        <v>50</v>
      </c>
      <c r="M7854" t="s">
        <v>9210</v>
      </c>
      <c r="O7854">
        <v>42</v>
      </c>
      <c r="P7854" t="s">
        <v>9225</v>
      </c>
      <c r="Q7854">
        <v>11</v>
      </c>
      <c r="R7854">
        <v>8</v>
      </c>
      <c r="S7854" t="s">
        <v>9255</v>
      </c>
      <c r="T7854" t="s">
        <v>9265</v>
      </c>
      <c r="U7854" t="s">
        <v>9300</v>
      </c>
      <c r="V7854" t="str" cm="1">
        <f t="array" ref="V7854">_xlfn.IFS(Hospital_Emergency_Room_Data[[#This Row],[Day]]&lt;=10,"Start(1-10)",Hospital_Emergency_Room_Data[[#This Row],[Day]]&lt;=20,"Middle(11-20)",Hospital_Emergency_Room_Data[[#This Row],[Day]]&gt;20,"End(21-30)")</f>
        <v>Middle(11-20)</v>
      </c>
    </row>
    <row r="7855" spans="1:22">
      <c r="A7855">
        <v>669114236</v>
      </c>
      <c r="B7855" t="s">
        <v>7852</v>
      </c>
      <c r="C7855" s="1">
        <v>45275</v>
      </c>
      <c r="D7855" t="str">
        <f>TEXT(Hospital_Emergency_Room_Data[[#This Row],[Patient Admission Date]],"mmm")</f>
        <v>Dec</v>
      </c>
      <c r="E7855">
        <f>YEAR(Hospital_Emergency_Room_Data[[#This Row],[Patient Admission Date]])</f>
        <v>2023</v>
      </c>
      <c r="F7855" s="2">
        <v>2.6388888888888889E-2</v>
      </c>
      <c r="G7855" s="8" t="str">
        <f>TEXT(Hospital_Emergency_Room_Data[[#This Row],[Patient Admission Date]],"dddd")</f>
        <v>Friday</v>
      </c>
      <c r="H7855" t="s">
        <v>9208</v>
      </c>
      <c r="I7855">
        <v>21</v>
      </c>
      <c r="J7855" s="5" t="s">
        <v>9220</v>
      </c>
      <c r="K7855" t="s">
        <v>32</v>
      </c>
      <c r="L7855" t="s">
        <v>50</v>
      </c>
      <c r="M7855" t="s">
        <v>9210</v>
      </c>
      <c r="O7855">
        <v>36</v>
      </c>
      <c r="P7855" t="s">
        <v>9225</v>
      </c>
      <c r="Q7855">
        <v>15</v>
      </c>
      <c r="R7855">
        <v>0</v>
      </c>
      <c r="S7855" t="s">
        <v>9258</v>
      </c>
      <c r="T7855" t="s">
        <v>9262</v>
      </c>
      <c r="U7855" t="s">
        <v>9300</v>
      </c>
      <c r="V7855" t="str" cm="1">
        <f t="array" ref="V7855">_xlfn.IFS(Hospital_Emergency_Room_Data[[#This Row],[Day]]&lt;=10,"Start(1-10)",Hospital_Emergency_Room_Data[[#This Row],[Day]]&lt;=20,"Middle(11-20)",Hospital_Emergency_Room_Data[[#This Row],[Day]]&gt;20,"End(21-30)")</f>
        <v>Middle(11-20)</v>
      </c>
    </row>
    <row r="7856" spans="1:22">
      <c r="A7856">
        <v>693843710</v>
      </c>
      <c r="B7856" t="s">
        <v>7853</v>
      </c>
      <c r="C7856" s="1">
        <v>45322</v>
      </c>
      <c r="D7856" t="str">
        <f>TEXT(Hospital_Emergency_Room_Data[[#This Row],[Patient Admission Date]],"mmm")</f>
        <v>Jan</v>
      </c>
      <c r="E7856">
        <f>YEAR(Hospital_Emergency_Room_Data[[#This Row],[Patient Admission Date]])</f>
        <v>2024</v>
      </c>
      <c r="F7856" s="2">
        <v>0.5625</v>
      </c>
      <c r="G7856" s="8" t="str">
        <f>TEXT(Hospital_Emergency_Room_Data[[#This Row],[Patient Admission Date]],"dddd")</f>
        <v>Wednesday</v>
      </c>
      <c r="H7856" t="s">
        <v>9208</v>
      </c>
      <c r="I7856">
        <v>53</v>
      </c>
      <c r="J7856" s="5" t="s">
        <v>9219</v>
      </c>
      <c r="K7856" t="s">
        <v>32</v>
      </c>
      <c r="L7856" t="s">
        <v>50</v>
      </c>
      <c r="M7856" t="s">
        <v>9210</v>
      </c>
      <c r="O7856">
        <v>50</v>
      </c>
      <c r="P7856" t="s">
        <v>9225</v>
      </c>
      <c r="Q7856">
        <v>31</v>
      </c>
      <c r="R7856">
        <v>13</v>
      </c>
      <c r="S7856" t="s">
        <v>9257</v>
      </c>
      <c r="T7856" t="s">
        <v>9264</v>
      </c>
      <c r="U7856" t="s">
        <v>9283</v>
      </c>
      <c r="V7856" t="str" cm="1">
        <f t="array" ref="V7856">_xlfn.IFS(Hospital_Emergency_Room_Data[[#This Row],[Day]]&lt;=10,"Start(1-10)",Hospital_Emergency_Room_Data[[#This Row],[Day]]&lt;=20,"Middle(11-20)",Hospital_Emergency_Room_Data[[#This Row],[Day]]&gt;20,"End(21-30)")</f>
        <v>End(21-30)</v>
      </c>
    </row>
    <row r="7857" spans="1:22">
      <c r="A7857">
        <v>141473493</v>
      </c>
      <c r="B7857" t="s">
        <v>7854</v>
      </c>
      <c r="C7857" s="1">
        <v>45450</v>
      </c>
      <c r="D7857" t="str">
        <f>TEXT(Hospital_Emergency_Room_Data[[#This Row],[Patient Admission Date]],"mmm")</f>
        <v>Jun</v>
      </c>
      <c r="E7857">
        <f>YEAR(Hospital_Emergency_Room_Data[[#This Row],[Patient Admission Date]])</f>
        <v>2024</v>
      </c>
      <c r="F7857" s="2">
        <v>1.7361111111111112E-2</v>
      </c>
      <c r="G7857" s="8" t="str">
        <f>TEXT(Hospital_Emergency_Room_Data[[#This Row],[Patient Admission Date]],"dddd")</f>
        <v>Friday</v>
      </c>
      <c r="H7857" t="s">
        <v>9208</v>
      </c>
      <c r="I7857">
        <v>9</v>
      </c>
      <c r="J7857" s="5" t="s">
        <v>9221</v>
      </c>
      <c r="K7857" t="s">
        <v>32</v>
      </c>
      <c r="L7857" t="s">
        <v>50</v>
      </c>
      <c r="M7857" t="s">
        <v>9210</v>
      </c>
      <c r="O7857">
        <v>54</v>
      </c>
      <c r="P7857" t="s">
        <v>9225</v>
      </c>
      <c r="Q7857">
        <v>7</v>
      </c>
      <c r="R7857">
        <v>0</v>
      </c>
      <c r="S7857" t="s">
        <v>9258</v>
      </c>
      <c r="T7857" t="s">
        <v>9263</v>
      </c>
      <c r="U7857" t="s">
        <v>9283</v>
      </c>
      <c r="V7857" t="str" cm="1">
        <f t="array" ref="V7857">_xlfn.IFS(Hospital_Emergency_Room_Data[[#This Row],[Day]]&lt;=10,"Start(1-10)",Hospital_Emergency_Room_Data[[#This Row],[Day]]&lt;=20,"Middle(11-20)",Hospital_Emergency_Room_Data[[#This Row],[Day]]&gt;20,"End(21-30)")</f>
        <v>Start(1-10)</v>
      </c>
    </row>
    <row r="7858" spans="1:22">
      <c r="A7858">
        <v>511350901</v>
      </c>
      <c r="B7858" t="s">
        <v>7855</v>
      </c>
      <c r="C7858" s="1">
        <v>45265</v>
      </c>
      <c r="D7858" t="str">
        <f>TEXT(Hospital_Emergency_Room_Data[[#This Row],[Patient Admission Date]],"mmm")</f>
        <v>Dec</v>
      </c>
      <c r="E7858">
        <f>YEAR(Hospital_Emergency_Room_Data[[#This Row],[Patient Admission Date]])</f>
        <v>2023</v>
      </c>
      <c r="F7858" s="2">
        <v>0.67569444444444449</v>
      </c>
      <c r="G7858" s="8" t="str">
        <f>TEXT(Hospital_Emergency_Room_Data[[#This Row],[Patient Admission Date]],"dddd")</f>
        <v>Tuesday</v>
      </c>
      <c r="H7858" t="s">
        <v>9208</v>
      </c>
      <c r="I7858">
        <v>63</v>
      </c>
      <c r="J7858" s="5" t="s">
        <v>9217</v>
      </c>
      <c r="K7858" t="s">
        <v>32</v>
      </c>
      <c r="L7858" t="s">
        <v>50</v>
      </c>
      <c r="M7858" t="s">
        <v>9210</v>
      </c>
      <c r="N7858">
        <v>1</v>
      </c>
      <c r="O7858">
        <v>57</v>
      </c>
      <c r="P7858" t="s">
        <v>9225</v>
      </c>
      <c r="Q7858">
        <v>5</v>
      </c>
      <c r="R7858">
        <v>16</v>
      </c>
      <c r="S7858" t="s">
        <v>9257</v>
      </c>
      <c r="T7858" t="s">
        <v>9263</v>
      </c>
      <c r="U7858" t="s">
        <v>9283</v>
      </c>
      <c r="V7858" t="str" cm="1">
        <f t="array" ref="V7858">_xlfn.IFS(Hospital_Emergency_Room_Data[[#This Row],[Day]]&lt;=10,"Start(1-10)",Hospital_Emergency_Room_Data[[#This Row],[Day]]&lt;=20,"Middle(11-20)",Hospital_Emergency_Room_Data[[#This Row],[Day]]&gt;20,"End(21-30)")</f>
        <v>Start(1-10)</v>
      </c>
    </row>
    <row r="7859" spans="1:22">
      <c r="A7859">
        <v>473110338</v>
      </c>
      <c r="B7859" t="s">
        <v>7856</v>
      </c>
      <c r="C7859" s="1">
        <v>45206</v>
      </c>
      <c r="D7859" t="str">
        <f>TEXT(Hospital_Emergency_Room_Data[[#This Row],[Patient Admission Date]],"mmm")</f>
        <v>Oct</v>
      </c>
      <c r="E7859">
        <f>YEAR(Hospital_Emergency_Room_Data[[#This Row],[Patient Admission Date]])</f>
        <v>2023</v>
      </c>
      <c r="F7859" s="2">
        <v>0.15763888888888888</v>
      </c>
      <c r="G7859" s="8" t="str">
        <f>TEXT(Hospital_Emergency_Room_Data[[#This Row],[Patient Admission Date]],"dddd")</f>
        <v>Saturday</v>
      </c>
      <c r="H7859" t="s">
        <v>9208</v>
      </c>
      <c r="I7859">
        <v>75</v>
      </c>
      <c r="J7859" s="5" t="s">
        <v>9222</v>
      </c>
      <c r="K7859" t="s">
        <v>32</v>
      </c>
      <c r="L7859" t="s">
        <v>50</v>
      </c>
      <c r="M7859" t="s">
        <v>9210</v>
      </c>
      <c r="N7859">
        <v>10</v>
      </c>
      <c r="O7859">
        <v>31</v>
      </c>
      <c r="P7859" t="s">
        <v>9225</v>
      </c>
      <c r="Q7859">
        <v>7</v>
      </c>
      <c r="R7859">
        <v>3</v>
      </c>
      <c r="S7859" t="s">
        <v>9258</v>
      </c>
      <c r="T7859" t="s">
        <v>9263</v>
      </c>
      <c r="U7859" t="s">
        <v>9300</v>
      </c>
      <c r="V7859" t="str" cm="1">
        <f t="array" ref="V7859">_xlfn.IFS(Hospital_Emergency_Room_Data[[#This Row],[Day]]&lt;=10,"Start(1-10)",Hospital_Emergency_Room_Data[[#This Row],[Day]]&lt;=20,"Middle(11-20)",Hospital_Emergency_Room_Data[[#This Row],[Day]]&gt;20,"End(21-30)")</f>
        <v>Start(1-10)</v>
      </c>
    </row>
    <row r="7860" spans="1:22">
      <c r="A7860">
        <v>357476302</v>
      </c>
      <c r="B7860" t="s">
        <v>7857</v>
      </c>
      <c r="C7860" s="1">
        <v>45258</v>
      </c>
      <c r="D7860" t="str">
        <f>TEXT(Hospital_Emergency_Room_Data[[#This Row],[Patient Admission Date]],"mmm")</f>
        <v>Nov</v>
      </c>
      <c r="E7860">
        <f>YEAR(Hospital_Emergency_Room_Data[[#This Row],[Patient Admission Date]])</f>
        <v>2023</v>
      </c>
      <c r="F7860" s="2">
        <v>0.24722222222222223</v>
      </c>
      <c r="G7860" s="8" t="str">
        <f>TEXT(Hospital_Emergency_Room_Data[[#This Row],[Patient Admission Date]],"dddd")</f>
        <v>Tuesday</v>
      </c>
      <c r="H7860" t="s">
        <v>9208</v>
      </c>
      <c r="I7860">
        <v>54</v>
      </c>
      <c r="J7860" s="5" t="s">
        <v>9219</v>
      </c>
      <c r="K7860" t="s">
        <v>32</v>
      </c>
      <c r="L7860" t="s">
        <v>9281</v>
      </c>
      <c r="M7860" t="s">
        <v>9210</v>
      </c>
      <c r="O7860">
        <v>48</v>
      </c>
      <c r="P7860" t="s">
        <v>9225</v>
      </c>
      <c r="Q7860">
        <v>28</v>
      </c>
      <c r="R7860">
        <v>5</v>
      </c>
      <c r="S7860" t="s">
        <v>9258</v>
      </c>
      <c r="T7860" t="s">
        <v>9264</v>
      </c>
      <c r="U7860" t="s">
        <v>9283</v>
      </c>
      <c r="V7860" t="str" cm="1">
        <f t="array" ref="V7860">_xlfn.IFS(Hospital_Emergency_Room_Data[[#This Row],[Day]]&lt;=10,"Start(1-10)",Hospital_Emergency_Room_Data[[#This Row],[Day]]&lt;=20,"Middle(11-20)",Hospital_Emergency_Room_Data[[#This Row],[Day]]&gt;20,"End(21-30)")</f>
        <v>End(21-30)</v>
      </c>
    </row>
    <row r="7861" spans="1:22">
      <c r="A7861">
        <v>148567389</v>
      </c>
      <c r="B7861" t="s">
        <v>7858</v>
      </c>
      <c r="C7861" s="1">
        <v>45061</v>
      </c>
      <c r="D7861" t="str">
        <f>TEXT(Hospital_Emergency_Room_Data[[#This Row],[Patient Admission Date]],"mmm")</f>
        <v>May</v>
      </c>
      <c r="E7861">
        <f>YEAR(Hospital_Emergency_Room_Data[[#This Row],[Patient Admission Date]])</f>
        <v>2023</v>
      </c>
      <c r="F7861" s="2">
        <v>0.34444444444444444</v>
      </c>
      <c r="G7861" s="8" t="str">
        <f>TEXT(Hospital_Emergency_Room_Data[[#This Row],[Patient Admission Date]],"dddd")</f>
        <v>Monday</v>
      </c>
      <c r="H7861" t="s">
        <v>9208</v>
      </c>
      <c r="I7861">
        <v>75</v>
      </c>
      <c r="J7861" s="5" t="s">
        <v>9222</v>
      </c>
      <c r="K7861" t="s">
        <v>32</v>
      </c>
      <c r="L7861" t="s">
        <v>9281</v>
      </c>
      <c r="M7861" t="s">
        <v>9210</v>
      </c>
      <c r="O7861">
        <v>20</v>
      </c>
      <c r="P7861" t="s">
        <v>9226</v>
      </c>
      <c r="Q7861">
        <v>15</v>
      </c>
      <c r="R7861">
        <v>8</v>
      </c>
      <c r="S7861" t="s">
        <v>9255</v>
      </c>
      <c r="T7861" t="s">
        <v>9262</v>
      </c>
      <c r="U7861" t="s">
        <v>9282</v>
      </c>
      <c r="V7861" t="str" cm="1">
        <f t="array" ref="V7861">_xlfn.IFS(Hospital_Emergency_Room_Data[[#This Row],[Day]]&lt;=10,"Start(1-10)",Hospital_Emergency_Room_Data[[#This Row],[Day]]&lt;=20,"Middle(11-20)",Hospital_Emergency_Room_Data[[#This Row],[Day]]&gt;20,"End(21-30)")</f>
        <v>Middle(11-20)</v>
      </c>
    </row>
    <row r="7862" spans="1:22">
      <c r="A7862">
        <v>775994535</v>
      </c>
      <c r="B7862" t="s">
        <v>7859</v>
      </c>
      <c r="C7862" s="1">
        <v>45122</v>
      </c>
      <c r="D7862" t="str">
        <f>TEXT(Hospital_Emergency_Room_Data[[#This Row],[Patient Admission Date]],"mmm")</f>
        <v>Jul</v>
      </c>
      <c r="E7862">
        <f>YEAR(Hospital_Emergency_Room_Data[[#This Row],[Patient Admission Date]])</f>
        <v>2023</v>
      </c>
      <c r="F7862" s="2">
        <v>0.41597222222222224</v>
      </c>
      <c r="G7862" s="8" t="str">
        <f>TEXT(Hospital_Emergency_Room_Data[[#This Row],[Patient Admission Date]],"dddd")</f>
        <v>Saturday</v>
      </c>
      <c r="H7862" t="s">
        <v>9208</v>
      </c>
      <c r="I7862">
        <v>45</v>
      </c>
      <c r="J7862" s="5" t="s">
        <v>9219</v>
      </c>
      <c r="K7862" t="s">
        <v>32</v>
      </c>
      <c r="L7862" t="s">
        <v>9281</v>
      </c>
      <c r="M7862" t="s">
        <v>9210</v>
      </c>
      <c r="O7862">
        <v>23</v>
      </c>
      <c r="P7862" t="s">
        <v>9226</v>
      </c>
      <c r="Q7862">
        <v>15</v>
      </c>
      <c r="R7862">
        <v>9</v>
      </c>
      <c r="S7862" t="s">
        <v>9255</v>
      </c>
      <c r="T7862" t="s">
        <v>9262</v>
      </c>
      <c r="U7862" t="s">
        <v>9282</v>
      </c>
      <c r="V7862" t="str" cm="1">
        <f t="array" ref="V7862">_xlfn.IFS(Hospital_Emergency_Room_Data[[#This Row],[Day]]&lt;=10,"Start(1-10)",Hospital_Emergency_Room_Data[[#This Row],[Day]]&lt;=20,"Middle(11-20)",Hospital_Emergency_Room_Data[[#This Row],[Day]]&gt;20,"End(21-30)")</f>
        <v>Middle(11-20)</v>
      </c>
    </row>
    <row r="7863" spans="1:22">
      <c r="A7863">
        <v>315968028</v>
      </c>
      <c r="B7863" t="s">
        <v>7860</v>
      </c>
      <c r="C7863" s="1">
        <v>45287</v>
      </c>
      <c r="D7863" t="str">
        <f>TEXT(Hospital_Emergency_Room_Data[[#This Row],[Patient Admission Date]],"mmm")</f>
        <v>Dec</v>
      </c>
      <c r="E7863">
        <f>YEAR(Hospital_Emergency_Room_Data[[#This Row],[Patient Admission Date]])</f>
        <v>2023</v>
      </c>
      <c r="F7863" s="2">
        <v>0.75486111111111109</v>
      </c>
      <c r="G7863" s="8" t="str">
        <f>TEXT(Hospital_Emergency_Room_Data[[#This Row],[Patient Admission Date]],"dddd")</f>
        <v>Wednesday</v>
      </c>
      <c r="H7863" t="s">
        <v>9208</v>
      </c>
      <c r="I7863">
        <v>6</v>
      </c>
      <c r="J7863" s="5" t="s">
        <v>9221</v>
      </c>
      <c r="K7863" t="s">
        <v>32</v>
      </c>
      <c r="L7863" t="s">
        <v>9281</v>
      </c>
      <c r="M7863" t="s">
        <v>9210</v>
      </c>
      <c r="O7863">
        <v>32</v>
      </c>
      <c r="P7863" t="s">
        <v>9225</v>
      </c>
      <c r="Q7863">
        <v>27</v>
      </c>
      <c r="R7863">
        <v>18</v>
      </c>
      <c r="S7863" t="s">
        <v>9256</v>
      </c>
      <c r="T7863" t="s">
        <v>9264</v>
      </c>
      <c r="U7863" t="s">
        <v>9300</v>
      </c>
      <c r="V7863" t="str" cm="1">
        <f t="array" ref="V7863">_xlfn.IFS(Hospital_Emergency_Room_Data[[#This Row],[Day]]&lt;=10,"Start(1-10)",Hospital_Emergency_Room_Data[[#This Row],[Day]]&lt;=20,"Middle(11-20)",Hospital_Emergency_Room_Data[[#This Row],[Day]]&gt;20,"End(21-30)")</f>
        <v>End(21-30)</v>
      </c>
    </row>
    <row r="7864" spans="1:22">
      <c r="A7864">
        <v>481169198</v>
      </c>
      <c r="B7864" t="s">
        <v>7861</v>
      </c>
      <c r="C7864" s="1">
        <v>45487</v>
      </c>
      <c r="D7864" t="str">
        <f>TEXT(Hospital_Emergency_Room_Data[[#This Row],[Patient Admission Date]],"mmm")</f>
        <v>Jul</v>
      </c>
      <c r="E7864">
        <f>YEAR(Hospital_Emergency_Room_Data[[#This Row],[Patient Admission Date]])</f>
        <v>2024</v>
      </c>
      <c r="F7864" s="2">
        <v>0.86736111111111114</v>
      </c>
      <c r="G7864" s="8" t="str">
        <f>TEXT(Hospital_Emergency_Room_Data[[#This Row],[Patient Admission Date]],"dddd")</f>
        <v>Sunday</v>
      </c>
      <c r="H7864" t="s">
        <v>9208</v>
      </c>
      <c r="I7864">
        <v>74</v>
      </c>
      <c r="J7864" s="5" t="s">
        <v>9222</v>
      </c>
      <c r="K7864" t="s">
        <v>32</v>
      </c>
      <c r="L7864" t="s">
        <v>9281</v>
      </c>
      <c r="M7864" t="s">
        <v>9210</v>
      </c>
      <c r="O7864">
        <v>41</v>
      </c>
      <c r="P7864" t="s">
        <v>9225</v>
      </c>
      <c r="Q7864">
        <v>14</v>
      </c>
      <c r="R7864">
        <v>20</v>
      </c>
      <c r="S7864" t="s">
        <v>9256</v>
      </c>
      <c r="T7864" t="s">
        <v>9265</v>
      </c>
      <c r="U7864" t="s">
        <v>9300</v>
      </c>
      <c r="V7864" t="str" cm="1">
        <f t="array" ref="V7864">_xlfn.IFS(Hospital_Emergency_Room_Data[[#This Row],[Day]]&lt;=10,"Start(1-10)",Hospital_Emergency_Room_Data[[#This Row],[Day]]&lt;=20,"Middle(11-20)",Hospital_Emergency_Room_Data[[#This Row],[Day]]&gt;20,"End(21-30)")</f>
        <v>Middle(11-20)</v>
      </c>
    </row>
    <row r="7865" spans="1:22">
      <c r="A7865">
        <v>183101974</v>
      </c>
      <c r="B7865" t="s">
        <v>7862</v>
      </c>
      <c r="C7865" s="1">
        <v>45043</v>
      </c>
      <c r="D7865" t="str">
        <f>TEXT(Hospital_Emergency_Room_Data[[#This Row],[Patient Admission Date]],"mmm")</f>
        <v>Apr</v>
      </c>
      <c r="E7865">
        <f>YEAR(Hospital_Emergency_Room_Data[[#This Row],[Patient Admission Date]])</f>
        <v>2023</v>
      </c>
      <c r="F7865" s="2">
        <v>0.86388888888888893</v>
      </c>
      <c r="G7865" s="8" t="str">
        <f>TEXT(Hospital_Emergency_Room_Data[[#This Row],[Patient Admission Date]],"dddd")</f>
        <v>Thursday</v>
      </c>
      <c r="H7865" t="s">
        <v>9208</v>
      </c>
      <c r="I7865">
        <v>20</v>
      </c>
      <c r="J7865" s="5" t="s">
        <v>9220</v>
      </c>
      <c r="K7865" t="s">
        <v>32</v>
      </c>
      <c r="L7865" t="s">
        <v>9281</v>
      </c>
      <c r="M7865" t="s">
        <v>9210</v>
      </c>
      <c r="O7865">
        <v>44</v>
      </c>
      <c r="P7865" t="s">
        <v>9225</v>
      </c>
      <c r="Q7865">
        <v>27</v>
      </c>
      <c r="R7865">
        <v>20</v>
      </c>
      <c r="S7865" t="s">
        <v>9256</v>
      </c>
      <c r="T7865" t="s">
        <v>9264</v>
      </c>
      <c r="U7865" t="s">
        <v>9300</v>
      </c>
      <c r="V7865" t="str" cm="1">
        <f t="array" ref="V7865">_xlfn.IFS(Hospital_Emergency_Room_Data[[#This Row],[Day]]&lt;=10,"Start(1-10)",Hospital_Emergency_Room_Data[[#This Row],[Day]]&lt;=20,"Middle(11-20)",Hospital_Emergency_Room_Data[[#This Row],[Day]]&gt;20,"End(21-30)")</f>
        <v>End(21-30)</v>
      </c>
    </row>
    <row r="7866" spans="1:22">
      <c r="A7866">
        <v>840941929</v>
      </c>
      <c r="B7866" t="s">
        <v>7863</v>
      </c>
      <c r="C7866" s="1">
        <v>45163</v>
      </c>
      <c r="D7866" t="str">
        <f>TEXT(Hospital_Emergency_Room_Data[[#This Row],[Patient Admission Date]],"mmm")</f>
        <v>Aug</v>
      </c>
      <c r="E7866">
        <f>YEAR(Hospital_Emergency_Room_Data[[#This Row],[Patient Admission Date]])</f>
        <v>2023</v>
      </c>
      <c r="F7866" s="2">
        <v>0.80972222222222223</v>
      </c>
      <c r="G7866" s="8" t="str">
        <f>TEXT(Hospital_Emergency_Room_Data[[#This Row],[Patient Admission Date]],"dddd")</f>
        <v>Friday</v>
      </c>
      <c r="H7866" t="s">
        <v>9208</v>
      </c>
      <c r="I7866">
        <v>49</v>
      </c>
      <c r="J7866" s="5" t="s">
        <v>9219</v>
      </c>
      <c r="K7866" t="s">
        <v>32</v>
      </c>
      <c r="L7866" t="s">
        <v>9281</v>
      </c>
      <c r="M7866" t="s">
        <v>9210</v>
      </c>
      <c r="O7866">
        <v>51</v>
      </c>
      <c r="P7866" t="s">
        <v>9225</v>
      </c>
      <c r="Q7866">
        <v>25</v>
      </c>
      <c r="R7866">
        <v>19</v>
      </c>
      <c r="S7866" t="s">
        <v>9256</v>
      </c>
      <c r="T7866" t="s">
        <v>9264</v>
      </c>
      <c r="U7866" t="s">
        <v>9283</v>
      </c>
      <c r="V7866" t="str" cm="1">
        <f t="array" ref="V7866">_xlfn.IFS(Hospital_Emergency_Room_Data[[#This Row],[Day]]&lt;=10,"Start(1-10)",Hospital_Emergency_Room_Data[[#This Row],[Day]]&lt;=20,"Middle(11-20)",Hospital_Emergency_Room_Data[[#This Row],[Day]]&gt;20,"End(21-30)")</f>
        <v>End(21-30)</v>
      </c>
    </row>
    <row r="7867" spans="1:22">
      <c r="A7867">
        <v>613685042</v>
      </c>
      <c r="B7867" t="s">
        <v>7864</v>
      </c>
      <c r="C7867" s="1">
        <v>45362</v>
      </c>
      <c r="D7867" t="str">
        <f>TEXT(Hospital_Emergency_Room_Data[[#This Row],[Patient Admission Date]],"mmm")</f>
        <v>Mar</v>
      </c>
      <c r="E7867">
        <f>YEAR(Hospital_Emergency_Room_Data[[#This Row],[Patient Admission Date]])</f>
        <v>2024</v>
      </c>
      <c r="F7867" s="2">
        <v>0.60902777777777772</v>
      </c>
      <c r="G7867" s="8" t="str">
        <f>TEXT(Hospital_Emergency_Room_Data[[#This Row],[Patient Admission Date]],"dddd")</f>
        <v>Monday</v>
      </c>
      <c r="H7867" t="s">
        <v>9208</v>
      </c>
      <c r="I7867">
        <v>66</v>
      </c>
      <c r="J7867" s="5" t="s">
        <v>9217</v>
      </c>
      <c r="K7867" t="s">
        <v>32</v>
      </c>
      <c r="L7867" t="s">
        <v>9281</v>
      </c>
      <c r="M7867" t="s">
        <v>9210</v>
      </c>
      <c r="O7867">
        <v>53</v>
      </c>
      <c r="P7867" t="s">
        <v>9225</v>
      </c>
      <c r="Q7867">
        <v>11</v>
      </c>
      <c r="R7867">
        <v>14</v>
      </c>
      <c r="S7867" t="s">
        <v>9257</v>
      </c>
      <c r="T7867" t="s">
        <v>9265</v>
      </c>
      <c r="U7867" t="s">
        <v>9283</v>
      </c>
      <c r="V7867" t="str" cm="1">
        <f t="array" ref="V7867">_xlfn.IFS(Hospital_Emergency_Room_Data[[#This Row],[Day]]&lt;=10,"Start(1-10)",Hospital_Emergency_Room_Data[[#This Row],[Day]]&lt;=20,"Middle(11-20)",Hospital_Emergency_Room_Data[[#This Row],[Day]]&gt;20,"End(21-30)")</f>
        <v>Middle(11-20)</v>
      </c>
    </row>
    <row r="7868" spans="1:22">
      <c r="A7868">
        <v>378378203</v>
      </c>
      <c r="B7868" t="s">
        <v>7865</v>
      </c>
      <c r="C7868" s="1">
        <v>45084</v>
      </c>
      <c r="D7868" t="str">
        <f>TEXT(Hospital_Emergency_Room_Data[[#This Row],[Patient Admission Date]],"mmm")</f>
        <v>Jun</v>
      </c>
      <c r="E7868">
        <f>YEAR(Hospital_Emergency_Room_Data[[#This Row],[Patient Admission Date]])</f>
        <v>2023</v>
      </c>
      <c r="F7868" s="2">
        <v>0.80347222222222225</v>
      </c>
      <c r="G7868" s="8" t="str">
        <f>TEXT(Hospital_Emergency_Room_Data[[#This Row],[Patient Admission Date]],"dddd")</f>
        <v>Wednesday</v>
      </c>
      <c r="H7868" t="s">
        <v>9208</v>
      </c>
      <c r="I7868">
        <v>31</v>
      </c>
      <c r="J7868" s="5" t="s">
        <v>9223</v>
      </c>
      <c r="K7868" t="s">
        <v>32</v>
      </c>
      <c r="L7868" t="s">
        <v>9281</v>
      </c>
      <c r="M7868" t="s">
        <v>9210</v>
      </c>
      <c r="O7868">
        <v>37</v>
      </c>
      <c r="P7868" t="s">
        <v>9225</v>
      </c>
      <c r="Q7868">
        <v>7</v>
      </c>
      <c r="R7868">
        <v>19</v>
      </c>
      <c r="S7868" t="s">
        <v>9256</v>
      </c>
      <c r="T7868" t="s">
        <v>9263</v>
      </c>
      <c r="U7868" t="s">
        <v>9300</v>
      </c>
      <c r="V7868" t="str" cm="1">
        <f t="array" ref="V7868">_xlfn.IFS(Hospital_Emergency_Room_Data[[#This Row],[Day]]&lt;=10,"Start(1-10)",Hospital_Emergency_Room_Data[[#This Row],[Day]]&lt;=20,"Middle(11-20)",Hospital_Emergency_Room_Data[[#This Row],[Day]]&gt;20,"End(21-30)")</f>
        <v>Start(1-10)</v>
      </c>
    </row>
    <row r="7869" spans="1:22">
      <c r="A7869">
        <v>828433401</v>
      </c>
      <c r="B7869" t="s">
        <v>7866</v>
      </c>
      <c r="C7869" s="1">
        <v>45121</v>
      </c>
      <c r="D7869" t="str">
        <f>TEXT(Hospital_Emergency_Room_Data[[#This Row],[Patient Admission Date]],"mmm")</f>
        <v>Jul</v>
      </c>
      <c r="E7869">
        <f>YEAR(Hospital_Emergency_Room_Data[[#This Row],[Patient Admission Date]])</f>
        <v>2023</v>
      </c>
      <c r="F7869" s="2">
        <v>0.69652777777777775</v>
      </c>
      <c r="G7869" s="8" t="str">
        <f>TEXT(Hospital_Emergency_Room_Data[[#This Row],[Patient Admission Date]],"dddd")</f>
        <v>Friday</v>
      </c>
      <c r="H7869" t="s">
        <v>9208</v>
      </c>
      <c r="I7869">
        <v>49</v>
      </c>
      <c r="J7869" s="5" t="s">
        <v>9219</v>
      </c>
      <c r="K7869" t="s">
        <v>32</v>
      </c>
      <c r="L7869" t="s">
        <v>9281</v>
      </c>
      <c r="M7869" t="s">
        <v>9210</v>
      </c>
      <c r="O7869">
        <v>18</v>
      </c>
      <c r="P7869" t="s">
        <v>9226</v>
      </c>
      <c r="Q7869">
        <v>14</v>
      </c>
      <c r="R7869">
        <v>16</v>
      </c>
      <c r="S7869" t="s">
        <v>9257</v>
      </c>
      <c r="T7869" t="s">
        <v>9265</v>
      </c>
      <c r="U7869" t="s">
        <v>9282</v>
      </c>
      <c r="V7869" t="str" cm="1">
        <f t="array" ref="V7869">_xlfn.IFS(Hospital_Emergency_Room_Data[[#This Row],[Day]]&lt;=10,"Start(1-10)",Hospital_Emergency_Room_Data[[#This Row],[Day]]&lt;=20,"Middle(11-20)",Hospital_Emergency_Room_Data[[#This Row],[Day]]&gt;20,"End(21-30)")</f>
        <v>Middle(11-20)</v>
      </c>
    </row>
    <row r="7870" spans="1:22">
      <c r="A7870">
        <v>174969817</v>
      </c>
      <c r="B7870" t="s">
        <v>7867</v>
      </c>
      <c r="C7870" s="1">
        <v>45216</v>
      </c>
      <c r="D7870" t="str">
        <f>TEXT(Hospital_Emergency_Room_Data[[#This Row],[Patient Admission Date]],"mmm")</f>
        <v>Oct</v>
      </c>
      <c r="E7870">
        <f>YEAR(Hospital_Emergency_Room_Data[[#This Row],[Patient Admission Date]])</f>
        <v>2023</v>
      </c>
      <c r="F7870" s="2">
        <v>0.21458333333333332</v>
      </c>
      <c r="G7870" s="8" t="str">
        <f>TEXT(Hospital_Emergency_Room_Data[[#This Row],[Patient Admission Date]],"dddd")</f>
        <v>Tuesday</v>
      </c>
      <c r="H7870" t="s">
        <v>9208</v>
      </c>
      <c r="I7870">
        <v>77</v>
      </c>
      <c r="J7870" s="5" t="s">
        <v>9222</v>
      </c>
      <c r="K7870" t="s">
        <v>32</v>
      </c>
      <c r="L7870" t="s">
        <v>9281</v>
      </c>
      <c r="M7870" t="s">
        <v>9210</v>
      </c>
      <c r="O7870">
        <v>29</v>
      </c>
      <c r="P7870" t="s">
        <v>9226</v>
      </c>
      <c r="Q7870">
        <v>17</v>
      </c>
      <c r="R7870">
        <v>5</v>
      </c>
      <c r="S7870" t="s">
        <v>9258</v>
      </c>
      <c r="T7870" t="s">
        <v>9262</v>
      </c>
      <c r="U7870" t="s">
        <v>9282</v>
      </c>
      <c r="V7870" t="str" cm="1">
        <f t="array" ref="V7870">_xlfn.IFS(Hospital_Emergency_Room_Data[[#This Row],[Day]]&lt;=10,"Start(1-10)",Hospital_Emergency_Room_Data[[#This Row],[Day]]&lt;=20,"Middle(11-20)",Hospital_Emergency_Room_Data[[#This Row],[Day]]&gt;20,"End(21-30)")</f>
        <v>Middle(11-20)</v>
      </c>
    </row>
    <row r="7871" spans="1:22">
      <c r="A7871">
        <v>717176639</v>
      </c>
      <c r="B7871" t="s">
        <v>7868</v>
      </c>
      <c r="C7871" s="1">
        <v>45411</v>
      </c>
      <c r="D7871" t="str">
        <f>TEXT(Hospital_Emergency_Room_Data[[#This Row],[Patient Admission Date]],"mmm")</f>
        <v>Apr</v>
      </c>
      <c r="E7871">
        <f>YEAR(Hospital_Emergency_Room_Data[[#This Row],[Patient Admission Date]])</f>
        <v>2024</v>
      </c>
      <c r="F7871" s="2">
        <v>7.0833333333333331E-2</v>
      </c>
      <c r="G7871" s="8" t="str">
        <f>TEXT(Hospital_Emergency_Room_Data[[#This Row],[Patient Admission Date]],"dddd")</f>
        <v>Monday</v>
      </c>
      <c r="H7871" t="s">
        <v>9208</v>
      </c>
      <c r="I7871">
        <v>44</v>
      </c>
      <c r="J7871" s="5" t="s">
        <v>9223</v>
      </c>
      <c r="K7871" t="s">
        <v>32</v>
      </c>
      <c r="L7871" t="s">
        <v>9281</v>
      </c>
      <c r="M7871" t="s">
        <v>9210</v>
      </c>
      <c r="O7871">
        <v>37</v>
      </c>
      <c r="P7871" t="s">
        <v>9225</v>
      </c>
      <c r="Q7871">
        <v>29</v>
      </c>
      <c r="R7871">
        <v>1</v>
      </c>
      <c r="S7871" t="s">
        <v>9258</v>
      </c>
      <c r="T7871" t="s">
        <v>9264</v>
      </c>
      <c r="U7871" t="s">
        <v>9300</v>
      </c>
      <c r="V7871" t="str" cm="1">
        <f t="array" ref="V7871">_xlfn.IFS(Hospital_Emergency_Room_Data[[#This Row],[Day]]&lt;=10,"Start(1-10)",Hospital_Emergency_Room_Data[[#This Row],[Day]]&lt;=20,"Middle(11-20)",Hospital_Emergency_Room_Data[[#This Row],[Day]]&gt;20,"End(21-30)")</f>
        <v>End(21-30)</v>
      </c>
    </row>
    <row r="7872" spans="1:22">
      <c r="A7872">
        <v>589505696</v>
      </c>
      <c r="B7872" t="s">
        <v>7869</v>
      </c>
      <c r="C7872" s="1">
        <v>45296</v>
      </c>
      <c r="D7872" t="str">
        <f>TEXT(Hospital_Emergency_Room_Data[[#This Row],[Patient Admission Date]],"mmm")</f>
        <v>Jan</v>
      </c>
      <c r="E7872">
        <f>YEAR(Hospital_Emergency_Room_Data[[#This Row],[Patient Admission Date]])</f>
        <v>2024</v>
      </c>
      <c r="F7872" s="2">
        <v>0.84583333333333333</v>
      </c>
      <c r="G7872" s="8" t="str">
        <f>TEXT(Hospital_Emergency_Room_Data[[#This Row],[Patient Admission Date]],"dddd")</f>
        <v>Friday</v>
      </c>
      <c r="H7872" t="s">
        <v>9208</v>
      </c>
      <c r="I7872">
        <v>56</v>
      </c>
      <c r="J7872" s="5" t="s">
        <v>9219</v>
      </c>
      <c r="K7872" t="s">
        <v>32</v>
      </c>
      <c r="L7872" t="s">
        <v>9281</v>
      </c>
      <c r="M7872" t="s">
        <v>9210</v>
      </c>
      <c r="O7872">
        <v>47</v>
      </c>
      <c r="P7872" t="s">
        <v>9225</v>
      </c>
      <c r="Q7872">
        <v>5</v>
      </c>
      <c r="R7872">
        <v>20</v>
      </c>
      <c r="S7872" t="s">
        <v>9256</v>
      </c>
      <c r="T7872" t="s">
        <v>9263</v>
      </c>
      <c r="U7872" t="s">
        <v>9283</v>
      </c>
      <c r="V7872" t="str" cm="1">
        <f t="array" ref="V7872">_xlfn.IFS(Hospital_Emergency_Room_Data[[#This Row],[Day]]&lt;=10,"Start(1-10)",Hospital_Emergency_Room_Data[[#This Row],[Day]]&lt;=20,"Middle(11-20)",Hospital_Emergency_Room_Data[[#This Row],[Day]]&gt;20,"End(21-30)")</f>
        <v>Start(1-10)</v>
      </c>
    </row>
    <row r="7873" spans="1:22">
      <c r="A7873">
        <v>376866417</v>
      </c>
      <c r="B7873" t="s">
        <v>7870</v>
      </c>
      <c r="C7873" s="1">
        <v>45511</v>
      </c>
      <c r="D7873" t="str">
        <f>TEXT(Hospital_Emergency_Room_Data[[#This Row],[Patient Admission Date]],"mmm")</f>
        <v>Aug</v>
      </c>
      <c r="E7873">
        <f>YEAR(Hospital_Emergency_Room_Data[[#This Row],[Patient Admission Date]])</f>
        <v>2024</v>
      </c>
      <c r="F7873" s="2">
        <v>0.44166666666666665</v>
      </c>
      <c r="G7873" s="8" t="str">
        <f>TEXT(Hospital_Emergency_Room_Data[[#This Row],[Patient Admission Date]],"dddd")</f>
        <v>Wednesday</v>
      </c>
      <c r="H7873" t="s">
        <v>9208</v>
      </c>
      <c r="I7873">
        <v>26</v>
      </c>
      <c r="J7873" s="5" t="s">
        <v>9220</v>
      </c>
      <c r="K7873" t="s">
        <v>32</v>
      </c>
      <c r="L7873" t="s">
        <v>9281</v>
      </c>
      <c r="M7873" t="s">
        <v>9210</v>
      </c>
      <c r="O7873">
        <v>49</v>
      </c>
      <c r="P7873" t="s">
        <v>9225</v>
      </c>
      <c r="Q7873">
        <v>7</v>
      </c>
      <c r="R7873">
        <v>10</v>
      </c>
      <c r="S7873" t="s">
        <v>9255</v>
      </c>
      <c r="T7873" t="s">
        <v>9263</v>
      </c>
      <c r="U7873" t="s">
        <v>9283</v>
      </c>
      <c r="V7873" t="str" cm="1">
        <f t="array" ref="V7873">_xlfn.IFS(Hospital_Emergency_Room_Data[[#This Row],[Day]]&lt;=10,"Start(1-10)",Hospital_Emergency_Room_Data[[#This Row],[Day]]&lt;=20,"Middle(11-20)",Hospital_Emergency_Room_Data[[#This Row],[Day]]&gt;20,"End(21-30)")</f>
        <v>Start(1-10)</v>
      </c>
    </row>
    <row r="7874" spans="1:22">
      <c r="A7874">
        <v>434974357</v>
      </c>
      <c r="B7874" t="s">
        <v>7871</v>
      </c>
      <c r="C7874" s="1">
        <v>45315</v>
      </c>
      <c r="D7874" t="str">
        <f>TEXT(Hospital_Emergency_Room_Data[[#This Row],[Patient Admission Date]],"mmm")</f>
        <v>Jan</v>
      </c>
      <c r="E7874">
        <f>YEAR(Hospital_Emergency_Room_Data[[#This Row],[Patient Admission Date]])</f>
        <v>2024</v>
      </c>
      <c r="F7874" s="2">
        <v>0.88888888888888884</v>
      </c>
      <c r="G7874" s="8" t="str">
        <f>TEXT(Hospital_Emergency_Room_Data[[#This Row],[Patient Admission Date]],"dddd")</f>
        <v>Wednesday</v>
      </c>
      <c r="H7874" t="s">
        <v>9208</v>
      </c>
      <c r="I7874">
        <v>59</v>
      </c>
      <c r="J7874" s="5" t="s">
        <v>9219</v>
      </c>
      <c r="K7874" t="s">
        <v>32</v>
      </c>
      <c r="L7874" t="s">
        <v>9281</v>
      </c>
      <c r="M7874" t="s">
        <v>9210</v>
      </c>
      <c r="O7874">
        <v>14</v>
      </c>
      <c r="P7874" t="s">
        <v>9226</v>
      </c>
      <c r="Q7874">
        <v>24</v>
      </c>
      <c r="R7874">
        <v>21</v>
      </c>
      <c r="S7874" t="s">
        <v>9256</v>
      </c>
      <c r="T7874" t="s">
        <v>9264</v>
      </c>
      <c r="U7874" t="s">
        <v>9282</v>
      </c>
      <c r="V7874" t="str" cm="1">
        <f t="array" ref="V7874">_xlfn.IFS(Hospital_Emergency_Room_Data[[#This Row],[Day]]&lt;=10,"Start(1-10)",Hospital_Emergency_Room_Data[[#This Row],[Day]]&lt;=20,"Middle(11-20)",Hospital_Emergency_Room_Data[[#This Row],[Day]]&gt;20,"End(21-30)")</f>
        <v>End(21-30)</v>
      </c>
    </row>
    <row r="7875" spans="1:22">
      <c r="A7875">
        <v>803791507</v>
      </c>
      <c r="B7875" t="s">
        <v>7872</v>
      </c>
      <c r="C7875" s="1">
        <v>45295</v>
      </c>
      <c r="D7875" t="str">
        <f>TEXT(Hospital_Emergency_Room_Data[[#This Row],[Patient Admission Date]],"mmm")</f>
        <v>Jan</v>
      </c>
      <c r="E7875">
        <f>YEAR(Hospital_Emergency_Room_Data[[#This Row],[Patient Admission Date]])</f>
        <v>2024</v>
      </c>
      <c r="F7875" s="2">
        <v>0.57708333333333328</v>
      </c>
      <c r="G7875" s="8" t="str">
        <f>TEXT(Hospital_Emergency_Room_Data[[#This Row],[Patient Admission Date]],"dddd")</f>
        <v>Thursday</v>
      </c>
      <c r="H7875" t="s">
        <v>9208</v>
      </c>
      <c r="I7875">
        <v>11</v>
      </c>
      <c r="J7875" s="5" t="s">
        <v>9221</v>
      </c>
      <c r="K7875" t="s">
        <v>32</v>
      </c>
      <c r="L7875" t="s">
        <v>9281</v>
      </c>
      <c r="M7875" t="s">
        <v>9210</v>
      </c>
      <c r="O7875">
        <v>25</v>
      </c>
      <c r="P7875" t="s">
        <v>9226</v>
      </c>
      <c r="Q7875">
        <v>4</v>
      </c>
      <c r="R7875">
        <v>13</v>
      </c>
      <c r="S7875" t="s">
        <v>9257</v>
      </c>
      <c r="T7875" t="s">
        <v>9263</v>
      </c>
      <c r="U7875" t="s">
        <v>9282</v>
      </c>
      <c r="V7875" t="str" cm="1">
        <f t="array" ref="V7875">_xlfn.IFS(Hospital_Emergency_Room_Data[[#This Row],[Day]]&lt;=10,"Start(1-10)",Hospital_Emergency_Room_Data[[#This Row],[Day]]&lt;=20,"Middle(11-20)",Hospital_Emergency_Room_Data[[#This Row],[Day]]&gt;20,"End(21-30)")</f>
        <v>Start(1-10)</v>
      </c>
    </row>
    <row r="7876" spans="1:22">
      <c r="A7876">
        <v>485056965</v>
      </c>
      <c r="B7876" t="s">
        <v>7873</v>
      </c>
      <c r="C7876" s="1">
        <v>45246</v>
      </c>
      <c r="D7876" t="str">
        <f>TEXT(Hospital_Emergency_Room_Data[[#This Row],[Patient Admission Date]],"mmm")</f>
        <v>Nov</v>
      </c>
      <c r="E7876">
        <f>YEAR(Hospital_Emergency_Room_Data[[#This Row],[Patient Admission Date]])</f>
        <v>2023</v>
      </c>
      <c r="F7876" s="2">
        <v>0.47569444444444442</v>
      </c>
      <c r="G7876" s="8" t="str">
        <f>TEXT(Hospital_Emergency_Room_Data[[#This Row],[Patient Admission Date]],"dddd")</f>
        <v>Thursday</v>
      </c>
      <c r="H7876" t="s">
        <v>9208</v>
      </c>
      <c r="I7876">
        <v>62</v>
      </c>
      <c r="J7876" s="5" t="s">
        <v>9217</v>
      </c>
      <c r="K7876" t="s">
        <v>32</v>
      </c>
      <c r="L7876" t="s">
        <v>9281</v>
      </c>
      <c r="M7876" t="s">
        <v>9210</v>
      </c>
      <c r="O7876">
        <v>14</v>
      </c>
      <c r="P7876" t="s">
        <v>9226</v>
      </c>
      <c r="Q7876">
        <v>16</v>
      </c>
      <c r="R7876">
        <v>11</v>
      </c>
      <c r="S7876" t="s">
        <v>9255</v>
      </c>
      <c r="T7876" t="s">
        <v>9262</v>
      </c>
      <c r="U7876" t="s">
        <v>9282</v>
      </c>
      <c r="V7876" t="str" cm="1">
        <f t="array" ref="V7876">_xlfn.IFS(Hospital_Emergency_Room_Data[[#This Row],[Day]]&lt;=10,"Start(1-10)",Hospital_Emergency_Room_Data[[#This Row],[Day]]&lt;=20,"Middle(11-20)",Hospital_Emergency_Room_Data[[#This Row],[Day]]&gt;20,"End(21-30)")</f>
        <v>Middle(11-20)</v>
      </c>
    </row>
    <row r="7877" spans="1:22">
      <c r="A7877">
        <v>519806343</v>
      </c>
      <c r="B7877" t="s">
        <v>7874</v>
      </c>
      <c r="C7877" s="1">
        <v>45578</v>
      </c>
      <c r="D7877" t="str">
        <f>TEXT(Hospital_Emergency_Room_Data[[#This Row],[Patient Admission Date]],"mmm")</f>
        <v>Oct</v>
      </c>
      <c r="E7877">
        <f>YEAR(Hospital_Emergency_Room_Data[[#This Row],[Patient Admission Date]])</f>
        <v>2024</v>
      </c>
      <c r="F7877" s="2">
        <v>0.72361111111111109</v>
      </c>
      <c r="G7877" s="8" t="str">
        <f>TEXT(Hospital_Emergency_Room_Data[[#This Row],[Patient Admission Date]],"dddd")</f>
        <v>Sunday</v>
      </c>
      <c r="H7877" t="s">
        <v>9208</v>
      </c>
      <c r="I7877">
        <v>27</v>
      </c>
      <c r="J7877" s="5" t="s">
        <v>9220</v>
      </c>
      <c r="K7877" t="s">
        <v>32</v>
      </c>
      <c r="L7877" t="s">
        <v>9281</v>
      </c>
      <c r="M7877" t="s">
        <v>9210</v>
      </c>
      <c r="O7877">
        <v>33</v>
      </c>
      <c r="P7877" t="s">
        <v>9225</v>
      </c>
      <c r="Q7877">
        <v>13</v>
      </c>
      <c r="R7877">
        <v>17</v>
      </c>
      <c r="S7877" t="s">
        <v>9257</v>
      </c>
      <c r="T7877" t="s">
        <v>9265</v>
      </c>
      <c r="U7877" t="s">
        <v>9300</v>
      </c>
      <c r="V7877" t="str" cm="1">
        <f t="array" ref="V7877">_xlfn.IFS(Hospital_Emergency_Room_Data[[#This Row],[Day]]&lt;=10,"Start(1-10)",Hospital_Emergency_Room_Data[[#This Row],[Day]]&lt;=20,"Middle(11-20)",Hospital_Emergency_Room_Data[[#This Row],[Day]]&gt;20,"End(21-30)")</f>
        <v>Middle(11-20)</v>
      </c>
    </row>
    <row r="7878" spans="1:22">
      <c r="A7878">
        <v>839254121</v>
      </c>
      <c r="B7878" t="s">
        <v>7875</v>
      </c>
      <c r="C7878" s="1">
        <v>45104</v>
      </c>
      <c r="D7878" t="str">
        <f>TEXT(Hospital_Emergency_Room_Data[[#This Row],[Patient Admission Date]],"mmm")</f>
        <v>Jun</v>
      </c>
      <c r="E7878">
        <f>YEAR(Hospital_Emergency_Room_Data[[#This Row],[Patient Admission Date]])</f>
        <v>2023</v>
      </c>
      <c r="F7878" s="2">
        <v>0.72291666666666665</v>
      </c>
      <c r="G7878" s="8" t="str">
        <f>TEXT(Hospital_Emergency_Room_Data[[#This Row],[Patient Admission Date]],"dddd")</f>
        <v>Tuesday</v>
      </c>
      <c r="H7878" t="s">
        <v>9208</v>
      </c>
      <c r="I7878">
        <v>29</v>
      </c>
      <c r="J7878" s="5" t="s">
        <v>9220</v>
      </c>
      <c r="K7878" t="s">
        <v>32</v>
      </c>
      <c r="L7878" t="s">
        <v>9281</v>
      </c>
      <c r="M7878" t="s">
        <v>9210</v>
      </c>
      <c r="O7878">
        <v>33</v>
      </c>
      <c r="P7878" t="s">
        <v>9225</v>
      </c>
      <c r="Q7878">
        <v>27</v>
      </c>
      <c r="R7878">
        <v>17</v>
      </c>
      <c r="S7878" t="s">
        <v>9257</v>
      </c>
      <c r="T7878" t="s">
        <v>9264</v>
      </c>
      <c r="U7878" t="s">
        <v>9300</v>
      </c>
      <c r="V7878" t="str" cm="1">
        <f t="array" ref="V7878">_xlfn.IFS(Hospital_Emergency_Room_Data[[#This Row],[Day]]&lt;=10,"Start(1-10)",Hospital_Emergency_Room_Data[[#This Row],[Day]]&lt;=20,"Middle(11-20)",Hospital_Emergency_Room_Data[[#This Row],[Day]]&gt;20,"End(21-30)")</f>
        <v>End(21-30)</v>
      </c>
    </row>
    <row r="7879" spans="1:22">
      <c r="A7879">
        <v>727201005</v>
      </c>
      <c r="B7879" t="s">
        <v>7876</v>
      </c>
      <c r="C7879" s="1">
        <v>45422</v>
      </c>
      <c r="D7879" t="str">
        <f>TEXT(Hospital_Emergency_Room_Data[[#This Row],[Patient Admission Date]],"mmm")</f>
        <v>May</v>
      </c>
      <c r="E7879">
        <f>YEAR(Hospital_Emergency_Room_Data[[#This Row],[Patient Admission Date]])</f>
        <v>2024</v>
      </c>
      <c r="F7879" s="2">
        <v>0.90208333333333335</v>
      </c>
      <c r="G7879" s="8" t="str">
        <f>TEXT(Hospital_Emergency_Room_Data[[#This Row],[Patient Admission Date]],"dddd")</f>
        <v>Friday</v>
      </c>
      <c r="H7879" t="s">
        <v>9208</v>
      </c>
      <c r="I7879">
        <v>44</v>
      </c>
      <c r="J7879" s="5" t="s">
        <v>9223</v>
      </c>
      <c r="K7879" t="s">
        <v>32</v>
      </c>
      <c r="L7879" t="s">
        <v>9281</v>
      </c>
      <c r="M7879" t="s">
        <v>9210</v>
      </c>
      <c r="O7879">
        <v>34</v>
      </c>
      <c r="P7879" t="s">
        <v>9225</v>
      </c>
      <c r="Q7879">
        <v>10</v>
      </c>
      <c r="R7879">
        <v>21</v>
      </c>
      <c r="S7879" t="s">
        <v>9256</v>
      </c>
      <c r="T7879" t="s">
        <v>9265</v>
      </c>
      <c r="U7879" t="s">
        <v>9300</v>
      </c>
      <c r="V7879" t="str" cm="1">
        <f t="array" ref="V7879">_xlfn.IFS(Hospital_Emergency_Room_Data[[#This Row],[Day]]&lt;=10,"Start(1-10)",Hospital_Emergency_Room_Data[[#This Row],[Day]]&lt;=20,"Middle(11-20)",Hospital_Emergency_Room_Data[[#This Row],[Day]]&gt;20,"End(21-30)")</f>
        <v>Start(1-10)</v>
      </c>
    </row>
    <row r="7880" spans="1:22">
      <c r="A7880">
        <v>191203872</v>
      </c>
      <c r="B7880" t="s">
        <v>7877</v>
      </c>
      <c r="C7880" s="1">
        <v>45021</v>
      </c>
      <c r="D7880" t="str">
        <f>TEXT(Hospital_Emergency_Room_Data[[#This Row],[Patient Admission Date]],"mmm")</f>
        <v>Apr</v>
      </c>
      <c r="E7880">
        <f>YEAR(Hospital_Emergency_Room_Data[[#This Row],[Patient Admission Date]])</f>
        <v>2023</v>
      </c>
      <c r="F7880" s="2">
        <v>0.68819444444444444</v>
      </c>
      <c r="G7880" s="8" t="str">
        <f>TEXT(Hospital_Emergency_Room_Data[[#This Row],[Patient Admission Date]],"dddd")</f>
        <v>Wednesday</v>
      </c>
      <c r="H7880" t="s">
        <v>9208</v>
      </c>
      <c r="I7880">
        <v>49</v>
      </c>
      <c r="J7880" s="5" t="s">
        <v>9219</v>
      </c>
      <c r="K7880" t="s">
        <v>32</v>
      </c>
      <c r="L7880" t="s">
        <v>9281</v>
      </c>
      <c r="M7880" t="s">
        <v>9210</v>
      </c>
      <c r="O7880">
        <v>13</v>
      </c>
      <c r="P7880" t="s">
        <v>9226</v>
      </c>
      <c r="Q7880">
        <v>5</v>
      </c>
      <c r="R7880">
        <v>16</v>
      </c>
      <c r="S7880" t="s">
        <v>9257</v>
      </c>
      <c r="T7880" t="s">
        <v>9263</v>
      </c>
      <c r="U7880" t="s">
        <v>9282</v>
      </c>
      <c r="V7880" t="str" cm="1">
        <f t="array" ref="V7880">_xlfn.IFS(Hospital_Emergency_Room_Data[[#This Row],[Day]]&lt;=10,"Start(1-10)",Hospital_Emergency_Room_Data[[#This Row],[Day]]&lt;=20,"Middle(11-20)",Hospital_Emergency_Room_Data[[#This Row],[Day]]&gt;20,"End(21-30)")</f>
        <v>Start(1-10)</v>
      </c>
    </row>
    <row r="7881" spans="1:22">
      <c r="A7881">
        <v>422337212</v>
      </c>
      <c r="B7881" t="s">
        <v>7878</v>
      </c>
      <c r="C7881" s="1">
        <v>45185</v>
      </c>
      <c r="D7881" t="str">
        <f>TEXT(Hospital_Emergency_Room_Data[[#This Row],[Patient Admission Date]],"mmm")</f>
        <v>Sep</v>
      </c>
      <c r="E7881">
        <f>YEAR(Hospital_Emergency_Room_Data[[#This Row],[Patient Admission Date]])</f>
        <v>2023</v>
      </c>
      <c r="F7881" s="2">
        <v>0.66249999999999998</v>
      </c>
      <c r="G7881" s="8" t="str">
        <f>TEXT(Hospital_Emergency_Room_Data[[#This Row],[Patient Admission Date]],"dddd")</f>
        <v>Saturday</v>
      </c>
      <c r="H7881" t="s">
        <v>9208</v>
      </c>
      <c r="I7881">
        <v>54</v>
      </c>
      <c r="J7881" s="5" t="s">
        <v>9219</v>
      </c>
      <c r="K7881" t="s">
        <v>32</v>
      </c>
      <c r="L7881" t="s">
        <v>9281</v>
      </c>
      <c r="M7881" t="s">
        <v>9210</v>
      </c>
      <c r="O7881">
        <v>23</v>
      </c>
      <c r="P7881" t="s">
        <v>9226</v>
      </c>
      <c r="Q7881">
        <v>16</v>
      </c>
      <c r="R7881">
        <v>15</v>
      </c>
      <c r="S7881" t="s">
        <v>9257</v>
      </c>
      <c r="T7881" t="s">
        <v>9262</v>
      </c>
      <c r="U7881" t="s">
        <v>9282</v>
      </c>
      <c r="V7881" t="str" cm="1">
        <f t="array" ref="V7881">_xlfn.IFS(Hospital_Emergency_Room_Data[[#This Row],[Day]]&lt;=10,"Start(1-10)",Hospital_Emergency_Room_Data[[#This Row],[Day]]&lt;=20,"Middle(11-20)",Hospital_Emergency_Room_Data[[#This Row],[Day]]&gt;20,"End(21-30)")</f>
        <v>Middle(11-20)</v>
      </c>
    </row>
    <row r="7882" spans="1:22">
      <c r="A7882">
        <v>242666759</v>
      </c>
      <c r="B7882" t="s">
        <v>7879</v>
      </c>
      <c r="C7882" s="1">
        <v>45373</v>
      </c>
      <c r="D7882" t="str">
        <f>TEXT(Hospital_Emergency_Room_Data[[#This Row],[Patient Admission Date]],"mmm")</f>
        <v>Mar</v>
      </c>
      <c r="E7882">
        <f>YEAR(Hospital_Emergency_Room_Data[[#This Row],[Patient Admission Date]])</f>
        <v>2024</v>
      </c>
      <c r="F7882" s="2">
        <v>0.7055555555555556</v>
      </c>
      <c r="G7882" s="8" t="str">
        <f>TEXT(Hospital_Emergency_Room_Data[[#This Row],[Patient Admission Date]],"dddd")</f>
        <v>Friday</v>
      </c>
      <c r="H7882" t="s">
        <v>9208</v>
      </c>
      <c r="I7882">
        <v>15</v>
      </c>
      <c r="J7882" s="5" t="s">
        <v>9220</v>
      </c>
      <c r="K7882" t="s">
        <v>32</v>
      </c>
      <c r="L7882" t="s">
        <v>9281</v>
      </c>
      <c r="M7882" t="s">
        <v>9210</v>
      </c>
      <c r="O7882">
        <v>24</v>
      </c>
      <c r="P7882" t="s">
        <v>9226</v>
      </c>
      <c r="Q7882">
        <v>22</v>
      </c>
      <c r="R7882">
        <v>16</v>
      </c>
      <c r="S7882" t="s">
        <v>9257</v>
      </c>
      <c r="T7882" t="s">
        <v>9264</v>
      </c>
      <c r="U7882" t="s">
        <v>9282</v>
      </c>
      <c r="V7882" t="str" cm="1">
        <f t="array" ref="V7882">_xlfn.IFS(Hospital_Emergency_Room_Data[[#This Row],[Day]]&lt;=10,"Start(1-10)",Hospital_Emergency_Room_Data[[#This Row],[Day]]&lt;=20,"Middle(11-20)",Hospital_Emergency_Room_Data[[#This Row],[Day]]&gt;20,"End(21-30)")</f>
        <v>End(21-30)</v>
      </c>
    </row>
    <row r="7883" spans="1:22">
      <c r="A7883">
        <v>459640919</v>
      </c>
      <c r="B7883" t="s">
        <v>7880</v>
      </c>
      <c r="C7883" s="1">
        <v>45489</v>
      </c>
      <c r="D7883" t="str">
        <f>TEXT(Hospital_Emergency_Room_Data[[#This Row],[Patient Admission Date]],"mmm")</f>
        <v>Jul</v>
      </c>
      <c r="E7883">
        <f>YEAR(Hospital_Emergency_Room_Data[[#This Row],[Patient Admission Date]])</f>
        <v>2024</v>
      </c>
      <c r="F7883" s="2">
        <v>0.82986111111111116</v>
      </c>
      <c r="G7883" s="8" t="str">
        <f>TEXT(Hospital_Emergency_Room_Data[[#This Row],[Patient Admission Date]],"dddd")</f>
        <v>Tuesday</v>
      </c>
      <c r="H7883" t="s">
        <v>9208</v>
      </c>
      <c r="I7883">
        <v>49</v>
      </c>
      <c r="J7883" s="5" t="s">
        <v>9219</v>
      </c>
      <c r="K7883" t="s">
        <v>32</v>
      </c>
      <c r="L7883" t="s">
        <v>9281</v>
      </c>
      <c r="M7883" t="s">
        <v>9210</v>
      </c>
      <c r="O7883">
        <v>24</v>
      </c>
      <c r="P7883" t="s">
        <v>9226</v>
      </c>
      <c r="Q7883">
        <v>16</v>
      </c>
      <c r="R7883">
        <v>19</v>
      </c>
      <c r="S7883" t="s">
        <v>9256</v>
      </c>
      <c r="T7883" t="s">
        <v>9262</v>
      </c>
      <c r="U7883" t="s">
        <v>9282</v>
      </c>
      <c r="V7883" t="str" cm="1">
        <f t="array" ref="V7883">_xlfn.IFS(Hospital_Emergency_Room_Data[[#This Row],[Day]]&lt;=10,"Start(1-10)",Hospital_Emergency_Room_Data[[#This Row],[Day]]&lt;=20,"Middle(11-20)",Hospital_Emergency_Room_Data[[#This Row],[Day]]&gt;20,"End(21-30)")</f>
        <v>Middle(11-20)</v>
      </c>
    </row>
    <row r="7884" spans="1:22">
      <c r="A7884">
        <v>161452290</v>
      </c>
      <c r="B7884" t="s">
        <v>7881</v>
      </c>
      <c r="C7884" s="1">
        <v>45532</v>
      </c>
      <c r="D7884" t="str">
        <f>TEXT(Hospital_Emergency_Room_Data[[#This Row],[Patient Admission Date]],"mmm")</f>
        <v>Aug</v>
      </c>
      <c r="E7884">
        <f>YEAR(Hospital_Emergency_Room_Data[[#This Row],[Patient Admission Date]])</f>
        <v>2024</v>
      </c>
      <c r="F7884" s="2">
        <v>0.45208333333333334</v>
      </c>
      <c r="G7884" s="8" t="str">
        <f>TEXT(Hospital_Emergency_Room_Data[[#This Row],[Patient Admission Date]],"dddd")</f>
        <v>Wednesday</v>
      </c>
      <c r="H7884" t="s">
        <v>9208</v>
      </c>
      <c r="I7884">
        <v>57</v>
      </c>
      <c r="J7884" s="5" t="s">
        <v>9219</v>
      </c>
      <c r="K7884" t="s">
        <v>32</v>
      </c>
      <c r="L7884" t="s">
        <v>9281</v>
      </c>
      <c r="M7884" t="s">
        <v>9210</v>
      </c>
      <c r="O7884">
        <v>24</v>
      </c>
      <c r="P7884" t="s">
        <v>9226</v>
      </c>
      <c r="Q7884">
        <v>28</v>
      </c>
      <c r="R7884">
        <v>10</v>
      </c>
      <c r="S7884" t="s">
        <v>9255</v>
      </c>
      <c r="T7884" t="s">
        <v>9264</v>
      </c>
      <c r="U7884" t="s">
        <v>9282</v>
      </c>
      <c r="V7884" t="str" cm="1">
        <f t="array" ref="V7884">_xlfn.IFS(Hospital_Emergency_Room_Data[[#This Row],[Day]]&lt;=10,"Start(1-10)",Hospital_Emergency_Room_Data[[#This Row],[Day]]&lt;=20,"Middle(11-20)",Hospital_Emergency_Room_Data[[#This Row],[Day]]&gt;20,"End(21-30)")</f>
        <v>End(21-30)</v>
      </c>
    </row>
    <row r="7885" spans="1:22">
      <c r="A7885">
        <v>121063424</v>
      </c>
      <c r="B7885" t="s">
        <v>7882</v>
      </c>
      <c r="C7885" s="1">
        <v>45270</v>
      </c>
      <c r="D7885" t="str">
        <f>TEXT(Hospital_Emergency_Room_Data[[#This Row],[Patient Admission Date]],"mmm")</f>
        <v>Dec</v>
      </c>
      <c r="E7885">
        <f>YEAR(Hospital_Emergency_Room_Data[[#This Row],[Patient Admission Date]])</f>
        <v>2023</v>
      </c>
      <c r="F7885" s="2">
        <v>0.97777777777777775</v>
      </c>
      <c r="G7885" s="8" t="str">
        <f>TEXT(Hospital_Emergency_Room_Data[[#This Row],[Patient Admission Date]],"dddd")</f>
        <v>Sunday</v>
      </c>
      <c r="H7885" t="s">
        <v>9208</v>
      </c>
      <c r="I7885">
        <v>19</v>
      </c>
      <c r="J7885" s="5" t="s">
        <v>9220</v>
      </c>
      <c r="K7885" t="s">
        <v>32</v>
      </c>
      <c r="L7885" t="s">
        <v>9281</v>
      </c>
      <c r="M7885" t="s">
        <v>9210</v>
      </c>
      <c r="O7885">
        <v>25</v>
      </c>
      <c r="P7885" t="s">
        <v>9226</v>
      </c>
      <c r="Q7885">
        <v>10</v>
      </c>
      <c r="R7885">
        <v>23</v>
      </c>
      <c r="S7885" t="s">
        <v>9256</v>
      </c>
      <c r="T7885" t="s">
        <v>9265</v>
      </c>
      <c r="U7885" t="s">
        <v>9282</v>
      </c>
      <c r="V7885" t="str" cm="1">
        <f t="array" ref="V7885">_xlfn.IFS(Hospital_Emergency_Room_Data[[#This Row],[Day]]&lt;=10,"Start(1-10)",Hospital_Emergency_Room_Data[[#This Row],[Day]]&lt;=20,"Middle(11-20)",Hospital_Emergency_Room_Data[[#This Row],[Day]]&gt;20,"End(21-30)")</f>
        <v>Start(1-10)</v>
      </c>
    </row>
    <row r="7886" spans="1:22">
      <c r="A7886">
        <v>212871946</v>
      </c>
      <c r="B7886" t="s">
        <v>7883</v>
      </c>
      <c r="C7886" s="1">
        <v>45163</v>
      </c>
      <c r="D7886" t="str">
        <f>TEXT(Hospital_Emergency_Room_Data[[#This Row],[Patient Admission Date]],"mmm")</f>
        <v>Aug</v>
      </c>
      <c r="E7886">
        <f>YEAR(Hospital_Emergency_Room_Data[[#This Row],[Patient Admission Date]])</f>
        <v>2023</v>
      </c>
      <c r="F7886" s="2">
        <v>0.70694444444444449</v>
      </c>
      <c r="G7886" s="8" t="str">
        <f>TEXT(Hospital_Emergency_Room_Data[[#This Row],[Patient Admission Date]],"dddd")</f>
        <v>Friday</v>
      </c>
      <c r="H7886" t="s">
        <v>9208</v>
      </c>
      <c r="I7886">
        <v>39</v>
      </c>
      <c r="J7886" s="5" t="s">
        <v>9223</v>
      </c>
      <c r="K7886" t="s">
        <v>32</v>
      </c>
      <c r="L7886" t="s">
        <v>9281</v>
      </c>
      <c r="M7886" t="s">
        <v>9210</v>
      </c>
      <c r="O7886">
        <v>38</v>
      </c>
      <c r="P7886" t="s">
        <v>9225</v>
      </c>
      <c r="Q7886">
        <v>25</v>
      </c>
      <c r="R7886">
        <v>16</v>
      </c>
      <c r="S7886" t="s">
        <v>9257</v>
      </c>
      <c r="T7886" t="s">
        <v>9264</v>
      </c>
      <c r="U7886" t="s">
        <v>9300</v>
      </c>
      <c r="V7886" t="str" cm="1">
        <f t="array" ref="V7886">_xlfn.IFS(Hospital_Emergency_Room_Data[[#This Row],[Day]]&lt;=10,"Start(1-10)",Hospital_Emergency_Room_Data[[#This Row],[Day]]&lt;=20,"Middle(11-20)",Hospital_Emergency_Room_Data[[#This Row],[Day]]&gt;20,"End(21-30)")</f>
        <v>End(21-30)</v>
      </c>
    </row>
    <row r="7887" spans="1:22">
      <c r="A7887">
        <v>810624735</v>
      </c>
      <c r="B7887" t="s">
        <v>7884</v>
      </c>
      <c r="C7887" s="1">
        <v>45496</v>
      </c>
      <c r="D7887" t="str">
        <f>TEXT(Hospital_Emergency_Room_Data[[#This Row],[Patient Admission Date]],"mmm")</f>
        <v>Jul</v>
      </c>
      <c r="E7887">
        <f>YEAR(Hospital_Emergency_Room_Data[[#This Row],[Patient Admission Date]])</f>
        <v>2024</v>
      </c>
      <c r="F7887" s="2">
        <v>0.40138888888888891</v>
      </c>
      <c r="G7887" s="8" t="str">
        <f>TEXT(Hospital_Emergency_Room_Data[[#This Row],[Patient Admission Date]],"dddd")</f>
        <v>Tuesday</v>
      </c>
      <c r="H7887" t="s">
        <v>9208</v>
      </c>
      <c r="I7887">
        <v>44</v>
      </c>
      <c r="J7887" s="5" t="s">
        <v>9223</v>
      </c>
      <c r="K7887" t="s">
        <v>32</v>
      </c>
      <c r="L7887" t="s">
        <v>9281</v>
      </c>
      <c r="M7887" t="s">
        <v>9210</v>
      </c>
      <c r="O7887">
        <v>49</v>
      </c>
      <c r="P7887" t="s">
        <v>9225</v>
      </c>
      <c r="Q7887">
        <v>23</v>
      </c>
      <c r="R7887">
        <v>9</v>
      </c>
      <c r="S7887" t="s">
        <v>9255</v>
      </c>
      <c r="T7887" t="s">
        <v>9264</v>
      </c>
      <c r="U7887" t="s">
        <v>9283</v>
      </c>
      <c r="V7887" t="str" cm="1">
        <f t="array" ref="V7887">_xlfn.IFS(Hospital_Emergency_Room_Data[[#This Row],[Day]]&lt;=10,"Start(1-10)",Hospital_Emergency_Room_Data[[#This Row],[Day]]&lt;=20,"Middle(11-20)",Hospital_Emergency_Room_Data[[#This Row],[Day]]&gt;20,"End(21-30)")</f>
        <v>End(21-30)</v>
      </c>
    </row>
    <row r="7888" spans="1:22">
      <c r="A7888">
        <v>709737635</v>
      </c>
      <c r="B7888" t="s">
        <v>7885</v>
      </c>
      <c r="C7888" s="1">
        <v>45533</v>
      </c>
      <c r="D7888" t="str">
        <f>TEXT(Hospital_Emergency_Room_Data[[#This Row],[Patient Admission Date]],"mmm")</f>
        <v>Aug</v>
      </c>
      <c r="E7888">
        <f>YEAR(Hospital_Emergency_Room_Data[[#This Row],[Patient Admission Date]])</f>
        <v>2024</v>
      </c>
      <c r="F7888" s="2">
        <v>0.31388888888888888</v>
      </c>
      <c r="G7888" s="8" t="str">
        <f>TEXT(Hospital_Emergency_Room_Data[[#This Row],[Patient Admission Date]],"dddd")</f>
        <v>Thursday</v>
      </c>
      <c r="H7888" t="s">
        <v>9208</v>
      </c>
      <c r="I7888">
        <v>54</v>
      </c>
      <c r="J7888" s="5" t="s">
        <v>9219</v>
      </c>
      <c r="K7888" t="s">
        <v>32</v>
      </c>
      <c r="L7888" t="s">
        <v>9281</v>
      </c>
      <c r="M7888" t="s">
        <v>9210</v>
      </c>
      <c r="O7888">
        <v>50</v>
      </c>
      <c r="P7888" t="s">
        <v>9225</v>
      </c>
      <c r="Q7888">
        <v>29</v>
      </c>
      <c r="R7888">
        <v>7</v>
      </c>
      <c r="S7888" t="s">
        <v>9255</v>
      </c>
      <c r="T7888" t="s">
        <v>9264</v>
      </c>
      <c r="U7888" t="s">
        <v>9283</v>
      </c>
      <c r="V7888" t="str" cm="1">
        <f t="array" ref="V7888">_xlfn.IFS(Hospital_Emergency_Room_Data[[#This Row],[Day]]&lt;=10,"Start(1-10)",Hospital_Emergency_Room_Data[[#This Row],[Day]]&lt;=20,"Middle(11-20)",Hospital_Emergency_Room_Data[[#This Row],[Day]]&gt;20,"End(21-30)")</f>
        <v>End(21-30)</v>
      </c>
    </row>
    <row r="7889" spans="1:22">
      <c r="A7889">
        <v>452497738</v>
      </c>
      <c r="B7889" t="s">
        <v>7886</v>
      </c>
      <c r="C7889" s="1">
        <v>45366</v>
      </c>
      <c r="D7889" t="str">
        <f>TEXT(Hospital_Emergency_Room_Data[[#This Row],[Patient Admission Date]],"mmm")</f>
        <v>Mar</v>
      </c>
      <c r="E7889">
        <f>YEAR(Hospital_Emergency_Room_Data[[#This Row],[Patient Admission Date]])</f>
        <v>2024</v>
      </c>
      <c r="F7889" s="2">
        <v>0.71597222222222223</v>
      </c>
      <c r="G7889" s="8" t="str">
        <f>TEXT(Hospital_Emergency_Room_Data[[#This Row],[Patient Admission Date]],"dddd")</f>
        <v>Friday</v>
      </c>
      <c r="H7889" t="s">
        <v>9208</v>
      </c>
      <c r="I7889">
        <v>67</v>
      </c>
      <c r="J7889" s="5" t="s">
        <v>9217</v>
      </c>
      <c r="K7889" t="s">
        <v>32</v>
      </c>
      <c r="L7889" t="s">
        <v>9281</v>
      </c>
      <c r="M7889" t="s">
        <v>9210</v>
      </c>
      <c r="O7889">
        <v>51</v>
      </c>
      <c r="P7889" t="s">
        <v>9225</v>
      </c>
      <c r="Q7889">
        <v>15</v>
      </c>
      <c r="R7889">
        <v>17</v>
      </c>
      <c r="S7889" t="s">
        <v>9257</v>
      </c>
      <c r="T7889" t="s">
        <v>9262</v>
      </c>
      <c r="U7889" t="s">
        <v>9283</v>
      </c>
      <c r="V7889" t="str" cm="1">
        <f t="array" ref="V7889">_xlfn.IFS(Hospital_Emergency_Room_Data[[#This Row],[Day]]&lt;=10,"Start(1-10)",Hospital_Emergency_Room_Data[[#This Row],[Day]]&lt;=20,"Middle(11-20)",Hospital_Emergency_Room_Data[[#This Row],[Day]]&gt;20,"End(21-30)")</f>
        <v>Middle(11-20)</v>
      </c>
    </row>
    <row r="7890" spans="1:22">
      <c r="A7890">
        <v>232675274</v>
      </c>
      <c r="B7890" t="s">
        <v>7887</v>
      </c>
      <c r="C7890" s="1">
        <v>45420</v>
      </c>
      <c r="D7890" t="str">
        <f>TEXT(Hospital_Emergency_Room_Data[[#This Row],[Patient Admission Date]],"mmm")</f>
        <v>May</v>
      </c>
      <c r="E7890">
        <f>YEAR(Hospital_Emergency_Room_Data[[#This Row],[Patient Admission Date]])</f>
        <v>2024</v>
      </c>
      <c r="F7890" s="2">
        <v>0.62777777777777777</v>
      </c>
      <c r="G7890" s="8" t="str">
        <f>TEXT(Hospital_Emergency_Room_Data[[#This Row],[Patient Admission Date]],"dddd")</f>
        <v>Wednesday</v>
      </c>
      <c r="H7890" t="s">
        <v>9208</v>
      </c>
      <c r="I7890">
        <v>58</v>
      </c>
      <c r="J7890" s="5" t="s">
        <v>9219</v>
      </c>
      <c r="K7890" t="s">
        <v>32</v>
      </c>
      <c r="L7890" t="s">
        <v>9281</v>
      </c>
      <c r="M7890" t="s">
        <v>9210</v>
      </c>
      <c r="O7890">
        <v>54</v>
      </c>
      <c r="P7890" t="s">
        <v>9225</v>
      </c>
      <c r="Q7890">
        <v>8</v>
      </c>
      <c r="R7890">
        <v>15</v>
      </c>
      <c r="S7890" t="s">
        <v>9257</v>
      </c>
      <c r="T7890" t="s">
        <v>9265</v>
      </c>
      <c r="U7890" t="s">
        <v>9283</v>
      </c>
      <c r="V7890" t="str" cm="1">
        <f t="array" ref="V7890">_xlfn.IFS(Hospital_Emergency_Room_Data[[#This Row],[Day]]&lt;=10,"Start(1-10)",Hospital_Emergency_Room_Data[[#This Row],[Day]]&lt;=20,"Middle(11-20)",Hospital_Emergency_Room_Data[[#This Row],[Day]]&gt;20,"End(21-30)")</f>
        <v>Start(1-10)</v>
      </c>
    </row>
    <row r="7891" spans="1:22">
      <c r="A7891">
        <v>138920390</v>
      </c>
      <c r="B7891" t="s">
        <v>7888</v>
      </c>
      <c r="C7891" s="1">
        <v>45275</v>
      </c>
      <c r="D7891" t="str">
        <f>TEXT(Hospital_Emergency_Room_Data[[#This Row],[Patient Admission Date]],"mmm")</f>
        <v>Dec</v>
      </c>
      <c r="E7891">
        <f>YEAR(Hospital_Emergency_Room_Data[[#This Row],[Patient Admission Date]])</f>
        <v>2023</v>
      </c>
      <c r="F7891" s="2">
        <v>0.28888888888888886</v>
      </c>
      <c r="G7891" s="8" t="str">
        <f>TEXT(Hospital_Emergency_Room_Data[[#This Row],[Patient Admission Date]],"dddd")</f>
        <v>Friday</v>
      </c>
      <c r="H7891" t="s">
        <v>9208</v>
      </c>
      <c r="I7891">
        <v>44</v>
      </c>
      <c r="J7891" s="5" t="s">
        <v>9223</v>
      </c>
      <c r="K7891" t="s">
        <v>32</v>
      </c>
      <c r="L7891" t="s">
        <v>9281</v>
      </c>
      <c r="M7891" t="s">
        <v>9210</v>
      </c>
      <c r="O7891">
        <v>56</v>
      </c>
      <c r="P7891" t="s">
        <v>9225</v>
      </c>
      <c r="Q7891">
        <v>15</v>
      </c>
      <c r="R7891">
        <v>6</v>
      </c>
      <c r="S7891" t="s">
        <v>9255</v>
      </c>
      <c r="T7891" t="s">
        <v>9262</v>
      </c>
      <c r="U7891" t="s">
        <v>9283</v>
      </c>
      <c r="V7891" t="str" cm="1">
        <f t="array" ref="V7891">_xlfn.IFS(Hospital_Emergency_Room_Data[[#This Row],[Day]]&lt;=10,"Start(1-10)",Hospital_Emergency_Room_Data[[#This Row],[Day]]&lt;=20,"Middle(11-20)",Hospital_Emergency_Room_Data[[#This Row],[Day]]&gt;20,"End(21-30)")</f>
        <v>Middle(11-20)</v>
      </c>
    </row>
    <row r="7892" spans="1:22">
      <c r="A7892">
        <v>484091969</v>
      </c>
      <c r="B7892" t="s">
        <v>7889</v>
      </c>
      <c r="C7892" s="1">
        <v>45323</v>
      </c>
      <c r="D7892" t="str">
        <f>TEXT(Hospital_Emergency_Room_Data[[#This Row],[Patient Admission Date]],"mmm")</f>
        <v>Feb</v>
      </c>
      <c r="E7892">
        <f>YEAR(Hospital_Emergency_Room_Data[[#This Row],[Patient Admission Date]])</f>
        <v>2024</v>
      </c>
      <c r="F7892" s="2">
        <v>0.22916666666666666</v>
      </c>
      <c r="G7892" s="8" t="str">
        <f>TEXT(Hospital_Emergency_Room_Data[[#This Row],[Patient Admission Date]],"dddd")</f>
        <v>Thursday</v>
      </c>
      <c r="H7892" t="s">
        <v>9208</v>
      </c>
      <c r="I7892">
        <v>54</v>
      </c>
      <c r="J7892" s="5" t="s">
        <v>9219</v>
      </c>
      <c r="K7892" t="s">
        <v>32</v>
      </c>
      <c r="L7892" t="s">
        <v>9281</v>
      </c>
      <c r="M7892" t="s">
        <v>9210</v>
      </c>
      <c r="O7892">
        <v>60</v>
      </c>
      <c r="P7892" t="s">
        <v>9225</v>
      </c>
      <c r="Q7892">
        <v>1</v>
      </c>
      <c r="R7892">
        <v>5</v>
      </c>
      <c r="S7892" t="s">
        <v>9258</v>
      </c>
      <c r="T7892" t="s">
        <v>9263</v>
      </c>
      <c r="U7892" t="s">
        <v>9283</v>
      </c>
      <c r="V7892" t="str" cm="1">
        <f t="array" ref="V7892">_xlfn.IFS(Hospital_Emergency_Room_Data[[#This Row],[Day]]&lt;=10,"Start(1-10)",Hospital_Emergency_Room_Data[[#This Row],[Day]]&lt;=20,"Middle(11-20)",Hospital_Emergency_Room_Data[[#This Row],[Day]]&gt;20,"End(21-30)")</f>
        <v>Start(1-10)</v>
      </c>
    </row>
    <row r="7893" spans="1:22">
      <c r="A7893">
        <v>220455150</v>
      </c>
      <c r="B7893" t="s">
        <v>7890</v>
      </c>
      <c r="C7893" s="1">
        <v>45522</v>
      </c>
      <c r="D7893" t="str">
        <f>TEXT(Hospital_Emergency_Room_Data[[#This Row],[Patient Admission Date]],"mmm")</f>
        <v>Aug</v>
      </c>
      <c r="E7893">
        <f>YEAR(Hospital_Emergency_Room_Data[[#This Row],[Patient Admission Date]])</f>
        <v>2024</v>
      </c>
      <c r="F7893" s="2">
        <v>0.11041666666666666</v>
      </c>
      <c r="G7893" s="8" t="str">
        <f>TEXT(Hospital_Emergency_Room_Data[[#This Row],[Patient Admission Date]],"dddd")</f>
        <v>Sunday</v>
      </c>
      <c r="H7893" t="s">
        <v>9208</v>
      </c>
      <c r="I7893">
        <v>57</v>
      </c>
      <c r="J7893" s="5" t="s">
        <v>9219</v>
      </c>
      <c r="K7893" t="s">
        <v>32</v>
      </c>
      <c r="L7893" t="s">
        <v>9281</v>
      </c>
      <c r="M7893" t="s">
        <v>9210</v>
      </c>
      <c r="O7893">
        <v>10</v>
      </c>
      <c r="P7893" t="s">
        <v>9226</v>
      </c>
      <c r="Q7893">
        <v>18</v>
      </c>
      <c r="R7893">
        <v>2</v>
      </c>
      <c r="S7893" t="s">
        <v>9258</v>
      </c>
      <c r="T7893" t="s">
        <v>9262</v>
      </c>
      <c r="U7893" t="s">
        <v>9282</v>
      </c>
      <c r="V7893" t="str" cm="1">
        <f t="array" ref="V7893">_xlfn.IFS(Hospital_Emergency_Room_Data[[#This Row],[Day]]&lt;=10,"Start(1-10)",Hospital_Emergency_Room_Data[[#This Row],[Day]]&lt;=20,"Middle(11-20)",Hospital_Emergency_Room_Data[[#This Row],[Day]]&gt;20,"End(21-30)")</f>
        <v>Middle(11-20)</v>
      </c>
    </row>
    <row r="7894" spans="1:22">
      <c r="A7894">
        <v>754279761</v>
      </c>
      <c r="B7894" t="s">
        <v>7891</v>
      </c>
      <c r="C7894" s="1">
        <v>45066</v>
      </c>
      <c r="D7894" t="str">
        <f>TEXT(Hospital_Emergency_Room_Data[[#This Row],[Patient Admission Date]],"mmm")</f>
        <v>May</v>
      </c>
      <c r="E7894">
        <f>YEAR(Hospital_Emergency_Room_Data[[#This Row],[Patient Admission Date]])</f>
        <v>2023</v>
      </c>
      <c r="F7894" s="2">
        <v>0.24374999999999999</v>
      </c>
      <c r="G7894" s="8" t="str">
        <f>TEXT(Hospital_Emergency_Room_Data[[#This Row],[Patient Admission Date]],"dddd")</f>
        <v>Saturday</v>
      </c>
      <c r="H7894" t="s">
        <v>9208</v>
      </c>
      <c r="I7894">
        <v>4</v>
      </c>
      <c r="J7894" s="5" t="s">
        <v>9218</v>
      </c>
      <c r="K7894" t="s">
        <v>32</v>
      </c>
      <c r="L7894" t="s">
        <v>9281</v>
      </c>
      <c r="M7894" t="s">
        <v>9210</v>
      </c>
      <c r="O7894">
        <v>12</v>
      </c>
      <c r="P7894" t="s">
        <v>9226</v>
      </c>
      <c r="Q7894">
        <v>20</v>
      </c>
      <c r="R7894">
        <v>5</v>
      </c>
      <c r="S7894" t="s">
        <v>9258</v>
      </c>
      <c r="T7894" t="s">
        <v>9262</v>
      </c>
      <c r="U7894" t="s">
        <v>9282</v>
      </c>
      <c r="V7894" t="str" cm="1">
        <f t="array" ref="V7894">_xlfn.IFS(Hospital_Emergency_Room_Data[[#This Row],[Day]]&lt;=10,"Start(1-10)",Hospital_Emergency_Room_Data[[#This Row],[Day]]&lt;=20,"Middle(11-20)",Hospital_Emergency_Room_Data[[#This Row],[Day]]&gt;20,"End(21-30)")</f>
        <v>Middle(11-20)</v>
      </c>
    </row>
    <row r="7895" spans="1:22">
      <c r="A7895">
        <v>709115958</v>
      </c>
      <c r="B7895" t="s">
        <v>7892</v>
      </c>
      <c r="C7895" s="1">
        <v>45567</v>
      </c>
      <c r="D7895" t="str">
        <f>TEXT(Hospital_Emergency_Room_Data[[#This Row],[Patient Admission Date]],"mmm")</f>
        <v>Oct</v>
      </c>
      <c r="E7895">
        <f>YEAR(Hospital_Emergency_Room_Data[[#This Row],[Patient Admission Date]])</f>
        <v>2024</v>
      </c>
      <c r="F7895" s="2">
        <v>0.11527777777777778</v>
      </c>
      <c r="G7895" s="8" t="str">
        <f>TEXT(Hospital_Emergency_Room_Data[[#This Row],[Patient Admission Date]],"dddd")</f>
        <v>Wednesday</v>
      </c>
      <c r="H7895" t="s">
        <v>9208</v>
      </c>
      <c r="I7895">
        <v>50</v>
      </c>
      <c r="J7895" s="5" t="s">
        <v>9219</v>
      </c>
      <c r="K7895" t="s">
        <v>32</v>
      </c>
      <c r="L7895" t="s">
        <v>9281</v>
      </c>
      <c r="M7895" t="s">
        <v>9210</v>
      </c>
      <c r="O7895">
        <v>16</v>
      </c>
      <c r="P7895" t="s">
        <v>9226</v>
      </c>
      <c r="Q7895">
        <v>2</v>
      </c>
      <c r="R7895">
        <v>2</v>
      </c>
      <c r="S7895" t="s">
        <v>9258</v>
      </c>
      <c r="T7895" t="s">
        <v>9263</v>
      </c>
      <c r="U7895" t="s">
        <v>9282</v>
      </c>
      <c r="V7895" t="str" cm="1">
        <f t="array" ref="V7895">_xlfn.IFS(Hospital_Emergency_Room_Data[[#This Row],[Day]]&lt;=10,"Start(1-10)",Hospital_Emergency_Room_Data[[#This Row],[Day]]&lt;=20,"Middle(11-20)",Hospital_Emergency_Room_Data[[#This Row],[Day]]&gt;20,"End(21-30)")</f>
        <v>Start(1-10)</v>
      </c>
    </row>
    <row r="7896" spans="1:22">
      <c r="A7896">
        <v>807216712</v>
      </c>
      <c r="B7896" t="s">
        <v>7893</v>
      </c>
      <c r="C7896" s="1">
        <v>45391</v>
      </c>
      <c r="D7896" t="str">
        <f>TEXT(Hospital_Emergency_Room_Data[[#This Row],[Patient Admission Date]],"mmm")</f>
        <v>Apr</v>
      </c>
      <c r="E7896">
        <f>YEAR(Hospital_Emergency_Room_Data[[#This Row],[Patient Admission Date]])</f>
        <v>2024</v>
      </c>
      <c r="F7896" s="2">
        <v>0.98958333333333337</v>
      </c>
      <c r="G7896" s="8" t="str">
        <f>TEXT(Hospital_Emergency_Room_Data[[#This Row],[Patient Admission Date]],"dddd")</f>
        <v>Tuesday</v>
      </c>
      <c r="H7896" t="s">
        <v>9208</v>
      </c>
      <c r="I7896">
        <v>2</v>
      </c>
      <c r="J7896" s="5" t="s">
        <v>9218</v>
      </c>
      <c r="K7896" t="s">
        <v>32</v>
      </c>
      <c r="L7896" t="s">
        <v>9281</v>
      </c>
      <c r="M7896" t="s">
        <v>9210</v>
      </c>
      <c r="O7896">
        <v>23</v>
      </c>
      <c r="P7896" t="s">
        <v>9226</v>
      </c>
      <c r="Q7896">
        <v>9</v>
      </c>
      <c r="R7896">
        <v>23</v>
      </c>
      <c r="S7896" t="s">
        <v>9256</v>
      </c>
      <c r="T7896" t="s">
        <v>9265</v>
      </c>
      <c r="U7896" t="s">
        <v>9282</v>
      </c>
      <c r="V7896" t="str" cm="1">
        <f t="array" ref="V7896">_xlfn.IFS(Hospital_Emergency_Room_Data[[#This Row],[Day]]&lt;=10,"Start(1-10)",Hospital_Emergency_Room_Data[[#This Row],[Day]]&lt;=20,"Middle(11-20)",Hospital_Emergency_Room_Data[[#This Row],[Day]]&gt;20,"End(21-30)")</f>
        <v>Start(1-10)</v>
      </c>
    </row>
    <row r="7897" spans="1:22">
      <c r="A7897">
        <v>494425304</v>
      </c>
      <c r="B7897" t="s">
        <v>7894</v>
      </c>
      <c r="C7897" s="1">
        <v>45189</v>
      </c>
      <c r="D7897" t="str">
        <f>TEXT(Hospital_Emergency_Room_Data[[#This Row],[Patient Admission Date]],"mmm")</f>
        <v>Sep</v>
      </c>
      <c r="E7897">
        <f>YEAR(Hospital_Emergency_Room_Data[[#This Row],[Patient Admission Date]])</f>
        <v>2023</v>
      </c>
      <c r="F7897" s="2">
        <v>3.5416666666666666E-2</v>
      </c>
      <c r="G7897" s="8" t="str">
        <f>TEXT(Hospital_Emergency_Room_Data[[#This Row],[Patient Admission Date]],"dddd")</f>
        <v>Wednesday</v>
      </c>
      <c r="H7897" t="s">
        <v>9208</v>
      </c>
      <c r="I7897">
        <v>34</v>
      </c>
      <c r="J7897" s="5" t="s">
        <v>9223</v>
      </c>
      <c r="K7897" t="s">
        <v>32</v>
      </c>
      <c r="L7897" t="s">
        <v>9281</v>
      </c>
      <c r="M7897" t="s">
        <v>9210</v>
      </c>
      <c r="O7897">
        <v>39</v>
      </c>
      <c r="P7897" t="s">
        <v>9225</v>
      </c>
      <c r="Q7897">
        <v>20</v>
      </c>
      <c r="R7897">
        <v>0</v>
      </c>
      <c r="S7897" t="s">
        <v>9258</v>
      </c>
      <c r="T7897" t="s">
        <v>9262</v>
      </c>
      <c r="U7897" t="s">
        <v>9300</v>
      </c>
      <c r="V7897" t="str" cm="1">
        <f t="array" ref="V7897">_xlfn.IFS(Hospital_Emergency_Room_Data[[#This Row],[Day]]&lt;=10,"Start(1-10)",Hospital_Emergency_Room_Data[[#This Row],[Day]]&lt;=20,"Middle(11-20)",Hospital_Emergency_Room_Data[[#This Row],[Day]]&gt;20,"End(21-30)")</f>
        <v>Middle(11-20)</v>
      </c>
    </row>
    <row r="7898" spans="1:22">
      <c r="A7898">
        <v>620847483</v>
      </c>
      <c r="B7898" t="s">
        <v>7895</v>
      </c>
      <c r="C7898" s="1">
        <v>45452</v>
      </c>
      <c r="D7898" t="str">
        <f>TEXT(Hospital_Emergency_Room_Data[[#This Row],[Patient Admission Date]],"mmm")</f>
        <v>Jun</v>
      </c>
      <c r="E7898">
        <f>YEAR(Hospital_Emergency_Room_Data[[#This Row],[Patient Admission Date]])</f>
        <v>2024</v>
      </c>
      <c r="F7898" s="2">
        <v>2.9166666666666667E-2</v>
      </c>
      <c r="G7898" s="8" t="str">
        <f>TEXT(Hospital_Emergency_Room_Data[[#This Row],[Patient Admission Date]],"dddd")</f>
        <v>Sunday</v>
      </c>
      <c r="H7898" t="s">
        <v>9208</v>
      </c>
      <c r="I7898">
        <v>59</v>
      </c>
      <c r="J7898" s="5" t="s">
        <v>9219</v>
      </c>
      <c r="K7898" t="s">
        <v>32</v>
      </c>
      <c r="L7898" t="s">
        <v>9281</v>
      </c>
      <c r="M7898" t="s">
        <v>9210</v>
      </c>
      <c r="O7898">
        <v>57</v>
      </c>
      <c r="P7898" t="s">
        <v>9225</v>
      </c>
      <c r="Q7898">
        <v>9</v>
      </c>
      <c r="R7898">
        <v>0</v>
      </c>
      <c r="S7898" t="s">
        <v>9258</v>
      </c>
      <c r="T7898" t="s">
        <v>9265</v>
      </c>
      <c r="U7898" t="s">
        <v>9283</v>
      </c>
      <c r="V7898" t="str" cm="1">
        <f t="array" ref="V7898">_xlfn.IFS(Hospital_Emergency_Room_Data[[#This Row],[Day]]&lt;=10,"Start(1-10)",Hospital_Emergency_Room_Data[[#This Row],[Day]]&lt;=20,"Middle(11-20)",Hospital_Emergency_Room_Data[[#This Row],[Day]]&gt;20,"End(21-30)")</f>
        <v>Start(1-10)</v>
      </c>
    </row>
    <row r="7899" spans="1:22">
      <c r="A7899">
        <v>528423243</v>
      </c>
      <c r="B7899" t="s">
        <v>7896</v>
      </c>
      <c r="C7899" s="1">
        <v>45103</v>
      </c>
      <c r="D7899" t="str">
        <f>TEXT(Hospital_Emergency_Room_Data[[#This Row],[Patient Admission Date]],"mmm")</f>
        <v>Jun</v>
      </c>
      <c r="E7899">
        <f>YEAR(Hospital_Emergency_Room_Data[[#This Row],[Patient Admission Date]])</f>
        <v>2023</v>
      </c>
      <c r="F7899" s="2">
        <v>7.8472222222222221E-2</v>
      </c>
      <c r="G7899" s="8" t="str">
        <f>TEXT(Hospital_Emergency_Room_Data[[#This Row],[Patient Admission Date]],"dddd")</f>
        <v>Monday</v>
      </c>
      <c r="H7899" t="s">
        <v>9208</v>
      </c>
      <c r="I7899">
        <v>72</v>
      </c>
      <c r="J7899" s="5" t="s">
        <v>9222</v>
      </c>
      <c r="K7899" t="s">
        <v>32</v>
      </c>
      <c r="L7899" t="s">
        <v>9281</v>
      </c>
      <c r="M7899" t="s">
        <v>9210</v>
      </c>
      <c r="O7899">
        <v>17</v>
      </c>
      <c r="P7899" t="s">
        <v>9226</v>
      </c>
      <c r="Q7899">
        <v>26</v>
      </c>
      <c r="R7899">
        <v>1</v>
      </c>
      <c r="S7899" t="s">
        <v>9258</v>
      </c>
      <c r="T7899" t="s">
        <v>9264</v>
      </c>
      <c r="U7899" t="s">
        <v>9282</v>
      </c>
      <c r="V7899" t="str" cm="1">
        <f t="array" ref="V7899">_xlfn.IFS(Hospital_Emergency_Room_Data[[#This Row],[Day]]&lt;=10,"Start(1-10)",Hospital_Emergency_Room_Data[[#This Row],[Day]]&lt;=20,"Middle(11-20)",Hospital_Emergency_Room_Data[[#This Row],[Day]]&gt;20,"End(21-30)")</f>
        <v>End(21-30)</v>
      </c>
    </row>
    <row r="7900" spans="1:22">
      <c r="A7900">
        <v>353677450</v>
      </c>
      <c r="B7900" t="s">
        <v>7897</v>
      </c>
      <c r="C7900" s="1">
        <v>45546</v>
      </c>
      <c r="D7900" t="str">
        <f>TEXT(Hospital_Emergency_Room_Data[[#This Row],[Patient Admission Date]],"mmm")</f>
        <v>Sep</v>
      </c>
      <c r="E7900">
        <f>YEAR(Hospital_Emergency_Room_Data[[#This Row],[Patient Admission Date]])</f>
        <v>2024</v>
      </c>
      <c r="F7900" s="2">
        <v>0.41249999999999998</v>
      </c>
      <c r="G7900" s="8" t="str">
        <f>TEXT(Hospital_Emergency_Room_Data[[#This Row],[Patient Admission Date]],"dddd")</f>
        <v>Wednesday</v>
      </c>
      <c r="H7900" t="s">
        <v>9208</v>
      </c>
      <c r="I7900">
        <v>50</v>
      </c>
      <c r="J7900" s="5" t="s">
        <v>9219</v>
      </c>
      <c r="K7900" t="s">
        <v>32</v>
      </c>
      <c r="L7900" t="s">
        <v>9281</v>
      </c>
      <c r="M7900" t="s">
        <v>9210</v>
      </c>
      <c r="O7900">
        <v>22</v>
      </c>
      <c r="P7900" t="s">
        <v>9226</v>
      </c>
      <c r="Q7900">
        <v>11</v>
      </c>
      <c r="R7900">
        <v>9</v>
      </c>
      <c r="S7900" t="s">
        <v>9255</v>
      </c>
      <c r="T7900" t="s">
        <v>9265</v>
      </c>
      <c r="U7900" t="s">
        <v>9282</v>
      </c>
      <c r="V7900" t="str" cm="1">
        <f t="array" ref="V7900">_xlfn.IFS(Hospital_Emergency_Room_Data[[#This Row],[Day]]&lt;=10,"Start(1-10)",Hospital_Emergency_Room_Data[[#This Row],[Day]]&lt;=20,"Middle(11-20)",Hospital_Emergency_Room_Data[[#This Row],[Day]]&gt;20,"End(21-30)")</f>
        <v>Middle(11-20)</v>
      </c>
    </row>
    <row r="7901" spans="1:22">
      <c r="A7901">
        <v>112889744</v>
      </c>
      <c r="B7901" t="s">
        <v>7898</v>
      </c>
      <c r="C7901" s="1">
        <v>45018</v>
      </c>
      <c r="D7901" t="str">
        <f>TEXT(Hospital_Emergency_Room_Data[[#This Row],[Patient Admission Date]],"mmm")</f>
        <v>Apr</v>
      </c>
      <c r="E7901">
        <f>YEAR(Hospital_Emergency_Room_Data[[#This Row],[Patient Admission Date]])</f>
        <v>2023</v>
      </c>
      <c r="F7901" s="2">
        <v>0.85069444444444442</v>
      </c>
      <c r="G7901" s="8" t="str">
        <f>TEXT(Hospital_Emergency_Room_Data[[#This Row],[Patient Admission Date]],"dddd")</f>
        <v>Sunday</v>
      </c>
      <c r="H7901" t="s">
        <v>9208</v>
      </c>
      <c r="I7901">
        <v>70</v>
      </c>
      <c r="J7901" s="5" t="s">
        <v>9222</v>
      </c>
      <c r="K7901" t="s">
        <v>32</v>
      </c>
      <c r="L7901" t="s">
        <v>9281</v>
      </c>
      <c r="M7901" t="s">
        <v>9210</v>
      </c>
      <c r="O7901">
        <v>26</v>
      </c>
      <c r="P7901" t="s">
        <v>9226</v>
      </c>
      <c r="Q7901">
        <v>2</v>
      </c>
      <c r="R7901">
        <v>20</v>
      </c>
      <c r="S7901" t="s">
        <v>9256</v>
      </c>
      <c r="T7901" t="s">
        <v>9263</v>
      </c>
      <c r="U7901" t="s">
        <v>9282</v>
      </c>
      <c r="V7901" t="str" cm="1">
        <f t="array" ref="V7901">_xlfn.IFS(Hospital_Emergency_Room_Data[[#This Row],[Day]]&lt;=10,"Start(1-10)",Hospital_Emergency_Room_Data[[#This Row],[Day]]&lt;=20,"Middle(11-20)",Hospital_Emergency_Room_Data[[#This Row],[Day]]&gt;20,"End(21-30)")</f>
        <v>Start(1-10)</v>
      </c>
    </row>
    <row r="7902" spans="1:22">
      <c r="A7902">
        <v>535441807</v>
      </c>
      <c r="B7902" t="s">
        <v>7899</v>
      </c>
      <c r="C7902" s="1">
        <v>45053</v>
      </c>
      <c r="D7902" t="str">
        <f>TEXT(Hospital_Emergency_Room_Data[[#This Row],[Patient Admission Date]],"mmm")</f>
        <v>May</v>
      </c>
      <c r="E7902">
        <f>YEAR(Hospital_Emergency_Room_Data[[#This Row],[Patient Admission Date]])</f>
        <v>2023</v>
      </c>
      <c r="F7902" s="2">
        <v>0.22291666666666668</v>
      </c>
      <c r="G7902" s="8" t="str">
        <f>TEXT(Hospital_Emergency_Room_Data[[#This Row],[Patient Admission Date]],"dddd")</f>
        <v>Sunday</v>
      </c>
      <c r="H7902" t="s">
        <v>9208</v>
      </c>
      <c r="I7902">
        <v>37</v>
      </c>
      <c r="J7902" s="5" t="s">
        <v>9223</v>
      </c>
      <c r="K7902" t="s">
        <v>32</v>
      </c>
      <c r="L7902" t="s">
        <v>9281</v>
      </c>
      <c r="M7902" t="s">
        <v>9210</v>
      </c>
      <c r="O7902">
        <v>44</v>
      </c>
      <c r="P7902" t="s">
        <v>9225</v>
      </c>
      <c r="Q7902">
        <v>7</v>
      </c>
      <c r="R7902">
        <v>5</v>
      </c>
      <c r="S7902" t="s">
        <v>9258</v>
      </c>
      <c r="T7902" t="s">
        <v>9263</v>
      </c>
      <c r="U7902" t="s">
        <v>9300</v>
      </c>
      <c r="V7902" t="str" cm="1">
        <f t="array" ref="V7902">_xlfn.IFS(Hospital_Emergency_Room_Data[[#This Row],[Day]]&lt;=10,"Start(1-10)",Hospital_Emergency_Room_Data[[#This Row],[Day]]&lt;=20,"Middle(11-20)",Hospital_Emergency_Room_Data[[#This Row],[Day]]&gt;20,"End(21-30)")</f>
        <v>Start(1-10)</v>
      </c>
    </row>
    <row r="7903" spans="1:22">
      <c r="A7903">
        <v>710385899</v>
      </c>
      <c r="B7903" t="s">
        <v>7900</v>
      </c>
      <c r="C7903" s="1">
        <v>45522</v>
      </c>
      <c r="D7903" t="str">
        <f>TEXT(Hospital_Emergency_Room_Data[[#This Row],[Patient Admission Date]],"mmm")</f>
        <v>Aug</v>
      </c>
      <c r="E7903">
        <f>YEAR(Hospital_Emergency_Room_Data[[#This Row],[Patient Admission Date]])</f>
        <v>2024</v>
      </c>
      <c r="F7903" s="2">
        <v>0.73472222222222228</v>
      </c>
      <c r="G7903" s="8" t="str">
        <f>TEXT(Hospital_Emergency_Room_Data[[#This Row],[Patient Admission Date]],"dddd")</f>
        <v>Sunday</v>
      </c>
      <c r="H7903" t="s">
        <v>9208</v>
      </c>
      <c r="I7903">
        <v>60</v>
      </c>
      <c r="J7903" s="5" t="s">
        <v>9217</v>
      </c>
      <c r="K7903" t="s">
        <v>32</v>
      </c>
      <c r="L7903" t="s">
        <v>9281</v>
      </c>
      <c r="M7903" t="s">
        <v>9210</v>
      </c>
      <c r="O7903">
        <v>53</v>
      </c>
      <c r="P7903" t="s">
        <v>9225</v>
      </c>
      <c r="Q7903">
        <v>18</v>
      </c>
      <c r="R7903">
        <v>17</v>
      </c>
      <c r="S7903" t="s">
        <v>9257</v>
      </c>
      <c r="T7903" t="s">
        <v>9262</v>
      </c>
      <c r="U7903" t="s">
        <v>9283</v>
      </c>
      <c r="V7903" t="str" cm="1">
        <f t="array" ref="V7903">_xlfn.IFS(Hospital_Emergency_Room_Data[[#This Row],[Day]]&lt;=10,"Start(1-10)",Hospital_Emergency_Room_Data[[#This Row],[Day]]&lt;=20,"Middle(11-20)",Hospital_Emergency_Room_Data[[#This Row],[Day]]&gt;20,"End(21-30)")</f>
        <v>Middle(11-20)</v>
      </c>
    </row>
    <row r="7904" spans="1:22">
      <c r="A7904">
        <v>109141904</v>
      </c>
      <c r="B7904" t="s">
        <v>7901</v>
      </c>
      <c r="C7904" s="1">
        <v>45281</v>
      </c>
      <c r="D7904" t="str">
        <f>TEXT(Hospital_Emergency_Room_Data[[#This Row],[Patient Admission Date]],"mmm")</f>
        <v>Dec</v>
      </c>
      <c r="E7904">
        <f>YEAR(Hospital_Emergency_Room_Data[[#This Row],[Patient Admission Date]])</f>
        <v>2023</v>
      </c>
      <c r="F7904" s="2">
        <v>0.32083333333333336</v>
      </c>
      <c r="G7904" s="8" t="str">
        <f>TEXT(Hospital_Emergency_Room_Data[[#This Row],[Patient Admission Date]],"dddd")</f>
        <v>Thursday</v>
      </c>
      <c r="H7904" t="s">
        <v>9208</v>
      </c>
      <c r="I7904">
        <v>9</v>
      </c>
      <c r="J7904" s="5" t="s">
        <v>9221</v>
      </c>
      <c r="K7904" t="s">
        <v>32</v>
      </c>
      <c r="L7904" t="s">
        <v>9281</v>
      </c>
      <c r="M7904" t="s">
        <v>9210</v>
      </c>
      <c r="O7904">
        <v>55</v>
      </c>
      <c r="P7904" t="s">
        <v>9225</v>
      </c>
      <c r="Q7904">
        <v>21</v>
      </c>
      <c r="R7904">
        <v>7</v>
      </c>
      <c r="S7904" t="s">
        <v>9255</v>
      </c>
      <c r="T7904" t="s">
        <v>9262</v>
      </c>
      <c r="U7904" t="s">
        <v>9283</v>
      </c>
      <c r="V7904" t="str" cm="1">
        <f t="array" ref="V7904">_xlfn.IFS(Hospital_Emergency_Room_Data[[#This Row],[Day]]&lt;=10,"Start(1-10)",Hospital_Emergency_Room_Data[[#This Row],[Day]]&lt;=20,"Middle(11-20)",Hospital_Emergency_Room_Data[[#This Row],[Day]]&gt;20,"End(21-30)")</f>
        <v>End(21-30)</v>
      </c>
    </row>
    <row r="7905" spans="1:22">
      <c r="A7905">
        <v>480015395</v>
      </c>
      <c r="B7905" t="s">
        <v>7902</v>
      </c>
      <c r="C7905" s="1">
        <v>45289</v>
      </c>
      <c r="D7905" t="str">
        <f>TEXT(Hospital_Emergency_Room_Data[[#This Row],[Patient Admission Date]],"mmm")</f>
        <v>Dec</v>
      </c>
      <c r="E7905">
        <f>YEAR(Hospital_Emergency_Room_Data[[#This Row],[Patient Admission Date]])</f>
        <v>2023</v>
      </c>
      <c r="F7905" s="2">
        <v>0.21805555555555556</v>
      </c>
      <c r="G7905" s="8" t="str">
        <f>TEXT(Hospital_Emergency_Room_Data[[#This Row],[Patient Admission Date]],"dddd")</f>
        <v>Friday</v>
      </c>
      <c r="H7905" t="s">
        <v>9208</v>
      </c>
      <c r="I7905">
        <v>16</v>
      </c>
      <c r="J7905" s="5" t="s">
        <v>9220</v>
      </c>
      <c r="K7905" t="s">
        <v>32</v>
      </c>
      <c r="L7905" t="s">
        <v>9281</v>
      </c>
      <c r="M7905" t="s">
        <v>9210</v>
      </c>
      <c r="O7905">
        <v>57</v>
      </c>
      <c r="P7905" t="s">
        <v>9225</v>
      </c>
      <c r="Q7905">
        <v>29</v>
      </c>
      <c r="R7905">
        <v>5</v>
      </c>
      <c r="S7905" t="s">
        <v>9258</v>
      </c>
      <c r="T7905" t="s">
        <v>9264</v>
      </c>
      <c r="U7905" t="s">
        <v>9283</v>
      </c>
      <c r="V7905" t="str" cm="1">
        <f t="array" ref="V7905">_xlfn.IFS(Hospital_Emergency_Room_Data[[#This Row],[Day]]&lt;=10,"Start(1-10)",Hospital_Emergency_Room_Data[[#This Row],[Day]]&lt;=20,"Middle(11-20)",Hospital_Emergency_Room_Data[[#This Row],[Day]]&gt;20,"End(21-30)")</f>
        <v>End(21-30)</v>
      </c>
    </row>
    <row r="7906" spans="1:22">
      <c r="A7906">
        <v>130806101</v>
      </c>
      <c r="B7906" t="s">
        <v>7903</v>
      </c>
      <c r="C7906" s="1">
        <v>45308</v>
      </c>
      <c r="D7906" t="str">
        <f>TEXT(Hospital_Emergency_Room_Data[[#This Row],[Patient Admission Date]],"mmm")</f>
        <v>Jan</v>
      </c>
      <c r="E7906">
        <f>YEAR(Hospital_Emergency_Room_Data[[#This Row],[Patient Admission Date]])</f>
        <v>2024</v>
      </c>
      <c r="F7906" s="2">
        <v>0.68194444444444446</v>
      </c>
      <c r="G7906" s="8" t="str">
        <f>TEXT(Hospital_Emergency_Room_Data[[#This Row],[Patient Admission Date]],"dddd")</f>
        <v>Wednesday</v>
      </c>
      <c r="H7906" t="s">
        <v>9208</v>
      </c>
      <c r="I7906">
        <v>51</v>
      </c>
      <c r="J7906" s="5" t="s">
        <v>9219</v>
      </c>
      <c r="K7906" t="s">
        <v>32</v>
      </c>
      <c r="L7906" t="s">
        <v>9281</v>
      </c>
      <c r="M7906" t="s">
        <v>9210</v>
      </c>
      <c r="O7906">
        <v>58</v>
      </c>
      <c r="P7906" t="s">
        <v>9225</v>
      </c>
      <c r="Q7906">
        <v>17</v>
      </c>
      <c r="R7906">
        <v>16</v>
      </c>
      <c r="S7906" t="s">
        <v>9257</v>
      </c>
      <c r="T7906" t="s">
        <v>9262</v>
      </c>
      <c r="U7906" t="s">
        <v>9283</v>
      </c>
      <c r="V7906" t="str" cm="1">
        <f t="array" ref="V7906">_xlfn.IFS(Hospital_Emergency_Room_Data[[#This Row],[Day]]&lt;=10,"Start(1-10)",Hospital_Emergency_Room_Data[[#This Row],[Day]]&lt;=20,"Middle(11-20)",Hospital_Emergency_Room_Data[[#This Row],[Day]]&gt;20,"End(21-30)")</f>
        <v>Middle(11-20)</v>
      </c>
    </row>
    <row r="7907" spans="1:22">
      <c r="A7907">
        <v>337619280</v>
      </c>
      <c r="B7907" t="s">
        <v>7904</v>
      </c>
      <c r="C7907" s="1">
        <v>45149</v>
      </c>
      <c r="D7907" t="str">
        <f>TEXT(Hospital_Emergency_Room_Data[[#This Row],[Patient Admission Date]],"mmm")</f>
        <v>Aug</v>
      </c>
      <c r="E7907">
        <f>YEAR(Hospital_Emergency_Room_Data[[#This Row],[Patient Admission Date]])</f>
        <v>2023</v>
      </c>
      <c r="F7907" s="2">
        <v>0.9375</v>
      </c>
      <c r="G7907" s="8" t="str">
        <f>TEXT(Hospital_Emergency_Room_Data[[#This Row],[Patient Admission Date]],"dddd")</f>
        <v>Friday</v>
      </c>
      <c r="H7907" t="s">
        <v>9208</v>
      </c>
      <c r="I7907">
        <v>64</v>
      </c>
      <c r="J7907" s="5" t="s">
        <v>9217</v>
      </c>
      <c r="K7907" t="s">
        <v>32</v>
      </c>
      <c r="L7907" t="s">
        <v>9281</v>
      </c>
      <c r="M7907" t="s">
        <v>9210</v>
      </c>
      <c r="O7907">
        <v>17</v>
      </c>
      <c r="P7907" t="s">
        <v>9226</v>
      </c>
      <c r="Q7907">
        <v>11</v>
      </c>
      <c r="R7907">
        <v>22</v>
      </c>
      <c r="S7907" t="s">
        <v>9256</v>
      </c>
      <c r="T7907" t="s">
        <v>9265</v>
      </c>
      <c r="U7907" t="s">
        <v>9282</v>
      </c>
      <c r="V7907" t="str" cm="1">
        <f t="array" ref="V7907">_xlfn.IFS(Hospital_Emergency_Room_Data[[#This Row],[Day]]&lt;=10,"Start(1-10)",Hospital_Emergency_Room_Data[[#This Row],[Day]]&lt;=20,"Middle(11-20)",Hospital_Emergency_Room_Data[[#This Row],[Day]]&gt;20,"End(21-30)")</f>
        <v>Middle(11-20)</v>
      </c>
    </row>
    <row r="7908" spans="1:22">
      <c r="A7908">
        <v>515448748</v>
      </c>
      <c r="B7908" t="s">
        <v>7905</v>
      </c>
      <c r="C7908" s="1">
        <v>45184</v>
      </c>
      <c r="D7908" t="str">
        <f>TEXT(Hospital_Emergency_Room_Data[[#This Row],[Patient Admission Date]],"mmm")</f>
        <v>Sep</v>
      </c>
      <c r="E7908">
        <f>YEAR(Hospital_Emergency_Room_Data[[#This Row],[Patient Admission Date]])</f>
        <v>2023</v>
      </c>
      <c r="F7908" s="2">
        <v>0.79513888888888884</v>
      </c>
      <c r="G7908" s="8" t="str">
        <f>TEXT(Hospital_Emergency_Room_Data[[#This Row],[Patient Admission Date]],"dddd")</f>
        <v>Friday</v>
      </c>
      <c r="H7908" t="s">
        <v>9208</v>
      </c>
      <c r="I7908">
        <v>13</v>
      </c>
      <c r="J7908" s="5" t="s">
        <v>9221</v>
      </c>
      <c r="K7908" t="s">
        <v>32</v>
      </c>
      <c r="L7908" t="s">
        <v>9281</v>
      </c>
      <c r="M7908" t="s">
        <v>9210</v>
      </c>
      <c r="O7908">
        <v>19</v>
      </c>
      <c r="P7908" t="s">
        <v>9226</v>
      </c>
      <c r="Q7908">
        <v>15</v>
      </c>
      <c r="R7908">
        <v>19</v>
      </c>
      <c r="S7908" t="s">
        <v>9256</v>
      </c>
      <c r="T7908" t="s">
        <v>9262</v>
      </c>
      <c r="U7908" t="s">
        <v>9282</v>
      </c>
      <c r="V7908" t="str" cm="1">
        <f t="array" ref="V7908">_xlfn.IFS(Hospital_Emergency_Room_Data[[#This Row],[Day]]&lt;=10,"Start(1-10)",Hospital_Emergency_Room_Data[[#This Row],[Day]]&lt;=20,"Middle(11-20)",Hospital_Emergency_Room_Data[[#This Row],[Day]]&gt;20,"End(21-30)")</f>
        <v>Middle(11-20)</v>
      </c>
    </row>
    <row r="7909" spans="1:22">
      <c r="A7909">
        <v>693513327</v>
      </c>
      <c r="B7909" t="s">
        <v>7906</v>
      </c>
      <c r="C7909" s="1">
        <v>45567</v>
      </c>
      <c r="D7909" t="str">
        <f>TEXT(Hospital_Emergency_Room_Data[[#This Row],[Patient Admission Date]],"mmm")</f>
        <v>Oct</v>
      </c>
      <c r="E7909">
        <f>YEAR(Hospital_Emergency_Room_Data[[#This Row],[Patient Admission Date]])</f>
        <v>2024</v>
      </c>
      <c r="F7909" s="2">
        <v>0.12569444444444444</v>
      </c>
      <c r="G7909" s="8" t="str">
        <f>TEXT(Hospital_Emergency_Room_Data[[#This Row],[Patient Admission Date]],"dddd")</f>
        <v>Wednesday</v>
      </c>
      <c r="H7909" t="s">
        <v>9208</v>
      </c>
      <c r="I7909">
        <v>2</v>
      </c>
      <c r="J7909" s="5" t="s">
        <v>9218</v>
      </c>
      <c r="K7909" t="s">
        <v>32</v>
      </c>
      <c r="L7909" t="s">
        <v>9281</v>
      </c>
      <c r="M7909" t="s">
        <v>9210</v>
      </c>
      <c r="O7909">
        <v>29</v>
      </c>
      <c r="P7909" t="s">
        <v>9226</v>
      </c>
      <c r="Q7909">
        <v>2</v>
      </c>
      <c r="R7909">
        <v>3</v>
      </c>
      <c r="S7909" t="s">
        <v>9258</v>
      </c>
      <c r="T7909" t="s">
        <v>9263</v>
      </c>
      <c r="U7909" t="s">
        <v>9282</v>
      </c>
      <c r="V7909" t="str" cm="1">
        <f t="array" ref="V7909">_xlfn.IFS(Hospital_Emergency_Room_Data[[#This Row],[Day]]&lt;=10,"Start(1-10)",Hospital_Emergency_Room_Data[[#This Row],[Day]]&lt;=20,"Middle(11-20)",Hospital_Emergency_Room_Data[[#This Row],[Day]]&gt;20,"End(21-30)")</f>
        <v>Start(1-10)</v>
      </c>
    </row>
    <row r="7910" spans="1:22">
      <c r="A7910">
        <v>274314793</v>
      </c>
      <c r="B7910" t="s">
        <v>7907</v>
      </c>
      <c r="C7910" s="1">
        <v>45212</v>
      </c>
      <c r="D7910" t="str">
        <f>TEXT(Hospital_Emergency_Room_Data[[#This Row],[Patient Admission Date]],"mmm")</f>
        <v>Oct</v>
      </c>
      <c r="E7910">
        <f>YEAR(Hospital_Emergency_Room_Data[[#This Row],[Patient Admission Date]])</f>
        <v>2023</v>
      </c>
      <c r="F7910" s="2">
        <v>0.69097222222222221</v>
      </c>
      <c r="G7910" s="8" t="str">
        <f>TEXT(Hospital_Emergency_Room_Data[[#This Row],[Patient Admission Date]],"dddd")</f>
        <v>Friday</v>
      </c>
      <c r="H7910" t="s">
        <v>9208</v>
      </c>
      <c r="I7910">
        <v>18</v>
      </c>
      <c r="J7910" s="5" t="s">
        <v>9220</v>
      </c>
      <c r="K7910" t="s">
        <v>32</v>
      </c>
      <c r="L7910" t="s">
        <v>9281</v>
      </c>
      <c r="M7910" t="s">
        <v>9210</v>
      </c>
      <c r="O7910">
        <v>40</v>
      </c>
      <c r="P7910" t="s">
        <v>9225</v>
      </c>
      <c r="Q7910">
        <v>13</v>
      </c>
      <c r="R7910">
        <v>16</v>
      </c>
      <c r="S7910" t="s">
        <v>9257</v>
      </c>
      <c r="T7910" t="s">
        <v>9265</v>
      </c>
      <c r="U7910" t="s">
        <v>9300</v>
      </c>
      <c r="V7910" t="str" cm="1">
        <f t="array" ref="V7910">_xlfn.IFS(Hospital_Emergency_Room_Data[[#This Row],[Day]]&lt;=10,"Start(1-10)",Hospital_Emergency_Room_Data[[#This Row],[Day]]&lt;=20,"Middle(11-20)",Hospital_Emergency_Room_Data[[#This Row],[Day]]&gt;20,"End(21-30)")</f>
        <v>Middle(11-20)</v>
      </c>
    </row>
    <row r="7911" spans="1:22">
      <c r="A7911">
        <v>455269181</v>
      </c>
      <c r="B7911" t="s">
        <v>7908</v>
      </c>
      <c r="C7911" s="1">
        <v>45595</v>
      </c>
      <c r="D7911" t="str">
        <f>TEXT(Hospital_Emergency_Room_Data[[#This Row],[Patient Admission Date]],"mmm")</f>
        <v>Oct</v>
      </c>
      <c r="E7911">
        <f>YEAR(Hospital_Emergency_Room_Data[[#This Row],[Patient Admission Date]])</f>
        <v>2024</v>
      </c>
      <c r="F7911" s="2">
        <v>0.79861111111111116</v>
      </c>
      <c r="G7911" s="8" t="str">
        <f>TEXT(Hospital_Emergency_Room_Data[[#This Row],[Patient Admission Date]],"dddd")</f>
        <v>Wednesday</v>
      </c>
      <c r="H7911" t="s">
        <v>9208</v>
      </c>
      <c r="I7911">
        <v>62</v>
      </c>
      <c r="J7911" s="5" t="s">
        <v>9217</v>
      </c>
      <c r="K7911" t="s">
        <v>32</v>
      </c>
      <c r="L7911" t="s">
        <v>9281</v>
      </c>
      <c r="M7911" t="s">
        <v>9210</v>
      </c>
      <c r="O7911">
        <v>49</v>
      </c>
      <c r="P7911" t="s">
        <v>9225</v>
      </c>
      <c r="Q7911">
        <v>30</v>
      </c>
      <c r="R7911">
        <v>19</v>
      </c>
      <c r="S7911" t="s">
        <v>9256</v>
      </c>
      <c r="T7911" t="s">
        <v>9264</v>
      </c>
      <c r="U7911" t="s">
        <v>9283</v>
      </c>
      <c r="V7911" t="str" cm="1">
        <f t="array" ref="V7911">_xlfn.IFS(Hospital_Emergency_Room_Data[[#This Row],[Day]]&lt;=10,"Start(1-10)",Hospital_Emergency_Room_Data[[#This Row],[Day]]&lt;=20,"Middle(11-20)",Hospital_Emergency_Room_Data[[#This Row],[Day]]&gt;20,"End(21-30)")</f>
        <v>End(21-30)</v>
      </c>
    </row>
    <row r="7912" spans="1:22">
      <c r="A7912">
        <v>778941723</v>
      </c>
      <c r="B7912" t="s">
        <v>7909</v>
      </c>
      <c r="C7912" s="1">
        <v>45449</v>
      </c>
      <c r="D7912" t="str">
        <f>TEXT(Hospital_Emergency_Room_Data[[#This Row],[Patient Admission Date]],"mmm")</f>
        <v>Jun</v>
      </c>
      <c r="E7912">
        <f>YEAR(Hospital_Emergency_Room_Data[[#This Row],[Patient Admission Date]])</f>
        <v>2024</v>
      </c>
      <c r="F7912" s="2">
        <v>0.59583333333333333</v>
      </c>
      <c r="G7912" s="8" t="str">
        <f>TEXT(Hospital_Emergency_Room_Data[[#This Row],[Patient Admission Date]],"dddd")</f>
        <v>Thursday</v>
      </c>
      <c r="H7912" t="s">
        <v>9208</v>
      </c>
      <c r="I7912">
        <v>67</v>
      </c>
      <c r="J7912" s="5" t="s">
        <v>9217</v>
      </c>
      <c r="K7912" t="s">
        <v>32</v>
      </c>
      <c r="L7912" t="s">
        <v>9281</v>
      </c>
      <c r="M7912" t="s">
        <v>9210</v>
      </c>
      <c r="O7912">
        <v>45</v>
      </c>
      <c r="P7912" t="s">
        <v>9225</v>
      </c>
      <c r="Q7912">
        <v>6</v>
      </c>
      <c r="R7912">
        <v>14</v>
      </c>
      <c r="S7912" t="s">
        <v>9257</v>
      </c>
      <c r="T7912" t="s">
        <v>9263</v>
      </c>
      <c r="U7912" t="s">
        <v>9300</v>
      </c>
      <c r="V7912" t="str" cm="1">
        <f t="array" ref="V7912">_xlfn.IFS(Hospital_Emergency_Room_Data[[#This Row],[Day]]&lt;=10,"Start(1-10)",Hospital_Emergency_Room_Data[[#This Row],[Day]]&lt;=20,"Middle(11-20)",Hospital_Emergency_Room_Data[[#This Row],[Day]]&gt;20,"End(21-30)")</f>
        <v>Start(1-10)</v>
      </c>
    </row>
    <row r="7913" spans="1:22">
      <c r="A7913">
        <v>259140334</v>
      </c>
      <c r="B7913" t="s">
        <v>7910</v>
      </c>
      <c r="C7913" s="1">
        <v>45429</v>
      </c>
      <c r="D7913" t="str">
        <f>TEXT(Hospital_Emergency_Room_Data[[#This Row],[Patient Admission Date]],"mmm")</f>
        <v>May</v>
      </c>
      <c r="E7913">
        <f>YEAR(Hospital_Emergency_Room_Data[[#This Row],[Patient Admission Date]])</f>
        <v>2024</v>
      </c>
      <c r="F7913" s="2">
        <v>0.32291666666666669</v>
      </c>
      <c r="G7913" s="8" t="str">
        <f>TEXT(Hospital_Emergency_Room_Data[[#This Row],[Patient Admission Date]],"dddd")</f>
        <v>Friday</v>
      </c>
      <c r="H7913" t="s">
        <v>9208</v>
      </c>
      <c r="I7913">
        <v>37</v>
      </c>
      <c r="J7913" s="5" t="s">
        <v>9223</v>
      </c>
      <c r="K7913" t="s">
        <v>32</v>
      </c>
      <c r="L7913" t="s">
        <v>9281</v>
      </c>
      <c r="M7913" t="s">
        <v>9210</v>
      </c>
      <c r="O7913">
        <v>20</v>
      </c>
      <c r="P7913" t="s">
        <v>9226</v>
      </c>
      <c r="Q7913">
        <v>17</v>
      </c>
      <c r="R7913">
        <v>7</v>
      </c>
      <c r="S7913" t="s">
        <v>9255</v>
      </c>
      <c r="T7913" t="s">
        <v>9262</v>
      </c>
      <c r="U7913" t="s">
        <v>9282</v>
      </c>
      <c r="V7913" t="str" cm="1">
        <f t="array" ref="V7913">_xlfn.IFS(Hospital_Emergency_Room_Data[[#This Row],[Day]]&lt;=10,"Start(1-10)",Hospital_Emergency_Room_Data[[#This Row],[Day]]&lt;=20,"Middle(11-20)",Hospital_Emergency_Room_Data[[#This Row],[Day]]&gt;20,"End(21-30)")</f>
        <v>Middle(11-20)</v>
      </c>
    </row>
    <row r="7914" spans="1:22">
      <c r="A7914">
        <v>491177369</v>
      </c>
      <c r="B7914" t="s">
        <v>7911</v>
      </c>
      <c r="C7914" s="1">
        <v>45559</v>
      </c>
      <c r="D7914" t="str">
        <f>TEXT(Hospital_Emergency_Room_Data[[#This Row],[Patient Admission Date]],"mmm")</f>
        <v>Sep</v>
      </c>
      <c r="E7914">
        <f>YEAR(Hospital_Emergency_Room_Data[[#This Row],[Patient Admission Date]])</f>
        <v>2024</v>
      </c>
      <c r="F7914" s="2">
        <v>0.32777777777777778</v>
      </c>
      <c r="G7914" s="8" t="str">
        <f>TEXT(Hospital_Emergency_Room_Data[[#This Row],[Patient Admission Date]],"dddd")</f>
        <v>Tuesday</v>
      </c>
      <c r="H7914" t="s">
        <v>9208</v>
      </c>
      <c r="I7914">
        <v>58</v>
      </c>
      <c r="J7914" s="5" t="s">
        <v>9219</v>
      </c>
      <c r="K7914" t="s">
        <v>32</v>
      </c>
      <c r="L7914" t="s">
        <v>9281</v>
      </c>
      <c r="M7914" t="s">
        <v>9210</v>
      </c>
      <c r="O7914">
        <v>35</v>
      </c>
      <c r="P7914" t="s">
        <v>9225</v>
      </c>
      <c r="Q7914">
        <v>24</v>
      </c>
      <c r="R7914">
        <v>7</v>
      </c>
      <c r="S7914" t="s">
        <v>9255</v>
      </c>
      <c r="T7914" t="s">
        <v>9264</v>
      </c>
      <c r="U7914" t="s">
        <v>9300</v>
      </c>
      <c r="V7914" t="str" cm="1">
        <f t="array" ref="V7914">_xlfn.IFS(Hospital_Emergency_Room_Data[[#This Row],[Day]]&lt;=10,"Start(1-10)",Hospital_Emergency_Room_Data[[#This Row],[Day]]&lt;=20,"Middle(11-20)",Hospital_Emergency_Room_Data[[#This Row],[Day]]&gt;20,"End(21-30)")</f>
        <v>End(21-30)</v>
      </c>
    </row>
    <row r="7915" spans="1:22">
      <c r="A7915">
        <v>133702188</v>
      </c>
      <c r="B7915" t="s">
        <v>7912</v>
      </c>
      <c r="C7915" s="1">
        <v>45092</v>
      </c>
      <c r="D7915" t="str">
        <f>TEXT(Hospital_Emergency_Room_Data[[#This Row],[Patient Admission Date]],"mmm")</f>
        <v>Jun</v>
      </c>
      <c r="E7915">
        <f>YEAR(Hospital_Emergency_Room_Data[[#This Row],[Patient Admission Date]])</f>
        <v>2023</v>
      </c>
      <c r="F7915" s="2">
        <v>0.18472222222222223</v>
      </c>
      <c r="G7915" s="8" t="str">
        <f>TEXT(Hospital_Emergency_Room_Data[[#This Row],[Patient Admission Date]],"dddd")</f>
        <v>Thursday</v>
      </c>
      <c r="H7915" t="s">
        <v>9208</v>
      </c>
      <c r="I7915">
        <v>61</v>
      </c>
      <c r="J7915" s="5" t="s">
        <v>9217</v>
      </c>
      <c r="K7915" t="s">
        <v>32</v>
      </c>
      <c r="L7915" t="s">
        <v>9281</v>
      </c>
      <c r="M7915" t="s">
        <v>9210</v>
      </c>
      <c r="O7915">
        <v>44</v>
      </c>
      <c r="P7915" t="s">
        <v>9225</v>
      </c>
      <c r="Q7915">
        <v>15</v>
      </c>
      <c r="R7915">
        <v>4</v>
      </c>
      <c r="S7915" t="s">
        <v>9258</v>
      </c>
      <c r="T7915" t="s">
        <v>9262</v>
      </c>
      <c r="U7915" t="s">
        <v>9300</v>
      </c>
      <c r="V7915" t="str" cm="1">
        <f t="array" ref="V7915">_xlfn.IFS(Hospital_Emergency_Room_Data[[#This Row],[Day]]&lt;=10,"Start(1-10)",Hospital_Emergency_Room_Data[[#This Row],[Day]]&lt;=20,"Middle(11-20)",Hospital_Emergency_Room_Data[[#This Row],[Day]]&gt;20,"End(21-30)")</f>
        <v>Middle(11-20)</v>
      </c>
    </row>
    <row r="7916" spans="1:22">
      <c r="A7916">
        <v>748485657</v>
      </c>
      <c r="B7916" t="s">
        <v>7913</v>
      </c>
      <c r="C7916" s="1">
        <v>45333</v>
      </c>
      <c r="D7916" t="str">
        <f>TEXT(Hospital_Emergency_Room_Data[[#This Row],[Patient Admission Date]],"mmm")</f>
        <v>Feb</v>
      </c>
      <c r="E7916">
        <f>YEAR(Hospital_Emergency_Room_Data[[#This Row],[Patient Admission Date]])</f>
        <v>2024</v>
      </c>
      <c r="F7916" s="2">
        <v>0.24305555555555555</v>
      </c>
      <c r="G7916" s="8" t="str">
        <f>TEXT(Hospital_Emergency_Room_Data[[#This Row],[Patient Admission Date]],"dddd")</f>
        <v>Sunday</v>
      </c>
      <c r="H7916" t="s">
        <v>9208</v>
      </c>
      <c r="I7916">
        <v>74</v>
      </c>
      <c r="J7916" s="5" t="s">
        <v>9222</v>
      </c>
      <c r="K7916" t="s">
        <v>32</v>
      </c>
      <c r="L7916" t="s">
        <v>9281</v>
      </c>
      <c r="M7916" t="s">
        <v>9210</v>
      </c>
      <c r="O7916">
        <v>49</v>
      </c>
      <c r="P7916" t="s">
        <v>9225</v>
      </c>
      <c r="Q7916">
        <v>11</v>
      </c>
      <c r="R7916">
        <v>5</v>
      </c>
      <c r="S7916" t="s">
        <v>9258</v>
      </c>
      <c r="T7916" t="s">
        <v>9265</v>
      </c>
      <c r="U7916" t="s">
        <v>9283</v>
      </c>
      <c r="V7916" t="str" cm="1">
        <f t="array" ref="V7916">_xlfn.IFS(Hospital_Emergency_Room_Data[[#This Row],[Day]]&lt;=10,"Start(1-10)",Hospital_Emergency_Room_Data[[#This Row],[Day]]&lt;=20,"Middle(11-20)",Hospital_Emergency_Room_Data[[#This Row],[Day]]&gt;20,"End(21-30)")</f>
        <v>Middle(11-20)</v>
      </c>
    </row>
    <row r="7917" spans="1:22">
      <c r="A7917">
        <v>139220701</v>
      </c>
      <c r="B7917" t="s">
        <v>7914</v>
      </c>
      <c r="C7917" s="1">
        <v>45316</v>
      </c>
      <c r="D7917" t="str">
        <f>TEXT(Hospital_Emergency_Room_Data[[#This Row],[Patient Admission Date]],"mmm")</f>
        <v>Jan</v>
      </c>
      <c r="E7917">
        <f>YEAR(Hospital_Emergency_Room_Data[[#This Row],[Patient Admission Date]])</f>
        <v>2024</v>
      </c>
      <c r="F7917" s="2">
        <v>0.29166666666666669</v>
      </c>
      <c r="G7917" s="8" t="str">
        <f>TEXT(Hospital_Emergency_Room_Data[[#This Row],[Patient Admission Date]],"dddd")</f>
        <v>Thursday</v>
      </c>
      <c r="H7917" t="s">
        <v>9208</v>
      </c>
      <c r="I7917">
        <v>7</v>
      </c>
      <c r="J7917" s="5" t="s">
        <v>9221</v>
      </c>
      <c r="K7917" t="s">
        <v>32</v>
      </c>
      <c r="L7917" t="s">
        <v>9281</v>
      </c>
      <c r="M7917" t="s">
        <v>9210</v>
      </c>
      <c r="O7917">
        <v>55</v>
      </c>
      <c r="P7917" t="s">
        <v>9225</v>
      </c>
      <c r="Q7917">
        <v>25</v>
      </c>
      <c r="R7917">
        <v>7</v>
      </c>
      <c r="S7917" t="s">
        <v>9255</v>
      </c>
      <c r="T7917" t="s">
        <v>9264</v>
      </c>
      <c r="U7917" t="s">
        <v>9283</v>
      </c>
      <c r="V7917" t="str" cm="1">
        <f t="array" ref="V7917">_xlfn.IFS(Hospital_Emergency_Room_Data[[#This Row],[Day]]&lt;=10,"Start(1-10)",Hospital_Emergency_Room_Data[[#This Row],[Day]]&lt;=20,"Middle(11-20)",Hospital_Emergency_Room_Data[[#This Row],[Day]]&gt;20,"End(21-30)")</f>
        <v>End(21-30)</v>
      </c>
    </row>
    <row r="7918" spans="1:22">
      <c r="A7918">
        <v>254610446</v>
      </c>
      <c r="B7918" t="s">
        <v>7915</v>
      </c>
      <c r="C7918" s="1">
        <v>45455</v>
      </c>
      <c r="D7918" t="str">
        <f>TEXT(Hospital_Emergency_Room_Data[[#This Row],[Patient Admission Date]],"mmm")</f>
        <v>Jun</v>
      </c>
      <c r="E7918">
        <f>YEAR(Hospital_Emergency_Room_Data[[#This Row],[Patient Admission Date]])</f>
        <v>2024</v>
      </c>
      <c r="F7918" s="2">
        <v>6.6666666666666666E-2</v>
      </c>
      <c r="G7918" s="8" t="str">
        <f>TEXT(Hospital_Emergency_Room_Data[[#This Row],[Patient Admission Date]],"dddd")</f>
        <v>Wednesday</v>
      </c>
      <c r="H7918" t="s">
        <v>9208</v>
      </c>
      <c r="I7918">
        <v>68</v>
      </c>
      <c r="J7918" s="5" t="s">
        <v>9217</v>
      </c>
      <c r="K7918" t="s">
        <v>32</v>
      </c>
      <c r="L7918" t="s">
        <v>9281</v>
      </c>
      <c r="M7918" t="s">
        <v>9210</v>
      </c>
      <c r="O7918">
        <v>51</v>
      </c>
      <c r="P7918" t="s">
        <v>9225</v>
      </c>
      <c r="Q7918">
        <v>12</v>
      </c>
      <c r="R7918">
        <v>1</v>
      </c>
      <c r="S7918" t="s">
        <v>9258</v>
      </c>
      <c r="T7918" t="s">
        <v>9265</v>
      </c>
      <c r="U7918" t="s">
        <v>9283</v>
      </c>
      <c r="V7918" t="str" cm="1">
        <f t="array" ref="V7918">_xlfn.IFS(Hospital_Emergency_Room_Data[[#This Row],[Day]]&lt;=10,"Start(1-10)",Hospital_Emergency_Room_Data[[#This Row],[Day]]&lt;=20,"Middle(11-20)",Hospital_Emergency_Room_Data[[#This Row],[Day]]&gt;20,"End(21-30)")</f>
        <v>Middle(11-20)</v>
      </c>
    </row>
    <row r="7919" spans="1:22">
      <c r="A7919">
        <v>143225332</v>
      </c>
      <c r="B7919" t="s">
        <v>7916</v>
      </c>
      <c r="C7919" s="1">
        <v>45412</v>
      </c>
      <c r="D7919" t="str">
        <f>TEXT(Hospital_Emergency_Room_Data[[#This Row],[Patient Admission Date]],"mmm")</f>
        <v>Apr</v>
      </c>
      <c r="E7919">
        <f>YEAR(Hospital_Emergency_Room_Data[[#This Row],[Patient Admission Date]])</f>
        <v>2024</v>
      </c>
      <c r="F7919" s="2">
        <v>0.64375000000000004</v>
      </c>
      <c r="G7919" s="8" t="str">
        <f>TEXT(Hospital_Emergency_Room_Data[[#This Row],[Patient Admission Date]],"dddd")</f>
        <v>Tuesday</v>
      </c>
      <c r="H7919" t="s">
        <v>9208</v>
      </c>
      <c r="I7919">
        <v>4</v>
      </c>
      <c r="J7919" s="5" t="s">
        <v>9218</v>
      </c>
      <c r="K7919" t="s">
        <v>32</v>
      </c>
      <c r="L7919" t="s">
        <v>9281</v>
      </c>
      <c r="M7919" t="s">
        <v>9210</v>
      </c>
      <c r="O7919">
        <v>54</v>
      </c>
      <c r="P7919" t="s">
        <v>9225</v>
      </c>
      <c r="Q7919">
        <v>30</v>
      </c>
      <c r="R7919">
        <v>15</v>
      </c>
      <c r="S7919" t="s">
        <v>9257</v>
      </c>
      <c r="T7919" t="s">
        <v>9264</v>
      </c>
      <c r="U7919" t="s">
        <v>9283</v>
      </c>
      <c r="V7919" t="str" cm="1">
        <f t="array" ref="V7919">_xlfn.IFS(Hospital_Emergency_Room_Data[[#This Row],[Day]]&lt;=10,"Start(1-10)",Hospital_Emergency_Room_Data[[#This Row],[Day]]&lt;=20,"Middle(11-20)",Hospital_Emergency_Room_Data[[#This Row],[Day]]&gt;20,"End(21-30)")</f>
        <v>End(21-30)</v>
      </c>
    </row>
    <row r="7920" spans="1:22">
      <c r="A7920">
        <v>746449930</v>
      </c>
      <c r="B7920" t="s">
        <v>7917</v>
      </c>
      <c r="C7920" s="1">
        <v>45167</v>
      </c>
      <c r="D7920" t="str">
        <f>TEXT(Hospital_Emergency_Room_Data[[#This Row],[Patient Admission Date]],"mmm")</f>
        <v>Aug</v>
      </c>
      <c r="E7920">
        <f>YEAR(Hospital_Emergency_Room_Data[[#This Row],[Patient Admission Date]])</f>
        <v>2023</v>
      </c>
      <c r="F7920" s="2">
        <v>0.92708333333333337</v>
      </c>
      <c r="G7920" s="8" t="str">
        <f>TEXT(Hospital_Emergency_Room_Data[[#This Row],[Patient Admission Date]],"dddd")</f>
        <v>Tuesday</v>
      </c>
      <c r="H7920" t="s">
        <v>9208</v>
      </c>
      <c r="I7920">
        <v>48</v>
      </c>
      <c r="J7920" s="5" t="s">
        <v>9219</v>
      </c>
      <c r="K7920" t="s">
        <v>32</v>
      </c>
      <c r="L7920" t="s">
        <v>9281</v>
      </c>
      <c r="M7920" t="s">
        <v>9210</v>
      </c>
      <c r="O7920">
        <v>11</v>
      </c>
      <c r="P7920" t="s">
        <v>9226</v>
      </c>
      <c r="Q7920">
        <v>29</v>
      </c>
      <c r="R7920">
        <v>22</v>
      </c>
      <c r="S7920" t="s">
        <v>9256</v>
      </c>
      <c r="T7920" t="s">
        <v>9264</v>
      </c>
      <c r="U7920" t="s">
        <v>9282</v>
      </c>
      <c r="V7920" t="str" cm="1">
        <f t="array" ref="V7920">_xlfn.IFS(Hospital_Emergency_Room_Data[[#This Row],[Day]]&lt;=10,"Start(1-10)",Hospital_Emergency_Room_Data[[#This Row],[Day]]&lt;=20,"Middle(11-20)",Hospital_Emergency_Room_Data[[#This Row],[Day]]&gt;20,"End(21-30)")</f>
        <v>End(21-30)</v>
      </c>
    </row>
    <row r="7921" spans="1:22">
      <c r="A7921">
        <v>775193289</v>
      </c>
      <c r="B7921" t="s">
        <v>7918</v>
      </c>
      <c r="C7921" s="1">
        <v>45030</v>
      </c>
      <c r="D7921" t="str">
        <f>TEXT(Hospital_Emergency_Room_Data[[#This Row],[Patient Admission Date]],"mmm")</f>
        <v>Apr</v>
      </c>
      <c r="E7921">
        <f>YEAR(Hospital_Emergency_Room_Data[[#This Row],[Patient Admission Date]])</f>
        <v>2023</v>
      </c>
      <c r="F7921" s="2">
        <v>0.34513888888888888</v>
      </c>
      <c r="G7921" s="8" t="str">
        <f>TEXT(Hospital_Emergency_Room_Data[[#This Row],[Patient Admission Date]],"dddd")</f>
        <v>Friday</v>
      </c>
      <c r="H7921" t="s">
        <v>9208</v>
      </c>
      <c r="I7921">
        <v>33</v>
      </c>
      <c r="J7921" s="5" t="s">
        <v>9223</v>
      </c>
      <c r="K7921" t="s">
        <v>32</v>
      </c>
      <c r="L7921" t="s">
        <v>9281</v>
      </c>
      <c r="M7921" t="s">
        <v>9210</v>
      </c>
      <c r="O7921">
        <v>20</v>
      </c>
      <c r="P7921" t="s">
        <v>9226</v>
      </c>
      <c r="Q7921">
        <v>14</v>
      </c>
      <c r="R7921">
        <v>8</v>
      </c>
      <c r="S7921" t="s">
        <v>9255</v>
      </c>
      <c r="T7921" t="s">
        <v>9265</v>
      </c>
      <c r="U7921" t="s">
        <v>9282</v>
      </c>
      <c r="V7921" t="str" cm="1">
        <f t="array" ref="V7921">_xlfn.IFS(Hospital_Emergency_Room_Data[[#This Row],[Day]]&lt;=10,"Start(1-10)",Hospital_Emergency_Room_Data[[#This Row],[Day]]&lt;=20,"Middle(11-20)",Hospital_Emergency_Room_Data[[#This Row],[Day]]&gt;20,"End(21-30)")</f>
        <v>Middle(11-20)</v>
      </c>
    </row>
    <row r="7922" spans="1:22">
      <c r="A7922">
        <v>164266964</v>
      </c>
      <c r="B7922" t="s">
        <v>7919</v>
      </c>
      <c r="C7922" s="1">
        <v>45298</v>
      </c>
      <c r="D7922" t="str">
        <f>TEXT(Hospital_Emergency_Room_Data[[#This Row],[Patient Admission Date]],"mmm")</f>
        <v>Jan</v>
      </c>
      <c r="E7922">
        <f>YEAR(Hospital_Emergency_Room_Data[[#This Row],[Patient Admission Date]])</f>
        <v>2024</v>
      </c>
      <c r="F7922" s="2">
        <v>0.42986111111111114</v>
      </c>
      <c r="G7922" s="8" t="str">
        <f>TEXT(Hospital_Emergency_Room_Data[[#This Row],[Patient Admission Date]],"dddd")</f>
        <v>Sunday</v>
      </c>
      <c r="H7922" t="s">
        <v>9208</v>
      </c>
      <c r="I7922">
        <v>64</v>
      </c>
      <c r="J7922" s="5" t="s">
        <v>9217</v>
      </c>
      <c r="K7922" t="s">
        <v>32</v>
      </c>
      <c r="L7922" t="s">
        <v>9281</v>
      </c>
      <c r="M7922" t="s">
        <v>9210</v>
      </c>
      <c r="O7922">
        <v>31</v>
      </c>
      <c r="P7922" t="s">
        <v>9225</v>
      </c>
      <c r="Q7922">
        <v>7</v>
      </c>
      <c r="R7922">
        <v>10</v>
      </c>
      <c r="S7922" t="s">
        <v>9255</v>
      </c>
      <c r="T7922" t="s">
        <v>9263</v>
      </c>
      <c r="U7922" t="s">
        <v>9300</v>
      </c>
      <c r="V7922" t="str" cm="1">
        <f t="array" ref="V7922">_xlfn.IFS(Hospital_Emergency_Room_Data[[#This Row],[Day]]&lt;=10,"Start(1-10)",Hospital_Emergency_Room_Data[[#This Row],[Day]]&lt;=20,"Middle(11-20)",Hospital_Emergency_Room_Data[[#This Row],[Day]]&gt;20,"End(21-30)")</f>
        <v>Start(1-10)</v>
      </c>
    </row>
    <row r="7923" spans="1:22">
      <c r="A7923">
        <v>181148158</v>
      </c>
      <c r="B7923" t="s">
        <v>7920</v>
      </c>
      <c r="C7923" s="1">
        <v>45090</v>
      </c>
      <c r="D7923" t="str">
        <f>TEXT(Hospital_Emergency_Room_Data[[#This Row],[Patient Admission Date]],"mmm")</f>
        <v>Jun</v>
      </c>
      <c r="E7923">
        <f>YEAR(Hospital_Emergency_Room_Data[[#This Row],[Patient Admission Date]])</f>
        <v>2023</v>
      </c>
      <c r="F7923" s="2">
        <v>0.48472222222222222</v>
      </c>
      <c r="G7923" s="8" t="str">
        <f>TEXT(Hospital_Emergency_Room_Data[[#This Row],[Patient Admission Date]],"dddd")</f>
        <v>Tuesday</v>
      </c>
      <c r="H7923" t="s">
        <v>9208</v>
      </c>
      <c r="I7923">
        <v>52</v>
      </c>
      <c r="J7923" s="5" t="s">
        <v>9219</v>
      </c>
      <c r="K7923" t="s">
        <v>32</v>
      </c>
      <c r="L7923" t="s">
        <v>9281</v>
      </c>
      <c r="M7923" t="s">
        <v>9210</v>
      </c>
      <c r="O7923">
        <v>33</v>
      </c>
      <c r="P7923" t="s">
        <v>9225</v>
      </c>
      <c r="Q7923">
        <v>13</v>
      </c>
      <c r="R7923">
        <v>11</v>
      </c>
      <c r="S7923" t="s">
        <v>9255</v>
      </c>
      <c r="T7923" t="s">
        <v>9265</v>
      </c>
      <c r="U7923" t="s">
        <v>9300</v>
      </c>
      <c r="V7923" t="str" cm="1">
        <f t="array" ref="V7923">_xlfn.IFS(Hospital_Emergency_Room_Data[[#This Row],[Day]]&lt;=10,"Start(1-10)",Hospital_Emergency_Room_Data[[#This Row],[Day]]&lt;=20,"Middle(11-20)",Hospital_Emergency_Room_Data[[#This Row],[Day]]&gt;20,"End(21-30)")</f>
        <v>Middle(11-20)</v>
      </c>
    </row>
    <row r="7924" spans="1:22">
      <c r="A7924">
        <v>897055888</v>
      </c>
      <c r="B7924" t="s">
        <v>7921</v>
      </c>
      <c r="C7924" s="1">
        <v>45450</v>
      </c>
      <c r="D7924" t="str">
        <f>TEXT(Hospital_Emergency_Room_Data[[#This Row],[Patient Admission Date]],"mmm")</f>
        <v>Jun</v>
      </c>
      <c r="E7924">
        <f>YEAR(Hospital_Emergency_Room_Data[[#This Row],[Patient Admission Date]])</f>
        <v>2024</v>
      </c>
      <c r="F7924" s="2">
        <v>0.45902777777777776</v>
      </c>
      <c r="G7924" s="8" t="str">
        <f>TEXT(Hospital_Emergency_Room_Data[[#This Row],[Patient Admission Date]],"dddd")</f>
        <v>Friday</v>
      </c>
      <c r="H7924" t="s">
        <v>9208</v>
      </c>
      <c r="I7924">
        <v>71</v>
      </c>
      <c r="J7924" s="5" t="s">
        <v>9222</v>
      </c>
      <c r="K7924" t="s">
        <v>32</v>
      </c>
      <c r="L7924" t="s">
        <v>9281</v>
      </c>
      <c r="M7924" t="s">
        <v>9210</v>
      </c>
      <c r="O7924">
        <v>47</v>
      </c>
      <c r="P7924" t="s">
        <v>9225</v>
      </c>
      <c r="Q7924">
        <v>7</v>
      </c>
      <c r="R7924">
        <v>11</v>
      </c>
      <c r="S7924" t="s">
        <v>9255</v>
      </c>
      <c r="T7924" t="s">
        <v>9263</v>
      </c>
      <c r="U7924" t="s">
        <v>9283</v>
      </c>
      <c r="V7924" t="str" cm="1">
        <f t="array" ref="V7924">_xlfn.IFS(Hospital_Emergency_Room_Data[[#This Row],[Day]]&lt;=10,"Start(1-10)",Hospital_Emergency_Room_Data[[#This Row],[Day]]&lt;=20,"Middle(11-20)",Hospital_Emergency_Room_Data[[#This Row],[Day]]&gt;20,"End(21-30)")</f>
        <v>Start(1-10)</v>
      </c>
    </row>
    <row r="7925" spans="1:22">
      <c r="A7925">
        <v>181463780</v>
      </c>
      <c r="B7925" t="s">
        <v>7922</v>
      </c>
      <c r="C7925" s="1">
        <v>45519</v>
      </c>
      <c r="D7925" t="str">
        <f>TEXT(Hospital_Emergency_Room_Data[[#This Row],[Patient Admission Date]],"mmm")</f>
        <v>Aug</v>
      </c>
      <c r="E7925">
        <f>YEAR(Hospital_Emergency_Room_Data[[#This Row],[Patient Admission Date]])</f>
        <v>2024</v>
      </c>
      <c r="F7925" s="2">
        <v>0.41875000000000001</v>
      </c>
      <c r="G7925" s="8" t="str">
        <f>TEXT(Hospital_Emergency_Room_Data[[#This Row],[Patient Admission Date]],"dddd")</f>
        <v>Thursday</v>
      </c>
      <c r="H7925" t="s">
        <v>9208</v>
      </c>
      <c r="I7925">
        <v>13</v>
      </c>
      <c r="J7925" s="5" t="s">
        <v>9221</v>
      </c>
      <c r="K7925" t="s">
        <v>32</v>
      </c>
      <c r="L7925" t="s">
        <v>9281</v>
      </c>
      <c r="M7925" t="s">
        <v>9210</v>
      </c>
      <c r="O7925">
        <v>50</v>
      </c>
      <c r="P7925" t="s">
        <v>9225</v>
      </c>
      <c r="Q7925">
        <v>15</v>
      </c>
      <c r="R7925">
        <v>10</v>
      </c>
      <c r="S7925" t="s">
        <v>9255</v>
      </c>
      <c r="T7925" t="s">
        <v>9262</v>
      </c>
      <c r="U7925" t="s">
        <v>9283</v>
      </c>
      <c r="V7925" t="str" cm="1">
        <f t="array" ref="V7925">_xlfn.IFS(Hospital_Emergency_Room_Data[[#This Row],[Day]]&lt;=10,"Start(1-10)",Hospital_Emergency_Room_Data[[#This Row],[Day]]&lt;=20,"Middle(11-20)",Hospital_Emergency_Room_Data[[#This Row],[Day]]&gt;20,"End(21-30)")</f>
        <v>Middle(11-20)</v>
      </c>
    </row>
    <row r="7926" spans="1:22">
      <c r="A7926">
        <v>246695313</v>
      </c>
      <c r="B7926" t="s">
        <v>7923</v>
      </c>
      <c r="C7926" s="1">
        <v>45447</v>
      </c>
      <c r="D7926" t="str">
        <f>TEXT(Hospital_Emergency_Room_Data[[#This Row],[Patient Admission Date]],"mmm")</f>
        <v>Jun</v>
      </c>
      <c r="E7926">
        <f>YEAR(Hospital_Emergency_Room_Data[[#This Row],[Patient Admission Date]])</f>
        <v>2024</v>
      </c>
      <c r="F7926" s="2">
        <v>0.12638888888888888</v>
      </c>
      <c r="G7926" s="8" t="str">
        <f>TEXT(Hospital_Emergency_Room_Data[[#This Row],[Patient Admission Date]],"dddd")</f>
        <v>Tuesday</v>
      </c>
      <c r="H7926" t="s">
        <v>9208</v>
      </c>
      <c r="I7926">
        <v>42</v>
      </c>
      <c r="J7926" s="5" t="s">
        <v>9223</v>
      </c>
      <c r="K7926" t="s">
        <v>32</v>
      </c>
      <c r="L7926" t="s">
        <v>9281</v>
      </c>
      <c r="M7926" t="s">
        <v>9210</v>
      </c>
      <c r="O7926">
        <v>11</v>
      </c>
      <c r="P7926" t="s">
        <v>9226</v>
      </c>
      <c r="Q7926">
        <v>4</v>
      </c>
      <c r="R7926">
        <v>3</v>
      </c>
      <c r="S7926" t="s">
        <v>9258</v>
      </c>
      <c r="T7926" t="s">
        <v>9263</v>
      </c>
      <c r="U7926" t="s">
        <v>9282</v>
      </c>
      <c r="V7926" t="str" cm="1">
        <f t="array" ref="V7926">_xlfn.IFS(Hospital_Emergency_Room_Data[[#This Row],[Day]]&lt;=10,"Start(1-10)",Hospital_Emergency_Room_Data[[#This Row],[Day]]&lt;=20,"Middle(11-20)",Hospital_Emergency_Room_Data[[#This Row],[Day]]&gt;20,"End(21-30)")</f>
        <v>Start(1-10)</v>
      </c>
    </row>
    <row r="7927" spans="1:22">
      <c r="A7927">
        <v>807600884</v>
      </c>
      <c r="B7927" t="s">
        <v>7924</v>
      </c>
      <c r="C7927" s="1">
        <v>45046</v>
      </c>
      <c r="D7927" t="str">
        <f>TEXT(Hospital_Emergency_Room_Data[[#This Row],[Patient Admission Date]],"mmm")</f>
        <v>Apr</v>
      </c>
      <c r="E7927">
        <f>YEAR(Hospital_Emergency_Room_Data[[#This Row],[Patient Admission Date]])</f>
        <v>2023</v>
      </c>
      <c r="F7927" s="2">
        <v>0.19236111111111112</v>
      </c>
      <c r="G7927" s="8" t="str">
        <f>TEXT(Hospital_Emergency_Room_Data[[#This Row],[Patient Admission Date]],"dddd")</f>
        <v>Sunday</v>
      </c>
      <c r="H7927" t="s">
        <v>9208</v>
      </c>
      <c r="I7927">
        <v>19</v>
      </c>
      <c r="J7927" s="5" t="s">
        <v>9220</v>
      </c>
      <c r="K7927" t="s">
        <v>32</v>
      </c>
      <c r="L7927" t="s">
        <v>9281</v>
      </c>
      <c r="M7927" t="s">
        <v>9210</v>
      </c>
      <c r="O7927">
        <v>19</v>
      </c>
      <c r="P7927" t="s">
        <v>9226</v>
      </c>
      <c r="Q7927">
        <v>30</v>
      </c>
      <c r="R7927">
        <v>4</v>
      </c>
      <c r="S7927" t="s">
        <v>9258</v>
      </c>
      <c r="T7927" t="s">
        <v>9264</v>
      </c>
      <c r="U7927" t="s">
        <v>9282</v>
      </c>
      <c r="V7927" t="str" cm="1">
        <f t="array" ref="V7927">_xlfn.IFS(Hospital_Emergency_Room_Data[[#This Row],[Day]]&lt;=10,"Start(1-10)",Hospital_Emergency_Room_Data[[#This Row],[Day]]&lt;=20,"Middle(11-20)",Hospital_Emergency_Room_Data[[#This Row],[Day]]&gt;20,"End(21-30)")</f>
        <v>End(21-30)</v>
      </c>
    </row>
    <row r="7928" spans="1:22">
      <c r="A7928">
        <v>317095665</v>
      </c>
      <c r="B7928" t="s">
        <v>7925</v>
      </c>
      <c r="C7928" s="1">
        <v>45204</v>
      </c>
      <c r="D7928" t="str">
        <f>TEXT(Hospital_Emergency_Room_Data[[#This Row],[Patient Admission Date]],"mmm")</f>
        <v>Oct</v>
      </c>
      <c r="E7928">
        <f>YEAR(Hospital_Emergency_Room_Data[[#This Row],[Patient Admission Date]])</f>
        <v>2023</v>
      </c>
      <c r="F7928" s="2">
        <v>0.70972222222222225</v>
      </c>
      <c r="G7928" s="8" t="str">
        <f>TEXT(Hospital_Emergency_Room_Data[[#This Row],[Patient Admission Date]],"dddd")</f>
        <v>Thursday</v>
      </c>
      <c r="H7928" t="s">
        <v>9208</v>
      </c>
      <c r="I7928">
        <v>34</v>
      </c>
      <c r="J7928" s="5" t="s">
        <v>9223</v>
      </c>
      <c r="K7928" t="s">
        <v>32</v>
      </c>
      <c r="L7928" t="s">
        <v>9281</v>
      </c>
      <c r="M7928" t="s">
        <v>9210</v>
      </c>
      <c r="O7928">
        <v>23</v>
      </c>
      <c r="P7928" t="s">
        <v>9226</v>
      </c>
      <c r="Q7928">
        <v>5</v>
      </c>
      <c r="R7928">
        <v>17</v>
      </c>
      <c r="S7928" t="s">
        <v>9257</v>
      </c>
      <c r="T7928" t="s">
        <v>9263</v>
      </c>
      <c r="U7928" t="s">
        <v>9282</v>
      </c>
      <c r="V7928" t="str" cm="1">
        <f t="array" ref="V7928">_xlfn.IFS(Hospital_Emergency_Room_Data[[#This Row],[Day]]&lt;=10,"Start(1-10)",Hospital_Emergency_Room_Data[[#This Row],[Day]]&lt;=20,"Middle(11-20)",Hospital_Emergency_Room_Data[[#This Row],[Day]]&gt;20,"End(21-30)")</f>
        <v>Start(1-10)</v>
      </c>
    </row>
    <row r="7929" spans="1:22">
      <c r="A7929">
        <v>153497320</v>
      </c>
      <c r="B7929" t="s">
        <v>7926</v>
      </c>
      <c r="C7929" s="1">
        <v>45118</v>
      </c>
      <c r="D7929" t="str">
        <f>TEXT(Hospital_Emergency_Room_Data[[#This Row],[Patient Admission Date]],"mmm")</f>
        <v>Jul</v>
      </c>
      <c r="E7929">
        <f>YEAR(Hospital_Emergency_Room_Data[[#This Row],[Patient Admission Date]])</f>
        <v>2023</v>
      </c>
      <c r="F7929" s="2">
        <v>5.2777777777777778E-2</v>
      </c>
      <c r="G7929" s="8" t="str">
        <f>TEXT(Hospital_Emergency_Room_Data[[#This Row],[Patient Admission Date]],"dddd")</f>
        <v>Tuesday</v>
      </c>
      <c r="H7929" t="s">
        <v>9208</v>
      </c>
      <c r="I7929">
        <v>46</v>
      </c>
      <c r="J7929" s="5" t="s">
        <v>9219</v>
      </c>
      <c r="K7929" t="s">
        <v>32</v>
      </c>
      <c r="L7929" t="s">
        <v>9281</v>
      </c>
      <c r="M7929" t="s">
        <v>9210</v>
      </c>
      <c r="O7929">
        <v>33</v>
      </c>
      <c r="P7929" t="s">
        <v>9225</v>
      </c>
      <c r="Q7929">
        <v>11</v>
      </c>
      <c r="R7929">
        <v>1</v>
      </c>
      <c r="S7929" t="s">
        <v>9258</v>
      </c>
      <c r="T7929" t="s">
        <v>9265</v>
      </c>
      <c r="U7929" t="s">
        <v>9300</v>
      </c>
      <c r="V7929" t="str" cm="1">
        <f t="array" ref="V7929">_xlfn.IFS(Hospital_Emergency_Room_Data[[#This Row],[Day]]&lt;=10,"Start(1-10)",Hospital_Emergency_Room_Data[[#This Row],[Day]]&lt;=20,"Middle(11-20)",Hospital_Emergency_Room_Data[[#This Row],[Day]]&gt;20,"End(21-30)")</f>
        <v>Middle(11-20)</v>
      </c>
    </row>
    <row r="7930" spans="1:22">
      <c r="A7930">
        <v>695135601</v>
      </c>
      <c r="B7930" t="s">
        <v>7927</v>
      </c>
      <c r="C7930" s="1">
        <v>45472</v>
      </c>
      <c r="D7930" t="str">
        <f>TEXT(Hospital_Emergency_Room_Data[[#This Row],[Patient Admission Date]],"mmm")</f>
        <v>Jun</v>
      </c>
      <c r="E7930">
        <f>YEAR(Hospital_Emergency_Room_Data[[#This Row],[Patient Admission Date]])</f>
        <v>2024</v>
      </c>
      <c r="F7930" s="2">
        <v>0.79027777777777775</v>
      </c>
      <c r="G7930" s="8" t="str">
        <f>TEXT(Hospital_Emergency_Room_Data[[#This Row],[Patient Admission Date]],"dddd")</f>
        <v>Saturday</v>
      </c>
      <c r="H7930" t="s">
        <v>9208</v>
      </c>
      <c r="I7930">
        <v>27</v>
      </c>
      <c r="J7930" s="5" t="s">
        <v>9220</v>
      </c>
      <c r="K7930" t="s">
        <v>32</v>
      </c>
      <c r="L7930" t="s">
        <v>9281</v>
      </c>
      <c r="M7930" t="s">
        <v>9210</v>
      </c>
      <c r="O7930">
        <v>39</v>
      </c>
      <c r="P7930" t="s">
        <v>9225</v>
      </c>
      <c r="Q7930">
        <v>29</v>
      </c>
      <c r="R7930">
        <v>18</v>
      </c>
      <c r="S7930" t="s">
        <v>9256</v>
      </c>
      <c r="T7930" t="s">
        <v>9264</v>
      </c>
      <c r="U7930" t="s">
        <v>9300</v>
      </c>
      <c r="V7930" t="str" cm="1">
        <f t="array" ref="V7930">_xlfn.IFS(Hospital_Emergency_Room_Data[[#This Row],[Day]]&lt;=10,"Start(1-10)",Hospital_Emergency_Room_Data[[#This Row],[Day]]&lt;=20,"Middle(11-20)",Hospital_Emergency_Room_Data[[#This Row],[Day]]&gt;20,"End(21-30)")</f>
        <v>End(21-30)</v>
      </c>
    </row>
    <row r="7931" spans="1:22">
      <c r="A7931">
        <v>823590840</v>
      </c>
      <c r="B7931" t="s">
        <v>7928</v>
      </c>
      <c r="C7931" s="1">
        <v>45313</v>
      </c>
      <c r="D7931" t="str">
        <f>TEXT(Hospital_Emergency_Room_Data[[#This Row],[Patient Admission Date]],"mmm")</f>
        <v>Jan</v>
      </c>
      <c r="E7931">
        <f>YEAR(Hospital_Emergency_Room_Data[[#This Row],[Patient Admission Date]])</f>
        <v>2024</v>
      </c>
      <c r="F7931" s="2">
        <v>0.24097222222222223</v>
      </c>
      <c r="G7931" s="8" t="str">
        <f>TEXT(Hospital_Emergency_Room_Data[[#This Row],[Patient Admission Date]],"dddd")</f>
        <v>Monday</v>
      </c>
      <c r="H7931" t="s">
        <v>9208</v>
      </c>
      <c r="I7931">
        <v>26</v>
      </c>
      <c r="J7931" s="5" t="s">
        <v>9220</v>
      </c>
      <c r="K7931" t="s">
        <v>32</v>
      </c>
      <c r="L7931" t="s">
        <v>9281</v>
      </c>
      <c r="M7931" t="s">
        <v>9210</v>
      </c>
      <c r="O7931">
        <v>13</v>
      </c>
      <c r="P7931" t="s">
        <v>9226</v>
      </c>
      <c r="Q7931">
        <v>22</v>
      </c>
      <c r="R7931">
        <v>5</v>
      </c>
      <c r="S7931" t="s">
        <v>9258</v>
      </c>
      <c r="T7931" t="s">
        <v>9264</v>
      </c>
      <c r="U7931" t="s">
        <v>9282</v>
      </c>
      <c r="V7931" t="str" cm="1">
        <f t="array" ref="V7931">_xlfn.IFS(Hospital_Emergency_Room_Data[[#This Row],[Day]]&lt;=10,"Start(1-10)",Hospital_Emergency_Room_Data[[#This Row],[Day]]&lt;=20,"Middle(11-20)",Hospital_Emergency_Room_Data[[#This Row],[Day]]&gt;20,"End(21-30)")</f>
        <v>End(21-30)</v>
      </c>
    </row>
    <row r="7932" spans="1:22">
      <c r="A7932">
        <v>725270520</v>
      </c>
      <c r="B7932" t="s">
        <v>7929</v>
      </c>
      <c r="C7932" s="1">
        <v>45130</v>
      </c>
      <c r="D7932" t="str">
        <f>TEXT(Hospital_Emergency_Room_Data[[#This Row],[Patient Admission Date]],"mmm")</f>
        <v>Jul</v>
      </c>
      <c r="E7932">
        <f>YEAR(Hospital_Emergency_Room_Data[[#This Row],[Patient Admission Date]])</f>
        <v>2023</v>
      </c>
      <c r="F7932" s="2">
        <v>0.54791666666666672</v>
      </c>
      <c r="G7932" s="8" t="str">
        <f>TEXT(Hospital_Emergency_Room_Data[[#This Row],[Patient Admission Date]],"dddd")</f>
        <v>Sunday</v>
      </c>
      <c r="H7932" t="s">
        <v>9208</v>
      </c>
      <c r="I7932">
        <v>18</v>
      </c>
      <c r="J7932" s="5" t="s">
        <v>9220</v>
      </c>
      <c r="K7932" t="s">
        <v>32</v>
      </c>
      <c r="L7932" t="s">
        <v>9281</v>
      </c>
      <c r="M7932" t="s">
        <v>9210</v>
      </c>
      <c r="O7932">
        <v>17</v>
      </c>
      <c r="P7932" t="s">
        <v>9226</v>
      </c>
      <c r="Q7932">
        <v>23</v>
      </c>
      <c r="R7932">
        <v>13</v>
      </c>
      <c r="S7932" t="s">
        <v>9257</v>
      </c>
      <c r="T7932" t="s">
        <v>9264</v>
      </c>
      <c r="U7932" t="s">
        <v>9282</v>
      </c>
      <c r="V7932" t="str" cm="1">
        <f t="array" ref="V7932">_xlfn.IFS(Hospital_Emergency_Room_Data[[#This Row],[Day]]&lt;=10,"Start(1-10)",Hospital_Emergency_Room_Data[[#This Row],[Day]]&lt;=20,"Middle(11-20)",Hospital_Emergency_Room_Data[[#This Row],[Day]]&gt;20,"End(21-30)")</f>
        <v>End(21-30)</v>
      </c>
    </row>
    <row r="7933" spans="1:22">
      <c r="A7933">
        <v>873894096</v>
      </c>
      <c r="B7933" t="s">
        <v>7930</v>
      </c>
      <c r="C7933" s="1">
        <v>45303</v>
      </c>
      <c r="D7933" t="str">
        <f>TEXT(Hospital_Emergency_Room_Data[[#This Row],[Patient Admission Date]],"mmm")</f>
        <v>Jan</v>
      </c>
      <c r="E7933">
        <f>YEAR(Hospital_Emergency_Room_Data[[#This Row],[Patient Admission Date]])</f>
        <v>2024</v>
      </c>
      <c r="F7933" s="2">
        <v>0.97569444444444442</v>
      </c>
      <c r="G7933" s="8" t="str">
        <f>TEXT(Hospital_Emergency_Room_Data[[#This Row],[Patient Admission Date]],"dddd")</f>
        <v>Friday</v>
      </c>
      <c r="H7933" t="s">
        <v>9208</v>
      </c>
      <c r="I7933">
        <v>61</v>
      </c>
      <c r="J7933" s="5" t="s">
        <v>9217</v>
      </c>
      <c r="K7933" t="s">
        <v>32</v>
      </c>
      <c r="L7933" t="s">
        <v>9281</v>
      </c>
      <c r="M7933" t="s">
        <v>9210</v>
      </c>
      <c r="O7933">
        <v>23</v>
      </c>
      <c r="P7933" t="s">
        <v>9226</v>
      </c>
      <c r="Q7933">
        <v>12</v>
      </c>
      <c r="R7933">
        <v>23</v>
      </c>
      <c r="S7933" t="s">
        <v>9256</v>
      </c>
      <c r="T7933" t="s">
        <v>9265</v>
      </c>
      <c r="U7933" t="s">
        <v>9282</v>
      </c>
      <c r="V7933" t="str" cm="1">
        <f t="array" ref="V7933">_xlfn.IFS(Hospital_Emergency_Room_Data[[#This Row],[Day]]&lt;=10,"Start(1-10)",Hospital_Emergency_Room_Data[[#This Row],[Day]]&lt;=20,"Middle(11-20)",Hospital_Emergency_Room_Data[[#This Row],[Day]]&gt;20,"End(21-30)")</f>
        <v>Middle(11-20)</v>
      </c>
    </row>
    <row r="7934" spans="1:22">
      <c r="A7934">
        <v>259384930</v>
      </c>
      <c r="B7934" t="s">
        <v>7931</v>
      </c>
      <c r="C7934" s="1">
        <v>45187</v>
      </c>
      <c r="D7934" t="str">
        <f>TEXT(Hospital_Emergency_Room_Data[[#This Row],[Patient Admission Date]],"mmm")</f>
        <v>Sep</v>
      </c>
      <c r="E7934">
        <f>YEAR(Hospital_Emergency_Room_Data[[#This Row],[Patient Admission Date]])</f>
        <v>2023</v>
      </c>
      <c r="F7934" s="2">
        <v>0.40833333333333333</v>
      </c>
      <c r="G7934" s="8" t="str">
        <f>TEXT(Hospital_Emergency_Room_Data[[#This Row],[Patient Admission Date]],"dddd")</f>
        <v>Monday</v>
      </c>
      <c r="H7934" t="s">
        <v>9208</v>
      </c>
      <c r="I7934">
        <v>64</v>
      </c>
      <c r="J7934" s="5" t="s">
        <v>9217</v>
      </c>
      <c r="K7934" t="s">
        <v>32</v>
      </c>
      <c r="L7934" t="s">
        <v>9281</v>
      </c>
      <c r="M7934" t="s">
        <v>9210</v>
      </c>
      <c r="O7934">
        <v>27</v>
      </c>
      <c r="P7934" t="s">
        <v>9226</v>
      </c>
      <c r="Q7934">
        <v>18</v>
      </c>
      <c r="R7934">
        <v>9</v>
      </c>
      <c r="S7934" t="s">
        <v>9255</v>
      </c>
      <c r="T7934" t="s">
        <v>9262</v>
      </c>
      <c r="U7934" t="s">
        <v>9282</v>
      </c>
      <c r="V7934" t="str" cm="1">
        <f t="array" ref="V7934">_xlfn.IFS(Hospital_Emergency_Room_Data[[#This Row],[Day]]&lt;=10,"Start(1-10)",Hospital_Emergency_Room_Data[[#This Row],[Day]]&lt;=20,"Middle(11-20)",Hospital_Emergency_Room_Data[[#This Row],[Day]]&gt;20,"End(21-30)")</f>
        <v>Middle(11-20)</v>
      </c>
    </row>
    <row r="7935" spans="1:22">
      <c r="A7935">
        <v>270665272</v>
      </c>
      <c r="B7935" t="s">
        <v>7932</v>
      </c>
      <c r="C7935" s="1">
        <v>45380</v>
      </c>
      <c r="D7935" t="str">
        <f>TEXT(Hospital_Emergency_Room_Data[[#This Row],[Patient Admission Date]],"mmm")</f>
        <v>Mar</v>
      </c>
      <c r="E7935">
        <f>YEAR(Hospital_Emergency_Room_Data[[#This Row],[Patient Admission Date]])</f>
        <v>2024</v>
      </c>
      <c r="F7935" s="2">
        <v>0.25069444444444444</v>
      </c>
      <c r="G7935" s="8" t="str">
        <f>TEXT(Hospital_Emergency_Room_Data[[#This Row],[Patient Admission Date]],"dddd")</f>
        <v>Friday</v>
      </c>
      <c r="H7935" t="s">
        <v>9208</v>
      </c>
      <c r="I7935">
        <v>45</v>
      </c>
      <c r="J7935" s="5" t="s">
        <v>9219</v>
      </c>
      <c r="K7935" t="s">
        <v>32</v>
      </c>
      <c r="L7935" t="s">
        <v>9281</v>
      </c>
      <c r="M7935" t="s">
        <v>9210</v>
      </c>
      <c r="O7935">
        <v>30</v>
      </c>
      <c r="P7935" t="s">
        <v>9225</v>
      </c>
      <c r="Q7935">
        <v>29</v>
      </c>
      <c r="R7935">
        <v>6</v>
      </c>
      <c r="S7935" t="s">
        <v>9255</v>
      </c>
      <c r="T7935" t="s">
        <v>9264</v>
      </c>
      <c r="U7935" t="s">
        <v>9282</v>
      </c>
      <c r="V7935" t="str" cm="1">
        <f t="array" ref="V7935">_xlfn.IFS(Hospital_Emergency_Room_Data[[#This Row],[Day]]&lt;=10,"Start(1-10)",Hospital_Emergency_Room_Data[[#This Row],[Day]]&lt;=20,"Middle(11-20)",Hospital_Emergency_Room_Data[[#This Row],[Day]]&gt;20,"End(21-30)")</f>
        <v>End(21-30)</v>
      </c>
    </row>
    <row r="7936" spans="1:22">
      <c r="A7936">
        <v>580013557</v>
      </c>
      <c r="B7936" t="s">
        <v>7933</v>
      </c>
      <c r="C7936" s="1">
        <v>45441</v>
      </c>
      <c r="D7936" t="str">
        <f>TEXT(Hospital_Emergency_Room_Data[[#This Row],[Patient Admission Date]],"mmm")</f>
        <v>May</v>
      </c>
      <c r="E7936">
        <f>YEAR(Hospital_Emergency_Room_Data[[#This Row],[Patient Admission Date]])</f>
        <v>2024</v>
      </c>
      <c r="F7936" s="2">
        <v>0.53611111111111109</v>
      </c>
      <c r="G7936" s="8" t="str">
        <f>TEXT(Hospital_Emergency_Room_Data[[#This Row],[Patient Admission Date]],"dddd")</f>
        <v>Wednesday</v>
      </c>
      <c r="H7936" t="s">
        <v>9208</v>
      </c>
      <c r="I7936">
        <v>56</v>
      </c>
      <c r="J7936" s="5" t="s">
        <v>9219</v>
      </c>
      <c r="K7936" t="s">
        <v>32</v>
      </c>
      <c r="L7936" t="s">
        <v>9281</v>
      </c>
      <c r="M7936" t="s">
        <v>9210</v>
      </c>
      <c r="O7936">
        <v>39</v>
      </c>
      <c r="P7936" t="s">
        <v>9225</v>
      </c>
      <c r="Q7936">
        <v>29</v>
      </c>
      <c r="R7936">
        <v>12</v>
      </c>
      <c r="S7936" t="s">
        <v>9257</v>
      </c>
      <c r="T7936" t="s">
        <v>9264</v>
      </c>
      <c r="U7936" t="s">
        <v>9300</v>
      </c>
      <c r="V7936" t="str" cm="1">
        <f t="array" ref="V7936">_xlfn.IFS(Hospital_Emergency_Room_Data[[#This Row],[Day]]&lt;=10,"Start(1-10)",Hospital_Emergency_Room_Data[[#This Row],[Day]]&lt;=20,"Middle(11-20)",Hospital_Emergency_Room_Data[[#This Row],[Day]]&gt;20,"End(21-30)")</f>
        <v>End(21-30)</v>
      </c>
    </row>
    <row r="7937" spans="1:22">
      <c r="A7937">
        <v>245305810</v>
      </c>
      <c r="B7937" t="s">
        <v>7934</v>
      </c>
      <c r="C7937" s="1">
        <v>45478</v>
      </c>
      <c r="D7937" t="str">
        <f>TEXT(Hospital_Emergency_Room_Data[[#This Row],[Patient Admission Date]],"mmm")</f>
        <v>Jul</v>
      </c>
      <c r="E7937">
        <f>YEAR(Hospital_Emergency_Room_Data[[#This Row],[Patient Admission Date]])</f>
        <v>2024</v>
      </c>
      <c r="F7937" s="2">
        <v>0.36319444444444443</v>
      </c>
      <c r="G7937" s="8" t="str">
        <f>TEXT(Hospital_Emergency_Room_Data[[#This Row],[Patient Admission Date]],"dddd")</f>
        <v>Friday</v>
      </c>
      <c r="H7937" t="s">
        <v>9208</v>
      </c>
      <c r="I7937">
        <v>19</v>
      </c>
      <c r="J7937" s="5" t="s">
        <v>9220</v>
      </c>
      <c r="K7937" t="s">
        <v>32</v>
      </c>
      <c r="L7937" t="s">
        <v>9281</v>
      </c>
      <c r="M7937" t="s">
        <v>9210</v>
      </c>
      <c r="O7937">
        <v>14</v>
      </c>
      <c r="P7937" t="s">
        <v>9226</v>
      </c>
      <c r="Q7937">
        <v>5</v>
      </c>
      <c r="R7937">
        <v>8</v>
      </c>
      <c r="S7937" t="s">
        <v>9255</v>
      </c>
      <c r="T7937" t="s">
        <v>9263</v>
      </c>
      <c r="U7937" t="s">
        <v>9282</v>
      </c>
      <c r="V7937" t="str" cm="1">
        <f t="array" ref="V7937">_xlfn.IFS(Hospital_Emergency_Room_Data[[#This Row],[Day]]&lt;=10,"Start(1-10)",Hospital_Emergency_Room_Data[[#This Row],[Day]]&lt;=20,"Middle(11-20)",Hospital_Emergency_Room_Data[[#This Row],[Day]]&gt;20,"End(21-30)")</f>
        <v>Start(1-10)</v>
      </c>
    </row>
    <row r="7938" spans="1:22">
      <c r="A7938">
        <v>296592745</v>
      </c>
      <c r="B7938" t="s">
        <v>7935</v>
      </c>
      <c r="C7938" s="1">
        <v>45224</v>
      </c>
      <c r="D7938" t="str">
        <f>TEXT(Hospital_Emergency_Room_Data[[#This Row],[Patient Admission Date]],"mmm")</f>
        <v>Oct</v>
      </c>
      <c r="E7938">
        <f>YEAR(Hospital_Emergency_Room_Data[[#This Row],[Patient Admission Date]])</f>
        <v>2023</v>
      </c>
      <c r="F7938" s="2">
        <v>0.59583333333333333</v>
      </c>
      <c r="G7938" s="8" t="str">
        <f>TEXT(Hospital_Emergency_Room_Data[[#This Row],[Patient Admission Date]],"dddd")</f>
        <v>Wednesday</v>
      </c>
      <c r="H7938" t="s">
        <v>9208</v>
      </c>
      <c r="I7938">
        <v>75</v>
      </c>
      <c r="J7938" s="5" t="s">
        <v>9222</v>
      </c>
      <c r="K7938" t="s">
        <v>32</v>
      </c>
      <c r="L7938" t="s">
        <v>9281</v>
      </c>
      <c r="M7938" t="s">
        <v>9210</v>
      </c>
      <c r="O7938">
        <v>23</v>
      </c>
      <c r="P7938" t="s">
        <v>9226</v>
      </c>
      <c r="Q7938">
        <v>25</v>
      </c>
      <c r="R7938">
        <v>14</v>
      </c>
      <c r="S7938" t="s">
        <v>9257</v>
      </c>
      <c r="T7938" t="s">
        <v>9264</v>
      </c>
      <c r="U7938" t="s">
        <v>9282</v>
      </c>
      <c r="V7938" t="str" cm="1">
        <f t="array" ref="V7938">_xlfn.IFS(Hospital_Emergency_Room_Data[[#This Row],[Day]]&lt;=10,"Start(1-10)",Hospital_Emergency_Room_Data[[#This Row],[Day]]&lt;=20,"Middle(11-20)",Hospital_Emergency_Room_Data[[#This Row],[Day]]&gt;20,"End(21-30)")</f>
        <v>End(21-30)</v>
      </c>
    </row>
    <row r="7939" spans="1:22">
      <c r="A7939">
        <v>706945641</v>
      </c>
      <c r="B7939" t="s">
        <v>7936</v>
      </c>
      <c r="C7939" s="1">
        <v>45102</v>
      </c>
      <c r="D7939" t="str">
        <f>TEXT(Hospital_Emergency_Room_Data[[#This Row],[Patient Admission Date]],"mmm")</f>
        <v>Jun</v>
      </c>
      <c r="E7939">
        <f>YEAR(Hospital_Emergency_Room_Data[[#This Row],[Patient Admission Date]])</f>
        <v>2023</v>
      </c>
      <c r="F7939" s="2">
        <v>0.31388888888888888</v>
      </c>
      <c r="G7939" s="8" t="str">
        <f>TEXT(Hospital_Emergency_Room_Data[[#This Row],[Patient Admission Date]],"dddd")</f>
        <v>Sunday</v>
      </c>
      <c r="H7939" t="s">
        <v>9208</v>
      </c>
      <c r="I7939">
        <v>28</v>
      </c>
      <c r="J7939" s="5" t="s">
        <v>9220</v>
      </c>
      <c r="K7939" t="s">
        <v>32</v>
      </c>
      <c r="L7939" t="s">
        <v>9281</v>
      </c>
      <c r="M7939" t="s">
        <v>9210</v>
      </c>
      <c r="O7939">
        <v>37</v>
      </c>
      <c r="P7939" t="s">
        <v>9225</v>
      </c>
      <c r="Q7939">
        <v>25</v>
      </c>
      <c r="R7939">
        <v>7</v>
      </c>
      <c r="S7939" t="s">
        <v>9255</v>
      </c>
      <c r="T7939" t="s">
        <v>9264</v>
      </c>
      <c r="U7939" t="s">
        <v>9300</v>
      </c>
      <c r="V7939" t="str" cm="1">
        <f t="array" ref="V7939">_xlfn.IFS(Hospital_Emergency_Room_Data[[#This Row],[Day]]&lt;=10,"Start(1-10)",Hospital_Emergency_Room_Data[[#This Row],[Day]]&lt;=20,"Middle(11-20)",Hospital_Emergency_Room_Data[[#This Row],[Day]]&gt;20,"End(21-30)")</f>
        <v>End(21-30)</v>
      </c>
    </row>
    <row r="7940" spans="1:22">
      <c r="A7940">
        <v>662100142</v>
      </c>
      <c r="B7940" t="s">
        <v>7937</v>
      </c>
      <c r="C7940" s="1">
        <v>45151</v>
      </c>
      <c r="D7940" t="str">
        <f>TEXT(Hospital_Emergency_Room_Data[[#This Row],[Patient Admission Date]],"mmm")</f>
        <v>Aug</v>
      </c>
      <c r="E7940">
        <f>YEAR(Hospital_Emergency_Room_Data[[#This Row],[Patient Admission Date]])</f>
        <v>2023</v>
      </c>
      <c r="F7940" s="2">
        <v>0.72847222222222219</v>
      </c>
      <c r="G7940" s="8" t="str">
        <f>TEXT(Hospital_Emergency_Room_Data[[#This Row],[Patient Admission Date]],"dddd")</f>
        <v>Sunday</v>
      </c>
      <c r="H7940" t="s">
        <v>9208</v>
      </c>
      <c r="I7940">
        <v>19</v>
      </c>
      <c r="J7940" s="5" t="s">
        <v>9220</v>
      </c>
      <c r="K7940" t="s">
        <v>32</v>
      </c>
      <c r="L7940" t="s">
        <v>9281</v>
      </c>
      <c r="M7940" t="s">
        <v>9210</v>
      </c>
      <c r="O7940">
        <v>42</v>
      </c>
      <c r="P7940" t="s">
        <v>9225</v>
      </c>
      <c r="Q7940">
        <v>13</v>
      </c>
      <c r="R7940">
        <v>17</v>
      </c>
      <c r="S7940" t="s">
        <v>9257</v>
      </c>
      <c r="T7940" t="s">
        <v>9265</v>
      </c>
      <c r="U7940" t="s">
        <v>9300</v>
      </c>
      <c r="V7940" t="str" cm="1">
        <f t="array" ref="V7940">_xlfn.IFS(Hospital_Emergency_Room_Data[[#This Row],[Day]]&lt;=10,"Start(1-10)",Hospital_Emergency_Room_Data[[#This Row],[Day]]&lt;=20,"Middle(11-20)",Hospital_Emergency_Room_Data[[#This Row],[Day]]&gt;20,"End(21-30)")</f>
        <v>Middle(11-20)</v>
      </c>
    </row>
    <row r="7941" spans="1:22">
      <c r="A7941">
        <v>589790102</v>
      </c>
      <c r="B7941" t="s">
        <v>7938</v>
      </c>
      <c r="C7941" s="1">
        <v>45167</v>
      </c>
      <c r="D7941" t="str">
        <f>TEXT(Hospital_Emergency_Room_Data[[#This Row],[Patient Admission Date]],"mmm")</f>
        <v>Aug</v>
      </c>
      <c r="E7941">
        <f>YEAR(Hospital_Emergency_Room_Data[[#This Row],[Patient Admission Date]])</f>
        <v>2023</v>
      </c>
      <c r="F7941" s="2">
        <v>0.81666666666666665</v>
      </c>
      <c r="G7941" s="8" t="str">
        <f>TEXT(Hospital_Emergency_Room_Data[[#This Row],[Patient Admission Date]],"dddd")</f>
        <v>Tuesday</v>
      </c>
      <c r="H7941" t="s">
        <v>9208</v>
      </c>
      <c r="I7941">
        <v>2</v>
      </c>
      <c r="J7941" s="5" t="s">
        <v>9218</v>
      </c>
      <c r="K7941" t="s">
        <v>32</v>
      </c>
      <c r="L7941" t="s">
        <v>9281</v>
      </c>
      <c r="M7941" t="s">
        <v>9210</v>
      </c>
      <c r="O7941">
        <v>14</v>
      </c>
      <c r="P7941" t="s">
        <v>9226</v>
      </c>
      <c r="Q7941">
        <v>29</v>
      </c>
      <c r="R7941">
        <v>19</v>
      </c>
      <c r="S7941" t="s">
        <v>9256</v>
      </c>
      <c r="T7941" t="s">
        <v>9264</v>
      </c>
      <c r="U7941" t="s">
        <v>9282</v>
      </c>
      <c r="V7941" t="str" cm="1">
        <f t="array" ref="V7941">_xlfn.IFS(Hospital_Emergency_Room_Data[[#This Row],[Day]]&lt;=10,"Start(1-10)",Hospital_Emergency_Room_Data[[#This Row],[Day]]&lt;=20,"Middle(11-20)",Hospital_Emergency_Room_Data[[#This Row],[Day]]&gt;20,"End(21-30)")</f>
        <v>End(21-30)</v>
      </c>
    </row>
    <row r="7942" spans="1:22">
      <c r="A7942">
        <v>417462398</v>
      </c>
      <c r="B7942" t="s">
        <v>7939</v>
      </c>
      <c r="C7942" s="1">
        <v>45102</v>
      </c>
      <c r="D7942" t="str">
        <f>TEXT(Hospital_Emergency_Room_Data[[#This Row],[Patient Admission Date]],"mmm")</f>
        <v>Jun</v>
      </c>
      <c r="E7942">
        <f>YEAR(Hospital_Emergency_Room_Data[[#This Row],[Patient Admission Date]])</f>
        <v>2023</v>
      </c>
      <c r="F7942" s="2">
        <v>0.33263888888888887</v>
      </c>
      <c r="G7942" s="8" t="str">
        <f>TEXT(Hospital_Emergency_Room_Data[[#This Row],[Patient Admission Date]],"dddd")</f>
        <v>Sunday</v>
      </c>
      <c r="H7942" t="s">
        <v>9208</v>
      </c>
      <c r="I7942">
        <v>41</v>
      </c>
      <c r="J7942" s="5" t="s">
        <v>9223</v>
      </c>
      <c r="K7942" t="s">
        <v>32</v>
      </c>
      <c r="L7942" t="s">
        <v>9281</v>
      </c>
      <c r="M7942" t="s">
        <v>9210</v>
      </c>
      <c r="O7942">
        <v>39</v>
      </c>
      <c r="P7942" t="s">
        <v>9225</v>
      </c>
      <c r="Q7942">
        <v>25</v>
      </c>
      <c r="R7942">
        <v>7</v>
      </c>
      <c r="S7942" t="s">
        <v>9255</v>
      </c>
      <c r="T7942" t="s">
        <v>9264</v>
      </c>
      <c r="U7942" t="s">
        <v>9300</v>
      </c>
      <c r="V7942" t="str" cm="1">
        <f t="array" ref="V7942">_xlfn.IFS(Hospital_Emergency_Room_Data[[#This Row],[Day]]&lt;=10,"Start(1-10)",Hospital_Emergency_Room_Data[[#This Row],[Day]]&lt;=20,"Middle(11-20)",Hospital_Emergency_Room_Data[[#This Row],[Day]]&gt;20,"End(21-30)")</f>
        <v>End(21-30)</v>
      </c>
    </row>
    <row r="7943" spans="1:22">
      <c r="A7943">
        <v>633852019</v>
      </c>
      <c r="B7943" t="s">
        <v>7940</v>
      </c>
      <c r="C7943" s="1">
        <v>45183</v>
      </c>
      <c r="D7943" t="str">
        <f>TEXT(Hospital_Emergency_Room_Data[[#This Row],[Patient Admission Date]],"mmm")</f>
        <v>Sep</v>
      </c>
      <c r="E7943">
        <f>YEAR(Hospital_Emergency_Room_Data[[#This Row],[Patient Admission Date]])</f>
        <v>2023</v>
      </c>
      <c r="F7943" s="2">
        <v>0.80138888888888893</v>
      </c>
      <c r="G7943" s="8" t="str">
        <f>TEXT(Hospital_Emergency_Room_Data[[#This Row],[Patient Admission Date]],"dddd")</f>
        <v>Thursday</v>
      </c>
      <c r="H7943" t="s">
        <v>9208</v>
      </c>
      <c r="I7943">
        <v>76</v>
      </c>
      <c r="J7943" s="5" t="s">
        <v>9222</v>
      </c>
      <c r="K7943" t="s">
        <v>32</v>
      </c>
      <c r="L7943" t="s">
        <v>9281</v>
      </c>
      <c r="M7943" t="s">
        <v>9210</v>
      </c>
      <c r="O7943">
        <v>47</v>
      </c>
      <c r="P7943" t="s">
        <v>9225</v>
      </c>
      <c r="Q7943">
        <v>14</v>
      </c>
      <c r="R7943">
        <v>19</v>
      </c>
      <c r="S7943" t="s">
        <v>9256</v>
      </c>
      <c r="T7943" t="s">
        <v>9265</v>
      </c>
      <c r="U7943" t="s">
        <v>9283</v>
      </c>
      <c r="V7943" t="str" cm="1">
        <f t="array" ref="V7943">_xlfn.IFS(Hospital_Emergency_Room_Data[[#This Row],[Day]]&lt;=10,"Start(1-10)",Hospital_Emergency_Room_Data[[#This Row],[Day]]&lt;=20,"Middle(11-20)",Hospital_Emergency_Room_Data[[#This Row],[Day]]&gt;20,"End(21-30)")</f>
        <v>Middle(11-20)</v>
      </c>
    </row>
    <row r="7944" spans="1:22">
      <c r="A7944">
        <v>855623506</v>
      </c>
      <c r="B7944" t="s">
        <v>7941</v>
      </c>
      <c r="C7944" s="1">
        <v>45568</v>
      </c>
      <c r="D7944" t="str">
        <f>TEXT(Hospital_Emergency_Room_Data[[#This Row],[Patient Admission Date]],"mmm")</f>
        <v>Oct</v>
      </c>
      <c r="E7944">
        <f>YEAR(Hospital_Emergency_Room_Data[[#This Row],[Patient Admission Date]])</f>
        <v>2024</v>
      </c>
      <c r="F7944" s="2">
        <v>0.51597222222222228</v>
      </c>
      <c r="G7944" s="8" t="str">
        <f>TEXT(Hospital_Emergency_Room_Data[[#This Row],[Patient Admission Date]],"dddd")</f>
        <v>Thursday</v>
      </c>
      <c r="H7944" t="s">
        <v>9208</v>
      </c>
      <c r="I7944">
        <v>7</v>
      </c>
      <c r="J7944" s="5" t="s">
        <v>9221</v>
      </c>
      <c r="K7944" t="s">
        <v>32</v>
      </c>
      <c r="L7944" t="s">
        <v>9281</v>
      </c>
      <c r="M7944" t="s">
        <v>9210</v>
      </c>
      <c r="O7944">
        <v>13</v>
      </c>
      <c r="P7944" t="s">
        <v>9226</v>
      </c>
      <c r="Q7944">
        <v>3</v>
      </c>
      <c r="R7944">
        <v>12</v>
      </c>
      <c r="S7944" t="s">
        <v>9257</v>
      </c>
      <c r="T7944" t="s">
        <v>9263</v>
      </c>
      <c r="U7944" t="s">
        <v>9282</v>
      </c>
      <c r="V7944" t="str" cm="1">
        <f t="array" ref="V7944">_xlfn.IFS(Hospital_Emergency_Room_Data[[#This Row],[Day]]&lt;=10,"Start(1-10)",Hospital_Emergency_Room_Data[[#This Row],[Day]]&lt;=20,"Middle(11-20)",Hospital_Emergency_Room_Data[[#This Row],[Day]]&gt;20,"End(21-30)")</f>
        <v>Start(1-10)</v>
      </c>
    </row>
    <row r="7945" spans="1:22">
      <c r="A7945">
        <v>881095666</v>
      </c>
      <c r="B7945" t="s">
        <v>7942</v>
      </c>
      <c r="C7945" s="1">
        <v>45426</v>
      </c>
      <c r="D7945" t="str">
        <f>TEXT(Hospital_Emergency_Room_Data[[#This Row],[Patient Admission Date]],"mmm")</f>
        <v>May</v>
      </c>
      <c r="E7945">
        <f>YEAR(Hospital_Emergency_Room_Data[[#This Row],[Patient Admission Date]])</f>
        <v>2024</v>
      </c>
      <c r="F7945" s="2">
        <v>0.98055555555555551</v>
      </c>
      <c r="G7945" s="8" t="str">
        <f>TEXT(Hospital_Emergency_Room_Data[[#This Row],[Patient Admission Date]],"dddd")</f>
        <v>Tuesday</v>
      </c>
      <c r="H7945" t="s">
        <v>9208</v>
      </c>
      <c r="I7945">
        <v>39</v>
      </c>
      <c r="J7945" s="5" t="s">
        <v>9223</v>
      </c>
      <c r="K7945" t="s">
        <v>32</v>
      </c>
      <c r="L7945" t="s">
        <v>9281</v>
      </c>
      <c r="M7945" t="s">
        <v>9210</v>
      </c>
      <c r="O7945">
        <v>20</v>
      </c>
      <c r="P7945" t="s">
        <v>9226</v>
      </c>
      <c r="Q7945">
        <v>14</v>
      </c>
      <c r="R7945">
        <v>23</v>
      </c>
      <c r="S7945" t="s">
        <v>9256</v>
      </c>
      <c r="T7945" t="s">
        <v>9265</v>
      </c>
      <c r="U7945" t="s">
        <v>9282</v>
      </c>
      <c r="V7945" t="str" cm="1">
        <f t="array" ref="V7945">_xlfn.IFS(Hospital_Emergency_Room_Data[[#This Row],[Day]]&lt;=10,"Start(1-10)",Hospital_Emergency_Room_Data[[#This Row],[Day]]&lt;=20,"Middle(11-20)",Hospital_Emergency_Room_Data[[#This Row],[Day]]&gt;20,"End(21-30)")</f>
        <v>Middle(11-20)</v>
      </c>
    </row>
    <row r="7946" spans="1:22">
      <c r="A7946">
        <v>862220410</v>
      </c>
      <c r="B7946" t="s">
        <v>7943</v>
      </c>
      <c r="C7946" s="1">
        <v>45258</v>
      </c>
      <c r="D7946" t="str">
        <f>TEXT(Hospital_Emergency_Room_Data[[#This Row],[Patient Admission Date]],"mmm")</f>
        <v>Nov</v>
      </c>
      <c r="E7946">
        <f>YEAR(Hospital_Emergency_Room_Data[[#This Row],[Patient Admission Date]])</f>
        <v>2023</v>
      </c>
      <c r="F7946" s="2">
        <v>0.70902777777777781</v>
      </c>
      <c r="G7946" s="8" t="str">
        <f>TEXT(Hospital_Emergency_Room_Data[[#This Row],[Patient Admission Date]],"dddd")</f>
        <v>Tuesday</v>
      </c>
      <c r="H7946" t="s">
        <v>9208</v>
      </c>
      <c r="I7946">
        <v>30</v>
      </c>
      <c r="J7946" s="5" t="s">
        <v>9223</v>
      </c>
      <c r="K7946" t="s">
        <v>32</v>
      </c>
      <c r="L7946" t="s">
        <v>9281</v>
      </c>
      <c r="M7946" t="s">
        <v>9210</v>
      </c>
      <c r="O7946">
        <v>31</v>
      </c>
      <c r="P7946" t="s">
        <v>9225</v>
      </c>
      <c r="Q7946">
        <v>28</v>
      </c>
      <c r="R7946">
        <v>17</v>
      </c>
      <c r="S7946" t="s">
        <v>9257</v>
      </c>
      <c r="T7946" t="s">
        <v>9264</v>
      </c>
      <c r="U7946" t="s">
        <v>9300</v>
      </c>
      <c r="V7946" t="str" cm="1">
        <f t="array" ref="V7946">_xlfn.IFS(Hospital_Emergency_Room_Data[[#This Row],[Day]]&lt;=10,"Start(1-10)",Hospital_Emergency_Room_Data[[#This Row],[Day]]&lt;=20,"Middle(11-20)",Hospital_Emergency_Room_Data[[#This Row],[Day]]&gt;20,"End(21-30)")</f>
        <v>End(21-30)</v>
      </c>
    </row>
    <row r="7947" spans="1:22">
      <c r="A7947">
        <v>567632475</v>
      </c>
      <c r="B7947" t="s">
        <v>7944</v>
      </c>
      <c r="C7947" s="1">
        <v>45363</v>
      </c>
      <c r="D7947" t="str">
        <f>TEXT(Hospital_Emergency_Room_Data[[#This Row],[Patient Admission Date]],"mmm")</f>
        <v>Mar</v>
      </c>
      <c r="E7947">
        <f>YEAR(Hospital_Emergency_Room_Data[[#This Row],[Patient Admission Date]])</f>
        <v>2024</v>
      </c>
      <c r="F7947" s="2">
        <v>0.45</v>
      </c>
      <c r="G7947" s="8" t="str">
        <f>TEXT(Hospital_Emergency_Room_Data[[#This Row],[Patient Admission Date]],"dddd")</f>
        <v>Tuesday</v>
      </c>
      <c r="H7947" t="s">
        <v>9208</v>
      </c>
      <c r="I7947">
        <v>60</v>
      </c>
      <c r="J7947" s="5" t="s">
        <v>9217</v>
      </c>
      <c r="K7947" t="s">
        <v>32</v>
      </c>
      <c r="L7947" t="s">
        <v>9281</v>
      </c>
      <c r="M7947" t="s">
        <v>9210</v>
      </c>
      <c r="O7947">
        <v>46</v>
      </c>
      <c r="P7947" t="s">
        <v>9225</v>
      </c>
      <c r="Q7947">
        <v>12</v>
      </c>
      <c r="R7947">
        <v>10</v>
      </c>
      <c r="S7947" t="s">
        <v>9255</v>
      </c>
      <c r="T7947" t="s">
        <v>9265</v>
      </c>
      <c r="U7947" t="s">
        <v>9283</v>
      </c>
      <c r="V7947" t="str" cm="1">
        <f t="array" ref="V7947">_xlfn.IFS(Hospital_Emergency_Room_Data[[#This Row],[Day]]&lt;=10,"Start(1-10)",Hospital_Emergency_Room_Data[[#This Row],[Day]]&lt;=20,"Middle(11-20)",Hospital_Emergency_Room_Data[[#This Row],[Day]]&gt;20,"End(21-30)")</f>
        <v>Middle(11-20)</v>
      </c>
    </row>
    <row r="7948" spans="1:22">
      <c r="A7948">
        <v>577567589</v>
      </c>
      <c r="B7948" t="s">
        <v>7945</v>
      </c>
      <c r="C7948" s="1">
        <v>45444</v>
      </c>
      <c r="D7948" t="str">
        <f>TEXT(Hospital_Emergency_Room_Data[[#This Row],[Patient Admission Date]],"mmm")</f>
        <v>Jun</v>
      </c>
      <c r="E7948">
        <f>YEAR(Hospital_Emergency_Room_Data[[#This Row],[Patient Admission Date]])</f>
        <v>2024</v>
      </c>
      <c r="F7948" s="2">
        <v>5.347222222222222E-2</v>
      </c>
      <c r="G7948" s="8" t="str">
        <f>TEXT(Hospital_Emergency_Room_Data[[#This Row],[Patient Admission Date]],"dddd")</f>
        <v>Saturday</v>
      </c>
      <c r="H7948" t="s">
        <v>9208</v>
      </c>
      <c r="I7948">
        <v>11</v>
      </c>
      <c r="J7948" s="5" t="s">
        <v>9221</v>
      </c>
      <c r="K7948" t="s">
        <v>32</v>
      </c>
      <c r="L7948" t="s">
        <v>9281</v>
      </c>
      <c r="M7948" t="s">
        <v>9210</v>
      </c>
      <c r="O7948">
        <v>19</v>
      </c>
      <c r="P7948" t="s">
        <v>9226</v>
      </c>
      <c r="Q7948">
        <v>1</v>
      </c>
      <c r="R7948">
        <v>1</v>
      </c>
      <c r="S7948" t="s">
        <v>9258</v>
      </c>
      <c r="T7948" t="s">
        <v>9263</v>
      </c>
      <c r="U7948" t="s">
        <v>9282</v>
      </c>
      <c r="V7948" t="str" cm="1">
        <f t="array" ref="V7948">_xlfn.IFS(Hospital_Emergency_Room_Data[[#This Row],[Day]]&lt;=10,"Start(1-10)",Hospital_Emergency_Room_Data[[#This Row],[Day]]&lt;=20,"Middle(11-20)",Hospital_Emergency_Room_Data[[#This Row],[Day]]&gt;20,"End(21-30)")</f>
        <v>Start(1-10)</v>
      </c>
    </row>
    <row r="7949" spans="1:22">
      <c r="A7949">
        <v>163798130</v>
      </c>
      <c r="B7949" t="s">
        <v>7946</v>
      </c>
      <c r="C7949" s="1">
        <v>45574</v>
      </c>
      <c r="D7949" t="str">
        <f>TEXT(Hospital_Emergency_Room_Data[[#This Row],[Patient Admission Date]],"mmm")</f>
        <v>Oct</v>
      </c>
      <c r="E7949">
        <f>YEAR(Hospital_Emergency_Room_Data[[#This Row],[Patient Admission Date]])</f>
        <v>2024</v>
      </c>
      <c r="F7949" s="2">
        <v>0.71666666666666667</v>
      </c>
      <c r="G7949" s="8" t="str">
        <f>TEXT(Hospital_Emergency_Room_Data[[#This Row],[Patient Admission Date]],"dddd")</f>
        <v>Wednesday</v>
      </c>
      <c r="H7949" t="s">
        <v>9208</v>
      </c>
      <c r="I7949">
        <v>23</v>
      </c>
      <c r="J7949" s="5" t="s">
        <v>9220</v>
      </c>
      <c r="K7949" t="s">
        <v>32</v>
      </c>
      <c r="L7949" t="s">
        <v>9281</v>
      </c>
      <c r="M7949" t="s">
        <v>9210</v>
      </c>
      <c r="O7949">
        <v>12</v>
      </c>
      <c r="P7949" t="s">
        <v>9226</v>
      </c>
      <c r="Q7949">
        <v>9</v>
      </c>
      <c r="R7949">
        <v>17</v>
      </c>
      <c r="S7949" t="s">
        <v>9257</v>
      </c>
      <c r="T7949" t="s">
        <v>9265</v>
      </c>
      <c r="U7949" t="s">
        <v>9282</v>
      </c>
      <c r="V7949" t="str" cm="1">
        <f t="array" ref="V7949">_xlfn.IFS(Hospital_Emergency_Room_Data[[#This Row],[Day]]&lt;=10,"Start(1-10)",Hospital_Emergency_Room_Data[[#This Row],[Day]]&lt;=20,"Middle(11-20)",Hospital_Emergency_Room_Data[[#This Row],[Day]]&gt;20,"End(21-30)")</f>
        <v>Start(1-10)</v>
      </c>
    </row>
    <row r="7950" spans="1:22">
      <c r="A7950">
        <v>713786571</v>
      </c>
      <c r="B7950" t="s">
        <v>7947</v>
      </c>
      <c r="C7950" s="1">
        <v>45150</v>
      </c>
      <c r="D7950" t="str">
        <f>TEXT(Hospital_Emergency_Room_Data[[#This Row],[Patient Admission Date]],"mmm")</f>
        <v>Aug</v>
      </c>
      <c r="E7950">
        <f>YEAR(Hospital_Emergency_Room_Data[[#This Row],[Patient Admission Date]])</f>
        <v>2023</v>
      </c>
      <c r="F7950" s="2">
        <v>4.3055555555555555E-2</v>
      </c>
      <c r="G7950" s="8" t="str">
        <f>TEXT(Hospital_Emergency_Room_Data[[#This Row],[Patient Admission Date]],"dddd")</f>
        <v>Saturday</v>
      </c>
      <c r="H7950" t="s">
        <v>9208</v>
      </c>
      <c r="I7950">
        <v>33</v>
      </c>
      <c r="J7950" s="5" t="s">
        <v>9223</v>
      </c>
      <c r="K7950" t="s">
        <v>32</v>
      </c>
      <c r="L7950" t="s">
        <v>9281</v>
      </c>
      <c r="M7950" t="s">
        <v>9210</v>
      </c>
      <c r="O7950">
        <v>27</v>
      </c>
      <c r="P7950" t="s">
        <v>9226</v>
      </c>
      <c r="Q7950">
        <v>12</v>
      </c>
      <c r="R7950">
        <v>1</v>
      </c>
      <c r="S7950" t="s">
        <v>9258</v>
      </c>
      <c r="T7950" t="s">
        <v>9265</v>
      </c>
      <c r="U7950" t="s">
        <v>9282</v>
      </c>
      <c r="V7950" t="str" cm="1">
        <f t="array" ref="V7950">_xlfn.IFS(Hospital_Emergency_Room_Data[[#This Row],[Day]]&lt;=10,"Start(1-10)",Hospital_Emergency_Room_Data[[#This Row],[Day]]&lt;=20,"Middle(11-20)",Hospital_Emergency_Room_Data[[#This Row],[Day]]&gt;20,"End(21-30)")</f>
        <v>Middle(11-20)</v>
      </c>
    </row>
    <row r="7951" spans="1:22">
      <c r="A7951">
        <v>180097890</v>
      </c>
      <c r="B7951" t="s">
        <v>7948</v>
      </c>
      <c r="C7951" s="1">
        <v>45314</v>
      </c>
      <c r="D7951" t="str">
        <f>TEXT(Hospital_Emergency_Room_Data[[#This Row],[Patient Admission Date]],"mmm")</f>
        <v>Jan</v>
      </c>
      <c r="E7951">
        <f>YEAR(Hospital_Emergency_Room_Data[[#This Row],[Patient Admission Date]])</f>
        <v>2024</v>
      </c>
      <c r="F7951" s="2">
        <v>0.89166666666666672</v>
      </c>
      <c r="G7951" s="8" t="str">
        <f>TEXT(Hospital_Emergency_Room_Data[[#This Row],[Patient Admission Date]],"dddd")</f>
        <v>Tuesday</v>
      </c>
      <c r="H7951" t="s">
        <v>9208</v>
      </c>
      <c r="I7951">
        <v>40</v>
      </c>
      <c r="J7951" s="5" t="s">
        <v>9223</v>
      </c>
      <c r="K7951" t="s">
        <v>32</v>
      </c>
      <c r="L7951" t="s">
        <v>9281</v>
      </c>
      <c r="M7951" t="s">
        <v>9210</v>
      </c>
      <c r="O7951">
        <v>51</v>
      </c>
      <c r="P7951" t="s">
        <v>9225</v>
      </c>
      <c r="Q7951">
        <v>23</v>
      </c>
      <c r="R7951">
        <v>21</v>
      </c>
      <c r="S7951" t="s">
        <v>9256</v>
      </c>
      <c r="T7951" t="s">
        <v>9264</v>
      </c>
      <c r="U7951" t="s">
        <v>9283</v>
      </c>
      <c r="V7951" t="str" cm="1">
        <f t="array" ref="V7951">_xlfn.IFS(Hospital_Emergency_Room_Data[[#This Row],[Day]]&lt;=10,"Start(1-10)",Hospital_Emergency_Room_Data[[#This Row],[Day]]&lt;=20,"Middle(11-20)",Hospital_Emergency_Room_Data[[#This Row],[Day]]&gt;20,"End(21-30)")</f>
        <v>End(21-30)</v>
      </c>
    </row>
    <row r="7952" spans="1:22">
      <c r="A7952">
        <v>154122643</v>
      </c>
      <c r="B7952" t="s">
        <v>7949</v>
      </c>
      <c r="C7952" s="1">
        <v>45297</v>
      </c>
      <c r="D7952" t="str">
        <f>TEXT(Hospital_Emergency_Room_Data[[#This Row],[Patient Admission Date]],"mmm")</f>
        <v>Jan</v>
      </c>
      <c r="E7952">
        <f>YEAR(Hospital_Emergency_Room_Data[[#This Row],[Patient Admission Date]])</f>
        <v>2024</v>
      </c>
      <c r="F7952" s="2">
        <v>4.027777777777778E-2</v>
      </c>
      <c r="G7952" s="8" t="str">
        <f>TEXT(Hospital_Emergency_Room_Data[[#This Row],[Patient Admission Date]],"dddd")</f>
        <v>Saturday</v>
      </c>
      <c r="H7952" t="s">
        <v>9208</v>
      </c>
      <c r="I7952">
        <v>32</v>
      </c>
      <c r="J7952" s="5" t="s">
        <v>9223</v>
      </c>
      <c r="K7952" t="s">
        <v>32</v>
      </c>
      <c r="L7952" t="s">
        <v>9281</v>
      </c>
      <c r="M7952" t="s">
        <v>9210</v>
      </c>
      <c r="O7952">
        <v>57</v>
      </c>
      <c r="P7952" t="s">
        <v>9225</v>
      </c>
      <c r="Q7952">
        <v>6</v>
      </c>
      <c r="R7952">
        <v>0</v>
      </c>
      <c r="S7952" t="s">
        <v>9258</v>
      </c>
      <c r="T7952" t="s">
        <v>9263</v>
      </c>
      <c r="U7952" t="s">
        <v>9283</v>
      </c>
      <c r="V7952" t="str" cm="1">
        <f t="array" ref="V7952">_xlfn.IFS(Hospital_Emergency_Room_Data[[#This Row],[Day]]&lt;=10,"Start(1-10)",Hospital_Emergency_Room_Data[[#This Row],[Day]]&lt;=20,"Middle(11-20)",Hospital_Emergency_Room_Data[[#This Row],[Day]]&gt;20,"End(21-30)")</f>
        <v>Start(1-10)</v>
      </c>
    </row>
    <row r="7953" spans="1:22">
      <c r="A7953">
        <v>762614765</v>
      </c>
      <c r="B7953" t="s">
        <v>7950</v>
      </c>
      <c r="C7953" s="1">
        <v>45363</v>
      </c>
      <c r="D7953" t="str">
        <f>TEXT(Hospital_Emergency_Room_Data[[#This Row],[Patient Admission Date]],"mmm")</f>
        <v>Mar</v>
      </c>
      <c r="E7953">
        <f>YEAR(Hospital_Emergency_Room_Data[[#This Row],[Patient Admission Date]])</f>
        <v>2024</v>
      </c>
      <c r="F7953" s="2">
        <v>0.95972222222222225</v>
      </c>
      <c r="G7953" s="8" t="str">
        <f>TEXT(Hospital_Emergency_Room_Data[[#This Row],[Patient Admission Date]],"dddd")</f>
        <v>Tuesday</v>
      </c>
      <c r="H7953" t="s">
        <v>9208</v>
      </c>
      <c r="I7953">
        <v>37</v>
      </c>
      <c r="J7953" s="5" t="s">
        <v>9223</v>
      </c>
      <c r="K7953" t="s">
        <v>32</v>
      </c>
      <c r="L7953" t="s">
        <v>9281</v>
      </c>
      <c r="M7953" t="s">
        <v>9210</v>
      </c>
      <c r="O7953">
        <v>57</v>
      </c>
      <c r="P7953" t="s">
        <v>9225</v>
      </c>
      <c r="Q7953">
        <v>12</v>
      </c>
      <c r="R7953">
        <v>23</v>
      </c>
      <c r="S7953" t="s">
        <v>9256</v>
      </c>
      <c r="T7953" t="s">
        <v>9265</v>
      </c>
      <c r="U7953" t="s">
        <v>9283</v>
      </c>
      <c r="V7953" t="str" cm="1">
        <f t="array" ref="V7953">_xlfn.IFS(Hospital_Emergency_Room_Data[[#This Row],[Day]]&lt;=10,"Start(1-10)",Hospital_Emergency_Room_Data[[#This Row],[Day]]&lt;=20,"Middle(11-20)",Hospital_Emergency_Room_Data[[#This Row],[Day]]&gt;20,"End(21-30)")</f>
        <v>Middle(11-20)</v>
      </c>
    </row>
    <row r="7954" spans="1:22">
      <c r="A7954">
        <v>365492465</v>
      </c>
      <c r="B7954" t="s">
        <v>7951</v>
      </c>
      <c r="C7954" s="1">
        <v>45099</v>
      </c>
      <c r="D7954" t="str">
        <f>TEXT(Hospital_Emergency_Room_Data[[#This Row],[Patient Admission Date]],"mmm")</f>
        <v>Jun</v>
      </c>
      <c r="E7954">
        <f>YEAR(Hospital_Emergency_Room_Data[[#This Row],[Patient Admission Date]])</f>
        <v>2023</v>
      </c>
      <c r="F7954" s="2">
        <v>6.1805555555555558E-2</v>
      </c>
      <c r="G7954" s="8" t="str">
        <f>TEXT(Hospital_Emergency_Room_Data[[#This Row],[Patient Admission Date]],"dddd")</f>
        <v>Thursday</v>
      </c>
      <c r="H7954" t="s">
        <v>9208</v>
      </c>
      <c r="I7954">
        <v>35</v>
      </c>
      <c r="J7954" s="5" t="s">
        <v>9223</v>
      </c>
      <c r="K7954" t="s">
        <v>32</v>
      </c>
      <c r="L7954" t="s">
        <v>9281</v>
      </c>
      <c r="M7954" t="s">
        <v>9210</v>
      </c>
      <c r="O7954">
        <v>14</v>
      </c>
      <c r="P7954" t="s">
        <v>9226</v>
      </c>
      <c r="Q7954">
        <v>22</v>
      </c>
      <c r="R7954">
        <v>1</v>
      </c>
      <c r="S7954" t="s">
        <v>9258</v>
      </c>
      <c r="T7954" t="s">
        <v>9264</v>
      </c>
      <c r="U7954" t="s">
        <v>9282</v>
      </c>
      <c r="V7954" t="str" cm="1">
        <f t="array" ref="V7954">_xlfn.IFS(Hospital_Emergency_Room_Data[[#This Row],[Day]]&lt;=10,"Start(1-10)",Hospital_Emergency_Room_Data[[#This Row],[Day]]&lt;=20,"Middle(11-20)",Hospital_Emergency_Room_Data[[#This Row],[Day]]&gt;20,"End(21-30)")</f>
        <v>End(21-30)</v>
      </c>
    </row>
    <row r="7955" spans="1:22">
      <c r="A7955">
        <v>449786801</v>
      </c>
      <c r="B7955" t="s">
        <v>7952</v>
      </c>
      <c r="C7955" s="1">
        <v>45328</v>
      </c>
      <c r="D7955" t="str">
        <f>TEXT(Hospital_Emergency_Room_Data[[#This Row],[Patient Admission Date]],"mmm")</f>
        <v>Feb</v>
      </c>
      <c r="E7955">
        <f>YEAR(Hospital_Emergency_Room_Data[[#This Row],[Patient Admission Date]])</f>
        <v>2024</v>
      </c>
      <c r="F7955" s="2">
        <v>0.46805555555555556</v>
      </c>
      <c r="G7955" s="8" t="str">
        <f>TEXT(Hospital_Emergency_Room_Data[[#This Row],[Patient Admission Date]],"dddd")</f>
        <v>Tuesday</v>
      </c>
      <c r="H7955" t="s">
        <v>9208</v>
      </c>
      <c r="I7955">
        <v>59</v>
      </c>
      <c r="J7955" s="5" t="s">
        <v>9219</v>
      </c>
      <c r="K7955" t="s">
        <v>32</v>
      </c>
      <c r="L7955" t="s">
        <v>9281</v>
      </c>
      <c r="M7955" t="s">
        <v>9210</v>
      </c>
      <c r="O7955">
        <v>16</v>
      </c>
      <c r="P7955" t="s">
        <v>9226</v>
      </c>
      <c r="Q7955">
        <v>6</v>
      </c>
      <c r="R7955">
        <v>11</v>
      </c>
      <c r="S7955" t="s">
        <v>9255</v>
      </c>
      <c r="T7955" t="s">
        <v>9263</v>
      </c>
      <c r="U7955" t="s">
        <v>9282</v>
      </c>
      <c r="V7955" t="str" cm="1">
        <f t="array" ref="V7955">_xlfn.IFS(Hospital_Emergency_Room_Data[[#This Row],[Day]]&lt;=10,"Start(1-10)",Hospital_Emergency_Room_Data[[#This Row],[Day]]&lt;=20,"Middle(11-20)",Hospital_Emergency_Room_Data[[#This Row],[Day]]&gt;20,"End(21-30)")</f>
        <v>Start(1-10)</v>
      </c>
    </row>
    <row r="7956" spans="1:22">
      <c r="A7956">
        <v>234639244</v>
      </c>
      <c r="B7956" t="s">
        <v>7953</v>
      </c>
      <c r="C7956" s="1">
        <v>45128</v>
      </c>
      <c r="D7956" t="str">
        <f>TEXT(Hospital_Emergency_Room_Data[[#This Row],[Patient Admission Date]],"mmm")</f>
        <v>Jul</v>
      </c>
      <c r="E7956">
        <f>YEAR(Hospital_Emergency_Room_Data[[#This Row],[Patient Admission Date]])</f>
        <v>2023</v>
      </c>
      <c r="F7956" s="2">
        <v>0.50486111111111109</v>
      </c>
      <c r="G7956" s="8" t="str">
        <f>TEXT(Hospital_Emergency_Room_Data[[#This Row],[Patient Admission Date]],"dddd")</f>
        <v>Friday</v>
      </c>
      <c r="H7956" t="s">
        <v>9208</v>
      </c>
      <c r="I7956">
        <v>47</v>
      </c>
      <c r="J7956" s="5" t="s">
        <v>9219</v>
      </c>
      <c r="K7956" t="s">
        <v>32</v>
      </c>
      <c r="L7956" t="s">
        <v>9281</v>
      </c>
      <c r="M7956" t="s">
        <v>9210</v>
      </c>
      <c r="O7956">
        <v>33</v>
      </c>
      <c r="P7956" t="s">
        <v>9225</v>
      </c>
      <c r="Q7956">
        <v>21</v>
      </c>
      <c r="R7956">
        <v>12</v>
      </c>
      <c r="S7956" t="s">
        <v>9257</v>
      </c>
      <c r="T7956" t="s">
        <v>9262</v>
      </c>
      <c r="U7956" t="s">
        <v>9300</v>
      </c>
      <c r="V7956" t="str" cm="1">
        <f t="array" ref="V7956">_xlfn.IFS(Hospital_Emergency_Room_Data[[#This Row],[Day]]&lt;=10,"Start(1-10)",Hospital_Emergency_Room_Data[[#This Row],[Day]]&lt;=20,"Middle(11-20)",Hospital_Emergency_Room_Data[[#This Row],[Day]]&gt;20,"End(21-30)")</f>
        <v>End(21-30)</v>
      </c>
    </row>
    <row r="7957" spans="1:22">
      <c r="A7957">
        <v>837644784</v>
      </c>
      <c r="B7957" t="s">
        <v>7954</v>
      </c>
      <c r="C7957" s="1">
        <v>45461</v>
      </c>
      <c r="D7957" t="str">
        <f>TEXT(Hospital_Emergency_Room_Data[[#This Row],[Patient Admission Date]],"mmm")</f>
        <v>Jun</v>
      </c>
      <c r="E7957">
        <f>YEAR(Hospital_Emergency_Room_Data[[#This Row],[Patient Admission Date]])</f>
        <v>2024</v>
      </c>
      <c r="F7957" s="2">
        <v>0.375</v>
      </c>
      <c r="G7957" s="8" t="str">
        <f>TEXT(Hospital_Emergency_Room_Data[[#This Row],[Patient Admission Date]],"dddd")</f>
        <v>Tuesday</v>
      </c>
      <c r="H7957" t="s">
        <v>9208</v>
      </c>
      <c r="I7957">
        <v>50</v>
      </c>
      <c r="J7957" s="5" t="s">
        <v>9219</v>
      </c>
      <c r="K7957" t="s">
        <v>32</v>
      </c>
      <c r="L7957" t="s">
        <v>9281</v>
      </c>
      <c r="M7957" t="s">
        <v>9210</v>
      </c>
      <c r="O7957">
        <v>43</v>
      </c>
      <c r="P7957" t="s">
        <v>9225</v>
      </c>
      <c r="Q7957">
        <v>18</v>
      </c>
      <c r="R7957">
        <v>9</v>
      </c>
      <c r="S7957" t="s">
        <v>9255</v>
      </c>
      <c r="T7957" t="s">
        <v>9262</v>
      </c>
      <c r="U7957" t="s">
        <v>9300</v>
      </c>
      <c r="V7957" t="str" cm="1">
        <f t="array" ref="V7957">_xlfn.IFS(Hospital_Emergency_Room_Data[[#This Row],[Day]]&lt;=10,"Start(1-10)",Hospital_Emergency_Room_Data[[#This Row],[Day]]&lt;=20,"Middle(11-20)",Hospital_Emergency_Room_Data[[#This Row],[Day]]&gt;20,"End(21-30)")</f>
        <v>Middle(11-20)</v>
      </c>
    </row>
    <row r="7958" spans="1:22">
      <c r="A7958">
        <v>302220879</v>
      </c>
      <c r="B7958" t="s">
        <v>7955</v>
      </c>
      <c r="C7958" s="1">
        <v>45086</v>
      </c>
      <c r="D7958" t="str">
        <f>TEXT(Hospital_Emergency_Room_Data[[#This Row],[Patient Admission Date]],"mmm")</f>
        <v>Jun</v>
      </c>
      <c r="E7958">
        <f>YEAR(Hospital_Emergency_Room_Data[[#This Row],[Patient Admission Date]])</f>
        <v>2023</v>
      </c>
      <c r="F7958" s="2">
        <v>0.9145833333333333</v>
      </c>
      <c r="G7958" s="8" t="str">
        <f>TEXT(Hospital_Emergency_Room_Data[[#This Row],[Patient Admission Date]],"dddd")</f>
        <v>Friday</v>
      </c>
      <c r="H7958" t="s">
        <v>9208</v>
      </c>
      <c r="I7958">
        <v>48</v>
      </c>
      <c r="J7958" s="5" t="s">
        <v>9219</v>
      </c>
      <c r="K7958" t="s">
        <v>32</v>
      </c>
      <c r="L7958" t="s">
        <v>9281</v>
      </c>
      <c r="M7958" t="s">
        <v>9210</v>
      </c>
      <c r="O7958">
        <v>16</v>
      </c>
      <c r="P7958" t="s">
        <v>9226</v>
      </c>
      <c r="Q7958">
        <v>9</v>
      </c>
      <c r="R7958">
        <v>21</v>
      </c>
      <c r="S7958" t="s">
        <v>9256</v>
      </c>
      <c r="T7958" t="s">
        <v>9265</v>
      </c>
      <c r="U7958" t="s">
        <v>9282</v>
      </c>
      <c r="V7958" t="str" cm="1">
        <f t="array" ref="V7958">_xlfn.IFS(Hospital_Emergency_Room_Data[[#This Row],[Day]]&lt;=10,"Start(1-10)",Hospital_Emergency_Room_Data[[#This Row],[Day]]&lt;=20,"Middle(11-20)",Hospital_Emergency_Room_Data[[#This Row],[Day]]&gt;20,"End(21-30)")</f>
        <v>Start(1-10)</v>
      </c>
    </row>
    <row r="7959" spans="1:22">
      <c r="A7959">
        <v>256607133</v>
      </c>
      <c r="B7959" t="s">
        <v>7956</v>
      </c>
      <c r="C7959" s="1">
        <v>45286</v>
      </c>
      <c r="D7959" t="str">
        <f>TEXT(Hospital_Emergency_Room_Data[[#This Row],[Patient Admission Date]],"mmm")</f>
        <v>Dec</v>
      </c>
      <c r="E7959">
        <f>YEAR(Hospital_Emergency_Room_Data[[#This Row],[Patient Admission Date]])</f>
        <v>2023</v>
      </c>
      <c r="F7959" s="2">
        <v>0.69305555555555554</v>
      </c>
      <c r="G7959" s="8" t="str">
        <f>TEXT(Hospital_Emergency_Room_Data[[#This Row],[Patient Admission Date]],"dddd")</f>
        <v>Tuesday</v>
      </c>
      <c r="H7959" t="s">
        <v>9208</v>
      </c>
      <c r="I7959">
        <v>30</v>
      </c>
      <c r="J7959" s="5" t="s">
        <v>9223</v>
      </c>
      <c r="K7959" t="s">
        <v>32</v>
      </c>
      <c r="L7959" t="s">
        <v>9281</v>
      </c>
      <c r="M7959" t="s">
        <v>9210</v>
      </c>
      <c r="O7959">
        <v>19</v>
      </c>
      <c r="P7959" t="s">
        <v>9226</v>
      </c>
      <c r="Q7959">
        <v>26</v>
      </c>
      <c r="R7959">
        <v>16</v>
      </c>
      <c r="S7959" t="s">
        <v>9257</v>
      </c>
      <c r="T7959" t="s">
        <v>9264</v>
      </c>
      <c r="U7959" t="s">
        <v>9282</v>
      </c>
      <c r="V7959" t="str" cm="1">
        <f t="array" ref="V7959">_xlfn.IFS(Hospital_Emergency_Room_Data[[#This Row],[Day]]&lt;=10,"Start(1-10)",Hospital_Emergency_Room_Data[[#This Row],[Day]]&lt;=20,"Middle(11-20)",Hospital_Emergency_Room_Data[[#This Row],[Day]]&gt;20,"End(21-30)")</f>
        <v>End(21-30)</v>
      </c>
    </row>
    <row r="7960" spans="1:22">
      <c r="A7960">
        <v>877342759</v>
      </c>
      <c r="B7960" t="s">
        <v>7957</v>
      </c>
      <c r="C7960" s="1">
        <v>45495</v>
      </c>
      <c r="D7960" t="str">
        <f>TEXT(Hospital_Emergency_Room_Data[[#This Row],[Patient Admission Date]],"mmm")</f>
        <v>Jul</v>
      </c>
      <c r="E7960">
        <f>YEAR(Hospital_Emergency_Room_Data[[#This Row],[Patient Admission Date]])</f>
        <v>2024</v>
      </c>
      <c r="F7960" s="2">
        <v>0.62777777777777777</v>
      </c>
      <c r="G7960" s="8" t="str">
        <f>TEXT(Hospital_Emergency_Room_Data[[#This Row],[Patient Admission Date]],"dddd")</f>
        <v>Monday</v>
      </c>
      <c r="H7960" t="s">
        <v>9208</v>
      </c>
      <c r="I7960">
        <v>49</v>
      </c>
      <c r="J7960" s="5" t="s">
        <v>9219</v>
      </c>
      <c r="K7960" t="s">
        <v>32</v>
      </c>
      <c r="L7960" t="s">
        <v>9281</v>
      </c>
      <c r="M7960" t="s">
        <v>9210</v>
      </c>
      <c r="O7960">
        <v>29</v>
      </c>
      <c r="P7960" t="s">
        <v>9226</v>
      </c>
      <c r="Q7960">
        <v>22</v>
      </c>
      <c r="R7960">
        <v>15</v>
      </c>
      <c r="S7960" t="s">
        <v>9257</v>
      </c>
      <c r="T7960" t="s">
        <v>9264</v>
      </c>
      <c r="U7960" t="s">
        <v>9282</v>
      </c>
      <c r="V7960" t="str" cm="1">
        <f t="array" ref="V7960">_xlfn.IFS(Hospital_Emergency_Room_Data[[#This Row],[Day]]&lt;=10,"Start(1-10)",Hospital_Emergency_Room_Data[[#This Row],[Day]]&lt;=20,"Middle(11-20)",Hospital_Emergency_Room_Data[[#This Row],[Day]]&gt;20,"End(21-30)")</f>
        <v>End(21-30)</v>
      </c>
    </row>
    <row r="7961" spans="1:22">
      <c r="A7961">
        <v>601125225</v>
      </c>
      <c r="B7961" t="s">
        <v>7958</v>
      </c>
      <c r="C7961" s="1">
        <v>45153</v>
      </c>
      <c r="D7961" t="str">
        <f>TEXT(Hospital_Emergency_Room_Data[[#This Row],[Patient Admission Date]],"mmm")</f>
        <v>Aug</v>
      </c>
      <c r="E7961">
        <f>YEAR(Hospital_Emergency_Room_Data[[#This Row],[Patient Admission Date]])</f>
        <v>2023</v>
      </c>
      <c r="F7961" s="2">
        <v>0.90763888888888888</v>
      </c>
      <c r="G7961" s="8" t="str">
        <f>TEXT(Hospital_Emergency_Room_Data[[#This Row],[Patient Admission Date]],"dddd")</f>
        <v>Tuesday</v>
      </c>
      <c r="H7961" t="s">
        <v>9208</v>
      </c>
      <c r="I7961">
        <v>54</v>
      </c>
      <c r="J7961" s="5" t="s">
        <v>9219</v>
      </c>
      <c r="K7961" t="s">
        <v>32</v>
      </c>
      <c r="L7961" t="s">
        <v>9281</v>
      </c>
      <c r="M7961" t="s">
        <v>9210</v>
      </c>
      <c r="O7961">
        <v>35</v>
      </c>
      <c r="P7961" t="s">
        <v>9225</v>
      </c>
      <c r="Q7961">
        <v>15</v>
      </c>
      <c r="R7961">
        <v>21</v>
      </c>
      <c r="S7961" t="s">
        <v>9256</v>
      </c>
      <c r="T7961" t="s">
        <v>9262</v>
      </c>
      <c r="U7961" t="s">
        <v>9300</v>
      </c>
      <c r="V7961" t="str" cm="1">
        <f t="array" ref="V7961">_xlfn.IFS(Hospital_Emergency_Room_Data[[#This Row],[Day]]&lt;=10,"Start(1-10)",Hospital_Emergency_Room_Data[[#This Row],[Day]]&lt;=20,"Middle(11-20)",Hospital_Emergency_Room_Data[[#This Row],[Day]]&gt;20,"End(21-30)")</f>
        <v>Middle(11-20)</v>
      </c>
    </row>
    <row r="7962" spans="1:22">
      <c r="A7962">
        <v>266966521</v>
      </c>
      <c r="B7962" t="s">
        <v>7959</v>
      </c>
      <c r="C7962" s="1">
        <v>45354</v>
      </c>
      <c r="D7962" t="str">
        <f>TEXT(Hospital_Emergency_Room_Data[[#This Row],[Patient Admission Date]],"mmm")</f>
        <v>Mar</v>
      </c>
      <c r="E7962">
        <f>YEAR(Hospital_Emergency_Room_Data[[#This Row],[Patient Admission Date]])</f>
        <v>2024</v>
      </c>
      <c r="F7962" s="2">
        <v>8.1250000000000003E-2</v>
      </c>
      <c r="G7962" s="8" t="str">
        <f>TEXT(Hospital_Emergency_Room_Data[[#This Row],[Patient Admission Date]],"dddd")</f>
        <v>Sunday</v>
      </c>
      <c r="H7962" t="s">
        <v>9208</v>
      </c>
      <c r="I7962">
        <v>25</v>
      </c>
      <c r="J7962" s="5" t="s">
        <v>9220</v>
      </c>
      <c r="K7962" t="s">
        <v>32</v>
      </c>
      <c r="L7962" t="s">
        <v>9281</v>
      </c>
      <c r="M7962" t="s">
        <v>9210</v>
      </c>
      <c r="O7962">
        <v>37</v>
      </c>
      <c r="P7962" t="s">
        <v>9225</v>
      </c>
      <c r="Q7962">
        <v>3</v>
      </c>
      <c r="R7962">
        <v>1</v>
      </c>
      <c r="S7962" t="s">
        <v>9258</v>
      </c>
      <c r="T7962" t="s">
        <v>9263</v>
      </c>
      <c r="U7962" t="s">
        <v>9300</v>
      </c>
      <c r="V7962" t="str" cm="1">
        <f t="array" ref="V7962">_xlfn.IFS(Hospital_Emergency_Room_Data[[#This Row],[Day]]&lt;=10,"Start(1-10)",Hospital_Emergency_Room_Data[[#This Row],[Day]]&lt;=20,"Middle(11-20)",Hospital_Emergency_Room_Data[[#This Row],[Day]]&gt;20,"End(21-30)")</f>
        <v>Start(1-10)</v>
      </c>
    </row>
    <row r="7963" spans="1:22">
      <c r="A7963">
        <v>775913915</v>
      </c>
      <c r="B7963" t="s">
        <v>7960</v>
      </c>
      <c r="C7963" s="1">
        <v>45131</v>
      </c>
      <c r="D7963" t="str">
        <f>TEXT(Hospital_Emergency_Room_Data[[#This Row],[Patient Admission Date]],"mmm")</f>
        <v>Jul</v>
      </c>
      <c r="E7963">
        <f>YEAR(Hospital_Emergency_Room_Data[[#This Row],[Patient Admission Date]])</f>
        <v>2023</v>
      </c>
      <c r="F7963" s="2">
        <v>0.59722222222222221</v>
      </c>
      <c r="G7963" s="8" t="str">
        <f>TEXT(Hospital_Emergency_Room_Data[[#This Row],[Patient Admission Date]],"dddd")</f>
        <v>Monday</v>
      </c>
      <c r="H7963" t="s">
        <v>9208</v>
      </c>
      <c r="I7963">
        <v>41</v>
      </c>
      <c r="J7963" s="5" t="s">
        <v>9223</v>
      </c>
      <c r="K7963" t="s">
        <v>32</v>
      </c>
      <c r="L7963" t="s">
        <v>9281</v>
      </c>
      <c r="M7963" t="s">
        <v>9210</v>
      </c>
      <c r="O7963">
        <v>37</v>
      </c>
      <c r="P7963" t="s">
        <v>9225</v>
      </c>
      <c r="Q7963">
        <v>24</v>
      </c>
      <c r="R7963">
        <v>14</v>
      </c>
      <c r="S7963" t="s">
        <v>9257</v>
      </c>
      <c r="T7963" t="s">
        <v>9264</v>
      </c>
      <c r="U7963" t="s">
        <v>9300</v>
      </c>
      <c r="V7963" t="str" cm="1">
        <f t="array" ref="V7963">_xlfn.IFS(Hospital_Emergency_Room_Data[[#This Row],[Day]]&lt;=10,"Start(1-10)",Hospital_Emergency_Room_Data[[#This Row],[Day]]&lt;=20,"Middle(11-20)",Hospital_Emergency_Room_Data[[#This Row],[Day]]&gt;20,"End(21-30)")</f>
        <v>End(21-30)</v>
      </c>
    </row>
    <row r="7964" spans="1:22">
      <c r="A7964">
        <v>153518349</v>
      </c>
      <c r="B7964" t="s">
        <v>7961</v>
      </c>
      <c r="C7964" s="1">
        <v>45416</v>
      </c>
      <c r="D7964" t="str">
        <f>TEXT(Hospital_Emergency_Room_Data[[#This Row],[Patient Admission Date]],"mmm")</f>
        <v>May</v>
      </c>
      <c r="E7964">
        <f>YEAR(Hospital_Emergency_Room_Data[[#This Row],[Patient Admission Date]])</f>
        <v>2024</v>
      </c>
      <c r="F7964" s="2">
        <v>0.92222222222222228</v>
      </c>
      <c r="G7964" s="8" t="str">
        <f>TEXT(Hospital_Emergency_Room_Data[[#This Row],[Patient Admission Date]],"dddd")</f>
        <v>Saturday</v>
      </c>
      <c r="H7964" t="s">
        <v>9208</v>
      </c>
      <c r="I7964">
        <v>18</v>
      </c>
      <c r="J7964" s="5" t="s">
        <v>9220</v>
      </c>
      <c r="K7964" t="s">
        <v>32</v>
      </c>
      <c r="L7964" t="s">
        <v>9281</v>
      </c>
      <c r="M7964" t="s">
        <v>9210</v>
      </c>
      <c r="O7964">
        <v>10</v>
      </c>
      <c r="P7964" t="s">
        <v>9226</v>
      </c>
      <c r="Q7964">
        <v>4</v>
      </c>
      <c r="R7964">
        <v>22</v>
      </c>
      <c r="S7964" t="s">
        <v>9256</v>
      </c>
      <c r="T7964" t="s">
        <v>9263</v>
      </c>
      <c r="U7964" t="s">
        <v>9282</v>
      </c>
      <c r="V7964" t="str" cm="1">
        <f t="array" ref="V7964">_xlfn.IFS(Hospital_Emergency_Room_Data[[#This Row],[Day]]&lt;=10,"Start(1-10)",Hospital_Emergency_Room_Data[[#This Row],[Day]]&lt;=20,"Middle(11-20)",Hospital_Emergency_Room_Data[[#This Row],[Day]]&gt;20,"End(21-30)")</f>
        <v>Start(1-10)</v>
      </c>
    </row>
    <row r="7965" spans="1:22">
      <c r="A7965">
        <v>870634486</v>
      </c>
      <c r="B7965" t="s">
        <v>7962</v>
      </c>
      <c r="C7965" s="1">
        <v>45386</v>
      </c>
      <c r="D7965" t="str">
        <f>TEXT(Hospital_Emergency_Room_Data[[#This Row],[Patient Admission Date]],"mmm")</f>
        <v>Apr</v>
      </c>
      <c r="E7965">
        <f>YEAR(Hospital_Emergency_Room_Data[[#This Row],[Patient Admission Date]])</f>
        <v>2024</v>
      </c>
      <c r="F7965" s="2">
        <v>0.43541666666666667</v>
      </c>
      <c r="G7965" s="8" t="str">
        <f>TEXT(Hospital_Emergency_Room_Data[[#This Row],[Patient Admission Date]],"dddd")</f>
        <v>Thursday</v>
      </c>
      <c r="H7965" t="s">
        <v>9208</v>
      </c>
      <c r="I7965">
        <v>9</v>
      </c>
      <c r="J7965" s="5" t="s">
        <v>9221</v>
      </c>
      <c r="K7965" t="s">
        <v>32</v>
      </c>
      <c r="L7965" t="s">
        <v>9281</v>
      </c>
      <c r="M7965" t="s">
        <v>9210</v>
      </c>
      <c r="O7965">
        <v>25</v>
      </c>
      <c r="P7965" t="s">
        <v>9226</v>
      </c>
      <c r="Q7965">
        <v>4</v>
      </c>
      <c r="R7965">
        <v>10</v>
      </c>
      <c r="S7965" t="s">
        <v>9255</v>
      </c>
      <c r="T7965" t="s">
        <v>9263</v>
      </c>
      <c r="U7965" t="s">
        <v>9282</v>
      </c>
      <c r="V7965" t="str" cm="1">
        <f t="array" ref="V7965">_xlfn.IFS(Hospital_Emergency_Room_Data[[#This Row],[Day]]&lt;=10,"Start(1-10)",Hospital_Emergency_Room_Data[[#This Row],[Day]]&lt;=20,"Middle(11-20)",Hospital_Emergency_Room_Data[[#This Row],[Day]]&gt;20,"End(21-30)")</f>
        <v>Start(1-10)</v>
      </c>
    </row>
    <row r="7966" spans="1:22">
      <c r="A7966">
        <v>542378284</v>
      </c>
      <c r="B7966" t="s">
        <v>7963</v>
      </c>
      <c r="C7966" s="1">
        <v>45159</v>
      </c>
      <c r="D7966" t="str">
        <f>TEXT(Hospital_Emergency_Room_Data[[#This Row],[Patient Admission Date]],"mmm")</f>
        <v>Aug</v>
      </c>
      <c r="E7966">
        <f>YEAR(Hospital_Emergency_Room_Data[[#This Row],[Patient Admission Date]])</f>
        <v>2023</v>
      </c>
      <c r="F7966" s="2">
        <v>0.45347222222222222</v>
      </c>
      <c r="G7966" s="8" t="str">
        <f>TEXT(Hospital_Emergency_Room_Data[[#This Row],[Patient Admission Date]],"dddd")</f>
        <v>Monday</v>
      </c>
      <c r="H7966" t="s">
        <v>9208</v>
      </c>
      <c r="I7966">
        <v>18</v>
      </c>
      <c r="J7966" s="5" t="s">
        <v>9220</v>
      </c>
      <c r="K7966" t="s">
        <v>32</v>
      </c>
      <c r="L7966" t="s">
        <v>9281</v>
      </c>
      <c r="M7966" t="s">
        <v>9210</v>
      </c>
      <c r="O7966">
        <v>37</v>
      </c>
      <c r="P7966" t="s">
        <v>9225</v>
      </c>
      <c r="Q7966">
        <v>21</v>
      </c>
      <c r="R7966">
        <v>10</v>
      </c>
      <c r="S7966" t="s">
        <v>9255</v>
      </c>
      <c r="T7966" t="s">
        <v>9262</v>
      </c>
      <c r="U7966" t="s">
        <v>9300</v>
      </c>
      <c r="V7966" t="str" cm="1">
        <f t="array" ref="V7966">_xlfn.IFS(Hospital_Emergency_Room_Data[[#This Row],[Day]]&lt;=10,"Start(1-10)",Hospital_Emergency_Room_Data[[#This Row],[Day]]&lt;=20,"Middle(11-20)",Hospital_Emergency_Room_Data[[#This Row],[Day]]&gt;20,"End(21-30)")</f>
        <v>End(21-30)</v>
      </c>
    </row>
    <row r="7967" spans="1:22">
      <c r="A7967">
        <v>130894024</v>
      </c>
      <c r="B7967" t="s">
        <v>7964</v>
      </c>
      <c r="C7967" s="1">
        <v>45290</v>
      </c>
      <c r="D7967" t="str">
        <f>TEXT(Hospital_Emergency_Room_Data[[#This Row],[Patient Admission Date]],"mmm")</f>
        <v>Dec</v>
      </c>
      <c r="E7967">
        <f>YEAR(Hospital_Emergency_Room_Data[[#This Row],[Patient Admission Date]])</f>
        <v>2023</v>
      </c>
      <c r="F7967" s="2">
        <v>0.79236111111111107</v>
      </c>
      <c r="G7967" s="8" t="str">
        <f>TEXT(Hospital_Emergency_Room_Data[[#This Row],[Patient Admission Date]],"dddd")</f>
        <v>Saturday</v>
      </c>
      <c r="H7967" t="s">
        <v>9208</v>
      </c>
      <c r="I7967">
        <v>58</v>
      </c>
      <c r="J7967" s="5" t="s">
        <v>9219</v>
      </c>
      <c r="K7967" t="s">
        <v>32</v>
      </c>
      <c r="L7967" t="s">
        <v>9281</v>
      </c>
      <c r="M7967" t="s">
        <v>9210</v>
      </c>
      <c r="O7967">
        <v>40</v>
      </c>
      <c r="P7967" t="s">
        <v>9225</v>
      </c>
      <c r="Q7967">
        <v>30</v>
      </c>
      <c r="R7967">
        <v>19</v>
      </c>
      <c r="S7967" t="s">
        <v>9256</v>
      </c>
      <c r="T7967" t="s">
        <v>9264</v>
      </c>
      <c r="U7967" t="s">
        <v>9300</v>
      </c>
      <c r="V7967" t="str" cm="1">
        <f t="array" ref="V7967">_xlfn.IFS(Hospital_Emergency_Room_Data[[#This Row],[Day]]&lt;=10,"Start(1-10)",Hospital_Emergency_Room_Data[[#This Row],[Day]]&lt;=20,"Middle(11-20)",Hospital_Emergency_Room_Data[[#This Row],[Day]]&gt;20,"End(21-30)")</f>
        <v>End(21-30)</v>
      </c>
    </row>
    <row r="7968" spans="1:22">
      <c r="A7968">
        <v>315547384</v>
      </c>
      <c r="B7968" t="s">
        <v>7965</v>
      </c>
      <c r="C7968" s="1">
        <v>45122</v>
      </c>
      <c r="D7968" t="str">
        <f>TEXT(Hospital_Emergency_Room_Data[[#This Row],[Patient Admission Date]],"mmm")</f>
        <v>Jul</v>
      </c>
      <c r="E7968">
        <f>YEAR(Hospital_Emergency_Room_Data[[#This Row],[Patient Admission Date]])</f>
        <v>2023</v>
      </c>
      <c r="F7968" s="2">
        <v>0.89861111111111114</v>
      </c>
      <c r="G7968" s="8" t="str">
        <f>TEXT(Hospital_Emergency_Room_Data[[#This Row],[Patient Admission Date]],"dddd")</f>
        <v>Saturday</v>
      </c>
      <c r="H7968" t="s">
        <v>9208</v>
      </c>
      <c r="I7968">
        <v>18</v>
      </c>
      <c r="J7968" s="5" t="s">
        <v>9220</v>
      </c>
      <c r="K7968" t="s">
        <v>32</v>
      </c>
      <c r="L7968" t="s">
        <v>9281</v>
      </c>
      <c r="M7968" t="s">
        <v>9210</v>
      </c>
      <c r="O7968">
        <v>49</v>
      </c>
      <c r="P7968" t="s">
        <v>9225</v>
      </c>
      <c r="Q7968">
        <v>15</v>
      </c>
      <c r="R7968">
        <v>21</v>
      </c>
      <c r="S7968" t="s">
        <v>9256</v>
      </c>
      <c r="T7968" t="s">
        <v>9262</v>
      </c>
      <c r="U7968" t="s">
        <v>9283</v>
      </c>
      <c r="V7968" t="str" cm="1">
        <f t="array" ref="V7968">_xlfn.IFS(Hospital_Emergency_Room_Data[[#This Row],[Day]]&lt;=10,"Start(1-10)",Hospital_Emergency_Room_Data[[#This Row],[Day]]&lt;=20,"Middle(11-20)",Hospital_Emergency_Room_Data[[#This Row],[Day]]&gt;20,"End(21-30)")</f>
        <v>Middle(11-20)</v>
      </c>
    </row>
    <row r="7969" spans="1:22">
      <c r="A7969">
        <v>504687812</v>
      </c>
      <c r="B7969" t="s">
        <v>7966</v>
      </c>
      <c r="C7969" s="1">
        <v>45454</v>
      </c>
      <c r="D7969" t="str">
        <f>TEXT(Hospital_Emergency_Room_Data[[#This Row],[Patient Admission Date]],"mmm")</f>
        <v>Jun</v>
      </c>
      <c r="E7969">
        <f>YEAR(Hospital_Emergency_Room_Data[[#This Row],[Patient Admission Date]])</f>
        <v>2024</v>
      </c>
      <c r="F7969" s="2">
        <v>0.74444444444444446</v>
      </c>
      <c r="G7969" s="8" t="str">
        <f>TEXT(Hospital_Emergency_Room_Data[[#This Row],[Patient Admission Date]],"dddd")</f>
        <v>Tuesday</v>
      </c>
      <c r="H7969" t="s">
        <v>9208</v>
      </c>
      <c r="I7969">
        <v>75</v>
      </c>
      <c r="J7969" s="5" t="s">
        <v>9222</v>
      </c>
      <c r="K7969" t="s">
        <v>32</v>
      </c>
      <c r="L7969" t="s">
        <v>9281</v>
      </c>
      <c r="M7969" t="s">
        <v>9210</v>
      </c>
      <c r="O7969">
        <v>24</v>
      </c>
      <c r="P7969" t="s">
        <v>9226</v>
      </c>
      <c r="Q7969">
        <v>11</v>
      </c>
      <c r="R7969">
        <v>17</v>
      </c>
      <c r="S7969" t="s">
        <v>9257</v>
      </c>
      <c r="T7969" t="s">
        <v>9265</v>
      </c>
      <c r="U7969" t="s">
        <v>9282</v>
      </c>
      <c r="V7969" t="str" cm="1">
        <f t="array" ref="V7969">_xlfn.IFS(Hospital_Emergency_Room_Data[[#This Row],[Day]]&lt;=10,"Start(1-10)",Hospital_Emergency_Room_Data[[#This Row],[Day]]&lt;=20,"Middle(11-20)",Hospital_Emergency_Room_Data[[#This Row],[Day]]&gt;20,"End(21-30)")</f>
        <v>Middle(11-20)</v>
      </c>
    </row>
    <row r="7970" spans="1:22">
      <c r="A7970">
        <v>749393053</v>
      </c>
      <c r="B7970" t="s">
        <v>7967</v>
      </c>
      <c r="C7970" s="1">
        <v>45031</v>
      </c>
      <c r="D7970" t="str">
        <f>TEXT(Hospital_Emergency_Room_Data[[#This Row],[Patient Admission Date]],"mmm")</f>
        <v>Apr</v>
      </c>
      <c r="E7970">
        <f>YEAR(Hospital_Emergency_Room_Data[[#This Row],[Patient Admission Date]])</f>
        <v>2023</v>
      </c>
      <c r="F7970" s="2">
        <v>0.14027777777777778</v>
      </c>
      <c r="G7970" s="8" t="str">
        <f>TEXT(Hospital_Emergency_Room_Data[[#This Row],[Patient Admission Date]],"dddd")</f>
        <v>Saturday</v>
      </c>
      <c r="H7970" t="s">
        <v>9208</v>
      </c>
      <c r="I7970">
        <v>7</v>
      </c>
      <c r="J7970" s="5" t="s">
        <v>9221</v>
      </c>
      <c r="K7970" t="s">
        <v>32</v>
      </c>
      <c r="L7970" t="s">
        <v>9281</v>
      </c>
      <c r="M7970" t="s">
        <v>9210</v>
      </c>
      <c r="O7970">
        <v>56</v>
      </c>
      <c r="P7970" t="s">
        <v>9225</v>
      </c>
      <c r="Q7970">
        <v>15</v>
      </c>
      <c r="R7970">
        <v>3</v>
      </c>
      <c r="S7970" t="s">
        <v>9258</v>
      </c>
      <c r="T7970" t="s">
        <v>9262</v>
      </c>
      <c r="U7970" t="s">
        <v>9283</v>
      </c>
      <c r="V7970" t="str" cm="1">
        <f t="array" ref="V7970">_xlfn.IFS(Hospital_Emergency_Room_Data[[#This Row],[Day]]&lt;=10,"Start(1-10)",Hospital_Emergency_Room_Data[[#This Row],[Day]]&lt;=20,"Middle(11-20)",Hospital_Emergency_Room_Data[[#This Row],[Day]]&gt;20,"End(21-30)")</f>
        <v>Middle(11-20)</v>
      </c>
    </row>
    <row r="7971" spans="1:22">
      <c r="A7971">
        <v>210753667</v>
      </c>
      <c r="B7971" t="s">
        <v>7968</v>
      </c>
      <c r="C7971" s="1">
        <v>45129</v>
      </c>
      <c r="D7971" t="str">
        <f>TEXT(Hospital_Emergency_Room_Data[[#This Row],[Patient Admission Date]],"mmm")</f>
        <v>Jul</v>
      </c>
      <c r="E7971">
        <f>YEAR(Hospital_Emergency_Room_Data[[#This Row],[Patient Admission Date]])</f>
        <v>2023</v>
      </c>
      <c r="F7971" s="2">
        <v>0.77986111111111112</v>
      </c>
      <c r="G7971" s="8" t="str">
        <f>TEXT(Hospital_Emergency_Room_Data[[#This Row],[Patient Admission Date]],"dddd")</f>
        <v>Saturday</v>
      </c>
      <c r="H7971" t="s">
        <v>9208</v>
      </c>
      <c r="I7971">
        <v>74</v>
      </c>
      <c r="J7971" s="5" t="s">
        <v>9222</v>
      </c>
      <c r="K7971" t="s">
        <v>32</v>
      </c>
      <c r="L7971" t="s">
        <v>9281</v>
      </c>
      <c r="M7971" t="s">
        <v>9210</v>
      </c>
      <c r="O7971">
        <v>16</v>
      </c>
      <c r="P7971" t="s">
        <v>9226</v>
      </c>
      <c r="Q7971">
        <v>22</v>
      </c>
      <c r="R7971">
        <v>18</v>
      </c>
      <c r="S7971" t="s">
        <v>9256</v>
      </c>
      <c r="T7971" t="s">
        <v>9264</v>
      </c>
      <c r="U7971" t="s">
        <v>9282</v>
      </c>
      <c r="V7971" t="str" cm="1">
        <f t="array" ref="V7971">_xlfn.IFS(Hospital_Emergency_Room_Data[[#This Row],[Day]]&lt;=10,"Start(1-10)",Hospital_Emergency_Room_Data[[#This Row],[Day]]&lt;=20,"Middle(11-20)",Hospital_Emergency_Room_Data[[#This Row],[Day]]&gt;20,"End(21-30)")</f>
        <v>End(21-30)</v>
      </c>
    </row>
    <row r="7972" spans="1:22">
      <c r="A7972">
        <v>723843271</v>
      </c>
      <c r="B7972" t="s">
        <v>7969</v>
      </c>
      <c r="C7972" s="1">
        <v>45587</v>
      </c>
      <c r="D7972" t="str">
        <f>TEXT(Hospital_Emergency_Room_Data[[#This Row],[Patient Admission Date]],"mmm")</f>
        <v>Oct</v>
      </c>
      <c r="E7972">
        <f>YEAR(Hospital_Emergency_Room_Data[[#This Row],[Patient Admission Date]])</f>
        <v>2024</v>
      </c>
      <c r="F7972" s="2">
        <v>0.73888888888888893</v>
      </c>
      <c r="G7972" s="8" t="str">
        <f>TEXT(Hospital_Emergency_Room_Data[[#This Row],[Patient Admission Date]],"dddd")</f>
        <v>Tuesday</v>
      </c>
      <c r="H7972" t="s">
        <v>9208</v>
      </c>
      <c r="I7972">
        <v>34</v>
      </c>
      <c r="J7972" s="5" t="s">
        <v>9223</v>
      </c>
      <c r="K7972" t="s">
        <v>32</v>
      </c>
      <c r="L7972" t="s">
        <v>9281</v>
      </c>
      <c r="M7972" t="s">
        <v>9210</v>
      </c>
      <c r="O7972">
        <v>18</v>
      </c>
      <c r="P7972" t="s">
        <v>9226</v>
      </c>
      <c r="Q7972">
        <v>22</v>
      </c>
      <c r="R7972">
        <v>17</v>
      </c>
      <c r="S7972" t="s">
        <v>9257</v>
      </c>
      <c r="T7972" t="s">
        <v>9264</v>
      </c>
      <c r="U7972" t="s">
        <v>9282</v>
      </c>
      <c r="V7972" t="str" cm="1">
        <f t="array" ref="V7972">_xlfn.IFS(Hospital_Emergency_Room_Data[[#This Row],[Day]]&lt;=10,"Start(1-10)",Hospital_Emergency_Room_Data[[#This Row],[Day]]&lt;=20,"Middle(11-20)",Hospital_Emergency_Room_Data[[#This Row],[Day]]&gt;20,"End(21-30)")</f>
        <v>End(21-30)</v>
      </c>
    </row>
    <row r="7973" spans="1:22">
      <c r="A7973">
        <v>721593542</v>
      </c>
      <c r="B7973" t="s">
        <v>7970</v>
      </c>
      <c r="C7973" s="1">
        <v>45505</v>
      </c>
      <c r="D7973" t="str">
        <f>TEXT(Hospital_Emergency_Room_Data[[#This Row],[Patient Admission Date]],"mmm")</f>
        <v>Aug</v>
      </c>
      <c r="E7973">
        <f>YEAR(Hospital_Emergency_Room_Data[[#This Row],[Patient Admission Date]])</f>
        <v>2024</v>
      </c>
      <c r="F7973" s="2">
        <v>0.21458333333333332</v>
      </c>
      <c r="G7973" s="8" t="str">
        <f>TEXT(Hospital_Emergency_Room_Data[[#This Row],[Patient Admission Date]],"dddd")</f>
        <v>Thursday</v>
      </c>
      <c r="H7973" t="s">
        <v>9208</v>
      </c>
      <c r="I7973">
        <v>67</v>
      </c>
      <c r="J7973" s="5" t="s">
        <v>9217</v>
      </c>
      <c r="K7973" t="s">
        <v>32</v>
      </c>
      <c r="L7973" t="s">
        <v>9281</v>
      </c>
      <c r="M7973" t="s">
        <v>9210</v>
      </c>
      <c r="O7973">
        <v>24</v>
      </c>
      <c r="P7973" t="s">
        <v>9226</v>
      </c>
      <c r="Q7973">
        <v>1</v>
      </c>
      <c r="R7973">
        <v>5</v>
      </c>
      <c r="S7973" t="s">
        <v>9258</v>
      </c>
      <c r="T7973" t="s">
        <v>9263</v>
      </c>
      <c r="U7973" t="s">
        <v>9282</v>
      </c>
      <c r="V7973" t="str" cm="1">
        <f t="array" ref="V7973">_xlfn.IFS(Hospital_Emergency_Room_Data[[#This Row],[Day]]&lt;=10,"Start(1-10)",Hospital_Emergency_Room_Data[[#This Row],[Day]]&lt;=20,"Middle(11-20)",Hospital_Emergency_Room_Data[[#This Row],[Day]]&gt;20,"End(21-30)")</f>
        <v>Start(1-10)</v>
      </c>
    </row>
    <row r="7974" spans="1:22">
      <c r="A7974">
        <v>396639204</v>
      </c>
      <c r="B7974" t="s">
        <v>7971</v>
      </c>
      <c r="C7974" s="1">
        <v>45557</v>
      </c>
      <c r="D7974" t="str">
        <f>TEXT(Hospital_Emergency_Room_Data[[#This Row],[Patient Admission Date]],"mmm")</f>
        <v>Sep</v>
      </c>
      <c r="E7974">
        <f>YEAR(Hospital_Emergency_Room_Data[[#This Row],[Patient Admission Date]])</f>
        <v>2024</v>
      </c>
      <c r="F7974" s="2">
        <v>0.25833333333333336</v>
      </c>
      <c r="G7974" s="8" t="str">
        <f>TEXT(Hospital_Emergency_Room_Data[[#This Row],[Patient Admission Date]],"dddd")</f>
        <v>Sunday</v>
      </c>
      <c r="H7974" t="s">
        <v>9208</v>
      </c>
      <c r="I7974">
        <v>10</v>
      </c>
      <c r="J7974" s="5" t="s">
        <v>9221</v>
      </c>
      <c r="K7974" t="s">
        <v>32</v>
      </c>
      <c r="L7974" t="s">
        <v>9281</v>
      </c>
      <c r="M7974" t="s">
        <v>9210</v>
      </c>
      <c r="O7974">
        <v>27</v>
      </c>
      <c r="P7974" t="s">
        <v>9226</v>
      </c>
      <c r="Q7974">
        <v>22</v>
      </c>
      <c r="R7974">
        <v>6</v>
      </c>
      <c r="S7974" t="s">
        <v>9255</v>
      </c>
      <c r="T7974" t="s">
        <v>9264</v>
      </c>
      <c r="U7974" t="s">
        <v>9282</v>
      </c>
      <c r="V7974" t="str" cm="1">
        <f t="array" ref="V7974">_xlfn.IFS(Hospital_Emergency_Room_Data[[#This Row],[Day]]&lt;=10,"Start(1-10)",Hospital_Emergency_Room_Data[[#This Row],[Day]]&lt;=20,"Middle(11-20)",Hospital_Emergency_Room_Data[[#This Row],[Day]]&gt;20,"End(21-30)")</f>
        <v>End(21-30)</v>
      </c>
    </row>
    <row r="7975" spans="1:22">
      <c r="A7975">
        <v>102785313</v>
      </c>
      <c r="B7975" t="s">
        <v>7972</v>
      </c>
      <c r="C7975" s="1">
        <v>45490</v>
      </c>
      <c r="D7975" t="str">
        <f>TEXT(Hospital_Emergency_Room_Data[[#This Row],[Patient Admission Date]],"mmm")</f>
        <v>Jul</v>
      </c>
      <c r="E7975">
        <f>YEAR(Hospital_Emergency_Room_Data[[#This Row],[Patient Admission Date]])</f>
        <v>2024</v>
      </c>
      <c r="F7975" s="2">
        <v>0.84444444444444444</v>
      </c>
      <c r="G7975" s="8" t="str">
        <f>TEXT(Hospital_Emergency_Room_Data[[#This Row],[Patient Admission Date]],"dddd")</f>
        <v>Wednesday</v>
      </c>
      <c r="H7975" t="s">
        <v>9208</v>
      </c>
      <c r="I7975">
        <v>48</v>
      </c>
      <c r="J7975" s="5" t="s">
        <v>9219</v>
      </c>
      <c r="K7975" t="s">
        <v>32</v>
      </c>
      <c r="L7975" t="s">
        <v>9281</v>
      </c>
      <c r="M7975" t="s">
        <v>9210</v>
      </c>
      <c r="N7975">
        <v>0</v>
      </c>
      <c r="O7975">
        <v>28</v>
      </c>
      <c r="P7975" t="s">
        <v>9226</v>
      </c>
      <c r="Q7975">
        <v>17</v>
      </c>
      <c r="R7975">
        <v>20</v>
      </c>
      <c r="S7975" t="s">
        <v>9256</v>
      </c>
      <c r="T7975" t="s">
        <v>9262</v>
      </c>
      <c r="U7975" t="s">
        <v>9282</v>
      </c>
      <c r="V7975" t="str" cm="1">
        <f t="array" ref="V7975">_xlfn.IFS(Hospital_Emergency_Room_Data[[#This Row],[Day]]&lt;=10,"Start(1-10)",Hospital_Emergency_Room_Data[[#This Row],[Day]]&lt;=20,"Middle(11-20)",Hospital_Emergency_Room_Data[[#This Row],[Day]]&gt;20,"End(21-30)")</f>
        <v>Middle(11-20)</v>
      </c>
    </row>
    <row r="7976" spans="1:22">
      <c r="A7976">
        <v>796206865</v>
      </c>
      <c r="B7976" t="s">
        <v>7973</v>
      </c>
      <c r="C7976" s="1">
        <v>45452</v>
      </c>
      <c r="D7976" t="str">
        <f>TEXT(Hospital_Emergency_Room_Data[[#This Row],[Patient Admission Date]],"mmm")</f>
        <v>Jun</v>
      </c>
      <c r="E7976">
        <f>YEAR(Hospital_Emergency_Room_Data[[#This Row],[Patient Admission Date]])</f>
        <v>2024</v>
      </c>
      <c r="F7976" s="2">
        <v>2.9861111111111113E-2</v>
      </c>
      <c r="G7976" s="8" t="str">
        <f>TEXT(Hospital_Emergency_Room_Data[[#This Row],[Patient Admission Date]],"dddd")</f>
        <v>Sunday</v>
      </c>
      <c r="H7976" t="s">
        <v>9208</v>
      </c>
      <c r="I7976">
        <v>13</v>
      </c>
      <c r="J7976" s="5" t="s">
        <v>9221</v>
      </c>
      <c r="K7976" t="s">
        <v>32</v>
      </c>
      <c r="L7976" t="s">
        <v>9281</v>
      </c>
      <c r="M7976" t="s">
        <v>9210</v>
      </c>
      <c r="N7976">
        <v>0</v>
      </c>
      <c r="O7976">
        <v>38</v>
      </c>
      <c r="P7976" t="s">
        <v>9225</v>
      </c>
      <c r="Q7976">
        <v>9</v>
      </c>
      <c r="R7976">
        <v>0</v>
      </c>
      <c r="S7976" t="s">
        <v>9258</v>
      </c>
      <c r="T7976" t="s">
        <v>9265</v>
      </c>
      <c r="U7976" t="s">
        <v>9300</v>
      </c>
      <c r="V7976" t="str" cm="1">
        <f t="array" ref="V7976">_xlfn.IFS(Hospital_Emergency_Room_Data[[#This Row],[Day]]&lt;=10,"Start(1-10)",Hospital_Emergency_Room_Data[[#This Row],[Day]]&lt;=20,"Middle(11-20)",Hospital_Emergency_Room_Data[[#This Row],[Day]]&gt;20,"End(21-30)")</f>
        <v>Start(1-10)</v>
      </c>
    </row>
    <row r="7977" spans="1:22">
      <c r="A7977">
        <v>684812276</v>
      </c>
      <c r="B7977" t="s">
        <v>7974</v>
      </c>
      <c r="C7977" s="1">
        <v>45022</v>
      </c>
      <c r="D7977" t="str">
        <f>TEXT(Hospital_Emergency_Room_Data[[#This Row],[Patient Admission Date]],"mmm")</f>
        <v>Apr</v>
      </c>
      <c r="E7977">
        <f>YEAR(Hospital_Emergency_Room_Data[[#This Row],[Patient Admission Date]])</f>
        <v>2023</v>
      </c>
      <c r="F7977" s="2">
        <v>0.375</v>
      </c>
      <c r="G7977" s="8" t="str">
        <f>TEXT(Hospital_Emergency_Room_Data[[#This Row],[Patient Admission Date]],"dddd")</f>
        <v>Thursday</v>
      </c>
      <c r="H7977" t="s">
        <v>9208</v>
      </c>
      <c r="I7977">
        <v>37</v>
      </c>
      <c r="J7977" s="5" t="s">
        <v>9223</v>
      </c>
      <c r="K7977" t="s">
        <v>32</v>
      </c>
      <c r="L7977" t="s">
        <v>9281</v>
      </c>
      <c r="M7977" t="s">
        <v>9210</v>
      </c>
      <c r="N7977">
        <v>0</v>
      </c>
      <c r="O7977">
        <v>50</v>
      </c>
      <c r="P7977" t="s">
        <v>9225</v>
      </c>
      <c r="Q7977">
        <v>6</v>
      </c>
      <c r="R7977">
        <v>9</v>
      </c>
      <c r="S7977" t="s">
        <v>9255</v>
      </c>
      <c r="T7977" t="s">
        <v>9263</v>
      </c>
      <c r="U7977" t="s">
        <v>9283</v>
      </c>
      <c r="V7977" t="str" cm="1">
        <f t="array" ref="V7977">_xlfn.IFS(Hospital_Emergency_Room_Data[[#This Row],[Day]]&lt;=10,"Start(1-10)",Hospital_Emergency_Room_Data[[#This Row],[Day]]&lt;=20,"Middle(11-20)",Hospital_Emergency_Room_Data[[#This Row],[Day]]&gt;20,"End(21-30)")</f>
        <v>Start(1-10)</v>
      </c>
    </row>
    <row r="7978" spans="1:22">
      <c r="A7978">
        <v>754280977</v>
      </c>
      <c r="B7978" t="s">
        <v>7975</v>
      </c>
      <c r="C7978" s="1">
        <v>45172</v>
      </c>
      <c r="D7978" t="str">
        <f>TEXT(Hospital_Emergency_Room_Data[[#This Row],[Patient Admission Date]],"mmm")</f>
        <v>Sep</v>
      </c>
      <c r="E7978">
        <f>YEAR(Hospital_Emergency_Room_Data[[#This Row],[Patient Admission Date]])</f>
        <v>2023</v>
      </c>
      <c r="F7978" s="2">
        <v>0.58819444444444446</v>
      </c>
      <c r="G7978" s="8" t="str">
        <f>TEXT(Hospital_Emergency_Room_Data[[#This Row],[Patient Admission Date]],"dddd")</f>
        <v>Sunday</v>
      </c>
      <c r="H7978" t="s">
        <v>9208</v>
      </c>
      <c r="I7978">
        <v>39</v>
      </c>
      <c r="J7978" s="5" t="s">
        <v>9223</v>
      </c>
      <c r="K7978" t="s">
        <v>32</v>
      </c>
      <c r="L7978" t="s">
        <v>9281</v>
      </c>
      <c r="M7978" t="s">
        <v>9210</v>
      </c>
      <c r="N7978">
        <v>1</v>
      </c>
      <c r="O7978">
        <v>29</v>
      </c>
      <c r="P7978" t="s">
        <v>9226</v>
      </c>
      <c r="Q7978">
        <v>3</v>
      </c>
      <c r="R7978">
        <v>14</v>
      </c>
      <c r="S7978" t="s">
        <v>9257</v>
      </c>
      <c r="T7978" t="s">
        <v>9263</v>
      </c>
      <c r="U7978" t="s">
        <v>9282</v>
      </c>
      <c r="V7978" t="str" cm="1">
        <f t="array" ref="V7978">_xlfn.IFS(Hospital_Emergency_Room_Data[[#This Row],[Day]]&lt;=10,"Start(1-10)",Hospital_Emergency_Room_Data[[#This Row],[Day]]&lt;=20,"Middle(11-20)",Hospital_Emergency_Room_Data[[#This Row],[Day]]&gt;20,"End(21-30)")</f>
        <v>Start(1-10)</v>
      </c>
    </row>
    <row r="7979" spans="1:22">
      <c r="A7979">
        <v>368488290</v>
      </c>
      <c r="B7979" t="s">
        <v>7976</v>
      </c>
      <c r="C7979" s="1">
        <v>45322</v>
      </c>
      <c r="D7979" t="str">
        <f>TEXT(Hospital_Emergency_Room_Data[[#This Row],[Patient Admission Date]],"mmm")</f>
        <v>Jan</v>
      </c>
      <c r="E7979">
        <f>YEAR(Hospital_Emergency_Room_Data[[#This Row],[Patient Admission Date]])</f>
        <v>2024</v>
      </c>
      <c r="F7979" s="2">
        <v>0.62361111111111112</v>
      </c>
      <c r="G7979" s="8" t="str">
        <f>TEXT(Hospital_Emergency_Room_Data[[#This Row],[Patient Admission Date]],"dddd")</f>
        <v>Wednesday</v>
      </c>
      <c r="H7979" t="s">
        <v>9208</v>
      </c>
      <c r="I7979">
        <v>4</v>
      </c>
      <c r="J7979" s="5" t="s">
        <v>9218</v>
      </c>
      <c r="K7979" t="s">
        <v>32</v>
      </c>
      <c r="L7979" t="s">
        <v>9281</v>
      </c>
      <c r="M7979" t="s">
        <v>9210</v>
      </c>
      <c r="N7979">
        <v>1</v>
      </c>
      <c r="O7979">
        <v>12</v>
      </c>
      <c r="P7979" t="s">
        <v>9226</v>
      </c>
      <c r="Q7979">
        <v>31</v>
      </c>
      <c r="R7979">
        <v>14</v>
      </c>
      <c r="S7979" t="s">
        <v>9257</v>
      </c>
      <c r="T7979" t="s">
        <v>9264</v>
      </c>
      <c r="U7979" t="s">
        <v>9282</v>
      </c>
      <c r="V7979" t="str" cm="1">
        <f t="array" ref="V7979">_xlfn.IFS(Hospital_Emergency_Room_Data[[#This Row],[Day]]&lt;=10,"Start(1-10)",Hospital_Emergency_Room_Data[[#This Row],[Day]]&lt;=20,"Middle(11-20)",Hospital_Emergency_Room_Data[[#This Row],[Day]]&gt;20,"End(21-30)")</f>
        <v>End(21-30)</v>
      </c>
    </row>
    <row r="7980" spans="1:22">
      <c r="A7980">
        <v>802238057</v>
      </c>
      <c r="B7980" t="s">
        <v>7977</v>
      </c>
      <c r="C7980" s="1">
        <v>45019</v>
      </c>
      <c r="D7980" t="str">
        <f>TEXT(Hospital_Emergency_Room_Data[[#This Row],[Patient Admission Date]],"mmm")</f>
        <v>Apr</v>
      </c>
      <c r="E7980">
        <f>YEAR(Hospital_Emergency_Room_Data[[#This Row],[Patient Admission Date]])</f>
        <v>2023</v>
      </c>
      <c r="F7980" s="2">
        <v>0.20347222222222222</v>
      </c>
      <c r="G7980" s="8" t="str">
        <f>TEXT(Hospital_Emergency_Room_Data[[#This Row],[Patient Admission Date]],"dddd")</f>
        <v>Monday</v>
      </c>
      <c r="H7980" t="s">
        <v>9208</v>
      </c>
      <c r="I7980">
        <v>68</v>
      </c>
      <c r="J7980" s="5" t="s">
        <v>9217</v>
      </c>
      <c r="K7980" t="s">
        <v>32</v>
      </c>
      <c r="L7980" t="s">
        <v>9281</v>
      </c>
      <c r="M7980" t="s">
        <v>9210</v>
      </c>
      <c r="N7980">
        <v>1</v>
      </c>
      <c r="O7980">
        <v>31</v>
      </c>
      <c r="P7980" t="s">
        <v>9225</v>
      </c>
      <c r="Q7980">
        <v>3</v>
      </c>
      <c r="R7980">
        <v>4</v>
      </c>
      <c r="S7980" t="s">
        <v>9258</v>
      </c>
      <c r="T7980" t="s">
        <v>9263</v>
      </c>
      <c r="U7980" t="s">
        <v>9300</v>
      </c>
      <c r="V7980" t="str" cm="1">
        <f t="array" ref="V7980">_xlfn.IFS(Hospital_Emergency_Room_Data[[#This Row],[Day]]&lt;=10,"Start(1-10)",Hospital_Emergency_Room_Data[[#This Row],[Day]]&lt;=20,"Middle(11-20)",Hospital_Emergency_Room_Data[[#This Row],[Day]]&gt;20,"End(21-30)")</f>
        <v>Start(1-10)</v>
      </c>
    </row>
    <row r="7981" spans="1:22">
      <c r="A7981">
        <v>122917361</v>
      </c>
      <c r="B7981" t="s">
        <v>7978</v>
      </c>
      <c r="C7981" s="1">
        <v>45502</v>
      </c>
      <c r="D7981" t="str">
        <f>TEXT(Hospital_Emergency_Room_Data[[#This Row],[Patient Admission Date]],"mmm")</f>
        <v>Jul</v>
      </c>
      <c r="E7981">
        <f>YEAR(Hospital_Emergency_Room_Data[[#This Row],[Patient Admission Date]])</f>
        <v>2024</v>
      </c>
      <c r="F7981" s="2">
        <v>0.10138888888888889</v>
      </c>
      <c r="G7981" s="8" t="str">
        <f>TEXT(Hospital_Emergency_Room_Data[[#This Row],[Patient Admission Date]],"dddd")</f>
        <v>Monday</v>
      </c>
      <c r="H7981" t="s">
        <v>9208</v>
      </c>
      <c r="I7981">
        <v>63</v>
      </c>
      <c r="J7981" s="5" t="s">
        <v>9217</v>
      </c>
      <c r="K7981" t="s">
        <v>32</v>
      </c>
      <c r="L7981" t="s">
        <v>9281</v>
      </c>
      <c r="M7981" t="s">
        <v>9210</v>
      </c>
      <c r="N7981">
        <v>2</v>
      </c>
      <c r="O7981">
        <v>51</v>
      </c>
      <c r="P7981" t="s">
        <v>9225</v>
      </c>
      <c r="Q7981">
        <v>29</v>
      </c>
      <c r="R7981">
        <v>2</v>
      </c>
      <c r="S7981" t="s">
        <v>9258</v>
      </c>
      <c r="T7981" t="s">
        <v>9264</v>
      </c>
      <c r="U7981" t="s">
        <v>9283</v>
      </c>
      <c r="V7981" t="str" cm="1">
        <f t="array" ref="V7981">_xlfn.IFS(Hospital_Emergency_Room_Data[[#This Row],[Day]]&lt;=10,"Start(1-10)",Hospital_Emergency_Room_Data[[#This Row],[Day]]&lt;=20,"Middle(11-20)",Hospital_Emergency_Room_Data[[#This Row],[Day]]&gt;20,"End(21-30)")</f>
        <v>End(21-30)</v>
      </c>
    </row>
    <row r="7982" spans="1:22">
      <c r="A7982">
        <v>319733636</v>
      </c>
      <c r="B7982" t="s">
        <v>7979</v>
      </c>
      <c r="C7982" s="1">
        <v>45409</v>
      </c>
      <c r="D7982" t="str">
        <f>TEXT(Hospital_Emergency_Room_Data[[#This Row],[Patient Admission Date]],"mmm")</f>
        <v>Apr</v>
      </c>
      <c r="E7982">
        <f>YEAR(Hospital_Emergency_Room_Data[[#This Row],[Patient Admission Date]])</f>
        <v>2024</v>
      </c>
      <c r="F7982" s="2">
        <v>0.26319444444444445</v>
      </c>
      <c r="G7982" s="8" t="str">
        <f>TEXT(Hospital_Emergency_Room_Data[[#This Row],[Patient Admission Date]],"dddd")</f>
        <v>Saturday</v>
      </c>
      <c r="H7982" t="s">
        <v>9208</v>
      </c>
      <c r="I7982">
        <v>10</v>
      </c>
      <c r="J7982" s="5" t="s">
        <v>9221</v>
      </c>
      <c r="K7982" t="s">
        <v>32</v>
      </c>
      <c r="L7982" t="s">
        <v>9281</v>
      </c>
      <c r="M7982" t="s">
        <v>9210</v>
      </c>
      <c r="N7982">
        <v>3</v>
      </c>
      <c r="O7982">
        <v>14</v>
      </c>
      <c r="P7982" t="s">
        <v>9226</v>
      </c>
      <c r="Q7982">
        <v>27</v>
      </c>
      <c r="R7982">
        <v>6</v>
      </c>
      <c r="S7982" t="s">
        <v>9255</v>
      </c>
      <c r="T7982" t="s">
        <v>9264</v>
      </c>
      <c r="U7982" t="s">
        <v>9282</v>
      </c>
      <c r="V7982" t="str" cm="1">
        <f t="array" ref="V7982">_xlfn.IFS(Hospital_Emergency_Room_Data[[#This Row],[Day]]&lt;=10,"Start(1-10)",Hospital_Emergency_Room_Data[[#This Row],[Day]]&lt;=20,"Middle(11-20)",Hospital_Emergency_Room_Data[[#This Row],[Day]]&gt;20,"End(21-30)")</f>
        <v>End(21-30)</v>
      </c>
    </row>
    <row r="7983" spans="1:22">
      <c r="A7983">
        <v>656843118</v>
      </c>
      <c r="B7983" t="s">
        <v>7980</v>
      </c>
      <c r="C7983" s="1">
        <v>45286</v>
      </c>
      <c r="D7983" t="str">
        <f>TEXT(Hospital_Emergency_Room_Data[[#This Row],[Patient Admission Date]],"mmm")</f>
        <v>Dec</v>
      </c>
      <c r="E7983">
        <f>YEAR(Hospital_Emergency_Room_Data[[#This Row],[Patient Admission Date]])</f>
        <v>2023</v>
      </c>
      <c r="F7983" s="2">
        <v>0.98263888888888884</v>
      </c>
      <c r="G7983" s="8" t="str">
        <f>TEXT(Hospital_Emergency_Room_Data[[#This Row],[Patient Admission Date]],"dddd")</f>
        <v>Tuesday</v>
      </c>
      <c r="H7983" t="s">
        <v>9208</v>
      </c>
      <c r="I7983">
        <v>74</v>
      </c>
      <c r="J7983" s="5" t="s">
        <v>9222</v>
      </c>
      <c r="K7983" t="s">
        <v>32</v>
      </c>
      <c r="L7983" t="s">
        <v>9281</v>
      </c>
      <c r="M7983" t="s">
        <v>9210</v>
      </c>
      <c r="N7983">
        <v>3</v>
      </c>
      <c r="O7983">
        <v>10</v>
      </c>
      <c r="P7983" t="s">
        <v>9226</v>
      </c>
      <c r="Q7983">
        <v>26</v>
      </c>
      <c r="R7983">
        <v>23</v>
      </c>
      <c r="S7983" t="s">
        <v>9256</v>
      </c>
      <c r="T7983" t="s">
        <v>9264</v>
      </c>
      <c r="U7983" t="s">
        <v>9282</v>
      </c>
      <c r="V7983" t="str" cm="1">
        <f t="array" ref="V7983">_xlfn.IFS(Hospital_Emergency_Room_Data[[#This Row],[Day]]&lt;=10,"Start(1-10)",Hospital_Emergency_Room_Data[[#This Row],[Day]]&lt;=20,"Middle(11-20)",Hospital_Emergency_Room_Data[[#This Row],[Day]]&gt;20,"End(21-30)")</f>
        <v>End(21-30)</v>
      </c>
    </row>
    <row r="7984" spans="1:22">
      <c r="A7984">
        <v>314573189</v>
      </c>
      <c r="B7984" t="s">
        <v>7981</v>
      </c>
      <c r="C7984" s="1">
        <v>45439</v>
      </c>
      <c r="D7984" t="str">
        <f>TEXT(Hospital_Emergency_Room_Data[[#This Row],[Patient Admission Date]],"mmm")</f>
        <v>May</v>
      </c>
      <c r="E7984">
        <f>YEAR(Hospital_Emergency_Room_Data[[#This Row],[Patient Admission Date]])</f>
        <v>2024</v>
      </c>
      <c r="F7984" s="2">
        <v>0.15416666666666667</v>
      </c>
      <c r="G7984" s="8" t="str">
        <f>TEXT(Hospital_Emergency_Room_Data[[#This Row],[Patient Admission Date]],"dddd")</f>
        <v>Monday</v>
      </c>
      <c r="H7984" t="s">
        <v>9208</v>
      </c>
      <c r="I7984">
        <v>41</v>
      </c>
      <c r="J7984" s="5" t="s">
        <v>9223</v>
      </c>
      <c r="K7984" t="s">
        <v>32</v>
      </c>
      <c r="L7984" t="s">
        <v>9281</v>
      </c>
      <c r="M7984" t="s">
        <v>9210</v>
      </c>
      <c r="N7984">
        <v>4</v>
      </c>
      <c r="O7984">
        <v>46</v>
      </c>
      <c r="P7984" t="s">
        <v>9225</v>
      </c>
      <c r="Q7984">
        <v>27</v>
      </c>
      <c r="R7984">
        <v>3</v>
      </c>
      <c r="S7984" t="s">
        <v>9258</v>
      </c>
      <c r="T7984" t="s">
        <v>9264</v>
      </c>
      <c r="U7984" t="s">
        <v>9283</v>
      </c>
      <c r="V7984" t="str" cm="1">
        <f t="array" ref="V7984">_xlfn.IFS(Hospital_Emergency_Room_Data[[#This Row],[Day]]&lt;=10,"Start(1-10)",Hospital_Emergency_Room_Data[[#This Row],[Day]]&lt;=20,"Middle(11-20)",Hospital_Emergency_Room_Data[[#This Row],[Day]]&gt;20,"End(21-30)")</f>
        <v>End(21-30)</v>
      </c>
    </row>
    <row r="7985" spans="1:22">
      <c r="A7985">
        <v>558861882</v>
      </c>
      <c r="B7985" t="s">
        <v>7982</v>
      </c>
      <c r="C7985" s="1">
        <v>45196</v>
      </c>
      <c r="D7985" t="str">
        <f>TEXT(Hospital_Emergency_Room_Data[[#This Row],[Patient Admission Date]],"mmm")</f>
        <v>Sep</v>
      </c>
      <c r="E7985">
        <f>YEAR(Hospital_Emergency_Room_Data[[#This Row],[Patient Admission Date]])</f>
        <v>2023</v>
      </c>
      <c r="F7985" s="2">
        <v>0.76736111111111116</v>
      </c>
      <c r="G7985" s="8" t="str">
        <f>TEXT(Hospital_Emergency_Room_Data[[#This Row],[Patient Admission Date]],"dddd")</f>
        <v>Wednesday</v>
      </c>
      <c r="H7985" t="s">
        <v>9208</v>
      </c>
      <c r="I7985">
        <v>33</v>
      </c>
      <c r="J7985" s="5" t="s">
        <v>9223</v>
      </c>
      <c r="K7985" t="s">
        <v>32</v>
      </c>
      <c r="L7985" t="s">
        <v>9281</v>
      </c>
      <c r="M7985" t="s">
        <v>9210</v>
      </c>
      <c r="N7985">
        <v>4</v>
      </c>
      <c r="O7985">
        <v>21</v>
      </c>
      <c r="P7985" t="s">
        <v>9226</v>
      </c>
      <c r="Q7985">
        <v>27</v>
      </c>
      <c r="R7985">
        <v>18</v>
      </c>
      <c r="S7985" t="s">
        <v>9256</v>
      </c>
      <c r="T7985" t="s">
        <v>9264</v>
      </c>
      <c r="U7985" t="s">
        <v>9282</v>
      </c>
      <c r="V7985" t="str" cm="1">
        <f t="array" ref="V7985">_xlfn.IFS(Hospital_Emergency_Room_Data[[#This Row],[Day]]&lt;=10,"Start(1-10)",Hospital_Emergency_Room_Data[[#This Row],[Day]]&lt;=20,"Middle(11-20)",Hospital_Emergency_Room_Data[[#This Row],[Day]]&gt;20,"End(21-30)")</f>
        <v>End(21-30)</v>
      </c>
    </row>
    <row r="7986" spans="1:22">
      <c r="A7986">
        <v>448627896</v>
      </c>
      <c r="B7986" t="s">
        <v>7983</v>
      </c>
      <c r="C7986" s="1">
        <v>45302</v>
      </c>
      <c r="D7986" t="str">
        <f>TEXT(Hospital_Emergency_Room_Data[[#This Row],[Patient Admission Date]],"mmm")</f>
        <v>Jan</v>
      </c>
      <c r="E7986">
        <f>YEAR(Hospital_Emergency_Room_Data[[#This Row],[Patient Admission Date]])</f>
        <v>2024</v>
      </c>
      <c r="F7986" s="2">
        <v>0.52847222222222223</v>
      </c>
      <c r="G7986" s="8" t="str">
        <f>TEXT(Hospital_Emergency_Room_Data[[#This Row],[Patient Admission Date]],"dddd")</f>
        <v>Thursday</v>
      </c>
      <c r="H7986" t="s">
        <v>9208</v>
      </c>
      <c r="I7986">
        <v>77</v>
      </c>
      <c r="J7986" s="5" t="s">
        <v>9222</v>
      </c>
      <c r="K7986" t="s">
        <v>32</v>
      </c>
      <c r="L7986" t="s">
        <v>9281</v>
      </c>
      <c r="M7986" t="s">
        <v>9210</v>
      </c>
      <c r="N7986">
        <v>4</v>
      </c>
      <c r="O7986">
        <v>44</v>
      </c>
      <c r="P7986" t="s">
        <v>9225</v>
      </c>
      <c r="Q7986">
        <v>11</v>
      </c>
      <c r="R7986">
        <v>12</v>
      </c>
      <c r="S7986" t="s">
        <v>9257</v>
      </c>
      <c r="T7986" t="s">
        <v>9265</v>
      </c>
      <c r="U7986" t="s">
        <v>9300</v>
      </c>
      <c r="V7986" t="str" cm="1">
        <f t="array" ref="V7986">_xlfn.IFS(Hospital_Emergency_Room_Data[[#This Row],[Day]]&lt;=10,"Start(1-10)",Hospital_Emergency_Room_Data[[#This Row],[Day]]&lt;=20,"Middle(11-20)",Hospital_Emergency_Room_Data[[#This Row],[Day]]&gt;20,"End(21-30)")</f>
        <v>Middle(11-20)</v>
      </c>
    </row>
    <row r="7987" spans="1:22">
      <c r="A7987">
        <v>839104290</v>
      </c>
      <c r="B7987" t="s">
        <v>7984</v>
      </c>
      <c r="C7987" s="1">
        <v>45088</v>
      </c>
      <c r="D7987" t="str">
        <f>TEXT(Hospital_Emergency_Room_Data[[#This Row],[Patient Admission Date]],"mmm")</f>
        <v>Jun</v>
      </c>
      <c r="E7987">
        <f>YEAR(Hospital_Emergency_Room_Data[[#This Row],[Patient Admission Date]])</f>
        <v>2023</v>
      </c>
      <c r="F7987" s="2">
        <v>7.8472222222222221E-2</v>
      </c>
      <c r="G7987" s="8" t="str">
        <f>TEXT(Hospital_Emergency_Room_Data[[#This Row],[Patient Admission Date]],"dddd")</f>
        <v>Sunday</v>
      </c>
      <c r="H7987" t="s">
        <v>9208</v>
      </c>
      <c r="I7987">
        <v>52</v>
      </c>
      <c r="J7987" s="5" t="s">
        <v>9219</v>
      </c>
      <c r="K7987" t="s">
        <v>32</v>
      </c>
      <c r="L7987" t="s">
        <v>9281</v>
      </c>
      <c r="M7987" t="s">
        <v>9210</v>
      </c>
      <c r="N7987">
        <v>4</v>
      </c>
      <c r="O7987">
        <v>10</v>
      </c>
      <c r="P7987" t="s">
        <v>9226</v>
      </c>
      <c r="Q7987">
        <v>11</v>
      </c>
      <c r="R7987">
        <v>1</v>
      </c>
      <c r="S7987" t="s">
        <v>9258</v>
      </c>
      <c r="T7987" t="s">
        <v>9265</v>
      </c>
      <c r="U7987" t="s">
        <v>9282</v>
      </c>
      <c r="V7987" t="str" cm="1">
        <f t="array" ref="V7987">_xlfn.IFS(Hospital_Emergency_Room_Data[[#This Row],[Day]]&lt;=10,"Start(1-10)",Hospital_Emergency_Room_Data[[#This Row],[Day]]&lt;=20,"Middle(11-20)",Hospital_Emergency_Room_Data[[#This Row],[Day]]&gt;20,"End(21-30)")</f>
        <v>Middle(11-20)</v>
      </c>
    </row>
    <row r="7988" spans="1:22">
      <c r="A7988">
        <v>472418672</v>
      </c>
      <c r="B7988" t="s">
        <v>7985</v>
      </c>
      <c r="C7988" s="1">
        <v>45362</v>
      </c>
      <c r="D7988" t="str">
        <f>TEXT(Hospital_Emergency_Room_Data[[#This Row],[Patient Admission Date]],"mmm")</f>
        <v>Mar</v>
      </c>
      <c r="E7988">
        <f>YEAR(Hospital_Emergency_Room_Data[[#This Row],[Patient Admission Date]])</f>
        <v>2024</v>
      </c>
      <c r="F7988" s="2">
        <v>0.60277777777777775</v>
      </c>
      <c r="G7988" s="8" t="str">
        <f>TEXT(Hospital_Emergency_Room_Data[[#This Row],[Patient Admission Date]],"dddd")</f>
        <v>Monday</v>
      </c>
      <c r="H7988" t="s">
        <v>9208</v>
      </c>
      <c r="I7988">
        <v>52</v>
      </c>
      <c r="J7988" s="5" t="s">
        <v>9219</v>
      </c>
      <c r="K7988" t="s">
        <v>32</v>
      </c>
      <c r="L7988" t="s">
        <v>9281</v>
      </c>
      <c r="M7988" t="s">
        <v>9210</v>
      </c>
      <c r="N7988">
        <v>4</v>
      </c>
      <c r="O7988">
        <v>39</v>
      </c>
      <c r="P7988" t="s">
        <v>9225</v>
      </c>
      <c r="Q7988">
        <v>11</v>
      </c>
      <c r="R7988">
        <v>14</v>
      </c>
      <c r="S7988" t="s">
        <v>9257</v>
      </c>
      <c r="T7988" t="s">
        <v>9265</v>
      </c>
      <c r="U7988" t="s">
        <v>9300</v>
      </c>
      <c r="V7988" t="str" cm="1">
        <f t="array" ref="V7988">_xlfn.IFS(Hospital_Emergency_Room_Data[[#This Row],[Day]]&lt;=10,"Start(1-10)",Hospital_Emergency_Room_Data[[#This Row],[Day]]&lt;=20,"Middle(11-20)",Hospital_Emergency_Room_Data[[#This Row],[Day]]&gt;20,"End(21-30)")</f>
        <v>Middle(11-20)</v>
      </c>
    </row>
    <row r="7989" spans="1:22">
      <c r="A7989">
        <v>659692555</v>
      </c>
      <c r="B7989" t="s">
        <v>7986</v>
      </c>
      <c r="C7989" s="1">
        <v>45455</v>
      </c>
      <c r="D7989" t="str">
        <f>TEXT(Hospital_Emergency_Room_Data[[#This Row],[Patient Admission Date]],"mmm")</f>
        <v>Jun</v>
      </c>
      <c r="E7989">
        <f>YEAR(Hospital_Emergency_Room_Data[[#This Row],[Patient Admission Date]])</f>
        <v>2024</v>
      </c>
      <c r="F7989" s="2">
        <v>0.73402777777777772</v>
      </c>
      <c r="G7989" s="8" t="str">
        <f>TEXT(Hospital_Emergency_Room_Data[[#This Row],[Patient Admission Date]],"dddd")</f>
        <v>Wednesday</v>
      </c>
      <c r="H7989" t="s">
        <v>9208</v>
      </c>
      <c r="I7989">
        <v>47</v>
      </c>
      <c r="J7989" s="5" t="s">
        <v>9219</v>
      </c>
      <c r="K7989" t="s">
        <v>32</v>
      </c>
      <c r="L7989" t="s">
        <v>9281</v>
      </c>
      <c r="M7989" t="s">
        <v>9210</v>
      </c>
      <c r="N7989">
        <v>4</v>
      </c>
      <c r="O7989">
        <v>43</v>
      </c>
      <c r="P7989" t="s">
        <v>9225</v>
      </c>
      <c r="Q7989">
        <v>12</v>
      </c>
      <c r="R7989">
        <v>17</v>
      </c>
      <c r="S7989" t="s">
        <v>9257</v>
      </c>
      <c r="T7989" t="s">
        <v>9265</v>
      </c>
      <c r="U7989" t="s">
        <v>9300</v>
      </c>
      <c r="V7989" t="str" cm="1">
        <f t="array" ref="V7989">_xlfn.IFS(Hospital_Emergency_Room_Data[[#This Row],[Day]]&lt;=10,"Start(1-10)",Hospital_Emergency_Room_Data[[#This Row],[Day]]&lt;=20,"Middle(11-20)",Hospital_Emergency_Room_Data[[#This Row],[Day]]&gt;20,"End(21-30)")</f>
        <v>Middle(11-20)</v>
      </c>
    </row>
    <row r="7990" spans="1:22">
      <c r="A7990">
        <v>449616847</v>
      </c>
      <c r="B7990" t="s">
        <v>7987</v>
      </c>
      <c r="C7990" s="1">
        <v>45035</v>
      </c>
      <c r="D7990" t="str">
        <f>TEXT(Hospital_Emergency_Room_Data[[#This Row],[Patient Admission Date]],"mmm")</f>
        <v>Apr</v>
      </c>
      <c r="E7990">
        <f>YEAR(Hospital_Emergency_Room_Data[[#This Row],[Patient Admission Date]])</f>
        <v>2023</v>
      </c>
      <c r="F7990" s="2">
        <v>0.34791666666666665</v>
      </c>
      <c r="G7990" s="8" t="str">
        <f>TEXT(Hospital_Emergency_Room_Data[[#This Row],[Patient Admission Date]],"dddd")</f>
        <v>Wednesday</v>
      </c>
      <c r="H7990" t="s">
        <v>9208</v>
      </c>
      <c r="I7990">
        <v>24</v>
      </c>
      <c r="J7990" s="5" t="s">
        <v>9220</v>
      </c>
      <c r="K7990" t="s">
        <v>32</v>
      </c>
      <c r="L7990" t="s">
        <v>9281</v>
      </c>
      <c r="M7990" t="s">
        <v>9210</v>
      </c>
      <c r="N7990">
        <v>5</v>
      </c>
      <c r="O7990">
        <v>42</v>
      </c>
      <c r="P7990" t="s">
        <v>9225</v>
      </c>
      <c r="Q7990">
        <v>19</v>
      </c>
      <c r="R7990">
        <v>8</v>
      </c>
      <c r="S7990" t="s">
        <v>9255</v>
      </c>
      <c r="T7990" t="s">
        <v>9262</v>
      </c>
      <c r="U7990" t="s">
        <v>9300</v>
      </c>
      <c r="V7990" t="str" cm="1">
        <f t="array" ref="V7990">_xlfn.IFS(Hospital_Emergency_Room_Data[[#This Row],[Day]]&lt;=10,"Start(1-10)",Hospital_Emergency_Room_Data[[#This Row],[Day]]&lt;=20,"Middle(11-20)",Hospital_Emergency_Room_Data[[#This Row],[Day]]&gt;20,"End(21-30)")</f>
        <v>Middle(11-20)</v>
      </c>
    </row>
    <row r="7991" spans="1:22">
      <c r="A7991">
        <v>694316186</v>
      </c>
      <c r="B7991" t="s">
        <v>7988</v>
      </c>
      <c r="C7991" s="1">
        <v>45222</v>
      </c>
      <c r="D7991" t="str">
        <f>TEXT(Hospital_Emergency_Room_Data[[#This Row],[Patient Admission Date]],"mmm")</f>
        <v>Oct</v>
      </c>
      <c r="E7991">
        <f>YEAR(Hospital_Emergency_Room_Data[[#This Row],[Patient Admission Date]])</f>
        <v>2023</v>
      </c>
      <c r="F7991" s="2">
        <v>0.79374999999999996</v>
      </c>
      <c r="G7991" s="8" t="str">
        <f>TEXT(Hospital_Emergency_Room_Data[[#This Row],[Patient Admission Date]],"dddd")</f>
        <v>Monday</v>
      </c>
      <c r="H7991" t="s">
        <v>9208</v>
      </c>
      <c r="I7991">
        <v>67</v>
      </c>
      <c r="J7991" s="5" t="s">
        <v>9217</v>
      </c>
      <c r="K7991" t="s">
        <v>32</v>
      </c>
      <c r="L7991" t="s">
        <v>9281</v>
      </c>
      <c r="M7991" t="s">
        <v>9210</v>
      </c>
      <c r="N7991">
        <v>5</v>
      </c>
      <c r="O7991">
        <v>19</v>
      </c>
      <c r="P7991" t="s">
        <v>9226</v>
      </c>
      <c r="Q7991">
        <v>23</v>
      </c>
      <c r="R7991">
        <v>19</v>
      </c>
      <c r="S7991" t="s">
        <v>9256</v>
      </c>
      <c r="T7991" t="s">
        <v>9264</v>
      </c>
      <c r="U7991" t="s">
        <v>9282</v>
      </c>
      <c r="V7991" t="str" cm="1">
        <f t="array" ref="V7991">_xlfn.IFS(Hospital_Emergency_Room_Data[[#This Row],[Day]]&lt;=10,"Start(1-10)",Hospital_Emergency_Room_Data[[#This Row],[Day]]&lt;=20,"Middle(11-20)",Hospital_Emergency_Room_Data[[#This Row],[Day]]&gt;20,"End(21-30)")</f>
        <v>End(21-30)</v>
      </c>
    </row>
    <row r="7992" spans="1:22">
      <c r="A7992">
        <v>896830117</v>
      </c>
      <c r="B7992" t="s">
        <v>7989</v>
      </c>
      <c r="C7992" s="1">
        <v>45247</v>
      </c>
      <c r="D7992" t="str">
        <f>TEXT(Hospital_Emergency_Room_Data[[#This Row],[Patient Admission Date]],"mmm")</f>
        <v>Nov</v>
      </c>
      <c r="E7992">
        <f>YEAR(Hospital_Emergency_Room_Data[[#This Row],[Patient Admission Date]])</f>
        <v>2023</v>
      </c>
      <c r="F7992" s="2">
        <v>7.7777777777777779E-2</v>
      </c>
      <c r="G7992" s="8" t="str">
        <f>TEXT(Hospital_Emergency_Room_Data[[#This Row],[Patient Admission Date]],"dddd")</f>
        <v>Friday</v>
      </c>
      <c r="H7992" t="s">
        <v>9208</v>
      </c>
      <c r="I7992">
        <v>79</v>
      </c>
      <c r="J7992" s="5" t="s">
        <v>9222</v>
      </c>
      <c r="K7992" t="s">
        <v>32</v>
      </c>
      <c r="L7992" t="s">
        <v>9281</v>
      </c>
      <c r="M7992" t="s">
        <v>9210</v>
      </c>
      <c r="N7992">
        <v>5</v>
      </c>
      <c r="O7992">
        <v>57</v>
      </c>
      <c r="P7992" t="s">
        <v>9225</v>
      </c>
      <c r="Q7992">
        <v>17</v>
      </c>
      <c r="R7992">
        <v>1</v>
      </c>
      <c r="S7992" t="s">
        <v>9258</v>
      </c>
      <c r="T7992" t="s">
        <v>9262</v>
      </c>
      <c r="U7992" t="s">
        <v>9283</v>
      </c>
      <c r="V7992" t="str" cm="1">
        <f t="array" ref="V7992">_xlfn.IFS(Hospital_Emergency_Room_Data[[#This Row],[Day]]&lt;=10,"Start(1-10)",Hospital_Emergency_Room_Data[[#This Row],[Day]]&lt;=20,"Middle(11-20)",Hospital_Emergency_Room_Data[[#This Row],[Day]]&gt;20,"End(21-30)")</f>
        <v>Middle(11-20)</v>
      </c>
    </row>
    <row r="7993" spans="1:22">
      <c r="A7993">
        <v>478869949</v>
      </c>
      <c r="B7993" t="s">
        <v>7990</v>
      </c>
      <c r="C7993" s="1">
        <v>45272</v>
      </c>
      <c r="D7993" t="str">
        <f>TEXT(Hospital_Emergency_Room_Data[[#This Row],[Patient Admission Date]],"mmm")</f>
        <v>Dec</v>
      </c>
      <c r="E7993">
        <f>YEAR(Hospital_Emergency_Room_Data[[#This Row],[Patient Admission Date]])</f>
        <v>2023</v>
      </c>
      <c r="F7993" s="2">
        <v>0.91319444444444442</v>
      </c>
      <c r="G7993" s="8" t="str">
        <f>TEXT(Hospital_Emergency_Room_Data[[#This Row],[Patient Admission Date]],"dddd")</f>
        <v>Tuesday</v>
      </c>
      <c r="H7993" t="s">
        <v>9208</v>
      </c>
      <c r="I7993">
        <v>37</v>
      </c>
      <c r="J7993" s="5" t="s">
        <v>9223</v>
      </c>
      <c r="K7993" t="s">
        <v>32</v>
      </c>
      <c r="L7993" t="s">
        <v>9281</v>
      </c>
      <c r="M7993" t="s">
        <v>9210</v>
      </c>
      <c r="N7993">
        <v>5</v>
      </c>
      <c r="O7993">
        <v>36</v>
      </c>
      <c r="P7993" t="s">
        <v>9225</v>
      </c>
      <c r="Q7993">
        <v>12</v>
      </c>
      <c r="R7993">
        <v>21</v>
      </c>
      <c r="S7993" t="s">
        <v>9256</v>
      </c>
      <c r="T7993" t="s">
        <v>9265</v>
      </c>
      <c r="U7993" t="s">
        <v>9300</v>
      </c>
      <c r="V7993" t="str" cm="1">
        <f t="array" ref="V7993">_xlfn.IFS(Hospital_Emergency_Room_Data[[#This Row],[Day]]&lt;=10,"Start(1-10)",Hospital_Emergency_Room_Data[[#This Row],[Day]]&lt;=20,"Middle(11-20)",Hospital_Emergency_Room_Data[[#This Row],[Day]]&gt;20,"End(21-30)")</f>
        <v>Middle(11-20)</v>
      </c>
    </row>
    <row r="7994" spans="1:22">
      <c r="A7994">
        <v>359838617</v>
      </c>
      <c r="B7994" t="s">
        <v>7991</v>
      </c>
      <c r="C7994" s="1">
        <v>45441</v>
      </c>
      <c r="D7994" t="str">
        <f>TEXT(Hospital_Emergency_Room_Data[[#This Row],[Patient Admission Date]],"mmm")</f>
        <v>May</v>
      </c>
      <c r="E7994">
        <f>YEAR(Hospital_Emergency_Room_Data[[#This Row],[Patient Admission Date]])</f>
        <v>2024</v>
      </c>
      <c r="F7994" s="2">
        <v>0.6118055555555556</v>
      </c>
      <c r="G7994" s="8" t="str">
        <f>TEXT(Hospital_Emergency_Room_Data[[#This Row],[Patient Admission Date]],"dddd")</f>
        <v>Wednesday</v>
      </c>
      <c r="H7994" t="s">
        <v>9208</v>
      </c>
      <c r="I7994">
        <v>68</v>
      </c>
      <c r="J7994" s="5" t="s">
        <v>9217</v>
      </c>
      <c r="K7994" t="s">
        <v>32</v>
      </c>
      <c r="L7994" t="s">
        <v>9281</v>
      </c>
      <c r="M7994" t="s">
        <v>9210</v>
      </c>
      <c r="N7994">
        <v>6</v>
      </c>
      <c r="O7994">
        <v>44</v>
      </c>
      <c r="P7994" t="s">
        <v>9225</v>
      </c>
      <c r="Q7994">
        <v>29</v>
      </c>
      <c r="R7994">
        <v>14</v>
      </c>
      <c r="S7994" t="s">
        <v>9257</v>
      </c>
      <c r="T7994" t="s">
        <v>9264</v>
      </c>
      <c r="U7994" t="s">
        <v>9300</v>
      </c>
      <c r="V7994" t="str" cm="1">
        <f t="array" ref="V7994">_xlfn.IFS(Hospital_Emergency_Room_Data[[#This Row],[Day]]&lt;=10,"Start(1-10)",Hospital_Emergency_Room_Data[[#This Row],[Day]]&lt;=20,"Middle(11-20)",Hospital_Emergency_Room_Data[[#This Row],[Day]]&gt;20,"End(21-30)")</f>
        <v>End(21-30)</v>
      </c>
    </row>
    <row r="7995" spans="1:22">
      <c r="A7995">
        <v>711784446</v>
      </c>
      <c r="B7995" t="s">
        <v>7992</v>
      </c>
      <c r="C7995" s="1">
        <v>45343</v>
      </c>
      <c r="D7995" t="str">
        <f>TEXT(Hospital_Emergency_Room_Data[[#This Row],[Patient Admission Date]],"mmm")</f>
        <v>Feb</v>
      </c>
      <c r="E7995">
        <f>YEAR(Hospital_Emergency_Room_Data[[#This Row],[Patient Admission Date]])</f>
        <v>2024</v>
      </c>
      <c r="F7995" s="2">
        <v>0.96527777777777779</v>
      </c>
      <c r="G7995" s="8" t="str">
        <f>TEXT(Hospital_Emergency_Room_Data[[#This Row],[Patient Admission Date]],"dddd")</f>
        <v>Wednesday</v>
      </c>
      <c r="H7995" t="s">
        <v>9208</v>
      </c>
      <c r="I7995">
        <v>54</v>
      </c>
      <c r="J7995" s="5" t="s">
        <v>9219</v>
      </c>
      <c r="K7995" t="s">
        <v>32</v>
      </c>
      <c r="L7995" t="s">
        <v>9281</v>
      </c>
      <c r="M7995" t="s">
        <v>9210</v>
      </c>
      <c r="N7995">
        <v>6</v>
      </c>
      <c r="O7995">
        <v>48</v>
      </c>
      <c r="P7995" t="s">
        <v>9225</v>
      </c>
      <c r="Q7995">
        <v>21</v>
      </c>
      <c r="R7995">
        <v>23</v>
      </c>
      <c r="S7995" t="s">
        <v>9256</v>
      </c>
      <c r="T7995" t="s">
        <v>9262</v>
      </c>
      <c r="U7995" t="s">
        <v>9283</v>
      </c>
      <c r="V7995" t="str" cm="1">
        <f t="array" ref="V7995">_xlfn.IFS(Hospital_Emergency_Room_Data[[#This Row],[Day]]&lt;=10,"Start(1-10)",Hospital_Emergency_Room_Data[[#This Row],[Day]]&lt;=20,"Middle(11-20)",Hospital_Emergency_Room_Data[[#This Row],[Day]]&gt;20,"End(21-30)")</f>
        <v>End(21-30)</v>
      </c>
    </row>
    <row r="7996" spans="1:22">
      <c r="A7996">
        <v>899450451</v>
      </c>
      <c r="B7996" t="s">
        <v>7993</v>
      </c>
      <c r="C7996" s="1">
        <v>45106</v>
      </c>
      <c r="D7996" t="str">
        <f>TEXT(Hospital_Emergency_Room_Data[[#This Row],[Patient Admission Date]],"mmm")</f>
        <v>Jun</v>
      </c>
      <c r="E7996">
        <f>YEAR(Hospital_Emergency_Room_Data[[#This Row],[Patient Admission Date]])</f>
        <v>2023</v>
      </c>
      <c r="F7996" s="2">
        <v>0.63402777777777775</v>
      </c>
      <c r="G7996" s="8" t="str">
        <f>TEXT(Hospital_Emergency_Room_Data[[#This Row],[Patient Admission Date]],"dddd")</f>
        <v>Thursday</v>
      </c>
      <c r="H7996" t="s">
        <v>9208</v>
      </c>
      <c r="I7996">
        <v>26</v>
      </c>
      <c r="J7996" s="5" t="s">
        <v>9220</v>
      </c>
      <c r="K7996" t="s">
        <v>32</v>
      </c>
      <c r="L7996" t="s">
        <v>9281</v>
      </c>
      <c r="M7996" t="s">
        <v>9210</v>
      </c>
      <c r="N7996">
        <v>6</v>
      </c>
      <c r="O7996">
        <v>35</v>
      </c>
      <c r="P7996" t="s">
        <v>9225</v>
      </c>
      <c r="Q7996">
        <v>29</v>
      </c>
      <c r="R7996">
        <v>15</v>
      </c>
      <c r="S7996" t="s">
        <v>9257</v>
      </c>
      <c r="T7996" t="s">
        <v>9264</v>
      </c>
      <c r="U7996" t="s">
        <v>9300</v>
      </c>
      <c r="V7996" t="str" cm="1">
        <f t="array" ref="V7996">_xlfn.IFS(Hospital_Emergency_Room_Data[[#This Row],[Day]]&lt;=10,"Start(1-10)",Hospital_Emergency_Room_Data[[#This Row],[Day]]&lt;=20,"Middle(11-20)",Hospital_Emergency_Room_Data[[#This Row],[Day]]&gt;20,"End(21-30)")</f>
        <v>End(21-30)</v>
      </c>
    </row>
    <row r="7997" spans="1:22">
      <c r="A7997">
        <v>563854444</v>
      </c>
      <c r="B7997" t="s">
        <v>7994</v>
      </c>
      <c r="C7997" s="1">
        <v>45434</v>
      </c>
      <c r="D7997" t="str">
        <f>TEXT(Hospital_Emergency_Room_Data[[#This Row],[Patient Admission Date]],"mmm")</f>
        <v>May</v>
      </c>
      <c r="E7997">
        <f>YEAR(Hospital_Emergency_Room_Data[[#This Row],[Patient Admission Date]])</f>
        <v>2024</v>
      </c>
      <c r="F7997" s="2">
        <v>0.29791666666666666</v>
      </c>
      <c r="G7997" s="8" t="str">
        <f>TEXT(Hospital_Emergency_Room_Data[[#This Row],[Patient Admission Date]],"dddd")</f>
        <v>Wednesday</v>
      </c>
      <c r="H7997" t="s">
        <v>9208</v>
      </c>
      <c r="I7997">
        <v>2</v>
      </c>
      <c r="J7997" s="5" t="s">
        <v>9218</v>
      </c>
      <c r="K7997" t="s">
        <v>32</v>
      </c>
      <c r="L7997" t="s">
        <v>9281</v>
      </c>
      <c r="M7997" t="s">
        <v>9210</v>
      </c>
      <c r="N7997">
        <v>6</v>
      </c>
      <c r="O7997">
        <v>56</v>
      </c>
      <c r="P7997" t="s">
        <v>9225</v>
      </c>
      <c r="Q7997">
        <v>22</v>
      </c>
      <c r="R7997">
        <v>7</v>
      </c>
      <c r="S7997" t="s">
        <v>9255</v>
      </c>
      <c r="T7997" t="s">
        <v>9264</v>
      </c>
      <c r="U7997" t="s">
        <v>9283</v>
      </c>
      <c r="V7997" t="str" cm="1">
        <f t="array" ref="V7997">_xlfn.IFS(Hospital_Emergency_Room_Data[[#This Row],[Day]]&lt;=10,"Start(1-10)",Hospital_Emergency_Room_Data[[#This Row],[Day]]&lt;=20,"Middle(11-20)",Hospital_Emergency_Room_Data[[#This Row],[Day]]&gt;20,"End(21-30)")</f>
        <v>End(21-30)</v>
      </c>
    </row>
    <row r="7998" spans="1:22">
      <c r="A7998">
        <v>609174908</v>
      </c>
      <c r="B7998" t="s">
        <v>7995</v>
      </c>
      <c r="C7998" s="1">
        <v>45041</v>
      </c>
      <c r="D7998" t="str">
        <f>TEXT(Hospital_Emergency_Room_Data[[#This Row],[Patient Admission Date]],"mmm")</f>
        <v>Apr</v>
      </c>
      <c r="E7998">
        <f>YEAR(Hospital_Emergency_Room_Data[[#This Row],[Patient Admission Date]])</f>
        <v>2023</v>
      </c>
      <c r="F7998" s="2">
        <v>0.12638888888888888</v>
      </c>
      <c r="G7998" s="8" t="str">
        <f>TEXT(Hospital_Emergency_Room_Data[[#This Row],[Patient Admission Date]],"dddd")</f>
        <v>Tuesday</v>
      </c>
      <c r="H7998" t="s">
        <v>9208</v>
      </c>
      <c r="I7998">
        <v>76</v>
      </c>
      <c r="J7998" s="5" t="s">
        <v>9222</v>
      </c>
      <c r="K7998" t="s">
        <v>32</v>
      </c>
      <c r="L7998" t="s">
        <v>9281</v>
      </c>
      <c r="M7998" t="s">
        <v>9210</v>
      </c>
      <c r="N7998">
        <v>7</v>
      </c>
      <c r="O7998">
        <v>51</v>
      </c>
      <c r="P7998" t="s">
        <v>9225</v>
      </c>
      <c r="Q7998">
        <v>25</v>
      </c>
      <c r="R7998">
        <v>3</v>
      </c>
      <c r="S7998" t="s">
        <v>9258</v>
      </c>
      <c r="T7998" t="s">
        <v>9264</v>
      </c>
      <c r="U7998" t="s">
        <v>9283</v>
      </c>
      <c r="V7998" t="str" cm="1">
        <f t="array" ref="V7998">_xlfn.IFS(Hospital_Emergency_Room_Data[[#This Row],[Day]]&lt;=10,"Start(1-10)",Hospital_Emergency_Room_Data[[#This Row],[Day]]&lt;=20,"Middle(11-20)",Hospital_Emergency_Room_Data[[#This Row],[Day]]&gt;20,"End(21-30)")</f>
        <v>End(21-30)</v>
      </c>
    </row>
    <row r="7999" spans="1:22">
      <c r="A7999">
        <v>717460039</v>
      </c>
      <c r="B7999" t="s">
        <v>7996</v>
      </c>
      <c r="C7999" s="1">
        <v>45357</v>
      </c>
      <c r="D7999" t="str">
        <f>TEXT(Hospital_Emergency_Room_Data[[#This Row],[Patient Admission Date]],"mmm")</f>
        <v>Mar</v>
      </c>
      <c r="E7999">
        <f>YEAR(Hospital_Emergency_Room_Data[[#This Row],[Patient Admission Date]])</f>
        <v>2024</v>
      </c>
      <c r="F7999" s="2">
        <v>0.40625</v>
      </c>
      <c r="G7999" s="8" t="str">
        <f>TEXT(Hospital_Emergency_Room_Data[[#This Row],[Patient Admission Date]],"dddd")</f>
        <v>Wednesday</v>
      </c>
      <c r="H7999" t="s">
        <v>9208</v>
      </c>
      <c r="I7999">
        <v>64</v>
      </c>
      <c r="J7999" s="5" t="s">
        <v>9217</v>
      </c>
      <c r="K7999" t="s">
        <v>32</v>
      </c>
      <c r="L7999" t="s">
        <v>9281</v>
      </c>
      <c r="M7999" t="s">
        <v>9210</v>
      </c>
      <c r="N7999">
        <v>8</v>
      </c>
      <c r="O7999">
        <v>53</v>
      </c>
      <c r="P7999" t="s">
        <v>9225</v>
      </c>
      <c r="Q7999">
        <v>6</v>
      </c>
      <c r="R7999">
        <v>9</v>
      </c>
      <c r="S7999" t="s">
        <v>9255</v>
      </c>
      <c r="T7999" t="s">
        <v>9263</v>
      </c>
      <c r="U7999" t="s">
        <v>9283</v>
      </c>
      <c r="V7999" t="str" cm="1">
        <f t="array" ref="V7999">_xlfn.IFS(Hospital_Emergency_Room_Data[[#This Row],[Day]]&lt;=10,"Start(1-10)",Hospital_Emergency_Room_Data[[#This Row],[Day]]&lt;=20,"Middle(11-20)",Hospital_Emergency_Room_Data[[#This Row],[Day]]&gt;20,"End(21-30)")</f>
        <v>Start(1-10)</v>
      </c>
    </row>
    <row r="8000" spans="1:22">
      <c r="A8000">
        <v>654757180</v>
      </c>
      <c r="B8000" t="s">
        <v>7997</v>
      </c>
      <c r="C8000" s="1">
        <v>45536</v>
      </c>
      <c r="D8000" t="str">
        <f>TEXT(Hospital_Emergency_Room_Data[[#This Row],[Patient Admission Date]],"mmm")</f>
        <v>Sep</v>
      </c>
      <c r="E8000">
        <f>YEAR(Hospital_Emergency_Room_Data[[#This Row],[Patient Admission Date]])</f>
        <v>2024</v>
      </c>
      <c r="F8000" s="2">
        <v>0.19236111111111112</v>
      </c>
      <c r="G8000" s="8" t="str">
        <f>TEXT(Hospital_Emergency_Room_Data[[#This Row],[Patient Admission Date]],"dddd")</f>
        <v>Sunday</v>
      </c>
      <c r="H8000" t="s">
        <v>9208</v>
      </c>
      <c r="I8000">
        <v>2</v>
      </c>
      <c r="J8000" s="5" t="s">
        <v>9218</v>
      </c>
      <c r="K8000" t="s">
        <v>32</v>
      </c>
      <c r="L8000" t="s">
        <v>9281</v>
      </c>
      <c r="M8000" t="s">
        <v>9210</v>
      </c>
      <c r="N8000">
        <v>8</v>
      </c>
      <c r="O8000">
        <v>45</v>
      </c>
      <c r="P8000" t="s">
        <v>9225</v>
      </c>
      <c r="Q8000">
        <v>1</v>
      </c>
      <c r="R8000">
        <v>4</v>
      </c>
      <c r="S8000" t="s">
        <v>9258</v>
      </c>
      <c r="T8000" t="s">
        <v>9263</v>
      </c>
      <c r="U8000" t="s">
        <v>9300</v>
      </c>
      <c r="V8000" t="str" cm="1">
        <f t="array" ref="V8000">_xlfn.IFS(Hospital_Emergency_Room_Data[[#This Row],[Day]]&lt;=10,"Start(1-10)",Hospital_Emergency_Room_Data[[#This Row],[Day]]&lt;=20,"Middle(11-20)",Hospital_Emergency_Room_Data[[#This Row],[Day]]&gt;20,"End(21-30)")</f>
        <v>Start(1-10)</v>
      </c>
    </row>
    <row r="8001" spans="1:22">
      <c r="A8001">
        <v>220854256</v>
      </c>
      <c r="B8001" t="s">
        <v>7998</v>
      </c>
      <c r="C8001" s="1">
        <v>45474</v>
      </c>
      <c r="D8001" t="str">
        <f>TEXT(Hospital_Emergency_Room_Data[[#This Row],[Patient Admission Date]],"mmm")</f>
        <v>Jul</v>
      </c>
      <c r="E8001">
        <f>YEAR(Hospital_Emergency_Room_Data[[#This Row],[Patient Admission Date]])</f>
        <v>2024</v>
      </c>
      <c r="F8001" s="2">
        <v>8.4027777777777785E-2</v>
      </c>
      <c r="G8001" s="8" t="str">
        <f>TEXT(Hospital_Emergency_Room_Data[[#This Row],[Patient Admission Date]],"dddd")</f>
        <v>Monday</v>
      </c>
      <c r="H8001" t="s">
        <v>9208</v>
      </c>
      <c r="I8001">
        <v>11</v>
      </c>
      <c r="J8001" s="5" t="s">
        <v>9221</v>
      </c>
      <c r="K8001" t="s">
        <v>32</v>
      </c>
      <c r="L8001" t="s">
        <v>9281</v>
      </c>
      <c r="M8001" t="s">
        <v>9210</v>
      </c>
      <c r="N8001">
        <v>8</v>
      </c>
      <c r="O8001">
        <v>40</v>
      </c>
      <c r="P8001" t="s">
        <v>9225</v>
      </c>
      <c r="Q8001">
        <v>1</v>
      </c>
      <c r="R8001">
        <v>2</v>
      </c>
      <c r="S8001" t="s">
        <v>9258</v>
      </c>
      <c r="T8001" t="s">
        <v>9263</v>
      </c>
      <c r="U8001" t="s">
        <v>9300</v>
      </c>
      <c r="V8001" t="str" cm="1">
        <f t="array" ref="V8001">_xlfn.IFS(Hospital_Emergency_Room_Data[[#This Row],[Day]]&lt;=10,"Start(1-10)",Hospital_Emergency_Room_Data[[#This Row],[Day]]&lt;=20,"Middle(11-20)",Hospital_Emergency_Room_Data[[#This Row],[Day]]&gt;20,"End(21-30)")</f>
        <v>Start(1-10)</v>
      </c>
    </row>
    <row r="8002" spans="1:22">
      <c r="A8002">
        <v>560684267</v>
      </c>
      <c r="B8002" t="s">
        <v>7999</v>
      </c>
      <c r="C8002" s="1">
        <v>45031</v>
      </c>
      <c r="D8002" t="str">
        <f>TEXT(Hospital_Emergency_Room_Data[[#This Row],[Patient Admission Date]],"mmm")</f>
        <v>Apr</v>
      </c>
      <c r="E8002">
        <f>YEAR(Hospital_Emergency_Room_Data[[#This Row],[Patient Admission Date]])</f>
        <v>2023</v>
      </c>
      <c r="F8002" s="2">
        <v>0.9868055555555556</v>
      </c>
      <c r="G8002" s="8" t="str">
        <f>TEXT(Hospital_Emergency_Room_Data[[#This Row],[Patient Admission Date]],"dddd")</f>
        <v>Saturday</v>
      </c>
      <c r="H8002" t="s">
        <v>9208</v>
      </c>
      <c r="I8002">
        <v>20</v>
      </c>
      <c r="J8002" s="5" t="s">
        <v>9220</v>
      </c>
      <c r="K8002" t="s">
        <v>32</v>
      </c>
      <c r="L8002" t="s">
        <v>9281</v>
      </c>
      <c r="M8002" t="s">
        <v>9210</v>
      </c>
      <c r="N8002">
        <v>8</v>
      </c>
      <c r="O8002">
        <v>47</v>
      </c>
      <c r="P8002" t="s">
        <v>9225</v>
      </c>
      <c r="Q8002">
        <v>15</v>
      </c>
      <c r="R8002">
        <v>23</v>
      </c>
      <c r="S8002" t="s">
        <v>9256</v>
      </c>
      <c r="T8002" t="s">
        <v>9262</v>
      </c>
      <c r="U8002" t="s">
        <v>9283</v>
      </c>
      <c r="V8002" t="str" cm="1">
        <f t="array" ref="V8002">_xlfn.IFS(Hospital_Emergency_Room_Data[[#This Row],[Day]]&lt;=10,"Start(1-10)",Hospital_Emergency_Room_Data[[#This Row],[Day]]&lt;=20,"Middle(11-20)",Hospital_Emergency_Room_Data[[#This Row],[Day]]&gt;20,"End(21-30)")</f>
        <v>Middle(11-20)</v>
      </c>
    </row>
    <row r="8003" spans="1:22">
      <c r="A8003">
        <v>599753210</v>
      </c>
      <c r="B8003" t="s">
        <v>8000</v>
      </c>
      <c r="C8003" s="1">
        <v>45258</v>
      </c>
      <c r="D8003" t="str">
        <f>TEXT(Hospital_Emergency_Room_Data[[#This Row],[Patient Admission Date]],"mmm")</f>
        <v>Nov</v>
      </c>
      <c r="E8003">
        <f>YEAR(Hospital_Emergency_Room_Data[[#This Row],[Patient Admission Date]])</f>
        <v>2023</v>
      </c>
      <c r="F8003" s="2">
        <v>0.89236111111111116</v>
      </c>
      <c r="G8003" s="8" t="str">
        <f>TEXT(Hospital_Emergency_Room_Data[[#This Row],[Patient Admission Date]],"dddd")</f>
        <v>Tuesday</v>
      </c>
      <c r="H8003" t="s">
        <v>9208</v>
      </c>
      <c r="I8003">
        <v>23</v>
      </c>
      <c r="J8003" s="5" t="s">
        <v>9220</v>
      </c>
      <c r="K8003" t="s">
        <v>32</v>
      </c>
      <c r="L8003" t="s">
        <v>9281</v>
      </c>
      <c r="M8003" t="s">
        <v>9210</v>
      </c>
      <c r="N8003">
        <v>9</v>
      </c>
      <c r="O8003">
        <v>50</v>
      </c>
      <c r="P8003" t="s">
        <v>9225</v>
      </c>
      <c r="Q8003">
        <v>28</v>
      </c>
      <c r="R8003">
        <v>21</v>
      </c>
      <c r="S8003" t="s">
        <v>9256</v>
      </c>
      <c r="T8003" t="s">
        <v>9264</v>
      </c>
      <c r="U8003" t="s">
        <v>9283</v>
      </c>
      <c r="V8003" t="str" cm="1">
        <f t="array" ref="V8003">_xlfn.IFS(Hospital_Emergency_Room_Data[[#This Row],[Day]]&lt;=10,"Start(1-10)",Hospital_Emergency_Room_Data[[#This Row],[Day]]&lt;=20,"Middle(11-20)",Hospital_Emergency_Room_Data[[#This Row],[Day]]&gt;20,"End(21-30)")</f>
        <v>End(21-30)</v>
      </c>
    </row>
    <row r="8004" spans="1:22">
      <c r="A8004">
        <v>825382784</v>
      </c>
      <c r="B8004" t="s">
        <v>8001</v>
      </c>
      <c r="C8004" s="1">
        <v>45171</v>
      </c>
      <c r="D8004" t="str">
        <f>TEXT(Hospital_Emergency_Room_Data[[#This Row],[Patient Admission Date]],"mmm")</f>
        <v>Sep</v>
      </c>
      <c r="E8004">
        <f>YEAR(Hospital_Emergency_Room_Data[[#This Row],[Patient Admission Date]])</f>
        <v>2023</v>
      </c>
      <c r="F8004" s="2">
        <v>0.47291666666666665</v>
      </c>
      <c r="G8004" s="8" t="str">
        <f>TEXT(Hospital_Emergency_Room_Data[[#This Row],[Patient Admission Date]],"dddd")</f>
        <v>Saturday</v>
      </c>
      <c r="H8004" t="s">
        <v>9208</v>
      </c>
      <c r="I8004">
        <v>51</v>
      </c>
      <c r="J8004" s="5" t="s">
        <v>9219</v>
      </c>
      <c r="K8004" t="s">
        <v>32</v>
      </c>
      <c r="L8004" t="s">
        <v>9281</v>
      </c>
      <c r="M8004" t="s">
        <v>9210</v>
      </c>
      <c r="N8004">
        <v>9</v>
      </c>
      <c r="O8004">
        <v>11</v>
      </c>
      <c r="P8004" t="s">
        <v>9226</v>
      </c>
      <c r="Q8004">
        <v>2</v>
      </c>
      <c r="R8004">
        <v>11</v>
      </c>
      <c r="S8004" t="s">
        <v>9255</v>
      </c>
      <c r="T8004" t="s">
        <v>9263</v>
      </c>
      <c r="U8004" t="s">
        <v>9282</v>
      </c>
      <c r="V8004" t="str" cm="1">
        <f t="array" ref="V8004">_xlfn.IFS(Hospital_Emergency_Room_Data[[#This Row],[Day]]&lt;=10,"Start(1-10)",Hospital_Emergency_Room_Data[[#This Row],[Day]]&lt;=20,"Middle(11-20)",Hospital_Emergency_Room_Data[[#This Row],[Day]]&gt;20,"End(21-30)")</f>
        <v>Start(1-10)</v>
      </c>
    </row>
    <row r="8005" spans="1:22">
      <c r="A8005">
        <v>424077939</v>
      </c>
      <c r="B8005" t="s">
        <v>8002</v>
      </c>
      <c r="C8005" s="1">
        <v>45304</v>
      </c>
      <c r="D8005" t="str">
        <f>TEXT(Hospital_Emergency_Room_Data[[#This Row],[Patient Admission Date]],"mmm")</f>
        <v>Jan</v>
      </c>
      <c r="E8005">
        <f>YEAR(Hospital_Emergency_Room_Data[[#This Row],[Patient Admission Date]])</f>
        <v>2024</v>
      </c>
      <c r="F8005" s="2">
        <v>0.34375</v>
      </c>
      <c r="G8005" s="8" t="str">
        <f>TEXT(Hospital_Emergency_Room_Data[[#This Row],[Patient Admission Date]],"dddd")</f>
        <v>Saturday</v>
      </c>
      <c r="H8005" t="s">
        <v>9208</v>
      </c>
      <c r="I8005">
        <v>28</v>
      </c>
      <c r="J8005" s="5" t="s">
        <v>9220</v>
      </c>
      <c r="K8005" t="s">
        <v>32</v>
      </c>
      <c r="L8005" t="s">
        <v>9281</v>
      </c>
      <c r="M8005" t="s">
        <v>9210</v>
      </c>
      <c r="N8005">
        <v>9</v>
      </c>
      <c r="O8005">
        <v>55</v>
      </c>
      <c r="P8005" t="s">
        <v>9225</v>
      </c>
      <c r="Q8005">
        <v>13</v>
      </c>
      <c r="R8005">
        <v>8</v>
      </c>
      <c r="S8005" t="s">
        <v>9255</v>
      </c>
      <c r="T8005" t="s">
        <v>9265</v>
      </c>
      <c r="U8005" t="s">
        <v>9283</v>
      </c>
      <c r="V8005" t="str" cm="1">
        <f t="array" ref="V8005">_xlfn.IFS(Hospital_Emergency_Room_Data[[#This Row],[Day]]&lt;=10,"Start(1-10)",Hospital_Emergency_Room_Data[[#This Row],[Day]]&lt;=20,"Middle(11-20)",Hospital_Emergency_Room_Data[[#This Row],[Day]]&gt;20,"End(21-30)")</f>
        <v>Middle(11-20)</v>
      </c>
    </row>
    <row r="8006" spans="1:22">
      <c r="A8006">
        <v>382185399</v>
      </c>
      <c r="B8006" t="s">
        <v>8003</v>
      </c>
      <c r="C8006" s="1">
        <v>45302</v>
      </c>
      <c r="D8006" t="str">
        <f>TEXT(Hospital_Emergency_Room_Data[[#This Row],[Patient Admission Date]],"mmm")</f>
        <v>Jan</v>
      </c>
      <c r="E8006">
        <f>YEAR(Hospital_Emergency_Room_Data[[#This Row],[Patient Admission Date]])</f>
        <v>2024</v>
      </c>
      <c r="F8006" s="2">
        <v>0.93194444444444446</v>
      </c>
      <c r="G8006" s="8" t="str">
        <f>TEXT(Hospital_Emergency_Room_Data[[#This Row],[Patient Admission Date]],"dddd")</f>
        <v>Thursday</v>
      </c>
      <c r="H8006" t="s">
        <v>9208</v>
      </c>
      <c r="I8006">
        <v>42</v>
      </c>
      <c r="J8006" s="5" t="s">
        <v>9223</v>
      </c>
      <c r="K8006" t="s">
        <v>32</v>
      </c>
      <c r="L8006" t="s">
        <v>9281</v>
      </c>
      <c r="M8006" t="s">
        <v>9210</v>
      </c>
      <c r="N8006">
        <v>10</v>
      </c>
      <c r="O8006">
        <v>57</v>
      </c>
      <c r="P8006" t="s">
        <v>9225</v>
      </c>
      <c r="Q8006">
        <v>11</v>
      </c>
      <c r="R8006">
        <v>22</v>
      </c>
      <c r="S8006" t="s">
        <v>9256</v>
      </c>
      <c r="T8006" t="s">
        <v>9265</v>
      </c>
      <c r="U8006" t="s">
        <v>9283</v>
      </c>
      <c r="V8006" t="str" cm="1">
        <f t="array" ref="V8006">_xlfn.IFS(Hospital_Emergency_Room_Data[[#This Row],[Day]]&lt;=10,"Start(1-10)",Hospital_Emergency_Room_Data[[#This Row],[Day]]&lt;=20,"Middle(11-20)",Hospital_Emergency_Room_Data[[#This Row],[Day]]&gt;20,"End(21-30)")</f>
        <v>Middle(11-20)</v>
      </c>
    </row>
    <row r="8007" spans="1:22">
      <c r="A8007">
        <v>441732531</v>
      </c>
      <c r="B8007" t="s">
        <v>8004</v>
      </c>
      <c r="C8007" s="1">
        <v>45105</v>
      </c>
      <c r="D8007" t="str">
        <f>TEXT(Hospital_Emergency_Room_Data[[#This Row],[Patient Admission Date]],"mmm")</f>
        <v>Jun</v>
      </c>
      <c r="E8007">
        <f>YEAR(Hospital_Emergency_Room_Data[[#This Row],[Patient Admission Date]])</f>
        <v>2023</v>
      </c>
      <c r="F8007" s="2">
        <v>0.71180555555555558</v>
      </c>
      <c r="G8007" s="8" t="str">
        <f>TEXT(Hospital_Emergency_Room_Data[[#This Row],[Patient Admission Date]],"dddd")</f>
        <v>Wednesday</v>
      </c>
      <c r="H8007" t="s">
        <v>9208</v>
      </c>
      <c r="I8007">
        <v>77</v>
      </c>
      <c r="J8007" s="5" t="s">
        <v>9222</v>
      </c>
      <c r="K8007" t="s">
        <v>32</v>
      </c>
      <c r="L8007" t="s">
        <v>9281</v>
      </c>
      <c r="M8007" t="s">
        <v>9210</v>
      </c>
      <c r="N8007">
        <v>10</v>
      </c>
      <c r="O8007">
        <v>48</v>
      </c>
      <c r="P8007" t="s">
        <v>9225</v>
      </c>
      <c r="Q8007">
        <v>28</v>
      </c>
      <c r="R8007">
        <v>17</v>
      </c>
      <c r="S8007" t="s">
        <v>9257</v>
      </c>
      <c r="T8007" t="s">
        <v>9264</v>
      </c>
      <c r="U8007" t="s">
        <v>9283</v>
      </c>
      <c r="V8007" t="str" cm="1">
        <f t="array" ref="V8007">_xlfn.IFS(Hospital_Emergency_Room_Data[[#This Row],[Day]]&lt;=10,"Start(1-10)",Hospital_Emergency_Room_Data[[#This Row],[Day]]&lt;=20,"Middle(11-20)",Hospital_Emergency_Room_Data[[#This Row],[Day]]&gt;20,"End(21-30)")</f>
        <v>End(21-30)</v>
      </c>
    </row>
    <row r="8008" spans="1:22">
      <c r="A8008">
        <v>732172371</v>
      </c>
      <c r="B8008" t="s">
        <v>8005</v>
      </c>
      <c r="C8008" s="1">
        <v>45018</v>
      </c>
      <c r="D8008" t="str">
        <f>TEXT(Hospital_Emergency_Room_Data[[#This Row],[Patient Admission Date]],"mmm")</f>
        <v>Apr</v>
      </c>
      <c r="E8008">
        <f>YEAR(Hospital_Emergency_Room_Data[[#This Row],[Patient Admission Date]])</f>
        <v>2023</v>
      </c>
      <c r="F8008" s="2">
        <v>0.81944444444444442</v>
      </c>
      <c r="G8008" s="8" t="str">
        <f>TEXT(Hospital_Emergency_Room_Data[[#This Row],[Patient Admission Date]],"dddd")</f>
        <v>Sunday</v>
      </c>
      <c r="H8008" t="s">
        <v>9208</v>
      </c>
      <c r="I8008">
        <v>57</v>
      </c>
      <c r="J8008" s="5" t="s">
        <v>9219</v>
      </c>
      <c r="K8008" t="s">
        <v>32</v>
      </c>
      <c r="L8008" t="s">
        <v>9281</v>
      </c>
      <c r="M8008" t="s">
        <v>9210</v>
      </c>
      <c r="N8008">
        <v>10</v>
      </c>
      <c r="O8008">
        <v>33</v>
      </c>
      <c r="P8008" t="s">
        <v>9225</v>
      </c>
      <c r="Q8008">
        <v>2</v>
      </c>
      <c r="R8008">
        <v>19</v>
      </c>
      <c r="S8008" t="s">
        <v>9256</v>
      </c>
      <c r="T8008" t="s">
        <v>9263</v>
      </c>
      <c r="U8008" t="s">
        <v>9300</v>
      </c>
      <c r="V8008" t="str" cm="1">
        <f t="array" ref="V8008">_xlfn.IFS(Hospital_Emergency_Room_Data[[#This Row],[Day]]&lt;=10,"Start(1-10)",Hospital_Emergency_Room_Data[[#This Row],[Day]]&lt;=20,"Middle(11-20)",Hospital_Emergency_Room_Data[[#This Row],[Day]]&gt;20,"End(21-30)")</f>
        <v>Start(1-10)</v>
      </c>
    </row>
    <row r="8009" spans="1:22">
      <c r="A8009">
        <v>168096601</v>
      </c>
      <c r="B8009" t="s">
        <v>8006</v>
      </c>
      <c r="C8009" s="1">
        <v>45564</v>
      </c>
      <c r="D8009" t="str">
        <f>TEXT(Hospital_Emergency_Room_Data[[#This Row],[Patient Admission Date]],"mmm")</f>
        <v>Sep</v>
      </c>
      <c r="E8009">
        <f>YEAR(Hospital_Emergency_Room_Data[[#This Row],[Patient Admission Date]])</f>
        <v>2024</v>
      </c>
      <c r="F8009" s="2">
        <v>0.70972222222222225</v>
      </c>
      <c r="G8009" s="8" t="str">
        <f>TEXT(Hospital_Emergency_Room_Data[[#This Row],[Patient Admission Date]],"dddd")</f>
        <v>Sunday</v>
      </c>
      <c r="H8009" t="s">
        <v>9208</v>
      </c>
      <c r="I8009">
        <v>4</v>
      </c>
      <c r="J8009" s="5" t="s">
        <v>9218</v>
      </c>
      <c r="K8009" t="s">
        <v>32</v>
      </c>
      <c r="L8009" t="s">
        <v>9281</v>
      </c>
      <c r="M8009" t="s">
        <v>9210</v>
      </c>
      <c r="N8009">
        <v>10</v>
      </c>
      <c r="O8009">
        <v>28</v>
      </c>
      <c r="P8009" t="s">
        <v>9226</v>
      </c>
      <c r="Q8009">
        <v>29</v>
      </c>
      <c r="R8009">
        <v>17</v>
      </c>
      <c r="S8009" t="s">
        <v>9257</v>
      </c>
      <c r="T8009" t="s">
        <v>9264</v>
      </c>
      <c r="U8009" t="s">
        <v>9282</v>
      </c>
      <c r="V8009" t="str" cm="1">
        <f t="array" ref="V8009">_xlfn.IFS(Hospital_Emergency_Room_Data[[#This Row],[Day]]&lt;=10,"Start(1-10)",Hospital_Emergency_Room_Data[[#This Row],[Day]]&lt;=20,"Middle(11-20)",Hospital_Emergency_Room_Data[[#This Row],[Day]]&gt;20,"End(21-30)")</f>
        <v>End(21-30)</v>
      </c>
    </row>
    <row r="8010" spans="1:22">
      <c r="A8010">
        <v>565675654</v>
      </c>
      <c r="B8010" t="s">
        <v>8007</v>
      </c>
      <c r="C8010" s="1">
        <v>45120</v>
      </c>
      <c r="D8010" t="str">
        <f>TEXT(Hospital_Emergency_Room_Data[[#This Row],[Patient Admission Date]],"mmm")</f>
        <v>Jul</v>
      </c>
      <c r="E8010">
        <f>YEAR(Hospital_Emergency_Room_Data[[#This Row],[Patient Admission Date]])</f>
        <v>2023</v>
      </c>
      <c r="F8010" s="2">
        <v>0.65347222222222223</v>
      </c>
      <c r="G8010" s="8" t="str">
        <f>TEXT(Hospital_Emergency_Room_Data[[#This Row],[Patient Admission Date]],"dddd")</f>
        <v>Thursday</v>
      </c>
      <c r="H8010" t="s">
        <v>9208</v>
      </c>
      <c r="I8010">
        <v>50</v>
      </c>
      <c r="J8010" s="5" t="s">
        <v>9219</v>
      </c>
      <c r="K8010" t="s">
        <v>32</v>
      </c>
      <c r="L8010" t="s">
        <v>9281</v>
      </c>
      <c r="M8010" t="s">
        <v>9210</v>
      </c>
      <c r="N8010">
        <v>10</v>
      </c>
      <c r="O8010">
        <v>56</v>
      </c>
      <c r="P8010" t="s">
        <v>9225</v>
      </c>
      <c r="Q8010">
        <v>13</v>
      </c>
      <c r="R8010">
        <v>15</v>
      </c>
      <c r="S8010" t="s">
        <v>9257</v>
      </c>
      <c r="T8010" t="s">
        <v>9265</v>
      </c>
      <c r="U8010" t="s">
        <v>9283</v>
      </c>
      <c r="V8010" t="str" cm="1">
        <f t="array" ref="V8010">_xlfn.IFS(Hospital_Emergency_Room_Data[[#This Row],[Day]]&lt;=10,"Start(1-10)",Hospital_Emergency_Room_Data[[#This Row],[Day]]&lt;=20,"Middle(11-20)",Hospital_Emergency_Room_Data[[#This Row],[Day]]&gt;20,"End(21-30)")</f>
        <v>Middle(11-20)</v>
      </c>
    </row>
    <row r="8011" spans="1:22">
      <c r="A8011">
        <v>166681920</v>
      </c>
      <c r="B8011" t="s">
        <v>8008</v>
      </c>
      <c r="C8011" s="1">
        <v>45426</v>
      </c>
      <c r="D8011" t="str">
        <f>TEXT(Hospital_Emergency_Room_Data[[#This Row],[Patient Admission Date]],"mmm")</f>
        <v>May</v>
      </c>
      <c r="E8011">
        <f>YEAR(Hospital_Emergency_Room_Data[[#This Row],[Patient Admission Date]])</f>
        <v>2024</v>
      </c>
      <c r="F8011" s="2">
        <v>0.14166666666666666</v>
      </c>
      <c r="G8011" s="8" t="str">
        <f>TEXT(Hospital_Emergency_Room_Data[[#This Row],[Patient Admission Date]],"dddd")</f>
        <v>Tuesday</v>
      </c>
      <c r="H8011" t="s">
        <v>9208</v>
      </c>
      <c r="I8011">
        <v>64</v>
      </c>
      <c r="J8011" s="5" t="s">
        <v>9217</v>
      </c>
      <c r="K8011" t="s">
        <v>32</v>
      </c>
      <c r="L8011" t="s">
        <v>9281</v>
      </c>
      <c r="M8011" t="s">
        <v>9210</v>
      </c>
      <c r="N8011">
        <v>10</v>
      </c>
      <c r="O8011">
        <v>44</v>
      </c>
      <c r="P8011" t="s">
        <v>9225</v>
      </c>
      <c r="Q8011">
        <v>14</v>
      </c>
      <c r="R8011">
        <v>3</v>
      </c>
      <c r="S8011" t="s">
        <v>9258</v>
      </c>
      <c r="T8011" t="s">
        <v>9265</v>
      </c>
      <c r="U8011" t="s">
        <v>9300</v>
      </c>
      <c r="V8011" t="str" cm="1">
        <f t="array" ref="V8011">_xlfn.IFS(Hospital_Emergency_Room_Data[[#This Row],[Day]]&lt;=10,"Start(1-10)",Hospital_Emergency_Room_Data[[#This Row],[Day]]&lt;=20,"Middle(11-20)",Hospital_Emergency_Room_Data[[#This Row],[Day]]&gt;20,"End(21-30)")</f>
        <v>Middle(11-20)</v>
      </c>
    </row>
    <row r="8012" spans="1:22">
      <c r="A8012">
        <v>385184317</v>
      </c>
      <c r="B8012" t="s">
        <v>8009</v>
      </c>
      <c r="C8012" s="1">
        <v>45218</v>
      </c>
      <c r="D8012" t="str">
        <f>TEXT(Hospital_Emergency_Room_Data[[#This Row],[Patient Admission Date]],"mmm")</f>
        <v>Oct</v>
      </c>
      <c r="E8012">
        <f>YEAR(Hospital_Emergency_Room_Data[[#This Row],[Patient Admission Date]])</f>
        <v>2023</v>
      </c>
      <c r="F8012" s="2">
        <v>0.86111111111111116</v>
      </c>
      <c r="G8012" s="8" t="str">
        <f>TEXT(Hospital_Emergency_Room_Data[[#This Row],[Patient Admission Date]],"dddd")</f>
        <v>Thursday</v>
      </c>
      <c r="H8012" t="s">
        <v>9208</v>
      </c>
      <c r="I8012">
        <v>12</v>
      </c>
      <c r="J8012" s="5" t="s">
        <v>9221</v>
      </c>
      <c r="K8012" t="s">
        <v>32</v>
      </c>
      <c r="L8012" t="s">
        <v>9281</v>
      </c>
      <c r="M8012" t="s">
        <v>9210</v>
      </c>
      <c r="N8012">
        <v>10</v>
      </c>
      <c r="O8012">
        <v>47</v>
      </c>
      <c r="P8012" t="s">
        <v>9225</v>
      </c>
      <c r="Q8012">
        <v>19</v>
      </c>
      <c r="R8012">
        <v>20</v>
      </c>
      <c r="S8012" t="s">
        <v>9256</v>
      </c>
      <c r="T8012" t="s">
        <v>9262</v>
      </c>
      <c r="U8012" t="s">
        <v>9283</v>
      </c>
      <c r="V8012" t="str" cm="1">
        <f t="array" ref="V8012">_xlfn.IFS(Hospital_Emergency_Room_Data[[#This Row],[Day]]&lt;=10,"Start(1-10)",Hospital_Emergency_Room_Data[[#This Row],[Day]]&lt;=20,"Middle(11-20)",Hospital_Emergency_Room_Data[[#This Row],[Day]]&gt;20,"End(21-30)")</f>
        <v>Middle(11-20)</v>
      </c>
    </row>
    <row r="8013" spans="1:22">
      <c r="A8013">
        <v>169586319</v>
      </c>
      <c r="B8013" t="s">
        <v>8010</v>
      </c>
      <c r="C8013" s="1">
        <v>45257</v>
      </c>
      <c r="D8013" t="str">
        <f>TEXT(Hospital_Emergency_Room_Data[[#This Row],[Patient Admission Date]],"mmm")</f>
        <v>Nov</v>
      </c>
      <c r="E8013">
        <f>YEAR(Hospital_Emergency_Room_Data[[#This Row],[Patient Admission Date]])</f>
        <v>2023</v>
      </c>
      <c r="F8013" s="2">
        <v>0.14583333333333334</v>
      </c>
      <c r="G8013" s="8" t="str">
        <f>TEXT(Hospital_Emergency_Room_Data[[#This Row],[Patient Admission Date]],"dddd")</f>
        <v>Monday</v>
      </c>
      <c r="H8013" t="s">
        <v>9208</v>
      </c>
      <c r="I8013">
        <v>3</v>
      </c>
      <c r="J8013" s="5" t="s">
        <v>9218</v>
      </c>
      <c r="K8013" t="s">
        <v>32</v>
      </c>
      <c r="L8013" t="s">
        <v>16</v>
      </c>
      <c r="M8013" t="s">
        <v>9210</v>
      </c>
      <c r="O8013">
        <v>46</v>
      </c>
      <c r="P8013" t="s">
        <v>9225</v>
      </c>
      <c r="Q8013">
        <v>27</v>
      </c>
      <c r="R8013">
        <v>3</v>
      </c>
      <c r="S8013" t="s">
        <v>9258</v>
      </c>
      <c r="T8013" t="s">
        <v>9264</v>
      </c>
      <c r="U8013" t="s">
        <v>9283</v>
      </c>
      <c r="V8013" t="str" cm="1">
        <f t="array" ref="V8013">_xlfn.IFS(Hospital_Emergency_Room_Data[[#This Row],[Day]]&lt;=10,"Start(1-10)",Hospital_Emergency_Room_Data[[#This Row],[Day]]&lt;=20,"Middle(11-20)",Hospital_Emergency_Room_Data[[#This Row],[Day]]&gt;20,"End(21-30)")</f>
        <v>End(21-30)</v>
      </c>
    </row>
    <row r="8014" spans="1:22">
      <c r="A8014">
        <v>685405409</v>
      </c>
      <c r="B8014" t="s">
        <v>8011</v>
      </c>
      <c r="C8014" s="1">
        <v>45365</v>
      </c>
      <c r="D8014" t="str">
        <f>TEXT(Hospital_Emergency_Room_Data[[#This Row],[Patient Admission Date]],"mmm")</f>
        <v>Mar</v>
      </c>
      <c r="E8014">
        <f>YEAR(Hospital_Emergency_Room_Data[[#This Row],[Patient Admission Date]])</f>
        <v>2024</v>
      </c>
      <c r="F8014" s="2">
        <v>0.11527777777777778</v>
      </c>
      <c r="G8014" s="8" t="str">
        <f>TEXT(Hospital_Emergency_Room_Data[[#This Row],[Patient Admission Date]],"dddd")</f>
        <v>Thursday</v>
      </c>
      <c r="H8014" t="s">
        <v>9208</v>
      </c>
      <c r="I8014">
        <v>33</v>
      </c>
      <c r="J8014" s="5" t="s">
        <v>9223</v>
      </c>
      <c r="K8014" t="s">
        <v>32</v>
      </c>
      <c r="L8014" t="s">
        <v>16</v>
      </c>
      <c r="M8014" t="s">
        <v>9210</v>
      </c>
      <c r="O8014">
        <v>46</v>
      </c>
      <c r="P8014" t="s">
        <v>9225</v>
      </c>
      <c r="Q8014">
        <v>14</v>
      </c>
      <c r="R8014">
        <v>2</v>
      </c>
      <c r="S8014" t="s">
        <v>9258</v>
      </c>
      <c r="T8014" t="s">
        <v>9265</v>
      </c>
      <c r="U8014" t="s">
        <v>9283</v>
      </c>
      <c r="V8014" t="str" cm="1">
        <f t="array" ref="V8014">_xlfn.IFS(Hospital_Emergency_Room_Data[[#This Row],[Day]]&lt;=10,"Start(1-10)",Hospital_Emergency_Room_Data[[#This Row],[Day]]&lt;=20,"Middle(11-20)",Hospital_Emergency_Room_Data[[#This Row],[Day]]&gt;20,"End(21-30)")</f>
        <v>Middle(11-20)</v>
      </c>
    </row>
    <row r="8015" spans="1:22">
      <c r="A8015">
        <v>181378210</v>
      </c>
      <c r="B8015" t="s">
        <v>8012</v>
      </c>
      <c r="C8015" s="1">
        <v>45547</v>
      </c>
      <c r="D8015" t="str">
        <f>TEXT(Hospital_Emergency_Room_Data[[#This Row],[Patient Admission Date]],"mmm")</f>
        <v>Sep</v>
      </c>
      <c r="E8015">
        <f>YEAR(Hospital_Emergency_Room_Data[[#This Row],[Patient Admission Date]])</f>
        <v>2024</v>
      </c>
      <c r="F8015" s="2">
        <v>0.1361111111111111</v>
      </c>
      <c r="G8015" s="8" t="str">
        <f>TEXT(Hospital_Emergency_Room_Data[[#This Row],[Patient Admission Date]],"dddd")</f>
        <v>Thursday</v>
      </c>
      <c r="H8015" t="s">
        <v>9208</v>
      </c>
      <c r="I8015">
        <v>7</v>
      </c>
      <c r="J8015" s="5" t="s">
        <v>9221</v>
      </c>
      <c r="K8015" t="s">
        <v>32</v>
      </c>
      <c r="L8015" t="s">
        <v>16</v>
      </c>
      <c r="M8015" t="s">
        <v>9210</v>
      </c>
      <c r="O8015">
        <v>54</v>
      </c>
      <c r="P8015" t="s">
        <v>9225</v>
      </c>
      <c r="Q8015">
        <v>12</v>
      </c>
      <c r="R8015">
        <v>3</v>
      </c>
      <c r="S8015" t="s">
        <v>9258</v>
      </c>
      <c r="T8015" t="s">
        <v>9265</v>
      </c>
      <c r="U8015" t="s">
        <v>9283</v>
      </c>
      <c r="V8015" t="str" cm="1">
        <f t="array" ref="V8015">_xlfn.IFS(Hospital_Emergency_Room_Data[[#This Row],[Day]]&lt;=10,"Start(1-10)",Hospital_Emergency_Room_Data[[#This Row],[Day]]&lt;=20,"Middle(11-20)",Hospital_Emergency_Room_Data[[#This Row],[Day]]&gt;20,"End(21-30)")</f>
        <v>Middle(11-20)</v>
      </c>
    </row>
    <row r="8016" spans="1:22">
      <c r="A8016">
        <v>142343319</v>
      </c>
      <c r="B8016" t="s">
        <v>8013</v>
      </c>
      <c r="C8016" s="1">
        <v>45498</v>
      </c>
      <c r="D8016" t="str">
        <f>TEXT(Hospital_Emergency_Room_Data[[#This Row],[Patient Admission Date]],"mmm")</f>
        <v>Jul</v>
      </c>
      <c r="E8016">
        <f>YEAR(Hospital_Emergency_Room_Data[[#This Row],[Patient Admission Date]])</f>
        <v>2024</v>
      </c>
      <c r="F8016" s="2">
        <v>0.45694444444444443</v>
      </c>
      <c r="G8016" s="8" t="str">
        <f>TEXT(Hospital_Emergency_Room_Data[[#This Row],[Patient Admission Date]],"dddd")</f>
        <v>Thursday</v>
      </c>
      <c r="H8016" t="s">
        <v>9208</v>
      </c>
      <c r="I8016">
        <v>14</v>
      </c>
      <c r="J8016" s="5" t="s">
        <v>9221</v>
      </c>
      <c r="K8016" t="s">
        <v>32</v>
      </c>
      <c r="L8016" t="s">
        <v>16</v>
      </c>
      <c r="M8016" t="s">
        <v>9210</v>
      </c>
      <c r="O8016">
        <v>25</v>
      </c>
      <c r="P8016" t="s">
        <v>9226</v>
      </c>
      <c r="Q8016">
        <v>25</v>
      </c>
      <c r="R8016">
        <v>10</v>
      </c>
      <c r="S8016" t="s">
        <v>9255</v>
      </c>
      <c r="T8016" t="s">
        <v>9264</v>
      </c>
      <c r="U8016" t="s">
        <v>9282</v>
      </c>
      <c r="V8016" t="str" cm="1">
        <f t="array" ref="V8016">_xlfn.IFS(Hospital_Emergency_Room_Data[[#This Row],[Day]]&lt;=10,"Start(1-10)",Hospital_Emergency_Room_Data[[#This Row],[Day]]&lt;=20,"Middle(11-20)",Hospital_Emergency_Room_Data[[#This Row],[Day]]&gt;20,"End(21-30)")</f>
        <v>End(21-30)</v>
      </c>
    </row>
    <row r="8017" spans="1:22">
      <c r="A8017">
        <v>834304050</v>
      </c>
      <c r="B8017" t="s">
        <v>8014</v>
      </c>
      <c r="C8017" s="1">
        <v>45368</v>
      </c>
      <c r="D8017" t="str">
        <f>TEXT(Hospital_Emergency_Room_Data[[#This Row],[Patient Admission Date]],"mmm")</f>
        <v>Mar</v>
      </c>
      <c r="E8017">
        <f>YEAR(Hospital_Emergency_Room_Data[[#This Row],[Patient Admission Date]])</f>
        <v>2024</v>
      </c>
      <c r="F8017" s="2">
        <v>0.62083333333333335</v>
      </c>
      <c r="G8017" s="8" t="str">
        <f>TEXT(Hospital_Emergency_Room_Data[[#This Row],[Patient Admission Date]],"dddd")</f>
        <v>Sunday</v>
      </c>
      <c r="H8017" t="s">
        <v>9208</v>
      </c>
      <c r="I8017">
        <v>26</v>
      </c>
      <c r="J8017" s="5" t="s">
        <v>9220</v>
      </c>
      <c r="K8017" t="s">
        <v>32</v>
      </c>
      <c r="L8017" t="s">
        <v>16</v>
      </c>
      <c r="M8017" t="s">
        <v>9210</v>
      </c>
      <c r="O8017">
        <v>48</v>
      </c>
      <c r="P8017" t="s">
        <v>9225</v>
      </c>
      <c r="Q8017">
        <v>17</v>
      </c>
      <c r="R8017">
        <v>14</v>
      </c>
      <c r="S8017" t="s">
        <v>9257</v>
      </c>
      <c r="T8017" t="s">
        <v>9262</v>
      </c>
      <c r="U8017" t="s">
        <v>9283</v>
      </c>
      <c r="V8017" t="str" cm="1">
        <f t="array" ref="V8017">_xlfn.IFS(Hospital_Emergency_Room_Data[[#This Row],[Day]]&lt;=10,"Start(1-10)",Hospital_Emergency_Room_Data[[#This Row],[Day]]&lt;=20,"Middle(11-20)",Hospital_Emergency_Room_Data[[#This Row],[Day]]&gt;20,"End(21-30)")</f>
        <v>Middle(11-20)</v>
      </c>
    </row>
    <row r="8018" spans="1:22">
      <c r="A8018">
        <v>676749268</v>
      </c>
      <c r="B8018" t="s">
        <v>8015</v>
      </c>
      <c r="C8018" s="1">
        <v>45520</v>
      </c>
      <c r="D8018" t="str">
        <f>TEXT(Hospital_Emergency_Room_Data[[#This Row],[Patient Admission Date]],"mmm")</f>
        <v>Aug</v>
      </c>
      <c r="E8018">
        <f>YEAR(Hospital_Emergency_Room_Data[[#This Row],[Patient Admission Date]])</f>
        <v>2024</v>
      </c>
      <c r="F8018" s="2">
        <v>0.6743055555555556</v>
      </c>
      <c r="G8018" s="8" t="str">
        <f>TEXT(Hospital_Emergency_Room_Data[[#This Row],[Patient Admission Date]],"dddd")</f>
        <v>Friday</v>
      </c>
      <c r="H8018" t="s">
        <v>9208</v>
      </c>
      <c r="I8018">
        <v>64</v>
      </c>
      <c r="J8018" s="5" t="s">
        <v>9217</v>
      </c>
      <c r="K8018" t="s">
        <v>32</v>
      </c>
      <c r="L8018" t="s">
        <v>16</v>
      </c>
      <c r="M8018" t="s">
        <v>9210</v>
      </c>
      <c r="O8018">
        <v>51</v>
      </c>
      <c r="P8018" t="s">
        <v>9225</v>
      </c>
      <c r="Q8018">
        <v>16</v>
      </c>
      <c r="R8018">
        <v>16</v>
      </c>
      <c r="S8018" t="s">
        <v>9257</v>
      </c>
      <c r="T8018" t="s">
        <v>9262</v>
      </c>
      <c r="U8018" t="s">
        <v>9283</v>
      </c>
      <c r="V8018" t="str" cm="1">
        <f t="array" ref="V8018">_xlfn.IFS(Hospital_Emergency_Room_Data[[#This Row],[Day]]&lt;=10,"Start(1-10)",Hospital_Emergency_Room_Data[[#This Row],[Day]]&lt;=20,"Middle(11-20)",Hospital_Emergency_Room_Data[[#This Row],[Day]]&gt;20,"End(21-30)")</f>
        <v>Middle(11-20)</v>
      </c>
    </row>
    <row r="8019" spans="1:22">
      <c r="A8019">
        <v>557443971</v>
      </c>
      <c r="B8019" t="s">
        <v>8016</v>
      </c>
      <c r="C8019" s="1">
        <v>45041</v>
      </c>
      <c r="D8019" t="str">
        <f>TEXT(Hospital_Emergency_Room_Data[[#This Row],[Patient Admission Date]],"mmm")</f>
        <v>Apr</v>
      </c>
      <c r="E8019">
        <f>YEAR(Hospital_Emergency_Room_Data[[#This Row],[Patient Admission Date]])</f>
        <v>2023</v>
      </c>
      <c r="F8019" s="2">
        <v>0.76388888888888884</v>
      </c>
      <c r="G8019" s="8" t="str">
        <f>TEXT(Hospital_Emergency_Room_Data[[#This Row],[Patient Admission Date]],"dddd")</f>
        <v>Tuesday</v>
      </c>
      <c r="H8019" t="s">
        <v>9208</v>
      </c>
      <c r="I8019">
        <v>18</v>
      </c>
      <c r="J8019" s="5" t="s">
        <v>9220</v>
      </c>
      <c r="K8019" t="s">
        <v>32</v>
      </c>
      <c r="L8019" t="s">
        <v>16</v>
      </c>
      <c r="M8019" t="s">
        <v>9210</v>
      </c>
      <c r="O8019">
        <v>60</v>
      </c>
      <c r="P8019" t="s">
        <v>9225</v>
      </c>
      <c r="Q8019">
        <v>25</v>
      </c>
      <c r="R8019">
        <v>18</v>
      </c>
      <c r="S8019" t="s">
        <v>9256</v>
      </c>
      <c r="T8019" t="s">
        <v>9264</v>
      </c>
      <c r="U8019" t="s">
        <v>9283</v>
      </c>
      <c r="V8019" t="str" cm="1">
        <f t="array" ref="V8019">_xlfn.IFS(Hospital_Emergency_Room_Data[[#This Row],[Day]]&lt;=10,"Start(1-10)",Hospital_Emergency_Room_Data[[#This Row],[Day]]&lt;=20,"Middle(11-20)",Hospital_Emergency_Room_Data[[#This Row],[Day]]&gt;20,"End(21-30)")</f>
        <v>End(21-30)</v>
      </c>
    </row>
    <row r="8020" spans="1:22">
      <c r="A8020">
        <v>529392765</v>
      </c>
      <c r="B8020" t="s">
        <v>8017</v>
      </c>
      <c r="C8020" s="1">
        <v>45279</v>
      </c>
      <c r="D8020" t="str">
        <f>TEXT(Hospital_Emergency_Room_Data[[#This Row],[Patient Admission Date]],"mmm")</f>
        <v>Dec</v>
      </c>
      <c r="E8020">
        <f>YEAR(Hospital_Emergency_Room_Data[[#This Row],[Patient Admission Date]])</f>
        <v>2023</v>
      </c>
      <c r="F8020" s="2">
        <v>0.55625000000000002</v>
      </c>
      <c r="G8020" s="8" t="str">
        <f>TEXT(Hospital_Emergency_Room_Data[[#This Row],[Patient Admission Date]],"dddd")</f>
        <v>Tuesday</v>
      </c>
      <c r="H8020" t="s">
        <v>9208</v>
      </c>
      <c r="I8020">
        <v>21</v>
      </c>
      <c r="J8020" s="5" t="s">
        <v>9220</v>
      </c>
      <c r="K8020" t="s">
        <v>32</v>
      </c>
      <c r="L8020" t="s">
        <v>16</v>
      </c>
      <c r="M8020" t="s">
        <v>9210</v>
      </c>
      <c r="O8020">
        <v>40</v>
      </c>
      <c r="P8020" t="s">
        <v>9225</v>
      </c>
      <c r="Q8020">
        <v>19</v>
      </c>
      <c r="R8020">
        <v>13</v>
      </c>
      <c r="S8020" t="s">
        <v>9257</v>
      </c>
      <c r="T8020" t="s">
        <v>9262</v>
      </c>
      <c r="U8020" t="s">
        <v>9300</v>
      </c>
      <c r="V8020" t="str" cm="1">
        <f t="array" ref="V8020">_xlfn.IFS(Hospital_Emergency_Room_Data[[#This Row],[Day]]&lt;=10,"Start(1-10)",Hospital_Emergency_Room_Data[[#This Row],[Day]]&lt;=20,"Middle(11-20)",Hospital_Emergency_Room_Data[[#This Row],[Day]]&gt;20,"End(21-30)")</f>
        <v>Middle(11-20)</v>
      </c>
    </row>
    <row r="8021" spans="1:22">
      <c r="A8021">
        <v>667423519</v>
      </c>
      <c r="B8021" t="s">
        <v>8018</v>
      </c>
      <c r="C8021" s="1">
        <v>45455</v>
      </c>
      <c r="D8021" t="str">
        <f>TEXT(Hospital_Emergency_Room_Data[[#This Row],[Patient Admission Date]],"mmm")</f>
        <v>Jun</v>
      </c>
      <c r="E8021">
        <f>YEAR(Hospital_Emergency_Room_Data[[#This Row],[Patient Admission Date]])</f>
        <v>2024</v>
      </c>
      <c r="F8021" s="2">
        <v>0.74722222222222223</v>
      </c>
      <c r="G8021" s="8" t="str">
        <f>TEXT(Hospital_Emergency_Room_Data[[#This Row],[Patient Admission Date]],"dddd")</f>
        <v>Wednesday</v>
      </c>
      <c r="H8021" t="s">
        <v>9208</v>
      </c>
      <c r="I8021">
        <v>54</v>
      </c>
      <c r="J8021" s="5" t="s">
        <v>9219</v>
      </c>
      <c r="K8021" t="s">
        <v>32</v>
      </c>
      <c r="L8021" t="s">
        <v>16</v>
      </c>
      <c r="M8021" t="s">
        <v>9210</v>
      </c>
      <c r="O8021">
        <v>57</v>
      </c>
      <c r="P8021" t="s">
        <v>9225</v>
      </c>
      <c r="Q8021">
        <v>12</v>
      </c>
      <c r="R8021">
        <v>17</v>
      </c>
      <c r="S8021" t="s">
        <v>9257</v>
      </c>
      <c r="T8021" t="s">
        <v>9265</v>
      </c>
      <c r="U8021" t="s">
        <v>9283</v>
      </c>
      <c r="V8021" t="str" cm="1">
        <f t="array" ref="V8021">_xlfn.IFS(Hospital_Emergency_Room_Data[[#This Row],[Day]]&lt;=10,"Start(1-10)",Hospital_Emergency_Room_Data[[#This Row],[Day]]&lt;=20,"Middle(11-20)",Hospital_Emergency_Room_Data[[#This Row],[Day]]&gt;20,"End(21-30)")</f>
        <v>Middle(11-20)</v>
      </c>
    </row>
    <row r="8022" spans="1:22">
      <c r="A8022">
        <v>840853205</v>
      </c>
      <c r="B8022" t="s">
        <v>8019</v>
      </c>
      <c r="C8022" s="1">
        <v>45332</v>
      </c>
      <c r="D8022" t="str">
        <f>TEXT(Hospital_Emergency_Room_Data[[#This Row],[Patient Admission Date]],"mmm")</f>
        <v>Feb</v>
      </c>
      <c r="E8022">
        <f>YEAR(Hospital_Emergency_Room_Data[[#This Row],[Patient Admission Date]])</f>
        <v>2024</v>
      </c>
      <c r="F8022" s="2">
        <v>0.39583333333333331</v>
      </c>
      <c r="G8022" s="8" t="str">
        <f>TEXT(Hospital_Emergency_Room_Data[[#This Row],[Patient Admission Date]],"dddd")</f>
        <v>Saturday</v>
      </c>
      <c r="H8022" t="s">
        <v>9208</v>
      </c>
      <c r="I8022">
        <v>30</v>
      </c>
      <c r="J8022" s="5" t="s">
        <v>9223</v>
      </c>
      <c r="K8022" t="s">
        <v>32</v>
      </c>
      <c r="L8022" t="s">
        <v>16</v>
      </c>
      <c r="M8022" t="s">
        <v>9210</v>
      </c>
      <c r="O8022">
        <v>49</v>
      </c>
      <c r="P8022" t="s">
        <v>9225</v>
      </c>
      <c r="Q8022">
        <v>10</v>
      </c>
      <c r="R8022">
        <v>9</v>
      </c>
      <c r="S8022" t="s">
        <v>9255</v>
      </c>
      <c r="T8022" t="s">
        <v>9265</v>
      </c>
      <c r="U8022" t="s">
        <v>9283</v>
      </c>
      <c r="V8022" t="str" cm="1">
        <f t="array" ref="V8022">_xlfn.IFS(Hospital_Emergency_Room_Data[[#This Row],[Day]]&lt;=10,"Start(1-10)",Hospital_Emergency_Room_Data[[#This Row],[Day]]&lt;=20,"Middle(11-20)",Hospital_Emergency_Room_Data[[#This Row],[Day]]&gt;20,"End(21-30)")</f>
        <v>Start(1-10)</v>
      </c>
    </row>
    <row r="8023" spans="1:22">
      <c r="A8023">
        <v>270816460</v>
      </c>
      <c r="B8023" t="s">
        <v>8020</v>
      </c>
      <c r="C8023" s="1">
        <v>45488</v>
      </c>
      <c r="D8023" t="str">
        <f>TEXT(Hospital_Emergency_Room_Data[[#This Row],[Patient Admission Date]],"mmm")</f>
        <v>Jul</v>
      </c>
      <c r="E8023">
        <f>YEAR(Hospital_Emergency_Room_Data[[#This Row],[Patient Admission Date]])</f>
        <v>2024</v>
      </c>
      <c r="F8023" s="2">
        <v>9.7222222222222224E-3</v>
      </c>
      <c r="G8023" s="8" t="str">
        <f>TEXT(Hospital_Emergency_Room_Data[[#This Row],[Patient Admission Date]],"dddd")</f>
        <v>Monday</v>
      </c>
      <c r="H8023" t="s">
        <v>9208</v>
      </c>
      <c r="I8023">
        <v>12</v>
      </c>
      <c r="J8023" s="5" t="s">
        <v>9221</v>
      </c>
      <c r="K8023" t="s">
        <v>32</v>
      </c>
      <c r="L8023" t="s">
        <v>16</v>
      </c>
      <c r="M8023" t="s">
        <v>9210</v>
      </c>
      <c r="O8023">
        <v>38</v>
      </c>
      <c r="P8023" t="s">
        <v>9225</v>
      </c>
      <c r="Q8023">
        <v>15</v>
      </c>
      <c r="R8023">
        <v>0</v>
      </c>
      <c r="S8023" t="s">
        <v>9258</v>
      </c>
      <c r="T8023" t="s">
        <v>9262</v>
      </c>
      <c r="U8023" t="s">
        <v>9300</v>
      </c>
      <c r="V8023" t="str" cm="1">
        <f t="array" ref="V8023">_xlfn.IFS(Hospital_Emergency_Room_Data[[#This Row],[Day]]&lt;=10,"Start(1-10)",Hospital_Emergency_Room_Data[[#This Row],[Day]]&lt;=20,"Middle(11-20)",Hospital_Emergency_Room_Data[[#This Row],[Day]]&gt;20,"End(21-30)")</f>
        <v>Middle(11-20)</v>
      </c>
    </row>
    <row r="8024" spans="1:22">
      <c r="A8024">
        <v>611432271</v>
      </c>
      <c r="B8024" t="s">
        <v>8021</v>
      </c>
      <c r="C8024" s="1">
        <v>45563</v>
      </c>
      <c r="D8024" t="str">
        <f>TEXT(Hospital_Emergency_Room_Data[[#This Row],[Patient Admission Date]],"mmm")</f>
        <v>Sep</v>
      </c>
      <c r="E8024">
        <f>YEAR(Hospital_Emergency_Room_Data[[#This Row],[Patient Admission Date]])</f>
        <v>2024</v>
      </c>
      <c r="F8024" s="2">
        <v>7.1527777777777773E-2</v>
      </c>
      <c r="G8024" s="8" t="str">
        <f>TEXT(Hospital_Emergency_Room_Data[[#This Row],[Patient Admission Date]],"dddd")</f>
        <v>Saturday</v>
      </c>
      <c r="H8024" t="s">
        <v>9208</v>
      </c>
      <c r="I8024">
        <v>79</v>
      </c>
      <c r="J8024" s="5" t="s">
        <v>9222</v>
      </c>
      <c r="K8024" t="s">
        <v>32</v>
      </c>
      <c r="L8024" t="s">
        <v>16</v>
      </c>
      <c r="M8024" t="s">
        <v>9210</v>
      </c>
      <c r="O8024">
        <v>27</v>
      </c>
      <c r="P8024" t="s">
        <v>9226</v>
      </c>
      <c r="Q8024">
        <v>28</v>
      </c>
      <c r="R8024">
        <v>1</v>
      </c>
      <c r="S8024" t="s">
        <v>9258</v>
      </c>
      <c r="T8024" t="s">
        <v>9264</v>
      </c>
      <c r="U8024" t="s">
        <v>9282</v>
      </c>
      <c r="V8024" t="str" cm="1">
        <f t="array" ref="V8024">_xlfn.IFS(Hospital_Emergency_Room_Data[[#This Row],[Day]]&lt;=10,"Start(1-10)",Hospital_Emergency_Room_Data[[#This Row],[Day]]&lt;=20,"Middle(11-20)",Hospital_Emergency_Room_Data[[#This Row],[Day]]&gt;20,"End(21-30)")</f>
        <v>End(21-30)</v>
      </c>
    </row>
    <row r="8025" spans="1:22">
      <c r="A8025">
        <v>763415675</v>
      </c>
      <c r="B8025" t="s">
        <v>8022</v>
      </c>
      <c r="C8025" s="1">
        <v>45444</v>
      </c>
      <c r="D8025" t="str">
        <f>TEXT(Hospital_Emergency_Room_Data[[#This Row],[Patient Admission Date]],"mmm")</f>
        <v>Jun</v>
      </c>
      <c r="E8025">
        <f>YEAR(Hospital_Emergency_Room_Data[[#This Row],[Patient Admission Date]])</f>
        <v>2024</v>
      </c>
      <c r="F8025" s="2">
        <v>0.15763888888888888</v>
      </c>
      <c r="G8025" s="8" t="str">
        <f>TEXT(Hospital_Emergency_Room_Data[[#This Row],[Patient Admission Date]],"dddd")</f>
        <v>Saturday</v>
      </c>
      <c r="H8025" t="s">
        <v>9208</v>
      </c>
      <c r="I8025">
        <v>10</v>
      </c>
      <c r="J8025" s="5" t="s">
        <v>9221</v>
      </c>
      <c r="K8025" t="s">
        <v>32</v>
      </c>
      <c r="L8025" t="s">
        <v>16</v>
      </c>
      <c r="M8025" t="s">
        <v>9210</v>
      </c>
      <c r="O8025">
        <v>15</v>
      </c>
      <c r="P8025" t="s">
        <v>9226</v>
      </c>
      <c r="Q8025">
        <v>1</v>
      </c>
      <c r="R8025">
        <v>3</v>
      </c>
      <c r="S8025" t="s">
        <v>9258</v>
      </c>
      <c r="T8025" t="s">
        <v>9263</v>
      </c>
      <c r="U8025" t="s">
        <v>9282</v>
      </c>
      <c r="V8025" t="str" cm="1">
        <f t="array" ref="V8025">_xlfn.IFS(Hospital_Emergency_Room_Data[[#This Row],[Day]]&lt;=10,"Start(1-10)",Hospital_Emergency_Room_Data[[#This Row],[Day]]&lt;=20,"Middle(11-20)",Hospital_Emergency_Room_Data[[#This Row],[Day]]&gt;20,"End(21-30)")</f>
        <v>Start(1-10)</v>
      </c>
    </row>
    <row r="8026" spans="1:22">
      <c r="A8026">
        <v>672538285</v>
      </c>
      <c r="B8026" t="s">
        <v>8023</v>
      </c>
      <c r="C8026" s="1">
        <v>45445</v>
      </c>
      <c r="D8026" t="str">
        <f>TEXT(Hospital_Emergency_Room_Data[[#This Row],[Patient Admission Date]],"mmm")</f>
        <v>Jun</v>
      </c>
      <c r="E8026">
        <f>YEAR(Hospital_Emergency_Room_Data[[#This Row],[Patient Admission Date]])</f>
        <v>2024</v>
      </c>
      <c r="F8026" s="2">
        <v>0.96388888888888891</v>
      </c>
      <c r="G8026" s="8" t="str">
        <f>TEXT(Hospital_Emergency_Room_Data[[#This Row],[Patient Admission Date]],"dddd")</f>
        <v>Sunday</v>
      </c>
      <c r="H8026" t="s">
        <v>9208</v>
      </c>
      <c r="I8026">
        <v>64</v>
      </c>
      <c r="J8026" s="5" t="s">
        <v>9217</v>
      </c>
      <c r="K8026" t="s">
        <v>32</v>
      </c>
      <c r="L8026" t="s">
        <v>16</v>
      </c>
      <c r="M8026" t="s">
        <v>9210</v>
      </c>
      <c r="O8026">
        <v>44</v>
      </c>
      <c r="P8026" t="s">
        <v>9225</v>
      </c>
      <c r="Q8026">
        <v>2</v>
      </c>
      <c r="R8026">
        <v>23</v>
      </c>
      <c r="S8026" t="s">
        <v>9256</v>
      </c>
      <c r="T8026" t="s">
        <v>9263</v>
      </c>
      <c r="U8026" t="s">
        <v>9300</v>
      </c>
      <c r="V8026" t="str" cm="1">
        <f t="array" ref="V8026">_xlfn.IFS(Hospital_Emergency_Room_Data[[#This Row],[Day]]&lt;=10,"Start(1-10)",Hospital_Emergency_Room_Data[[#This Row],[Day]]&lt;=20,"Middle(11-20)",Hospital_Emergency_Room_Data[[#This Row],[Day]]&gt;20,"End(21-30)")</f>
        <v>Start(1-10)</v>
      </c>
    </row>
    <row r="8027" spans="1:22">
      <c r="A8027">
        <v>879090173</v>
      </c>
      <c r="B8027" t="s">
        <v>8024</v>
      </c>
      <c r="C8027" s="1">
        <v>45512</v>
      </c>
      <c r="D8027" t="str">
        <f>TEXT(Hospital_Emergency_Room_Data[[#This Row],[Patient Admission Date]],"mmm")</f>
        <v>Aug</v>
      </c>
      <c r="E8027">
        <f>YEAR(Hospital_Emergency_Room_Data[[#This Row],[Patient Admission Date]])</f>
        <v>2024</v>
      </c>
      <c r="F8027" s="2">
        <v>0.22291666666666668</v>
      </c>
      <c r="G8027" s="8" t="str">
        <f>TEXT(Hospital_Emergency_Room_Data[[#This Row],[Patient Admission Date]],"dddd")</f>
        <v>Thursday</v>
      </c>
      <c r="H8027" t="s">
        <v>9208</v>
      </c>
      <c r="I8027">
        <v>53</v>
      </c>
      <c r="J8027" s="5" t="s">
        <v>9219</v>
      </c>
      <c r="K8027" t="s">
        <v>32</v>
      </c>
      <c r="L8027" t="s">
        <v>16</v>
      </c>
      <c r="M8027" t="s">
        <v>9210</v>
      </c>
      <c r="O8027">
        <v>20</v>
      </c>
      <c r="P8027" t="s">
        <v>9226</v>
      </c>
      <c r="Q8027">
        <v>8</v>
      </c>
      <c r="R8027">
        <v>5</v>
      </c>
      <c r="S8027" t="s">
        <v>9258</v>
      </c>
      <c r="T8027" t="s">
        <v>9265</v>
      </c>
      <c r="U8027" t="s">
        <v>9282</v>
      </c>
      <c r="V8027" t="str" cm="1">
        <f t="array" ref="V8027">_xlfn.IFS(Hospital_Emergency_Room_Data[[#This Row],[Day]]&lt;=10,"Start(1-10)",Hospital_Emergency_Room_Data[[#This Row],[Day]]&lt;=20,"Middle(11-20)",Hospital_Emergency_Room_Data[[#This Row],[Day]]&gt;20,"End(21-30)")</f>
        <v>Start(1-10)</v>
      </c>
    </row>
    <row r="8028" spans="1:22">
      <c r="A8028">
        <v>284784415</v>
      </c>
      <c r="B8028" t="s">
        <v>8025</v>
      </c>
      <c r="C8028" s="1">
        <v>45591</v>
      </c>
      <c r="D8028" t="str">
        <f>TEXT(Hospital_Emergency_Room_Data[[#This Row],[Patient Admission Date]],"mmm")</f>
        <v>Oct</v>
      </c>
      <c r="E8028">
        <f>YEAR(Hospital_Emergency_Room_Data[[#This Row],[Patient Admission Date]])</f>
        <v>2024</v>
      </c>
      <c r="F8028" s="2">
        <v>0.67291666666666672</v>
      </c>
      <c r="G8028" s="8" t="str">
        <f>TEXT(Hospital_Emergency_Room_Data[[#This Row],[Patient Admission Date]],"dddd")</f>
        <v>Saturday</v>
      </c>
      <c r="H8028" t="s">
        <v>9208</v>
      </c>
      <c r="I8028">
        <v>16</v>
      </c>
      <c r="J8028" s="5" t="s">
        <v>9220</v>
      </c>
      <c r="K8028" t="s">
        <v>32</v>
      </c>
      <c r="L8028" t="s">
        <v>16</v>
      </c>
      <c r="M8028" t="s">
        <v>9210</v>
      </c>
      <c r="O8028">
        <v>15</v>
      </c>
      <c r="P8028" t="s">
        <v>9226</v>
      </c>
      <c r="Q8028">
        <v>26</v>
      </c>
      <c r="R8028">
        <v>16</v>
      </c>
      <c r="S8028" t="s">
        <v>9257</v>
      </c>
      <c r="T8028" t="s">
        <v>9264</v>
      </c>
      <c r="U8028" t="s">
        <v>9282</v>
      </c>
      <c r="V8028" t="str" cm="1">
        <f t="array" ref="V8028">_xlfn.IFS(Hospital_Emergency_Room_Data[[#This Row],[Day]]&lt;=10,"Start(1-10)",Hospital_Emergency_Room_Data[[#This Row],[Day]]&lt;=20,"Middle(11-20)",Hospital_Emergency_Room_Data[[#This Row],[Day]]&gt;20,"End(21-30)")</f>
        <v>End(21-30)</v>
      </c>
    </row>
    <row r="8029" spans="1:22">
      <c r="A8029">
        <v>184049740</v>
      </c>
      <c r="B8029" t="s">
        <v>8026</v>
      </c>
      <c r="C8029" s="1">
        <v>45151</v>
      </c>
      <c r="D8029" t="str">
        <f>TEXT(Hospital_Emergency_Room_Data[[#This Row],[Patient Admission Date]],"mmm")</f>
        <v>Aug</v>
      </c>
      <c r="E8029">
        <f>YEAR(Hospital_Emergency_Room_Data[[#This Row],[Patient Admission Date]])</f>
        <v>2023</v>
      </c>
      <c r="F8029" s="2">
        <v>0.73263888888888884</v>
      </c>
      <c r="G8029" s="8" t="str">
        <f>TEXT(Hospital_Emergency_Room_Data[[#This Row],[Patient Admission Date]],"dddd")</f>
        <v>Sunday</v>
      </c>
      <c r="H8029" t="s">
        <v>9208</v>
      </c>
      <c r="I8029">
        <v>2</v>
      </c>
      <c r="J8029" s="5" t="s">
        <v>9218</v>
      </c>
      <c r="K8029" t="s">
        <v>32</v>
      </c>
      <c r="L8029" t="s">
        <v>16</v>
      </c>
      <c r="M8029" t="s">
        <v>9210</v>
      </c>
      <c r="O8029">
        <v>54</v>
      </c>
      <c r="P8029" t="s">
        <v>9225</v>
      </c>
      <c r="Q8029">
        <v>13</v>
      </c>
      <c r="R8029">
        <v>17</v>
      </c>
      <c r="S8029" t="s">
        <v>9257</v>
      </c>
      <c r="T8029" t="s">
        <v>9265</v>
      </c>
      <c r="U8029" t="s">
        <v>9283</v>
      </c>
      <c r="V8029" t="str" cm="1">
        <f t="array" ref="V8029">_xlfn.IFS(Hospital_Emergency_Room_Data[[#This Row],[Day]]&lt;=10,"Start(1-10)",Hospital_Emergency_Room_Data[[#This Row],[Day]]&lt;=20,"Middle(11-20)",Hospital_Emergency_Room_Data[[#This Row],[Day]]&gt;20,"End(21-30)")</f>
        <v>Middle(11-20)</v>
      </c>
    </row>
    <row r="8030" spans="1:22">
      <c r="A8030">
        <v>562511610</v>
      </c>
      <c r="B8030" t="s">
        <v>8027</v>
      </c>
      <c r="C8030" s="1">
        <v>45592</v>
      </c>
      <c r="D8030" t="str">
        <f>TEXT(Hospital_Emergency_Room_Data[[#This Row],[Patient Admission Date]],"mmm")</f>
        <v>Oct</v>
      </c>
      <c r="E8030">
        <f>YEAR(Hospital_Emergency_Room_Data[[#This Row],[Patient Admission Date]])</f>
        <v>2024</v>
      </c>
      <c r="F8030" s="2">
        <v>0.72638888888888886</v>
      </c>
      <c r="G8030" s="8" t="str">
        <f>TEXT(Hospital_Emergency_Room_Data[[#This Row],[Patient Admission Date]],"dddd")</f>
        <v>Sunday</v>
      </c>
      <c r="H8030" t="s">
        <v>9208</v>
      </c>
      <c r="I8030">
        <v>24</v>
      </c>
      <c r="J8030" s="5" t="s">
        <v>9220</v>
      </c>
      <c r="K8030" t="s">
        <v>32</v>
      </c>
      <c r="L8030" t="s">
        <v>16</v>
      </c>
      <c r="M8030" t="s">
        <v>9210</v>
      </c>
      <c r="O8030">
        <v>57</v>
      </c>
      <c r="P8030" t="s">
        <v>9225</v>
      </c>
      <c r="Q8030">
        <v>27</v>
      </c>
      <c r="R8030">
        <v>17</v>
      </c>
      <c r="S8030" t="s">
        <v>9257</v>
      </c>
      <c r="T8030" t="s">
        <v>9264</v>
      </c>
      <c r="U8030" t="s">
        <v>9283</v>
      </c>
      <c r="V8030" t="str" cm="1">
        <f t="array" ref="V8030">_xlfn.IFS(Hospital_Emergency_Room_Data[[#This Row],[Day]]&lt;=10,"Start(1-10)",Hospital_Emergency_Room_Data[[#This Row],[Day]]&lt;=20,"Middle(11-20)",Hospital_Emergency_Room_Data[[#This Row],[Day]]&gt;20,"End(21-30)")</f>
        <v>End(21-30)</v>
      </c>
    </row>
    <row r="8031" spans="1:22">
      <c r="A8031">
        <v>899595585</v>
      </c>
      <c r="B8031" t="s">
        <v>8028</v>
      </c>
      <c r="C8031" s="1">
        <v>45245</v>
      </c>
      <c r="D8031" t="str">
        <f>TEXT(Hospital_Emergency_Room_Data[[#This Row],[Patient Admission Date]],"mmm")</f>
        <v>Nov</v>
      </c>
      <c r="E8031">
        <f>YEAR(Hospital_Emergency_Room_Data[[#This Row],[Patient Admission Date]])</f>
        <v>2023</v>
      </c>
      <c r="F8031" s="2">
        <v>4.0972222222222222E-2</v>
      </c>
      <c r="G8031" s="8" t="str">
        <f>TEXT(Hospital_Emergency_Room_Data[[#This Row],[Patient Admission Date]],"dddd")</f>
        <v>Wednesday</v>
      </c>
      <c r="H8031" t="s">
        <v>9208</v>
      </c>
      <c r="I8031">
        <v>60</v>
      </c>
      <c r="J8031" s="5" t="s">
        <v>9217</v>
      </c>
      <c r="K8031" t="s">
        <v>32</v>
      </c>
      <c r="L8031" t="s">
        <v>16</v>
      </c>
      <c r="M8031" t="s">
        <v>9210</v>
      </c>
      <c r="O8031">
        <v>57</v>
      </c>
      <c r="P8031" t="s">
        <v>9225</v>
      </c>
      <c r="Q8031">
        <v>15</v>
      </c>
      <c r="R8031">
        <v>0</v>
      </c>
      <c r="S8031" t="s">
        <v>9258</v>
      </c>
      <c r="T8031" t="s">
        <v>9262</v>
      </c>
      <c r="U8031" t="s">
        <v>9283</v>
      </c>
      <c r="V8031" t="str" cm="1">
        <f t="array" ref="V8031">_xlfn.IFS(Hospital_Emergency_Room_Data[[#This Row],[Day]]&lt;=10,"Start(1-10)",Hospital_Emergency_Room_Data[[#This Row],[Day]]&lt;=20,"Middle(11-20)",Hospital_Emergency_Room_Data[[#This Row],[Day]]&gt;20,"End(21-30)")</f>
        <v>Middle(11-20)</v>
      </c>
    </row>
    <row r="8032" spans="1:22">
      <c r="A8032">
        <v>629516493</v>
      </c>
      <c r="B8032" t="s">
        <v>8029</v>
      </c>
      <c r="C8032" s="1">
        <v>45179</v>
      </c>
      <c r="D8032" t="str">
        <f>TEXT(Hospital_Emergency_Room_Data[[#This Row],[Patient Admission Date]],"mmm")</f>
        <v>Sep</v>
      </c>
      <c r="E8032">
        <f>YEAR(Hospital_Emergency_Room_Data[[#This Row],[Patient Admission Date]])</f>
        <v>2023</v>
      </c>
      <c r="F8032" s="2">
        <v>0.94930555555555551</v>
      </c>
      <c r="G8032" s="8" t="str">
        <f>TEXT(Hospital_Emergency_Room_Data[[#This Row],[Patient Admission Date]],"dddd")</f>
        <v>Sunday</v>
      </c>
      <c r="H8032" t="s">
        <v>9208</v>
      </c>
      <c r="I8032">
        <v>2</v>
      </c>
      <c r="J8032" s="5" t="s">
        <v>9218</v>
      </c>
      <c r="K8032" t="s">
        <v>32</v>
      </c>
      <c r="L8032" t="s">
        <v>16</v>
      </c>
      <c r="M8032" t="s">
        <v>9210</v>
      </c>
      <c r="O8032">
        <v>33</v>
      </c>
      <c r="P8032" t="s">
        <v>9225</v>
      </c>
      <c r="Q8032">
        <v>10</v>
      </c>
      <c r="R8032">
        <v>22</v>
      </c>
      <c r="S8032" t="s">
        <v>9256</v>
      </c>
      <c r="T8032" t="s">
        <v>9265</v>
      </c>
      <c r="U8032" t="s">
        <v>9300</v>
      </c>
      <c r="V8032" t="str" cm="1">
        <f t="array" ref="V8032">_xlfn.IFS(Hospital_Emergency_Room_Data[[#This Row],[Day]]&lt;=10,"Start(1-10)",Hospital_Emergency_Room_Data[[#This Row],[Day]]&lt;=20,"Middle(11-20)",Hospital_Emergency_Room_Data[[#This Row],[Day]]&gt;20,"End(21-30)")</f>
        <v>Start(1-10)</v>
      </c>
    </row>
    <row r="8033" spans="1:22">
      <c r="A8033">
        <v>511742373</v>
      </c>
      <c r="B8033" t="s">
        <v>8030</v>
      </c>
      <c r="C8033" s="1">
        <v>45528</v>
      </c>
      <c r="D8033" t="str">
        <f>TEXT(Hospital_Emergency_Room_Data[[#This Row],[Patient Admission Date]],"mmm")</f>
        <v>Aug</v>
      </c>
      <c r="E8033">
        <f>YEAR(Hospital_Emergency_Room_Data[[#This Row],[Patient Admission Date]])</f>
        <v>2024</v>
      </c>
      <c r="F8033" s="2">
        <v>0.81805555555555554</v>
      </c>
      <c r="G8033" s="8" t="str">
        <f>TEXT(Hospital_Emergency_Room_Data[[#This Row],[Patient Admission Date]],"dddd")</f>
        <v>Saturday</v>
      </c>
      <c r="H8033" t="s">
        <v>9208</v>
      </c>
      <c r="I8033">
        <v>73</v>
      </c>
      <c r="J8033" s="5" t="s">
        <v>9222</v>
      </c>
      <c r="K8033" t="s">
        <v>32</v>
      </c>
      <c r="L8033" t="s">
        <v>16</v>
      </c>
      <c r="M8033" t="s">
        <v>9210</v>
      </c>
      <c r="O8033">
        <v>18</v>
      </c>
      <c r="P8033" t="s">
        <v>9226</v>
      </c>
      <c r="Q8033">
        <v>24</v>
      </c>
      <c r="R8033">
        <v>19</v>
      </c>
      <c r="S8033" t="s">
        <v>9256</v>
      </c>
      <c r="T8033" t="s">
        <v>9264</v>
      </c>
      <c r="U8033" t="s">
        <v>9282</v>
      </c>
      <c r="V8033" t="str" cm="1">
        <f t="array" ref="V8033">_xlfn.IFS(Hospital_Emergency_Room_Data[[#This Row],[Day]]&lt;=10,"Start(1-10)",Hospital_Emergency_Room_Data[[#This Row],[Day]]&lt;=20,"Middle(11-20)",Hospital_Emergency_Room_Data[[#This Row],[Day]]&gt;20,"End(21-30)")</f>
        <v>End(21-30)</v>
      </c>
    </row>
    <row r="8034" spans="1:22">
      <c r="A8034">
        <v>180409473</v>
      </c>
      <c r="B8034" t="s">
        <v>8031</v>
      </c>
      <c r="C8034" s="1">
        <v>45047</v>
      </c>
      <c r="D8034" t="str">
        <f>TEXT(Hospital_Emergency_Room_Data[[#This Row],[Patient Admission Date]],"mmm")</f>
        <v>May</v>
      </c>
      <c r="E8034">
        <f>YEAR(Hospital_Emergency_Room_Data[[#This Row],[Patient Admission Date]])</f>
        <v>2023</v>
      </c>
      <c r="F8034" s="2">
        <v>0.81805555555555554</v>
      </c>
      <c r="G8034" s="8" t="str">
        <f>TEXT(Hospital_Emergency_Room_Data[[#This Row],[Patient Admission Date]],"dddd")</f>
        <v>Monday</v>
      </c>
      <c r="H8034" t="s">
        <v>9208</v>
      </c>
      <c r="I8034">
        <v>5</v>
      </c>
      <c r="J8034" s="5" t="s">
        <v>9221</v>
      </c>
      <c r="K8034" t="s">
        <v>32</v>
      </c>
      <c r="L8034" t="s">
        <v>16</v>
      </c>
      <c r="M8034" t="s">
        <v>9210</v>
      </c>
      <c r="O8034">
        <v>17</v>
      </c>
      <c r="P8034" t="s">
        <v>9226</v>
      </c>
      <c r="Q8034">
        <v>1</v>
      </c>
      <c r="R8034">
        <v>19</v>
      </c>
      <c r="S8034" t="s">
        <v>9256</v>
      </c>
      <c r="T8034" t="s">
        <v>9263</v>
      </c>
      <c r="U8034" t="s">
        <v>9282</v>
      </c>
      <c r="V8034" t="str" cm="1">
        <f t="array" ref="V8034">_xlfn.IFS(Hospital_Emergency_Room_Data[[#This Row],[Day]]&lt;=10,"Start(1-10)",Hospital_Emergency_Room_Data[[#This Row],[Day]]&lt;=20,"Middle(11-20)",Hospital_Emergency_Room_Data[[#This Row],[Day]]&gt;20,"End(21-30)")</f>
        <v>Start(1-10)</v>
      </c>
    </row>
    <row r="8035" spans="1:22">
      <c r="A8035">
        <v>106892099</v>
      </c>
      <c r="B8035" t="s">
        <v>8032</v>
      </c>
      <c r="C8035" s="1">
        <v>45368</v>
      </c>
      <c r="D8035" t="str">
        <f>TEXT(Hospital_Emergency_Room_Data[[#This Row],[Patient Admission Date]],"mmm")</f>
        <v>Mar</v>
      </c>
      <c r="E8035">
        <f>YEAR(Hospital_Emergency_Room_Data[[#This Row],[Patient Admission Date]])</f>
        <v>2024</v>
      </c>
      <c r="F8035" s="2">
        <v>0.99722222222222223</v>
      </c>
      <c r="G8035" s="8" t="str">
        <f>TEXT(Hospital_Emergency_Room_Data[[#This Row],[Patient Admission Date]],"dddd")</f>
        <v>Sunday</v>
      </c>
      <c r="H8035" t="s">
        <v>9208</v>
      </c>
      <c r="I8035">
        <v>2</v>
      </c>
      <c r="J8035" s="5" t="s">
        <v>9218</v>
      </c>
      <c r="K8035" t="s">
        <v>32</v>
      </c>
      <c r="L8035" t="s">
        <v>16</v>
      </c>
      <c r="M8035" t="s">
        <v>9210</v>
      </c>
      <c r="O8035">
        <v>31</v>
      </c>
      <c r="P8035" t="s">
        <v>9225</v>
      </c>
      <c r="Q8035">
        <v>17</v>
      </c>
      <c r="R8035">
        <v>23</v>
      </c>
      <c r="S8035" t="s">
        <v>9256</v>
      </c>
      <c r="T8035" t="s">
        <v>9262</v>
      </c>
      <c r="U8035" t="s">
        <v>9300</v>
      </c>
      <c r="V8035" t="str" cm="1">
        <f t="array" ref="V8035">_xlfn.IFS(Hospital_Emergency_Room_Data[[#This Row],[Day]]&lt;=10,"Start(1-10)",Hospital_Emergency_Room_Data[[#This Row],[Day]]&lt;=20,"Middle(11-20)",Hospital_Emergency_Room_Data[[#This Row],[Day]]&gt;20,"End(21-30)")</f>
        <v>Middle(11-20)</v>
      </c>
    </row>
    <row r="8036" spans="1:22">
      <c r="A8036">
        <v>106060564</v>
      </c>
      <c r="B8036" t="s">
        <v>8033</v>
      </c>
      <c r="C8036" s="1">
        <v>45305</v>
      </c>
      <c r="D8036" t="str">
        <f>TEXT(Hospital_Emergency_Room_Data[[#This Row],[Patient Admission Date]],"mmm")</f>
        <v>Jan</v>
      </c>
      <c r="E8036">
        <f>YEAR(Hospital_Emergency_Room_Data[[#This Row],[Patient Admission Date]])</f>
        <v>2024</v>
      </c>
      <c r="F8036" s="2">
        <v>0.1125</v>
      </c>
      <c r="G8036" s="8" t="str">
        <f>TEXT(Hospital_Emergency_Room_Data[[#This Row],[Patient Admission Date]],"dddd")</f>
        <v>Sunday</v>
      </c>
      <c r="H8036" t="s">
        <v>9208</v>
      </c>
      <c r="I8036">
        <v>16</v>
      </c>
      <c r="J8036" s="5" t="s">
        <v>9220</v>
      </c>
      <c r="K8036" t="s">
        <v>32</v>
      </c>
      <c r="L8036" t="s">
        <v>16</v>
      </c>
      <c r="M8036" t="s">
        <v>9210</v>
      </c>
      <c r="N8036">
        <v>0</v>
      </c>
      <c r="O8036">
        <v>22</v>
      </c>
      <c r="P8036" t="s">
        <v>9226</v>
      </c>
      <c r="Q8036">
        <v>14</v>
      </c>
      <c r="R8036">
        <v>2</v>
      </c>
      <c r="S8036" t="s">
        <v>9258</v>
      </c>
      <c r="T8036" t="s">
        <v>9265</v>
      </c>
      <c r="U8036" t="s">
        <v>9282</v>
      </c>
      <c r="V8036" t="str" cm="1">
        <f t="array" ref="V8036">_xlfn.IFS(Hospital_Emergency_Room_Data[[#This Row],[Day]]&lt;=10,"Start(1-10)",Hospital_Emergency_Room_Data[[#This Row],[Day]]&lt;=20,"Middle(11-20)",Hospital_Emergency_Room_Data[[#This Row],[Day]]&gt;20,"End(21-30)")</f>
        <v>Middle(11-20)</v>
      </c>
    </row>
    <row r="8037" spans="1:22">
      <c r="A8037">
        <v>897545606</v>
      </c>
      <c r="B8037" t="s">
        <v>8034</v>
      </c>
      <c r="C8037" s="1">
        <v>45278</v>
      </c>
      <c r="D8037" t="str">
        <f>TEXT(Hospital_Emergency_Room_Data[[#This Row],[Patient Admission Date]],"mmm")</f>
        <v>Dec</v>
      </c>
      <c r="E8037">
        <f>YEAR(Hospital_Emergency_Room_Data[[#This Row],[Patient Admission Date]])</f>
        <v>2023</v>
      </c>
      <c r="F8037" s="2">
        <v>0.12013888888888889</v>
      </c>
      <c r="G8037" s="8" t="str">
        <f>TEXT(Hospital_Emergency_Room_Data[[#This Row],[Patient Admission Date]],"dddd")</f>
        <v>Monday</v>
      </c>
      <c r="H8037" t="s">
        <v>9208</v>
      </c>
      <c r="I8037">
        <v>35</v>
      </c>
      <c r="J8037" s="5" t="s">
        <v>9223</v>
      </c>
      <c r="K8037" t="s">
        <v>32</v>
      </c>
      <c r="L8037" t="s">
        <v>16</v>
      </c>
      <c r="M8037" t="s">
        <v>9210</v>
      </c>
      <c r="N8037">
        <v>1</v>
      </c>
      <c r="O8037">
        <v>56</v>
      </c>
      <c r="P8037" t="s">
        <v>9225</v>
      </c>
      <c r="Q8037">
        <v>18</v>
      </c>
      <c r="R8037">
        <v>2</v>
      </c>
      <c r="S8037" t="s">
        <v>9258</v>
      </c>
      <c r="T8037" t="s">
        <v>9262</v>
      </c>
      <c r="U8037" t="s">
        <v>9283</v>
      </c>
      <c r="V8037" t="str" cm="1">
        <f t="array" ref="V8037">_xlfn.IFS(Hospital_Emergency_Room_Data[[#This Row],[Day]]&lt;=10,"Start(1-10)",Hospital_Emergency_Room_Data[[#This Row],[Day]]&lt;=20,"Middle(11-20)",Hospital_Emergency_Room_Data[[#This Row],[Day]]&gt;20,"End(21-30)")</f>
        <v>Middle(11-20)</v>
      </c>
    </row>
    <row r="8038" spans="1:22">
      <c r="A8038">
        <v>776730164</v>
      </c>
      <c r="B8038" t="s">
        <v>8035</v>
      </c>
      <c r="C8038" s="1">
        <v>45536</v>
      </c>
      <c r="D8038" t="str">
        <f>TEXT(Hospital_Emergency_Room_Data[[#This Row],[Patient Admission Date]],"mmm")</f>
        <v>Sep</v>
      </c>
      <c r="E8038">
        <f>YEAR(Hospital_Emergency_Room_Data[[#This Row],[Patient Admission Date]])</f>
        <v>2024</v>
      </c>
      <c r="F8038" s="2">
        <v>0.72430555555555554</v>
      </c>
      <c r="G8038" s="8" t="str">
        <f>TEXT(Hospital_Emergency_Room_Data[[#This Row],[Patient Admission Date]],"dddd")</f>
        <v>Sunday</v>
      </c>
      <c r="H8038" t="s">
        <v>9208</v>
      </c>
      <c r="I8038">
        <v>39</v>
      </c>
      <c r="J8038" s="5" t="s">
        <v>9223</v>
      </c>
      <c r="K8038" t="s">
        <v>32</v>
      </c>
      <c r="L8038" t="s">
        <v>16</v>
      </c>
      <c r="M8038" t="s">
        <v>9210</v>
      </c>
      <c r="N8038">
        <v>2</v>
      </c>
      <c r="O8038">
        <v>30</v>
      </c>
      <c r="P8038" t="s">
        <v>9225</v>
      </c>
      <c r="Q8038">
        <v>1</v>
      </c>
      <c r="R8038">
        <v>17</v>
      </c>
      <c r="S8038" t="s">
        <v>9257</v>
      </c>
      <c r="T8038" t="s">
        <v>9263</v>
      </c>
      <c r="U8038" t="s">
        <v>9282</v>
      </c>
      <c r="V8038" t="str" cm="1">
        <f t="array" ref="V8038">_xlfn.IFS(Hospital_Emergency_Room_Data[[#This Row],[Day]]&lt;=10,"Start(1-10)",Hospital_Emergency_Room_Data[[#This Row],[Day]]&lt;=20,"Middle(11-20)",Hospital_Emergency_Room_Data[[#This Row],[Day]]&gt;20,"End(21-30)")</f>
        <v>Start(1-10)</v>
      </c>
    </row>
    <row r="8039" spans="1:22">
      <c r="A8039">
        <v>185304496</v>
      </c>
      <c r="B8039" t="s">
        <v>8036</v>
      </c>
      <c r="C8039" s="1">
        <v>45524</v>
      </c>
      <c r="D8039" t="str">
        <f>TEXT(Hospital_Emergency_Room_Data[[#This Row],[Patient Admission Date]],"mmm")</f>
        <v>Aug</v>
      </c>
      <c r="E8039">
        <f>YEAR(Hospital_Emergency_Room_Data[[#This Row],[Patient Admission Date]])</f>
        <v>2024</v>
      </c>
      <c r="F8039" s="2">
        <v>0.52986111111111112</v>
      </c>
      <c r="G8039" s="8" t="str">
        <f>TEXT(Hospital_Emergency_Room_Data[[#This Row],[Patient Admission Date]],"dddd")</f>
        <v>Tuesday</v>
      </c>
      <c r="H8039" t="s">
        <v>9208</v>
      </c>
      <c r="I8039">
        <v>52</v>
      </c>
      <c r="J8039" s="5" t="s">
        <v>9219</v>
      </c>
      <c r="K8039" t="s">
        <v>32</v>
      </c>
      <c r="L8039" t="s">
        <v>16</v>
      </c>
      <c r="M8039" t="s">
        <v>9210</v>
      </c>
      <c r="N8039">
        <v>3</v>
      </c>
      <c r="O8039">
        <v>56</v>
      </c>
      <c r="P8039" t="s">
        <v>9225</v>
      </c>
      <c r="Q8039">
        <v>20</v>
      </c>
      <c r="R8039">
        <v>12</v>
      </c>
      <c r="S8039" t="s">
        <v>9257</v>
      </c>
      <c r="T8039" t="s">
        <v>9262</v>
      </c>
      <c r="U8039" t="s">
        <v>9283</v>
      </c>
      <c r="V8039" t="str" cm="1">
        <f t="array" ref="V8039">_xlfn.IFS(Hospital_Emergency_Room_Data[[#This Row],[Day]]&lt;=10,"Start(1-10)",Hospital_Emergency_Room_Data[[#This Row],[Day]]&lt;=20,"Middle(11-20)",Hospital_Emergency_Room_Data[[#This Row],[Day]]&gt;20,"End(21-30)")</f>
        <v>Middle(11-20)</v>
      </c>
    </row>
    <row r="8040" spans="1:22">
      <c r="A8040">
        <v>508227761</v>
      </c>
      <c r="B8040" t="s">
        <v>8037</v>
      </c>
      <c r="C8040" s="1">
        <v>45365</v>
      </c>
      <c r="D8040" t="str">
        <f>TEXT(Hospital_Emergency_Room_Data[[#This Row],[Patient Admission Date]],"mmm")</f>
        <v>Mar</v>
      </c>
      <c r="E8040">
        <f>YEAR(Hospital_Emergency_Room_Data[[#This Row],[Patient Admission Date]])</f>
        <v>2024</v>
      </c>
      <c r="F8040" s="2">
        <v>0.24652777777777779</v>
      </c>
      <c r="G8040" s="8" t="str">
        <f>TEXT(Hospital_Emergency_Room_Data[[#This Row],[Patient Admission Date]],"dddd")</f>
        <v>Thursday</v>
      </c>
      <c r="H8040" t="s">
        <v>9208</v>
      </c>
      <c r="I8040">
        <v>14</v>
      </c>
      <c r="J8040" s="5" t="s">
        <v>9221</v>
      </c>
      <c r="K8040" t="s">
        <v>32</v>
      </c>
      <c r="L8040" t="s">
        <v>16</v>
      </c>
      <c r="M8040" t="s">
        <v>9210</v>
      </c>
      <c r="N8040">
        <v>3</v>
      </c>
      <c r="O8040">
        <v>50</v>
      </c>
      <c r="P8040" t="s">
        <v>9225</v>
      </c>
      <c r="Q8040">
        <v>14</v>
      </c>
      <c r="R8040">
        <v>5</v>
      </c>
      <c r="S8040" t="s">
        <v>9258</v>
      </c>
      <c r="T8040" t="s">
        <v>9265</v>
      </c>
      <c r="U8040" t="s">
        <v>9283</v>
      </c>
      <c r="V8040" t="str" cm="1">
        <f t="array" ref="V8040">_xlfn.IFS(Hospital_Emergency_Room_Data[[#This Row],[Day]]&lt;=10,"Start(1-10)",Hospital_Emergency_Room_Data[[#This Row],[Day]]&lt;=20,"Middle(11-20)",Hospital_Emergency_Room_Data[[#This Row],[Day]]&gt;20,"End(21-30)")</f>
        <v>Middle(11-20)</v>
      </c>
    </row>
    <row r="8041" spans="1:22">
      <c r="A8041">
        <v>807930539</v>
      </c>
      <c r="B8041" t="s">
        <v>8038</v>
      </c>
      <c r="C8041" s="1">
        <v>45510</v>
      </c>
      <c r="D8041" t="str">
        <f>TEXT(Hospital_Emergency_Room_Data[[#This Row],[Patient Admission Date]],"mmm")</f>
        <v>Aug</v>
      </c>
      <c r="E8041">
        <f>YEAR(Hospital_Emergency_Room_Data[[#This Row],[Patient Admission Date]])</f>
        <v>2024</v>
      </c>
      <c r="F8041" s="2">
        <v>0.67361111111111116</v>
      </c>
      <c r="G8041" s="8" t="str">
        <f>TEXT(Hospital_Emergency_Room_Data[[#This Row],[Patient Admission Date]],"dddd")</f>
        <v>Tuesday</v>
      </c>
      <c r="H8041" t="s">
        <v>9208</v>
      </c>
      <c r="I8041">
        <v>19</v>
      </c>
      <c r="J8041" s="5" t="s">
        <v>9220</v>
      </c>
      <c r="K8041" t="s">
        <v>32</v>
      </c>
      <c r="L8041" t="s">
        <v>16</v>
      </c>
      <c r="M8041" t="s">
        <v>9210</v>
      </c>
      <c r="N8041">
        <v>4</v>
      </c>
      <c r="O8041">
        <v>25</v>
      </c>
      <c r="P8041" t="s">
        <v>9226</v>
      </c>
      <c r="Q8041">
        <v>6</v>
      </c>
      <c r="R8041">
        <v>16</v>
      </c>
      <c r="S8041" t="s">
        <v>9257</v>
      </c>
      <c r="T8041" t="s">
        <v>9263</v>
      </c>
      <c r="U8041" t="s">
        <v>9282</v>
      </c>
      <c r="V8041" t="str" cm="1">
        <f t="array" ref="V8041">_xlfn.IFS(Hospital_Emergency_Room_Data[[#This Row],[Day]]&lt;=10,"Start(1-10)",Hospital_Emergency_Room_Data[[#This Row],[Day]]&lt;=20,"Middle(11-20)",Hospital_Emergency_Room_Data[[#This Row],[Day]]&gt;20,"End(21-30)")</f>
        <v>Start(1-10)</v>
      </c>
    </row>
    <row r="8042" spans="1:22">
      <c r="A8042">
        <v>439094695</v>
      </c>
      <c r="B8042" t="s">
        <v>8039</v>
      </c>
      <c r="C8042" s="1">
        <v>45444</v>
      </c>
      <c r="D8042" t="str">
        <f>TEXT(Hospital_Emergency_Room_Data[[#This Row],[Patient Admission Date]],"mmm")</f>
        <v>Jun</v>
      </c>
      <c r="E8042">
        <f>YEAR(Hospital_Emergency_Room_Data[[#This Row],[Patient Admission Date]])</f>
        <v>2024</v>
      </c>
      <c r="F8042" s="2">
        <v>0.82499999999999996</v>
      </c>
      <c r="G8042" s="8" t="str">
        <f>TEXT(Hospital_Emergency_Room_Data[[#This Row],[Patient Admission Date]],"dddd")</f>
        <v>Saturday</v>
      </c>
      <c r="H8042" t="s">
        <v>9208</v>
      </c>
      <c r="I8042">
        <v>2</v>
      </c>
      <c r="J8042" s="5" t="s">
        <v>9218</v>
      </c>
      <c r="K8042" t="s">
        <v>32</v>
      </c>
      <c r="L8042" t="s">
        <v>16</v>
      </c>
      <c r="M8042" t="s">
        <v>9210</v>
      </c>
      <c r="N8042">
        <v>4</v>
      </c>
      <c r="O8042">
        <v>51</v>
      </c>
      <c r="P8042" t="s">
        <v>9225</v>
      </c>
      <c r="Q8042">
        <v>1</v>
      </c>
      <c r="R8042">
        <v>19</v>
      </c>
      <c r="S8042" t="s">
        <v>9256</v>
      </c>
      <c r="T8042" t="s">
        <v>9263</v>
      </c>
      <c r="U8042" t="s">
        <v>9283</v>
      </c>
      <c r="V8042" t="str" cm="1">
        <f t="array" ref="V8042">_xlfn.IFS(Hospital_Emergency_Room_Data[[#This Row],[Day]]&lt;=10,"Start(1-10)",Hospital_Emergency_Room_Data[[#This Row],[Day]]&lt;=20,"Middle(11-20)",Hospital_Emergency_Room_Data[[#This Row],[Day]]&gt;20,"End(21-30)")</f>
        <v>Start(1-10)</v>
      </c>
    </row>
    <row r="8043" spans="1:22">
      <c r="A8043">
        <v>265257984</v>
      </c>
      <c r="B8043" t="s">
        <v>8040</v>
      </c>
      <c r="C8043" s="1">
        <v>45226</v>
      </c>
      <c r="D8043" t="str">
        <f>TEXT(Hospital_Emergency_Room_Data[[#This Row],[Patient Admission Date]],"mmm")</f>
        <v>Oct</v>
      </c>
      <c r="E8043">
        <f>YEAR(Hospital_Emergency_Room_Data[[#This Row],[Patient Admission Date]])</f>
        <v>2023</v>
      </c>
      <c r="F8043" s="2">
        <v>0.17569444444444443</v>
      </c>
      <c r="G8043" s="8" t="str">
        <f>TEXT(Hospital_Emergency_Room_Data[[#This Row],[Patient Admission Date]],"dddd")</f>
        <v>Friday</v>
      </c>
      <c r="H8043" t="s">
        <v>9208</v>
      </c>
      <c r="I8043">
        <v>70</v>
      </c>
      <c r="J8043" s="5" t="s">
        <v>9222</v>
      </c>
      <c r="K8043" t="s">
        <v>32</v>
      </c>
      <c r="L8043" t="s">
        <v>16</v>
      </c>
      <c r="M8043" t="s">
        <v>9210</v>
      </c>
      <c r="N8043">
        <v>5</v>
      </c>
      <c r="O8043">
        <v>23</v>
      </c>
      <c r="P8043" t="s">
        <v>9226</v>
      </c>
      <c r="Q8043">
        <v>27</v>
      </c>
      <c r="R8043">
        <v>4</v>
      </c>
      <c r="S8043" t="s">
        <v>9258</v>
      </c>
      <c r="T8043" t="s">
        <v>9264</v>
      </c>
      <c r="U8043" t="s">
        <v>9282</v>
      </c>
      <c r="V8043" t="str" cm="1">
        <f t="array" ref="V8043">_xlfn.IFS(Hospital_Emergency_Room_Data[[#This Row],[Day]]&lt;=10,"Start(1-10)",Hospital_Emergency_Room_Data[[#This Row],[Day]]&lt;=20,"Middle(11-20)",Hospital_Emergency_Room_Data[[#This Row],[Day]]&gt;20,"End(21-30)")</f>
        <v>End(21-30)</v>
      </c>
    </row>
    <row r="8044" spans="1:22">
      <c r="A8044">
        <v>256894612</v>
      </c>
      <c r="B8044" t="s">
        <v>8041</v>
      </c>
      <c r="C8044" s="1">
        <v>45389</v>
      </c>
      <c r="D8044" t="str">
        <f>TEXT(Hospital_Emergency_Room_Data[[#This Row],[Patient Admission Date]],"mmm")</f>
        <v>Apr</v>
      </c>
      <c r="E8044">
        <f>YEAR(Hospital_Emergency_Room_Data[[#This Row],[Patient Admission Date]])</f>
        <v>2024</v>
      </c>
      <c r="F8044" s="2">
        <v>0.68888888888888888</v>
      </c>
      <c r="G8044" s="8" t="str">
        <f>TEXT(Hospital_Emergency_Room_Data[[#This Row],[Patient Admission Date]],"dddd")</f>
        <v>Sunday</v>
      </c>
      <c r="H8044" t="s">
        <v>9208</v>
      </c>
      <c r="I8044">
        <v>58</v>
      </c>
      <c r="J8044" s="5" t="s">
        <v>9219</v>
      </c>
      <c r="K8044" t="s">
        <v>32</v>
      </c>
      <c r="L8044" t="s">
        <v>16</v>
      </c>
      <c r="M8044" t="s">
        <v>9210</v>
      </c>
      <c r="N8044">
        <v>5</v>
      </c>
      <c r="O8044">
        <v>15</v>
      </c>
      <c r="P8044" t="s">
        <v>9226</v>
      </c>
      <c r="Q8044">
        <v>7</v>
      </c>
      <c r="R8044">
        <v>16</v>
      </c>
      <c r="S8044" t="s">
        <v>9257</v>
      </c>
      <c r="T8044" t="s">
        <v>9263</v>
      </c>
      <c r="U8044" t="s">
        <v>9282</v>
      </c>
      <c r="V8044" t="str" cm="1">
        <f t="array" ref="V8044">_xlfn.IFS(Hospital_Emergency_Room_Data[[#This Row],[Day]]&lt;=10,"Start(1-10)",Hospital_Emergency_Room_Data[[#This Row],[Day]]&lt;=20,"Middle(11-20)",Hospital_Emergency_Room_Data[[#This Row],[Day]]&gt;20,"End(21-30)")</f>
        <v>Start(1-10)</v>
      </c>
    </row>
    <row r="8045" spans="1:22">
      <c r="A8045">
        <v>619671876</v>
      </c>
      <c r="B8045" t="s">
        <v>8042</v>
      </c>
      <c r="C8045" s="1">
        <v>45530</v>
      </c>
      <c r="D8045" t="str">
        <f>TEXT(Hospital_Emergency_Room_Data[[#This Row],[Patient Admission Date]],"mmm")</f>
        <v>Aug</v>
      </c>
      <c r="E8045">
        <f>YEAR(Hospital_Emergency_Room_Data[[#This Row],[Patient Admission Date]])</f>
        <v>2024</v>
      </c>
      <c r="F8045" s="2">
        <v>0.88055555555555554</v>
      </c>
      <c r="G8045" s="8" t="str">
        <f>TEXT(Hospital_Emergency_Room_Data[[#This Row],[Patient Admission Date]],"dddd")</f>
        <v>Monday</v>
      </c>
      <c r="H8045" t="s">
        <v>9208</v>
      </c>
      <c r="I8045">
        <v>55</v>
      </c>
      <c r="J8045" s="5" t="s">
        <v>9219</v>
      </c>
      <c r="K8045" t="s">
        <v>32</v>
      </c>
      <c r="L8045" t="s">
        <v>16</v>
      </c>
      <c r="M8045" t="s">
        <v>9210</v>
      </c>
      <c r="N8045">
        <v>8</v>
      </c>
      <c r="O8045">
        <v>55</v>
      </c>
      <c r="P8045" t="s">
        <v>9225</v>
      </c>
      <c r="Q8045">
        <v>26</v>
      </c>
      <c r="R8045">
        <v>21</v>
      </c>
      <c r="S8045" t="s">
        <v>9256</v>
      </c>
      <c r="T8045" t="s">
        <v>9264</v>
      </c>
      <c r="U8045" t="s">
        <v>9283</v>
      </c>
      <c r="V8045" t="str" cm="1">
        <f t="array" ref="V8045">_xlfn.IFS(Hospital_Emergency_Room_Data[[#This Row],[Day]]&lt;=10,"Start(1-10)",Hospital_Emergency_Room_Data[[#This Row],[Day]]&lt;=20,"Middle(11-20)",Hospital_Emergency_Room_Data[[#This Row],[Day]]&gt;20,"End(21-30)")</f>
        <v>End(21-30)</v>
      </c>
    </row>
    <row r="8046" spans="1:22">
      <c r="A8046">
        <v>457309862</v>
      </c>
      <c r="B8046" t="s">
        <v>8043</v>
      </c>
      <c r="C8046" s="1">
        <v>45478</v>
      </c>
      <c r="D8046" t="str">
        <f>TEXT(Hospital_Emergency_Room_Data[[#This Row],[Patient Admission Date]],"mmm")</f>
        <v>Jul</v>
      </c>
      <c r="E8046">
        <f>YEAR(Hospital_Emergency_Room_Data[[#This Row],[Patient Admission Date]])</f>
        <v>2024</v>
      </c>
      <c r="F8046" s="2">
        <v>6.805555555555555E-2</v>
      </c>
      <c r="G8046" s="8" t="str">
        <f>TEXT(Hospital_Emergency_Room_Data[[#This Row],[Patient Admission Date]],"dddd")</f>
        <v>Friday</v>
      </c>
      <c r="H8046" t="s">
        <v>9208</v>
      </c>
      <c r="I8046">
        <v>13</v>
      </c>
      <c r="J8046" s="5" t="s">
        <v>9221</v>
      </c>
      <c r="K8046" t="s">
        <v>32</v>
      </c>
      <c r="L8046" t="s">
        <v>36</v>
      </c>
      <c r="M8046" t="s">
        <v>9210</v>
      </c>
      <c r="O8046">
        <v>14</v>
      </c>
      <c r="P8046" t="s">
        <v>9226</v>
      </c>
      <c r="Q8046">
        <v>5</v>
      </c>
      <c r="R8046">
        <v>1</v>
      </c>
      <c r="S8046" t="s">
        <v>9258</v>
      </c>
      <c r="T8046" t="s">
        <v>9263</v>
      </c>
      <c r="U8046" t="s">
        <v>9282</v>
      </c>
      <c r="V8046" t="str" cm="1">
        <f t="array" ref="V8046">_xlfn.IFS(Hospital_Emergency_Room_Data[[#This Row],[Day]]&lt;=10,"Start(1-10)",Hospital_Emergency_Room_Data[[#This Row],[Day]]&lt;=20,"Middle(11-20)",Hospital_Emergency_Room_Data[[#This Row],[Day]]&gt;20,"End(21-30)")</f>
        <v>Start(1-10)</v>
      </c>
    </row>
    <row r="8047" spans="1:22">
      <c r="A8047">
        <v>631922982</v>
      </c>
      <c r="B8047" t="s">
        <v>8044</v>
      </c>
      <c r="C8047" s="1">
        <v>45304</v>
      </c>
      <c r="D8047" t="str">
        <f>TEXT(Hospital_Emergency_Room_Data[[#This Row],[Patient Admission Date]],"mmm")</f>
        <v>Jan</v>
      </c>
      <c r="E8047">
        <f>YEAR(Hospital_Emergency_Room_Data[[#This Row],[Patient Admission Date]])</f>
        <v>2024</v>
      </c>
      <c r="F8047" s="2">
        <v>0.67152777777777772</v>
      </c>
      <c r="G8047" s="8" t="str">
        <f>TEXT(Hospital_Emergency_Room_Data[[#This Row],[Patient Admission Date]],"dddd")</f>
        <v>Saturday</v>
      </c>
      <c r="H8047" t="s">
        <v>9208</v>
      </c>
      <c r="I8047">
        <v>44</v>
      </c>
      <c r="J8047" s="5" t="s">
        <v>9223</v>
      </c>
      <c r="K8047" t="s">
        <v>32</v>
      </c>
      <c r="L8047" t="s">
        <v>36</v>
      </c>
      <c r="M8047" t="s">
        <v>9210</v>
      </c>
      <c r="O8047">
        <v>25</v>
      </c>
      <c r="P8047" t="s">
        <v>9226</v>
      </c>
      <c r="Q8047">
        <v>13</v>
      </c>
      <c r="R8047">
        <v>16</v>
      </c>
      <c r="S8047" t="s">
        <v>9257</v>
      </c>
      <c r="T8047" t="s">
        <v>9265</v>
      </c>
      <c r="U8047" t="s">
        <v>9282</v>
      </c>
      <c r="V8047" t="str" cm="1">
        <f t="array" ref="V8047">_xlfn.IFS(Hospital_Emergency_Room_Data[[#This Row],[Day]]&lt;=10,"Start(1-10)",Hospital_Emergency_Room_Data[[#This Row],[Day]]&lt;=20,"Middle(11-20)",Hospital_Emergency_Room_Data[[#This Row],[Day]]&gt;20,"End(21-30)")</f>
        <v>Middle(11-20)</v>
      </c>
    </row>
    <row r="8048" spans="1:22">
      <c r="A8048">
        <v>372609119</v>
      </c>
      <c r="B8048" t="s">
        <v>8045</v>
      </c>
      <c r="C8048" s="1">
        <v>45089</v>
      </c>
      <c r="D8048" t="str">
        <f>TEXT(Hospital_Emergency_Room_Data[[#This Row],[Patient Admission Date]],"mmm")</f>
        <v>Jun</v>
      </c>
      <c r="E8048">
        <f>YEAR(Hospital_Emergency_Room_Data[[#This Row],[Patient Admission Date]])</f>
        <v>2023</v>
      </c>
      <c r="F8048" s="2">
        <v>0.4201388888888889</v>
      </c>
      <c r="G8048" s="8" t="str">
        <f>TEXT(Hospital_Emergency_Room_Data[[#This Row],[Patient Admission Date]],"dddd")</f>
        <v>Monday</v>
      </c>
      <c r="H8048" t="s">
        <v>9208</v>
      </c>
      <c r="I8048">
        <v>66</v>
      </c>
      <c r="J8048" s="5" t="s">
        <v>9217</v>
      </c>
      <c r="K8048" t="s">
        <v>32</v>
      </c>
      <c r="L8048" t="s">
        <v>36</v>
      </c>
      <c r="M8048" t="s">
        <v>9210</v>
      </c>
      <c r="O8048">
        <v>15</v>
      </c>
      <c r="P8048" t="s">
        <v>9226</v>
      </c>
      <c r="Q8048">
        <v>12</v>
      </c>
      <c r="R8048">
        <v>10</v>
      </c>
      <c r="S8048" t="s">
        <v>9255</v>
      </c>
      <c r="T8048" t="s">
        <v>9265</v>
      </c>
      <c r="U8048" t="s">
        <v>9282</v>
      </c>
      <c r="V8048" t="str" cm="1">
        <f t="array" ref="V8048">_xlfn.IFS(Hospital_Emergency_Room_Data[[#This Row],[Day]]&lt;=10,"Start(1-10)",Hospital_Emergency_Room_Data[[#This Row],[Day]]&lt;=20,"Middle(11-20)",Hospital_Emergency_Room_Data[[#This Row],[Day]]&gt;20,"End(21-30)")</f>
        <v>Middle(11-20)</v>
      </c>
    </row>
    <row r="8049" spans="1:22">
      <c r="A8049">
        <v>316245823</v>
      </c>
      <c r="B8049" t="s">
        <v>8046</v>
      </c>
      <c r="C8049" s="1">
        <v>45177</v>
      </c>
      <c r="D8049" t="str">
        <f>TEXT(Hospital_Emergency_Room_Data[[#This Row],[Patient Admission Date]],"mmm")</f>
        <v>Sep</v>
      </c>
      <c r="E8049">
        <f>YEAR(Hospital_Emergency_Room_Data[[#This Row],[Patient Admission Date]])</f>
        <v>2023</v>
      </c>
      <c r="F8049" s="2">
        <v>0.1451388888888889</v>
      </c>
      <c r="G8049" s="8" t="str">
        <f>TEXT(Hospital_Emergency_Room_Data[[#This Row],[Patient Admission Date]],"dddd")</f>
        <v>Friday</v>
      </c>
      <c r="H8049" t="s">
        <v>9208</v>
      </c>
      <c r="I8049">
        <v>71</v>
      </c>
      <c r="J8049" s="5" t="s">
        <v>9222</v>
      </c>
      <c r="K8049" t="s">
        <v>32</v>
      </c>
      <c r="L8049" t="s">
        <v>36</v>
      </c>
      <c r="M8049" t="s">
        <v>9210</v>
      </c>
      <c r="O8049">
        <v>31</v>
      </c>
      <c r="P8049" t="s">
        <v>9225</v>
      </c>
      <c r="Q8049">
        <v>8</v>
      </c>
      <c r="R8049">
        <v>3</v>
      </c>
      <c r="S8049" t="s">
        <v>9258</v>
      </c>
      <c r="T8049" t="s">
        <v>9265</v>
      </c>
      <c r="U8049" t="s">
        <v>9300</v>
      </c>
      <c r="V8049" t="str" cm="1">
        <f t="array" ref="V8049">_xlfn.IFS(Hospital_Emergency_Room_Data[[#This Row],[Day]]&lt;=10,"Start(1-10)",Hospital_Emergency_Room_Data[[#This Row],[Day]]&lt;=20,"Middle(11-20)",Hospital_Emergency_Room_Data[[#This Row],[Day]]&gt;20,"End(21-30)")</f>
        <v>Start(1-10)</v>
      </c>
    </row>
    <row r="8050" spans="1:22">
      <c r="A8050">
        <v>825350948</v>
      </c>
      <c r="B8050" t="s">
        <v>8047</v>
      </c>
      <c r="C8050" s="1">
        <v>45059</v>
      </c>
      <c r="D8050" t="str">
        <f>TEXT(Hospital_Emergency_Room_Data[[#This Row],[Patient Admission Date]],"mmm")</f>
        <v>May</v>
      </c>
      <c r="E8050">
        <f>YEAR(Hospital_Emergency_Room_Data[[#This Row],[Patient Admission Date]])</f>
        <v>2023</v>
      </c>
      <c r="F8050" s="2">
        <v>0.1125</v>
      </c>
      <c r="G8050" s="8" t="str">
        <f>TEXT(Hospital_Emergency_Room_Data[[#This Row],[Patient Admission Date]],"dddd")</f>
        <v>Saturday</v>
      </c>
      <c r="H8050" t="s">
        <v>9208</v>
      </c>
      <c r="I8050">
        <v>18</v>
      </c>
      <c r="J8050" s="5" t="s">
        <v>9220</v>
      </c>
      <c r="K8050" t="s">
        <v>32</v>
      </c>
      <c r="L8050" t="s">
        <v>36</v>
      </c>
      <c r="M8050" t="s">
        <v>9210</v>
      </c>
      <c r="N8050">
        <v>5</v>
      </c>
      <c r="O8050">
        <v>13</v>
      </c>
      <c r="P8050" t="s">
        <v>9226</v>
      </c>
      <c r="Q8050">
        <v>13</v>
      </c>
      <c r="R8050">
        <v>2</v>
      </c>
      <c r="S8050" t="s">
        <v>9258</v>
      </c>
      <c r="T8050" t="s">
        <v>9265</v>
      </c>
      <c r="U8050" t="s">
        <v>9282</v>
      </c>
      <c r="V8050" t="str" cm="1">
        <f t="array" ref="V8050">_xlfn.IFS(Hospital_Emergency_Room_Data[[#This Row],[Day]]&lt;=10,"Start(1-10)",Hospital_Emergency_Room_Data[[#This Row],[Day]]&lt;=20,"Middle(11-20)",Hospital_Emergency_Room_Data[[#This Row],[Day]]&gt;20,"End(21-30)")</f>
        <v>Middle(11-20)</v>
      </c>
    </row>
    <row r="8051" spans="1:22">
      <c r="A8051">
        <v>215962986</v>
      </c>
      <c r="B8051" t="s">
        <v>8048</v>
      </c>
      <c r="C8051" s="1">
        <v>45277</v>
      </c>
      <c r="D8051" t="str">
        <f>TEXT(Hospital_Emergency_Room_Data[[#This Row],[Patient Admission Date]],"mmm")</f>
        <v>Dec</v>
      </c>
      <c r="E8051">
        <f>YEAR(Hospital_Emergency_Room_Data[[#This Row],[Patient Admission Date]])</f>
        <v>2023</v>
      </c>
      <c r="F8051" s="2">
        <v>0.82916666666666672</v>
      </c>
      <c r="G8051" s="8" t="str">
        <f>TEXT(Hospital_Emergency_Room_Data[[#This Row],[Patient Admission Date]],"dddd")</f>
        <v>Sunday</v>
      </c>
      <c r="H8051" t="s">
        <v>9208</v>
      </c>
      <c r="I8051">
        <v>5</v>
      </c>
      <c r="J8051" s="5" t="s">
        <v>9221</v>
      </c>
      <c r="K8051" t="s">
        <v>32</v>
      </c>
      <c r="L8051" t="s">
        <v>140</v>
      </c>
      <c r="M8051" t="s">
        <v>9210</v>
      </c>
      <c r="O8051">
        <v>47</v>
      </c>
      <c r="P8051" t="s">
        <v>9225</v>
      </c>
      <c r="Q8051">
        <v>17</v>
      </c>
      <c r="R8051">
        <v>19</v>
      </c>
      <c r="S8051" t="s">
        <v>9256</v>
      </c>
      <c r="T8051" t="s">
        <v>9262</v>
      </c>
      <c r="U8051" t="s">
        <v>9283</v>
      </c>
      <c r="V8051" t="str" cm="1">
        <f t="array" ref="V8051">_xlfn.IFS(Hospital_Emergency_Room_Data[[#This Row],[Day]]&lt;=10,"Start(1-10)",Hospital_Emergency_Room_Data[[#This Row],[Day]]&lt;=20,"Middle(11-20)",Hospital_Emergency_Room_Data[[#This Row],[Day]]&gt;20,"End(21-30)")</f>
        <v>Middle(11-20)</v>
      </c>
    </row>
    <row r="8052" spans="1:22">
      <c r="A8052">
        <v>412664473</v>
      </c>
      <c r="B8052" t="s">
        <v>8049</v>
      </c>
      <c r="C8052" s="1">
        <v>45298</v>
      </c>
      <c r="D8052" t="str">
        <f>TEXT(Hospital_Emergency_Room_Data[[#This Row],[Patient Admission Date]],"mmm")</f>
        <v>Jan</v>
      </c>
      <c r="E8052">
        <f>YEAR(Hospital_Emergency_Room_Data[[#This Row],[Patient Admission Date]])</f>
        <v>2024</v>
      </c>
      <c r="F8052" s="2">
        <v>0.47708333333333336</v>
      </c>
      <c r="G8052" s="8" t="str">
        <f>TEXT(Hospital_Emergency_Room_Data[[#This Row],[Patient Admission Date]],"dddd")</f>
        <v>Sunday</v>
      </c>
      <c r="H8052" t="s">
        <v>9208</v>
      </c>
      <c r="I8052">
        <v>50</v>
      </c>
      <c r="J8052" s="5" t="s">
        <v>9219</v>
      </c>
      <c r="K8052" t="s">
        <v>32</v>
      </c>
      <c r="L8052" t="s">
        <v>140</v>
      </c>
      <c r="M8052" t="s">
        <v>9210</v>
      </c>
      <c r="O8052">
        <v>29</v>
      </c>
      <c r="P8052" t="s">
        <v>9226</v>
      </c>
      <c r="Q8052">
        <v>7</v>
      </c>
      <c r="R8052">
        <v>11</v>
      </c>
      <c r="S8052" t="s">
        <v>9255</v>
      </c>
      <c r="T8052" t="s">
        <v>9263</v>
      </c>
      <c r="U8052" t="s">
        <v>9282</v>
      </c>
      <c r="V8052" t="str" cm="1">
        <f t="array" ref="V8052">_xlfn.IFS(Hospital_Emergency_Room_Data[[#This Row],[Day]]&lt;=10,"Start(1-10)",Hospital_Emergency_Room_Data[[#This Row],[Day]]&lt;=20,"Middle(11-20)",Hospital_Emergency_Room_Data[[#This Row],[Day]]&gt;20,"End(21-30)")</f>
        <v>Start(1-10)</v>
      </c>
    </row>
    <row r="8053" spans="1:22">
      <c r="A8053">
        <v>646021854</v>
      </c>
      <c r="B8053" t="s">
        <v>8050</v>
      </c>
      <c r="C8053" s="1">
        <v>45206</v>
      </c>
      <c r="D8053" t="str">
        <f>TEXT(Hospital_Emergency_Room_Data[[#This Row],[Patient Admission Date]],"mmm")</f>
        <v>Oct</v>
      </c>
      <c r="E8053">
        <f>YEAR(Hospital_Emergency_Room_Data[[#This Row],[Patient Admission Date]])</f>
        <v>2023</v>
      </c>
      <c r="F8053" s="2">
        <v>0.43958333333333333</v>
      </c>
      <c r="G8053" s="8" t="str">
        <f>TEXT(Hospital_Emergency_Room_Data[[#This Row],[Patient Admission Date]],"dddd")</f>
        <v>Saturday</v>
      </c>
      <c r="H8053" t="s">
        <v>9208</v>
      </c>
      <c r="I8053">
        <v>19</v>
      </c>
      <c r="J8053" s="5" t="s">
        <v>9220</v>
      </c>
      <c r="K8053" t="s">
        <v>32</v>
      </c>
      <c r="L8053" t="s">
        <v>140</v>
      </c>
      <c r="M8053" t="s">
        <v>9210</v>
      </c>
      <c r="O8053">
        <v>11</v>
      </c>
      <c r="P8053" t="s">
        <v>9226</v>
      </c>
      <c r="Q8053">
        <v>7</v>
      </c>
      <c r="R8053">
        <v>10</v>
      </c>
      <c r="S8053" t="s">
        <v>9255</v>
      </c>
      <c r="T8053" t="s">
        <v>9263</v>
      </c>
      <c r="U8053" t="s">
        <v>9282</v>
      </c>
      <c r="V8053" t="str" cm="1">
        <f t="array" ref="V8053">_xlfn.IFS(Hospital_Emergency_Room_Data[[#This Row],[Day]]&lt;=10,"Start(1-10)",Hospital_Emergency_Room_Data[[#This Row],[Day]]&lt;=20,"Middle(11-20)",Hospital_Emergency_Room_Data[[#This Row],[Day]]&gt;20,"End(21-30)")</f>
        <v>Start(1-10)</v>
      </c>
    </row>
    <row r="8054" spans="1:22">
      <c r="A8054">
        <v>599033606</v>
      </c>
      <c r="B8054" t="s">
        <v>8051</v>
      </c>
      <c r="C8054" s="1">
        <v>45301</v>
      </c>
      <c r="D8054" t="str">
        <f>TEXT(Hospital_Emergency_Room_Data[[#This Row],[Patient Admission Date]],"mmm")</f>
        <v>Jan</v>
      </c>
      <c r="E8054">
        <f>YEAR(Hospital_Emergency_Room_Data[[#This Row],[Patient Admission Date]])</f>
        <v>2024</v>
      </c>
      <c r="F8054" s="2">
        <v>0.84444444444444444</v>
      </c>
      <c r="G8054" s="8" t="str">
        <f>TEXT(Hospital_Emergency_Room_Data[[#This Row],[Patient Admission Date]],"dddd")</f>
        <v>Wednesday</v>
      </c>
      <c r="H8054" t="s">
        <v>9208</v>
      </c>
      <c r="I8054">
        <v>30</v>
      </c>
      <c r="J8054" s="5" t="s">
        <v>9223</v>
      </c>
      <c r="K8054" t="s">
        <v>10</v>
      </c>
      <c r="L8054" t="s">
        <v>96</v>
      </c>
      <c r="M8054" t="s">
        <v>9210</v>
      </c>
      <c r="O8054">
        <v>53</v>
      </c>
      <c r="P8054" t="s">
        <v>9225</v>
      </c>
      <c r="Q8054">
        <v>10</v>
      </c>
      <c r="R8054">
        <v>20</v>
      </c>
      <c r="S8054" t="s">
        <v>9256</v>
      </c>
      <c r="T8054" t="s">
        <v>9265</v>
      </c>
      <c r="U8054" t="s">
        <v>9283</v>
      </c>
      <c r="V8054" t="str" cm="1">
        <f t="array" ref="V8054">_xlfn.IFS(Hospital_Emergency_Room_Data[[#This Row],[Day]]&lt;=10,"Start(1-10)",Hospital_Emergency_Room_Data[[#This Row],[Day]]&lt;=20,"Middle(11-20)",Hospital_Emergency_Room_Data[[#This Row],[Day]]&gt;20,"End(21-30)")</f>
        <v>Start(1-10)</v>
      </c>
    </row>
    <row r="8055" spans="1:22">
      <c r="A8055">
        <v>686696116</v>
      </c>
      <c r="B8055" t="s">
        <v>8052</v>
      </c>
      <c r="C8055" s="1">
        <v>45424</v>
      </c>
      <c r="D8055" t="str">
        <f>TEXT(Hospital_Emergency_Room_Data[[#This Row],[Patient Admission Date]],"mmm")</f>
        <v>May</v>
      </c>
      <c r="E8055">
        <f>YEAR(Hospital_Emergency_Room_Data[[#This Row],[Patient Admission Date]])</f>
        <v>2024</v>
      </c>
      <c r="F8055" s="2">
        <v>6.9444444444444448E-2</v>
      </c>
      <c r="G8055" s="8" t="str">
        <f>TEXT(Hospital_Emergency_Room_Data[[#This Row],[Patient Admission Date]],"dddd")</f>
        <v>Sunday</v>
      </c>
      <c r="H8055" t="s">
        <v>9208</v>
      </c>
      <c r="I8055">
        <v>14</v>
      </c>
      <c r="J8055" s="5" t="s">
        <v>9221</v>
      </c>
      <c r="K8055" t="s">
        <v>10</v>
      </c>
      <c r="L8055" t="s">
        <v>96</v>
      </c>
      <c r="M8055" t="s">
        <v>9210</v>
      </c>
      <c r="O8055">
        <v>44</v>
      </c>
      <c r="P8055" t="s">
        <v>9225</v>
      </c>
      <c r="Q8055">
        <v>12</v>
      </c>
      <c r="R8055">
        <v>1</v>
      </c>
      <c r="S8055" t="s">
        <v>9258</v>
      </c>
      <c r="T8055" t="s">
        <v>9265</v>
      </c>
      <c r="U8055" t="s">
        <v>9300</v>
      </c>
      <c r="V8055" t="str" cm="1">
        <f t="array" ref="V8055">_xlfn.IFS(Hospital_Emergency_Room_Data[[#This Row],[Day]]&lt;=10,"Start(1-10)",Hospital_Emergency_Room_Data[[#This Row],[Day]]&lt;=20,"Middle(11-20)",Hospital_Emergency_Room_Data[[#This Row],[Day]]&gt;20,"End(21-30)")</f>
        <v>Middle(11-20)</v>
      </c>
    </row>
    <row r="8056" spans="1:22">
      <c r="A8056">
        <v>393099749</v>
      </c>
      <c r="B8056" t="s">
        <v>8053</v>
      </c>
      <c r="C8056" s="1">
        <v>45539</v>
      </c>
      <c r="D8056" t="str">
        <f>TEXT(Hospital_Emergency_Room_Data[[#This Row],[Patient Admission Date]],"mmm")</f>
        <v>Sep</v>
      </c>
      <c r="E8056">
        <f>YEAR(Hospital_Emergency_Room_Data[[#This Row],[Patient Admission Date]])</f>
        <v>2024</v>
      </c>
      <c r="F8056" s="2">
        <v>0.91666666666666663</v>
      </c>
      <c r="G8056" s="8" t="str">
        <f>TEXT(Hospital_Emergency_Room_Data[[#This Row],[Patient Admission Date]],"dddd")</f>
        <v>Wednesday</v>
      </c>
      <c r="H8056" t="s">
        <v>9208</v>
      </c>
      <c r="I8056">
        <v>26</v>
      </c>
      <c r="J8056" s="5" t="s">
        <v>9220</v>
      </c>
      <c r="K8056" t="s">
        <v>10</v>
      </c>
      <c r="L8056" t="s">
        <v>96</v>
      </c>
      <c r="M8056" t="s">
        <v>9210</v>
      </c>
      <c r="O8056">
        <v>35</v>
      </c>
      <c r="P8056" t="s">
        <v>9225</v>
      </c>
      <c r="Q8056">
        <v>4</v>
      </c>
      <c r="R8056">
        <v>22</v>
      </c>
      <c r="S8056" t="s">
        <v>9256</v>
      </c>
      <c r="T8056" t="s">
        <v>9263</v>
      </c>
      <c r="U8056" t="s">
        <v>9300</v>
      </c>
      <c r="V8056" t="str" cm="1">
        <f t="array" ref="V8056">_xlfn.IFS(Hospital_Emergency_Room_Data[[#This Row],[Day]]&lt;=10,"Start(1-10)",Hospital_Emergency_Room_Data[[#This Row],[Day]]&lt;=20,"Middle(11-20)",Hospital_Emergency_Room_Data[[#This Row],[Day]]&gt;20,"End(21-30)")</f>
        <v>Start(1-10)</v>
      </c>
    </row>
    <row r="8057" spans="1:22">
      <c r="A8057">
        <v>139142557</v>
      </c>
      <c r="B8057" t="s">
        <v>8054</v>
      </c>
      <c r="C8057" s="1">
        <v>45029</v>
      </c>
      <c r="D8057" t="str">
        <f>TEXT(Hospital_Emergency_Room_Data[[#This Row],[Patient Admission Date]],"mmm")</f>
        <v>Apr</v>
      </c>
      <c r="E8057">
        <f>YEAR(Hospital_Emergency_Room_Data[[#This Row],[Patient Admission Date]])</f>
        <v>2023</v>
      </c>
      <c r="F8057" s="2">
        <v>0.5083333333333333</v>
      </c>
      <c r="G8057" s="8" t="str">
        <f>TEXT(Hospital_Emergency_Room_Data[[#This Row],[Patient Admission Date]],"dddd")</f>
        <v>Thursday</v>
      </c>
      <c r="H8057" t="s">
        <v>9208</v>
      </c>
      <c r="I8057">
        <v>24</v>
      </c>
      <c r="J8057" s="5" t="s">
        <v>9220</v>
      </c>
      <c r="K8057" t="s">
        <v>10</v>
      </c>
      <c r="L8057" t="s">
        <v>96</v>
      </c>
      <c r="M8057" t="s">
        <v>9210</v>
      </c>
      <c r="N8057">
        <v>2</v>
      </c>
      <c r="O8057">
        <v>18</v>
      </c>
      <c r="P8057" t="s">
        <v>9226</v>
      </c>
      <c r="Q8057">
        <v>13</v>
      </c>
      <c r="R8057">
        <v>12</v>
      </c>
      <c r="S8057" t="s">
        <v>9257</v>
      </c>
      <c r="T8057" t="s">
        <v>9265</v>
      </c>
      <c r="U8057" t="s">
        <v>9282</v>
      </c>
      <c r="V8057" t="str" cm="1">
        <f t="array" ref="V8057">_xlfn.IFS(Hospital_Emergency_Room_Data[[#This Row],[Day]]&lt;=10,"Start(1-10)",Hospital_Emergency_Room_Data[[#This Row],[Day]]&lt;=20,"Middle(11-20)",Hospital_Emergency_Room_Data[[#This Row],[Day]]&gt;20,"End(21-30)")</f>
        <v>Middle(11-20)</v>
      </c>
    </row>
    <row r="8058" spans="1:22">
      <c r="A8058">
        <v>561256133</v>
      </c>
      <c r="B8058" t="s">
        <v>8055</v>
      </c>
      <c r="C8058" s="1">
        <v>45308</v>
      </c>
      <c r="D8058" t="str">
        <f>TEXT(Hospital_Emergency_Room_Data[[#This Row],[Patient Admission Date]],"mmm")</f>
        <v>Jan</v>
      </c>
      <c r="E8058">
        <f>YEAR(Hospital_Emergency_Room_Data[[#This Row],[Patient Admission Date]])</f>
        <v>2024</v>
      </c>
      <c r="F8058" s="2">
        <v>0.41041666666666665</v>
      </c>
      <c r="G8058" s="8" t="str">
        <f>TEXT(Hospital_Emergency_Room_Data[[#This Row],[Patient Admission Date]],"dddd")</f>
        <v>Wednesday</v>
      </c>
      <c r="H8058" t="s">
        <v>9208</v>
      </c>
      <c r="I8058">
        <v>71</v>
      </c>
      <c r="J8058" s="5" t="s">
        <v>9222</v>
      </c>
      <c r="K8058" t="s">
        <v>10</v>
      </c>
      <c r="L8058" t="s">
        <v>96</v>
      </c>
      <c r="M8058" t="s">
        <v>9210</v>
      </c>
      <c r="N8058">
        <v>4</v>
      </c>
      <c r="O8058">
        <v>55</v>
      </c>
      <c r="P8058" t="s">
        <v>9225</v>
      </c>
      <c r="Q8058">
        <v>17</v>
      </c>
      <c r="R8058">
        <v>9</v>
      </c>
      <c r="S8058" t="s">
        <v>9255</v>
      </c>
      <c r="T8058" t="s">
        <v>9262</v>
      </c>
      <c r="U8058" t="s">
        <v>9283</v>
      </c>
      <c r="V8058" t="str" cm="1">
        <f t="array" ref="V8058">_xlfn.IFS(Hospital_Emergency_Room_Data[[#This Row],[Day]]&lt;=10,"Start(1-10)",Hospital_Emergency_Room_Data[[#This Row],[Day]]&lt;=20,"Middle(11-20)",Hospital_Emergency_Room_Data[[#This Row],[Day]]&gt;20,"End(21-30)")</f>
        <v>Middle(11-20)</v>
      </c>
    </row>
    <row r="8059" spans="1:22">
      <c r="A8059">
        <v>682340219</v>
      </c>
      <c r="B8059" t="s">
        <v>8056</v>
      </c>
      <c r="C8059" s="1">
        <v>45018</v>
      </c>
      <c r="D8059" t="str">
        <f>TEXT(Hospital_Emergency_Room_Data[[#This Row],[Patient Admission Date]],"mmm")</f>
        <v>Apr</v>
      </c>
      <c r="E8059">
        <f>YEAR(Hospital_Emergency_Room_Data[[#This Row],[Patient Admission Date]])</f>
        <v>2023</v>
      </c>
      <c r="F8059" s="2">
        <v>0.22361111111111112</v>
      </c>
      <c r="G8059" s="8" t="str">
        <f>TEXT(Hospital_Emergency_Room_Data[[#This Row],[Patient Admission Date]],"dddd")</f>
        <v>Sunday</v>
      </c>
      <c r="H8059" t="s">
        <v>9208</v>
      </c>
      <c r="I8059">
        <v>38</v>
      </c>
      <c r="J8059" s="5" t="s">
        <v>9223</v>
      </c>
      <c r="K8059" t="s">
        <v>10</v>
      </c>
      <c r="L8059" t="s">
        <v>25</v>
      </c>
      <c r="M8059" t="s">
        <v>9210</v>
      </c>
      <c r="O8059">
        <v>36</v>
      </c>
      <c r="P8059" t="s">
        <v>9225</v>
      </c>
      <c r="Q8059">
        <v>2</v>
      </c>
      <c r="R8059">
        <v>5</v>
      </c>
      <c r="S8059" t="s">
        <v>9258</v>
      </c>
      <c r="T8059" t="s">
        <v>9263</v>
      </c>
      <c r="U8059" t="s">
        <v>9300</v>
      </c>
      <c r="V8059" t="str" cm="1">
        <f t="array" ref="V8059">_xlfn.IFS(Hospital_Emergency_Room_Data[[#This Row],[Day]]&lt;=10,"Start(1-10)",Hospital_Emergency_Room_Data[[#This Row],[Day]]&lt;=20,"Middle(11-20)",Hospital_Emergency_Room_Data[[#This Row],[Day]]&gt;20,"End(21-30)")</f>
        <v>Start(1-10)</v>
      </c>
    </row>
    <row r="8060" spans="1:22">
      <c r="A8060">
        <v>604664222</v>
      </c>
      <c r="B8060" t="s">
        <v>8057</v>
      </c>
      <c r="C8060" s="1">
        <v>45360</v>
      </c>
      <c r="D8060" t="str">
        <f>TEXT(Hospital_Emergency_Room_Data[[#This Row],[Patient Admission Date]],"mmm")</f>
        <v>Mar</v>
      </c>
      <c r="E8060">
        <f>YEAR(Hospital_Emergency_Room_Data[[#This Row],[Patient Admission Date]])</f>
        <v>2024</v>
      </c>
      <c r="F8060" s="2">
        <v>1.8055555555555554E-2</v>
      </c>
      <c r="G8060" s="8" t="str">
        <f>TEXT(Hospital_Emergency_Room_Data[[#This Row],[Patient Admission Date]],"dddd")</f>
        <v>Saturday</v>
      </c>
      <c r="H8060" t="s">
        <v>9208</v>
      </c>
      <c r="I8060">
        <v>27</v>
      </c>
      <c r="J8060" s="5" t="s">
        <v>9220</v>
      </c>
      <c r="K8060" t="s">
        <v>10</v>
      </c>
      <c r="L8060" t="s">
        <v>13</v>
      </c>
      <c r="M8060" t="s">
        <v>9210</v>
      </c>
      <c r="O8060">
        <v>11</v>
      </c>
      <c r="P8060" t="s">
        <v>9226</v>
      </c>
      <c r="Q8060">
        <v>9</v>
      </c>
      <c r="R8060">
        <v>0</v>
      </c>
      <c r="S8060" t="s">
        <v>9258</v>
      </c>
      <c r="T8060" t="s">
        <v>9265</v>
      </c>
      <c r="U8060" t="s">
        <v>9282</v>
      </c>
      <c r="V8060" t="str" cm="1">
        <f t="array" ref="V8060">_xlfn.IFS(Hospital_Emergency_Room_Data[[#This Row],[Day]]&lt;=10,"Start(1-10)",Hospital_Emergency_Room_Data[[#This Row],[Day]]&lt;=20,"Middle(11-20)",Hospital_Emergency_Room_Data[[#This Row],[Day]]&gt;20,"End(21-30)")</f>
        <v>Start(1-10)</v>
      </c>
    </row>
    <row r="8061" spans="1:22">
      <c r="A8061">
        <v>250382325</v>
      </c>
      <c r="B8061" t="s">
        <v>8058</v>
      </c>
      <c r="C8061" s="1">
        <v>45585</v>
      </c>
      <c r="D8061" t="str">
        <f>TEXT(Hospital_Emergency_Room_Data[[#This Row],[Patient Admission Date]],"mmm")</f>
        <v>Oct</v>
      </c>
      <c r="E8061">
        <f>YEAR(Hospital_Emergency_Room_Data[[#This Row],[Patient Admission Date]])</f>
        <v>2024</v>
      </c>
      <c r="F8061" s="2">
        <v>0.63472222222222219</v>
      </c>
      <c r="G8061" s="8" t="str">
        <f>TEXT(Hospital_Emergency_Room_Data[[#This Row],[Patient Admission Date]],"dddd")</f>
        <v>Sunday</v>
      </c>
      <c r="H8061" t="s">
        <v>9208</v>
      </c>
      <c r="I8061">
        <v>59</v>
      </c>
      <c r="J8061" s="5" t="s">
        <v>9219</v>
      </c>
      <c r="K8061" t="s">
        <v>10</v>
      </c>
      <c r="L8061" t="s">
        <v>13</v>
      </c>
      <c r="M8061" t="s">
        <v>9210</v>
      </c>
      <c r="O8061">
        <v>15</v>
      </c>
      <c r="P8061" t="s">
        <v>9226</v>
      </c>
      <c r="Q8061">
        <v>20</v>
      </c>
      <c r="R8061">
        <v>15</v>
      </c>
      <c r="S8061" t="s">
        <v>9257</v>
      </c>
      <c r="T8061" t="s">
        <v>9262</v>
      </c>
      <c r="U8061" t="s">
        <v>9282</v>
      </c>
      <c r="V8061" t="str" cm="1">
        <f t="array" ref="V8061">_xlfn.IFS(Hospital_Emergency_Room_Data[[#This Row],[Day]]&lt;=10,"Start(1-10)",Hospital_Emergency_Room_Data[[#This Row],[Day]]&lt;=20,"Middle(11-20)",Hospital_Emergency_Room_Data[[#This Row],[Day]]&gt;20,"End(21-30)")</f>
        <v>Middle(11-20)</v>
      </c>
    </row>
    <row r="8062" spans="1:22">
      <c r="A8062">
        <v>122084208</v>
      </c>
      <c r="B8062" t="s">
        <v>8059</v>
      </c>
      <c r="C8062" s="1">
        <v>45132</v>
      </c>
      <c r="D8062" t="str">
        <f>TEXT(Hospital_Emergency_Room_Data[[#This Row],[Patient Admission Date]],"mmm")</f>
        <v>Jul</v>
      </c>
      <c r="E8062">
        <f>YEAR(Hospital_Emergency_Room_Data[[#This Row],[Patient Admission Date]])</f>
        <v>2023</v>
      </c>
      <c r="F8062" s="2">
        <v>0.44513888888888886</v>
      </c>
      <c r="G8062" s="8" t="str">
        <f>TEXT(Hospital_Emergency_Room_Data[[#This Row],[Patient Admission Date]],"dddd")</f>
        <v>Tuesday</v>
      </c>
      <c r="H8062" t="s">
        <v>9208</v>
      </c>
      <c r="I8062">
        <v>12</v>
      </c>
      <c r="J8062" s="5" t="s">
        <v>9221</v>
      </c>
      <c r="K8062" t="s">
        <v>10</v>
      </c>
      <c r="L8062" t="s">
        <v>13</v>
      </c>
      <c r="M8062" t="s">
        <v>9210</v>
      </c>
      <c r="O8062">
        <v>22</v>
      </c>
      <c r="P8062" t="s">
        <v>9226</v>
      </c>
      <c r="Q8062">
        <v>25</v>
      </c>
      <c r="R8062">
        <v>10</v>
      </c>
      <c r="S8062" t="s">
        <v>9255</v>
      </c>
      <c r="T8062" t="s">
        <v>9264</v>
      </c>
      <c r="U8062" t="s">
        <v>9282</v>
      </c>
      <c r="V8062" t="str" cm="1">
        <f t="array" ref="V8062">_xlfn.IFS(Hospital_Emergency_Room_Data[[#This Row],[Day]]&lt;=10,"Start(1-10)",Hospital_Emergency_Room_Data[[#This Row],[Day]]&lt;=20,"Middle(11-20)",Hospital_Emergency_Room_Data[[#This Row],[Day]]&gt;20,"End(21-30)")</f>
        <v>End(21-30)</v>
      </c>
    </row>
    <row r="8063" spans="1:22">
      <c r="A8063">
        <v>652207712</v>
      </c>
      <c r="B8063" t="s">
        <v>8060</v>
      </c>
      <c r="C8063" s="1">
        <v>45348</v>
      </c>
      <c r="D8063" t="str">
        <f>TEXT(Hospital_Emergency_Room_Data[[#This Row],[Patient Admission Date]],"mmm")</f>
        <v>Feb</v>
      </c>
      <c r="E8063">
        <f>YEAR(Hospital_Emergency_Room_Data[[#This Row],[Patient Admission Date]])</f>
        <v>2024</v>
      </c>
      <c r="F8063" s="2">
        <v>0.30555555555555558</v>
      </c>
      <c r="G8063" s="8" t="str">
        <f>TEXT(Hospital_Emergency_Room_Data[[#This Row],[Patient Admission Date]],"dddd")</f>
        <v>Monday</v>
      </c>
      <c r="H8063" t="s">
        <v>9208</v>
      </c>
      <c r="I8063">
        <v>4</v>
      </c>
      <c r="J8063" s="5" t="s">
        <v>9218</v>
      </c>
      <c r="K8063" t="s">
        <v>10</v>
      </c>
      <c r="L8063" t="s">
        <v>13</v>
      </c>
      <c r="M8063" t="s">
        <v>9210</v>
      </c>
      <c r="O8063">
        <v>58</v>
      </c>
      <c r="P8063" t="s">
        <v>9225</v>
      </c>
      <c r="Q8063">
        <v>26</v>
      </c>
      <c r="R8063">
        <v>7</v>
      </c>
      <c r="S8063" t="s">
        <v>9255</v>
      </c>
      <c r="T8063" t="s">
        <v>9264</v>
      </c>
      <c r="U8063" t="s">
        <v>9283</v>
      </c>
      <c r="V8063" t="str" cm="1">
        <f t="array" ref="V8063">_xlfn.IFS(Hospital_Emergency_Room_Data[[#This Row],[Day]]&lt;=10,"Start(1-10)",Hospital_Emergency_Room_Data[[#This Row],[Day]]&lt;=20,"Middle(11-20)",Hospital_Emergency_Room_Data[[#This Row],[Day]]&gt;20,"End(21-30)")</f>
        <v>End(21-30)</v>
      </c>
    </row>
    <row r="8064" spans="1:22">
      <c r="A8064">
        <v>828471822</v>
      </c>
      <c r="B8064" t="s">
        <v>8061</v>
      </c>
      <c r="C8064" s="1">
        <v>45537</v>
      </c>
      <c r="D8064" t="str">
        <f>TEXT(Hospital_Emergency_Room_Data[[#This Row],[Patient Admission Date]],"mmm")</f>
        <v>Sep</v>
      </c>
      <c r="E8064">
        <f>YEAR(Hospital_Emergency_Room_Data[[#This Row],[Patient Admission Date]])</f>
        <v>2024</v>
      </c>
      <c r="F8064" s="2">
        <v>3.472222222222222E-3</v>
      </c>
      <c r="G8064" s="8" t="str">
        <f>TEXT(Hospital_Emergency_Room_Data[[#This Row],[Patient Admission Date]],"dddd")</f>
        <v>Monday</v>
      </c>
      <c r="H8064" t="s">
        <v>9208</v>
      </c>
      <c r="I8064">
        <v>18</v>
      </c>
      <c r="J8064" s="5" t="s">
        <v>9220</v>
      </c>
      <c r="K8064" t="s">
        <v>10</v>
      </c>
      <c r="L8064" t="s">
        <v>13</v>
      </c>
      <c r="M8064" t="s">
        <v>9210</v>
      </c>
      <c r="O8064">
        <v>33</v>
      </c>
      <c r="P8064" t="s">
        <v>9225</v>
      </c>
      <c r="Q8064">
        <v>2</v>
      </c>
      <c r="R8064">
        <v>0</v>
      </c>
      <c r="S8064" t="s">
        <v>9258</v>
      </c>
      <c r="T8064" t="s">
        <v>9263</v>
      </c>
      <c r="U8064" t="s">
        <v>9300</v>
      </c>
      <c r="V8064" t="str" cm="1">
        <f t="array" ref="V8064">_xlfn.IFS(Hospital_Emergency_Room_Data[[#This Row],[Day]]&lt;=10,"Start(1-10)",Hospital_Emergency_Room_Data[[#This Row],[Day]]&lt;=20,"Middle(11-20)",Hospital_Emergency_Room_Data[[#This Row],[Day]]&gt;20,"End(21-30)")</f>
        <v>Start(1-10)</v>
      </c>
    </row>
    <row r="8065" spans="1:22">
      <c r="A8065">
        <v>338771588</v>
      </c>
      <c r="B8065" t="s">
        <v>8062</v>
      </c>
      <c r="C8065" s="1">
        <v>45524</v>
      </c>
      <c r="D8065" t="str">
        <f>TEXT(Hospital_Emergency_Room_Data[[#This Row],[Patient Admission Date]],"mmm")</f>
        <v>Aug</v>
      </c>
      <c r="E8065">
        <f>YEAR(Hospital_Emergency_Room_Data[[#This Row],[Patient Admission Date]])</f>
        <v>2024</v>
      </c>
      <c r="F8065" s="2">
        <v>0.32847222222222222</v>
      </c>
      <c r="G8065" s="8" t="str">
        <f>TEXT(Hospital_Emergency_Room_Data[[#This Row],[Patient Admission Date]],"dddd")</f>
        <v>Tuesday</v>
      </c>
      <c r="H8065" t="s">
        <v>9208</v>
      </c>
      <c r="I8065">
        <v>4</v>
      </c>
      <c r="J8065" s="5" t="s">
        <v>9218</v>
      </c>
      <c r="K8065" t="s">
        <v>10</v>
      </c>
      <c r="L8065" t="s">
        <v>13</v>
      </c>
      <c r="M8065" t="s">
        <v>9210</v>
      </c>
      <c r="O8065">
        <v>39</v>
      </c>
      <c r="P8065" t="s">
        <v>9225</v>
      </c>
      <c r="Q8065">
        <v>20</v>
      </c>
      <c r="R8065">
        <v>7</v>
      </c>
      <c r="S8065" t="s">
        <v>9255</v>
      </c>
      <c r="T8065" t="s">
        <v>9262</v>
      </c>
      <c r="U8065" t="s">
        <v>9300</v>
      </c>
      <c r="V8065" t="str" cm="1">
        <f t="array" ref="V8065">_xlfn.IFS(Hospital_Emergency_Room_Data[[#This Row],[Day]]&lt;=10,"Start(1-10)",Hospital_Emergency_Room_Data[[#This Row],[Day]]&lt;=20,"Middle(11-20)",Hospital_Emergency_Room_Data[[#This Row],[Day]]&gt;20,"End(21-30)")</f>
        <v>Middle(11-20)</v>
      </c>
    </row>
    <row r="8066" spans="1:22">
      <c r="A8066">
        <v>585694983</v>
      </c>
      <c r="B8066" t="s">
        <v>8063</v>
      </c>
      <c r="C8066" s="1">
        <v>45206</v>
      </c>
      <c r="D8066" t="str">
        <f>TEXT(Hospital_Emergency_Room_Data[[#This Row],[Patient Admission Date]],"mmm")</f>
        <v>Oct</v>
      </c>
      <c r="E8066">
        <f>YEAR(Hospital_Emergency_Room_Data[[#This Row],[Patient Admission Date]])</f>
        <v>2023</v>
      </c>
      <c r="F8066" s="2">
        <v>5.9027777777777776E-2</v>
      </c>
      <c r="G8066" s="8" t="str">
        <f>TEXT(Hospital_Emergency_Room_Data[[#This Row],[Patient Admission Date]],"dddd")</f>
        <v>Saturday</v>
      </c>
      <c r="H8066" t="s">
        <v>9208</v>
      </c>
      <c r="I8066">
        <v>52</v>
      </c>
      <c r="J8066" s="5" t="s">
        <v>9219</v>
      </c>
      <c r="K8066" t="s">
        <v>10</v>
      </c>
      <c r="L8066" t="s">
        <v>13</v>
      </c>
      <c r="M8066" t="s">
        <v>9210</v>
      </c>
      <c r="O8066">
        <v>47</v>
      </c>
      <c r="P8066" t="s">
        <v>9225</v>
      </c>
      <c r="Q8066">
        <v>7</v>
      </c>
      <c r="R8066">
        <v>1</v>
      </c>
      <c r="S8066" t="s">
        <v>9258</v>
      </c>
      <c r="T8066" t="s">
        <v>9263</v>
      </c>
      <c r="U8066" t="s">
        <v>9283</v>
      </c>
      <c r="V8066" t="str" cm="1">
        <f t="array" ref="V8066">_xlfn.IFS(Hospital_Emergency_Room_Data[[#This Row],[Day]]&lt;=10,"Start(1-10)",Hospital_Emergency_Room_Data[[#This Row],[Day]]&lt;=20,"Middle(11-20)",Hospital_Emergency_Room_Data[[#This Row],[Day]]&gt;20,"End(21-30)")</f>
        <v>Start(1-10)</v>
      </c>
    </row>
    <row r="8067" spans="1:22">
      <c r="A8067">
        <v>814074421</v>
      </c>
      <c r="B8067" t="s">
        <v>8064</v>
      </c>
      <c r="C8067" s="1">
        <v>45153</v>
      </c>
      <c r="D8067" t="str">
        <f>TEXT(Hospital_Emergency_Room_Data[[#This Row],[Patient Admission Date]],"mmm")</f>
        <v>Aug</v>
      </c>
      <c r="E8067">
        <f>YEAR(Hospital_Emergency_Room_Data[[#This Row],[Patient Admission Date]])</f>
        <v>2023</v>
      </c>
      <c r="F8067" s="2">
        <v>0.99861111111111112</v>
      </c>
      <c r="G8067" s="8" t="str">
        <f>TEXT(Hospital_Emergency_Room_Data[[#This Row],[Patient Admission Date]],"dddd")</f>
        <v>Tuesday</v>
      </c>
      <c r="H8067" t="s">
        <v>9208</v>
      </c>
      <c r="I8067">
        <v>44</v>
      </c>
      <c r="J8067" s="5" t="s">
        <v>9223</v>
      </c>
      <c r="K8067" t="s">
        <v>10</v>
      </c>
      <c r="L8067" t="s">
        <v>13</v>
      </c>
      <c r="M8067" t="s">
        <v>9210</v>
      </c>
      <c r="O8067">
        <v>54</v>
      </c>
      <c r="P8067" t="s">
        <v>9225</v>
      </c>
      <c r="Q8067">
        <v>15</v>
      </c>
      <c r="R8067">
        <v>23</v>
      </c>
      <c r="S8067" t="s">
        <v>9256</v>
      </c>
      <c r="T8067" t="s">
        <v>9262</v>
      </c>
      <c r="U8067" t="s">
        <v>9283</v>
      </c>
      <c r="V8067" t="str" cm="1">
        <f t="array" ref="V8067">_xlfn.IFS(Hospital_Emergency_Room_Data[[#This Row],[Day]]&lt;=10,"Start(1-10)",Hospital_Emergency_Room_Data[[#This Row],[Day]]&lt;=20,"Middle(11-20)",Hospital_Emergency_Room_Data[[#This Row],[Day]]&gt;20,"End(21-30)")</f>
        <v>Middle(11-20)</v>
      </c>
    </row>
    <row r="8068" spans="1:22">
      <c r="A8068">
        <v>581296727</v>
      </c>
      <c r="B8068" t="s">
        <v>8065</v>
      </c>
      <c r="C8068" s="1">
        <v>45392</v>
      </c>
      <c r="D8068" t="str">
        <f>TEXT(Hospital_Emergency_Room_Data[[#This Row],[Patient Admission Date]],"mmm")</f>
        <v>Apr</v>
      </c>
      <c r="E8068">
        <f>YEAR(Hospital_Emergency_Room_Data[[#This Row],[Patient Admission Date]])</f>
        <v>2024</v>
      </c>
      <c r="F8068" s="2">
        <v>0.30625000000000002</v>
      </c>
      <c r="G8068" s="8" t="str">
        <f>TEXT(Hospital_Emergency_Room_Data[[#This Row],[Patient Admission Date]],"dddd")</f>
        <v>Wednesday</v>
      </c>
      <c r="H8068" t="s">
        <v>9208</v>
      </c>
      <c r="I8068">
        <v>18</v>
      </c>
      <c r="J8068" s="5" t="s">
        <v>9220</v>
      </c>
      <c r="K8068" t="s">
        <v>10</v>
      </c>
      <c r="L8068" t="s">
        <v>13</v>
      </c>
      <c r="M8068" t="s">
        <v>9210</v>
      </c>
      <c r="O8068">
        <v>47</v>
      </c>
      <c r="P8068" t="s">
        <v>9225</v>
      </c>
      <c r="Q8068">
        <v>10</v>
      </c>
      <c r="R8068">
        <v>7</v>
      </c>
      <c r="S8068" t="s">
        <v>9255</v>
      </c>
      <c r="T8068" t="s">
        <v>9265</v>
      </c>
      <c r="U8068" t="s">
        <v>9283</v>
      </c>
      <c r="V8068" t="str" cm="1">
        <f t="array" ref="V8068">_xlfn.IFS(Hospital_Emergency_Room_Data[[#This Row],[Day]]&lt;=10,"Start(1-10)",Hospital_Emergency_Room_Data[[#This Row],[Day]]&lt;=20,"Middle(11-20)",Hospital_Emergency_Room_Data[[#This Row],[Day]]&gt;20,"End(21-30)")</f>
        <v>Start(1-10)</v>
      </c>
    </row>
    <row r="8069" spans="1:22">
      <c r="A8069">
        <v>883720885</v>
      </c>
      <c r="B8069" t="s">
        <v>8066</v>
      </c>
      <c r="C8069" s="1">
        <v>45290</v>
      </c>
      <c r="D8069" t="str">
        <f>TEXT(Hospital_Emergency_Room_Data[[#This Row],[Patient Admission Date]],"mmm")</f>
        <v>Dec</v>
      </c>
      <c r="E8069">
        <f>YEAR(Hospital_Emergency_Room_Data[[#This Row],[Patient Admission Date]])</f>
        <v>2023</v>
      </c>
      <c r="F8069" s="2">
        <v>0.27638888888888891</v>
      </c>
      <c r="G8069" s="8" t="str">
        <f>TEXT(Hospital_Emergency_Room_Data[[#This Row],[Patient Admission Date]],"dddd")</f>
        <v>Saturday</v>
      </c>
      <c r="H8069" t="s">
        <v>9208</v>
      </c>
      <c r="I8069">
        <v>31</v>
      </c>
      <c r="J8069" s="5" t="s">
        <v>9223</v>
      </c>
      <c r="K8069" t="s">
        <v>10</v>
      </c>
      <c r="L8069" t="s">
        <v>13</v>
      </c>
      <c r="M8069" t="s">
        <v>9210</v>
      </c>
      <c r="O8069">
        <v>52</v>
      </c>
      <c r="P8069" t="s">
        <v>9225</v>
      </c>
      <c r="Q8069">
        <v>30</v>
      </c>
      <c r="R8069">
        <v>6</v>
      </c>
      <c r="S8069" t="s">
        <v>9255</v>
      </c>
      <c r="T8069" t="s">
        <v>9264</v>
      </c>
      <c r="U8069" t="s">
        <v>9283</v>
      </c>
      <c r="V8069" t="str" cm="1">
        <f t="array" ref="V8069">_xlfn.IFS(Hospital_Emergency_Room_Data[[#This Row],[Day]]&lt;=10,"Start(1-10)",Hospital_Emergency_Room_Data[[#This Row],[Day]]&lt;=20,"Middle(11-20)",Hospital_Emergency_Room_Data[[#This Row],[Day]]&gt;20,"End(21-30)")</f>
        <v>End(21-30)</v>
      </c>
    </row>
    <row r="8070" spans="1:22">
      <c r="A8070">
        <v>146740413</v>
      </c>
      <c r="B8070" t="s">
        <v>8067</v>
      </c>
      <c r="C8070" s="1">
        <v>45078</v>
      </c>
      <c r="D8070" t="str">
        <f>TEXT(Hospital_Emergency_Room_Data[[#This Row],[Patient Admission Date]],"mmm")</f>
        <v>Jun</v>
      </c>
      <c r="E8070">
        <f>YEAR(Hospital_Emergency_Room_Data[[#This Row],[Patient Admission Date]])</f>
        <v>2023</v>
      </c>
      <c r="F8070" s="2">
        <v>0.48333333333333334</v>
      </c>
      <c r="G8070" s="8" t="str">
        <f>TEXT(Hospital_Emergency_Room_Data[[#This Row],[Patient Admission Date]],"dddd")</f>
        <v>Thursday</v>
      </c>
      <c r="H8070" t="s">
        <v>9208</v>
      </c>
      <c r="I8070">
        <v>40</v>
      </c>
      <c r="J8070" s="5" t="s">
        <v>9223</v>
      </c>
      <c r="K8070" t="s">
        <v>10</v>
      </c>
      <c r="L8070" t="s">
        <v>13</v>
      </c>
      <c r="M8070" t="s">
        <v>9210</v>
      </c>
      <c r="O8070">
        <v>41</v>
      </c>
      <c r="P8070" t="s">
        <v>9225</v>
      </c>
      <c r="Q8070">
        <v>1</v>
      </c>
      <c r="R8070">
        <v>11</v>
      </c>
      <c r="S8070" t="s">
        <v>9255</v>
      </c>
      <c r="T8070" t="s">
        <v>9263</v>
      </c>
      <c r="U8070" t="s">
        <v>9300</v>
      </c>
      <c r="V8070" t="str" cm="1">
        <f t="array" ref="V8070">_xlfn.IFS(Hospital_Emergency_Room_Data[[#This Row],[Day]]&lt;=10,"Start(1-10)",Hospital_Emergency_Room_Data[[#This Row],[Day]]&lt;=20,"Middle(11-20)",Hospital_Emergency_Room_Data[[#This Row],[Day]]&gt;20,"End(21-30)")</f>
        <v>Start(1-10)</v>
      </c>
    </row>
    <row r="8071" spans="1:22">
      <c r="A8071">
        <v>325174116</v>
      </c>
      <c r="B8071" t="s">
        <v>8068</v>
      </c>
      <c r="C8071" s="1">
        <v>45433</v>
      </c>
      <c r="D8071" t="str">
        <f>TEXT(Hospital_Emergency_Room_Data[[#This Row],[Patient Admission Date]],"mmm")</f>
        <v>May</v>
      </c>
      <c r="E8071">
        <f>YEAR(Hospital_Emergency_Room_Data[[#This Row],[Patient Admission Date]])</f>
        <v>2024</v>
      </c>
      <c r="F8071" s="2">
        <v>0.32083333333333336</v>
      </c>
      <c r="G8071" s="8" t="str">
        <f>TEXT(Hospital_Emergency_Room_Data[[#This Row],[Patient Admission Date]],"dddd")</f>
        <v>Tuesday</v>
      </c>
      <c r="H8071" t="s">
        <v>9208</v>
      </c>
      <c r="I8071">
        <v>61</v>
      </c>
      <c r="J8071" s="5" t="s">
        <v>9217</v>
      </c>
      <c r="K8071" t="s">
        <v>10</v>
      </c>
      <c r="L8071" t="s">
        <v>13</v>
      </c>
      <c r="M8071" t="s">
        <v>9210</v>
      </c>
      <c r="O8071">
        <v>57</v>
      </c>
      <c r="P8071" t="s">
        <v>9225</v>
      </c>
      <c r="Q8071">
        <v>21</v>
      </c>
      <c r="R8071">
        <v>7</v>
      </c>
      <c r="S8071" t="s">
        <v>9255</v>
      </c>
      <c r="T8071" t="s">
        <v>9262</v>
      </c>
      <c r="U8071" t="s">
        <v>9283</v>
      </c>
      <c r="V8071" t="str" cm="1">
        <f t="array" ref="V8071">_xlfn.IFS(Hospital_Emergency_Room_Data[[#This Row],[Day]]&lt;=10,"Start(1-10)",Hospital_Emergency_Room_Data[[#This Row],[Day]]&lt;=20,"Middle(11-20)",Hospital_Emergency_Room_Data[[#This Row],[Day]]&gt;20,"End(21-30)")</f>
        <v>End(21-30)</v>
      </c>
    </row>
    <row r="8072" spans="1:22">
      <c r="A8072">
        <v>696219147</v>
      </c>
      <c r="B8072" t="s">
        <v>8069</v>
      </c>
      <c r="C8072" s="1">
        <v>45424</v>
      </c>
      <c r="D8072" t="str">
        <f>TEXT(Hospital_Emergency_Room_Data[[#This Row],[Patient Admission Date]],"mmm")</f>
        <v>May</v>
      </c>
      <c r="E8072">
        <f>YEAR(Hospital_Emergency_Room_Data[[#This Row],[Patient Admission Date]])</f>
        <v>2024</v>
      </c>
      <c r="F8072" s="2">
        <v>0.39513888888888887</v>
      </c>
      <c r="G8072" s="8" t="str">
        <f>TEXT(Hospital_Emergency_Room_Data[[#This Row],[Patient Admission Date]],"dddd")</f>
        <v>Sunday</v>
      </c>
      <c r="H8072" t="s">
        <v>9208</v>
      </c>
      <c r="I8072">
        <v>32</v>
      </c>
      <c r="J8072" s="5" t="s">
        <v>9223</v>
      </c>
      <c r="K8072" t="s">
        <v>10</v>
      </c>
      <c r="L8072" t="s">
        <v>13</v>
      </c>
      <c r="M8072" t="s">
        <v>9210</v>
      </c>
      <c r="O8072">
        <v>50</v>
      </c>
      <c r="P8072" t="s">
        <v>9225</v>
      </c>
      <c r="Q8072">
        <v>12</v>
      </c>
      <c r="R8072">
        <v>9</v>
      </c>
      <c r="S8072" t="s">
        <v>9255</v>
      </c>
      <c r="T8072" t="s">
        <v>9265</v>
      </c>
      <c r="U8072" t="s">
        <v>9283</v>
      </c>
      <c r="V8072" t="str" cm="1">
        <f t="array" ref="V8072">_xlfn.IFS(Hospital_Emergency_Room_Data[[#This Row],[Day]]&lt;=10,"Start(1-10)",Hospital_Emergency_Room_Data[[#This Row],[Day]]&lt;=20,"Middle(11-20)",Hospital_Emergency_Room_Data[[#This Row],[Day]]&gt;20,"End(21-30)")</f>
        <v>Middle(11-20)</v>
      </c>
    </row>
    <row r="8073" spans="1:22">
      <c r="A8073">
        <v>795647565</v>
      </c>
      <c r="B8073" t="s">
        <v>8070</v>
      </c>
      <c r="C8073" s="1">
        <v>45048</v>
      </c>
      <c r="D8073" t="str">
        <f>TEXT(Hospital_Emergency_Room_Data[[#This Row],[Patient Admission Date]],"mmm")</f>
        <v>May</v>
      </c>
      <c r="E8073">
        <f>YEAR(Hospital_Emergency_Room_Data[[#This Row],[Patient Admission Date]])</f>
        <v>2023</v>
      </c>
      <c r="F8073" s="2">
        <v>0.13819444444444445</v>
      </c>
      <c r="G8073" s="8" t="str">
        <f>TEXT(Hospital_Emergency_Room_Data[[#This Row],[Patient Admission Date]],"dddd")</f>
        <v>Tuesday</v>
      </c>
      <c r="H8073" t="s">
        <v>9208</v>
      </c>
      <c r="I8073">
        <v>38</v>
      </c>
      <c r="J8073" s="5" t="s">
        <v>9223</v>
      </c>
      <c r="K8073" t="s">
        <v>10</v>
      </c>
      <c r="L8073" t="s">
        <v>13</v>
      </c>
      <c r="M8073" t="s">
        <v>9210</v>
      </c>
      <c r="O8073">
        <v>34</v>
      </c>
      <c r="P8073" t="s">
        <v>9225</v>
      </c>
      <c r="Q8073">
        <v>2</v>
      </c>
      <c r="R8073">
        <v>3</v>
      </c>
      <c r="S8073" t="s">
        <v>9258</v>
      </c>
      <c r="T8073" t="s">
        <v>9263</v>
      </c>
      <c r="U8073" t="s">
        <v>9300</v>
      </c>
      <c r="V8073" t="str" cm="1">
        <f t="array" ref="V8073">_xlfn.IFS(Hospital_Emergency_Room_Data[[#This Row],[Day]]&lt;=10,"Start(1-10)",Hospital_Emergency_Room_Data[[#This Row],[Day]]&lt;=20,"Middle(11-20)",Hospital_Emergency_Room_Data[[#This Row],[Day]]&gt;20,"End(21-30)")</f>
        <v>Start(1-10)</v>
      </c>
    </row>
    <row r="8074" spans="1:22">
      <c r="A8074">
        <v>689438910</v>
      </c>
      <c r="B8074" t="s">
        <v>8071</v>
      </c>
      <c r="C8074" s="1">
        <v>45293</v>
      </c>
      <c r="D8074" t="str">
        <f>TEXT(Hospital_Emergency_Room_Data[[#This Row],[Patient Admission Date]],"mmm")</f>
        <v>Jan</v>
      </c>
      <c r="E8074">
        <f>YEAR(Hospital_Emergency_Room_Data[[#This Row],[Patient Admission Date]])</f>
        <v>2024</v>
      </c>
      <c r="F8074" s="2">
        <v>0.74027777777777781</v>
      </c>
      <c r="G8074" s="8" t="str">
        <f>TEXT(Hospital_Emergency_Room_Data[[#This Row],[Patient Admission Date]],"dddd")</f>
        <v>Tuesday</v>
      </c>
      <c r="H8074" t="s">
        <v>9208</v>
      </c>
      <c r="I8074">
        <v>47</v>
      </c>
      <c r="J8074" s="5" t="s">
        <v>9219</v>
      </c>
      <c r="K8074" t="s">
        <v>10</v>
      </c>
      <c r="L8074" t="s">
        <v>13</v>
      </c>
      <c r="M8074" t="s">
        <v>9210</v>
      </c>
      <c r="O8074">
        <v>32</v>
      </c>
      <c r="P8074" t="s">
        <v>9225</v>
      </c>
      <c r="Q8074">
        <v>2</v>
      </c>
      <c r="R8074">
        <v>17</v>
      </c>
      <c r="S8074" t="s">
        <v>9257</v>
      </c>
      <c r="T8074" t="s">
        <v>9263</v>
      </c>
      <c r="U8074" t="s">
        <v>9300</v>
      </c>
      <c r="V8074" t="str" cm="1">
        <f t="array" ref="V8074">_xlfn.IFS(Hospital_Emergency_Room_Data[[#This Row],[Day]]&lt;=10,"Start(1-10)",Hospital_Emergency_Room_Data[[#This Row],[Day]]&lt;=20,"Middle(11-20)",Hospital_Emergency_Room_Data[[#This Row],[Day]]&gt;20,"End(21-30)")</f>
        <v>Start(1-10)</v>
      </c>
    </row>
    <row r="8075" spans="1:22">
      <c r="A8075">
        <v>291371682</v>
      </c>
      <c r="B8075" t="s">
        <v>8072</v>
      </c>
      <c r="C8075" s="1">
        <v>45233</v>
      </c>
      <c r="D8075" t="str">
        <f>TEXT(Hospital_Emergency_Room_Data[[#This Row],[Patient Admission Date]],"mmm")</f>
        <v>Nov</v>
      </c>
      <c r="E8075">
        <f>YEAR(Hospital_Emergency_Room_Data[[#This Row],[Patient Admission Date]])</f>
        <v>2023</v>
      </c>
      <c r="F8075" s="2">
        <v>0.70208333333333328</v>
      </c>
      <c r="G8075" s="8" t="str">
        <f>TEXT(Hospital_Emergency_Room_Data[[#This Row],[Patient Admission Date]],"dddd")</f>
        <v>Friday</v>
      </c>
      <c r="H8075" t="s">
        <v>9208</v>
      </c>
      <c r="I8075">
        <v>53</v>
      </c>
      <c r="J8075" s="5" t="s">
        <v>9219</v>
      </c>
      <c r="K8075" t="s">
        <v>10</v>
      </c>
      <c r="L8075" t="s">
        <v>13</v>
      </c>
      <c r="M8075" t="s">
        <v>9210</v>
      </c>
      <c r="O8075">
        <v>42</v>
      </c>
      <c r="P8075" t="s">
        <v>9225</v>
      </c>
      <c r="Q8075">
        <v>3</v>
      </c>
      <c r="R8075">
        <v>16</v>
      </c>
      <c r="S8075" t="s">
        <v>9257</v>
      </c>
      <c r="T8075" t="s">
        <v>9263</v>
      </c>
      <c r="U8075" t="s">
        <v>9300</v>
      </c>
      <c r="V8075" t="str" cm="1">
        <f t="array" ref="V8075">_xlfn.IFS(Hospital_Emergency_Room_Data[[#This Row],[Day]]&lt;=10,"Start(1-10)",Hospital_Emergency_Room_Data[[#This Row],[Day]]&lt;=20,"Middle(11-20)",Hospital_Emergency_Room_Data[[#This Row],[Day]]&gt;20,"End(21-30)")</f>
        <v>Start(1-10)</v>
      </c>
    </row>
    <row r="8076" spans="1:22">
      <c r="A8076">
        <v>447953661</v>
      </c>
      <c r="B8076" t="s">
        <v>8073</v>
      </c>
      <c r="C8076" s="1">
        <v>45057</v>
      </c>
      <c r="D8076" t="str">
        <f>TEXT(Hospital_Emergency_Room_Data[[#This Row],[Patient Admission Date]],"mmm")</f>
        <v>May</v>
      </c>
      <c r="E8076">
        <f>YEAR(Hospital_Emergency_Room_Data[[#This Row],[Patient Admission Date]])</f>
        <v>2023</v>
      </c>
      <c r="F8076" s="2">
        <v>0.57361111111111107</v>
      </c>
      <c r="G8076" s="8" t="str">
        <f>TEXT(Hospital_Emergency_Room_Data[[#This Row],[Patient Admission Date]],"dddd")</f>
        <v>Thursday</v>
      </c>
      <c r="H8076" t="s">
        <v>9208</v>
      </c>
      <c r="I8076">
        <v>25</v>
      </c>
      <c r="J8076" s="5" t="s">
        <v>9220</v>
      </c>
      <c r="K8076" t="s">
        <v>10</v>
      </c>
      <c r="L8076" t="s">
        <v>13</v>
      </c>
      <c r="M8076" t="s">
        <v>9210</v>
      </c>
      <c r="O8076">
        <v>10</v>
      </c>
      <c r="P8076" t="s">
        <v>9226</v>
      </c>
      <c r="Q8076">
        <v>11</v>
      </c>
      <c r="R8076">
        <v>13</v>
      </c>
      <c r="S8076" t="s">
        <v>9257</v>
      </c>
      <c r="T8076" t="s">
        <v>9265</v>
      </c>
      <c r="U8076" t="s">
        <v>9282</v>
      </c>
      <c r="V8076" t="str" cm="1">
        <f t="array" ref="V8076">_xlfn.IFS(Hospital_Emergency_Room_Data[[#This Row],[Day]]&lt;=10,"Start(1-10)",Hospital_Emergency_Room_Data[[#This Row],[Day]]&lt;=20,"Middle(11-20)",Hospital_Emergency_Room_Data[[#This Row],[Day]]&gt;20,"End(21-30)")</f>
        <v>Middle(11-20)</v>
      </c>
    </row>
    <row r="8077" spans="1:22">
      <c r="A8077">
        <v>301457864</v>
      </c>
      <c r="B8077" t="s">
        <v>8074</v>
      </c>
      <c r="C8077" s="1">
        <v>45209</v>
      </c>
      <c r="D8077" t="str">
        <f>TEXT(Hospital_Emergency_Room_Data[[#This Row],[Patient Admission Date]],"mmm")</f>
        <v>Oct</v>
      </c>
      <c r="E8077">
        <f>YEAR(Hospital_Emergency_Room_Data[[#This Row],[Patient Admission Date]])</f>
        <v>2023</v>
      </c>
      <c r="F8077" s="2">
        <v>0.38472222222222224</v>
      </c>
      <c r="G8077" s="8" t="str">
        <f>TEXT(Hospital_Emergency_Room_Data[[#This Row],[Patient Admission Date]],"dddd")</f>
        <v>Tuesday</v>
      </c>
      <c r="H8077" t="s">
        <v>9208</v>
      </c>
      <c r="I8077">
        <v>34</v>
      </c>
      <c r="J8077" s="5" t="s">
        <v>9223</v>
      </c>
      <c r="K8077" t="s">
        <v>10</v>
      </c>
      <c r="L8077" t="s">
        <v>13</v>
      </c>
      <c r="M8077" t="s">
        <v>9210</v>
      </c>
      <c r="O8077">
        <v>26</v>
      </c>
      <c r="P8077" t="s">
        <v>9226</v>
      </c>
      <c r="Q8077">
        <v>10</v>
      </c>
      <c r="R8077">
        <v>9</v>
      </c>
      <c r="S8077" t="s">
        <v>9255</v>
      </c>
      <c r="T8077" t="s">
        <v>9265</v>
      </c>
      <c r="U8077" t="s">
        <v>9282</v>
      </c>
      <c r="V8077" t="str" cm="1">
        <f t="array" ref="V8077">_xlfn.IFS(Hospital_Emergency_Room_Data[[#This Row],[Day]]&lt;=10,"Start(1-10)",Hospital_Emergency_Room_Data[[#This Row],[Day]]&lt;=20,"Middle(11-20)",Hospital_Emergency_Room_Data[[#This Row],[Day]]&gt;20,"End(21-30)")</f>
        <v>Start(1-10)</v>
      </c>
    </row>
    <row r="8078" spans="1:22">
      <c r="A8078">
        <v>627465712</v>
      </c>
      <c r="B8078" t="s">
        <v>8075</v>
      </c>
      <c r="C8078" s="1">
        <v>45592</v>
      </c>
      <c r="D8078" t="str">
        <f>TEXT(Hospital_Emergency_Room_Data[[#This Row],[Patient Admission Date]],"mmm")</f>
        <v>Oct</v>
      </c>
      <c r="E8078">
        <f>YEAR(Hospital_Emergency_Room_Data[[#This Row],[Patient Admission Date]])</f>
        <v>2024</v>
      </c>
      <c r="F8078" s="2">
        <v>0.97013888888888888</v>
      </c>
      <c r="G8078" s="8" t="str">
        <f>TEXT(Hospital_Emergency_Room_Data[[#This Row],[Patient Admission Date]],"dddd")</f>
        <v>Sunday</v>
      </c>
      <c r="H8078" t="s">
        <v>9208</v>
      </c>
      <c r="I8078">
        <v>79</v>
      </c>
      <c r="J8078" s="5" t="s">
        <v>9222</v>
      </c>
      <c r="K8078" t="s">
        <v>10</v>
      </c>
      <c r="L8078" t="s">
        <v>13</v>
      </c>
      <c r="M8078" t="s">
        <v>9210</v>
      </c>
      <c r="N8078">
        <v>2</v>
      </c>
      <c r="O8078">
        <v>42</v>
      </c>
      <c r="P8078" t="s">
        <v>9225</v>
      </c>
      <c r="Q8078">
        <v>27</v>
      </c>
      <c r="R8078">
        <v>23</v>
      </c>
      <c r="S8078" t="s">
        <v>9256</v>
      </c>
      <c r="T8078" t="s">
        <v>9264</v>
      </c>
      <c r="U8078" t="s">
        <v>9300</v>
      </c>
      <c r="V8078" t="str" cm="1">
        <f t="array" ref="V8078">_xlfn.IFS(Hospital_Emergency_Room_Data[[#This Row],[Day]]&lt;=10,"Start(1-10)",Hospital_Emergency_Room_Data[[#This Row],[Day]]&lt;=20,"Middle(11-20)",Hospital_Emergency_Room_Data[[#This Row],[Day]]&gt;20,"End(21-30)")</f>
        <v>End(21-30)</v>
      </c>
    </row>
    <row r="8079" spans="1:22">
      <c r="A8079">
        <v>248953644</v>
      </c>
      <c r="B8079" t="s">
        <v>8076</v>
      </c>
      <c r="C8079" s="1">
        <v>45440</v>
      </c>
      <c r="D8079" t="str">
        <f>TEXT(Hospital_Emergency_Room_Data[[#This Row],[Patient Admission Date]],"mmm")</f>
        <v>May</v>
      </c>
      <c r="E8079">
        <f>YEAR(Hospital_Emergency_Room_Data[[#This Row],[Patient Admission Date]])</f>
        <v>2024</v>
      </c>
      <c r="F8079" s="2">
        <v>0.66249999999999998</v>
      </c>
      <c r="G8079" s="8" t="str">
        <f>TEXT(Hospital_Emergency_Room_Data[[#This Row],[Patient Admission Date]],"dddd")</f>
        <v>Tuesday</v>
      </c>
      <c r="H8079" t="s">
        <v>9208</v>
      </c>
      <c r="I8079">
        <v>72</v>
      </c>
      <c r="J8079" s="5" t="s">
        <v>9222</v>
      </c>
      <c r="K8079" t="s">
        <v>10</v>
      </c>
      <c r="L8079" t="s">
        <v>13</v>
      </c>
      <c r="M8079" t="s">
        <v>9210</v>
      </c>
      <c r="N8079">
        <v>5</v>
      </c>
      <c r="O8079">
        <v>24</v>
      </c>
      <c r="P8079" t="s">
        <v>9226</v>
      </c>
      <c r="Q8079">
        <v>28</v>
      </c>
      <c r="R8079">
        <v>15</v>
      </c>
      <c r="S8079" t="s">
        <v>9257</v>
      </c>
      <c r="T8079" t="s">
        <v>9264</v>
      </c>
      <c r="U8079" t="s">
        <v>9282</v>
      </c>
      <c r="V8079" t="str" cm="1">
        <f t="array" ref="V8079">_xlfn.IFS(Hospital_Emergency_Room_Data[[#This Row],[Day]]&lt;=10,"Start(1-10)",Hospital_Emergency_Room_Data[[#This Row],[Day]]&lt;=20,"Middle(11-20)",Hospital_Emergency_Room_Data[[#This Row],[Day]]&gt;20,"End(21-30)")</f>
        <v>End(21-30)</v>
      </c>
    </row>
    <row r="8080" spans="1:22">
      <c r="A8080">
        <v>194929947</v>
      </c>
      <c r="B8080" t="s">
        <v>8077</v>
      </c>
      <c r="C8080" s="1">
        <v>45033</v>
      </c>
      <c r="D8080" t="str">
        <f>TEXT(Hospital_Emergency_Room_Data[[#This Row],[Patient Admission Date]],"mmm")</f>
        <v>Apr</v>
      </c>
      <c r="E8080">
        <f>YEAR(Hospital_Emergency_Room_Data[[#This Row],[Patient Admission Date]])</f>
        <v>2023</v>
      </c>
      <c r="F8080" s="2">
        <v>0.97222222222222221</v>
      </c>
      <c r="G8080" s="8" t="str">
        <f>TEXT(Hospital_Emergency_Room_Data[[#This Row],[Patient Admission Date]],"dddd")</f>
        <v>Monday</v>
      </c>
      <c r="H8080" t="s">
        <v>9208</v>
      </c>
      <c r="I8080">
        <v>52</v>
      </c>
      <c r="J8080" s="5" t="s">
        <v>9219</v>
      </c>
      <c r="K8080" t="s">
        <v>10</v>
      </c>
      <c r="L8080" t="s">
        <v>13</v>
      </c>
      <c r="M8080" t="s">
        <v>9210</v>
      </c>
      <c r="N8080">
        <v>6</v>
      </c>
      <c r="O8080">
        <v>42</v>
      </c>
      <c r="P8080" t="s">
        <v>9225</v>
      </c>
      <c r="Q8080">
        <v>17</v>
      </c>
      <c r="R8080">
        <v>23</v>
      </c>
      <c r="S8080" t="s">
        <v>9256</v>
      </c>
      <c r="T8080" t="s">
        <v>9262</v>
      </c>
      <c r="U8080" t="s">
        <v>9300</v>
      </c>
      <c r="V8080" t="str" cm="1">
        <f t="array" ref="V8080">_xlfn.IFS(Hospital_Emergency_Room_Data[[#This Row],[Day]]&lt;=10,"Start(1-10)",Hospital_Emergency_Room_Data[[#This Row],[Day]]&lt;=20,"Middle(11-20)",Hospital_Emergency_Room_Data[[#This Row],[Day]]&gt;20,"End(21-30)")</f>
        <v>Middle(11-20)</v>
      </c>
    </row>
    <row r="8081" spans="1:22">
      <c r="A8081">
        <v>724588259</v>
      </c>
      <c r="B8081" t="s">
        <v>8078</v>
      </c>
      <c r="C8081" s="1">
        <v>45030</v>
      </c>
      <c r="D8081" t="str">
        <f>TEXT(Hospital_Emergency_Room_Data[[#This Row],[Patient Admission Date]],"mmm")</f>
        <v>Apr</v>
      </c>
      <c r="E8081">
        <f>YEAR(Hospital_Emergency_Room_Data[[#This Row],[Patient Admission Date]])</f>
        <v>2023</v>
      </c>
      <c r="F8081" s="2">
        <v>0.19375000000000001</v>
      </c>
      <c r="G8081" s="8" t="str">
        <f>TEXT(Hospital_Emergency_Room_Data[[#This Row],[Patient Admission Date]],"dddd")</f>
        <v>Friday</v>
      </c>
      <c r="H8081" t="s">
        <v>9208</v>
      </c>
      <c r="I8081">
        <v>56</v>
      </c>
      <c r="J8081" s="5" t="s">
        <v>9219</v>
      </c>
      <c r="K8081" t="s">
        <v>10</v>
      </c>
      <c r="L8081" t="s">
        <v>13</v>
      </c>
      <c r="M8081" t="s">
        <v>9210</v>
      </c>
      <c r="N8081">
        <v>8</v>
      </c>
      <c r="O8081">
        <v>41</v>
      </c>
      <c r="P8081" t="s">
        <v>9225</v>
      </c>
      <c r="Q8081">
        <v>14</v>
      </c>
      <c r="R8081">
        <v>4</v>
      </c>
      <c r="S8081" t="s">
        <v>9258</v>
      </c>
      <c r="T8081" t="s">
        <v>9265</v>
      </c>
      <c r="U8081" t="s">
        <v>9300</v>
      </c>
      <c r="V8081" t="str" cm="1">
        <f t="array" ref="V8081">_xlfn.IFS(Hospital_Emergency_Room_Data[[#This Row],[Day]]&lt;=10,"Start(1-10)",Hospital_Emergency_Room_Data[[#This Row],[Day]]&lt;=20,"Middle(11-20)",Hospital_Emergency_Room_Data[[#This Row],[Day]]&gt;20,"End(21-30)")</f>
        <v>Middle(11-20)</v>
      </c>
    </row>
    <row r="8082" spans="1:22">
      <c r="A8082">
        <v>644363406</v>
      </c>
      <c r="B8082" t="s">
        <v>8079</v>
      </c>
      <c r="C8082" s="1">
        <v>45268</v>
      </c>
      <c r="D8082" t="str">
        <f>TEXT(Hospital_Emergency_Room_Data[[#This Row],[Patient Admission Date]],"mmm")</f>
        <v>Dec</v>
      </c>
      <c r="E8082">
        <f>YEAR(Hospital_Emergency_Room_Data[[#This Row],[Patient Admission Date]])</f>
        <v>2023</v>
      </c>
      <c r="F8082" s="2">
        <v>0.23680555555555555</v>
      </c>
      <c r="G8082" s="8" t="str">
        <f>TEXT(Hospital_Emergency_Room_Data[[#This Row],[Patient Admission Date]],"dddd")</f>
        <v>Friday</v>
      </c>
      <c r="H8082" t="s">
        <v>9208</v>
      </c>
      <c r="I8082">
        <v>42</v>
      </c>
      <c r="J8082" s="5" t="s">
        <v>9223</v>
      </c>
      <c r="K8082" t="s">
        <v>10</v>
      </c>
      <c r="L8082" t="s">
        <v>13</v>
      </c>
      <c r="M8082" t="s">
        <v>9210</v>
      </c>
      <c r="N8082">
        <v>9</v>
      </c>
      <c r="O8082">
        <v>49</v>
      </c>
      <c r="P8082" t="s">
        <v>9225</v>
      </c>
      <c r="Q8082">
        <v>8</v>
      </c>
      <c r="R8082">
        <v>5</v>
      </c>
      <c r="S8082" t="s">
        <v>9258</v>
      </c>
      <c r="T8082" t="s">
        <v>9265</v>
      </c>
      <c r="U8082" t="s">
        <v>9283</v>
      </c>
      <c r="V8082" t="str" cm="1">
        <f t="array" ref="V8082">_xlfn.IFS(Hospital_Emergency_Room_Data[[#This Row],[Day]]&lt;=10,"Start(1-10)",Hospital_Emergency_Room_Data[[#This Row],[Day]]&lt;=20,"Middle(11-20)",Hospital_Emergency_Room_Data[[#This Row],[Day]]&gt;20,"End(21-30)")</f>
        <v>Start(1-10)</v>
      </c>
    </row>
    <row r="8083" spans="1:22">
      <c r="A8083">
        <v>248333339</v>
      </c>
      <c r="B8083" t="s">
        <v>8080</v>
      </c>
      <c r="C8083" s="1">
        <v>45345</v>
      </c>
      <c r="D8083" t="str">
        <f>TEXT(Hospital_Emergency_Room_Data[[#This Row],[Patient Admission Date]],"mmm")</f>
        <v>Feb</v>
      </c>
      <c r="E8083">
        <f>YEAR(Hospital_Emergency_Room_Data[[#This Row],[Patient Admission Date]])</f>
        <v>2024</v>
      </c>
      <c r="F8083" s="2">
        <v>1.9444444444444445E-2</v>
      </c>
      <c r="G8083" s="8" t="str">
        <f>TEXT(Hospital_Emergency_Room_Data[[#This Row],[Patient Admission Date]],"dddd")</f>
        <v>Friday</v>
      </c>
      <c r="H8083" t="s">
        <v>9208</v>
      </c>
      <c r="I8083">
        <v>42</v>
      </c>
      <c r="J8083" s="5" t="s">
        <v>9223</v>
      </c>
      <c r="K8083" t="s">
        <v>10</v>
      </c>
      <c r="L8083" t="s">
        <v>13</v>
      </c>
      <c r="M8083" t="s">
        <v>9210</v>
      </c>
      <c r="N8083">
        <v>9</v>
      </c>
      <c r="O8083">
        <v>19</v>
      </c>
      <c r="P8083" t="s">
        <v>9226</v>
      </c>
      <c r="Q8083">
        <v>23</v>
      </c>
      <c r="R8083">
        <v>0</v>
      </c>
      <c r="S8083" t="s">
        <v>9258</v>
      </c>
      <c r="T8083" t="s">
        <v>9264</v>
      </c>
      <c r="U8083" t="s">
        <v>9282</v>
      </c>
      <c r="V8083" t="str" cm="1">
        <f t="array" ref="V8083">_xlfn.IFS(Hospital_Emergency_Room_Data[[#This Row],[Day]]&lt;=10,"Start(1-10)",Hospital_Emergency_Room_Data[[#This Row],[Day]]&lt;=20,"Middle(11-20)",Hospital_Emergency_Room_Data[[#This Row],[Day]]&gt;20,"End(21-30)")</f>
        <v>End(21-30)</v>
      </c>
    </row>
    <row r="8084" spans="1:22">
      <c r="A8084">
        <v>332360246</v>
      </c>
      <c r="B8084" t="s">
        <v>8081</v>
      </c>
      <c r="C8084" s="1">
        <v>45517</v>
      </c>
      <c r="D8084" t="str">
        <f>TEXT(Hospital_Emergency_Room_Data[[#This Row],[Patient Admission Date]],"mmm")</f>
        <v>Aug</v>
      </c>
      <c r="E8084">
        <f>YEAR(Hospital_Emergency_Room_Data[[#This Row],[Patient Admission Date]])</f>
        <v>2024</v>
      </c>
      <c r="F8084" s="2">
        <v>0.95972222222222225</v>
      </c>
      <c r="G8084" s="8" t="str">
        <f>TEXT(Hospital_Emergency_Room_Data[[#This Row],[Patient Admission Date]],"dddd")</f>
        <v>Tuesday</v>
      </c>
      <c r="H8084" t="s">
        <v>9208</v>
      </c>
      <c r="I8084">
        <v>60</v>
      </c>
      <c r="J8084" s="5" t="s">
        <v>9217</v>
      </c>
      <c r="K8084" t="s">
        <v>10</v>
      </c>
      <c r="L8084" t="s">
        <v>50</v>
      </c>
      <c r="M8084" t="s">
        <v>9210</v>
      </c>
      <c r="O8084">
        <v>60</v>
      </c>
      <c r="P8084" t="s">
        <v>9225</v>
      </c>
      <c r="Q8084">
        <v>13</v>
      </c>
      <c r="R8084">
        <v>23</v>
      </c>
      <c r="S8084" t="s">
        <v>9256</v>
      </c>
      <c r="T8084" t="s">
        <v>9265</v>
      </c>
      <c r="U8084" t="s">
        <v>9283</v>
      </c>
      <c r="V8084" t="str" cm="1">
        <f t="array" ref="V8084">_xlfn.IFS(Hospital_Emergency_Room_Data[[#This Row],[Day]]&lt;=10,"Start(1-10)",Hospital_Emergency_Room_Data[[#This Row],[Day]]&lt;=20,"Middle(11-20)",Hospital_Emergency_Room_Data[[#This Row],[Day]]&gt;20,"End(21-30)")</f>
        <v>Middle(11-20)</v>
      </c>
    </row>
    <row r="8085" spans="1:22">
      <c r="A8085">
        <v>283524368</v>
      </c>
      <c r="B8085" t="s">
        <v>8082</v>
      </c>
      <c r="C8085" s="1">
        <v>45543</v>
      </c>
      <c r="D8085" t="str">
        <f>TEXT(Hospital_Emergency_Room_Data[[#This Row],[Patient Admission Date]],"mmm")</f>
        <v>Sep</v>
      </c>
      <c r="E8085">
        <f>YEAR(Hospital_Emergency_Room_Data[[#This Row],[Patient Admission Date]])</f>
        <v>2024</v>
      </c>
      <c r="F8085" s="2">
        <v>0.95277777777777772</v>
      </c>
      <c r="G8085" s="8" t="str">
        <f>TEXT(Hospital_Emergency_Room_Data[[#This Row],[Patient Admission Date]],"dddd")</f>
        <v>Sunday</v>
      </c>
      <c r="H8085" t="s">
        <v>9208</v>
      </c>
      <c r="I8085">
        <v>46</v>
      </c>
      <c r="J8085" s="5" t="s">
        <v>9219</v>
      </c>
      <c r="K8085" t="s">
        <v>10</v>
      </c>
      <c r="L8085" t="s">
        <v>50</v>
      </c>
      <c r="M8085" t="s">
        <v>9210</v>
      </c>
      <c r="O8085">
        <v>15</v>
      </c>
      <c r="P8085" t="s">
        <v>9226</v>
      </c>
      <c r="Q8085">
        <v>8</v>
      </c>
      <c r="R8085">
        <v>22</v>
      </c>
      <c r="S8085" t="s">
        <v>9256</v>
      </c>
      <c r="T8085" t="s">
        <v>9265</v>
      </c>
      <c r="U8085" t="s">
        <v>9282</v>
      </c>
      <c r="V8085" t="str" cm="1">
        <f t="array" ref="V8085">_xlfn.IFS(Hospital_Emergency_Room_Data[[#This Row],[Day]]&lt;=10,"Start(1-10)",Hospital_Emergency_Room_Data[[#This Row],[Day]]&lt;=20,"Middle(11-20)",Hospital_Emergency_Room_Data[[#This Row],[Day]]&gt;20,"End(21-30)")</f>
        <v>Start(1-10)</v>
      </c>
    </row>
    <row r="8086" spans="1:22">
      <c r="A8086">
        <v>828450946</v>
      </c>
      <c r="B8086" t="s">
        <v>8083</v>
      </c>
      <c r="C8086" s="1">
        <v>45378</v>
      </c>
      <c r="D8086" t="str">
        <f>TEXT(Hospital_Emergency_Room_Data[[#This Row],[Patient Admission Date]],"mmm")</f>
        <v>Mar</v>
      </c>
      <c r="E8086">
        <f>YEAR(Hospital_Emergency_Room_Data[[#This Row],[Patient Admission Date]])</f>
        <v>2024</v>
      </c>
      <c r="F8086" s="2">
        <v>0.21527777777777779</v>
      </c>
      <c r="G8086" s="8" t="str">
        <f>TEXT(Hospital_Emergency_Room_Data[[#This Row],[Patient Admission Date]],"dddd")</f>
        <v>Wednesday</v>
      </c>
      <c r="H8086" t="s">
        <v>9208</v>
      </c>
      <c r="I8086">
        <v>38</v>
      </c>
      <c r="J8086" s="5" t="s">
        <v>9223</v>
      </c>
      <c r="K8086" t="s">
        <v>10</v>
      </c>
      <c r="L8086" t="s">
        <v>50</v>
      </c>
      <c r="M8086" t="s">
        <v>9210</v>
      </c>
      <c r="O8086">
        <v>31</v>
      </c>
      <c r="P8086" t="s">
        <v>9225</v>
      </c>
      <c r="Q8086">
        <v>27</v>
      </c>
      <c r="R8086">
        <v>5</v>
      </c>
      <c r="S8086" t="s">
        <v>9258</v>
      </c>
      <c r="T8086" t="s">
        <v>9264</v>
      </c>
      <c r="U8086" t="s">
        <v>9300</v>
      </c>
      <c r="V8086" t="str" cm="1">
        <f t="array" ref="V8086">_xlfn.IFS(Hospital_Emergency_Room_Data[[#This Row],[Day]]&lt;=10,"Start(1-10)",Hospital_Emergency_Room_Data[[#This Row],[Day]]&lt;=20,"Middle(11-20)",Hospital_Emergency_Room_Data[[#This Row],[Day]]&gt;20,"End(21-30)")</f>
        <v>End(21-30)</v>
      </c>
    </row>
    <row r="8087" spans="1:22">
      <c r="A8087">
        <v>524732304</v>
      </c>
      <c r="B8087" t="s">
        <v>8084</v>
      </c>
      <c r="C8087" s="1">
        <v>45050</v>
      </c>
      <c r="D8087" t="str">
        <f>TEXT(Hospital_Emergency_Room_Data[[#This Row],[Patient Admission Date]],"mmm")</f>
        <v>May</v>
      </c>
      <c r="E8087">
        <f>YEAR(Hospital_Emergency_Room_Data[[#This Row],[Patient Admission Date]])</f>
        <v>2023</v>
      </c>
      <c r="F8087" s="2">
        <v>0.46597222222222223</v>
      </c>
      <c r="G8087" s="8" t="str">
        <f>TEXT(Hospital_Emergency_Room_Data[[#This Row],[Patient Admission Date]],"dddd")</f>
        <v>Thursday</v>
      </c>
      <c r="H8087" t="s">
        <v>9208</v>
      </c>
      <c r="I8087">
        <v>23</v>
      </c>
      <c r="J8087" s="5" t="s">
        <v>9220</v>
      </c>
      <c r="K8087" t="s">
        <v>10</v>
      </c>
      <c r="L8087" t="s">
        <v>50</v>
      </c>
      <c r="M8087" t="s">
        <v>9210</v>
      </c>
      <c r="O8087">
        <v>38</v>
      </c>
      <c r="P8087" t="s">
        <v>9225</v>
      </c>
      <c r="Q8087">
        <v>4</v>
      </c>
      <c r="R8087">
        <v>11</v>
      </c>
      <c r="S8087" t="s">
        <v>9255</v>
      </c>
      <c r="T8087" t="s">
        <v>9263</v>
      </c>
      <c r="U8087" t="s">
        <v>9300</v>
      </c>
      <c r="V8087" t="str" cm="1">
        <f t="array" ref="V8087">_xlfn.IFS(Hospital_Emergency_Room_Data[[#This Row],[Day]]&lt;=10,"Start(1-10)",Hospital_Emergency_Room_Data[[#This Row],[Day]]&lt;=20,"Middle(11-20)",Hospital_Emergency_Room_Data[[#This Row],[Day]]&gt;20,"End(21-30)")</f>
        <v>Start(1-10)</v>
      </c>
    </row>
    <row r="8088" spans="1:22">
      <c r="A8088">
        <v>657834406</v>
      </c>
      <c r="B8088" t="s">
        <v>8085</v>
      </c>
      <c r="C8088" s="1">
        <v>45067</v>
      </c>
      <c r="D8088" t="str">
        <f>TEXT(Hospital_Emergency_Room_Data[[#This Row],[Patient Admission Date]],"mmm")</f>
        <v>May</v>
      </c>
      <c r="E8088">
        <f>YEAR(Hospital_Emergency_Room_Data[[#This Row],[Patient Admission Date]])</f>
        <v>2023</v>
      </c>
      <c r="F8088" s="2">
        <v>0.22013888888888888</v>
      </c>
      <c r="G8088" s="8" t="str">
        <f>TEXT(Hospital_Emergency_Room_Data[[#This Row],[Patient Admission Date]],"dddd")</f>
        <v>Sunday</v>
      </c>
      <c r="H8088" t="s">
        <v>9208</v>
      </c>
      <c r="I8088">
        <v>31</v>
      </c>
      <c r="J8088" s="5" t="s">
        <v>9223</v>
      </c>
      <c r="K8088" t="s">
        <v>10</v>
      </c>
      <c r="L8088" t="s">
        <v>50</v>
      </c>
      <c r="M8088" t="s">
        <v>9210</v>
      </c>
      <c r="N8088">
        <v>5</v>
      </c>
      <c r="O8088">
        <v>52</v>
      </c>
      <c r="P8088" t="s">
        <v>9225</v>
      </c>
      <c r="Q8088">
        <v>21</v>
      </c>
      <c r="R8088">
        <v>5</v>
      </c>
      <c r="S8088" t="s">
        <v>9258</v>
      </c>
      <c r="T8088" t="s">
        <v>9262</v>
      </c>
      <c r="U8088" t="s">
        <v>9283</v>
      </c>
      <c r="V8088" t="str" cm="1">
        <f t="array" ref="V8088">_xlfn.IFS(Hospital_Emergency_Room_Data[[#This Row],[Day]]&lt;=10,"Start(1-10)",Hospital_Emergency_Room_Data[[#This Row],[Day]]&lt;=20,"Middle(11-20)",Hospital_Emergency_Room_Data[[#This Row],[Day]]&gt;20,"End(21-30)")</f>
        <v>End(21-30)</v>
      </c>
    </row>
    <row r="8089" spans="1:22">
      <c r="A8089">
        <v>288068475</v>
      </c>
      <c r="B8089" t="s">
        <v>8086</v>
      </c>
      <c r="C8089" s="1">
        <v>45245</v>
      </c>
      <c r="D8089" t="str">
        <f>TEXT(Hospital_Emergency_Room_Data[[#This Row],[Patient Admission Date]],"mmm")</f>
        <v>Nov</v>
      </c>
      <c r="E8089">
        <f>YEAR(Hospital_Emergency_Room_Data[[#This Row],[Patient Admission Date]])</f>
        <v>2023</v>
      </c>
      <c r="F8089" s="2">
        <v>0.26250000000000001</v>
      </c>
      <c r="G8089" s="8" t="str">
        <f>TEXT(Hospital_Emergency_Room_Data[[#This Row],[Patient Admission Date]],"dddd")</f>
        <v>Wednesday</v>
      </c>
      <c r="H8089" t="s">
        <v>9208</v>
      </c>
      <c r="I8089">
        <v>60</v>
      </c>
      <c r="J8089" s="5" t="s">
        <v>9217</v>
      </c>
      <c r="K8089" t="s">
        <v>10</v>
      </c>
      <c r="L8089" t="s">
        <v>50</v>
      </c>
      <c r="M8089" t="s">
        <v>9210</v>
      </c>
      <c r="N8089">
        <v>8</v>
      </c>
      <c r="O8089">
        <v>37</v>
      </c>
      <c r="P8089" t="s">
        <v>9225</v>
      </c>
      <c r="Q8089">
        <v>15</v>
      </c>
      <c r="R8089">
        <v>6</v>
      </c>
      <c r="S8089" t="s">
        <v>9255</v>
      </c>
      <c r="T8089" t="s">
        <v>9262</v>
      </c>
      <c r="U8089" t="s">
        <v>9300</v>
      </c>
      <c r="V8089" t="str" cm="1">
        <f t="array" ref="V8089">_xlfn.IFS(Hospital_Emergency_Room_Data[[#This Row],[Day]]&lt;=10,"Start(1-10)",Hospital_Emergency_Room_Data[[#This Row],[Day]]&lt;=20,"Middle(11-20)",Hospital_Emergency_Room_Data[[#This Row],[Day]]&gt;20,"End(21-30)")</f>
        <v>Middle(11-20)</v>
      </c>
    </row>
    <row r="8090" spans="1:22">
      <c r="A8090">
        <v>644229798</v>
      </c>
      <c r="B8090" t="s">
        <v>8087</v>
      </c>
      <c r="C8090" s="1">
        <v>45348</v>
      </c>
      <c r="D8090" t="str">
        <f>TEXT(Hospital_Emergency_Room_Data[[#This Row],[Patient Admission Date]],"mmm")</f>
        <v>Feb</v>
      </c>
      <c r="E8090">
        <f>YEAR(Hospital_Emergency_Room_Data[[#This Row],[Patient Admission Date]])</f>
        <v>2024</v>
      </c>
      <c r="F8090" s="2">
        <v>0.10069444444444445</v>
      </c>
      <c r="G8090" s="8" t="str">
        <f>TEXT(Hospital_Emergency_Room_Data[[#This Row],[Patient Admission Date]],"dddd")</f>
        <v>Monday</v>
      </c>
      <c r="H8090" t="s">
        <v>9208</v>
      </c>
      <c r="I8090">
        <v>8</v>
      </c>
      <c r="J8090" s="5" t="s">
        <v>9221</v>
      </c>
      <c r="K8090" t="s">
        <v>10</v>
      </c>
      <c r="L8090" t="s">
        <v>9281</v>
      </c>
      <c r="M8090" t="s">
        <v>9210</v>
      </c>
      <c r="O8090">
        <v>17</v>
      </c>
      <c r="P8090" t="s">
        <v>9226</v>
      </c>
      <c r="Q8090">
        <v>26</v>
      </c>
      <c r="R8090">
        <v>2</v>
      </c>
      <c r="S8090" t="s">
        <v>9258</v>
      </c>
      <c r="T8090" t="s">
        <v>9264</v>
      </c>
      <c r="U8090" t="s">
        <v>9282</v>
      </c>
      <c r="V8090" t="str" cm="1">
        <f t="array" ref="V8090">_xlfn.IFS(Hospital_Emergency_Room_Data[[#This Row],[Day]]&lt;=10,"Start(1-10)",Hospital_Emergency_Room_Data[[#This Row],[Day]]&lt;=20,"Middle(11-20)",Hospital_Emergency_Room_Data[[#This Row],[Day]]&gt;20,"End(21-30)")</f>
        <v>End(21-30)</v>
      </c>
    </row>
    <row r="8091" spans="1:22">
      <c r="A8091">
        <v>743512071</v>
      </c>
      <c r="B8091" t="s">
        <v>8088</v>
      </c>
      <c r="C8091" s="1">
        <v>45279</v>
      </c>
      <c r="D8091" t="str">
        <f>TEXT(Hospital_Emergency_Room_Data[[#This Row],[Patient Admission Date]],"mmm")</f>
        <v>Dec</v>
      </c>
      <c r="E8091">
        <f>YEAR(Hospital_Emergency_Room_Data[[#This Row],[Patient Admission Date]])</f>
        <v>2023</v>
      </c>
      <c r="F8091" s="2">
        <v>0.11319444444444444</v>
      </c>
      <c r="G8091" s="8" t="str">
        <f>TEXT(Hospital_Emergency_Room_Data[[#This Row],[Patient Admission Date]],"dddd")</f>
        <v>Tuesday</v>
      </c>
      <c r="H8091" t="s">
        <v>9208</v>
      </c>
      <c r="I8091">
        <v>36</v>
      </c>
      <c r="J8091" s="5" t="s">
        <v>9223</v>
      </c>
      <c r="K8091" t="s">
        <v>10</v>
      </c>
      <c r="L8091" t="s">
        <v>9281</v>
      </c>
      <c r="M8091" t="s">
        <v>9210</v>
      </c>
      <c r="O8091">
        <v>17</v>
      </c>
      <c r="P8091" t="s">
        <v>9226</v>
      </c>
      <c r="Q8091">
        <v>19</v>
      </c>
      <c r="R8091">
        <v>2</v>
      </c>
      <c r="S8091" t="s">
        <v>9258</v>
      </c>
      <c r="T8091" t="s">
        <v>9262</v>
      </c>
      <c r="U8091" t="s">
        <v>9282</v>
      </c>
      <c r="V8091" t="str" cm="1">
        <f t="array" ref="V8091">_xlfn.IFS(Hospital_Emergency_Room_Data[[#This Row],[Day]]&lt;=10,"Start(1-10)",Hospital_Emergency_Room_Data[[#This Row],[Day]]&lt;=20,"Middle(11-20)",Hospital_Emergency_Room_Data[[#This Row],[Day]]&gt;20,"End(21-30)")</f>
        <v>Middle(11-20)</v>
      </c>
    </row>
    <row r="8092" spans="1:22">
      <c r="A8092">
        <v>341556183</v>
      </c>
      <c r="B8092" t="s">
        <v>8089</v>
      </c>
      <c r="C8092" s="1">
        <v>45037</v>
      </c>
      <c r="D8092" t="str">
        <f>TEXT(Hospital_Emergency_Room_Data[[#This Row],[Patient Admission Date]],"mmm")</f>
        <v>Apr</v>
      </c>
      <c r="E8092">
        <f>YEAR(Hospital_Emergency_Room_Data[[#This Row],[Patient Admission Date]])</f>
        <v>2023</v>
      </c>
      <c r="F8092" s="2">
        <v>0.47916666666666669</v>
      </c>
      <c r="G8092" s="8" t="str">
        <f>TEXT(Hospital_Emergency_Room_Data[[#This Row],[Patient Admission Date]],"dddd")</f>
        <v>Friday</v>
      </c>
      <c r="H8092" t="s">
        <v>9208</v>
      </c>
      <c r="I8092">
        <v>71</v>
      </c>
      <c r="J8092" s="5" t="s">
        <v>9222</v>
      </c>
      <c r="K8092" t="s">
        <v>10</v>
      </c>
      <c r="L8092" t="s">
        <v>9281</v>
      </c>
      <c r="M8092" t="s">
        <v>9210</v>
      </c>
      <c r="O8092">
        <v>30</v>
      </c>
      <c r="P8092" t="s">
        <v>9225</v>
      </c>
      <c r="Q8092">
        <v>21</v>
      </c>
      <c r="R8092">
        <v>11</v>
      </c>
      <c r="S8092" t="s">
        <v>9255</v>
      </c>
      <c r="T8092" t="s">
        <v>9262</v>
      </c>
      <c r="U8092" t="s">
        <v>9282</v>
      </c>
      <c r="V8092" t="str" cm="1">
        <f t="array" ref="V8092">_xlfn.IFS(Hospital_Emergency_Room_Data[[#This Row],[Day]]&lt;=10,"Start(1-10)",Hospital_Emergency_Room_Data[[#This Row],[Day]]&lt;=20,"Middle(11-20)",Hospital_Emergency_Room_Data[[#This Row],[Day]]&gt;20,"End(21-30)")</f>
        <v>End(21-30)</v>
      </c>
    </row>
    <row r="8093" spans="1:22">
      <c r="A8093">
        <v>271723005</v>
      </c>
      <c r="B8093" t="s">
        <v>8090</v>
      </c>
      <c r="C8093" s="1">
        <v>45110</v>
      </c>
      <c r="D8093" t="str">
        <f>TEXT(Hospital_Emergency_Room_Data[[#This Row],[Patient Admission Date]],"mmm")</f>
        <v>Jul</v>
      </c>
      <c r="E8093">
        <f>YEAR(Hospital_Emergency_Room_Data[[#This Row],[Patient Admission Date]])</f>
        <v>2023</v>
      </c>
      <c r="F8093" s="2">
        <v>0.52361111111111114</v>
      </c>
      <c r="G8093" s="8" t="str">
        <f>TEXT(Hospital_Emergency_Room_Data[[#This Row],[Patient Admission Date]],"dddd")</f>
        <v>Monday</v>
      </c>
      <c r="H8093" t="s">
        <v>9208</v>
      </c>
      <c r="I8093">
        <v>33</v>
      </c>
      <c r="J8093" s="5" t="s">
        <v>9223</v>
      </c>
      <c r="K8093" t="s">
        <v>10</v>
      </c>
      <c r="L8093" t="s">
        <v>9281</v>
      </c>
      <c r="M8093" t="s">
        <v>9210</v>
      </c>
      <c r="O8093">
        <v>16</v>
      </c>
      <c r="P8093" t="s">
        <v>9226</v>
      </c>
      <c r="Q8093">
        <v>3</v>
      </c>
      <c r="R8093">
        <v>12</v>
      </c>
      <c r="S8093" t="s">
        <v>9257</v>
      </c>
      <c r="T8093" t="s">
        <v>9263</v>
      </c>
      <c r="U8093" t="s">
        <v>9282</v>
      </c>
      <c r="V8093" t="str" cm="1">
        <f t="array" ref="V8093">_xlfn.IFS(Hospital_Emergency_Room_Data[[#This Row],[Day]]&lt;=10,"Start(1-10)",Hospital_Emergency_Room_Data[[#This Row],[Day]]&lt;=20,"Middle(11-20)",Hospital_Emergency_Room_Data[[#This Row],[Day]]&gt;20,"End(21-30)")</f>
        <v>Start(1-10)</v>
      </c>
    </row>
    <row r="8094" spans="1:22">
      <c r="A8094">
        <v>165788054</v>
      </c>
      <c r="B8094" t="s">
        <v>8091</v>
      </c>
      <c r="C8094" s="1">
        <v>45444</v>
      </c>
      <c r="D8094" t="str">
        <f>TEXT(Hospital_Emergency_Room_Data[[#This Row],[Patient Admission Date]],"mmm")</f>
        <v>Jun</v>
      </c>
      <c r="E8094">
        <f>YEAR(Hospital_Emergency_Room_Data[[#This Row],[Patient Admission Date]])</f>
        <v>2024</v>
      </c>
      <c r="F8094" s="2">
        <v>0.89027777777777772</v>
      </c>
      <c r="G8094" s="8" t="str">
        <f>TEXT(Hospital_Emergency_Room_Data[[#This Row],[Patient Admission Date]],"dddd")</f>
        <v>Saturday</v>
      </c>
      <c r="H8094" t="s">
        <v>9208</v>
      </c>
      <c r="I8094">
        <v>49</v>
      </c>
      <c r="J8094" s="5" t="s">
        <v>9219</v>
      </c>
      <c r="K8094" t="s">
        <v>10</v>
      </c>
      <c r="L8094" t="s">
        <v>9281</v>
      </c>
      <c r="M8094" t="s">
        <v>9210</v>
      </c>
      <c r="O8094">
        <v>16</v>
      </c>
      <c r="P8094" t="s">
        <v>9226</v>
      </c>
      <c r="Q8094">
        <v>1</v>
      </c>
      <c r="R8094">
        <v>21</v>
      </c>
      <c r="S8094" t="s">
        <v>9256</v>
      </c>
      <c r="T8094" t="s">
        <v>9263</v>
      </c>
      <c r="U8094" t="s">
        <v>9282</v>
      </c>
      <c r="V8094" t="str" cm="1">
        <f t="array" ref="V8094">_xlfn.IFS(Hospital_Emergency_Room_Data[[#This Row],[Day]]&lt;=10,"Start(1-10)",Hospital_Emergency_Room_Data[[#This Row],[Day]]&lt;=20,"Middle(11-20)",Hospital_Emergency_Room_Data[[#This Row],[Day]]&gt;20,"End(21-30)")</f>
        <v>Start(1-10)</v>
      </c>
    </row>
    <row r="8095" spans="1:22">
      <c r="A8095">
        <v>530815765</v>
      </c>
      <c r="B8095" t="s">
        <v>8092</v>
      </c>
      <c r="C8095" s="1">
        <v>45021</v>
      </c>
      <c r="D8095" t="str">
        <f>TEXT(Hospital_Emergency_Room_Data[[#This Row],[Patient Admission Date]],"mmm")</f>
        <v>Apr</v>
      </c>
      <c r="E8095">
        <f>YEAR(Hospital_Emergency_Room_Data[[#This Row],[Patient Admission Date]])</f>
        <v>2023</v>
      </c>
      <c r="F8095" s="2">
        <v>0.91527777777777775</v>
      </c>
      <c r="G8095" s="8" t="str">
        <f>TEXT(Hospital_Emergency_Room_Data[[#This Row],[Patient Admission Date]],"dddd")</f>
        <v>Wednesday</v>
      </c>
      <c r="H8095" t="s">
        <v>9208</v>
      </c>
      <c r="I8095">
        <v>10</v>
      </c>
      <c r="J8095" s="5" t="s">
        <v>9221</v>
      </c>
      <c r="K8095" t="s">
        <v>10</v>
      </c>
      <c r="L8095" t="s">
        <v>9281</v>
      </c>
      <c r="M8095" t="s">
        <v>9210</v>
      </c>
      <c r="O8095">
        <v>17</v>
      </c>
      <c r="P8095" t="s">
        <v>9226</v>
      </c>
      <c r="Q8095">
        <v>5</v>
      </c>
      <c r="R8095">
        <v>21</v>
      </c>
      <c r="S8095" t="s">
        <v>9256</v>
      </c>
      <c r="T8095" t="s">
        <v>9263</v>
      </c>
      <c r="U8095" t="s">
        <v>9282</v>
      </c>
      <c r="V8095" t="str" cm="1">
        <f t="array" ref="V8095">_xlfn.IFS(Hospital_Emergency_Room_Data[[#This Row],[Day]]&lt;=10,"Start(1-10)",Hospital_Emergency_Room_Data[[#This Row],[Day]]&lt;=20,"Middle(11-20)",Hospital_Emergency_Room_Data[[#This Row],[Day]]&gt;20,"End(21-30)")</f>
        <v>Start(1-10)</v>
      </c>
    </row>
    <row r="8096" spans="1:22">
      <c r="A8096">
        <v>194942789</v>
      </c>
      <c r="B8096" t="s">
        <v>8093</v>
      </c>
      <c r="C8096" s="1">
        <v>45413</v>
      </c>
      <c r="D8096" t="str">
        <f>TEXT(Hospital_Emergency_Room_Data[[#This Row],[Patient Admission Date]],"mmm")</f>
        <v>May</v>
      </c>
      <c r="E8096">
        <f>YEAR(Hospital_Emergency_Room_Data[[#This Row],[Patient Admission Date]])</f>
        <v>2024</v>
      </c>
      <c r="F8096" s="2">
        <v>0.35069444444444442</v>
      </c>
      <c r="G8096" s="8" t="str">
        <f>TEXT(Hospital_Emergency_Room_Data[[#This Row],[Patient Admission Date]],"dddd")</f>
        <v>Wednesday</v>
      </c>
      <c r="H8096" t="s">
        <v>9208</v>
      </c>
      <c r="I8096">
        <v>66</v>
      </c>
      <c r="J8096" s="5" t="s">
        <v>9217</v>
      </c>
      <c r="K8096" t="s">
        <v>10</v>
      </c>
      <c r="L8096" t="s">
        <v>9281</v>
      </c>
      <c r="M8096" t="s">
        <v>9210</v>
      </c>
      <c r="O8096">
        <v>32</v>
      </c>
      <c r="P8096" t="s">
        <v>9225</v>
      </c>
      <c r="Q8096">
        <v>1</v>
      </c>
      <c r="R8096">
        <v>8</v>
      </c>
      <c r="S8096" t="s">
        <v>9255</v>
      </c>
      <c r="T8096" t="s">
        <v>9263</v>
      </c>
      <c r="U8096" t="s">
        <v>9300</v>
      </c>
      <c r="V8096" t="str" cm="1">
        <f t="array" ref="V8096">_xlfn.IFS(Hospital_Emergency_Room_Data[[#This Row],[Day]]&lt;=10,"Start(1-10)",Hospital_Emergency_Room_Data[[#This Row],[Day]]&lt;=20,"Middle(11-20)",Hospital_Emergency_Room_Data[[#This Row],[Day]]&gt;20,"End(21-30)")</f>
        <v>Start(1-10)</v>
      </c>
    </row>
    <row r="8097" spans="1:22">
      <c r="A8097">
        <v>652215930</v>
      </c>
      <c r="B8097" t="s">
        <v>8094</v>
      </c>
      <c r="C8097" s="1">
        <v>45368</v>
      </c>
      <c r="D8097" t="str">
        <f>TEXT(Hospital_Emergency_Room_Data[[#This Row],[Patient Admission Date]],"mmm")</f>
        <v>Mar</v>
      </c>
      <c r="E8097">
        <f>YEAR(Hospital_Emergency_Room_Data[[#This Row],[Patient Admission Date]])</f>
        <v>2024</v>
      </c>
      <c r="F8097" s="2">
        <v>0.13819444444444445</v>
      </c>
      <c r="G8097" s="8" t="str">
        <f>TEXT(Hospital_Emergency_Room_Data[[#This Row],[Patient Admission Date]],"dddd")</f>
        <v>Sunday</v>
      </c>
      <c r="H8097" t="s">
        <v>9208</v>
      </c>
      <c r="I8097">
        <v>49</v>
      </c>
      <c r="J8097" s="5" t="s">
        <v>9219</v>
      </c>
      <c r="K8097" t="s">
        <v>10</v>
      </c>
      <c r="L8097" t="s">
        <v>9281</v>
      </c>
      <c r="M8097" t="s">
        <v>9210</v>
      </c>
      <c r="O8097">
        <v>53</v>
      </c>
      <c r="P8097" t="s">
        <v>9225</v>
      </c>
      <c r="Q8097">
        <v>17</v>
      </c>
      <c r="R8097">
        <v>3</v>
      </c>
      <c r="S8097" t="s">
        <v>9258</v>
      </c>
      <c r="T8097" t="s">
        <v>9262</v>
      </c>
      <c r="U8097" t="s">
        <v>9283</v>
      </c>
      <c r="V8097" t="str" cm="1">
        <f t="array" ref="V8097">_xlfn.IFS(Hospital_Emergency_Room_Data[[#This Row],[Day]]&lt;=10,"Start(1-10)",Hospital_Emergency_Room_Data[[#This Row],[Day]]&lt;=20,"Middle(11-20)",Hospital_Emergency_Room_Data[[#This Row],[Day]]&gt;20,"End(21-30)")</f>
        <v>Middle(11-20)</v>
      </c>
    </row>
    <row r="8098" spans="1:22">
      <c r="A8098">
        <v>191562516</v>
      </c>
      <c r="B8098" t="s">
        <v>8095</v>
      </c>
      <c r="C8098" s="1">
        <v>45235</v>
      </c>
      <c r="D8098" t="str">
        <f>TEXT(Hospital_Emergency_Room_Data[[#This Row],[Patient Admission Date]],"mmm")</f>
        <v>Nov</v>
      </c>
      <c r="E8098">
        <f>YEAR(Hospital_Emergency_Room_Data[[#This Row],[Patient Admission Date]])</f>
        <v>2023</v>
      </c>
      <c r="F8098" s="2">
        <v>0.75555555555555554</v>
      </c>
      <c r="G8098" s="8" t="str">
        <f>TEXT(Hospital_Emergency_Room_Data[[#This Row],[Patient Admission Date]],"dddd")</f>
        <v>Sunday</v>
      </c>
      <c r="H8098" t="s">
        <v>9208</v>
      </c>
      <c r="I8098">
        <v>19</v>
      </c>
      <c r="J8098" s="5" t="s">
        <v>9220</v>
      </c>
      <c r="K8098" t="s">
        <v>10</v>
      </c>
      <c r="L8098" t="s">
        <v>9281</v>
      </c>
      <c r="M8098" t="s">
        <v>9210</v>
      </c>
      <c r="O8098">
        <v>30</v>
      </c>
      <c r="P8098" t="s">
        <v>9225</v>
      </c>
      <c r="Q8098">
        <v>5</v>
      </c>
      <c r="R8098">
        <v>18</v>
      </c>
      <c r="S8098" t="s">
        <v>9256</v>
      </c>
      <c r="T8098" t="s">
        <v>9263</v>
      </c>
      <c r="U8098" t="s">
        <v>9282</v>
      </c>
      <c r="V8098" t="str" cm="1">
        <f t="array" ref="V8098">_xlfn.IFS(Hospital_Emergency_Room_Data[[#This Row],[Day]]&lt;=10,"Start(1-10)",Hospital_Emergency_Room_Data[[#This Row],[Day]]&lt;=20,"Middle(11-20)",Hospital_Emergency_Room_Data[[#This Row],[Day]]&gt;20,"End(21-30)")</f>
        <v>Start(1-10)</v>
      </c>
    </row>
    <row r="8099" spans="1:22">
      <c r="A8099">
        <v>282234796</v>
      </c>
      <c r="B8099" t="s">
        <v>8096</v>
      </c>
      <c r="C8099" s="1">
        <v>45495</v>
      </c>
      <c r="D8099" t="str">
        <f>TEXT(Hospital_Emergency_Room_Data[[#This Row],[Patient Admission Date]],"mmm")</f>
        <v>Jul</v>
      </c>
      <c r="E8099">
        <f>YEAR(Hospital_Emergency_Room_Data[[#This Row],[Patient Admission Date]])</f>
        <v>2024</v>
      </c>
      <c r="F8099" s="2">
        <v>5.1388888888888887E-2</v>
      </c>
      <c r="G8099" s="8" t="str">
        <f>TEXT(Hospital_Emergency_Room_Data[[#This Row],[Patient Admission Date]],"dddd")</f>
        <v>Monday</v>
      </c>
      <c r="H8099" t="s">
        <v>9208</v>
      </c>
      <c r="I8099">
        <v>77</v>
      </c>
      <c r="J8099" s="5" t="s">
        <v>9222</v>
      </c>
      <c r="K8099" t="s">
        <v>10</v>
      </c>
      <c r="L8099" t="s">
        <v>9281</v>
      </c>
      <c r="M8099" t="s">
        <v>9210</v>
      </c>
      <c r="O8099">
        <v>36</v>
      </c>
      <c r="P8099" t="s">
        <v>9225</v>
      </c>
      <c r="Q8099">
        <v>22</v>
      </c>
      <c r="R8099">
        <v>1</v>
      </c>
      <c r="S8099" t="s">
        <v>9258</v>
      </c>
      <c r="T8099" t="s">
        <v>9264</v>
      </c>
      <c r="U8099" t="s">
        <v>9300</v>
      </c>
      <c r="V8099" t="str" cm="1">
        <f t="array" ref="V8099">_xlfn.IFS(Hospital_Emergency_Room_Data[[#This Row],[Day]]&lt;=10,"Start(1-10)",Hospital_Emergency_Room_Data[[#This Row],[Day]]&lt;=20,"Middle(11-20)",Hospital_Emergency_Room_Data[[#This Row],[Day]]&gt;20,"End(21-30)")</f>
        <v>End(21-30)</v>
      </c>
    </row>
    <row r="8100" spans="1:22">
      <c r="A8100">
        <v>790457947</v>
      </c>
      <c r="B8100" t="s">
        <v>8097</v>
      </c>
      <c r="C8100" s="1">
        <v>45082</v>
      </c>
      <c r="D8100" t="str">
        <f>TEXT(Hospital_Emergency_Room_Data[[#This Row],[Patient Admission Date]],"mmm")</f>
        <v>Jun</v>
      </c>
      <c r="E8100">
        <f>YEAR(Hospital_Emergency_Room_Data[[#This Row],[Patient Admission Date]])</f>
        <v>2023</v>
      </c>
      <c r="F8100" s="2">
        <v>0.52777777777777779</v>
      </c>
      <c r="G8100" s="8" t="str">
        <f>TEXT(Hospital_Emergency_Room_Data[[#This Row],[Patient Admission Date]],"dddd")</f>
        <v>Monday</v>
      </c>
      <c r="H8100" t="s">
        <v>9208</v>
      </c>
      <c r="I8100">
        <v>22</v>
      </c>
      <c r="J8100" s="5" t="s">
        <v>9220</v>
      </c>
      <c r="K8100" t="s">
        <v>10</v>
      </c>
      <c r="L8100" t="s">
        <v>9281</v>
      </c>
      <c r="M8100" t="s">
        <v>9210</v>
      </c>
      <c r="O8100">
        <v>37</v>
      </c>
      <c r="P8100" t="s">
        <v>9225</v>
      </c>
      <c r="Q8100">
        <v>5</v>
      </c>
      <c r="R8100">
        <v>12</v>
      </c>
      <c r="S8100" t="s">
        <v>9257</v>
      </c>
      <c r="T8100" t="s">
        <v>9263</v>
      </c>
      <c r="U8100" t="s">
        <v>9300</v>
      </c>
      <c r="V8100" t="str" cm="1">
        <f t="array" ref="V8100">_xlfn.IFS(Hospital_Emergency_Room_Data[[#This Row],[Day]]&lt;=10,"Start(1-10)",Hospital_Emergency_Room_Data[[#This Row],[Day]]&lt;=20,"Middle(11-20)",Hospital_Emergency_Room_Data[[#This Row],[Day]]&gt;20,"End(21-30)")</f>
        <v>Start(1-10)</v>
      </c>
    </row>
    <row r="8101" spans="1:22">
      <c r="A8101">
        <v>492076328</v>
      </c>
      <c r="B8101" t="s">
        <v>8098</v>
      </c>
      <c r="C8101" s="1">
        <v>45223</v>
      </c>
      <c r="D8101" t="str">
        <f>TEXT(Hospital_Emergency_Room_Data[[#This Row],[Patient Admission Date]],"mmm")</f>
        <v>Oct</v>
      </c>
      <c r="E8101">
        <f>YEAR(Hospital_Emergency_Room_Data[[#This Row],[Patient Admission Date]])</f>
        <v>2023</v>
      </c>
      <c r="F8101" s="2">
        <v>0.76111111111111107</v>
      </c>
      <c r="G8101" s="8" t="str">
        <f>TEXT(Hospital_Emergency_Room_Data[[#This Row],[Patient Admission Date]],"dddd")</f>
        <v>Tuesday</v>
      </c>
      <c r="H8101" t="s">
        <v>9208</v>
      </c>
      <c r="I8101">
        <v>2</v>
      </c>
      <c r="J8101" s="5" t="s">
        <v>9218</v>
      </c>
      <c r="K8101" t="s">
        <v>10</v>
      </c>
      <c r="L8101" t="s">
        <v>9281</v>
      </c>
      <c r="M8101" t="s">
        <v>9210</v>
      </c>
      <c r="O8101">
        <v>10</v>
      </c>
      <c r="P8101" t="s">
        <v>9226</v>
      </c>
      <c r="Q8101">
        <v>24</v>
      </c>
      <c r="R8101">
        <v>18</v>
      </c>
      <c r="S8101" t="s">
        <v>9256</v>
      </c>
      <c r="T8101" t="s">
        <v>9264</v>
      </c>
      <c r="U8101" t="s">
        <v>9282</v>
      </c>
      <c r="V8101" t="str" cm="1">
        <f t="array" ref="V8101">_xlfn.IFS(Hospital_Emergency_Room_Data[[#This Row],[Day]]&lt;=10,"Start(1-10)",Hospital_Emergency_Room_Data[[#This Row],[Day]]&lt;=20,"Middle(11-20)",Hospital_Emergency_Room_Data[[#This Row],[Day]]&gt;20,"End(21-30)")</f>
        <v>End(21-30)</v>
      </c>
    </row>
    <row r="8102" spans="1:22">
      <c r="A8102">
        <v>397310783</v>
      </c>
      <c r="B8102" t="s">
        <v>8099</v>
      </c>
      <c r="C8102" s="1">
        <v>45101</v>
      </c>
      <c r="D8102" t="str">
        <f>TEXT(Hospital_Emergency_Room_Data[[#This Row],[Patient Admission Date]],"mmm")</f>
        <v>Jun</v>
      </c>
      <c r="E8102">
        <f>YEAR(Hospital_Emergency_Room_Data[[#This Row],[Patient Admission Date]])</f>
        <v>2023</v>
      </c>
      <c r="F8102" s="2">
        <v>0.72986111111111107</v>
      </c>
      <c r="G8102" s="8" t="str">
        <f>TEXT(Hospital_Emergency_Room_Data[[#This Row],[Patient Admission Date]],"dddd")</f>
        <v>Saturday</v>
      </c>
      <c r="H8102" t="s">
        <v>9208</v>
      </c>
      <c r="I8102">
        <v>16</v>
      </c>
      <c r="J8102" s="5" t="s">
        <v>9220</v>
      </c>
      <c r="K8102" t="s">
        <v>10</v>
      </c>
      <c r="L8102" t="s">
        <v>9281</v>
      </c>
      <c r="M8102" t="s">
        <v>9210</v>
      </c>
      <c r="O8102">
        <v>10</v>
      </c>
      <c r="P8102" t="s">
        <v>9226</v>
      </c>
      <c r="Q8102">
        <v>24</v>
      </c>
      <c r="R8102">
        <v>17</v>
      </c>
      <c r="S8102" t="s">
        <v>9257</v>
      </c>
      <c r="T8102" t="s">
        <v>9264</v>
      </c>
      <c r="U8102" t="s">
        <v>9282</v>
      </c>
      <c r="V8102" t="str" cm="1">
        <f t="array" ref="V8102">_xlfn.IFS(Hospital_Emergency_Room_Data[[#This Row],[Day]]&lt;=10,"Start(1-10)",Hospital_Emergency_Room_Data[[#This Row],[Day]]&lt;=20,"Middle(11-20)",Hospital_Emergency_Room_Data[[#This Row],[Day]]&gt;20,"End(21-30)")</f>
        <v>End(21-30)</v>
      </c>
    </row>
    <row r="8103" spans="1:22">
      <c r="A8103">
        <v>657076765</v>
      </c>
      <c r="B8103" t="s">
        <v>5084</v>
      </c>
      <c r="C8103" s="1">
        <v>45561</v>
      </c>
      <c r="D8103" t="str">
        <f>TEXT(Hospital_Emergency_Room_Data[[#This Row],[Patient Admission Date]],"mmm")</f>
        <v>Sep</v>
      </c>
      <c r="E8103">
        <f>YEAR(Hospital_Emergency_Room_Data[[#This Row],[Patient Admission Date]])</f>
        <v>2024</v>
      </c>
      <c r="F8103" s="2">
        <v>0.38611111111111113</v>
      </c>
      <c r="G8103" s="8" t="str">
        <f>TEXT(Hospital_Emergency_Room_Data[[#This Row],[Patient Admission Date]],"dddd")</f>
        <v>Thursday</v>
      </c>
      <c r="H8103" t="s">
        <v>9208</v>
      </c>
      <c r="I8103">
        <v>28</v>
      </c>
      <c r="J8103" s="5" t="s">
        <v>9220</v>
      </c>
      <c r="K8103" t="s">
        <v>10</v>
      </c>
      <c r="L8103" t="s">
        <v>9281</v>
      </c>
      <c r="M8103" t="s">
        <v>9210</v>
      </c>
      <c r="O8103">
        <v>37</v>
      </c>
      <c r="P8103" t="s">
        <v>9225</v>
      </c>
      <c r="Q8103">
        <v>26</v>
      </c>
      <c r="R8103">
        <v>9</v>
      </c>
      <c r="S8103" t="s">
        <v>9255</v>
      </c>
      <c r="T8103" t="s">
        <v>9264</v>
      </c>
      <c r="U8103" t="s">
        <v>9300</v>
      </c>
      <c r="V8103" t="str" cm="1">
        <f t="array" ref="V8103">_xlfn.IFS(Hospital_Emergency_Room_Data[[#This Row],[Day]]&lt;=10,"Start(1-10)",Hospital_Emergency_Room_Data[[#This Row],[Day]]&lt;=20,"Middle(11-20)",Hospital_Emergency_Room_Data[[#This Row],[Day]]&gt;20,"End(21-30)")</f>
        <v>End(21-30)</v>
      </c>
    </row>
    <row r="8104" spans="1:22">
      <c r="A8104">
        <v>478895652</v>
      </c>
      <c r="B8104" t="s">
        <v>8100</v>
      </c>
      <c r="C8104" s="1">
        <v>45078</v>
      </c>
      <c r="D8104" t="str">
        <f>TEXT(Hospital_Emergency_Room_Data[[#This Row],[Patient Admission Date]],"mmm")</f>
        <v>Jun</v>
      </c>
      <c r="E8104">
        <f>YEAR(Hospital_Emergency_Room_Data[[#This Row],[Patient Admission Date]])</f>
        <v>2023</v>
      </c>
      <c r="F8104" s="2">
        <v>3.9583333333333331E-2</v>
      </c>
      <c r="G8104" s="8" t="str">
        <f>TEXT(Hospital_Emergency_Room_Data[[#This Row],[Patient Admission Date]],"dddd")</f>
        <v>Thursday</v>
      </c>
      <c r="H8104" t="s">
        <v>9208</v>
      </c>
      <c r="I8104">
        <v>7</v>
      </c>
      <c r="J8104" s="5" t="s">
        <v>9221</v>
      </c>
      <c r="K8104" t="s">
        <v>10</v>
      </c>
      <c r="L8104" t="s">
        <v>9281</v>
      </c>
      <c r="M8104" t="s">
        <v>9210</v>
      </c>
      <c r="O8104">
        <v>30</v>
      </c>
      <c r="P8104" t="s">
        <v>9225</v>
      </c>
      <c r="Q8104">
        <v>1</v>
      </c>
      <c r="R8104">
        <v>0</v>
      </c>
      <c r="S8104" t="s">
        <v>9258</v>
      </c>
      <c r="T8104" t="s">
        <v>9263</v>
      </c>
      <c r="U8104" t="s">
        <v>9282</v>
      </c>
      <c r="V8104" t="str" cm="1">
        <f t="array" ref="V8104">_xlfn.IFS(Hospital_Emergency_Room_Data[[#This Row],[Day]]&lt;=10,"Start(1-10)",Hospital_Emergency_Room_Data[[#This Row],[Day]]&lt;=20,"Middle(11-20)",Hospital_Emergency_Room_Data[[#This Row],[Day]]&gt;20,"End(21-30)")</f>
        <v>Start(1-10)</v>
      </c>
    </row>
    <row r="8105" spans="1:22">
      <c r="A8105">
        <v>190405748</v>
      </c>
      <c r="B8105" t="s">
        <v>8101</v>
      </c>
      <c r="C8105" s="1">
        <v>45467</v>
      </c>
      <c r="D8105" t="str">
        <f>TEXT(Hospital_Emergency_Room_Data[[#This Row],[Patient Admission Date]],"mmm")</f>
        <v>Jun</v>
      </c>
      <c r="E8105">
        <f>YEAR(Hospital_Emergency_Room_Data[[#This Row],[Patient Admission Date]])</f>
        <v>2024</v>
      </c>
      <c r="F8105" s="2">
        <v>0.20972222222222223</v>
      </c>
      <c r="G8105" s="8" t="str">
        <f>TEXT(Hospital_Emergency_Room_Data[[#This Row],[Patient Admission Date]],"dddd")</f>
        <v>Monday</v>
      </c>
      <c r="H8105" t="s">
        <v>9208</v>
      </c>
      <c r="I8105">
        <v>17</v>
      </c>
      <c r="J8105" s="5" t="s">
        <v>9220</v>
      </c>
      <c r="K8105" t="s">
        <v>10</v>
      </c>
      <c r="L8105" t="s">
        <v>9281</v>
      </c>
      <c r="M8105" t="s">
        <v>9210</v>
      </c>
      <c r="O8105">
        <v>33</v>
      </c>
      <c r="P8105" t="s">
        <v>9225</v>
      </c>
      <c r="Q8105">
        <v>24</v>
      </c>
      <c r="R8105">
        <v>5</v>
      </c>
      <c r="S8105" t="s">
        <v>9258</v>
      </c>
      <c r="T8105" t="s">
        <v>9264</v>
      </c>
      <c r="U8105" t="s">
        <v>9300</v>
      </c>
      <c r="V8105" t="str" cm="1">
        <f t="array" ref="V8105">_xlfn.IFS(Hospital_Emergency_Room_Data[[#This Row],[Day]]&lt;=10,"Start(1-10)",Hospital_Emergency_Room_Data[[#This Row],[Day]]&lt;=20,"Middle(11-20)",Hospital_Emergency_Room_Data[[#This Row],[Day]]&gt;20,"End(21-30)")</f>
        <v>End(21-30)</v>
      </c>
    </row>
    <row r="8106" spans="1:22">
      <c r="A8106">
        <v>353229361</v>
      </c>
      <c r="B8106" t="s">
        <v>8102</v>
      </c>
      <c r="C8106" s="1">
        <v>45416</v>
      </c>
      <c r="D8106" t="str">
        <f>TEXT(Hospital_Emergency_Room_Data[[#This Row],[Patient Admission Date]],"mmm")</f>
        <v>May</v>
      </c>
      <c r="E8106">
        <f>YEAR(Hospital_Emergency_Room_Data[[#This Row],[Patient Admission Date]])</f>
        <v>2024</v>
      </c>
      <c r="F8106" s="2">
        <v>0.10972222222222222</v>
      </c>
      <c r="G8106" s="8" t="str">
        <f>TEXT(Hospital_Emergency_Room_Data[[#This Row],[Patient Admission Date]],"dddd")</f>
        <v>Saturday</v>
      </c>
      <c r="H8106" t="s">
        <v>9208</v>
      </c>
      <c r="I8106">
        <v>33</v>
      </c>
      <c r="J8106" s="5" t="s">
        <v>9223</v>
      </c>
      <c r="K8106" t="s">
        <v>10</v>
      </c>
      <c r="L8106" t="s">
        <v>9281</v>
      </c>
      <c r="M8106" t="s">
        <v>9210</v>
      </c>
      <c r="O8106">
        <v>49</v>
      </c>
      <c r="P8106" t="s">
        <v>9225</v>
      </c>
      <c r="Q8106">
        <v>4</v>
      </c>
      <c r="R8106">
        <v>2</v>
      </c>
      <c r="S8106" t="s">
        <v>9258</v>
      </c>
      <c r="T8106" t="s">
        <v>9263</v>
      </c>
      <c r="U8106" t="s">
        <v>9283</v>
      </c>
      <c r="V8106" t="str" cm="1">
        <f t="array" ref="V8106">_xlfn.IFS(Hospital_Emergency_Room_Data[[#This Row],[Day]]&lt;=10,"Start(1-10)",Hospital_Emergency_Room_Data[[#This Row],[Day]]&lt;=20,"Middle(11-20)",Hospital_Emergency_Room_Data[[#This Row],[Day]]&gt;20,"End(21-30)")</f>
        <v>Start(1-10)</v>
      </c>
    </row>
    <row r="8107" spans="1:22">
      <c r="A8107">
        <v>237366208</v>
      </c>
      <c r="B8107" t="s">
        <v>8103</v>
      </c>
      <c r="C8107" s="1">
        <v>45320</v>
      </c>
      <c r="D8107" t="str">
        <f>TEXT(Hospital_Emergency_Room_Data[[#This Row],[Patient Admission Date]],"mmm")</f>
        <v>Jan</v>
      </c>
      <c r="E8107">
        <f>YEAR(Hospital_Emergency_Room_Data[[#This Row],[Patient Admission Date]])</f>
        <v>2024</v>
      </c>
      <c r="F8107" s="2">
        <v>0.25347222222222221</v>
      </c>
      <c r="G8107" s="8" t="str">
        <f>TEXT(Hospital_Emergency_Room_Data[[#This Row],[Patient Admission Date]],"dddd")</f>
        <v>Monday</v>
      </c>
      <c r="H8107" t="s">
        <v>9208</v>
      </c>
      <c r="I8107">
        <v>9</v>
      </c>
      <c r="J8107" s="5" t="s">
        <v>9221</v>
      </c>
      <c r="K8107" t="s">
        <v>10</v>
      </c>
      <c r="L8107" t="s">
        <v>9281</v>
      </c>
      <c r="M8107" t="s">
        <v>9210</v>
      </c>
      <c r="O8107">
        <v>44</v>
      </c>
      <c r="P8107" t="s">
        <v>9225</v>
      </c>
      <c r="Q8107">
        <v>29</v>
      </c>
      <c r="R8107">
        <v>6</v>
      </c>
      <c r="S8107" t="s">
        <v>9255</v>
      </c>
      <c r="T8107" t="s">
        <v>9264</v>
      </c>
      <c r="U8107" t="s">
        <v>9300</v>
      </c>
      <c r="V8107" t="str" cm="1">
        <f t="array" ref="V8107">_xlfn.IFS(Hospital_Emergency_Room_Data[[#This Row],[Day]]&lt;=10,"Start(1-10)",Hospital_Emergency_Room_Data[[#This Row],[Day]]&lt;=20,"Middle(11-20)",Hospital_Emergency_Room_Data[[#This Row],[Day]]&gt;20,"End(21-30)")</f>
        <v>End(21-30)</v>
      </c>
    </row>
    <row r="8108" spans="1:22">
      <c r="A8108">
        <v>856569240</v>
      </c>
      <c r="B8108" t="s">
        <v>8104</v>
      </c>
      <c r="C8108" s="1">
        <v>45147</v>
      </c>
      <c r="D8108" t="str">
        <f>TEXT(Hospital_Emergency_Room_Data[[#This Row],[Patient Admission Date]],"mmm")</f>
        <v>Aug</v>
      </c>
      <c r="E8108">
        <f>YEAR(Hospital_Emergency_Room_Data[[#This Row],[Patient Admission Date]])</f>
        <v>2023</v>
      </c>
      <c r="F8108" s="2">
        <v>0.63194444444444442</v>
      </c>
      <c r="G8108" s="8" t="str">
        <f>TEXT(Hospital_Emergency_Room_Data[[#This Row],[Patient Admission Date]],"dddd")</f>
        <v>Wednesday</v>
      </c>
      <c r="H8108" t="s">
        <v>9208</v>
      </c>
      <c r="I8108">
        <v>76</v>
      </c>
      <c r="J8108" s="5" t="s">
        <v>9222</v>
      </c>
      <c r="K8108" t="s">
        <v>10</v>
      </c>
      <c r="L8108" t="s">
        <v>9281</v>
      </c>
      <c r="M8108" t="s">
        <v>9210</v>
      </c>
      <c r="O8108">
        <v>57</v>
      </c>
      <c r="P8108" t="s">
        <v>9225</v>
      </c>
      <c r="Q8108">
        <v>9</v>
      </c>
      <c r="R8108">
        <v>15</v>
      </c>
      <c r="S8108" t="s">
        <v>9257</v>
      </c>
      <c r="T8108" t="s">
        <v>9265</v>
      </c>
      <c r="U8108" t="s">
        <v>9283</v>
      </c>
      <c r="V8108" t="str" cm="1">
        <f t="array" ref="V8108">_xlfn.IFS(Hospital_Emergency_Room_Data[[#This Row],[Day]]&lt;=10,"Start(1-10)",Hospital_Emergency_Room_Data[[#This Row],[Day]]&lt;=20,"Middle(11-20)",Hospital_Emergency_Room_Data[[#This Row],[Day]]&gt;20,"End(21-30)")</f>
        <v>Start(1-10)</v>
      </c>
    </row>
    <row r="8109" spans="1:22">
      <c r="A8109">
        <v>587732235</v>
      </c>
      <c r="B8109" t="s">
        <v>8105</v>
      </c>
      <c r="C8109" s="1">
        <v>45158</v>
      </c>
      <c r="D8109" t="str">
        <f>TEXT(Hospital_Emergency_Room_Data[[#This Row],[Patient Admission Date]],"mmm")</f>
        <v>Aug</v>
      </c>
      <c r="E8109">
        <f>YEAR(Hospital_Emergency_Room_Data[[#This Row],[Patient Admission Date]])</f>
        <v>2023</v>
      </c>
      <c r="F8109" s="2">
        <v>0.62638888888888888</v>
      </c>
      <c r="G8109" s="8" t="str">
        <f>TEXT(Hospital_Emergency_Room_Data[[#This Row],[Patient Admission Date]],"dddd")</f>
        <v>Sunday</v>
      </c>
      <c r="H8109" t="s">
        <v>9208</v>
      </c>
      <c r="I8109">
        <v>46</v>
      </c>
      <c r="J8109" s="5" t="s">
        <v>9219</v>
      </c>
      <c r="K8109" t="s">
        <v>10</v>
      </c>
      <c r="L8109" t="s">
        <v>9281</v>
      </c>
      <c r="M8109" t="s">
        <v>9210</v>
      </c>
      <c r="O8109">
        <v>43</v>
      </c>
      <c r="P8109" t="s">
        <v>9225</v>
      </c>
      <c r="Q8109">
        <v>20</v>
      </c>
      <c r="R8109">
        <v>15</v>
      </c>
      <c r="S8109" t="s">
        <v>9257</v>
      </c>
      <c r="T8109" t="s">
        <v>9262</v>
      </c>
      <c r="U8109" t="s">
        <v>9300</v>
      </c>
      <c r="V8109" t="str" cm="1">
        <f t="array" ref="V8109">_xlfn.IFS(Hospital_Emergency_Room_Data[[#This Row],[Day]]&lt;=10,"Start(1-10)",Hospital_Emergency_Room_Data[[#This Row],[Day]]&lt;=20,"Middle(11-20)",Hospital_Emergency_Room_Data[[#This Row],[Day]]&gt;20,"End(21-30)")</f>
        <v>Middle(11-20)</v>
      </c>
    </row>
    <row r="8110" spans="1:22">
      <c r="A8110">
        <v>758361812</v>
      </c>
      <c r="B8110" t="s">
        <v>8106</v>
      </c>
      <c r="C8110" s="1">
        <v>45054</v>
      </c>
      <c r="D8110" t="str">
        <f>TEXT(Hospital_Emergency_Room_Data[[#This Row],[Patient Admission Date]],"mmm")</f>
        <v>May</v>
      </c>
      <c r="E8110">
        <f>YEAR(Hospital_Emergency_Room_Data[[#This Row],[Patient Admission Date]])</f>
        <v>2023</v>
      </c>
      <c r="F8110" s="2">
        <v>0.16041666666666668</v>
      </c>
      <c r="G8110" s="8" t="str">
        <f>TEXT(Hospital_Emergency_Room_Data[[#This Row],[Patient Admission Date]],"dddd")</f>
        <v>Monday</v>
      </c>
      <c r="H8110" t="s">
        <v>9208</v>
      </c>
      <c r="I8110">
        <v>68</v>
      </c>
      <c r="J8110" s="5" t="s">
        <v>9217</v>
      </c>
      <c r="K8110" t="s">
        <v>10</v>
      </c>
      <c r="L8110" t="s">
        <v>9281</v>
      </c>
      <c r="M8110" t="s">
        <v>9210</v>
      </c>
      <c r="O8110">
        <v>28</v>
      </c>
      <c r="P8110" t="s">
        <v>9226</v>
      </c>
      <c r="Q8110">
        <v>8</v>
      </c>
      <c r="R8110">
        <v>3</v>
      </c>
      <c r="S8110" t="s">
        <v>9258</v>
      </c>
      <c r="T8110" t="s">
        <v>9265</v>
      </c>
      <c r="U8110" t="s">
        <v>9282</v>
      </c>
      <c r="V8110" t="str" cm="1">
        <f t="array" ref="V8110">_xlfn.IFS(Hospital_Emergency_Room_Data[[#This Row],[Day]]&lt;=10,"Start(1-10)",Hospital_Emergency_Room_Data[[#This Row],[Day]]&lt;=20,"Middle(11-20)",Hospital_Emergency_Room_Data[[#This Row],[Day]]&gt;20,"End(21-30)")</f>
        <v>Start(1-10)</v>
      </c>
    </row>
    <row r="8111" spans="1:22">
      <c r="A8111">
        <v>757783402</v>
      </c>
      <c r="B8111" t="s">
        <v>8107</v>
      </c>
      <c r="C8111" s="1">
        <v>45249</v>
      </c>
      <c r="D8111" t="str">
        <f>TEXT(Hospital_Emergency_Room_Data[[#This Row],[Patient Admission Date]],"mmm")</f>
        <v>Nov</v>
      </c>
      <c r="E8111">
        <f>YEAR(Hospital_Emergency_Room_Data[[#This Row],[Patient Admission Date]])</f>
        <v>2023</v>
      </c>
      <c r="F8111" s="2">
        <v>1.3888888888888889E-3</v>
      </c>
      <c r="G8111" s="8" t="str">
        <f>TEXT(Hospital_Emergency_Room_Data[[#This Row],[Patient Admission Date]],"dddd")</f>
        <v>Sunday</v>
      </c>
      <c r="H8111" t="s">
        <v>9208</v>
      </c>
      <c r="I8111">
        <v>69</v>
      </c>
      <c r="J8111" s="5" t="s">
        <v>9217</v>
      </c>
      <c r="K8111" t="s">
        <v>10</v>
      </c>
      <c r="L8111" t="s">
        <v>9281</v>
      </c>
      <c r="M8111" t="s">
        <v>9210</v>
      </c>
      <c r="O8111">
        <v>31</v>
      </c>
      <c r="P8111" t="s">
        <v>9225</v>
      </c>
      <c r="Q8111">
        <v>19</v>
      </c>
      <c r="R8111">
        <v>0</v>
      </c>
      <c r="S8111" t="s">
        <v>9258</v>
      </c>
      <c r="T8111" t="s">
        <v>9262</v>
      </c>
      <c r="U8111" t="s">
        <v>9300</v>
      </c>
      <c r="V8111" t="str" cm="1">
        <f t="array" ref="V8111">_xlfn.IFS(Hospital_Emergency_Room_Data[[#This Row],[Day]]&lt;=10,"Start(1-10)",Hospital_Emergency_Room_Data[[#This Row],[Day]]&lt;=20,"Middle(11-20)",Hospital_Emergency_Room_Data[[#This Row],[Day]]&gt;20,"End(21-30)")</f>
        <v>Middle(11-20)</v>
      </c>
    </row>
    <row r="8112" spans="1:22">
      <c r="A8112">
        <v>230037366</v>
      </c>
      <c r="B8112" t="s">
        <v>8108</v>
      </c>
      <c r="C8112" s="1">
        <v>45117</v>
      </c>
      <c r="D8112" t="str">
        <f>TEXT(Hospital_Emergency_Room_Data[[#This Row],[Patient Admission Date]],"mmm")</f>
        <v>Jul</v>
      </c>
      <c r="E8112">
        <f>YEAR(Hospital_Emergency_Room_Data[[#This Row],[Patient Admission Date]])</f>
        <v>2023</v>
      </c>
      <c r="F8112" s="2">
        <v>0.40833333333333333</v>
      </c>
      <c r="G8112" s="8" t="str">
        <f>TEXT(Hospital_Emergency_Room_Data[[#This Row],[Patient Admission Date]],"dddd")</f>
        <v>Monday</v>
      </c>
      <c r="H8112" t="s">
        <v>9208</v>
      </c>
      <c r="I8112">
        <v>70</v>
      </c>
      <c r="J8112" s="5" t="s">
        <v>9222</v>
      </c>
      <c r="K8112" t="s">
        <v>10</v>
      </c>
      <c r="L8112" t="s">
        <v>9281</v>
      </c>
      <c r="M8112" t="s">
        <v>9210</v>
      </c>
      <c r="O8112">
        <v>45</v>
      </c>
      <c r="P8112" t="s">
        <v>9225</v>
      </c>
      <c r="Q8112">
        <v>10</v>
      </c>
      <c r="R8112">
        <v>9</v>
      </c>
      <c r="S8112" t="s">
        <v>9255</v>
      </c>
      <c r="T8112" t="s">
        <v>9265</v>
      </c>
      <c r="U8112" t="s">
        <v>9300</v>
      </c>
      <c r="V8112" t="str" cm="1">
        <f t="array" ref="V8112">_xlfn.IFS(Hospital_Emergency_Room_Data[[#This Row],[Day]]&lt;=10,"Start(1-10)",Hospital_Emergency_Room_Data[[#This Row],[Day]]&lt;=20,"Middle(11-20)",Hospital_Emergency_Room_Data[[#This Row],[Day]]&gt;20,"End(21-30)")</f>
        <v>Start(1-10)</v>
      </c>
    </row>
    <row r="8113" spans="1:22">
      <c r="A8113">
        <v>786048828</v>
      </c>
      <c r="B8113" t="s">
        <v>8109</v>
      </c>
      <c r="C8113" s="1">
        <v>45087</v>
      </c>
      <c r="D8113" t="str">
        <f>TEXT(Hospital_Emergency_Room_Data[[#This Row],[Patient Admission Date]],"mmm")</f>
        <v>Jun</v>
      </c>
      <c r="E8113">
        <f>YEAR(Hospital_Emergency_Room_Data[[#This Row],[Patient Admission Date]])</f>
        <v>2023</v>
      </c>
      <c r="F8113" s="2">
        <v>0.16527777777777777</v>
      </c>
      <c r="G8113" s="8" t="str">
        <f>TEXT(Hospital_Emergency_Room_Data[[#This Row],[Patient Admission Date]],"dddd")</f>
        <v>Saturday</v>
      </c>
      <c r="H8113" t="s">
        <v>9208</v>
      </c>
      <c r="I8113">
        <v>45</v>
      </c>
      <c r="J8113" s="5" t="s">
        <v>9219</v>
      </c>
      <c r="K8113" t="s">
        <v>10</v>
      </c>
      <c r="L8113" t="s">
        <v>9281</v>
      </c>
      <c r="M8113" t="s">
        <v>9210</v>
      </c>
      <c r="O8113">
        <v>60</v>
      </c>
      <c r="P8113" t="s">
        <v>9225</v>
      </c>
      <c r="Q8113">
        <v>10</v>
      </c>
      <c r="R8113">
        <v>3</v>
      </c>
      <c r="S8113" t="s">
        <v>9258</v>
      </c>
      <c r="T8113" t="s">
        <v>9265</v>
      </c>
      <c r="U8113" t="s">
        <v>9283</v>
      </c>
      <c r="V8113" t="str" cm="1">
        <f t="array" ref="V8113">_xlfn.IFS(Hospital_Emergency_Room_Data[[#This Row],[Day]]&lt;=10,"Start(1-10)",Hospital_Emergency_Room_Data[[#This Row],[Day]]&lt;=20,"Middle(11-20)",Hospital_Emergency_Room_Data[[#This Row],[Day]]&gt;20,"End(21-30)")</f>
        <v>Start(1-10)</v>
      </c>
    </row>
    <row r="8114" spans="1:22">
      <c r="A8114">
        <v>723906209</v>
      </c>
      <c r="B8114" t="s">
        <v>8110</v>
      </c>
      <c r="C8114" s="1">
        <v>45075</v>
      </c>
      <c r="D8114" t="str">
        <f>TEXT(Hospital_Emergency_Room_Data[[#This Row],[Patient Admission Date]],"mmm")</f>
        <v>May</v>
      </c>
      <c r="E8114">
        <f>YEAR(Hospital_Emergency_Room_Data[[#This Row],[Patient Admission Date]])</f>
        <v>2023</v>
      </c>
      <c r="F8114" s="2">
        <v>0.43611111111111112</v>
      </c>
      <c r="G8114" s="8" t="str">
        <f>TEXT(Hospital_Emergency_Room_Data[[#This Row],[Patient Admission Date]],"dddd")</f>
        <v>Monday</v>
      </c>
      <c r="H8114" t="s">
        <v>9208</v>
      </c>
      <c r="I8114">
        <v>28</v>
      </c>
      <c r="J8114" s="5" t="s">
        <v>9220</v>
      </c>
      <c r="K8114" t="s">
        <v>10</v>
      </c>
      <c r="L8114" t="s">
        <v>9281</v>
      </c>
      <c r="M8114" t="s">
        <v>9210</v>
      </c>
      <c r="O8114">
        <v>47</v>
      </c>
      <c r="P8114" t="s">
        <v>9225</v>
      </c>
      <c r="Q8114">
        <v>29</v>
      </c>
      <c r="R8114">
        <v>10</v>
      </c>
      <c r="S8114" t="s">
        <v>9255</v>
      </c>
      <c r="T8114" t="s">
        <v>9264</v>
      </c>
      <c r="U8114" t="s">
        <v>9283</v>
      </c>
      <c r="V8114" t="str" cm="1">
        <f t="array" ref="V8114">_xlfn.IFS(Hospital_Emergency_Room_Data[[#This Row],[Day]]&lt;=10,"Start(1-10)",Hospital_Emergency_Room_Data[[#This Row],[Day]]&lt;=20,"Middle(11-20)",Hospital_Emergency_Room_Data[[#This Row],[Day]]&gt;20,"End(21-30)")</f>
        <v>End(21-30)</v>
      </c>
    </row>
    <row r="8115" spans="1:22">
      <c r="A8115">
        <v>363782720</v>
      </c>
      <c r="B8115" t="s">
        <v>8111</v>
      </c>
      <c r="C8115" s="1">
        <v>45485</v>
      </c>
      <c r="D8115" t="str">
        <f>TEXT(Hospital_Emergency_Room_Data[[#This Row],[Patient Admission Date]],"mmm")</f>
        <v>Jul</v>
      </c>
      <c r="E8115">
        <f>YEAR(Hospital_Emergency_Room_Data[[#This Row],[Patient Admission Date]])</f>
        <v>2024</v>
      </c>
      <c r="F8115" s="2">
        <v>0.29305555555555557</v>
      </c>
      <c r="G8115" s="8" t="str">
        <f>TEXT(Hospital_Emergency_Room_Data[[#This Row],[Patient Admission Date]],"dddd")</f>
        <v>Friday</v>
      </c>
      <c r="H8115" t="s">
        <v>9208</v>
      </c>
      <c r="I8115">
        <v>37</v>
      </c>
      <c r="J8115" s="5" t="s">
        <v>9223</v>
      </c>
      <c r="K8115" t="s">
        <v>10</v>
      </c>
      <c r="L8115" t="s">
        <v>9281</v>
      </c>
      <c r="M8115" t="s">
        <v>9210</v>
      </c>
      <c r="O8115">
        <v>50</v>
      </c>
      <c r="P8115" t="s">
        <v>9225</v>
      </c>
      <c r="Q8115">
        <v>12</v>
      </c>
      <c r="R8115">
        <v>7</v>
      </c>
      <c r="S8115" t="s">
        <v>9255</v>
      </c>
      <c r="T8115" t="s">
        <v>9265</v>
      </c>
      <c r="U8115" t="s">
        <v>9283</v>
      </c>
      <c r="V8115" t="str" cm="1">
        <f t="array" ref="V8115">_xlfn.IFS(Hospital_Emergency_Room_Data[[#This Row],[Day]]&lt;=10,"Start(1-10)",Hospital_Emergency_Room_Data[[#This Row],[Day]]&lt;=20,"Middle(11-20)",Hospital_Emergency_Room_Data[[#This Row],[Day]]&gt;20,"End(21-30)")</f>
        <v>Middle(11-20)</v>
      </c>
    </row>
    <row r="8116" spans="1:22">
      <c r="A8116">
        <v>494149104</v>
      </c>
      <c r="B8116" t="s">
        <v>8112</v>
      </c>
      <c r="C8116" s="1">
        <v>45496</v>
      </c>
      <c r="D8116" t="str">
        <f>TEXT(Hospital_Emergency_Room_Data[[#This Row],[Patient Admission Date]],"mmm")</f>
        <v>Jul</v>
      </c>
      <c r="E8116">
        <f>YEAR(Hospital_Emergency_Room_Data[[#This Row],[Patient Admission Date]])</f>
        <v>2024</v>
      </c>
      <c r="F8116" s="2">
        <v>0.30069444444444443</v>
      </c>
      <c r="G8116" s="8" t="str">
        <f>TEXT(Hospital_Emergency_Room_Data[[#This Row],[Patient Admission Date]],"dddd")</f>
        <v>Tuesday</v>
      </c>
      <c r="H8116" t="s">
        <v>9208</v>
      </c>
      <c r="I8116">
        <v>8</v>
      </c>
      <c r="J8116" s="5" t="s">
        <v>9221</v>
      </c>
      <c r="K8116" t="s">
        <v>10</v>
      </c>
      <c r="L8116" t="s">
        <v>9281</v>
      </c>
      <c r="M8116" t="s">
        <v>9210</v>
      </c>
      <c r="O8116">
        <v>21</v>
      </c>
      <c r="P8116" t="s">
        <v>9226</v>
      </c>
      <c r="Q8116">
        <v>23</v>
      </c>
      <c r="R8116">
        <v>7</v>
      </c>
      <c r="S8116" t="s">
        <v>9255</v>
      </c>
      <c r="T8116" t="s">
        <v>9264</v>
      </c>
      <c r="U8116" t="s">
        <v>9282</v>
      </c>
      <c r="V8116" t="str" cm="1">
        <f t="array" ref="V8116">_xlfn.IFS(Hospital_Emergency_Room_Data[[#This Row],[Day]]&lt;=10,"Start(1-10)",Hospital_Emergency_Room_Data[[#This Row],[Day]]&lt;=20,"Middle(11-20)",Hospital_Emergency_Room_Data[[#This Row],[Day]]&gt;20,"End(21-30)")</f>
        <v>End(21-30)</v>
      </c>
    </row>
    <row r="8117" spans="1:22">
      <c r="A8117">
        <v>682931787</v>
      </c>
      <c r="B8117" t="s">
        <v>8113</v>
      </c>
      <c r="C8117" s="1">
        <v>45507</v>
      </c>
      <c r="D8117" t="str">
        <f>TEXT(Hospital_Emergency_Room_Data[[#This Row],[Patient Admission Date]],"mmm")</f>
        <v>Aug</v>
      </c>
      <c r="E8117">
        <f>YEAR(Hospital_Emergency_Room_Data[[#This Row],[Patient Admission Date]])</f>
        <v>2024</v>
      </c>
      <c r="F8117" s="2">
        <v>0.65</v>
      </c>
      <c r="G8117" s="8" t="str">
        <f>TEXT(Hospital_Emergency_Room_Data[[#This Row],[Patient Admission Date]],"dddd")</f>
        <v>Saturday</v>
      </c>
      <c r="H8117" t="s">
        <v>9208</v>
      </c>
      <c r="I8117">
        <v>30</v>
      </c>
      <c r="J8117" s="5" t="s">
        <v>9223</v>
      </c>
      <c r="K8117" t="s">
        <v>10</v>
      </c>
      <c r="L8117" t="s">
        <v>9281</v>
      </c>
      <c r="M8117" t="s">
        <v>9210</v>
      </c>
      <c r="O8117">
        <v>38</v>
      </c>
      <c r="P8117" t="s">
        <v>9225</v>
      </c>
      <c r="Q8117">
        <v>3</v>
      </c>
      <c r="R8117">
        <v>15</v>
      </c>
      <c r="S8117" t="s">
        <v>9257</v>
      </c>
      <c r="T8117" t="s">
        <v>9263</v>
      </c>
      <c r="U8117" t="s">
        <v>9300</v>
      </c>
      <c r="V8117" t="str" cm="1">
        <f t="array" ref="V8117">_xlfn.IFS(Hospital_Emergency_Room_Data[[#This Row],[Day]]&lt;=10,"Start(1-10)",Hospital_Emergency_Room_Data[[#This Row],[Day]]&lt;=20,"Middle(11-20)",Hospital_Emergency_Room_Data[[#This Row],[Day]]&gt;20,"End(21-30)")</f>
        <v>Start(1-10)</v>
      </c>
    </row>
    <row r="8118" spans="1:22">
      <c r="A8118">
        <v>555443372</v>
      </c>
      <c r="B8118" t="s">
        <v>8114</v>
      </c>
      <c r="C8118" s="1">
        <v>45318</v>
      </c>
      <c r="D8118" t="str">
        <f>TEXT(Hospital_Emergency_Room_Data[[#This Row],[Patient Admission Date]],"mmm")</f>
        <v>Jan</v>
      </c>
      <c r="E8118">
        <f>YEAR(Hospital_Emergency_Room_Data[[#This Row],[Patient Admission Date]])</f>
        <v>2024</v>
      </c>
      <c r="F8118" s="2">
        <v>8.3333333333333332E-3</v>
      </c>
      <c r="G8118" s="8" t="str">
        <f>TEXT(Hospital_Emergency_Room_Data[[#This Row],[Patient Admission Date]],"dddd")</f>
        <v>Saturday</v>
      </c>
      <c r="H8118" t="s">
        <v>9208</v>
      </c>
      <c r="I8118">
        <v>35</v>
      </c>
      <c r="J8118" s="5" t="s">
        <v>9223</v>
      </c>
      <c r="K8118" t="s">
        <v>10</v>
      </c>
      <c r="L8118" t="s">
        <v>9281</v>
      </c>
      <c r="M8118" t="s">
        <v>9210</v>
      </c>
      <c r="O8118">
        <v>25</v>
      </c>
      <c r="P8118" t="s">
        <v>9226</v>
      </c>
      <c r="Q8118">
        <v>27</v>
      </c>
      <c r="R8118">
        <v>0</v>
      </c>
      <c r="S8118" t="s">
        <v>9258</v>
      </c>
      <c r="T8118" t="s">
        <v>9264</v>
      </c>
      <c r="U8118" t="s">
        <v>9282</v>
      </c>
      <c r="V8118" t="str" cm="1">
        <f t="array" ref="V8118">_xlfn.IFS(Hospital_Emergency_Room_Data[[#This Row],[Day]]&lt;=10,"Start(1-10)",Hospital_Emergency_Room_Data[[#This Row],[Day]]&lt;=20,"Middle(11-20)",Hospital_Emergency_Room_Data[[#This Row],[Day]]&gt;20,"End(21-30)")</f>
        <v>End(21-30)</v>
      </c>
    </row>
    <row r="8119" spans="1:22">
      <c r="A8119">
        <v>349868121</v>
      </c>
      <c r="B8119" t="s">
        <v>8115</v>
      </c>
      <c r="C8119" s="1">
        <v>45086</v>
      </c>
      <c r="D8119" t="str">
        <f>TEXT(Hospital_Emergency_Room_Data[[#This Row],[Patient Admission Date]],"mmm")</f>
        <v>Jun</v>
      </c>
      <c r="E8119">
        <f>YEAR(Hospital_Emergency_Room_Data[[#This Row],[Patient Admission Date]])</f>
        <v>2023</v>
      </c>
      <c r="F8119" s="2">
        <v>0.59930555555555554</v>
      </c>
      <c r="G8119" s="8" t="str">
        <f>TEXT(Hospital_Emergency_Room_Data[[#This Row],[Patient Admission Date]],"dddd")</f>
        <v>Friday</v>
      </c>
      <c r="H8119" t="s">
        <v>9208</v>
      </c>
      <c r="I8119">
        <v>41</v>
      </c>
      <c r="J8119" s="5" t="s">
        <v>9223</v>
      </c>
      <c r="K8119" t="s">
        <v>10</v>
      </c>
      <c r="L8119" t="s">
        <v>9281</v>
      </c>
      <c r="M8119" t="s">
        <v>9210</v>
      </c>
      <c r="O8119">
        <v>44</v>
      </c>
      <c r="P8119" t="s">
        <v>9225</v>
      </c>
      <c r="Q8119">
        <v>9</v>
      </c>
      <c r="R8119">
        <v>14</v>
      </c>
      <c r="S8119" t="s">
        <v>9257</v>
      </c>
      <c r="T8119" t="s">
        <v>9265</v>
      </c>
      <c r="U8119" t="s">
        <v>9300</v>
      </c>
      <c r="V8119" t="str" cm="1">
        <f t="array" ref="V8119">_xlfn.IFS(Hospital_Emergency_Room_Data[[#This Row],[Day]]&lt;=10,"Start(1-10)",Hospital_Emergency_Room_Data[[#This Row],[Day]]&lt;=20,"Middle(11-20)",Hospital_Emergency_Room_Data[[#This Row],[Day]]&gt;20,"End(21-30)")</f>
        <v>Start(1-10)</v>
      </c>
    </row>
    <row r="8120" spans="1:22">
      <c r="A8120">
        <v>382922448</v>
      </c>
      <c r="B8120" t="s">
        <v>8116</v>
      </c>
      <c r="C8120" s="1">
        <v>45470</v>
      </c>
      <c r="D8120" t="str">
        <f>TEXT(Hospital_Emergency_Room_Data[[#This Row],[Patient Admission Date]],"mmm")</f>
        <v>Jun</v>
      </c>
      <c r="E8120">
        <f>YEAR(Hospital_Emergency_Room_Data[[#This Row],[Patient Admission Date]])</f>
        <v>2024</v>
      </c>
      <c r="F8120" s="2">
        <v>0.7993055555555556</v>
      </c>
      <c r="G8120" s="8" t="str">
        <f>TEXT(Hospital_Emergency_Room_Data[[#This Row],[Patient Admission Date]],"dddd")</f>
        <v>Thursday</v>
      </c>
      <c r="H8120" t="s">
        <v>9208</v>
      </c>
      <c r="I8120">
        <v>20</v>
      </c>
      <c r="J8120" s="5" t="s">
        <v>9220</v>
      </c>
      <c r="K8120" t="s">
        <v>10</v>
      </c>
      <c r="L8120" t="s">
        <v>9281</v>
      </c>
      <c r="M8120" t="s">
        <v>9210</v>
      </c>
      <c r="O8120">
        <v>48</v>
      </c>
      <c r="P8120" t="s">
        <v>9225</v>
      </c>
      <c r="Q8120">
        <v>27</v>
      </c>
      <c r="R8120">
        <v>19</v>
      </c>
      <c r="S8120" t="s">
        <v>9256</v>
      </c>
      <c r="T8120" t="s">
        <v>9264</v>
      </c>
      <c r="U8120" t="s">
        <v>9283</v>
      </c>
      <c r="V8120" t="str" cm="1">
        <f t="array" ref="V8120">_xlfn.IFS(Hospital_Emergency_Room_Data[[#This Row],[Day]]&lt;=10,"Start(1-10)",Hospital_Emergency_Room_Data[[#This Row],[Day]]&lt;=20,"Middle(11-20)",Hospital_Emergency_Room_Data[[#This Row],[Day]]&gt;20,"End(21-30)")</f>
        <v>End(21-30)</v>
      </c>
    </row>
    <row r="8121" spans="1:22">
      <c r="A8121">
        <v>246593959</v>
      </c>
      <c r="B8121" t="s">
        <v>8117</v>
      </c>
      <c r="C8121" s="1">
        <v>45021</v>
      </c>
      <c r="D8121" t="str">
        <f>TEXT(Hospital_Emergency_Room_Data[[#This Row],[Patient Admission Date]],"mmm")</f>
        <v>Apr</v>
      </c>
      <c r="E8121">
        <f>YEAR(Hospital_Emergency_Room_Data[[#This Row],[Patient Admission Date]])</f>
        <v>2023</v>
      </c>
      <c r="F8121" s="2">
        <v>0.52847222222222223</v>
      </c>
      <c r="G8121" s="8" t="str">
        <f>TEXT(Hospital_Emergency_Room_Data[[#This Row],[Patient Admission Date]],"dddd")</f>
        <v>Wednesday</v>
      </c>
      <c r="H8121" t="s">
        <v>9208</v>
      </c>
      <c r="I8121">
        <v>8</v>
      </c>
      <c r="J8121" s="5" t="s">
        <v>9221</v>
      </c>
      <c r="K8121" t="s">
        <v>10</v>
      </c>
      <c r="L8121" t="s">
        <v>9281</v>
      </c>
      <c r="M8121" t="s">
        <v>9210</v>
      </c>
      <c r="O8121">
        <v>30</v>
      </c>
      <c r="P8121" t="s">
        <v>9225</v>
      </c>
      <c r="Q8121">
        <v>5</v>
      </c>
      <c r="R8121">
        <v>12</v>
      </c>
      <c r="S8121" t="s">
        <v>9257</v>
      </c>
      <c r="T8121" t="s">
        <v>9263</v>
      </c>
      <c r="U8121" t="s">
        <v>9282</v>
      </c>
      <c r="V8121" t="str" cm="1">
        <f t="array" ref="V8121">_xlfn.IFS(Hospital_Emergency_Room_Data[[#This Row],[Day]]&lt;=10,"Start(1-10)",Hospital_Emergency_Room_Data[[#This Row],[Day]]&lt;=20,"Middle(11-20)",Hospital_Emergency_Room_Data[[#This Row],[Day]]&gt;20,"End(21-30)")</f>
        <v>Start(1-10)</v>
      </c>
    </row>
    <row r="8122" spans="1:22">
      <c r="A8122">
        <v>222348361</v>
      </c>
      <c r="B8122" t="s">
        <v>8118</v>
      </c>
      <c r="C8122" s="1">
        <v>45191</v>
      </c>
      <c r="D8122" t="str">
        <f>TEXT(Hospital_Emergency_Room_Data[[#This Row],[Patient Admission Date]],"mmm")</f>
        <v>Sep</v>
      </c>
      <c r="E8122">
        <f>YEAR(Hospital_Emergency_Room_Data[[#This Row],[Patient Admission Date]])</f>
        <v>2023</v>
      </c>
      <c r="F8122" s="2">
        <v>0.93194444444444446</v>
      </c>
      <c r="G8122" s="8" t="str">
        <f>TEXT(Hospital_Emergency_Room_Data[[#This Row],[Patient Admission Date]],"dddd")</f>
        <v>Friday</v>
      </c>
      <c r="H8122" t="s">
        <v>9208</v>
      </c>
      <c r="I8122">
        <v>27</v>
      </c>
      <c r="J8122" s="5" t="s">
        <v>9220</v>
      </c>
      <c r="K8122" t="s">
        <v>10</v>
      </c>
      <c r="L8122" t="s">
        <v>9281</v>
      </c>
      <c r="M8122" t="s">
        <v>9210</v>
      </c>
      <c r="O8122">
        <v>37</v>
      </c>
      <c r="P8122" t="s">
        <v>9225</v>
      </c>
      <c r="Q8122">
        <v>22</v>
      </c>
      <c r="R8122">
        <v>22</v>
      </c>
      <c r="S8122" t="s">
        <v>9256</v>
      </c>
      <c r="T8122" t="s">
        <v>9264</v>
      </c>
      <c r="U8122" t="s">
        <v>9300</v>
      </c>
      <c r="V8122" t="str" cm="1">
        <f t="array" ref="V8122">_xlfn.IFS(Hospital_Emergency_Room_Data[[#This Row],[Day]]&lt;=10,"Start(1-10)",Hospital_Emergency_Room_Data[[#This Row],[Day]]&lt;=20,"Middle(11-20)",Hospital_Emergency_Room_Data[[#This Row],[Day]]&gt;20,"End(21-30)")</f>
        <v>End(21-30)</v>
      </c>
    </row>
    <row r="8123" spans="1:22">
      <c r="A8123">
        <v>714721599</v>
      </c>
      <c r="B8123" t="s">
        <v>8119</v>
      </c>
      <c r="C8123" s="1">
        <v>45055</v>
      </c>
      <c r="D8123" t="str">
        <f>TEXT(Hospital_Emergency_Room_Data[[#This Row],[Patient Admission Date]],"mmm")</f>
        <v>May</v>
      </c>
      <c r="E8123">
        <f>YEAR(Hospital_Emergency_Room_Data[[#This Row],[Patient Admission Date]])</f>
        <v>2023</v>
      </c>
      <c r="F8123" s="2">
        <v>1.3194444444444444E-2</v>
      </c>
      <c r="G8123" s="8" t="str">
        <f>TEXT(Hospital_Emergency_Room_Data[[#This Row],[Patient Admission Date]],"dddd")</f>
        <v>Tuesday</v>
      </c>
      <c r="H8123" t="s">
        <v>9208</v>
      </c>
      <c r="I8123">
        <v>3</v>
      </c>
      <c r="J8123" s="5" t="s">
        <v>9218</v>
      </c>
      <c r="K8123" t="s">
        <v>10</v>
      </c>
      <c r="L8123" t="s">
        <v>9281</v>
      </c>
      <c r="M8123" t="s">
        <v>9210</v>
      </c>
      <c r="O8123">
        <v>47</v>
      </c>
      <c r="P8123" t="s">
        <v>9225</v>
      </c>
      <c r="Q8123">
        <v>9</v>
      </c>
      <c r="R8123">
        <v>0</v>
      </c>
      <c r="S8123" t="s">
        <v>9258</v>
      </c>
      <c r="T8123" t="s">
        <v>9265</v>
      </c>
      <c r="U8123" t="s">
        <v>9283</v>
      </c>
      <c r="V8123" t="str" cm="1">
        <f t="array" ref="V8123">_xlfn.IFS(Hospital_Emergency_Room_Data[[#This Row],[Day]]&lt;=10,"Start(1-10)",Hospital_Emergency_Room_Data[[#This Row],[Day]]&lt;=20,"Middle(11-20)",Hospital_Emergency_Room_Data[[#This Row],[Day]]&gt;20,"End(21-30)")</f>
        <v>Start(1-10)</v>
      </c>
    </row>
    <row r="8124" spans="1:22">
      <c r="A8124">
        <v>392652951</v>
      </c>
      <c r="B8124" t="s">
        <v>8120</v>
      </c>
      <c r="C8124" s="1">
        <v>45309</v>
      </c>
      <c r="D8124" t="str">
        <f>TEXT(Hospital_Emergency_Room_Data[[#This Row],[Patient Admission Date]],"mmm")</f>
        <v>Jan</v>
      </c>
      <c r="E8124">
        <f>YEAR(Hospital_Emergency_Room_Data[[#This Row],[Patient Admission Date]])</f>
        <v>2024</v>
      </c>
      <c r="F8124" s="2">
        <v>0.72222222222222221</v>
      </c>
      <c r="G8124" s="8" t="str">
        <f>TEXT(Hospital_Emergency_Room_Data[[#This Row],[Patient Admission Date]],"dddd")</f>
        <v>Thursday</v>
      </c>
      <c r="H8124" t="s">
        <v>9208</v>
      </c>
      <c r="I8124">
        <v>35</v>
      </c>
      <c r="J8124" s="5" t="s">
        <v>9223</v>
      </c>
      <c r="K8124" t="s">
        <v>10</v>
      </c>
      <c r="L8124" t="s">
        <v>9281</v>
      </c>
      <c r="M8124" t="s">
        <v>9210</v>
      </c>
      <c r="O8124">
        <v>58</v>
      </c>
      <c r="P8124" t="s">
        <v>9225</v>
      </c>
      <c r="Q8124">
        <v>18</v>
      </c>
      <c r="R8124">
        <v>17</v>
      </c>
      <c r="S8124" t="s">
        <v>9257</v>
      </c>
      <c r="T8124" t="s">
        <v>9262</v>
      </c>
      <c r="U8124" t="s">
        <v>9283</v>
      </c>
      <c r="V8124" t="str" cm="1">
        <f t="array" ref="V8124">_xlfn.IFS(Hospital_Emergency_Room_Data[[#This Row],[Day]]&lt;=10,"Start(1-10)",Hospital_Emergency_Room_Data[[#This Row],[Day]]&lt;=20,"Middle(11-20)",Hospital_Emergency_Room_Data[[#This Row],[Day]]&gt;20,"End(21-30)")</f>
        <v>Middle(11-20)</v>
      </c>
    </row>
    <row r="8125" spans="1:22">
      <c r="A8125">
        <v>707965726</v>
      </c>
      <c r="B8125" t="s">
        <v>8121</v>
      </c>
      <c r="C8125" s="1">
        <v>45222</v>
      </c>
      <c r="D8125" t="str">
        <f>TEXT(Hospital_Emergency_Room_Data[[#This Row],[Patient Admission Date]],"mmm")</f>
        <v>Oct</v>
      </c>
      <c r="E8125">
        <f>YEAR(Hospital_Emergency_Room_Data[[#This Row],[Patient Admission Date]])</f>
        <v>2023</v>
      </c>
      <c r="F8125" s="2">
        <v>0.47152777777777777</v>
      </c>
      <c r="G8125" s="8" t="str">
        <f>TEXT(Hospital_Emergency_Room_Data[[#This Row],[Patient Admission Date]],"dddd")</f>
        <v>Monday</v>
      </c>
      <c r="H8125" t="s">
        <v>9208</v>
      </c>
      <c r="I8125">
        <v>50</v>
      </c>
      <c r="J8125" s="5" t="s">
        <v>9219</v>
      </c>
      <c r="K8125" t="s">
        <v>10</v>
      </c>
      <c r="L8125" t="s">
        <v>9281</v>
      </c>
      <c r="M8125" t="s">
        <v>9210</v>
      </c>
      <c r="O8125">
        <v>41</v>
      </c>
      <c r="P8125" t="s">
        <v>9225</v>
      </c>
      <c r="Q8125">
        <v>23</v>
      </c>
      <c r="R8125">
        <v>11</v>
      </c>
      <c r="S8125" t="s">
        <v>9255</v>
      </c>
      <c r="T8125" t="s">
        <v>9264</v>
      </c>
      <c r="U8125" t="s">
        <v>9300</v>
      </c>
      <c r="V8125" t="str" cm="1">
        <f t="array" ref="V8125">_xlfn.IFS(Hospital_Emergency_Room_Data[[#This Row],[Day]]&lt;=10,"Start(1-10)",Hospital_Emergency_Room_Data[[#This Row],[Day]]&lt;=20,"Middle(11-20)",Hospital_Emergency_Room_Data[[#This Row],[Day]]&gt;20,"End(21-30)")</f>
        <v>End(21-30)</v>
      </c>
    </row>
    <row r="8126" spans="1:22">
      <c r="A8126">
        <v>148761261</v>
      </c>
      <c r="B8126" t="s">
        <v>8122</v>
      </c>
      <c r="C8126" s="1">
        <v>45161</v>
      </c>
      <c r="D8126" t="str">
        <f>TEXT(Hospital_Emergency_Room_Data[[#This Row],[Patient Admission Date]],"mmm")</f>
        <v>Aug</v>
      </c>
      <c r="E8126">
        <f>YEAR(Hospital_Emergency_Room_Data[[#This Row],[Patient Admission Date]])</f>
        <v>2023</v>
      </c>
      <c r="F8126" s="2">
        <v>0.58958333333333335</v>
      </c>
      <c r="G8126" s="8" t="str">
        <f>TEXT(Hospital_Emergency_Room_Data[[#This Row],[Patient Admission Date]],"dddd")</f>
        <v>Wednesday</v>
      </c>
      <c r="H8126" t="s">
        <v>9208</v>
      </c>
      <c r="I8126">
        <v>64</v>
      </c>
      <c r="J8126" s="5" t="s">
        <v>9217</v>
      </c>
      <c r="K8126" t="s">
        <v>10</v>
      </c>
      <c r="L8126" t="s">
        <v>9281</v>
      </c>
      <c r="M8126" t="s">
        <v>9210</v>
      </c>
      <c r="O8126">
        <v>16</v>
      </c>
      <c r="P8126" t="s">
        <v>9226</v>
      </c>
      <c r="Q8126">
        <v>23</v>
      </c>
      <c r="R8126">
        <v>14</v>
      </c>
      <c r="S8126" t="s">
        <v>9257</v>
      </c>
      <c r="T8126" t="s">
        <v>9264</v>
      </c>
      <c r="U8126" t="s">
        <v>9282</v>
      </c>
      <c r="V8126" t="str" cm="1">
        <f t="array" ref="V8126">_xlfn.IFS(Hospital_Emergency_Room_Data[[#This Row],[Day]]&lt;=10,"Start(1-10)",Hospital_Emergency_Room_Data[[#This Row],[Day]]&lt;=20,"Middle(11-20)",Hospital_Emergency_Room_Data[[#This Row],[Day]]&gt;20,"End(21-30)")</f>
        <v>End(21-30)</v>
      </c>
    </row>
    <row r="8127" spans="1:22">
      <c r="A8127">
        <v>455918578</v>
      </c>
      <c r="B8127" t="s">
        <v>8123</v>
      </c>
      <c r="C8127" s="1">
        <v>45441</v>
      </c>
      <c r="D8127" t="str">
        <f>TEXT(Hospital_Emergency_Room_Data[[#This Row],[Patient Admission Date]],"mmm")</f>
        <v>May</v>
      </c>
      <c r="E8127">
        <f>YEAR(Hospital_Emergency_Room_Data[[#This Row],[Patient Admission Date]])</f>
        <v>2024</v>
      </c>
      <c r="F8127" s="2">
        <v>9.583333333333334E-2</v>
      </c>
      <c r="G8127" s="8" t="str">
        <f>TEXT(Hospital_Emergency_Room_Data[[#This Row],[Patient Admission Date]],"dddd")</f>
        <v>Wednesday</v>
      </c>
      <c r="H8127" t="s">
        <v>9208</v>
      </c>
      <c r="I8127">
        <v>43</v>
      </c>
      <c r="J8127" s="5" t="s">
        <v>9223</v>
      </c>
      <c r="K8127" t="s">
        <v>10</v>
      </c>
      <c r="L8127" t="s">
        <v>9281</v>
      </c>
      <c r="M8127" t="s">
        <v>9210</v>
      </c>
      <c r="O8127">
        <v>25</v>
      </c>
      <c r="P8127" t="s">
        <v>9226</v>
      </c>
      <c r="Q8127">
        <v>29</v>
      </c>
      <c r="R8127">
        <v>2</v>
      </c>
      <c r="S8127" t="s">
        <v>9258</v>
      </c>
      <c r="T8127" t="s">
        <v>9264</v>
      </c>
      <c r="U8127" t="s">
        <v>9282</v>
      </c>
      <c r="V8127" t="str" cm="1">
        <f t="array" ref="V8127">_xlfn.IFS(Hospital_Emergency_Room_Data[[#This Row],[Day]]&lt;=10,"Start(1-10)",Hospital_Emergency_Room_Data[[#This Row],[Day]]&lt;=20,"Middle(11-20)",Hospital_Emergency_Room_Data[[#This Row],[Day]]&gt;20,"End(21-30)")</f>
        <v>End(21-30)</v>
      </c>
    </row>
    <row r="8128" spans="1:22">
      <c r="A8128">
        <v>747727002</v>
      </c>
      <c r="B8128" t="s">
        <v>8124</v>
      </c>
      <c r="C8128" s="1">
        <v>45547</v>
      </c>
      <c r="D8128" t="str">
        <f>TEXT(Hospital_Emergency_Room_Data[[#This Row],[Patient Admission Date]],"mmm")</f>
        <v>Sep</v>
      </c>
      <c r="E8128">
        <f>YEAR(Hospital_Emergency_Room_Data[[#This Row],[Patient Admission Date]])</f>
        <v>2024</v>
      </c>
      <c r="F8128" s="2">
        <v>0.83750000000000002</v>
      </c>
      <c r="G8128" s="8" t="str">
        <f>TEXT(Hospital_Emergency_Room_Data[[#This Row],[Patient Admission Date]],"dddd")</f>
        <v>Thursday</v>
      </c>
      <c r="H8128" t="s">
        <v>9208</v>
      </c>
      <c r="I8128">
        <v>31</v>
      </c>
      <c r="J8128" s="5" t="s">
        <v>9223</v>
      </c>
      <c r="K8128" t="s">
        <v>10</v>
      </c>
      <c r="L8128" t="s">
        <v>9281</v>
      </c>
      <c r="M8128" t="s">
        <v>9210</v>
      </c>
      <c r="O8128">
        <v>28</v>
      </c>
      <c r="P8128" t="s">
        <v>9226</v>
      </c>
      <c r="Q8128">
        <v>12</v>
      </c>
      <c r="R8128">
        <v>20</v>
      </c>
      <c r="S8128" t="s">
        <v>9256</v>
      </c>
      <c r="T8128" t="s">
        <v>9265</v>
      </c>
      <c r="U8128" t="s">
        <v>9282</v>
      </c>
      <c r="V8128" t="str" cm="1">
        <f t="array" ref="V8128">_xlfn.IFS(Hospital_Emergency_Room_Data[[#This Row],[Day]]&lt;=10,"Start(1-10)",Hospital_Emergency_Room_Data[[#This Row],[Day]]&lt;=20,"Middle(11-20)",Hospital_Emergency_Room_Data[[#This Row],[Day]]&gt;20,"End(21-30)")</f>
        <v>Middle(11-20)</v>
      </c>
    </row>
    <row r="8129" spans="1:22">
      <c r="A8129">
        <v>805742795</v>
      </c>
      <c r="B8129" t="s">
        <v>8125</v>
      </c>
      <c r="C8129" s="1">
        <v>45486</v>
      </c>
      <c r="D8129" t="str">
        <f>TEXT(Hospital_Emergency_Room_Data[[#This Row],[Patient Admission Date]],"mmm")</f>
        <v>Jul</v>
      </c>
      <c r="E8129">
        <f>YEAR(Hospital_Emergency_Room_Data[[#This Row],[Patient Admission Date]])</f>
        <v>2024</v>
      </c>
      <c r="F8129" s="2">
        <v>0.22638888888888889</v>
      </c>
      <c r="G8129" s="8" t="str">
        <f>TEXT(Hospital_Emergency_Room_Data[[#This Row],[Patient Admission Date]],"dddd")</f>
        <v>Saturday</v>
      </c>
      <c r="H8129" t="s">
        <v>9208</v>
      </c>
      <c r="I8129">
        <v>25</v>
      </c>
      <c r="J8129" s="5" t="s">
        <v>9220</v>
      </c>
      <c r="K8129" t="s">
        <v>10</v>
      </c>
      <c r="L8129" t="s">
        <v>9281</v>
      </c>
      <c r="M8129" t="s">
        <v>9210</v>
      </c>
      <c r="O8129">
        <v>59</v>
      </c>
      <c r="P8129" t="s">
        <v>9225</v>
      </c>
      <c r="Q8129">
        <v>13</v>
      </c>
      <c r="R8129">
        <v>5</v>
      </c>
      <c r="S8129" t="s">
        <v>9258</v>
      </c>
      <c r="T8129" t="s">
        <v>9265</v>
      </c>
      <c r="U8129" t="s">
        <v>9283</v>
      </c>
      <c r="V8129" t="str" cm="1">
        <f t="array" ref="V8129">_xlfn.IFS(Hospital_Emergency_Room_Data[[#This Row],[Day]]&lt;=10,"Start(1-10)",Hospital_Emergency_Room_Data[[#This Row],[Day]]&lt;=20,"Middle(11-20)",Hospital_Emergency_Room_Data[[#This Row],[Day]]&gt;20,"End(21-30)")</f>
        <v>Middle(11-20)</v>
      </c>
    </row>
    <row r="8130" spans="1:22">
      <c r="A8130">
        <v>309915176</v>
      </c>
      <c r="B8130" t="s">
        <v>8126</v>
      </c>
      <c r="C8130" s="1">
        <v>45194</v>
      </c>
      <c r="D8130" t="str">
        <f>TEXT(Hospital_Emergency_Room_Data[[#This Row],[Patient Admission Date]],"mmm")</f>
        <v>Sep</v>
      </c>
      <c r="E8130">
        <f>YEAR(Hospital_Emergency_Room_Data[[#This Row],[Patient Admission Date]])</f>
        <v>2023</v>
      </c>
      <c r="F8130" s="2">
        <v>0.94166666666666665</v>
      </c>
      <c r="G8130" s="8" t="str">
        <f>TEXT(Hospital_Emergency_Room_Data[[#This Row],[Patient Admission Date]],"dddd")</f>
        <v>Monday</v>
      </c>
      <c r="H8130" t="s">
        <v>9208</v>
      </c>
      <c r="I8130">
        <v>45</v>
      </c>
      <c r="J8130" s="5" t="s">
        <v>9219</v>
      </c>
      <c r="K8130" t="s">
        <v>10</v>
      </c>
      <c r="L8130" t="s">
        <v>9281</v>
      </c>
      <c r="M8130" t="s">
        <v>9210</v>
      </c>
      <c r="O8130">
        <v>15</v>
      </c>
      <c r="P8130" t="s">
        <v>9226</v>
      </c>
      <c r="Q8130">
        <v>25</v>
      </c>
      <c r="R8130">
        <v>22</v>
      </c>
      <c r="S8130" t="s">
        <v>9256</v>
      </c>
      <c r="T8130" t="s">
        <v>9264</v>
      </c>
      <c r="U8130" t="s">
        <v>9282</v>
      </c>
      <c r="V8130" t="str" cm="1">
        <f t="array" ref="V8130">_xlfn.IFS(Hospital_Emergency_Room_Data[[#This Row],[Day]]&lt;=10,"Start(1-10)",Hospital_Emergency_Room_Data[[#This Row],[Day]]&lt;=20,"Middle(11-20)",Hospital_Emergency_Room_Data[[#This Row],[Day]]&gt;20,"End(21-30)")</f>
        <v>End(21-30)</v>
      </c>
    </row>
    <row r="8131" spans="1:22">
      <c r="A8131">
        <v>479417486</v>
      </c>
      <c r="B8131" t="s">
        <v>8127</v>
      </c>
      <c r="C8131" s="1">
        <v>45454</v>
      </c>
      <c r="D8131" t="str">
        <f>TEXT(Hospital_Emergency_Room_Data[[#This Row],[Patient Admission Date]],"mmm")</f>
        <v>Jun</v>
      </c>
      <c r="E8131">
        <f>YEAR(Hospital_Emergency_Room_Data[[#This Row],[Patient Admission Date]])</f>
        <v>2024</v>
      </c>
      <c r="F8131" s="2">
        <v>0.44930555555555557</v>
      </c>
      <c r="G8131" s="8" t="str">
        <f>TEXT(Hospital_Emergency_Room_Data[[#This Row],[Patient Admission Date]],"dddd")</f>
        <v>Tuesday</v>
      </c>
      <c r="H8131" t="s">
        <v>9208</v>
      </c>
      <c r="I8131">
        <v>35</v>
      </c>
      <c r="J8131" s="5" t="s">
        <v>9223</v>
      </c>
      <c r="K8131" t="s">
        <v>10</v>
      </c>
      <c r="L8131" t="s">
        <v>9281</v>
      </c>
      <c r="M8131" t="s">
        <v>9210</v>
      </c>
      <c r="O8131">
        <v>46</v>
      </c>
      <c r="P8131" t="s">
        <v>9225</v>
      </c>
      <c r="Q8131">
        <v>11</v>
      </c>
      <c r="R8131">
        <v>10</v>
      </c>
      <c r="S8131" t="s">
        <v>9255</v>
      </c>
      <c r="T8131" t="s">
        <v>9265</v>
      </c>
      <c r="U8131" t="s">
        <v>9283</v>
      </c>
      <c r="V8131" t="str" cm="1">
        <f t="array" ref="V8131">_xlfn.IFS(Hospital_Emergency_Room_Data[[#This Row],[Day]]&lt;=10,"Start(1-10)",Hospital_Emergency_Room_Data[[#This Row],[Day]]&lt;=20,"Middle(11-20)",Hospital_Emergency_Room_Data[[#This Row],[Day]]&gt;20,"End(21-30)")</f>
        <v>Middle(11-20)</v>
      </c>
    </row>
    <row r="8132" spans="1:22">
      <c r="A8132">
        <v>698693627</v>
      </c>
      <c r="B8132" t="s">
        <v>8128</v>
      </c>
      <c r="C8132" s="1">
        <v>45357</v>
      </c>
      <c r="D8132" t="str">
        <f>TEXT(Hospital_Emergency_Room_Data[[#This Row],[Patient Admission Date]],"mmm")</f>
        <v>Mar</v>
      </c>
      <c r="E8132">
        <f>YEAR(Hospital_Emergency_Room_Data[[#This Row],[Patient Admission Date]])</f>
        <v>2024</v>
      </c>
      <c r="F8132" s="2">
        <v>0.70486111111111116</v>
      </c>
      <c r="G8132" s="8" t="str">
        <f>TEXT(Hospital_Emergency_Room_Data[[#This Row],[Patient Admission Date]],"dddd")</f>
        <v>Wednesday</v>
      </c>
      <c r="H8132" t="s">
        <v>9208</v>
      </c>
      <c r="I8132">
        <v>4</v>
      </c>
      <c r="J8132" s="5" t="s">
        <v>9218</v>
      </c>
      <c r="K8132" t="s">
        <v>10</v>
      </c>
      <c r="L8132" t="s">
        <v>9281</v>
      </c>
      <c r="M8132" t="s">
        <v>9210</v>
      </c>
      <c r="O8132">
        <v>16</v>
      </c>
      <c r="P8132" t="s">
        <v>9226</v>
      </c>
      <c r="Q8132">
        <v>6</v>
      </c>
      <c r="R8132">
        <v>16</v>
      </c>
      <c r="S8132" t="s">
        <v>9257</v>
      </c>
      <c r="T8132" t="s">
        <v>9263</v>
      </c>
      <c r="U8132" t="s">
        <v>9282</v>
      </c>
      <c r="V8132" t="str" cm="1">
        <f t="array" ref="V8132">_xlfn.IFS(Hospital_Emergency_Room_Data[[#This Row],[Day]]&lt;=10,"Start(1-10)",Hospital_Emergency_Room_Data[[#This Row],[Day]]&lt;=20,"Middle(11-20)",Hospital_Emergency_Room_Data[[#This Row],[Day]]&gt;20,"End(21-30)")</f>
        <v>Start(1-10)</v>
      </c>
    </row>
    <row r="8133" spans="1:22">
      <c r="A8133">
        <v>815905428</v>
      </c>
      <c r="B8133" t="s">
        <v>8129</v>
      </c>
      <c r="C8133" s="1">
        <v>45136</v>
      </c>
      <c r="D8133" t="str">
        <f>TEXT(Hospital_Emergency_Room_Data[[#This Row],[Patient Admission Date]],"mmm")</f>
        <v>Jul</v>
      </c>
      <c r="E8133">
        <f>YEAR(Hospital_Emergency_Room_Data[[#This Row],[Patient Admission Date]])</f>
        <v>2023</v>
      </c>
      <c r="F8133" s="2">
        <v>0.27013888888888887</v>
      </c>
      <c r="G8133" s="8" t="str">
        <f>TEXT(Hospital_Emergency_Room_Data[[#This Row],[Patient Admission Date]],"dddd")</f>
        <v>Saturday</v>
      </c>
      <c r="H8133" t="s">
        <v>9208</v>
      </c>
      <c r="I8133">
        <v>4</v>
      </c>
      <c r="J8133" s="5" t="s">
        <v>9218</v>
      </c>
      <c r="K8133" t="s">
        <v>10</v>
      </c>
      <c r="L8133" t="s">
        <v>9281</v>
      </c>
      <c r="M8133" t="s">
        <v>9210</v>
      </c>
      <c r="O8133">
        <v>19</v>
      </c>
      <c r="P8133" t="s">
        <v>9226</v>
      </c>
      <c r="Q8133">
        <v>29</v>
      </c>
      <c r="R8133">
        <v>6</v>
      </c>
      <c r="S8133" t="s">
        <v>9255</v>
      </c>
      <c r="T8133" t="s">
        <v>9264</v>
      </c>
      <c r="U8133" t="s">
        <v>9282</v>
      </c>
      <c r="V8133" t="str" cm="1">
        <f t="array" ref="V8133">_xlfn.IFS(Hospital_Emergency_Room_Data[[#This Row],[Day]]&lt;=10,"Start(1-10)",Hospital_Emergency_Room_Data[[#This Row],[Day]]&lt;=20,"Middle(11-20)",Hospital_Emergency_Room_Data[[#This Row],[Day]]&gt;20,"End(21-30)")</f>
        <v>End(21-30)</v>
      </c>
    </row>
    <row r="8134" spans="1:22">
      <c r="A8134">
        <v>431606906</v>
      </c>
      <c r="B8134" t="s">
        <v>8130</v>
      </c>
      <c r="C8134" s="1">
        <v>45515</v>
      </c>
      <c r="D8134" t="str">
        <f>TEXT(Hospital_Emergency_Room_Data[[#This Row],[Patient Admission Date]],"mmm")</f>
        <v>Aug</v>
      </c>
      <c r="E8134">
        <f>YEAR(Hospital_Emergency_Room_Data[[#This Row],[Patient Admission Date]])</f>
        <v>2024</v>
      </c>
      <c r="F8134" s="2">
        <v>0.99722222222222223</v>
      </c>
      <c r="G8134" s="8" t="str">
        <f>TEXT(Hospital_Emergency_Room_Data[[#This Row],[Patient Admission Date]],"dddd")</f>
        <v>Sunday</v>
      </c>
      <c r="H8134" t="s">
        <v>9208</v>
      </c>
      <c r="I8134">
        <v>1</v>
      </c>
      <c r="J8134" s="5" t="s">
        <v>9218</v>
      </c>
      <c r="K8134" t="s">
        <v>10</v>
      </c>
      <c r="L8134" t="s">
        <v>9281</v>
      </c>
      <c r="M8134" t="s">
        <v>9210</v>
      </c>
      <c r="O8134">
        <v>31</v>
      </c>
      <c r="P8134" t="s">
        <v>9225</v>
      </c>
      <c r="Q8134">
        <v>11</v>
      </c>
      <c r="R8134">
        <v>23</v>
      </c>
      <c r="S8134" t="s">
        <v>9256</v>
      </c>
      <c r="T8134" t="s">
        <v>9265</v>
      </c>
      <c r="U8134" t="s">
        <v>9300</v>
      </c>
      <c r="V8134" t="str" cm="1">
        <f t="array" ref="V8134">_xlfn.IFS(Hospital_Emergency_Room_Data[[#This Row],[Day]]&lt;=10,"Start(1-10)",Hospital_Emergency_Room_Data[[#This Row],[Day]]&lt;=20,"Middle(11-20)",Hospital_Emergency_Room_Data[[#This Row],[Day]]&gt;20,"End(21-30)")</f>
        <v>Middle(11-20)</v>
      </c>
    </row>
    <row r="8135" spans="1:22">
      <c r="A8135">
        <v>344898080</v>
      </c>
      <c r="B8135" t="s">
        <v>8131</v>
      </c>
      <c r="C8135" s="1">
        <v>45460</v>
      </c>
      <c r="D8135" t="str">
        <f>TEXT(Hospital_Emergency_Room_Data[[#This Row],[Patient Admission Date]],"mmm")</f>
        <v>Jun</v>
      </c>
      <c r="E8135">
        <f>YEAR(Hospital_Emergency_Room_Data[[#This Row],[Patient Admission Date]])</f>
        <v>2024</v>
      </c>
      <c r="F8135" s="2">
        <v>0.67083333333333328</v>
      </c>
      <c r="G8135" s="8" t="str">
        <f>TEXT(Hospital_Emergency_Room_Data[[#This Row],[Patient Admission Date]],"dddd")</f>
        <v>Monday</v>
      </c>
      <c r="H8135" t="s">
        <v>9208</v>
      </c>
      <c r="I8135">
        <v>62</v>
      </c>
      <c r="J8135" s="5" t="s">
        <v>9217</v>
      </c>
      <c r="K8135" t="s">
        <v>10</v>
      </c>
      <c r="L8135" t="s">
        <v>9281</v>
      </c>
      <c r="M8135" t="s">
        <v>9210</v>
      </c>
      <c r="O8135">
        <v>43</v>
      </c>
      <c r="P8135" t="s">
        <v>9225</v>
      </c>
      <c r="Q8135">
        <v>17</v>
      </c>
      <c r="R8135">
        <v>16</v>
      </c>
      <c r="S8135" t="s">
        <v>9257</v>
      </c>
      <c r="T8135" t="s">
        <v>9262</v>
      </c>
      <c r="U8135" t="s">
        <v>9300</v>
      </c>
      <c r="V8135" t="str" cm="1">
        <f t="array" ref="V8135">_xlfn.IFS(Hospital_Emergency_Room_Data[[#This Row],[Day]]&lt;=10,"Start(1-10)",Hospital_Emergency_Room_Data[[#This Row],[Day]]&lt;=20,"Middle(11-20)",Hospital_Emergency_Room_Data[[#This Row],[Day]]&gt;20,"End(21-30)")</f>
        <v>Middle(11-20)</v>
      </c>
    </row>
    <row r="8136" spans="1:22">
      <c r="A8136">
        <v>422143991</v>
      </c>
      <c r="B8136" t="s">
        <v>8132</v>
      </c>
      <c r="C8136" s="1">
        <v>45209</v>
      </c>
      <c r="D8136" t="str">
        <f>TEXT(Hospital_Emergency_Room_Data[[#This Row],[Patient Admission Date]],"mmm")</f>
        <v>Oct</v>
      </c>
      <c r="E8136">
        <f>YEAR(Hospital_Emergency_Room_Data[[#This Row],[Patient Admission Date]])</f>
        <v>2023</v>
      </c>
      <c r="F8136" s="2">
        <v>0.69166666666666665</v>
      </c>
      <c r="G8136" s="8" t="str">
        <f>TEXT(Hospital_Emergency_Room_Data[[#This Row],[Patient Admission Date]],"dddd")</f>
        <v>Tuesday</v>
      </c>
      <c r="H8136" t="s">
        <v>9208</v>
      </c>
      <c r="I8136">
        <v>25</v>
      </c>
      <c r="J8136" s="5" t="s">
        <v>9220</v>
      </c>
      <c r="K8136" t="s">
        <v>10</v>
      </c>
      <c r="L8136" t="s">
        <v>9281</v>
      </c>
      <c r="M8136" t="s">
        <v>9210</v>
      </c>
      <c r="O8136">
        <v>55</v>
      </c>
      <c r="P8136" t="s">
        <v>9225</v>
      </c>
      <c r="Q8136">
        <v>10</v>
      </c>
      <c r="R8136">
        <v>16</v>
      </c>
      <c r="S8136" t="s">
        <v>9257</v>
      </c>
      <c r="T8136" t="s">
        <v>9265</v>
      </c>
      <c r="U8136" t="s">
        <v>9283</v>
      </c>
      <c r="V8136" t="str" cm="1">
        <f t="array" ref="V8136">_xlfn.IFS(Hospital_Emergency_Room_Data[[#This Row],[Day]]&lt;=10,"Start(1-10)",Hospital_Emergency_Room_Data[[#This Row],[Day]]&lt;=20,"Middle(11-20)",Hospital_Emergency_Room_Data[[#This Row],[Day]]&gt;20,"End(21-30)")</f>
        <v>Start(1-10)</v>
      </c>
    </row>
    <row r="8137" spans="1:22">
      <c r="A8137">
        <v>854245978</v>
      </c>
      <c r="B8137" t="s">
        <v>8133</v>
      </c>
      <c r="C8137" s="1">
        <v>45487</v>
      </c>
      <c r="D8137" t="str">
        <f>TEXT(Hospital_Emergency_Room_Data[[#This Row],[Patient Admission Date]],"mmm")</f>
        <v>Jul</v>
      </c>
      <c r="E8137">
        <f>YEAR(Hospital_Emergency_Room_Data[[#This Row],[Patient Admission Date]])</f>
        <v>2024</v>
      </c>
      <c r="F8137" s="2">
        <v>0.56319444444444444</v>
      </c>
      <c r="G8137" s="8" t="str">
        <f>TEXT(Hospital_Emergency_Room_Data[[#This Row],[Patient Admission Date]],"dddd")</f>
        <v>Sunday</v>
      </c>
      <c r="H8137" t="s">
        <v>9208</v>
      </c>
      <c r="I8137">
        <v>16</v>
      </c>
      <c r="J8137" s="5" t="s">
        <v>9220</v>
      </c>
      <c r="K8137" t="s">
        <v>10</v>
      </c>
      <c r="L8137" t="s">
        <v>9281</v>
      </c>
      <c r="M8137" t="s">
        <v>9210</v>
      </c>
      <c r="O8137">
        <v>60</v>
      </c>
      <c r="P8137" t="s">
        <v>9225</v>
      </c>
      <c r="Q8137">
        <v>14</v>
      </c>
      <c r="R8137">
        <v>13</v>
      </c>
      <c r="S8137" t="s">
        <v>9257</v>
      </c>
      <c r="T8137" t="s">
        <v>9265</v>
      </c>
      <c r="U8137" t="s">
        <v>9283</v>
      </c>
      <c r="V8137" t="str" cm="1">
        <f t="array" ref="V8137">_xlfn.IFS(Hospital_Emergency_Room_Data[[#This Row],[Day]]&lt;=10,"Start(1-10)",Hospital_Emergency_Room_Data[[#This Row],[Day]]&lt;=20,"Middle(11-20)",Hospital_Emergency_Room_Data[[#This Row],[Day]]&gt;20,"End(21-30)")</f>
        <v>Middle(11-20)</v>
      </c>
    </row>
    <row r="8138" spans="1:22">
      <c r="A8138">
        <v>442297761</v>
      </c>
      <c r="B8138" t="s">
        <v>8134</v>
      </c>
      <c r="C8138" s="1">
        <v>45190</v>
      </c>
      <c r="D8138" t="str">
        <f>TEXT(Hospital_Emergency_Room_Data[[#This Row],[Patient Admission Date]],"mmm")</f>
        <v>Sep</v>
      </c>
      <c r="E8138">
        <f>YEAR(Hospital_Emergency_Room_Data[[#This Row],[Patient Admission Date]])</f>
        <v>2023</v>
      </c>
      <c r="F8138" s="2">
        <v>0.39027777777777778</v>
      </c>
      <c r="G8138" s="8" t="str">
        <f>TEXT(Hospital_Emergency_Room_Data[[#This Row],[Patient Admission Date]],"dddd")</f>
        <v>Thursday</v>
      </c>
      <c r="H8138" t="s">
        <v>9208</v>
      </c>
      <c r="I8138">
        <v>8</v>
      </c>
      <c r="J8138" s="5" t="s">
        <v>9221</v>
      </c>
      <c r="K8138" t="s">
        <v>10</v>
      </c>
      <c r="L8138" t="s">
        <v>9281</v>
      </c>
      <c r="M8138" t="s">
        <v>9210</v>
      </c>
      <c r="O8138">
        <v>13</v>
      </c>
      <c r="P8138" t="s">
        <v>9226</v>
      </c>
      <c r="Q8138">
        <v>21</v>
      </c>
      <c r="R8138">
        <v>9</v>
      </c>
      <c r="S8138" t="s">
        <v>9255</v>
      </c>
      <c r="T8138" t="s">
        <v>9262</v>
      </c>
      <c r="U8138" t="s">
        <v>9282</v>
      </c>
      <c r="V8138" t="str" cm="1">
        <f t="array" ref="V8138">_xlfn.IFS(Hospital_Emergency_Room_Data[[#This Row],[Day]]&lt;=10,"Start(1-10)",Hospital_Emergency_Room_Data[[#This Row],[Day]]&lt;=20,"Middle(11-20)",Hospital_Emergency_Room_Data[[#This Row],[Day]]&gt;20,"End(21-30)")</f>
        <v>End(21-30)</v>
      </c>
    </row>
    <row r="8139" spans="1:22">
      <c r="A8139">
        <v>392022877</v>
      </c>
      <c r="B8139" t="s">
        <v>8135</v>
      </c>
      <c r="C8139" s="1">
        <v>45481</v>
      </c>
      <c r="D8139" t="str">
        <f>TEXT(Hospital_Emergency_Room_Data[[#This Row],[Patient Admission Date]],"mmm")</f>
        <v>Jul</v>
      </c>
      <c r="E8139">
        <f>YEAR(Hospital_Emergency_Room_Data[[#This Row],[Patient Admission Date]])</f>
        <v>2024</v>
      </c>
      <c r="F8139" s="2">
        <v>0.77083333333333337</v>
      </c>
      <c r="G8139" s="8" t="str">
        <f>TEXT(Hospital_Emergency_Room_Data[[#This Row],[Patient Admission Date]],"dddd")</f>
        <v>Monday</v>
      </c>
      <c r="H8139" t="s">
        <v>9208</v>
      </c>
      <c r="I8139">
        <v>78</v>
      </c>
      <c r="J8139" s="5" t="s">
        <v>9222</v>
      </c>
      <c r="K8139" t="s">
        <v>10</v>
      </c>
      <c r="L8139" t="s">
        <v>9281</v>
      </c>
      <c r="M8139" t="s">
        <v>9210</v>
      </c>
      <c r="O8139">
        <v>17</v>
      </c>
      <c r="P8139" t="s">
        <v>9226</v>
      </c>
      <c r="Q8139">
        <v>8</v>
      </c>
      <c r="R8139">
        <v>18</v>
      </c>
      <c r="S8139" t="s">
        <v>9256</v>
      </c>
      <c r="T8139" t="s">
        <v>9265</v>
      </c>
      <c r="U8139" t="s">
        <v>9282</v>
      </c>
      <c r="V8139" t="str" cm="1">
        <f t="array" ref="V8139">_xlfn.IFS(Hospital_Emergency_Room_Data[[#This Row],[Day]]&lt;=10,"Start(1-10)",Hospital_Emergency_Room_Data[[#This Row],[Day]]&lt;=20,"Middle(11-20)",Hospital_Emergency_Room_Data[[#This Row],[Day]]&gt;20,"End(21-30)")</f>
        <v>Start(1-10)</v>
      </c>
    </row>
    <row r="8140" spans="1:22">
      <c r="A8140">
        <v>461498598</v>
      </c>
      <c r="B8140" t="s">
        <v>8136</v>
      </c>
      <c r="C8140" s="1">
        <v>45290</v>
      </c>
      <c r="D8140" t="str">
        <f>TEXT(Hospital_Emergency_Room_Data[[#This Row],[Patient Admission Date]],"mmm")</f>
        <v>Dec</v>
      </c>
      <c r="E8140">
        <f>YEAR(Hospital_Emergency_Room_Data[[#This Row],[Patient Admission Date]])</f>
        <v>2023</v>
      </c>
      <c r="F8140" s="2">
        <v>0.94930555555555551</v>
      </c>
      <c r="G8140" s="8" t="str">
        <f>TEXT(Hospital_Emergency_Room_Data[[#This Row],[Patient Admission Date]],"dddd")</f>
        <v>Saturday</v>
      </c>
      <c r="H8140" t="s">
        <v>9208</v>
      </c>
      <c r="I8140">
        <v>37</v>
      </c>
      <c r="J8140" s="5" t="s">
        <v>9223</v>
      </c>
      <c r="K8140" t="s">
        <v>10</v>
      </c>
      <c r="L8140" t="s">
        <v>9281</v>
      </c>
      <c r="M8140" t="s">
        <v>9210</v>
      </c>
      <c r="O8140">
        <v>20</v>
      </c>
      <c r="P8140" t="s">
        <v>9226</v>
      </c>
      <c r="Q8140">
        <v>30</v>
      </c>
      <c r="R8140">
        <v>22</v>
      </c>
      <c r="S8140" t="s">
        <v>9256</v>
      </c>
      <c r="T8140" t="s">
        <v>9264</v>
      </c>
      <c r="U8140" t="s">
        <v>9282</v>
      </c>
      <c r="V8140" t="str" cm="1">
        <f t="array" ref="V8140">_xlfn.IFS(Hospital_Emergency_Room_Data[[#This Row],[Day]]&lt;=10,"Start(1-10)",Hospital_Emergency_Room_Data[[#This Row],[Day]]&lt;=20,"Middle(11-20)",Hospital_Emergency_Room_Data[[#This Row],[Day]]&gt;20,"End(21-30)")</f>
        <v>End(21-30)</v>
      </c>
    </row>
    <row r="8141" spans="1:22">
      <c r="A8141">
        <v>689984436</v>
      </c>
      <c r="B8141" t="s">
        <v>8137</v>
      </c>
      <c r="C8141" s="1">
        <v>45283</v>
      </c>
      <c r="D8141" t="str">
        <f>TEXT(Hospital_Emergency_Room_Data[[#This Row],[Patient Admission Date]],"mmm")</f>
        <v>Dec</v>
      </c>
      <c r="E8141">
        <f>YEAR(Hospital_Emergency_Room_Data[[#This Row],[Patient Admission Date]])</f>
        <v>2023</v>
      </c>
      <c r="F8141" s="2">
        <v>0.97222222222222221</v>
      </c>
      <c r="G8141" s="8" t="str">
        <f>TEXT(Hospital_Emergency_Room_Data[[#This Row],[Patient Admission Date]],"dddd")</f>
        <v>Saturday</v>
      </c>
      <c r="H8141" t="s">
        <v>9208</v>
      </c>
      <c r="I8141">
        <v>31</v>
      </c>
      <c r="J8141" s="5" t="s">
        <v>9223</v>
      </c>
      <c r="K8141" t="s">
        <v>10</v>
      </c>
      <c r="L8141" t="s">
        <v>9281</v>
      </c>
      <c r="M8141" t="s">
        <v>9210</v>
      </c>
      <c r="O8141">
        <v>37</v>
      </c>
      <c r="P8141" t="s">
        <v>9225</v>
      </c>
      <c r="Q8141">
        <v>23</v>
      </c>
      <c r="R8141">
        <v>23</v>
      </c>
      <c r="S8141" t="s">
        <v>9256</v>
      </c>
      <c r="T8141" t="s">
        <v>9264</v>
      </c>
      <c r="U8141" t="s">
        <v>9300</v>
      </c>
      <c r="V8141" t="str" cm="1">
        <f t="array" ref="V8141">_xlfn.IFS(Hospital_Emergency_Room_Data[[#This Row],[Day]]&lt;=10,"Start(1-10)",Hospital_Emergency_Room_Data[[#This Row],[Day]]&lt;=20,"Middle(11-20)",Hospital_Emergency_Room_Data[[#This Row],[Day]]&gt;20,"End(21-30)")</f>
        <v>End(21-30)</v>
      </c>
    </row>
    <row r="8142" spans="1:22">
      <c r="A8142">
        <v>296442419</v>
      </c>
      <c r="B8142" t="s">
        <v>8138</v>
      </c>
      <c r="C8142" s="1">
        <v>45340</v>
      </c>
      <c r="D8142" t="str">
        <f>TEXT(Hospital_Emergency_Room_Data[[#This Row],[Patient Admission Date]],"mmm")</f>
        <v>Feb</v>
      </c>
      <c r="E8142">
        <f>YEAR(Hospital_Emergency_Room_Data[[#This Row],[Patient Admission Date]])</f>
        <v>2024</v>
      </c>
      <c r="F8142" s="2">
        <v>0.9458333333333333</v>
      </c>
      <c r="G8142" s="8" t="str">
        <f>TEXT(Hospital_Emergency_Room_Data[[#This Row],[Patient Admission Date]],"dddd")</f>
        <v>Sunday</v>
      </c>
      <c r="H8142" t="s">
        <v>9208</v>
      </c>
      <c r="I8142">
        <v>34</v>
      </c>
      <c r="J8142" s="5" t="s">
        <v>9223</v>
      </c>
      <c r="K8142" t="s">
        <v>10</v>
      </c>
      <c r="L8142" t="s">
        <v>9281</v>
      </c>
      <c r="M8142" t="s">
        <v>9210</v>
      </c>
      <c r="N8142">
        <v>0</v>
      </c>
      <c r="O8142">
        <v>19</v>
      </c>
      <c r="P8142" t="s">
        <v>9226</v>
      </c>
      <c r="Q8142">
        <v>18</v>
      </c>
      <c r="R8142">
        <v>22</v>
      </c>
      <c r="S8142" t="s">
        <v>9256</v>
      </c>
      <c r="T8142" t="s">
        <v>9262</v>
      </c>
      <c r="U8142" t="s">
        <v>9282</v>
      </c>
      <c r="V8142" t="str" cm="1">
        <f t="array" ref="V8142">_xlfn.IFS(Hospital_Emergency_Room_Data[[#This Row],[Day]]&lt;=10,"Start(1-10)",Hospital_Emergency_Room_Data[[#This Row],[Day]]&lt;=20,"Middle(11-20)",Hospital_Emergency_Room_Data[[#This Row],[Day]]&gt;20,"End(21-30)")</f>
        <v>Middle(11-20)</v>
      </c>
    </row>
    <row r="8143" spans="1:22">
      <c r="A8143">
        <v>220331376</v>
      </c>
      <c r="B8143" t="s">
        <v>8139</v>
      </c>
      <c r="C8143" s="1">
        <v>45223</v>
      </c>
      <c r="D8143" t="str">
        <f>TEXT(Hospital_Emergency_Room_Data[[#This Row],[Patient Admission Date]],"mmm")</f>
        <v>Oct</v>
      </c>
      <c r="E8143">
        <f>YEAR(Hospital_Emergency_Room_Data[[#This Row],[Patient Admission Date]])</f>
        <v>2023</v>
      </c>
      <c r="F8143" s="2">
        <v>9.0277777777777776E-2</v>
      </c>
      <c r="G8143" s="8" t="str">
        <f>TEXT(Hospital_Emergency_Room_Data[[#This Row],[Patient Admission Date]],"dddd")</f>
        <v>Tuesday</v>
      </c>
      <c r="H8143" t="s">
        <v>9208</v>
      </c>
      <c r="I8143">
        <v>79</v>
      </c>
      <c r="J8143" s="5" t="s">
        <v>9222</v>
      </c>
      <c r="K8143" t="s">
        <v>10</v>
      </c>
      <c r="L8143" t="s">
        <v>9281</v>
      </c>
      <c r="M8143" t="s">
        <v>9210</v>
      </c>
      <c r="N8143">
        <v>0</v>
      </c>
      <c r="O8143">
        <v>45</v>
      </c>
      <c r="P8143" t="s">
        <v>9225</v>
      </c>
      <c r="Q8143">
        <v>24</v>
      </c>
      <c r="R8143">
        <v>2</v>
      </c>
      <c r="S8143" t="s">
        <v>9258</v>
      </c>
      <c r="T8143" t="s">
        <v>9264</v>
      </c>
      <c r="U8143" t="s">
        <v>9300</v>
      </c>
      <c r="V8143" t="str" cm="1">
        <f t="array" ref="V8143">_xlfn.IFS(Hospital_Emergency_Room_Data[[#This Row],[Day]]&lt;=10,"Start(1-10)",Hospital_Emergency_Room_Data[[#This Row],[Day]]&lt;=20,"Middle(11-20)",Hospital_Emergency_Room_Data[[#This Row],[Day]]&gt;20,"End(21-30)")</f>
        <v>End(21-30)</v>
      </c>
    </row>
    <row r="8144" spans="1:22">
      <c r="A8144">
        <v>453293036</v>
      </c>
      <c r="B8144" t="s">
        <v>8140</v>
      </c>
      <c r="C8144" s="1">
        <v>45474</v>
      </c>
      <c r="D8144" t="str">
        <f>TEXT(Hospital_Emergency_Room_Data[[#This Row],[Patient Admission Date]],"mmm")</f>
        <v>Jul</v>
      </c>
      <c r="E8144">
        <f>YEAR(Hospital_Emergency_Room_Data[[#This Row],[Patient Admission Date]])</f>
        <v>2024</v>
      </c>
      <c r="F8144" s="2">
        <v>0.65416666666666667</v>
      </c>
      <c r="G8144" s="8" t="str">
        <f>TEXT(Hospital_Emergency_Room_Data[[#This Row],[Patient Admission Date]],"dddd")</f>
        <v>Monday</v>
      </c>
      <c r="H8144" t="s">
        <v>9208</v>
      </c>
      <c r="I8144">
        <v>2</v>
      </c>
      <c r="J8144" s="5" t="s">
        <v>9218</v>
      </c>
      <c r="K8144" t="s">
        <v>10</v>
      </c>
      <c r="L8144" t="s">
        <v>9281</v>
      </c>
      <c r="M8144" t="s">
        <v>9210</v>
      </c>
      <c r="N8144">
        <v>1</v>
      </c>
      <c r="O8144">
        <v>30</v>
      </c>
      <c r="P8144" t="s">
        <v>9225</v>
      </c>
      <c r="Q8144">
        <v>1</v>
      </c>
      <c r="R8144">
        <v>15</v>
      </c>
      <c r="S8144" t="s">
        <v>9257</v>
      </c>
      <c r="T8144" t="s">
        <v>9263</v>
      </c>
      <c r="U8144" t="s">
        <v>9282</v>
      </c>
      <c r="V8144" t="str" cm="1">
        <f t="array" ref="V8144">_xlfn.IFS(Hospital_Emergency_Room_Data[[#This Row],[Day]]&lt;=10,"Start(1-10)",Hospital_Emergency_Room_Data[[#This Row],[Day]]&lt;=20,"Middle(11-20)",Hospital_Emergency_Room_Data[[#This Row],[Day]]&gt;20,"End(21-30)")</f>
        <v>Start(1-10)</v>
      </c>
    </row>
    <row r="8145" spans="1:22">
      <c r="A8145">
        <v>770954240</v>
      </c>
      <c r="B8145" t="s">
        <v>8141</v>
      </c>
      <c r="C8145" s="1">
        <v>45170</v>
      </c>
      <c r="D8145" t="str">
        <f>TEXT(Hospital_Emergency_Room_Data[[#This Row],[Patient Admission Date]],"mmm")</f>
        <v>Sep</v>
      </c>
      <c r="E8145">
        <f>YEAR(Hospital_Emergency_Room_Data[[#This Row],[Patient Admission Date]])</f>
        <v>2023</v>
      </c>
      <c r="F8145" s="2">
        <v>8.1944444444444445E-2</v>
      </c>
      <c r="G8145" s="8" t="str">
        <f>TEXT(Hospital_Emergency_Room_Data[[#This Row],[Patient Admission Date]],"dddd")</f>
        <v>Friday</v>
      </c>
      <c r="H8145" t="s">
        <v>9208</v>
      </c>
      <c r="I8145">
        <v>39</v>
      </c>
      <c r="J8145" s="5" t="s">
        <v>9223</v>
      </c>
      <c r="K8145" t="s">
        <v>10</v>
      </c>
      <c r="L8145" t="s">
        <v>9281</v>
      </c>
      <c r="M8145" t="s">
        <v>9210</v>
      </c>
      <c r="N8145">
        <v>2</v>
      </c>
      <c r="O8145">
        <v>55</v>
      </c>
      <c r="P8145" t="s">
        <v>9225</v>
      </c>
      <c r="Q8145">
        <v>1</v>
      </c>
      <c r="R8145">
        <v>1</v>
      </c>
      <c r="S8145" t="s">
        <v>9258</v>
      </c>
      <c r="T8145" t="s">
        <v>9263</v>
      </c>
      <c r="U8145" t="s">
        <v>9283</v>
      </c>
      <c r="V8145" t="str" cm="1">
        <f t="array" ref="V8145">_xlfn.IFS(Hospital_Emergency_Room_Data[[#This Row],[Day]]&lt;=10,"Start(1-10)",Hospital_Emergency_Room_Data[[#This Row],[Day]]&lt;=20,"Middle(11-20)",Hospital_Emergency_Room_Data[[#This Row],[Day]]&gt;20,"End(21-30)")</f>
        <v>Start(1-10)</v>
      </c>
    </row>
    <row r="8146" spans="1:22">
      <c r="A8146">
        <v>414692236</v>
      </c>
      <c r="B8146" t="s">
        <v>8142</v>
      </c>
      <c r="C8146" s="1">
        <v>45466</v>
      </c>
      <c r="D8146" t="str">
        <f>TEXT(Hospital_Emergency_Room_Data[[#This Row],[Patient Admission Date]],"mmm")</f>
        <v>Jun</v>
      </c>
      <c r="E8146">
        <f>YEAR(Hospital_Emergency_Room_Data[[#This Row],[Patient Admission Date]])</f>
        <v>2024</v>
      </c>
      <c r="F8146" s="2">
        <v>0.70902777777777781</v>
      </c>
      <c r="G8146" s="8" t="str">
        <f>TEXT(Hospital_Emergency_Room_Data[[#This Row],[Patient Admission Date]],"dddd")</f>
        <v>Sunday</v>
      </c>
      <c r="H8146" t="s">
        <v>9208</v>
      </c>
      <c r="I8146">
        <v>36</v>
      </c>
      <c r="J8146" s="5" t="s">
        <v>9223</v>
      </c>
      <c r="K8146" t="s">
        <v>10</v>
      </c>
      <c r="L8146" t="s">
        <v>9281</v>
      </c>
      <c r="M8146" t="s">
        <v>9210</v>
      </c>
      <c r="N8146">
        <v>3</v>
      </c>
      <c r="O8146">
        <v>31</v>
      </c>
      <c r="P8146" t="s">
        <v>9225</v>
      </c>
      <c r="Q8146">
        <v>23</v>
      </c>
      <c r="R8146">
        <v>17</v>
      </c>
      <c r="S8146" t="s">
        <v>9257</v>
      </c>
      <c r="T8146" t="s">
        <v>9264</v>
      </c>
      <c r="U8146" t="s">
        <v>9300</v>
      </c>
      <c r="V8146" t="str" cm="1">
        <f t="array" ref="V8146">_xlfn.IFS(Hospital_Emergency_Room_Data[[#This Row],[Day]]&lt;=10,"Start(1-10)",Hospital_Emergency_Room_Data[[#This Row],[Day]]&lt;=20,"Middle(11-20)",Hospital_Emergency_Room_Data[[#This Row],[Day]]&gt;20,"End(21-30)")</f>
        <v>End(21-30)</v>
      </c>
    </row>
    <row r="8147" spans="1:22">
      <c r="A8147">
        <v>832512130</v>
      </c>
      <c r="B8147" t="s">
        <v>8143</v>
      </c>
      <c r="C8147" s="1">
        <v>45230</v>
      </c>
      <c r="D8147" t="str">
        <f>TEXT(Hospital_Emergency_Room_Data[[#This Row],[Patient Admission Date]],"mmm")</f>
        <v>Oct</v>
      </c>
      <c r="E8147">
        <f>YEAR(Hospital_Emergency_Room_Data[[#This Row],[Patient Admission Date]])</f>
        <v>2023</v>
      </c>
      <c r="F8147" s="2">
        <v>0.49513888888888891</v>
      </c>
      <c r="G8147" s="8" t="str">
        <f>TEXT(Hospital_Emergency_Room_Data[[#This Row],[Patient Admission Date]],"dddd")</f>
        <v>Tuesday</v>
      </c>
      <c r="H8147" t="s">
        <v>9208</v>
      </c>
      <c r="I8147">
        <v>10</v>
      </c>
      <c r="J8147" s="5" t="s">
        <v>9221</v>
      </c>
      <c r="K8147" t="s">
        <v>10</v>
      </c>
      <c r="L8147" t="s">
        <v>9281</v>
      </c>
      <c r="M8147" t="s">
        <v>9210</v>
      </c>
      <c r="N8147">
        <v>3</v>
      </c>
      <c r="O8147">
        <v>51</v>
      </c>
      <c r="P8147" t="s">
        <v>9225</v>
      </c>
      <c r="Q8147">
        <v>31</v>
      </c>
      <c r="R8147">
        <v>11</v>
      </c>
      <c r="S8147" t="s">
        <v>9255</v>
      </c>
      <c r="T8147" t="s">
        <v>9264</v>
      </c>
      <c r="U8147" t="s">
        <v>9283</v>
      </c>
      <c r="V8147" t="str" cm="1">
        <f t="array" ref="V8147">_xlfn.IFS(Hospital_Emergency_Room_Data[[#This Row],[Day]]&lt;=10,"Start(1-10)",Hospital_Emergency_Room_Data[[#This Row],[Day]]&lt;=20,"Middle(11-20)",Hospital_Emergency_Room_Data[[#This Row],[Day]]&gt;20,"End(21-30)")</f>
        <v>End(21-30)</v>
      </c>
    </row>
    <row r="8148" spans="1:22">
      <c r="A8148">
        <v>504042880</v>
      </c>
      <c r="B8148" t="s">
        <v>8144</v>
      </c>
      <c r="C8148" s="1">
        <v>45171</v>
      </c>
      <c r="D8148" t="str">
        <f>TEXT(Hospital_Emergency_Room_Data[[#This Row],[Patient Admission Date]],"mmm")</f>
        <v>Sep</v>
      </c>
      <c r="E8148">
        <f>YEAR(Hospital_Emergency_Room_Data[[#This Row],[Patient Admission Date]])</f>
        <v>2023</v>
      </c>
      <c r="F8148" s="2">
        <v>0.57430555555555551</v>
      </c>
      <c r="G8148" s="8" t="str">
        <f>TEXT(Hospital_Emergency_Room_Data[[#This Row],[Patient Admission Date]],"dddd")</f>
        <v>Saturday</v>
      </c>
      <c r="H8148" t="s">
        <v>9208</v>
      </c>
      <c r="I8148">
        <v>29</v>
      </c>
      <c r="J8148" s="5" t="s">
        <v>9220</v>
      </c>
      <c r="K8148" t="s">
        <v>10</v>
      </c>
      <c r="L8148" t="s">
        <v>9281</v>
      </c>
      <c r="M8148" t="s">
        <v>9210</v>
      </c>
      <c r="N8148">
        <v>5</v>
      </c>
      <c r="O8148">
        <v>28</v>
      </c>
      <c r="P8148" t="s">
        <v>9226</v>
      </c>
      <c r="Q8148">
        <v>2</v>
      </c>
      <c r="R8148">
        <v>13</v>
      </c>
      <c r="S8148" t="s">
        <v>9257</v>
      </c>
      <c r="T8148" t="s">
        <v>9263</v>
      </c>
      <c r="U8148" t="s">
        <v>9282</v>
      </c>
      <c r="V8148" t="str" cm="1">
        <f t="array" ref="V8148">_xlfn.IFS(Hospital_Emergency_Room_Data[[#This Row],[Day]]&lt;=10,"Start(1-10)",Hospital_Emergency_Room_Data[[#This Row],[Day]]&lt;=20,"Middle(11-20)",Hospital_Emergency_Room_Data[[#This Row],[Day]]&gt;20,"End(21-30)")</f>
        <v>Start(1-10)</v>
      </c>
    </row>
    <row r="8149" spans="1:22">
      <c r="A8149">
        <v>222174011</v>
      </c>
      <c r="B8149" t="s">
        <v>8145</v>
      </c>
      <c r="C8149" s="1">
        <v>45432</v>
      </c>
      <c r="D8149" t="str">
        <f>TEXT(Hospital_Emergency_Room_Data[[#This Row],[Patient Admission Date]],"mmm")</f>
        <v>May</v>
      </c>
      <c r="E8149">
        <f>YEAR(Hospital_Emergency_Room_Data[[#This Row],[Patient Admission Date]])</f>
        <v>2024</v>
      </c>
      <c r="F8149" s="2">
        <v>0.4201388888888889</v>
      </c>
      <c r="G8149" s="8" t="str">
        <f>TEXT(Hospital_Emergency_Room_Data[[#This Row],[Patient Admission Date]],"dddd")</f>
        <v>Monday</v>
      </c>
      <c r="H8149" t="s">
        <v>9208</v>
      </c>
      <c r="I8149">
        <v>6</v>
      </c>
      <c r="J8149" s="5" t="s">
        <v>9221</v>
      </c>
      <c r="K8149" t="s">
        <v>10</v>
      </c>
      <c r="L8149" t="s">
        <v>9281</v>
      </c>
      <c r="M8149" t="s">
        <v>9210</v>
      </c>
      <c r="N8149">
        <v>6</v>
      </c>
      <c r="O8149">
        <v>35</v>
      </c>
      <c r="P8149" t="s">
        <v>9225</v>
      </c>
      <c r="Q8149">
        <v>20</v>
      </c>
      <c r="R8149">
        <v>10</v>
      </c>
      <c r="S8149" t="s">
        <v>9255</v>
      </c>
      <c r="T8149" t="s">
        <v>9262</v>
      </c>
      <c r="U8149" t="s">
        <v>9300</v>
      </c>
      <c r="V8149" t="str" cm="1">
        <f t="array" ref="V8149">_xlfn.IFS(Hospital_Emergency_Room_Data[[#This Row],[Day]]&lt;=10,"Start(1-10)",Hospital_Emergency_Room_Data[[#This Row],[Day]]&lt;=20,"Middle(11-20)",Hospital_Emergency_Room_Data[[#This Row],[Day]]&gt;20,"End(21-30)")</f>
        <v>Middle(11-20)</v>
      </c>
    </row>
    <row r="8150" spans="1:22">
      <c r="A8150">
        <v>221431135</v>
      </c>
      <c r="B8150" t="s">
        <v>8146</v>
      </c>
      <c r="C8150" s="1">
        <v>45220</v>
      </c>
      <c r="D8150" t="str">
        <f>TEXT(Hospital_Emergency_Room_Data[[#This Row],[Patient Admission Date]],"mmm")</f>
        <v>Oct</v>
      </c>
      <c r="E8150">
        <f>YEAR(Hospital_Emergency_Room_Data[[#This Row],[Patient Admission Date]])</f>
        <v>2023</v>
      </c>
      <c r="F8150" s="2">
        <v>0.90347222222222223</v>
      </c>
      <c r="G8150" s="8" t="str">
        <f>TEXT(Hospital_Emergency_Room_Data[[#This Row],[Patient Admission Date]],"dddd")</f>
        <v>Saturday</v>
      </c>
      <c r="H8150" t="s">
        <v>9208</v>
      </c>
      <c r="I8150">
        <v>34</v>
      </c>
      <c r="J8150" s="5" t="s">
        <v>9223</v>
      </c>
      <c r="K8150" t="s">
        <v>10</v>
      </c>
      <c r="L8150" t="s">
        <v>9281</v>
      </c>
      <c r="M8150" t="s">
        <v>9210</v>
      </c>
      <c r="N8150">
        <v>7</v>
      </c>
      <c r="O8150">
        <v>14</v>
      </c>
      <c r="P8150" t="s">
        <v>9226</v>
      </c>
      <c r="Q8150">
        <v>21</v>
      </c>
      <c r="R8150">
        <v>21</v>
      </c>
      <c r="S8150" t="s">
        <v>9256</v>
      </c>
      <c r="T8150" t="s">
        <v>9262</v>
      </c>
      <c r="U8150" t="s">
        <v>9282</v>
      </c>
      <c r="V8150" t="str" cm="1">
        <f t="array" ref="V8150">_xlfn.IFS(Hospital_Emergency_Room_Data[[#This Row],[Day]]&lt;=10,"Start(1-10)",Hospital_Emergency_Room_Data[[#This Row],[Day]]&lt;=20,"Middle(11-20)",Hospital_Emergency_Room_Data[[#This Row],[Day]]&gt;20,"End(21-30)")</f>
        <v>End(21-30)</v>
      </c>
    </row>
    <row r="8151" spans="1:22">
      <c r="A8151">
        <v>183379410</v>
      </c>
      <c r="B8151" t="s">
        <v>8147</v>
      </c>
      <c r="C8151" s="1">
        <v>45118</v>
      </c>
      <c r="D8151" t="str">
        <f>TEXT(Hospital_Emergency_Room_Data[[#This Row],[Patient Admission Date]],"mmm")</f>
        <v>Jul</v>
      </c>
      <c r="E8151">
        <f>YEAR(Hospital_Emergency_Room_Data[[#This Row],[Patient Admission Date]])</f>
        <v>2023</v>
      </c>
      <c r="F8151" s="2">
        <v>0.97847222222222219</v>
      </c>
      <c r="G8151" s="8" t="str">
        <f>TEXT(Hospital_Emergency_Room_Data[[#This Row],[Patient Admission Date]],"dddd")</f>
        <v>Tuesday</v>
      </c>
      <c r="H8151" t="s">
        <v>9208</v>
      </c>
      <c r="I8151">
        <v>32</v>
      </c>
      <c r="J8151" s="5" t="s">
        <v>9223</v>
      </c>
      <c r="K8151" t="s">
        <v>10</v>
      </c>
      <c r="L8151" t="s">
        <v>9281</v>
      </c>
      <c r="M8151" t="s">
        <v>9210</v>
      </c>
      <c r="N8151">
        <v>7</v>
      </c>
      <c r="O8151">
        <v>12</v>
      </c>
      <c r="P8151" t="s">
        <v>9226</v>
      </c>
      <c r="Q8151">
        <v>11</v>
      </c>
      <c r="R8151">
        <v>23</v>
      </c>
      <c r="S8151" t="s">
        <v>9256</v>
      </c>
      <c r="T8151" t="s">
        <v>9265</v>
      </c>
      <c r="U8151" t="s">
        <v>9282</v>
      </c>
      <c r="V8151" t="str" cm="1">
        <f t="array" ref="V8151">_xlfn.IFS(Hospital_Emergency_Room_Data[[#This Row],[Day]]&lt;=10,"Start(1-10)",Hospital_Emergency_Room_Data[[#This Row],[Day]]&lt;=20,"Middle(11-20)",Hospital_Emergency_Room_Data[[#This Row],[Day]]&gt;20,"End(21-30)")</f>
        <v>Middle(11-20)</v>
      </c>
    </row>
    <row r="8152" spans="1:22">
      <c r="A8152">
        <v>527451421</v>
      </c>
      <c r="B8152" t="s">
        <v>8148</v>
      </c>
      <c r="C8152" s="1">
        <v>45394</v>
      </c>
      <c r="D8152" t="str">
        <f>TEXT(Hospital_Emergency_Room_Data[[#This Row],[Patient Admission Date]],"mmm")</f>
        <v>Apr</v>
      </c>
      <c r="E8152">
        <f>YEAR(Hospital_Emergency_Room_Data[[#This Row],[Patient Admission Date]])</f>
        <v>2024</v>
      </c>
      <c r="F8152" s="2">
        <v>0.18402777777777779</v>
      </c>
      <c r="G8152" s="8" t="str">
        <f>TEXT(Hospital_Emergency_Room_Data[[#This Row],[Patient Admission Date]],"dddd")</f>
        <v>Friday</v>
      </c>
      <c r="H8152" t="s">
        <v>9208</v>
      </c>
      <c r="I8152">
        <v>23</v>
      </c>
      <c r="J8152" s="5" t="s">
        <v>9220</v>
      </c>
      <c r="K8152" t="s">
        <v>10</v>
      </c>
      <c r="L8152" t="s">
        <v>9281</v>
      </c>
      <c r="M8152" t="s">
        <v>9210</v>
      </c>
      <c r="N8152">
        <v>8</v>
      </c>
      <c r="O8152">
        <v>41</v>
      </c>
      <c r="P8152" t="s">
        <v>9225</v>
      </c>
      <c r="Q8152">
        <v>12</v>
      </c>
      <c r="R8152">
        <v>4</v>
      </c>
      <c r="S8152" t="s">
        <v>9258</v>
      </c>
      <c r="T8152" t="s">
        <v>9265</v>
      </c>
      <c r="U8152" t="s">
        <v>9300</v>
      </c>
      <c r="V8152" t="str" cm="1">
        <f t="array" ref="V8152">_xlfn.IFS(Hospital_Emergency_Room_Data[[#This Row],[Day]]&lt;=10,"Start(1-10)",Hospital_Emergency_Room_Data[[#This Row],[Day]]&lt;=20,"Middle(11-20)",Hospital_Emergency_Room_Data[[#This Row],[Day]]&gt;20,"End(21-30)")</f>
        <v>Middle(11-20)</v>
      </c>
    </row>
    <row r="8153" spans="1:22">
      <c r="A8153">
        <v>529601006</v>
      </c>
      <c r="B8153" t="s">
        <v>8149</v>
      </c>
      <c r="C8153" s="1">
        <v>45104</v>
      </c>
      <c r="D8153" t="str">
        <f>TEXT(Hospital_Emergency_Room_Data[[#This Row],[Patient Admission Date]],"mmm")</f>
        <v>Jun</v>
      </c>
      <c r="E8153">
        <f>YEAR(Hospital_Emergency_Room_Data[[#This Row],[Patient Admission Date]])</f>
        <v>2023</v>
      </c>
      <c r="F8153" s="2">
        <v>0.71458333333333335</v>
      </c>
      <c r="G8153" s="8" t="str">
        <f>TEXT(Hospital_Emergency_Room_Data[[#This Row],[Patient Admission Date]],"dddd")</f>
        <v>Tuesday</v>
      </c>
      <c r="H8153" t="s">
        <v>9208</v>
      </c>
      <c r="I8153">
        <v>26</v>
      </c>
      <c r="J8153" s="5" t="s">
        <v>9220</v>
      </c>
      <c r="K8153" t="s">
        <v>10</v>
      </c>
      <c r="L8153" t="s">
        <v>9281</v>
      </c>
      <c r="M8153" t="s">
        <v>9210</v>
      </c>
      <c r="N8153">
        <v>8</v>
      </c>
      <c r="O8153">
        <v>12</v>
      </c>
      <c r="P8153" t="s">
        <v>9226</v>
      </c>
      <c r="Q8153">
        <v>27</v>
      </c>
      <c r="R8153">
        <v>17</v>
      </c>
      <c r="S8153" t="s">
        <v>9257</v>
      </c>
      <c r="T8153" t="s">
        <v>9264</v>
      </c>
      <c r="U8153" t="s">
        <v>9282</v>
      </c>
      <c r="V8153" t="str" cm="1">
        <f t="array" ref="V8153">_xlfn.IFS(Hospital_Emergency_Room_Data[[#This Row],[Day]]&lt;=10,"Start(1-10)",Hospital_Emergency_Room_Data[[#This Row],[Day]]&lt;=20,"Middle(11-20)",Hospital_Emergency_Room_Data[[#This Row],[Day]]&gt;20,"End(21-30)")</f>
        <v>End(21-30)</v>
      </c>
    </row>
    <row r="8154" spans="1:22">
      <c r="A8154">
        <v>814546052</v>
      </c>
      <c r="B8154" t="s">
        <v>8150</v>
      </c>
      <c r="C8154" s="1">
        <v>45071</v>
      </c>
      <c r="D8154" t="str">
        <f>TEXT(Hospital_Emergency_Room_Data[[#This Row],[Patient Admission Date]],"mmm")</f>
        <v>May</v>
      </c>
      <c r="E8154">
        <f>YEAR(Hospital_Emergency_Room_Data[[#This Row],[Patient Admission Date]])</f>
        <v>2023</v>
      </c>
      <c r="F8154" s="2">
        <v>0.90694444444444444</v>
      </c>
      <c r="G8154" s="8" t="str">
        <f>TEXT(Hospital_Emergency_Room_Data[[#This Row],[Patient Admission Date]],"dddd")</f>
        <v>Thursday</v>
      </c>
      <c r="H8154" t="s">
        <v>9208</v>
      </c>
      <c r="I8154">
        <v>63</v>
      </c>
      <c r="J8154" s="5" t="s">
        <v>9217</v>
      </c>
      <c r="K8154" t="s">
        <v>10</v>
      </c>
      <c r="L8154" t="s">
        <v>9281</v>
      </c>
      <c r="M8154" t="s">
        <v>9210</v>
      </c>
      <c r="N8154">
        <v>8</v>
      </c>
      <c r="O8154">
        <v>30</v>
      </c>
      <c r="P8154" t="s">
        <v>9225</v>
      </c>
      <c r="Q8154">
        <v>25</v>
      </c>
      <c r="R8154">
        <v>21</v>
      </c>
      <c r="S8154" t="s">
        <v>9256</v>
      </c>
      <c r="T8154" t="s">
        <v>9264</v>
      </c>
      <c r="U8154" t="s">
        <v>9282</v>
      </c>
      <c r="V8154" t="str" cm="1">
        <f t="array" ref="V8154">_xlfn.IFS(Hospital_Emergency_Room_Data[[#This Row],[Day]]&lt;=10,"Start(1-10)",Hospital_Emergency_Room_Data[[#This Row],[Day]]&lt;=20,"Middle(11-20)",Hospital_Emergency_Room_Data[[#This Row],[Day]]&gt;20,"End(21-30)")</f>
        <v>End(21-30)</v>
      </c>
    </row>
    <row r="8155" spans="1:22">
      <c r="A8155">
        <v>330830888</v>
      </c>
      <c r="B8155" t="s">
        <v>8151</v>
      </c>
      <c r="C8155" s="1">
        <v>45344</v>
      </c>
      <c r="D8155" t="str">
        <f>TEXT(Hospital_Emergency_Room_Data[[#This Row],[Patient Admission Date]],"mmm")</f>
        <v>Feb</v>
      </c>
      <c r="E8155">
        <f>YEAR(Hospital_Emergency_Room_Data[[#This Row],[Patient Admission Date]])</f>
        <v>2024</v>
      </c>
      <c r="F8155" s="2">
        <v>0.50486111111111109</v>
      </c>
      <c r="G8155" s="8" t="str">
        <f>TEXT(Hospital_Emergency_Room_Data[[#This Row],[Patient Admission Date]],"dddd")</f>
        <v>Thursday</v>
      </c>
      <c r="H8155" t="s">
        <v>9208</v>
      </c>
      <c r="I8155">
        <v>20</v>
      </c>
      <c r="J8155" s="5" t="s">
        <v>9220</v>
      </c>
      <c r="K8155" t="s">
        <v>10</v>
      </c>
      <c r="L8155" t="s">
        <v>9281</v>
      </c>
      <c r="M8155" t="s">
        <v>9210</v>
      </c>
      <c r="N8155">
        <v>9</v>
      </c>
      <c r="O8155">
        <v>18</v>
      </c>
      <c r="P8155" t="s">
        <v>9226</v>
      </c>
      <c r="Q8155">
        <v>22</v>
      </c>
      <c r="R8155">
        <v>12</v>
      </c>
      <c r="S8155" t="s">
        <v>9257</v>
      </c>
      <c r="T8155" t="s">
        <v>9264</v>
      </c>
      <c r="U8155" t="s">
        <v>9282</v>
      </c>
      <c r="V8155" t="str" cm="1">
        <f t="array" ref="V8155">_xlfn.IFS(Hospital_Emergency_Room_Data[[#This Row],[Day]]&lt;=10,"Start(1-10)",Hospital_Emergency_Room_Data[[#This Row],[Day]]&lt;=20,"Middle(11-20)",Hospital_Emergency_Room_Data[[#This Row],[Day]]&gt;20,"End(21-30)")</f>
        <v>End(21-30)</v>
      </c>
    </row>
    <row r="8156" spans="1:22">
      <c r="A8156">
        <v>157620102</v>
      </c>
      <c r="B8156" t="s">
        <v>8152</v>
      </c>
      <c r="C8156" s="1">
        <v>45412</v>
      </c>
      <c r="D8156" t="str">
        <f>TEXT(Hospital_Emergency_Room_Data[[#This Row],[Patient Admission Date]],"mmm")</f>
        <v>Apr</v>
      </c>
      <c r="E8156">
        <f>YEAR(Hospital_Emergency_Room_Data[[#This Row],[Patient Admission Date]])</f>
        <v>2024</v>
      </c>
      <c r="F8156" s="2">
        <v>0.83819444444444446</v>
      </c>
      <c r="G8156" s="8" t="str">
        <f>TEXT(Hospital_Emergency_Room_Data[[#This Row],[Patient Admission Date]],"dddd")</f>
        <v>Tuesday</v>
      </c>
      <c r="H8156" t="s">
        <v>9208</v>
      </c>
      <c r="I8156">
        <v>77</v>
      </c>
      <c r="J8156" s="5" t="s">
        <v>9222</v>
      </c>
      <c r="K8156" t="s">
        <v>10</v>
      </c>
      <c r="L8156" t="s">
        <v>9281</v>
      </c>
      <c r="M8156" t="s">
        <v>9210</v>
      </c>
      <c r="N8156">
        <v>9</v>
      </c>
      <c r="O8156">
        <v>24</v>
      </c>
      <c r="P8156" t="s">
        <v>9226</v>
      </c>
      <c r="Q8156">
        <v>30</v>
      </c>
      <c r="R8156">
        <v>20</v>
      </c>
      <c r="S8156" t="s">
        <v>9256</v>
      </c>
      <c r="T8156" t="s">
        <v>9264</v>
      </c>
      <c r="U8156" t="s">
        <v>9282</v>
      </c>
      <c r="V8156" t="str" cm="1">
        <f t="array" ref="V8156">_xlfn.IFS(Hospital_Emergency_Room_Data[[#This Row],[Day]]&lt;=10,"Start(1-10)",Hospital_Emergency_Room_Data[[#This Row],[Day]]&lt;=20,"Middle(11-20)",Hospital_Emergency_Room_Data[[#This Row],[Day]]&gt;20,"End(21-30)")</f>
        <v>End(21-30)</v>
      </c>
    </row>
    <row r="8157" spans="1:22">
      <c r="A8157">
        <v>503024357</v>
      </c>
      <c r="B8157" t="s">
        <v>8153</v>
      </c>
      <c r="C8157" s="1">
        <v>45156</v>
      </c>
      <c r="D8157" t="str">
        <f>TEXT(Hospital_Emergency_Room_Data[[#This Row],[Patient Admission Date]],"mmm")</f>
        <v>Aug</v>
      </c>
      <c r="E8157">
        <f>YEAR(Hospital_Emergency_Room_Data[[#This Row],[Patient Admission Date]])</f>
        <v>2023</v>
      </c>
      <c r="F8157" s="2">
        <v>0.77152777777777781</v>
      </c>
      <c r="G8157" s="8" t="str">
        <f>TEXT(Hospital_Emergency_Room_Data[[#This Row],[Patient Admission Date]],"dddd")</f>
        <v>Friday</v>
      </c>
      <c r="H8157" t="s">
        <v>9208</v>
      </c>
      <c r="I8157">
        <v>42</v>
      </c>
      <c r="J8157" s="5" t="s">
        <v>9223</v>
      </c>
      <c r="K8157" t="s">
        <v>10</v>
      </c>
      <c r="L8157" t="s">
        <v>9281</v>
      </c>
      <c r="M8157" t="s">
        <v>9210</v>
      </c>
      <c r="N8157">
        <v>10</v>
      </c>
      <c r="O8157">
        <v>11</v>
      </c>
      <c r="P8157" t="s">
        <v>9226</v>
      </c>
      <c r="Q8157">
        <v>18</v>
      </c>
      <c r="R8157">
        <v>18</v>
      </c>
      <c r="S8157" t="s">
        <v>9256</v>
      </c>
      <c r="T8157" t="s">
        <v>9262</v>
      </c>
      <c r="U8157" t="s">
        <v>9282</v>
      </c>
      <c r="V8157" t="str" cm="1">
        <f t="array" ref="V8157">_xlfn.IFS(Hospital_Emergency_Room_Data[[#This Row],[Day]]&lt;=10,"Start(1-10)",Hospital_Emergency_Room_Data[[#This Row],[Day]]&lt;=20,"Middle(11-20)",Hospital_Emergency_Room_Data[[#This Row],[Day]]&gt;20,"End(21-30)")</f>
        <v>Middle(11-20)</v>
      </c>
    </row>
    <row r="8158" spans="1:22">
      <c r="A8158">
        <v>868412022</v>
      </c>
      <c r="B8158" t="s">
        <v>8154</v>
      </c>
      <c r="C8158" s="1">
        <v>45292</v>
      </c>
      <c r="D8158" t="str">
        <f>TEXT(Hospital_Emergency_Room_Data[[#This Row],[Patient Admission Date]],"mmm")</f>
        <v>Jan</v>
      </c>
      <c r="E8158">
        <f>YEAR(Hospital_Emergency_Room_Data[[#This Row],[Patient Admission Date]])</f>
        <v>2024</v>
      </c>
      <c r="F8158" s="2">
        <v>0.46597222222222223</v>
      </c>
      <c r="G8158" s="8" t="str">
        <f>TEXT(Hospital_Emergency_Room_Data[[#This Row],[Patient Admission Date]],"dddd")</f>
        <v>Monday</v>
      </c>
      <c r="H8158" t="s">
        <v>9208</v>
      </c>
      <c r="I8158">
        <v>55</v>
      </c>
      <c r="J8158" s="5" t="s">
        <v>9219</v>
      </c>
      <c r="K8158" t="s">
        <v>10</v>
      </c>
      <c r="L8158" t="s">
        <v>9281</v>
      </c>
      <c r="M8158" t="s">
        <v>9210</v>
      </c>
      <c r="N8158">
        <v>10</v>
      </c>
      <c r="O8158">
        <v>59</v>
      </c>
      <c r="P8158" t="s">
        <v>9225</v>
      </c>
      <c r="Q8158">
        <v>1</v>
      </c>
      <c r="R8158">
        <v>11</v>
      </c>
      <c r="S8158" t="s">
        <v>9255</v>
      </c>
      <c r="T8158" t="s">
        <v>9263</v>
      </c>
      <c r="U8158" t="s">
        <v>9283</v>
      </c>
      <c r="V8158" t="str" cm="1">
        <f t="array" ref="V8158">_xlfn.IFS(Hospital_Emergency_Room_Data[[#This Row],[Day]]&lt;=10,"Start(1-10)",Hospital_Emergency_Room_Data[[#This Row],[Day]]&lt;=20,"Middle(11-20)",Hospital_Emergency_Room_Data[[#This Row],[Day]]&gt;20,"End(21-30)")</f>
        <v>Start(1-10)</v>
      </c>
    </row>
    <row r="8159" spans="1:22">
      <c r="A8159">
        <v>429416860</v>
      </c>
      <c r="B8159" t="s">
        <v>8155</v>
      </c>
      <c r="C8159" s="1">
        <v>45281</v>
      </c>
      <c r="D8159" t="str">
        <f>TEXT(Hospital_Emergency_Room_Data[[#This Row],[Patient Admission Date]],"mmm")</f>
        <v>Dec</v>
      </c>
      <c r="E8159">
        <f>YEAR(Hospital_Emergency_Room_Data[[#This Row],[Patient Admission Date]])</f>
        <v>2023</v>
      </c>
      <c r="F8159" s="2">
        <v>0.62083333333333335</v>
      </c>
      <c r="G8159" s="8" t="str">
        <f>TEXT(Hospital_Emergency_Room_Data[[#This Row],[Patient Admission Date]],"dddd")</f>
        <v>Thursday</v>
      </c>
      <c r="H8159" t="s">
        <v>9208</v>
      </c>
      <c r="I8159">
        <v>40</v>
      </c>
      <c r="J8159" s="5" t="s">
        <v>9223</v>
      </c>
      <c r="K8159" t="s">
        <v>10</v>
      </c>
      <c r="L8159" t="s">
        <v>16</v>
      </c>
      <c r="M8159" t="s">
        <v>9210</v>
      </c>
      <c r="O8159">
        <v>29</v>
      </c>
      <c r="P8159" t="s">
        <v>9226</v>
      </c>
      <c r="Q8159">
        <v>21</v>
      </c>
      <c r="R8159">
        <v>14</v>
      </c>
      <c r="S8159" t="s">
        <v>9257</v>
      </c>
      <c r="T8159" t="s">
        <v>9262</v>
      </c>
      <c r="U8159" t="s">
        <v>9282</v>
      </c>
      <c r="V8159" t="str" cm="1">
        <f t="array" ref="V8159">_xlfn.IFS(Hospital_Emergency_Room_Data[[#This Row],[Day]]&lt;=10,"Start(1-10)",Hospital_Emergency_Room_Data[[#This Row],[Day]]&lt;=20,"Middle(11-20)",Hospital_Emergency_Room_Data[[#This Row],[Day]]&gt;20,"End(21-30)")</f>
        <v>End(21-30)</v>
      </c>
    </row>
    <row r="8160" spans="1:22">
      <c r="A8160">
        <v>842212088</v>
      </c>
      <c r="B8160" t="s">
        <v>8156</v>
      </c>
      <c r="C8160" s="1">
        <v>45145</v>
      </c>
      <c r="D8160" t="str">
        <f>TEXT(Hospital_Emergency_Room_Data[[#This Row],[Patient Admission Date]],"mmm")</f>
        <v>Aug</v>
      </c>
      <c r="E8160">
        <f>YEAR(Hospital_Emergency_Room_Data[[#This Row],[Patient Admission Date]])</f>
        <v>2023</v>
      </c>
      <c r="F8160" s="2">
        <v>0.29722222222222222</v>
      </c>
      <c r="G8160" s="8" t="str">
        <f>TEXT(Hospital_Emergency_Room_Data[[#This Row],[Patient Admission Date]],"dddd")</f>
        <v>Monday</v>
      </c>
      <c r="H8160" t="s">
        <v>9208</v>
      </c>
      <c r="I8160">
        <v>52</v>
      </c>
      <c r="J8160" s="5" t="s">
        <v>9219</v>
      </c>
      <c r="K8160" t="s">
        <v>10</v>
      </c>
      <c r="L8160" t="s">
        <v>16</v>
      </c>
      <c r="M8160" t="s">
        <v>9210</v>
      </c>
      <c r="O8160">
        <v>48</v>
      </c>
      <c r="P8160" t="s">
        <v>9225</v>
      </c>
      <c r="Q8160">
        <v>7</v>
      </c>
      <c r="R8160">
        <v>7</v>
      </c>
      <c r="S8160" t="s">
        <v>9255</v>
      </c>
      <c r="T8160" t="s">
        <v>9263</v>
      </c>
      <c r="U8160" t="s">
        <v>9283</v>
      </c>
      <c r="V8160" t="str" cm="1">
        <f t="array" ref="V8160">_xlfn.IFS(Hospital_Emergency_Room_Data[[#This Row],[Day]]&lt;=10,"Start(1-10)",Hospital_Emergency_Room_Data[[#This Row],[Day]]&lt;=20,"Middle(11-20)",Hospital_Emergency_Room_Data[[#This Row],[Day]]&gt;20,"End(21-30)")</f>
        <v>Start(1-10)</v>
      </c>
    </row>
    <row r="8161" spans="1:22">
      <c r="A8161">
        <v>737960035</v>
      </c>
      <c r="B8161" t="s">
        <v>8157</v>
      </c>
      <c r="C8161" s="1">
        <v>45460</v>
      </c>
      <c r="D8161" t="str">
        <f>TEXT(Hospital_Emergency_Room_Data[[#This Row],[Patient Admission Date]],"mmm")</f>
        <v>Jun</v>
      </c>
      <c r="E8161">
        <f>YEAR(Hospital_Emergency_Room_Data[[#This Row],[Patient Admission Date]])</f>
        <v>2024</v>
      </c>
      <c r="F8161" s="2">
        <v>8.4722222222222227E-2</v>
      </c>
      <c r="G8161" s="8" t="str">
        <f>TEXT(Hospital_Emergency_Room_Data[[#This Row],[Patient Admission Date]],"dddd")</f>
        <v>Monday</v>
      </c>
      <c r="H8161" t="s">
        <v>9208</v>
      </c>
      <c r="I8161">
        <v>54</v>
      </c>
      <c r="J8161" s="5" t="s">
        <v>9219</v>
      </c>
      <c r="K8161" t="s">
        <v>10</v>
      </c>
      <c r="L8161" t="s">
        <v>16</v>
      </c>
      <c r="M8161" t="s">
        <v>9210</v>
      </c>
      <c r="O8161">
        <v>47</v>
      </c>
      <c r="P8161" t="s">
        <v>9225</v>
      </c>
      <c r="Q8161">
        <v>17</v>
      </c>
      <c r="R8161">
        <v>2</v>
      </c>
      <c r="S8161" t="s">
        <v>9258</v>
      </c>
      <c r="T8161" t="s">
        <v>9262</v>
      </c>
      <c r="U8161" t="s">
        <v>9283</v>
      </c>
      <c r="V8161" t="str" cm="1">
        <f t="array" ref="V8161">_xlfn.IFS(Hospital_Emergency_Room_Data[[#This Row],[Day]]&lt;=10,"Start(1-10)",Hospital_Emergency_Room_Data[[#This Row],[Day]]&lt;=20,"Middle(11-20)",Hospital_Emergency_Room_Data[[#This Row],[Day]]&gt;20,"End(21-30)")</f>
        <v>Middle(11-20)</v>
      </c>
    </row>
    <row r="8162" spans="1:22">
      <c r="A8162">
        <v>407569582</v>
      </c>
      <c r="B8162" t="s">
        <v>8158</v>
      </c>
      <c r="C8162" s="1">
        <v>45137</v>
      </c>
      <c r="D8162" t="str">
        <f>TEXT(Hospital_Emergency_Room_Data[[#This Row],[Patient Admission Date]],"mmm")</f>
        <v>Jul</v>
      </c>
      <c r="E8162">
        <f>YEAR(Hospital_Emergency_Room_Data[[#This Row],[Patient Admission Date]])</f>
        <v>2023</v>
      </c>
      <c r="F8162" s="2">
        <v>1.2500000000000001E-2</v>
      </c>
      <c r="G8162" s="8" t="str">
        <f>TEXT(Hospital_Emergency_Room_Data[[#This Row],[Patient Admission Date]],"dddd")</f>
        <v>Sunday</v>
      </c>
      <c r="H8162" t="s">
        <v>9208</v>
      </c>
      <c r="I8162">
        <v>64</v>
      </c>
      <c r="J8162" s="5" t="s">
        <v>9217</v>
      </c>
      <c r="K8162" t="s">
        <v>10</v>
      </c>
      <c r="L8162" t="s">
        <v>16</v>
      </c>
      <c r="M8162" t="s">
        <v>9210</v>
      </c>
      <c r="O8162">
        <v>29</v>
      </c>
      <c r="P8162" t="s">
        <v>9226</v>
      </c>
      <c r="Q8162">
        <v>30</v>
      </c>
      <c r="R8162">
        <v>0</v>
      </c>
      <c r="S8162" t="s">
        <v>9258</v>
      </c>
      <c r="T8162" t="s">
        <v>9264</v>
      </c>
      <c r="U8162" t="s">
        <v>9282</v>
      </c>
      <c r="V8162" t="str" cm="1">
        <f t="array" ref="V8162">_xlfn.IFS(Hospital_Emergency_Room_Data[[#This Row],[Day]]&lt;=10,"Start(1-10)",Hospital_Emergency_Room_Data[[#This Row],[Day]]&lt;=20,"Middle(11-20)",Hospital_Emergency_Room_Data[[#This Row],[Day]]&gt;20,"End(21-30)")</f>
        <v>End(21-30)</v>
      </c>
    </row>
    <row r="8163" spans="1:22">
      <c r="A8163">
        <v>646451783</v>
      </c>
      <c r="B8163" t="s">
        <v>8159</v>
      </c>
      <c r="C8163" s="1">
        <v>45155</v>
      </c>
      <c r="D8163" t="str">
        <f>TEXT(Hospital_Emergency_Room_Data[[#This Row],[Patient Admission Date]],"mmm")</f>
        <v>Aug</v>
      </c>
      <c r="E8163">
        <f>YEAR(Hospital_Emergency_Room_Data[[#This Row],[Patient Admission Date]])</f>
        <v>2023</v>
      </c>
      <c r="F8163" s="2">
        <v>0.41319444444444442</v>
      </c>
      <c r="G8163" s="8" t="str">
        <f>TEXT(Hospital_Emergency_Room_Data[[#This Row],[Patient Admission Date]],"dddd")</f>
        <v>Thursday</v>
      </c>
      <c r="H8163" t="s">
        <v>9208</v>
      </c>
      <c r="I8163">
        <v>74</v>
      </c>
      <c r="J8163" s="5" t="s">
        <v>9222</v>
      </c>
      <c r="K8163" t="s">
        <v>10</v>
      </c>
      <c r="L8163" t="s">
        <v>16</v>
      </c>
      <c r="M8163" t="s">
        <v>9210</v>
      </c>
      <c r="O8163">
        <v>59</v>
      </c>
      <c r="P8163" t="s">
        <v>9225</v>
      </c>
      <c r="Q8163">
        <v>17</v>
      </c>
      <c r="R8163">
        <v>9</v>
      </c>
      <c r="S8163" t="s">
        <v>9255</v>
      </c>
      <c r="T8163" t="s">
        <v>9262</v>
      </c>
      <c r="U8163" t="s">
        <v>9283</v>
      </c>
      <c r="V8163" t="str" cm="1">
        <f t="array" ref="V8163">_xlfn.IFS(Hospital_Emergency_Room_Data[[#This Row],[Day]]&lt;=10,"Start(1-10)",Hospital_Emergency_Room_Data[[#This Row],[Day]]&lt;=20,"Middle(11-20)",Hospital_Emergency_Room_Data[[#This Row],[Day]]&gt;20,"End(21-30)")</f>
        <v>Middle(11-20)</v>
      </c>
    </row>
    <row r="8164" spans="1:22">
      <c r="A8164">
        <v>287091852</v>
      </c>
      <c r="B8164" t="s">
        <v>8160</v>
      </c>
      <c r="C8164" s="1">
        <v>45317</v>
      </c>
      <c r="D8164" t="str">
        <f>TEXT(Hospital_Emergency_Room_Data[[#This Row],[Patient Admission Date]],"mmm")</f>
        <v>Jan</v>
      </c>
      <c r="E8164">
        <f>YEAR(Hospital_Emergency_Room_Data[[#This Row],[Patient Admission Date]])</f>
        <v>2024</v>
      </c>
      <c r="F8164" s="2">
        <v>0.96597222222222223</v>
      </c>
      <c r="G8164" s="8" t="str">
        <f>TEXT(Hospital_Emergency_Room_Data[[#This Row],[Patient Admission Date]],"dddd")</f>
        <v>Friday</v>
      </c>
      <c r="H8164" t="s">
        <v>9208</v>
      </c>
      <c r="I8164">
        <v>33</v>
      </c>
      <c r="J8164" s="5" t="s">
        <v>9223</v>
      </c>
      <c r="K8164" t="s">
        <v>10</v>
      </c>
      <c r="L8164" t="s">
        <v>16</v>
      </c>
      <c r="M8164" t="s">
        <v>9210</v>
      </c>
      <c r="O8164">
        <v>25</v>
      </c>
      <c r="P8164" t="s">
        <v>9226</v>
      </c>
      <c r="Q8164">
        <v>26</v>
      </c>
      <c r="R8164">
        <v>23</v>
      </c>
      <c r="S8164" t="s">
        <v>9256</v>
      </c>
      <c r="T8164" t="s">
        <v>9264</v>
      </c>
      <c r="U8164" t="s">
        <v>9282</v>
      </c>
      <c r="V8164" t="str" cm="1">
        <f t="array" ref="V8164">_xlfn.IFS(Hospital_Emergency_Room_Data[[#This Row],[Day]]&lt;=10,"Start(1-10)",Hospital_Emergency_Room_Data[[#This Row],[Day]]&lt;=20,"Middle(11-20)",Hospital_Emergency_Room_Data[[#This Row],[Day]]&gt;20,"End(21-30)")</f>
        <v>End(21-30)</v>
      </c>
    </row>
    <row r="8165" spans="1:22">
      <c r="A8165">
        <v>889035244</v>
      </c>
      <c r="B8165" t="s">
        <v>8161</v>
      </c>
      <c r="C8165" s="1">
        <v>45127</v>
      </c>
      <c r="D8165" t="str">
        <f>TEXT(Hospital_Emergency_Room_Data[[#This Row],[Patient Admission Date]],"mmm")</f>
        <v>Jul</v>
      </c>
      <c r="E8165">
        <f>YEAR(Hospital_Emergency_Room_Data[[#This Row],[Patient Admission Date]])</f>
        <v>2023</v>
      </c>
      <c r="F8165" s="2">
        <v>0.45347222222222222</v>
      </c>
      <c r="G8165" s="8" t="str">
        <f>TEXT(Hospital_Emergency_Room_Data[[#This Row],[Patient Admission Date]],"dddd")</f>
        <v>Thursday</v>
      </c>
      <c r="H8165" t="s">
        <v>9208</v>
      </c>
      <c r="I8165">
        <v>57</v>
      </c>
      <c r="J8165" s="5" t="s">
        <v>9219</v>
      </c>
      <c r="K8165" t="s">
        <v>10</v>
      </c>
      <c r="L8165" t="s">
        <v>16</v>
      </c>
      <c r="M8165" t="s">
        <v>9210</v>
      </c>
      <c r="O8165">
        <v>33</v>
      </c>
      <c r="P8165" t="s">
        <v>9225</v>
      </c>
      <c r="Q8165">
        <v>20</v>
      </c>
      <c r="R8165">
        <v>10</v>
      </c>
      <c r="S8165" t="s">
        <v>9255</v>
      </c>
      <c r="T8165" t="s">
        <v>9262</v>
      </c>
      <c r="U8165" t="s">
        <v>9300</v>
      </c>
      <c r="V8165" t="str" cm="1">
        <f t="array" ref="V8165">_xlfn.IFS(Hospital_Emergency_Room_Data[[#This Row],[Day]]&lt;=10,"Start(1-10)",Hospital_Emergency_Room_Data[[#This Row],[Day]]&lt;=20,"Middle(11-20)",Hospital_Emergency_Room_Data[[#This Row],[Day]]&gt;20,"End(21-30)")</f>
        <v>Middle(11-20)</v>
      </c>
    </row>
    <row r="8166" spans="1:22">
      <c r="A8166">
        <v>247624290</v>
      </c>
      <c r="B8166" t="s">
        <v>8162</v>
      </c>
      <c r="C8166" s="1">
        <v>45363</v>
      </c>
      <c r="D8166" t="str">
        <f>TEXT(Hospital_Emergency_Room_Data[[#This Row],[Patient Admission Date]],"mmm")</f>
        <v>Mar</v>
      </c>
      <c r="E8166">
        <f>YEAR(Hospital_Emergency_Room_Data[[#This Row],[Patient Admission Date]])</f>
        <v>2024</v>
      </c>
      <c r="F8166" s="2">
        <v>0.42499999999999999</v>
      </c>
      <c r="G8166" s="8" t="str">
        <f>TEXT(Hospital_Emergency_Room_Data[[#This Row],[Patient Admission Date]],"dddd")</f>
        <v>Tuesday</v>
      </c>
      <c r="H8166" t="s">
        <v>9208</v>
      </c>
      <c r="I8166">
        <v>66</v>
      </c>
      <c r="J8166" s="5" t="s">
        <v>9217</v>
      </c>
      <c r="K8166" t="s">
        <v>10</v>
      </c>
      <c r="L8166" t="s">
        <v>16</v>
      </c>
      <c r="M8166" t="s">
        <v>9210</v>
      </c>
      <c r="O8166">
        <v>28</v>
      </c>
      <c r="P8166" t="s">
        <v>9226</v>
      </c>
      <c r="Q8166">
        <v>12</v>
      </c>
      <c r="R8166">
        <v>10</v>
      </c>
      <c r="S8166" t="s">
        <v>9255</v>
      </c>
      <c r="T8166" t="s">
        <v>9265</v>
      </c>
      <c r="U8166" t="s">
        <v>9282</v>
      </c>
      <c r="V8166" t="str" cm="1">
        <f t="array" ref="V8166">_xlfn.IFS(Hospital_Emergency_Room_Data[[#This Row],[Day]]&lt;=10,"Start(1-10)",Hospital_Emergency_Room_Data[[#This Row],[Day]]&lt;=20,"Middle(11-20)",Hospital_Emergency_Room_Data[[#This Row],[Day]]&gt;20,"End(21-30)")</f>
        <v>Middle(11-20)</v>
      </c>
    </row>
    <row r="8167" spans="1:22">
      <c r="A8167">
        <v>314590387</v>
      </c>
      <c r="B8167" t="s">
        <v>8163</v>
      </c>
      <c r="C8167" s="1">
        <v>45560</v>
      </c>
      <c r="D8167" t="str">
        <f>TEXT(Hospital_Emergency_Room_Data[[#This Row],[Patient Admission Date]],"mmm")</f>
        <v>Sep</v>
      </c>
      <c r="E8167">
        <f>YEAR(Hospital_Emergency_Room_Data[[#This Row],[Patient Admission Date]])</f>
        <v>2024</v>
      </c>
      <c r="F8167" s="2">
        <v>0.99652777777777779</v>
      </c>
      <c r="G8167" s="8" t="str">
        <f>TEXT(Hospital_Emergency_Room_Data[[#This Row],[Patient Admission Date]],"dddd")</f>
        <v>Wednesday</v>
      </c>
      <c r="H8167" t="s">
        <v>9208</v>
      </c>
      <c r="I8167">
        <v>14</v>
      </c>
      <c r="J8167" s="5" t="s">
        <v>9221</v>
      </c>
      <c r="K8167" t="s">
        <v>10</v>
      </c>
      <c r="L8167" t="s">
        <v>16</v>
      </c>
      <c r="M8167" t="s">
        <v>9210</v>
      </c>
      <c r="O8167">
        <v>52</v>
      </c>
      <c r="P8167" t="s">
        <v>9225</v>
      </c>
      <c r="Q8167">
        <v>25</v>
      </c>
      <c r="R8167">
        <v>23</v>
      </c>
      <c r="S8167" t="s">
        <v>9256</v>
      </c>
      <c r="T8167" t="s">
        <v>9264</v>
      </c>
      <c r="U8167" t="s">
        <v>9283</v>
      </c>
      <c r="V8167" t="str" cm="1">
        <f t="array" ref="V8167">_xlfn.IFS(Hospital_Emergency_Room_Data[[#This Row],[Day]]&lt;=10,"Start(1-10)",Hospital_Emergency_Room_Data[[#This Row],[Day]]&lt;=20,"Middle(11-20)",Hospital_Emergency_Room_Data[[#This Row],[Day]]&gt;20,"End(21-30)")</f>
        <v>End(21-30)</v>
      </c>
    </row>
    <row r="8168" spans="1:22">
      <c r="A8168">
        <v>754853101</v>
      </c>
      <c r="B8168" t="s">
        <v>8164</v>
      </c>
      <c r="C8168" s="1">
        <v>45351</v>
      </c>
      <c r="D8168" t="str">
        <f>TEXT(Hospital_Emergency_Room_Data[[#This Row],[Patient Admission Date]],"mmm")</f>
        <v>Feb</v>
      </c>
      <c r="E8168">
        <f>YEAR(Hospital_Emergency_Room_Data[[#This Row],[Patient Admission Date]])</f>
        <v>2024</v>
      </c>
      <c r="F8168" s="2">
        <v>2.7777777777777776E-2</v>
      </c>
      <c r="G8168" s="8" t="str">
        <f>TEXT(Hospital_Emergency_Room_Data[[#This Row],[Patient Admission Date]],"dddd")</f>
        <v>Thursday</v>
      </c>
      <c r="H8168" t="s">
        <v>9208</v>
      </c>
      <c r="I8168">
        <v>73</v>
      </c>
      <c r="J8168" s="5" t="s">
        <v>9222</v>
      </c>
      <c r="K8168" t="s">
        <v>10</v>
      </c>
      <c r="L8168" t="s">
        <v>16</v>
      </c>
      <c r="M8168" t="s">
        <v>9210</v>
      </c>
      <c r="N8168">
        <v>2</v>
      </c>
      <c r="O8168">
        <v>53</v>
      </c>
      <c r="P8168" t="s">
        <v>9225</v>
      </c>
      <c r="Q8168">
        <v>29</v>
      </c>
      <c r="R8168">
        <v>0</v>
      </c>
      <c r="S8168" t="s">
        <v>9258</v>
      </c>
      <c r="T8168" t="s">
        <v>9264</v>
      </c>
      <c r="U8168" t="s">
        <v>9283</v>
      </c>
      <c r="V8168" t="str" cm="1">
        <f t="array" ref="V8168">_xlfn.IFS(Hospital_Emergency_Room_Data[[#This Row],[Day]]&lt;=10,"Start(1-10)",Hospital_Emergency_Room_Data[[#This Row],[Day]]&lt;=20,"Middle(11-20)",Hospital_Emergency_Room_Data[[#This Row],[Day]]&gt;20,"End(21-30)")</f>
        <v>End(21-30)</v>
      </c>
    </row>
    <row r="8169" spans="1:22">
      <c r="A8169">
        <v>576148921</v>
      </c>
      <c r="B8169" t="s">
        <v>8165</v>
      </c>
      <c r="C8169" s="1">
        <v>45250</v>
      </c>
      <c r="D8169" t="str">
        <f>TEXT(Hospital_Emergency_Room_Data[[#This Row],[Patient Admission Date]],"mmm")</f>
        <v>Nov</v>
      </c>
      <c r="E8169">
        <f>YEAR(Hospital_Emergency_Room_Data[[#This Row],[Patient Admission Date]])</f>
        <v>2023</v>
      </c>
      <c r="F8169" s="2">
        <v>0.68263888888888891</v>
      </c>
      <c r="G8169" s="8" t="str">
        <f>TEXT(Hospital_Emergency_Room_Data[[#This Row],[Patient Admission Date]],"dddd")</f>
        <v>Monday</v>
      </c>
      <c r="H8169" t="s">
        <v>9208</v>
      </c>
      <c r="I8169">
        <v>62</v>
      </c>
      <c r="J8169" s="5" t="s">
        <v>9217</v>
      </c>
      <c r="K8169" t="s">
        <v>10</v>
      </c>
      <c r="L8169" t="s">
        <v>16</v>
      </c>
      <c r="M8169" t="s">
        <v>9210</v>
      </c>
      <c r="N8169">
        <v>2</v>
      </c>
      <c r="O8169">
        <v>53</v>
      </c>
      <c r="P8169" t="s">
        <v>9225</v>
      </c>
      <c r="Q8169">
        <v>20</v>
      </c>
      <c r="R8169">
        <v>16</v>
      </c>
      <c r="S8169" t="s">
        <v>9257</v>
      </c>
      <c r="T8169" t="s">
        <v>9262</v>
      </c>
      <c r="U8169" t="s">
        <v>9283</v>
      </c>
      <c r="V8169" t="str" cm="1">
        <f t="array" ref="V8169">_xlfn.IFS(Hospital_Emergency_Room_Data[[#This Row],[Day]]&lt;=10,"Start(1-10)",Hospital_Emergency_Room_Data[[#This Row],[Day]]&lt;=20,"Middle(11-20)",Hospital_Emergency_Room_Data[[#This Row],[Day]]&gt;20,"End(21-30)")</f>
        <v>Middle(11-20)</v>
      </c>
    </row>
    <row r="8170" spans="1:22">
      <c r="A8170">
        <v>531053251</v>
      </c>
      <c r="B8170" t="s">
        <v>8166</v>
      </c>
      <c r="C8170" s="1">
        <v>45361</v>
      </c>
      <c r="D8170" t="str">
        <f>TEXT(Hospital_Emergency_Room_Data[[#This Row],[Patient Admission Date]],"mmm")</f>
        <v>Mar</v>
      </c>
      <c r="E8170">
        <f>YEAR(Hospital_Emergency_Room_Data[[#This Row],[Patient Admission Date]])</f>
        <v>2024</v>
      </c>
      <c r="F8170" s="2">
        <v>0.13680555555555557</v>
      </c>
      <c r="G8170" s="8" t="str">
        <f>TEXT(Hospital_Emergency_Room_Data[[#This Row],[Patient Admission Date]],"dddd")</f>
        <v>Sunday</v>
      </c>
      <c r="H8170" t="s">
        <v>9208</v>
      </c>
      <c r="I8170">
        <v>61</v>
      </c>
      <c r="J8170" s="5" t="s">
        <v>9217</v>
      </c>
      <c r="K8170" t="s">
        <v>10</v>
      </c>
      <c r="L8170" t="s">
        <v>16</v>
      </c>
      <c r="M8170" t="s">
        <v>9210</v>
      </c>
      <c r="N8170">
        <v>3</v>
      </c>
      <c r="O8170">
        <v>41</v>
      </c>
      <c r="P8170" t="s">
        <v>9225</v>
      </c>
      <c r="Q8170">
        <v>10</v>
      </c>
      <c r="R8170">
        <v>3</v>
      </c>
      <c r="S8170" t="s">
        <v>9258</v>
      </c>
      <c r="T8170" t="s">
        <v>9265</v>
      </c>
      <c r="U8170" t="s">
        <v>9300</v>
      </c>
      <c r="V8170" t="str" cm="1">
        <f t="array" ref="V8170">_xlfn.IFS(Hospital_Emergency_Room_Data[[#This Row],[Day]]&lt;=10,"Start(1-10)",Hospital_Emergency_Room_Data[[#This Row],[Day]]&lt;=20,"Middle(11-20)",Hospital_Emergency_Room_Data[[#This Row],[Day]]&gt;20,"End(21-30)")</f>
        <v>Start(1-10)</v>
      </c>
    </row>
    <row r="8171" spans="1:22">
      <c r="A8171">
        <v>526392219</v>
      </c>
      <c r="B8171" t="s">
        <v>8167</v>
      </c>
      <c r="C8171" s="1">
        <v>45260</v>
      </c>
      <c r="D8171" t="str">
        <f>TEXT(Hospital_Emergency_Room_Data[[#This Row],[Patient Admission Date]],"mmm")</f>
        <v>Nov</v>
      </c>
      <c r="E8171">
        <f>YEAR(Hospital_Emergency_Room_Data[[#This Row],[Patient Admission Date]])</f>
        <v>2023</v>
      </c>
      <c r="F8171" s="2">
        <v>0.87083333333333335</v>
      </c>
      <c r="G8171" s="8" t="str">
        <f>TEXT(Hospital_Emergency_Room_Data[[#This Row],[Patient Admission Date]],"dddd")</f>
        <v>Thursday</v>
      </c>
      <c r="H8171" t="s">
        <v>9208</v>
      </c>
      <c r="I8171">
        <v>70</v>
      </c>
      <c r="J8171" s="5" t="s">
        <v>9222</v>
      </c>
      <c r="K8171" t="s">
        <v>10</v>
      </c>
      <c r="L8171" t="s">
        <v>16</v>
      </c>
      <c r="M8171" t="s">
        <v>9210</v>
      </c>
      <c r="N8171">
        <v>4</v>
      </c>
      <c r="O8171">
        <v>49</v>
      </c>
      <c r="P8171" t="s">
        <v>9225</v>
      </c>
      <c r="Q8171">
        <v>30</v>
      </c>
      <c r="R8171">
        <v>20</v>
      </c>
      <c r="S8171" t="s">
        <v>9256</v>
      </c>
      <c r="T8171" t="s">
        <v>9264</v>
      </c>
      <c r="U8171" t="s">
        <v>9283</v>
      </c>
      <c r="V8171" t="str" cm="1">
        <f t="array" ref="V8171">_xlfn.IFS(Hospital_Emergency_Room_Data[[#This Row],[Day]]&lt;=10,"Start(1-10)",Hospital_Emergency_Room_Data[[#This Row],[Day]]&lt;=20,"Middle(11-20)",Hospital_Emergency_Room_Data[[#This Row],[Day]]&gt;20,"End(21-30)")</f>
        <v>End(21-30)</v>
      </c>
    </row>
    <row r="8172" spans="1:22">
      <c r="A8172">
        <v>597508124</v>
      </c>
      <c r="B8172" t="s">
        <v>8168</v>
      </c>
      <c r="C8172" s="1">
        <v>45062</v>
      </c>
      <c r="D8172" t="str">
        <f>TEXT(Hospital_Emergency_Room_Data[[#This Row],[Patient Admission Date]],"mmm")</f>
        <v>May</v>
      </c>
      <c r="E8172">
        <f>YEAR(Hospital_Emergency_Room_Data[[#This Row],[Patient Admission Date]])</f>
        <v>2023</v>
      </c>
      <c r="F8172" s="2">
        <v>0.8256944444444444</v>
      </c>
      <c r="G8172" s="8" t="str">
        <f>TEXT(Hospital_Emergency_Room_Data[[#This Row],[Patient Admission Date]],"dddd")</f>
        <v>Tuesday</v>
      </c>
      <c r="H8172" t="s">
        <v>9208</v>
      </c>
      <c r="I8172">
        <v>32</v>
      </c>
      <c r="J8172" s="5" t="s">
        <v>9223</v>
      </c>
      <c r="K8172" t="s">
        <v>10</v>
      </c>
      <c r="L8172" t="s">
        <v>16</v>
      </c>
      <c r="M8172" t="s">
        <v>9210</v>
      </c>
      <c r="N8172">
        <v>6</v>
      </c>
      <c r="O8172">
        <v>10</v>
      </c>
      <c r="P8172" t="s">
        <v>9226</v>
      </c>
      <c r="Q8172">
        <v>16</v>
      </c>
      <c r="R8172">
        <v>19</v>
      </c>
      <c r="S8172" t="s">
        <v>9256</v>
      </c>
      <c r="T8172" t="s">
        <v>9262</v>
      </c>
      <c r="U8172" t="s">
        <v>9282</v>
      </c>
      <c r="V8172" t="str" cm="1">
        <f t="array" ref="V8172">_xlfn.IFS(Hospital_Emergency_Room_Data[[#This Row],[Day]]&lt;=10,"Start(1-10)",Hospital_Emergency_Room_Data[[#This Row],[Day]]&lt;=20,"Middle(11-20)",Hospital_Emergency_Room_Data[[#This Row],[Day]]&gt;20,"End(21-30)")</f>
        <v>Middle(11-20)</v>
      </c>
    </row>
    <row r="8173" spans="1:22">
      <c r="A8173">
        <v>110628138</v>
      </c>
      <c r="B8173" t="s">
        <v>8169</v>
      </c>
      <c r="C8173" s="1">
        <v>45369</v>
      </c>
      <c r="D8173" t="str">
        <f>TEXT(Hospital_Emergency_Room_Data[[#This Row],[Patient Admission Date]],"mmm")</f>
        <v>Mar</v>
      </c>
      <c r="E8173">
        <f>YEAR(Hospital_Emergency_Room_Data[[#This Row],[Patient Admission Date]])</f>
        <v>2024</v>
      </c>
      <c r="F8173" s="2">
        <v>0.30555555555555558</v>
      </c>
      <c r="G8173" s="8" t="str">
        <f>TEXT(Hospital_Emergency_Room_Data[[#This Row],[Patient Admission Date]],"dddd")</f>
        <v>Monday</v>
      </c>
      <c r="H8173" t="s">
        <v>9208</v>
      </c>
      <c r="I8173">
        <v>11</v>
      </c>
      <c r="J8173" s="5" t="s">
        <v>9221</v>
      </c>
      <c r="K8173" t="s">
        <v>10</v>
      </c>
      <c r="L8173" t="s">
        <v>36</v>
      </c>
      <c r="M8173" t="s">
        <v>9210</v>
      </c>
      <c r="N8173">
        <v>10</v>
      </c>
      <c r="O8173">
        <v>52</v>
      </c>
      <c r="P8173" t="s">
        <v>9225</v>
      </c>
      <c r="Q8173">
        <v>18</v>
      </c>
      <c r="R8173">
        <v>7</v>
      </c>
      <c r="S8173" t="s">
        <v>9255</v>
      </c>
      <c r="T8173" t="s">
        <v>9262</v>
      </c>
      <c r="U8173" t="s">
        <v>9283</v>
      </c>
      <c r="V8173" t="str" cm="1">
        <f t="array" ref="V8173">_xlfn.IFS(Hospital_Emergency_Room_Data[[#This Row],[Day]]&lt;=10,"Start(1-10)",Hospital_Emergency_Room_Data[[#This Row],[Day]]&lt;=20,"Middle(11-20)",Hospital_Emergency_Room_Data[[#This Row],[Day]]&gt;20,"End(21-30)")</f>
        <v>Middle(11-20)</v>
      </c>
    </row>
    <row r="8174" spans="1:22">
      <c r="A8174">
        <v>758628403</v>
      </c>
      <c r="B8174" t="s">
        <v>8170</v>
      </c>
      <c r="C8174" s="1">
        <v>45475</v>
      </c>
      <c r="D8174" t="str">
        <f>TEXT(Hospital_Emergency_Room_Data[[#This Row],[Patient Admission Date]],"mmm")</f>
        <v>Jul</v>
      </c>
      <c r="E8174">
        <f>YEAR(Hospital_Emergency_Room_Data[[#This Row],[Patient Admission Date]])</f>
        <v>2024</v>
      </c>
      <c r="F8174" s="2">
        <v>0.9</v>
      </c>
      <c r="G8174" s="8" t="str">
        <f>TEXT(Hospital_Emergency_Room_Data[[#This Row],[Patient Admission Date]],"dddd")</f>
        <v>Tuesday</v>
      </c>
      <c r="H8174" t="s">
        <v>9208</v>
      </c>
      <c r="I8174">
        <v>52</v>
      </c>
      <c r="J8174" s="5" t="s">
        <v>9219</v>
      </c>
      <c r="K8174" t="s">
        <v>10</v>
      </c>
      <c r="L8174" t="s">
        <v>140</v>
      </c>
      <c r="M8174" t="s">
        <v>9210</v>
      </c>
      <c r="O8174">
        <v>15</v>
      </c>
      <c r="P8174" t="s">
        <v>9226</v>
      </c>
      <c r="Q8174">
        <v>2</v>
      </c>
      <c r="R8174">
        <v>21</v>
      </c>
      <c r="S8174" t="s">
        <v>9256</v>
      </c>
      <c r="T8174" t="s">
        <v>9263</v>
      </c>
      <c r="U8174" t="s">
        <v>9282</v>
      </c>
      <c r="V8174" t="str" cm="1">
        <f t="array" ref="V8174">_xlfn.IFS(Hospital_Emergency_Room_Data[[#This Row],[Day]]&lt;=10,"Start(1-10)",Hospital_Emergency_Room_Data[[#This Row],[Day]]&lt;=20,"Middle(11-20)",Hospital_Emergency_Room_Data[[#This Row],[Day]]&gt;20,"End(21-30)")</f>
        <v>Start(1-10)</v>
      </c>
    </row>
    <row r="8175" spans="1:22">
      <c r="A8175">
        <v>822301537</v>
      </c>
      <c r="B8175" t="s">
        <v>8171</v>
      </c>
      <c r="C8175" s="1">
        <v>45045</v>
      </c>
      <c r="D8175" t="str">
        <f>TEXT(Hospital_Emergency_Room_Data[[#This Row],[Patient Admission Date]],"mmm")</f>
        <v>Apr</v>
      </c>
      <c r="E8175">
        <f>YEAR(Hospital_Emergency_Room_Data[[#This Row],[Patient Admission Date]])</f>
        <v>2023</v>
      </c>
      <c r="F8175" s="2">
        <v>0.49652777777777779</v>
      </c>
      <c r="G8175" s="8" t="str">
        <f>TEXT(Hospital_Emergency_Room_Data[[#This Row],[Patient Admission Date]],"dddd")</f>
        <v>Saturday</v>
      </c>
      <c r="H8175" t="s">
        <v>9208</v>
      </c>
      <c r="I8175">
        <v>12</v>
      </c>
      <c r="J8175" s="5" t="s">
        <v>9221</v>
      </c>
      <c r="K8175" t="s">
        <v>29</v>
      </c>
      <c r="L8175" t="s">
        <v>96</v>
      </c>
      <c r="M8175" t="s">
        <v>9210</v>
      </c>
      <c r="O8175">
        <v>21</v>
      </c>
      <c r="P8175" t="s">
        <v>9226</v>
      </c>
      <c r="Q8175">
        <v>29</v>
      </c>
      <c r="R8175">
        <v>11</v>
      </c>
      <c r="S8175" t="s">
        <v>9255</v>
      </c>
      <c r="T8175" t="s">
        <v>9264</v>
      </c>
      <c r="U8175" t="s">
        <v>9282</v>
      </c>
      <c r="V8175" t="str" cm="1">
        <f t="array" ref="V8175">_xlfn.IFS(Hospital_Emergency_Room_Data[[#This Row],[Day]]&lt;=10,"Start(1-10)",Hospital_Emergency_Room_Data[[#This Row],[Day]]&lt;=20,"Middle(11-20)",Hospital_Emergency_Room_Data[[#This Row],[Day]]&gt;20,"End(21-30)")</f>
        <v>End(21-30)</v>
      </c>
    </row>
    <row r="8176" spans="1:22">
      <c r="A8176">
        <v>353599498</v>
      </c>
      <c r="B8176" t="s">
        <v>8172</v>
      </c>
      <c r="C8176" s="1">
        <v>45281</v>
      </c>
      <c r="D8176" t="str">
        <f>TEXT(Hospital_Emergency_Room_Data[[#This Row],[Patient Admission Date]],"mmm")</f>
        <v>Dec</v>
      </c>
      <c r="E8176">
        <f>YEAR(Hospital_Emergency_Room_Data[[#This Row],[Patient Admission Date]])</f>
        <v>2023</v>
      </c>
      <c r="F8176" s="2">
        <v>0.87083333333333335</v>
      </c>
      <c r="G8176" s="8" t="str">
        <f>TEXT(Hospital_Emergency_Room_Data[[#This Row],[Patient Admission Date]],"dddd")</f>
        <v>Thursday</v>
      </c>
      <c r="H8176" t="s">
        <v>9208</v>
      </c>
      <c r="I8176">
        <v>25</v>
      </c>
      <c r="J8176" s="5" t="s">
        <v>9220</v>
      </c>
      <c r="K8176" t="s">
        <v>29</v>
      </c>
      <c r="L8176" t="s">
        <v>96</v>
      </c>
      <c r="M8176" t="s">
        <v>9210</v>
      </c>
      <c r="O8176">
        <v>22</v>
      </c>
      <c r="P8176" t="s">
        <v>9226</v>
      </c>
      <c r="Q8176">
        <v>21</v>
      </c>
      <c r="R8176">
        <v>20</v>
      </c>
      <c r="S8176" t="s">
        <v>9256</v>
      </c>
      <c r="T8176" t="s">
        <v>9262</v>
      </c>
      <c r="U8176" t="s">
        <v>9282</v>
      </c>
      <c r="V8176" t="str" cm="1">
        <f t="array" ref="V8176">_xlfn.IFS(Hospital_Emergency_Room_Data[[#This Row],[Day]]&lt;=10,"Start(1-10)",Hospital_Emergency_Room_Data[[#This Row],[Day]]&lt;=20,"Middle(11-20)",Hospital_Emergency_Room_Data[[#This Row],[Day]]&gt;20,"End(21-30)")</f>
        <v>End(21-30)</v>
      </c>
    </row>
    <row r="8177" spans="1:22">
      <c r="A8177">
        <v>208911133</v>
      </c>
      <c r="B8177" t="s">
        <v>8173</v>
      </c>
      <c r="C8177" s="1">
        <v>45534</v>
      </c>
      <c r="D8177" t="str">
        <f>TEXT(Hospital_Emergency_Room_Data[[#This Row],[Patient Admission Date]],"mmm")</f>
        <v>Aug</v>
      </c>
      <c r="E8177">
        <f>YEAR(Hospital_Emergency_Room_Data[[#This Row],[Patient Admission Date]])</f>
        <v>2024</v>
      </c>
      <c r="F8177" s="2">
        <v>7.4999999999999997E-2</v>
      </c>
      <c r="G8177" s="8" t="str">
        <f>TEXT(Hospital_Emergency_Room_Data[[#This Row],[Patient Admission Date]],"dddd")</f>
        <v>Friday</v>
      </c>
      <c r="H8177" t="s">
        <v>9208</v>
      </c>
      <c r="I8177">
        <v>31</v>
      </c>
      <c r="J8177" s="5" t="s">
        <v>9223</v>
      </c>
      <c r="K8177" t="s">
        <v>29</v>
      </c>
      <c r="L8177" t="s">
        <v>96</v>
      </c>
      <c r="M8177" t="s">
        <v>9210</v>
      </c>
      <c r="O8177">
        <v>12</v>
      </c>
      <c r="P8177" t="s">
        <v>9226</v>
      </c>
      <c r="Q8177">
        <v>30</v>
      </c>
      <c r="R8177">
        <v>1</v>
      </c>
      <c r="S8177" t="s">
        <v>9258</v>
      </c>
      <c r="T8177" t="s">
        <v>9264</v>
      </c>
      <c r="U8177" t="s">
        <v>9282</v>
      </c>
      <c r="V8177" t="str" cm="1">
        <f t="array" ref="V8177">_xlfn.IFS(Hospital_Emergency_Room_Data[[#This Row],[Day]]&lt;=10,"Start(1-10)",Hospital_Emergency_Room_Data[[#This Row],[Day]]&lt;=20,"Middle(11-20)",Hospital_Emergency_Room_Data[[#This Row],[Day]]&gt;20,"End(21-30)")</f>
        <v>End(21-30)</v>
      </c>
    </row>
    <row r="8178" spans="1:22">
      <c r="A8178">
        <v>589897404</v>
      </c>
      <c r="B8178" t="s">
        <v>8174</v>
      </c>
      <c r="C8178" s="1">
        <v>45062</v>
      </c>
      <c r="D8178" t="str">
        <f>TEXT(Hospital_Emergency_Room_Data[[#This Row],[Patient Admission Date]],"mmm")</f>
        <v>May</v>
      </c>
      <c r="E8178">
        <f>YEAR(Hospital_Emergency_Room_Data[[#This Row],[Patient Admission Date]])</f>
        <v>2023</v>
      </c>
      <c r="F8178" s="2">
        <v>0.48472222222222222</v>
      </c>
      <c r="G8178" s="8" t="str">
        <f>TEXT(Hospital_Emergency_Room_Data[[#This Row],[Patient Admission Date]],"dddd")</f>
        <v>Tuesday</v>
      </c>
      <c r="H8178" t="s">
        <v>9208</v>
      </c>
      <c r="I8178">
        <v>78</v>
      </c>
      <c r="J8178" s="5" t="s">
        <v>9222</v>
      </c>
      <c r="K8178" t="s">
        <v>29</v>
      </c>
      <c r="L8178" t="s">
        <v>96</v>
      </c>
      <c r="M8178" t="s">
        <v>9210</v>
      </c>
      <c r="O8178">
        <v>48</v>
      </c>
      <c r="P8178" t="s">
        <v>9225</v>
      </c>
      <c r="Q8178">
        <v>16</v>
      </c>
      <c r="R8178">
        <v>11</v>
      </c>
      <c r="S8178" t="s">
        <v>9255</v>
      </c>
      <c r="T8178" t="s">
        <v>9262</v>
      </c>
      <c r="U8178" t="s">
        <v>9283</v>
      </c>
      <c r="V8178" t="str" cm="1">
        <f t="array" ref="V8178">_xlfn.IFS(Hospital_Emergency_Room_Data[[#This Row],[Day]]&lt;=10,"Start(1-10)",Hospital_Emergency_Room_Data[[#This Row],[Day]]&lt;=20,"Middle(11-20)",Hospital_Emergency_Room_Data[[#This Row],[Day]]&gt;20,"End(21-30)")</f>
        <v>Middle(11-20)</v>
      </c>
    </row>
    <row r="8179" spans="1:22">
      <c r="A8179">
        <v>615827141</v>
      </c>
      <c r="B8179" t="s">
        <v>8175</v>
      </c>
      <c r="C8179" s="1">
        <v>45141</v>
      </c>
      <c r="D8179" t="str">
        <f>TEXT(Hospital_Emergency_Room_Data[[#This Row],[Patient Admission Date]],"mmm")</f>
        <v>Aug</v>
      </c>
      <c r="E8179">
        <f>YEAR(Hospital_Emergency_Room_Data[[#This Row],[Patient Admission Date]])</f>
        <v>2023</v>
      </c>
      <c r="F8179" s="2">
        <v>0.72152777777777777</v>
      </c>
      <c r="G8179" s="8" t="str">
        <f>TEXT(Hospital_Emergency_Room_Data[[#This Row],[Patient Admission Date]],"dddd")</f>
        <v>Thursday</v>
      </c>
      <c r="H8179" t="s">
        <v>9208</v>
      </c>
      <c r="I8179">
        <v>53</v>
      </c>
      <c r="J8179" s="5" t="s">
        <v>9219</v>
      </c>
      <c r="K8179" t="s">
        <v>29</v>
      </c>
      <c r="L8179" t="s">
        <v>96</v>
      </c>
      <c r="M8179" t="s">
        <v>9210</v>
      </c>
      <c r="N8179">
        <v>7</v>
      </c>
      <c r="O8179">
        <v>45</v>
      </c>
      <c r="P8179" t="s">
        <v>9225</v>
      </c>
      <c r="Q8179">
        <v>3</v>
      </c>
      <c r="R8179">
        <v>17</v>
      </c>
      <c r="S8179" t="s">
        <v>9257</v>
      </c>
      <c r="T8179" t="s">
        <v>9263</v>
      </c>
      <c r="U8179" t="s">
        <v>9300</v>
      </c>
      <c r="V8179" t="str" cm="1">
        <f t="array" ref="V8179">_xlfn.IFS(Hospital_Emergency_Room_Data[[#This Row],[Day]]&lt;=10,"Start(1-10)",Hospital_Emergency_Room_Data[[#This Row],[Day]]&lt;=20,"Middle(11-20)",Hospital_Emergency_Room_Data[[#This Row],[Day]]&gt;20,"End(21-30)")</f>
        <v>Start(1-10)</v>
      </c>
    </row>
    <row r="8180" spans="1:22">
      <c r="A8180">
        <v>593655206</v>
      </c>
      <c r="B8180" t="s">
        <v>8176</v>
      </c>
      <c r="C8180" s="1">
        <v>45143</v>
      </c>
      <c r="D8180" t="str">
        <f>TEXT(Hospital_Emergency_Room_Data[[#This Row],[Patient Admission Date]],"mmm")</f>
        <v>Aug</v>
      </c>
      <c r="E8180">
        <f>YEAR(Hospital_Emergency_Room_Data[[#This Row],[Patient Admission Date]])</f>
        <v>2023</v>
      </c>
      <c r="F8180" s="2">
        <v>0.54027777777777775</v>
      </c>
      <c r="G8180" s="8" t="str">
        <f>TEXT(Hospital_Emergency_Room_Data[[#This Row],[Patient Admission Date]],"dddd")</f>
        <v>Saturday</v>
      </c>
      <c r="H8180" t="s">
        <v>9208</v>
      </c>
      <c r="I8180">
        <v>77</v>
      </c>
      <c r="J8180" s="5" t="s">
        <v>9222</v>
      </c>
      <c r="K8180" t="s">
        <v>29</v>
      </c>
      <c r="L8180" t="s">
        <v>25</v>
      </c>
      <c r="M8180" t="s">
        <v>9210</v>
      </c>
      <c r="O8180">
        <v>36</v>
      </c>
      <c r="P8180" t="s">
        <v>9225</v>
      </c>
      <c r="Q8180">
        <v>5</v>
      </c>
      <c r="R8180">
        <v>12</v>
      </c>
      <c r="S8180" t="s">
        <v>9257</v>
      </c>
      <c r="T8180" t="s">
        <v>9263</v>
      </c>
      <c r="U8180" t="s">
        <v>9300</v>
      </c>
      <c r="V8180" t="str" cm="1">
        <f t="array" ref="V8180">_xlfn.IFS(Hospital_Emergency_Room_Data[[#This Row],[Day]]&lt;=10,"Start(1-10)",Hospital_Emergency_Room_Data[[#This Row],[Day]]&lt;=20,"Middle(11-20)",Hospital_Emergency_Room_Data[[#This Row],[Day]]&gt;20,"End(21-30)")</f>
        <v>Start(1-10)</v>
      </c>
    </row>
    <row r="8181" spans="1:22">
      <c r="A8181">
        <v>678533815</v>
      </c>
      <c r="B8181" t="s">
        <v>8177</v>
      </c>
      <c r="C8181" s="1">
        <v>45152</v>
      </c>
      <c r="D8181" t="str">
        <f>TEXT(Hospital_Emergency_Room_Data[[#This Row],[Patient Admission Date]],"mmm")</f>
        <v>Aug</v>
      </c>
      <c r="E8181">
        <f>YEAR(Hospital_Emergency_Room_Data[[#This Row],[Patient Admission Date]])</f>
        <v>2023</v>
      </c>
      <c r="F8181" s="2">
        <v>0.49791666666666667</v>
      </c>
      <c r="G8181" s="8" t="str">
        <f>TEXT(Hospital_Emergency_Room_Data[[#This Row],[Patient Admission Date]],"dddd")</f>
        <v>Monday</v>
      </c>
      <c r="H8181" t="s">
        <v>9208</v>
      </c>
      <c r="I8181">
        <v>46</v>
      </c>
      <c r="J8181" s="5" t="s">
        <v>9219</v>
      </c>
      <c r="K8181" t="s">
        <v>29</v>
      </c>
      <c r="L8181" t="s">
        <v>25</v>
      </c>
      <c r="M8181" t="s">
        <v>9210</v>
      </c>
      <c r="O8181">
        <v>28</v>
      </c>
      <c r="P8181" t="s">
        <v>9226</v>
      </c>
      <c r="Q8181">
        <v>14</v>
      </c>
      <c r="R8181">
        <v>11</v>
      </c>
      <c r="S8181" t="s">
        <v>9255</v>
      </c>
      <c r="T8181" t="s">
        <v>9265</v>
      </c>
      <c r="U8181" t="s">
        <v>9282</v>
      </c>
      <c r="V8181" t="str" cm="1">
        <f t="array" ref="V8181">_xlfn.IFS(Hospital_Emergency_Room_Data[[#This Row],[Day]]&lt;=10,"Start(1-10)",Hospital_Emergency_Room_Data[[#This Row],[Day]]&lt;=20,"Middle(11-20)",Hospital_Emergency_Room_Data[[#This Row],[Day]]&gt;20,"End(21-30)")</f>
        <v>Middle(11-20)</v>
      </c>
    </row>
    <row r="8182" spans="1:22">
      <c r="A8182">
        <v>869282519</v>
      </c>
      <c r="B8182" t="s">
        <v>8178</v>
      </c>
      <c r="C8182" s="1">
        <v>45372</v>
      </c>
      <c r="D8182" t="str">
        <f>TEXT(Hospital_Emergency_Room_Data[[#This Row],[Patient Admission Date]],"mmm")</f>
        <v>Mar</v>
      </c>
      <c r="E8182">
        <f>YEAR(Hospital_Emergency_Room_Data[[#This Row],[Patient Admission Date]])</f>
        <v>2024</v>
      </c>
      <c r="F8182" s="2">
        <v>0.88958333333333328</v>
      </c>
      <c r="G8182" s="8" t="str">
        <f>TEXT(Hospital_Emergency_Room_Data[[#This Row],[Patient Admission Date]],"dddd")</f>
        <v>Thursday</v>
      </c>
      <c r="H8182" t="s">
        <v>9208</v>
      </c>
      <c r="I8182">
        <v>36</v>
      </c>
      <c r="J8182" s="5" t="s">
        <v>9223</v>
      </c>
      <c r="K8182" t="s">
        <v>29</v>
      </c>
      <c r="L8182" t="s">
        <v>25</v>
      </c>
      <c r="M8182" t="s">
        <v>9210</v>
      </c>
      <c r="O8182">
        <v>30</v>
      </c>
      <c r="P8182" t="s">
        <v>9225</v>
      </c>
      <c r="Q8182">
        <v>21</v>
      </c>
      <c r="R8182">
        <v>21</v>
      </c>
      <c r="S8182" t="s">
        <v>9256</v>
      </c>
      <c r="T8182" t="s">
        <v>9262</v>
      </c>
      <c r="U8182" t="s">
        <v>9282</v>
      </c>
      <c r="V8182" t="str" cm="1">
        <f t="array" ref="V8182">_xlfn.IFS(Hospital_Emergency_Room_Data[[#This Row],[Day]]&lt;=10,"Start(1-10)",Hospital_Emergency_Room_Data[[#This Row],[Day]]&lt;=20,"Middle(11-20)",Hospital_Emergency_Room_Data[[#This Row],[Day]]&gt;20,"End(21-30)")</f>
        <v>End(21-30)</v>
      </c>
    </row>
    <row r="8183" spans="1:22">
      <c r="A8183">
        <v>782139566</v>
      </c>
      <c r="B8183" t="s">
        <v>8179</v>
      </c>
      <c r="C8183" s="1">
        <v>45310</v>
      </c>
      <c r="D8183" t="str">
        <f>TEXT(Hospital_Emergency_Room_Data[[#This Row],[Patient Admission Date]],"mmm")</f>
        <v>Jan</v>
      </c>
      <c r="E8183">
        <f>YEAR(Hospital_Emergency_Room_Data[[#This Row],[Patient Admission Date]])</f>
        <v>2024</v>
      </c>
      <c r="F8183" s="2">
        <v>0.72499999999999998</v>
      </c>
      <c r="G8183" s="8" t="str">
        <f>TEXT(Hospital_Emergency_Room_Data[[#This Row],[Patient Admission Date]],"dddd")</f>
        <v>Friday</v>
      </c>
      <c r="H8183" t="s">
        <v>9208</v>
      </c>
      <c r="I8183">
        <v>79</v>
      </c>
      <c r="J8183" s="5" t="s">
        <v>9222</v>
      </c>
      <c r="K8183" t="s">
        <v>29</v>
      </c>
      <c r="L8183" t="s">
        <v>13</v>
      </c>
      <c r="M8183" t="s">
        <v>9210</v>
      </c>
      <c r="O8183">
        <v>18</v>
      </c>
      <c r="P8183" t="s">
        <v>9226</v>
      </c>
      <c r="Q8183">
        <v>19</v>
      </c>
      <c r="R8183">
        <v>17</v>
      </c>
      <c r="S8183" t="s">
        <v>9257</v>
      </c>
      <c r="T8183" t="s">
        <v>9262</v>
      </c>
      <c r="U8183" t="s">
        <v>9282</v>
      </c>
      <c r="V8183" t="str" cm="1">
        <f t="array" ref="V8183">_xlfn.IFS(Hospital_Emergency_Room_Data[[#This Row],[Day]]&lt;=10,"Start(1-10)",Hospital_Emergency_Room_Data[[#This Row],[Day]]&lt;=20,"Middle(11-20)",Hospital_Emergency_Room_Data[[#This Row],[Day]]&gt;20,"End(21-30)")</f>
        <v>Middle(11-20)</v>
      </c>
    </row>
    <row r="8184" spans="1:22">
      <c r="A8184">
        <v>100346753</v>
      </c>
      <c r="B8184" t="s">
        <v>8180</v>
      </c>
      <c r="C8184" s="1">
        <v>45425</v>
      </c>
      <c r="D8184" t="str">
        <f>TEXT(Hospital_Emergency_Room_Data[[#This Row],[Patient Admission Date]],"mmm")</f>
        <v>May</v>
      </c>
      <c r="E8184">
        <f>YEAR(Hospital_Emergency_Room_Data[[#This Row],[Patient Admission Date]])</f>
        <v>2024</v>
      </c>
      <c r="F8184" s="2">
        <v>0.5854166666666667</v>
      </c>
      <c r="G8184" s="8" t="str">
        <f>TEXT(Hospital_Emergency_Room_Data[[#This Row],[Patient Admission Date]],"dddd")</f>
        <v>Monday</v>
      </c>
      <c r="H8184" t="s">
        <v>9208</v>
      </c>
      <c r="I8184">
        <v>43</v>
      </c>
      <c r="J8184" s="5" t="s">
        <v>9223</v>
      </c>
      <c r="K8184" t="s">
        <v>29</v>
      </c>
      <c r="L8184" t="s">
        <v>13</v>
      </c>
      <c r="M8184" t="s">
        <v>9210</v>
      </c>
      <c r="O8184">
        <v>25</v>
      </c>
      <c r="P8184" t="s">
        <v>9226</v>
      </c>
      <c r="Q8184">
        <v>13</v>
      </c>
      <c r="R8184">
        <v>14</v>
      </c>
      <c r="S8184" t="s">
        <v>9257</v>
      </c>
      <c r="T8184" t="s">
        <v>9265</v>
      </c>
      <c r="U8184" t="s">
        <v>9282</v>
      </c>
      <c r="V8184" t="str" cm="1">
        <f t="array" ref="V8184">_xlfn.IFS(Hospital_Emergency_Room_Data[[#This Row],[Day]]&lt;=10,"Start(1-10)",Hospital_Emergency_Room_Data[[#This Row],[Day]]&lt;=20,"Middle(11-20)",Hospital_Emergency_Room_Data[[#This Row],[Day]]&gt;20,"End(21-30)")</f>
        <v>Middle(11-20)</v>
      </c>
    </row>
    <row r="8185" spans="1:22">
      <c r="A8185">
        <v>344127337</v>
      </c>
      <c r="B8185" t="s">
        <v>8181</v>
      </c>
      <c r="C8185" s="1">
        <v>45351</v>
      </c>
      <c r="D8185" t="str">
        <f>TEXT(Hospital_Emergency_Room_Data[[#This Row],[Patient Admission Date]],"mmm")</f>
        <v>Feb</v>
      </c>
      <c r="E8185">
        <f>YEAR(Hospital_Emergency_Room_Data[[#This Row],[Patient Admission Date]])</f>
        <v>2024</v>
      </c>
      <c r="F8185" s="2">
        <v>5.6944444444444443E-2</v>
      </c>
      <c r="G8185" s="8" t="str">
        <f>TEXT(Hospital_Emergency_Room_Data[[#This Row],[Patient Admission Date]],"dddd")</f>
        <v>Thursday</v>
      </c>
      <c r="H8185" t="s">
        <v>9208</v>
      </c>
      <c r="I8185">
        <v>73</v>
      </c>
      <c r="J8185" s="5" t="s">
        <v>9222</v>
      </c>
      <c r="K8185" t="s">
        <v>29</v>
      </c>
      <c r="L8185" t="s">
        <v>13</v>
      </c>
      <c r="M8185" t="s">
        <v>9210</v>
      </c>
      <c r="O8185">
        <v>27</v>
      </c>
      <c r="P8185" t="s">
        <v>9226</v>
      </c>
      <c r="Q8185">
        <v>29</v>
      </c>
      <c r="R8185">
        <v>1</v>
      </c>
      <c r="S8185" t="s">
        <v>9258</v>
      </c>
      <c r="T8185" t="s">
        <v>9264</v>
      </c>
      <c r="U8185" t="s">
        <v>9282</v>
      </c>
      <c r="V8185" t="str" cm="1">
        <f t="array" ref="V8185">_xlfn.IFS(Hospital_Emergency_Room_Data[[#This Row],[Day]]&lt;=10,"Start(1-10)",Hospital_Emergency_Room_Data[[#This Row],[Day]]&lt;=20,"Middle(11-20)",Hospital_Emergency_Room_Data[[#This Row],[Day]]&gt;20,"End(21-30)")</f>
        <v>End(21-30)</v>
      </c>
    </row>
    <row r="8186" spans="1:22">
      <c r="A8186">
        <v>594092240</v>
      </c>
      <c r="B8186" t="s">
        <v>8182</v>
      </c>
      <c r="C8186" s="1">
        <v>45520</v>
      </c>
      <c r="D8186" t="str">
        <f>TEXT(Hospital_Emergency_Room_Data[[#This Row],[Patient Admission Date]],"mmm")</f>
        <v>Aug</v>
      </c>
      <c r="E8186">
        <f>YEAR(Hospital_Emergency_Room_Data[[#This Row],[Patient Admission Date]])</f>
        <v>2024</v>
      </c>
      <c r="F8186" s="2">
        <v>0.82708333333333328</v>
      </c>
      <c r="G8186" s="8" t="str">
        <f>TEXT(Hospital_Emergency_Room_Data[[#This Row],[Patient Admission Date]],"dddd")</f>
        <v>Friday</v>
      </c>
      <c r="H8186" t="s">
        <v>9208</v>
      </c>
      <c r="I8186">
        <v>21</v>
      </c>
      <c r="J8186" s="5" t="s">
        <v>9220</v>
      </c>
      <c r="K8186" t="s">
        <v>29</v>
      </c>
      <c r="L8186" t="s">
        <v>13</v>
      </c>
      <c r="M8186" t="s">
        <v>9210</v>
      </c>
      <c r="O8186">
        <v>58</v>
      </c>
      <c r="P8186" t="s">
        <v>9225</v>
      </c>
      <c r="Q8186">
        <v>16</v>
      </c>
      <c r="R8186">
        <v>19</v>
      </c>
      <c r="S8186" t="s">
        <v>9256</v>
      </c>
      <c r="T8186" t="s">
        <v>9262</v>
      </c>
      <c r="U8186" t="s">
        <v>9283</v>
      </c>
      <c r="V8186" t="str" cm="1">
        <f t="array" ref="V8186">_xlfn.IFS(Hospital_Emergency_Room_Data[[#This Row],[Day]]&lt;=10,"Start(1-10)",Hospital_Emergency_Room_Data[[#This Row],[Day]]&lt;=20,"Middle(11-20)",Hospital_Emergency_Room_Data[[#This Row],[Day]]&gt;20,"End(21-30)")</f>
        <v>Middle(11-20)</v>
      </c>
    </row>
    <row r="8187" spans="1:22">
      <c r="A8187">
        <v>741049751</v>
      </c>
      <c r="B8187" t="s">
        <v>8183</v>
      </c>
      <c r="C8187" s="1">
        <v>45535</v>
      </c>
      <c r="D8187" t="str">
        <f>TEXT(Hospital_Emergency_Room_Data[[#This Row],[Patient Admission Date]],"mmm")</f>
        <v>Aug</v>
      </c>
      <c r="E8187">
        <f>YEAR(Hospital_Emergency_Room_Data[[#This Row],[Patient Admission Date]])</f>
        <v>2024</v>
      </c>
      <c r="F8187" s="2">
        <v>0.45555555555555555</v>
      </c>
      <c r="G8187" s="8" t="str">
        <f>TEXT(Hospital_Emergency_Room_Data[[#This Row],[Patient Admission Date]],"dddd")</f>
        <v>Saturday</v>
      </c>
      <c r="H8187" t="s">
        <v>9208</v>
      </c>
      <c r="I8187">
        <v>74</v>
      </c>
      <c r="J8187" s="5" t="s">
        <v>9222</v>
      </c>
      <c r="K8187" t="s">
        <v>29</v>
      </c>
      <c r="L8187" t="s">
        <v>13</v>
      </c>
      <c r="M8187" t="s">
        <v>9210</v>
      </c>
      <c r="O8187">
        <v>36</v>
      </c>
      <c r="P8187" t="s">
        <v>9225</v>
      </c>
      <c r="Q8187">
        <v>31</v>
      </c>
      <c r="R8187">
        <v>10</v>
      </c>
      <c r="S8187" t="s">
        <v>9255</v>
      </c>
      <c r="T8187" t="s">
        <v>9264</v>
      </c>
      <c r="U8187" t="s">
        <v>9300</v>
      </c>
      <c r="V8187" t="str" cm="1">
        <f t="array" ref="V8187">_xlfn.IFS(Hospital_Emergency_Room_Data[[#This Row],[Day]]&lt;=10,"Start(1-10)",Hospital_Emergency_Room_Data[[#This Row],[Day]]&lt;=20,"Middle(11-20)",Hospital_Emergency_Room_Data[[#This Row],[Day]]&gt;20,"End(21-30)")</f>
        <v>End(21-30)</v>
      </c>
    </row>
    <row r="8188" spans="1:22">
      <c r="A8188">
        <v>548984114</v>
      </c>
      <c r="B8188" t="s">
        <v>8184</v>
      </c>
      <c r="C8188" s="1">
        <v>45537</v>
      </c>
      <c r="D8188" t="str">
        <f>TEXT(Hospital_Emergency_Room_Data[[#This Row],[Patient Admission Date]],"mmm")</f>
        <v>Sep</v>
      </c>
      <c r="E8188">
        <f>YEAR(Hospital_Emergency_Room_Data[[#This Row],[Patient Admission Date]])</f>
        <v>2024</v>
      </c>
      <c r="F8188" s="2">
        <v>5.0694444444444445E-2</v>
      </c>
      <c r="G8188" s="8" t="str">
        <f>TEXT(Hospital_Emergency_Room_Data[[#This Row],[Patient Admission Date]],"dddd")</f>
        <v>Monday</v>
      </c>
      <c r="H8188" t="s">
        <v>9208</v>
      </c>
      <c r="I8188">
        <v>27</v>
      </c>
      <c r="J8188" s="5" t="s">
        <v>9220</v>
      </c>
      <c r="K8188" t="s">
        <v>29</v>
      </c>
      <c r="L8188" t="s">
        <v>13</v>
      </c>
      <c r="M8188" t="s">
        <v>9210</v>
      </c>
      <c r="O8188">
        <v>23</v>
      </c>
      <c r="P8188" t="s">
        <v>9226</v>
      </c>
      <c r="Q8188">
        <v>2</v>
      </c>
      <c r="R8188">
        <v>1</v>
      </c>
      <c r="S8188" t="s">
        <v>9258</v>
      </c>
      <c r="T8188" t="s">
        <v>9263</v>
      </c>
      <c r="U8188" t="s">
        <v>9282</v>
      </c>
      <c r="V8188" t="str" cm="1">
        <f t="array" ref="V8188">_xlfn.IFS(Hospital_Emergency_Room_Data[[#This Row],[Day]]&lt;=10,"Start(1-10)",Hospital_Emergency_Room_Data[[#This Row],[Day]]&lt;=20,"Middle(11-20)",Hospital_Emergency_Room_Data[[#This Row],[Day]]&gt;20,"End(21-30)")</f>
        <v>Start(1-10)</v>
      </c>
    </row>
    <row r="8189" spans="1:22">
      <c r="A8189">
        <v>468092058</v>
      </c>
      <c r="B8189" t="s">
        <v>8185</v>
      </c>
      <c r="C8189" s="1">
        <v>45481</v>
      </c>
      <c r="D8189" t="str">
        <f>TEXT(Hospital_Emergency_Room_Data[[#This Row],[Patient Admission Date]],"mmm")</f>
        <v>Jul</v>
      </c>
      <c r="E8189">
        <f>YEAR(Hospital_Emergency_Room_Data[[#This Row],[Patient Admission Date]])</f>
        <v>2024</v>
      </c>
      <c r="F8189" s="2">
        <v>0.10833333333333334</v>
      </c>
      <c r="G8189" s="8" t="str">
        <f>TEXT(Hospital_Emergency_Room_Data[[#This Row],[Patient Admission Date]],"dddd")</f>
        <v>Monday</v>
      </c>
      <c r="H8189" t="s">
        <v>9208</v>
      </c>
      <c r="I8189">
        <v>39</v>
      </c>
      <c r="J8189" s="5" t="s">
        <v>9223</v>
      </c>
      <c r="K8189" t="s">
        <v>29</v>
      </c>
      <c r="L8189" t="s">
        <v>13</v>
      </c>
      <c r="M8189" t="s">
        <v>9210</v>
      </c>
      <c r="O8189">
        <v>30</v>
      </c>
      <c r="P8189" t="s">
        <v>9225</v>
      </c>
      <c r="Q8189">
        <v>8</v>
      </c>
      <c r="R8189">
        <v>2</v>
      </c>
      <c r="S8189" t="s">
        <v>9258</v>
      </c>
      <c r="T8189" t="s">
        <v>9265</v>
      </c>
      <c r="U8189" t="s">
        <v>9282</v>
      </c>
      <c r="V8189" t="str" cm="1">
        <f t="array" ref="V8189">_xlfn.IFS(Hospital_Emergency_Room_Data[[#This Row],[Day]]&lt;=10,"Start(1-10)",Hospital_Emergency_Room_Data[[#This Row],[Day]]&lt;=20,"Middle(11-20)",Hospital_Emergency_Room_Data[[#This Row],[Day]]&gt;20,"End(21-30)")</f>
        <v>Start(1-10)</v>
      </c>
    </row>
    <row r="8190" spans="1:22">
      <c r="A8190">
        <v>132843700</v>
      </c>
      <c r="B8190" t="s">
        <v>8186</v>
      </c>
      <c r="C8190" s="1">
        <v>45318</v>
      </c>
      <c r="D8190" t="str">
        <f>TEXT(Hospital_Emergency_Room_Data[[#This Row],[Patient Admission Date]],"mmm")</f>
        <v>Jan</v>
      </c>
      <c r="E8190">
        <f>YEAR(Hospital_Emergency_Room_Data[[#This Row],[Patient Admission Date]])</f>
        <v>2024</v>
      </c>
      <c r="F8190" s="2">
        <v>0.41319444444444442</v>
      </c>
      <c r="G8190" s="8" t="str">
        <f>TEXT(Hospital_Emergency_Room_Data[[#This Row],[Patient Admission Date]],"dddd")</f>
        <v>Saturday</v>
      </c>
      <c r="H8190" t="s">
        <v>9208</v>
      </c>
      <c r="I8190">
        <v>65</v>
      </c>
      <c r="J8190" s="5" t="s">
        <v>9217</v>
      </c>
      <c r="K8190" t="s">
        <v>29</v>
      </c>
      <c r="L8190" t="s">
        <v>13</v>
      </c>
      <c r="M8190" t="s">
        <v>9210</v>
      </c>
      <c r="O8190">
        <v>51</v>
      </c>
      <c r="P8190" t="s">
        <v>9225</v>
      </c>
      <c r="Q8190">
        <v>27</v>
      </c>
      <c r="R8190">
        <v>9</v>
      </c>
      <c r="S8190" t="s">
        <v>9255</v>
      </c>
      <c r="T8190" t="s">
        <v>9264</v>
      </c>
      <c r="U8190" t="s">
        <v>9283</v>
      </c>
      <c r="V8190" t="str" cm="1">
        <f t="array" ref="V8190">_xlfn.IFS(Hospital_Emergency_Room_Data[[#This Row],[Day]]&lt;=10,"Start(1-10)",Hospital_Emergency_Room_Data[[#This Row],[Day]]&lt;=20,"Middle(11-20)",Hospital_Emergency_Room_Data[[#This Row],[Day]]&gt;20,"End(21-30)")</f>
        <v>End(21-30)</v>
      </c>
    </row>
    <row r="8191" spans="1:22">
      <c r="A8191">
        <v>658513929</v>
      </c>
      <c r="B8191" t="s">
        <v>8187</v>
      </c>
      <c r="C8191" s="1">
        <v>45191</v>
      </c>
      <c r="D8191" t="str">
        <f>TEXT(Hospital_Emergency_Room_Data[[#This Row],[Patient Admission Date]],"mmm")</f>
        <v>Sep</v>
      </c>
      <c r="E8191">
        <f>YEAR(Hospital_Emergency_Room_Data[[#This Row],[Patient Admission Date]])</f>
        <v>2023</v>
      </c>
      <c r="F8191" s="2">
        <v>0.96111111111111114</v>
      </c>
      <c r="G8191" s="8" t="str">
        <f>TEXT(Hospital_Emergency_Room_Data[[#This Row],[Patient Admission Date]],"dddd")</f>
        <v>Friday</v>
      </c>
      <c r="H8191" t="s">
        <v>9208</v>
      </c>
      <c r="I8191">
        <v>15</v>
      </c>
      <c r="J8191" s="5" t="s">
        <v>9220</v>
      </c>
      <c r="K8191" t="s">
        <v>29</v>
      </c>
      <c r="L8191" t="s">
        <v>13</v>
      </c>
      <c r="M8191" t="s">
        <v>9210</v>
      </c>
      <c r="O8191">
        <v>51</v>
      </c>
      <c r="P8191" t="s">
        <v>9225</v>
      </c>
      <c r="Q8191">
        <v>22</v>
      </c>
      <c r="R8191">
        <v>23</v>
      </c>
      <c r="S8191" t="s">
        <v>9256</v>
      </c>
      <c r="T8191" t="s">
        <v>9264</v>
      </c>
      <c r="U8191" t="s">
        <v>9283</v>
      </c>
      <c r="V8191" t="str" cm="1">
        <f t="array" ref="V8191">_xlfn.IFS(Hospital_Emergency_Room_Data[[#This Row],[Day]]&lt;=10,"Start(1-10)",Hospital_Emergency_Room_Data[[#This Row],[Day]]&lt;=20,"Middle(11-20)",Hospital_Emergency_Room_Data[[#This Row],[Day]]&gt;20,"End(21-30)")</f>
        <v>End(21-30)</v>
      </c>
    </row>
    <row r="8192" spans="1:22">
      <c r="A8192">
        <v>685767563</v>
      </c>
      <c r="B8192" t="s">
        <v>8188</v>
      </c>
      <c r="C8192" s="1">
        <v>45184</v>
      </c>
      <c r="D8192" t="str">
        <f>TEXT(Hospital_Emergency_Room_Data[[#This Row],[Patient Admission Date]],"mmm")</f>
        <v>Sep</v>
      </c>
      <c r="E8192">
        <f>YEAR(Hospital_Emergency_Room_Data[[#This Row],[Patient Admission Date]])</f>
        <v>2023</v>
      </c>
      <c r="F8192" s="2">
        <v>0.5625</v>
      </c>
      <c r="G8192" s="8" t="str">
        <f>TEXT(Hospital_Emergency_Room_Data[[#This Row],[Patient Admission Date]],"dddd")</f>
        <v>Friday</v>
      </c>
      <c r="H8192" t="s">
        <v>9208</v>
      </c>
      <c r="I8192">
        <v>60</v>
      </c>
      <c r="J8192" s="5" t="s">
        <v>9217</v>
      </c>
      <c r="K8192" t="s">
        <v>29</v>
      </c>
      <c r="L8192" t="s">
        <v>13</v>
      </c>
      <c r="M8192" t="s">
        <v>9210</v>
      </c>
      <c r="O8192">
        <v>35</v>
      </c>
      <c r="P8192" t="s">
        <v>9225</v>
      </c>
      <c r="Q8192">
        <v>15</v>
      </c>
      <c r="R8192">
        <v>13</v>
      </c>
      <c r="S8192" t="s">
        <v>9257</v>
      </c>
      <c r="T8192" t="s">
        <v>9262</v>
      </c>
      <c r="U8192" t="s">
        <v>9300</v>
      </c>
      <c r="V8192" t="str" cm="1">
        <f t="array" ref="V8192">_xlfn.IFS(Hospital_Emergency_Room_Data[[#This Row],[Day]]&lt;=10,"Start(1-10)",Hospital_Emergency_Room_Data[[#This Row],[Day]]&lt;=20,"Middle(11-20)",Hospital_Emergency_Room_Data[[#This Row],[Day]]&gt;20,"End(21-30)")</f>
        <v>Middle(11-20)</v>
      </c>
    </row>
    <row r="8193" spans="1:22">
      <c r="A8193">
        <v>898643273</v>
      </c>
      <c r="B8193" t="s">
        <v>8189</v>
      </c>
      <c r="C8193" s="1">
        <v>45501</v>
      </c>
      <c r="D8193" t="str">
        <f>TEXT(Hospital_Emergency_Room_Data[[#This Row],[Patient Admission Date]],"mmm")</f>
        <v>Jul</v>
      </c>
      <c r="E8193">
        <f>YEAR(Hospital_Emergency_Room_Data[[#This Row],[Patient Admission Date]])</f>
        <v>2024</v>
      </c>
      <c r="F8193" s="2">
        <v>0.11805555555555555</v>
      </c>
      <c r="G8193" s="8" t="str">
        <f>TEXT(Hospital_Emergency_Room_Data[[#This Row],[Patient Admission Date]],"dddd")</f>
        <v>Sunday</v>
      </c>
      <c r="H8193" t="s">
        <v>9208</v>
      </c>
      <c r="I8193">
        <v>56</v>
      </c>
      <c r="J8193" s="5" t="s">
        <v>9219</v>
      </c>
      <c r="K8193" t="s">
        <v>29</v>
      </c>
      <c r="L8193" t="s">
        <v>13</v>
      </c>
      <c r="M8193" t="s">
        <v>9210</v>
      </c>
      <c r="O8193">
        <v>27</v>
      </c>
      <c r="P8193" t="s">
        <v>9226</v>
      </c>
      <c r="Q8193">
        <v>28</v>
      </c>
      <c r="R8193">
        <v>2</v>
      </c>
      <c r="S8193" t="s">
        <v>9258</v>
      </c>
      <c r="T8193" t="s">
        <v>9264</v>
      </c>
      <c r="U8193" t="s">
        <v>9282</v>
      </c>
      <c r="V8193" t="str" cm="1">
        <f t="array" ref="V8193">_xlfn.IFS(Hospital_Emergency_Room_Data[[#This Row],[Day]]&lt;=10,"Start(1-10)",Hospital_Emergency_Room_Data[[#This Row],[Day]]&lt;=20,"Middle(11-20)",Hospital_Emergency_Room_Data[[#This Row],[Day]]&gt;20,"End(21-30)")</f>
        <v>End(21-30)</v>
      </c>
    </row>
    <row r="8194" spans="1:22">
      <c r="A8194">
        <v>342131426</v>
      </c>
      <c r="B8194" t="s">
        <v>8190</v>
      </c>
      <c r="C8194" s="1">
        <v>45588</v>
      </c>
      <c r="D8194" t="str">
        <f>TEXT(Hospital_Emergency_Room_Data[[#This Row],[Patient Admission Date]],"mmm")</f>
        <v>Oct</v>
      </c>
      <c r="E8194">
        <f>YEAR(Hospital_Emergency_Room_Data[[#This Row],[Patient Admission Date]])</f>
        <v>2024</v>
      </c>
      <c r="F8194" s="2">
        <v>0.62777777777777777</v>
      </c>
      <c r="G8194" s="8" t="str">
        <f>TEXT(Hospital_Emergency_Room_Data[[#This Row],[Patient Admission Date]],"dddd")</f>
        <v>Wednesday</v>
      </c>
      <c r="H8194" t="s">
        <v>9208</v>
      </c>
      <c r="I8194">
        <v>45</v>
      </c>
      <c r="J8194" s="5" t="s">
        <v>9219</v>
      </c>
      <c r="K8194" t="s">
        <v>29</v>
      </c>
      <c r="L8194" t="s">
        <v>13</v>
      </c>
      <c r="M8194" t="s">
        <v>9210</v>
      </c>
      <c r="O8194">
        <v>31</v>
      </c>
      <c r="P8194" t="s">
        <v>9225</v>
      </c>
      <c r="Q8194">
        <v>23</v>
      </c>
      <c r="R8194">
        <v>15</v>
      </c>
      <c r="S8194" t="s">
        <v>9257</v>
      </c>
      <c r="T8194" t="s">
        <v>9264</v>
      </c>
      <c r="U8194" t="s">
        <v>9300</v>
      </c>
      <c r="V8194" t="str" cm="1">
        <f t="array" ref="V8194">_xlfn.IFS(Hospital_Emergency_Room_Data[[#This Row],[Day]]&lt;=10,"Start(1-10)",Hospital_Emergency_Room_Data[[#This Row],[Day]]&lt;=20,"Middle(11-20)",Hospital_Emergency_Room_Data[[#This Row],[Day]]&gt;20,"End(21-30)")</f>
        <v>End(21-30)</v>
      </c>
    </row>
    <row r="8195" spans="1:22">
      <c r="A8195">
        <v>456133380</v>
      </c>
      <c r="B8195" t="s">
        <v>8191</v>
      </c>
      <c r="C8195" s="1">
        <v>45246</v>
      </c>
      <c r="D8195" t="str">
        <f>TEXT(Hospital_Emergency_Room_Data[[#This Row],[Patient Admission Date]],"mmm")</f>
        <v>Nov</v>
      </c>
      <c r="E8195">
        <f>YEAR(Hospital_Emergency_Room_Data[[#This Row],[Patient Admission Date]])</f>
        <v>2023</v>
      </c>
      <c r="F8195" s="2">
        <v>0.76944444444444449</v>
      </c>
      <c r="G8195" s="8" t="str">
        <f>TEXT(Hospital_Emergency_Room_Data[[#This Row],[Patient Admission Date]],"dddd")</f>
        <v>Thursday</v>
      </c>
      <c r="H8195" t="s">
        <v>9208</v>
      </c>
      <c r="I8195">
        <v>29</v>
      </c>
      <c r="J8195" s="5" t="s">
        <v>9220</v>
      </c>
      <c r="K8195" t="s">
        <v>29</v>
      </c>
      <c r="L8195" t="s">
        <v>13</v>
      </c>
      <c r="M8195" t="s">
        <v>9210</v>
      </c>
      <c r="O8195">
        <v>19</v>
      </c>
      <c r="P8195" t="s">
        <v>9226</v>
      </c>
      <c r="Q8195">
        <v>16</v>
      </c>
      <c r="R8195">
        <v>18</v>
      </c>
      <c r="S8195" t="s">
        <v>9256</v>
      </c>
      <c r="T8195" t="s">
        <v>9262</v>
      </c>
      <c r="U8195" t="s">
        <v>9282</v>
      </c>
      <c r="V8195" t="str" cm="1">
        <f t="array" ref="V8195">_xlfn.IFS(Hospital_Emergency_Room_Data[[#This Row],[Day]]&lt;=10,"Start(1-10)",Hospital_Emergency_Room_Data[[#This Row],[Day]]&lt;=20,"Middle(11-20)",Hospital_Emergency_Room_Data[[#This Row],[Day]]&gt;20,"End(21-30)")</f>
        <v>Middle(11-20)</v>
      </c>
    </row>
    <row r="8196" spans="1:22">
      <c r="A8196">
        <v>819363342</v>
      </c>
      <c r="B8196" t="s">
        <v>8192</v>
      </c>
      <c r="C8196" s="1">
        <v>45233</v>
      </c>
      <c r="D8196" t="str">
        <f>TEXT(Hospital_Emergency_Room_Data[[#This Row],[Patient Admission Date]],"mmm")</f>
        <v>Nov</v>
      </c>
      <c r="E8196">
        <f>YEAR(Hospital_Emergency_Room_Data[[#This Row],[Patient Admission Date]])</f>
        <v>2023</v>
      </c>
      <c r="F8196" s="2">
        <v>0.63888888888888884</v>
      </c>
      <c r="G8196" s="8" t="str">
        <f>TEXT(Hospital_Emergency_Room_Data[[#This Row],[Patient Admission Date]],"dddd")</f>
        <v>Friday</v>
      </c>
      <c r="H8196" t="s">
        <v>9208</v>
      </c>
      <c r="I8196">
        <v>19</v>
      </c>
      <c r="J8196" s="5" t="s">
        <v>9220</v>
      </c>
      <c r="K8196" t="s">
        <v>29</v>
      </c>
      <c r="L8196" t="s">
        <v>13</v>
      </c>
      <c r="M8196" t="s">
        <v>9210</v>
      </c>
      <c r="O8196">
        <v>14</v>
      </c>
      <c r="P8196" t="s">
        <v>9226</v>
      </c>
      <c r="Q8196">
        <v>3</v>
      </c>
      <c r="R8196">
        <v>15</v>
      </c>
      <c r="S8196" t="s">
        <v>9257</v>
      </c>
      <c r="T8196" t="s">
        <v>9263</v>
      </c>
      <c r="U8196" t="s">
        <v>9282</v>
      </c>
      <c r="V8196" t="str" cm="1">
        <f t="array" ref="V8196">_xlfn.IFS(Hospital_Emergency_Room_Data[[#This Row],[Day]]&lt;=10,"Start(1-10)",Hospital_Emergency_Room_Data[[#This Row],[Day]]&lt;=20,"Middle(11-20)",Hospital_Emergency_Room_Data[[#This Row],[Day]]&gt;20,"End(21-30)")</f>
        <v>Start(1-10)</v>
      </c>
    </row>
    <row r="8197" spans="1:22">
      <c r="A8197">
        <v>367460761</v>
      </c>
      <c r="B8197" t="s">
        <v>8193</v>
      </c>
      <c r="C8197" s="1">
        <v>45066</v>
      </c>
      <c r="D8197" t="str">
        <f>TEXT(Hospital_Emergency_Room_Data[[#This Row],[Patient Admission Date]],"mmm")</f>
        <v>May</v>
      </c>
      <c r="E8197">
        <f>YEAR(Hospital_Emergency_Room_Data[[#This Row],[Patient Admission Date]])</f>
        <v>2023</v>
      </c>
      <c r="F8197" s="2">
        <v>0.40486111111111112</v>
      </c>
      <c r="G8197" s="8" t="str">
        <f>TEXT(Hospital_Emergency_Room_Data[[#This Row],[Patient Admission Date]],"dddd")</f>
        <v>Saturday</v>
      </c>
      <c r="H8197" t="s">
        <v>9208</v>
      </c>
      <c r="I8197">
        <v>64</v>
      </c>
      <c r="J8197" s="5" t="s">
        <v>9217</v>
      </c>
      <c r="K8197" t="s">
        <v>29</v>
      </c>
      <c r="L8197" t="s">
        <v>13</v>
      </c>
      <c r="M8197" t="s">
        <v>9210</v>
      </c>
      <c r="O8197">
        <v>16</v>
      </c>
      <c r="P8197" t="s">
        <v>9226</v>
      </c>
      <c r="Q8197">
        <v>20</v>
      </c>
      <c r="R8197">
        <v>9</v>
      </c>
      <c r="S8197" t="s">
        <v>9255</v>
      </c>
      <c r="T8197" t="s">
        <v>9262</v>
      </c>
      <c r="U8197" t="s">
        <v>9282</v>
      </c>
      <c r="V8197" t="str" cm="1">
        <f t="array" ref="V8197">_xlfn.IFS(Hospital_Emergency_Room_Data[[#This Row],[Day]]&lt;=10,"Start(1-10)",Hospital_Emergency_Room_Data[[#This Row],[Day]]&lt;=20,"Middle(11-20)",Hospital_Emergency_Room_Data[[#This Row],[Day]]&gt;20,"End(21-30)")</f>
        <v>Middle(11-20)</v>
      </c>
    </row>
    <row r="8198" spans="1:22">
      <c r="A8198">
        <v>623580855</v>
      </c>
      <c r="B8198" t="s">
        <v>8194</v>
      </c>
      <c r="C8198" s="1">
        <v>45481</v>
      </c>
      <c r="D8198" t="str">
        <f>TEXT(Hospital_Emergency_Room_Data[[#This Row],[Patient Admission Date]],"mmm")</f>
        <v>Jul</v>
      </c>
      <c r="E8198">
        <f>YEAR(Hospital_Emergency_Room_Data[[#This Row],[Patient Admission Date]])</f>
        <v>2024</v>
      </c>
      <c r="F8198" s="2">
        <v>0.35694444444444445</v>
      </c>
      <c r="G8198" s="8" t="str">
        <f>TEXT(Hospital_Emergency_Room_Data[[#This Row],[Patient Admission Date]],"dddd")</f>
        <v>Monday</v>
      </c>
      <c r="H8198" t="s">
        <v>9208</v>
      </c>
      <c r="I8198">
        <v>32</v>
      </c>
      <c r="J8198" s="5" t="s">
        <v>9223</v>
      </c>
      <c r="K8198" t="s">
        <v>29</v>
      </c>
      <c r="L8198" t="s">
        <v>13</v>
      </c>
      <c r="M8198" t="s">
        <v>9210</v>
      </c>
      <c r="O8198">
        <v>56</v>
      </c>
      <c r="P8198" t="s">
        <v>9225</v>
      </c>
      <c r="Q8198">
        <v>8</v>
      </c>
      <c r="R8198">
        <v>8</v>
      </c>
      <c r="S8198" t="s">
        <v>9255</v>
      </c>
      <c r="T8198" t="s">
        <v>9265</v>
      </c>
      <c r="U8198" t="s">
        <v>9283</v>
      </c>
      <c r="V8198" t="str" cm="1">
        <f t="array" ref="V8198">_xlfn.IFS(Hospital_Emergency_Room_Data[[#This Row],[Day]]&lt;=10,"Start(1-10)",Hospital_Emergency_Room_Data[[#This Row],[Day]]&lt;=20,"Middle(11-20)",Hospital_Emergency_Room_Data[[#This Row],[Day]]&gt;20,"End(21-30)")</f>
        <v>Start(1-10)</v>
      </c>
    </row>
    <row r="8199" spans="1:22">
      <c r="A8199">
        <v>175599717</v>
      </c>
      <c r="B8199" t="s">
        <v>8195</v>
      </c>
      <c r="C8199" s="1">
        <v>45169</v>
      </c>
      <c r="D8199" t="str">
        <f>TEXT(Hospital_Emergency_Room_Data[[#This Row],[Patient Admission Date]],"mmm")</f>
        <v>Aug</v>
      </c>
      <c r="E8199">
        <f>YEAR(Hospital_Emergency_Room_Data[[#This Row],[Patient Admission Date]])</f>
        <v>2023</v>
      </c>
      <c r="F8199" s="2">
        <v>0.19375000000000001</v>
      </c>
      <c r="G8199" s="8" t="str">
        <f>TEXT(Hospital_Emergency_Room_Data[[#This Row],[Patient Admission Date]],"dddd")</f>
        <v>Thursday</v>
      </c>
      <c r="H8199" t="s">
        <v>9208</v>
      </c>
      <c r="I8199">
        <v>4</v>
      </c>
      <c r="J8199" s="5" t="s">
        <v>9218</v>
      </c>
      <c r="K8199" t="s">
        <v>29</v>
      </c>
      <c r="L8199" t="s">
        <v>13</v>
      </c>
      <c r="M8199" t="s">
        <v>9210</v>
      </c>
      <c r="O8199">
        <v>21</v>
      </c>
      <c r="P8199" t="s">
        <v>9226</v>
      </c>
      <c r="Q8199">
        <v>31</v>
      </c>
      <c r="R8199">
        <v>4</v>
      </c>
      <c r="S8199" t="s">
        <v>9258</v>
      </c>
      <c r="T8199" t="s">
        <v>9264</v>
      </c>
      <c r="U8199" t="s">
        <v>9282</v>
      </c>
      <c r="V8199" t="str" cm="1">
        <f t="array" ref="V8199">_xlfn.IFS(Hospital_Emergency_Room_Data[[#This Row],[Day]]&lt;=10,"Start(1-10)",Hospital_Emergency_Room_Data[[#This Row],[Day]]&lt;=20,"Middle(11-20)",Hospital_Emergency_Room_Data[[#This Row],[Day]]&gt;20,"End(21-30)")</f>
        <v>End(21-30)</v>
      </c>
    </row>
    <row r="8200" spans="1:22">
      <c r="A8200">
        <v>609713159</v>
      </c>
      <c r="B8200" t="s">
        <v>8196</v>
      </c>
      <c r="C8200" s="1">
        <v>45190</v>
      </c>
      <c r="D8200" t="str">
        <f>TEXT(Hospital_Emergency_Room_Data[[#This Row],[Patient Admission Date]],"mmm")</f>
        <v>Sep</v>
      </c>
      <c r="E8200">
        <f>YEAR(Hospital_Emergency_Room_Data[[#This Row],[Patient Admission Date]])</f>
        <v>2023</v>
      </c>
      <c r="F8200" s="2">
        <v>0.89930555555555558</v>
      </c>
      <c r="G8200" s="8" t="str">
        <f>TEXT(Hospital_Emergency_Room_Data[[#This Row],[Patient Admission Date]],"dddd")</f>
        <v>Thursday</v>
      </c>
      <c r="H8200" t="s">
        <v>9208</v>
      </c>
      <c r="I8200">
        <v>24</v>
      </c>
      <c r="J8200" s="5" t="s">
        <v>9220</v>
      </c>
      <c r="K8200" t="s">
        <v>29</v>
      </c>
      <c r="L8200" t="s">
        <v>13</v>
      </c>
      <c r="M8200" t="s">
        <v>9210</v>
      </c>
      <c r="O8200">
        <v>16</v>
      </c>
      <c r="P8200" t="s">
        <v>9226</v>
      </c>
      <c r="Q8200">
        <v>21</v>
      </c>
      <c r="R8200">
        <v>21</v>
      </c>
      <c r="S8200" t="s">
        <v>9256</v>
      </c>
      <c r="T8200" t="s">
        <v>9262</v>
      </c>
      <c r="U8200" t="s">
        <v>9282</v>
      </c>
      <c r="V8200" t="str" cm="1">
        <f t="array" ref="V8200">_xlfn.IFS(Hospital_Emergency_Room_Data[[#This Row],[Day]]&lt;=10,"Start(1-10)",Hospital_Emergency_Room_Data[[#This Row],[Day]]&lt;=20,"Middle(11-20)",Hospital_Emergency_Room_Data[[#This Row],[Day]]&gt;20,"End(21-30)")</f>
        <v>End(21-30)</v>
      </c>
    </row>
    <row r="8201" spans="1:22">
      <c r="A8201">
        <v>761680469</v>
      </c>
      <c r="B8201" t="s">
        <v>8197</v>
      </c>
      <c r="C8201" s="1">
        <v>45062</v>
      </c>
      <c r="D8201" t="str">
        <f>TEXT(Hospital_Emergency_Room_Data[[#This Row],[Patient Admission Date]],"mmm")</f>
        <v>May</v>
      </c>
      <c r="E8201">
        <f>YEAR(Hospital_Emergency_Room_Data[[#This Row],[Patient Admission Date]])</f>
        <v>2023</v>
      </c>
      <c r="F8201" s="2">
        <v>3.3333333333333333E-2</v>
      </c>
      <c r="G8201" s="8" t="str">
        <f>TEXT(Hospital_Emergency_Room_Data[[#This Row],[Patient Admission Date]],"dddd")</f>
        <v>Tuesday</v>
      </c>
      <c r="H8201" t="s">
        <v>9208</v>
      </c>
      <c r="I8201">
        <v>51</v>
      </c>
      <c r="J8201" s="5" t="s">
        <v>9219</v>
      </c>
      <c r="K8201" t="s">
        <v>29</v>
      </c>
      <c r="L8201" t="s">
        <v>13</v>
      </c>
      <c r="M8201" t="s">
        <v>9210</v>
      </c>
      <c r="O8201">
        <v>31</v>
      </c>
      <c r="P8201" t="s">
        <v>9225</v>
      </c>
      <c r="Q8201">
        <v>16</v>
      </c>
      <c r="R8201">
        <v>0</v>
      </c>
      <c r="S8201" t="s">
        <v>9258</v>
      </c>
      <c r="T8201" t="s">
        <v>9262</v>
      </c>
      <c r="U8201" t="s">
        <v>9300</v>
      </c>
      <c r="V8201" t="str" cm="1">
        <f t="array" ref="V8201">_xlfn.IFS(Hospital_Emergency_Room_Data[[#This Row],[Day]]&lt;=10,"Start(1-10)",Hospital_Emergency_Room_Data[[#This Row],[Day]]&lt;=20,"Middle(11-20)",Hospital_Emergency_Room_Data[[#This Row],[Day]]&gt;20,"End(21-30)")</f>
        <v>Middle(11-20)</v>
      </c>
    </row>
    <row r="8202" spans="1:22">
      <c r="A8202">
        <v>208639371</v>
      </c>
      <c r="B8202" t="s">
        <v>8198</v>
      </c>
      <c r="C8202" s="1">
        <v>45261</v>
      </c>
      <c r="D8202" t="str">
        <f>TEXT(Hospital_Emergency_Room_Data[[#This Row],[Patient Admission Date]],"mmm")</f>
        <v>Dec</v>
      </c>
      <c r="E8202">
        <f>YEAR(Hospital_Emergency_Room_Data[[#This Row],[Patient Admission Date]])</f>
        <v>2023</v>
      </c>
      <c r="F8202" s="2">
        <v>0.99027777777777781</v>
      </c>
      <c r="G8202" s="8" t="str">
        <f>TEXT(Hospital_Emergency_Room_Data[[#This Row],[Patient Admission Date]],"dddd")</f>
        <v>Friday</v>
      </c>
      <c r="H8202" t="s">
        <v>9208</v>
      </c>
      <c r="I8202">
        <v>42</v>
      </c>
      <c r="J8202" s="5" t="s">
        <v>9223</v>
      </c>
      <c r="K8202" t="s">
        <v>29</v>
      </c>
      <c r="L8202" t="s">
        <v>13</v>
      </c>
      <c r="M8202" t="s">
        <v>9210</v>
      </c>
      <c r="O8202">
        <v>10</v>
      </c>
      <c r="P8202" t="s">
        <v>9226</v>
      </c>
      <c r="Q8202">
        <v>1</v>
      </c>
      <c r="R8202">
        <v>23</v>
      </c>
      <c r="S8202" t="s">
        <v>9256</v>
      </c>
      <c r="T8202" t="s">
        <v>9263</v>
      </c>
      <c r="U8202" t="s">
        <v>9282</v>
      </c>
      <c r="V8202" t="str" cm="1">
        <f t="array" ref="V8202">_xlfn.IFS(Hospital_Emergency_Room_Data[[#This Row],[Day]]&lt;=10,"Start(1-10)",Hospital_Emergency_Room_Data[[#This Row],[Day]]&lt;=20,"Middle(11-20)",Hospital_Emergency_Room_Data[[#This Row],[Day]]&gt;20,"End(21-30)")</f>
        <v>Start(1-10)</v>
      </c>
    </row>
    <row r="8203" spans="1:22">
      <c r="A8203">
        <v>801160380</v>
      </c>
      <c r="B8203" t="s">
        <v>8199</v>
      </c>
      <c r="C8203" s="1">
        <v>45347</v>
      </c>
      <c r="D8203" t="str">
        <f>TEXT(Hospital_Emergency_Room_Data[[#This Row],[Patient Admission Date]],"mmm")</f>
        <v>Feb</v>
      </c>
      <c r="E8203">
        <f>YEAR(Hospital_Emergency_Room_Data[[#This Row],[Patient Admission Date]])</f>
        <v>2024</v>
      </c>
      <c r="F8203" s="2">
        <v>0.69305555555555554</v>
      </c>
      <c r="G8203" s="8" t="str">
        <f>TEXT(Hospital_Emergency_Room_Data[[#This Row],[Patient Admission Date]],"dddd")</f>
        <v>Sunday</v>
      </c>
      <c r="H8203" t="s">
        <v>9208</v>
      </c>
      <c r="I8203">
        <v>70</v>
      </c>
      <c r="J8203" s="5" t="s">
        <v>9222</v>
      </c>
      <c r="K8203" t="s">
        <v>29</v>
      </c>
      <c r="L8203" t="s">
        <v>13</v>
      </c>
      <c r="M8203" t="s">
        <v>9210</v>
      </c>
      <c r="O8203">
        <v>49</v>
      </c>
      <c r="P8203" t="s">
        <v>9225</v>
      </c>
      <c r="Q8203">
        <v>25</v>
      </c>
      <c r="R8203">
        <v>16</v>
      </c>
      <c r="S8203" t="s">
        <v>9257</v>
      </c>
      <c r="T8203" t="s">
        <v>9264</v>
      </c>
      <c r="U8203" t="s">
        <v>9283</v>
      </c>
      <c r="V8203" t="str" cm="1">
        <f t="array" ref="V8203">_xlfn.IFS(Hospital_Emergency_Room_Data[[#This Row],[Day]]&lt;=10,"Start(1-10)",Hospital_Emergency_Room_Data[[#This Row],[Day]]&lt;=20,"Middle(11-20)",Hospital_Emergency_Room_Data[[#This Row],[Day]]&gt;20,"End(21-30)")</f>
        <v>End(21-30)</v>
      </c>
    </row>
    <row r="8204" spans="1:22">
      <c r="A8204">
        <v>870305356</v>
      </c>
      <c r="B8204" t="s">
        <v>8200</v>
      </c>
      <c r="C8204" s="1">
        <v>45474</v>
      </c>
      <c r="D8204" t="str">
        <f>TEXT(Hospital_Emergency_Room_Data[[#This Row],[Patient Admission Date]],"mmm")</f>
        <v>Jul</v>
      </c>
      <c r="E8204">
        <f>YEAR(Hospital_Emergency_Room_Data[[#This Row],[Patient Admission Date]])</f>
        <v>2024</v>
      </c>
      <c r="F8204" s="2">
        <v>0.65277777777777779</v>
      </c>
      <c r="G8204" s="8" t="str">
        <f>TEXT(Hospital_Emergency_Room_Data[[#This Row],[Patient Admission Date]],"dddd")</f>
        <v>Monday</v>
      </c>
      <c r="H8204" t="s">
        <v>9208</v>
      </c>
      <c r="I8204">
        <v>23</v>
      </c>
      <c r="J8204" s="5" t="s">
        <v>9220</v>
      </c>
      <c r="K8204" t="s">
        <v>29</v>
      </c>
      <c r="L8204" t="s">
        <v>13</v>
      </c>
      <c r="M8204" t="s">
        <v>9210</v>
      </c>
      <c r="O8204">
        <v>27</v>
      </c>
      <c r="P8204" t="s">
        <v>9226</v>
      </c>
      <c r="Q8204">
        <v>1</v>
      </c>
      <c r="R8204">
        <v>15</v>
      </c>
      <c r="S8204" t="s">
        <v>9257</v>
      </c>
      <c r="T8204" t="s">
        <v>9263</v>
      </c>
      <c r="U8204" t="s">
        <v>9282</v>
      </c>
      <c r="V8204" t="str" cm="1">
        <f t="array" ref="V8204">_xlfn.IFS(Hospital_Emergency_Room_Data[[#This Row],[Day]]&lt;=10,"Start(1-10)",Hospital_Emergency_Room_Data[[#This Row],[Day]]&lt;=20,"Middle(11-20)",Hospital_Emergency_Room_Data[[#This Row],[Day]]&gt;20,"End(21-30)")</f>
        <v>Start(1-10)</v>
      </c>
    </row>
    <row r="8205" spans="1:22">
      <c r="A8205">
        <v>435651924</v>
      </c>
      <c r="B8205" t="s">
        <v>8201</v>
      </c>
      <c r="C8205" s="1">
        <v>45238</v>
      </c>
      <c r="D8205" t="str">
        <f>TEXT(Hospital_Emergency_Room_Data[[#This Row],[Patient Admission Date]],"mmm")</f>
        <v>Nov</v>
      </c>
      <c r="E8205">
        <f>YEAR(Hospital_Emergency_Room_Data[[#This Row],[Patient Admission Date]])</f>
        <v>2023</v>
      </c>
      <c r="F8205" s="2">
        <v>0.50486111111111109</v>
      </c>
      <c r="G8205" s="8" t="str">
        <f>TEXT(Hospital_Emergency_Room_Data[[#This Row],[Patient Admission Date]],"dddd")</f>
        <v>Wednesday</v>
      </c>
      <c r="H8205" t="s">
        <v>9208</v>
      </c>
      <c r="I8205">
        <v>34</v>
      </c>
      <c r="J8205" s="5" t="s">
        <v>9223</v>
      </c>
      <c r="K8205" t="s">
        <v>29</v>
      </c>
      <c r="L8205" t="s">
        <v>13</v>
      </c>
      <c r="M8205" t="s">
        <v>9210</v>
      </c>
      <c r="N8205">
        <v>0</v>
      </c>
      <c r="O8205">
        <v>22</v>
      </c>
      <c r="P8205" t="s">
        <v>9226</v>
      </c>
      <c r="Q8205">
        <v>8</v>
      </c>
      <c r="R8205">
        <v>12</v>
      </c>
      <c r="S8205" t="s">
        <v>9257</v>
      </c>
      <c r="T8205" t="s">
        <v>9265</v>
      </c>
      <c r="U8205" t="s">
        <v>9282</v>
      </c>
      <c r="V8205" t="str" cm="1">
        <f t="array" ref="V8205">_xlfn.IFS(Hospital_Emergency_Room_Data[[#This Row],[Day]]&lt;=10,"Start(1-10)",Hospital_Emergency_Room_Data[[#This Row],[Day]]&lt;=20,"Middle(11-20)",Hospital_Emergency_Room_Data[[#This Row],[Day]]&gt;20,"End(21-30)")</f>
        <v>Start(1-10)</v>
      </c>
    </row>
    <row r="8206" spans="1:22">
      <c r="A8206">
        <v>543169617</v>
      </c>
      <c r="B8206" t="s">
        <v>8202</v>
      </c>
      <c r="C8206" s="1">
        <v>45513</v>
      </c>
      <c r="D8206" t="str">
        <f>TEXT(Hospital_Emergency_Room_Data[[#This Row],[Patient Admission Date]],"mmm")</f>
        <v>Aug</v>
      </c>
      <c r="E8206">
        <f>YEAR(Hospital_Emergency_Room_Data[[#This Row],[Patient Admission Date]])</f>
        <v>2024</v>
      </c>
      <c r="F8206" s="2">
        <v>0.89444444444444449</v>
      </c>
      <c r="G8206" s="8" t="str">
        <f>TEXT(Hospital_Emergency_Room_Data[[#This Row],[Patient Admission Date]],"dddd")</f>
        <v>Friday</v>
      </c>
      <c r="H8206" t="s">
        <v>9208</v>
      </c>
      <c r="I8206">
        <v>79</v>
      </c>
      <c r="J8206" s="5" t="s">
        <v>9222</v>
      </c>
      <c r="K8206" t="s">
        <v>29</v>
      </c>
      <c r="L8206" t="s">
        <v>13</v>
      </c>
      <c r="M8206" t="s">
        <v>9210</v>
      </c>
      <c r="N8206">
        <v>1</v>
      </c>
      <c r="O8206">
        <v>34</v>
      </c>
      <c r="P8206" t="s">
        <v>9225</v>
      </c>
      <c r="Q8206">
        <v>9</v>
      </c>
      <c r="R8206">
        <v>21</v>
      </c>
      <c r="S8206" t="s">
        <v>9256</v>
      </c>
      <c r="T8206" t="s">
        <v>9265</v>
      </c>
      <c r="U8206" t="s">
        <v>9300</v>
      </c>
      <c r="V8206" t="str" cm="1">
        <f t="array" ref="V8206">_xlfn.IFS(Hospital_Emergency_Room_Data[[#This Row],[Day]]&lt;=10,"Start(1-10)",Hospital_Emergency_Room_Data[[#This Row],[Day]]&lt;=20,"Middle(11-20)",Hospital_Emergency_Room_Data[[#This Row],[Day]]&gt;20,"End(21-30)")</f>
        <v>Start(1-10)</v>
      </c>
    </row>
    <row r="8207" spans="1:22">
      <c r="A8207">
        <v>465051558</v>
      </c>
      <c r="B8207" t="s">
        <v>8203</v>
      </c>
      <c r="C8207" s="1">
        <v>45278</v>
      </c>
      <c r="D8207" t="str">
        <f>TEXT(Hospital_Emergency_Room_Data[[#This Row],[Patient Admission Date]],"mmm")</f>
        <v>Dec</v>
      </c>
      <c r="E8207">
        <f>YEAR(Hospital_Emergency_Room_Data[[#This Row],[Patient Admission Date]])</f>
        <v>2023</v>
      </c>
      <c r="F8207" s="2">
        <v>0.87986111111111109</v>
      </c>
      <c r="G8207" s="8" t="str">
        <f>TEXT(Hospital_Emergency_Room_Data[[#This Row],[Patient Admission Date]],"dddd")</f>
        <v>Monday</v>
      </c>
      <c r="H8207" t="s">
        <v>9208</v>
      </c>
      <c r="I8207">
        <v>12</v>
      </c>
      <c r="J8207" s="5" t="s">
        <v>9221</v>
      </c>
      <c r="K8207" t="s">
        <v>29</v>
      </c>
      <c r="L8207" t="s">
        <v>13</v>
      </c>
      <c r="M8207" t="s">
        <v>9210</v>
      </c>
      <c r="N8207">
        <v>1</v>
      </c>
      <c r="O8207">
        <v>56</v>
      </c>
      <c r="P8207" t="s">
        <v>9225</v>
      </c>
      <c r="Q8207">
        <v>18</v>
      </c>
      <c r="R8207">
        <v>21</v>
      </c>
      <c r="S8207" t="s">
        <v>9256</v>
      </c>
      <c r="T8207" t="s">
        <v>9262</v>
      </c>
      <c r="U8207" t="s">
        <v>9283</v>
      </c>
      <c r="V8207" t="str" cm="1">
        <f t="array" ref="V8207">_xlfn.IFS(Hospital_Emergency_Room_Data[[#This Row],[Day]]&lt;=10,"Start(1-10)",Hospital_Emergency_Room_Data[[#This Row],[Day]]&lt;=20,"Middle(11-20)",Hospital_Emergency_Room_Data[[#This Row],[Day]]&gt;20,"End(21-30)")</f>
        <v>Middle(11-20)</v>
      </c>
    </row>
    <row r="8208" spans="1:22">
      <c r="A8208">
        <v>211840802</v>
      </c>
      <c r="B8208" t="s">
        <v>8204</v>
      </c>
      <c r="C8208" s="1">
        <v>45384</v>
      </c>
      <c r="D8208" t="str">
        <f>TEXT(Hospital_Emergency_Room_Data[[#This Row],[Patient Admission Date]],"mmm")</f>
        <v>Apr</v>
      </c>
      <c r="E8208">
        <f>YEAR(Hospital_Emergency_Room_Data[[#This Row],[Patient Admission Date]])</f>
        <v>2024</v>
      </c>
      <c r="F8208" s="2">
        <v>0.92361111111111116</v>
      </c>
      <c r="G8208" s="8" t="str">
        <f>TEXT(Hospital_Emergency_Room_Data[[#This Row],[Patient Admission Date]],"dddd")</f>
        <v>Tuesday</v>
      </c>
      <c r="H8208" t="s">
        <v>9208</v>
      </c>
      <c r="I8208">
        <v>36</v>
      </c>
      <c r="J8208" s="5" t="s">
        <v>9223</v>
      </c>
      <c r="K8208" t="s">
        <v>29</v>
      </c>
      <c r="L8208" t="s">
        <v>13</v>
      </c>
      <c r="M8208" t="s">
        <v>9210</v>
      </c>
      <c r="N8208">
        <v>3</v>
      </c>
      <c r="O8208">
        <v>47</v>
      </c>
      <c r="P8208" t="s">
        <v>9225</v>
      </c>
      <c r="Q8208">
        <v>2</v>
      </c>
      <c r="R8208">
        <v>22</v>
      </c>
      <c r="S8208" t="s">
        <v>9256</v>
      </c>
      <c r="T8208" t="s">
        <v>9263</v>
      </c>
      <c r="U8208" t="s">
        <v>9283</v>
      </c>
      <c r="V8208" t="str" cm="1">
        <f t="array" ref="V8208">_xlfn.IFS(Hospital_Emergency_Room_Data[[#This Row],[Day]]&lt;=10,"Start(1-10)",Hospital_Emergency_Room_Data[[#This Row],[Day]]&lt;=20,"Middle(11-20)",Hospital_Emergency_Room_Data[[#This Row],[Day]]&gt;20,"End(21-30)")</f>
        <v>Start(1-10)</v>
      </c>
    </row>
    <row r="8209" spans="1:22">
      <c r="A8209">
        <v>527616252</v>
      </c>
      <c r="B8209" t="s">
        <v>8205</v>
      </c>
      <c r="C8209" s="1">
        <v>45140</v>
      </c>
      <c r="D8209" t="str">
        <f>TEXT(Hospital_Emergency_Room_Data[[#This Row],[Patient Admission Date]],"mmm")</f>
        <v>Aug</v>
      </c>
      <c r="E8209">
        <f>YEAR(Hospital_Emergency_Room_Data[[#This Row],[Patient Admission Date]])</f>
        <v>2023</v>
      </c>
      <c r="F8209" s="2">
        <v>0.75624999999999998</v>
      </c>
      <c r="G8209" s="8" t="str">
        <f>TEXT(Hospital_Emergency_Room_Data[[#This Row],[Patient Admission Date]],"dddd")</f>
        <v>Wednesday</v>
      </c>
      <c r="H8209" t="s">
        <v>9208</v>
      </c>
      <c r="I8209">
        <v>22</v>
      </c>
      <c r="J8209" s="5" t="s">
        <v>9220</v>
      </c>
      <c r="K8209" t="s">
        <v>29</v>
      </c>
      <c r="L8209" t="s">
        <v>13</v>
      </c>
      <c r="M8209" t="s">
        <v>9210</v>
      </c>
      <c r="N8209">
        <v>6</v>
      </c>
      <c r="O8209">
        <v>16</v>
      </c>
      <c r="P8209" t="s">
        <v>9226</v>
      </c>
      <c r="Q8209">
        <v>2</v>
      </c>
      <c r="R8209">
        <v>18</v>
      </c>
      <c r="S8209" t="s">
        <v>9256</v>
      </c>
      <c r="T8209" t="s">
        <v>9263</v>
      </c>
      <c r="U8209" t="s">
        <v>9282</v>
      </c>
      <c r="V8209" t="str" cm="1">
        <f t="array" ref="V8209">_xlfn.IFS(Hospital_Emergency_Room_Data[[#This Row],[Day]]&lt;=10,"Start(1-10)",Hospital_Emergency_Room_Data[[#This Row],[Day]]&lt;=20,"Middle(11-20)",Hospital_Emergency_Room_Data[[#This Row],[Day]]&gt;20,"End(21-30)")</f>
        <v>Start(1-10)</v>
      </c>
    </row>
    <row r="8210" spans="1:22">
      <c r="A8210">
        <v>309200723</v>
      </c>
      <c r="B8210" t="s">
        <v>8206</v>
      </c>
      <c r="C8210" s="1">
        <v>45535</v>
      </c>
      <c r="D8210" t="str">
        <f>TEXT(Hospital_Emergency_Room_Data[[#This Row],[Patient Admission Date]],"mmm")</f>
        <v>Aug</v>
      </c>
      <c r="E8210">
        <f>YEAR(Hospital_Emergency_Room_Data[[#This Row],[Patient Admission Date]])</f>
        <v>2024</v>
      </c>
      <c r="F8210" s="2">
        <v>0.96736111111111112</v>
      </c>
      <c r="G8210" s="8" t="str">
        <f>TEXT(Hospital_Emergency_Room_Data[[#This Row],[Patient Admission Date]],"dddd")</f>
        <v>Saturday</v>
      </c>
      <c r="H8210" t="s">
        <v>9208</v>
      </c>
      <c r="I8210">
        <v>29</v>
      </c>
      <c r="J8210" s="5" t="s">
        <v>9220</v>
      </c>
      <c r="K8210" t="s">
        <v>29</v>
      </c>
      <c r="L8210" t="s">
        <v>13</v>
      </c>
      <c r="M8210" t="s">
        <v>9210</v>
      </c>
      <c r="N8210">
        <v>9</v>
      </c>
      <c r="O8210">
        <v>38</v>
      </c>
      <c r="P8210" t="s">
        <v>9225</v>
      </c>
      <c r="Q8210">
        <v>31</v>
      </c>
      <c r="R8210">
        <v>23</v>
      </c>
      <c r="S8210" t="s">
        <v>9256</v>
      </c>
      <c r="T8210" t="s">
        <v>9264</v>
      </c>
      <c r="U8210" t="s">
        <v>9300</v>
      </c>
      <c r="V8210" t="str" cm="1">
        <f t="array" ref="V8210">_xlfn.IFS(Hospital_Emergency_Room_Data[[#This Row],[Day]]&lt;=10,"Start(1-10)",Hospital_Emergency_Room_Data[[#This Row],[Day]]&lt;=20,"Middle(11-20)",Hospital_Emergency_Room_Data[[#This Row],[Day]]&gt;20,"End(21-30)")</f>
        <v>End(21-30)</v>
      </c>
    </row>
    <row r="8211" spans="1:22">
      <c r="A8211">
        <v>659922938</v>
      </c>
      <c r="B8211" t="s">
        <v>8207</v>
      </c>
      <c r="C8211" s="1">
        <v>45137</v>
      </c>
      <c r="D8211" t="str">
        <f>TEXT(Hospital_Emergency_Room_Data[[#This Row],[Patient Admission Date]],"mmm")</f>
        <v>Jul</v>
      </c>
      <c r="E8211">
        <f>YEAR(Hospital_Emergency_Room_Data[[#This Row],[Patient Admission Date]])</f>
        <v>2023</v>
      </c>
      <c r="F8211" s="2">
        <v>0.61319444444444449</v>
      </c>
      <c r="G8211" s="8" t="str">
        <f>TEXT(Hospital_Emergency_Room_Data[[#This Row],[Patient Admission Date]],"dddd")</f>
        <v>Sunday</v>
      </c>
      <c r="H8211" t="s">
        <v>9208</v>
      </c>
      <c r="I8211">
        <v>2</v>
      </c>
      <c r="J8211" s="5" t="s">
        <v>9218</v>
      </c>
      <c r="K8211" t="s">
        <v>29</v>
      </c>
      <c r="L8211" t="s">
        <v>50</v>
      </c>
      <c r="M8211" t="s">
        <v>9210</v>
      </c>
      <c r="O8211">
        <v>55</v>
      </c>
      <c r="P8211" t="s">
        <v>9225</v>
      </c>
      <c r="Q8211">
        <v>30</v>
      </c>
      <c r="R8211">
        <v>14</v>
      </c>
      <c r="S8211" t="s">
        <v>9257</v>
      </c>
      <c r="T8211" t="s">
        <v>9264</v>
      </c>
      <c r="U8211" t="s">
        <v>9283</v>
      </c>
      <c r="V8211" t="str" cm="1">
        <f t="array" ref="V8211">_xlfn.IFS(Hospital_Emergency_Room_Data[[#This Row],[Day]]&lt;=10,"Start(1-10)",Hospital_Emergency_Room_Data[[#This Row],[Day]]&lt;=20,"Middle(11-20)",Hospital_Emergency_Room_Data[[#This Row],[Day]]&gt;20,"End(21-30)")</f>
        <v>End(21-30)</v>
      </c>
    </row>
    <row r="8212" spans="1:22">
      <c r="A8212">
        <v>452188105</v>
      </c>
      <c r="B8212" t="s">
        <v>8208</v>
      </c>
      <c r="C8212" s="1">
        <v>45292</v>
      </c>
      <c r="D8212" t="str">
        <f>TEXT(Hospital_Emergency_Room_Data[[#This Row],[Patient Admission Date]],"mmm")</f>
        <v>Jan</v>
      </c>
      <c r="E8212">
        <f>YEAR(Hospital_Emergency_Room_Data[[#This Row],[Patient Admission Date]])</f>
        <v>2024</v>
      </c>
      <c r="F8212" s="2">
        <v>0.47569444444444442</v>
      </c>
      <c r="G8212" s="8" t="str">
        <f>TEXT(Hospital_Emergency_Room_Data[[#This Row],[Patient Admission Date]],"dddd")</f>
        <v>Monday</v>
      </c>
      <c r="H8212" t="s">
        <v>9208</v>
      </c>
      <c r="I8212">
        <v>53</v>
      </c>
      <c r="J8212" s="5" t="s">
        <v>9219</v>
      </c>
      <c r="K8212" t="s">
        <v>29</v>
      </c>
      <c r="L8212" t="s">
        <v>50</v>
      </c>
      <c r="M8212" t="s">
        <v>9210</v>
      </c>
      <c r="O8212">
        <v>22</v>
      </c>
      <c r="P8212" t="s">
        <v>9226</v>
      </c>
      <c r="Q8212">
        <v>1</v>
      </c>
      <c r="R8212">
        <v>11</v>
      </c>
      <c r="S8212" t="s">
        <v>9255</v>
      </c>
      <c r="T8212" t="s">
        <v>9263</v>
      </c>
      <c r="U8212" t="s">
        <v>9282</v>
      </c>
      <c r="V8212" t="str" cm="1">
        <f t="array" ref="V8212">_xlfn.IFS(Hospital_Emergency_Room_Data[[#This Row],[Day]]&lt;=10,"Start(1-10)",Hospital_Emergency_Room_Data[[#This Row],[Day]]&lt;=20,"Middle(11-20)",Hospital_Emergency_Room_Data[[#This Row],[Day]]&gt;20,"End(21-30)")</f>
        <v>Start(1-10)</v>
      </c>
    </row>
    <row r="8213" spans="1:22">
      <c r="A8213">
        <v>336913757</v>
      </c>
      <c r="B8213" t="s">
        <v>8209</v>
      </c>
      <c r="C8213" s="1">
        <v>45356</v>
      </c>
      <c r="D8213" t="str">
        <f>TEXT(Hospital_Emergency_Room_Data[[#This Row],[Patient Admission Date]],"mmm")</f>
        <v>Mar</v>
      </c>
      <c r="E8213">
        <f>YEAR(Hospital_Emergency_Room_Data[[#This Row],[Patient Admission Date]])</f>
        <v>2024</v>
      </c>
      <c r="F8213" s="2">
        <v>0.39930555555555558</v>
      </c>
      <c r="G8213" s="8" t="str">
        <f>TEXT(Hospital_Emergency_Room_Data[[#This Row],[Patient Admission Date]],"dddd")</f>
        <v>Tuesday</v>
      </c>
      <c r="H8213" t="s">
        <v>9208</v>
      </c>
      <c r="I8213">
        <v>9</v>
      </c>
      <c r="J8213" s="5" t="s">
        <v>9221</v>
      </c>
      <c r="K8213" t="s">
        <v>29</v>
      </c>
      <c r="L8213" t="s">
        <v>50</v>
      </c>
      <c r="M8213" t="s">
        <v>9210</v>
      </c>
      <c r="N8213">
        <v>6</v>
      </c>
      <c r="O8213">
        <v>40</v>
      </c>
      <c r="P8213" t="s">
        <v>9225</v>
      </c>
      <c r="Q8213">
        <v>5</v>
      </c>
      <c r="R8213">
        <v>9</v>
      </c>
      <c r="S8213" t="s">
        <v>9255</v>
      </c>
      <c r="T8213" t="s">
        <v>9263</v>
      </c>
      <c r="U8213" t="s">
        <v>9300</v>
      </c>
      <c r="V8213" t="str" cm="1">
        <f t="array" ref="V8213">_xlfn.IFS(Hospital_Emergency_Room_Data[[#This Row],[Day]]&lt;=10,"Start(1-10)",Hospital_Emergency_Room_Data[[#This Row],[Day]]&lt;=20,"Middle(11-20)",Hospital_Emergency_Room_Data[[#This Row],[Day]]&gt;20,"End(21-30)")</f>
        <v>Start(1-10)</v>
      </c>
    </row>
    <row r="8214" spans="1:22">
      <c r="A8214">
        <v>744463602</v>
      </c>
      <c r="B8214" t="s">
        <v>8210</v>
      </c>
      <c r="C8214" s="1">
        <v>45217</v>
      </c>
      <c r="D8214" t="str">
        <f>TEXT(Hospital_Emergency_Room_Data[[#This Row],[Patient Admission Date]],"mmm")</f>
        <v>Oct</v>
      </c>
      <c r="E8214">
        <f>YEAR(Hospital_Emergency_Room_Data[[#This Row],[Patient Admission Date]])</f>
        <v>2023</v>
      </c>
      <c r="F8214" s="2">
        <v>0.69930555555555551</v>
      </c>
      <c r="G8214" s="8" t="str">
        <f>TEXT(Hospital_Emergency_Room_Data[[#This Row],[Patient Admission Date]],"dddd")</f>
        <v>Wednesday</v>
      </c>
      <c r="H8214" t="s">
        <v>9208</v>
      </c>
      <c r="I8214">
        <v>37</v>
      </c>
      <c r="J8214" s="5" t="s">
        <v>9223</v>
      </c>
      <c r="K8214" t="s">
        <v>29</v>
      </c>
      <c r="L8214" t="s">
        <v>50</v>
      </c>
      <c r="M8214" t="s">
        <v>9210</v>
      </c>
      <c r="N8214">
        <v>8</v>
      </c>
      <c r="O8214">
        <v>10</v>
      </c>
      <c r="P8214" t="s">
        <v>9226</v>
      </c>
      <c r="Q8214">
        <v>18</v>
      </c>
      <c r="R8214">
        <v>16</v>
      </c>
      <c r="S8214" t="s">
        <v>9257</v>
      </c>
      <c r="T8214" t="s">
        <v>9262</v>
      </c>
      <c r="U8214" t="s">
        <v>9282</v>
      </c>
      <c r="V8214" t="str" cm="1">
        <f t="array" ref="V8214">_xlfn.IFS(Hospital_Emergency_Room_Data[[#This Row],[Day]]&lt;=10,"Start(1-10)",Hospital_Emergency_Room_Data[[#This Row],[Day]]&lt;=20,"Middle(11-20)",Hospital_Emergency_Room_Data[[#This Row],[Day]]&gt;20,"End(21-30)")</f>
        <v>Middle(11-20)</v>
      </c>
    </row>
    <row r="8215" spans="1:22">
      <c r="A8215">
        <v>213624409</v>
      </c>
      <c r="B8215" t="s">
        <v>8211</v>
      </c>
      <c r="C8215" s="1">
        <v>45138</v>
      </c>
      <c r="D8215" t="str">
        <f>TEXT(Hospital_Emergency_Room_Data[[#This Row],[Patient Admission Date]],"mmm")</f>
        <v>Jul</v>
      </c>
      <c r="E8215">
        <f>YEAR(Hospital_Emergency_Room_Data[[#This Row],[Patient Admission Date]])</f>
        <v>2023</v>
      </c>
      <c r="F8215" s="2">
        <v>0.55000000000000004</v>
      </c>
      <c r="G8215" s="8" t="str">
        <f>TEXT(Hospital_Emergency_Room_Data[[#This Row],[Patient Admission Date]],"dddd")</f>
        <v>Monday</v>
      </c>
      <c r="H8215" t="s">
        <v>9208</v>
      </c>
      <c r="I8215">
        <v>44</v>
      </c>
      <c r="J8215" s="5" t="s">
        <v>9223</v>
      </c>
      <c r="K8215" t="s">
        <v>29</v>
      </c>
      <c r="L8215" t="s">
        <v>50</v>
      </c>
      <c r="M8215" t="s">
        <v>9210</v>
      </c>
      <c r="N8215">
        <v>10</v>
      </c>
      <c r="O8215">
        <v>44</v>
      </c>
      <c r="P8215" t="s">
        <v>9225</v>
      </c>
      <c r="Q8215">
        <v>31</v>
      </c>
      <c r="R8215">
        <v>13</v>
      </c>
      <c r="S8215" t="s">
        <v>9257</v>
      </c>
      <c r="T8215" t="s">
        <v>9264</v>
      </c>
      <c r="U8215" t="s">
        <v>9300</v>
      </c>
      <c r="V8215" t="str" cm="1">
        <f t="array" ref="V8215">_xlfn.IFS(Hospital_Emergency_Room_Data[[#This Row],[Day]]&lt;=10,"Start(1-10)",Hospital_Emergency_Room_Data[[#This Row],[Day]]&lt;=20,"Middle(11-20)",Hospital_Emergency_Room_Data[[#This Row],[Day]]&gt;20,"End(21-30)")</f>
        <v>End(21-30)</v>
      </c>
    </row>
    <row r="8216" spans="1:22">
      <c r="A8216">
        <v>687663054</v>
      </c>
      <c r="B8216" t="s">
        <v>8212</v>
      </c>
      <c r="C8216" s="1">
        <v>45234</v>
      </c>
      <c r="D8216" t="str">
        <f>TEXT(Hospital_Emergency_Room_Data[[#This Row],[Patient Admission Date]],"mmm")</f>
        <v>Nov</v>
      </c>
      <c r="E8216">
        <f>YEAR(Hospital_Emergency_Room_Data[[#This Row],[Patient Admission Date]])</f>
        <v>2023</v>
      </c>
      <c r="F8216" s="2">
        <v>0.58888888888888891</v>
      </c>
      <c r="G8216" s="8" t="str">
        <f>TEXT(Hospital_Emergency_Room_Data[[#This Row],[Patient Admission Date]],"dddd")</f>
        <v>Saturday</v>
      </c>
      <c r="H8216" t="s">
        <v>9208</v>
      </c>
      <c r="I8216">
        <v>42</v>
      </c>
      <c r="J8216" s="5" t="s">
        <v>9223</v>
      </c>
      <c r="K8216" t="s">
        <v>29</v>
      </c>
      <c r="L8216" t="s">
        <v>9281</v>
      </c>
      <c r="M8216" t="s">
        <v>9210</v>
      </c>
      <c r="O8216">
        <v>17</v>
      </c>
      <c r="P8216" t="s">
        <v>9226</v>
      </c>
      <c r="Q8216">
        <v>4</v>
      </c>
      <c r="R8216">
        <v>14</v>
      </c>
      <c r="S8216" t="s">
        <v>9257</v>
      </c>
      <c r="T8216" t="s">
        <v>9263</v>
      </c>
      <c r="U8216" t="s">
        <v>9282</v>
      </c>
      <c r="V8216" t="str" cm="1">
        <f t="array" ref="V8216">_xlfn.IFS(Hospital_Emergency_Room_Data[[#This Row],[Day]]&lt;=10,"Start(1-10)",Hospital_Emergency_Room_Data[[#This Row],[Day]]&lt;=20,"Middle(11-20)",Hospital_Emergency_Room_Data[[#This Row],[Day]]&gt;20,"End(21-30)")</f>
        <v>Start(1-10)</v>
      </c>
    </row>
    <row r="8217" spans="1:22">
      <c r="A8217">
        <v>715516452</v>
      </c>
      <c r="B8217" t="s">
        <v>8213</v>
      </c>
      <c r="C8217" s="1">
        <v>45459</v>
      </c>
      <c r="D8217" t="str">
        <f>TEXT(Hospital_Emergency_Room_Data[[#This Row],[Patient Admission Date]],"mmm")</f>
        <v>Jun</v>
      </c>
      <c r="E8217">
        <f>YEAR(Hospital_Emergency_Room_Data[[#This Row],[Patient Admission Date]])</f>
        <v>2024</v>
      </c>
      <c r="F8217" s="2">
        <v>0.26041666666666669</v>
      </c>
      <c r="G8217" s="8" t="str">
        <f>TEXT(Hospital_Emergency_Room_Data[[#This Row],[Patient Admission Date]],"dddd")</f>
        <v>Sunday</v>
      </c>
      <c r="H8217" t="s">
        <v>9208</v>
      </c>
      <c r="I8217">
        <v>45</v>
      </c>
      <c r="J8217" s="5" t="s">
        <v>9219</v>
      </c>
      <c r="K8217" t="s">
        <v>29</v>
      </c>
      <c r="L8217" t="s">
        <v>9281</v>
      </c>
      <c r="M8217" t="s">
        <v>9210</v>
      </c>
      <c r="O8217">
        <v>16</v>
      </c>
      <c r="P8217" t="s">
        <v>9226</v>
      </c>
      <c r="Q8217">
        <v>16</v>
      </c>
      <c r="R8217">
        <v>6</v>
      </c>
      <c r="S8217" t="s">
        <v>9255</v>
      </c>
      <c r="T8217" t="s">
        <v>9262</v>
      </c>
      <c r="U8217" t="s">
        <v>9282</v>
      </c>
      <c r="V8217" t="str" cm="1">
        <f t="array" ref="V8217">_xlfn.IFS(Hospital_Emergency_Room_Data[[#This Row],[Day]]&lt;=10,"Start(1-10)",Hospital_Emergency_Room_Data[[#This Row],[Day]]&lt;=20,"Middle(11-20)",Hospital_Emergency_Room_Data[[#This Row],[Day]]&gt;20,"End(21-30)")</f>
        <v>Middle(11-20)</v>
      </c>
    </row>
    <row r="8218" spans="1:22">
      <c r="A8218">
        <v>646183088</v>
      </c>
      <c r="B8218" t="s">
        <v>8214</v>
      </c>
      <c r="C8218" s="1">
        <v>45209</v>
      </c>
      <c r="D8218" t="str">
        <f>TEXT(Hospital_Emergency_Room_Data[[#This Row],[Patient Admission Date]],"mmm")</f>
        <v>Oct</v>
      </c>
      <c r="E8218">
        <f>YEAR(Hospital_Emergency_Room_Data[[#This Row],[Patient Admission Date]])</f>
        <v>2023</v>
      </c>
      <c r="F8218" s="2">
        <v>0.56319444444444444</v>
      </c>
      <c r="G8218" s="8" t="str">
        <f>TEXT(Hospital_Emergency_Room_Data[[#This Row],[Patient Admission Date]],"dddd")</f>
        <v>Tuesday</v>
      </c>
      <c r="H8218" t="s">
        <v>9208</v>
      </c>
      <c r="I8218">
        <v>36</v>
      </c>
      <c r="J8218" s="5" t="s">
        <v>9223</v>
      </c>
      <c r="K8218" t="s">
        <v>29</v>
      </c>
      <c r="L8218" t="s">
        <v>9281</v>
      </c>
      <c r="M8218" t="s">
        <v>9210</v>
      </c>
      <c r="O8218">
        <v>36</v>
      </c>
      <c r="P8218" t="s">
        <v>9225</v>
      </c>
      <c r="Q8218">
        <v>10</v>
      </c>
      <c r="R8218">
        <v>13</v>
      </c>
      <c r="S8218" t="s">
        <v>9257</v>
      </c>
      <c r="T8218" t="s">
        <v>9265</v>
      </c>
      <c r="U8218" t="s">
        <v>9300</v>
      </c>
      <c r="V8218" t="str" cm="1">
        <f t="array" ref="V8218">_xlfn.IFS(Hospital_Emergency_Room_Data[[#This Row],[Day]]&lt;=10,"Start(1-10)",Hospital_Emergency_Room_Data[[#This Row],[Day]]&lt;=20,"Middle(11-20)",Hospital_Emergency_Room_Data[[#This Row],[Day]]&gt;20,"End(21-30)")</f>
        <v>Start(1-10)</v>
      </c>
    </row>
    <row r="8219" spans="1:22">
      <c r="A8219">
        <v>794618016</v>
      </c>
      <c r="B8219" t="s">
        <v>8215</v>
      </c>
      <c r="C8219" s="1">
        <v>45099</v>
      </c>
      <c r="D8219" t="str">
        <f>TEXT(Hospital_Emergency_Room_Data[[#This Row],[Patient Admission Date]],"mmm")</f>
        <v>Jun</v>
      </c>
      <c r="E8219">
        <f>YEAR(Hospital_Emergency_Room_Data[[#This Row],[Patient Admission Date]])</f>
        <v>2023</v>
      </c>
      <c r="F8219" s="2">
        <v>0.63055555555555554</v>
      </c>
      <c r="G8219" s="8" t="str">
        <f>TEXT(Hospital_Emergency_Room_Data[[#This Row],[Patient Admission Date]],"dddd")</f>
        <v>Thursday</v>
      </c>
      <c r="H8219" t="s">
        <v>9208</v>
      </c>
      <c r="I8219">
        <v>22</v>
      </c>
      <c r="J8219" s="5" t="s">
        <v>9220</v>
      </c>
      <c r="K8219" t="s">
        <v>29</v>
      </c>
      <c r="L8219" t="s">
        <v>9281</v>
      </c>
      <c r="M8219" t="s">
        <v>9210</v>
      </c>
      <c r="O8219">
        <v>41</v>
      </c>
      <c r="P8219" t="s">
        <v>9225</v>
      </c>
      <c r="Q8219">
        <v>22</v>
      </c>
      <c r="R8219">
        <v>15</v>
      </c>
      <c r="S8219" t="s">
        <v>9257</v>
      </c>
      <c r="T8219" t="s">
        <v>9264</v>
      </c>
      <c r="U8219" t="s">
        <v>9300</v>
      </c>
      <c r="V8219" t="str" cm="1">
        <f t="array" ref="V8219">_xlfn.IFS(Hospital_Emergency_Room_Data[[#This Row],[Day]]&lt;=10,"Start(1-10)",Hospital_Emergency_Room_Data[[#This Row],[Day]]&lt;=20,"Middle(11-20)",Hospital_Emergency_Room_Data[[#This Row],[Day]]&gt;20,"End(21-30)")</f>
        <v>End(21-30)</v>
      </c>
    </row>
    <row r="8220" spans="1:22">
      <c r="A8220">
        <v>204938686</v>
      </c>
      <c r="B8220" t="s">
        <v>8216</v>
      </c>
      <c r="C8220" s="1">
        <v>45221</v>
      </c>
      <c r="D8220" t="str">
        <f>TEXT(Hospital_Emergency_Room_Data[[#This Row],[Patient Admission Date]],"mmm")</f>
        <v>Oct</v>
      </c>
      <c r="E8220">
        <f>YEAR(Hospital_Emergency_Room_Data[[#This Row],[Patient Admission Date]])</f>
        <v>2023</v>
      </c>
      <c r="F8220" s="2">
        <v>0.24444444444444444</v>
      </c>
      <c r="G8220" s="8" t="str">
        <f>TEXT(Hospital_Emergency_Room_Data[[#This Row],[Patient Admission Date]],"dddd")</f>
        <v>Sunday</v>
      </c>
      <c r="H8220" t="s">
        <v>9208</v>
      </c>
      <c r="I8220">
        <v>40</v>
      </c>
      <c r="J8220" s="5" t="s">
        <v>9223</v>
      </c>
      <c r="K8220" t="s">
        <v>29</v>
      </c>
      <c r="L8220" t="s">
        <v>9281</v>
      </c>
      <c r="M8220" t="s">
        <v>9210</v>
      </c>
      <c r="O8220">
        <v>41</v>
      </c>
      <c r="P8220" t="s">
        <v>9225</v>
      </c>
      <c r="Q8220">
        <v>22</v>
      </c>
      <c r="R8220">
        <v>5</v>
      </c>
      <c r="S8220" t="s">
        <v>9258</v>
      </c>
      <c r="T8220" t="s">
        <v>9264</v>
      </c>
      <c r="U8220" t="s">
        <v>9300</v>
      </c>
      <c r="V8220" t="str" cm="1">
        <f t="array" ref="V8220">_xlfn.IFS(Hospital_Emergency_Room_Data[[#This Row],[Day]]&lt;=10,"Start(1-10)",Hospital_Emergency_Room_Data[[#This Row],[Day]]&lt;=20,"Middle(11-20)",Hospital_Emergency_Room_Data[[#This Row],[Day]]&gt;20,"End(21-30)")</f>
        <v>End(21-30)</v>
      </c>
    </row>
    <row r="8221" spans="1:22">
      <c r="A8221">
        <v>545102479</v>
      </c>
      <c r="B8221" t="s">
        <v>8217</v>
      </c>
      <c r="C8221" s="1">
        <v>45101</v>
      </c>
      <c r="D8221" t="str">
        <f>TEXT(Hospital_Emergency_Room_Data[[#This Row],[Patient Admission Date]],"mmm")</f>
        <v>Jun</v>
      </c>
      <c r="E8221">
        <f>YEAR(Hospital_Emergency_Room_Data[[#This Row],[Patient Admission Date]])</f>
        <v>2023</v>
      </c>
      <c r="F8221" s="2">
        <v>0.20208333333333334</v>
      </c>
      <c r="G8221" s="8" t="str">
        <f>TEXT(Hospital_Emergency_Room_Data[[#This Row],[Patient Admission Date]],"dddd")</f>
        <v>Saturday</v>
      </c>
      <c r="H8221" t="s">
        <v>9208</v>
      </c>
      <c r="I8221">
        <v>52</v>
      </c>
      <c r="J8221" s="5" t="s">
        <v>9219</v>
      </c>
      <c r="K8221" t="s">
        <v>29</v>
      </c>
      <c r="L8221" t="s">
        <v>9281</v>
      </c>
      <c r="M8221" t="s">
        <v>9210</v>
      </c>
      <c r="O8221">
        <v>24</v>
      </c>
      <c r="P8221" t="s">
        <v>9226</v>
      </c>
      <c r="Q8221">
        <v>24</v>
      </c>
      <c r="R8221">
        <v>4</v>
      </c>
      <c r="S8221" t="s">
        <v>9258</v>
      </c>
      <c r="T8221" t="s">
        <v>9264</v>
      </c>
      <c r="U8221" t="s">
        <v>9282</v>
      </c>
      <c r="V8221" t="str" cm="1">
        <f t="array" ref="V8221">_xlfn.IFS(Hospital_Emergency_Room_Data[[#This Row],[Day]]&lt;=10,"Start(1-10)",Hospital_Emergency_Room_Data[[#This Row],[Day]]&lt;=20,"Middle(11-20)",Hospital_Emergency_Room_Data[[#This Row],[Day]]&gt;20,"End(21-30)")</f>
        <v>End(21-30)</v>
      </c>
    </row>
    <row r="8222" spans="1:22">
      <c r="A8222">
        <v>771990591</v>
      </c>
      <c r="B8222" t="s">
        <v>8218</v>
      </c>
      <c r="C8222" s="1">
        <v>45527</v>
      </c>
      <c r="D8222" t="str">
        <f>TEXT(Hospital_Emergency_Room_Data[[#This Row],[Patient Admission Date]],"mmm")</f>
        <v>Aug</v>
      </c>
      <c r="E8222">
        <f>YEAR(Hospital_Emergency_Room_Data[[#This Row],[Patient Admission Date]])</f>
        <v>2024</v>
      </c>
      <c r="F8222" s="2">
        <v>0.87430555555555556</v>
      </c>
      <c r="G8222" s="8" t="str">
        <f>TEXT(Hospital_Emergency_Room_Data[[#This Row],[Patient Admission Date]],"dddd")</f>
        <v>Friday</v>
      </c>
      <c r="H8222" t="s">
        <v>9208</v>
      </c>
      <c r="I8222">
        <v>1</v>
      </c>
      <c r="J8222" s="5" t="s">
        <v>9218</v>
      </c>
      <c r="K8222" t="s">
        <v>29</v>
      </c>
      <c r="L8222" t="s">
        <v>9281</v>
      </c>
      <c r="M8222" t="s">
        <v>9210</v>
      </c>
      <c r="O8222">
        <v>28</v>
      </c>
      <c r="P8222" t="s">
        <v>9226</v>
      </c>
      <c r="Q8222">
        <v>23</v>
      </c>
      <c r="R8222">
        <v>20</v>
      </c>
      <c r="S8222" t="s">
        <v>9256</v>
      </c>
      <c r="T8222" t="s">
        <v>9264</v>
      </c>
      <c r="U8222" t="s">
        <v>9282</v>
      </c>
      <c r="V8222" t="str" cm="1">
        <f t="array" ref="V8222">_xlfn.IFS(Hospital_Emergency_Room_Data[[#This Row],[Day]]&lt;=10,"Start(1-10)",Hospital_Emergency_Room_Data[[#This Row],[Day]]&lt;=20,"Middle(11-20)",Hospital_Emergency_Room_Data[[#This Row],[Day]]&gt;20,"End(21-30)")</f>
        <v>End(21-30)</v>
      </c>
    </row>
    <row r="8223" spans="1:22">
      <c r="A8223">
        <v>810821197</v>
      </c>
      <c r="B8223" t="s">
        <v>8219</v>
      </c>
      <c r="C8223" s="1">
        <v>45545</v>
      </c>
      <c r="D8223" t="str">
        <f>TEXT(Hospital_Emergency_Room_Data[[#This Row],[Patient Admission Date]],"mmm")</f>
        <v>Sep</v>
      </c>
      <c r="E8223">
        <f>YEAR(Hospital_Emergency_Room_Data[[#This Row],[Patient Admission Date]])</f>
        <v>2024</v>
      </c>
      <c r="F8223" s="2">
        <v>0.26527777777777778</v>
      </c>
      <c r="G8223" s="8" t="str">
        <f>TEXT(Hospital_Emergency_Room_Data[[#This Row],[Patient Admission Date]],"dddd")</f>
        <v>Tuesday</v>
      </c>
      <c r="H8223" t="s">
        <v>9208</v>
      </c>
      <c r="I8223">
        <v>52</v>
      </c>
      <c r="J8223" s="5" t="s">
        <v>9219</v>
      </c>
      <c r="K8223" t="s">
        <v>29</v>
      </c>
      <c r="L8223" t="s">
        <v>9281</v>
      </c>
      <c r="M8223" t="s">
        <v>9210</v>
      </c>
      <c r="O8223">
        <v>55</v>
      </c>
      <c r="P8223" t="s">
        <v>9225</v>
      </c>
      <c r="Q8223">
        <v>10</v>
      </c>
      <c r="R8223">
        <v>6</v>
      </c>
      <c r="S8223" t="s">
        <v>9255</v>
      </c>
      <c r="T8223" t="s">
        <v>9265</v>
      </c>
      <c r="U8223" t="s">
        <v>9283</v>
      </c>
      <c r="V8223" t="str" cm="1">
        <f t="array" ref="V8223">_xlfn.IFS(Hospital_Emergency_Room_Data[[#This Row],[Day]]&lt;=10,"Start(1-10)",Hospital_Emergency_Room_Data[[#This Row],[Day]]&lt;=20,"Middle(11-20)",Hospital_Emergency_Room_Data[[#This Row],[Day]]&gt;20,"End(21-30)")</f>
        <v>Start(1-10)</v>
      </c>
    </row>
    <row r="8224" spans="1:22">
      <c r="A8224">
        <v>298468494</v>
      </c>
      <c r="B8224" t="s">
        <v>8220</v>
      </c>
      <c r="C8224" s="1">
        <v>45427</v>
      </c>
      <c r="D8224" t="str">
        <f>TEXT(Hospital_Emergency_Room_Data[[#This Row],[Patient Admission Date]],"mmm")</f>
        <v>May</v>
      </c>
      <c r="E8224">
        <f>YEAR(Hospital_Emergency_Room_Data[[#This Row],[Patient Admission Date]])</f>
        <v>2024</v>
      </c>
      <c r="F8224" s="2">
        <v>0.32013888888888886</v>
      </c>
      <c r="G8224" s="8" t="str">
        <f>TEXT(Hospital_Emergency_Room_Data[[#This Row],[Patient Admission Date]],"dddd")</f>
        <v>Wednesday</v>
      </c>
      <c r="H8224" t="s">
        <v>9208</v>
      </c>
      <c r="I8224">
        <v>17</v>
      </c>
      <c r="J8224" s="5" t="s">
        <v>9220</v>
      </c>
      <c r="K8224" t="s">
        <v>29</v>
      </c>
      <c r="L8224" t="s">
        <v>9281</v>
      </c>
      <c r="M8224" t="s">
        <v>9210</v>
      </c>
      <c r="O8224">
        <v>23</v>
      </c>
      <c r="P8224" t="s">
        <v>9226</v>
      </c>
      <c r="Q8224">
        <v>15</v>
      </c>
      <c r="R8224">
        <v>7</v>
      </c>
      <c r="S8224" t="s">
        <v>9255</v>
      </c>
      <c r="T8224" t="s">
        <v>9262</v>
      </c>
      <c r="U8224" t="s">
        <v>9282</v>
      </c>
      <c r="V8224" t="str" cm="1">
        <f t="array" ref="V8224">_xlfn.IFS(Hospital_Emergency_Room_Data[[#This Row],[Day]]&lt;=10,"Start(1-10)",Hospital_Emergency_Room_Data[[#This Row],[Day]]&lt;=20,"Middle(11-20)",Hospital_Emergency_Room_Data[[#This Row],[Day]]&gt;20,"End(21-30)")</f>
        <v>Middle(11-20)</v>
      </c>
    </row>
    <row r="8225" spans="1:22">
      <c r="A8225">
        <v>528966459</v>
      </c>
      <c r="B8225" t="s">
        <v>8221</v>
      </c>
      <c r="C8225" s="1">
        <v>45367</v>
      </c>
      <c r="D8225" t="str">
        <f>TEXT(Hospital_Emergency_Room_Data[[#This Row],[Patient Admission Date]],"mmm")</f>
        <v>Mar</v>
      </c>
      <c r="E8225">
        <f>YEAR(Hospital_Emergency_Room_Data[[#This Row],[Patient Admission Date]])</f>
        <v>2024</v>
      </c>
      <c r="F8225" s="2">
        <v>0.84027777777777779</v>
      </c>
      <c r="G8225" s="8" t="str">
        <f>TEXT(Hospital_Emergency_Room_Data[[#This Row],[Patient Admission Date]],"dddd")</f>
        <v>Saturday</v>
      </c>
      <c r="H8225" t="s">
        <v>9208</v>
      </c>
      <c r="I8225">
        <v>49</v>
      </c>
      <c r="J8225" s="5" t="s">
        <v>9219</v>
      </c>
      <c r="K8225" t="s">
        <v>29</v>
      </c>
      <c r="L8225" t="s">
        <v>9281</v>
      </c>
      <c r="M8225" t="s">
        <v>9210</v>
      </c>
      <c r="O8225">
        <v>46</v>
      </c>
      <c r="P8225" t="s">
        <v>9225</v>
      </c>
      <c r="Q8225">
        <v>16</v>
      </c>
      <c r="R8225">
        <v>20</v>
      </c>
      <c r="S8225" t="s">
        <v>9256</v>
      </c>
      <c r="T8225" t="s">
        <v>9262</v>
      </c>
      <c r="U8225" t="s">
        <v>9283</v>
      </c>
      <c r="V8225" t="str" cm="1">
        <f t="array" ref="V8225">_xlfn.IFS(Hospital_Emergency_Room_Data[[#This Row],[Day]]&lt;=10,"Start(1-10)",Hospital_Emergency_Room_Data[[#This Row],[Day]]&lt;=20,"Middle(11-20)",Hospital_Emergency_Room_Data[[#This Row],[Day]]&gt;20,"End(21-30)")</f>
        <v>Middle(11-20)</v>
      </c>
    </row>
    <row r="8226" spans="1:22">
      <c r="A8226">
        <v>703553364</v>
      </c>
      <c r="B8226" t="s">
        <v>8222</v>
      </c>
      <c r="C8226" s="1">
        <v>45078</v>
      </c>
      <c r="D8226" t="str">
        <f>TEXT(Hospital_Emergency_Room_Data[[#This Row],[Patient Admission Date]],"mmm")</f>
        <v>Jun</v>
      </c>
      <c r="E8226">
        <f>YEAR(Hospital_Emergency_Room_Data[[#This Row],[Patient Admission Date]])</f>
        <v>2023</v>
      </c>
      <c r="F8226" s="2">
        <v>0.32500000000000001</v>
      </c>
      <c r="G8226" s="8" t="str">
        <f>TEXT(Hospital_Emergency_Room_Data[[#This Row],[Patient Admission Date]],"dddd")</f>
        <v>Thursday</v>
      </c>
      <c r="H8226" t="s">
        <v>9208</v>
      </c>
      <c r="I8226">
        <v>30</v>
      </c>
      <c r="J8226" s="5" t="s">
        <v>9223</v>
      </c>
      <c r="K8226" t="s">
        <v>29</v>
      </c>
      <c r="L8226" t="s">
        <v>9281</v>
      </c>
      <c r="M8226" t="s">
        <v>9210</v>
      </c>
      <c r="O8226">
        <v>19</v>
      </c>
      <c r="P8226" t="s">
        <v>9226</v>
      </c>
      <c r="Q8226">
        <v>1</v>
      </c>
      <c r="R8226">
        <v>7</v>
      </c>
      <c r="S8226" t="s">
        <v>9255</v>
      </c>
      <c r="T8226" t="s">
        <v>9263</v>
      </c>
      <c r="U8226" t="s">
        <v>9282</v>
      </c>
      <c r="V8226" t="str" cm="1">
        <f t="array" ref="V8226">_xlfn.IFS(Hospital_Emergency_Room_Data[[#This Row],[Day]]&lt;=10,"Start(1-10)",Hospital_Emergency_Room_Data[[#This Row],[Day]]&lt;=20,"Middle(11-20)",Hospital_Emergency_Room_Data[[#This Row],[Day]]&gt;20,"End(21-30)")</f>
        <v>Start(1-10)</v>
      </c>
    </row>
    <row r="8227" spans="1:22">
      <c r="A8227">
        <v>494086177</v>
      </c>
      <c r="B8227" t="s">
        <v>8223</v>
      </c>
      <c r="C8227" s="1">
        <v>45500</v>
      </c>
      <c r="D8227" t="str">
        <f>TEXT(Hospital_Emergency_Room_Data[[#This Row],[Patient Admission Date]],"mmm")</f>
        <v>Jul</v>
      </c>
      <c r="E8227">
        <f>YEAR(Hospital_Emergency_Room_Data[[#This Row],[Patient Admission Date]])</f>
        <v>2024</v>
      </c>
      <c r="F8227" s="2">
        <v>0.35069444444444442</v>
      </c>
      <c r="G8227" s="8" t="str">
        <f>TEXT(Hospital_Emergency_Room_Data[[#This Row],[Patient Admission Date]],"dddd")</f>
        <v>Saturday</v>
      </c>
      <c r="H8227" t="s">
        <v>9208</v>
      </c>
      <c r="I8227">
        <v>72</v>
      </c>
      <c r="J8227" s="5" t="s">
        <v>9222</v>
      </c>
      <c r="K8227" t="s">
        <v>29</v>
      </c>
      <c r="L8227" t="s">
        <v>9281</v>
      </c>
      <c r="M8227" t="s">
        <v>9210</v>
      </c>
      <c r="O8227">
        <v>34</v>
      </c>
      <c r="P8227" t="s">
        <v>9225</v>
      </c>
      <c r="Q8227">
        <v>27</v>
      </c>
      <c r="R8227">
        <v>8</v>
      </c>
      <c r="S8227" t="s">
        <v>9255</v>
      </c>
      <c r="T8227" t="s">
        <v>9264</v>
      </c>
      <c r="U8227" t="s">
        <v>9300</v>
      </c>
      <c r="V8227" t="str" cm="1">
        <f t="array" ref="V8227">_xlfn.IFS(Hospital_Emergency_Room_Data[[#This Row],[Day]]&lt;=10,"Start(1-10)",Hospital_Emergency_Room_Data[[#This Row],[Day]]&lt;=20,"Middle(11-20)",Hospital_Emergency_Room_Data[[#This Row],[Day]]&gt;20,"End(21-30)")</f>
        <v>End(21-30)</v>
      </c>
    </row>
    <row r="8228" spans="1:22">
      <c r="A8228">
        <v>871597467</v>
      </c>
      <c r="B8228" t="s">
        <v>8224</v>
      </c>
      <c r="C8228" s="1">
        <v>45569</v>
      </c>
      <c r="D8228" t="str">
        <f>TEXT(Hospital_Emergency_Room_Data[[#This Row],[Patient Admission Date]],"mmm")</f>
        <v>Oct</v>
      </c>
      <c r="E8228">
        <f>YEAR(Hospital_Emergency_Room_Data[[#This Row],[Patient Admission Date]])</f>
        <v>2024</v>
      </c>
      <c r="F8228" s="2">
        <v>0.21944444444444444</v>
      </c>
      <c r="G8228" s="8" t="str">
        <f>TEXT(Hospital_Emergency_Room_Data[[#This Row],[Patient Admission Date]],"dddd")</f>
        <v>Friday</v>
      </c>
      <c r="H8228" t="s">
        <v>9208</v>
      </c>
      <c r="I8228">
        <v>13</v>
      </c>
      <c r="J8228" s="5" t="s">
        <v>9221</v>
      </c>
      <c r="K8228" t="s">
        <v>29</v>
      </c>
      <c r="L8228" t="s">
        <v>9281</v>
      </c>
      <c r="M8228" t="s">
        <v>9210</v>
      </c>
      <c r="O8228">
        <v>40</v>
      </c>
      <c r="P8228" t="s">
        <v>9225</v>
      </c>
      <c r="Q8228">
        <v>4</v>
      </c>
      <c r="R8228">
        <v>5</v>
      </c>
      <c r="S8228" t="s">
        <v>9258</v>
      </c>
      <c r="T8228" t="s">
        <v>9263</v>
      </c>
      <c r="U8228" t="s">
        <v>9300</v>
      </c>
      <c r="V8228" t="str" cm="1">
        <f t="array" ref="V8228">_xlfn.IFS(Hospital_Emergency_Room_Data[[#This Row],[Day]]&lt;=10,"Start(1-10)",Hospital_Emergency_Room_Data[[#This Row],[Day]]&lt;=20,"Middle(11-20)",Hospital_Emergency_Room_Data[[#This Row],[Day]]&gt;20,"End(21-30)")</f>
        <v>Start(1-10)</v>
      </c>
    </row>
    <row r="8229" spans="1:22">
      <c r="A8229">
        <v>502990067</v>
      </c>
      <c r="B8229" t="s">
        <v>8225</v>
      </c>
      <c r="C8229" s="1">
        <v>45525</v>
      </c>
      <c r="D8229" t="str">
        <f>TEXT(Hospital_Emergency_Room_Data[[#This Row],[Patient Admission Date]],"mmm")</f>
        <v>Aug</v>
      </c>
      <c r="E8229">
        <f>YEAR(Hospital_Emergency_Room_Data[[#This Row],[Patient Admission Date]])</f>
        <v>2024</v>
      </c>
      <c r="F8229" s="2">
        <v>0.37013888888888891</v>
      </c>
      <c r="G8229" s="8" t="str">
        <f>TEXT(Hospital_Emergency_Room_Data[[#This Row],[Patient Admission Date]],"dddd")</f>
        <v>Wednesday</v>
      </c>
      <c r="H8229" t="s">
        <v>9208</v>
      </c>
      <c r="I8229">
        <v>67</v>
      </c>
      <c r="J8229" s="5" t="s">
        <v>9217</v>
      </c>
      <c r="K8229" t="s">
        <v>29</v>
      </c>
      <c r="L8229" t="s">
        <v>9281</v>
      </c>
      <c r="M8229" t="s">
        <v>9210</v>
      </c>
      <c r="O8229">
        <v>46</v>
      </c>
      <c r="P8229" t="s">
        <v>9225</v>
      </c>
      <c r="Q8229">
        <v>21</v>
      </c>
      <c r="R8229">
        <v>8</v>
      </c>
      <c r="S8229" t="s">
        <v>9255</v>
      </c>
      <c r="T8229" t="s">
        <v>9262</v>
      </c>
      <c r="U8229" t="s">
        <v>9283</v>
      </c>
      <c r="V8229" t="str" cm="1">
        <f t="array" ref="V8229">_xlfn.IFS(Hospital_Emergency_Room_Data[[#This Row],[Day]]&lt;=10,"Start(1-10)",Hospital_Emergency_Room_Data[[#This Row],[Day]]&lt;=20,"Middle(11-20)",Hospital_Emergency_Room_Data[[#This Row],[Day]]&gt;20,"End(21-30)")</f>
        <v>End(21-30)</v>
      </c>
    </row>
    <row r="8230" spans="1:22">
      <c r="A8230">
        <v>421460418</v>
      </c>
      <c r="B8230" t="s">
        <v>8226</v>
      </c>
      <c r="C8230" s="1">
        <v>45175</v>
      </c>
      <c r="D8230" t="str">
        <f>TEXT(Hospital_Emergency_Room_Data[[#This Row],[Patient Admission Date]],"mmm")</f>
        <v>Sep</v>
      </c>
      <c r="E8230">
        <f>YEAR(Hospital_Emergency_Room_Data[[#This Row],[Patient Admission Date]])</f>
        <v>2023</v>
      </c>
      <c r="F8230" s="2">
        <v>6.458333333333334E-2</v>
      </c>
      <c r="G8230" s="8" t="str">
        <f>TEXT(Hospital_Emergency_Room_Data[[#This Row],[Patient Admission Date]],"dddd")</f>
        <v>Wednesday</v>
      </c>
      <c r="H8230" t="s">
        <v>9208</v>
      </c>
      <c r="I8230">
        <v>50</v>
      </c>
      <c r="J8230" s="5" t="s">
        <v>9219</v>
      </c>
      <c r="K8230" t="s">
        <v>29</v>
      </c>
      <c r="L8230" t="s">
        <v>9281</v>
      </c>
      <c r="M8230" t="s">
        <v>9210</v>
      </c>
      <c r="O8230">
        <v>14</v>
      </c>
      <c r="P8230" t="s">
        <v>9226</v>
      </c>
      <c r="Q8230">
        <v>6</v>
      </c>
      <c r="R8230">
        <v>1</v>
      </c>
      <c r="S8230" t="s">
        <v>9258</v>
      </c>
      <c r="T8230" t="s">
        <v>9263</v>
      </c>
      <c r="U8230" t="s">
        <v>9282</v>
      </c>
      <c r="V8230" t="str" cm="1">
        <f t="array" ref="V8230">_xlfn.IFS(Hospital_Emergency_Room_Data[[#This Row],[Day]]&lt;=10,"Start(1-10)",Hospital_Emergency_Room_Data[[#This Row],[Day]]&lt;=20,"Middle(11-20)",Hospital_Emergency_Room_Data[[#This Row],[Day]]&gt;20,"End(21-30)")</f>
        <v>Start(1-10)</v>
      </c>
    </row>
    <row r="8231" spans="1:22">
      <c r="A8231">
        <v>729029839</v>
      </c>
      <c r="B8231" t="s">
        <v>8227</v>
      </c>
      <c r="C8231" s="1">
        <v>45574</v>
      </c>
      <c r="D8231" t="str">
        <f>TEXT(Hospital_Emergency_Room_Data[[#This Row],[Patient Admission Date]],"mmm")</f>
        <v>Oct</v>
      </c>
      <c r="E8231">
        <f>YEAR(Hospital_Emergency_Room_Data[[#This Row],[Patient Admission Date]])</f>
        <v>2024</v>
      </c>
      <c r="F8231" s="2">
        <v>0.64513888888888893</v>
      </c>
      <c r="G8231" s="8" t="str">
        <f>TEXT(Hospital_Emergency_Room_Data[[#This Row],[Patient Admission Date]],"dddd")</f>
        <v>Wednesday</v>
      </c>
      <c r="H8231" t="s">
        <v>9208</v>
      </c>
      <c r="I8231">
        <v>23</v>
      </c>
      <c r="J8231" s="5" t="s">
        <v>9220</v>
      </c>
      <c r="K8231" t="s">
        <v>29</v>
      </c>
      <c r="L8231" t="s">
        <v>9281</v>
      </c>
      <c r="M8231" t="s">
        <v>9210</v>
      </c>
      <c r="O8231">
        <v>28</v>
      </c>
      <c r="P8231" t="s">
        <v>9226</v>
      </c>
      <c r="Q8231">
        <v>9</v>
      </c>
      <c r="R8231">
        <v>15</v>
      </c>
      <c r="S8231" t="s">
        <v>9257</v>
      </c>
      <c r="T8231" t="s">
        <v>9265</v>
      </c>
      <c r="U8231" t="s">
        <v>9282</v>
      </c>
      <c r="V8231" t="str" cm="1">
        <f t="array" ref="V8231">_xlfn.IFS(Hospital_Emergency_Room_Data[[#This Row],[Day]]&lt;=10,"Start(1-10)",Hospital_Emergency_Room_Data[[#This Row],[Day]]&lt;=20,"Middle(11-20)",Hospital_Emergency_Room_Data[[#This Row],[Day]]&gt;20,"End(21-30)")</f>
        <v>Start(1-10)</v>
      </c>
    </row>
    <row r="8232" spans="1:22">
      <c r="A8232">
        <v>333491175</v>
      </c>
      <c r="B8232" t="s">
        <v>8228</v>
      </c>
      <c r="C8232" s="1">
        <v>45148</v>
      </c>
      <c r="D8232" t="str">
        <f>TEXT(Hospital_Emergency_Room_Data[[#This Row],[Patient Admission Date]],"mmm")</f>
        <v>Aug</v>
      </c>
      <c r="E8232">
        <f>YEAR(Hospital_Emergency_Room_Data[[#This Row],[Patient Admission Date]])</f>
        <v>2023</v>
      </c>
      <c r="F8232" s="2">
        <v>0.43611111111111112</v>
      </c>
      <c r="G8232" s="8" t="str">
        <f>TEXT(Hospital_Emergency_Room_Data[[#This Row],[Patient Admission Date]],"dddd")</f>
        <v>Thursday</v>
      </c>
      <c r="H8232" t="s">
        <v>9208</v>
      </c>
      <c r="I8232">
        <v>49</v>
      </c>
      <c r="J8232" s="5" t="s">
        <v>9219</v>
      </c>
      <c r="K8232" t="s">
        <v>29</v>
      </c>
      <c r="L8232" t="s">
        <v>9281</v>
      </c>
      <c r="M8232" t="s">
        <v>9210</v>
      </c>
      <c r="O8232">
        <v>41</v>
      </c>
      <c r="P8232" t="s">
        <v>9225</v>
      </c>
      <c r="Q8232">
        <v>10</v>
      </c>
      <c r="R8232">
        <v>10</v>
      </c>
      <c r="S8232" t="s">
        <v>9255</v>
      </c>
      <c r="T8232" t="s">
        <v>9265</v>
      </c>
      <c r="U8232" t="s">
        <v>9300</v>
      </c>
      <c r="V8232" t="str" cm="1">
        <f t="array" ref="V8232">_xlfn.IFS(Hospital_Emergency_Room_Data[[#This Row],[Day]]&lt;=10,"Start(1-10)",Hospital_Emergency_Room_Data[[#This Row],[Day]]&lt;=20,"Middle(11-20)",Hospital_Emergency_Room_Data[[#This Row],[Day]]&gt;20,"End(21-30)")</f>
        <v>Start(1-10)</v>
      </c>
    </row>
    <row r="8233" spans="1:22">
      <c r="A8233">
        <v>319255108</v>
      </c>
      <c r="B8233" t="s">
        <v>8229</v>
      </c>
      <c r="C8233" s="1">
        <v>45463</v>
      </c>
      <c r="D8233" t="str">
        <f>TEXT(Hospital_Emergency_Room_Data[[#This Row],[Patient Admission Date]],"mmm")</f>
        <v>Jun</v>
      </c>
      <c r="E8233">
        <f>YEAR(Hospital_Emergency_Room_Data[[#This Row],[Patient Admission Date]])</f>
        <v>2024</v>
      </c>
      <c r="F8233" s="2">
        <v>0.72222222222222221</v>
      </c>
      <c r="G8233" s="8" t="str">
        <f>TEXT(Hospital_Emergency_Room_Data[[#This Row],[Patient Admission Date]],"dddd")</f>
        <v>Thursday</v>
      </c>
      <c r="H8233" t="s">
        <v>9208</v>
      </c>
      <c r="I8233">
        <v>34</v>
      </c>
      <c r="J8233" s="5" t="s">
        <v>9223</v>
      </c>
      <c r="K8233" t="s">
        <v>29</v>
      </c>
      <c r="L8233" t="s">
        <v>9281</v>
      </c>
      <c r="M8233" t="s">
        <v>9210</v>
      </c>
      <c r="O8233">
        <v>16</v>
      </c>
      <c r="P8233" t="s">
        <v>9226</v>
      </c>
      <c r="Q8233">
        <v>20</v>
      </c>
      <c r="R8233">
        <v>17</v>
      </c>
      <c r="S8233" t="s">
        <v>9257</v>
      </c>
      <c r="T8233" t="s">
        <v>9262</v>
      </c>
      <c r="U8233" t="s">
        <v>9282</v>
      </c>
      <c r="V8233" t="str" cm="1">
        <f t="array" ref="V8233">_xlfn.IFS(Hospital_Emergency_Room_Data[[#This Row],[Day]]&lt;=10,"Start(1-10)",Hospital_Emergency_Room_Data[[#This Row],[Day]]&lt;=20,"Middle(11-20)",Hospital_Emergency_Room_Data[[#This Row],[Day]]&gt;20,"End(21-30)")</f>
        <v>Middle(11-20)</v>
      </c>
    </row>
    <row r="8234" spans="1:22">
      <c r="A8234">
        <v>658475374</v>
      </c>
      <c r="B8234" t="s">
        <v>8230</v>
      </c>
      <c r="C8234" s="1">
        <v>45035</v>
      </c>
      <c r="D8234" t="str">
        <f>TEXT(Hospital_Emergency_Room_Data[[#This Row],[Patient Admission Date]],"mmm")</f>
        <v>Apr</v>
      </c>
      <c r="E8234">
        <f>YEAR(Hospital_Emergency_Room_Data[[#This Row],[Patient Admission Date]])</f>
        <v>2023</v>
      </c>
      <c r="F8234" s="2">
        <v>0.30625000000000002</v>
      </c>
      <c r="G8234" s="8" t="str">
        <f>TEXT(Hospital_Emergency_Room_Data[[#This Row],[Patient Admission Date]],"dddd")</f>
        <v>Wednesday</v>
      </c>
      <c r="H8234" t="s">
        <v>9208</v>
      </c>
      <c r="I8234">
        <v>17</v>
      </c>
      <c r="J8234" s="5" t="s">
        <v>9220</v>
      </c>
      <c r="K8234" t="s">
        <v>29</v>
      </c>
      <c r="L8234" t="s">
        <v>9281</v>
      </c>
      <c r="M8234" t="s">
        <v>9210</v>
      </c>
      <c r="O8234">
        <v>21</v>
      </c>
      <c r="P8234" t="s">
        <v>9226</v>
      </c>
      <c r="Q8234">
        <v>19</v>
      </c>
      <c r="R8234">
        <v>7</v>
      </c>
      <c r="S8234" t="s">
        <v>9255</v>
      </c>
      <c r="T8234" t="s">
        <v>9262</v>
      </c>
      <c r="U8234" t="s">
        <v>9282</v>
      </c>
      <c r="V8234" t="str" cm="1">
        <f t="array" ref="V8234">_xlfn.IFS(Hospital_Emergency_Room_Data[[#This Row],[Day]]&lt;=10,"Start(1-10)",Hospital_Emergency_Room_Data[[#This Row],[Day]]&lt;=20,"Middle(11-20)",Hospital_Emergency_Room_Data[[#This Row],[Day]]&gt;20,"End(21-30)")</f>
        <v>Middle(11-20)</v>
      </c>
    </row>
    <row r="8235" spans="1:22">
      <c r="A8235">
        <v>783944723</v>
      </c>
      <c r="B8235" t="s">
        <v>8231</v>
      </c>
      <c r="C8235" s="1">
        <v>45171</v>
      </c>
      <c r="D8235" t="str">
        <f>TEXT(Hospital_Emergency_Room_Data[[#This Row],[Patient Admission Date]],"mmm")</f>
        <v>Sep</v>
      </c>
      <c r="E8235">
        <f>YEAR(Hospital_Emergency_Room_Data[[#This Row],[Patient Admission Date]])</f>
        <v>2023</v>
      </c>
      <c r="F8235" s="2">
        <v>0.33680555555555558</v>
      </c>
      <c r="G8235" s="8" t="str">
        <f>TEXT(Hospital_Emergency_Room_Data[[#This Row],[Patient Admission Date]],"dddd")</f>
        <v>Saturday</v>
      </c>
      <c r="H8235" t="s">
        <v>9208</v>
      </c>
      <c r="I8235">
        <v>26</v>
      </c>
      <c r="J8235" s="5" t="s">
        <v>9220</v>
      </c>
      <c r="K8235" t="s">
        <v>29</v>
      </c>
      <c r="L8235" t="s">
        <v>9281</v>
      </c>
      <c r="M8235" t="s">
        <v>9210</v>
      </c>
      <c r="O8235">
        <v>28</v>
      </c>
      <c r="P8235" t="s">
        <v>9226</v>
      </c>
      <c r="Q8235">
        <v>2</v>
      </c>
      <c r="R8235">
        <v>8</v>
      </c>
      <c r="S8235" t="s">
        <v>9255</v>
      </c>
      <c r="T8235" t="s">
        <v>9263</v>
      </c>
      <c r="U8235" t="s">
        <v>9282</v>
      </c>
      <c r="V8235" t="str" cm="1">
        <f t="array" ref="V8235">_xlfn.IFS(Hospital_Emergency_Room_Data[[#This Row],[Day]]&lt;=10,"Start(1-10)",Hospital_Emergency_Room_Data[[#This Row],[Day]]&lt;=20,"Middle(11-20)",Hospital_Emergency_Room_Data[[#This Row],[Day]]&gt;20,"End(21-30)")</f>
        <v>Start(1-10)</v>
      </c>
    </row>
    <row r="8236" spans="1:22">
      <c r="A8236">
        <v>509649237</v>
      </c>
      <c r="B8236" t="s">
        <v>8232</v>
      </c>
      <c r="C8236" s="1">
        <v>45522</v>
      </c>
      <c r="D8236" t="str">
        <f>TEXT(Hospital_Emergency_Room_Data[[#This Row],[Patient Admission Date]],"mmm")</f>
        <v>Aug</v>
      </c>
      <c r="E8236">
        <f>YEAR(Hospital_Emergency_Room_Data[[#This Row],[Patient Admission Date]])</f>
        <v>2024</v>
      </c>
      <c r="F8236" s="2">
        <v>0.9291666666666667</v>
      </c>
      <c r="G8236" s="8" t="str">
        <f>TEXT(Hospital_Emergency_Room_Data[[#This Row],[Patient Admission Date]],"dddd")</f>
        <v>Sunday</v>
      </c>
      <c r="H8236" t="s">
        <v>9208</v>
      </c>
      <c r="I8236">
        <v>38</v>
      </c>
      <c r="J8236" s="5" t="s">
        <v>9223</v>
      </c>
      <c r="K8236" t="s">
        <v>29</v>
      </c>
      <c r="L8236" t="s">
        <v>9281</v>
      </c>
      <c r="M8236" t="s">
        <v>9210</v>
      </c>
      <c r="O8236">
        <v>13</v>
      </c>
      <c r="P8236" t="s">
        <v>9226</v>
      </c>
      <c r="Q8236">
        <v>18</v>
      </c>
      <c r="R8236">
        <v>22</v>
      </c>
      <c r="S8236" t="s">
        <v>9256</v>
      </c>
      <c r="T8236" t="s">
        <v>9262</v>
      </c>
      <c r="U8236" t="s">
        <v>9282</v>
      </c>
      <c r="V8236" t="str" cm="1">
        <f t="array" ref="V8236">_xlfn.IFS(Hospital_Emergency_Room_Data[[#This Row],[Day]]&lt;=10,"Start(1-10)",Hospital_Emergency_Room_Data[[#This Row],[Day]]&lt;=20,"Middle(11-20)",Hospital_Emergency_Room_Data[[#This Row],[Day]]&gt;20,"End(21-30)")</f>
        <v>Middle(11-20)</v>
      </c>
    </row>
    <row r="8237" spans="1:22">
      <c r="A8237">
        <v>472221392</v>
      </c>
      <c r="B8237" t="s">
        <v>8233</v>
      </c>
      <c r="C8237" s="1">
        <v>45332</v>
      </c>
      <c r="D8237" t="str">
        <f>TEXT(Hospital_Emergency_Room_Data[[#This Row],[Patient Admission Date]],"mmm")</f>
        <v>Feb</v>
      </c>
      <c r="E8237">
        <f>YEAR(Hospital_Emergency_Room_Data[[#This Row],[Patient Admission Date]])</f>
        <v>2024</v>
      </c>
      <c r="F8237" s="2">
        <v>0.35416666666666669</v>
      </c>
      <c r="G8237" s="8" t="str">
        <f>TEXT(Hospital_Emergency_Room_Data[[#This Row],[Patient Admission Date]],"dddd")</f>
        <v>Saturday</v>
      </c>
      <c r="H8237" t="s">
        <v>9208</v>
      </c>
      <c r="I8237">
        <v>37</v>
      </c>
      <c r="J8237" s="5" t="s">
        <v>9223</v>
      </c>
      <c r="K8237" t="s">
        <v>29</v>
      </c>
      <c r="L8237" t="s">
        <v>9281</v>
      </c>
      <c r="M8237" t="s">
        <v>9210</v>
      </c>
      <c r="O8237">
        <v>36</v>
      </c>
      <c r="P8237" t="s">
        <v>9225</v>
      </c>
      <c r="Q8237">
        <v>10</v>
      </c>
      <c r="R8237">
        <v>8</v>
      </c>
      <c r="S8237" t="s">
        <v>9255</v>
      </c>
      <c r="T8237" t="s">
        <v>9265</v>
      </c>
      <c r="U8237" t="s">
        <v>9300</v>
      </c>
      <c r="V8237" t="str" cm="1">
        <f t="array" ref="V8237">_xlfn.IFS(Hospital_Emergency_Room_Data[[#This Row],[Day]]&lt;=10,"Start(1-10)",Hospital_Emergency_Room_Data[[#This Row],[Day]]&lt;=20,"Middle(11-20)",Hospital_Emergency_Room_Data[[#This Row],[Day]]&gt;20,"End(21-30)")</f>
        <v>Start(1-10)</v>
      </c>
    </row>
    <row r="8238" spans="1:22">
      <c r="A8238">
        <v>458191191</v>
      </c>
      <c r="B8238" t="s">
        <v>8234</v>
      </c>
      <c r="C8238" s="1">
        <v>45518</v>
      </c>
      <c r="D8238" t="str">
        <f>TEXT(Hospital_Emergency_Room_Data[[#This Row],[Patient Admission Date]],"mmm")</f>
        <v>Aug</v>
      </c>
      <c r="E8238">
        <f>YEAR(Hospital_Emergency_Room_Data[[#This Row],[Patient Admission Date]])</f>
        <v>2024</v>
      </c>
      <c r="F8238" s="2">
        <v>0.20069444444444445</v>
      </c>
      <c r="G8238" s="8" t="str">
        <f>TEXT(Hospital_Emergency_Room_Data[[#This Row],[Patient Admission Date]],"dddd")</f>
        <v>Wednesday</v>
      </c>
      <c r="H8238" t="s">
        <v>9208</v>
      </c>
      <c r="I8238">
        <v>42</v>
      </c>
      <c r="J8238" s="5" t="s">
        <v>9223</v>
      </c>
      <c r="K8238" t="s">
        <v>29</v>
      </c>
      <c r="L8238" t="s">
        <v>9281</v>
      </c>
      <c r="M8238" t="s">
        <v>9210</v>
      </c>
      <c r="O8238">
        <v>32</v>
      </c>
      <c r="P8238" t="s">
        <v>9225</v>
      </c>
      <c r="Q8238">
        <v>14</v>
      </c>
      <c r="R8238">
        <v>4</v>
      </c>
      <c r="S8238" t="s">
        <v>9258</v>
      </c>
      <c r="T8238" t="s">
        <v>9265</v>
      </c>
      <c r="U8238" t="s">
        <v>9300</v>
      </c>
      <c r="V8238" t="str" cm="1">
        <f t="array" ref="V8238">_xlfn.IFS(Hospital_Emergency_Room_Data[[#This Row],[Day]]&lt;=10,"Start(1-10)",Hospital_Emergency_Room_Data[[#This Row],[Day]]&lt;=20,"Middle(11-20)",Hospital_Emergency_Room_Data[[#This Row],[Day]]&gt;20,"End(21-30)")</f>
        <v>Middle(11-20)</v>
      </c>
    </row>
    <row r="8239" spans="1:22">
      <c r="A8239">
        <v>640829605</v>
      </c>
      <c r="B8239" t="s">
        <v>8235</v>
      </c>
      <c r="C8239" s="1">
        <v>45286</v>
      </c>
      <c r="D8239" t="str">
        <f>TEXT(Hospital_Emergency_Room_Data[[#This Row],[Patient Admission Date]],"mmm")</f>
        <v>Dec</v>
      </c>
      <c r="E8239">
        <f>YEAR(Hospital_Emergency_Room_Data[[#This Row],[Patient Admission Date]])</f>
        <v>2023</v>
      </c>
      <c r="F8239" s="2">
        <v>0.31527777777777777</v>
      </c>
      <c r="G8239" s="8" t="str">
        <f>TEXT(Hospital_Emergency_Room_Data[[#This Row],[Patient Admission Date]],"dddd")</f>
        <v>Tuesday</v>
      </c>
      <c r="H8239" t="s">
        <v>9208</v>
      </c>
      <c r="I8239">
        <v>74</v>
      </c>
      <c r="J8239" s="5" t="s">
        <v>9222</v>
      </c>
      <c r="K8239" t="s">
        <v>29</v>
      </c>
      <c r="L8239" t="s">
        <v>9281</v>
      </c>
      <c r="M8239" t="s">
        <v>9210</v>
      </c>
      <c r="O8239">
        <v>43</v>
      </c>
      <c r="P8239" t="s">
        <v>9225</v>
      </c>
      <c r="Q8239">
        <v>26</v>
      </c>
      <c r="R8239">
        <v>7</v>
      </c>
      <c r="S8239" t="s">
        <v>9255</v>
      </c>
      <c r="T8239" t="s">
        <v>9264</v>
      </c>
      <c r="U8239" t="s">
        <v>9300</v>
      </c>
      <c r="V8239" t="str" cm="1">
        <f t="array" ref="V8239">_xlfn.IFS(Hospital_Emergency_Room_Data[[#This Row],[Day]]&lt;=10,"Start(1-10)",Hospital_Emergency_Room_Data[[#This Row],[Day]]&lt;=20,"Middle(11-20)",Hospital_Emergency_Room_Data[[#This Row],[Day]]&gt;20,"End(21-30)")</f>
        <v>End(21-30)</v>
      </c>
    </row>
    <row r="8240" spans="1:22">
      <c r="A8240">
        <v>456180227</v>
      </c>
      <c r="B8240" t="s">
        <v>8236</v>
      </c>
      <c r="C8240" s="1">
        <v>45296</v>
      </c>
      <c r="D8240" t="str">
        <f>TEXT(Hospital_Emergency_Room_Data[[#This Row],[Patient Admission Date]],"mmm")</f>
        <v>Jan</v>
      </c>
      <c r="E8240">
        <f>YEAR(Hospital_Emergency_Room_Data[[#This Row],[Patient Admission Date]])</f>
        <v>2024</v>
      </c>
      <c r="F8240" s="2">
        <v>0.98750000000000004</v>
      </c>
      <c r="G8240" s="8" t="str">
        <f>TEXT(Hospital_Emergency_Room_Data[[#This Row],[Patient Admission Date]],"dddd")</f>
        <v>Friday</v>
      </c>
      <c r="H8240" t="s">
        <v>9208</v>
      </c>
      <c r="I8240">
        <v>8</v>
      </c>
      <c r="J8240" s="5" t="s">
        <v>9221</v>
      </c>
      <c r="K8240" t="s">
        <v>29</v>
      </c>
      <c r="L8240" t="s">
        <v>9281</v>
      </c>
      <c r="M8240" t="s">
        <v>9210</v>
      </c>
      <c r="O8240">
        <v>56</v>
      </c>
      <c r="P8240" t="s">
        <v>9225</v>
      </c>
      <c r="Q8240">
        <v>5</v>
      </c>
      <c r="R8240">
        <v>23</v>
      </c>
      <c r="S8240" t="s">
        <v>9256</v>
      </c>
      <c r="T8240" t="s">
        <v>9263</v>
      </c>
      <c r="U8240" t="s">
        <v>9283</v>
      </c>
      <c r="V8240" t="str" cm="1">
        <f t="array" ref="V8240">_xlfn.IFS(Hospital_Emergency_Room_Data[[#This Row],[Day]]&lt;=10,"Start(1-10)",Hospital_Emergency_Room_Data[[#This Row],[Day]]&lt;=20,"Middle(11-20)",Hospital_Emergency_Room_Data[[#This Row],[Day]]&gt;20,"End(21-30)")</f>
        <v>Start(1-10)</v>
      </c>
    </row>
    <row r="8241" spans="1:22">
      <c r="A8241">
        <v>753484204</v>
      </c>
      <c r="B8241" t="s">
        <v>8237</v>
      </c>
      <c r="C8241" s="1">
        <v>45125</v>
      </c>
      <c r="D8241" t="str">
        <f>TEXT(Hospital_Emergency_Room_Data[[#This Row],[Patient Admission Date]],"mmm")</f>
        <v>Jul</v>
      </c>
      <c r="E8241">
        <f>YEAR(Hospital_Emergency_Room_Data[[#This Row],[Patient Admission Date]])</f>
        <v>2023</v>
      </c>
      <c r="F8241" s="2">
        <v>0.18124999999999999</v>
      </c>
      <c r="G8241" s="8" t="str">
        <f>TEXT(Hospital_Emergency_Room_Data[[#This Row],[Patient Admission Date]],"dddd")</f>
        <v>Tuesday</v>
      </c>
      <c r="H8241" t="s">
        <v>9208</v>
      </c>
      <c r="I8241">
        <v>55</v>
      </c>
      <c r="J8241" s="5" t="s">
        <v>9219</v>
      </c>
      <c r="K8241" t="s">
        <v>29</v>
      </c>
      <c r="L8241" t="s">
        <v>9281</v>
      </c>
      <c r="M8241" t="s">
        <v>9210</v>
      </c>
      <c r="O8241">
        <v>13</v>
      </c>
      <c r="P8241" t="s">
        <v>9226</v>
      </c>
      <c r="Q8241">
        <v>18</v>
      </c>
      <c r="R8241">
        <v>4</v>
      </c>
      <c r="S8241" t="s">
        <v>9258</v>
      </c>
      <c r="T8241" t="s">
        <v>9262</v>
      </c>
      <c r="U8241" t="s">
        <v>9282</v>
      </c>
      <c r="V8241" t="str" cm="1">
        <f t="array" ref="V8241">_xlfn.IFS(Hospital_Emergency_Room_Data[[#This Row],[Day]]&lt;=10,"Start(1-10)",Hospital_Emergency_Room_Data[[#This Row],[Day]]&lt;=20,"Middle(11-20)",Hospital_Emergency_Room_Data[[#This Row],[Day]]&gt;20,"End(21-30)")</f>
        <v>Middle(11-20)</v>
      </c>
    </row>
    <row r="8242" spans="1:22">
      <c r="A8242">
        <v>336977649</v>
      </c>
      <c r="B8242" t="s">
        <v>8238</v>
      </c>
      <c r="C8242" s="1">
        <v>45140</v>
      </c>
      <c r="D8242" t="str">
        <f>TEXT(Hospital_Emergency_Room_Data[[#This Row],[Patient Admission Date]],"mmm")</f>
        <v>Aug</v>
      </c>
      <c r="E8242">
        <f>YEAR(Hospital_Emergency_Room_Data[[#This Row],[Patient Admission Date]])</f>
        <v>2023</v>
      </c>
      <c r="F8242" s="2">
        <v>0.65694444444444444</v>
      </c>
      <c r="G8242" s="8" t="str">
        <f>TEXT(Hospital_Emergency_Room_Data[[#This Row],[Patient Admission Date]],"dddd")</f>
        <v>Wednesday</v>
      </c>
      <c r="H8242" t="s">
        <v>9208</v>
      </c>
      <c r="I8242">
        <v>15</v>
      </c>
      <c r="J8242" s="5" t="s">
        <v>9220</v>
      </c>
      <c r="K8242" t="s">
        <v>29</v>
      </c>
      <c r="L8242" t="s">
        <v>9281</v>
      </c>
      <c r="M8242" t="s">
        <v>9210</v>
      </c>
      <c r="O8242">
        <v>38</v>
      </c>
      <c r="P8242" t="s">
        <v>9225</v>
      </c>
      <c r="Q8242">
        <v>2</v>
      </c>
      <c r="R8242">
        <v>15</v>
      </c>
      <c r="S8242" t="s">
        <v>9257</v>
      </c>
      <c r="T8242" t="s">
        <v>9263</v>
      </c>
      <c r="U8242" t="s">
        <v>9300</v>
      </c>
      <c r="V8242" t="str" cm="1">
        <f t="array" ref="V8242">_xlfn.IFS(Hospital_Emergency_Room_Data[[#This Row],[Day]]&lt;=10,"Start(1-10)",Hospital_Emergency_Room_Data[[#This Row],[Day]]&lt;=20,"Middle(11-20)",Hospital_Emergency_Room_Data[[#This Row],[Day]]&gt;20,"End(21-30)")</f>
        <v>Start(1-10)</v>
      </c>
    </row>
    <row r="8243" spans="1:22">
      <c r="A8243">
        <v>832470142</v>
      </c>
      <c r="B8243" t="s">
        <v>8239</v>
      </c>
      <c r="C8243" s="1">
        <v>45515</v>
      </c>
      <c r="D8243" t="str">
        <f>TEXT(Hospital_Emergency_Room_Data[[#This Row],[Patient Admission Date]],"mmm")</f>
        <v>Aug</v>
      </c>
      <c r="E8243">
        <f>YEAR(Hospital_Emergency_Room_Data[[#This Row],[Patient Admission Date]])</f>
        <v>2024</v>
      </c>
      <c r="F8243" s="2">
        <v>0.26250000000000001</v>
      </c>
      <c r="G8243" s="8" t="str">
        <f>TEXT(Hospital_Emergency_Room_Data[[#This Row],[Patient Admission Date]],"dddd")</f>
        <v>Sunday</v>
      </c>
      <c r="H8243" t="s">
        <v>9208</v>
      </c>
      <c r="I8243">
        <v>22</v>
      </c>
      <c r="J8243" s="5" t="s">
        <v>9220</v>
      </c>
      <c r="K8243" t="s">
        <v>29</v>
      </c>
      <c r="L8243" t="s">
        <v>9281</v>
      </c>
      <c r="M8243" t="s">
        <v>9210</v>
      </c>
      <c r="O8243">
        <v>23</v>
      </c>
      <c r="P8243" t="s">
        <v>9226</v>
      </c>
      <c r="Q8243">
        <v>11</v>
      </c>
      <c r="R8243">
        <v>6</v>
      </c>
      <c r="S8243" t="s">
        <v>9255</v>
      </c>
      <c r="T8243" t="s">
        <v>9265</v>
      </c>
      <c r="U8243" t="s">
        <v>9282</v>
      </c>
      <c r="V8243" t="str" cm="1">
        <f t="array" ref="V8243">_xlfn.IFS(Hospital_Emergency_Room_Data[[#This Row],[Day]]&lt;=10,"Start(1-10)",Hospital_Emergency_Room_Data[[#This Row],[Day]]&lt;=20,"Middle(11-20)",Hospital_Emergency_Room_Data[[#This Row],[Day]]&gt;20,"End(21-30)")</f>
        <v>Middle(11-20)</v>
      </c>
    </row>
    <row r="8244" spans="1:22">
      <c r="A8244">
        <v>808121573</v>
      </c>
      <c r="B8244" t="s">
        <v>8240</v>
      </c>
      <c r="C8244" s="1">
        <v>45212</v>
      </c>
      <c r="D8244" t="str">
        <f>TEXT(Hospital_Emergency_Room_Data[[#This Row],[Patient Admission Date]],"mmm")</f>
        <v>Oct</v>
      </c>
      <c r="E8244">
        <f>YEAR(Hospital_Emergency_Room_Data[[#This Row],[Patient Admission Date]])</f>
        <v>2023</v>
      </c>
      <c r="F8244" s="2">
        <v>0.5541666666666667</v>
      </c>
      <c r="G8244" s="8" t="str">
        <f>TEXT(Hospital_Emergency_Room_Data[[#This Row],[Patient Admission Date]],"dddd")</f>
        <v>Friday</v>
      </c>
      <c r="H8244" t="s">
        <v>9208</v>
      </c>
      <c r="I8244">
        <v>62</v>
      </c>
      <c r="J8244" s="5" t="s">
        <v>9217</v>
      </c>
      <c r="K8244" t="s">
        <v>29</v>
      </c>
      <c r="L8244" t="s">
        <v>9281</v>
      </c>
      <c r="M8244" t="s">
        <v>9210</v>
      </c>
      <c r="O8244">
        <v>59</v>
      </c>
      <c r="P8244" t="s">
        <v>9225</v>
      </c>
      <c r="Q8244">
        <v>13</v>
      </c>
      <c r="R8244">
        <v>13</v>
      </c>
      <c r="S8244" t="s">
        <v>9257</v>
      </c>
      <c r="T8244" t="s">
        <v>9265</v>
      </c>
      <c r="U8244" t="s">
        <v>9283</v>
      </c>
      <c r="V8244" t="str" cm="1">
        <f t="array" ref="V8244">_xlfn.IFS(Hospital_Emergency_Room_Data[[#This Row],[Day]]&lt;=10,"Start(1-10)",Hospital_Emergency_Room_Data[[#This Row],[Day]]&lt;=20,"Middle(11-20)",Hospital_Emergency_Room_Data[[#This Row],[Day]]&gt;20,"End(21-30)")</f>
        <v>Middle(11-20)</v>
      </c>
    </row>
    <row r="8245" spans="1:22">
      <c r="A8245">
        <v>661835824</v>
      </c>
      <c r="B8245" t="s">
        <v>8241</v>
      </c>
      <c r="C8245" s="1">
        <v>45358</v>
      </c>
      <c r="D8245" t="str">
        <f>TEXT(Hospital_Emergency_Room_Data[[#This Row],[Patient Admission Date]],"mmm")</f>
        <v>Mar</v>
      </c>
      <c r="E8245">
        <f>YEAR(Hospital_Emergency_Room_Data[[#This Row],[Patient Admission Date]])</f>
        <v>2024</v>
      </c>
      <c r="F8245" s="2">
        <v>0.98819444444444449</v>
      </c>
      <c r="G8245" s="8" t="str">
        <f>TEXT(Hospital_Emergency_Room_Data[[#This Row],[Patient Admission Date]],"dddd")</f>
        <v>Thursday</v>
      </c>
      <c r="H8245" t="s">
        <v>9208</v>
      </c>
      <c r="I8245">
        <v>61</v>
      </c>
      <c r="J8245" s="5" t="s">
        <v>9217</v>
      </c>
      <c r="K8245" t="s">
        <v>29</v>
      </c>
      <c r="L8245" t="s">
        <v>9281</v>
      </c>
      <c r="M8245" t="s">
        <v>9210</v>
      </c>
      <c r="O8245">
        <v>47</v>
      </c>
      <c r="P8245" t="s">
        <v>9225</v>
      </c>
      <c r="Q8245">
        <v>7</v>
      </c>
      <c r="R8245">
        <v>23</v>
      </c>
      <c r="S8245" t="s">
        <v>9256</v>
      </c>
      <c r="T8245" t="s">
        <v>9263</v>
      </c>
      <c r="U8245" t="s">
        <v>9283</v>
      </c>
      <c r="V8245" t="str" cm="1">
        <f t="array" ref="V8245">_xlfn.IFS(Hospital_Emergency_Room_Data[[#This Row],[Day]]&lt;=10,"Start(1-10)",Hospital_Emergency_Room_Data[[#This Row],[Day]]&lt;=20,"Middle(11-20)",Hospital_Emergency_Room_Data[[#This Row],[Day]]&gt;20,"End(21-30)")</f>
        <v>Start(1-10)</v>
      </c>
    </row>
    <row r="8246" spans="1:22">
      <c r="A8246">
        <v>445896727</v>
      </c>
      <c r="B8246" t="s">
        <v>8242</v>
      </c>
      <c r="C8246" s="1">
        <v>45415</v>
      </c>
      <c r="D8246" t="str">
        <f>TEXT(Hospital_Emergency_Room_Data[[#This Row],[Patient Admission Date]],"mmm")</f>
        <v>May</v>
      </c>
      <c r="E8246">
        <f>YEAR(Hospital_Emergency_Room_Data[[#This Row],[Patient Admission Date]])</f>
        <v>2024</v>
      </c>
      <c r="F8246" s="2">
        <v>0.60833333333333328</v>
      </c>
      <c r="G8246" s="8" t="str">
        <f>TEXT(Hospital_Emergency_Room_Data[[#This Row],[Patient Admission Date]],"dddd")</f>
        <v>Friday</v>
      </c>
      <c r="H8246" t="s">
        <v>9208</v>
      </c>
      <c r="I8246">
        <v>51</v>
      </c>
      <c r="J8246" s="5" t="s">
        <v>9219</v>
      </c>
      <c r="K8246" t="s">
        <v>29</v>
      </c>
      <c r="L8246" t="s">
        <v>9281</v>
      </c>
      <c r="M8246" t="s">
        <v>9210</v>
      </c>
      <c r="O8246">
        <v>33</v>
      </c>
      <c r="P8246" t="s">
        <v>9225</v>
      </c>
      <c r="Q8246">
        <v>3</v>
      </c>
      <c r="R8246">
        <v>14</v>
      </c>
      <c r="S8246" t="s">
        <v>9257</v>
      </c>
      <c r="T8246" t="s">
        <v>9263</v>
      </c>
      <c r="U8246" t="s">
        <v>9300</v>
      </c>
      <c r="V8246" t="str" cm="1">
        <f t="array" ref="V8246">_xlfn.IFS(Hospital_Emergency_Room_Data[[#This Row],[Day]]&lt;=10,"Start(1-10)",Hospital_Emergency_Room_Data[[#This Row],[Day]]&lt;=20,"Middle(11-20)",Hospital_Emergency_Room_Data[[#This Row],[Day]]&gt;20,"End(21-30)")</f>
        <v>Start(1-10)</v>
      </c>
    </row>
    <row r="8247" spans="1:22">
      <c r="A8247">
        <v>632293120</v>
      </c>
      <c r="B8247" t="s">
        <v>8243</v>
      </c>
      <c r="C8247" s="1">
        <v>45365</v>
      </c>
      <c r="D8247" t="str">
        <f>TEXT(Hospital_Emergency_Room_Data[[#This Row],[Patient Admission Date]],"mmm")</f>
        <v>Mar</v>
      </c>
      <c r="E8247">
        <f>YEAR(Hospital_Emergency_Room_Data[[#This Row],[Patient Admission Date]])</f>
        <v>2024</v>
      </c>
      <c r="F8247" s="2">
        <v>0.45624999999999999</v>
      </c>
      <c r="G8247" s="8" t="str">
        <f>TEXT(Hospital_Emergency_Room_Data[[#This Row],[Patient Admission Date]],"dddd")</f>
        <v>Thursday</v>
      </c>
      <c r="H8247" t="s">
        <v>9208</v>
      </c>
      <c r="I8247">
        <v>57</v>
      </c>
      <c r="J8247" s="5" t="s">
        <v>9219</v>
      </c>
      <c r="K8247" t="s">
        <v>29</v>
      </c>
      <c r="L8247" t="s">
        <v>9281</v>
      </c>
      <c r="M8247" t="s">
        <v>9210</v>
      </c>
      <c r="O8247">
        <v>11</v>
      </c>
      <c r="P8247" t="s">
        <v>9226</v>
      </c>
      <c r="Q8247">
        <v>14</v>
      </c>
      <c r="R8247">
        <v>10</v>
      </c>
      <c r="S8247" t="s">
        <v>9255</v>
      </c>
      <c r="T8247" t="s">
        <v>9265</v>
      </c>
      <c r="U8247" t="s">
        <v>9282</v>
      </c>
      <c r="V8247" t="str" cm="1">
        <f t="array" ref="V8247">_xlfn.IFS(Hospital_Emergency_Room_Data[[#This Row],[Day]]&lt;=10,"Start(1-10)",Hospital_Emergency_Room_Data[[#This Row],[Day]]&lt;=20,"Middle(11-20)",Hospital_Emergency_Room_Data[[#This Row],[Day]]&gt;20,"End(21-30)")</f>
        <v>Middle(11-20)</v>
      </c>
    </row>
    <row r="8248" spans="1:22">
      <c r="A8248">
        <v>225362835</v>
      </c>
      <c r="B8248" t="s">
        <v>8244</v>
      </c>
      <c r="C8248" s="1">
        <v>45385</v>
      </c>
      <c r="D8248" t="str">
        <f>TEXT(Hospital_Emergency_Room_Data[[#This Row],[Patient Admission Date]],"mmm")</f>
        <v>Apr</v>
      </c>
      <c r="E8248">
        <f>YEAR(Hospital_Emergency_Room_Data[[#This Row],[Patient Admission Date]])</f>
        <v>2024</v>
      </c>
      <c r="F8248" s="2">
        <v>0.22847222222222222</v>
      </c>
      <c r="G8248" s="8" t="str">
        <f>TEXT(Hospital_Emergency_Room_Data[[#This Row],[Patient Admission Date]],"dddd")</f>
        <v>Wednesday</v>
      </c>
      <c r="H8248" t="s">
        <v>9208</v>
      </c>
      <c r="I8248">
        <v>63</v>
      </c>
      <c r="J8248" s="5" t="s">
        <v>9217</v>
      </c>
      <c r="K8248" t="s">
        <v>29</v>
      </c>
      <c r="L8248" t="s">
        <v>9281</v>
      </c>
      <c r="M8248" t="s">
        <v>9210</v>
      </c>
      <c r="O8248">
        <v>17</v>
      </c>
      <c r="P8248" t="s">
        <v>9226</v>
      </c>
      <c r="Q8248">
        <v>3</v>
      </c>
      <c r="R8248">
        <v>5</v>
      </c>
      <c r="S8248" t="s">
        <v>9258</v>
      </c>
      <c r="T8248" t="s">
        <v>9263</v>
      </c>
      <c r="U8248" t="s">
        <v>9282</v>
      </c>
      <c r="V8248" t="str" cm="1">
        <f t="array" ref="V8248">_xlfn.IFS(Hospital_Emergency_Room_Data[[#This Row],[Day]]&lt;=10,"Start(1-10)",Hospital_Emergency_Room_Data[[#This Row],[Day]]&lt;=20,"Middle(11-20)",Hospital_Emergency_Room_Data[[#This Row],[Day]]&gt;20,"End(21-30)")</f>
        <v>Start(1-10)</v>
      </c>
    </row>
    <row r="8249" spans="1:22">
      <c r="A8249">
        <v>628509958</v>
      </c>
      <c r="B8249" t="s">
        <v>8245</v>
      </c>
      <c r="C8249" s="1">
        <v>45402</v>
      </c>
      <c r="D8249" t="str">
        <f>TEXT(Hospital_Emergency_Room_Data[[#This Row],[Patient Admission Date]],"mmm")</f>
        <v>Apr</v>
      </c>
      <c r="E8249">
        <f>YEAR(Hospital_Emergency_Room_Data[[#This Row],[Patient Admission Date]])</f>
        <v>2024</v>
      </c>
      <c r="F8249" s="2">
        <v>0.85763888888888884</v>
      </c>
      <c r="G8249" s="8" t="str">
        <f>TEXT(Hospital_Emergency_Room_Data[[#This Row],[Patient Admission Date]],"dddd")</f>
        <v>Saturday</v>
      </c>
      <c r="H8249" t="s">
        <v>9208</v>
      </c>
      <c r="I8249">
        <v>62</v>
      </c>
      <c r="J8249" s="5" t="s">
        <v>9217</v>
      </c>
      <c r="K8249" t="s">
        <v>29</v>
      </c>
      <c r="L8249" t="s">
        <v>9281</v>
      </c>
      <c r="M8249" t="s">
        <v>9210</v>
      </c>
      <c r="N8249">
        <v>0</v>
      </c>
      <c r="O8249">
        <v>39</v>
      </c>
      <c r="P8249" t="s">
        <v>9225</v>
      </c>
      <c r="Q8249">
        <v>20</v>
      </c>
      <c r="R8249">
        <v>20</v>
      </c>
      <c r="S8249" t="s">
        <v>9256</v>
      </c>
      <c r="T8249" t="s">
        <v>9262</v>
      </c>
      <c r="U8249" t="s">
        <v>9300</v>
      </c>
      <c r="V8249" t="str" cm="1">
        <f t="array" ref="V8249">_xlfn.IFS(Hospital_Emergency_Room_Data[[#This Row],[Day]]&lt;=10,"Start(1-10)",Hospital_Emergency_Room_Data[[#This Row],[Day]]&lt;=20,"Middle(11-20)",Hospital_Emergency_Room_Data[[#This Row],[Day]]&gt;20,"End(21-30)")</f>
        <v>Middle(11-20)</v>
      </c>
    </row>
    <row r="8250" spans="1:22">
      <c r="A8250">
        <v>427242579</v>
      </c>
      <c r="B8250" t="s">
        <v>8246</v>
      </c>
      <c r="C8250" s="1">
        <v>45026</v>
      </c>
      <c r="D8250" t="str">
        <f>TEXT(Hospital_Emergency_Room_Data[[#This Row],[Patient Admission Date]],"mmm")</f>
        <v>Apr</v>
      </c>
      <c r="E8250">
        <f>YEAR(Hospital_Emergency_Room_Data[[#This Row],[Patient Admission Date]])</f>
        <v>2023</v>
      </c>
      <c r="F8250" s="2">
        <v>0.36041666666666666</v>
      </c>
      <c r="G8250" s="8" t="str">
        <f>TEXT(Hospital_Emergency_Room_Data[[#This Row],[Patient Admission Date]],"dddd")</f>
        <v>Monday</v>
      </c>
      <c r="H8250" t="s">
        <v>9208</v>
      </c>
      <c r="I8250">
        <v>3</v>
      </c>
      <c r="J8250" s="5" t="s">
        <v>9218</v>
      </c>
      <c r="K8250" t="s">
        <v>29</v>
      </c>
      <c r="L8250" t="s">
        <v>9281</v>
      </c>
      <c r="M8250" t="s">
        <v>9210</v>
      </c>
      <c r="N8250">
        <v>0</v>
      </c>
      <c r="O8250">
        <v>36</v>
      </c>
      <c r="P8250" t="s">
        <v>9225</v>
      </c>
      <c r="Q8250">
        <v>10</v>
      </c>
      <c r="R8250">
        <v>8</v>
      </c>
      <c r="S8250" t="s">
        <v>9255</v>
      </c>
      <c r="T8250" t="s">
        <v>9265</v>
      </c>
      <c r="U8250" t="s">
        <v>9300</v>
      </c>
      <c r="V8250" t="str" cm="1">
        <f t="array" ref="V8250">_xlfn.IFS(Hospital_Emergency_Room_Data[[#This Row],[Day]]&lt;=10,"Start(1-10)",Hospital_Emergency_Room_Data[[#This Row],[Day]]&lt;=20,"Middle(11-20)",Hospital_Emergency_Room_Data[[#This Row],[Day]]&gt;20,"End(21-30)")</f>
        <v>Start(1-10)</v>
      </c>
    </row>
    <row r="8251" spans="1:22">
      <c r="A8251">
        <v>490356077</v>
      </c>
      <c r="B8251" t="s">
        <v>8247</v>
      </c>
      <c r="C8251" s="1">
        <v>45429</v>
      </c>
      <c r="D8251" t="str">
        <f>TEXT(Hospital_Emergency_Room_Data[[#This Row],[Patient Admission Date]],"mmm")</f>
        <v>May</v>
      </c>
      <c r="E8251">
        <f>YEAR(Hospital_Emergency_Room_Data[[#This Row],[Patient Admission Date]])</f>
        <v>2024</v>
      </c>
      <c r="F8251" s="2">
        <v>5.6944444444444443E-2</v>
      </c>
      <c r="G8251" s="8" t="str">
        <f>TEXT(Hospital_Emergency_Room_Data[[#This Row],[Patient Admission Date]],"dddd")</f>
        <v>Friday</v>
      </c>
      <c r="H8251" t="s">
        <v>9208</v>
      </c>
      <c r="I8251">
        <v>8</v>
      </c>
      <c r="J8251" s="5" t="s">
        <v>9221</v>
      </c>
      <c r="K8251" t="s">
        <v>29</v>
      </c>
      <c r="L8251" t="s">
        <v>9281</v>
      </c>
      <c r="M8251" t="s">
        <v>9210</v>
      </c>
      <c r="N8251">
        <v>1</v>
      </c>
      <c r="O8251">
        <v>14</v>
      </c>
      <c r="P8251" t="s">
        <v>9226</v>
      </c>
      <c r="Q8251">
        <v>17</v>
      </c>
      <c r="R8251">
        <v>1</v>
      </c>
      <c r="S8251" t="s">
        <v>9258</v>
      </c>
      <c r="T8251" t="s">
        <v>9262</v>
      </c>
      <c r="U8251" t="s">
        <v>9282</v>
      </c>
      <c r="V8251" t="str" cm="1">
        <f t="array" ref="V8251">_xlfn.IFS(Hospital_Emergency_Room_Data[[#This Row],[Day]]&lt;=10,"Start(1-10)",Hospital_Emergency_Room_Data[[#This Row],[Day]]&lt;=20,"Middle(11-20)",Hospital_Emergency_Room_Data[[#This Row],[Day]]&gt;20,"End(21-30)")</f>
        <v>Middle(11-20)</v>
      </c>
    </row>
    <row r="8252" spans="1:22">
      <c r="A8252">
        <v>491974895</v>
      </c>
      <c r="B8252" t="s">
        <v>8248</v>
      </c>
      <c r="C8252" s="1">
        <v>45098</v>
      </c>
      <c r="D8252" t="str">
        <f>TEXT(Hospital_Emergency_Room_Data[[#This Row],[Patient Admission Date]],"mmm")</f>
        <v>Jun</v>
      </c>
      <c r="E8252">
        <f>YEAR(Hospital_Emergency_Room_Data[[#This Row],[Patient Admission Date]])</f>
        <v>2023</v>
      </c>
      <c r="F8252" s="2">
        <v>0.25138888888888888</v>
      </c>
      <c r="G8252" s="8" t="str">
        <f>TEXT(Hospital_Emergency_Room_Data[[#This Row],[Patient Admission Date]],"dddd")</f>
        <v>Wednesday</v>
      </c>
      <c r="H8252" t="s">
        <v>9208</v>
      </c>
      <c r="I8252">
        <v>59</v>
      </c>
      <c r="J8252" s="5" t="s">
        <v>9219</v>
      </c>
      <c r="K8252" t="s">
        <v>29</v>
      </c>
      <c r="L8252" t="s">
        <v>9281</v>
      </c>
      <c r="M8252" t="s">
        <v>9210</v>
      </c>
      <c r="N8252">
        <v>1</v>
      </c>
      <c r="O8252">
        <v>11</v>
      </c>
      <c r="P8252" t="s">
        <v>9226</v>
      </c>
      <c r="Q8252">
        <v>21</v>
      </c>
      <c r="R8252">
        <v>6</v>
      </c>
      <c r="S8252" t="s">
        <v>9255</v>
      </c>
      <c r="T8252" t="s">
        <v>9262</v>
      </c>
      <c r="U8252" t="s">
        <v>9282</v>
      </c>
      <c r="V8252" t="str" cm="1">
        <f t="array" ref="V8252">_xlfn.IFS(Hospital_Emergency_Room_Data[[#This Row],[Day]]&lt;=10,"Start(1-10)",Hospital_Emergency_Room_Data[[#This Row],[Day]]&lt;=20,"Middle(11-20)",Hospital_Emergency_Room_Data[[#This Row],[Day]]&gt;20,"End(21-30)")</f>
        <v>End(21-30)</v>
      </c>
    </row>
    <row r="8253" spans="1:22">
      <c r="A8253">
        <v>156406822</v>
      </c>
      <c r="B8253" t="s">
        <v>8249</v>
      </c>
      <c r="C8253" s="1">
        <v>45106</v>
      </c>
      <c r="D8253" t="str">
        <f>TEXT(Hospital_Emergency_Room_Data[[#This Row],[Patient Admission Date]],"mmm")</f>
        <v>Jun</v>
      </c>
      <c r="E8253">
        <f>YEAR(Hospital_Emergency_Room_Data[[#This Row],[Patient Admission Date]])</f>
        <v>2023</v>
      </c>
      <c r="F8253" s="2">
        <v>0.37083333333333335</v>
      </c>
      <c r="G8253" s="8" t="str">
        <f>TEXT(Hospital_Emergency_Room_Data[[#This Row],[Patient Admission Date]],"dddd")</f>
        <v>Thursday</v>
      </c>
      <c r="H8253" t="s">
        <v>9208</v>
      </c>
      <c r="I8253">
        <v>78</v>
      </c>
      <c r="J8253" s="5" t="s">
        <v>9222</v>
      </c>
      <c r="K8253" t="s">
        <v>29</v>
      </c>
      <c r="L8253" t="s">
        <v>9281</v>
      </c>
      <c r="M8253" t="s">
        <v>9210</v>
      </c>
      <c r="N8253">
        <v>1</v>
      </c>
      <c r="O8253">
        <v>51</v>
      </c>
      <c r="P8253" t="s">
        <v>9225</v>
      </c>
      <c r="Q8253">
        <v>29</v>
      </c>
      <c r="R8253">
        <v>8</v>
      </c>
      <c r="S8253" t="s">
        <v>9255</v>
      </c>
      <c r="T8253" t="s">
        <v>9264</v>
      </c>
      <c r="U8253" t="s">
        <v>9283</v>
      </c>
      <c r="V8253" t="str" cm="1">
        <f t="array" ref="V8253">_xlfn.IFS(Hospital_Emergency_Room_Data[[#This Row],[Day]]&lt;=10,"Start(1-10)",Hospital_Emergency_Room_Data[[#This Row],[Day]]&lt;=20,"Middle(11-20)",Hospital_Emergency_Room_Data[[#This Row],[Day]]&gt;20,"End(21-30)")</f>
        <v>End(21-30)</v>
      </c>
    </row>
    <row r="8254" spans="1:22">
      <c r="A8254">
        <v>316205225</v>
      </c>
      <c r="B8254" t="s">
        <v>8250</v>
      </c>
      <c r="C8254" s="1">
        <v>45111</v>
      </c>
      <c r="D8254" t="str">
        <f>TEXT(Hospital_Emergency_Room_Data[[#This Row],[Patient Admission Date]],"mmm")</f>
        <v>Jul</v>
      </c>
      <c r="E8254">
        <f>YEAR(Hospital_Emergency_Room_Data[[#This Row],[Patient Admission Date]])</f>
        <v>2023</v>
      </c>
      <c r="F8254" s="2">
        <v>0.39861111111111114</v>
      </c>
      <c r="G8254" s="8" t="str">
        <f>TEXT(Hospital_Emergency_Room_Data[[#This Row],[Patient Admission Date]],"dddd")</f>
        <v>Tuesday</v>
      </c>
      <c r="H8254" t="s">
        <v>9208</v>
      </c>
      <c r="I8254">
        <v>74</v>
      </c>
      <c r="J8254" s="5" t="s">
        <v>9222</v>
      </c>
      <c r="K8254" t="s">
        <v>29</v>
      </c>
      <c r="L8254" t="s">
        <v>9281</v>
      </c>
      <c r="M8254" t="s">
        <v>9210</v>
      </c>
      <c r="N8254">
        <v>1</v>
      </c>
      <c r="O8254">
        <v>59</v>
      </c>
      <c r="P8254" t="s">
        <v>9225</v>
      </c>
      <c r="Q8254">
        <v>4</v>
      </c>
      <c r="R8254">
        <v>9</v>
      </c>
      <c r="S8254" t="s">
        <v>9255</v>
      </c>
      <c r="T8254" t="s">
        <v>9263</v>
      </c>
      <c r="U8254" t="s">
        <v>9283</v>
      </c>
      <c r="V8254" t="str" cm="1">
        <f t="array" ref="V8254">_xlfn.IFS(Hospital_Emergency_Room_Data[[#This Row],[Day]]&lt;=10,"Start(1-10)",Hospital_Emergency_Room_Data[[#This Row],[Day]]&lt;=20,"Middle(11-20)",Hospital_Emergency_Room_Data[[#This Row],[Day]]&gt;20,"End(21-30)")</f>
        <v>Start(1-10)</v>
      </c>
    </row>
    <row r="8255" spans="1:22">
      <c r="A8255">
        <v>248401832</v>
      </c>
      <c r="B8255" t="s">
        <v>8251</v>
      </c>
      <c r="C8255" s="1">
        <v>45349</v>
      </c>
      <c r="D8255" t="str">
        <f>TEXT(Hospital_Emergency_Room_Data[[#This Row],[Patient Admission Date]],"mmm")</f>
        <v>Feb</v>
      </c>
      <c r="E8255">
        <f>YEAR(Hospital_Emergency_Room_Data[[#This Row],[Patient Admission Date]])</f>
        <v>2024</v>
      </c>
      <c r="F8255" s="2">
        <v>0.96527777777777779</v>
      </c>
      <c r="G8255" s="8" t="str">
        <f>TEXT(Hospital_Emergency_Room_Data[[#This Row],[Patient Admission Date]],"dddd")</f>
        <v>Tuesday</v>
      </c>
      <c r="H8255" t="s">
        <v>9208</v>
      </c>
      <c r="I8255">
        <v>35</v>
      </c>
      <c r="J8255" s="5" t="s">
        <v>9223</v>
      </c>
      <c r="K8255" t="s">
        <v>29</v>
      </c>
      <c r="L8255" t="s">
        <v>9281</v>
      </c>
      <c r="M8255" t="s">
        <v>9210</v>
      </c>
      <c r="N8255">
        <v>2</v>
      </c>
      <c r="O8255">
        <v>52</v>
      </c>
      <c r="P8255" t="s">
        <v>9225</v>
      </c>
      <c r="Q8255">
        <v>27</v>
      </c>
      <c r="R8255">
        <v>23</v>
      </c>
      <c r="S8255" t="s">
        <v>9256</v>
      </c>
      <c r="T8255" t="s">
        <v>9264</v>
      </c>
      <c r="U8255" t="s">
        <v>9283</v>
      </c>
      <c r="V8255" t="str" cm="1">
        <f t="array" ref="V8255">_xlfn.IFS(Hospital_Emergency_Room_Data[[#This Row],[Day]]&lt;=10,"Start(1-10)",Hospital_Emergency_Room_Data[[#This Row],[Day]]&lt;=20,"Middle(11-20)",Hospital_Emergency_Room_Data[[#This Row],[Day]]&gt;20,"End(21-30)")</f>
        <v>End(21-30)</v>
      </c>
    </row>
    <row r="8256" spans="1:22">
      <c r="A8256">
        <v>261271253</v>
      </c>
      <c r="B8256" t="s">
        <v>8252</v>
      </c>
      <c r="C8256" s="1">
        <v>45168</v>
      </c>
      <c r="D8256" t="str">
        <f>TEXT(Hospital_Emergency_Room_Data[[#This Row],[Patient Admission Date]],"mmm")</f>
        <v>Aug</v>
      </c>
      <c r="E8256">
        <f>YEAR(Hospital_Emergency_Room_Data[[#This Row],[Patient Admission Date]])</f>
        <v>2023</v>
      </c>
      <c r="F8256" s="2">
        <v>0.96250000000000002</v>
      </c>
      <c r="G8256" s="8" t="str">
        <f>TEXT(Hospital_Emergency_Room_Data[[#This Row],[Patient Admission Date]],"dddd")</f>
        <v>Wednesday</v>
      </c>
      <c r="H8256" t="s">
        <v>9208</v>
      </c>
      <c r="I8256">
        <v>19</v>
      </c>
      <c r="J8256" s="5" t="s">
        <v>9220</v>
      </c>
      <c r="K8256" t="s">
        <v>29</v>
      </c>
      <c r="L8256" t="s">
        <v>9281</v>
      </c>
      <c r="M8256" t="s">
        <v>9210</v>
      </c>
      <c r="N8256">
        <v>3</v>
      </c>
      <c r="O8256">
        <v>40</v>
      </c>
      <c r="P8256" t="s">
        <v>9225</v>
      </c>
      <c r="Q8256">
        <v>30</v>
      </c>
      <c r="R8256">
        <v>23</v>
      </c>
      <c r="S8256" t="s">
        <v>9256</v>
      </c>
      <c r="T8256" t="s">
        <v>9264</v>
      </c>
      <c r="U8256" t="s">
        <v>9300</v>
      </c>
      <c r="V8256" t="str" cm="1">
        <f t="array" ref="V8256">_xlfn.IFS(Hospital_Emergency_Room_Data[[#This Row],[Day]]&lt;=10,"Start(1-10)",Hospital_Emergency_Room_Data[[#This Row],[Day]]&lt;=20,"Middle(11-20)",Hospital_Emergency_Room_Data[[#This Row],[Day]]&gt;20,"End(21-30)")</f>
        <v>End(21-30)</v>
      </c>
    </row>
    <row r="8257" spans="1:22">
      <c r="A8257">
        <v>745141282</v>
      </c>
      <c r="B8257" t="s">
        <v>8253</v>
      </c>
      <c r="C8257" s="1">
        <v>45533</v>
      </c>
      <c r="D8257" t="str">
        <f>TEXT(Hospital_Emergency_Room_Data[[#This Row],[Patient Admission Date]],"mmm")</f>
        <v>Aug</v>
      </c>
      <c r="E8257">
        <f>YEAR(Hospital_Emergency_Room_Data[[#This Row],[Patient Admission Date]])</f>
        <v>2024</v>
      </c>
      <c r="F8257" s="2">
        <v>3.4722222222222224E-2</v>
      </c>
      <c r="G8257" s="8" t="str">
        <f>TEXT(Hospital_Emergency_Room_Data[[#This Row],[Patient Admission Date]],"dddd")</f>
        <v>Thursday</v>
      </c>
      <c r="H8257" t="s">
        <v>9208</v>
      </c>
      <c r="I8257">
        <v>24</v>
      </c>
      <c r="J8257" s="5" t="s">
        <v>9220</v>
      </c>
      <c r="K8257" t="s">
        <v>29</v>
      </c>
      <c r="L8257" t="s">
        <v>9281</v>
      </c>
      <c r="M8257" t="s">
        <v>9210</v>
      </c>
      <c r="N8257">
        <v>4</v>
      </c>
      <c r="O8257">
        <v>13</v>
      </c>
      <c r="P8257" t="s">
        <v>9226</v>
      </c>
      <c r="Q8257">
        <v>29</v>
      </c>
      <c r="R8257">
        <v>0</v>
      </c>
      <c r="S8257" t="s">
        <v>9258</v>
      </c>
      <c r="T8257" t="s">
        <v>9264</v>
      </c>
      <c r="U8257" t="s">
        <v>9282</v>
      </c>
      <c r="V8257" t="str" cm="1">
        <f t="array" ref="V8257">_xlfn.IFS(Hospital_Emergency_Room_Data[[#This Row],[Day]]&lt;=10,"Start(1-10)",Hospital_Emergency_Room_Data[[#This Row],[Day]]&lt;=20,"Middle(11-20)",Hospital_Emergency_Room_Data[[#This Row],[Day]]&gt;20,"End(21-30)")</f>
        <v>End(21-30)</v>
      </c>
    </row>
    <row r="8258" spans="1:22">
      <c r="A8258">
        <v>844342932</v>
      </c>
      <c r="B8258" t="s">
        <v>8254</v>
      </c>
      <c r="C8258" s="1">
        <v>45081</v>
      </c>
      <c r="D8258" t="str">
        <f>TEXT(Hospital_Emergency_Room_Data[[#This Row],[Patient Admission Date]],"mmm")</f>
        <v>Jun</v>
      </c>
      <c r="E8258">
        <f>YEAR(Hospital_Emergency_Room_Data[[#This Row],[Patient Admission Date]])</f>
        <v>2023</v>
      </c>
      <c r="F8258" s="2">
        <v>0.96944444444444444</v>
      </c>
      <c r="G8258" s="8" t="str">
        <f>TEXT(Hospital_Emergency_Room_Data[[#This Row],[Patient Admission Date]],"dddd")</f>
        <v>Sunday</v>
      </c>
      <c r="H8258" t="s">
        <v>9208</v>
      </c>
      <c r="I8258">
        <v>59</v>
      </c>
      <c r="J8258" s="5" t="s">
        <v>9219</v>
      </c>
      <c r="K8258" t="s">
        <v>29</v>
      </c>
      <c r="L8258" t="s">
        <v>9281</v>
      </c>
      <c r="M8258" t="s">
        <v>9210</v>
      </c>
      <c r="N8258">
        <v>5</v>
      </c>
      <c r="O8258">
        <v>52</v>
      </c>
      <c r="P8258" t="s">
        <v>9225</v>
      </c>
      <c r="Q8258">
        <v>4</v>
      </c>
      <c r="R8258">
        <v>23</v>
      </c>
      <c r="S8258" t="s">
        <v>9256</v>
      </c>
      <c r="T8258" t="s">
        <v>9263</v>
      </c>
      <c r="U8258" t="s">
        <v>9283</v>
      </c>
      <c r="V8258" t="str" cm="1">
        <f t="array" ref="V8258">_xlfn.IFS(Hospital_Emergency_Room_Data[[#This Row],[Day]]&lt;=10,"Start(1-10)",Hospital_Emergency_Room_Data[[#This Row],[Day]]&lt;=20,"Middle(11-20)",Hospital_Emergency_Room_Data[[#This Row],[Day]]&gt;20,"End(21-30)")</f>
        <v>Start(1-10)</v>
      </c>
    </row>
    <row r="8259" spans="1:22">
      <c r="A8259">
        <v>661443953</v>
      </c>
      <c r="B8259" t="s">
        <v>8255</v>
      </c>
      <c r="C8259" s="1">
        <v>45524</v>
      </c>
      <c r="D8259" t="str">
        <f>TEXT(Hospital_Emergency_Room_Data[[#This Row],[Patient Admission Date]],"mmm")</f>
        <v>Aug</v>
      </c>
      <c r="E8259">
        <f>YEAR(Hospital_Emergency_Room_Data[[#This Row],[Patient Admission Date]])</f>
        <v>2024</v>
      </c>
      <c r="F8259" s="2">
        <v>0.24722222222222223</v>
      </c>
      <c r="G8259" s="8" t="str">
        <f>TEXT(Hospital_Emergency_Room_Data[[#This Row],[Patient Admission Date]],"dddd")</f>
        <v>Tuesday</v>
      </c>
      <c r="H8259" t="s">
        <v>9208</v>
      </c>
      <c r="I8259">
        <v>6</v>
      </c>
      <c r="J8259" s="5" t="s">
        <v>9221</v>
      </c>
      <c r="K8259" t="s">
        <v>29</v>
      </c>
      <c r="L8259" t="s">
        <v>9281</v>
      </c>
      <c r="M8259" t="s">
        <v>9210</v>
      </c>
      <c r="N8259">
        <v>5</v>
      </c>
      <c r="O8259">
        <v>48</v>
      </c>
      <c r="P8259" t="s">
        <v>9225</v>
      </c>
      <c r="Q8259">
        <v>20</v>
      </c>
      <c r="R8259">
        <v>5</v>
      </c>
      <c r="S8259" t="s">
        <v>9258</v>
      </c>
      <c r="T8259" t="s">
        <v>9262</v>
      </c>
      <c r="U8259" t="s">
        <v>9283</v>
      </c>
      <c r="V8259" t="str" cm="1">
        <f t="array" ref="V8259">_xlfn.IFS(Hospital_Emergency_Room_Data[[#This Row],[Day]]&lt;=10,"Start(1-10)",Hospital_Emergency_Room_Data[[#This Row],[Day]]&lt;=20,"Middle(11-20)",Hospital_Emergency_Room_Data[[#This Row],[Day]]&gt;20,"End(21-30)")</f>
        <v>Middle(11-20)</v>
      </c>
    </row>
    <row r="8260" spans="1:22">
      <c r="A8260">
        <v>181541004</v>
      </c>
      <c r="B8260" t="s">
        <v>8256</v>
      </c>
      <c r="C8260" s="1">
        <v>45493</v>
      </c>
      <c r="D8260" t="str">
        <f>TEXT(Hospital_Emergency_Room_Data[[#This Row],[Patient Admission Date]],"mmm")</f>
        <v>Jul</v>
      </c>
      <c r="E8260">
        <f>YEAR(Hospital_Emergency_Room_Data[[#This Row],[Patient Admission Date]])</f>
        <v>2024</v>
      </c>
      <c r="F8260" s="2">
        <v>0.79583333333333328</v>
      </c>
      <c r="G8260" s="8" t="str">
        <f>TEXT(Hospital_Emergency_Room_Data[[#This Row],[Patient Admission Date]],"dddd")</f>
        <v>Saturday</v>
      </c>
      <c r="H8260" t="s">
        <v>9208</v>
      </c>
      <c r="I8260">
        <v>57</v>
      </c>
      <c r="J8260" s="5" t="s">
        <v>9219</v>
      </c>
      <c r="K8260" t="s">
        <v>29</v>
      </c>
      <c r="L8260" t="s">
        <v>9281</v>
      </c>
      <c r="M8260" t="s">
        <v>9210</v>
      </c>
      <c r="N8260">
        <v>6</v>
      </c>
      <c r="O8260">
        <v>45</v>
      </c>
      <c r="P8260" t="s">
        <v>9225</v>
      </c>
      <c r="Q8260">
        <v>20</v>
      </c>
      <c r="R8260">
        <v>19</v>
      </c>
      <c r="S8260" t="s">
        <v>9256</v>
      </c>
      <c r="T8260" t="s">
        <v>9262</v>
      </c>
      <c r="U8260" t="s">
        <v>9300</v>
      </c>
      <c r="V8260" t="str" cm="1">
        <f t="array" ref="V8260">_xlfn.IFS(Hospital_Emergency_Room_Data[[#This Row],[Day]]&lt;=10,"Start(1-10)",Hospital_Emergency_Room_Data[[#This Row],[Day]]&lt;=20,"Middle(11-20)",Hospital_Emergency_Room_Data[[#This Row],[Day]]&gt;20,"End(21-30)")</f>
        <v>Middle(11-20)</v>
      </c>
    </row>
    <row r="8261" spans="1:22">
      <c r="A8261">
        <v>879531158</v>
      </c>
      <c r="B8261" t="s">
        <v>8257</v>
      </c>
      <c r="C8261" s="1">
        <v>45389</v>
      </c>
      <c r="D8261" t="str">
        <f>TEXT(Hospital_Emergency_Room_Data[[#This Row],[Patient Admission Date]],"mmm")</f>
        <v>Apr</v>
      </c>
      <c r="E8261">
        <f>YEAR(Hospital_Emergency_Room_Data[[#This Row],[Patient Admission Date]])</f>
        <v>2024</v>
      </c>
      <c r="F8261" s="2">
        <v>0.46180555555555558</v>
      </c>
      <c r="G8261" s="8" t="str">
        <f>TEXT(Hospital_Emergency_Room_Data[[#This Row],[Patient Admission Date]],"dddd")</f>
        <v>Sunday</v>
      </c>
      <c r="H8261" t="s">
        <v>9208</v>
      </c>
      <c r="I8261">
        <v>20</v>
      </c>
      <c r="J8261" s="5" t="s">
        <v>9220</v>
      </c>
      <c r="K8261" t="s">
        <v>29</v>
      </c>
      <c r="L8261" t="s">
        <v>9281</v>
      </c>
      <c r="M8261" t="s">
        <v>9210</v>
      </c>
      <c r="N8261">
        <v>6</v>
      </c>
      <c r="O8261">
        <v>28</v>
      </c>
      <c r="P8261" t="s">
        <v>9226</v>
      </c>
      <c r="Q8261">
        <v>7</v>
      </c>
      <c r="R8261">
        <v>11</v>
      </c>
      <c r="S8261" t="s">
        <v>9255</v>
      </c>
      <c r="T8261" t="s">
        <v>9263</v>
      </c>
      <c r="U8261" t="s">
        <v>9282</v>
      </c>
      <c r="V8261" t="str" cm="1">
        <f t="array" ref="V8261">_xlfn.IFS(Hospital_Emergency_Room_Data[[#This Row],[Day]]&lt;=10,"Start(1-10)",Hospital_Emergency_Room_Data[[#This Row],[Day]]&lt;=20,"Middle(11-20)",Hospital_Emergency_Room_Data[[#This Row],[Day]]&gt;20,"End(21-30)")</f>
        <v>Start(1-10)</v>
      </c>
    </row>
    <row r="8262" spans="1:22">
      <c r="A8262">
        <v>765956521</v>
      </c>
      <c r="B8262" t="s">
        <v>1369</v>
      </c>
      <c r="C8262" s="1">
        <v>45521</v>
      </c>
      <c r="D8262" t="str">
        <f>TEXT(Hospital_Emergency_Room_Data[[#This Row],[Patient Admission Date]],"mmm")</f>
        <v>Aug</v>
      </c>
      <c r="E8262">
        <f>YEAR(Hospital_Emergency_Room_Data[[#This Row],[Patient Admission Date]])</f>
        <v>2024</v>
      </c>
      <c r="F8262" s="2">
        <v>0.14027777777777778</v>
      </c>
      <c r="G8262" s="8" t="str">
        <f>TEXT(Hospital_Emergency_Room_Data[[#This Row],[Patient Admission Date]],"dddd")</f>
        <v>Saturday</v>
      </c>
      <c r="H8262" t="s">
        <v>9208</v>
      </c>
      <c r="I8262">
        <v>29</v>
      </c>
      <c r="J8262" s="5" t="s">
        <v>9220</v>
      </c>
      <c r="K8262" t="s">
        <v>29</v>
      </c>
      <c r="L8262" t="s">
        <v>9281</v>
      </c>
      <c r="M8262" t="s">
        <v>9210</v>
      </c>
      <c r="N8262">
        <v>6</v>
      </c>
      <c r="O8262">
        <v>47</v>
      </c>
      <c r="P8262" t="s">
        <v>9225</v>
      </c>
      <c r="Q8262">
        <v>17</v>
      </c>
      <c r="R8262">
        <v>3</v>
      </c>
      <c r="S8262" t="s">
        <v>9258</v>
      </c>
      <c r="T8262" t="s">
        <v>9262</v>
      </c>
      <c r="U8262" t="s">
        <v>9283</v>
      </c>
      <c r="V8262" t="str" cm="1">
        <f t="array" ref="V8262">_xlfn.IFS(Hospital_Emergency_Room_Data[[#This Row],[Day]]&lt;=10,"Start(1-10)",Hospital_Emergency_Room_Data[[#This Row],[Day]]&lt;=20,"Middle(11-20)",Hospital_Emergency_Room_Data[[#This Row],[Day]]&gt;20,"End(21-30)")</f>
        <v>Middle(11-20)</v>
      </c>
    </row>
    <row r="8263" spans="1:22">
      <c r="A8263">
        <v>110128128</v>
      </c>
      <c r="B8263" t="s">
        <v>8258</v>
      </c>
      <c r="C8263" s="1">
        <v>45068</v>
      </c>
      <c r="D8263" t="str">
        <f>TEXT(Hospital_Emergency_Room_Data[[#This Row],[Patient Admission Date]],"mmm")</f>
        <v>May</v>
      </c>
      <c r="E8263">
        <f>YEAR(Hospital_Emergency_Room_Data[[#This Row],[Patient Admission Date]])</f>
        <v>2023</v>
      </c>
      <c r="F8263" s="2">
        <v>0.40902777777777777</v>
      </c>
      <c r="G8263" s="8" t="str">
        <f>TEXT(Hospital_Emergency_Room_Data[[#This Row],[Patient Admission Date]],"dddd")</f>
        <v>Monday</v>
      </c>
      <c r="H8263" t="s">
        <v>9208</v>
      </c>
      <c r="I8263">
        <v>79</v>
      </c>
      <c r="J8263" s="5" t="s">
        <v>9222</v>
      </c>
      <c r="K8263" t="s">
        <v>29</v>
      </c>
      <c r="L8263" t="s">
        <v>9281</v>
      </c>
      <c r="M8263" t="s">
        <v>9210</v>
      </c>
      <c r="N8263">
        <v>7</v>
      </c>
      <c r="O8263">
        <v>15</v>
      </c>
      <c r="P8263" t="s">
        <v>9226</v>
      </c>
      <c r="Q8263">
        <v>22</v>
      </c>
      <c r="R8263">
        <v>9</v>
      </c>
      <c r="S8263" t="s">
        <v>9255</v>
      </c>
      <c r="T8263" t="s">
        <v>9264</v>
      </c>
      <c r="U8263" t="s">
        <v>9282</v>
      </c>
      <c r="V8263" t="str" cm="1">
        <f t="array" ref="V8263">_xlfn.IFS(Hospital_Emergency_Room_Data[[#This Row],[Day]]&lt;=10,"Start(1-10)",Hospital_Emergency_Room_Data[[#This Row],[Day]]&lt;=20,"Middle(11-20)",Hospital_Emergency_Room_Data[[#This Row],[Day]]&gt;20,"End(21-30)")</f>
        <v>End(21-30)</v>
      </c>
    </row>
    <row r="8264" spans="1:22">
      <c r="A8264">
        <v>226681759</v>
      </c>
      <c r="B8264" t="s">
        <v>8259</v>
      </c>
      <c r="C8264" s="1">
        <v>45306</v>
      </c>
      <c r="D8264" t="str">
        <f>TEXT(Hospital_Emergency_Room_Data[[#This Row],[Patient Admission Date]],"mmm")</f>
        <v>Jan</v>
      </c>
      <c r="E8264">
        <f>YEAR(Hospital_Emergency_Room_Data[[#This Row],[Patient Admission Date]])</f>
        <v>2024</v>
      </c>
      <c r="F8264" s="2">
        <v>0.30625000000000002</v>
      </c>
      <c r="G8264" s="8" t="str">
        <f>TEXT(Hospital_Emergency_Room_Data[[#This Row],[Patient Admission Date]],"dddd")</f>
        <v>Monday</v>
      </c>
      <c r="H8264" t="s">
        <v>9208</v>
      </c>
      <c r="I8264">
        <v>6</v>
      </c>
      <c r="J8264" s="5" t="s">
        <v>9221</v>
      </c>
      <c r="K8264" t="s">
        <v>29</v>
      </c>
      <c r="L8264" t="s">
        <v>9281</v>
      </c>
      <c r="M8264" t="s">
        <v>9210</v>
      </c>
      <c r="N8264">
        <v>7</v>
      </c>
      <c r="O8264">
        <v>24</v>
      </c>
      <c r="P8264" t="s">
        <v>9226</v>
      </c>
      <c r="Q8264">
        <v>15</v>
      </c>
      <c r="R8264">
        <v>7</v>
      </c>
      <c r="S8264" t="s">
        <v>9255</v>
      </c>
      <c r="T8264" t="s">
        <v>9262</v>
      </c>
      <c r="U8264" t="s">
        <v>9282</v>
      </c>
      <c r="V8264" t="str" cm="1">
        <f t="array" ref="V8264">_xlfn.IFS(Hospital_Emergency_Room_Data[[#This Row],[Day]]&lt;=10,"Start(1-10)",Hospital_Emergency_Room_Data[[#This Row],[Day]]&lt;=20,"Middle(11-20)",Hospital_Emergency_Room_Data[[#This Row],[Day]]&gt;20,"End(21-30)")</f>
        <v>Middle(11-20)</v>
      </c>
    </row>
    <row r="8265" spans="1:22">
      <c r="A8265">
        <v>424929339</v>
      </c>
      <c r="B8265" t="s">
        <v>8260</v>
      </c>
      <c r="C8265" s="1">
        <v>45104</v>
      </c>
      <c r="D8265" t="str">
        <f>TEXT(Hospital_Emergency_Room_Data[[#This Row],[Patient Admission Date]],"mmm")</f>
        <v>Jun</v>
      </c>
      <c r="E8265">
        <f>YEAR(Hospital_Emergency_Room_Data[[#This Row],[Patient Admission Date]])</f>
        <v>2023</v>
      </c>
      <c r="F8265" s="2">
        <v>0.72499999999999998</v>
      </c>
      <c r="G8265" s="8" t="str">
        <f>TEXT(Hospital_Emergency_Room_Data[[#This Row],[Patient Admission Date]],"dddd")</f>
        <v>Tuesday</v>
      </c>
      <c r="H8265" t="s">
        <v>9208</v>
      </c>
      <c r="I8265">
        <v>12</v>
      </c>
      <c r="J8265" s="5" t="s">
        <v>9221</v>
      </c>
      <c r="K8265" t="s">
        <v>29</v>
      </c>
      <c r="L8265" t="s">
        <v>9281</v>
      </c>
      <c r="M8265" t="s">
        <v>9210</v>
      </c>
      <c r="N8265">
        <v>8</v>
      </c>
      <c r="O8265">
        <v>57</v>
      </c>
      <c r="P8265" t="s">
        <v>9225</v>
      </c>
      <c r="Q8265">
        <v>27</v>
      </c>
      <c r="R8265">
        <v>17</v>
      </c>
      <c r="S8265" t="s">
        <v>9257</v>
      </c>
      <c r="T8265" t="s">
        <v>9264</v>
      </c>
      <c r="U8265" t="s">
        <v>9283</v>
      </c>
      <c r="V8265" t="str" cm="1">
        <f t="array" ref="V8265">_xlfn.IFS(Hospital_Emergency_Room_Data[[#This Row],[Day]]&lt;=10,"Start(1-10)",Hospital_Emergency_Room_Data[[#This Row],[Day]]&lt;=20,"Middle(11-20)",Hospital_Emergency_Room_Data[[#This Row],[Day]]&gt;20,"End(21-30)")</f>
        <v>End(21-30)</v>
      </c>
    </row>
    <row r="8266" spans="1:22">
      <c r="A8266">
        <v>495109893</v>
      </c>
      <c r="B8266" t="s">
        <v>8261</v>
      </c>
      <c r="C8266" s="1">
        <v>45580</v>
      </c>
      <c r="D8266" t="str">
        <f>TEXT(Hospital_Emergency_Room_Data[[#This Row],[Patient Admission Date]],"mmm")</f>
        <v>Oct</v>
      </c>
      <c r="E8266">
        <f>YEAR(Hospital_Emergency_Room_Data[[#This Row],[Patient Admission Date]])</f>
        <v>2024</v>
      </c>
      <c r="F8266" s="2">
        <v>0.3888888888888889</v>
      </c>
      <c r="G8266" s="8" t="str">
        <f>TEXT(Hospital_Emergency_Room_Data[[#This Row],[Patient Admission Date]],"dddd")</f>
        <v>Tuesday</v>
      </c>
      <c r="H8266" t="s">
        <v>9208</v>
      </c>
      <c r="I8266">
        <v>77</v>
      </c>
      <c r="J8266" s="5" t="s">
        <v>9222</v>
      </c>
      <c r="K8266" t="s">
        <v>29</v>
      </c>
      <c r="L8266" t="s">
        <v>9281</v>
      </c>
      <c r="M8266" t="s">
        <v>9210</v>
      </c>
      <c r="N8266">
        <v>8</v>
      </c>
      <c r="O8266">
        <v>42</v>
      </c>
      <c r="P8266" t="s">
        <v>9225</v>
      </c>
      <c r="Q8266">
        <v>15</v>
      </c>
      <c r="R8266">
        <v>9</v>
      </c>
      <c r="S8266" t="s">
        <v>9255</v>
      </c>
      <c r="T8266" t="s">
        <v>9262</v>
      </c>
      <c r="U8266" t="s">
        <v>9300</v>
      </c>
      <c r="V8266" t="str" cm="1">
        <f t="array" ref="V8266">_xlfn.IFS(Hospital_Emergency_Room_Data[[#This Row],[Day]]&lt;=10,"Start(1-10)",Hospital_Emergency_Room_Data[[#This Row],[Day]]&lt;=20,"Middle(11-20)",Hospital_Emergency_Room_Data[[#This Row],[Day]]&gt;20,"End(21-30)")</f>
        <v>Middle(11-20)</v>
      </c>
    </row>
    <row r="8267" spans="1:22">
      <c r="A8267">
        <v>592277357</v>
      </c>
      <c r="B8267" t="s">
        <v>8262</v>
      </c>
      <c r="C8267" s="1">
        <v>45084</v>
      </c>
      <c r="D8267" t="str">
        <f>TEXT(Hospital_Emergency_Room_Data[[#This Row],[Patient Admission Date]],"mmm")</f>
        <v>Jun</v>
      </c>
      <c r="E8267">
        <f>YEAR(Hospital_Emergency_Room_Data[[#This Row],[Patient Admission Date]])</f>
        <v>2023</v>
      </c>
      <c r="F8267" s="2">
        <v>1.4583333333333334E-2</v>
      </c>
      <c r="G8267" s="8" t="str">
        <f>TEXT(Hospital_Emergency_Room_Data[[#This Row],[Patient Admission Date]],"dddd")</f>
        <v>Wednesday</v>
      </c>
      <c r="H8267" t="s">
        <v>9208</v>
      </c>
      <c r="I8267">
        <v>49</v>
      </c>
      <c r="J8267" s="5" t="s">
        <v>9219</v>
      </c>
      <c r="K8267" t="s">
        <v>29</v>
      </c>
      <c r="L8267" t="s">
        <v>9281</v>
      </c>
      <c r="M8267" t="s">
        <v>9210</v>
      </c>
      <c r="N8267">
        <v>9</v>
      </c>
      <c r="O8267">
        <v>40</v>
      </c>
      <c r="P8267" t="s">
        <v>9225</v>
      </c>
      <c r="Q8267">
        <v>7</v>
      </c>
      <c r="R8267">
        <v>0</v>
      </c>
      <c r="S8267" t="s">
        <v>9258</v>
      </c>
      <c r="T8267" t="s">
        <v>9263</v>
      </c>
      <c r="U8267" t="s">
        <v>9300</v>
      </c>
      <c r="V8267" t="str" cm="1">
        <f t="array" ref="V8267">_xlfn.IFS(Hospital_Emergency_Room_Data[[#This Row],[Day]]&lt;=10,"Start(1-10)",Hospital_Emergency_Room_Data[[#This Row],[Day]]&lt;=20,"Middle(11-20)",Hospital_Emergency_Room_Data[[#This Row],[Day]]&gt;20,"End(21-30)")</f>
        <v>Start(1-10)</v>
      </c>
    </row>
    <row r="8268" spans="1:22">
      <c r="A8268">
        <v>567705803</v>
      </c>
      <c r="B8268" t="s">
        <v>8263</v>
      </c>
      <c r="C8268" s="1">
        <v>45123</v>
      </c>
      <c r="D8268" t="str">
        <f>TEXT(Hospital_Emergency_Room_Data[[#This Row],[Patient Admission Date]],"mmm")</f>
        <v>Jul</v>
      </c>
      <c r="E8268">
        <f>YEAR(Hospital_Emergency_Room_Data[[#This Row],[Patient Admission Date]])</f>
        <v>2023</v>
      </c>
      <c r="F8268" s="2">
        <v>0.57291666666666663</v>
      </c>
      <c r="G8268" s="8" t="str">
        <f>TEXT(Hospital_Emergency_Room_Data[[#This Row],[Patient Admission Date]],"dddd")</f>
        <v>Sunday</v>
      </c>
      <c r="H8268" t="s">
        <v>9208</v>
      </c>
      <c r="I8268">
        <v>9</v>
      </c>
      <c r="J8268" s="5" t="s">
        <v>9221</v>
      </c>
      <c r="K8268" t="s">
        <v>29</v>
      </c>
      <c r="L8268" t="s">
        <v>9281</v>
      </c>
      <c r="M8268" t="s">
        <v>9210</v>
      </c>
      <c r="N8268">
        <v>9</v>
      </c>
      <c r="O8268">
        <v>14</v>
      </c>
      <c r="P8268" t="s">
        <v>9226</v>
      </c>
      <c r="Q8268">
        <v>16</v>
      </c>
      <c r="R8268">
        <v>13</v>
      </c>
      <c r="S8268" t="s">
        <v>9257</v>
      </c>
      <c r="T8268" t="s">
        <v>9262</v>
      </c>
      <c r="U8268" t="s">
        <v>9282</v>
      </c>
      <c r="V8268" t="str" cm="1">
        <f t="array" ref="V8268">_xlfn.IFS(Hospital_Emergency_Room_Data[[#This Row],[Day]]&lt;=10,"Start(1-10)",Hospital_Emergency_Room_Data[[#This Row],[Day]]&lt;=20,"Middle(11-20)",Hospital_Emergency_Room_Data[[#This Row],[Day]]&gt;20,"End(21-30)")</f>
        <v>Middle(11-20)</v>
      </c>
    </row>
    <row r="8269" spans="1:22">
      <c r="A8269">
        <v>303399969</v>
      </c>
      <c r="B8269" t="s">
        <v>8264</v>
      </c>
      <c r="C8269" s="1">
        <v>45251</v>
      </c>
      <c r="D8269" t="str">
        <f>TEXT(Hospital_Emergency_Room_Data[[#This Row],[Patient Admission Date]],"mmm")</f>
        <v>Nov</v>
      </c>
      <c r="E8269">
        <f>YEAR(Hospital_Emergency_Room_Data[[#This Row],[Patient Admission Date]])</f>
        <v>2023</v>
      </c>
      <c r="F8269" s="2">
        <v>0.48749999999999999</v>
      </c>
      <c r="G8269" s="8" t="str">
        <f>TEXT(Hospital_Emergency_Room_Data[[#This Row],[Patient Admission Date]],"dddd")</f>
        <v>Tuesday</v>
      </c>
      <c r="H8269" t="s">
        <v>9208</v>
      </c>
      <c r="I8269">
        <v>48</v>
      </c>
      <c r="J8269" s="5" t="s">
        <v>9219</v>
      </c>
      <c r="K8269" t="s">
        <v>29</v>
      </c>
      <c r="L8269" t="s">
        <v>9281</v>
      </c>
      <c r="M8269" t="s">
        <v>9210</v>
      </c>
      <c r="N8269">
        <v>10</v>
      </c>
      <c r="O8269">
        <v>22</v>
      </c>
      <c r="P8269" t="s">
        <v>9226</v>
      </c>
      <c r="Q8269">
        <v>21</v>
      </c>
      <c r="R8269">
        <v>11</v>
      </c>
      <c r="S8269" t="s">
        <v>9255</v>
      </c>
      <c r="T8269" t="s">
        <v>9262</v>
      </c>
      <c r="U8269" t="s">
        <v>9282</v>
      </c>
      <c r="V8269" t="str" cm="1">
        <f t="array" ref="V8269">_xlfn.IFS(Hospital_Emergency_Room_Data[[#This Row],[Day]]&lt;=10,"Start(1-10)",Hospital_Emergency_Room_Data[[#This Row],[Day]]&lt;=20,"Middle(11-20)",Hospital_Emergency_Room_Data[[#This Row],[Day]]&gt;20,"End(21-30)")</f>
        <v>End(21-30)</v>
      </c>
    </row>
    <row r="8270" spans="1:22">
      <c r="A8270">
        <v>809239007</v>
      </c>
      <c r="B8270" t="s">
        <v>8265</v>
      </c>
      <c r="C8270" s="1">
        <v>45314</v>
      </c>
      <c r="D8270" t="str">
        <f>TEXT(Hospital_Emergency_Room_Data[[#This Row],[Patient Admission Date]],"mmm")</f>
        <v>Jan</v>
      </c>
      <c r="E8270">
        <f>YEAR(Hospital_Emergency_Room_Data[[#This Row],[Patient Admission Date]])</f>
        <v>2024</v>
      </c>
      <c r="F8270" s="2">
        <v>0.83402777777777781</v>
      </c>
      <c r="G8270" s="8" t="str">
        <f>TEXT(Hospital_Emergency_Room_Data[[#This Row],[Patient Admission Date]],"dddd")</f>
        <v>Tuesday</v>
      </c>
      <c r="H8270" t="s">
        <v>9208</v>
      </c>
      <c r="I8270">
        <v>50</v>
      </c>
      <c r="J8270" s="5" t="s">
        <v>9219</v>
      </c>
      <c r="K8270" t="s">
        <v>29</v>
      </c>
      <c r="L8270" t="s">
        <v>16</v>
      </c>
      <c r="M8270" t="s">
        <v>9210</v>
      </c>
      <c r="O8270">
        <v>29</v>
      </c>
      <c r="P8270" t="s">
        <v>9226</v>
      </c>
      <c r="Q8270">
        <v>23</v>
      </c>
      <c r="R8270">
        <v>20</v>
      </c>
      <c r="S8270" t="s">
        <v>9256</v>
      </c>
      <c r="T8270" t="s">
        <v>9264</v>
      </c>
      <c r="U8270" t="s">
        <v>9282</v>
      </c>
      <c r="V8270" t="str" cm="1">
        <f t="array" ref="V8270">_xlfn.IFS(Hospital_Emergency_Room_Data[[#This Row],[Day]]&lt;=10,"Start(1-10)",Hospital_Emergency_Room_Data[[#This Row],[Day]]&lt;=20,"Middle(11-20)",Hospital_Emergency_Room_Data[[#This Row],[Day]]&gt;20,"End(21-30)")</f>
        <v>End(21-30)</v>
      </c>
    </row>
    <row r="8271" spans="1:22">
      <c r="A8271">
        <v>155011799</v>
      </c>
      <c r="B8271" t="s">
        <v>8266</v>
      </c>
      <c r="C8271" s="1">
        <v>45305</v>
      </c>
      <c r="D8271" t="str">
        <f>TEXT(Hospital_Emergency_Room_Data[[#This Row],[Patient Admission Date]],"mmm")</f>
        <v>Jan</v>
      </c>
      <c r="E8271">
        <f>YEAR(Hospital_Emergency_Room_Data[[#This Row],[Patient Admission Date]])</f>
        <v>2024</v>
      </c>
      <c r="F8271" s="2">
        <v>0.4548611111111111</v>
      </c>
      <c r="G8271" s="8" t="str">
        <f>TEXT(Hospital_Emergency_Room_Data[[#This Row],[Patient Admission Date]],"dddd")</f>
        <v>Sunday</v>
      </c>
      <c r="H8271" t="s">
        <v>9208</v>
      </c>
      <c r="I8271">
        <v>74</v>
      </c>
      <c r="J8271" s="5" t="s">
        <v>9222</v>
      </c>
      <c r="K8271" t="s">
        <v>29</v>
      </c>
      <c r="L8271" t="s">
        <v>16</v>
      </c>
      <c r="M8271" t="s">
        <v>9210</v>
      </c>
      <c r="O8271">
        <v>15</v>
      </c>
      <c r="P8271" t="s">
        <v>9226</v>
      </c>
      <c r="Q8271">
        <v>14</v>
      </c>
      <c r="R8271">
        <v>10</v>
      </c>
      <c r="S8271" t="s">
        <v>9255</v>
      </c>
      <c r="T8271" t="s">
        <v>9265</v>
      </c>
      <c r="U8271" t="s">
        <v>9282</v>
      </c>
      <c r="V8271" t="str" cm="1">
        <f t="array" ref="V8271">_xlfn.IFS(Hospital_Emergency_Room_Data[[#This Row],[Day]]&lt;=10,"Start(1-10)",Hospital_Emergency_Room_Data[[#This Row],[Day]]&lt;=20,"Middle(11-20)",Hospital_Emergency_Room_Data[[#This Row],[Day]]&gt;20,"End(21-30)")</f>
        <v>Middle(11-20)</v>
      </c>
    </row>
    <row r="8272" spans="1:22">
      <c r="A8272">
        <v>588384885</v>
      </c>
      <c r="B8272" t="s">
        <v>8267</v>
      </c>
      <c r="C8272" s="1">
        <v>45121</v>
      </c>
      <c r="D8272" t="str">
        <f>TEXT(Hospital_Emergency_Room_Data[[#This Row],[Patient Admission Date]],"mmm")</f>
        <v>Jul</v>
      </c>
      <c r="E8272">
        <f>YEAR(Hospital_Emergency_Room_Data[[#This Row],[Patient Admission Date]])</f>
        <v>2023</v>
      </c>
      <c r="F8272" s="2">
        <v>0.99722222222222223</v>
      </c>
      <c r="G8272" s="8" t="str">
        <f>TEXT(Hospital_Emergency_Room_Data[[#This Row],[Patient Admission Date]],"dddd")</f>
        <v>Friday</v>
      </c>
      <c r="H8272" t="s">
        <v>9208</v>
      </c>
      <c r="I8272">
        <v>53</v>
      </c>
      <c r="J8272" s="5" t="s">
        <v>9219</v>
      </c>
      <c r="K8272" t="s">
        <v>29</v>
      </c>
      <c r="L8272" t="s">
        <v>16</v>
      </c>
      <c r="M8272" t="s">
        <v>9210</v>
      </c>
      <c r="O8272">
        <v>30</v>
      </c>
      <c r="P8272" t="s">
        <v>9225</v>
      </c>
      <c r="Q8272">
        <v>14</v>
      </c>
      <c r="R8272">
        <v>23</v>
      </c>
      <c r="S8272" t="s">
        <v>9256</v>
      </c>
      <c r="T8272" t="s">
        <v>9265</v>
      </c>
      <c r="U8272" t="s">
        <v>9282</v>
      </c>
      <c r="V8272" t="str" cm="1">
        <f t="array" ref="V8272">_xlfn.IFS(Hospital_Emergency_Room_Data[[#This Row],[Day]]&lt;=10,"Start(1-10)",Hospital_Emergency_Room_Data[[#This Row],[Day]]&lt;=20,"Middle(11-20)",Hospital_Emergency_Room_Data[[#This Row],[Day]]&gt;20,"End(21-30)")</f>
        <v>Middle(11-20)</v>
      </c>
    </row>
    <row r="8273" spans="1:22">
      <c r="A8273">
        <v>337140634</v>
      </c>
      <c r="B8273" t="s">
        <v>8268</v>
      </c>
      <c r="C8273" s="1">
        <v>45080</v>
      </c>
      <c r="D8273" t="str">
        <f>TEXT(Hospital_Emergency_Room_Data[[#This Row],[Patient Admission Date]],"mmm")</f>
        <v>Jun</v>
      </c>
      <c r="E8273">
        <f>YEAR(Hospital_Emergency_Room_Data[[#This Row],[Patient Admission Date]])</f>
        <v>2023</v>
      </c>
      <c r="F8273" s="2">
        <v>0.1361111111111111</v>
      </c>
      <c r="G8273" s="8" t="str">
        <f>TEXT(Hospital_Emergency_Room_Data[[#This Row],[Patient Admission Date]],"dddd")</f>
        <v>Saturday</v>
      </c>
      <c r="H8273" t="s">
        <v>9208</v>
      </c>
      <c r="I8273">
        <v>28</v>
      </c>
      <c r="J8273" s="5" t="s">
        <v>9220</v>
      </c>
      <c r="K8273" t="s">
        <v>29</v>
      </c>
      <c r="L8273" t="s">
        <v>16</v>
      </c>
      <c r="M8273" t="s">
        <v>9210</v>
      </c>
      <c r="O8273">
        <v>46</v>
      </c>
      <c r="P8273" t="s">
        <v>9225</v>
      </c>
      <c r="Q8273">
        <v>3</v>
      </c>
      <c r="R8273">
        <v>3</v>
      </c>
      <c r="S8273" t="s">
        <v>9258</v>
      </c>
      <c r="T8273" t="s">
        <v>9263</v>
      </c>
      <c r="U8273" t="s">
        <v>9283</v>
      </c>
      <c r="V8273" t="str" cm="1">
        <f t="array" ref="V8273">_xlfn.IFS(Hospital_Emergency_Room_Data[[#This Row],[Day]]&lt;=10,"Start(1-10)",Hospital_Emergency_Room_Data[[#This Row],[Day]]&lt;=20,"Middle(11-20)",Hospital_Emergency_Room_Data[[#This Row],[Day]]&gt;20,"End(21-30)")</f>
        <v>Start(1-10)</v>
      </c>
    </row>
    <row r="8274" spans="1:22">
      <c r="A8274">
        <v>399110047</v>
      </c>
      <c r="B8274" t="s">
        <v>8269</v>
      </c>
      <c r="C8274" s="1">
        <v>45367</v>
      </c>
      <c r="D8274" t="str">
        <f>TEXT(Hospital_Emergency_Room_Data[[#This Row],[Patient Admission Date]],"mmm")</f>
        <v>Mar</v>
      </c>
      <c r="E8274">
        <f>YEAR(Hospital_Emergency_Room_Data[[#This Row],[Patient Admission Date]])</f>
        <v>2024</v>
      </c>
      <c r="F8274" s="2">
        <v>0.57847222222222228</v>
      </c>
      <c r="G8274" s="8" t="str">
        <f>TEXT(Hospital_Emergency_Room_Data[[#This Row],[Patient Admission Date]],"dddd")</f>
        <v>Saturday</v>
      </c>
      <c r="H8274" t="s">
        <v>9208</v>
      </c>
      <c r="I8274">
        <v>39</v>
      </c>
      <c r="J8274" s="5" t="s">
        <v>9223</v>
      </c>
      <c r="K8274" t="s">
        <v>29</v>
      </c>
      <c r="L8274" t="s">
        <v>16</v>
      </c>
      <c r="M8274" t="s">
        <v>9210</v>
      </c>
      <c r="O8274">
        <v>47</v>
      </c>
      <c r="P8274" t="s">
        <v>9225</v>
      </c>
      <c r="Q8274">
        <v>16</v>
      </c>
      <c r="R8274">
        <v>13</v>
      </c>
      <c r="S8274" t="s">
        <v>9257</v>
      </c>
      <c r="T8274" t="s">
        <v>9262</v>
      </c>
      <c r="U8274" t="s">
        <v>9283</v>
      </c>
      <c r="V8274" t="str" cm="1">
        <f t="array" ref="V8274">_xlfn.IFS(Hospital_Emergency_Room_Data[[#This Row],[Day]]&lt;=10,"Start(1-10)",Hospital_Emergency_Room_Data[[#This Row],[Day]]&lt;=20,"Middle(11-20)",Hospital_Emergency_Room_Data[[#This Row],[Day]]&gt;20,"End(21-30)")</f>
        <v>Middle(11-20)</v>
      </c>
    </row>
    <row r="8275" spans="1:22">
      <c r="A8275">
        <v>895707727</v>
      </c>
      <c r="B8275" t="s">
        <v>8270</v>
      </c>
      <c r="C8275" s="1">
        <v>45333</v>
      </c>
      <c r="D8275" t="str">
        <f>TEXT(Hospital_Emergency_Room_Data[[#This Row],[Patient Admission Date]],"mmm")</f>
        <v>Feb</v>
      </c>
      <c r="E8275">
        <f>YEAR(Hospital_Emergency_Room_Data[[#This Row],[Patient Admission Date]])</f>
        <v>2024</v>
      </c>
      <c r="F8275" s="2">
        <v>0.59722222222222221</v>
      </c>
      <c r="G8275" s="8" t="str">
        <f>TEXT(Hospital_Emergency_Room_Data[[#This Row],[Patient Admission Date]],"dddd")</f>
        <v>Sunday</v>
      </c>
      <c r="H8275" t="s">
        <v>9208</v>
      </c>
      <c r="I8275">
        <v>72</v>
      </c>
      <c r="J8275" s="5" t="s">
        <v>9222</v>
      </c>
      <c r="K8275" t="s">
        <v>29</v>
      </c>
      <c r="L8275" t="s">
        <v>16</v>
      </c>
      <c r="M8275" t="s">
        <v>9210</v>
      </c>
      <c r="N8275">
        <v>9</v>
      </c>
      <c r="O8275">
        <v>47</v>
      </c>
      <c r="P8275" t="s">
        <v>9225</v>
      </c>
      <c r="Q8275">
        <v>11</v>
      </c>
      <c r="R8275">
        <v>14</v>
      </c>
      <c r="S8275" t="s">
        <v>9257</v>
      </c>
      <c r="T8275" t="s">
        <v>9265</v>
      </c>
      <c r="U8275" t="s">
        <v>9283</v>
      </c>
      <c r="V8275" t="str" cm="1">
        <f t="array" ref="V8275">_xlfn.IFS(Hospital_Emergency_Room_Data[[#This Row],[Day]]&lt;=10,"Start(1-10)",Hospital_Emergency_Room_Data[[#This Row],[Day]]&lt;=20,"Middle(11-20)",Hospital_Emergency_Room_Data[[#This Row],[Day]]&gt;20,"End(21-30)")</f>
        <v>Middle(11-20)</v>
      </c>
    </row>
    <row r="8276" spans="1:22">
      <c r="A8276">
        <v>176461817</v>
      </c>
      <c r="B8276" t="s">
        <v>8271</v>
      </c>
      <c r="C8276" s="1">
        <v>45182</v>
      </c>
      <c r="D8276" t="str">
        <f>TEXT(Hospital_Emergency_Room_Data[[#This Row],[Patient Admission Date]],"mmm")</f>
        <v>Sep</v>
      </c>
      <c r="E8276">
        <f>YEAR(Hospital_Emergency_Room_Data[[#This Row],[Patient Admission Date]])</f>
        <v>2023</v>
      </c>
      <c r="F8276" s="2">
        <v>0.60763888888888884</v>
      </c>
      <c r="G8276" s="8" t="str">
        <f>TEXT(Hospital_Emergency_Room_Data[[#This Row],[Patient Admission Date]],"dddd")</f>
        <v>Wednesday</v>
      </c>
      <c r="H8276" t="s">
        <v>9208</v>
      </c>
      <c r="I8276">
        <v>38</v>
      </c>
      <c r="J8276" s="5" t="s">
        <v>9223</v>
      </c>
      <c r="K8276" t="s">
        <v>29</v>
      </c>
      <c r="L8276" t="s">
        <v>36</v>
      </c>
      <c r="M8276" t="s">
        <v>9210</v>
      </c>
      <c r="O8276">
        <v>47</v>
      </c>
      <c r="P8276" t="s">
        <v>9225</v>
      </c>
      <c r="Q8276">
        <v>13</v>
      </c>
      <c r="R8276">
        <v>14</v>
      </c>
      <c r="S8276" t="s">
        <v>9257</v>
      </c>
      <c r="T8276" t="s">
        <v>9265</v>
      </c>
      <c r="U8276" t="s">
        <v>9283</v>
      </c>
      <c r="V8276" t="str" cm="1">
        <f t="array" ref="V8276">_xlfn.IFS(Hospital_Emergency_Room_Data[[#This Row],[Day]]&lt;=10,"Start(1-10)",Hospital_Emergency_Room_Data[[#This Row],[Day]]&lt;=20,"Middle(11-20)",Hospital_Emergency_Room_Data[[#This Row],[Day]]&gt;20,"End(21-30)")</f>
        <v>Middle(11-20)</v>
      </c>
    </row>
    <row r="8277" spans="1:22">
      <c r="A8277">
        <v>702974064</v>
      </c>
      <c r="B8277" t="s">
        <v>8272</v>
      </c>
      <c r="C8277" s="1">
        <v>45165</v>
      </c>
      <c r="D8277" t="str">
        <f>TEXT(Hospital_Emergency_Room_Data[[#This Row],[Patient Admission Date]],"mmm")</f>
        <v>Aug</v>
      </c>
      <c r="E8277">
        <f>YEAR(Hospital_Emergency_Room_Data[[#This Row],[Patient Admission Date]])</f>
        <v>2023</v>
      </c>
      <c r="F8277" s="2">
        <v>0.45763888888888887</v>
      </c>
      <c r="G8277" s="8" t="str">
        <f>TEXT(Hospital_Emergency_Room_Data[[#This Row],[Patient Admission Date]],"dddd")</f>
        <v>Sunday</v>
      </c>
      <c r="H8277" t="s">
        <v>9208</v>
      </c>
      <c r="I8277">
        <v>19</v>
      </c>
      <c r="J8277" s="5" t="s">
        <v>9220</v>
      </c>
      <c r="K8277" t="s">
        <v>29</v>
      </c>
      <c r="L8277" t="s">
        <v>36</v>
      </c>
      <c r="M8277" t="s">
        <v>9210</v>
      </c>
      <c r="O8277">
        <v>17</v>
      </c>
      <c r="P8277" t="s">
        <v>9226</v>
      </c>
      <c r="Q8277">
        <v>27</v>
      </c>
      <c r="R8277">
        <v>10</v>
      </c>
      <c r="S8277" t="s">
        <v>9255</v>
      </c>
      <c r="T8277" t="s">
        <v>9264</v>
      </c>
      <c r="U8277" t="s">
        <v>9282</v>
      </c>
      <c r="V8277" t="str" cm="1">
        <f t="array" ref="V8277">_xlfn.IFS(Hospital_Emergency_Room_Data[[#This Row],[Day]]&lt;=10,"Start(1-10)",Hospital_Emergency_Room_Data[[#This Row],[Day]]&lt;=20,"Middle(11-20)",Hospital_Emergency_Room_Data[[#This Row],[Day]]&gt;20,"End(21-30)")</f>
        <v>End(21-30)</v>
      </c>
    </row>
    <row r="8278" spans="1:22">
      <c r="A8278">
        <v>615617861</v>
      </c>
      <c r="B8278" t="s">
        <v>8273</v>
      </c>
      <c r="C8278" s="1">
        <v>45214</v>
      </c>
      <c r="D8278" t="str">
        <f>TEXT(Hospital_Emergency_Room_Data[[#This Row],[Patient Admission Date]],"mmm")</f>
        <v>Oct</v>
      </c>
      <c r="E8278">
        <f>YEAR(Hospital_Emergency_Room_Data[[#This Row],[Patient Admission Date]])</f>
        <v>2023</v>
      </c>
      <c r="F8278" s="2">
        <v>0.20902777777777778</v>
      </c>
      <c r="G8278" s="8" t="str">
        <f>TEXT(Hospital_Emergency_Room_Data[[#This Row],[Patient Admission Date]],"dddd")</f>
        <v>Sunday</v>
      </c>
      <c r="H8278" t="s">
        <v>9208</v>
      </c>
      <c r="I8278">
        <v>5</v>
      </c>
      <c r="J8278" s="5" t="s">
        <v>9221</v>
      </c>
      <c r="K8278" t="s">
        <v>29</v>
      </c>
      <c r="L8278" t="s">
        <v>140</v>
      </c>
      <c r="M8278" t="s">
        <v>9210</v>
      </c>
      <c r="O8278">
        <v>47</v>
      </c>
      <c r="P8278" t="s">
        <v>9225</v>
      </c>
      <c r="Q8278">
        <v>15</v>
      </c>
      <c r="R8278">
        <v>5</v>
      </c>
      <c r="S8278" t="s">
        <v>9258</v>
      </c>
      <c r="T8278" t="s">
        <v>9262</v>
      </c>
      <c r="U8278" t="s">
        <v>9283</v>
      </c>
      <c r="V8278" t="str" cm="1">
        <f t="array" ref="V8278">_xlfn.IFS(Hospital_Emergency_Room_Data[[#This Row],[Day]]&lt;=10,"Start(1-10)",Hospital_Emergency_Room_Data[[#This Row],[Day]]&lt;=20,"Middle(11-20)",Hospital_Emergency_Room_Data[[#This Row],[Day]]&gt;20,"End(21-30)")</f>
        <v>Middle(11-20)</v>
      </c>
    </row>
    <row r="8279" spans="1:22">
      <c r="A8279">
        <v>852850197</v>
      </c>
      <c r="B8279" t="s">
        <v>8274</v>
      </c>
      <c r="C8279" s="1">
        <v>45488</v>
      </c>
      <c r="D8279" t="str">
        <f>TEXT(Hospital_Emergency_Room_Data[[#This Row],[Patient Admission Date]],"mmm")</f>
        <v>Jul</v>
      </c>
      <c r="E8279">
        <f>YEAR(Hospital_Emergency_Room_Data[[#This Row],[Patient Admission Date]])</f>
        <v>2024</v>
      </c>
      <c r="F8279" s="2">
        <v>0.37083333333333335</v>
      </c>
      <c r="G8279" s="8" t="str">
        <f>TEXT(Hospital_Emergency_Room_Data[[#This Row],[Patient Admission Date]],"dddd")</f>
        <v>Monday</v>
      </c>
      <c r="H8279" t="s">
        <v>9208</v>
      </c>
      <c r="I8279">
        <v>12</v>
      </c>
      <c r="J8279" s="5" t="s">
        <v>9221</v>
      </c>
      <c r="K8279" t="s">
        <v>29</v>
      </c>
      <c r="L8279" t="s">
        <v>140</v>
      </c>
      <c r="M8279" t="s">
        <v>9210</v>
      </c>
      <c r="N8279">
        <v>3</v>
      </c>
      <c r="O8279">
        <v>41</v>
      </c>
      <c r="P8279" t="s">
        <v>9225</v>
      </c>
      <c r="Q8279">
        <v>15</v>
      </c>
      <c r="R8279">
        <v>8</v>
      </c>
      <c r="S8279" t="s">
        <v>9255</v>
      </c>
      <c r="T8279" t="s">
        <v>9262</v>
      </c>
      <c r="U8279" t="s">
        <v>9300</v>
      </c>
      <c r="V8279" t="str" cm="1">
        <f t="array" ref="V8279">_xlfn.IFS(Hospital_Emergency_Room_Data[[#This Row],[Day]]&lt;=10,"Start(1-10)",Hospital_Emergency_Room_Data[[#This Row],[Day]]&lt;=20,"Middle(11-20)",Hospital_Emergency_Room_Data[[#This Row],[Day]]&gt;20,"End(21-30)")</f>
        <v>Middle(11-20)</v>
      </c>
    </row>
    <row r="8280" spans="1:22">
      <c r="A8280">
        <v>859354402</v>
      </c>
      <c r="B8280" t="s">
        <v>8275</v>
      </c>
      <c r="C8280" s="1">
        <v>45385</v>
      </c>
      <c r="D8280" t="str">
        <f>TEXT(Hospital_Emergency_Room_Data[[#This Row],[Patient Admission Date]],"mmm")</f>
        <v>Apr</v>
      </c>
      <c r="E8280">
        <f>YEAR(Hospital_Emergency_Room_Data[[#This Row],[Patient Admission Date]])</f>
        <v>2024</v>
      </c>
      <c r="F8280" s="2">
        <v>0.93402777777777779</v>
      </c>
      <c r="G8280" s="8" t="str">
        <f>TEXT(Hospital_Emergency_Room_Data[[#This Row],[Patient Admission Date]],"dddd")</f>
        <v>Wednesday</v>
      </c>
      <c r="H8280" t="s">
        <v>9208</v>
      </c>
      <c r="I8280">
        <v>1</v>
      </c>
      <c r="J8280" s="5" t="s">
        <v>9218</v>
      </c>
      <c r="K8280" t="s">
        <v>29</v>
      </c>
      <c r="L8280" t="s">
        <v>140</v>
      </c>
      <c r="M8280" t="s">
        <v>9210</v>
      </c>
      <c r="N8280">
        <v>8</v>
      </c>
      <c r="O8280">
        <v>31</v>
      </c>
      <c r="P8280" t="s">
        <v>9225</v>
      </c>
      <c r="Q8280">
        <v>3</v>
      </c>
      <c r="R8280">
        <v>22</v>
      </c>
      <c r="S8280" t="s">
        <v>9256</v>
      </c>
      <c r="T8280" t="s">
        <v>9263</v>
      </c>
      <c r="U8280" t="s">
        <v>9300</v>
      </c>
      <c r="V8280" t="str" cm="1">
        <f t="array" ref="V8280">_xlfn.IFS(Hospital_Emergency_Room_Data[[#This Row],[Day]]&lt;=10,"Start(1-10)",Hospital_Emergency_Room_Data[[#This Row],[Day]]&lt;=20,"Middle(11-20)",Hospital_Emergency_Room_Data[[#This Row],[Day]]&gt;20,"End(21-30)")</f>
        <v>Start(1-10)</v>
      </c>
    </row>
    <row r="8281" spans="1:22">
      <c r="A8281">
        <v>857511030</v>
      </c>
      <c r="B8281" t="s">
        <v>8276</v>
      </c>
      <c r="C8281" s="1">
        <v>45577</v>
      </c>
      <c r="D8281" t="str">
        <f>TEXT(Hospital_Emergency_Room_Data[[#This Row],[Patient Admission Date]],"mmm")</f>
        <v>Oct</v>
      </c>
      <c r="E8281">
        <f>YEAR(Hospital_Emergency_Room_Data[[#This Row],[Patient Admission Date]])</f>
        <v>2024</v>
      </c>
      <c r="F8281" s="2">
        <v>0.80138888888888893</v>
      </c>
      <c r="G8281" s="8" t="str">
        <f>TEXT(Hospital_Emergency_Room_Data[[#This Row],[Patient Admission Date]],"dddd")</f>
        <v>Saturday</v>
      </c>
      <c r="H8281" t="s">
        <v>9208</v>
      </c>
      <c r="I8281">
        <v>1</v>
      </c>
      <c r="J8281" s="5" t="s">
        <v>9218</v>
      </c>
      <c r="K8281" t="s">
        <v>21</v>
      </c>
      <c r="L8281" t="s">
        <v>96</v>
      </c>
      <c r="M8281" t="s">
        <v>9210</v>
      </c>
      <c r="O8281">
        <v>14</v>
      </c>
      <c r="P8281" t="s">
        <v>9226</v>
      </c>
      <c r="Q8281">
        <v>12</v>
      </c>
      <c r="R8281">
        <v>19</v>
      </c>
      <c r="S8281" t="s">
        <v>9256</v>
      </c>
      <c r="T8281" t="s">
        <v>9265</v>
      </c>
      <c r="U8281" t="s">
        <v>9282</v>
      </c>
      <c r="V8281" t="str" cm="1">
        <f t="array" ref="V8281">_xlfn.IFS(Hospital_Emergency_Room_Data[[#This Row],[Day]]&lt;=10,"Start(1-10)",Hospital_Emergency_Room_Data[[#This Row],[Day]]&lt;=20,"Middle(11-20)",Hospital_Emergency_Room_Data[[#This Row],[Day]]&gt;20,"End(21-30)")</f>
        <v>Middle(11-20)</v>
      </c>
    </row>
    <row r="8282" spans="1:22">
      <c r="A8282">
        <v>663898918</v>
      </c>
      <c r="B8282" t="s">
        <v>8277</v>
      </c>
      <c r="C8282" s="1">
        <v>45402</v>
      </c>
      <c r="D8282" t="str">
        <f>TEXT(Hospital_Emergency_Room_Data[[#This Row],[Patient Admission Date]],"mmm")</f>
        <v>Apr</v>
      </c>
      <c r="E8282">
        <f>YEAR(Hospital_Emergency_Room_Data[[#This Row],[Patient Admission Date]])</f>
        <v>2024</v>
      </c>
      <c r="F8282" s="2">
        <v>0.31527777777777777</v>
      </c>
      <c r="G8282" s="8" t="str">
        <f>TEXT(Hospital_Emergency_Room_Data[[#This Row],[Patient Admission Date]],"dddd")</f>
        <v>Saturday</v>
      </c>
      <c r="H8282" t="s">
        <v>9208</v>
      </c>
      <c r="I8282">
        <v>49</v>
      </c>
      <c r="J8282" s="5" t="s">
        <v>9219</v>
      </c>
      <c r="K8282" t="s">
        <v>21</v>
      </c>
      <c r="L8282" t="s">
        <v>96</v>
      </c>
      <c r="M8282" t="s">
        <v>9210</v>
      </c>
      <c r="O8282">
        <v>20</v>
      </c>
      <c r="P8282" t="s">
        <v>9226</v>
      </c>
      <c r="Q8282">
        <v>20</v>
      </c>
      <c r="R8282">
        <v>7</v>
      </c>
      <c r="S8282" t="s">
        <v>9255</v>
      </c>
      <c r="T8282" t="s">
        <v>9262</v>
      </c>
      <c r="U8282" t="s">
        <v>9282</v>
      </c>
      <c r="V8282" t="str" cm="1">
        <f t="array" ref="V8282">_xlfn.IFS(Hospital_Emergency_Room_Data[[#This Row],[Day]]&lt;=10,"Start(1-10)",Hospital_Emergency_Room_Data[[#This Row],[Day]]&lt;=20,"Middle(11-20)",Hospital_Emergency_Room_Data[[#This Row],[Day]]&gt;20,"End(21-30)")</f>
        <v>Middle(11-20)</v>
      </c>
    </row>
    <row r="8283" spans="1:22">
      <c r="A8283">
        <v>502808807</v>
      </c>
      <c r="B8283" t="s">
        <v>8278</v>
      </c>
      <c r="C8283" s="1">
        <v>45229</v>
      </c>
      <c r="D8283" t="str">
        <f>TEXT(Hospital_Emergency_Room_Data[[#This Row],[Patient Admission Date]],"mmm")</f>
        <v>Oct</v>
      </c>
      <c r="E8283">
        <f>YEAR(Hospital_Emergency_Room_Data[[#This Row],[Patient Admission Date]])</f>
        <v>2023</v>
      </c>
      <c r="F8283" s="2">
        <v>0.25833333333333336</v>
      </c>
      <c r="G8283" s="8" t="str">
        <f>TEXT(Hospital_Emergency_Room_Data[[#This Row],[Patient Admission Date]],"dddd")</f>
        <v>Monday</v>
      </c>
      <c r="H8283" t="s">
        <v>9208</v>
      </c>
      <c r="I8283">
        <v>68</v>
      </c>
      <c r="J8283" s="5" t="s">
        <v>9217</v>
      </c>
      <c r="K8283" t="s">
        <v>21</v>
      </c>
      <c r="L8283" t="s">
        <v>96</v>
      </c>
      <c r="M8283" t="s">
        <v>9210</v>
      </c>
      <c r="O8283">
        <v>23</v>
      </c>
      <c r="P8283" t="s">
        <v>9226</v>
      </c>
      <c r="Q8283">
        <v>30</v>
      </c>
      <c r="R8283">
        <v>6</v>
      </c>
      <c r="S8283" t="s">
        <v>9255</v>
      </c>
      <c r="T8283" t="s">
        <v>9264</v>
      </c>
      <c r="U8283" t="s">
        <v>9282</v>
      </c>
      <c r="V8283" t="str" cm="1">
        <f t="array" ref="V8283">_xlfn.IFS(Hospital_Emergency_Room_Data[[#This Row],[Day]]&lt;=10,"Start(1-10)",Hospital_Emergency_Room_Data[[#This Row],[Day]]&lt;=20,"Middle(11-20)",Hospital_Emergency_Room_Data[[#This Row],[Day]]&gt;20,"End(21-30)")</f>
        <v>End(21-30)</v>
      </c>
    </row>
    <row r="8284" spans="1:22">
      <c r="A8284">
        <v>895413196</v>
      </c>
      <c r="B8284" t="s">
        <v>8279</v>
      </c>
      <c r="C8284" s="1">
        <v>45447</v>
      </c>
      <c r="D8284" t="str">
        <f>TEXT(Hospital_Emergency_Room_Data[[#This Row],[Patient Admission Date]],"mmm")</f>
        <v>Jun</v>
      </c>
      <c r="E8284">
        <f>YEAR(Hospital_Emergency_Room_Data[[#This Row],[Patient Admission Date]])</f>
        <v>2024</v>
      </c>
      <c r="F8284" s="2">
        <v>0.92291666666666672</v>
      </c>
      <c r="G8284" s="8" t="str">
        <f>TEXT(Hospital_Emergency_Room_Data[[#This Row],[Patient Admission Date]],"dddd")</f>
        <v>Tuesday</v>
      </c>
      <c r="H8284" t="s">
        <v>9208</v>
      </c>
      <c r="I8284">
        <v>74</v>
      </c>
      <c r="J8284" s="5" t="s">
        <v>9222</v>
      </c>
      <c r="K8284" t="s">
        <v>21</v>
      </c>
      <c r="L8284" t="s">
        <v>96</v>
      </c>
      <c r="M8284" t="s">
        <v>9210</v>
      </c>
      <c r="O8284">
        <v>44</v>
      </c>
      <c r="P8284" t="s">
        <v>9225</v>
      </c>
      <c r="Q8284">
        <v>4</v>
      </c>
      <c r="R8284">
        <v>22</v>
      </c>
      <c r="S8284" t="s">
        <v>9256</v>
      </c>
      <c r="T8284" t="s">
        <v>9263</v>
      </c>
      <c r="U8284" t="s">
        <v>9300</v>
      </c>
      <c r="V8284" t="str" cm="1">
        <f t="array" ref="V8284">_xlfn.IFS(Hospital_Emergency_Room_Data[[#This Row],[Day]]&lt;=10,"Start(1-10)",Hospital_Emergency_Room_Data[[#This Row],[Day]]&lt;=20,"Middle(11-20)",Hospital_Emergency_Room_Data[[#This Row],[Day]]&gt;20,"End(21-30)")</f>
        <v>Start(1-10)</v>
      </c>
    </row>
    <row r="8285" spans="1:22">
      <c r="A8285">
        <v>549914321</v>
      </c>
      <c r="B8285" t="s">
        <v>8280</v>
      </c>
      <c r="C8285" s="1">
        <v>45571</v>
      </c>
      <c r="D8285" t="str">
        <f>TEXT(Hospital_Emergency_Room_Data[[#This Row],[Patient Admission Date]],"mmm")</f>
        <v>Oct</v>
      </c>
      <c r="E8285">
        <f>YEAR(Hospital_Emergency_Room_Data[[#This Row],[Patient Admission Date]])</f>
        <v>2024</v>
      </c>
      <c r="F8285" s="2">
        <v>0.17499999999999999</v>
      </c>
      <c r="G8285" s="8" t="str">
        <f>TEXT(Hospital_Emergency_Room_Data[[#This Row],[Patient Admission Date]],"dddd")</f>
        <v>Sunday</v>
      </c>
      <c r="H8285" t="s">
        <v>9208</v>
      </c>
      <c r="I8285">
        <v>53</v>
      </c>
      <c r="J8285" s="5" t="s">
        <v>9219</v>
      </c>
      <c r="K8285" t="s">
        <v>21</v>
      </c>
      <c r="L8285" t="s">
        <v>96</v>
      </c>
      <c r="M8285" t="s">
        <v>9210</v>
      </c>
      <c r="O8285">
        <v>10</v>
      </c>
      <c r="P8285" t="s">
        <v>9226</v>
      </c>
      <c r="Q8285">
        <v>6</v>
      </c>
      <c r="R8285">
        <v>4</v>
      </c>
      <c r="S8285" t="s">
        <v>9258</v>
      </c>
      <c r="T8285" t="s">
        <v>9263</v>
      </c>
      <c r="U8285" t="s">
        <v>9282</v>
      </c>
      <c r="V8285" t="str" cm="1">
        <f t="array" ref="V8285">_xlfn.IFS(Hospital_Emergency_Room_Data[[#This Row],[Day]]&lt;=10,"Start(1-10)",Hospital_Emergency_Room_Data[[#This Row],[Day]]&lt;=20,"Middle(11-20)",Hospital_Emergency_Room_Data[[#This Row],[Day]]&gt;20,"End(21-30)")</f>
        <v>Start(1-10)</v>
      </c>
    </row>
    <row r="8286" spans="1:22">
      <c r="A8286">
        <v>406878281</v>
      </c>
      <c r="B8286" t="s">
        <v>8281</v>
      </c>
      <c r="C8286" s="1">
        <v>45568</v>
      </c>
      <c r="D8286" t="str">
        <f>TEXT(Hospital_Emergency_Room_Data[[#This Row],[Patient Admission Date]],"mmm")</f>
        <v>Oct</v>
      </c>
      <c r="E8286">
        <f>YEAR(Hospital_Emergency_Room_Data[[#This Row],[Patient Admission Date]])</f>
        <v>2024</v>
      </c>
      <c r="F8286" s="2">
        <v>0.94097222222222221</v>
      </c>
      <c r="G8286" s="8" t="str">
        <f>TEXT(Hospital_Emergency_Room_Data[[#This Row],[Patient Admission Date]],"dddd")</f>
        <v>Thursday</v>
      </c>
      <c r="H8286" t="s">
        <v>9208</v>
      </c>
      <c r="I8286">
        <v>73</v>
      </c>
      <c r="J8286" s="5" t="s">
        <v>9222</v>
      </c>
      <c r="K8286" t="s">
        <v>21</v>
      </c>
      <c r="L8286" t="s">
        <v>96</v>
      </c>
      <c r="M8286" t="s">
        <v>9210</v>
      </c>
      <c r="O8286">
        <v>28</v>
      </c>
      <c r="P8286" t="s">
        <v>9226</v>
      </c>
      <c r="Q8286">
        <v>3</v>
      </c>
      <c r="R8286">
        <v>22</v>
      </c>
      <c r="S8286" t="s">
        <v>9256</v>
      </c>
      <c r="T8286" t="s">
        <v>9263</v>
      </c>
      <c r="U8286" t="s">
        <v>9282</v>
      </c>
      <c r="V8286" t="str" cm="1">
        <f t="array" ref="V8286">_xlfn.IFS(Hospital_Emergency_Room_Data[[#This Row],[Day]]&lt;=10,"Start(1-10)",Hospital_Emergency_Room_Data[[#This Row],[Day]]&lt;=20,"Middle(11-20)",Hospital_Emergency_Room_Data[[#This Row],[Day]]&gt;20,"End(21-30)")</f>
        <v>Start(1-10)</v>
      </c>
    </row>
    <row r="8287" spans="1:22">
      <c r="A8287">
        <v>207410142</v>
      </c>
      <c r="B8287" t="s">
        <v>8282</v>
      </c>
      <c r="C8287" s="1">
        <v>45139</v>
      </c>
      <c r="D8287" t="str">
        <f>TEXT(Hospital_Emergency_Room_Data[[#This Row],[Patient Admission Date]],"mmm")</f>
        <v>Aug</v>
      </c>
      <c r="E8287">
        <f>YEAR(Hospital_Emergency_Room_Data[[#This Row],[Patient Admission Date]])</f>
        <v>2023</v>
      </c>
      <c r="F8287" s="2">
        <v>0.73402777777777772</v>
      </c>
      <c r="G8287" s="8" t="str">
        <f>TEXT(Hospital_Emergency_Room_Data[[#This Row],[Patient Admission Date]],"dddd")</f>
        <v>Tuesday</v>
      </c>
      <c r="H8287" t="s">
        <v>9208</v>
      </c>
      <c r="I8287">
        <v>76</v>
      </c>
      <c r="J8287" s="5" t="s">
        <v>9222</v>
      </c>
      <c r="K8287" t="s">
        <v>21</v>
      </c>
      <c r="L8287" t="s">
        <v>96</v>
      </c>
      <c r="M8287" t="s">
        <v>9210</v>
      </c>
      <c r="O8287">
        <v>33</v>
      </c>
      <c r="P8287" t="s">
        <v>9225</v>
      </c>
      <c r="Q8287">
        <v>1</v>
      </c>
      <c r="R8287">
        <v>17</v>
      </c>
      <c r="S8287" t="s">
        <v>9257</v>
      </c>
      <c r="T8287" t="s">
        <v>9263</v>
      </c>
      <c r="U8287" t="s">
        <v>9300</v>
      </c>
      <c r="V8287" t="str" cm="1">
        <f t="array" ref="V8287">_xlfn.IFS(Hospital_Emergency_Room_Data[[#This Row],[Day]]&lt;=10,"Start(1-10)",Hospital_Emergency_Room_Data[[#This Row],[Day]]&lt;=20,"Middle(11-20)",Hospital_Emergency_Room_Data[[#This Row],[Day]]&gt;20,"End(21-30)")</f>
        <v>Start(1-10)</v>
      </c>
    </row>
    <row r="8288" spans="1:22">
      <c r="A8288">
        <v>382517784</v>
      </c>
      <c r="B8288" t="s">
        <v>8283</v>
      </c>
      <c r="C8288" s="1">
        <v>45162</v>
      </c>
      <c r="D8288" t="str">
        <f>TEXT(Hospital_Emergency_Room_Data[[#This Row],[Patient Admission Date]],"mmm")</f>
        <v>Aug</v>
      </c>
      <c r="E8288">
        <f>YEAR(Hospital_Emergency_Room_Data[[#This Row],[Patient Admission Date]])</f>
        <v>2023</v>
      </c>
      <c r="F8288" s="2">
        <v>0.52083333333333337</v>
      </c>
      <c r="G8288" s="8" t="str">
        <f>TEXT(Hospital_Emergency_Room_Data[[#This Row],[Patient Admission Date]],"dddd")</f>
        <v>Thursday</v>
      </c>
      <c r="H8288" t="s">
        <v>9208</v>
      </c>
      <c r="I8288">
        <v>18</v>
      </c>
      <c r="J8288" s="5" t="s">
        <v>9220</v>
      </c>
      <c r="K8288" t="s">
        <v>21</v>
      </c>
      <c r="L8288" t="s">
        <v>96</v>
      </c>
      <c r="M8288" t="s">
        <v>9210</v>
      </c>
      <c r="N8288">
        <v>0</v>
      </c>
      <c r="O8288">
        <v>11</v>
      </c>
      <c r="P8288" t="s">
        <v>9226</v>
      </c>
      <c r="Q8288">
        <v>24</v>
      </c>
      <c r="R8288">
        <v>12</v>
      </c>
      <c r="S8288" t="s">
        <v>9257</v>
      </c>
      <c r="T8288" t="s">
        <v>9264</v>
      </c>
      <c r="U8288" t="s">
        <v>9282</v>
      </c>
      <c r="V8288" t="str" cm="1">
        <f t="array" ref="V8288">_xlfn.IFS(Hospital_Emergency_Room_Data[[#This Row],[Day]]&lt;=10,"Start(1-10)",Hospital_Emergency_Room_Data[[#This Row],[Day]]&lt;=20,"Middle(11-20)",Hospital_Emergency_Room_Data[[#This Row],[Day]]&gt;20,"End(21-30)")</f>
        <v>End(21-30)</v>
      </c>
    </row>
    <row r="8289" spans="1:22">
      <c r="A8289">
        <v>766203662</v>
      </c>
      <c r="B8289" t="s">
        <v>8284</v>
      </c>
      <c r="C8289" s="1">
        <v>45017</v>
      </c>
      <c r="D8289" t="str">
        <f>TEXT(Hospital_Emergency_Room_Data[[#This Row],[Patient Admission Date]],"mmm")</f>
        <v>Apr</v>
      </c>
      <c r="E8289">
        <f>YEAR(Hospital_Emergency_Room_Data[[#This Row],[Patient Admission Date]])</f>
        <v>2023</v>
      </c>
      <c r="F8289" s="2">
        <v>5.0694444444444445E-2</v>
      </c>
      <c r="G8289" s="8" t="str">
        <f>TEXT(Hospital_Emergency_Room_Data[[#This Row],[Patient Admission Date]],"dddd")</f>
        <v>Saturday</v>
      </c>
      <c r="H8289" t="s">
        <v>9208</v>
      </c>
      <c r="I8289">
        <v>60</v>
      </c>
      <c r="J8289" s="5" t="s">
        <v>9217</v>
      </c>
      <c r="K8289" t="s">
        <v>21</v>
      </c>
      <c r="L8289" t="s">
        <v>96</v>
      </c>
      <c r="M8289" t="s">
        <v>9210</v>
      </c>
      <c r="N8289">
        <v>1</v>
      </c>
      <c r="O8289">
        <v>35</v>
      </c>
      <c r="P8289" t="s">
        <v>9225</v>
      </c>
      <c r="Q8289">
        <v>1</v>
      </c>
      <c r="R8289">
        <v>1</v>
      </c>
      <c r="S8289" t="s">
        <v>9258</v>
      </c>
      <c r="T8289" t="s">
        <v>9263</v>
      </c>
      <c r="U8289" t="s">
        <v>9300</v>
      </c>
      <c r="V8289" t="str" cm="1">
        <f t="array" ref="V8289">_xlfn.IFS(Hospital_Emergency_Room_Data[[#This Row],[Day]]&lt;=10,"Start(1-10)",Hospital_Emergency_Room_Data[[#This Row],[Day]]&lt;=20,"Middle(11-20)",Hospital_Emergency_Room_Data[[#This Row],[Day]]&gt;20,"End(21-30)")</f>
        <v>Start(1-10)</v>
      </c>
    </row>
    <row r="8290" spans="1:22">
      <c r="A8290">
        <v>297602643</v>
      </c>
      <c r="B8290" t="s">
        <v>8285</v>
      </c>
      <c r="C8290" s="1">
        <v>45022</v>
      </c>
      <c r="D8290" t="str">
        <f>TEXT(Hospital_Emergency_Room_Data[[#This Row],[Patient Admission Date]],"mmm")</f>
        <v>Apr</v>
      </c>
      <c r="E8290">
        <f>YEAR(Hospital_Emergency_Room_Data[[#This Row],[Patient Admission Date]])</f>
        <v>2023</v>
      </c>
      <c r="F8290" s="2">
        <v>0.85</v>
      </c>
      <c r="G8290" s="8" t="str">
        <f>TEXT(Hospital_Emergency_Room_Data[[#This Row],[Patient Admission Date]],"dddd")</f>
        <v>Thursday</v>
      </c>
      <c r="H8290" t="s">
        <v>9208</v>
      </c>
      <c r="I8290">
        <v>37</v>
      </c>
      <c r="J8290" s="5" t="s">
        <v>9223</v>
      </c>
      <c r="K8290" t="s">
        <v>21</v>
      </c>
      <c r="L8290" t="s">
        <v>96</v>
      </c>
      <c r="M8290" t="s">
        <v>9210</v>
      </c>
      <c r="N8290">
        <v>3</v>
      </c>
      <c r="O8290">
        <v>31</v>
      </c>
      <c r="P8290" t="s">
        <v>9225</v>
      </c>
      <c r="Q8290">
        <v>6</v>
      </c>
      <c r="R8290">
        <v>20</v>
      </c>
      <c r="S8290" t="s">
        <v>9256</v>
      </c>
      <c r="T8290" t="s">
        <v>9263</v>
      </c>
      <c r="U8290" t="s">
        <v>9300</v>
      </c>
      <c r="V8290" t="str" cm="1">
        <f t="array" ref="V8290">_xlfn.IFS(Hospital_Emergency_Room_Data[[#This Row],[Day]]&lt;=10,"Start(1-10)",Hospital_Emergency_Room_Data[[#This Row],[Day]]&lt;=20,"Middle(11-20)",Hospital_Emergency_Room_Data[[#This Row],[Day]]&gt;20,"End(21-30)")</f>
        <v>Start(1-10)</v>
      </c>
    </row>
    <row r="8291" spans="1:22">
      <c r="A8291">
        <v>229160094</v>
      </c>
      <c r="B8291" t="s">
        <v>8286</v>
      </c>
      <c r="C8291" s="1">
        <v>45057</v>
      </c>
      <c r="D8291" t="str">
        <f>TEXT(Hospital_Emergency_Room_Data[[#This Row],[Patient Admission Date]],"mmm")</f>
        <v>May</v>
      </c>
      <c r="E8291">
        <f>YEAR(Hospital_Emergency_Room_Data[[#This Row],[Patient Admission Date]])</f>
        <v>2023</v>
      </c>
      <c r="F8291" s="2">
        <v>0.79305555555555551</v>
      </c>
      <c r="G8291" s="8" t="str">
        <f>TEXT(Hospital_Emergency_Room_Data[[#This Row],[Patient Admission Date]],"dddd")</f>
        <v>Thursday</v>
      </c>
      <c r="H8291" t="s">
        <v>9208</v>
      </c>
      <c r="I8291">
        <v>63</v>
      </c>
      <c r="J8291" s="5" t="s">
        <v>9217</v>
      </c>
      <c r="K8291" t="s">
        <v>21</v>
      </c>
      <c r="L8291" t="s">
        <v>96</v>
      </c>
      <c r="M8291" t="s">
        <v>9210</v>
      </c>
      <c r="N8291">
        <v>7</v>
      </c>
      <c r="O8291">
        <v>56</v>
      </c>
      <c r="P8291" t="s">
        <v>9225</v>
      </c>
      <c r="Q8291">
        <v>11</v>
      </c>
      <c r="R8291">
        <v>19</v>
      </c>
      <c r="S8291" t="s">
        <v>9256</v>
      </c>
      <c r="T8291" t="s">
        <v>9265</v>
      </c>
      <c r="U8291" t="s">
        <v>9283</v>
      </c>
      <c r="V8291" t="str" cm="1">
        <f t="array" ref="V8291">_xlfn.IFS(Hospital_Emergency_Room_Data[[#This Row],[Day]]&lt;=10,"Start(1-10)",Hospital_Emergency_Room_Data[[#This Row],[Day]]&lt;=20,"Middle(11-20)",Hospital_Emergency_Room_Data[[#This Row],[Day]]&gt;20,"End(21-30)")</f>
        <v>Middle(11-20)</v>
      </c>
    </row>
    <row r="8292" spans="1:22">
      <c r="A8292">
        <v>153916324</v>
      </c>
      <c r="B8292" t="s">
        <v>8287</v>
      </c>
      <c r="C8292" s="1">
        <v>45553</v>
      </c>
      <c r="D8292" t="str">
        <f>TEXT(Hospital_Emergency_Room_Data[[#This Row],[Patient Admission Date]],"mmm")</f>
        <v>Sep</v>
      </c>
      <c r="E8292">
        <f>YEAR(Hospital_Emergency_Room_Data[[#This Row],[Patient Admission Date]])</f>
        <v>2024</v>
      </c>
      <c r="F8292" s="2">
        <v>0.85</v>
      </c>
      <c r="G8292" s="8" t="str">
        <f>TEXT(Hospital_Emergency_Room_Data[[#This Row],[Patient Admission Date]],"dddd")</f>
        <v>Wednesday</v>
      </c>
      <c r="H8292" t="s">
        <v>9208</v>
      </c>
      <c r="I8292">
        <v>37</v>
      </c>
      <c r="J8292" s="5" t="s">
        <v>9223</v>
      </c>
      <c r="K8292" t="s">
        <v>21</v>
      </c>
      <c r="L8292" t="s">
        <v>25</v>
      </c>
      <c r="M8292" t="s">
        <v>9210</v>
      </c>
      <c r="O8292">
        <v>47</v>
      </c>
      <c r="P8292" t="s">
        <v>9225</v>
      </c>
      <c r="Q8292">
        <v>18</v>
      </c>
      <c r="R8292">
        <v>20</v>
      </c>
      <c r="S8292" t="s">
        <v>9256</v>
      </c>
      <c r="T8292" t="s">
        <v>9262</v>
      </c>
      <c r="U8292" t="s">
        <v>9283</v>
      </c>
      <c r="V8292" t="str" cm="1">
        <f t="array" ref="V8292">_xlfn.IFS(Hospital_Emergency_Room_Data[[#This Row],[Day]]&lt;=10,"Start(1-10)",Hospital_Emergency_Room_Data[[#This Row],[Day]]&lt;=20,"Middle(11-20)",Hospital_Emergency_Room_Data[[#This Row],[Day]]&gt;20,"End(21-30)")</f>
        <v>Middle(11-20)</v>
      </c>
    </row>
    <row r="8293" spans="1:22">
      <c r="A8293">
        <v>228698026</v>
      </c>
      <c r="B8293" t="s">
        <v>8288</v>
      </c>
      <c r="C8293" s="1">
        <v>45581</v>
      </c>
      <c r="D8293" t="str">
        <f>TEXT(Hospital_Emergency_Room_Data[[#This Row],[Patient Admission Date]],"mmm")</f>
        <v>Oct</v>
      </c>
      <c r="E8293">
        <f>YEAR(Hospital_Emergency_Room_Data[[#This Row],[Patient Admission Date]])</f>
        <v>2024</v>
      </c>
      <c r="F8293" s="2">
        <v>0.40763888888888888</v>
      </c>
      <c r="G8293" s="8" t="str">
        <f>TEXT(Hospital_Emergency_Room_Data[[#This Row],[Patient Admission Date]],"dddd")</f>
        <v>Wednesday</v>
      </c>
      <c r="H8293" t="s">
        <v>9208</v>
      </c>
      <c r="I8293">
        <v>68</v>
      </c>
      <c r="J8293" s="5" t="s">
        <v>9217</v>
      </c>
      <c r="K8293" t="s">
        <v>21</v>
      </c>
      <c r="L8293" t="s">
        <v>25</v>
      </c>
      <c r="M8293" t="s">
        <v>9210</v>
      </c>
      <c r="O8293">
        <v>18</v>
      </c>
      <c r="P8293" t="s">
        <v>9226</v>
      </c>
      <c r="Q8293">
        <v>16</v>
      </c>
      <c r="R8293">
        <v>9</v>
      </c>
      <c r="S8293" t="s">
        <v>9255</v>
      </c>
      <c r="T8293" t="s">
        <v>9262</v>
      </c>
      <c r="U8293" t="s">
        <v>9282</v>
      </c>
      <c r="V8293" t="str" cm="1">
        <f t="array" ref="V8293">_xlfn.IFS(Hospital_Emergency_Room_Data[[#This Row],[Day]]&lt;=10,"Start(1-10)",Hospital_Emergency_Room_Data[[#This Row],[Day]]&lt;=20,"Middle(11-20)",Hospital_Emergency_Room_Data[[#This Row],[Day]]&gt;20,"End(21-30)")</f>
        <v>Middle(11-20)</v>
      </c>
    </row>
    <row r="8294" spans="1:22">
      <c r="A8294">
        <v>722515042</v>
      </c>
      <c r="B8294" t="s">
        <v>8289</v>
      </c>
      <c r="C8294" s="1">
        <v>45081</v>
      </c>
      <c r="D8294" t="str">
        <f>TEXT(Hospital_Emergency_Room_Data[[#This Row],[Patient Admission Date]],"mmm")</f>
        <v>Jun</v>
      </c>
      <c r="E8294">
        <f>YEAR(Hospital_Emergency_Room_Data[[#This Row],[Patient Admission Date]])</f>
        <v>2023</v>
      </c>
      <c r="F8294" s="2">
        <v>0.44444444444444442</v>
      </c>
      <c r="G8294" s="8" t="str">
        <f>TEXT(Hospital_Emergency_Room_Data[[#This Row],[Patient Admission Date]],"dddd")</f>
        <v>Sunday</v>
      </c>
      <c r="H8294" t="s">
        <v>9208</v>
      </c>
      <c r="I8294">
        <v>71</v>
      </c>
      <c r="J8294" s="5" t="s">
        <v>9222</v>
      </c>
      <c r="K8294" t="s">
        <v>21</v>
      </c>
      <c r="L8294" t="s">
        <v>25</v>
      </c>
      <c r="M8294" t="s">
        <v>9210</v>
      </c>
      <c r="O8294">
        <v>43</v>
      </c>
      <c r="P8294" t="s">
        <v>9225</v>
      </c>
      <c r="Q8294">
        <v>4</v>
      </c>
      <c r="R8294">
        <v>10</v>
      </c>
      <c r="S8294" t="s">
        <v>9255</v>
      </c>
      <c r="T8294" t="s">
        <v>9263</v>
      </c>
      <c r="U8294" t="s">
        <v>9300</v>
      </c>
      <c r="V8294" t="str" cm="1">
        <f t="array" ref="V8294">_xlfn.IFS(Hospital_Emergency_Room_Data[[#This Row],[Day]]&lt;=10,"Start(1-10)",Hospital_Emergency_Room_Data[[#This Row],[Day]]&lt;=20,"Middle(11-20)",Hospital_Emergency_Room_Data[[#This Row],[Day]]&gt;20,"End(21-30)")</f>
        <v>Start(1-10)</v>
      </c>
    </row>
    <row r="8295" spans="1:22">
      <c r="A8295">
        <v>602057479</v>
      </c>
      <c r="B8295" t="s">
        <v>8290</v>
      </c>
      <c r="C8295" s="1">
        <v>45205</v>
      </c>
      <c r="D8295" t="str">
        <f>TEXT(Hospital_Emergency_Room_Data[[#This Row],[Patient Admission Date]],"mmm")</f>
        <v>Oct</v>
      </c>
      <c r="E8295">
        <f>YEAR(Hospital_Emergency_Room_Data[[#This Row],[Patient Admission Date]])</f>
        <v>2023</v>
      </c>
      <c r="F8295" s="2">
        <v>0.41319444444444442</v>
      </c>
      <c r="G8295" s="8" t="str">
        <f>TEXT(Hospital_Emergency_Room_Data[[#This Row],[Patient Admission Date]],"dddd")</f>
        <v>Friday</v>
      </c>
      <c r="H8295" t="s">
        <v>9208</v>
      </c>
      <c r="I8295">
        <v>12</v>
      </c>
      <c r="J8295" s="5" t="s">
        <v>9221</v>
      </c>
      <c r="K8295" t="s">
        <v>21</v>
      </c>
      <c r="L8295" t="s">
        <v>25</v>
      </c>
      <c r="M8295" t="s">
        <v>9210</v>
      </c>
      <c r="N8295">
        <v>6</v>
      </c>
      <c r="O8295">
        <v>44</v>
      </c>
      <c r="P8295" t="s">
        <v>9225</v>
      </c>
      <c r="Q8295">
        <v>6</v>
      </c>
      <c r="R8295">
        <v>9</v>
      </c>
      <c r="S8295" t="s">
        <v>9255</v>
      </c>
      <c r="T8295" t="s">
        <v>9263</v>
      </c>
      <c r="U8295" t="s">
        <v>9300</v>
      </c>
      <c r="V8295" t="str" cm="1">
        <f t="array" ref="V8295">_xlfn.IFS(Hospital_Emergency_Room_Data[[#This Row],[Day]]&lt;=10,"Start(1-10)",Hospital_Emergency_Room_Data[[#This Row],[Day]]&lt;=20,"Middle(11-20)",Hospital_Emergency_Room_Data[[#This Row],[Day]]&gt;20,"End(21-30)")</f>
        <v>Start(1-10)</v>
      </c>
    </row>
    <row r="8296" spans="1:22">
      <c r="A8296">
        <v>638722352</v>
      </c>
      <c r="B8296" t="s">
        <v>8291</v>
      </c>
      <c r="C8296" s="1">
        <v>45083</v>
      </c>
      <c r="D8296" t="str">
        <f>TEXT(Hospital_Emergency_Room_Data[[#This Row],[Patient Admission Date]],"mmm")</f>
        <v>Jun</v>
      </c>
      <c r="E8296">
        <f>YEAR(Hospital_Emergency_Room_Data[[#This Row],[Patient Admission Date]])</f>
        <v>2023</v>
      </c>
      <c r="F8296" s="2">
        <v>0.28055555555555556</v>
      </c>
      <c r="G8296" s="8" t="str">
        <f>TEXT(Hospital_Emergency_Room_Data[[#This Row],[Patient Admission Date]],"dddd")</f>
        <v>Tuesday</v>
      </c>
      <c r="H8296" t="s">
        <v>9208</v>
      </c>
      <c r="I8296">
        <v>3</v>
      </c>
      <c r="J8296" s="5" t="s">
        <v>9218</v>
      </c>
      <c r="K8296" t="s">
        <v>21</v>
      </c>
      <c r="L8296" t="s">
        <v>25</v>
      </c>
      <c r="M8296" t="s">
        <v>9210</v>
      </c>
      <c r="N8296">
        <v>6</v>
      </c>
      <c r="O8296">
        <v>25</v>
      </c>
      <c r="P8296" t="s">
        <v>9226</v>
      </c>
      <c r="Q8296">
        <v>6</v>
      </c>
      <c r="R8296">
        <v>6</v>
      </c>
      <c r="S8296" t="s">
        <v>9255</v>
      </c>
      <c r="T8296" t="s">
        <v>9263</v>
      </c>
      <c r="U8296" t="s">
        <v>9282</v>
      </c>
      <c r="V8296" t="str" cm="1">
        <f t="array" ref="V8296">_xlfn.IFS(Hospital_Emergency_Room_Data[[#This Row],[Day]]&lt;=10,"Start(1-10)",Hospital_Emergency_Room_Data[[#This Row],[Day]]&lt;=20,"Middle(11-20)",Hospital_Emergency_Room_Data[[#This Row],[Day]]&gt;20,"End(21-30)")</f>
        <v>Start(1-10)</v>
      </c>
    </row>
    <row r="8297" spans="1:22">
      <c r="A8297">
        <v>250959552</v>
      </c>
      <c r="B8297" t="s">
        <v>8292</v>
      </c>
      <c r="C8297" s="1">
        <v>45243</v>
      </c>
      <c r="D8297" t="str">
        <f>TEXT(Hospital_Emergency_Room_Data[[#This Row],[Patient Admission Date]],"mmm")</f>
        <v>Nov</v>
      </c>
      <c r="E8297">
        <f>YEAR(Hospital_Emergency_Room_Data[[#This Row],[Patient Admission Date]])</f>
        <v>2023</v>
      </c>
      <c r="F8297" s="2">
        <v>0.56805555555555554</v>
      </c>
      <c r="G8297" s="8" t="str">
        <f>TEXT(Hospital_Emergency_Room_Data[[#This Row],[Patient Admission Date]],"dddd")</f>
        <v>Monday</v>
      </c>
      <c r="H8297" t="s">
        <v>9208</v>
      </c>
      <c r="I8297">
        <v>72</v>
      </c>
      <c r="J8297" s="5" t="s">
        <v>9222</v>
      </c>
      <c r="K8297" t="s">
        <v>21</v>
      </c>
      <c r="L8297" t="s">
        <v>25</v>
      </c>
      <c r="M8297" t="s">
        <v>9210</v>
      </c>
      <c r="N8297">
        <v>8</v>
      </c>
      <c r="O8297">
        <v>27</v>
      </c>
      <c r="P8297" t="s">
        <v>9226</v>
      </c>
      <c r="Q8297">
        <v>13</v>
      </c>
      <c r="R8297">
        <v>13</v>
      </c>
      <c r="S8297" t="s">
        <v>9257</v>
      </c>
      <c r="T8297" t="s">
        <v>9265</v>
      </c>
      <c r="U8297" t="s">
        <v>9282</v>
      </c>
      <c r="V8297" t="str" cm="1">
        <f t="array" ref="V8297">_xlfn.IFS(Hospital_Emergency_Room_Data[[#This Row],[Day]]&lt;=10,"Start(1-10)",Hospital_Emergency_Room_Data[[#This Row],[Day]]&lt;=20,"Middle(11-20)",Hospital_Emergency_Room_Data[[#This Row],[Day]]&gt;20,"End(21-30)")</f>
        <v>Middle(11-20)</v>
      </c>
    </row>
    <row r="8298" spans="1:22">
      <c r="A8298">
        <v>716395317</v>
      </c>
      <c r="B8298" t="s">
        <v>8293</v>
      </c>
      <c r="C8298" s="1">
        <v>45531</v>
      </c>
      <c r="D8298" t="str">
        <f>TEXT(Hospital_Emergency_Room_Data[[#This Row],[Patient Admission Date]],"mmm")</f>
        <v>Aug</v>
      </c>
      <c r="E8298">
        <f>YEAR(Hospital_Emergency_Room_Data[[#This Row],[Patient Admission Date]])</f>
        <v>2024</v>
      </c>
      <c r="F8298" s="2">
        <v>0.20833333333333334</v>
      </c>
      <c r="G8298" s="8" t="str">
        <f>TEXT(Hospital_Emergency_Room_Data[[#This Row],[Patient Admission Date]],"dddd")</f>
        <v>Tuesday</v>
      </c>
      <c r="H8298" t="s">
        <v>9208</v>
      </c>
      <c r="I8298">
        <v>14</v>
      </c>
      <c r="J8298" s="5" t="s">
        <v>9221</v>
      </c>
      <c r="K8298" t="s">
        <v>21</v>
      </c>
      <c r="L8298" t="s">
        <v>13</v>
      </c>
      <c r="M8298" t="s">
        <v>9210</v>
      </c>
      <c r="O8298">
        <v>49</v>
      </c>
      <c r="P8298" t="s">
        <v>9225</v>
      </c>
      <c r="Q8298">
        <v>27</v>
      </c>
      <c r="R8298">
        <v>5</v>
      </c>
      <c r="S8298" t="s">
        <v>9258</v>
      </c>
      <c r="T8298" t="s">
        <v>9264</v>
      </c>
      <c r="U8298" t="s">
        <v>9283</v>
      </c>
      <c r="V8298" t="str" cm="1">
        <f t="array" ref="V8298">_xlfn.IFS(Hospital_Emergency_Room_Data[[#This Row],[Day]]&lt;=10,"Start(1-10)",Hospital_Emergency_Room_Data[[#This Row],[Day]]&lt;=20,"Middle(11-20)",Hospital_Emergency_Room_Data[[#This Row],[Day]]&gt;20,"End(21-30)")</f>
        <v>End(21-30)</v>
      </c>
    </row>
    <row r="8299" spans="1:22">
      <c r="A8299">
        <v>220582901</v>
      </c>
      <c r="B8299" t="s">
        <v>8294</v>
      </c>
      <c r="C8299" s="1">
        <v>45282</v>
      </c>
      <c r="D8299" t="str">
        <f>TEXT(Hospital_Emergency_Room_Data[[#This Row],[Patient Admission Date]],"mmm")</f>
        <v>Dec</v>
      </c>
      <c r="E8299">
        <f>YEAR(Hospital_Emergency_Room_Data[[#This Row],[Patient Admission Date]])</f>
        <v>2023</v>
      </c>
      <c r="F8299" s="2">
        <v>0.65763888888888888</v>
      </c>
      <c r="G8299" s="8" t="str">
        <f>TEXT(Hospital_Emergency_Room_Data[[#This Row],[Patient Admission Date]],"dddd")</f>
        <v>Friday</v>
      </c>
      <c r="H8299" t="s">
        <v>9208</v>
      </c>
      <c r="I8299">
        <v>26</v>
      </c>
      <c r="J8299" s="5" t="s">
        <v>9220</v>
      </c>
      <c r="K8299" t="s">
        <v>21</v>
      </c>
      <c r="L8299" t="s">
        <v>13</v>
      </c>
      <c r="M8299" t="s">
        <v>9210</v>
      </c>
      <c r="O8299">
        <v>44</v>
      </c>
      <c r="P8299" t="s">
        <v>9225</v>
      </c>
      <c r="Q8299">
        <v>22</v>
      </c>
      <c r="R8299">
        <v>15</v>
      </c>
      <c r="S8299" t="s">
        <v>9257</v>
      </c>
      <c r="T8299" t="s">
        <v>9264</v>
      </c>
      <c r="U8299" t="s">
        <v>9300</v>
      </c>
      <c r="V8299" t="str" cm="1">
        <f t="array" ref="V8299">_xlfn.IFS(Hospital_Emergency_Room_Data[[#This Row],[Day]]&lt;=10,"Start(1-10)",Hospital_Emergency_Room_Data[[#This Row],[Day]]&lt;=20,"Middle(11-20)",Hospital_Emergency_Room_Data[[#This Row],[Day]]&gt;20,"End(21-30)")</f>
        <v>End(21-30)</v>
      </c>
    </row>
    <row r="8300" spans="1:22">
      <c r="A8300">
        <v>861548231</v>
      </c>
      <c r="B8300" t="s">
        <v>8295</v>
      </c>
      <c r="C8300" s="1">
        <v>45071</v>
      </c>
      <c r="D8300" t="str">
        <f>TEXT(Hospital_Emergency_Room_Data[[#This Row],[Patient Admission Date]],"mmm")</f>
        <v>May</v>
      </c>
      <c r="E8300">
        <f>YEAR(Hospital_Emergency_Room_Data[[#This Row],[Patient Admission Date]])</f>
        <v>2023</v>
      </c>
      <c r="F8300" s="2">
        <v>0.22500000000000001</v>
      </c>
      <c r="G8300" s="8" t="str">
        <f>TEXT(Hospital_Emergency_Room_Data[[#This Row],[Patient Admission Date]],"dddd")</f>
        <v>Thursday</v>
      </c>
      <c r="H8300" t="s">
        <v>9208</v>
      </c>
      <c r="I8300">
        <v>6</v>
      </c>
      <c r="J8300" s="5" t="s">
        <v>9221</v>
      </c>
      <c r="K8300" t="s">
        <v>21</v>
      </c>
      <c r="L8300" t="s">
        <v>13</v>
      </c>
      <c r="M8300" t="s">
        <v>9210</v>
      </c>
      <c r="O8300">
        <v>49</v>
      </c>
      <c r="P8300" t="s">
        <v>9225</v>
      </c>
      <c r="Q8300">
        <v>25</v>
      </c>
      <c r="R8300">
        <v>5</v>
      </c>
      <c r="S8300" t="s">
        <v>9258</v>
      </c>
      <c r="T8300" t="s">
        <v>9264</v>
      </c>
      <c r="U8300" t="s">
        <v>9283</v>
      </c>
      <c r="V8300" t="str" cm="1">
        <f t="array" ref="V8300">_xlfn.IFS(Hospital_Emergency_Room_Data[[#This Row],[Day]]&lt;=10,"Start(1-10)",Hospital_Emergency_Room_Data[[#This Row],[Day]]&lt;=20,"Middle(11-20)",Hospital_Emergency_Room_Data[[#This Row],[Day]]&gt;20,"End(21-30)")</f>
        <v>End(21-30)</v>
      </c>
    </row>
    <row r="8301" spans="1:22">
      <c r="A8301">
        <v>421843059</v>
      </c>
      <c r="B8301" t="s">
        <v>8296</v>
      </c>
      <c r="C8301" s="1">
        <v>45347</v>
      </c>
      <c r="D8301" t="str">
        <f>TEXT(Hospital_Emergency_Room_Data[[#This Row],[Patient Admission Date]],"mmm")</f>
        <v>Feb</v>
      </c>
      <c r="E8301">
        <f>YEAR(Hospital_Emergency_Room_Data[[#This Row],[Patient Admission Date]])</f>
        <v>2024</v>
      </c>
      <c r="F8301" s="2">
        <v>0.74444444444444446</v>
      </c>
      <c r="G8301" s="8" t="str">
        <f>TEXT(Hospital_Emergency_Room_Data[[#This Row],[Patient Admission Date]],"dddd")</f>
        <v>Sunday</v>
      </c>
      <c r="H8301" t="s">
        <v>9208</v>
      </c>
      <c r="I8301">
        <v>37</v>
      </c>
      <c r="J8301" s="5" t="s">
        <v>9223</v>
      </c>
      <c r="K8301" t="s">
        <v>21</v>
      </c>
      <c r="L8301" t="s">
        <v>13</v>
      </c>
      <c r="M8301" t="s">
        <v>9210</v>
      </c>
      <c r="O8301">
        <v>39</v>
      </c>
      <c r="P8301" t="s">
        <v>9225</v>
      </c>
      <c r="Q8301">
        <v>25</v>
      </c>
      <c r="R8301">
        <v>17</v>
      </c>
      <c r="S8301" t="s">
        <v>9257</v>
      </c>
      <c r="T8301" t="s">
        <v>9264</v>
      </c>
      <c r="U8301" t="s">
        <v>9300</v>
      </c>
      <c r="V8301" t="str" cm="1">
        <f t="array" ref="V8301">_xlfn.IFS(Hospital_Emergency_Room_Data[[#This Row],[Day]]&lt;=10,"Start(1-10)",Hospital_Emergency_Room_Data[[#This Row],[Day]]&lt;=20,"Middle(11-20)",Hospital_Emergency_Room_Data[[#This Row],[Day]]&gt;20,"End(21-30)")</f>
        <v>End(21-30)</v>
      </c>
    </row>
    <row r="8302" spans="1:22">
      <c r="A8302">
        <v>710200028</v>
      </c>
      <c r="B8302" t="s">
        <v>8297</v>
      </c>
      <c r="C8302" s="1">
        <v>45209</v>
      </c>
      <c r="D8302" t="str">
        <f>TEXT(Hospital_Emergency_Room_Data[[#This Row],[Patient Admission Date]],"mmm")</f>
        <v>Oct</v>
      </c>
      <c r="E8302">
        <f>YEAR(Hospital_Emergency_Room_Data[[#This Row],[Patient Admission Date]])</f>
        <v>2023</v>
      </c>
      <c r="F8302" s="2">
        <v>0.51249999999999996</v>
      </c>
      <c r="G8302" s="8" t="str">
        <f>TEXT(Hospital_Emergency_Room_Data[[#This Row],[Patient Admission Date]],"dddd")</f>
        <v>Tuesday</v>
      </c>
      <c r="H8302" t="s">
        <v>9208</v>
      </c>
      <c r="I8302">
        <v>23</v>
      </c>
      <c r="J8302" s="5" t="s">
        <v>9220</v>
      </c>
      <c r="K8302" t="s">
        <v>21</v>
      </c>
      <c r="L8302" t="s">
        <v>13</v>
      </c>
      <c r="M8302" t="s">
        <v>9210</v>
      </c>
      <c r="O8302">
        <v>47</v>
      </c>
      <c r="P8302" t="s">
        <v>9225</v>
      </c>
      <c r="Q8302">
        <v>10</v>
      </c>
      <c r="R8302">
        <v>12</v>
      </c>
      <c r="S8302" t="s">
        <v>9257</v>
      </c>
      <c r="T8302" t="s">
        <v>9265</v>
      </c>
      <c r="U8302" t="s">
        <v>9283</v>
      </c>
      <c r="V8302" t="str" cm="1">
        <f t="array" ref="V8302">_xlfn.IFS(Hospital_Emergency_Room_Data[[#This Row],[Day]]&lt;=10,"Start(1-10)",Hospital_Emergency_Room_Data[[#This Row],[Day]]&lt;=20,"Middle(11-20)",Hospital_Emergency_Room_Data[[#This Row],[Day]]&gt;20,"End(21-30)")</f>
        <v>Start(1-10)</v>
      </c>
    </row>
    <row r="8303" spans="1:22">
      <c r="A8303">
        <v>175654422</v>
      </c>
      <c r="B8303" t="s">
        <v>8298</v>
      </c>
      <c r="C8303" s="1">
        <v>45479</v>
      </c>
      <c r="D8303" t="str">
        <f>TEXT(Hospital_Emergency_Room_Data[[#This Row],[Patient Admission Date]],"mmm")</f>
        <v>Jul</v>
      </c>
      <c r="E8303">
        <f>YEAR(Hospital_Emergency_Room_Data[[#This Row],[Patient Admission Date]])</f>
        <v>2024</v>
      </c>
      <c r="F8303" s="2">
        <v>0.94097222222222221</v>
      </c>
      <c r="G8303" s="8" t="str">
        <f>TEXT(Hospital_Emergency_Room_Data[[#This Row],[Patient Admission Date]],"dddd")</f>
        <v>Saturday</v>
      </c>
      <c r="H8303" t="s">
        <v>9208</v>
      </c>
      <c r="I8303">
        <v>56</v>
      </c>
      <c r="J8303" s="5" t="s">
        <v>9219</v>
      </c>
      <c r="K8303" t="s">
        <v>21</v>
      </c>
      <c r="L8303" t="s">
        <v>13</v>
      </c>
      <c r="M8303" t="s">
        <v>9210</v>
      </c>
      <c r="O8303">
        <v>49</v>
      </c>
      <c r="P8303" t="s">
        <v>9225</v>
      </c>
      <c r="Q8303">
        <v>6</v>
      </c>
      <c r="R8303">
        <v>22</v>
      </c>
      <c r="S8303" t="s">
        <v>9256</v>
      </c>
      <c r="T8303" t="s">
        <v>9263</v>
      </c>
      <c r="U8303" t="s">
        <v>9283</v>
      </c>
      <c r="V8303" t="str" cm="1">
        <f t="array" ref="V8303">_xlfn.IFS(Hospital_Emergency_Room_Data[[#This Row],[Day]]&lt;=10,"Start(1-10)",Hospital_Emergency_Room_Data[[#This Row],[Day]]&lt;=20,"Middle(11-20)",Hospital_Emergency_Room_Data[[#This Row],[Day]]&gt;20,"End(21-30)")</f>
        <v>Start(1-10)</v>
      </c>
    </row>
    <row r="8304" spans="1:22">
      <c r="A8304">
        <v>425533080</v>
      </c>
      <c r="B8304" t="s">
        <v>8299</v>
      </c>
      <c r="C8304" s="1">
        <v>45483</v>
      </c>
      <c r="D8304" t="str">
        <f>TEXT(Hospital_Emergency_Room_Data[[#This Row],[Patient Admission Date]],"mmm")</f>
        <v>Jul</v>
      </c>
      <c r="E8304">
        <f>YEAR(Hospital_Emergency_Room_Data[[#This Row],[Patient Admission Date]])</f>
        <v>2024</v>
      </c>
      <c r="F8304" s="2">
        <v>6.2500000000000003E-3</v>
      </c>
      <c r="G8304" s="8" t="str">
        <f>TEXT(Hospital_Emergency_Room_Data[[#This Row],[Patient Admission Date]],"dddd")</f>
        <v>Wednesday</v>
      </c>
      <c r="H8304" t="s">
        <v>9208</v>
      </c>
      <c r="I8304">
        <v>10</v>
      </c>
      <c r="J8304" s="5" t="s">
        <v>9221</v>
      </c>
      <c r="K8304" t="s">
        <v>21</v>
      </c>
      <c r="L8304" t="s">
        <v>13</v>
      </c>
      <c r="M8304" t="s">
        <v>9210</v>
      </c>
      <c r="O8304">
        <v>13</v>
      </c>
      <c r="P8304" t="s">
        <v>9226</v>
      </c>
      <c r="Q8304">
        <v>10</v>
      </c>
      <c r="R8304">
        <v>0</v>
      </c>
      <c r="S8304" t="s">
        <v>9258</v>
      </c>
      <c r="T8304" t="s">
        <v>9265</v>
      </c>
      <c r="U8304" t="s">
        <v>9282</v>
      </c>
      <c r="V8304" t="str" cm="1">
        <f t="array" ref="V8304">_xlfn.IFS(Hospital_Emergency_Room_Data[[#This Row],[Day]]&lt;=10,"Start(1-10)",Hospital_Emergency_Room_Data[[#This Row],[Day]]&lt;=20,"Middle(11-20)",Hospital_Emergency_Room_Data[[#This Row],[Day]]&gt;20,"End(21-30)")</f>
        <v>Start(1-10)</v>
      </c>
    </row>
    <row r="8305" spans="1:22">
      <c r="A8305">
        <v>405983403</v>
      </c>
      <c r="B8305" t="s">
        <v>8300</v>
      </c>
      <c r="C8305" s="1">
        <v>45421</v>
      </c>
      <c r="D8305" t="str">
        <f>TEXT(Hospital_Emergency_Room_Data[[#This Row],[Patient Admission Date]],"mmm")</f>
        <v>May</v>
      </c>
      <c r="E8305">
        <f>YEAR(Hospital_Emergency_Room_Data[[#This Row],[Patient Admission Date]])</f>
        <v>2024</v>
      </c>
      <c r="F8305" s="2">
        <v>0.48125000000000001</v>
      </c>
      <c r="G8305" s="8" t="str">
        <f>TEXT(Hospital_Emergency_Room_Data[[#This Row],[Patient Admission Date]],"dddd")</f>
        <v>Thursday</v>
      </c>
      <c r="H8305" t="s">
        <v>9208</v>
      </c>
      <c r="I8305">
        <v>27</v>
      </c>
      <c r="J8305" s="5" t="s">
        <v>9220</v>
      </c>
      <c r="K8305" t="s">
        <v>21</v>
      </c>
      <c r="L8305" t="s">
        <v>13</v>
      </c>
      <c r="M8305" t="s">
        <v>9210</v>
      </c>
      <c r="O8305">
        <v>30</v>
      </c>
      <c r="P8305" t="s">
        <v>9225</v>
      </c>
      <c r="Q8305">
        <v>9</v>
      </c>
      <c r="R8305">
        <v>11</v>
      </c>
      <c r="S8305" t="s">
        <v>9255</v>
      </c>
      <c r="T8305" t="s">
        <v>9265</v>
      </c>
      <c r="U8305" t="s">
        <v>9282</v>
      </c>
      <c r="V8305" t="str" cm="1">
        <f t="array" ref="V8305">_xlfn.IFS(Hospital_Emergency_Room_Data[[#This Row],[Day]]&lt;=10,"Start(1-10)",Hospital_Emergency_Room_Data[[#This Row],[Day]]&lt;=20,"Middle(11-20)",Hospital_Emergency_Room_Data[[#This Row],[Day]]&gt;20,"End(21-30)")</f>
        <v>Start(1-10)</v>
      </c>
    </row>
    <row r="8306" spans="1:22">
      <c r="A8306">
        <v>480761082</v>
      </c>
      <c r="B8306" t="s">
        <v>8301</v>
      </c>
      <c r="C8306" s="1">
        <v>45203</v>
      </c>
      <c r="D8306" t="str">
        <f>TEXT(Hospital_Emergency_Room_Data[[#This Row],[Patient Admission Date]],"mmm")</f>
        <v>Oct</v>
      </c>
      <c r="E8306">
        <f>YEAR(Hospital_Emergency_Room_Data[[#This Row],[Patient Admission Date]])</f>
        <v>2023</v>
      </c>
      <c r="F8306" s="2">
        <v>6.1111111111111109E-2</v>
      </c>
      <c r="G8306" s="8" t="str">
        <f>TEXT(Hospital_Emergency_Room_Data[[#This Row],[Patient Admission Date]],"dddd")</f>
        <v>Wednesday</v>
      </c>
      <c r="H8306" t="s">
        <v>9208</v>
      </c>
      <c r="I8306">
        <v>30</v>
      </c>
      <c r="J8306" s="5" t="s">
        <v>9223</v>
      </c>
      <c r="K8306" t="s">
        <v>21</v>
      </c>
      <c r="L8306" t="s">
        <v>13</v>
      </c>
      <c r="M8306" t="s">
        <v>9210</v>
      </c>
      <c r="O8306">
        <v>33</v>
      </c>
      <c r="P8306" t="s">
        <v>9225</v>
      </c>
      <c r="Q8306">
        <v>4</v>
      </c>
      <c r="R8306">
        <v>1</v>
      </c>
      <c r="S8306" t="s">
        <v>9258</v>
      </c>
      <c r="T8306" t="s">
        <v>9263</v>
      </c>
      <c r="U8306" t="s">
        <v>9300</v>
      </c>
      <c r="V8306" t="str" cm="1">
        <f t="array" ref="V8306">_xlfn.IFS(Hospital_Emergency_Room_Data[[#This Row],[Day]]&lt;=10,"Start(1-10)",Hospital_Emergency_Room_Data[[#This Row],[Day]]&lt;=20,"Middle(11-20)",Hospital_Emergency_Room_Data[[#This Row],[Day]]&gt;20,"End(21-30)")</f>
        <v>Start(1-10)</v>
      </c>
    </row>
    <row r="8307" spans="1:22">
      <c r="A8307">
        <v>732878678</v>
      </c>
      <c r="B8307" t="s">
        <v>8302</v>
      </c>
      <c r="C8307" s="1">
        <v>45215</v>
      </c>
      <c r="D8307" t="str">
        <f>TEXT(Hospital_Emergency_Room_Data[[#This Row],[Patient Admission Date]],"mmm")</f>
        <v>Oct</v>
      </c>
      <c r="E8307">
        <f>YEAR(Hospital_Emergency_Room_Data[[#This Row],[Patient Admission Date]])</f>
        <v>2023</v>
      </c>
      <c r="F8307" s="2">
        <v>0.52569444444444446</v>
      </c>
      <c r="G8307" s="8" t="str">
        <f>TEXT(Hospital_Emergency_Room_Data[[#This Row],[Patient Admission Date]],"dddd")</f>
        <v>Monday</v>
      </c>
      <c r="H8307" t="s">
        <v>9208</v>
      </c>
      <c r="I8307">
        <v>52</v>
      </c>
      <c r="J8307" s="5" t="s">
        <v>9219</v>
      </c>
      <c r="K8307" t="s">
        <v>21</v>
      </c>
      <c r="L8307" t="s">
        <v>13</v>
      </c>
      <c r="M8307" t="s">
        <v>9210</v>
      </c>
      <c r="O8307">
        <v>12</v>
      </c>
      <c r="P8307" t="s">
        <v>9226</v>
      </c>
      <c r="Q8307">
        <v>16</v>
      </c>
      <c r="R8307">
        <v>12</v>
      </c>
      <c r="S8307" t="s">
        <v>9257</v>
      </c>
      <c r="T8307" t="s">
        <v>9262</v>
      </c>
      <c r="U8307" t="s">
        <v>9282</v>
      </c>
      <c r="V8307" t="str" cm="1">
        <f t="array" ref="V8307">_xlfn.IFS(Hospital_Emergency_Room_Data[[#This Row],[Day]]&lt;=10,"Start(1-10)",Hospital_Emergency_Room_Data[[#This Row],[Day]]&lt;=20,"Middle(11-20)",Hospital_Emergency_Room_Data[[#This Row],[Day]]&gt;20,"End(21-30)")</f>
        <v>Middle(11-20)</v>
      </c>
    </row>
    <row r="8308" spans="1:22">
      <c r="A8308">
        <v>726232278</v>
      </c>
      <c r="B8308" t="s">
        <v>8303</v>
      </c>
      <c r="C8308" s="1">
        <v>45242</v>
      </c>
      <c r="D8308" t="str">
        <f>TEXT(Hospital_Emergency_Room_Data[[#This Row],[Patient Admission Date]],"mmm")</f>
        <v>Nov</v>
      </c>
      <c r="E8308">
        <f>YEAR(Hospital_Emergency_Room_Data[[#This Row],[Patient Admission Date]])</f>
        <v>2023</v>
      </c>
      <c r="F8308" s="2">
        <v>0.8256944444444444</v>
      </c>
      <c r="G8308" s="8" t="str">
        <f>TEXT(Hospital_Emergency_Room_Data[[#This Row],[Patient Admission Date]],"dddd")</f>
        <v>Sunday</v>
      </c>
      <c r="H8308" t="s">
        <v>9208</v>
      </c>
      <c r="I8308">
        <v>63</v>
      </c>
      <c r="J8308" s="5" t="s">
        <v>9217</v>
      </c>
      <c r="K8308" t="s">
        <v>21</v>
      </c>
      <c r="L8308" t="s">
        <v>13</v>
      </c>
      <c r="M8308" t="s">
        <v>9210</v>
      </c>
      <c r="O8308">
        <v>14</v>
      </c>
      <c r="P8308" t="s">
        <v>9226</v>
      </c>
      <c r="Q8308">
        <v>12</v>
      </c>
      <c r="R8308">
        <v>19</v>
      </c>
      <c r="S8308" t="s">
        <v>9256</v>
      </c>
      <c r="T8308" t="s">
        <v>9265</v>
      </c>
      <c r="U8308" t="s">
        <v>9282</v>
      </c>
      <c r="V8308" t="str" cm="1">
        <f t="array" ref="V8308">_xlfn.IFS(Hospital_Emergency_Room_Data[[#This Row],[Day]]&lt;=10,"Start(1-10)",Hospital_Emergency_Room_Data[[#This Row],[Day]]&lt;=20,"Middle(11-20)",Hospital_Emergency_Room_Data[[#This Row],[Day]]&gt;20,"End(21-30)")</f>
        <v>Middle(11-20)</v>
      </c>
    </row>
    <row r="8309" spans="1:22">
      <c r="A8309">
        <v>155300799</v>
      </c>
      <c r="B8309" t="s">
        <v>8304</v>
      </c>
      <c r="C8309" s="1">
        <v>45446</v>
      </c>
      <c r="D8309" t="str">
        <f>TEXT(Hospital_Emergency_Room_Data[[#This Row],[Patient Admission Date]],"mmm")</f>
        <v>Jun</v>
      </c>
      <c r="E8309">
        <f>YEAR(Hospital_Emergency_Room_Data[[#This Row],[Patient Admission Date]])</f>
        <v>2024</v>
      </c>
      <c r="F8309" s="2">
        <v>0.9555555555555556</v>
      </c>
      <c r="G8309" s="8" t="str">
        <f>TEXT(Hospital_Emergency_Room_Data[[#This Row],[Patient Admission Date]],"dddd")</f>
        <v>Monday</v>
      </c>
      <c r="H8309" t="s">
        <v>9208</v>
      </c>
      <c r="I8309">
        <v>65</v>
      </c>
      <c r="J8309" s="5" t="s">
        <v>9217</v>
      </c>
      <c r="K8309" t="s">
        <v>21</v>
      </c>
      <c r="L8309" t="s">
        <v>13</v>
      </c>
      <c r="M8309" t="s">
        <v>9210</v>
      </c>
      <c r="O8309">
        <v>25</v>
      </c>
      <c r="P8309" t="s">
        <v>9226</v>
      </c>
      <c r="Q8309">
        <v>3</v>
      </c>
      <c r="R8309">
        <v>22</v>
      </c>
      <c r="S8309" t="s">
        <v>9256</v>
      </c>
      <c r="T8309" t="s">
        <v>9263</v>
      </c>
      <c r="U8309" t="s">
        <v>9282</v>
      </c>
      <c r="V8309" t="str" cm="1">
        <f t="array" ref="V8309">_xlfn.IFS(Hospital_Emergency_Room_Data[[#This Row],[Day]]&lt;=10,"Start(1-10)",Hospital_Emergency_Room_Data[[#This Row],[Day]]&lt;=20,"Middle(11-20)",Hospital_Emergency_Room_Data[[#This Row],[Day]]&gt;20,"End(21-30)")</f>
        <v>Start(1-10)</v>
      </c>
    </row>
    <row r="8310" spans="1:22">
      <c r="A8310">
        <v>318436176</v>
      </c>
      <c r="B8310" t="s">
        <v>8305</v>
      </c>
      <c r="C8310" s="1">
        <v>45242</v>
      </c>
      <c r="D8310" t="str">
        <f>TEXT(Hospital_Emergency_Room_Data[[#This Row],[Patient Admission Date]],"mmm")</f>
        <v>Nov</v>
      </c>
      <c r="E8310">
        <f>YEAR(Hospital_Emergency_Room_Data[[#This Row],[Patient Admission Date]])</f>
        <v>2023</v>
      </c>
      <c r="F8310" s="2">
        <v>0.56527777777777777</v>
      </c>
      <c r="G8310" s="8" t="str">
        <f>TEXT(Hospital_Emergency_Room_Data[[#This Row],[Patient Admission Date]],"dddd")</f>
        <v>Sunday</v>
      </c>
      <c r="H8310" t="s">
        <v>9208</v>
      </c>
      <c r="I8310">
        <v>12</v>
      </c>
      <c r="J8310" s="5" t="s">
        <v>9221</v>
      </c>
      <c r="K8310" t="s">
        <v>21</v>
      </c>
      <c r="L8310" t="s">
        <v>13</v>
      </c>
      <c r="M8310" t="s">
        <v>9210</v>
      </c>
      <c r="O8310">
        <v>27</v>
      </c>
      <c r="P8310" t="s">
        <v>9226</v>
      </c>
      <c r="Q8310">
        <v>12</v>
      </c>
      <c r="R8310">
        <v>13</v>
      </c>
      <c r="S8310" t="s">
        <v>9257</v>
      </c>
      <c r="T8310" t="s">
        <v>9265</v>
      </c>
      <c r="U8310" t="s">
        <v>9282</v>
      </c>
      <c r="V8310" t="str" cm="1">
        <f t="array" ref="V8310">_xlfn.IFS(Hospital_Emergency_Room_Data[[#This Row],[Day]]&lt;=10,"Start(1-10)",Hospital_Emergency_Room_Data[[#This Row],[Day]]&lt;=20,"Middle(11-20)",Hospital_Emergency_Room_Data[[#This Row],[Day]]&gt;20,"End(21-30)")</f>
        <v>Middle(11-20)</v>
      </c>
    </row>
    <row r="8311" spans="1:22">
      <c r="A8311">
        <v>181932611</v>
      </c>
      <c r="B8311" t="s">
        <v>8306</v>
      </c>
      <c r="C8311" s="1">
        <v>45332</v>
      </c>
      <c r="D8311" t="str">
        <f>TEXT(Hospital_Emergency_Room_Data[[#This Row],[Patient Admission Date]],"mmm")</f>
        <v>Feb</v>
      </c>
      <c r="E8311">
        <f>YEAR(Hospital_Emergency_Room_Data[[#This Row],[Patient Admission Date]])</f>
        <v>2024</v>
      </c>
      <c r="F8311" s="2">
        <v>0.39652777777777776</v>
      </c>
      <c r="G8311" s="8" t="str">
        <f>TEXT(Hospital_Emergency_Room_Data[[#This Row],[Patient Admission Date]],"dddd")</f>
        <v>Saturday</v>
      </c>
      <c r="H8311" t="s">
        <v>9208</v>
      </c>
      <c r="I8311">
        <v>42</v>
      </c>
      <c r="J8311" s="5" t="s">
        <v>9223</v>
      </c>
      <c r="K8311" t="s">
        <v>21</v>
      </c>
      <c r="L8311" t="s">
        <v>13</v>
      </c>
      <c r="M8311" t="s">
        <v>9210</v>
      </c>
      <c r="O8311">
        <v>53</v>
      </c>
      <c r="P8311" t="s">
        <v>9225</v>
      </c>
      <c r="Q8311">
        <v>10</v>
      </c>
      <c r="R8311">
        <v>9</v>
      </c>
      <c r="S8311" t="s">
        <v>9255</v>
      </c>
      <c r="T8311" t="s">
        <v>9265</v>
      </c>
      <c r="U8311" t="s">
        <v>9283</v>
      </c>
      <c r="V8311" t="str" cm="1">
        <f t="array" ref="V8311">_xlfn.IFS(Hospital_Emergency_Room_Data[[#This Row],[Day]]&lt;=10,"Start(1-10)",Hospital_Emergency_Room_Data[[#This Row],[Day]]&lt;=20,"Middle(11-20)",Hospital_Emergency_Room_Data[[#This Row],[Day]]&gt;20,"End(21-30)")</f>
        <v>Start(1-10)</v>
      </c>
    </row>
    <row r="8312" spans="1:22">
      <c r="A8312">
        <v>324260684</v>
      </c>
      <c r="B8312" t="s">
        <v>8307</v>
      </c>
      <c r="C8312" s="1">
        <v>45237</v>
      </c>
      <c r="D8312" t="str">
        <f>TEXT(Hospital_Emergency_Room_Data[[#This Row],[Patient Admission Date]],"mmm")</f>
        <v>Nov</v>
      </c>
      <c r="E8312">
        <f>YEAR(Hospital_Emergency_Room_Data[[#This Row],[Patient Admission Date]])</f>
        <v>2023</v>
      </c>
      <c r="F8312" s="2">
        <v>0.91736111111111107</v>
      </c>
      <c r="G8312" s="8" t="str">
        <f>TEXT(Hospital_Emergency_Room_Data[[#This Row],[Patient Admission Date]],"dddd")</f>
        <v>Tuesday</v>
      </c>
      <c r="H8312" t="s">
        <v>9208</v>
      </c>
      <c r="I8312">
        <v>35</v>
      </c>
      <c r="J8312" s="5" t="s">
        <v>9223</v>
      </c>
      <c r="K8312" t="s">
        <v>21</v>
      </c>
      <c r="L8312" t="s">
        <v>13</v>
      </c>
      <c r="M8312" t="s">
        <v>9210</v>
      </c>
      <c r="O8312">
        <v>16</v>
      </c>
      <c r="P8312" t="s">
        <v>9226</v>
      </c>
      <c r="Q8312">
        <v>7</v>
      </c>
      <c r="R8312">
        <v>22</v>
      </c>
      <c r="S8312" t="s">
        <v>9256</v>
      </c>
      <c r="T8312" t="s">
        <v>9263</v>
      </c>
      <c r="U8312" t="s">
        <v>9282</v>
      </c>
      <c r="V8312" t="str" cm="1">
        <f t="array" ref="V8312">_xlfn.IFS(Hospital_Emergency_Room_Data[[#This Row],[Day]]&lt;=10,"Start(1-10)",Hospital_Emergency_Room_Data[[#This Row],[Day]]&lt;=20,"Middle(11-20)",Hospital_Emergency_Room_Data[[#This Row],[Day]]&gt;20,"End(21-30)")</f>
        <v>Start(1-10)</v>
      </c>
    </row>
    <row r="8313" spans="1:22">
      <c r="A8313">
        <v>123989698</v>
      </c>
      <c r="B8313" t="s">
        <v>8308</v>
      </c>
      <c r="C8313" s="1">
        <v>45309</v>
      </c>
      <c r="D8313" t="str">
        <f>TEXT(Hospital_Emergency_Room_Data[[#This Row],[Patient Admission Date]],"mmm")</f>
        <v>Jan</v>
      </c>
      <c r="E8313">
        <f>YEAR(Hospital_Emergency_Room_Data[[#This Row],[Patient Admission Date]])</f>
        <v>2024</v>
      </c>
      <c r="F8313" s="2">
        <v>0.60833333333333328</v>
      </c>
      <c r="G8313" s="8" t="str">
        <f>TEXT(Hospital_Emergency_Room_Data[[#This Row],[Patient Admission Date]],"dddd")</f>
        <v>Thursday</v>
      </c>
      <c r="H8313" t="s">
        <v>9208</v>
      </c>
      <c r="I8313">
        <v>2</v>
      </c>
      <c r="J8313" s="5" t="s">
        <v>9218</v>
      </c>
      <c r="K8313" t="s">
        <v>21</v>
      </c>
      <c r="L8313" t="s">
        <v>13</v>
      </c>
      <c r="M8313" t="s">
        <v>9210</v>
      </c>
      <c r="O8313">
        <v>33</v>
      </c>
      <c r="P8313" t="s">
        <v>9225</v>
      </c>
      <c r="Q8313">
        <v>18</v>
      </c>
      <c r="R8313">
        <v>14</v>
      </c>
      <c r="S8313" t="s">
        <v>9257</v>
      </c>
      <c r="T8313" t="s">
        <v>9262</v>
      </c>
      <c r="U8313" t="s">
        <v>9300</v>
      </c>
      <c r="V8313" t="str" cm="1">
        <f t="array" ref="V8313">_xlfn.IFS(Hospital_Emergency_Room_Data[[#This Row],[Day]]&lt;=10,"Start(1-10)",Hospital_Emergency_Room_Data[[#This Row],[Day]]&lt;=20,"Middle(11-20)",Hospital_Emergency_Room_Data[[#This Row],[Day]]&gt;20,"End(21-30)")</f>
        <v>Middle(11-20)</v>
      </c>
    </row>
    <row r="8314" spans="1:22">
      <c r="A8314">
        <v>105904686</v>
      </c>
      <c r="B8314" t="s">
        <v>8309</v>
      </c>
      <c r="C8314" s="1">
        <v>45055</v>
      </c>
      <c r="D8314" t="str">
        <f>TEXT(Hospital_Emergency_Room_Data[[#This Row],[Patient Admission Date]],"mmm")</f>
        <v>May</v>
      </c>
      <c r="E8314">
        <f>YEAR(Hospital_Emergency_Room_Data[[#This Row],[Patient Admission Date]])</f>
        <v>2023</v>
      </c>
      <c r="F8314" s="2">
        <v>0.14305555555555555</v>
      </c>
      <c r="G8314" s="8" t="str">
        <f>TEXT(Hospital_Emergency_Room_Data[[#This Row],[Patient Admission Date]],"dddd")</f>
        <v>Tuesday</v>
      </c>
      <c r="H8314" t="s">
        <v>9208</v>
      </c>
      <c r="I8314">
        <v>5</v>
      </c>
      <c r="J8314" s="5" t="s">
        <v>9221</v>
      </c>
      <c r="K8314" t="s">
        <v>21</v>
      </c>
      <c r="L8314" t="s">
        <v>13</v>
      </c>
      <c r="M8314" t="s">
        <v>9210</v>
      </c>
      <c r="O8314">
        <v>13</v>
      </c>
      <c r="P8314" t="s">
        <v>9226</v>
      </c>
      <c r="Q8314">
        <v>9</v>
      </c>
      <c r="R8314">
        <v>3</v>
      </c>
      <c r="S8314" t="s">
        <v>9258</v>
      </c>
      <c r="T8314" t="s">
        <v>9265</v>
      </c>
      <c r="U8314" t="s">
        <v>9282</v>
      </c>
      <c r="V8314" t="str" cm="1">
        <f t="array" ref="V8314">_xlfn.IFS(Hospital_Emergency_Room_Data[[#This Row],[Day]]&lt;=10,"Start(1-10)",Hospital_Emergency_Room_Data[[#This Row],[Day]]&lt;=20,"Middle(11-20)",Hospital_Emergency_Room_Data[[#This Row],[Day]]&gt;20,"End(21-30)")</f>
        <v>Start(1-10)</v>
      </c>
    </row>
    <row r="8315" spans="1:22">
      <c r="A8315">
        <v>754297388</v>
      </c>
      <c r="B8315" t="s">
        <v>8310</v>
      </c>
      <c r="C8315" s="1">
        <v>45584</v>
      </c>
      <c r="D8315" t="str">
        <f>TEXT(Hospital_Emergency_Room_Data[[#This Row],[Patient Admission Date]],"mmm")</f>
        <v>Oct</v>
      </c>
      <c r="E8315">
        <f>YEAR(Hospital_Emergency_Room_Data[[#This Row],[Patient Admission Date]])</f>
        <v>2024</v>
      </c>
      <c r="F8315" s="2">
        <v>0.31319444444444444</v>
      </c>
      <c r="G8315" s="8" t="str">
        <f>TEXT(Hospital_Emergency_Room_Data[[#This Row],[Patient Admission Date]],"dddd")</f>
        <v>Saturday</v>
      </c>
      <c r="H8315" t="s">
        <v>9208</v>
      </c>
      <c r="I8315">
        <v>22</v>
      </c>
      <c r="J8315" s="5" t="s">
        <v>9220</v>
      </c>
      <c r="K8315" t="s">
        <v>21</v>
      </c>
      <c r="L8315" t="s">
        <v>13</v>
      </c>
      <c r="M8315" t="s">
        <v>9210</v>
      </c>
      <c r="O8315">
        <v>16</v>
      </c>
      <c r="P8315" t="s">
        <v>9226</v>
      </c>
      <c r="Q8315">
        <v>19</v>
      </c>
      <c r="R8315">
        <v>7</v>
      </c>
      <c r="S8315" t="s">
        <v>9255</v>
      </c>
      <c r="T8315" t="s">
        <v>9262</v>
      </c>
      <c r="U8315" t="s">
        <v>9282</v>
      </c>
      <c r="V8315" t="str" cm="1">
        <f t="array" ref="V8315">_xlfn.IFS(Hospital_Emergency_Room_Data[[#This Row],[Day]]&lt;=10,"Start(1-10)",Hospital_Emergency_Room_Data[[#This Row],[Day]]&lt;=20,"Middle(11-20)",Hospital_Emergency_Room_Data[[#This Row],[Day]]&gt;20,"End(21-30)")</f>
        <v>Middle(11-20)</v>
      </c>
    </row>
    <row r="8316" spans="1:22">
      <c r="A8316">
        <v>569936173</v>
      </c>
      <c r="B8316" t="s">
        <v>8311</v>
      </c>
      <c r="C8316" s="1">
        <v>45429</v>
      </c>
      <c r="D8316" t="str">
        <f>TEXT(Hospital_Emergency_Room_Data[[#This Row],[Patient Admission Date]],"mmm")</f>
        <v>May</v>
      </c>
      <c r="E8316">
        <f>YEAR(Hospital_Emergency_Room_Data[[#This Row],[Patient Admission Date]])</f>
        <v>2024</v>
      </c>
      <c r="F8316" s="2">
        <v>0.23333333333333334</v>
      </c>
      <c r="G8316" s="8" t="str">
        <f>TEXT(Hospital_Emergency_Room_Data[[#This Row],[Patient Admission Date]],"dddd")</f>
        <v>Friday</v>
      </c>
      <c r="H8316" t="s">
        <v>9208</v>
      </c>
      <c r="I8316">
        <v>71</v>
      </c>
      <c r="J8316" s="5" t="s">
        <v>9222</v>
      </c>
      <c r="K8316" t="s">
        <v>21</v>
      </c>
      <c r="L8316" t="s">
        <v>13</v>
      </c>
      <c r="M8316" t="s">
        <v>9210</v>
      </c>
      <c r="O8316">
        <v>16</v>
      </c>
      <c r="P8316" t="s">
        <v>9226</v>
      </c>
      <c r="Q8316">
        <v>17</v>
      </c>
      <c r="R8316">
        <v>5</v>
      </c>
      <c r="S8316" t="s">
        <v>9258</v>
      </c>
      <c r="T8316" t="s">
        <v>9262</v>
      </c>
      <c r="U8316" t="s">
        <v>9282</v>
      </c>
      <c r="V8316" t="str" cm="1">
        <f t="array" ref="V8316">_xlfn.IFS(Hospital_Emergency_Room_Data[[#This Row],[Day]]&lt;=10,"Start(1-10)",Hospital_Emergency_Room_Data[[#This Row],[Day]]&lt;=20,"Middle(11-20)",Hospital_Emergency_Room_Data[[#This Row],[Day]]&gt;20,"End(21-30)")</f>
        <v>Middle(11-20)</v>
      </c>
    </row>
    <row r="8317" spans="1:22">
      <c r="A8317">
        <v>282107870</v>
      </c>
      <c r="B8317" t="s">
        <v>8312</v>
      </c>
      <c r="C8317" s="1">
        <v>45471</v>
      </c>
      <c r="D8317" t="str">
        <f>TEXT(Hospital_Emergency_Room_Data[[#This Row],[Patient Admission Date]],"mmm")</f>
        <v>Jun</v>
      </c>
      <c r="E8317">
        <f>YEAR(Hospital_Emergency_Room_Data[[#This Row],[Patient Admission Date]])</f>
        <v>2024</v>
      </c>
      <c r="F8317" s="2">
        <v>2.1527777777777778E-2</v>
      </c>
      <c r="G8317" s="8" t="str">
        <f>TEXT(Hospital_Emergency_Room_Data[[#This Row],[Patient Admission Date]],"dddd")</f>
        <v>Friday</v>
      </c>
      <c r="H8317" t="s">
        <v>9208</v>
      </c>
      <c r="I8317">
        <v>27</v>
      </c>
      <c r="J8317" s="5" t="s">
        <v>9220</v>
      </c>
      <c r="K8317" t="s">
        <v>21</v>
      </c>
      <c r="L8317" t="s">
        <v>13</v>
      </c>
      <c r="M8317" t="s">
        <v>9210</v>
      </c>
      <c r="O8317">
        <v>51</v>
      </c>
      <c r="P8317" t="s">
        <v>9225</v>
      </c>
      <c r="Q8317">
        <v>28</v>
      </c>
      <c r="R8317">
        <v>0</v>
      </c>
      <c r="S8317" t="s">
        <v>9258</v>
      </c>
      <c r="T8317" t="s">
        <v>9264</v>
      </c>
      <c r="U8317" t="s">
        <v>9283</v>
      </c>
      <c r="V8317" t="str" cm="1">
        <f t="array" ref="V8317">_xlfn.IFS(Hospital_Emergency_Room_Data[[#This Row],[Day]]&lt;=10,"Start(1-10)",Hospital_Emergency_Room_Data[[#This Row],[Day]]&lt;=20,"Middle(11-20)",Hospital_Emergency_Room_Data[[#This Row],[Day]]&gt;20,"End(21-30)")</f>
        <v>End(21-30)</v>
      </c>
    </row>
    <row r="8318" spans="1:22">
      <c r="A8318">
        <v>141761186</v>
      </c>
      <c r="B8318" t="s">
        <v>8313</v>
      </c>
      <c r="C8318" s="1">
        <v>45480</v>
      </c>
      <c r="D8318" t="str">
        <f>TEXT(Hospital_Emergency_Room_Data[[#This Row],[Patient Admission Date]],"mmm")</f>
        <v>Jul</v>
      </c>
      <c r="E8318">
        <f>YEAR(Hospital_Emergency_Room_Data[[#This Row],[Patient Admission Date]])</f>
        <v>2024</v>
      </c>
      <c r="F8318" s="2">
        <v>0.77222222222222225</v>
      </c>
      <c r="G8318" s="8" t="str">
        <f>TEXT(Hospital_Emergency_Room_Data[[#This Row],[Patient Admission Date]],"dddd")</f>
        <v>Sunday</v>
      </c>
      <c r="H8318" t="s">
        <v>9208</v>
      </c>
      <c r="I8318">
        <v>51</v>
      </c>
      <c r="J8318" s="5" t="s">
        <v>9219</v>
      </c>
      <c r="K8318" t="s">
        <v>21</v>
      </c>
      <c r="L8318" t="s">
        <v>13</v>
      </c>
      <c r="M8318" t="s">
        <v>9210</v>
      </c>
      <c r="O8318">
        <v>52</v>
      </c>
      <c r="P8318" t="s">
        <v>9225</v>
      </c>
      <c r="Q8318">
        <v>7</v>
      </c>
      <c r="R8318">
        <v>18</v>
      </c>
      <c r="S8318" t="s">
        <v>9256</v>
      </c>
      <c r="T8318" t="s">
        <v>9263</v>
      </c>
      <c r="U8318" t="s">
        <v>9283</v>
      </c>
      <c r="V8318" t="str" cm="1">
        <f t="array" ref="V8318">_xlfn.IFS(Hospital_Emergency_Room_Data[[#This Row],[Day]]&lt;=10,"Start(1-10)",Hospital_Emergency_Room_Data[[#This Row],[Day]]&lt;=20,"Middle(11-20)",Hospital_Emergency_Room_Data[[#This Row],[Day]]&gt;20,"End(21-30)")</f>
        <v>Start(1-10)</v>
      </c>
    </row>
    <row r="8319" spans="1:22">
      <c r="A8319">
        <v>142426161</v>
      </c>
      <c r="B8319" t="s">
        <v>7301</v>
      </c>
      <c r="C8319" s="1">
        <v>45203</v>
      </c>
      <c r="D8319" t="str">
        <f>TEXT(Hospital_Emergency_Room_Data[[#This Row],[Patient Admission Date]],"mmm")</f>
        <v>Oct</v>
      </c>
      <c r="E8319">
        <f>YEAR(Hospital_Emergency_Room_Data[[#This Row],[Patient Admission Date]])</f>
        <v>2023</v>
      </c>
      <c r="F8319" s="2">
        <v>0.7895833333333333</v>
      </c>
      <c r="G8319" s="8" t="str">
        <f>TEXT(Hospital_Emergency_Room_Data[[#This Row],[Patient Admission Date]],"dddd")</f>
        <v>Wednesday</v>
      </c>
      <c r="H8319" t="s">
        <v>9208</v>
      </c>
      <c r="I8319">
        <v>39</v>
      </c>
      <c r="J8319" s="5" t="s">
        <v>9223</v>
      </c>
      <c r="K8319" t="s">
        <v>21</v>
      </c>
      <c r="L8319" t="s">
        <v>13</v>
      </c>
      <c r="M8319" t="s">
        <v>9210</v>
      </c>
      <c r="O8319">
        <v>57</v>
      </c>
      <c r="P8319" t="s">
        <v>9225</v>
      </c>
      <c r="Q8319">
        <v>4</v>
      </c>
      <c r="R8319">
        <v>18</v>
      </c>
      <c r="S8319" t="s">
        <v>9256</v>
      </c>
      <c r="T8319" t="s">
        <v>9263</v>
      </c>
      <c r="U8319" t="s">
        <v>9283</v>
      </c>
      <c r="V8319" t="str" cm="1">
        <f t="array" ref="V8319">_xlfn.IFS(Hospital_Emergency_Room_Data[[#This Row],[Day]]&lt;=10,"Start(1-10)",Hospital_Emergency_Room_Data[[#This Row],[Day]]&lt;=20,"Middle(11-20)",Hospital_Emergency_Room_Data[[#This Row],[Day]]&gt;20,"End(21-30)")</f>
        <v>Start(1-10)</v>
      </c>
    </row>
    <row r="8320" spans="1:22">
      <c r="A8320">
        <v>418542363</v>
      </c>
      <c r="B8320" t="s">
        <v>8314</v>
      </c>
      <c r="C8320" s="1">
        <v>45367</v>
      </c>
      <c r="D8320" t="str">
        <f>TEXT(Hospital_Emergency_Room_Data[[#This Row],[Patient Admission Date]],"mmm")</f>
        <v>Mar</v>
      </c>
      <c r="E8320">
        <f>YEAR(Hospital_Emergency_Room_Data[[#This Row],[Patient Admission Date]])</f>
        <v>2024</v>
      </c>
      <c r="F8320" s="2">
        <v>0.45347222222222222</v>
      </c>
      <c r="G8320" s="8" t="str">
        <f>TEXT(Hospital_Emergency_Room_Data[[#This Row],[Patient Admission Date]],"dddd")</f>
        <v>Saturday</v>
      </c>
      <c r="H8320" t="s">
        <v>9208</v>
      </c>
      <c r="I8320">
        <v>41</v>
      </c>
      <c r="J8320" s="5" t="s">
        <v>9223</v>
      </c>
      <c r="K8320" t="s">
        <v>21</v>
      </c>
      <c r="L8320" t="s">
        <v>13</v>
      </c>
      <c r="M8320" t="s">
        <v>9210</v>
      </c>
      <c r="O8320">
        <v>20</v>
      </c>
      <c r="P8320" t="s">
        <v>9226</v>
      </c>
      <c r="Q8320">
        <v>16</v>
      </c>
      <c r="R8320">
        <v>10</v>
      </c>
      <c r="S8320" t="s">
        <v>9255</v>
      </c>
      <c r="T8320" t="s">
        <v>9262</v>
      </c>
      <c r="U8320" t="s">
        <v>9282</v>
      </c>
      <c r="V8320" t="str" cm="1">
        <f t="array" ref="V8320">_xlfn.IFS(Hospital_Emergency_Room_Data[[#This Row],[Day]]&lt;=10,"Start(1-10)",Hospital_Emergency_Room_Data[[#This Row],[Day]]&lt;=20,"Middle(11-20)",Hospital_Emergency_Room_Data[[#This Row],[Day]]&gt;20,"End(21-30)")</f>
        <v>Middle(11-20)</v>
      </c>
    </row>
    <row r="8321" spans="1:22">
      <c r="A8321">
        <v>271548655</v>
      </c>
      <c r="B8321" t="s">
        <v>8315</v>
      </c>
      <c r="C8321" s="1">
        <v>45305</v>
      </c>
      <c r="D8321" t="str">
        <f>TEXT(Hospital_Emergency_Room_Data[[#This Row],[Patient Admission Date]],"mmm")</f>
        <v>Jan</v>
      </c>
      <c r="E8321">
        <f>YEAR(Hospital_Emergency_Room_Data[[#This Row],[Patient Admission Date]])</f>
        <v>2024</v>
      </c>
      <c r="F8321" s="2">
        <v>0.63541666666666663</v>
      </c>
      <c r="G8321" s="8" t="str">
        <f>TEXT(Hospital_Emergency_Room_Data[[#This Row],[Patient Admission Date]],"dddd")</f>
        <v>Sunday</v>
      </c>
      <c r="H8321" t="s">
        <v>9208</v>
      </c>
      <c r="I8321">
        <v>43</v>
      </c>
      <c r="J8321" s="5" t="s">
        <v>9223</v>
      </c>
      <c r="K8321" t="s">
        <v>21</v>
      </c>
      <c r="L8321" t="s">
        <v>13</v>
      </c>
      <c r="M8321" t="s">
        <v>9210</v>
      </c>
      <c r="O8321">
        <v>49</v>
      </c>
      <c r="P8321" t="s">
        <v>9225</v>
      </c>
      <c r="Q8321">
        <v>14</v>
      </c>
      <c r="R8321">
        <v>15</v>
      </c>
      <c r="S8321" t="s">
        <v>9257</v>
      </c>
      <c r="T8321" t="s">
        <v>9265</v>
      </c>
      <c r="U8321" t="s">
        <v>9283</v>
      </c>
      <c r="V8321" t="str" cm="1">
        <f t="array" ref="V8321">_xlfn.IFS(Hospital_Emergency_Room_Data[[#This Row],[Day]]&lt;=10,"Start(1-10)",Hospital_Emergency_Room_Data[[#This Row],[Day]]&lt;=20,"Middle(11-20)",Hospital_Emergency_Room_Data[[#This Row],[Day]]&gt;20,"End(21-30)")</f>
        <v>Middle(11-20)</v>
      </c>
    </row>
    <row r="8322" spans="1:22">
      <c r="A8322">
        <v>676017454</v>
      </c>
      <c r="B8322" t="s">
        <v>8316</v>
      </c>
      <c r="C8322" s="1">
        <v>45566</v>
      </c>
      <c r="D8322" t="str">
        <f>TEXT(Hospital_Emergency_Room_Data[[#This Row],[Patient Admission Date]],"mmm")</f>
        <v>Oct</v>
      </c>
      <c r="E8322">
        <f>YEAR(Hospital_Emergency_Room_Data[[#This Row],[Patient Admission Date]])</f>
        <v>2024</v>
      </c>
      <c r="F8322" s="2">
        <v>0.60277777777777775</v>
      </c>
      <c r="G8322" s="8" t="str">
        <f>TEXT(Hospital_Emergency_Room_Data[[#This Row],[Patient Admission Date]],"dddd")</f>
        <v>Tuesday</v>
      </c>
      <c r="H8322" t="s">
        <v>9208</v>
      </c>
      <c r="I8322">
        <v>73</v>
      </c>
      <c r="J8322" s="5" t="s">
        <v>9222</v>
      </c>
      <c r="K8322" t="s">
        <v>21</v>
      </c>
      <c r="L8322" t="s">
        <v>13</v>
      </c>
      <c r="M8322" t="s">
        <v>9210</v>
      </c>
      <c r="O8322">
        <v>41</v>
      </c>
      <c r="P8322" t="s">
        <v>9225</v>
      </c>
      <c r="Q8322">
        <v>1</v>
      </c>
      <c r="R8322">
        <v>14</v>
      </c>
      <c r="S8322" t="s">
        <v>9257</v>
      </c>
      <c r="T8322" t="s">
        <v>9263</v>
      </c>
      <c r="U8322" t="s">
        <v>9300</v>
      </c>
      <c r="V8322" t="str" cm="1">
        <f t="array" ref="V8322">_xlfn.IFS(Hospital_Emergency_Room_Data[[#This Row],[Day]]&lt;=10,"Start(1-10)",Hospital_Emergency_Room_Data[[#This Row],[Day]]&lt;=20,"Middle(11-20)",Hospital_Emergency_Room_Data[[#This Row],[Day]]&gt;20,"End(21-30)")</f>
        <v>Start(1-10)</v>
      </c>
    </row>
    <row r="8323" spans="1:22">
      <c r="A8323">
        <v>305513246</v>
      </c>
      <c r="B8323" t="s">
        <v>8317</v>
      </c>
      <c r="C8323" s="1">
        <v>45091</v>
      </c>
      <c r="D8323" t="str">
        <f>TEXT(Hospital_Emergency_Room_Data[[#This Row],[Patient Admission Date]],"mmm")</f>
        <v>Jun</v>
      </c>
      <c r="E8323">
        <f>YEAR(Hospital_Emergency_Room_Data[[#This Row],[Patient Admission Date]])</f>
        <v>2023</v>
      </c>
      <c r="F8323" s="2">
        <v>1.1111111111111112E-2</v>
      </c>
      <c r="G8323" s="8" t="str">
        <f>TEXT(Hospital_Emergency_Room_Data[[#This Row],[Patient Admission Date]],"dddd")</f>
        <v>Wednesday</v>
      </c>
      <c r="H8323" t="s">
        <v>9208</v>
      </c>
      <c r="I8323">
        <v>27</v>
      </c>
      <c r="J8323" s="5" t="s">
        <v>9220</v>
      </c>
      <c r="K8323" t="s">
        <v>21</v>
      </c>
      <c r="L8323" t="s">
        <v>13</v>
      </c>
      <c r="M8323" t="s">
        <v>9210</v>
      </c>
      <c r="O8323">
        <v>16</v>
      </c>
      <c r="P8323" t="s">
        <v>9226</v>
      </c>
      <c r="Q8323">
        <v>14</v>
      </c>
      <c r="R8323">
        <v>0</v>
      </c>
      <c r="S8323" t="s">
        <v>9258</v>
      </c>
      <c r="T8323" t="s">
        <v>9265</v>
      </c>
      <c r="U8323" t="s">
        <v>9282</v>
      </c>
      <c r="V8323" t="str" cm="1">
        <f t="array" ref="V8323">_xlfn.IFS(Hospital_Emergency_Room_Data[[#This Row],[Day]]&lt;=10,"Start(1-10)",Hospital_Emergency_Room_Data[[#This Row],[Day]]&lt;=20,"Middle(11-20)",Hospital_Emergency_Room_Data[[#This Row],[Day]]&gt;20,"End(21-30)")</f>
        <v>Middle(11-20)</v>
      </c>
    </row>
    <row r="8324" spans="1:22">
      <c r="A8324">
        <v>679319861</v>
      </c>
      <c r="B8324" t="s">
        <v>8318</v>
      </c>
      <c r="C8324" s="1">
        <v>45574</v>
      </c>
      <c r="D8324" t="str">
        <f>TEXT(Hospital_Emergency_Room_Data[[#This Row],[Patient Admission Date]],"mmm")</f>
        <v>Oct</v>
      </c>
      <c r="E8324">
        <f>YEAR(Hospital_Emergency_Room_Data[[#This Row],[Patient Admission Date]])</f>
        <v>2024</v>
      </c>
      <c r="F8324" s="2">
        <v>0.82430555555555551</v>
      </c>
      <c r="G8324" s="8" t="str">
        <f>TEXT(Hospital_Emergency_Room_Data[[#This Row],[Patient Admission Date]],"dddd")</f>
        <v>Wednesday</v>
      </c>
      <c r="H8324" t="s">
        <v>9208</v>
      </c>
      <c r="I8324">
        <v>48</v>
      </c>
      <c r="J8324" s="5" t="s">
        <v>9219</v>
      </c>
      <c r="K8324" t="s">
        <v>21</v>
      </c>
      <c r="L8324" t="s">
        <v>13</v>
      </c>
      <c r="M8324" t="s">
        <v>9210</v>
      </c>
      <c r="O8324">
        <v>17</v>
      </c>
      <c r="P8324" t="s">
        <v>9226</v>
      </c>
      <c r="Q8324">
        <v>9</v>
      </c>
      <c r="R8324">
        <v>19</v>
      </c>
      <c r="S8324" t="s">
        <v>9256</v>
      </c>
      <c r="T8324" t="s">
        <v>9265</v>
      </c>
      <c r="U8324" t="s">
        <v>9282</v>
      </c>
      <c r="V8324" t="str" cm="1">
        <f t="array" ref="V8324">_xlfn.IFS(Hospital_Emergency_Room_Data[[#This Row],[Day]]&lt;=10,"Start(1-10)",Hospital_Emergency_Room_Data[[#This Row],[Day]]&lt;=20,"Middle(11-20)",Hospital_Emergency_Room_Data[[#This Row],[Day]]&gt;20,"End(21-30)")</f>
        <v>Start(1-10)</v>
      </c>
    </row>
    <row r="8325" spans="1:22">
      <c r="A8325">
        <v>401739481</v>
      </c>
      <c r="B8325" t="s">
        <v>8319</v>
      </c>
      <c r="C8325" s="1">
        <v>45476</v>
      </c>
      <c r="D8325" t="str">
        <f>TEXT(Hospital_Emergency_Room_Data[[#This Row],[Patient Admission Date]],"mmm")</f>
        <v>Jul</v>
      </c>
      <c r="E8325">
        <f>YEAR(Hospital_Emergency_Room_Data[[#This Row],[Patient Admission Date]])</f>
        <v>2024</v>
      </c>
      <c r="F8325" s="2">
        <v>0.82986111111111116</v>
      </c>
      <c r="G8325" s="8" t="str">
        <f>TEXT(Hospital_Emergency_Room_Data[[#This Row],[Patient Admission Date]],"dddd")</f>
        <v>Wednesday</v>
      </c>
      <c r="H8325" t="s">
        <v>9208</v>
      </c>
      <c r="I8325">
        <v>19</v>
      </c>
      <c r="J8325" s="5" t="s">
        <v>9220</v>
      </c>
      <c r="K8325" t="s">
        <v>21</v>
      </c>
      <c r="L8325" t="s">
        <v>13</v>
      </c>
      <c r="M8325" t="s">
        <v>9210</v>
      </c>
      <c r="O8325">
        <v>12</v>
      </c>
      <c r="P8325" t="s">
        <v>9226</v>
      </c>
      <c r="Q8325">
        <v>3</v>
      </c>
      <c r="R8325">
        <v>19</v>
      </c>
      <c r="S8325" t="s">
        <v>9256</v>
      </c>
      <c r="T8325" t="s">
        <v>9263</v>
      </c>
      <c r="U8325" t="s">
        <v>9282</v>
      </c>
      <c r="V8325" t="str" cm="1">
        <f t="array" ref="V8325">_xlfn.IFS(Hospital_Emergency_Room_Data[[#This Row],[Day]]&lt;=10,"Start(1-10)",Hospital_Emergency_Room_Data[[#This Row],[Day]]&lt;=20,"Middle(11-20)",Hospital_Emergency_Room_Data[[#This Row],[Day]]&gt;20,"End(21-30)")</f>
        <v>Start(1-10)</v>
      </c>
    </row>
    <row r="8326" spans="1:22">
      <c r="A8326">
        <v>429167013</v>
      </c>
      <c r="B8326" t="s">
        <v>8320</v>
      </c>
      <c r="C8326" s="1">
        <v>45307</v>
      </c>
      <c r="D8326" t="str">
        <f>TEXT(Hospital_Emergency_Room_Data[[#This Row],[Patient Admission Date]],"mmm")</f>
        <v>Jan</v>
      </c>
      <c r="E8326">
        <f>YEAR(Hospital_Emergency_Room_Data[[#This Row],[Patient Admission Date]])</f>
        <v>2024</v>
      </c>
      <c r="F8326" s="2">
        <v>0.67291666666666672</v>
      </c>
      <c r="G8326" s="8" t="str">
        <f>TEXT(Hospital_Emergency_Room_Data[[#This Row],[Patient Admission Date]],"dddd")</f>
        <v>Tuesday</v>
      </c>
      <c r="H8326" t="s">
        <v>9208</v>
      </c>
      <c r="I8326">
        <v>79</v>
      </c>
      <c r="J8326" s="5" t="s">
        <v>9222</v>
      </c>
      <c r="K8326" t="s">
        <v>21</v>
      </c>
      <c r="L8326" t="s">
        <v>13</v>
      </c>
      <c r="M8326" t="s">
        <v>9210</v>
      </c>
      <c r="O8326">
        <v>11</v>
      </c>
      <c r="P8326" t="s">
        <v>9226</v>
      </c>
      <c r="Q8326">
        <v>16</v>
      </c>
      <c r="R8326">
        <v>16</v>
      </c>
      <c r="S8326" t="s">
        <v>9257</v>
      </c>
      <c r="T8326" t="s">
        <v>9262</v>
      </c>
      <c r="U8326" t="s">
        <v>9282</v>
      </c>
      <c r="V8326" t="str" cm="1">
        <f t="array" ref="V8326">_xlfn.IFS(Hospital_Emergency_Room_Data[[#This Row],[Day]]&lt;=10,"Start(1-10)",Hospital_Emergency_Room_Data[[#This Row],[Day]]&lt;=20,"Middle(11-20)",Hospital_Emergency_Room_Data[[#This Row],[Day]]&gt;20,"End(21-30)")</f>
        <v>Middle(11-20)</v>
      </c>
    </row>
    <row r="8327" spans="1:22">
      <c r="A8327">
        <v>103678893</v>
      </c>
      <c r="B8327" t="s">
        <v>8321</v>
      </c>
      <c r="C8327" s="1">
        <v>45489</v>
      </c>
      <c r="D8327" t="str">
        <f>TEXT(Hospital_Emergency_Room_Data[[#This Row],[Patient Admission Date]],"mmm")</f>
        <v>Jul</v>
      </c>
      <c r="E8327">
        <f>YEAR(Hospital_Emergency_Room_Data[[#This Row],[Patient Admission Date]])</f>
        <v>2024</v>
      </c>
      <c r="F8327" s="2">
        <v>0.57013888888888886</v>
      </c>
      <c r="G8327" s="8" t="str">
        <f>TEXT(Hospital_Emergency_Room_Data[[#This Row],[Patient Admission Date]],"dddd")</f>
        <v>Tuesday</v>
      </c>
      <c r="H8327" t="s">
        <v>9208</v>
      </c>
      <c r="I8327">
        <v>36</v>
      </c>
      <c r="J8327" s="5" t="s">
        <v>9223</v>
      </c>
      <c r="K8327" t="s">
        <v>21</v>
      </c>
      <c r="L8327" t="s">
        <v>13</v>
      </c>
      <c r="M8327" t="s">
        <v>9210</v>
      </c>
      <c r="O8327">
        <v>36</v>
      </c>
      <c r="P8327" t="s">
        <v>9225</v>
      </c>
      <c r="Q8327">
        <v>16</v>
      </c>
      <c r="R8327">
        <v>13</v>
      </c>
      <c r="S8327" t="s">
        <v>9257</v>
      </c>
      <c r="T8327" t="s">
        <v>9262</v>
      </c>
      <c r="U8327" t="s">
        <v>9300</v>
      </c>
      <c r="V8327" t="str" cm="1">
        <f t="array" ref="V8327">_xlfn.IFS(Hospital_Emergency_Room_Data[[#This Row],[Day]]&lt;=10,"Start(1-10)",Hospital_Emergency_Room_Data[[#This Row],[Day]]&lt;=20,"Middle(11-20)",Hospital_Emergency_Room_Data[[#This Row],[Day]]&gt;20,"End(21-30)")</f>
        <v>Middle(11-20)</v>
      </c>
    </row>
    <row r="8328" spans="1:22">
      <c r="A8328">
        <v>393705356</v>
      </c>
      <c r="B8328" t="s">
        <v>8322</v>
      </c>
      <c r="C8328" s="1">
        <v>45487</v>
      </c>
      <c r="D8328" t="str">
        <f>TEXT(Hospital_Emergency_Room_Data[[#This Row],[Patient Admission Date]],"mmm")</f>
        <v>Jul</v>
      </c>
      <c r="E8328">
        <f>YEAR(Hospital_Emergency_Room_Data[[#This Row],[Patient Admission Date]])</f>
        <v>2024</v>
      </c>
      <c r="F8328" s="2">
        <v>0.99513888888888891</v>
      </c>
      <c r="G8328" s="8" t="str">
        <f>TEXT(Hospital_Emergency_Room_Data[[#This Row],[Patient Admission Date]],"dddd")</f>
        <v>Sunday</v>
      </c>
      <c r="H8328" t="s">
        <v>9208</v>
      </c>
      <c r="I8328">
        <v>70</v>
      </c>
      <c r="J8328" s="5" t="s">
        <v>9222</v>
      </c>
      <c r="K8328" t="s">
        <v>21</v>
      </c>
      <c r="L8328" t="s">
        <v>13</v>
      </c>
      <c r="M8328" t="s">
        <v>9210</v>
      </c>
      <c r="O8328">
        <v>42</v>
      </c>
      <c r="P8328" t="s">
        <v>9225</v>
      </c>
      <c r="Q8328">
        <v>14</v>
      </c>
      <c r="R8328">
        <v>23</v>
      </c>
      <c r="S8328" t="s">
        <v>9256</v>
      </c>
      <c r="T8328" t="s">
        <v>9265</v>
      </c>
      <c r="U8328" t="s">
        <v>9300</v>
      </c>
      <c r="V8328" t="str" cm="1">
        <f t="array" ref="V8328">_xlfn.IFS(Hospital_Emergency_Room_Data[[#This Row],[Day]]&lt;=10,"Start(1-10)",Hospital_Emergency_Room_Data[[#This Row],[Day]]&lt;=20,"Middle(11-20)",Hospital_Emergency_Room_Data[[#This Row],[Day]]&gt;20,"End(21-30)")</f>
        <v>Middle(11-20)</v>
      </c>
    </row>
    <row r="8329" spans="1:22">
      <c r="A8329">
        <v>166365523</v>
      </c>
      <c r="B8329" t="s">
        <v>8323</v>
      </c>
      <c r="C8329" s="1">
        <v>45043</v>
      </c>
      <c r="D8329" t="str">
        <f>TEXT(Hospital_Emergency_Room_Data[[#This Row],[Patient Admission Date]],"mmm")</f>
        <v>Apr</v>
      </c>
      <c r="E8329">
        <f>YEAR(Hospital_Emergency_Room_Data[[#This Row],[Patient Admission Date]])</f>
        <v>2023</v>
      </c>
      <c r="F8329" s="2">
        <v>0.30208333333333331</v>
      </c>
      <c r="G8329" s="8" t="str">
        <f>TEXT(Hospital_Emergency_Room_Data[[#This Row],[Patient Admission Date]],"dddd")</f>
        <v>Thursday</v>
      </c>
      <c r="H8329" t="s">
        <v>9208</v>
      </c>
      <c r="I8329">
        <v>70</v>
      </c>
      <c r="J8329" s="5" t="s">
        <v>9222</v>
      </c>
      <c r="K8329" t="s">
        <v>21</v>
      </c>
      <c r="L8329" t="s">
        <v>13</v>
      </c>
      <c r="M8329" t="s">
        <v>9210</v>
      </c>
      <c r="O8329">
        <v>17</v>
      </c>
      <c r="P8329" t="s">
        <v>9226</v>
      </c>
      <c r="Q8329">
        <v>27</v>
      </c>
      <c r="R8329">
        <v>7</v>
      </c>
      <c r="S8329" t="s">
        <v>9255</v>
      </c>
      <c r="T8329" t="s">
        <v>9264</v>
      </c>
      <c r="U8329" t="s">
        <v>9282</v>
      </c>
      <c r="V8329" t="str" cm="1">
        <f t="array" ref="V8329">_xlfn.IFS(Hospital_Emergency_Room_Data[[#This Row],[Day]]&lt;=10,"Start(1-10)",Hospital_Emergency_Room_Data[[#This Row],[Day]]&lt;=20,"Middle(11-20)",Hospital_Emergency_Room_Data[[#This Row],[Day]]&gt;20,"End(21-30)")</f>
        <v>End(21-30)</v>
      </c>
    </row>
    <row r="8330" spans="1:22">
      <c r="A8330">
        <v>239358156</v>
      </c>
      <c r="B8330" t="s">
        <v>8324</v>
      </c>
      <c r="C8330" s="1">
        <v>45416</v>
      </c>
      <c r="D8330" t="str">
        <f>TEXT(Hospital_Emergency_Room_Data[[#This Row],[Patient Admission Date]],"mmm")</f>
        <v>May</v>
      </c>
      <c r="E8330">
        <f>YEAR(Hospital_Emergency_Room_Data[[#This Row],[Patient Admission Date]])</f>
        <v>2024</v>
      </c>
      <c r="F8330" s="2">
        <v>0.72499999999999998</v>
      </c>
      <c r="G8330" s="8" t="str">
        <f>TEXT(Hospital_Emergency_Room_Data[[#This Row],[Patient Admission Date]],"dddd")</f>
        <v>Saturday</v>
      </c>
      <c r="H8330" t="s">
        <v>9208</v>
      </c>
      <c r="I8330">
        <v>27</v>
      </c>
      <c r="J8330" s="5" t="s">
        <v>9220</v>
      </c>
      <c r="K8330" t="s">
        <v>21</v>
      </c>
      <c r="L8330" t="s">
        <v>13</v>
      </c>
      <c r="M8330" t="s">
        <v>9210</v>
      </c>
      <c r="O8330">
        <v>39</v>
      </c>
      <c r="P8330" t="s">
        <v>9225</v>
      </c>
      <c r="Q8330">
        <v>4</v>
      </c>
      <c r="R8330">
        <v>17</v>
      </c>
      <c r="S8330" t="s">
        <v>9257</v>
      </c>
      <c r="T8330" t="s">
        <v>9263</v>
      </c>
      <c r="U8330" t="s">
        <v>9300</v>
      </c>
      <c r="V8330" t="str" cm="1">
        <f t="array" ref="V8330">_xlfn.IFS(Hospital_Emergency_Room_Data[[#This Row],[Day]]&lt;=10,"Start(1-10)",Hospital_Emergency_Room_Data[[#This Row],[Day]]&lt;=20,"Middle(11-20)",Hospital_Emergency_Room_Data[[#This Row],[Day]]&gt;20,"End(21-30)")</f>
        <v>Start(1-10)</v>
      </c>
    </row>
    <row r="8331" spans="1:22">
      <c r="A8331">
        <v>412759383</v>
      </c>
      <c r="B8331" t="s">
        <v>8325</v>
      </c>
      <c r="C8331" s="1">
        <v>45332</v>
      </c>
      <c r="D8331" t="str">
        <f>TEXT(Hospital_Emergency_Room_Data[[#This Row],[Patient Admission Date]],"mmm")</f>
        <v>Feb</v>
      </c>
      <c r="E8331">
        <f>YEAR(Hospital_Emergency_Room_Data[[#This Row],[Patient Admission Date]])</f>
        <v>2024</v>
      </c>
      <c r="F8331" s="2">
        <v>0.92152777777777772</v>
      </c>
      <c r="G8331" s="8" t="str">
        <f>TEXT(Hospital_Emergency_Room_Data[[#This Row],[Patient Admission Date]],"dddd")</f>
        <v>Saturday</v>
      </c>
      <c r="H8331" t="s">
        <v>9208</v>
      </c>
      <c r="I8331">
        <v>64</v>
      </c>
      <c r="J8331" s="5" t="s">
        <v>9217</v>
      </c>
      <c r="K8331" t="s">
        <v>21</v>
      </c>
      <c r="L8331" t="s">
        <v>13</v>
      </c>
      <c r="M8331" t="s">
        <v>9210</v>
      </c>
      <c r="O8331">
        <v>46</v>
      </c>
      <c r="P8331" t="s">
        <v>9225</v>
      </c>
      <c r="Q8331">
        <v>10</v>
      </c>
      <c r="R8331">
        <v>22</v>
      </c>
      <c r="S8331" t="s">
        <v>9256</v>
      </c>
      <c r="T8331" t="s">
        <v>9265</v>
      </c>
      <c r="U8331" t="s">
        <v>9283</v>
      </c>
      <c r="V8331" t="str" cm="1">
        <f t="array" ref="V8331">_xlfn.IFS(Hospital_Emergency_Room_Data[[#This Row],[Day]]&lt;=10,"Start(1-10)",Hospital_Emergency_Room_Data[[#This Row],[Day]]&lt;=20,"Middle(11-20)",Hospital_Emergency_Room_Data[[#This Row],[Day]]&gt;20,"End(21-30)")</f>
        <v>Start(1-10)</v>
      </c>
    </row>
    <row r="8332" spans="1:22">
      <c r="A8332">
        <v>419921735</v>
      </c>
      <c r="B8332" t="s">
        <v>8326</v>
      </c>
      <c r="C8332" s="1">
        <v>45332</v>
      </c>
      <c r="D8332" t="str">
        <f>TEXT(Hospital_Emergency_Room_Data[[#This Row],[Patient Admission Date]],"mmm")</f>
        <v>Feb</v>
      </c>
      <c r="E8332">
        <f>YEAR(Hospital_Emergency_Room_Data[[#This Row],[Patient Admission Date]])</f>
        <v>2024</v>
      </c>
      <c r="F8332" s="2">
        <v>0.45833333333333331</v>
      </c>
      <c r="G8332" s="8" t="str">
        <f>TEXT(Hospital_Emergency_Room_Data[[#This Row],[Patient Admission Date]],"dddd")</f>
        <v>Saturday</v>
      </c>
      <c r="H8332" t="s">
        <v>9208</v>
      </c>
      <c r="I8332">
        <v>15</v>
      </c>
      <c r="J8332" s="5" t="s">
        <v>9220</v>
      </c>
      <c r="K8332" t="s">
        <v>21</v>
      </c>
      <c r="L8332" t="s">
        <v>13</v>
      </c>
      <c r="M8332" t="s">
        <v>9210</v>
      </c>
      <c r="O8332">
        <v>57</v>
      </c>
      <c r="P8332" t="s">
        <v>9225</v>
      </c>
      <c r="Q8332">
        <v>10</v>
      </c>
      <c r="R8332">
        <v>11</v>
      </c>
      <c r="S8332" t="s">
        <v>9255</v>
      </c>
      <c r="T8332" t="s">
        <v>9265</v>
      </c>
      <c r="U8332" t="s">
        <v>9283</v>
      </c>
      <c r="V8332" t="str" cm="1">
        <f t="array" ref="V8332">_xlfn.IFS(Hospital_Emergency_Room_Data[[#This Row],[Day]]&lt;=10,"Start(1-10)",Hospital_Emergency_Room_Data[[#This Row],[Day]]&lt;=20,"Middle(11-20)",Hospital_Emergency_Room_Data[[#This Row],[Day]]&gt;20,"End(21-30)")</f>
        <v>Start(1-10)</v>
      </c>
    </row>
    <row r="8333" spans="1:22">
      <c r="A8333">
        <v>436044586</v>
      </c>
      <c r="B8333" t="s">
        <v>8327</v>
      </c>
      <c r="C8333" s="1">
        <v>45332</v>
      </c>
      <c r="D8333" t="str">
        <f>TEXT(Hospital_Emergency_Room_Data[[#This Row],[Patient Admission Date]],"mmm")</f>
        <v>Feb</v>
      </c>
      <c r="E8333">
        <f>YEAR(Hospital_Emergency_Room_Data[[#This Row],[Patient Admission Date]])</f>
        <v>2024</v>
      </c>
      <c r="F8333" s="2">
        <v>9.930555555555555E-2</v>
      </c>
      <c r="G8333" s="8" t="str">
        <f>TEXT(Hospital_Emergency_Room_Data[[#This Row],[Patient Admission Date]],"dddd")</f>
        <v>Saturday</v>
      </c>
      <c r="H8333" t="s">
        <v>9208</v>
      </c>
      <c r="I8333">
        <v>42</v>
      </c>
      <c r="J8333" s="5" t="s">
        <v>9223</v>
      </c>
      <c r="K8333" t="s">
        <v>21</v>
      </c>
      <c r="L8333" t="s">
        <v>13</v>
      </c>
      <c r="M8333" t="s">
        <v>9210</v>
      </c>
      <c r="O8333">
        <v>17</v>
      </c>
      <c r="P8333" t="s">
        <v>9226</v>
      </c>
      <c r="Q8333">
        <v>10</v>
      </c>
      <c r="R8333">
        <v>2</v>
      </c>
      <c r="S8333" t="s">
        <v>9258</v>
      </c>
      <c r="T8333" t="s">
        <v>9265</v>
      </c>
      <c r="U8333" t="s">
        <v>9282</v>
      </c>
      <c r="V8333" t="str" cm="1">
        <f t="array" ref="V8333">_xlfn.IFS(Hospital_Emergency_Room_Data[[#This Row],[Day]]&lt;=10,"Start(1-10)",Hospital_Emergency_Room_Data[[#This Row],[Day]]&lt;=20,"Middle(11-20)",Hospital_Emergency_Room_Data[[#This Row],[Day]]&gt;20,"End(21-30)")</f>
        <v>Start(1-10)</v>
      </c>
    </row>
    <row r="8334" spans="1:22">
      <c r="A8334">
        <v>316168848</v>
      </c>
      <c r="B8334" t="s">
        <v>8328</v>
      </c>
      <c r="C8334" s="1">
        <v>45044</v>
      </c>
      <c r="D8334" t="str">
        <f>TEXT(Hospital_Emergency_Room_Data[[#This Row],[Patient Admission Date]],"mmm")</f>
        <v>Apr</v>
      </c>
      <c r="E8334">
        <f>YEAR(Hospital_Emergency_Room_Data[[#This Row],[Patient Admission Date]])</f>
        <v>2023</v>
      </c>
      <c r="F8334" s="2">
        <v>0.84027777777777779</v>
      </c>
      <c r="G8334" s="8" t="str">
        <f>TEXT(Hospital_Emergency_Room_Data[[#This Row],[Patient Admission Date]],"dddd")</f>
        <v>Friday</v>
      </c>
      <c r="H8334" t="s">
        <v>9208</v>
      </c>
      <c r="I8334">
        <v>29</v>
      </c>
      <c r="J8334" s="5" t="s">
        <v>9220</v>
      </c>
      <c r="K8334" t="s">
        <v>21</v>
      </c>
      <c r="L8334" t="s">
        <v>13</v>
      </c>
      <c r="M8334" t="s">
        <v>9210</v>
      </c>
      <c r="O8334">
        <v>23</v>
      </c>
      <c r="P8334" t="s">
        <v>9226</v>
      </c>
      <c r="Q8334">
        <v>28</v>
      </c>
      <c r="R8334">
        <v>20</v>
      </c>
      <c r="S8334" t="s">
        <v>9256</v>
      </c>
      <c r="T8334" t="s">
        <v>9264</v>
      </c>
      <c r="U8334" t="s">
        <v>9282</v>
      </c>
      <c r="V8334" t="str" cm="1">
        <f t="array" ref="V8334">_xlfn.IFS(Hospital_Emergency_Room_Data[[#This Row],[Day]]&lt;=10,"Start(1-10)",Hospital_Emergency_Room_Data[[#This Row],[Day]]&lt;=20,"Middle(11-20)",Hospital_Emergency_Room_Data[[#This Row],[Day]]&gt;20,"End(21-30)")</f>
        <v>End(21-30)</v>
      </c>
    </row>
    <row r="8335" spans="1:22">
      <c r="A8335">
        <v>349090489</v>
      </c>
      <c r="B8335" t="s">
        <v>8329</v>
      </c>
      <c r="C8335" s="1">
        <v>45358</v>
      </c>
      <c r="D8335" t="str">
        <f>TEXT(Hospital_Emergency_Room_Data[[#This Row],[Patient Admission Date]],"mmm")</f>
        <v>Mar</v>
      </c>
      <c r="E8335">
        <f>YEAR(Hospital_Emergency_Room_Data[[#This Row],[Patient Admission Date]])</f>
        <v>2024</v>
      </c>
      <c r="F8335" s="2">
        <v>0.84513888888888888</v>
      </c>
      <c r="G8335" s="8" t="str">
        <f>TEXT(Hospital_Emergency_Room_Data[[#This Row],[Patient Admission Date]],"dddd")</f>
        <v>Thursday</v>
      </c>
      <c r="H8335" t="s">
        <v>9208</v>
      </c>
      <c r="I8335">
        <v>24</v>
      </c>
      <c r="J8335" s="5" t="s">
        <v>9220</v>
      </c>
      <c r="K8335" t="s">
        <v>21</v>
      </c>
      <c r="L8335" t="s">
        <v>13</v>
      </c>
      <c r="M8335" t="s">
        <v>9210</v>
      </c>
      <c r="O8335">
        <v>10</v>
      </c>
      <c r="P8335" t="s">
        <v>9226</v>
      </c>
      <c r="Q8335">
        <v>7</v>
      </c>
      <c r="R8335">
        <v>20</v>
      </c>
      <c r="S8335" t="s">
        <v>9256</v>
      </c>
      <c r="T8335" t="s">
        <v>9263</v>
      </c>
      <c r="U8335" t="s">
        <v>9282</v>
      </c>
      <c r="V8335" t="str" cm="1">
        <f t="array" ref="V8335">_xlfn.IFS(Hospital_Emergency_Room_Data[[#This Row],[Day]]&lt;=10,"Start(1-10)",Hospital_Emergency_Room_Data[[#This Row],[Day]]&lt;=20,"Middle(11-20)",Hospital_Emergency_Room_Data[[#This Row],[Day]]&gt;20,"End(21-30)")</f>
        <v>Start(1-10)</v>
      </c>
    </row>
    <row r="8336" spans="1:22">
      <c r="A8336">
        <v>709660043</v>
      </c>
      <c r="B8336" t="s">
        <v>8330</v>
      </c>
      <c r="C8336" s="1">
        <v>45409</v>
      </c>
      <c r="D8336" t="str">
        <f>TEXT(Hospital_Emergency_Room_Data[[#This Row],[Patient Admission Date]],"mmm")</f>
        <v>Apr</v>
      </c>
      <c r="E8336">
        <f>YEAR(Hospital_Emergency_Room_Data[[#This Row],[Patient Admission Date]])</f>
        <v>2024</v>
      </c>
      <c r="F8336" s="2">
        <v>0.21736111111111112</v>
      </c>
      <c r="G8336" s="8" t="str">
        <f>TEXT(Hospital_Emergency_Room_Data[[#This Row],[Patient Admission Date]],"dddd")</f>
        <v>Saturday</v>
      </c>
      <c r="H8336" t="s">
        <v>9208</v>
      </c>
      <c r="I8336">
        <v>31</v>
      </c>
      <c r="J8336" s="5" t="s">
        <v>9223</v>
      </c>
      <c r="K8336" t="s">
        <v>21</v>
      </c>
      <c r="L8336" t="s">
        <v>13</v>
      </c>
      <c r="M8336" t="s">
        <v>9210</v>
      </c>
      <c r="O8336">
        <v>15</v>
      </c>
      <c r="P8336" t="s">
        <v>9226</v>
      </c>
      <c r="Q8336">
        <v>27</v>
      </c>
      <c r="R8336">
        <v>5</v>
      </c>
      <c r="S8336" t="s">
        <v>9258</v>
      </c>
      <c r="T8336" t="s">
        <v>9264</v>
      </c>
      <c r="U8336" t="s">
        <v>9282</v>
      </c>
      <c r="V8336" t="str" cm="1">
        <f t="array" ref="V8336">_xlfn.IFS(Hospital_Emergency_Room_Data[[#This Row],[Day]]&lt;=10,"Start(1-10)",Hospital_Emergency_Room_Data[[#This Row],[Day]]&lt;=20,"Middle(11-20)",Hospital_Emergency_Room_Data[[#This Row],[Day]]&gt;20,"End(21-30)")</f>
        <v>End(21-30)</v>
      </c>
    </row>
    <row r="8337" spans="1:22">
      <c r="A8337">
        <v>292743783</v>
      </c>
      <c r="B8337" t="s">
        <v>8331</v>
      </c>
      <c r="C8337" s="1">
        <v>45242</v>
      </c>
      <c r="D8337" t="str">
        <f>TEXT(Hospital_Emergency_Room_Data[[#This Row],[Patient Admission Date]],"mmm")</f>
        <v>Nov</v>
      </c>
      <c r="E8337">
        <f>YEAR(Hospital_Emergency_Room_Data[[#This Row],[Patient Admission Date]])</f>
        <v>2023</v>
      </c>
      <c r="F8337" s="2">
        <v>0.84236111111111112</v>
      </c>
      <c r="G8337" s="8" t="str">
        <f>TEXT(Hospital_Emergency_Room_Data[[#This Row],[Patient Admission Date]],"dddd")</f>
        <v>Sunday</v>
      </c>
      <c r="H8337" t="s">
        <v>9208</v>
      </c>
      <c r="I8337">
        <v>31</v>
      </c>
      <c r="J8337" s="5" t="s">
        <v>9223</v>
      </c>
      <c r="K8337" t="s">
        <v>21</v>
      </c>
      <c r="L8337" t="s">
        <v>13</v>
      </c>
      <c r="M8337" t="s">
        <v>9210</v>
      </c>
      <c r="O8337">
        <v>23</v>
      </c>
      <c r="P8337" t="s">
        <v>9226</v>
      </c>
      <c r="Q8337">
        <v>12</v>
      </c>
      <c r="R8337">
        <v>20</v>
      </c>
      <c r="S8337" t="s">
        <v>9256</v>
      </c>
      <c r="T8337" t="s">
        <v>9265</v>
      </c>
      <c r="U8337" t="s">
        <v>9282</v>
      </c>
      <c r="V8337" t="str" cm="1">
        <f t="array" ref="V8337">_xlfn.IFS(Hospital_Emergency_Room_Data[[#This Row],[Day]]&lt;=10,"Start(1-10)",Hospital_Emergency_Room_Data[[#This Row],[Day]]&lt;=20,"Middle(11-20)",Hospital_Emergency_Room_Data[[#This Row],[Day]]&gt;20,"End(21-30)")</f>
        <v>Middle(11-20)</v>
      </c>
    </row>
    <row r="8338" spans="1:22">
      <c r="A8338">
        <v>719680598</v>
      </c>
      <c r="B8338" t="s">
        <v>8332</v>
      </c>
      <c r="C8338" s="1">
        <v>45134</v>
      </c>
      <c r="D8338" t="str">
        <f>TEXT(Hospital_Emergency_Room_Data[[#This Row],[Patient Admission Date]],"mmm")</f>
        <v>Jul</v>
      </c>
      <c r="E8338">
        <f>YEAR(Hospital_Emergency_Room_Data[[#This Row],[Patient Admission Date]])</f>
        <v>2023</v>
      </c>
      <c r="F8338" s="2">
        <v>0.23819444444444443</v>
      </c>
      <c r="G8338" s="8" t="str">
        <f>TEXT(Hospital_Emergency_Room_Data[[#This Row],[Patient Admission Date]],"dddd")</f>
        <v>Thursday</v>
      </c>
      <c r="H8338" t="s">
        <v>9208</v>
      </c>
      <c r="I8338">
        <v>25</v>
      </c>
      <c r="J8338" s="5" t="s">
        <v>9220</v>
      </c>
      <c r="K8338" t="s">
        <v>21</v>
      </c>
      <c r="L8338" t="s">
        <v>13</v>
      </c>
      <c r="M8338" t="s">
        <v>9210</v>
      </c>
      <c r="O8338">
        <v>30</v>
      </c>
      <c r="P8338" t="s">
        <v>9225</v>
      </c>
      <c r="Q8338">
        <v>27</v>
      </c>
      <c r="R8338">
        <v>5</v>
      </c>
      <c r="S8338" t="s">
        <v>9258</v>
      </c>
      <c r="T8338" t="s">
        <v>9264</v>
      </c>
      <c r="U8338" t="s">
        <v>9282</v>
      </c>
      <c r="V8338" t="str" cm="1">
        <f t="array" ref="V8338">_xlfn.IFS(Hospital_Emergency_Room_Data[[#This Row],[Day]]&lt;=10,"Start(1-10)",Hospital_Emergency_Room_Data[[#This Row],[Day]]&lt;=20,"Middle(11-20)",Hospital_Emergency_Room_Data[[#This Row],[Day]]&gt;20,"End(21-30)")</f>
        <v>End(21-30)</v>
      </c>
    </row>
    <row r="8339" spans="1:22">
      <c r="A8339">
        <v>796613221</v>
      </c>
      <c r="B8339" t="s">
        <v>8333</v>
      </c>
      <c r="C8339" s="1">
        <v>45087</v>
      </c>
      <c r="D8339" t="str">
        <f>TEXT(Hospital_Emergency_Room_Data[[#This Row],[Patient Admission Date]],"mmm")</f>
        <v>Jun</v>
      </c>
      <c r="E8339">
        <f>YEAR(Hospital_Emergency_Room_Data[[#This Row],[Patient Admission Date]])</f>
        <v>2023</v>
      </c>
      <c r="F8339" s="2">
        <v>0.85347222222222219</v>
      </c>
      <c r="G8339" s="8" t="str">
        <f>TEXT(Hospital_Emergency_Room_Data[[#This Row],[Patient Admission Date]],"dddd")</f>
        <v>Saturday</v>
      </c>
      <c r="H8339" t="s">
        <v>9208</v>
      </c>
      <c r="I8339">
        <v>11</v>
      </c>
      <c r="J8339" s="5" t="s">
        <v>9221</v>
      </c>
      <c r="K8339" t="s">
        <v>21</v>
      </c>
      <c r="L8339" t="s">
        <v>13</v>
      </c>
      <c r="M8339" t="s">
        <v>9210</v>
      </c>
      <c r="O8339">
        <v>24</v>
      </c>
      <c r="P8339" t="s">
        <v>9226</v>
      </c>
      <c r="Q8339">
        <v>10</v>
      </c>
      <c r="R8339">
        <v>20</v>
      </c>
      <c r="S8339" t="s">
        <v>9256</v>
      </c>
      <c r="T8339" t="s">
        <v>9265</v>
      </c>
      <c r="U8339" t="s">
        <v>9282</v>
      </c>
      <c r="V8339" t="str" cm="1">
        <f t="array" ref="V8339">_xlfn.IFS(Hospital_Emergency_Room_Data[[#This Row],[Day]]&lt;=10,"Start(1-10)",Hospital_Emergency_Room_Data[[#This Row],[Day]]&lt;=20,"Middle(11-20)",Hospital_Emergency_Room_Data[[#This Row],[Day]]&gt;20,"End(21-30)")</f>
        <v>Start(1-10)</v>
      </c>
    </row>
    <row r="8340" spans="1:22">
      <c r="A8340">
        <v>195117509</v>
      </c>
      <c r="B8340" t="s">
        <v>8334</v>
      </c>
      <c r="C8340" s="1">
        <v>45309</v>
      </c>
      <c r="D8340" t="str">
        <f>TEXT(Hospital_Emergency_Room_Data[[#This Row],[Patient Admission Date]],"mmm")</f>
        <v>Jan</v>
      </c>
      <c r="E8340">
        <f>YEAR(Hospital_Emergency_Room_Data[[#This Row],[Patient Admission Date]])</f>
        <v>2024</v>
      </c>
      <c r="F8340" s="2">
        <v>0.45694444444444443</v>
      </c>
      <c r="G8340" s="8" t="str">
        <f>TEXT(Hospital_Emergency_Room_Data[[#This Row],[Patient Admission Date]],"dddd")</f>
        <v>Thursday</v>
      </c>
      <c r="H8340" t="s">
        <v>9208</v>
      </c>
      <c r="I8340">
        <v>31</v>
      </c>
      <c r="J8340" s="5" t="s">
        <v>9223</v>
      </c>
      <c r="K8340" t="s">
        <v>21</v>
      </c>
      <c r="L8340" t="s">
        <v>13</v>
      </c>
      <c r="M8340" t="s">
        <v>9210</v>
      </c>
      <c r="O8340">
        <v>28</v>
      </c>
      <c r="P8340" t="s">
        <v>9226</v>
      </c>
      <c r="Q8340">
        <v>18</v>
      </c>
      <c r="R8340">
        <v>10</v>
      </c>
      <c r="S8340" t="s">
        <v>9255</v>
      </c>
      <c r="T8340" t="s">
        <v>9262</v>
      </c>
      <c r="U8340" t="s">
        <v>9282</v>
      </c>
      <c r="V8340" t="str" cm="1">
        <f t="array" ref="V8340">_xlfn.IFS(Hospital_Emergency_Room_Data[[#This Row],[Day]]&lt;=10,"Start(1-10)",Hospital_Emergency_Room_Data[[#This Row],[Day]]&lt;=20,"Middle(11-20)",Hospital_Emergency_Room_Data[[#This Row],[Day]]&gt;20,"End(21-30)")</f>
        <v>Middle(11-20)</v>
      </c>
    </row>
    <row r="8341" spans="1:22">
      <c r="A8341">
        <v>721806855</v>
      </c>
      <c r="B8341" t="s">
        <v>8335</v>
      </c>
      <c r="C8341" s="1">
        <v>45362</v>
      </c>
      <c r="D8341" t="str">
        <f>TEXT(Hospital_Emergency_Room_Data[[#This Row],[Patient Admission Date]],"mmm")</f>
        <v>Mar</v>
      </c>
      <c r="E8341">
        <f>YEAR(Hospital_Emergency_Room_Data[[#This Row],[Patient Admission Date]])</f>
        <v>2024</v>
      </c>
      <c r="F8341" s="2">
        <v>0.22708333333333333</v>
      </c>
      <c r="G8341" s="8" t="str">
        <f>TEXT(Hospital_Emergency_Room_Data[[#This Row],[Patient Admission Date]],"dddd")</f>
        <v>Monday</v>
      </c>
      <c r="H8341" t="s">
        <v>9208</v>
      </c>
      <c r="I8341">
        <v>67</v>
      </c>
      <c r="J8341" s="5" t="s">
        <v>9217</v>
      </c>
      <c r="K8341" t="s">
        <v>21</v>
      </c>
      <c r="L8341" t="s">
        <v>13</v>
      </c>
      <c r="M8341" t="s">
        <v>9210</v>
      </c>
      <c r="O8341">
        <v>25</v>
      </c>
      <c r="P8341" t="s">
        <v>9226</v>
      </c>
      <c r="Q8341">
        <v>11</v>
      </c>
      <c r="R8341">
        <v>5</v>
      </c>
      <c r="S8341" t="s">
        <v>9258</v>
      </c>
      <c r="T8341" t="s">
        <v>9265</v>
      </c>
      <c r="U8341" t="s">
        <v>9282</v>
      </c>
      <c r="V8341" t="str" cm="1">
        <f t="array" ref="V8341">_xlfn.IFS(Hospital_Emergency_Room_Data[[#This Row],[Day]]&lt;=10,"Start(1-10)",Hospital_Emergency_Room_Data[[#This Row],[Day]]&lt;=20,"Middle(11-20)",Hospital_Emergency_Room_Data[[#This Row],[Day]]&gt;20,"End(21-30)")</f>
        <v>Middle(11-20)</v>
      </c>
    </row>
    <row r="8342" spans="1:22">
      <c r="A8342">
        <v>566485826</v>
      </c>
      <c r="B8342" t="s">
        <v>8336</v>
      </c>
      <c r="C8342" s="1">
        <v>45300</v>
      </c>
      <c r="D8342" t="str">
        <f>TEXT(Hospital_Emergency_Room_Data[[#This Row],[Patient Admission Date]],"mmm")</f>
        <v>Jan</v>
      </c>
      <c r="E8342">
        <f>YEAR(Hospital_Emergency_Room_Data[[#This Row],[Patient Admission Date]])</f>
        <v>2024</v>
      </c>
      <c r="F8342" s="2">
        <v>0.63055555555555554</v>
      </c>
      <c r="G8342" s="8" t="str">
        <f>TEXT(Hospital_Emergency_Room_Data[[#This Row],[Patient Admission Date]],"dddd")</f>
        <v>Tuesday</v>
      </c>
      <c r="H8342" t="s">
        <v>9208</v>
      </c>
      <c r="I8342">
        <v>49</v>
      </c>
      <c r="J8342" s="5" t="s">
        <v>9219</v>
      </c>
      <c r="K8342" t="s">
        <v>21</v>
      </c>
      <c r="L8342" t="s">
        <v>13</v>
      </c>
      <c r="M8342" t="s">
        <v>9210</v>
      </c>
      <c r="O8342">
        <v>14</v>
      </c>
      <c r="P8342" t="s">
        <v>9226</v>
      </c>
      <c r="Q8342">
        <v>9</v>
      </c>
      <c r="R8342">
        <v>15</v>
      </c>
      <c r="S8342" t="s">
        <v>9257</v>
      </c>
      <c r="T8342" t="s">
        <v>9265</v>
      </c>
      <c r="U8342" t="s">
        <v>9282</v>
      </c>
      <c r="V8342" t="str" cm="1">
        <f t="array" ref="V8342">_xlfn.IFS(Hospital_Emergency_Room_Data[[#This Row],[Day]]&lt;=10,"Start(1-10)",Hospital_Emergency_Room_Data[[#This Row],[Day]]&lt;=20,"Middle(11-20)",Hospital_Emergency_Room_Data[[#This Row],[Day]]&gt;20,"End(21-30)")</f>
        <v>Start(1-10)</v>
      </c>
    </row>
    <row r="8343" spans="1:22">
      <c r="A8343">
        <v>380828989</v>
      </c>
      <c r="B8343" t="s">
        <v>8337</v>
      </c>
      <c r="C8343" s="1">
        <v>45195</v>
      </c>
      <c r="D8343" t="str">
        <f>TEXT(Hospital_Emergency_Room_Data[[#This Row],[Patient Admission Date]],"mmm")</f>
        <v>Sep</v>
      </c>
      <c r="E8343">
        <f>YEAR(Hospital_Emergency_Room_Data[[#This Row],[Patient Admission Date]])</f>
        <v>2023</v>
      </c>
      <c r="F8343" s="2">
        <v>0.30625000000000002</v>
      </c>
      <c r="G8343" s="8" t="str">
        <f>TEXT(Hospital_Emergency_Room_Data[[#This Row],[Patient Admission Date]],"dddd")</f>
        <v>Tuesday</v>
      </c>
      <c r="H8343" t="s">
        <v>9208</v>
      </c>
      <c r="I8343">
        <v>57</v>
      </c>
      <c r="J8343" s="5" t="s">
        <v>9219</v>
      </c>
      <c r="K8343" t="s">
        <v>21</v>
      </c>
      <c r="L8343" t="s">
        <v>13</v>
      </c>
      <c r="M8343" t="s">
        <v>9210</v>
      </c>
      <c r="O8343">
        <v>40</v>
      </c>
      <c r="P8343" t="s">
        <v>9225</v>
      </c>
      <c r="Q8343">
        <v>26</v>
      </c>
      <c r="R8343">
        <v>7</v>
      </c>
      <c r="S8343" t="s">
        <v>9255</v>
      </c>
      <c r="T8343" t="s">
        <v>9264</v>
      </c>
      <c r="U8343" t="s">
        <v>9300</v>
      </c>
      <c r="V8343" t="str" cm="1">
        <f t="array" ref="V8343">_xlfn.IFS(Hospital_Emergency_Room_Data[[#This Row],[Day]]&lt;=10,"Start(1-10)",Hospital_Emergency_Room_Data[[#This Row],[Day]]&lt;=20,"Middle(11-20)",Hospital_Emergency_Room_Data[[#This Row],[Day]]&gt;20,"End(21-30)")</f>
        <v>End(21-30)</v>
      </c>
    </row>
    <row r="8344" spans="1:22">
      <c r="A8344">
        <v>587825849</v>
      </c>
      <c r="B8344" t="s">
        <v>8338</v>
      </c>
      <c r="C8344" s="1">
        <v>45021</v>
      </c>
      <c r="D8344" t="str">
        <f>TEXT(Hospital_Emergency_Room_Data[[#This Row],[Patient Admission Date]],"mmm")</f>
        <v>Apr</v>
      </c>
      <c r="E8344">
        <f>YEAR(Hospital_Emergency_Room_Data[[#This Row],[Patient Admission Date]])</f>
        <v>2023</v>
      </c>
      <c r="F8344" s="2">
        <v>0.92986111111111114</v>
      </c>
      <c r="G8344" s="8" t="str">
        <f>TEXT(Hospital_Emergency_Room_Data[[#This Row],[Patient Admission Date]],"dddd")</f>
        <v>Wednesday</v>
      </c>
      <c r="H8344" t="s">
        <v>9208</v>
      </c>
      <c r="I8344">
        <v>2</v>
      </c>
      <c r="J8344" s="5" t="s">
        <v>9218</v>
      </c>
      <c r="K8344" t="s">
        <v>21</v>
      </c>
      <c r="L8344" t="s">
        <v>13</v>
      </c>
      <c r="M8344" t="s">
        <v>9210</v>
      </c>
      <c r="N8344">
        <v>0</v>
      </c>
      <c r="O8344">
        <v>44</v>
      </c>
      <c r="P8344" t="s">
        <v>9225</v>
      </c>
      <c r="Q8344">
        <v>5</v>
      </c>
      <c r="R8344">
        <v>22</v>
      </c>
      <c r="S8344" t="s">
        <v>9256</v>
      </c>
      <c r="T8344" t="s">
        <v>9263</v>
      </c>
      <c r="U8344" t="s">
        <v>9300</v>
      </c>
      <c r="V8344" t="str" cm="1">
        <f t="array" ref="V8344">_xlfn.IFS(Hospital_Emergency_Room_Data[[#This Row],[Day]]&lt;=10,"Start(1-10)",Hospital_Emergency_Room_Data[[#This Row],[Day]]&lt;=20,"Middle(11-20)",Hospital_Emergency_Room_Data[[#This Row],[Day]]&gt;20,"End(21-30)")</f>
        <v>Start(1-10)</v>
      </c>
    </row>
    <row r="8345" spans="1:22">
      <c r="A8345">
        <v>555748070</v>
      </c>
      <c r="B8345" t="s">
        <v>8339</v>
      </c>
      <c r="C8345" s="1">
        <v>45329</v>
      </c>
      <c r="D8345" t="str">
        <f>TEXT(Hospital_Emergency_Room_Data[[#This Row],[Patient Admission Date]],"mmm")</f>
        <v>Feb</v>
      </c>
      <c r="E8345">
        <f>YEAR(Hospital_Emergency_Room_Data[[#This Row],[Patient Admission Date]])</f>
        <v>2024</v>
      </c>
      <c r="F8345" s="2">
        <v>0.9194444444444444</v>
      </c>
      <c r="G8345" s="8" t="str">
        <f>TEXT(Hospital_Emergency_Room_Data[[#This Row],[Patient Admission Date]],"dddd")</f>
        <v>Wednesday</v>
      </c>
      <c r="H8345" t="s">
        <v>9208</v>
      </c>
      <c r="I8345">
        <v>44</v>
      </c>
      <c r="J8345" s="5" t="s">
        <v>9223</v>
      </c>
      <c r="K8345" t="s">
        <v>21</v>
      </c>
      <c r="L8345" t="s">
        <v>13</v>
      </c>
      <c r="M8345" t="s">
        <v>9210</v>
      </c>
      <c r="N8345">
        <v>0</v>
      </c>
      <c r="O8345">
        <v>32</v>
      </c>
      <c r="P8345" t="s">
        <v>9225</v>
      </c>
      <c r="Q8345">
        <v>7</v>
      </c>
      <c r="R8345">
        <v>22</v>
      </c>
      <c r="S8345" t="s">
        <v>9256</v>
      </c>
      <c r="T8345" t="s">
        <v>9263</v>
      </c>
      <c r="U8345" t="s">
        <v>9300</v>
      </c>
      <c r="V8345" t="str" cm="1">
        <f t="array" ref="V8345">_xlfn.IFS(Hospital_Emergency_Room_Data[[#This Row],[Day]]&lt;=10,"Start(1-10)",Hospital_Emergency_Room_Data[[#This Row],[Day]]&lt;=20,"Middle(11-20)",Hospital_Emergency_Room_Data[[#This Row],[Day]]&gt;20,"End(21-30)")</f>
        <v>Start(1-10)</v>
      </c>
    </row>
    <row r="8346" spans="1:22">
      <c r="A8346">
        <v>510360741</v>
      </c>
      <c r="B8346" t="s">
        <v>8340</v>
      </c>
      <c r="C8346" s="1">
        <v>45449</v>
      </c>
      <c r="D8346" t="str">
        <f>TEXT(Hospital_Emergency_Room_Data[[#This Row],[Patient Admission Date]],"mmm")</f>
        <v>Jun</v>
      </c>
      <c r="E8346">
        <f>YEAR(Hospital_Emergency_Room_Data[[#This Row],[Patient Admission Date]])</f>
        <v>2024</v>
      </c>
      <c r="F8346" s="2">
        <v>0.40138888888888891</v>
      </c>
      <c r="G8346" s="8" t="str">
        <f>TEXT(Hospital_Emergency_Room_Data[[#This Row],[Patient Admission Date]],"dddd")</f>
        <v>Thursday</v>
      </c>
      <c r="H8346" t="s">
        <v>9208</v>
      </c>
      <c r="I8346">
        <v>22</v>
      </c>
      <c r="J8346" s="5" t="s">
        <v>9220</v>
      </c>
      <c r="K8346" t="s">
        <v>21</v>
      </c>
      <c r="L8346" t="s">
        <v>13</v>
      </c>
      <c r="M8346" t="s">
        <v>9210</v>
      </c>
      <c r="N8346">
        <v>0</v>
      </c>
      <c r="O8346">
        <v>41</v>
      </c>
      <c r="P8346" t="s">
        <v>9225</v>
      </c>
      <c r="Q8346">
        <v>6</v>
      </c>
      <c r="R8346">
        <v>9</v>
      </c>
      <c r="S8346" t="s">
        <v>9255</v>
      </c>
      <c r="T8346" t="s">
        <v>9263</v>
      </c>
      <c r="U8346" t="s">
        <v>9300</v>
      </c>
      <c r="V8346" t="str" cm="1">
        <f t="array" ref="V8346">_xlfn.IFS(Hospital_Emergency_Room_Data[[#This Row],[Day]]&lt;=10,"Start(1-10)",Hospital_Emergency_Room_Data[[#This Row],[Day]]&lt;=20,"Middle(11-20)",Hospital_Emergency_Room_Data[[#This Row],[Day]]&gt;20,"End(21-30)")</f>
        <v>Start(1-10)</v>
      </c>
    </row>
    <row r="8347" spans="1:22">
      <c r="A8347">
        <v>445426045</v>
      </c>
      <c r="B8347" t="s">
        <v>8341</v>
      </c>
      <c r="C8347" s="1">
        <v>45177</v>
      </c>
      <c r="D8347" t="str">
        <f>TEXT(Hospital_Emergency_Room_Data[[#This Row],[Patient Admission Date]],"mmm")</f>
        <v>Sep</v>
      </c>
      <c r="E8347">
        <f>YEAR(Hospital_Emergency_Room_Data[[#This Row],[Patient Admission Date]])</f>
        <v>2023</v>
      </c>
      <c r="F8347" s="2">
        <v>0.78680555555555554</v>
      </c>
      <c r="G8347" s="8" t="str">
        <f>TEXT(Hospital_Emergency_Room_Data[[#This Row],[Patient Admission Date]],"dddd")</f>
        <v>Friday</v>
      </c>
      <c r="H8347" t="s">
        <v>9208</v>
      </c>
      <c r="I8347">
        <v>60</v>
      </c>
      <c r="J8347" s="5" t="s">
        <v>9217</v>
      </c>
      <c r="K8347" t="s">
        <v>21</v>
      </c>
      <c r="L8347" t="s">
        <v>13</v>
      </c>
      <c r="M8347" t="s">
        <v>9210</v>
      </c>
      <c r="N8347">
        <v>1</v>
      </c>
      <c r="O8347">
        <v>43</v>
      </c>
      <c r="P8347" t="s">
        <v>9225</v>
      </c>
      <c r="Q8347">
        <v>8</v>
      </c>
      <c r="R8347">
        <v>18</v>
      </c>
      <c r="S8347" t="s">
        <v>9256</v>
      </c>
      <c r="T8347" t="s">
        <v>9265</v>
      </c>
      <c r="U8347" t="s">
        <v>9300</v>
      </c>
      <c r="V8347" t="str" cm="1">
        <f t="array" ref="V8347">_xlfn.IFS(Hospital_Emergency_Room_Data[[#This Row],[Day]]&lt;=10,"Start(1-10)",Hospital_Emergency_Room_Data[[#This Row],[Day]]&lt;=20,"Middle(11-20)",Hospital_Emergency_Room_Data[[#This Row],[Day]]&gt;20,"End(21-30)")</f>
        <v>Start(1-10)</v>
      </c>
    </row>
    <row r="8348" spans="1:22">
      <c r="A8348">
        <v>649490692</v>
      </c>
      <c r="B8348" t="s">
        <v>8342</v>
      </c>
      <c r="C8348" s="1">
        <v>45487</v>
      </c>
      <c r="D8348" t="str">
        <f>TEXT(Hospital_Emergency_Room_Data[[#This Row],[Patient Admission Date]],"mmm")</f>
        <v>Jul</v>
      </c>
      <c r="E8348">
        <f>YEAR(Hospital_Emergency_Room_Data[[#This Row],[Patient Admission Date]])</f>
        <v>2024</v>
      </c>
      <c r="F8348" s="2">
        <v>0.30138888888888887</v>
      </c>
      <c r="G8348" s="8" t="str">
        <f>TEXT(Hospital_Emergency_Room_Data[[#This Row],[Patient Admission Date]],"dddd")</f>
        <v>Sunday</v>
      </c>
      <c r="H8348" t="s">
        <v>9208</v>
      </c>
      <c r="I8348">
        <v>46</v>
      </c>
      <c r="J8348" s="5" t="s">
        <v>9219</v>
      </c>
      <c r="K8348" t="s">
        <v>21</v>
      </c>
      <c r="L8348" t="s">
        <v>13</v>
      </c>
      <c r="M8348" t="s">
        <v>9210</v>
      </c>
      <c r="N8348">
        <v>1</v>
      </c>
      <c r="O8348">
        <v>25</v>
      </c>
      <c r="P8348" t="s">
        <v>9226</v>
      </c>
      <c r="Q8348">
        <v>14</v>
      </c>
      <c r="R8348">
        <v>7</v>
      </c>
      <c r="S8348" t="s">
        <v>9255</v>
      </c>
      <c r="T8348" t="s">
        <v>9265</v>
      </c>
      <c r="U8348" t="s">
        <v>9282</v>
      </c>
      <c r="V8348" t="str" cm="1">
        <f t="array" ref="V8348">_xlfn.IFS(Hospital_Emergency_Room_Data[[#This Row],[Day]]&lt;=10,"Start(1-10)",Hospital_Emergency_Room_Data[[#This Row],[Day]]&lt;=20,"Middle(11-20)",Hospital_Emergency_Room_Data[[#This Row],[Day]]&gt;20,"End(21-30)")</f>
        <v>Middle(11-20)</v>
      </c>
    </row>
    <row r="8349" spans="1:22">
      <c r="A8349">
        <v>348115757</v>
      </c>
      <c r="B8349" t="s">
        <v>8343</v>
      </c>
      <c r="C8349" s="1">
        <v>45204</v>
      </c>
      <c r="D8349" t="str">
        <f>TEXT(Hospital_Emergency_Room_Data[[#This Row],[Patient Admission Date]],"mmm")</f>
        <v>Oct</v>
      </c>
      <c r="E8349">
        <f>YEAR(Hospital_Emergency_Room_Data[[#This Row],[Patient Admission Date]])</f>
        <v>2023</v>
      </c>
      <c r="F8349" s="2">
        <v>0.4777777777777778</v>
      </c>
      <c r="G8349" s="8" t="str">
        <f>TEXT(Hospital_Emergency_Room_Data[[#This Row],[Patient Admission Date]],"dddd")</f>
        <v>Thursday</v>
      </c>
      <c r="H8349" t="s">
        <v>9208</v>
      </c>
      <c r="I8349">
        <v>50</v>
      </c>
      <c r="J8349" s="5" t="s">
        <v>9219</v>
      </c>
      <c r="K8349" t="s">
        <v>21</v>
      </c>
      <c r="L8349" t="s">
        <v>13</v>
      </c>
      <c r="M8349" t="s">
        <v>9210</v>
      </c>
      <c r="N8349">
        <v>2</v>
      </c>
      <c r="O8349">
        <v>50</v>
      </c>
      <c r="P8349" t="s">
        <v>9225</v>
      </c>
      <c r="Q8349">
        <v>5</v>
      </c>
      <c r="R8349">
        <v>11</v>
      </c>
      <c r="S8349" t="s">
        <v>9255</v>
      </c>
      <c r="T8349" t="s">
        <v>9263</v>
      </c>
      <c r="U8349" t="s">
        <v>9283</v>
      </c>
      <c r="V8349" t="str" cm="1">
        <f t="array" ref="V8349">_xlfn.IFS(Hospital_Emergency_Room_Data[[#This Row],[Day]]&lt;=10,"Start(1-10)",Hospital_Emergency_Room_Data[[#This Row],[Day]]&lt;=20,"Middle(11-20)",Hospital_Emergency_Room_Data[[#This Row],[Day]]&gt;20,"End(21-30)")</f>
        <v>Start(1-10)</v>
      </c>
    </row>
    <row r="8350" spans="1:22">
      <c r="A8350">
        <v>548952382</v>
      </c>
      <c r="B8350" t="s">
        <v>8344</v>
      </c>
      <c r="C8350" s="1">
        <v>45493</v>
      </c>
      <c r="D8350" t="str">
        <f>TEXT(Hospital_Emergency_Room_Data[[#This Row],[Patient Admission Date]],"mmm")</f>
        <v>Jul</v>
      </c>
      <c r="E8350">
        <f>YEAR(Hospital_Emergency_Room_Data[[#This Row],[Patient Admission Date]])</f>
        <v>2024</v>
      </c>
      <c r="F8350" s="2">
        <v>0.24097222222222223</v>
      </c>
      <c r="G8350" s="8" t="str">
        <f>TEXT(Hospital_Emergency_Room_Data[[#This Row],[Patient Admission Date]],"dddd")</f>
        <v>Saturday</v>
      </c>
      <c r="H8350" t="s">
        <v>9208</v>
      </c>
      <c r="I8350">
        <v>14</v>
      </c>
      <c r="J8350" s="5" t="s">
        <v>9221</v>
      </c>
      <c r="K8350" t="s">
        <v>21</v>
      </c>
      <c r="L8350" t="s">
        <v>13</v>
      </c>
      <c r="M8350" t="s">
        <v>9210</v>
      </c>
      <c r="N8350">
        <v>3</v>
      </c>
      <c r="O8350">
        <v>48</v>
      </c>
      <c r="P8350" t="s">
        <v>9225</v>
      </c>
      <c r="Q8350">
        <v>20</v>
      </c>
      <c r="R8350">
        <v>5</v>
      </c>
      <c r="S8350" t="s">
        <v>9258</v>
      </c>
      <c r="T8350" t="s">
        <v>9262</v>
      </c>
      <c r="U8350" t="s">
        <v>9283</v>
      </c>
      <c r="V8350" t="str" cm="1">
        <f t="array" ref="V8350">_xlfn.IFS(Hospital_Emergency_Room_Data[[#This Row],[Day]]&lt;=10,"Start(1-10)",Hospital_Emergency_Room_Data[[#This Row],[Day]]&lt;=20,"Middle(11-20)",Hospital_Emergency_Room_Data[[#This Row],[Day]]&gt;20,"End(21-30)")</f>
        <v>Middle(11-20)</v>
      </c>
    </row>
    <row r="8351" spans="1:22">
      <c r="A8351">
        <v>876140295</v>
      </c>
      <c r="B8351" t="s">
        <v>8345</v>
      </c>
      <c r="C8351" s="1">
        <v>45323</v>
      </c>
      <c r="D8351" t="str">
        <f>TEXT(Hospital_Emergency_Room_Data[[#This Row],[Patient Admission Date]],"mmm")</f>
        <v>Feb</v>
      </c>
      <c r="E8351">
        <f>YEAR(Hospital_Emergency_Room_Data[[#This Row],[Patient Admission Date]])</f>
        <v>2024</v>
      </c>
      <c r="F8351" s="2">
        <v>0.87013888888888891</v>
      </c>
      <c r="G8351" s="8" t="str">
        <f>TEXT(Hospital_Emergency_Room_Data[[#This Row],[Patient Admission Date]],"dddd")</f>
        <v>Thursday</v>
      </c>
      <c r="H8351" t="s">
        <v>9208</v>
      </c>
      <c r="I8351">
        <v>21</v>
      </c>
      <c r="J8351" s="5" t="s">
        <v>9220</v>
      </c>
      <c r="K8351" t="s">
        <v>21</v>
      </c>
      <c r="L8351" t="s">
        <v>13</v>
      </c>
      <c r="M8351" t="s">
        <v>9210</v>
      </c>
      <c r="N8351">
        <v>4</v>
      </c>
      <c r="O8351">
        <v>36</v>
      </c>
      <c r="P8351" t="s">
        <v>9225</v>
      </c>
      <c r="Q8351">
        <v>1</v>
      </c>
      <c r="R8351">
        <v>20</v>
      </c>
      <c r="S8351" t="s">
        <v>9256</v>
      </c>
      <c r="T8351" t="s">
        <v>9263</v>
      </c>
      <c r="U8351" t="s">
        <v>9300</v>
      </c>
      <c r="V8351" t="str" cm="1">
        <f t="array" ref="V8351">_xlfn.IFS(Hospital_Emergency_Room_Data[[#This Row],[Day]]&lt;=10,"Start(1-10)",Hospital_Emergency_Room_Data[[#This Row],[Day]]&lt;=20,"Middle(11-20)",Hospital_Emergency_Room_Data[[#This Row],[Day]]&gt;20,"End(21-30)")</f>
        <v>Start(1-10)</v>
      </c>
    </row>
    <row r="8352" spans="1:22">
      <c r="A8352">
        <v>744880950</v>
      </c>
      <c r="B8352" t="s">
        <v>8346</v>
      </c>
      <c r="C8352" s="1">
        <v>45232</v>
      </c>
      <c r="D8352" t="str">
        <f>TEXT(Hospital_Emergency_Room_Data[[#This Row],[Patient Admission Date]],"mmm")</f>
        <v>Nov</v>
      </c>
      <c r="E8352">
        <f>YEAR(Hospital_Emergency_Room_Data[[#This Row],[Patient Admission Date]])</f>
        <v>2023</v>
      </c>
      <c r="F8352" s="2">
        <v>0.10902777777777778</v>
      </c>
      <c r="G8352" s="8" t="str">
        <f>TEXT(Hospital_Emergency_Room_Data[[#This Row],[Patient Admission Date]],"dddd")</f>
        <v>Thursday</v>
      </c>
      <c r="H8352" t="s">
        <v>9208</v>
      </c>
      <c r="I8352">
        <v>79</v>
      </c>
      <c r="J8352" s="5" t="s">
        <v>9222</v>
      </c>
      <c r="K8352" t="s">
        <v>21</v>
      </c>
      <c r="L8352" t="s">
        <v>13</v>
      </c>
      <c r="M8352" t="s">
        <v>9210</v>
      </c>
      <c r="N8352">
        <v>4</v>
      </c>
      <c r="O8352">
        <v>38</v>
      </c>
      <c r="P8352" t="s">
        <v>9225</v>
      </c>
      <c r="Q8352">
        <v>2</v>
      </c>
      <c r="R8352">
        <v>2</v>
      </c>
      <c r="S8352" t="s">
        <v>9258</v>
      </c>
      <c r="T8352" t="s">
        <v>9263</v>
      </c>
      <c r="U8352" t="s">
        <v>9300</v>
      </c>
      <c r="V8352" t="str" cm="1">
        <f t="array" ref="V8352">_xlfn.IFS(Hospital_Emergency_Room_Data[[#This Row],[Day]]&lt;=10,"Start(1-10)",Hospital_Emergency_Room_Data[[#This Row],[Day]]&lt;=20,"Middle(11-20)",Hospital_Emergency_Room_Data[[#This Row],[Day]]&gt;20,"End(21-30)")</f>
        <v>Start(1-10)</v>
      </c>
    </row>
    <row r="8353" spans="1:22">
      <c r="A8353">
        <v>880694561</v>
      </c>
      <c r="B8353" t="s">
        <v>8347</v>
      </c>
      <c r="C8353" s="1">
        <v>45095</v>
      </c>
      <c r="D8353" t="str">
        <f>TEXT(Hospital_Emergency_Room_Data[[#This Row],[Patient Admission Date]],"mmm")</f>
        <v>Jun</v>
      </c>
      <c r="E8353">
        <f>YEAR(Hospital_Emergency_Room_Data[[#This Row],[Patient Admission Date]])</f>
        <v>2023</v>
      </c>
      <c r="F8353" s="2">
        <v>8.819444444444445E-2</v>
      </c>
      <c r="G8353" s="8" t="str">
        <f>TEXT(Hospital_Emergency_Room_Data[[#This Row],[Patient Admission Date]],"dddd")</f>
        <v>Sunday</v>
      </c>
      <c r="H8353" t="s">
        <v>9208</v>
      </c>
      <c r="I8353">
        <v>40</v>
      </c>
      <c r="J8353" s="5" t="s">
        <v>9223</v>
      </c>
      <c r="K8353" t="s">
        <v>21</v>
      </c>
      <c r="L8353" t="s">
        <v>13</v>
      </c>
      <c r="M8353" t="s">
        <v>9210</v>
      </c>
      <c r="N8353">
        <v>5</v>
      </c>
      <c r="O8353">
        <v>15</v>
      </c>
      <c r="P8353" t="s">
        <v>9226</v>
      </c>
      <c r="Q8353">
        <v>18</v>
      </c>
      <c r="R8353">
        <v>2</v>
      </c>
      <c r="S8353" t="s">
        <v>9258</v>
      </c>
      <c r="T8353" t="s">
        <v>9262</v>
      </c>
      <c r="U8353" t="s">
        <v>9282</v>
      </c>
      <c r="V8353" t="str" cm="1">
        <f t="array" ref="V8353">_xlfn.IFS(Hospital_Emergency_Room_Data[[#This Row],[Day]]&lt;=10,"Start(1-10)",Hospital_Emergency_Room_Data[[#This Row],[Day]]&lt;=20,"Middle(11-20)",Hospital_Emergency_Room_Data[[#This Row],[Day]]&gt;20,"End(21-30)")</f>
        <v>Middle(11-20)</v>
      </c>
    </row>
    <row r="8354" spans="1:22">
      <c r="A8354">
        <v>682630450</v>
      </c>
      <c r="B8354" t="s">
        <v>8348</v>
      </c>
      <c r="C8354" s="1">
        <v>45565</v>
      </c>
      <c r="D8354" t="str">
        <f>TEXT(Hospital_Emergency_Room_Data[[#This Row],[Patient Admission Date]],"mmm")</f>
        <v>Sep</v>
      </c>
      <c r="E8354">
        <f>YEAR(Hospital_Emergency_Room_Data[[#This Row],[Patient Admission Date]])</f>
        <v>2024</v>
      </c>
      <c r="F8354" s="2">
        <v>0.46597222222222223</v>
      </c>
      <c r="G8354" s="8" t="str">
        <f>TEXT(Hospital_Emergency_Room_Data[[#This Row],[Patient Admission Date]],"dddd")</f>
        <v>Monday</v>
      </c>
      <c r="H8354" t="s">
        <v>9208</v>
      </c>
      <c r="I8354">
        <v>78</v>
      </c>
      <c r="J8354" s="5" t="s">
        <v>9222</v>
      </c>
      <c r="K8354" t="s">
        <v>21</v>
      </c>
      <c r="L8354" t="s">
        <v>13</v>
      </c>
      <c r="M8354" t="s">
        <v>9210</v>
      </c>
      <c r="N8354">
        <v>6</v>
      </c>
      <c r="O8354">
        <v>49</v>
      </c>
      <c r="P8354" t="s">
        <v>9225</v>
      </c>
      <c r="Q8354">
        <v>30</v>
      </c>
      <c r="R8354">
        <v>11</v>
      </c>
      <c r="S8354" t="s">
        <v>9255</v>
      </c>
      <c r="T8354" t="s">
        <v>9264</v>
      </c>
      <c r="U8354" t="s">
        <v>9283</v>
      </c>
      <c r="V8354" t="str" cm="1">
        <f t="array" ref="V8354">_xlfn.IFS(Hospital_Emergency_Room_Data[[#This Row],[Day]]&lt;=10,"Start(1-10)",Hospital_Emergency_Room_Data[[#This Row],[Day]]&lt;=20,"Middle(11-20)",Hospital_Emergency_Room_Data[[#This Row],[Day]]&gt;20,"End(21-30)")</f>
        <v>End(21-30)</v>
      </c>
    </row>
    <row r="8355" spans="1:22">
      <c r="A8355">
        <v>301727069</v>
      </c>
      <c r="B8355" t="s">
        <v>8349</v>
      </c>
      <c r="C8355" s="1">
        <v>45098</v>
      </c>
      <c r="D8355" t="str">
        <f>TEXT(Hospital_Emergency_Room_Data[[#This Row],[Patient Admission Date]],"mmm")</f>
        <v>Jun</v>
      </c>
      <c r="E8355">
        <f>YEAR(Hospital_Emergency_Room_Data[[#This Row],[Patient Admission Date]])</f>
        <v>2023</v>
      </c>
      <c r="F8355" s="2">
        <v>0.52361111111111114</v>
      </c>
      <c r="G8355" s="8" t="str">
        <f>TEXT(Hospital_Emergency_Room_Data[[#This Row],[Patient Admission Date]],"dddd")</f>
        <v>Wednesday</v>
      </c>
      <c r="H8355" t="s">
        <v>9208</v>
      </c>
      <c r="I8355">
        <v>41</v>
      </c>
      <c r="J8355" s="5" t="s">
        <v>9223</v>
      </c>
      <c r="K8355" t="s">
        <v>21</v>
      </c>
      <c r="L8355" t="s">
        <v>13</v>
      </c>
      <c r="M8355" t="s">
        <v>9210</v>
      </c>
      <c r="N8355">
        <v>7</v>
      </c>
      <c r="O8355">
        <v>18</v>
      </c>
      <c r="P8355" t="s">
        <v>9226</v>
      </c>
      <c r="Q8355">
        <v>21</v>
      </c>
      <c r="R8355">
        <v>12</v>
      </c>
      <c r="S8355" t="s">
        <v>9257</v>
      </c>
      <c r="T8355" t="s">
        <v>9262</v>
      </c>
      <c r="U8355" t="s">
        <v>9282</v>
      </c>
      <c r="V8355" t="str" cm="1">
        <f t="array" ref="V8355">_xlfn.IFS(Hospital_Emergency_Room_Data[[#This Row],[Day]]&lt;=10,"Start(1-10)",Hospital_Emergency_Room_Data[[#This Row],[Day]]&lt;=20,"Middle(11-20)",Hospital_Emergency_Room_Data[[#This Row],[Day]]&gt;20,"End(21-30)")</f>
        <v>End(21-30)</v>
      </c>
    </row>
    <row r="8356" spans="1:22">
      <c r="A8356">
        <v>611166180</v>
      </c>
      <c r="B8356" t="s">
        <v>8350</v>
      </c>
      <c r="C8356" s="1">
        <v>45467</v>
      </c>
      <c r="D8356" t="str">
        <f>TEXT(Hospital_Emergency_Room_Data[[#This Row],[Patient Admission Date]],"mmm")</f>
        <v>Jun</v>
      </c>
      <c r="E8356">
        <f>YEAR(Hospital_Emergency_Room_Data[[#This Row],[Patient Admission Date]])</f>
        <v>2024</v>
      </c>
      <c r="F8356" s="2">
        <v>0.32361111111111113</v>
      </c>
      <c r="G8356" s="8" t="str">
        <f>TEXT(Hospital_Emergency_Room_Data[[#This Row],[Patient Admission Date]],"dddd")</f>
        <v>Monday</v>
      </c>
      <c r="H8356" t="s">
        <v>9208</v>
      </c>
      <c r="I8356">
        <v>25</v>
      </c>
      <c r="J8356" s="5" t="s">
        <v>9220</v>
      </c>
      <c r="K8356" t="s">
        <v>21</v>
      </c>
      <c r="L8356" t="s">
        <v>13</v>
      </c>
      <c r="M8356" t="s">
        <v>9210</v>
      </c>
      <c r="N8356">
        <v>9</v>
      </c>
      <c r="O8356">
        <v>42</v>
      </c>
      <c r="P8356" t="s">
        <v>9225</v>
      </c>
      <c r="Q8356">
        <v>24</v>
      </c>
      <c r="R8356">
        <v>7</v>
      </c>
      <c r="S8356" t="s">
        <v>9255</v>
      </c>
      <c r="T8356" t="s">
        <v>9264</v>
      </c>
      <c r="U8356" t="s">
        <v>9300</v>
      </c>
      <c r="V8356" t="str" cm="1">
        <f t="array" ref="V8356">_xlfn.IFS(Hospital_Emergency_Room_Data[[#This Row],[Day]]&lt;=10,"Start(1-10)",Hospital_Emergency_Room_Data[[#This Row],[Day]]&lt;=20,"Middle(11-20)",Hospital_Emergency_Room_Data[[#This Row],[Day]]&gt;20,"End(21-30)")</f>
        <v>End(21-30)</v>
      </c>
    </row>
    <row r="8357" spans="1:22">
      <c r="A8357">
        <v>618769696</v>
      </c>
      <c r="B8357" t="s">
        <v>8351</v>
      </c>
      <c r="C8357" s="1">
        <v>45595</v>
      </c>
      <c r="D8357" t="str">
        <f>TEXT(Hospital_Emergency_Room_Data[[#This Row],[Patient Admission Date]],"mmm")</f>
        <v>Oct</v>
      </c>
      <c r="E8357">
        <f>YEAR(Hospital_Emergency_Room_Data[[#This Row],[Patient Admission Date]])</f>
        <v>2024</v>
      </c>
      <c r="F8357" s="2">
        <v>0.92361111111111116</v>
      </c>
      <c r="G8357" s="8" t="str">
        <f>TEXT(Hospital_Emergency_Room_Data[[#This Row],[Patient Admission Date]],"dddd")</f>
        <v>Wednesday</v>
      </c>
      <c r="H8357" t="s">
        <v>9208</v>
      </c>
      <c r="I8357">
        <v>7</v>
      </c>
      <c r="J8357" s="5" t="s">
        <v>9221</v>
      </c>
      <c r="K8357" t="s">
        <v>21</v>
      </c>
      <c r="L8357" t="s">
        <v>13</v>
      </c>
      <c r="M8357" t="s">
        <v>9210</v>
      </c>
      <c r="N8357">
        <v>10</v>
      </c>
      <c r="O8357">
        <v>15</v>
      </c>
      <c r="P8357" t="s">
        <v>9226</v>
      </c>
      <c r="Q8357">
        <v>30</v>
      </c>
      <c r="R8357">
        <v>22</v>
      </c>
      <c r="S8357" t="s">
        <v>9256</v>
      </c>
      <c r="T8357" t="s">
        <v>9264</v>
      </c>
      <c r="U8357" t="s">
        <v>9282</v>
      </c>
      <c r="V8357" t="str" cm="1">
        <f t="array" ref="V8357">_xlfn.IFS(Hospital_Emergency_Room_Data[[#This Row],[Day]]&lt;=10,"Start(1-10)",Hospital_Emergency_Room_Data[[#This Row],[Day]]&lt;=20,"Middle(11-20)",Hospital_Emergency_Room_Data[[#This Row],[Day]]&gt;20,"End(21-30)")</f>
        <v>End(21-30)</v>
      </c>
    </row>
    <row r="8358" spans="1:22">
      <c r="A8358">
        <v>712602372</v>
      </c>
      <c r="B8358" t="s">
        <v>8352</v>
      </c>
      <c r="C8358" s="1">
        <v>45253</v>
      </c>
      <c r="D8358" t="str">
        <f>TEXT(Hospital_Emergency_Room_Data[[#This Row],[Patient Admission Date]],"mmm")</f>
        <v>Nov</v>
      </c>
      <c r="E8358">
        <f>YEAR(Hospital_Emergency_Room_Data[[#This Row],[Patient Admission Date]])</f>
        <v>2023</v>
      </c>
      <c r="F8358" s="2">
        <v>0.7368055555555556</v>
      </c>
      <c r="G8358" s="8" t="str">
        <f>TEXT(Hospital_Emergency_Room_Data[[#This Row],[Patient Admission Date]],"dddd")</f>
        <v>Thursday</v>
      </c>
      <c r="H8358" t="s">
        <v>9208</v>
      </c>
      <c r="I8358">
        <v>14</v>
      </c>
      <c r="J8358" s="5" t="s">
        <v>9221</v>
      </c>
      <c r="K8358" t="s">
        <v>21</v>
      </c>
      <c r="L8358" t="s">
        <v>50</v>
      </c>
      <c r="M8358" t="s">
        <v>9210</v>
      </c>
      <c r="O8358">
        <v>45</v>
      </c>
      <c r="P8358" t="s">
        <v>9225</v>
      </c>
      <c r="Q8358">
        <v>23</v>
      </c>
      <c r="R8358">
        <v>17</v>
      </c>
      <c r="S8358" t="s">
        <v>9257</v>
      </c>
      <c r="T8358" t="s">
        <v>9264</v>
      </c>
      <c r="U8358" t="s">
        <v>9300</v>
      </c>
      <c r="V8358" t="str" cm="1">
        <f t="array" ref="V8358">_xlfn.IFS(Hospital_Emergency_Room_Data[[#This Row],[Day]]&lt;=10,"Start(1-10)",Hospital_Emergency_Room_Data[[#This Row],[Day]]&lt;=20,"Middle(11-20)",Hospital_Emergency_Room_Data[[#This Row],[Day]]&gt;20,"End(21-30)")</f>
        <v>End(21-30)</v>
      </c>
    </row>
    <row r="8359" spans="1:22">
      <c r="A8359">
        <v>569402069</v>
      </c>
      <c r="B8359" t="s">
        <v>8353</v>
      </c>
      <c r="C8359" s="1">
        <v>45102</v>
      </c>
      <c r="D8359" t="str">
        <f>TEXT(Hospital_Emergency_Room_Data[[#This Row],[Patient Admission Date]],"mmm")</f>
        <v>Jun</v>
      </c>
      <c r="E8359">
        <f>YEAR(Hospital_Emergency_Room_Data[[#This Row],[Patient Admission Date]])</f>
        <v>2023</v>
      </c>
      <c r="F8359" s="2">
        <v>0.32916666666666666</v>
      </c>
      <c r="G8359" s="8" t="str">
        <f>TEXT(Hospital_Emergency_Room_Data[[#This Row],[Patient Admission Date]],"dddd")</f>
        <v>Sunday</v>
      </c>
      <c r="H8359" t="s">
        <v>9208</v>
      </c>
      <c r="I8359">
        <v>19</v>
      </c>
      <c r="J8359" s="5" t="s">
        <v>9220</v>
      </c>
      <c r="K8359" t="s">
        <v>21</v>
      </c>
      <c r="L8359" t="s">
        <v>50</v>
      </c>
      <c r="M8359" t="s">
        <v>9210</v>
      </c>
      <c r="O8359">
        <v>32</v>
      </c>
      <c r="P8359" t="s">
        <v>9225</v>
      </c>
      <c r="Q8359">
        <v>25</v>
      </c>
      <c r="R8359">
        <v>7</v>
      </c>
      <c r="S8359" t="s">
        <v>9255</v>
      </c>
      <c r="T8359" t="s">
        <v>9264</v>
      </c>
      <c r="U8359" t="s">
        <v>9300</v>
      </c>
      <c r="V8359" t="str" cm="1">
        <f t="array" ref="V8359">_xlfn.IFS(Hospital_Emergency_Room_Data[[#This Row],[Day]]&lt;=10,"Start(1-10)",Hospital_Emergency_Room_Data[[#This Row],[Day]]&lt;=20,"Middle(11-20)",Hospital_Emergency_Room_Data[[#This Row],[Day]]&gt;20,"End(21-30)")</f>
        <v>End(21-30)</v>
      </c>
    </row>
    <row r="8360" spans="1:22">
      <c r="A8360">
        <v>688307138</v>
      </c>
      <c r="B8360" t="s">
        <v>8354</v>
      </c>
      <c r="C8360" s="1">
        <v>45269</v>
      </c>
      <c r="D8360" t="str">
        <f>TEXT(Hospital_Emergency_Room_Data[[#This Row],[Patient Admission Date]],"mmm")</f>
        <v>Dec</v>
      </c>
      <c r="E8360">
        <f>YEAR(Hospital_Emergency_Room_Data[[#This Row],[Patient Admission Date]])</f>
        <v>2023</v>
      </c>
      <c r="F8360" s="2">
        <v>0.11319444444444444</v>
      </c>
      <c r="G8360" s="8" t="str">
        <f>TEXT(Hospital_Emergency_Room_Data[[#This Row],[Patient Admission Date]],"dddd")</f>
        <v>Saturday</v>
      </c>
      <c r="H8360" t="s">
        <v>9208</v>
      </c>
      <c r="I8360">
        <v>58</v>
      </c>
      <c r="J8360" s="5" t="s">
        <v>9219</v>
      </c>
      <c r="K8360" t="s">
        <v>21</v>
      </c>
      <c r="L8360" t="s">
        <v>50</v>
      </c>
      <c r="M8360" t="s">
        <v>9210</v>
      </c>
      <c r="O8360">
        <v>46</v>
      </c>
      <c r="P8360" t="s">
        <v>9225</v>
      </c>
      <c r="Q8360">
        <v>9</v>
      </c>
      <c r="R8360">
        <v>2</v>
      </c>
      <c r="S8360" t="s">
        <v>9258</v>
      </c>
      <c r="T8360" t="s">
        <v>9265</v>
      </c>
      <c r="U8360" t="s">
        <v>9283</v>
      </c>
      <c r="V8360" t="str" cm="1">
        <f t="array" ref="V8360">_xlfn.IFS(Hospital_Emergency_Room_Data[[#This Row],[Day]]&lt;=10,"Start(1-10)",Hospital_Emergency_Room_Data[[#This Row],[Day]]&lt;=20,"Middle(11-20)",Hospital_Emergency_Room_Data[[#This Row],[Day]]&gt;20,"End(21-30)")</f>
        <v>Start(1-10)</v>
      </c>
    </row>
    <row r="8361" spans="1:22">
      <c r="A8361">
        <v>844615242</v>
      </c>
      <c r="B8361" t="s">
        <v>8355</v>
      </c>
      <c r="C8361" s="1">
        <v>45118</v>
      </c>
      <c r="D8361" t="str">
        <f>TEXT(Hospital_Emergency_Room_Data[[#This Row],[Patient Admission Date]],"mmm")</f>
        <v>Jul</v>
      </c>
      <c r="E8361">
        <f>YEAR(Hospital_Emergency_Room_Data[[#This Row],[Patient Admission Date]])</f>
        <v>2023</v>
      </c>
      <c r="F8361" s="2">
        <v>0.86736111111111114</v>
      </c>
      <c r="G8361" s="8" t="str">
        <f>TEXT(Hospital_Emergency_Room_Data[[#This Row],[Patient Admission Date]],"dddd")</f>
        <v>Tuesday</v>
      </c>
      <c r="H8361" t="s">
        <v>9208</v>
      </c>
      <c r="I8361">
        <v>78</v>
      </c>
      <c r="J8361" s="5" t="s">
        <v>9222</v>
      </c>
      <c r="K8361" t="s">
        <v>21</v>
      </c>
      <c r="L8361" t="s">
        <v>50</v>
      </c>
      <c r="M8361" t="s">
        <v>9210</v>
      </c>
      <c r="O8361">
        <v>23</v>
      </c>
      <c r="P8361" t="s">
        <v>9226</v>
      </c>
      <c r="Q8361">
        <v>11</v>
      </c>
      <c r="R8361">
        <v>20</v>
      </c>
      <c r="S8361" t="s">
        <v>9256</v>
      </c>
      <c r="T8361" t="s">
        <v>9265</v>
      </c>
      <c r="U8361" t="s">
        <v>9282</v>
      </c>
      <c r="V8361" t="str" cm="1">
        <f t="array" ref="V8361">_xlfn.IFS(Hospital_Emergency_Room_Data[[#This Row],[Day]]&lt;=10,"Start(1-10)",Hospital_Emergency_Room_Data[[#This Row],[Day]]&lt;=20,"Middle(11-20)",Hospital_Emergency_Room_Data[[#This Row],[Day]]&gt;20,"End(21-30)")</f>
        <v>Middle(11-20)</v>
      </c>
    </row>
    <row r="8362" spans="1:22">
      <c r="A8362">
        <v>123435587</v>
      </c>
      <c r="B8362" t="s">
        <v>8356</v>
      </c>
      <c r="C8362" s="1">
        <v>45595</v>
      </c>
      <c r="D8362" t="str">
        <f>TEXT(Hospital_Emergency_Room_Data[[#This Row],[Patient Admission Date]],"mmm")</f>
        <v>Oct</v>
      </c>
      <c r="E8362">
        <f>YEAR(Hospital_Emergency_Room_Data[[#This Row],[Patient Admission Date]])</f>
        <v>2024</v>
      </c>
      <c r="F8362" s="2">
        <v>0.39861111111111114</v>
      </c>
      <c r="G8362" s="8" t="str">
        <f>TEXT(Hospital_Emergency_Room_Data[[#This Row],[Patient Admission Date]],"dddd")</f>
        <v>Wednesday</v>
      </c>
      <c r="H8362" t="s">
        <v>9208</v>
      </c>
      <c r="I8362">
        <v>26</v>
      </c>
      <c r="J8362" s="5" t="s">
        <v>9220</v>
      </c>
      <c r="K8362" t="s">
        <v>21</v>
      </c>
      <c r="L8362" t="s">
        <v>50</v>
      </c>
      <c r="M8362" t="s">
        <v>9210</v>
      </c>
      <c r="O8362">
        <v>36</v>
      </c>
      <c r="P8362" t="s">
        <v>9225</v>
      </c>
      <c r="Q8362">
        <v>30</v>
      </c>
      <c r="R8362">
        <v>9</v>
      </c>
      <c r="S8362" t="s">
        <v>9255</v>
      </c>
      <c r="T8362" t="s">
        <v>9264</v>
      </c>
      <c r="U8362" t="s">
        <v>9300</v>
      </c>
      <c r="V8362" t="str" cm="1">
        <f t="array" ref="V8362">_xlfn.IFS(Hospital_Emergency_Room_Data[[#This Row],[Day]]&lt;=10,"Start(1-10)",Hospital_Emergency_Room_Data[[#This Row],[Day]]&lt;=20,"Middle(11-20)",Hospital_Emergency_Room_Data[[#This Row],[Day]]&gt;20,"End(21-30)")</f>
        <v>End(21-30)</v>
      </c>
    </row>
    <row r="8363" spans="1:22">
      <c r="A8363">
        <v>434608489</v>
      </c>
      <c r="B8363" t="s">
        <v>8357</v>
      </c>
      <c r="C8363" s="1">
        <v>45156</v>
      </c>
      <c r="D8363" t="str">
        <f>TEXT(Hospital_Emergency_Room_Data[[#This Row],[Patient Admission Date]],"mmm")</f>
        <v>Aug</v>
      </c>
      <c r="E8363">
        <f>YEAR(Hospital_Emergency_Room_Data[[#This Row],[Patient Admission Date]])</f>
        <v>2023</v>
      </c>
      <c r="F8363" s="2">
        <v>0.65625</v>
      </c>
      <c r="G8363" s="8" t="str">
        <f>TEXT(Hospital_Emergency_Room_Data[[#This Row],[Patient Admission Date]],"dddd")</f>
        <v>Friday</v>
      </c>
      <c r="H8363" t="s">
        <v>9208</v>
      </c>
      <c r="I8363">
        <v>47</v>
      </c>
      <c r="J8363" s="5" t="s">
        <v>9219</v>
      </c>
      <c r="K8363" t="s">
        <v>21</v>
      </c>
      <c r="L8363" t="s">
        <v>50</v>
      </c>
      <c r="M8363" t="s">
        <v>9210</v>
      </c>
      <c r="O8363">
        <v>23</v>
      </c>
      <c r="P8363" t="s">
        <v>9226</v>
      </c>
      <c r="Q8363">
        <v>18</v>
      </c>
      <c r="R8363">
        <v>15</v>
      </c>
      <c r="S8363" t="s">
        <v>9257</v>
      </c>
      <c r="T8363" t="s">
        <v>9262</v>
      </c>
      <c r="U8363" t="s">
        <v>9282</v>
      </c>
      <c r="V8363" t="str" cm="1">
        <f t="array" ref="V8363">_xlfn.IFS(Hospital_Emergency_Room_Data[[#This Row],[Day]]&lt;=10,"Start(1-10)",Hospital_Emergency_Room_Data[[#This Row],[Day]]&lt;=20,"Middle(11-20)",Hospital_Emergency_Room_Data[[#This Row],[Day]]&gt;20,"End(21-30)")</f>
        <v>Middle(11-20)</v>
      </c>
    </row>
    <row r="8364" spans="1:22">
      <c r="A8364">
        <v>658771140</v>
      </c>
      <c r="B8364" t="s">
        <v>8358</v>
      </c>
      <c r="C8364" s="1">
        <v>45559</v>
      </c>
      <c r="D8364" t="str">
        <f>TEXT(Hospital_Emergency_Room_Data[[#This Row],[Patient Admission Date]],"mmm")</f>
        <v>Sep</v>
      </c>
      <c r="E8364">
        <f>YEAR(Hospital_Emergency_Room_Data[[#This Row],[Patient Admission Date]])</f>
        <v>2024</v>
      </c>
      <c r="F8364" s="2">
        <v>0.40833333333333333</v>
      </c>
      <c r="G8364" s="8" t="str">
        <f>TEXT(Hospital_Emergency_Room_Data[[#This Row],[Patient Admission Date]],"dddd")</f>
        <v>Tuesday</v>
      </c>
      <c r="H8364" t="s">
        <v>9208</v>
      </c>
      <c r="I8364">
        <v>22</v>
      </c>
      <c r="J8364" s="5" t="s">
        <v>9220</v>
      </c>
      <c r="K8364" t="s">
        <v>21</v>
      </c>
      <c r="L8364" t="s">
        <v>50</v>
      </c>
      <c r="M8364" t="s">
        <v>9210</v>
      </c>
      <c r="N8364">
        <v>3</v>
      </c>
      <c r="O8364">
        <v>58</v>
      </c>
      <c r="P8364" t="s">
        <v>9225</v>
      </c>
      <c r="Q8364">
        <v>24</v>
      </c>
      <c r="R8364">
        <v>9</v>
      </c>
      <c r="S8364" t="s">
        <v>9255</v>
      </c>
      <c r="T8364" t="s">
        <v>9264</v>
      </c>
      <c r="U8364" t="s">
        <v>9283</v>
      </c>
      <c r="V8364" t="str" cm="1">
        <f t="array" ref="V8364">_xlfn.IFS(Hospital_Emergency_Room_Data[[#This Row],[Day]]&lt;=10,"Start(1-10)",Hospital_Emergency_Room_Data[[#This Row],[Day]]&lt;=20,"Middle(11-20)",Hospital_Emergency_Room_Data[[#This Row],[Day]]&gt;20,"End(21-30)")</f>
        <v>End(21-30)</v>
      </c>
    </row>
    <row r="8365" spans="1:22">
      <c r="A8365">
        <v>139050602</v>
      </c>
      <c r="B8365" t="s">
        <v>8359</v>
      </c>
      <c r="C8365" s="1">
        <v>45290</v>
      </c>
      <c r="D8365" t="str">
        <f>TEXT(Hospital_Emergency_Room_Data[[#This Row],[Patient Admission Date]],"mmm")</f>
        <v>Dec</v>
      </c>
      <c r="E8365">
        <f>YEAR(Hospital_Emergency_Room_Data[[#This Row],[Patient Admission Date]])</f>
        <v>2023</v>
      </c>
      <c r="F8365" s="2">
        <v>0.63124999999999998</v>
      </c>
      <c r="G8365" s="8" t="str">
        <f>TEXT(Hospital_Emergency_Room_Data[[#This Row],[Patient Admission Date]],"dddd")</f>
        <v>Saturday</v>
      </c>
      <c r="H8365" t="s">
        <v>9208</v>
      </c>
      <c r="I8365">
        <v>68</v>
      </c>
      <c r="J8365" s="5" t="s">
        <v>9217</v>
      </c>
      <c r="K8365" t="s">
        <v>21</v>
      </c>
      <c r="L8365" t="s">
        <v>9281</v>
      </c>
      <c r="M8365" t="s">
        <v>9210</v>
      </c>
      <c r="O8365">
        <v>15</v>
      </c>
      <c r="P8365" t="s">
        <v>9226</v>
      </c>
      <c r="Q8365">
        <v>30</v>
      </c>
      <c r="R8365">
        <v>15</v>
      </c>
      <c r="S8365" t="s">
        <v>9257</v>
      </c>
      <c r="T8365" t="s">
        <v>9264</v>
      </c>
      <c r="U8365" t="s">
        <v>9282</v>
      </c>
      <c r="V8365" t="str" cm="1">
        <f t="array" ref="V8365">_xlfn.IFS(Hospital_Emergency_Room_Data[[#This Row],[Day]]&lt;=10,"Start(1-10)",Hospital_Emergency_Room_Data[[#This Row],[Day]]&lt;=20,"Middle(11-20)",Hospital_Emergency_Room_Data[[#This Row],[Day]]&gt;20,"End(21-30)")</f>
        <v>End(21-30)</v>
      </c>
    </row>
    <row r="8366" spans="1:22">
      <c r="A8366">
        <v>606094086</v>
      </c>
      <c r="B8366" t="s">
        <v>8360</v>
      </c>
      <c r="C8366" s="1">
        <v>45446</v>
      </c>
      <c r="D8366" t="str">
        <f>TEXT(Hospital_Emergency_Room_Data[[#This Row],[Patient Admission Date]],"mmm")</f>
        <v>Jun</v>
      </c>
      <c r="E8366">
        <f>YEAR(Hospital_Emergency_Room_Data[[#This Row],[Patient Admission Date]])</f>
        <v>2024</v>
      </c>
      <c r="F8366" s="2">
        <v>0.15625</v>
      </c>
      <c r="G8366" s="8" t="str">
        <f>TEXT(Hospital_Emergency_Room_Data[[#This Row],[Patient Admission Date]],"dddd")</f>
        <v>Monday</v>
      </c>
      <c r="H8366" t="s">
        <v>9208</v>
      </c>
      <c r="I8366">
        <v>78</v>
      </c>
      <c r="J8366" s="5" t="s">
        <v>9222</v>
      </c>
      <c r="K8366" t="s">
        <v>21</v>
      </c>
      <c r="L8366" t="s">
        <v>9281</v>
      </c>
      <c r="M8366" t="s">
        <v>9210</v>
      </c>
      <c r="O8366">
        <v>24</v>
      </c>
      <c r="P8366" t="s">
        <v>9226</v>
      </c>
      <c r="Q8366">
        <v>3</v>
      </c>
      <c r="R8366">
        <v>3</v>
      </c>
      <c r="S8366" t="s">
        <v>9258</v>
      </c>
      <c r="T8366" t="s">
        <v>9263</v>
      </c>
      <c r="U8366" t="s">
        <v>9282</v>
      </c>
      <c r="V8366" t="str" cm="1">
        <f t="array" ref="V8366">_xlfn.IFS(Hospital_Emergency_Room_Data[[#This Row],[Day]]&lt;=10,"Start(1-10)",Hospital_Emergency_Room_Data[[#This Row],[Day]]&lt;=20,"Middle(11-20)",Hospital_Emergency_Room_Data[[#This Row],[Day]]&gt;20,"End(21-30)")</f>
        <v>Start(1-10)</v>
      </c>
    </row>
    <row r="8367" spans="1:22">
      <c r="A8367">
        <v>849880586</v>
      </c>
      <c r="B8367" t="s">
        <v>8361</v>
      </c>
      <c r="C8367" s="1">
        <v>45106</v>
      </c>
      <c r="D8367" t="str">
        <f>TEXT(Hospital_Emergency_Room_Data[[#This Row],[Patient Admission Date]],"mmm")</f>
        <v>Jun</v>
      </c>
      <c r="E8367">
        <f>YEAR(Hospital_Emergency_Room_Data[[#This Row],[Patient Admission Date]])</f>
        <v>2023</v>
      </c>
      <c r="F8367" s="2">
        <v>0.53125</v>
      </c>
      <c r="G8367" s="8" t="str">
        <f>TEXT(Hospital_Emergency_Room_Data[[#This Row],[Patient Admission Date]],"dddd")</f>
        <v>Thursday</v>
      </c>
      <c r="H8367" t="s">
        <v>9208</v>
      </c>
      <c r="I8367">
        <v>34</v>
      </c>
      <c r="J8367" s="5" t="s">
        <v>9223</v>
      </c>
      <c r="K8367" t="s">
        <v>21</v>
      </c>
      <c r="L8367" t="s">
        <v>9281</v>
      </c>
      <c r="M8367" t="s">
        <v>9210</v>
      </c>
      <c r="O8367">
        <v>33</v>
      </c>
      <c r="P8367" t="s">
        <v>9225</v>
      </c>
      <c r="Q8367">
        <v>29</v>
      </c>
      <c r="R8367">
        <v>12</v>
      </c>
      <c r="S8367" t="s">
        <v>9257</v>
      </c>
      <c r="T8367" t="s">
        <v>9264</v>
      </c>
      <c r="U8367" t="s">
        <v>9300</v>
      </c>
      <c r="V8367" t="str" cm="1">
        <f t="array" ref="V8367">_xlfn.IFS(Hospital_Emergency_Room_Data[[#This Row],[Day]]&lt;=10,"Start(1-10)",Hospital_Emergency_Room_Data[[#This Row],[Day]]&lt;=20,"Middle(11-20)",Hospital_Emergency_Room_Data[[#This Row],[Day]]&gt;20,"End(21-30)")</f>
        <v>End(21-30)</v>
      </c>
    </row>
    <row r="8368" spans="1:22">
      <c r="A8368">
        <v>116343247</v>
      </c>
      <c r="B8368" t="s">
        <v>8362</v>
      </c>
      <c r="C8368" s="1">
        <v>45057</v>
      </c>
      <c r="D8368" t="str">
        <f>TEXT(Hospital_Emergency_Room_Data[[#This Row],[Patient Admission Date]],"mmm")</f>
        <v>May</v>
      </c>
      <c r="E8368">
        <f>YEAR(Hospital_Emergency_Room_Data[[#This Row],[Patient Admission Date]])</f>
        <v>2023</v>
      </c>
      <c r="F8368" s="2">
        <v>0.59236111111111112</v>
      </c>
      <c r="G8368" s="8" t="str">
        <f>TEXT(Hospital_Emergency_Room_Data[[#This Row],[Patient Admission Date]],"dddd")</f>
        <v>Thursday</v>
      </c>
      <c r="H8368" t="s">
        <v>9208</v>
      </c>
      <c r="I8368">
        <v>10</v>
      </c>
      <c r="J8368" s="5" t="s">
        <v>9221</v>
      </c>
      <c r="K8368" t="s">
        <v>21</v>
      </c>
      <c r="L8368" t="s">
        <v>9281</v>
      </c>
      <c r="M8368" t="s">
        <v>9210</v>
      </c>
      <c r="O8368">
        <v>50</v>
      </c>
      <c r="P8368" t="s">
        <v>9225</v>
      </c>
      <c r="Q8368">
        <v>11</v>
      </c>
      <c r="R8368">
        <v>14</v>
      </c>
      <c r="S8368" t="s">
        <v>9257</v>
      </c>
      <c r="T8368" t="s">
        <v>9265</v>
      </c>
      <c r="U8368" t="s">
        <v>9283</v>
      </c>
      <c r="V8368" t="str" cm="1">
        <f t="array" ref="V8368">_xlfn.IFS(Hospital_Emergency_Room_Data[[#This Row],[Day]]&lt;=10,"Start(1-10)",Hospital_Emergency_Room_Data[[#This Row],[Day]]&lt;=20,"Middle(11-20)",Hospital_Emergency_Room_Data[[#This Row],[Day]]&gt;20,"End(21-30)")</f>
        <v>Middle(11-20)</v>
      </c>
    </row>
    <row r="8369" spans="1:22">
      <c r="A8369">
        <v>766685079</v>
      </c>
      <c r="B8369" t="s">
        <v>8363</v>
      </c>
      <c r="C8369" s="1">
        <v>45538</v>
      </c>
      <c r="D8369" t="str">
        <f>TEXT(Hospital_Emergency_Room_Data[[#This Row],[Patient Admission Date]],"mmm")</f>
        <v>Sep</v>
      </c>
      <c r="E8369">
        <f>YEAR(Hospital_Emergency_Room_Data[[#This Row],[Patient Admission Date]])</f>
        <v>2024</v>
      </c>
      <c r="F8369" s="2">
        <v>0.84236111111111112</v>
      </c>
      <c r="G8369" s="8" t="str">
        <f>TEXT(Hospital_Emergency_Room_Data[[#This Row],[Patient Admission Date]],"dddd")</f>
        <v>Tuesday</v>
      </c>
      <c r="H8369" t="s">
        <v>9208</v>
      </c>
      <c r="I8369">
        <v>33</v>
      </c>
      <c r="J8369" s="5" t="s">
        <v>9223</v>
      </c>
      <c r="K8369" t="s">
        <v>21</v>
      </c>
      <c r="L8369" t="s">
        <v>9281</v>
      </c>
      <c r="M8369" t="s">
        <v>9210</v>
      </c>
      <c r="O8369">
        <v>51</v>
      </c>
      <c r="P8369" t="s">
        <v>9225</v>
      </c>
      <c r="Q8369">
        <v>3</v>
      </c>
      <c r="R8369">
        <v>20</v>
      </c>
      <c r="S8369" t="s">
        <v>9256</v>
      </c>
      <c r="T8369" t="s">
        <v>9263</v>
      </c>
      <c r="U8369" t="s">
        <v>9283</v>
      </c>
      <c r="V8369" t="str" cm="1">
        <f t="array" ref="V8369">_xlfn.IFS(Hospital_Emergency_Room_Data[[#This Row],[Day]]&lt;=10,"Start(1-10)",Hospital_Emergency_Room_Data[[#This Row],[Day]]&lt;=20,"Middle(11-20)",Hospital_Emergency_Room_Data[[#This Row],[Day]]&gt;20,"End(21-30)")</f>
        <v>Start(1-10)</v>
      </c>
    </row>
    <row r="8370" spans="1:22">
      <c r="A8370">
        <v>537665031</v>
      </c>
      <c r="B8370" t="s">
        <v>8364</v>
      </c>
      <c r="C8370" s="1">
        <v>45548</v>
      </c>
      <c r="D8370" t="str">
        <f>TEXT(Hospital_Emergency_Room_Data[[#This Row],[Patient Admission Date]],"mmm")</f>
        <v>Sep</v>
      </c>
      <c r="E8370">
        <f>YEAR(Hospital_Emergency_Room_Data[[#This Row],[Patient Admission Date]])</f>
        <v>2024</v>
      </c>
      <c r="F8370" s="2">
        <v>0.26458333333333334</v>
      </c>
      <c r="G8370" s="8" t="str">
        <f>TEXT(Hospital_Emergency_Room_Data[[#This Row],[Patient Admission Date]],"dddd")</f>
        <v>Friday</v>
      </c>
      <c r="H8370" t="s">
        <v>9208</v>
      </c>
      <c r="I8370">
        <v>51</v>
      </c>
      <c r="J8370" s="5" t="s">
        <v>9219</v>
      </c>
      <c r="K8370" t="s">
        <v>21</v>
      </c>
      <c r="L8370" t="s">
        <v>9281</v>
      </c>
      <c r="M8370" t="s">
        <v>9210</v>
      </c>
      <c r="O8370">
        <v>59</v>
      </c>
      <c r="P8370" t="s">
        <v>9225</v>
      </c>
      <c r="Q8370">
        <v>13</v>
      </c>
      <c r="R8370">
        <v>6</v>
      </c>
      <c r="S8370" t="s">
        <v>9255</v>
      </c>
      <c r="T8370" t="s">
        <v>9265</v>
      </c>
      <c r="U8370" t="s">
        <v>9283</v>
      </c>
      <c r="V8370" t="str" cm="1">
        <f t="array" ref="V8370">_xlfn.IFS(Hospital_Emergency_Room_Data[[#This Row],[Day]]&lt;=10,"Start(1-10)",Hospital_Emergency_Room_Data[[#This Row],[Day]]&lt;=20,"Middle(11-20)",Hospital_Emergency_Room_Data[[#This Row],[Day]]&gt;20,"End(21-30)")</f>
        <v>Middle(11-20)</v>
      </c>
    </row>
    <row r="8371" spans="1:22">
      <c r="A8371">
        <v>317215070</v>
      </c>
      <c r="B8371" t="s">
        <v>8365</v>
      </c>
      <c r="C8371" s="1">
        <v>45497</v>
      </c>
      <c r="D8371" t="str">
        <f>TEXT(Hospital_Emergency_Room_Data[[#This Row],[Patient Admission Date]],"mmm")</f>
        <v>Jul</v>
      </c>
      <c r="E8371">
        <f>YEAR(Hospital_Emergency_Room_Data[[#This Row],[Patient Admission Date]])</f>
        <v>2024</v>
      </c>
      <c r="F8371" s="2">
        <v>0.26805555555555555</v>
      </c>
      <c r="G8371" s="8" t="str">
        <f>TEXT(Hospital_Emergency_Room_Data[[#This Row],[Patient Admission Date]],"dddd")</f>
        <v>Wednesday</v>
      </c>
      <c r="H8371" t="s">
        <v>9208</v>
      </c>
      <c r="I8371">
        <v>70</v>
      </c>
      <c r="J8371" s="5" t="s">
        <v>9222</v>
      </c>
      <c r="K8371" t="s">
        <v>21</v>
      </c>
      <c r="L8371" t="s">
        <v>9281</v>
      </c>
      <c r="M8371" t="s">
        <v>9210</v>
      </c>
      <c r="O8371">
        <v>20</v>
      </c>
      <c r="P8371" t="s">
        <v>9226</v>
      </c>
      <c r="Q8371">
        <v>24</v>
      </c>
      <c r="R8371">
        <v>6</v>
      </c>
      <c r="S8371" t="s">
        <v>9255</v>
      </c>
      <c r="T8371" t="s">
        <v>9264</v>
      </c>
      <c r="U8371" t="s">
        <v>9282</v>
      </c>
      <c r="V8371" t="str" cm="1">
        <f t="array" ref="V8371">_xlfn.IFS(Hospital_Emergency_Room_Data[[#This Row],[Day]]&lt;=10,"Start(1-10)",Hospital_Emergency_Room_Data[[#This Row],[Day]]&lt;=20,"Middle(11-20)",Hospital_Emergency_Room_Data[[#This Row],[Day]]&gt;20,"End(21-30)")</f>
        <v>End(21-30)</v>
      </c>
    </row>
    <row r="8372" spans="1:22">
      <c r="A8372">
        <v>464436789</v>
      </c>
      <c r="B8372" t="s">
        <v>8366</v>
      </c>
      <c r="C8372" s="1">
        <v>45332</v>
      </c>
      <c r="D8372" t="str">
        <f>TEXT(Hospital_Emergency_Room_Data[[#This Row],[Patient Admission Date]],"mmm")</f>
        <v>Feb</v>
      </c>
      <c r="E8372">
        <f>YEAR(Hospital_Emergency_Room_Data[[#This Row],[Patient Admission Date]])</f>
        <v>2024</v>
      </c>
      <c r="F8372" s="2">
        <v>0.63541666666666663</v>
      </c>
      <c r="G8372" s="8" t="str">
        <f>TEXT(Hospital_Emergency_Room_Data[[#This Row],[Patient Admission Date]],"dddd")</f>
        <v>Saturday</v>
      </c>
      <c r="H8372" t="s">
        <v>9208</v>
      </c>
      <c r="I8372">
        <v>57</v>
      </c>
      <c r="J8372" s="5" t="s">
        <v>9219</v>
      </c>
      <c r="K8372" t="s">
        <v>21</v>
      </c>
      <c r="L8372" t="s">
        <v>9281</v>
      </c>
      <c r="M8372" t="s">
        <v>9210</v>
      </c>
      <c r="O8372">
        <v>39</v>
      </c>
      <c r="P8372" t="s">
        <v>9225</v>
      </c>
      <c r="Q8372">
        <v>10</v>
      </c>
      <c r="R8372">
        <v>15</v>
      </c>
      <c r="S8372" t="s">
        <v>9257</v>
      </c>
      <c r="T8372" t="s">
        <v>9265</v>
      </c>
      <c r="U8372" t="s">
        <v>9300</v>
      </c>
      <c r="V8372" t="str" cm="1">
        <f t="array" ref="V8372">_xlfn.IFS(Hospital_Emergency_Room_Data[[#This Row],[Day]]&lt;=10,"Start(1-10)",Hospital_Emergency_Room_Data[[#This Row],[Day]]&lt;=20,"Middle(11-20)",Hospital_Emergency_Room_Data[[#This Row],[Day]]&gt;20,"End(21-30)")</f>
        <v>Start(1-10)</v>
      </c>
    </row>
    <row r="8373" spans="1:22">
      <c r="A8373">
        <v>378110910</v>
      </c>
      <c r="B8373" t="s">
        <v>8367</v>
      </c>
      <c r="C8373" s="1">
        <v>45475</v>
      </c>
      <c r="D8373" t="str">
        <f>TEXT(Hospital_Emergency_Room_Data[[#This Row],[Patient Admission Date]],"mmm")</f>
        <v>Jul</v>
      </c>
      <c r="E8373">
        <f>YEAR(Hospital_Emergency_Room_Data[[#This Row],[Patient Admission Date]])</f>
        <v>2024</v>
      </c>
      <c r="F8373" s="2">
        <v>0.63263888888888886</v>
      </c>
      <c r="G8373" s="8" t="str">
        <f>TEXT(Hospital_Emergency_Room_Data[[#This Row],[Patient Admission Date]],"dddd")</f>
        <v>Tuesday</v>
      </c>
      <c r="H8373" t="s">
        <v>9208</v>
      </c>
      <c r="I8373">
        <v>46</v>
      </c>
      <c r="J8373" s="5" t="s">
        <v>9219</v>
      </c>
      <c r="K8373" t="s">
        <v>21</v>
      </c>
      <c r="L8373" t="s">
        <v>9281</v>
      </c>
      <c r="M8373" t="s">
        <v>9210</v>
      </c>
      <c r="O8373">
        <v>15</v>
      </c>
      <c r="P8373" t="s">
        <v>9226</v>
      </c>
      <c r="Q8373">
        <v>2</v>
      </c>
      <c r="R8373">
        <v>15</v>
      </c>
      <c r="S8373" t="s">
        <v>9257</v>
      </c>
      <c r="T8373" t="s">
        <v>9263</v>
      </c>
      <c r="U8373" t="s">
        <v>9282</v>
      </c>
      <c r="V8373" t="str" cm="1">
        <f t="array" ref="V8373">_xlfn.IFS(Hospital_Emergency_Room_Data[[#This Row],[Day]]&lt;=10,"Start(1-10)",Hospital_Emergency_Room_Data[[#This Row],[Day]]&lt;=20,"Middle(11-20)",Hospital_Emergency_Room_Data[[#This Row],[Day]]&gt;20,"End(21-30)")</f>
        <v>Start(1-10)</v>
      </c>
    </row>
    <row r="8374" spans="1:22">
      <c r="A8374">
        <v>573445218</v>
      </c>
      <c r="B8374" t="s">
        <v>8368</v>
      </c>
      <c r="C8374" s="1">
        <v>45129</v>
      </c>
      <c r="D8374" t="str">
        <f>TEXT(Hospital_Emergency_Room_Data[[#This Row],[Patient Admission Date]],"mmm")</f>
        <v>Jul</v>
      </c>
      <c r="E8374">
        <f>YEAR(Hospital_Emergency_Room_Data[[#This Row],[Patient Admission Date]])</f>
        <v>2023</v>
      </c>
      <c r="F8374" s="2">
        <v>0.52916666666666667</v>
      </c>
      <c r="G8374" s="8" t="str">
        <f>TEXT(Hospital_Emergency_Room_Data[[#This Row],[Patient Admission Date]],"dddd")</f>
        <v>Saturday</v>
      </c>
      <c r="H8374" t="s">
        <v>9208</v>
      </c>
      <c r="I8374">
        <v>33</v>
      </c>
      <c r="J8374" s="5" t="s">
        <v>9223</v>
      </c>
      <c r="K8374" t="s">
        <v>21</v>
      </c>
      <c r="L8374" t="s">
        <v>9281</v>
      </c>
      <c r="M8374" t="s">
        <v>9210</v>
      </c>
      <c r="O8374">
        <v>17</v>
      </c>
      <c r="P8374" t="s">
        <v>9226</v>
      </c>
      <c r="Q8374">
        <v>22</v>
      </c>
      <c r="R8374">
        <v>12</v>
      </c>
      <c r="S8374" t="s">
        <v>9257</v>
      </c>
      <c r="T8374" t="s">
        <v>9264</v>
      </c>
      <c r="U8374" t="s">
        <v>9282</v>
      </c>
      <c r="V8374" t="str" cm="1">
        <f t="array" ref="V8374">_xlfn.IFS(Hospital_Emergency_Room_Data[[#This Row],[Day]]&lt;=10,"Start(1-10)",Hospital_Emergency_Room_Data[[#This Row],[Day]]&lt;=20,"Middle(11-20)",Hospital_Emergency_Room_Data[[#This Row],[Day]]&gt;20,"End(21-30)")</f>
        <v>End(21-30)</v>
      </c>
    </row>
    <row r="8375" spans="1:22">
      <c r="A8375">
        <v>734446625</v>
      </c>
      <c r="B8375" t="s">
        <v>8369</v>
      </c>
      <c r="C8375" s="1">
        <v>45349</v>
      </c>
      <c r="D8375" t="str">
        <f>TEXT(Hospital_Emergency_Room_Data[[#This Row],[Patient Admission Date]],"mmm")</f>
        <v>Feb</v>
      </c>
      <c r="E8375">
        <f>YEAR(Hospital_Emergency_Room_Data[[#This Row],[Patient Admission Date]])</f>
        <v>2024</v>
      </c>
      <c r="F8375" s="2">
        <v>0.5854166666666667</v>
      </c>
      <c r="G8375" s="8" t="str">
        <f>TEXT(Hospital_Emergency_Room_Data[[#This Row],[Patient Admission Date]],"dddd")</f>
        <v>Tuesday</v>
      </c>
      <c r="H8375" t="s">
        <v>9208</v>
      </c>
      <c r="I8375">
        <v>32</v>
      </c>
      <c r="J8375" s="5" t="s">
        <v>9223</v>
      </c>
      <c r="K8375" t="s">
        <v>21</v>
      </c>
      <c r="L8375" t="s">
        <v>9281</v>
      </c>
      <c r="M8375" t="s">
        <v>9210</v>
      </c>
      <c r="O8375">
        <v>18</v>
      </c>
      <c r="P8375" t="s">
        <v>9226</v>
      </c>
      <c r="Q8375">
        <v>27</v>
      </c>
      <c r="R8375">
        <v>14</v>
      </c>
      <c r="S8375" t="s">
        <v>9257</v>
      </c>
      <c r="T8375" t="s">
        <v>9264</v>
      </c>
      <c r="U8375" t="s">
        <v>9282</v>
      </c>
      <c r="V8375" t="str" cm="1">
        <f t="array" ref="V8375">_xlfn.IFS(Hospital_Emergency_Room_Data[[#This Row],[Day]]&lt;=10,"Start(1-10)",Hospital_Emergency_Room_Data[[#This Row],[Day]]&lt;=20,"Middle(11-20)",Hospital_Emergency_Room_Data[[#This Row],[Day]]&gt;20,"End(21-30)")</f>
        <v>End(21-30)</v>
      </c>
    </row>
    <row r="8376" spans="1:22">
      <c r="A8376">
        <v>263800452</v>
      </c>
      <c r="B8376" t="s">
        <v>8370</v>
      </c>
      <c r="C8376" s="1">
        <v>45342</v>
      </c>
      <c r="D8376" t="str">
        <f>TEXT(Hospital_Emergency_Room_Data[[#This Row],[Patient Admission Date]],"mmm")</f>
        <v>Feb</v>
      </c>
      <c r="E8376">
        <f>YEAR(Hospital_Emergency_Room_Data[[#This Row],[Patient Admission Date]])</f>
        <v>2024</v>
      </c>
      <c r="F8376" s="2">
        <v>0.25555555555555554</v>
      </c>
      <c r="G8376" s="8" t="str">
        <f>TEXT(Hospital_Emergency_Room_Data[[#This Row],[Patient Admission Date]],"dddd")</f>
        <v>Tuesday</v>
      </c>
      <c r="H8376" t="s">
        <v>9208</v>
      </c>
      <c r="I8376">
        <v>29</v>
      </c>
      <c r="J8376" s="5" t="s">
        <v>9220</v>
      </c>
      <c r="K8376" t="s">
        <v>21</v>
      </c>
      <c r="L8376" t="s">
        <v>9281</v>
      </c>
      <c r="M8376" t="s">
        <v>9210</v>
      </c>
      <c r="O8376">
        <v>20</v>
      </c>
      <c r="P8376" t="s">
        <v>9226</v>
      </c>
      <c r="Q8376">
        <v>20</v>
      </c>
      <c r="R8376">
        <v>6</v>
      </c>
      <c r="S8376" t="s">
        <v>9255</v>
      </c>
      <c r="T8376" t="s">
        <v>9262</v>
      </c>
      <c r="U8376" t="s">
        <v>9282</v>
      </c>
      <c r="V8376" t="str" cm="1">
        <f t="array" ref="V8376">_xlfn.IFS(Hospital_Emergency_Room_Data[[#This Row],[Day]]&lt;=10,"Start(1-10)",Hospital_Emergency_Room_Data[[#This Row],[Day]]&lt;=20,"Middle(11-20)",Hospital_Emergency_Room_Data[[#This Row],[Day]]&gt;20,"End(21-30)")</f>
        <v>Middle(11-20)</v>
      </c>
    </row>
    <row r="8377" spans="1:22">
      <c r="A8377">
        <v>448300204</v>
      </c>
      <c r="B8377" t="s">
        <v>8371</v>
      </c>
      <c r="C8377" s="1">
        <v>45568</v>
      </c>
      <c r="D8377" t="str">
        <f>TEXT(Hospital_Emergency_Room_Data[[#This Row],[Patient Admission Date]],"mmm")</f>
        <v>Oct</v>
      </c>
      <c r="E8377">
        <f>YEAR(Hospital_Emergency_Room_Data[[#This Row],[Patient Admission Date]])</f>
        <v>2024</v>
      </c>
      <c r="F8377" s="2">
        <v>0.57361111111111107</v>
      </c>
      <c r="G8377" s="8" t="str">
        <f>TEXT(Hospital_Emergency_Room_Data[[#This Row],[Patient Admission Date]],"dddd")</f>
        <v>Thursday</v>
      </c>
      <c r="H8377" t="s">
        <v>9208</v>
      </c>
      <c r="I8377">
        <v>41</v>
      </c>
      <c r="J8377" s="5" t="s">
        <v>9223</v>
      </c>
      <c r="K8377" t="s">
        <v>21</v>
      </c>
      <c r="L8377" t="s">
        <v>9281</v>
      </c>
      <c r="M8377" t="s">
        <v>9210</v>
      </c>
      <c r="O8377">
        <v>21</v>
      </c>
      <c r="P8377" t="s">
        <v>9226</v>
      </c>
      <c r="Q8377">
        <v>3</v>
      </c>
      <c r="R8377">
        <v>13</v>
      </c>
      <c r="S8377" t="s">
        <v>9257</v>
      </c>
      <c r="T8377" t="s">
        <v>9263</v>
      </c>
      <c r="U8377" t="s">
        <v>9282</v>
      </c>
      <c r="V8377" t="str" cm="1">
        <f t="array" ref="V8377">_xlfn.IFS(Hospital_Emergency_Room_Data[[#This Row],[Day]]&lt;=10,"Start(1-10)",Hospital_Emergency_Room_Data[[#This Row],[Day]]&lt;=20,"Middle(11-20)",Hospital_Emergency_Room_Data[[#This Row],[Day]]&gt;20,"End(21-30)")</f>
        <v>Start(1-10)</v>
      </c>
    </row>
    <row r="8378" spans="1:22">
      <c r="A8378">
        <v>148830205</v>
      </c>
      <c r="B8378" t="s">
        <v>8372</v>
      </c>
      <c r="C8378" s="1">
        <v>45583</v>
      </c>
      <c r="D8378" t="str">
        <f>TEXT(Hospital_Emergency_Room_Data[[#This Row],[Patient Admission Date]],"mmm")</f>
        <v>Oct</v>
      </c>
      <c r="E8378">
        <f>YEAR(Hospital_Emergency_Room_Data[[#This Row],[Patient Admission Date]])</f>
        <v>2024</v>
      </c>
      <c r="F8378" s="2">
        <v>0.93680555555555556</v>
      </c>
      <c r="G8378" s="8" t="str">
        <f>TEXT(Hospital_Emergency_Room_Data[[#This Row],[Patient Admission Date]],"dddd")</f>
        <v>Friday</v>
      </c>
      <c r="H8378" t="s">
        <v>9208</v>
      </c>
      <c r="I8378">
        <v>60</v>
      </c>
      <c r="J8378" s="5" t="s">
        <v>9217</v>
      </c>
      <c r="K8378" t="s">
        <v>21</v>
      </c>
      <c r="L8378" t="s">
        <v>9281</v>
      </c>
      <c r="M8378" t="s">
        <v>9210</v>
      </c>
      <c r="O8378">
        <v>21</v>
      </c>
      <c r="P8378" t="s">
        <v>9226</v>
      </c>
      <c r="Q8378">
        <v>18</v>
      </c>
      <c r="R8378">
        <v>22</v>
      </c>
      <c r="S8378" t="s">
        <v>9256</v>
      </c>
      <c r="T8378" t="s">
        <v>9262</v>
      </c>
      <c r="U8378" t="s">
        <v>9282</v>
      </c>
      <c r="V8378" t="str" cm="1">
        <f t="array" ref="V8378">_xlfn.IFS(Hospital_Emergency_Room_Data[[#This Row],[Day]]&lt;=10,"Start(1-10)",Hospital_Emergency_Room_Data[[#This Row],[Day]]&lt;=20,"Middle(11-20)",Hospital_Emergency_Room_Data[[#This Row],[Day]]&gt;20,"End(21-30)")</f>
        <v>Middle(11-20)</v>
      </c>
    </row>
    <row r="8379" spans="1:22">
      <c r="A8379">
        <v>647977958</v>
      </c>
      <c r="B8379" t="s">
        <v>8373</v>
      </c>
      <c r="C8379" s="1">
        <v>45533</v>
      </c>
      <c r="D8379" t="str">
        <f>TEXT(Hospital_Emergency_Room_Data[[#This Row],[Patient Admission Date]],"mmm")</f>
        <v>Aug</v>
      </c>
      <c r="E8379">
        <f>YEAR(Hospital_Emergency_Room_Data[[#This Row],[Patient Admission Date]])</f>
        <v>2024</v>
      </c>
      <c r="F8379" s="2">
        <v>6.7361111111111108E-2</v>
      </c>
      <c r="G8379" s="8" t="str">
        <f>TEXT(Hospital_Emergency_Room_Data[[#This Row],[Patient Admission Date]],"dddd")</f>
        <v>Thursday</v>
      </c>
      <c r="H8379" t="s">
        <v>9208</v>
      </c>
      <c r="I8379">
        <v>39</v>
      </c>
      <c r="J8379" s="5" t="s">
        <v>9223</v>
      </c>
      <c r="K8379" t="s">
        <v>21</v>
      </c>
      <c r="L8379" t="s">
        <v>9281</v>
      </c>
      <c r="M8379" t="s">
        <v>9210</v>
      </c>
      <c r="O8379">
        <v>22</v>
      </c>
      <c r="P8379" t="s">
        <v>9226</v>
      </c>
      <c r="Q8379">
        <v>29</v>
      </c>
      <c r="R8379">
        <v>1</v>
      </c>
      <c r="S8379" t="s">
        <v>9258</v>
      </c>
      <c r="T8379" t="s">
        <v>9264</v>
      </c>
      <c r="U8379" t="s">
        <v>9282</v>
      </c>
      <c r="V8379" t="str" cm="1">
        <f t="array" ref="V8379">_xlfn.IFS(Hospital_Emergency_Room_Data[[#This Row],[Day]]&lt;=10,"Start(1-10)",Hospital_Emergency_Room_Data[[#This Row],[Day]]&lt;=20,"Middle(11-20)",Hospital_Emergency_Room_Data[[#This Row],[Day]]&gt;20,"End(21-30)")</f>
        <v>End(21-30)</v>
      </c>
    </row>
    <row r="8380" spans="1:22">
      <c r="A8380">
        <v>435863142</v>
      </c>
      <c r="B8380" t="s">
        <v>8374</v>
      </c>
      <c r="C8380" s="1">
        <v>45188</v>
      </c>
      <c r="D8380" t="str">
        <f>TEXT(Hospital_Emergency_Room_Data[[#This Row],[Patient Admission Date]],"mmm")</f>
        <v>Sep</v>
      </c>
      <c r="E8380">
        <f>YEAR(Hospital_Emergency_Room_Data[[#This Row],[Patient Admission Date]])</f>
        <v>2023</v>
      </c>
      <c r="F8380" s="2">
        <v>0.67361111111111116</v>
      </c>
      <c r="G8380" s="8" t="str">
        <f>TEXT(Hospital_Emergency_Room_Data[[#This Row],[Patient Admission Date]],"dddd")</f>
        <v>Tuesday</v>
      </c>
      <c r="H8380" t="s">
        <v>9208</v>
      </c>
      <c r="I8380">
        <v>72</v>
      </c>
      <c r="J8380" s="5" t="s">
        <v>9222</v>
      </c>
      <c r="K8380" t="s">
        <v>21</v>
      </c>
      <c r="L8380" t="s">
        <v>9281</v>
      </c>
      <c r="M8380" t="s">
        <v>9210</v>
      </c>
      <c r="O8380">
        <v>26</v>
      </c>
      <c r="P8380" t="s">
        <v>9226</v>
      </c>
      <c r="Q8380">
        <v>19</v>
      </c>
      <c r="R8380">
        <v>16</v>
      </c>
      <c r="S8380" t="s">
        <v>9257</v>
      </c>
      <c r="T8380" t="s">
        <v>9262</v>
      </c>
      <c r="U8380" t="s">
        <v>9282</v>
      </c>
      <c r="V8380" t="str" cm="1">
        <f t="array" ref="V8380">_xlfn.IFS(Hospital_Emergency_Room_Data[[#This Row],[Day]]&lt;=10,"Start(1-10)",Hospital_Emergency_Room_Data[[#This Row],[Day]]&lt;=20,"Middle(11-20)",Hospital_Emergency_Room_Data[[#This Row],[Day]]&gt;20,"End(21-30)")</f>
        <v>Middle(11-20)</v>
      </c>
    </row>
    <row r="8381" spans="1:22">
      <c r="A8381">
        <v>578516902</v>
      </c>
      <c r="B8381" t="s">
        <v>8375</v>
      </c>
      <c r="C8381" s="1">
        <v>45194</v>
      </c>
      <c r="D8381" t="str">
        <f>TEXT(Hospital_Emergency_Room_Data[[#This Row],[Patient Admission Date]],"mmm")</f>
        <v>Sep</v>
      </c>
      <c r="E8381">
        <f>YEAR(Hospital_Emergency_Room_Data[[#This Row],[Patient Admission Date]])</f>
        <v>2023</v>
      </c>
      <c r="F8381" s="2">
        <v>2.9861111111111113E-2</v>
      </c>
      <c r="G8381" s="8" t="str">
        <f>TEXT(Hospital_Emergency_Room_Data[[#This Row],[Patient Admission Date]],"dddd")</f>
        <v>Monday</v>
      </c>
      <c r="H8381" t="s">
        <v>9208</v>
      </c>
      <c r="I8381">
        <v>73</v>
      </c>
      <c r="J8381" s="5" t="s">
        <v>9222</v>
      </c>
      <c r="K8381" t="s">
        <v>21</v>
      </c>
      <c r="L8381" t="s">
        <v>9281</v>
      </c>
      <c r="M8381" t="s">
        <v>9210</v>
      </c>
      <c r="O8381">
        <v>26</v>
      </c>
      <c r="P8381" t="s">
        <v>9226</v>
      </c>
      <c r="Q8381">
        <v>25</v>
      </c>
      <c r="R8381">
        <v>0</v>
      </c>
      <c r="S8381" t="s">
        <v>9258</v>
      </c>
      <c r="T8381" t="s">
        <v>9264</v>
      </c>
      <c r="U8381" t="s">
        <v>9282</v>
      </c>
      <c r="V8381" t="str" cm="1">
        <f t="array" ref="V8381">_xlfn.IFS(Hospital_Emergency_Room_Data[[#This Row],[Day]]&lt;=10,"Start(1-10)",Hospital_Emergency_Room_Data[[#This Row],[Day]]&lt;=20,"Middle(11-20)",Hospital_Emergency_Room_Data[[#This Row],[Day]]&gt;20,"End(21-30)")</f>
        <v>End(21-30)</v>
      </c>
    </row>
    <row r="8382" spans="1:22">
      <c r="A8382">
        <v>465581592</v>
      </c>
      <c r="B8382" t="s">
        <v>8376</v>
      </c>
      <c r="C8382" s="1">
        <v>45363</v>
      </c>
      <c r="D8382" t="str">
        <f>TEXT(Hospital_Emergency_Room_Data[[#This Row],[Patient Admission Date]],"mmm")</f>
        <v>Mar</v>
      </c>
      <c r="E8382">
        <f>YEAR(Hospital_Emergency_Room_Data[[#This Row],[Patient Admission Date]])</f>
        <v>2024</v>
      </c>
      <c r="F8382" s="2">
        <v>0.32708333333333334</v>
      </c>
      <c r="G8382" s="8" t="str">
        <f>TEXT(Hospital_Emergency_Room_Data[[#This Row],[Patient Admission Date]],"dddd")</f>
        <v>Tuesday</v>
      </c>
      <c r="H8382" t="s">
        <v>9208</v>
      </c>
      <c r="I8382">
        <v>56</v>
      </c>
      <c r="J8382" s="5" t="s">
        <v>9219</v>
      </c>
      <c r="K8382" t="s">
        <v>21</v>
      </c>
      <c r="L8382" t="s">
        <v>9281</v>
      </c>
      <c r="M8382" t="s">
        <v>9210</v>
      </c>
      <c r="O8382">
        <v>41</v>
      </c>
      <c r="P8382" t="s">
        <v>9225</v>
      </c>
      <c r="Q8382">
        <v>12</v>
      </c>
      <c r="R8382">
        <v>7</v>
      </c>
      <c r="S8382" t="s">
        <v>9255</v>
      </c>
      <c r="T8382" t="s">
        <v>9265</v>
      </c>
      <c r="U8382" t="s">
        <v>9300</v>
      </c>
      <c r="V8382" t="str" cm="1">
        <f t="array" ref="V8382">_xlfn.IFS(Hospital_Emergency_Room_Data[[#This Row],[Day]]&lt;=10,"Start(1-10)",Hospital_Emergency_Room_Data[[#This Row],[Day]]&lt;=20,"Middle(11-20)",Hospital_Emergency_Room_Data[[#This Row],[Day]]&gt;20,"End(21-30)")</f>
        <v>Middle(11-20)</v>
      </c>
    </row>
    <row r="8383" spans="1:22">
      <c r="A8383">
        <v>363491560</v>
      </c>
      <c r="B8383" t="s">
        <v>8377</v>
      </c>
      <c r="C8383" s="1">
        <v>45346</v>
      </c>
      <c r="D8383" t="str">
        <f>TEXT(Hospital_Emergency_Room_Data[[#This Row],[Patient Admission Date]],"mmm")</f>
        <v>Feb</v>
      </c>
      <c r="E8383">
        <f>YEAR(Hospital_Emergency_Room_Data[[#This Row],[Patient Admission Date]])</f>
        <v>2024</v>
      </c>
      <c r="F8383" s="2">
        <v>0.3347222222222222</v>
      </c>
      <c r="G8383" s="8" t="str">
        <f>TEXT(Hospital_Emergency_Room_Data[[#This Row],[Patient Admission Date]],"dddd")</f>
        <v>Saturday</v>
      </c>
      <c r="H8383" t="s">
        <v>9208</v>
      </c>
      <c r="I8383">
        <v>23</v>
      </c>
      <c r="J8383" s="5" t="s">
        <v>9220</v>
      </c>
      <c r="K8383" t="s">
        <v>21</v>
      </c>
      <c r="L8383" t="s">
        <v>9281</v>
      </c>
      <c r="M8383" t="s">
        <v>9210</v>
      </c>
      <c r="O8383">
        <v>50</v>
      </c>
      <c r="P8383" t="s">
        <v>9225</v>
      </c>
      <c r="Q8383">
        <v>24</v>
      </c>
      <c r="R8383">
        <v>8</v>
      </c>
      <c r="S8383" t="s">
        <v>9255</v>
      </c>
      <c r="T8383" t="s">
        <v>9264</v>
      </c>
      <c r="U8383" t="s">
        <v>9283</v>
      </c>
      <c r="V8383" t="str" cm="1">
        <f t="array" ref="V8383">_xlfn.IFS(Hospital_Emergency_Room_Data[[#This Row],[Day]]&lt;=10,"Start(1-10)",Hospital_Emergency_Room_Data[[#This Row],[Day]]&lt;=20,"Middle(11-20)",Hospital_Emergency_Room_Data[[#This Row],[Day]]&gt;20,"End(21-30)")</f>
        <v>End(21-30)</v>
      </c>
    </row>
    <row r="8384" spans="1:22">
      <c r="A8384">
        <v>301027877</v>
      </c>
      <c r="B8384" t="s">
        <v>8378</v>
      </c>
      <c r="C8384" s="1">
        <v>45256</v>
      </c>
      <c r="D8384" t="str">
        <f>TEXT(Hospital_Emergency_Room_Data[[#This Row],[Patient Admission Date]],"mmm")</f>
        <v>Nov</v>
      </c>
      <c r="E8384">
        <f>YEAR(Hospital_Emergency_Room_Data[[#This Row],[Patient Admission Date]])</f>
        <v>2023</v>
      </c>
      <c r="F8384" s="2">
        <v>0.76388888888888884</v>
      </c>
      <c r="G8384" s="8" t="str">
        <f>TEXT(Hospital_Emergency_Room_Data[[#This Row],[Patient Admission Date]],"dddd")</f>
        <v>Sunday</v>
      </c>
      <c r="H8384" t="s">
        <v>9208</v>
      </c>
      <c r="I8384">
        <v>65</v>
      </c>
      <c r="J8384" s="5" t="s">
        <v>9217</v>
      </c>
      <c r="K8384" t="s">
        <v>21</v>
      </c>
      <c r="L8384" t="s">
        <v>9281</v>
      </c>
      <c r="M8384" t="s">
        <v>9210</v>
      </c>
      <c r="O8384">
        <v>55</v>
      </c>
      <c r="P8384" t="s">
        <v>9225</v>
      </c>
      <c r="Q8384">
        <v>26</v>
      </c>
      <c r="R8384">
        <v>18</v>
      </c>
      <c r="S8384" t="s">
        <v>9256</v>
      </c>
      <c r="T8384" t="s">
        <v>9264</v>
      </c>
      <c r="U8384" t="s">
        <v>9283</v>
      </c>
      <c r="V8384" t="str" cm="1">
        <f t="array" ref="V8384">_xlfn.IFS(Hospital_Emergency_Room_Data[[#This Row],[Day]]&lt;=10,"Start(1-10)",Hospital_Emergency_Room_Data[[#This Row],[Day]]&lt;=20,"Middle(11-20)",Hospital_Emergency_Room_Data[[#This Row],[Day]]&gt;20,"End(21-30)")</f>
        <v>End(21-30)</v>
      </c>
    </row>
    <row r="8385" spans="1:22">
      <c r="A8385">
        <v>264286782</v>
      </c>
      <c r="B8385" t="s">
        <v>8379</v>
      </c>
      <c r="C8385" s="1">
        <v>45309</v>
      </c>
      <c r="D8385" t="str">
        <f>TEXT(Hospital_Emergency_Room_Data[[#This Row],[Patient Admission Date]],"mmm")</f>
        <v>Jan</v>
      </c>
      <c r="E8385">
        <f>YEAR(Hospital_Emergency_Room_Data[[#This Row],[Patient Admission Date]])</f>
        <v>2024</v>
      </c>
      <c r="F8385" s="2">
        <v>0.40694444444444444</v>
      </c>
      <c r="G8385" s="8" t="str">
        <f>TEXT(Hospital_Emergency_Room_Data[[#This Row],[Patient Admission Date]],"dddd")</f>
        <v>Thursday</v>
      </c>
      <c r="H8385" t="s">
        <v>9208</v>
      </c>
      <c r="I8385">
        <v>42</v>
      </c>
      <c r="J8385" s="5" t="s">
        <v>9223</v>
      </c>
      <c r="K8385" t="s">
        <v>21</v>
      </c>
      <c r="L8385" t="s">
        <v>9281</v>
      </c>
      <c r="M8385" t="s">
        <v>9210</v>
      </c>
      <c r="O8385">
        <v>57</v>
      </c>
      <c r="P8385" t="s">
        <v>9225</v>
      </c>
      <c r="Q8385">
        <v>18</v>
      </c>
      <c r="R8385">
        <v>9</v>
      </c>
      <c r="S8385" t="s">
        <v>9255</v>
      </c>
      <c r="T8385" t="s">
        <v>9262</v>
      </c>
      <c r="U8385" t="s">
        <v>9283</v>
      </c>
      <c r="V8385" t="str" cm="1">
        <f t="array" ref="V8385">_xlfn.IFS(Hospital_Emergency_Room_Data[[#This Row],[Day]]&lt;=10,"Start(1-10)",Hospital_Emergency_Room_Data[[#This Row],[Day]]&lt;=20,"Middle(11-20)",Hospital_Emergency_Room_Data[[#This Row],[Day]]&gt;20,"End(21-30)")</f>
        <v>Middle(11-20)</v>
      </c>
    </row>
    <row r="8386" spans="1:22">
      <c r="A8386">
        <v>240405984</v>
      </c>
      <c r="B8386" t="s">
        <v>8380</v>
      </c>
      <c r="C8386" s="1">
        <v>45354</v>
      </c>
      <c r="D8386" t="str">
        <f>TEXT(Hospital_Emergency_Room_Data[[#This Row],[Patient Admission Date]],"mmm")</f>
        <v>Mar</v>
      </c>
      <c r="E8386">
        <f>YEAR(Hospital_Emergency_Room_Data[[#This Row],[Patient Admission Date]])</f>
        <v>2024</v>
      </c>
      <c r="F8386" s="2">
        <v>0.40347222222222223</v>
      </c>
      <c r="G8386" s="8" t="str">
        <f>TEXT(Hospital_Emergency_Room_Data[[#This Row],[Patient Admission Date]],"dddd")</f>
        <v>Sunday</v>
      </c>
      <c r="H8386" t="s">
        <v>9208</v>
      </c>
      <c r="I8386">
        <v>55</v>
      </c>
      <c r="J8386" s="5" t="s">
        <v>9219</v>
      </c>
      <c r="K8386" t="s">
        <v>21</v>
      </c>
      <c r="L8386" t="s">
        <v>9281</v>
      </c>
      <c r="M8386" t="s">
        <v>9210</v>
      </c>
      <c r="O8386">
        <v>11</v>
      </c>
      <c r="P8386" t="s">
        <v>9226</v>
      </c>
      <c r="Q8386">
        <v>3</v>
      </c>
      <c r="R8386">
        <v>9</v>
      </c>
      <c r="S8386" t="s">
        <v>9255</v>
      </c>
      <c r="T8386" t="s">
        <v>9263</v>
      </c>
      <c r="U8386" t="s">
        <v>9282</v>
      </c>
      <c r="V8386" t="str" cm="1">
        <f t="array" ref="V8386">_xlfn.IFS(Hospital_Emergency_Room_Data[[#This Row],[Day]]&lt;=10,"Start(1-10)",Hospital_Emergency_Room_Data[[#This Row],[Day]]&lt;=20,"Middle(11-20)",Hospital_Emergency_Room_Data[[#This Row],[Day]]&gt;20,"End(21-30)")</f>
        <v>Start(1-10)</v>
      </c>
    </row>
    <row r="8387" spans="1:22">
      <c r="A8387">
        <v>550231722</v>
      </c>
      <c r="B8387" t="s">
        <v>8381</v>
      </c>
      <c r="C8387" s="1">
        <v>45575</v>
      </c>
      <c r="D8387" t="str">
        <f>TEXT(Hospital_Emergency_Room_Data[[#This Row],[Patient Admission Date]],"mmm")</f>
        <v>Oct</v>
      </c>
      <c r="E8387">
        <f>YEAR(Hospital_Emergency_Room_Data[[#This Row],[Patient Admission Date]])</f>
        <v>2024</v>
      </c>
      <c r="F8387" s="2">
        <v>0.5229166666666667</v>
      </c>
      <c r="G8387" s="8" t="str">
        <f>TEXT(Hospital_Emergency_Room_Data[[#This Row],[Patient Admission Date]],"dddd")</f>
        <v>Thursday</v>
      </c>
      <c r="H8387" t="s">
        <v>9208</v>
      </c>
      <c r="I8387">
        <v>19</v>
      </c>
      <c r="J8387" s="5" t="s">
        <v>9220</v>
      </c>
      <c r="K8387" t="s">
        <v>21</v>
      </c>
      <c r="L8387" t="s">
        <v>9281</v>
      </c>
      <c r="M8387" t="s">
        <v>9210</v>
      </c>
      <c r="O8387">
        <v>20</v>
      </c>
      <c r="P8387" t="s">
        <v>9226</v>
      </c>
      <c r="Q8387">
        <v>10</v>
      </c>
      <c r="R8387">
        <v>12</v>
      </c>
      <c r="S8387" t="s">
        <v>9257</v>
      </c>
      <c r="T8387" t="s">
        <v>9265</v>
      </c>
      <c r="U8387" t="s">
        <v>9282</v>
      </c>
      <c r="V8387" t="str" cm="1">
        <f t="array" ref="V8387">_xlfn.IFS(Hospital_Emergency_Room_Data[[#This Row],[Day]]&lt;=10,"Start(1-10)",Hospital_Emergency_Room_Data[[#This Row],[Day]]&lt;=20,"Middle(11-20)",Hospital_Emergency_Room_Data[[#This Row],[Day]]&gt;20,"End(21-30)")</f>
        <v>Start(1-10)</v>
      </c>
    </row>
    <row r="8388" spans="1:22">
      <c r="A8388">
        <v>571799300</v>
      </c>
      <c r="B8388" t="s">
        <v>8382</v>
      </c>
      <c r="C8388" s="1">
        <v>45209</v>
      </c>
      <c r="D8388" t="str">
        <f>TEXT(Hospital_Emergency_Room_Data[[#This Row],[Patient Admission Date]],"mmm")</f>
        <v>Oct</v>
      </c>
      <c r="E8388">
        <f>YEAR(Hospital_Emergency_Room_Data[[#This Row],[Patient Admission Date]])</f>
        <v>2023</v>
      </c>
      <c r="F8388" s="2">
        <v>1.3194444444444444E-2</v>
      </c>
      <c r="G8388" s="8" t="str">
        <f>TEXT(Hospital_Emergency_Room_Data[[#This Row],[Patient Admission Date]],"dddd")</f>
        <v>Tuesday</v>
      </c>
      <c r="H8388" t="s">
        <v>9208</v>
      </c>
      <c r="I8388">
        <v>43</v>
      </c>
      <c r="J8388" s="5" t="s">
        <v>9223</v>
      </c>
      <c r="K8388" t="s">
        <v>21</v>
      </c>
      <c r="L8388" t="s">
        <v>9281</v>
      </c>
      <c r="M8388" t="s">
        <v>9210</v>
      </c>
      <c r="O8388">
        <v>24</v>
      </c>
      <c r="P8388" t="s">
        <v>9226</v>
      </c>
      <c r="Q8388">
        <v>10</v>
      </c>
      <c r="R8388">
        <v>0</v>
      </c>
      <c r="S8388" t="s">
        <v>9258</v>
      </c>
      <c r="T8388" t="s">
        <v>9265</v>
      </c>
      <c r="U8388" t="s">
        <v>9282</v>
      </c>
      <c r="V8388" t="str" cm="1">
        <f t="array" ref="V8388">_xlfn.IFS(Hospital_Emergency_Room_Data[[#This Row],[Day]]&lt;=10,"Start(1-10)",Hospital_Emergency_Room_Data[[#This Row],[Day]]&lt;=20,"Middle(11-20)",Hospital_Emergency_Room_Data[[#This Row],[Day]]&gt;20,"End(21-30)")</f>
        <v>Start(1-10)</v>
      </c>
    </row>
    <row r="8389" spans="1:22">
      <c r="A8389">
        <v>460051165</v>
      </c>
      <c r="B8389" t="s">
        <v>8383</v>
      </c>
      <c r="C8389" s="1">
        <v>45365</v>
      </c>
      <c r="D8389" t="str">
        <f>TEXT(Hospital_Emergency_Room_Data[[#This Row],[Patient Admission Date]],"mmm")</f>
        <v>Mar</v>
      </c>
      <c r="E8389">
        <f>YEAR(Hospital_Emergency_Room_Data[[#This Row],[Patient Admission Date]])</f>
        <v>2024</v>
      </c>
      <c r="F8389" s="2">
        <v>0.89097222222222228</v>
      </c>
      <c r="G8389" s="8" t="str">
        <f>TEXT(Hospital_Emergency_Room_Data[[#This Row],[Patient Admission Date]],"dddd")</f>
        <v>Thursday</v>
      </c>
      <c r="H8389" t="s">
        <v>9208</v>
      </c>
      <c r="I8389">
        <v>68</v>
      </c>
      <c r="J8389" s="5" t="s">
        <v>9217</v>
      </c>
      <c r="K8389" t="s">
        <v>21</v>
      </c>
      <c r="L8389" t="s">
        <v>9281</v>
      </c>
      <c r="M8389" t="s">
        <v>9210</v>
      </c>
      <c r="O8389">
        <v>27</v>
      </c>
      <c r="P8389" t="s">
        <v>9226</v>
      </c>
      <c r="Q8389">
        <v>14</v>
      </c>
      <c r="R8389">
        <v>21</v>
      </c>
      <c r="S8389" t="s">
        <v>9256</v>
      </c>
      <c r="T8389" t="s">
        <v>9265</v>
      </c>
      <c r="U8389" t="s">
        <v>9282</v>
      </c>
      <c r="V8389" t="str" cm="1">
        <f t="array" ref="V8389">_xlfn.IFS(Hospital_Emergency_Room_Data[[#This Row],[Day]]&lt;=10,"Start(1-10)",Hospital_Emergency_Room_Data[[#This Row],[Day]]&lt;=20,"Middle(11-20)",Hospital_Emergency_Room_Data[[#This Row],[Day]]&gt;20,"End(21-30)")</f>
        <v>Middle(11-20)</v>
      </c>
    </row>
    <row r="8390" spans="1:22">
      <c r="A8390">
        <v>694033604</v>
      </c>
      <c r="B8390" t="s">
        <v>8384</v>
      </c>
      <c r="C8390" s="1">
        <v>45065</v>
      </c>
      <c r="D8390" t="str">
        <f>TEXT(Hospital_Emergency_Room_Data[[#This Row],[Patient Admission Date]],"mmm")</f>
        <v>May</v>
      </c>
      <c r="E8390">
        <f>YEAR(Hospital_Emergency_Room_Data[[#This Row],[Patient Admission Date]])</f>
        <v>2023</v>
      </c>
      <c r="F8390" s="2">
        <v>7.4999999999999997E-2</v>
      </c>
      <c r="G8390" s="8" t="str">
        <f>TEXT(Hospital_Emergency_Room_Data[[#This Row],[Patient Admission Date]],"dddd")</f>
        <v>Friday</v>
      </c>
      <c r="H8390" t="s">
        <v>9208</v>
      </c>
      <c r="I8390">
        <v>13</v>
      </c>
      <c r="J8390" s="5" t="s">
        <v>9221</v>
      </c>
      <c r="K8390" t="s">
        <v>21</v>
      </c>
      <c r="L8390" t="s">
        <v>9281</v>
      </c>
      <c r="M8390" t="s">
        <v>9210</v>
      </c>
      <c r="O8390">
        <v>33</v>
      </c>
      <c r="P8390" t="s">
        <v>9225</v>
      </c>
      <c r="Q8390">
        <v>19</v>
      </c>
      <c r="R8390">
        <v>1</v>
      </c>
      <c r="S8390" t="s">
        <v>9258</v>
      </c>
      <c r="T8390" t="s">
        <v>9262</v>
      </c>
      <c r="U8390" t="s">
        <v>9300</v>
      </c>
      <c r="V8390" t="str" cm="1">
        <f t="array" ref="V8390">_xlfn.IFS(Hospital_Emergency_Room_Data[[#This Row],[Day]]&lt;=10,"Start(1-10)",Hospital_Emergency_Room_Data[[#This Row],[Day]]&lt;=20,"Middle(11-20)",Hospital_Emergency_Room_Data[[#This Row],[Day]]&gt;20,"End(21-30)")</f>
        <v>Middle(11-20)</v>
      </c>
    </row>
    <row r="8391" spans="1:22">
      <c r="A8391">
        <v>322277439</v>
      </c>
      <c r="B8391" t="s">
        <v>8385</v>
      </c>
      <c r="C8391" s="1">
        <v>45521</v>
      </c>
      <c r="D8391" t="str">
        <f>TEXT(Hospital_Emergency_Room_Data[[#This Row],[Patient Admission Date]],"mmm")</f>
        <v>Aug</v>
      </c>
      <c r="E8391">
        <f>YEAR(Hospital_Emergency_Room_Data[[#This Row],[Patient Admission Date]])</f>
        <v>2024</v>
      </c>
      <c r="F8391" s="2">
        <v>0.49722222222222223</v>
      </c>
      <c r="G8391" s="8" t="str">
        <f>TEXT(Hospital_Emergency_Room_Data[[#This Row],[Patient Admission Date]],"dddd")</f>
        <v>Saturday</v>
      </c>
      <c r="H8391" t="s">
        <v>9208</v>
      </c>
      <c r="I8391">
        <v>22</v>
      </c>
      <c r="J8391" s="5" t="s">
        <v>9220</v>
      </c>
      <c r="K8391" t="s">
        <v>21</v>
      </c>
      <c r="L8391" t="s">
        <v>9281</v>
      </c>
      <c r="M8391" t="s">
        <v>9210</v>
      </c>
      <c r="O8391">
        <v>34</v>
      </c>
      <c r="P8391" t="s">
        <v>9225</v>
      </c>
      <c r="Q8391">
        <v>17</v>
      </c>
      <c r="R8391">
        <v>11</v>
      </c>
      <c r="S8391" t="s">
        <v>9255</v>
      </c>
      <c r="T8391" t="s">
        <v>9262</v>
      </c>
      <c r="U8391" t="s">
        <v>9300</v>
      </c>
      <c r="V8391" t="str" cm="1">
        <f t="array" ref="V8391">_xlfn.IFS(Hospital_Emergency_Room_Data[[#This Row],[Day]]&lt;=10,"Start(1-10)",Hospital_Emergency_Room_Data[[#This Row],[Day]]&lt;=20,"Middle(11-20)",Hospital_Emergency_Room_Data[[#This Row],[Day]]&gt;20,"End(21-30)")</f>
        <v>Middle(11-20)</v>
      </c>
    </row>
    <row r="8392" spans="1:22">
      <c r="A8392">
        <v>337268445</v>
      </c>
      <c r="B8392" t="s">
        <v>8386</v>
      </c>
      <c r="C8392" s="1">
        <v>45100</v>
      </c>
      <c r="D8392" t="str">
        <f>TEXT(Hospital_Emergency_Room_Data[[#This Row],[Patient Admission Date]],"mmm")</f>
        <v>Jun</v>
      </c>
      <c r="E8392">
        <f>YEAR(Hospital_Emergency_Room_Data[[#This Row],[Patient Admission Date]])</f>
        <v>2023</v>
      </c>
      <c r="F8392" s="2">
        <v>0.12916666666666668</v>
      </c>
      <c r="G8392" s="8" t="str">
        <f>TEXT(Hospital_Emergency_Room_Data[[#This Row],[Patient Admission Date]],"dddd")</f>
        <v>Friday</v>
      </c>
      <c r="H8392" t="s">
        <v>9208</v>
      </c>
      <c r="I8392">
        <v>25</v>
      </c>
      <c r="J8392" s="5" t="s">
        <v>9220</v>
      </c>
      <c r="K8392" t="s">
        <v>21</v>
      </c>
      <c r="L8392" t="s">
        <v>9281</v>
      </c>
      <c r="M8392" t="s">
        <v>9210</v>
      </c>
      <c r="O8392">
        <v>45</v>
      </c>
      <c r="P8392" t="s">
        <v>9225</v>
      </c>
      <c r="Q8392">
        <v>23</v>
      </c>
      <c r="R8392">
        <v>3</v>
      </c>
      <c r="S8392" t="s">
        <v>9258</v>
      </c>
      <c r="T8392" t="s">
        <v>9264</v>
      </c>
      <c r="U8392" t="s">
        <v>9300</v>
      </c>
      <c r="V8392" t="str" cm="1">
        <f t="array" ref="V8392">_xlfn.IFS(Hospital_Emergency_Room_Data[[#This Row],[Day]]&lt;=10,"Start(1-10)",Hospital_Emergency_Room_Data[[#This Row],[Day]]&lt;=20,"Middle(11-20)",Hospital_Emergency_Room_Data[[#This Row],[Day]]&gt;20,"End(21-30)")</f>
        <v>End(21-30)</v>
      </c>
    </row>
    <row r="8393" spans="1:22">
      <c r="A8393">
        <v>658645564</v>
      </c>
      <c r="B8393" t="s">
        <v>8387</v>
      </c>
      <c r="C8393" s="1">
        <v>45297</v>
      </c>
      <c r="D8393" t="str">
        <f>TEXT(Hospital_Emergency_Room_Data[[#This Row],[Patient Admission Date]],"mmm")</f>
        <v>Jan</v>
      </c>
      <c r="E8393">
        <f>YEAR(Hospital_Emergency_Room_Data[[#This Row],[Patient Admission Date]])</f>
        <v>2024</v>
      </c>
      <c r="F8393" s="2">
        <v>0.54166666666666663</v>
      </c>
      <c r="G8393" s="8" t="str">
        <f>TEXT(Hospital_Emergency_Room_Data[[#This Row],[Patient Admission Date]],"dddd")</f>
        <v>Saturday</v>
      </c>
      <c r="H8393" t="s">
        <v>9208</v>
      </c>
      <c r="I8393">
        <v>18</v>
      </c>
      <c r="J8393" s="5" t="s">
        <v>9220</v>
      </c>
      <c r="K8393" t="s">
        <v>21</v>
      </c>
      <c r="L8393" t="s">
        <v>9281</v>
      </c>
      <c r="M8393" t="s">
        <v>9210</v>
      </c>
      <c r="O8393">
        <v>53</v>
      </c>
      <c r="P8393" t="s">
        <v>9225</v>
      </c>
      <c r="Q8393">
        <v>6</v>
      </c>
      <c r="R8393">
        <v>13</v>
      </c>
      <c r="S8393" t="s">
        <v>9257</v>
      </c>
      <c r="T8393" t="s">
        <v>9263</v>
      </c>
      <c r="U8393" t="s">
        <v>9283</v>
      </c>
      <c r="V8393" t="str" cm="1">
        <f t="array" ref="V8393">_xlfn.IFS(Hospital_Emergency_Room_Data[[#This Row],[Day]]&lt;=10,"Start(1-10)",Hospital_Emergency_Room_Data[[#This Row],[Day]]&lt;=20,"Middle(11-20)",Hospital_Emergency_Room_Data[[#This Row],[Day]]&gt;20,"End(21-30)")</f>
        <v>Start(1-10)</v>
      </c>
    </row>
    <row r="8394" spans="1:22">
      <c r="A8394">
        <v>674636347</v>
      </c>
      <c r="B8394" t="s">
        <v>8388</v>
      </c>
      <c r="C8394" s="1">
        <v>45363</v>
      </c>
      <c r="D8394" t="str">
        <f>TEXT(Hospital_Emergency_Room_Data[[#This Row],[Patient Admission Date]],"mmm")</f>
        <v>Mar</v>
      </c>
      <c r="E8394">
        <f>YEAR(Hospital_Emergency_Room_Data[[#This Row],[Patient Admission Date]])</f>
        <v>2024</v>
      </c>
      <c r="F8394" s="2">
        <v>0.78680555555555554</v>
      </c>
      <c r="G8394" s="8" t="str">
        <f>TEXT(Hospital_Emergency_Room_Data[[#This Row],[Patient Admission Date]],"dddd")</f>
        <v>Tuesday</v>
      </c>
      <c r="H8394" t="s">
        <v>9208</v>
      </c>
      <c r="I8394">
        <v>75</v>
      </c>
      <c r="J8394" s="5" t="s">
        <v>9222</v>
      </c>
      <c r="K8394" t="s">
        <v>21</v>
      </c>
      <c r="L8394" t="s">
        <v>9281</v>
      </c>
      <c r="M8394" t="s">
        <v>9210</v>
      </c>
      <c r="O8394">
        <v>53</v>
      </c>
      <c r="P8394" t="s">
        <v>9225</v>
      </c>
      <c r="Q8394">
        <v>12</v>
      </c>
      <c r="R8394">
        <v>18</v>
      </c>
      <c r="S8394" t="s">
        <v>9256</v>
      </c>
      <c r="T8394" t="s">
        <v>9265</v>
      </c>
      <c r="U8394" t="s">
        <v>9283</v>
      </c>
      <c r="V8394" t="str" cm="1">
        <f t="array" ref="V8394">_xlfn.IFS(Hospital_Emergency_Room_Data[[#This Row],[Day]]&lt;=10,"Start(1-10)",Hospital_Emergency_Room_Data[[#This Row],[Day]]&lt;=20,"Middle(11-20)",Hospital_Emergency_Room_Data[[#This Row],[Day]]&gt;20,"End(21-30)")</f>
        <v>Middle(11-20)</v>
      </c>
    </row>
    <row r="8395" spans="1:22">
      <c r="A8395">
        <v>390657711</v>
      </c>
      <c r="B8395" t="s">
        <v>8389</v>
      </c>
      <c r="C8395" s="1">
        <v>45370</v>
      </c>
      <c r="D8395" t="str">
        <f>TEXT(Hospital_Emergency_Room_Data[[#This Row],[Patient Admission Date]],"mmm")</f>
        <v>Mar</v>
      </c>
      <c r="E8395">
        <f>YEAR(Hospital_Emergency_Room_Data[[#This Row],[Patient Admission Date]])</f>
        <v>2024</v>
      </c>
      <c r="F8395" s="2">
        <v>0.98750000000000004</v>
      </c>
      <c r="G8395" s="8" t="str">
        <f>TEXT(Hospital_Emergency_Room_Data[[#This Row],[Patient Admission Date]],"dddd")</f>
        <v>Tuesday</v>
      </c>
      <c r="H8395" t="s">
        <v>9208</v>
      </c>
      <c r="I8395">
        <v>9</v>
      </c>
      <c r="J8395" s="5" t="s">
        <v>9221</v>
      </c>
      <c r="K8395" t="s">
        <v>21</v>
      </c>
      <c r="L8395" t="s">
        <v>9281</v>
      </c>
      <c r="M8395" t="s">
        <v>9210</v>
      </c>
      <c r="O8395">
        <v>11</v>
      </c>
      <c r="P8395" t="s">
        <v>9226</v>
      </c>
      <c r="Q8395">
        <v>19</v>
      </c>
      <c r="R8395">
        <v>23</v>
      </c>
      <c r="S8395" t="s">
        <v>9256</v>
      </c>
      <c r="T8395" t="s">
        <v>9262</v>
      </c>
      <c r="U8395" t="s">
        <v>9282</v>
      </c>
      <c r="V8395" t="str" cm="1">
        <f t="array" ref="V8395">_xlfn.IFS(Hospital_Emergency_Room_Data[[#This Row],[Day]]&lt;=10,"Start(1-10)",Hospital_Emergency_Room_Data[[#This Row],[Day]]&lt;=20,"Middle(11-20)",Hospital_Emergency_Room_Data[[#This Row],[Day]]&gt;20,"End(21-30)")</f>
        <v>Middle(11-20)</v>
      </c>
    </row>
    <row r="8396" spans="1:22">
      <c r="A8396">
        <v>168450851</v>
      </c>
      <c r="B8396" t="s">
        <v>8390</v>
      </c>
      <c r="C8396" s="1">
        <v>45559</v>
      </c>
      <c r="D8396" t="str">
        <f>TEXT(Hospital_Emergency_Room_Data[[#This Row],[Patient Admission Date]],"mmm")</f>
        <v>Sep</v>
      </c>
      <c r="E8396">
        <f>YEAR(Hospital_Emergency_Room_Data[[#This Row],[Patient Admission Date]])</f>
        <v>2024</v>
      </c>
      <c r="F8396" s="2">
        <v>0.94930555555555551</v>
      </c>
      <c r="G8396" s="8" t="str">
        <f>TEXT(Hospital_Emergency_Room_Data[[#This Row],[Patient Admission Date]],"dddd")</f>
        <v>Tuesday</v>
      </c>
      <c r="H8396" t="s">
        <v>9208</v>
      </c>
      <c r="I8396">
        <v>75</v>
      </c>
      <c r="J8396" s="5" t="s">
        <v>9222</v>
      </c>
      <c r="K8396" t="s">
        <v>21</v>
      </c>
      <c r="L8396" t="s">
        <v>9281</v>
      </c>
      <c r="M8396" t="s">
        <v>9210</v>
      </c>
      <c r="O8396">
        <v>14</v>
      </c>
      <c r="P8396" t="s">
        <v>9226</v>
      </c>
      <c r="Q8396">
        <v>24</v>
      </c>
      <c r="R8396">
        <v>22</v>
      </c>
      <c r="S8396" t="s">
        <v>9256</v>
      </c>
      <c r="T8396" t="s">
        <v>9264</v>
      </c>
      <c r="U8396" t="s">
        <v>9282</v>
      </c>
      <c r="V8396" t="str" cm="1">
        <f t="array" ref="V8396">_xlfn.IFS(Hospital_Emergency_Room_Data[[#This Row],[Day]]&lt;=10,"Start(1-10)",Hospital_Emergency_Room_Data[[#This Row],[Day]]&lt;=20,"Middle(11-20)",Hospital_Emergency_Room_Data[[#This Row],[Day]]&gt;20,"End(21-30)")</f>
        <v>End(21-30)</v>
      </c>
    </row>
    <row r="8397" spans="1:22">
      <c r="A8397">
        <v>358685495</v>
      </c>
      <c r="B8397" t="s">
        <v>8391</v>
      </c>
      <c r="C8397" s="1">
        <v>45142</v>
      </c>
      <c r="D8397" t="str">
        <f>TEXT(Hospital_Emergency_Room_Data[[#This Row],[Patient Admission Date]],"mmm")</f>
        <v>Aug</v>
      </c>
      <c r="E8397">
        <f>YEAR(Hospital_Emergency_Room_Data[[#This Row],[Patient Admission Date]])</f>
        <v>2023</v>
      </c>
      <c r="F8397" s="2">
        <v>0.9291666666666667</v>
      </c>
      <c r="G8397" s="8" t="str">
        <f>TEXT(Hospital_Emergency_Room_Data[[#This Row],[Patient Admission Date]],"dddd")</f>
        <v>Friday</v>
      </c>
      <c r="H8397" t="s">
        <v>9208</v>
      </c>
      <c r="I8397">
        <v>67</v>
      </c>
      <c r="J8397" s="5" t="s">
        <v>9217</v>
      </c>
      <c r="K8397" t="s">
        <v>21</v>
      </c>
      <c r="L8397" t="s">
        <v>9281</v>
      </c>
      <c r="M8397" t="s">
        <v>9210</v>
      </c>
      <c r="O8397">
        <v>16</v>
      </c>
      <c r="P8397" t="s">
        <v>9226</v>
      </c>
      <c r="Q8397">
        <v>4</v>
      </c>
      <c r="R8397">
        <v>22</v>
      </c>
      <c r="S8397" t="s">
        <v>9256</v>
      </c>
      <c r="T8397" t="s">
        <v>9263</v>
      </c>
      <c r="U8397" t="s">
        <v>9282</v>
      </c>
      <c r="V8397" t="str" cm="1">
        <f t="array" ref="V8397">_xlfn.IFS(Hospital_Emergency_Room_Data[[#This Row],[Day]]&lt;=10,"Start(1-10)",Hospital_Emergency_Room_Data[[#This Row],[Day]]&lt;=20,"Middle(11-20)",Hospital_Emergency_Room_Data[[#This Row],[Day]]&gt;20,"End(21-30)")</f>
        <v>Start(1-10)</v>
      </c>
    </row>
    <row r="8398" spans="1:22">
      <c r="A8398">
        <v>143338385</v>
      </c>
      <c r="B8398" t="s">
        <v>8392</v>
      </c>
      <c r="C8398" s="1">
        <v>45260</v>
      </c>
      <c r="D8398" t="str">
        <f>TEXT(Hospital_Emergency_Room_Data[[#This Row],[Patient Admission Date]],"mmm")</f>
        <v>Nov</v>
      </c>
      <c r="E8398">
        <f>YEAR(Hospital_Emergency_Room_Data[[#This Row],[Patient Admission Date]])</f>
        <v>2023</v>
      </c>
      <c r="F8398" s="2">
        <v>0.90138888888888891</v>
      </c>
      <c r="G8398" s="8" t="str">
        <f>TEXT(Hospital_Emergency_Room_Data[[#This Row],[Patient Admission Date]],"dddd")</f>
        <v>Thursday</v>
      </c>
      <c r="H8398" t="s">
        <v>9208</v>
      </c>
      <c r="I8398">
        <v>28</v>
      </c>
      <c r="J8398" s="5" t="s">
        <v>9220</v>
      </c>
      <c r="K8398" t="s">
        <v>21</v>
      </c>
      <c r="L8398" t="s">
        <v>9281</v>
      </c>
      <c r="M8398" t="s">
        <v>9210</v>
      </c>
      <c r="O8398">
        <v>22</v>
      </c>
      <c r="P8398" t="s">
        <v>9226</v>
      </c>
      <c r="Q8398">
        <v>30</v>
      </c>
      <c r="R8398">
        <v>21</v>
      </c>
      <c r="S8398" t="s">
        <v>9256</v>
      </c>
      <c r="T8398" t="s">
        <v>9264</v>
      </c>
      <c r="U8398" t="s">
        <v>9282</v>
      </c>
      <c r="V8398" t="str" cm="1">
        <f t="array" ref="V8398">_xlfn.IFS(Hospital_Emergency_Room_Data[[#This Row],[Day]]&lt;=10,"Start(1-10)",Hospital_Emergency_Room_Data[[#This Row],[Day]]&lt;=20,"Middle(11-20)",Hospital_Emergency_Room_Data[[#This Row],[Day]]&gt;20,"End(21-30)")</f>
        <v>End(21-30)</v>
      </c>
    </row>
    <row r="8399" spans="1:22">
      <c r="A8399">
        <v>417949904</v>
      </c>
      <c r="B8399" t="s">
        <v>8393</v>
      </c>
      <c r="C8399" s="1">
        <v>45105</v>
      </c>
      <c r="D8399" t="str">
        <f>TEXT(Hospital_Emergency_Room_Data[[#This Row],[Patient Admission Date]],"mmm")</f>
        <v>Jun</v>
      </c>
      <c r="E8399">
        <f>YEAR(Hospital_Emergency_Room_Data[[#This Row],[Patient Admission Date]])</f>
        <v>2023</v>
      </c>
      <c r="F8399" s="2">
        <v>0.62986111111111109</v>
      </c>
      <c r="G8399" s="8" t="str">
        <f>TEXT(Hospital_Emergency_Room_Data[[#This Row],[Patient Admission Date]],"dddd")</f>
        <v>Wednesday</v>
      </c>
      <c r="H8399" t="s">
        <v>9208</v>
      </c>
      <c r="I8399">
        <v>41</v>
      </c>
      <c r="J8399" s="5" t="s">
        <v>9223</v>
      </c>
      <c r="K8399" t="s">
        <v>21</v>
      </c>
      <c r="L8399" t="s">
        <v>9281</v>
      </c>
      <c r="M8399" t="s">
        <v>9210</v>
      </c>
      <c r="O8399">
        <v>31</v>
      </c>
      <c r="P8399" t="s">
        <v>9225</v>
      </c>
      <c r="Q8399">
        <v>28</v>
      </c>
      <c r="R8399">
        <v>15</v>
      </c>
      <c r="S8399" t="s">
        <v>9257</v>
      </c>
      <c r="T8399" t="s">
        <v>9264</v>
      </c>
      <c r="U8399" t="s">
        <v>9300</v>
      </c>
      <c r="V8399" t="str" cm="1">
        <f t="array" ref="V8399">_xlfn.IFS(Hospital_Emergency_Room_Data[[#This Row],[Day]]&lt;=10,"Start(1-10)",Hospital_Emergency_Room_Data[[#This Row],[Day]]&lt;=20,"Middle(11-20)",Hospital_Emergency_Room_Data[[#This Row],[Day]]&gt;20,"End(21-30)")</f>
        <v>End(21-30)</v>
      </c>
    </row>
    <row r="8400" spans="1:22">
      <c r="A8400">
        <v>359700645</v>
      </c>
      <c r="B8400" t="s">
        <v>8394</v>
      </c>
      <c r="C8400" s="1">
        <v>45041</v>
      </c>
      <c r="D8400" t="str">
        <f>TEXT(Hospital_Emergency_Room_Data[[#This Row],[Patient Admission Date]],"mmm")</f>
        <v>Apr</v>
      </c>
      <c r="E8400">
        <f>YEAR(Hospital_Emergency_Room_Data[[#This Row],[Patient Admission Date]])</f>
        <v>2023</v>
      </c>
      <c r="F8400" s="2">
        <v>0.56111111111111112</v>
      </c>
      <c r="G8400" s="8" t="str">
        <f>TEXT(Hospital_Emergency_Room_Data[[#This Row],[Patient Admission Date]],"dddd")</f>
        <v>Tuesday</v>
      </c>
      <c r="H8400" t="s">
        <v>9208</v>
      </c>
      <c r="I8400">
        <v>8</v>
      </c>
      <c r="J8400" s="5" t="s">
        <v>9221</v>
      </c>
      <c r="K8400" t="s">
        <v>21</v>
      </c>
      <c r="L8400" t="s">
        <v>9281</v>
      </c>
      <c r="M8400" t="s">
        <v>9210</v>
      </c>
      <c r="O8400">
        <v>56</v>
      </c>
      <c r="P8400" t="s">
        <v>9225</v>
      </c>
      <c r="Q8400">
        <v>25</v>
      </c>
      <c r="R8400">
        <v>13</v>
      </c>
      <c r="S8400" t="s">
        <v>9257</v>
      </c>
      <c r="T8400" t="s">
        <v>9264</v>
      </c>
      <c r="U8400" t="s">
        <v>9283</v>
      </c>
      <c r="V8400" t="str" cm="1">
        <f t="array" ref="V8400">_xlfn.IFS(Hospital_Emergency_Room_Data[[#This Row],[Day]]&lt;=10,"Start(1-10)",Hospital_Emergency_Room_Data[[#This Row],[Day]]&lt;=20,"Middle(11-20)",Hospital_Emergency_Room_Data[[#This Row],[Day]]&gt;20,"End(21-30)")</f>
        <v>End(21-30)</v>
      </c>
    </row>
    <row r="8401" spans="1:22">
      <c r="A8401">
        <v>290328209</v>
      </c>
      <c r="B8401" t="s">
        <v>8395</v>
      </c>
      <c r="C8401" s="1">
        <v>45304</v>
      </c>
      <c r="D8401" t="str">
        <f>TEXT(Hospital_Emergency_Room_Data[[#This Row],[Patient Admission Date]],"mmm")</f>
        <v>Jan</v>
      </c>
      <c r="E8401">
        <f>YEAR(Hospital_Emergency_Room_Data[[#This Row],[Patient Admission Date]])</f>
        <v>2024</v>
      </c>
      <c r="F8401" s="2">
        <v>3.2638888888888891E-2</v>
      </c>
      <c r="G8401" s="8" t="str">
        <f>TEXT(Hospital_Emergency_Room_Data[[#This Row],[Patient Admission Date]],"dddd")</f>
        <v>Saturday</v>
      </c>
      <c r="H8401" t="s">
        <v>9208</v>
      </c>
      <c r="I8401">
        <v>66</v>
      </c>
      <c r="J8401" s="5" t="s">
        <v>9217</v>
      </c>
      <c r="K8401" t="s">
        <v>21</v>
      </c>
      <c r="L8401" t="s">
        <v>9281</v>
      </c>
      <c r="M8401" t="s">
        <v>9210</v>
      </c>
      <c r="O8401">
        <v>15</v>
      </c>
      <c r="P8401" t="s">
        <v>9226</v>
      </c>
      <c r="Q8401">
        <v>13</v>
      </c>
      <c r="R8401">
        <v>0</v>
      </c>
      <c r="S8401" t="s">
        <v>9258</v>
      </c>
      <c r="T8401" t="s">
        <v>9265</v>
      </c>
      <c r="U8401" t="s">
        <v>9282</v>
      </c>
      <c r="V8401" t="str" cm="1">
        <f t="array" ref="V8401">_xlfn.IFS(Hospital_Emergency_Room_Data[[#This Row],[Day]]&lt;=10,"Start(1-10)",Hospital_Emergency_Room_Data[[#This Row],[Day]]&lt;=20,"Middle(11-20)",Hospital_Emergency_Room_Data[[#This Row],[Day]]&gt;20,"End(21-30)")</f>
        <v>Middle(11-20)</v>
      </c>
    </row>
    <row r="8402" spans="1:22">
      <c r="A8402">
        <v>525873056</v>
      </c>
      <c r="B8402" t="s">
        <v>8396</v>
      </c>
      <c r="C8402" s="1">
        <v>45151</v>
      </c>
      <c r="D8402" t="str">
        <f>TEXT(Hospital_Emergency_Room_Data[[#This Row],[Patient Admission Date]],"mmm")</f>
        <v>Aug</v>
      </c>
      <c r="E8402">
        <f>YEAR(Hospital_Emergency_Room_Data[[#This Row],[Patient Admission Date]])</f>
        <v>2023</v>
      </c>
      <c r="F8402" s="2">
        <v>0.65138888888888891</v>
      </c>
      <c r="G8402" s="8" t="str">
        <f>TEXT(Hospital_Emergency_Room_Data[[#This Row],[Patient Admission Date]],"dddd")</f>
        <v>Sunday</v>
      </c>
      <c r="H8402" t="s">
        <v>9208</v>
      </c>
      <c r="I8402">
        <v>4</v>
      </c>
      <c r="J8402" s="5" t="s">
        <v>9218</v>
      </c>
      <c r="K8402" t="s">
        <v>21</v>
      </c>
      <c r="L8402" t="s">
        <v>9281</v>
      </c>
      <c r="M8402" t="s">
        <v>9210</v>
      </c>
      <c r="O8402">
        <v>16</v>
      </c>
      <c r="P8402" t="s">
        <v>9226</v>
      </c>
      <c r="Q8402">
        <v>13</v>
      </c>
      <c r="R8402">
        <v>15</v>
      </c>
      <c r="S8402" t="s">
        <v>9257</v>
      </c>
      <c r="T8402" t="s">
        <v>9265</v>
      </c>
      <c r="U8402" t="s">
        <v>9282</v>
      </c>
      <c r="V8402" t="str" cm="1">
        <f t="array" ref="V8402">_xlfn.IFS(Hospital_Emergency_Room_Data[[#This Row],[Day]]&lt;=10,"Start(1-10)",Hospital_Emergency_Room_Data[[#This Row],[Day]]&lt;=20,"Middle(11-20)",Hospital_Emergency_Room_Data[[#This Row],[Day]]&gt;20,"End(21-30)")</f>
        <v>Middle(11-20)</v>
      </c>
    </row>
    <row r="8403" spans="1:22">
      <c r="A8403">
        <v>114109575</v>
      </c>
      <c r="B8403" t="s">
        <v>8397</v>
      </c>
      <c r="C8403" s="1">
        <v>45116</v>
      </c>
      <c r="D8403" t="str">
        <f>TEXT(Hospital_Emergency_Room_Data[[#This Row],[Patient Admission Date]],"mmm")</f>
        <v>Jul</v>
      </c>
      <c r="E8403">
        <f>YEAR(Hospital_Emergency_Room_Data[[#This Row],[Patient Admission Date]])</f>
        <v>2023</v>
      </c>
      <c r="F8403" s="2">
        <v>0.74444444444444446</v>
      </c>
      <c r="G8403" s="8" t="str">
        <f>TEXT(Hospital_Emergency_Room_Data[[#This Row],[Patient Admission Date]],"dddd")</f>
        <v>Sunday</v>
      </c>
      <c r="H8403" t="s">
        <v>9208</v>
      </c>
      <c r="I8403">
        <v>44</v>
      </c>
      <c r="J8403" s="5" t="s">
        <v>9223</v>
      </c>
      <c r="K8403" t="s">
        <v>21</v>
      </c>
      <c r="L8403" t="s">
        <v>9281</v>
      </c>
      <c r="M8403" t="s">
        <v>9210</v>
      </c>
      <c r="O8403">
        <v>17</v>
      </c>
      <c r="P8403" t="s">
        <v>9226</v>
      </c>
      <c r="Q8403">
        <v>9</v>
      </c>
      <c r="R8403">
        <v>17</v>
      </c>
      <c r="S8403" t="s">
        <v>9257</v>
      </c>
      <c r="T8403" t="s">
        <v>9265</v>
      </c>
      <c r="U8403" t="s">
        <v>9282</v>
      </c>
      <c r="V8403" t="str" cm="1">
        <f t="array" ref="V8403">_xlfn.IFS(Hospital_Emergency_Room_Data[[#This Row],[Day]]&lt;=10,"Start(1-10)",Hospital_Emergency_Room_Data[[#This Row],[Day]]&lt;=20,"Middle(11-20)",Hospital_Emergency_Room_Data[[#This Row],[Day]]&gt;20,"End(21-30)")</f>
        <v>Start(1-10)</v>
      </c>
    </row>
    <row r="8404" spans="1:22">
      <c r="A8404">
        <v>410249616</v>
      </c>
      <c r="B8404" t="s">
        <v>8398</v>
      </c>
      <c r="C8404" s="1">
        <v>45355</v>
      </c>
      <c r="D8404" t="str">
        <f>TEXT(Hospital_Emergency_Room_Data[[#This Row],[Patient Admission Date]],"mmm")</f>
        <v>Mar</v>
      </c>
      <c r="E8404">
        <f>YEAR(Hospital_Emergency_Room_Data[[#This Row],[Patient Admission Date]])</f>
        <v>2024</v>
      </c>
      <c r="F8404" s="2">
        <v>0.56319444444444444</v>
      </c>
      <c r="G8404" s="8" t="str">
        <f>TEXT(Hospital_Emergency_Room_Data[[#This Row],[Patient Admission Date]],"dddd")</f>
        <v>Monday</v>
      </c>
      <c r="H8404" t="s">
        <v>9208</v>
      </c>
      <c r="I8404">
        <v>54</v>
      </c>
      <c r="J8404" s="5" t="s">
        <v>9219</v>
      </c>
      <c r="K8404" t="s">
        <v>21</v>
      </c>
      <c r="L8404" t="s">
        <v>9281</v>
      </c>
      <c r="M8404" t="s">
        <v>9210</v>
      </c>
      <c r="O8404">
        <v>47</v>
      </c>
      <c r="P8404" t="s">
        <v>9225</v>
      </c>
      <c r="Q8404">
        <v>4</v>
      </c>
      <c r="R8404">
        <v>13</v>
      </c>
      <c r="S8404" t="s">
        <v>9257</v>
      </c>
      <c r="T8404" t="s">
        <v>9263</v>
      </c>
      <c r="U8404" t="s">
        <v>9283</v>
      </c>
      <c r="V8404" t="str" cm="1">
        <f t="array" ref="V8404">_xlfn.IFS(Hospital_Emergency_Room_Data[[#This Row],[Day]]&lt;=10,"Start(1-10)",Hospital_Emergency_Room_Data[[#This Row],[Day]]&lt;=20,"Middle(11-20)",Hospital_Emergency_Room_Data[[#This Row],[Day]]&gt;20,"End(21-30)")</f>
        <v>Start(1-10)</v>
      </c>
    </row>
    <row r="8405" spans="1:22">
      <c r="A8405">
        <v>501516876</v>
      </c>
      <c r="B8405" t="s">
        <v>8399</v>
      </c>
      <c r="C8405" s="1">
        <v>45085</v>
      </c>
      <c r="D8405" t="str">
        <f>TEXT(Hospital_Emergency_Room_Data[[#This Row],[Patient Admission Date]],"mmm")</f>
        <v>Jun</v>
      </c>
      <c r="E8405">
        <f>YEAR(Hospital_Emergency_Room_Data[[#This Row],[Patient Admission Date]])</f>
        <v>2023</v>
      </c>
      <c r="F8405" s="2">
        <v>0.81041666666666667</v>
      </c>
      <c r="G8405" s="8" t="str">
        <f>TEXT(Hospital_Emergency_Room_Data[[#This Row],[Patient Admission Date]],"dddd")</f>
        <v>Thursday</v>
      </c>
      <c r="H8405" t="s">
        <v>9208</v>
      </c>
      <c r="I8405">
        <v>10</v>
      </c>
      <c r="J8405" s="5" t="s">
        <v>9221</v>
      </c>
      <c r="K8405" t="s">
        <v>21</v>
      </c>
      <c r="L8405" t="s">
        <v>9281</v>
      </c>
      <c r="M8405" t="s">
        <v>9210</v>
      </c>
      <c r="O8405">
        <v>60</v>
      </c>
      <c r="P8405" t="s">
        <v>9225</v>
      </c>
      <c r="Q8405">
        <v>8</v>
      </c>
      <c r="R8405">
        <v>19</v>
      </c>
      <c r="S8405" t="s">
        <v>9256</v>
      </c>
      <c r="T8405" t="s">
        <v>9265</v>
      </c>
      <c r="U8405" t="s">
        <v>9283</v>
      </c>
      <c r="V8405" t="str" cm="1">
        <f t="array" ref="V8405">_xlfn.IFS(Hospital_Emergency_Room_Data[[#This Row],[Day]]&lt;=10,"Start(1-10)",Hospital_Emergency_Room_Data[[#This Row],[Day]]&lt;=20,"Middle(11-20)",Hospital_Emergency_Room_Data[[#This Row],[Day]]&gt;20,"End(21-30)")</f>
        <v>Start(1-10)</v>
      </c>
    </row>
    <row r="8406" spans="1:22">
      <c r="A8406">
        <v>267223909</v>
      </c>
      <c r="B8406" t="s">
        <v>8400</v>
      </c>
      <c r="C8406" s="1">
        <v>45273</v>
      </c>
      <c r="D8406" t="str">
        <f>TEXT(Hospital_Emergency_Room_Data[[#This Row],[Patient Admission Date]],"mmm")</f>
        <v>Dec</v>
      </c>
      <c r="E8406">
        <f>YEAR(Hospital_Emergency_Room_Data[[#This Row],[Patient Admission Date]])</f>
        <v>2023</v>
      </c>
      <c r="F8406" s="2">
        <v>0.60486111111111107</v>
      </c>
      <c r="G8406" s="8" t="str">
        <f>TEXT(Hospital_Emergency_Room_Data[[#This Row],[Patient Admission Date]],"dddd")</f>
        <v>Wednesday</v>
      </c>
      <c r="H8406" t="s">
        <v>9208</v>
      </c>
      <c r="I8406">
        <v>65</v>
      </c>
      <c r="J8406" s="5" t="s">
        <v>9217</v>
      </c>
      <c r="K8406" t="s">
        <v>21</v>
      </c>
      <c r="L8406" t="s">
        <v>9281</v>
      </c>
      <c r="M8406" t="s">
        <v>9210</v>
      </c>
      <c r="O8406">
        <v>15</v>
      </c>
      <c r="P8406" t="s">
        <v>9226</v>
      </c>
      <c r="Q8406">
        <v>13</v>
      </c>
      <c r="R8406">
        <v>14</v>
      </c>
      <c r="S8406" t="s">
        <v>9257</v>
      </c>
      <c r="T8406" t="s">
        <v>9265</v>
      </c>
      <c r="U8406" t="s">
        <v>9282</v>
      </c>
      <c r="V8406" t="str" cm="1">
        <f t="array" ref="V8406">_xlfn.IFS(Hospital_Emergency_Room_Data[[#This Row],[Day]]&lt;=10,"Start(1-10)",Hospital_Emergency_Room_Data[[#This Row],[Day]]&lt;=20,"Middle(11-20)",Hospital_Emergency_Room_Data[[#This Row],[Day]]&gt;20,"End(21-30)")</f>
        <v>Middle(11-20)</v>
      </c>
    </row>
    <row r="8407" spans="1:22">
      <c r="A8407">
        <v>659621017</v>
      </c>
      <c r="B8407" t="s">
        <v>8401</v>
      </c>
      <c r="C8407" s="1">
        <v>45179</v>
      </c>
      <c r="D8407" t="str">
        <f>TEXT(Hospital_Emergency_Room_Data[[#This Row],[Patient Admission Date]],"mmm")</f>
        <v>Sep</v>
      </c>
      <c r="E8407">
        <f>YEAR(Hospital_Emergency_Room_Data[[#This Row],[Patient Admission Date]])</f>
        <v>2023</v>
      </c>
      <c r="F8407" s="2">
        <v>0.14027777777777778</v>
      </c>
      <c r="G8407" s="8" t="str">
        <f>TEXT(Hospital_Emergency_Room_Data[[#This Row],[Patient Admission Date]],"dddd")</f>
        <v>Sunday</v>
      </c>
      <c r="H8407" t="s">
        <v>9208</v>
      </c>
      <c r="I8407">
        <v>16</v>
      </c>
      <c r="J8407" s="5" t="s">
        <v>9220</v>
      </c>
      <c r="K8407" t="s">
        <v>21</v>
      </c>
      <c r="L8407" t="s">
        <v>9281</v>
      </c>
      <c r="M8407" t="s">
        <v>9210</v>
      </c>
      <c r="O8407">
        <v>29</v>
      </c>
      <c r="P8407" t="s">
        <v>9226</v>
      </c>
      <c r="Q8407">
        <v>10</v>
      </c>
      <c r="R8407">
        <v>3</v>
      </c>
      <c r="S8407" t="s">
        <v>9258</v>
      </c>
      <c r="T8407" t="s">
        <v>9265</v>
      </c>
      <c r="U8407" t="s">
        <v>9282</v>
      </c>
      <c r="V8407" t="str" cm="1">
        <f t="array" ref="V8407">_xlfn.IFS(Hospital_Emergency_Room_Data[[#This Row],[Day]]&lt;=10,"Start(1-10)",Hospital_Emergency_Room_Data[[#This Row],[Day]]&lt;=20,"Middle(11-20)",Hospital_Emergency_Room_Data[[#This Row],[Day]]&gt;20,"End(21-30)")</f>
        <v>Start(1-10)</v>
      </c>
    </row>
    <row r="8408" spans="1:22">
      <c r="A8408">
        <v>728953842</v>
      </c>
      <c r="B8408" t="s">
        <v>8402</v>
      </c>
      <c r="C8408" s="1">
        <v>45375</v>
      </c>
      <c r="D8408" t="str">
        <f>TEXT(Hospital_Emergency_Room_Data[[#This Row],[Patient Admission Date]],"mmm")</f>
        <v>Mar</v>
      </c>
      <c r="E8408">
        <f>YEAR(Hospital_Emergency_Room_Data[[#This Row],[Patient Admission Date]])</f>
        <v>2024</v>
      </c>
      <c r="F8408" s="2">
        <v>0.98888888888888893</v>
      </c>
      <c r="G8408" s="8" t="str">
        <f>TEXT(Hospital_Emergency_Room_Data[[#This Row],[Patient Admission Date]],"dddd")</f>
        <v>Sunday</v>
      </c>
      <c r="H8408" t="s">
        <v>9208</v>
      </c>
      <c r="I8408">
        <v>21</v>
      </c>
      <c r="J8408" s="5" t="s">
        <v>9220</v>
      </c>
      <c r="K8408" t="s">
        <v>21</v>
      </c>
      <c r="L8408" t="s">
        <v>9281</v>
      </c>
      <c r="M8408" t="s">
        <v>9210</v>
      </c>
      <c r="O8408">
        <v>34</v>
      </c>
      <c r="P8408" t="s">
        <v>9225</v>
      </c>
      <c r="Q8408">
        <v>24</v>
      </c>
      <c r="R8408">
        <v>23</v>
      </c>
      <c r="S8408" t="s">
        <v>9256</v>
      </c>
      <c r="T8408" t="s">
        <v>9264</v>
      </c>
      <c r="U8408" t="s">
        <v>9300</v>
      </c>
      <c r="V8408" t="str" cm="1">
        <f t="array" ref="V8408">_xlfn.IFS(Hospital_Emergency_Room_Data[[#This Row],[Day]]&lt;=10,"Start(1-10)",Hospital_Emergency_Room_Data[[#This Row],[Day]]&lt;=20,"Middle(11-20)",Hospital_Emergency_Room_Data[[#This Row],[Day]]&gt;20,"End(21-30)")</f>
        <v>End(21-30)</v>
      </c>
    </row>
    <row r="8409" spans="1:22">
      <c r="A8409">
        <v>527925108</v>
      </c>
      <c r="B8409" t="s">
        <v>8403</v>
      </c>
      <c r="C8409" s="1">
        <v>45440</v>
      </c>
      <c r="D8409" t="str">
        <f>TEXT(Hospital_Emergency_Room_Data[[#This Row],[Patient Admission Date]],"mmm")</f>
        <v>May</v>
      </c>
      <c r="E8409">
        <f>YEAR(Hospital_Emergency_Room_Data[[#This Row],[Patient Admission Date]])</f>
        <v>2024</v>
      </c>
      <c r="F8409" s="2">
        <v>0.90902777777777777</v>
      </c>
      <c r="G8409" s="8" t="str">
        <f>TEXT(Hospital_Emergency_Room_Data[[#This Row],[Patient Admission Date]],"dddd")</f>
        <v>Tuesday</v>
      </c>
      <c r="H8409" t="s">
        <v>9208</v>
      </c>
      <c r="I8409">
        <v>73</v>
      </c>
      <c r="J8409" s="5" t="s">
        <v>9222</v>
      </c>
      <c r="K8409" t="s">
        <v>21</v>
      </c>
      <c r="L8409" t="s">
        <v>9281</v>
      </c>
      <c r="M8409" t="s">
        <v>9210</v>
      </c>
      <c r="O8409">
        <v>42</v>
      </c>
      <c r="P8409" t="s">
        <v>9225</v>
      </c>
      <c r="Q8409">
        <v>28</v>
      </c>
      <c r="R8409">
        <v>21</v>
      </c>
      <c r="S8409" t="s">
        <v>9256</v>
      </c>
      <c r="T8409" t="s">
        <v>9264</v>
      </c>
      <c r="U8409" t="s">
        <v>9300</v>
      </c>
      <c r="V8409" t="str" cm="1">
        <f t="array" ref="V8409">_xlfn.IFS(Hospital_Emergency_Room_Data[[#This Row],[Day]]&lt;=10,"Start(1-10)",Hospital_Emergency_Room_Data[[#This Row],[Day]]&lt;=20,"Middle(11-20)",Hospital_Emergency_Room_Data[[#This Row],[Day]]&gt;20,"End(21-30)")</f>
        <v>End(21-30)</v>
      </c>
    </row>
    <row r="8410" spans="1:22">
      <c r="A8410">
        <v>459171766</v>
      </c>
      <c r="B8410" t="s">
        <v>8404</v>
      </c>
      <c r="C8410" s="1">
        <v>45447</v>
      </c>
      <c r="D8410" t="str">
        <f>TEXT(Hospital_Emergency_Room_Data[[#This Row],[Patient Admission Date]],"mmm")</f>
        <v>Jun</v>
      </c>
      <c r="E8410">
        <f>YEAR(Hospital_Emergency_Room_Data[[#This Row],[Patient Admission Date]])</f>
        <v>2024</v>
      </c>
      <c r="F8410" s="2">
        <v>0.28958333333333336</v>
      </c>
      <c r="G8410" s="8" t="str">
        <f>TEXT(Hospital_Emergency_Room_Data[[#This Row],[Patient Admission Date]],"dddd")</f>
        <v>Tuesday</v>
      </c>
      <c r="H8410" t="s">
        <v>9208</v>
      </c>
      <c r="I8410">
        <v>52</v>
      </c>
      <c r="J8410" s="5" t="s">
        <v>9219</v>
      </c>
      <c r="K8410" t="s">
        <v>21</v>
      </c>
      <c r="L8410" t="s">
        <v>9281</v>
      </c>
      <c r="M8410" t="s">
        <v>9210</v>
      </c>
      <c r="O8410">
        <v>60</v>
      </c>
      <c r="P8410" t="s">
        <v>9225</v>
      </c>
      <c r="Q8410">
        <v>4</v>
      </c>
      <c r="R8410">
        <v>6</v>
      </c>
      <c r="S8410" t="s">
        <v>9255</v>
      </c>
      <c r="T8410" t="s">
        <v>9263</v>
      </c>
      <c r="U8410" t="s">
        <v>9283</v>
      </c>
      <c r="V8410" t="str" cm="1">
        <f t="array" ref="V8410">_xlfn.IFS(Hospital_Emergency_Room_Data[[#This Row],[Day]]&lt;=10,"Start(1-10)",Hospital_Emergency_Room_Data[[#This Row],[Day]]&lt;=20,"Middle(11-20)",Hospital_Emergency_Room_Data[[#This Row],[Day]]&gt;20,"End(21-30)")</f>
        <v>Start(1-10)</v>
      </c>
    </row>
    <row r="8411" spans="1:22">
      <c r="A8411">
        <v>182569406</v>
      </c>
      <c r="B8411" t="s">
        <v>8405</v>
      </c>
      <c r="C8411" s="1">
        <v>45382</v>
      </c>
      <c r="D8411" t="str">
        <f>TEXT(Hospital_Emergency_Room_Data[[#This Row],[Patient Admission Date]],"mmm")</f>
        <v>Mar</v>
      </c>
      <c r="E8411">
        <f>YEAR(Hospital_Emergency_Room_Data[[#This Row],[Patient Admission Date]])</f>
        <v>2024</v>
      </c>
      <c r="F8411" s="2">
        <v>0.43819444444444444</v>
      </c>
      <c r="G8411" s="8" t="str">
        <f>TEXT(Hospital_Emergency_Room_Data[[#This Row],[Patient Admission Date]],"dddd")</f>
        <v>Sunday</v>
      </c>
      <c r="H8411" t="s">
        <v>9208</v>
      </c>
      <c r="I8411">
        <v>44</v>
      </c>
      <c r="J8411" s="5" t="s">
        <v>9223</v>
      </c>
      <c r="K8411" t="s">
        <v>21</v>
      </c>
      <c r="L8411" t="s">
        <v>9281</v>
      </c>
      <c r="M8411" t="s">
        <v>9210</v>
      </c>
      <c r="O8411">
        <v>18</v>
      </c>
      <c r="P8411" t="s">
        <v>9226</v>
      </c>
      <c r="Q8411">
        <v>31</v>
      </c>
      <c r="R8411">
        <v>10</v>
      </c>
      <c r="S8411" t="s">
        <v>9255</v>
      </c>
      <c r="T8411" t="s">
        <v>9264</v>
      </c>
      <c r="U8411" t="s">
        <v>9282</v>
      </c>
      <c r="V8411" t="str" cm="1">
        <f t="array" ref="V8411">_xlfn.IFS(Hospital_Emergency_Room_Data[[#This Row],[Day]]&lt;=10,"Start(1-10)",Hospital_Emergency_Room_Data[[#This Row],[Day]]&lt;=20,"Middle(11-20)",Hospital_Emergency_Room_Data[[#This Row],[Day]]&gt;20,"End(21-30)")</f>
        <v>End(21-30)</v>
      </c>
    </row>
    <row r="8412" spans="1:22">
      <c r="A8412">
        <v>781169719</v>
      </c>
      <c r="B8412" t="s">
        <v>8406</v>
      </c>
      <c r="C8412" s="1">
        <v>45022</v>
      </c>
      <c r="D8412" t="str">
        <f>TEXT(Hospital_Emergency_Room_Data[[#This Row],[Patient Admission Date]],"mmm")</f>
        <v>Apr</v>
      </c>
      <c r="E8412">
        <f>YEAR(Hospital_Emergency_Room_Data[[#This Row],[Patient Admission Date]])</f>
        <v>2023</v>
      </c>
      <c r="F8412" s="2">
        <v>0.68541666666666667</v>
      </c>
      <c r="G8412" s="8" t="str">
        <f>TEXT(Hospital_Emergency_Room_Data[[#This Row],[Patient Admission Date]],"dddd")</f>
        <v>Thursday</v>
      </c>
      <c r="H8412" t="s">
        <v>9208</v>
      </c>
      <c r="I8412">
        <v>78</v>
      </c>
      <c r="J8412" s="5" t="s">
        <v>9222</v>
      </c>
      <c r="K8412" t="s">
        <v>21</v>
      </c>
      <c r="L8412" t="s">
        <v>9281</v>
      </c>
      <c r="M8412" t="s">
        <v>9210</v>
      </c>
      <c r="O8412">
        <v>19</v>
      </c>
      <c r="P8412" t="s">
        <v>9226</v>
      </c>
      <c r="Q8412">
        <v>6</v>
      </c>
      <c r="R8412">
        <v>16</v>
      </c>
      <c r="S8412" t="s">
        <v>9257</v>
      </c>
      <c r="T8412" t="s">
        <v>9263</v>
      </c>
      <c r="U8412" t="s">
        <v>9282</v>
      </c>
      <c r="V8412" t="str" cm="1">
        <f t="array" ref="V8412">_xlfn.IFS(Hospital_Emergency_Room_Data[[#This Row],[Day]]&lt;=10,"Start(1-10)",Hospital_Emergency_Room_Data[[#This Row],[Day]]&lt;=20,"Middle(11-20)",Hospital_Emergency_Room_Data[[#This Row],[Day]]&gt;20,"End(21-30)")</f>
        <v>Start(1-10)</v>
      </c>
    </row>
    <row r="8413" spans="1:22">
      <c r="A8413">
        <v>308198528</v>
      </c>
      <c r="B8413" t="s">
        <v>8407</v>
      </c>
      <c r="C8413" s="1">
        <v>45561</v>
      </c>
      <c r="D8413" t="str">
        <f>TEXT(Hospital_Emergency_Room_Data[[#This Row],[Patient Admission Date]],"mmm")</f>
        <v>Sep</v>
      </c>
      <c r="E8413">
        <f>YEAR(Hospital_Emergency_Room_Data[[#This Row],[Patient Admission Date]])</f>
        <v>2024</v>
      </c>
      <c r="F8413" s="2">
        <v>0.50208333333333333</v>
      </c>
      <c r="G8413" s="8" t="str">
        <f>TEXT(Hospital_Emergency_Room_Data[[#This Row],[Patient Admission Date]],"dddd")</f>
        <v>Thursday</v>
      </c>
      <c r="H8413" t="s">
        <v>9208</v>
      </c>
      <c r="I8413">
        <v>51</v>
      </c>
      <c r="J8413" s="5" t="s">
        <v>9219</v>
      </c>
      <c r="K8413" t="s">
        <v>21</v>
      </c>
      <c r="L8413" t="s">
        <v>9281</v>
      </c>
      <c r="M8413" t="s">
        <v>9210</v>
      </c>
      <c r="O8413">
        <v>43</v>
      </c>
      <c r="P8413" t="s">
        <v>9225</v>
      </c>
      <c r="Q8413">
        <v>26</v>
      </c>
      <c r="R8413">
        <v>12</v>
      </c>
      <c r="S8413" t="s">
        <v>9257</v>
      </c>
      <c r="T8413" t="s">
        <v>9264</v>
      </c>
      <c r="U8413" t="s">
        <v>9300</v>
      </c>
      <c r="V8413" t="str" cm="1">
        <f t="array" ref="V8413">_xlfn.IFS(Hospital_Emergency_Room_Data[[#This Row],[Day]]&lt;=10,"Start(1-10)",Hospital_Emergency_Room_Data[[#This Row],[Day]]&lt;=20,"Middle(11-20)",Hospital_Emergency_Room_Data[[#This Row],[Day]]&gt;20,"End(21-30)")</f>
        <v>End(21-30)</v>
      </c>
    </row>
    <row r="8414" spans="1:22">
      <c r="A8414">
        <v>316774231</v>
      </c>
      <c r="B8414" t="s">
        <v>8408</v>
      </c>
      <c r="C8414" s="1">
        <v>45056</v>
      </c>
      <c r="D8414" t="str">
        <f>TEXT(Hospital_Emergency_Room_Data[[#This Row],[Patient Admission Date]],"mmm")</f>
        <v>May</v>
      </c>
      <c r="E8414">
        <f>YEAR(Hospital_Emergency_Room_Data[[#This Row],[Patient Admission Date]])</f>
        <v>2023</v>
      </c>
      <c r="F8414" s="2">
        <v>2.013888888888889E-2</v>
      </c>
      <c r="G8414" s="8" t="str">
        <f>TEXT(Hospital_Emergency_Room_Data[[#This Row],[Patient Admission Date]],"dddd")</f>
        <v>Wednesday</v>
      </c>
      <c r="H8414" t="s">
        <v>9208</v>
      </c>
      <c r="I8414">
        <v>58</v>
      </c>
      <c r="J8414" s="5" t="s">
        <v>9219</v>
      </c>
      <c r="K8414" t="s">
        <v>21</v>
      </c>
      <c r="L8414" t="s">
        <v>9281</v>
      </c>
      <c r="M8414" t="s">
        <v>9210</v>
      </c>
      <c r="O8414">
        <v>51</v>
      </c>
      <c r="P8414" t="s">
        <v>9225</v>
      </c>
      <c r="Q8414">
        <v>10</v>
      </c>
      <c r="R8414">
        <v>0</v>
      </c>
      <c r="S8414" t="s">
        <v>9258</v>
      </c>
      <c r="T8414" t="s">
        <v>9265</v>
      </c>
      <c r="U8414" t="s">
        <v>9283</v>
      </c>
      <c r="V8414" t="str" cm="1">
        <f t="array" ref="V8414">_xlfn.IFS(Hospital_Emergency_Room_Data[[#This Row],[Day]]&lt;=10,"Start(1-10)",Hospital_Emergency_Room_Data[[#This Row],[Day]]&lt;=20,"Middle(11-20)",Hospital_Emergency_Room_Data[[#This Row],[Day]]&gt;20,"End(21-30)")</f>
        <v>Start(1-10)</v>
      </c>
    </row>
    <row r="8415" spans="1:22">
      <c r="A8415">
        <v>407587271</v>
      </c>
      <c r="B8415" t="s">
        <v>8409</v>
      </c>
      <c r="C8415" s="1">
        <v>45346</v>
      </c>
      <c r="D8415" t="str">
        <f>TEXT(Hospital_Emergency_Room_Data[[#This Row],[Patient Admission Date]],"mmm")</f>
        <v>Feb</v>
      </c>
      <c r="E8415">
        <f>YEAR(Hospital_Emergency_Room_Data[[#This Row],[Patient Admission Date]])</f>
        <v>2024</v>
      </c>
      <c r="F8415" s="2">
        <v>0.73541666666666672</v>
      </c>
      <c r="G8415" s="8" t="str">
        <f>TEXT(Hospital_Emergency_Room_Data[[#This Row],[Patient Admission Date]],"dddd")</f>
        <v>Saturday</v>
      </c>
      <c r="H8415" t="s">
        <v>9208</v>
      </c>
      <c r="I8415">
        <v>51</v>
      </c>
      <c r="J8415" s="5" t="s">
        <v>9219</v>
      </c>
      <c r="K8415" t="s">
        <v>21</v>
      </c>
      <c r="L8415" t="s">
        <v>9281</v>
      </c>
      <c r="M8415" t="s">
        <v>9210</v>
      </c>
      <c r="O8415">
        <v>56</v>
      </c>
      <c r="P8415" t="s">
        <v>9225</v>
      </c>
      <c r="Q8415">
        <v>24</v>
      </c>
      <c r="R8415">
        <v>17</v>
      </c>
      <c r="S8415" t="s">
        <v>9257</v>
      </c>
      <c r="T8415" t="s">
        <v>9264</v>
      </c>
      <c r="U8415" t="s">
        <v>9283</v>
      </c>
      <c r="V8415" t="str" cm="1">
        <f t="array" ref="V8415">_xlfn.IFS(Hospital_Emergency_Room_Data[[#This Row],[Day]]&lt;=10,"Start(1-10)",Hospital_Emergency_Room_Data[[#This Row],[Day]]&lt;=20,"Middle(11-20)",Hospital_Emergency_Room_Data[[#This Row],[Day]]&gt;20,"End(21-30)")</f>
        <v>End(21-30)</v>
      </c>
    </row>
    <row r="8416" spans="1:22">
      <c r="A8416">
        <v>474069276</v>
      </c>
      <c r="B8416" t="s">
        <v>8410</v>
      </c>
      <c r="C8416" s="1">
        <v>45143</v>
      </c>
      <c r="D8416" t="str">
        <f>TEXT(Hospital_Emergency_Room_Data[[#This Row],[Patient Admission Date]],"mmm")</f>
        <v>Aug</v>
      </c>
      <c r="E8416">
        <f>YEAR(Hospital_Emergency_Room_Data[[#This Row],[Patient Admission Date]])</f>
        <v>2023</v>
      </c>
      <c r="F8416" s="2">
        <v>0.72916666666666663</v>
      </c>
      <c r="G8416" s="8" t="str">
        <f>TEXT(Hospital_Emergency_Room_Data[[#This Row],[Patient Admission Date]],"dddd")</f>
        <v>Saturday</v>
      </c>
      <c r="H8416" t="s">
        <v>9208</v>
      </c>
      <c r="I8416">
        <v>51</v>
      </c>
      <c r="J8416" s="5" t="s">
        <v>9219</v>
      </c>
      <c r="K8416" t="s">
        <v>21</v>
      </c>
      <c r="L8416" t="s">
        <v>9281</v>
      </c>
      <c r="M8416" t="s">
        <v>9210</v>
      </c>
      <c r="O8416">
        <v>58</v>
      </c>
      <c r="P8416" t="s">
        <v>9225</v>
      </c>
      <c r="Q8416">
        <v>5</v>
      </c>
      <c r="R8416">
        <v>17</v>
      </c>
      <c r="S8416" t="s">
        <v>9257</v>
      </c>
      <c r="T8416" t="s">
        <v>9263</v>
      </c>
      <c r="U8416" t="s">
        <v>9283</v>
      </c>
      <c r="V8416" t="str" cm="1">
        <f t="array" ref="V8416">_xlfn.IFS(Hospital_Emergency_Room_Data[[#This Row],[Day]]&lt;=10,"Start(1-10)",Hospital_Emergency_Room_Data[[#This Row],[Day]]&lt;=20,"Middle(11-20)",Hospital_Emergency_Room_Data[[#This Row],[Day]]&gt;20,"End(21-30)")</f>
        <v>Start(1-10)</v>
      </c>
    </row>
    <row r="8417" spans="1:22">
      <c r="A8417">
        <v>532565183</v>
      </c>
      <c r="B8417" t="s">
        <v>8411</v>
      </c>
      <c r="C8417" s="1">
        <v>45241</v>
      </c>
      <c r="D8417" t="str">
        <f>TEXT(Hospital_Emergency_Room_Data[[#This Row],[Patient Admission Date]],"mmm")</f>
        <v>Nov</v>
      </c>
      <c r="E8417">
        <f>YEAR(Hospital_Emergency_Room_Data[[#This Row],[Patient Admission Date]])</f>
        <v>2023</v>
      </c>
      <c r="F8417" s="2">
        <v>0.16597222222222222</v>
      </c>
      <c r="G8417" s="8" t="str">
        <f>TEXT(Hospital_Emergency_Room_Data[[#This Row],[Patient Admission Date]],"dddd")</f>
        <v>Saturday</v>
      </c>
      <c r="H8417" t="s">
        <v>9208</v>
      </c>
      <c r="I8417">
        <v>5</v>
      </c>
      <c r="J8417" s="5" t="s">
        <v>9221</v>
      </c>
      <c r="K8417" t="s">
        <v>21</v>
      </c>
      <c r="L8417" t="s">
        <v>9281</v>
      </c>
      <c r="M8417" t="s">
        <v>9210</v>
      </c>
      <c r="O8417">
        <v>60</v>
      </c>
      <c r="P8417" t="s">
        <v>9225</v>
      </c>
      <c r="Q8417">
        <v>11</v>
      </c>
      <c r="R8417">
        <v>3</v>
      </c>
      <c r="S8417" t="s">
        <v>9258</v>
      </c>
      <c r="T8417" t="s">
        <v>9265</v>
      </c>
      <c r="U8417" t="s">
        <v>9283</v>
      </c>
      <c r="V8417" t="str" cm="1">
        <f t="array" ref="V8417">_xlfn.IFS(Hospital_Emergency_Room_Data[[#This Row],[Day]]&lt;=10,"Start(1-10)",Hospital_Emergency_Room_Data[[#This Row],[Day]]&lt;=20,"Middle(11-20)",Hospital_Emergency_Room_Data[[#This Row],[Day]]&gt;20,"End(21-30)")</f>
        <v>Middle(11-20)</v>
      </c>
    </row>
    <row r="8418" spans="1:22">
      <c r="A8418">
        <v>178575719</v>
      </c>
      <c r="B8418" t="s">
        <v>8412</v>
      </c>
      <c r="C8418" s="1">
        <v>45348</v>
      </c>
      <c r="D8418" t="str">
        <f>TEXT(Hospital_Emergency_Room_Data[[#This Row],[Patient Admission Date]],"mmm")</f>
        <v>Feb</v>
      </c>
      <c r="E8418">
        <f>YEAR(Hospital_Emergency_Room_Data[[#This Row],[Patient Admission Date]])</f>
        <v>2024</v>
      </c>
      <c r="F8418" s="2">
        <v>5.2083333333333336E-2</v>
      </c>
      <c r="G8418" s="8" t="str">
        <f>TEXT(Hospital_Emergency_Room_Data[[#This Row],[Patient Admission Date]],"dddd")</f>
        <v>Monday</v>
      </c>
      <c r="H8418" t="s">
        <v>9208</v>
      </c>
      <c r="I8418">
        <v>39</v>
      </c>
      <c r="J8418" s="5" t="s">
        <v>9223</v>
      </c>
      <c r="K8418" t="s">
        <v>21</v>
      </c>
      <c r="L8418" t="s">
        <v>9281</v>
      </c>
      <c r="M8418" t="s">
        <v>9210</v>
      </c>
      <c r="O8418">
        <v>15</v>
      </c>
      <c r="P8418" t="s">
        <v>9226</v>
      </c>
      <c r="Q8418">
        <v>26</v>
      </c>
      <c r="R8418">
        <v>1</v>
      </c>
      <c r="S8418" t="s">
        <v>9258</v>
      </c>
      <c r="T8418" t="s">
        <v>9264</v>
      </c>
      <c r="U8418" t="s">
        <v>9282</v>
      </c>
      <c r="V8418" t="str" cm="1">
        <f t="array" ref="V8418">_xlfn.IFS(Hospital_Emergency_Room_Data[[#This Row],[Day]]&lt;=10,"Start(1-10)",Hospital_Emergency_Room_Data[[#This Row],[Day]]&lt;=20,"Middle(11-20)",Hospital_Emergency_Room_Data[[#This Row],[Day]]&gt;20,"End(21-30)")</f>
        <v>End(21-30)</v>
      </c>
    </row>
    <row r="8419" spans="1:22">
      <c r="A8419">
        <v>723644013</v>
      </c>
      <c r="B8419" t="s">
        <v>8413</v>
      </c>
      <c r="C8419" s="1">
        <v>45174</v>
      </c>
      <c r="D8419" t="str">
        <f>TEXT(Hospital_Emergency_Room_Data[[#This Row],[Patient Admission Date]],"mmm")</f>
        <v>Sep</v>
      </c>
      <c r="E8419">
        <f>YEAR(Hospital_Emergency_Room_Data[[#This Row],[Patient Admission Date]])</f>
        <v>2023</v>
      </c>
      <c r="F8419" s="2">
        <v>9.583333333333334E-2</v>
      </c>
      <c r="G8419" s="8" t="str">
        <f>TEXT(Hospital_Emergency_Room_Data[[#This Row],[Patient Admission Date]],"dddd")</f>
        <v>Tuesday</v>
      </c>
      <c r="H8419" t="s">
        <v>9208</v>
      </c>
      <c r="I8419">
        <v>17</v>
      </c>
      <c r="J8419" s="5" t="s">
        <v>9220</v>
      </c>
      <c r="K8419" t="s">
        <v>21</v>
      </c>
      <c r="L8419" t="s">
        <v>9281</v>
      </c>
      <c r="M8419" t="s">
        <v>9210</v>
      </c>
      <c r="O8419">
        <v>27</v>
      </c>
      <c r="P8419" t="s">
        <v>9226</v>
      </c>
      <c r="Q8419">
        <v>5</v>
      </c>
      <c r="R8419">
        <v>2</v>
      </c>
      <c r="S8419" t="s">
        <v>9258</v>
      </c>
      <c r="T8419" t="s">
        <v>9263</v>
      </c>
      <c r="U8419" t="s">
        <v>9282</v>
      </c>
      <c r="V8419" t="str" cm="1">
        <f t="array" ref="V8419">_xlfn.IFS(Hospital_Emergency_Room_Data[[#This Row],[Day]]&lt;=10,"Start(1-10)",Hospital_Emergency_Room_Data[[#This Row],[Day]]&lt;=20,"Middle(11-20)",Hospital_Emergency_Room_Data[[#This Row],[Day]]&gt;20,"End(21-30)")</f>
        <v>Start(1-10)</v>
      </c>
    </row>
    <row r="8420" spans="1:22">
      <c r="A8420">
        <v>467342716</v>
      </c>
      <c r="B8420" t="s">
        <v>8414</v>
      </c>
      <c r="C8420" s="1">
        <v>45105</v>
      </c>
      <c r="D8420" t="str">
        <f>TEXT(Hospital_Emergency_Room_Data[[#This Row],[Patient Admission Date]],"mmm")</f>
        <v>Jun</v>
      </c>
      <c r="E8420">
        <f>YEAR(Hospital_Emergency_Room_Data[[#This Row],[Patient Admission Date]])</f>
        <v>2023</v>
      </c>
      <c r="F8420" s="2">
        <v>0.25694444444444442</v>
      </c>
      <c r="G8420" s="8" t="str">
        <f>TEXT(Hospital_Emergency_Room_Data[[#This Row],[Patient Admission Date]],"dddd")</f>
        <v>Wednesday</v>
      </c>
      <c r="H8420" t="s">
        <v>9208</v>
      </c>
      <c r="I8420">
        <v>33</v>
      </c>
      <c r="J8420" s="5" t="s">
        <v>9223</v>
      </c>
      <c r="K8420" t="s">
        <v>21</v>
      </c>
      <c r="L8420" t="s">
        <v>9281</v>
      </c>
      <c r="M8420" t="s">
        <v>9210</v>
      </c>
      <c r="O8420">
        <v>28</v>
      </c>
      <c r="P8420" t="s">
        <v>9226</v>
      </c>
      <c r="Q8420">
        <v>28</v>
      </c>
      <c r="R8420">
        <v>6</v>
      </c>
      <c r="S8420" t="s">
        <v>9255</v>
      </c>
      <c r="T8420" t="s">
        <v>9264</v>
      </c>
      <c r="U8420" t="s">
        <v>9282</v>
      </c>
      <c r="V8420" t="str" cm="1">
        <f t="array" ref="V8420">_xlfn.IFS(Hospital_Emergency_Room_Data[[#This Row],[Day]]&lt;=10,"Start(1-10)",Hospital_Emergency_Room_Data[[#This Row],[Day]]&lt;=20,"Middle(11-20)",Hospital_Emergency_Room_Data[[#This Row],[Day]]&gt;20,"End(21-30)")</f>
        <v>End(21-30)</v>
      </c>
    </row>
    <row r="8421" spans="1:22">
      <c r="A8421">
        <v>517262449</v>
      </c>
      <c r="B8421" t="s">
        <v>8415</v>
      </c>
      <c r="C8421" s="1">
        <v>45459</v>
      </c>
      <c r="D8421" t="str">
        <f>TEXT(Hospital_Emergency_Room_Data[[#This Row],[Patient Admission Date]],"mmm")</f>
        <v>Jun</v>
      </c>
      <c r="E8421">
        <f>YEAR(Hospital_Emergency_Room_Data[[#This Row],[Patient Admission Date]])</f>
        <v>2024</v>
      </c>
      <c r="F8421" s="2">
        <v>0.21180555555555555</v>
      </c>
      <c r="G8421" s="8" t="str">
        <f>TEXT(Hospital_Emergency_Room_Data[[#This Row],[Patient Admission Date]],"dddd")</f>
        <v>Sunday</v>
      </c>
      <c r="H8421" t="s">
        <v>9208</v>
      </c>
      <c r="I8421">
        <v>48</v>
      </c>
      <c r="J8421" s="5" t="s">
        <v>9219</v>
      </c>
      <c r="K8421" t="s">
        <v>21</v>
      </c>
      <c r="L8421" t="s">
        <v>9281</v>
      </c>
      <c r="M8421" t="s">
        <v>9210</v>
      </c>
      <c r="O8421">
        <v>29</v>
      </c>
      <c r="P8421" t="s">
        <v>9226</v>
      </c>
      <c r="Q8421">
        <v>16</v>
      </c>
      <c r="R8421">
        <v>5</v>
      </c>
      <c r="S8421" t="s">
        <v>9258</v>
      </c>
      <c r="T8421" t="s">
        <v>9262</v>
      </c>
      <c r="U8421" t="s">
        <v>9282</v>
      </c>
      <c r="V8421" t="str" cm="1">
        <f t="array" ref="V8421">_xlfn.IFS(Hospital_Emergency_Room_Data[[#This Row],[Day]]&lt;=10,"Start(1-10)",Hospital_Emergency_Room_Data[[#This Row],[Day]]&lt;=20,"Middle(11-20)",Hospital_Emergency_Room_Data[[#This Row],[Day]]&gt;20,"End(21-30)")</f>
        <v>Middle(11-20)</v>
      </c>
    </row>
    <row r="8422" spans="1:22">
      <c r="A8422">
        <v>435259744</v>
      </c>
      <c r="B8422" t="s">
        <v>8416</v>
      </c>
      <c r="C8422" s="1">
        <v>45318</v>
      </c>
      <c r="D8422" t="str">
        <f>TEXT(Hospital_Emergency_Room_Data[[#This Row],[Patient Admission Date]],"mmm")</f>
        <v>Jan</v>
      </c>
      <c r="E8422">
        <f>YEAR(Hospital_Emergency_Room_Data[[#This Row],[Patient Admission Date]])</f>
        <v>2024</v>
      </c>
      <c r="F8422" s="2">
        <v>0.80972222222222223</v>
      </c>
      <c r="G8422" s="8" t="str">
        <f>TEXT(Hospital_Emergency_Room_Data[[#This Row],[Patient Admission Date]],"dddd")</f>
        <v>Saturday</v>
      </c>
      <c r="H8422" t="s">
        <v>9208</v>
      </c>
      <c r="I8422">
        <v>8</v>
      </c>
      <c r="J8422" s="5" t="s">
        <v>9221</v>
      </c>
      <c r="K8422" t="s">
        <v>21</v>
      </c>
      <c r="L8422" t="s">
        <v>9281</v>
      </c>
      <c r="M8422" t="s">
        <v>9210</v>
      </c>
      <c r="O8422">
        <v>33</v>
      </c>
      <c r="P8422" t="s">
        <v>9225</v>
      </c>
      <c r="Q8422">
        <v>27</v>
      </c>
      <c r="R8422">
        <v>19</v>
      </c>
      <c r="S8422" t="s">
        <v>9256</v>
      </c>
      <c r="T8422" t="s">
        <v>9264</v>
      </c>
      <c r="U8422" t="s">
        <v>9300</v>
      </c>
      <c r="V8422" t="str" cm="1">
        <f t="array" ref="V8422">_xlfn.IFS(Hospital_Emergency_Room_Data[[#This Row],[Day]]&lt;=10,"Start(1-10)",Hospital_Emergency_Room_Data[[#This Row],[Day]]&lt;=20,"Middle(11-20)",Hospital_Emergency_Room_Data[[#This Row],[Day]]&gt;20,"End(21-30)")</f>
        <v>End(21-30)</v>
      </c>
    </row>
    <row r="8423" spans="1:22">
      <c r="A8423">
        <v>351527426</v>
      </c>
      <c r="B8423" t="s">
        <v>8417</v>
      </c>
      <c r="C8423" s="1">
        <v>45153</v>
      </c>
      <c r="D8423" t="str">
        <f>TEXT(Hospital_Emergency_Room_Data[[#This Row],[Patient Admission Date]],"mmm")</f>
        <v>Aug</v>
      </c>
      <c r="E8423">
        <f>YEAR(Hospital_Emergency_Room_Data[[#This Row],[Patient Admission Date]])</f>
        <v>2023</v>
      </c>
      <c r="F8423" s="2">
        <v>0.31736111111111109</v>
      </c>
      <c r="G8423" s="8" t="str">
        <f>TEXT(Hospital_Emergency_Room_Data[[#This Row],[Patient Admission Date]],"dddd")</f>
        <v>Tuesday</v>
      </c>
      <c r="H8423" t="s">
        <v>9208</v>
      </c>
      <c r="I8423">
        <v>22</v>
      </c>
      <c r="J8423" s="5" t="s">
        <v>9220</v>
      </c>
      <c r="K8423" t="s">
        <v>21</v>
      </c>
      <c r="L8423" t="s">
        <v>9281</v>
      </c>
      <c r="M8423" t="s">
        <v>9210</v>
      </c>
      <c r="O8423">
        <v>33</v>
      </c>
      <c r="P8423" t="s">
        <v>9225</v>
      </c>
      <c r="Q8423">
        <v>15</v>
      </c>
      <c r="R8423">
        <v>7</v>
      </c>
      <c r="S8423" t="s">
        <v>9255</v>
      </c>
      <c r="T8423" t="s">
        <v>9262</v>
      </c>
      <c r="U8423" t="s">
        <v>9300</v>
      </c>
      <c r="V8423" t="str" cm="1">
        <f t="array" ref="V8423">_xlfn.IFS(Hospital_Emergency_Room_Data[[#This Row],[Day]]&lt;=10,"Start(1-10)",Hospital_Emergency_Room_Data[[#This Row],[Day]]&lt;=20,"Middle(11-20)",Hospital_Emergency_Room_Data[[#This Row],[Day]]&gt;20,"End(21-30)")</f>
        <v>Middle(11-20)</v>
      </c>
    </row>
    <row r="8424" spans="1:22">
      <c r="A8424">
        <v>448289888</v>
      </c>
      <c r="B8424" t="s">
        <v>8418</v>
      </c>
      <c r="C8424" s="1">
        <v>45050</v>
      </c>
      <c r="D8424" t="str">
        <f>TEXT(Hospital_Emergency_Room_Data[[#This Row],[Patient Admission Date]],"mmm")</f>
        <v>May</v>
      </c>
      <c r="E8424">
        <f>YEAR(Hospital_Emergency_Room_Data[[#This Row],[Patient Admission Date]])</f>
        <v>2023</v>
      </c>
      <c r="F8424" s="2">
        <v>0.91666666666666663</v>
      </c>
      <c r="G8424" s="8" t="str">
        <f>TEXT(Hospital_Emergency_Room_Data[[#This Row],[Patient Admission Date]],"dddd")</f>
        <v>Thursday</v>
      </c>
      <c r="H8424" t="s">
        <v>9208</v>
      </c>
      <c r="I8424">
        <v>68</v>
      </c>
      <c r="J8424" s="5" t="s">
        <v>9217</v>
      </c>
      <c r="K8424" t="s">
        <v>21</v>
      </c>
      <c r="L8424" t="s">
        <v>9281</v>
      </c>
      <c r="M8424" t="s">
        <v>9210</v>
      </c>
      <c r="O8424">
        <v>36</v>
      </c>
      <c r="P8424" t="s">
        <v>9225</v>
      </c>
      <c r="Q8424">
        <v>4</v>
      </c>
      <c r="R8424">
        <v>22</v>
      </c>
      <c r="S8424" t="s">
        <v>9256</v>
      </c>
      <c r="T8424" t="s">
        <v>9263</v>
      </c>
      <c r="U8424" t="s">
        <v>9300</v>
      </c>
      <c r="V8424" t="str" cm="1">
        <f t="array" ref="V8424">_xlfn.IFS(Hospital_Emergency_Room_Data[[#This Row],[Day]]&lt;=10,"Start(1-10)",Hospital_Emergency_Room_Data[[#This Row],[Day]]&lt;=20,"Middle(11-20)",Hospital_Emergency_Room_Data[[#This Row],[Day]]&gt;20,"End(21-30)")</f>
        <v>Start(1-10)</v>
      </c>
    </row>
    <row r="8425" spans="1:22">
      <c r="A8425">
        <v>333305642</v>
      </c>
      <c r="B8425" t="s">
        <v>8419</v>
      </c>
      <c r="C8425" s="1">
        <v>45428</v>
      </c>
      <c r="D8425" t="str">
        <f>TEXT(Hospital_Emergency_Room_Data[[#This Row],[Patient Admission Date]],"mmm")</f>
        <v>May</v>
      </c>
      <c r="E8425">
        <f>YEAR(Hospital_Emergency_Room_Data[[#This Row],[Patient Admission Date]])</f>
        <v>2024</v>
      </c>
      <c r="F8425" s="2">
        <v>0.49583333333333335</v>
      </c>
      <c r="G8425" s="8" t="str">
        <f>TEXT(Hospital_Emergency_Room_Data[[#This Row],[Patient Admission Date]],"dddd")</f>
        <v>Thursday</v>
      </c>
      <c r="H8425" t="s">
        <v>9208</v>
      </c>
      <c r="I8425">
        <v>20</v>
      </c>
      <c r="J8425" s="5" t="s">
        <v>9220</v>
      </c>
      <c r="K8425" t="s">
        <v>21</v>
      </c>
      <c r="L8425" t="s">
        <v>9281</v>
      </c>
      <c r="M8425" t="s">
        <v>9210</v>
      </c>
      <c r="O8425">
        <v>10</v>
      </c>
      <c r="P8425" t="s">
        <v>9226</v>
      </c>
      <c r="Q8425">
        <v>16</v>
      </c>
      <c r="R8425">
        <v>11</v>
      </c>
      <c r="S8425" t="s">
        <v>9255</v>
      </c>
      <c r="T8425" t="s">
        <v>9262</v>
      </c>
      <c r="U8425" t="s">
        <v>9282</v>
      </c>
      <c r="V8425" t="str" cm="1">
        <f t="array" ref="V8425">_xlfn.IFS(Hospital_Emergency_Room_Data[[#This Row],[Day]]&lt;=10,"Start(1-10)",Hospital_Emergency_Room_Data[[#This Row],[Day]]&lt;=20,"Middle(11-20)",Hospital_Emergency_Room_Data[[#This Row],[Day]]&gt;20,"End(21-30)")</f>
        <v>Middle(11-20)</v>
      </c>
    </row>
    <row r="8426" spans="1:22">
      <c r="A8426">
        <v>767855226</v>
      </c>
      <c r="B8426" t="s">
        <v>8420</v>
      </c>
      <c r="C8426" s="1">
        <v>45118</v>
      </c>
      <c r="D8426" t="str">
        <f>TEXT(Hospital_Emergency_Room_Data[[#This Row],[Patient Admission Date]],"mmm")</f>
        <v>Jul</v>
      </c>
      <c r="E8426">
        <f>YEAR(Hospital_Emergency_Room_Data[[#This Row],[Patient Admission Date]])</f>
        <v>2023</v>
      </c>
      <c r="F8426" s="2">
        <v>0.62986111111111109</v>
      </c>
      <c r="G8426" s="8" t="str">
        <f>TEXT(Hospital_Emergency_Room_Data[[#This Row],[Patient Admission Date]],"dddd")</f>
        <v>Tuesday</v>
      </c>
      <c r="H8426" t="s">
        <v>9208</v>
      </c>
      <c r="I8426">
        <v>11</v>
      </c>
      <c r="J8426" s="5" t="s">
        <v>9221</v>
      </c>
      <c r="K8426" t="s">
        <v>21</v>
      </c>
      <c r="L8426" t="s">
        <v>9281</v>
      </c>
      <c r="M8426" t="s">
        <v>9210</v>
      </c>
      <c r="O8426">
        <v>15</v>
      </c>
      <c r="P8426" t="s">
        <v>9226</v>
      </c>
      <c r="Q8426">
        <v>11</v>
      </c>
      <c r="R8426">
        <v>15</v>
      </c>
      <c r="S8426" t="s">
        <v>9257</v>
      </c>
      <c r="T8426" t="s">
        <v>9265</v>
      </c>
      <c r="U8426" t="s">
        <v>9282</v>
      </c>
      <c r="V8426" t="str" cm="1">
        <f t="array" ref="V8426">_xlfn.IFS(Hospital_Emergency_Room_Data[[#This Row],[Day]]&lt;=10,"Start(1-10)",Hospital_Emergency_Room_Data[[#This Row],[Day]]&lt;=20,"Middle(11-20)",Hospital_Emergency_Room_Data[[#This Row],[Day]]&gt;20,"End(21-30)")</f>
        <v>Middle(11-20)</v>
      </c>
    </row>
    <row r="8427" spans="1:22">
      <c r="A8427">
        <v>818929253</v>
      </c>
      <c r="B8427" t="s">
        <v>8421</v>
      </c>
      <c r="C8427" s="1">
        <v>45364</v>
      </c>
      <c r="D8427" t="str">
        <f>TEXT(Hospital_Emergency_Room_Data[[#This Row],[Patient Admission Date]],"mmm")</f>
        <v>Mar</v>
      </c>
      <c r="E8427">
        <f>YEAR(Hospital_Emergency_Room_Data[[#This Row],[Patient Admission Date]])</f>
        <v>2024</v>
      </c>
      <c r="F8427" s="2">
        <v>0.72361111111111109</v>
      </c>
      <c r="G8427" s="8" t="str">
        <f>TEXT(Hospital_Emergency_Room_Data[[#This Row],[Patient Admission Date]],"dddd")</f>
        <v>Wednesday</v>
      </c>
      <c r="H8427" t="s">
        <v>9208</v>
      </c>
      <c r="I8427">
        <v>68</v>
      </c>
      <c r="J8427" s="5" t="s">
        <v>9217</v>
      </c>
      <c r="K8427" t="s">
        <v>21</v>
      </c>
      <c r="L8427" t="s">
        <v>9281</v>
      </c>
      <c r="M8427" t="s">
        <v>9210</v>
      </c>
      <c r="O8427">
        <v>36</v>
      </c>
      <c r="P8427" t="s">
        <v>9225</v>
      </c>
      <c r="Q8427">
        <v>13</v>
      </c>
      <c r="R8427">
        <v>17</v>
      </c>
      <c r="S8427" t="s">
        <v>9257</v>
      </c>
      <c r="T8427" t="s">
        <v>9265</v>
      </c>
      <c r="U8427" t="s">
        <v>9300</v>
      </c>
      <c r="V8427" t="str" cm="1">
        <f t="array" ref="V8427">_xlfn.IFS(Hospital_Emergency_Room_Data[[#This Row],[Day]]&lt;=10,"Start(1-10)",Hospital_Emergency_Room_Data[[#This Row],[Day]]&lt;=20,"Middle(11-20)",Hospital_Emergency_Room_Data[[#This Row],[Day]]&gt;20,"End(21-30)")</f>
        <v>Middle(11-20)</v>
      </c>
    </row>
    <row r="8428" spans="1:22">
      <c r="A8428">
        <v>151894367</v>
      </c>
      <c r="B8428" t="s">
        <v>8422</v>
      </c>
      <c r="C8428" s="1">
        <v>45530</v>
      </c>
      <c r="D8428" t="str">
        <f>TEXT(Hospital_Emergency_Room_Data[[#This Row],[Patient Admission Date]],"mmm")</f>
        <v>Aug</v>
      </c>
      <c r="E8428">
        <f>YEAR(Hospital_Emergency_Room_Data[[#This Row],[Patient Admission Date]])</f>
        <v>2024</v>
      </c>
      <c r="F8428" s="2">
        <v>5.5555555555555558E-3</v>
      </c>
      <c r="G8428" s="8" t="str">
        <f>TEXT(Hospital_Emergency_Room_Data[[#This Row],[Patient Admission Date]],"dddd")</f>
        <v>Monday</v>
      </c>
      <c r="H8428" t="s">
        <v>9208</v>
      </c>
      <c r="I8428">
        <v>9</v>
      </c>
      <c r="J8428" s="5" t="s">
        <v>9221</v>
      </c>
      <c r="K8428" t="s">
        <v>21</v>
      </c>
      <c r="L8428" t="s">
        <v>9281</v>
      </c>
      <c r="M8428" t="s">
        <v>9210</v>
      </c>
      <c r="O8428">
        <v>44</v>
      </c>
      <c r="P8428" t="s">
        <v>9225</v>
      </c>
      <c r="Q8428">
        <v>26</v>
      </c>
      <c r="R8428">
        <v>0</v>
      </c>
      <c r="S8428" t="s">
        <v>9258</v>
      </c>
      <c r="T8428" t="s">
        <v>9264</v>
      </c>
      <c r="U8428" t="s">
        <v>9300</v>
      </c>
      <c r="V8428" t="str" cm="1">
        <f t="array" ref="V8428">_xlfn.IFS(Hospital_Emergency_Room_Data[[#This Row],[Day]]&lt;=10,"Start(1-10)",Hospital_Emergency_Room_Data[[#This Row],[Day]]&lt;=20,"Middle(11-20)",Hospital_Emergency_Room_Data[[#This Row],[Day]]&gt;20,"End(21-30)")</f>
        <v>End(21-30)</v>
      </c>
    </row>
    <row r="8429" spans="1:22">
      <c r="A8429">
        <v>860937338</v>
      </c>
      <c r="B8429" t="s">
        <v>8423</v>
      </c>
      <c r="C8429" s="1">
        <v>45552</v>
      </c>
      <c r="D8429" t="str">
        <f>TEXT(Hospital_Emergency_Room_Data[[#This Row],[Patient Admission Date]],"mmm")</f>
        <v>Sep</v>
      </c>
      <c r="E8429">
        <f>YEAR(Hospital_Emergency_Room_Data[[#This Row],[Patient Admission Date]])</f>
        <v>2024</v>
      </c>
      <c r="F8429" s="2">
        <v>0.94374999999999998</v>
      </c>
      <c r="G8429" s="8" t="str">
        <f>TEXT(Hospital_Emergency_Room_Data[[#This Row],[Patient Admission Date]],"dddd")</f>
        <v>Tuesday</v>
      </c>
      <c r="H8429" t="s">
        <v>9208</v>
      </c>
      <c r="I8429">
        <v>74</v>
      </c>
      <c r="J8429" s="5" t="s">
        <v>9222</v>
      </c>
      <c r="K8429" t="s">
        <v>21</v>
      </c>
      <c r="L8429" t="s">
        <v>9281</v>
      </c>
      <c r="M8429" t="s">
        <v>9210</v>
      </c>
      <c r="O8429">
        <v>55</v>
      </c>
      <c r="P8429" t="s">
        <v>9225</v>
      </c>
      <c r="Q8429">
        <v>17</v>
      </c>
      <c r="R8429">
        <v>22</v>
      </c>
      <c r="S8429" t="s">
        <v>9256</v>
      </c>
      <c r="T8429" t="s">
        <v>9262</v>
      </c>
      <c r="U8429" t="s">
        <v>9283</v>
      </c>
      <c r="V8429" t="str" cm="1">
        <f t="array" ref="V8429">_xlfn.IFS(Hospital_Emergency_Room_Data[[#This Row],[Day]]&lt;=10,"Start(1-10)",Hospital_Emergency_Room_Data[[#This Row],[Day]]&lt;=20,"Middle(11-20)",Hospital_Emergency_Room_Data[[#This Row],[Day]]&gt;20,"End(21-30)")</f>
        <v>Middle(11-20)</v>
      </c>
    </row>
    <row r="8430" spans="1:22">
      <c r="A8430">
        <v>653946889</v>
      </c>
      <c r="B8430" t="s">
        <v>8424</v>
      </c>
      <c r="C8430" s="1">
        <v>45405</v>
      </c>
      <c r="D8430" t="str">
        <f>TEXT(Hospital_Emergency_Room_Data[[#This Row],[Patient Admission Date]],"mmm")</f>
        <v>Apr</v>
      </c>
      <c r="E8430">
        <f>YEAR(Hospital_Emergency_Room_Data[[#This Row],[Patient Admission Date]])</f>
        <v>2024</v>
      </c>
      <c r="F8430" s="2">
        <v>0.625</v>
      </c>
      <c r="G8430" s="8" t="str">
        <f>TEXT(Hospital_Emergency_Room_Data[[#This Row],[Patient Admission Date]],"dddd")</f>
        <v>Tuesday</v>
      </c>
      <c r="H8430" t="s">
        <v>9208</v>
      </c>
      <c r="I8430">
        <v>13</v>
      </c>
      <c r="J8430" s="5" t="s">
        <v>9221</v>
      </c>
      <c r="K8430" t="s">
        <v>21</v>
      </c>
      <c r="L8430" t="s">
        <v>9281</v>
      </c>
      <c r="M8430" t="s">
        <v>9210</v>
      </c>
      <c r="O8430">
        <v>22</v>
      </c>
      <c r="P8430" t="s">
        <v>9226</v>
      </c>
      <c r="Q8430">
        <v>23</v>
      </c>
      <c r="R8430">
        <v>15</v>
      </c>
      <c r="S8430" t="s">
        <v>9257</v>
      </c>
      <c r="T8430" t="s">
        <v>9264</v>
      </c>
      <c r="U8430" t="s">
        <v>9282</v>
      </c>
      <c r="V8430" t="str" cm="1">
        <f t="array" ref="V8430">_xlfn.IFS(Hospital_Emergency_Room_Data[[#This Row],[Day]]&lt;=10,"Start(1-10)",Hospital_Emergency_Room_Data[[#This Row],[Day]]&lt;=20,"Middle(11-20)",Hospital_Emergency_Room_Data[[#This Row],[Day]]&gt;20,"End(21-30)")</f>
        <v>End(21-30)</v>
      </c>
    </row>
    <row r="8431" spans="1:22">
      <c r="A8431">
        <v>856298774</v>
      </c>
      <c r="B8431" t="s">
        <v>8425</v>
      </c>
      <c r="C8431" s="1">
        <v>45291</v>
      </c>
      <c r="D8431" t="str">
        <f>TEXT(Hospital_Emergency_Room_Data[[#This Row],[Patient Admission Date]],"mmm")</f>
        <v>Dec</v>
      </c>
      <c r="E8431">
        <f>YEAR(Hospital_Emergency_Room_Data[[#This Row],[Patient Admission Date]])</f>
        <v>2023</v>
      </c>
      <c r="F8431" s="2">
        <v>0.65555555555555556</v>
      </c>
      <c r="G8431" s="8" t="str">
        <f>TEXT(Hospital_Emergency_Room_Data[[#This Row],[Patient Admission Date]],"dddd")</f>
        <v>Sunday</v>
      </c>
      <c r="H8431" t="s">
        <v>9208</v>
      </c>
      <c r="I8431">
        <v>77</v>
      </c>
      <c r="J8431" s="5" t="s">
        <v>9222</v>
      </c>
      <c r="K8431" t="s">
        <v>21</v>
      </c>
      <c r="L8431" t="s">
        <v>9281</v>
      </c>
      <c r="M8431" t="s">
        <v>9210</v>
      </c>
      <c r="O8431">
        <v>48</v>
      </c>
      <c r="P8431" t="s">
        <v>9225</v>
      </c>
      <c r="Q8431">
        <v>31</v>
      </c>
      <c r="R8431">
        <v>15</v>
      </c>
      <c r="S8431" t="s">
        <v>9257</v>
      </c>
      <c r="T8431" t="s">
        <v>9264</v>
      </c>
      <c r="U8431" t="s">
        <v>9283</v>
      </c>
      <c r="V8431" t="str" cm="1">
        <f t="array" ref="V8431">_xlfn.IFS(Hospital_Emergency_Room_Data[[#This Row],[Day]]&lt;=10,"Start(1-10)",Hospital_Emergency_Room_Data[[#This Row],[Day]]&lt;=20,"Middle(11-20)",Hospital_Emergency_Room_Data[[#This Row],[Day]]&gt;20,"End(21-30)")</f>
        <v>End(21-30)</v>
      </c>
    </row>
    <row r="8432" spans="1:22">
      <c r="A8432">
        <v>645561978</v>
      </c>
      <c r="B8432" t="s">
        <v>8426</v>
      </c>
      <c r="C8432" s="1">
        <v>45261</v>
      </c>
      <c r="D8432" t="str">
        <f>TEXT(Hospital_Emergency_Room_Data[[#This Row],[Patient Admission Date]],"mmm")</f>
        <v>Dec</v>
      </c>
      <c r="E8432">
        <f>YEAR(Hospital_Emergency_Room_Data[[#This Row],[Patient Admission Date]])</f>
        <v>2023</v>
      </c>
      <c r="F8432" s="2">
        <v>0.625</v>
      </c>
      <c r="G8432" s="8" t="str">
        <f>TEXT(Hospital_Emergency_Room_Data[[#This Row],[Patient Admission Date]],"dddd")</f>
        <v>Friday</v>
      </c>
      <c r="H8432" t="s">
        <v>9208</v>
      </c>
      <c r="I8432">
        <v>17</v>
      </c>
      <c r="J8432" s="5" t="s">
        <v>9220</v>
      </c>
      <c r="K8432" t="s">
        <v>21</v>
      </c>
      <c r="L8432" t="s">
        <v>9281</v>
      </c>
      <c r="M8432" t="s">
        <v>9210</v>
      </c>
      <c r="O8432">
        <v>50</v>
      </c>
      <c r="P8432" t="s">
        <v>9225</v>
      </c>
      <c r="Q8432">
        <v>1</v>
      </c>
      <c r="R8432">
        <v>15</v>
      </c>
      <c r="S8432" t="s">
        <v>9257</v>
      </c>
      <c r="T8432" t="s">
        <v>9263</v>
      </c>
      <c r="U8432" t="s">
        <v>9283</v>
      </c>
      <c r="V8432" t="str" cm="1">
        <f t="array" ref="V8432">_xlfn.IFS(Hospital_Emergency_Room_Data[[#This Row],[Day]]&lt;=10,"Start(1-10)",Hospital_Emergency_Room_Data[[#This Row],[Day]]&lt;=20,"Middle(11-20)",Hospital_Emergency_Room_Data[[#This Row],[Day]]&gt;20,"End(21-30)")</f>
        <v>Start(1-10)</v>
      </c>
    </row>
    <row r="8433" spans="1:22">
      <c r="A8433">
        <v>219432280</v>
      </c>
      <c r="B8433" t="s">
        <v>8427</v>
      </c>
      <c r="C8433" s="1">
        <v>45489</v>
      </c>
      <c r="D8433" t="str">
        <f>TEXT(Hospital_Emergency_Room_Data[[#This Row],[Patient Admission Date]],"mmm")</f>
        <v>Jul</v>
      </c>
      <c r="E8433">
        <f>YEAR(Hospital_Emergency_Room_Data[[#This Row],[Patient Admission Date]])</f>
        <v>2024</v>
      </c>
      <c r="F8433" s="2">
        <v>0.72986111111111107</v>
      </c>
      <c r="G8433" s="8" t="str">
        <f>TEXT(Hospital_Emergency_Room_Data[[#This Row],[Patient Admission Date]],"dddd")</f>
        <v>Tuesday</v>
      </c>
      <c r="H8433" t="s">
        <v>9208</v>
      </c>
      <c r="I8433">
        <v>41</v>
      </c>
      <c r="J8433" s="5" t="s">
        <v>9223</v>
      </c>
      <c r="K8433" t="s">
        <v>21</v>
      </c>
      <c r="L8433" t="s">
        <v>9281</v>
      </c>
      <c r="M8433" t="s">
        <v>9210</v>
      </c>
      <c r="O8433">
        <v>12</v>
      </c>
      <c r="P8433" t="s">
        <v>9226</v>
      </c>
      <c r="Q8433">
        <v>16</v>
      </c>
      <c r="R8433">
        <v>17</v>
      </c>
      <c r="S8433" t="s">
        <v>9257</v>
      </c>
      <c r="T8433" t="s">
        <v>9262</v>
      </c>
      <c r="U8433" t="s">
        <v>9282</v>
      </c>
      <c r="V8433" t="str" cm="1">
        <f t="array" ref="V8433">_xlfn.IFS(Hospital_Emergency_Room_Data[[#This Row],[Day]]&lt;=10,"Start(1-10)",Hospital_Emergency_Room_Data[[#This Row],[Day]]&lt;=20,"Middle(11-20)",Hospital_Emergency_Room_Data[[#This Row],[Day]]&gt;20,"End(21-30)")</f>
        <v>Middle(11-20)</v>
      </c>
    </row>
    <row r="8434" spans="1:22">
      <c r="A8434">
        <v>807346476</v>
      </c>
      <c r="B8434" t="s">
        <v>8428</v>
      </c>
      <c r="C8434" s="1">
        <v>45148</v>
      </c>
      <c r="D8434" t="str">
        <f>TEXT(Hospital_Emergency_Room_Data[[#This Row],[Patient Admission Date]],"mmm")</f>
        <v>Aug</v>
      </c>
      <c r="E8434">
        <f>YEAR(Hospital_Emergency_Room_Data[[#This Row],[Patient Admission Date]])</f>
        <v>2023</v>
      </c>
      <c r="F8434" s="2">
        <v>0.51249999999999996</v>
      </c>
      <c r="G8434" s="8" t="str">
        <f>TEXT(Hospital_Emergency_Room_Data[[#This Row],[Patient Admission Date]],"dddd")</f>
        <v>Thursday</v>
      </c>
      <c r="H8434" t="s">
        <v>9208</v>
      </c>
      <c r="I8434">
        <v>55</v>
      </c>
      <c r="J8434" s="5" t="s">
        <v>9219</v>
      </c>
      <c r="K8434" t="s">
        <v>21</v>
      </c>
      <c r="L8434" t="s">
        <v>9281</v>
      </c>
      <c r="M8434" t="s">
        <v>9210</v>
      </c>
      <c r="O8434">
        <v>15</v>
      </c>
      <c r="P8434" t="s">
        <v>9226</v>
      </c>
      <c r="Q8434">
        <v>10</v>
      </c>
      <c r="R8434">
        <v>12</v>
      </c>
      <c r="S8434" t="s">
        <v>9257</v>
      </c>
      <c r="T8434" t="s">
        <v>9265</v>
      </c>
      <c r="U8434" t="s">
        <v>9282</v>
      </c>
      <c r="V8434" t="str" cm="1">
        <f t="array" ref="V8434">_xlfn.IFS(Hospital_Emergency_Room_Data[[#This Row],[Day]]&lt;=10,"Start(1-10)",Hospital_Emergency_Room_Data[[#This Row],[Day]]&lt;=20,"Middle(11-20)",Hospital_Emergency_Room_Data[[#This Row],[Day]]&gt;20,"End(21-30)")</f>
        <v>Start(1-10)</v>
      </c>
    </row>
    <row r="8435" spans="1:22">
      <c r="A8435">
        <v>589778568</v>
      </c>
      <c r="B8435" t="s">
        <v>8429</v>
      </c>
      <c r="C8435" s="1">
        <v>45404</v>
      </c>
      <c r="D8435" t="str">
        <f>TEXT(Hospital_Emergency_Room_Data[[#This Row],[Patient Admission Date]],"mmm")</f>
        <v>Apr</v>
      </c>
      <c r="E8435">
        <f>YEAR(Hospital_Emergency_Room_Data[[#This Row],[Patient Admission Date]])</f>
        <v>2024</v>
      </c>
      <c r="F8435" s="2">
        <v>0.36249999999999999</v>
      </c>
      <c r="G8435" s="8" t="str">
        <f>TEXT(Hospital_Emergency_Room_Data[[#This Row],[Patient Admission Date]],"dddd")</f>
        <v>Monday</v>
      </c>
      <c r="H8435" t="s">
        <v>9208</v>
      </c>
      <c r="I8435">
        <v>2</v>
      </c>
      <c r="J8435" s="5" t="s">
        <v>9218</v>
      </c>
      <c r="K8435" t="s">
        <v>21</v>
      </c>
      <c r="L8435" t="s">
        <v>9281</v>
      </c>
      <c r="M8435" t="s">
        <v>9210</v>
      </c>
      <c r="O8435">
        <v>29</v>
      </c>
      <c r="P8435" t="s">
        <v>9226</v>
      </c>
      <c r="Q8435">
        <v>22</v>
      </c>
      <c r="R8435">
        <v>8</v>
      </c>
      <c r="S8435" t="s">
        <v>9255</v>
      </c>
      <c r="T8435" t="s">
        <v>9264</v>
      </c>
      <c r="U8435" t="s">
        <v>9282</v>
      </c>
      <c r="V8435" t="str" cm="1">
        <f t="array" ref="V8435">_xlfn.IFS(Hospital_Emergency_Room_Data[[#This Row],[Day]]&lt;=10,"Start(1-10)",Hospital_Emergency_Room_Data[[#This Row],[Day]]&lt;=20,"Middle(11-20)",Hospital_Emergency_Room_Data[[#This Row],[Day]]&gt;20,"End(21-30)")</f>
        <v>End(21-30)</v>
      </c>
    </row>
    <row r="8436" spans="1:22">
      <c r="A8436">
        <v>334165444</v>
      </c>
      <c r="B8436" t="s">
        <v>8430</v>
      </c>
      <c r="C8436" s="1">
        <v>45199</v>
      </c>
      <c r="D8436" t="str">
        <f>TEXT(Hospital_Emergency_Room_Data[[#This Row],[Patient Admission Date]],"mmm")</f>
        <v>Sep</v>
      </c>
      <c r="E8436">
        <f>YEAR(Hospital_Emergency_Room_Data[[#This Row],[Patient Admission Date]])</f>
        <v>2023</v>
      </c>
      <c r="F8436" s="2">
        <v>0.96944444444444444</v>
      </c>
      <c r="G8436" s="8" t="str">
        <f>TEXT(Hospital_Emergency_Room_Data[[#This Row],[Patient Admission Date]],"dddd")</f>
        <v>Saturday</v>
      </c>
      <c r="H8436" t="s">
        <v>9208</v>
      </c>
      <c r="I8436">
        <v>59</v>
      </c>
      <c r="J8436" s="5" t="s">
        <v>9219</v>
      </c>
      <c r="K8436" t="s">
        <v>21</v>
      </c>
      <c r="L8436" t="s">
        <v>9281</v>
      </c>
      <c r="M8436" t="s">
        <v>9210</v>
      </c>
      <c r="O8436">
        <v>41</v>
      </c>
      <c r="P8436" t="s">
        <v>9225</v>
      </c>
      <c r="Q8436">
        <v>30</v>
      </c>
      <c r="R8436">
        <v>23</v>
      </c>
      <c r="S8436" t="s">
        <v>9256</v>
      </c>
      <c r="T8436" t="s">
        <v>9264</v>
      </c>
      <c r="U8436" t="s">
        <v>9300</v>
      </c>
      <c r="V8436" t="str" cm="1">
        <f t="array" ref="V8436">_xlfn.IFS(Hospital_Emergency_Room_Data[[#This Row],[Day]]&lt;=10,"Start(1-10)",Hospital_Emergency_Room_Data[[#This Row],[Day]]&lt;=20,"Middle(11-20)",Hospital_Emergency_Room_Data[[#This Row],[Day]]&gt;20,"End(21-30)")</f>
        <v>End(21-30)</v>
      </c>
    </row>
    <row r="8437" spans="1:22">
      <c r="A8437">
        <v>730277143</v>
      </c>
      <c r="B8437" t="s">
        <v>8431</v>
      </c>
      <c r="C8437" s="1">
        <v>45464</v>
      </c>
      <c r="D8437" t="str">
        <f>TEXT(Hospital_Emergency_Room_Data[[#This Row],[Patient Admission Date]],"mmm")</f>
        <v>Jun</v>
      </c>
      <c r="E8437">
        <f>YEAR(Hospital_Emergency_Room_Data[[#This Row],[Patient Admission Date]])</f>
        <v>2024</v>
      </c>
      <c r="F8437" s="2">
        <v>8.0555555555555561E-2</v>
      </c>
      <c r="G8437" s="8" t="str">
        <f>TEXT(Hospital_Emergency_Room_Data[[#This Row],[Patient Admission Date]],"dddd")</f>
        <v>Friday</v>
      </c>
      <c r="H8437" t="s">
        <v>9208</v>
      </c>
      <c r="I8437">
        <v>39</v>
      </c>
      <c r="J8437" s="5" t="s">
        <v>9223</v>
      </c>
      <c r="K8437" t="s">
        <v>21</v>
      </c>
      <c r="L8437" t="s">
        <v>9281</v>
      </c>
      <c r="M8437" t="s">
        <v>9210</v>
      </c>
      <c r="O8437">
        <v>53</v>
      </c>
      <c r="P8437" t="s">
        <v>9225</v>
      </c>
      <c r="Q8437">
        <v>21</v>
      </c>
      <c r="R8437">
        <v>1</v>
      </c>
      <c r="S8437" t="s">
        <v>9258</v>
      </c>
      <c r="T8437" t="s">
        <v>9262</v>
      </c>
      <c r="U8437" t="s">
        <v>9283</v>
      </c>
      <c r="V8437" t="str" cm="1">
        <f t="array" ref="V8437">_xlfn.IFS(Hospital_Emergency_Room_Data[[#This Row],[Day]]&lt;=10,"Start(1-10)",Hospital_Emergency_Room_Data[[#This Row],[Day]]&lt;=20,"Middle(11-20)",Hospital_Emergency_Room_Data[[#This Row],[Day]]&gt;20,"End(21-30)")</f>
        <v>End(21-30)</v>
      </c>
    </row>
    <row r="8438" spans="1:22">
      <c r="A8438">
        <v>652594953</v>
      </c>
      <c r="B8438" t="s">
        <v>8432</v>
      </c>
      <c r="C8438" s="1">
        <v>45374</v>
      </c>
      <c r="D8438" t="str">
        <f>TEXT(Hospital_Emergency_Room_Data[[#This Row],[Patient Admission Date]],"mmm")</f>
        <v>Mar</v>
      </c>
      <c r="E8438">
        <f>YEAR(Hospital_Emergency_Room_Data[[#This Row],[Patient Admission Date]])</f>
        <v>2024</v>
      </c>
      <c r="F8438" s="2">
        <v>0.66666666666666663</v>
      </c>
      <c r="G8438" s="8" t="str">
        <f>TEXT(Hospital_Emergency_Room_Data[[#This Row],[Patient Admission Date]],"dddd")</f>
        <v>Saturday</v>
      </c>
      <c r="H8438" t="s">
        <v>9208</v>
      </c>
      <c r="I8438">
        <v>54</v>
      </c>
      <c r="J8438" s="5" t="s">
        <v>9219</v>
      </c>
      <c r="K8438" t="s">
        <v>21</v>
      </c>
      <c r="L8438" t="s">
        <v>9281</v>
      </c>
      <c r="M8438" t="s">
        <v>9210</v>
      </c>
      <c r="O8438">
        <v>16</v>
      </c>
      <c r="P8438" t="s">
        <v>9226</v>
      </c>
      <c r="Q8438">
        <v>23</v>
      </c>
      <c r="R8438">
        <v>16</v>
      </c>
      <c r="S8438" t="s">
        <v>9257</v>
      </c>
      <c r="T8438" t="s">
        <v>9264</v>
      </c>
      <c r="U8438" t="s">
        <v>9282</v>
      </c>
      <c r="V8438" t="str" cm="1">
        <f t="array" ref="V8438">_xlfn.IFS(Hospital_Emergency_Room_Data[[#This Row],[Day]]&lt;=10,"Start(1-10)",Hospital_Emergency_Room_Data[[#This Row],[Day]]&lt;=20,"Middle(11-20)",Hospital_Emergency_Room_Data[[#This Row],[Day]]&gt;20,"End(21-30)")</f>
        <v>End(21-30)</v>
      </c>
    </row>
    <row r="8439" spans="1:22">
      <c r="A8439">
        <v>608636550</v>
      </c>
      <c r="B8439" t="s">
        <v>8433</v>
      </c>
      <c r="C8439" s="1">
        <v>45095</v>
      </c>
      <c r="D8439" t="str">
        <f>TEXT(Hospital_Emergency_Room_Data[[#This Row],[Patient Admission Date]],"mmm")</f>
        <v>Jun</v>
      </c>
      <c r="E8439">
        <f>YEAR(Hospital_Emergency_Room_Data[[#This Row],[Patient Admission Date]])</f>
        <v>2023</v>
      </c>
      <c r="F8439" s="2">
        <v>0.51458333333333328</v>
      </c>
      <c r="G8439" s="8" t="str">
        <f>TEXT(Hospital_Emergency_Room_Data[[#This Row],[Patient Admission Date]],"dddd")</f>
        <v>Sunday</v>
      </c>
      <c r="H8439" t="s">
        <v>9208</v>
      </c>
      <c r="I8439">
        <v>12</v>
      </c>
      <c r="J8439" s="5" t="s">
        <v>9221</v>
      </c>
      <c r="K8439" t="s">
        <v>21</v>
      </c>
      <c r="L8439" t="s">
        <v>9281</v>
      </c>
      <c r="M8439" t="s">
        <v>9210</v>
      </c>
      <c r="O8439">
        <v>23</v>
      </c>
      <c r="P8439" t="s">
        <v>9226</v>
      </c>
      <c r="Q8439">
        <v>18</v>
      </c>
      <c r="R8439">
        <v>12</v>
      </c>
      <c r="S8439" t="s">
        <v>9257</v>
      </c>
      <c r="T8439" t="s">
        <v>9262</v>
      </c>
      <c r="U8439" t="s">
        <v>9282</v>
      </c>
      <c r="V8439" t="str" cm="1">
        <f t="array" ref="V8439">_xlfn.IFS(Hospital_Emergency_Room_Data[[#This Row],[Day]]&lt;=10,"Start(1-10)",Hospital_Emergency_Room_Data[[#This Row],[Day]]&lt;=20,"Middle(11-20)",Hospital_Emergency_Room_Data[[#This Row],[Day]]&gt;20,"End(21-30)")</f>
        <v>Middle(11-20)</v>
      </c>
    </row>
    <row r="8440" spans="1:22">
      <c r="A8440">
        <v>777799434</v>
      </c>
      <c r="B8440" t="s">
        <v>8434</v>
      </c>
      <c r="C8440" s="1">
        <v>45038</v>
      </c>
      <c r="D8440" t="str">
        <f>TEXT(Hospital_Emergency_Room_Data[[#This Row],[Patient Admission Date]],"mmm")</f>
        <v>Apr</v>
      </c>
      <c r="E8440">
        <f>YEAR(Hospital_Emergency_Room_Data[[#This Row],[Patient Admission Date]])</f>
        <v>2023</v>
      </c>
      <c r="F8440" s="2">
        <v>4.583333333333333E-2</v>
      </c>
      <c r="G8440" s="8" t="str">
        <f>TEXT(Hospital_Emergency_Room_Data[[#This Row],[Patient Admission Date]],"dddd")</f>
        <v>Saturday</v>
      </c>
      <c r="H8440" t="s">
        <v>9208</v>
      </c>
      <c r="I8440">
        <v>55</v>
      </c>
      <c r="J8440" s="5" t="s">
        <v>9219</v>
      </c>
      <c r="K8440" t="s">
        <v>21</v>
      </c>
      <c r="L8440" t="s">
        <v>9281</v>
      </c>
      <c r="M8440" t="s">
        <v>9210</v>
      </c>
      <c r="O8440">
        <v>25</v>
      </c>
      <c r="P8440" t="s">
        <v>9226</v>
      </c>
      <c r="Q8440">
        <v>22</v>
      </c>
      <c r="R8440">
        <v>1</v>
      </c>
      <c r="S8440" t="s">
        <v>9258</v>
      </c>
      <c r="T8440" t="s">
        <v>9264</v>
      </c>
      <c r="U8440" t="s">
        <v>9282</v>
      </c>
      <c r="V8440" t="str" cm="1">
        <f t="array" ref="V8440">_xlfn.IFS(Hospital_Emergency_Room_Data[[#This Row],[Day]]&lt;=10,"Start(1-10)",Hospital_Emergency_Room_Data[[#This Row],[Day]]&lt;=20,"Middle(11-20)",Hospital_Emergency_Room_Data[[#This Row],[Day]]&gt;20,"End(21-30)")</f>
        <v>End(21-30)</v>
      </c>
    </row>
    <row r="8441" spans="1:22">
      <c r="A8441">
        <v>373464972</v>
      </c>
      <c r="B8441" t="s">
        <v>8435</v>
      </c>
      <c r="C8441" s="1">
        <v>45036</v>
      </c>
      <c r="D8441" t="str">
        <f>TEXT(Hospital_Emergency_Room_Data[[#This Row],[Patient Admission Date]],"mmm")</f>
        <v>Apr</v>
      </c>
      <c r="E8441">
        <f>YEAR(Hospital_Emergency_Room_Data[[#This Row],[Patient Admission Date]])</f>
        <v>2023</v>
      </c>
      <c r="F8441" s="2">
        <v>0.20416666666666666</v>
      </c>
      <c r="G8441" s="8" t="str">
        <f>TEXT(Hospital_Emergency_Room_Data[[#This Row],[Patient Admission Date]],"dddd")</f>
        <v>Thursday</v>
      </c>
      <c r="H8441" t="s">
        <v>9208</v>
      </c>
      <c r="I8441">
        <v>18</v>
      </c>
      <c r="J8441" s="5" t="s">
        <v>9220</v>
      </c>
      <c r="K8441" t="s">
        <v>21</v>
      </c>
      <c r="L8441" t="s">
        <v>9281</v>
      </c>
      <c r="M8441" t="s">
        <v>9210</v>
      </c>
      <c r="O8441">
        <v>28</v>
      </c>
      <c r="P8441" t="s">
        <v>9226</v>
      </c>
      <c r="Q8441">
        <v>20</v>
      </c>
      <c r="R8441">
        <v>4</v>
      </c>
      <c r="S8441" t="s">
        <v>9258</v>
      </c>
      <c r="T8441" t="s">
        <v>9262</v>
      </c>
      <c r="U8441" t="s">
        <v>9282</v>
      </c>
      <c r="V8441" t="str" cm="1">
        <f t="array" ref="V8441">_xlfn.IFS(Hospital_Emergency_Room_Data[[#This Row],[Day]]&lt;=10,"Start(1-10)",Hospital_Emergency_Room_Data[[#This Row],[Day]]&lt;=20,"Middle(11-20)",Hospital_Emergency_Room_Data[[#This Row],[Day]]&gt;20,"End(21-30)")</f>
        <v>Middle(11-20)</v>
      </c>
    </row>
    <row r="8442" spans="1:22">
      <c r="A8442">
        <v>372988410</v>
      </c>
      <c r="B8442" t="s">
        <v>8436</v>
      </c>
      <c r="C8442" s="1">
        <v>45272</v>
      </c>
      <c r="D8442" t="str">
        <f>TEXT(Hospital_Emergency_Room_Data[[#This Row],[Patient Admission Date]],"mmm")</f>
        <v>Dec</v>
      </c>
      <c r="E8442">
        <f>YEAR(Hospital_Emergency_Room_Data[[#This Row],[Patient Admission Date]])</f>
        <v>2023</v>
      </c>
      <c r="F8442" s="2">
        <v>0.10555555555555556</v>
      </c>
      <c r="G8442" s="8" t="str">
        <f>TEXT(Hospital_Emergency_Room_Data[[#This Row],[Patient Admission Date]],"dddd")</f>
        <v>Tuesday</v>
      </c>
      <c r="H8442" t="s">
        <v>9208</v>
      </c>
      <c r="I8442">
        <v>11</v>
      </c>
      <c r="J8442" s="5" t="s">
        <v>9221</v>
      </c>
      <c r="K8442" t="s">
        <v>21</v>
      </c>
      <c r="L8442" t="s">
        <v>9281</v>
      </c>
      <c r="M8442" t="s">
        <v>9210</v>
      </c>
      <c r="O8442">
        <v>40</v>
      </c>
      <c r="P8442" t="s">
        <v>9225</v>
      </c>
      <c r="Q8442">
        <v>12</v>
      </c>
      <c r="R8442">
        <v>2</v>
      </c>
      <c r="S8442" t="s">
        <v>9258</v>
      </c>
      <c r="T8442" t="s">
        <v>9265</v>
      </c>
      <c r="U8442" t="s">
        <v>9300</v>
      </c>
      <c r="V8442" t="str" cm="1">
        <f t="array" ref="V8442">_xlfn.IFS(Hospital_Emergency_Room_Data[[#This Row],[Day]]&lt;=10,"Start(1-10)",Hospital_Emergency_Room_Data[[#This Row],[Day]]&lt;=20,"Middle(11-20)",Hospital_Emergency_Room_Data[[#This Row],[Day]]&gt;20,"End(21-30)")</f>
        <v>Middle(11-20)</v>
      </c>
    </row>
    <row r="8443" spans="1:22">
      <c r="A8443">
        <v>471874670</v>
      </c>
      <c r="B8443" t="s">
        <v>8437</v>
      </c>
      <c r="C8443" s="1">
        <v>45354</v>
      </c>
      <c r="D8443" t="str">
        <f>TEXT(Hospital_Emergency_Room_Data[[#This Row],[Patient Admission Date]],"mmm")</f>
        <v>Mar</v>
      </c>
      <c r="E8443">
        <f>YEAR(Hospital_Emergency_Room_Data[[#This Row],[Patient Admission Date]])</f>
        <v>2024</v>
      </c>
      <c r="F8443" s="2">
        <v>0.85416666666666663</v>
      </c>
      <c r="G8443" s="8" t="str">
        <f>TEXT(Hospital_Emergency_Room_Data[[#This Row],[Patient Admission Date]],"dddd")</f>
        <v>Sunday</v>
      </c>
      <c r="H8443" t="s">
        <v>9208</v>
      </c>
      <c r="I8443">
        <v>51</v>
      </c>
      <c r="J8443" s="5" t="s">
        <v>9219</v>
      </c>
      <c r="K8443" t="s">
        <v>21</v>
      </c>
      <c r="L8443" t="s">
        <v>9281</v>
      </c>
      <c r="M8443" t="s">
        <v>9210</v>
      </c>
      <c r="O8443">
        <v>44</v>
      </c>
      <c r="P8443" t="s">
        <v>9225</v>
      </c>
      <c r="Q8443">
        <v>3</v>
      </c>
      <c r="R8443">
        <v>20</v>
      </c>
      <c r="S8443" t="s">
        <v>9256</v>
      </c>
      <c r="T8443" t="s">
        <v>9263</v>
      </c>
      <c r="U8443" t="s">
        <v>9300</v>
      </c>
      <c r="V8443" t="str" cm="1">
        <f t="array" ref="V8443">_xlfn.IFS(Hospital_Emergency_Room_Data[[#This Row],[Day]]&lt;=10,"Start(1-10)",Hospital_Emergency_Room_Data[[#This Row],[Day]]&lt;=20,"Middle(11-20)",Hospital_Emergency_Room_Data[[#This Row],[Day]]&gt;20,"End(21-30)")</f>
        <v>Start(1-10)</v>
      </c>
    </row>
    <row r="8444" spans="1:22">
      <c r="A8444">
        <v>740855462</v>
      </c>
      <c r="B8444" t="s">
        <v>8438</v>
      </c>
      <c r="C8444" s="1">
        <v>45094</v>
      </c>
      <c r="D8444" t="str">
        <f>TEXT(Hospital_Emergency_Room_Data[[#This Row],[Patient Admission Date]],"mmm")</f>
        <v>Jun</v>
      </c>
      <c r="E8444">
        <f>YEAR(Hospital_Emergency_Room_Data[[#This Row],[Patient Admission Date]])</f>
        <v>2023</v>
      </c>
      <c r="F8444" s="2">
        <v>0.99444444444444446</v>
      </c>
      <c r="G8444" s="8" t="str">
        <f>TEXT(Hospital_Emergency_Room_Data[[#This Row],[Patient Admission Date]],"dddd")</f>
        <v>Saturday</v>
      </c>
      <c r="H8444" t="s">
        <v>9208</v>
      </c>
      <c r="I8444">
        <v>24</v>
      </c>
      <c r="J8444" s="5" t="s">
        <v>9220</v>
      </c>
      <c r="K8444" t="s">
        <v>21</v>
      </c>
      <c r="L8444" t="s">
        <v>9281</v>
      </c>
      <c r="M8444" t="s">
        <v>9210</v>
      </c>
      <c r="O8444">
        <v>47</v>
      </c>
      <c r="P8444" t="s">
        <v>9225</v>
      </c>
      <c r="Q8444">
        <v>17</v>
      </c>
      <c r="R8444">
        <v>23</v>
      </c>
      <c r="S8444" t="s">
        <v>9256</v>
      </c>
      <c r="T8444" t="s">
        <v>9262</v>
      </c>
      <c r="U8444" t="s">
        <v>9283</v>
      </c>
      <c r="V8444" t="str" cm="1">
        <f t="array" ref="V8444">_xlfn.IFS(Hospital_Emergency_Room_Data[[#This Row],[Day]]&lt;=10,"Start(1-10)",Hospital_Emergency_Room_Data[[#This Row],[Day]]&lt;=20,"Middle(11-20)",Hospital_Emergency_Room_Data[[#This Row],[Day]]&gt;20,"End(21-30)")</f>
        <v>Middle(11-20)</v>
      </c>
    </row>
    <row r="8445" spans="1:22">
      <c r="A8445">
        <v>748190239</v>
      </c>
      <c r="B8445" t="s">
        <v>8439</v>
      </c>
      <c r="C8445" s="1">
        <v>45404</v>
      </c>
      <c r="D8445" t="str">
        <f>TEXT(Hospital_Emergency_Room_Data[[#This Row],[Patient Admission Date]],"mmm")</f>
        <v>Apr</v>
      </c>
      <c r="E8445">
        <f>YEAR(Hospital_Emergency_Room_Data[[#This Row],[Patient Admission Date]])</f>
        <v>2024</v>
      </c>
      <c r="F8445" s="2">
        <v>0.1701388888888889</v>
      </c>
      <c r="G8445" s="8" t="str">
        <f>TEXT(Hospital_Emergency_Room_Data[[#This Row],[Patient Admission Date]],"dddd")</f>
        <v>Monday</v>
      </c>
      <c r="H8445" t="s">
        <v>9208</v>
      </c>
      <c r="I8445">
        <v>3</v>
      </c>
      <c r="J8445" s="5" t="s">
        <v>9218</v>
      </c>
      <c r="K8445" t="s">
        <v>21</v>
      </c>
      <c r="L8445" t="s">
        <v>9281</v>
      </c>
      <c r="M8445" t="s">
        <v>9210</v>
      </c>
      <c r="O8445">
        <v>54</v>
      </c>
      <c r="P8445" t="s">
        <v>9225</v>
      </c>
      <c r="Q8445">
        <v>22</v>
      </c>
      <c r="R8445">
        <v>4</v>
      </c>
      <c r="S8445" t="s">
        <v>9258</v>
      </c>
      <c r="T8445" t="s">
        <v>9264</v>
      </c>
      <c r="U8445" t="s">
        <v>9283</v>
      </c>
      <c r="V8445" t="str" cm="1">
        <f t="array" ref="V8445">_xlfn.IFS(Hospital_Emergency_Room_Data[[#This Row],[Day]]&lt;=10,"Start(1-10)",Hospital_Emergency_Room_Data[[#This Row],[Day]]&lt;=20,"Middle(11-20)",Hospital_Emergency_Room_Data[[#This Row],[Day]]&gt;20,"End(21-30)")</f>
        <v>End(21-30)</v>
      </c>
    </row>
    <row r="8446" spans="1:22">
      <c r="A8446">
        <v>306246121</v>
      </c>
      <c r="B8446" t="s">
        <v>8440</v>
      </c>
      <c r="C8446" s="1">
        <v>45362</v>
      </c>
      <c r="D8446" t="str">
        <f>TEXT(Hospital_Emergency_Room_Data[[#This Row],[Patient Admission Date]],"mmm")</f>
        <v>Mar</v>
      </c>
      <c r="E8446">
        <f>YEAR(Hospital_Emergency_Room_Data[[#This Row],[Patient Admission Date]])</f>
        <v>2024</v>
      </c>
      <c r="F8446" s="2">
        <v>4.1666666666666666E-3</v>
      </c>
      <c r="G8446" s="8" t="str">
        <f>TEXT(Hospital_Emergency_Room_Data[[#This Row],[Patient Admission Date]],"dddd")</f>
        <v>Monday</v>
      </c>
      <c r="H8446" t="s">
        <v>9208</v>
      </c>
      <c r="I8446">
        <v>68</v>
      </c>
      <c r="J8446" s="5" t="s">
        <v>9217</v>
      </c>
      <c r="K8446" t="s">
        <v>21</v>
      </c>
      <c r="L8446" t="s">
        <v>9281</v>
      </c>
      <c r="M8446" t="s">
        <v>9210</v>
      </c>
      <c r="O8446">
        <v>54</v>
      </c>
      <c r="P8446" t="s">
        <v>9225</v>
      </c>
      <c r="Q8446">
        <v>11</v>
      </c>
      <c r="R8446">
        <v>0</v>
      </c>
      <c r="S8446" t="s">
        <v>9258</v>
      </c>
      <c r="T8446" t="s">
        <v>9265</v>
      </c>
      <c r="U8446" t="s">
        <v>9283</v>
      </c>
      <c r="V8446" t="str" cm="1">
        <f t="array" ref="V8446">_xlfn.IFS(Hospital_Emergency_Room_Data[[#This Row],[Day]]&lt;=10,"Start(1-10)",Hospital_Emergency_Room_Data[[#This Row],[Day]]&lt;=20,"Middle(11-20)",Hospital_Emergency_Room_Data[[#This Row],[Day]]&gt;20,"End(21-30)")</f>
        <v>Middle(11-20)</v>
      </c>
    </row>
    <row r="8447" spans="1:22">
      <c r="A8447">
        <v>378230641</v>
      </c>
      <c r="B8447" t="s">
        <v>8441</v>
      </c>
      <c r="C8447" s="1">
        <v>45316</v>
      </c>
      <c r="D8447" t="str">
        <f>TEXT(Hospital_Emergency_Room_Data[[#This Row],[Patient Admission Date]],"mmm")</f>
        <v>Jan</v>
      </c>
      <c r="E8447">
        <f>YEAR(Hospital_Emergency_Room_Data[[#This Row],[Patient Admission Date]])</f>
        <v>2024</v>
      </c>
      <c r="F8447" s="2">
        <v>9.8611111111111108E-2</v>
      </c>
      <c r="G8447" s="8" t="str">
        <f>TEXT(Hospital_Emergency_Room_Data[[#This Row],[Patient Admission Date]],"dddd")</f>
        <v>Thursday</v>
      </c>
      <c r="H8447" t="s">
        <v>9208</v>
      </c>
      <c r="I8447">
        <v>11</v>
      </c>
      <c r="J8447" s="5" t="s">
        <v>9221</v>
      </c>
      <c r="K8447" t="s">
        <v>21</v>
      </c>
      <c r="L8447" t="s">
        <v>9281</v>
      </c>
      <c r="M8447" t="s">
        <v>9210</v>
      </c>
      <c r="O8447">
        <v>58</v>
      </c>
      <c r="P8447" t="s">
        <v>9225</v>
      </c>
      <c r="Q8447">
        <v>25</v>
      </c>
      <c r="R8447">
        <v>2</v>
      </c>
      <c r="S8447" t="s">
        <v>9258</v>
      </c>
      <c r="T8447" t="s">
        <v>9264</v>
      </c>
      <c r="U8447" t="s">
        <v>9283</v>
      </c>
      <c r="V8447" t="str" cm="1">
        <f t="array" ref="V8447">_xlfn.IFS(Hospital_Emergency_Room_Data[[#This Row],[Day]]&lt;=10,"Start(1-10)",Hospital_Emergency_Room_Data[[#This Row],[Day]]&lt;=20,"Middle(11-20)",Hospital_Emergency_Room_Data[[#This Row],[Day]]&gt;20,"End(21-30)")</f>
        <v>End(21-30)</v>
      </c>
    </row>
    <row r="8448" spans="1:22">
      <c r="A8448">
        <v>201023198</v>
      </c>
      <c r="B8448" t="s">
        <v>8442</v>
      </c>
      <c r="C8448" s="1">
        <v>45410</v>
      </c>
      <c r="D8448" t="str">
        <f>TEXT(Hospital_Emergency_Room_Data[[#This Row],[Patient Admission Date]],"mmm")</f>
        <v>Apr</v>
      </c>
      <c r="E8448">
        <f>YEAR(Hospital_Emergency_Room_Data[[#This Row],[Patient Admission Date]])</f>
        <v>2024</v>
      </c>
      <c r="F8448" s="2">
        <v>0.90208333333333335</v>
      </c>
      <c r="G8448" s="8" t="str">
        <f>TEXT(Hospital_Emergency_Room_Data[[#This Row],[Patient Admission Date]],"dddd")</f>
        <v>Sunday</v>
      </c>
      <c r="H8448" t="s">
        <v>9208</v>
      </c>
      <c r="I8448">
        <v>78</v>
      </c>
      <c r="J8448" s="5" t="s">
        <v>9222</v>
      </c>
      <c r="K8448" t="s">
        <v>21</v>
      </c>
      <c r="L8448" t="s">
        <v>9281</v>
      </c>
      <c r="M8448" t="s">
        <v>9210</v>
      </c>
      <c r="O8448">
        <v>16</v>
      </c>
      <c r="P8448" t="s">
        <v>9226</v>
      </c>
      <c r="Q8448">
        <v>28</v>
      </c>
      <c r="R8448">
        <v>21</v>
      </c>
      <c r="S8448" t="s">
        <v>9256</v>
      </c>
      <c r="T8448" t="s">
        <v>9264</v>
      </c>
      <c r="U8448" t="s">
        <v>9282</v>
      </c>
      <c r="V8448" t="str" cm="1">
        <f t="array" ref="V8448">_xlfn.IFS(Hospital_Emergency_Room_Data[[#This Row],[Day]]&lt;=10,"Start(1-10)",Hospital_Emergency_Room_Data[[#This Row],[Day]]&lt;=20,"Middle(11-20)",Hospital_Emergency_Room_Data[[#This Row],[Day]]&gt;20,"End(21-30)")</f>
        <v>End(21-30)</v>
      </c>
    </row>
    <row r="8449" spans="1:22">
      <c r="A8449">
        <v>477579877</v>
      </c>
      <c r="B8449" t="s">
        <v>8443</v>
      </c>
      <c r="C8449" s="1">
        <v>45042</v>
      </c>
      <c r="D8449" t="str">
        <f>TEXT(Hospital_Emergency_Room_Data[[#This Row],[Patient Admission Date]],"mmm")</f>
        <v>Apr</v>
      </c>
      <c r="E8449">
        <f>YEAR(Hospital_Emergency_Room_Data[[#This Row],[Patient Admission Date]])</f>
        <v>2023</v>
      </c>
      <c r="F8449" s="2">
        <v>0.58958333333333335</v>
      </c>
      <c r="G8449" s="8" t="str">
        <f>TEXT(Hospital_Emergency_Room_Data[[#This Row],[Patient Admission Date]],"dddd")</f>
        <v>Wednesday</v>
      </c>
      <c r="H8449" t="s">
        <v>9208</v>
      </c>
      <c r="I8449">
        <v>19</v>
      </c>
      <c r="J8449" s="5" t="s">
        <v>9220</v>
      </c>
      <c r="K8449" t="s">
        <v>21</v>
      </c>
      <c r="L8449" t="s">
        <v>9281</v>
      </c>
      <c r="M8449" t="s">
        <v>9210</v>
      </c>
      <c r="O8449">
        <v>17</v>
      </c>
      <c r="P8449" t="s">
        <v>9226</v>
      </c>
      <c r="Q8449">
        <v>26</v>
      </c>
      <c r="R8449">
        <v>14</v>
      </c>
      <c r="S8449" t="s">
        <v>9257</v>
      </c>
      <c r="T8449" t="s">
        <v>9264</v>
      </c>
      <c r="U8449" t="s">
        <v>9282</v>
      </c>
      <c r="V8449" t="str" cm="1">
        <f t="array" ref="V8449">_xlfn.IFS(Hospital_Emergency_Room_Data[[#This Row],[Day]]&lt;=10,"Start(1-10)",Hospital_Emergency_Room_Data[[#This Row],[Day]]&lt;=20,"Middle(11-20)",Hospital_Emergency_Room_Data[[#This Row],[Day]]&gt;20,"End(21-30)")</f>
        <v>End(21-30)</v>
      </c>
    </row>
    <row r="8450" spans="1:22">
      <c r="A8450">
        <v>663450284</v>
      </c>
      <c r="B8450" t="s">
        <v>8444</v>
      </c>
      <c r="C8450" s="1">
        <v>45203</v>
      </c>
      <c r="D8450" t="str">
        <f>TEXT(Hospital_Emergency_Room_Data[[#This Row],[Patient Admission Date]],"mmm")</f>
        <v>Oct</v>
      </c>
      <c r="E8450">
        <f>YEAR(Hospital_Emergency_Room_Data[[#This Row],[Patient Admission Date]])</f>
        <v>2023</v>
      </c>
      <c r="F8450" s="2">
        <v>0.62986111111111109</v>
      </c>
      <c r="G8450" s="8" t="str">
        <f>TEXT(Hospital_Emergency_Room_Data[[#This Row],[Patient Admission Date]],"dddd")</f>
        <v>Wednesday</v>
      </c>
      <c r="H8450" t="s">
        <v>9208</v>
      </c>
      <c r="I8450">
        <v>22</v>
      </c>
      <c r="J8450" s="5" t="s">
        <v>9220</v>
      </c>
      <c r="K8450" t="s">
        <v>21</v>
      </c>
      <c r="L8450" t="s">
        <v>9281</v>
      </c>
      <c r="M8450" t="s">
        <v>9210</v>
      </c>
      <c r="O8450">
        <v>40</v>
      </c>
      <c r="P8450" t="s">
        <v>9225</v>
      </c>
      <c r="Q8450">
        <v>4</v>
      </c>
      <c r="R8450">
        <v>15</v>
      </c>
      <c r="S8450" t="s">
        <v>9257</v>
      </c>
      <c r="T8450" t="s">
        <v>9263</v>
      </c>
      <c r="U8450" t="s">
        <v>9300</v>
      </c>
      <c r="V8450" t="str" cm="1">
        <f t="array" ref="V8450">_xlfn.IFS(Hospital_Emergency_Room_Data[[#This Row],[Day]]&lt;=10,"Start(1-10)",Hospital_Emergency_Room_Data[[#This Row],[Day]]&lt;=20,"Middle(11-20)",Hospital_Emergency_Room_Data[[#This Row],[Day]]&gt;20,"End(21-30)")</f>
        <v>Start(1-10)</v>
      </c>
    </row>
    <row r="8451" spans="1:22">
      <c r="A8451">
        <v>340307357</v>
      </c>
      <c r="B8451" t="s">
        <v>8445</v>
      </c>
      <c r="C8451" s="1">
        <v>45541</v>
      </c>
      <c r="D8451" t="str">
        <f>TEXT(Hospital_Emergency_Room_Data[[#This Row],[Patient Admission Date]],"mmm")</f>
        <v>Sep</v>
      </c>
      <c r="E8451">
        <f>YEAR(Hospital_Emergency_Room_Data[[#This Row],[Patient Admission Date]])</f>
        <v>2024</v>
      </c>
      <c r="F8451" s="2">
        <v>0.74930555555555556</v>
      </c>
      <c r="G8451" s="8" t="str">
        <f>TEXT(Hospital_Emergency_Room_Data[[#This Row],[Patient Admission Date]],"dddd")</f>
        <v>Friday</v>
      </c>
      <c r="H8451" t="s">
        <v>9208</v>
      </c>
      <c r="I8451">
        <v>39</v>
      </c>
      <c r="J8451" s="5" t="s">
        <v>9223</v>
      </c>
      <c r="K8451" t="s">
        <v>21</v>
      </c>
      <c r="L8451" t="s">
        <v>9281</v>
      </c>
      <c r="M8451" t="s">
        <v>9210</v>
      </c>
      <c r="O8451">
        <v>53</v>
      </c>
      <c r="P8451" t="s">
        <v>9225</v>
      </c>
      <c r="Q8451">
        <v>6</v>
      </c>
      <c r="R8451">
        <v>17</v>
      </c>
      <c r="S8451" t="s">
        <v>9257</v>
      </c>
      <c r="T8451" t="s">
        <v>9263</v>
      </c>
      <c r="U8451" t="s">
        <v>9283</v>
      </c>
      <c r="V8451" t="str" cm="1">
        <f t="array" ref="V8451">_xlfn.IFS(Hospital_Emergency_Room_Data[[#This Row],[Day]]&lt;=10,"Start(1-10)",Hospital_Emergency_Room_Data[[#This Row],[Day]]&lt;=20,"Middle(11-20)",Hospital_Emergency_Room_Data[[#This Row],[Day]]&gt;20,"End(21-30)")</f>
        <v>Start(1-10)</v>
      </c>
    </row>
    <row r="8452" spans="1:22">
      <c r="A8452">
        <v>615537741</v>
      </c>
      <c r="B8452" t="s">
        <v>8446</v>
      </c>
      <c r="C8452" s="1">
        <v>45146</v>
      </c>
      <c r="D8452" t="str">
        <f>TEXT(Hospital_Emergency_Room_Data[[#This Row],[Patient Admission Date]],"mmm")</f>
        <v>Aug</v>
      </c>
      <c r="E8452">
        <f>YEAR(Hospital_Emergency_Room_Data[[#This Row],[Patient Admission Date]])</f>
        <v>2023</v>
      </c>
      <c r="F8452" s="2">
        <v>0.93541666666666667</v>
      </c>
      <c r="G8452" s="8" t="str">
        <f>TEXT(Hospital_Emergency_Room_Data[[#This Row],[Patient Admission Date]],"dddd")</f>
        <v>Tuesday</v>
      </c>
      <c r="H8452" t="s">
        <v>9208</v>
      </c>
      <c r="I8452">
        <v>5</v>
      </c>
      <c r="J8452" s="5" t="s">
        <v>9221</v>
      </c>
      <c r="K8452" t="s">
        <v>21</v>
      </c>
      <c r="L8452" t="s">
        <v>9281</v>
      </c>
      <c r="M8452" t="s">
        <v>9210</v>
      </c>
      <c r="O8452">
        <v>56</v>
      </c>
      <c r="P8452" t="s">
        <v>9225</v>
      </c>
      <c r="Q8452">
        <v>8</v>
      </c>
      <c r="R8452">
        <v>22</v>
      </c>
      <c r="S8452" t="s">
        <v>9256</v>
      </c>
      <c r="T8452" t="s">
        <v>9265</v>
      </c>
      <c r="U8452" t="s">
        <v>9283</v>
      </c>
      <c r="V8452" t="str" cm="1">
        <f t="array" ref="V8452">_xlfn.IFS(Hospital_Emergency_Room_Data[[#This Row],[Day]]&lt;=10,"Start(1-10)",Hospital_Emergency_Room_Data[[#This Row],[Day]]&lt;=20,"Middle(11-20)",Hospital_Emergency_Room_Data[[#This Row],[Day]]&gt;20,"End(21-30)")</f>
        <v>Start(1-10)</v>
      </c>
    </row>
    <row r="8453" spans="1:22">
      <c r="A8453">
        <v>354850711</v>
      </c>
      <c r="B8453" t="s">
        <v>8447</v>
      </c>
      <c r="C8453" s="1">
        <v>45271</v>
      </c>
      <c r="D8453" t="str">
        <f>TEXT(Hospital_Emergency_Room_Data[[#This Row],[Patient Admission Date]],"mmm")</f>
        <v>Dec</v>
      </c>
      <c r="E8453">
        <f>YEAR(Hospital_Emergency_Room_Data[[#This Row],[Patient Admission Date]])</f>
        <v>2023</v>
      </c>
      <c r="F8453" s="2">
        <v>0.17777777777777778</v>
      </c>
      <c r="G8453" s="8" t="str">
        <f>TEXT(Hospital_Emergency_Room_Data[[#This Row],[Patient Admission Date]],"dddd")</f>
        <v>Monday</v>
      </c>
      <c r="H8453" t="s">
        <v>9208</v>
      </c>
      <c r="I8453">
        <v>58</v>
      </c>
      <c r="J8453" s="5" t="s">
        <v>9219</v>
      </c>
      <c r="K8453" t="s">
        <v>21</v>
      </c>
      <c r="L8453" t="s">
        <v>9281</v>
      </c>
      <c r="M8453" t="s">
        <v>9210</v>
      </c>
      <c r="O8453">
        <v>58</v>
      </c>
      <c r="P8453" t="s">
        <v>9225</v>
      </c>
      <c r="Q8453">
        <v>11</v>
      </c>
      <c r="R8453">
        <v>4</v>
      </c>
      <c r="S8453" t="s">
        <v>9258</v>
      </c>
      <c r="T8453" t="s">
        <v>9265</v>
      </c>
      <c r="U8453" t="s">
        <v>9283</v>
      </c>
      <c r="V8453" t="str" cm="1">
        <f t="array" ref="V8453">_xlfn.IFS(Hospital_Emergency_Room_Data[[#This Row],[Day]]&lt;=10,"Start(1-10)",Hospital_Emergency_Room_Data[[#This Row],[Day]]&lt;=20,"Middle(11-20)",Hospital_Emergency_Room_Data[[#This Row],[Day]]&gt;20,"End(21-30)")</f>
        <v>Middle(11-20)</v>
      </c>
    </row>
    <row r="8454" spans="1:22">
      <c r="A8454">
        <v>516868847</v>
      </c>
      <c r="B8454" t="s">
        <v>8448</v>
      </c>
      <c r="C8454" s="1">
        <v>45249</v>
      </c>
      <c r="D8454" t="str">
        <f>TEXT(Hospital_Emergency_Room_Data[[#This Row],[Patient Admission Date]],"mmm")</f>
        <v>Nov</v>
      </c>
      <c r="E8454">
        <f>YEAR(Hospital_Emergency_Room_Data[[#This Row],[Patient Admission Date]])</f>
        <v>2023</v>
      </c>
      <c r="F8454" s="2">
        <v>0.45277777777777778</v>
      </c>
      <c r="G8454" s="8" t="str">
        <f>TEXT(Hospital_Emergency_Room_Data[[#This Row],[Patient Admission Date]],"dddd")</f>
        <v>Sunday</v>
      </c>
      <c r="H8454" t="s">
        <v>9208</v>
      </c>
      <c r="I8454">
        <v>24</v>
      </c>
      <c r="J8454" s="5" t="s">
        <v>9220</v>
      </c>
      <c r="K8454" t="s">
        <v>21</v>
      </c>
      <c r="L8454" t="s">
        <v>9281</v>
      </c>
      <c r="M8454" t="s">
        <v>9210</v>
      </c>
      <c r="O8454">
        <v>10</v>
      </c>
      <c r="P8454" t="s">
        <v>9226</v>
      </c>
      <c r="Q8454">
        <v>19</v>
      </c>
      <c r="R8454">
        <v>10</v>
      </c>
      <c r="S8454" t="s">
        <v>9255</v>
      </c>
      <c r="T8454" t="s">
        <v>9262</v>
      </c>
      <c r="U8454" t="s">
        <v>9282</v>
      </c>
      <c r="V8454" t="str" cm="1">
        <f t="array" ref="V8454">_xlfn.IFS(Hospital_Emergency_Room_Data[[#This Row],[Day]]&lt;=10,"Start(1-10)",Hospital_Emergency_Room_Data[[#This Row],[Day]]&lt;=20,"Middle(11-20)",Hospital_Emergency_Room_Data[[#This Row],[Day]]&gt;20,"End(21-30)")</f>
        <v>Middle(11-20)</v>
      </c>
    </row>
    <row r="8455" spans="1:22">
      <c r="A8455">
        <v>260500772</v>
      </c>
      <c r="B8455" t="s">
        <v>8449</v>
      </c>
      <c r="C8455" s="1">
        <v>45577</v>
      </c>
      <c r="D8455" t="str">
        <f>TEXT(Hospital_Emergency_Room_Data[[#This Row],[Patient Admission Date]],"mmm")</f>
        <v>Oct</v>
      </c>
      <c r="E8455">
        <f>YEAR(Hospital_Emergency_Room_Data[[#This Row],[Patient Admission Date]])</f>
        <v>2024</v>
      </c>
      <c r="F8455" s="2">
        <v>0.87986111111111109</v>
      </c>
      <c r="G8455" s="8" t="str">
        <f>TEXT(Hospital_Emergency_Room_Data[[#This Row],[Patient Admission Date]],"dddd")</f>
        <v>Saturday</v>
      </c>
      <c r="H8455" t="s">
        <v>9208</v>
      </c>
      <c r="I8455">
        <v>1</v>
      </c>
      <c r="J8455" s="5" t="s">
        <v>9218</v>
      </c>
      <c r="K8455" t="s">
        <v>21</v>
      </c>
      <c r="L8455" t="s">
        <v>9281</v>
      </c>
      <c r="M8455" t="s">
        <v>9210</v>
      </c>
      <c r="O8455">
        <v>19</v>
      </c>
      <c r="P8455" t="s">
        <v>9226</v>
      </c>
      <c r="Q8455">
        <v>12</v>
      </c>
      <c r="R8455">
        <v>21</v>
      </c>
      <c r="S8455" t="s">
        <v>9256</v>
      </c>
      <c r="T8455" t="s">
        <v>9265</v>
      </c>
      <c r="U8455" t="s">
        <v>9282</v>
      </c>
      <c r="V8455" t="str" cm="1">
        <f t="array" ref="V8455">_xlfn.IFS(Hospital_Emergency_Room_Data[[#This Row],[Day]]&lt;=10,"Start(1-10)",Hospital_Emergency_Room_Data[[#This Row],[Day]]&lt;=20,"Middle(11-20)",Hospital_Emergency_Room_Data[[#This Row],[Day]]&gt;20,"End(21-30)")</f>
        <v>Middle(11-20)</v>
      </c>
    </row>
    <row r="8456" spans="1:22">
      <c r="A8456">
        <v>152954374</v>
      </c>
      <c r="B8456" t="s">
        <v>8450</v>
      </c>
      <c r="C8456" s="1">
        <v>45056</v>
      </c>
      <c r="D8456" t="str">
        <f>TEXT(Hospital_Emergency_Room_Data[[#This Row],[Patient Admission Date]],"mmm")</f>
        <v>May</v>
      </c>
      <c r="E8456">
        <f>YEAR(Hospital_Emergency_Room_Data[[#This Row],[Patient Admission Date]])</f>
        <v>2023</v>
      </c>
      <c r="F8456" s="2">
        <v>0.89861111111111114</v>
      </c>
      <c r="G8456" s="8" t="str">
        <f>TEXT(Hospital_Emergency_Room_Data[[#This Row],[Patient Admission Date]],"dddd")</f>
        <v>Wednesday</v>
      </c>
      <c r="H8456" t="s">
        <v>9208</v>
      </c>
      <c r="I8456">
        <v>39</v>
      </c>
      <c r="J8456" s="5" t="s">
        <v>9223</v>
      </c>
      <c r="K8456" t="s">
        <v>21</v>
      </c>
      <c r="L8456" t="s">
        <v>9281</v>
      </c>
      <c r="M8456" t="s">
        <v>9210</v>
      </c>
      <c r="O8456">
        <v>36</v>
      </c>
      <c r="P8456" t="s">
        <v>9225</v>
      </c>
      <c r="Q8456">
        <v>10</v>
      </c>
      <c r="R8456">
        <v>21</v>
      </c>
      <c r="S8456" t="s">
        <v>9256</v>
      </c>
      <c r="T8456" t="s">
        <v>9265</v>
      </c>
      <c r="U8456" t="s">
        <v>9300</v>
      </c>
      <c r="V8456" t="str" cm="1">
        <f t="array" ref="V8456">_xlfn.IFS(Hospital_Emergency_Room_Data[[#This Row],[Day]]&lt;=10,"Start(1-10)",Hospital_Emergency_Room_Data[[#This Row],[Day]]&lt;=20,"Middle(11-20)",Hospital_Emergency_Room_Data[[#This Row],[Day]]&gt;20,"End(21-30)")</f>
        <v>Start(1-10)</v>
      </c>
    </row>
    <row r="8457" spans="1:22">
      <c r="A8457">
        <v>512176454</v>
      </c>
      <c r="B8457" t="s">
        <v>8451</v>
      </c>
      <c r="C8457" s="1">
        <v>45376</v>
      </c>
      <c r="D8457" t="str">
        <f>TEXT(Hospital_Emergency_Room_Data[[#This Row],[Patient Admission Date]],"mmm")</f>
        <v>Mar</v>
      </c>
      <c r="E8457">
        <f>YEAR(Hospital_Emergency_Room_Data[[#This Row],[Patient Admission Date]])</f>
        <v>2024</v>
      </c>
      <c r="F8457" s="2">
        <v>0.72430555555555554</v>
      </c>
      <c r="G8457" s="8" t="str">
        <f>TEXT(Hospital_Emergency_Room_Data[[#This Row],[Patient Admission Date]],"dddd")</f>
        <v>Monday</v>
      </c>
      <c r="H8457" t="s">
        <v>9208</v>
      </c>
      <c r="I8457">
        <v>21</v>
      </c>
      <c r="J8457" s="5" t="s">
        <v>9220</v>
      </c>
      <c r="K8457" t="s">
        <v>21</v>
      </c>
      <c r="L8457" t="s">
        <v>9281</v>
      </c>
      <c r="M8457" t="s">
        <v>9210</v>
      </c>
      <c r="O8457">
        <v>39</v>
      </c>
      <c r="P8457" t="s">
        <v>9225</v>
      </c>
      <c r="Q8457">
        <v>25</v>
      </c>
      <c r="R8457">
        <v>17</v>
      </c>
      <c r="S8457" t="s">
        <v>9257</v>
      </c>
      <c r="T8457" t="s">
        <v>9264</v>
      </c>
      <c r="U8457" t="s">
        <v>9300</v>
      </c>
      <c r="V8457" t="str" cm="1">
        <f t="array" ref="V8457">_xlfn.IFS(Hospital_Emergency_Room_Data[[#This Row],[Day]]&lt;=10,"Start(1-10)",Hospital_Emergency_Room_Data[[#This Row],[Day]]&lt;=20,"Middle(11-20)",Hospital_Emergency_Room_Data[[#This Row],[Day]]&gt;20,"End(21-30)")</f>
        <v>End(21-30)</v>
      </c>
    </row>
    <row r="8458" spans="1:22">
      <c r="A8458">
        <v>540909866</v>
      </c>
      <c r="B8458" t="s">
        <v>8452</v>
      </c>
      <c r="C8458" s="1">
        <v>45211</v>
      </c>
      <c r="D8458" t="str">
        <f>TEXT(Hospital_Emergency_Room_Data[[#This Row],[Patient Admission Date]],"mmm")</f>
        <v>Oct</v>
      </c>
      <c r="E8458">
        <f>YEAR(Hospital_Emergency_Room_Data[[#This Row],[Patient Admission Date]])</f>
        <v>2023</v>
      </c>
      <c r="F8458" s="2">
        <v>0.85</v>
      </c>
      <c r="G8458" s="8" t="str">
        <f>TEXT(Hospital_Emergency_Room_Data[[#This Row],[Patient Admission Date]],"dddd")</f>
        <v>Thursday</v>
      </c>
      <c r="H8458" t="s">
        <v>9208</v>
      </c>
      <c r="I8458">
        <v>44</v>
      </c>
      <c r="J8458" s="5" t="s">
        <v>9223</v>
      </c>
      <c r="K8458" t="s">
        <v>21</v>
      </c>
      <c r="L8458" t="s">
        <v>9281</v>
      </c>
      <c r="M8458" t="s">
        <v>9210</v>
      </c>
      <c r="O8458">
        <v>58</v>
      </c>
      <c r="P8458" t="s">
        <v>9225</v>
      </c>
      <c r="Q8458">
        <v>12</v>
      </c>
      <c r="R8458">
        <v>20</v>
      </c>
      <c r="S8458" t="s">
        <v>9256</v>
      </c>
      <c r="T8458" t="s">
        <v>9265</v>
      </c>
      <c r="U8458" t="s">
        <v>9283</v>
      </c>
      <c r="V8458" t="str" cm="1">
        <f t="array" ref="V8458">_xlfn.IFS(Hospital_Emergency_Room_Data[[#This Row],[Day]]&lt;=10,"Start(1-10)",Hospital_Emergency_Room_Data[[#This Row],[Day]]&lt;=20,"Middle(11-20)",Hospital_Emergency_Room_Data[[#This Row],[Day]]&gt;20,"End(21-30)")</f>
        <v>Middle(11-20)</v>
      </c>
    </row>
    <row r="8459" spans="1:22">
      <c r="A8459">
        <v>486615733</v>
      </c>
      <c r="B8459" t="s">
        <v>8453</v>
      </c>
      <c r="C8459" s="1">
        <v>45433</v>
      </c>
      <c r="D8459" t="str">
        <f>TEXT(Hospital_Emergency_Room_Data[[#This Row],[Patient Admission Date]],"mmm")</f>
        <v>May</v>
      </c>
      <c r="E8459">
        <f>YEAR(Hospital_Emergency_Room_Data[[#This Row],[Patient Admission Date]])</f>
        <v>2024</v>
      </c>
      <c r="F8459" s="2">
        <v>0.80347222222222225</v>
      </c>
      <c r="G8459" s="8" t="str">
        <f>TEXT(Hospital_Emergency_Room_Data[[#This Row],[Patient Admission Date]],"dddd")</f>
        <v>Tuesday</v>
      </c>
      <c r="H8459" t="s">
        <v>9208</v>
      </c>
      <c r="I8459">
        <v>8</v>
      </c>
      <c r="J8459" s="5" t="s">
        <v>9221</v>
      </c>
      <c r="K8459" t="s">
        <v>21</v>
      </c>
      <c r="L8459" t="s">
        <v>9281</v>
      </c>
      <c r="M8459" t="s">
        <v>9210</v>
      </c>
      <c r="O8459">
        <v>33</v>
      </c>
      <c r="P8459" t="s">
        <v>9225</v>
      </c>
      <c r="Q8459">
        <v>21</v>
      </c>
      <c r="R8459">
        <v>19</v>
      </c>
      <c r="S8459" t="s">
        <v>9256</v>
      </c>
      <c r="T8459" t="s">
        <v>9262</v>
      </c>
      <c r="U8459" t="s">
        <v>9300</v>
      </c>
      <c r="V8459" t="str" cm="1">
        <f t="array" ref="V8459">_xlfn.IFS(Hospital_Emergency_Room_Data[[#This Row],[Day]]&lt;=10,"Start(1-10)",Hospital_Emergency_Room_Data[[#This Row],[Day]]&lt;=20,"Middle(11-20)",Hospital_Emergency_Room_Data[[#This Row],[Day]]&gt;20,"End(21-30)")</f>
        <v>End(21-30)</v>
      </c>
    </row>
    <row r="8460" spans="1:22">
      <c r="A8460">
        <v>505449196</v>
      </c>
      <c r="B8460" t="s">
        <v>8454</v>
      </c>
      <c r="C8460" s="1">
        <v>45139</v>
      </c>
      <c r="D8460" t="str">
        <f>TEXT(Hospital_Emergency_Room_Data[[#This Row],[Patient Admission Date]],"mmm")</f>
        <v>Aug</v>
      </c>
      <c r="E8460">
        <f>YEAR(Hospital_Emergency_Room_Data[[#This Row],[Patient Admission Date]])</f>
        <v>2023</v>
      </c>
      <c r="F8460" s="2">
        <v>0.37361111111111112</v>
      </c>
      <c r="G8460" s="8" t="str">
        <f>TEXT(Hospital_Emergency_Room_Data[[#This Row],[Patient Admission Date]],"dddd")</f>
        <v>Tuesday</v>
      </c>
      <c r="H8460" t="s">
        <v>9208</v>
      </c>
      <c r="I8460">
        <v>27</v>
      </c>
      <c r="J8460" s="5" t="s">
        <v>9220</v>
      </c>
      <c r="K8460" t="s">
        <v>21</v>
      </c>
      <c r="L8460" t="s">
        <v>9281</v>
      </c>
      <c r="M8460" t="s">
        <v>9210</v>
      </c>
      <c r="O8460">
        <v>48</v>
      </c>
      <c r="P8460" t="s">
        <v>9225</v>
      </c>
      <c r="Q8460">
        <v>1</v>
      </c>
      <c r="R8460">
        <v>8</v>
      </c>
      <c r="S8460" t="s">
        <v>9255</v>
      </c>
      <c r="T8460" t="s">
        <v>9263</v>
      </c>
      <c r="U8460" t="s">
        <v>9283</v>
      </c>
      <c r="V8460" t="str" cm="1">
        <f t="array" ref="V8460">_xlfn.IFS(Hospital_Emergency_Room_Data[[#This Row],[Day]]&lt;=10,"Start(1-10)",Hospital_Emergency_Room_Data[[#This Row],[Day]]&lt;=20,"Middle(11-20)",Hospital_Emergency_Room_Data[[#This Row],[Day]]&gt;20,"End(21-30)")</f>
        <v>Start(1-10)</v>
      </c>
    </row>
    <row r="8461" spans="1:22">
      <c r="A8461">
        <v>667252596</v>
      </c>
      <c r="B8461" t="s">
        <v>8455</v>
      </c>
      <c r="C8461" s="1">
        <v>45087</v>
      </c>
      <c r="D8461" t="str">
        <f>TEXT(Hospital_Emergency_Room_Data[[#This Row],[Patient Admission Date]],"mmm")</f>
        <v>Jun</v>
      </c>
      <c r="E8461">
        <f>YEAR(Hospital_Emergency_Room_Data[[#This Row],[Patient Admission Date]])</f>
        <v>2023</v>
      </c>
      <c r="F8461" s="2">
        <v>0.94513888888888886</v>
      </c>
      <c r="G8461" s="8" t="str">
        <f>TEXT(Hospital_Emergency_Room_Data[[#This Row],[Patient Admission Date]],"dddd")</f>
        <v>Saturday</v>
      </c>
      <c r="H8461" t="s">
        <v>9208</v>
      </c>
      <c r="I8461">
        <v>4</v>
      </c>
      <c r="J8461" s="5" t="s">
        <v>9218</v>
      </c>
      <c r="K8461" t="s">
        <v>21</v>
      </c>
      <c r="L8461" t="s">
        <v>9281</v>
      </c>
      <c r="M8461" t="s">
        <v>9210</v>
      </c>
      <c r="O8461">
        <v>49</v>
      </c>
      <c r="P8461" t="s">
        <v>9225</v>
      </c>
      <c r="Q8461">
        <v>10</v>
      </c>
      <c r="R8461">
        <v>22</v>
      </c>
      <c r="S8461" t="s">
        <v>9256</v>
      </c>
      <c r="T8461" t="s">
        <v>9265</v>
      </c>
      <c r="U8461" t="s">
        <v>9283</v>
      </c>
      <c r="V8461" t="str" cm="1">
        <f t="array" ref="V8461">_xlfn.IFS(Hospital_Emergency_Room_Data[[#This Row],[Day]]&lt;=10,"Start(1-10)",Hospital_Emergency_Room_Data[[#This Row],[Day]]&lt;=20,"Middle(11-20)",Hospital_Emergency_Room_Data[[#This Row],[Day]]&gt;20,"End(21-30)")</f>
        <v>Start(1-10)</v>
      </c>
    </row>
    <row r="8462" spans="1:22">
      <c r="A8462">
        <v>207514043</v>
      </c>
      <c r="B8462" t="s">
        <v>8456</v>
      </c>
      <c r="C8462" s="1">
        <v>45192</v>
      </c>
      <c r="D8462" t="str">
        <f>TEXT(Hospital_Emergency_Room_Data[[#This Row],[Patient Admission Date]],"mmm")</f>
        <v>Sep</v>
      </c>
      <c r="E8462">
        <f>YEAR(Hospital_Emergency_Room_Data[[#This Row],[Patient Admission Date]])</f>
        <v>2023</v>
      </c>
      <c r="F8462" s="2">
        <v>0.56458333333333333</v>
      </c>
      <c r="G8462" s="8" t="str">
        <f>TEXT(Hospital_Emergency_Room_Data[[#This Row],[Patient Admission Date]],"dddd")</f>
        <v>Saturday</v>
      </c>
      <c r="H8462" t="s">
        <v>9208</v>
      </c>
      <c r="I8462">
        <v>34</v>
      </c>
      <c r="J8462" s="5" t="s">
        <v>9223</v>
      </c>
      <c r="K8462" t="s">
        <v>21</v>
      </c>
      <c r="L8462" t="s">
        <v>9281</v>
      </c>
      <c r="M8462" t="s">
        <v>9210</v>
      </c>
      <c r="O8462">
        <v>53</v>
      </c>
      <c r="P8462" t="s">
        <v>9225</v>
      </c>
      <c r="Q8462">
        <v>23</v>
      </c>
      <c r="R8462">
        <v>13</v>
      </c>
      <c r="S8462" t="s">
        <v>9257</v>
      </c>
      <c r="T8462" t="s">
        <v>9264</v>
      </c>
      <c r="U8462" t="s">
        <v>9283</v>
      </c>
      <c r="V8462" t="str" cm="1">
        <f t="array" ref="V8462">_xlfn.IFS(Hospital_Emergency_Room_Data[[#This Row],[Day]]&lt;=10,"Start(1-10)",Hospital_Emergency_Room_Data[[#This Row],[Day]]&lt;=20,"Middle(11-20)",Hospital_Emergency_Room_Data[[#This Row],[Day]]&gt;20,"End(21-30)")</f>
        <v>End(21-30)</v>
      </c>
    </row>
    <row r="8463" spans="1:22">
      <c r="A8463">
        <v>844344827</v>
      </c>
      <c r="B8463" t="s">
        <v>8457</v>
      </c>
      <c r="C8463" s="1">
        <v>45534</v>
      </c>
      <c r="D8463" t="str">
        <f>TEXT(Hospital_Emergency_Room_Data[[#This Row],[Patient Admission Date]],"mmm")</f>
        <v>Aug</v>
      </c>
      <c r="E8463">
        <f>YEAR(Hospital_Emergency_Room_Data[[#This Row],[Patient Admission Date]])</f>
        <v>2024</v>
      </c>
      <c r="F8463" s="2">
        <v>0.36180555555555555</v>
      </c>
      <c r="G8463" s="8" t="str">
        <f>TEXT(Hospital_Emergency_Room_Data[[#This Row],[Patient Admission Date]],"dddd")</f>
        <v>Friday</v>
      </c>
      <c r="H8463" t="s">
        <v>9208</v>
      </c>
      <c r="I8463">
        <v>77</v>
      </c>
      <c r="J8463" s="5" t="s">
        <v>9222</v>
      </c>
      <c r="K8463" t="s">
        <v>21</v>
      </c>
      <c r="L8463" t="s">
        <v>9281</v>
      </c>
      <c r="M8463" t="s">
        <v>9210</v>
      </c>
      <c r="O8463">
        <v>20</v>
      </c>
      <c r="P8463" t="s">
        <v>9226</v>
      </c>
      <c r="Q8463">
        <v>30</v>
      </c>
      <c r="R8463">
        <v>8</v>
      </c>
      <c r="S8463" t="s">
        <v>9255</v>
      </c>
      <c r="T8463" t="s">
        <v>9264</v>
      </c>
      <c r="U8463" t="s">
        <v>9282</v>
      </c>
      <c r="V8463" t="str" cm="1">
        <f t="array" ref="V8463">_xlfn.IFS(Hospital_Emergency_Room_Data[[#This Row],[Day]]&lt;=10,"Start(1-10)",Hospital_Emergency_Room_Data[[#This Row],[Day]]&lt;=20,"Middle(11-20)",Hospital_Emergency_Room_Data[[#This Row],[Day]]&gt;20,"End(21-30)")</f>
        <v>End(21-30)</v>
      </c>
    </row>
    <row r="8464" spans="1:22">
      <c r="A8464">
        <v>108473243</v>
      </c>
      <c r="B8464" t="s">
        <v>8458</v>
      </c>
      <c r="C8464" s="1">
        <v>45142</v>
      </c>
      <c r="D8464" t="str">
        <f>TEXT(Hospital_Emergency_Room_Data[[#This Row],[Patient Admission Date]],"mmm")</f>
        <v>Aug</v>
      </c>
      <c r="E8464">
        <f>YEAR(Hospital_Emergency_Room_Data[[#This Row],[Patient Admission Date]])</f>
        <v>2023</v>
      </c>
      <c r="F8464" s="2">
        <v>0.82291666666666663</v>
      </c>
      <c r="G8464" s="8" t="str">
        <f>TEXT(Hospital_Emergency_Room_Data[[#This Row],[Patient Admission Date]],"dddd")</f>
        <v>Friday</v>
      </c>
      <c r="H8464" t="s">
        <v>9208</v>
      </c>
      <c r="I8464">
        <v>32</v>
      </c>
      <c r="J8464" s="5" t="s">
        <v>9223</v>
      </c>
      <c r="K8464" t="s">
        <v>21</v>
      </c>
      <c r="L8464" t="s">
        <v>9281</v>
      </c>
      <c r="M8464" t="s">
        <v>9210</v>
      </c>
      <c r="O8464">
        <v>25</v>
      </c>
      <c r="P8464" t="s">
        <v>9226</v>
      </c>
      <c r="Q8464">
        <v>4</v>
      </c>
      <c r="R8464">
        <v>19</v>
      </c>
      <c r="S8464" t="s">
        <v>9256</v>
      </c>
      <c r="T8464" t="s">
        <v>9263</v>
      </c>
      <c r="U8464" t="s">
        <v>9282</v>
      </c>
      <c r="V8464" t="str" cm="1">
        <f t="array" ref="V8464">_xlfn.IFS(Hospital_Emergency_Room_Data[[#This Row],[Day]]&lt;=10,"Start(1-10)",Hospital_Emergency_Room_Data[[#This Row],[Day]]&lt;=20,"Middle(11-20)",Hospital_Emergency_Room_Data[[#This Row],[Day]]&gt;20,"End(21-30)")</f>
        <v>Start(1-10)</v>
      </c>
    </row>
    <row r="8465" spans="1:22">
      <c r="A8465">
        <v>200136377</v>
      </c>
      <c r="B8465" t="s">
        <v>8459</v>
      </c>
      <c r="C8465" s="1">
        <v>45485</v>
      </c>
      <c r="D8465" t="str">
        <f>TEXT(Hospital_Emergency_Room_Data[[#This Row],[Patient Admission Date]],"mmm")</f>
        <v>Jul</v>
      </c>
      <c r="E8465">
        <f>YEAR(Hospital_Emergency_Room_Data[[#This Row],[Patient Admission Date]])</f>
        <v>2024</v>
      </c>
      <c r="F8465" s="2">
        <v>0.72430555555555554</v>
      </c>
      <c r="G8465" s="8" t="str">
        <f>TEXT(Hospital_Emergency_Room_Data[[#This Row],[Patient Admission Date]],"dddd")</f>
        <v>Friday</v>
      </c>
      <c r="H8465" t="s">
        <v>9208</v>
      </c>
      <c r="I8465">
        <v>66</v>
      </c>
      <c r="J8465" s="5" t="s">
        <v>9217</v>
      </c>
      <c r="K8465" t="s">
        <v>21</v>
      </c>
      <c r="L8465" t="s">
        <v>9281</v>
      </c>
      <c r="M8465" t="s">
        <v>9210</v>
      </c>
      <c r="O8465">
        <v>25</v>
      </c>
      <c r="P8465" t="s">
        <v>9226</v>
      </c>
      <c r="Q8465">
        <v>12</v>
      </c>
      <c r="R8465">
        <v>17</v>
      </c>
      <c r="S8465" t="s">
        <v>9257</v>
      </c>
      <c r="T8465" t="s">
        <v>9265</v>
      </c>
      <c r="U8465" t="s">
        <v>9282</v>
      </c>
      <c r="V8465" t="str" cm="1">
        <f t="array" ref="V8465">_xlfn.IFS(Hospital_Emergency_Room_Data[[#This Row],[Day]]&lt;=10,"Start(1-10)",Hospital_Emergency_Room_Data[[#This Row],[Day]]&lt;=20,"Middle(11-20)",Hospital_Emergency_Room_Data[[#This Row],[Day]]&gt;20,"End(21-30)")</f>
        <v>Middle(11-20)</v>
      </c>
    </row>
    <row r="8466" spans="1:22">
      <c r="A8466">
        <v>869061488</v>
      </c>
      <c r="B8466" t="s">
        <v>8460</v>
      </c>
      <c r="C8466" s="1">
        <v>45050</v>
      </c>
      <c r="D8466" t="str">
        <f>TEXT(Hospital_Emergency_Room_Data[[#This Row],[Patient Admission Date]],"mmm")</f>
        <v>May</v>
      </c>
      <c r="E8466">
        <f>YEAR(Hospital_Emergency_Room_Data[[#This Row],[Patient Admission Date]])</f>
        <v>2023</v>
      </c>
      <c r="F8466" s="2">
        <v>0.65138888888888891</v>
      </c>
      <c r="G8466" s="8" t="str">
        <f>TEXT(Hospital_Emergency_Room_Data[[#This Row],[Patient Admission Date]],"dddd")</f>
        <v>Thursday</v>
      </c>
      <c r="H8466" t="s">
        <v>9208</v>
      </c>
      <c r="I8466">
        <v>8</v>
      </c>
      <c r="J8466" s="5" t="s">
        <v>9221</v>
      </c>
      <c r="K8466" t="s">
        <v>21</v>
      </c>
      <c r="L8466" t="s">
        <v>9281</v>
      </c>
      <c r="M8466" t="s">
        <v>9210</v>
      </c>
      <c r="O8466">
        <v>27</v>
      </c>
      <c r="P8466" t="s">
        <v>9226</v>
      </c>
      <c r="Q8466">
        <v>4</v>
      </c>
      <c r="R8466">
        <v>15</v>
      </c>
      <c r="S8466" t="s">
        <v>9257</v>
      </c>
      <c r="T8466" t="s">
        <v>9263</v>
      </c>
      <c r="U8466" t="s">
        <v>9282</v>
      </c>
      <c r="V8466" t="str" cm="1">
        <f t="array" ref="V8466">_xlfn.IFS(Hospital_Emergency_Room_Data[[#This Row],[Day]]&lt;=10,"Start(1-10)",Hospital_Emergency_Room_Data[[#This Row],[Day]]&lt;=20,"Middle(11-20)",Hospital_Emergency_Room_Data[[#This Row],[Day]]&gt;20,"End(21-30)")</f>
        <v>Start(1-10)</v>
      </c>
    </row>
    <row r="8467" spans="1:22">
      <c r="A8467">
        <v>139350163</v>
      </c>
      <c r="B8467" t="s">
        <v>8461</v>
      </c>
      <c r="C8467" s="1">
        <v>45423</v>
      </c>
      <c r="D8467" t="str">
        <f>TEXT(Hospital_Emergency_Room_Data[[#This Row],[Patient Admission Date]],"mmm")</f>
        <v>May</v>
      </c>
      <c r="E8467">
        <f>YEAR(Hospital_Emergency_Room_Data[[#This Row],[Patient Admission Date]])</f>
        <v>2024</v>
      </c>
      <c r="F8467" s="2">
        <v>0.21805555555555556</v>
      </c>
      <c r="G8467" s="8" t="str">
        <f>TEXT(Hospital_Emergency_Room_Data[[#This Row],[Patient Admission Date]],"dddd")</f>
        <v>Saturday</v>
      </c>
      <c r="H8467" t="s">
        <v>9208</v>
      </c>
      <c r="I8467">
        <v>53</v>
      </c>
      <c r="J8467" s="5" t="s">
        <v>9219</v>
      </c>
      <c r="K8467" t="s">
        <v>21</v>
      </c>
      <c r="L8467" t="s">
        <v>9281</v>
      </c>
      <c r="M8467" t="s">
        <v>9210</v>
      </c>
      <c r="O8467">
        <v>43</v>
      </c>
      <c r="P8467" t="s">
        <v>9225</v>
      </c>
      <c r="Q8467">
        <v>11</v>
      </c>
      <c r="R8467">
        <v>5</v>
      </c>
      <c r="S8467" t="s">
        <v>9258</v>
      </c>
      <c r="T8467" t="s">
        <v>9265</v>
      </c>
      <c r="U8467" t="s">
        <v>9300</v>
      </c>
      <c r="V8467" t="str" cm="1">
        <f t="array" ref="V8467">_xlfn.IFS(Hospital_Emergency_Room_Data[[#This Row],[Day]]&lt;=10,"Start(1-10)",Hospital_Emergency_Room_Data[[#This Row],[Day]]&lt;=20,"Middle(11-20)",Hospital_Emergency_Room_Data[[#This Row],[Day]]&gt;20,"End(21-30)")</f>
        <v>Middle(11-20)</v>
      </c>
    </row>
    <row r="8468" spans="1:22">
      <c r="A8468">
        <v>688419049</v>
      </c>
      <c r="B8468" t="s">
        <v>8462</v>
      </c>
      <c r="C8468" s="1">
        <v>45296</v>
      </c>
      <c r="D8468" t="str">
        <f>TEXT(Hospital_Emergency_Room_Data[[#This Row],[Patient Admission Date]],"mmm")</f>
        <v>Jan</v>
      </c>
      <c r="E8468">
        <f>YEAR(Hospital_Emergency_Room_Data[[#This Row],[Patient Admission Date]])</f>
        <v>2024</v>
      </c>
      <c r="F8468" s="2">
        <v>0.92638888888888893</v>
      </c>
      <c r="G8468" s="8" t="str">
        <f>TEXT(Hospital_Emergency_Room_Data[[#This Row],[Patient Admission Date]],"dddd")</f>
        <v>Friday</v>
      </c>
      <c r="H8468" t="s">
        <v>9208</v>
      </c>
      <c r="I8468">
        <v>17</v>
      </c>
      <c r="J8468" s="5" t="s">
        <v>9220</v>
      </c>
      <c r="K8468" t="s">
        <v>21</v>
      </c>
      <c r="L8468" t="s">
        <v>9281</v>
      </c>
      <c r="M8468" t="s">
        <v>9210</v>
      </c>
      <c r="O8468">
        <v>48</v>
      </c>
      <c r="P8468" t="s">
        <v>9225</v>
      </c>
      <c r="Q8468">
        <v>5</v>
      </c>
      <c r="R8468">
        <v>22</v>
      </c>
      <c r="S8468" t="s">
        <v>9256</v>
      </c>
      <c r="T8468" t="s">
        <v>9263</v>
      </c>
      <c r="U8468" t="s">
        <v>9283</v>
      </c>
      <c r="V8468" t="str" cm="1">
        <f t="array" ref="V8468">_xlfn.IFS(Hospital_Emergency_Room_Data[[#This Row],[Day]]&lt;=10,"Start(1-10)",Hospital_Emergency_Room_Data[[#This Row],[Day]]&lt;=20,"Middle(11-20)",Hospital_Emergency_Room_Data[[#This Row],[Day]]&gt;20,"End(21-30)")</f>
        <v>Start(1-10)</v>
      </c>
    </row>
    <row r="8469" spans="1:22">
      <c r="A8469">
        <v>541448484</v>
      </c>
      <c r="B8469" t="s">
        <v>8463</v>
      </c>
      <c r="C8469" s="1">
        <v>45314</v>
      </c>
      <c r="D8469" t="str">
        <f>TEXT(Hospital_Emergency_Room_Data[[#This Row],[Patient Admission Date]],"mmm")</f>
        <v>Jan</v>
      </c>
      <c r="E8469">
        <f>YEAR(Hospital_Emergency_Room_Data[[#This Row],[Patient Admission Date]])</f>
        <v>2024</v>
      </c>
      <c r="F8469" s="2">
        <v>0.4201388888888889</v>
      </c>
      <c r="G8469" s="8" t="str">
        <f>TEXT(Hospital_Emergency_Room_Data[[#This Row],[Patient Admission Date]],"dddd")</f>
        <v>Tuesday</v>
      </c>
      <c r="H8469" t="s">
        <v>9208</v>
      </c>
      <c r="I8469">
        <v>8</v>
      </c>
      <c r="J8469" s="5" t="s">
        <v>9221</v>
      </c>
      <c r="K8469" t="s">
        <v>21</v>
      </c>
      <c r="L8469" t="s">
        <v>9281</v>
      </c>
      <c r="M8469" t="s">
        <v>9210</v>
      </c>
      <c r="O8469">
        <v>53</v>
      </c>
      <c r="P8469" t="s">
        <v>9225</v>
      </c>
      <c r="Q8469">
        <v>23</v>
      </c>
      <c r="R8469">
        <v>10</v>
      </c>
      <c r="S8469" t="s">
        <v>9255</v>
      </c>
      <c r="T8469" t="s">
        <v>9264</v>
      </c>
      <c r="U8469" t="s">
        <v>9283</v>
      </c>
      <c r="V8469" t="str" cm="1">
        <f t="array" ref="V8469">_xlfn.IFS(Hospital_Emergency_Room_Data[[#This Row],[Day]]&lt;=10,"Start(1-10)",Hospital_Emergency_Room_Data[[#This Row],[Day]]&lt;=20,"Middle(11-20)",Hospital_Emergency_Room_Data[[#This Row],[Day]]&gt;20,"End(21-30)")</f>
        <v>End(21-30)</v>
      </c>
    </row>
    <row r="8470" spans="1:22">
      <c r="A8470">
        <v>625893309</v>
      </c>
      <c r="B8470" t="s">
        <v>8464</v>
      </c>
      <c r="C8470" s="1">
        <v>45543</v>
      </c>
      <c r="D8470" t="str">
        <f>TEXT(Hospital_Emergency_Room_Data[[#This Row],[Patient Admission Date]],"mmm")</f>
        <v>Sep</v>
      </c>
      <c r="E8470">
        <f>YEAR(Hospital_Emergency_Room_Data[[#This Row],[Patient Admission Date]])</f>
        <v>2024</v>
      </c>
      <c r="F8470" s="2">
        <v>0.11527777777777778</v>
      </c>
      <c r="G8470" s="8" t="str">
        <f>TEXT(Hospital_Emergency_Room_Data[[#This Row],[Patient Admission Date]],"dddd")</f>
        <v>Sunday</v>
      </c>
      <c r="H8470" t="s">
        <v>9208</v>
      </c>
      <c r="I8470">
        <v>4</v>
      </c>
      <c r="J8470" s="5" t="s">
        <v>9218</v>
      </c>
      <c r="K8470" t="s">
        <v>21</v>
      </c>
      <c r="L8470" t="s">
        <v>9281</v>
      </c>
      <c r="M8470" t="s">
        <v>9210</v>
      </c>
      <c r="O8470">
        <v>34</v>
      </c>
      <c r="P8470" t="s">
        <v>9225</v>
      </c>
      <c r="Q8470">
        <v>8</v>
      </c>
      <c r="R8470">
        <v>2</v>
      </c>
      <c r="S8470" t="s">
        <v>9258</v>
      </c>
      <c r="T8470" t="s">
        <v>9265</v>
      </c>
      <c r="U8470" t="s">
        <v>9300</v>
      </c>
      <c r="V8470" t="str" cm="1">
        <f t="array" ref="V8470">_xlfn.IFS(Hospital_Emergency_Room_Data[[#This Row],[Day]]&lt;=10,"Start(1-10)",Hospital_Emergency_Room_Data[[#This Row],[Day]]&lt;=20,"Middle(11-20)",Hospital_Emergency_Room_Data[[#This Row],[Day]]&gt;20,"End(21-30)")</f>
        <v>Start(1-10)</v>
      </c>
    </row>
    <row r="8471" spans="1:22">
      <c r="A8471">
        <v>200753420</v>
      </c>
      <c r="B8471" t="s">
        <v>8465</v>
      </c>
      <c r="C8471" s="1">
        <v>45103</v>
      </c>
      <c r="D8471" t="str">
        <f>TEXT(Hospital_Emergency_Room_Data[[#This Row],[Patient Admission Date]],"mmm")</f>
        <v>Jun</v>
      </c>
      <c r="E8471">
        <f>YEAR(Hospital_Emergency_Room_Data[[#This Row],[Patient Admission Date]])</f>
        <v>2023</v>
      </c>
      <c r="F8471" s="2">
        <v>0.5</v>
      </c>
      <c r="G8471" s="8" t="str">
        <f>TEXT(Hospital_Emergency_Room_Data[[#This Row],[Patient Admission Date]],"dddd")</f>
        <v>Monday</v>
      </c>
      <c r="H8471" t="s">
        <v>9208</v>
      </c>
      <c r="I8471">
        <v>32</v>
      </c>
      <c r="J8471" s="5" t="s">
        <v>9223</v>
      </c>
      <c r="K8471" t="s">
        <v>21</v>
      </c>
      <c r="L8471" t="s">
        <v>9281</v>
      </c>
      <c r="M8471" t="s">
        <v>9210</v>
      </c>
      <c r="O8471">
        <v>34</v>
      </c>
      <c r="P8471" t="s">
        <v>9225</v>
      </c>
      <c r="Q8471">
        <v>26</v>
      </c>
      <c r="R8471">
        <v>12</v>
      </c>
      <c r="S8471" t="s">
        <v>9257</v>
      </c>
      <c r="T8471" t="s">
        <v>9264</v>
      </c>
      <c r="U8471" t="s">
        <v>9300</v>
      </c>
      <c r="V8471" t="str" cm="1">
        <f t="array" ref="V8471">_xlfn.IFS(Hospital_Emergency_Room_Data[[#This Row],[Day]]&lt;=10,"Start(1-10)",Hospital_Emergency_Room_Data[[#This Row],[Day]]&lt;=20,"Middle(11-20)",Hospital_Emergency_Room_Data[[#This Row],[Day]]&gt;20,"End(21-30)")</f>
        <v>End(21-30)</v>
      </c>
    </row>
    <row r="8472" spans="1:22">
      <c r="A8472">
        <v>650970593</v>
      </c>
      <c r="B8472" t="s">
        <v>8466</v>
      </c>
      <c r="C8472" s="1">
        <v>45473</v>
      </c>
      <c r="D8472" t="str">
        <f>TEXT(Hospital_Emergency_Room_Data[[#This Row],[Patient Admission Date]],"mmm")</f>
        <v>Jun</v>
      </c>
      <c r="E8472">
        <f>YEAR(Hospital_Emergency_Room_Data[[#This Row],[Patient Admission Date]])</f>
        <v>2024</v>
      </c>
      <c r="F8472" s="2">
        <v>0.34583333333333333</v>
      </c>
      <c r="G8472" s="8" t="str">
        <f>TEXT(Hospital_Emergency_Room_Data[[#This Row],[Patient Admission Date]],"dddd")</f>
        <v>Sunday</v>
      </c>
      <c r="H8472" t="s">
        <v>9208</v>
      </c>
      <c r="I8472">
        <v>9</v>
      </c>
      <c r="J8472" s="5" t="s">
        <v>9221</v>
      </c>
      <c r="K8472" t="s">
        <v>21</v>
      </c>
      <c r="L8472" t="s">
        <v>9281</v>
      </c>
      <c r="M8472" t="s">
        <v>9210</v>
      </c>
      <c r="O8472">
        <v>57</v>
      </c>
      <c r="P8472" t="s">
        <v>9225</v>
      </c>
      <c r="Q8472">
        <v>30</v>
      </c>
      <c r="R8472">
        <v>8</v>
      </c>
      <c r="S8472" t="s">
        <v>9255</v>
      </c>
      <c r="T8472" t="s">
        <v>9264</v>
      </c>
      <c r="U8472" t="s">
        <v>9283</v>
      </c>
      <c r="V8472" t="str" cm="1">
        <f t="array" ref="V8472">_xlfn.IFS(Hospital_Emergency_Room_Data[[#This Row],[Day]]&lt;=10,"Start(1-10)",Hospital_Emergency_Room_Data[[#This Row],[Day]]&lt;=20,"Middle(11-20)",Hospital_Emergency_Room_Data[[#This Row],[Day]]&gt;20,"End(21-30)")</f>
        <v>End(21-30)</v>
      </c>
    </row>
    <row r="8473" spans="1:22">
      <c r="A8473">
        <v>745519971</v>
      </c>
      <c r="B8473" t="s">
        <v>8467</v>
      </c>
      <c r="C8473" s="1">
        <v>45381</v>
      </c>
      <c r="D8473" t="str">
        <f>TEXT(Hospital_Emergency_Room_Data[[#This Row],[Patient Admission Date]],"mmm")</f>
        <v>Mar</v>
      </c>
      <c r="E8473">
        <f>YEAR(Hospital_Emergency_Room_Data[[#This Row],[Patient Admission Date]])</f>
        <v>2024</v>
      </c>
      <c r="F8473" s="2">
        <v>0.41458333333333336</v>
      </c>
      <c r="G8473" s="8" t="str">
        <f>TEXT(Hospital_Emergency_Room_Data[[#This Row],[Patient Admission Date]],"dddd")</f>
        <v>Saturday</v>
      </c>
      <c r="H8473" t="s">
        <v>9208</v>
      </c>
      <c r="I8473">
        <v>6</v>
      </c>
      <c r="J8473" s="5" t="s">
        <v>9221</v>
      </c>
      <c r="K8473" t="s">
        <v>21</v>
      </c>
      <c r="L8473" t="s">
        <v>9281</v>
      </c>
      <c r="M8473" t="s">
        <v>9210</v>
      </c>
      <c r="O8473">
        <v>11</v>
      </c>
      <c r="P8473" t="s">
        <v>9226</v>
      </c>
      <c r="Q8473">
        <v>30</v>
      </c>
      <c r="R8473">
        <v>9</v>
      </c>
      <c r="S8473" t="s">
        <v>9255</v>
      </c>
      <c r="T8473" t="s">
        <v>9264</v>
      </c>
      <c r="U8473" t="s">
        <v>9282</v>
      </c>
      <c r="V8473" t="str" cm="1">
        <f t="array" ref="V8473">_xlfn.IFS(Hospital_Emergency_Room_Data[[#This Row],[Day]]&lt;=10,"Start(1-10)",Hospital_Emergency_Room_Data[[#This Row],[Day]]&lt;=20,"Middle(11-20)",Hospital_Emergency_Room_Data[[#This Row],[Day]]&gt;20,"End(21-30)")</f>
        <v>End(21-30)</v>
      </c>
    </row>
    <row r="8474" spans="1:22">
      <c r="A8474">
        <v>545410302</v>
      </c>
      <c r="B8474" t="s">
        <v>8468</v>
      </c>
      <c r="C8474" s="1">
        <v>45108</v>
      </c>
      <c r="D8474" t="str">
        <f>TEXT(Hospital_Emergency_Room_Data[[#This Row],[Patient Admission Date]],"mmm")</f>
        <v>Jul</v>
      </c>
      <c r="E8474">
        <f>YEAR(Hospital_Emergency_Room_Data[[#This Row],[Patient Admission Date]])</f>
        <v>2023</v>
      </c>
      <c r="F8474" s="2">
        <v>0.11597222222222223</v>
      </c>
      <c r="G8474" s="8" t="str">
        <f>TEXT(Hospital_Emergency_Room_Data[[#This Row],[Patient Admission Date]],"dddd")</f>
        <v>Saturday</v>
      </c>
      <c r="H8474" t="s">
        <v>9208</v>
      </c>
      <c r="I8474">
        <v>17</v>
      </c>
      <c r="J8474" s="5" t="s">
        <v>9220</v>
      </c>
      <c r="K8474" t="s">
        <v>21</v>
      </c>
      <c r="L8474" t="s">
        <v>9281</v>
      </c>
      <c r="M8474" t="s">
        <v>9210</v>
      </c>
      <c r="O8474">
        <v>14</v>
      </c>
      <c r="P8474" t="s">
        <v>9226</v>
      </c>
      <c r="Q8474">
        <v>1</v>
      </c>
      <c r="R8474">
        <v>2</v>
      </c>
      <c r="S8474" t="s">
        <v>9258</v>
      </c>
      <c r="T8474" t="s">
        <v>9263</v>
      </c>
      <c r="U8474" t="s">
        <v>9282</v>
      </c>
      <c r="V8474" t="str" cm="1">
        <f t="array" ref="V8474">_xlfn.IFS(Hospital_Emergency_Room_Data[[#This Row],[Day]]&lt;=10,"Start(1-10)",Hospital_Emergency_Room_Data[[#This Row],[Day]]&lt;=20,"Middle(11-20)",Hospital_Emergency_Room_Data[[#This Row],[Day]]&gt;20,"End(21-30)")</f>
        <v>Start(1-10)</v>
      </c>
    </row>
    <row r="8475" spans="1:22">
      <c r="A8475">
        <v>835921138</v>
      </c>
      <c r="B8475" t="s">
        <v>8469</v>
      </c>
      <c r="C8475" s="1">
        <v>45384</v>
      </c>
      <c r="D8475" t="str">
        <f>TEXT(Hospital_Emergency_Room_Data[[#This Row],[Patient Admission Date]],"mmm")</f>
        <v>Apr</v>
      </c>
      <c r="E8475">
        <f>YEAR(Hospital_Emergency_Room_Data[[#This Row],[Patient Admission Date]])</f>
        <v>2024</v>
      </c>
      <c r="F8475" s="2">
        <v>0.75555555555555554</v>
      </c>
      <c r="G8475" s="8" t="str">
        <f>TEXT(Hospital_Emergency_Room_Data[[#This Row],[Patient Admission Date]],"dddd")</f>
        <v>Tuesday</v>
      </c>
      <c r="H8475" t="s">
        <v>9208</v>
      </c>
      <c r="I8475">
        <v>20</v>
      </c>
      <c r="J8475" s="5" t="s">
        <v>9220</v>
      </c>
      <c r="K8475" t="s">
        <v>21</v>
      </c>
      <c r="L8475" t="s">
        <v>9281</v>
      </c>
      <c r="M8475" t="s">
        <v>9210</v>
      </c>
      <c r="O8475">
        <v>16</v>
      </c>
      <c r="P8475" t="s">
        <v>9226</v>
      </c>
      <c r="Q8475">
        <v>2</v>
      </c>
      <c r="R8475">
        <v>18</v>
      </c>
      <c r="S8475" t="s">
        <v>9256</v>
      </c>
      <c r="T8475" t="s">
        <v>9263</v>
      </c>
      <c r="U8475" t="s">
        <v>9282</v>
      </c>
      <c r="V8475" t="str" cm="1">
        <f t="array" ref="V8475">_xlfn.IFS(Hospital_Emergency_Room_Data[[#This Row],[Day]]&lt;=10,"Start(1-10)",Hospital_Emergency_Room_Data[[#This Row],[Day]]&lt;=20,"Middle(11-20)",Hospital_Emergency_Room_Data[[#This Row],[Day]]&gt;20,"End(21-30)")</f>
        <v>Start(1-10)</v>
      </c>
    </row>
    <row r="8476" spans="1:22">
      <c r="A8476">
        <v>380361654</v>
      </c>
      <c r="B8476" t="s">
        <v>8470</v>
      </c>
      <c r="C8476" s="1">
        <v>45345</v>
      </c>
      <c r="D8476" t="str">
        <f>TEXT(Hospital_Emergency_Room_Data[[#This Row],[Patient Admission Date]],"mmm")</f>
        <v>Feb</v>
      </c>
      <c r="E8476">
        <f>YEAR(Hospital_Emergency_Room_Data[[#This Row],[Patient Admission Date]])</f>
        <v>2024</v>
      </c>
      <c r="F8476" s="2">
        <v>0.92569444444444449</v>
      </c>
      <c r="G8476" s="8" t="str">
        <f>TEXT(Hospital_Emergency_Room_Data[[#This Row],[Patient Admission Date]],"dddd")</f>
        <v>Friday</v>
      </c>
      <c r="H8476" t="s">
        <v>9208</v>
      </c>
      <c r="I8476">
        <v>70</v>
      </c>
      <c r="J8476" s="5" t="s">
        <v>9222</v>
      </c>
      <c r="K8476" t="s">
        <v>21</v>
      </c>
      <c r="L8476" t="s">
        <v>9281</v>
      </c>
      <c r="M8476" t="s">
        <v>9210</v>
      </c>
      <c r="O8476">
        <v>19</v>
      </c>
      <c r="P8476" t="s">
        <v>9226</v>
      </c>
      <c r="Q8476">
        <v>23</v>
      </c>
      <c r="R8476">
        <v>22</v>
      </c>
      <c r="S8476" t="s">
        <v>9256</v>
      </c>
      <c r="T8476" t="s">
        <v>9264</v>
      </c>
      <c r="U8476" t="s">
        <v>9282</v>
      </c>
      <c r="V8476" t="str" cm="1">
        <f t="array" ref="V8476">_xlfn.IFS(Hospital_Emergency_Room_Data[[#This Row],[Day]]&lt;=10,"Start(1-10)",Hospital_Emergency_Room_Data[[#This Row],[Day]]&lt;=20,"Middle(11-20)",Hospital_Emergency_Room_Data[[#This Row],[Day]]&gt;20,"End(21-30)")</f>
        <v>End(21-30)</v>
      </c>
    </row>
    <row r="8477" spans="1:22">
      <c r="A8477">
        <v>440928721</v>
      </c>
      <c r="B8477" t="s">
        <v>8471</v>
      </c>
      <c r="C8477" s="1">
        <v>45143</v>
      </c>
      <c r="D8477" t="str">
        <f>TEXT(Hospital_Emergency_Room_Data[[#This Row],[Patient Admission Date]],"mmm")</f>
        <v>Aug</v>
      </c>
      <c r="E8477">
        <f>YEAR(Hospital_Emergency_Room_Data[[#This Row],[Patient Admission Date]])</f>
        <v>2023</v>
      </c>
      <c r="F8477" s="2">
        <v>0.57847222222222228</v>
      </c>
      <c r="G8477" s="8" t="str">
        <f>TEXT(Hospital_Emergency_Room_Data[[#This Row],[Patient Admission Date]],"dddd")</f>
        <v>Saturday</v>
      </c>
      <c r="H8477" t="s">
        <v>9208</v>
      </c>
      <c r="I8477">
        <v>1</v>
      </c>
      <c r="J8477" s="5" t="s">
        <v>9218</v>
      </c>
      <c r="K8477" t="s">
        <v>21</v>
      </c>
      <c r="L8477" t="s">
        <v>9281</v>
      </c>
      <c r="M8477" t="s">
        <v>9210</v>
      </c>
      <c r="O8477">
        <v>36</v>
      </c>
      <c r="P8477" t="s">
        <v>9225</v>
      </c>
      <c r="Q8477">
        <v>5</v>
      </c>
      <c r="R8477">
        <v>13</v>
      </c>
      <c r="S8477" t="s">
        <v>9257</v>
      </c>
      <c r="T8477" t="s">
        <v>9263</v>
      </c>
      <c r="U8477" t="s">
        <v>9300</v>
      </c>
      <c r="V8477" t="str" cm="1">
        <f t="array" ref="V8477">_xlfn.IFS(Hospital_Emergency_Room_Data[[#This Row],[Day]]&lt;=10,"Start(1-10)",Hospital_Emergency_Room_Data[[#This Row],[Day]]&lt;=20,"Middle(11-20)",Hospital_Emergency_Room_Data[[#This Row],[Day]]&gt;20,"End(21-30)")</f>
        <v>Start(1-10)</v>
      </c>
    </row>
    <row r="8478" spans="1:22">
      <c r="A8478">
        <v>131975369</v>
      </c>
      <c r="B8478" t="s">
        <v>8472</v>
      </c>
      <c r="C8478" s="1">
        <v>45519</v>
      </c>
      <c r="D8478" t="str">
        <f>TEXT(Hospital_Emergency_Room_Data[[#This Row],[Patient Admission Date]],"mmm")</f>
        <v>Aug</v>
      </c>
      <c r="E8478">
        <f>YEAR(Hospital_Emergency_Room_Data[[#This Row],[Patient Admission Date]])</f>
        <v>2024</v>
      </c>
      <c r="F8478" s="2">
        <v>0.29444444444444445</v>
      </c>
      <c r="G8478" s="8" t="str">
        <f>TEXT(Hospital_Emergency_Room_Data[[#This Row],[Patient Admission Date]],"dddd")</f>
        <v>Thursday</v>
      </c>
      <c r="H8478" t="s">
        <v>9208</v>
      </c>
      <c r="I8478">
        <v>58</v>
      </c>
      <c r="J8478" s="5" t="s">
        <v>9219</v>
      </c>
      <c r="K8478" t="s">
        <v>21</v>
      </c>
      <c r="L8478" t="s">
        <v>9281</v>
      </c>
      <c r="M8478" t="s">
        <v>9210</v>
      </c>
      <c r="O8478">
        <v>40</v>
      </c>
      <c r="P8478" t="s">
        <v>9225</v>
      </c>
      <c r="Q8478">
        <v>15</v>
      </c>
      <c r="R8478">
        <v>7</v>
      </c>
      <c r="S8478" t="s">
        <v>9255</v>
      </c>
      <c r="T8478" t="s">
        <v>9262</v>
      </c>
      <c r="U8478" t="s">
        <v>9300</v>
      </c>
      <c r="V8478" t="str" cm="1">
        <f t="array" ref="V8478">_xlfn.IFS(Hospital_Emergency_Room_Data[[#This Row],[Day]]&lt;=10,"Start(1-10)",Hospital_Emergency_Room_Data[[#This Row],[Day]]&lt;=20,"Middle(11-20)",Hospital_Emergency_Room_Data[[#This Row],[Day]]&gt;20,"End(21-30)")</f>
        <v>Middle(11-20)</v>
      </c>
    </row>
    <row r="8479" spans="1:22">
      <c r="A8479">
        <v>521733836</v>
      </c>
      <c r="B8479" t="s">
        <v>8473</v>
      </c>
      <c r="C8479" s="1">
        <v>45110</v>
      </c>
      <c r="D8479" t="str">
        <f>TEXT(Hospital_Emergency_Room_Data[[#This Row],[Patient Admission Date]],"mmm")</f>
        <v>Jul</v>
      </c>
      <c r="E8479">
        <f>YEAR(Hospital_Emergency_Room_Data[[#This Row],[Patient Admission Date]])</f>
        <v>2023</v>
      </c>
      <c r="F8479" s="2">
        <v>0.25624999999999998</v>
      </c>
      <c r="G8479" s="8" t="str">
        <f>TEXT(Hospital_Emergency_Room_Data[[#This Row],[Patient Admission Date]],"dddd")</f>
        <v>Monday</v>
      </c>
      <c r="H8479" t="s">
        <v>9208</v>
      </c>
      <c r="I8479">
        <v>49</v>
      </c>
      <c r="J8479" s="5" t="s">
        <v>9219</v>
      </c>
      <c r="K8479" t="s">
        <v>21</v>
      </c>
      <c r="L8479" t="s">
        <v>9281</v>
      </c>
      <c r="M8479" t="s">
        <v>9210</v>
      </c>
      <c r="O8479">
        <v>52</v>
      </c>
      <c r="P8479" t="s">
        <v>9225</v>
      </c>
      <c r="Q8479">
        <v>3</v>
      </c>
      <c r="R8479">
        <v>6</v>
      </c>
      <c r="S8479" t="s">
        <v>9255</v>
      </c>
      <c r="T8479" t="s">
        <v>9263</v>
      </c>
      <c r="U8479" t="s">
        <v>9283</v>
      </c>
      <c r="V8479" t="str" cm="1">
        <f t="array" ref="V8479">_xlfn.IFS(Hospital_Emergency_Room_Data[[#This Row],[Day]]&lt;=10,"Start(1-10)",Hospital_Emergency_Room_Data[[#This Row],[Day]]&lt;=20,"Middle(11-20)",Hospital_Emergency_Room_Data[[#This Row],[Day]]&gt;20,"End(21-30)")</f>
        <v>Start(1-10)</v>
      </c>
    </row>
    <row r="8480" spans="1:22">
      <c r="A8480">
        <v>432346666</v>
      </c>
      <c r="B8480" t="s">
        <v>8474</v>
      </c>
      <c r="C8480" s="1">
        <v>45351</v>
      </c>
      <c r="D8480" t="str">
        <f>TEXT(Hospital_Emergency_Room_Data[[#This Row],[Patient Admission Date]],"mmm")</f>
        <v>Feb</v>
      </c>
      <c r="E8480">
        <f>YEAR(Hospital_Emergency_Room_Data[[#This Row],[Patient Admission Date]])</f>
        <v>2024</v>
      </c>
      <c r="F8480" s="2">
        <v>0.59930555555555554</v>
      </c>
      <c r="G8480" s="8" t="str">
        <f>TEXT(Hospital_Emergency_Room_Data[[#This Row],[Patient Admission Date]],"dddd")</f>
        <v>Thursday</v>
      </c>
      <c r="H8480" t="s">
        <v>9208</v>
      </c>
      <c r="I8480">
        <v>62</v>
      </c>
      <c r="J8480" s="5" t="s">
        <v>9217</v>
      </c>
      <c r="K8480" t="s">
        <v>21</v>
      </c>
      <c r="L8480" t="s">
        <v>9281</v>
      </c>
      <c r="M8480" t="s">
        <v>9210</v>
      </c>
      <c r="O8480">
        <v>56</v>
      </c>
      <c r="P8480" t="s">
        <v>9225</v>
      </c>
      <c r="Q8480">
        <v>29</v>
      </c>
      <c r="R8480">
        <v>14</v>
      </c>
      <c r="S8480" t="s">
        <v>9257</v>
      </c>
      <c r="T8480" t="s">
        <v>9264</v>
      </c>
      <c r="U8480" t="s">
        <v>9283</v>
      </c>
      <c r="V8480" t="str" cm="1">
        <f t="array" ref="V8480">_xlfn.IFS(Hospital_Emergency_Room_Data[[#This Row],[Day]]&lt;=10,"Start(1-10)",Hospital_Emergency_Room_Data[[#This Row],[Day]]&lt;=20,"Middle(11-20)",Hospital_Emergency_Room_Data[[#This Row],[Day]]&gt;20,"End(21-30)")</f>
        <v>End(21-30)</v>
      </c>
    </row>
    <row r="8481" spans="1:22">
      <c r="A8481">
        <v>505836268</v>
      </c>
      <c r="B8481" t="s">
        <v>8475</v>
      </c>
      <c r="C8481" s="1">
        <v>45590</v>
      </c>
      <c r="D8481" t="str">
        <f>TEXT(Hospital_Emergency_Room_Data[[#This Row],[Patient Admission Date]],"mmm")</f>
        <v>Oct</v>
      </c>
      <c r="E8481">
        <f>YEAR(Hospital_Emergency_Room_Data[[#This Row],[Patient Admission Date]])</f>
        <v>2024</v>
      </c>
      <c r="F8481" s="2">
        <v>0.32222222222222224</v>
      </c>
      <c r="G8481" s="8" t="str">
        <f>TEXT(Hospital_Emergency_Room_Data[[#This Row],[Patient Admission Date]],"dddd")</f>
        <v>Friday</v>
      </c>
      <c r="H8481" t="s">
        <v>9208</v>
      </c>
      <c r="I8481">
        <v>47</v>
      </c>
      <c r="J8481" s="5" t="s">
        <v>9219</v>
      </c>
      <c r="K8481" t="s">
        <v>21</v>
      </c>
      <c r="L8481" t="s">
        <v>9281</v>
      </c>
      <c r="M8481" t="s">
        <v>9210</v>
      </c>
      <c r="O8481">
        <v>60</v>
      </c>
      <c r="P8481" t="s">
        <v>9225</v>
      </c>
      <c r="Q8481">
        <v>25</v>
      </c>
      <c r="R8481">
        <v>7</v>
      </c>
      <c r="S8481" t="s">
        <v>9255</v>
      </c>
      <c r="T8481" t="s">
        <v>9264</v>
      </c>
      <c r="U8481" t="s">
        <v>9283</v>
      </c>
      <c r="V8481" t="str" cm="1">
        <f t="array" ref="V8481">_xlfn.IFS(Hospital_Emergency_Room_Data[[#This Row],[Day]]&lt;=10,"Start(1-10)",Hospital_Emergency_Room_Data[[#This Row],[Day]]&lt;=20,"Middle(11-20)",Hospital_Emergency_Room_Data[[#This Row],[Day]]&gt;20,"End(21-30)")</f>
        <v>End(21-30)</v>
      </c>
    </row>
    <row r="8482" spans="1:22">
      <c r="A8482">
        <v>507052603</v>
      </c>
      <c r="B8482" t="s">
        <v>8476</v>
      </c>
      <c r="C8482" s="1">
        <v>45369</v>
      </c>
      <c r="D8482" t="str">
        <f>TEXT(Hospital_Emergency_Room_Data[[#This Row],[Patient Admission Date]],"mmm")</f>
        <v>Mar</v>
      </c>
      <c r="E8482">
        <f>YEAR(Hospital_Emergency_Room_Data[[#This Row],[Patient Admission Date]])</f>
        <v>2024</v>
      </c>
      <c r="F8482" s="2">
        <v>0.20694444444444443</v>
      </c>
      <c r="G8482" s="8" t="str">
        <f>TEXT(Hospital_Emergency_Room_Data[[#This Row],[Patient Admission Date]],"dddd")</f>
        <v>Monday</v>
      </c>
      <c r="H8482" t="s">
        <v>9208</v>
      </c>
      <c r="I8482">
        <v>54</v>
      </c>
      <c r="J8482" s="5" t="s">
        <v>9219</v>
      </c>
      <c r="K8482" t="s">
        <v>21</v>
      </c>
      <c r="L8482" t="s">
        <v>9281</v>
      </c>
      <c r="M8482" t="s">
        <v>9210</v>
      </c>
      <c r="O8482">
        <v>60</v>
      </c>
      <c r="P8482" t="s">
        <v>9225</v>
      </c>
      <c r="Q8482">
        <v>18</v>
      </c>
      <c r="R8482">
        <v>4</v>
      </c>
      <c r="S8482" t="s">
        <v>9258</v>
      </c>
      <c r="T8482" t="s">
        <v>9262</v>
      </c>
      <c r="U8482" t="s">
        <v>9283</v>
      </c>
      <c r="V8482" t="str" cm="1">
        <f t="array" ref="V8482">_xlfn.IFS(Hospital_Emergency_Room_Data[[#This Row],[Day]]&lt;=10,"Start(1-10)",Hospital_Emergency_Room_Data[[#This Row],[Day]]&lt;=20,"Middle(11-20)",Hospital_Emergency_Room_Data[[#This Row],[Day]]&gt;20,"End(21-30)")</f>
        <v>Middle(11-20)</v>
      </c>
    </row>
    <row r="8483" spans="1:22">
      <c r="A8483">
        <v>735925480</v>
      </c>
      <c r="B8483" t="s">
        <v>8477</v>
      </c>
      <c r="C8483" s="1">
        <v>45550</v>
      </c>
      <c r="D8483" t="str">
        <f>TEXT(Hospital_Emergency_Room_Data[[#This Row],[Patient Admission Date]],"mmm")</f>
        <v>Sep</v>
      </c>
      <c r="E8483">
        <f>YEAR(Hospital_Emergency_Room_Data[[#This Row],[Patient Admission Date]])</f>
        <v>2024</v>
      </c>
      <c r="F8483" s="2">
        <v>0.24305555555555555</v>
      </c>
      <c r="G8483" s="8" t="str">
        <f>TEXT(Hospital_Emergency_Room_Data[[#This Row],[Patient Admission Date]],"dddd")</f>
        <v>Sunday</v>
      </c>
      <c r="H8483" t="s">
        <v>9208</v>
      </c>
      <c r="I8483">
        <v>70</v>
      </c>
      <c r="J8483" s="5" t="s">
        <v>9222</v>
      </c>
      <c r="K8483" t="s">
        <v>21</v>
      </c>
      <c r="L8483" t="s">
        <v>9281</v>
      </c>
      <c r="M8483" t="s">
        <v>9210</v>
      </c>
      <c r="O8483">
        <v>60</v>
      </c>
      <c r="P8483" t="s">
        <v>9225</v>
      </c>
      <c r="Q8483">
        <v>15</v>
      </c>
      <c r="R8483">
        <v>5</v>
      </c>
      <c r="S8483" t="s">
        <v>9258</v>
      </c>
      <c r="T8483" t="s">
        <v>9262</v>
      </c>
      <c r="U8483" t="s">
        <v>9283</v>
      </c>
      <c r="V8483" t="str" cm="1">
        <f t="array" ref="V8483">_xlfn.IFS(Hospital_Emergency_Room_Data[[#This Row],[Day]]&lt;=10,"Start(1-10)",Hospital_Emergency_Room_Data[[#This Row],[Day]]&lt;=20,"Middle(11-20)",Hospital_Emergency_Room_Data[[#This Row],[Day]]&gt;20,"End(21-30)")</f>
        <v>Middle(11-20)</v>
      </c>
    </row>
    <row r="8484" spans="1:22">
      <c r="A8484">
        <v>168406071</v>
      </c>
      <c r="B8484" t="s">
        <v>8478</v>
      </c>
      <c r="C8484" s="1">
        <v>45196</v>
      </c>
      <c r="D8484" t="str">
        <f>TEXT(Hospital_Emergency_Room_Data[[#This Row],[Patient Admission Date]],"mmm")</f>
        <v>Sep</v>
      </c>
      <c r="E8484">
        <f>YEAR(Hospital_Emergency_Room_Data[[#This Row],[Patient Admission Date]])</f>
        <v>2023</v>
      </c>
      <c r="F8484" s="2">
        <v>0.36388888888888887</v>
      </c>
      <c r="G8484" s="8" t="str">
        <f>TEXT(Hospital_Emergency_Room_Data[[#This Row],[Patient Admission Date]],"dddd")</f>
        <v>Wednesday</v>
      </c>
      <c r="H8484" t="s">
        <v>9208</v>
      </c>
      <c r="I8484">
        <v>22</v>
      </c>
      <c r="J8484" s="5" t="s">
        <v>9220</v>
      </c>
      <c r="K8484" t="s">
        <v>21</v>
      </c>
      <c r="L8484" t="s">
        <v>9281</v>
      </c>
      <c r="M8484" t="s">
        <v>9210</v>
      </c>
      <c r="O8484">
        <v>14</v>
      </c>
      <c r="P8484" t="s">
        <v>9226</v>
      </c>
      <c r="Q8484">
        <v>27</v>
      </c>
      <c r="R8484">
        <v>8</v>
      </c>
      <c r="S8484" t="s">
        <v>9255</v>
      </c>
      <c r="T8484" t="s">
        <v>9264</v>
      </c>
      <c r="U8484" t="s">
        <v>9282</v>
      </c>
      <c r="V8484" t="str" cm="1">
        <f t="array" ref="V8484">_xlfn.IFS(Hospital_Emergency_Room_Data[[#This Row],[Day]]&lt;=10,"Start(1-10)",Hospital_Emergency_Room_Data[[#This Row],[Day]]&lt;=20,"Middle(11-20)",Hospital_Emergency_Room_Data[[#This Row],[Day]]&gt;20,"End(21-30)")</f>
        <v>End(21-30)</v>
      </c>
    </row>
    <row r="8485" spans="1:22">
      <c r="A8485">
        <v>620220920</v>
      </c>
      <c r="B8485" t="s">
        <v>8479</v>
      </c>
      <c r="C8485" s="1">
        <v>45364</v>
      </c>
      <c r="D8485" t="str">
        <f>TEXT(Hospital_Emergency_Room_Data[[#This Row],[Patient Admission Date]],"mmm")</f>
        <v>Mar</v>
      </c>
      <c r="E8485">
        <f>YEAR(Hospital_Emergency_Room_Data[[#This Row],[Patient Admission Date]])</f>
        <v>2024</v>
      </c>
      <c r="F8485" s="2">
        <v>0.26944444444444443</v>
      </c>
      <c r="G8485" s="8" t="str">
        <f>TEXT(Hospital_Emergency_Room_Data[[#This Row],[Patient Admission Date]],"dddd")</f>
        <v>Wednesday</v>
      </c>
      <c r="H8485" t="s">
        <v>9208</v>
      </c>
      <c r="I8485">
        <v>38</v>
      </c>
      <c r="J8485" s="5" t="s">
        <v>9223</v>
      </c>
      <c r="K8485" t="s">
        <v>21</v>
      </c>
      <c r="L8485" t="s">
        <v>9281</v>
      </c>
      <c r="M8485" t="s">
        <v>9210</v>
      </c>
      <c r="O8485">
        <v>34</v>
      </c>
      <c r="P8485" t="s">
        <v>9225</v>
      </c>
      <c r="Q8485">
        <v>13</v>
      </c>
      <c r="R8485">
        <v>6</v>
      </c>
      <c r="S8485" t="s">
        <v>9255</v>
      </c>
      <c r="T8485" t="s">
        <v>9265</v>
      </c>
      <c r="U8485" t="s">
        <v>9300</v>
      </c>
      <c r="V8485" t="str" cm="1">
        <f t="array" ref="V8485">_xlfn.IFS(Hospital_Emergency_Room_Data[[#This Row],[Day]]&lt;=10,"Start(1-10)",Hospital_Emergency_Room_Data[[#This Row],[Day]]&lt;=20,"Middle(11-20)",Hospital_Emergency_Room_Data[[#This Row],[Day]]&gt;20,"End(21-30)")</f>
        <v>Middle(11-20)</v>
      </c>
    </row>
    <row r="8486" spans="1:22">
      <c r="A8486">
        <v>465751783</v>
      </c>
      <c r="B8486" t="s">
        <v>8480</v>
      </c>
      <c r="C8486" s="1">
        <v>45282</v>
      </c>
      <c r="D8486" t="str">
        <f>TEXT(Hospital_Emergency_Room_Data[[#This Row],[Patient Admission Date]],"mmm")</f>
        <v>Dec</v>
      </c>
      <c r="E8486">
        <f>YEAR(Hospital_Emergency_Room_Data[[#This Row],[Patient Admission Date]])</f>
        <v>2023</v>
      </c>
      <c r="F8486" s="2">
        <v>8.8888888888888892E-2</v>
      </c>
      <c r="G8486" s="8" t="str">
        <f>TEXT(Hospital_Emergency_Room_Data[[#This Row],[Patient Admission Date]],"dddd")</f>
        <v>Friday</v>
      </c>
      <c r="H8486" t="s">
        <v>9208</v>
      </c>
      <c r="I8486">
        <v>27</v>
      </c>
      <c r="J8486" s="5" t="s">
        <v>9220</v>
      </c>
      <c r="K8486" t="s">
        <v>21</v>
      </c>
      <c r="L8486" t="s">
        <v>9281</v>
      </c>
      <c r="M8486" t="s">
        <v>9210</v>
      </c>
      <c r="O8486">
        <v>38</v>
      </c>
      <c r="P8486" t="s">
        <v>9225</v>
      </c>
      <c r="Q8486">
        <v>22</v>
      </c>
      <c r="R8486">
        <v>2</v>
      </c>
      <c r="S8486" t="s">
        <v>9258</v>
      </c>
      <c r="T8486" t="s">
        <v>9264</v>
      </c>
      <c r="U8486" t="s">
        <v>9300</v>
      </c>
      <c r="V8486" t="str" cm="1">
        <f t="array" ref="V8486">_xlfn.IFS(Hospital_Emergency_Room_Data[[#This Row],[Day]]&lt;=10,"Start(1-10)",Hospital_Emergency_Room_Data[[#This Row],[Day]]&lt;=20,"Middle(11-20)",Hospital_Emergency_Room_Data[[#This Row],[Day]]&gt;20,"End(21-30)")</f>
        <v>End(21-30)</v>
      </c>
    </row>
    <row r="8487" spans="1:22">
      <c r="A8487">
        <v>424089152</v>
      </c>
      <c r="B8487" t="s">
        <v>7368</v>
      </c>
      <c r="C8487" s="1">
        <v>45493</v>
      </c>
      <c r="D8487" t="str">
        <f>TEXT(Hospital_Emergency_Room_Data[[#This Row],[Patient Admission Date]],"mmm")</f>
        <v>Jul</v>
      </c>
      <c r="E8487">
        <f>YEAR(Hospital_Emergency_Room_Data[[#This Row],[Patient Admission Date]])</f>
        <v>2024</v>
      </c>
      <c r="F8487" s="2">
        <v>0.47222222222222221</v>
      </c>
      <c r="G8487" s="8" t="str">
        <f>TEXT(Hospital_Emergency_Room_Data[[#This Row],[Patient Admission Date]],"dddd")</f>
        <v>Saturday</v>
      </c>
      <c r="H8487" t="s">
        <v>9208</v>
      </c>
      <c r="I8487">
        <v>34</v>
      </c>
      <c r="J8487" s="5" t="s">
        <v>9223</v>
      </c>
      <c r="K8487" t="s">
        <v>21</v>
      </c>
      <c r="L8487" t="s">
        <v>9281</v>
      </c>
      <c r="M8487" t="s">
        <v>9210</v>
      </c>
      <c r="O8487">
        <v>10</v>
      </c>
      <c r="P8487" t="s">
        <v>9226</v>
      </c>
      <c r="Q8487">
        <v>20</v>
      </c>
      <c r="R8487">
        <v>11</v>
      </c>
      <c r="S8487" t="s">
        <v>9255</v>
      </c>
      <c r="T8487" t="s">
        <v>9262</v>
      </c>
      <c r="U8487" t="s">
        <v>9282</v>
      </c>
      <c r="V8487" t="str" cm="1">
        <f t="array" ref="V8487">_xlfn.IFS(Hospital_Emergency_Room_Data[[#This Row],[Day]]&lt;=10,"Start(1-10)",Hospital_Emergency_Room_Data[[#This Row],[Day]]&lt;=20,"Middle(11-20)",Hospital_Emergency_Room_Data[[#This Row],[Day]]&gt;20,"End(21-30)")</f>
        <v>Middle(11-20)</v>
      </c>
    </row>
    <row r="8488" spans="1:22">
      <c r="A8488">
        <v>794847228</v>
      </c>
      <c r="B8488" t="s">
        <v>8481</v>
      </c>
      <c r="C8488" s="1">
        <v>45484</v>
      </c>
      <c r="D8488" t="str">
        <f>TEXT(Hospital_Emergency_Room_Data[[#This Row],[Patient Admission Date]],"mmm")</f>
        <v>Jul</v>
      </c>
      <c r="E8488">
        <f>YEAR(Hospital_Emergency_Room_Data[[#This Row],[Patient Admission Date]])</f>
        <v>2024</v>
      </c>
      <c r="F8488" s="2">
        <v>0.76597222222222228</v>
      </c>
      <c r="G8488" s="8" t="str">
        <f>TEXT(Hospital_Emergency_Room_Data[[#This Row],[Patient Admission Date]],"dddd")</f>
        <v>Thursday</v>
      </c>
      <c r="H8488" t="s">
        <v>9208</v>
      </c>
      <c r="I8488">
        <v>48</v>
      </c>
      <c r="J8488" s="5" t="s">
        <v>9219</v>
      </c>
      <c r="K8488" t="s">
        <v>21</v>
      </c>
      <c r="L8488" t="s">
        <v>9281</v>
      </c>
      <c r="M8488" t="s">
        <v>9210</v>
      </c>
      <c r="O8488">
        <v>22</v>
      </c>
      <c r="P8488" t="s">
        <v>9226</v>
      </c>
      <c r="Q8488">
        <v>11</v>
      </c>
      <c r="R8488">
        <v>18</v>
      </c>
      <c r="S8488" t="s">
        <v>9256</v>
      </c>
      <c r="T8488" t="s">
        <v>9265</v>
      </c>
      <c r="U8488" t="s">
        <v>9282</v>
      </c>
      <c r="V8488" t="str" cm="1">
        <f t="array" ref="V8488">_xlfn.IFS(Hospital_Emergency_Room_Data[[#This Row],[Day]]&lt;=10,"Start(1-10)",Hospital_Emergency_Room_Data[[#This Row],[Day]]&lt;=20,"Middle(11-20)",Hospital_Emergency_Room_Data[[#This Row],[Day]]&gt;20,"End(21-30)")</f>
        <v>Middle(11-20)</v>
      </c>
    </row>
    <row r="8489" spans="1:22">
      <c r="A8489">
        <v>869643032</v>
      </c>
      <c r="B8489" t="s">
        <v>8482</v>
      </c>
      <c r="C8489" s="1">
        <v>45149</v>
      </c>
      <c r="D8489" t="str">
        <f>TEXT(Hospital_Emergency_Room_Data[[#This Row],[Patient Admission Date]],"mmm")</f>
        <v>Aug</v>
      </c>
      <c r="E8489">
        <f>YEAR(Hospital_Emergency_Room_Data[[#This Row],[Patient Admission Date]])</f>
        <v>2023</v>
      </c>
      <c r="F8489" s="2">
        <v>0.51180555555555551</v>
      </c>
      <c r="G8489" s="8" t="str">
        <f>TEXT(Hospital_Emergency_Room_Data[[#This Row],[Patient Admission Date]],"dddd")</f>
        <v>Friday</v>
      </c>
      <c r="H8489" t="s">
        <v>9208</v>
      </c>
      <c r="I8489">
        <v>16</v>
      </c>
      <c r="J8489" s="5" t="s">
        <v>9220</v>
      </c>
      <c r="K8489" t="s">
        <v>21</v>
      </c>
      <c r="L8489" t="s">
        <v>9281</v>
      </c>
      <c r="M8489" t="s">
        <v>9210</v>
      </c>
      <c r="O8489">
        <v>27</v>
      </c>
      <c r="P8489" t="s">
        <v>9226</v>
      </c>
      <c r="Q8489">
        <v>11</v>
      </c>
      <c r="R8489">
        <v>12</v>
      </c>
      <c r="S8489" t="s">
        <v>9257</v>
      </c>
      <c r="T8489" t="s">
        <v>9265</v>
      </c>
      <c r="U8489" t="s">
        <v>9282</v>
      </c>
      <c r="V8489" t="str" cm="1">
        <f t="array" ref="V8489">_xlfn.IFS(Hospital_Emergency_Room_Data[[#This Row],[Day]]&lt;=10,"Start(1-10)",Hospital_Emergency_Room_Data[[#This Row],[Day]]&lt;=20,"Middle(11-20)",Hospital_Emergency_Room_Data[[#This Row],[Day]]&gt;20,"End(21-30)")</f>
        <v>Middle(11-20)</v>
      </c>
    </row>
    <row r="8490" spans="1:22">
      <c r="A8490">
        <v>407350875</v>
      </c>
      <c r="B8490" t="s">
        <v>8483</v>
      </c>
      <c r="C8490" s="1">
        <v>45518</v>
      </c>
      <c r="D8490" t="str">
        <f>TEXT(Hospital_Emergency_Room_Data[[#This Row],[Patient Admission Date]],"mmm")</f>
        <v>Aug</v>
      </c>
      <c r="E8490">
        <f>YEAR(Hospital_Emergency_Room_Data[[#This Row],[Patient Admission Date]])</f>
        <v>2024</v>
      </c>
      <c r="F8490" s="2">
        <v>0.51458333333333328</v>
      </c>
      <c r="G8490" s="8" t="str">
        <f>TEXT(Hospital_Emergency_Room_Data[[#This Row],[Patient Admission Date]],"dddd")</f>
        <v>Wednesday</v>
      </c>
      <c r="H8490" t="s">
        <v>9208</v>
      </c>
      <c r="I8490">
        <v>44</v>
      </c>
      <c r="J8490" s="5" t="s">
        <v>9223</v>
      </c>
      <c r="K8490" t="s">
        <v>21</v>
      </c>
      <c r="L8490" t="s">
        <v>9281</v>
      </c>
      <c r="M8490" t="s">
        <v>9210</v>
      </c>
      <c r="O8490">
        <v>41</v>
      </c>
      <c r="P8490" t="s">
        <v>9225</v>
      </c>
      <c r="Q8490">
        <v>14</v>
      </c>
      <c r="R8490">
        <v>12</v>
      </c>
      <c r="S8490" t="s">
        <v>9257</v>
      </c>
      <c r="T8490" t="s">
        <v>9265</v>
      </c>
      <c r="U8490" t="s">
        <v>9300</v>
      </c>
      <c r="V8490" t="str" cm="1">
        <f t="array" ref="V8490">_xlfn.IFS(Hospital_Emergency_Room_Data[[#This Row],[Day]]&lt;=10,"Start(1-10)",Hospital_Emergency_Room_Data[[#This Row],[Day]]&lt;=20,"Middle(11-20)",Hospital_Emergency_Room_Data[[#This Row],[Day]]&gt;20,"End(21-30)")</f>
        <v>Middle(11-20)</v>
      </c>
    </row>
    <row r="8491" spans="1:22">
      <c r="A8491">
        <v>695662594</v>
      </c>
      <c r="B8491" t="s">
        <v>8484</v>
      </c>
      <c r="C8491" s="1">
        <v>45233</v>
      </c>
      <c r="D8491" t="str">
        <f>TEXT(Hospital_Emergency_Room_Data[[#This Row],[Patient Admission Date]],"mmm")</f>
        <v>Nov</v>
      </c>
      <c r="E8491">
        <f>YEAR(Hospital_Emergency_Room_Data[[#This Row],[Patient Admission Date]])</f>
        <v>2023</v>
      </c>
      <c r="F8491" s="2">
        <v>0.46250000000000002</v>
      </c>
      <c r="G8491" s="8" t="str">
        <f>TEXT(Hospital_Emergency_Room_Data[[#This Row],[Patient Admission Date]],"dddd")</f>
        <v>Friday</v>
      </c>
      <c r="H8491" t="s">
        <v>9208</v>
      </c>
      <c r="I8491">
        <v>75</v>
      </c>
      <c r="J8491" s="5" t="s">
        <v>9222</v>
      </c>
      <c r="K8491" t="s">
        <v>21</v>
      </c>
      <c r="L8491" t="s">
        <v>9281</v>
      </c>
      <c r="M8491" t="s">
        <v>9210</v>
      </c>
      <c r="O8491">
        <v>44</v>
      </c>
      <c r="P8491" t="s">
        <v>9225</v>
      </c>
      <c r="Q8491">
        <v>3</v>
      </c>
      <c r="R8491">
        <v>11</v>
      </c>
      <c r="S8491" t="s">
        <v>9255</v>
      </c>
      <c r="T8491" t="s">
        <v>9263</v>
      </c>
      <c r="U8491" t="s">
        <v>9300</v>
      </c>
      <c r="V8491" t="str" cm="1">
        <f t="array" ref="V8491">_xlfn.IFS(Hospital_Emergency_Room_Data[[#This Row],[Day]]&lt;=10,"Start(1-10)",Hospital_Emergency_Room_Data[[#This Row],[Day]]&lt;=20,"Middle(11-20)",Hospital_Emergency_Room_Data[[#This Row],[Day]]&gt;20,"End(21-30)")</f>
        <v>Start(1-10)</v>
      </c>
    </row>
    <row r="8492" spans="1:22">
      <c r="A8492">
        <v>467259553</v>
      </c>
      <c r="B8492" t="s">
        <v>8485</v>
      </c>
      <c r="C8492" s="1">
        <v>45174</v>
      </c>
      <c r="D8492" t="str">
        <f>TEXT(Hospital_Emergency_Room_Data[[#This Row],[Patient Admission Date]],"mmm")</f>
        <v>Sep</v>
      </c>
      <c r="E8492">
        <f>YEAR(Hospital_Emergency_Room_Data[[#This Row],[Patient Admission Date]])</f>
        <v>2023</v>
      </c>
      <c r="F8492" s="2">
        <v>0.10069444444444445</v>
      </c>
      <c r="G8492" s="8" t="str">
        <f>TEXT(Hospital_Emergency_Room_Data[[#This Row],[Patient Admission Date]],"dddd")</f>
        <v>Tuesday</v>
      </c>
      <c r="H8492" t="s">
        <v>9208</v>
      </c>
      <c r="I8492">
        <v>32</v>
      </c>
      <c r="J8492" s="5" t="s">
        <v>9223</v>
      </c>
      <c r="K8492" t="s">
        <v>21</v>
      </c>
      <c r="L8492" t="s">
        <v>9281</v>
      </c>
      <c r="M8492" t="s">
        <v>9210</v>
      </c>
      <c r="O8492">
        <v>12</v>
      </c>
      <c r="P8492" t="s">
        <v>9226</v>
      </c>
      <c r="Q8492">
        <v>5</v>
      </c>
      <c r="R8492">
        <v>2</v>
      </c>
      <c r="S8492" t="s">
        <v>9258</v>
      </c>
      <c r="T8492" t="s">
        <v>9263</v>
      </c>
      <c r="U8492" t="s">
        <v>9282</v>
      </c>
      <c r="V8492" t="str" cm="1">
        <f t="array" ref="V8492">_xlfn.IFS(Hospital_Emergency_Room_Data[[#This Row],[Day]]&lt;=10,"Start(1-10)",Hospital_Emergency_Room_Data[[#This Row],[Day]]&lt;=20,"Middle(11-20)",Hospital_Emergency_Room_Data[[#This Row],[Day]]&gt;20,"End(21-30)")</f>
        <v>Start(1-10)</v>
      </c>
    </row>
    <row r="8493" spans="1:22">
      <c r="A8493">
        <v>587693886</v>
      </c>
      <c r="B8493" t="s">
        <v>8486</v>
      </c>
      <c r="C8493" s="1">
        <v>45301</v>
      </c>
      <c r="D8493" t="str">
        <f>TEXT(Hospital_Emergency_Room_Data[[#This Row],[Patient Admission Date]],"mmm")</f>
        <v>Jan</v>
      </c>
      <c r="E8493">
        <f>YEAR(Hospital_Emergency_Room_Data[[#This Row],[Patient Admission Date]])</f>
        <v>2024</v>
      </c>
      <c r="F8493" s="2">
        <v>0.99861111111111112</v>
      </c>
      <c r="G8493" s="8" t="str">
        <f>TEXT(Hospital_Emergency_Room_Data[[#This Row],[Patient Admission Date]],"dddd")</f>
        <v>Wednesday</v>
      </c>
      <c r="H8493" t="s">
        <v>9208</v>
      </c>
      <c r="I8493">
        <v>62</v>
      </c>
      <c r="J8493" s="5" t="s">
        <v>9217</v>
      </c>
      <c r="K8493" t="s">
        <v>21</v>
      </c>
      <c r="L8493" t="s">
        <v>9281</v>
      </c>
      <c r="M8493" t="s">
        <v>9210</v>
      </c>
      <c r="O8493">
        <v>12</v>
      </c>
      <c r="P8493" t="s">
        <v>9226</v>
      </c>
      <c r="Q8493">
        <v>10</v>
      </c>
      <c r="R8493">
        <v>23</v>
      </c>
      <c r="S8493" t="s">
        <v>9256</v>
      </c>
      <c r="T8493" t="s">
        <v>9265</v>
      </c>
      <c r="U8493" t="s">
        <v>9282</v>
      </c>
      <c r="V8493" t="str" cm="1">
        <f t="array" ref="V8493">_xlfn.IFS(Hospital_Emergency_Room_Data[[#This Row],[Day]]&lt;=10,"Start(1-10)",Hospital_Emergency_Room_Data[[#This Row],[Day]]&lt;=20,"Middle(11-20)",Hospital_Emergency_Room_Data[[#This Row],[Day]]&gt;20,"End(21-30)")</f>
        <v>Start(1-10)</v>
      </c>
    </row>
    <row r="8494" spans="1:22">
      <c r="A8494">
        <v>463535459</v>
      </c>
      <c r="B8494" t="s">
        <v>8487</v>
      </c>
      <c r="C8494" s="1">
        <v>45135</v>
      </c>
      <c r="D8494" t="str">
        <f>TEXT(Hospital_Emergency_Room_Data[[#This Row],[Patient Admission Date]],"mmm")</f>
        <v>Jul</v>
      </c>
      <c r="E8494">
        <f>YEAR(Hospital_Emergency_Room_Data[[#This Row],[Patient Admission Date]])</f>
        <v>2023</v>
      </c>
      <c r="F8494" s="2">
        <v>0.25694444444444442</v>
      </c>
      <c r="G8494" s="8" t="str">
        <f>TEXT(Hospital_Emergency_Room_Data[[#This Row],[Patient Admission Date]],"dddd")</f>
        <v>Friday</v>
      </c>
      <c r="H8494" t="s">
        <v>9208</v>
      </c>
      <c r="I8494">
        <v>66</v>
      </c>
      <c r="J8494" s="5" t="s">
        <v>9217</v>
      </c>
      <c r="K8494" t="s">
        <v>21</v>
      </c>
      <c r="L8494" t="s">
        <v>9281</v>
      </c>
      <c r="M8494" t="s">
        <v>9210</v>
      </c>
      <c r="O8494">
        <v>23</v>
      </c>
      <c r="P8494" t="s">
        <v>9226</v>
      </c>
      <c r="Q8494">
        <v>28</v>
      </c>
      <c r="R8494">
        <v>6</v>
      </c>
      <c r="S8494" t="s">
        <v>9255</v>
      </c>
      <c r="T8494" t="s">
        <v>9264</v>
      </c>
      <c r="U8494" t="s">
        <v>9282</v>
      </c>
      <c r="V8494" t="str" cm="1">
        <f t="array" ref="V8494">_xlfn.IFS(Hospital_Emergency_Room_Data[[#This Row],[Day]]&lt;=10,"Start(1-10)",Hospital_Emergency_Room_Data[[#This Row],[Day]]&lt;=20,"Middle(11-20)",Hospital_Emergency_Room_Data[[#This Row],[Day]]&gt;20,"End(21-30)")</f>
        <v>End(21-30)</v>
      </c>
    </row>
    <row r="8495" spans="1:22">
      <c r="A8495">
        <v>433054611</v>
      </c>
      <c r="B8495" t="s">
        <v>8488</v>
      </c>
      <c r="C8495" s="1">
        <v>45348</v>
      </c>
      <c r="D8495" t="str">
        <f>TEXT(Hospital_Emergency_Room_Data[[#This Row],[Patient Admission Date]],"mmm")</f>
        <v>Feb</v>
      </c>
      <c r="E8495">
        <f>YEAR(Hospital_Emergency_Room_Data[[#This Row],[Patient Admission Date]])</f>
        <v>2024</v>
      </c>
      <c r="F8495" s="2">
        <v>0.58194444444444449</v>
      </c>
      <c r="G8495" s="8" t="str">
        <f>TEXT(Hospital_Emergency_Room_Data[[#This Row],[Patient Admission Date]],"dddd")</f>
        <v>Monday</v>
      </c>
      <c r="H8495" t="s">
        <v>9208</v>
      </c>
      <c r="I8495">
        <v>57</v>
      </c>
      <c r="J8495" s="5" t="s">
        <v>9219</v>
      </c>
      <c r="K8495" t="s">
        <v>21</v>
      </c>
      <c r="L8495" t="s">
        <v>9281</v>
      </c>
      <c r="M8495" t="s">
        <v>9210</v>
      </c>
      <c r="O8495">
        <v>34</v>
      </c>
      <c r="P8495" t="s">
        <v>9225</v>
      </c>
      <c r="Q8495">
        <v>26</v>
      </c>
      <c r="R8495">
        <v>13</v>
      </c>
      <c r="S8495" t="s">
        <v>9257</v>
      </c>
      <c r="T8495" t="s">
        <v>9264</v>
      </c>
      <c r="U8495" t="s">
        <v>9300</v>
      </c>
      <c r="V8495" t="str" cm="1">
        <f t="array" ref="V8495">_xlfn.IFS(Hospital_Emergency_Room_Data[[#This Row],[Day]]&lt;=10,"Start(1-10)",Hospital_Emergency_Room_Data[[#This Row],[Day]]&lt;=20,"Middle(11-20)",Hospital_Emergency_Room_Data[[#This Row],[Day]]&gt;20,"End(21-30)")</f>
        <v>End(21-30)</v>
      </c>
    </row>
    <row r="8496" spans="1:22">
      <c r="A8496">
        <v>785879452</v>
      </c>
      <c r="B8496" t="s">
        <v>8489</v>
      </c>
      <c r="C8496" s="1">
        <v>45080</v>
      </c>
      <c r="D8496" t="str">
        <f>TEXT(Hospital_Emergency_Room_Data[[#This Row],[Patient Admission Date]],"mmm")</f>
        <v>Jun</v>
      </c>
      <c r="E8496">
        <f>YEAR(Hospital_Emergency_Room_Data[[#This Row],[Patient Admission Date]])</f>
        <v>2023</v>
      </c>
      <c r="F8496" s="2">
        <v>0.62083333333333335</v>
      </c>
      <c r="G8496" s="8" t="str">
        <f>TEXT(Hospital_Emergency_Room_Data[[#This Row],[Patient Admission Date]],"dddd")</f>
        <v>Saturday</v>
      </c>
      <c r="H8496" t="s">
        <v>9208</v>
      </c>
      <c r="I8496">
        <v>17</v>
      </c>
      <c r="J8496" s="5" t="s">
        <v>9220</v>
      </c>
      <c r="K8496" t="s">
        <v>21</v>
      </c>
      <c r="L8496" t="s">
        <v>9281</v>
      </c>
      <c r="M8496" t="s">
        <v>9210</v>
      </c>
      <c r="O8496">
        <v>40</v>
      </c>
      <c r="P8496" t="s">
        <v>9225</v>
      </c>
      <c r="Q8496">
        <v>3</v>
      </c>
      <c r="R8496">
        <v>14</v>
      </c>
      <c r="S8496" t="s">
        <v>9257</v>
      </c>
      <c r="T8496" t="s">
        <v>9263</v>
      </c>
      <c r="U8496" t="s">
        <v>9300</v>
      </c>
      <c r="V8496" t="str" cm="1">
        <f t="array" ref="V8496">_xlfn.IFS(Hospital_Emergency_Room_Data[[#This Row],[Day]]&lt;=10,"Start(1-10)",Hospital_Emergency_Room_Data[[#This Row],[Day]]&lt;=20,"Middle(11-20)",Hospital_Emergency_Room_Data[[#This Row],[Day]]&gt;20,"End(21-30)")</f>
        <v>Start(1-10)</v>
      </c>
    </row>
    <row r="8497" spans="1:22">
      <c r="A8497">
        <v>643127293</v>
      </c>
      <c r="B8497" t="s">
        <v>8490</v>
      </c>
      <c r="C8497" s="1">
        <v>45575</v>
      </c>
      <c r="D8497" t="str">
        <f>TEXT(Hospital_Emergency_Room_Data[[#This Row],[Patient Admission Date]],"mmm")</f>
        <v>Oct</v>
      </c>
      <c r="E8497">
        <f>YEAR(Hospital_Emergency_Room_Data[[#This Row],[Patient Admission Date]])</f>
        <v>2024</v>
      </c>
      <c r="F8497" s="2">
        <v>0.36805555555555558</v>
      </c>
      <c r="G8497" s="8" t="str">
        <f>TEXT(Hospital_Emergency_Room_Data[[#This Row],[Patient Admission Date]],"dddd")</f>
        <v>Thursday</v>
      </c>
      <c r="H8497" t="s">
        <v>9208</v>
      </c>
      <c r="I8497">
        <v>6</v>
      </c>
      <c r="J8497" s="5" t="s">
        <v>9221</v>
      </c>
      <c r="K8497" t="s">
        <v>21</v>
      </c>
      <c r="L8497" t="s">
        <v>9281</v>
      </c>
      <c r="M8497" t="s">
        <v>9210</v>
      </c>
      <c r="O8497">
        <v>42</v>
      </c>
      <c r="P8497" t="s">
        <v>9225</v>
      </c>
      <c r="Q8497">
        <v>10</v>
      </c>
      <c r="R8497">
        <v>8</v>
      </c>
      <c r="S8497" t="s">
        <v>9255</v>
      </c>
      <c r="T8497" t="s">
        <v>9265</v>
      </c>
      <c r="U8497" t="s">
        <v>9300</v>
      </c>
      <c r="V8497" t="str" cm="1">
        <f t="array" ref="V8497">_xlfn.IFS(Hospital_Emergency_Room_Data[[#This Row],[Day]]&lt;=10,"Start(1-10)",Hospital_Emergency_Room_Data[[#This Row],[Day]]&lt;=20,"Middle(11-20)",Hospital_Emergency_Room_Data[[#This Row],[Day]]&gt;20,"End(21-30)")</f>
        <v>Start(1-10)</v>
      </c>
    </row>
    <row r="8498" spans="1:22">
      <c r="A8498">
        <v>852265911</v>
      </c>
      <c r="B8498" t="s">
        <v>8491</v>
      </c>
      <c r="C8498" s="1">
        <v>45025</v>
      </c>
      <c r="D8498" t="str">
        <f>TEXT(Hospital_Emergency_Room_Data[[#This Row],[Patient Admission Date]],"mmm")</f>
        <v>Apr</v>
      </c>
      <c r="E8498">
        <f>YEAR(Hospital_Emergency_Room_Data[[#This Row],[Patient Admission Date]])</f>
        <v>2023</v>
      </c>
      <c r="F8498" s="2">
        <v>0.92083333333333328</v>
      </c>
      <c r="G8498" s="8" t="str">
        <f>TEXT(Hospital_Emergency_Room_Data[[#This Row],[Patient Admission Date]],"dddd")</f>
        <v>Sunday</v>
      </c>
      <c r="H8498" t="s">
        <v>9208</v>
      </c>
      <c r="I8498">
        <v>62</v>
      </c>
      <c r="J8498" s="5" t="s">
        <v>9217</v>
      </c>
      <c r="K8498" t="s">
        <v>21</v>
      </c>
      <c r="L8498" t="s">
        <v>9281</v>
      </c>
      <c r="M8498" t="s">
        <v>9210</v>
      </c>
      <c r="O8498">
        <v>47</v>
      </c>
      <c r="P8498" t="s">
        <v>9225</v>
      </c>
      <c r="Q8498">
        <v>9</v>
      </c>
      <c r="R8498">
        <v>22</v>
      </c>
      <c r="S8498" t="s">
        <v>9256</v>
      </c>
      <c r="T8498" t="s">
        <v>9265</v>
      </c>
      <c r="U8498" t="s">
        <v>9283</v>
      </c>
      <c r="V8498" t="str" cm="1">
        <f t="array" ref="V8498">_xlfn.IFS(Hospital_Emergency_Room_Data[[#This Row],[Day]]&lt;=10,"Start(1-10)",Hospital_Emergency_Room_Data[[#This Row],[Day]]&lt;=20,"Middle(11-20)",Hospital_Emergency_Room_Data[[#This Row],[Day]]&gt;20,"End(21-30)")</f>
        <v>Start(1-10)</v>
      </c>
    </row>
    <row r="8499" spans="1:22">
      <c r="A8499">
        <v>268428258</v>
      </c>
      <c r="B8499" t="s">
        <v>8492</v>
      </c>
      <c r="C8499" s="1">
        <v>45564</v>
      </c>
      <c r="D8499" t="str">
        <f>TEXT(Hospital_Emergency_Room_Data[[#This Row],[Patient Admission Date]],"mmm")</f>
        <v>Sep</v>
      </c>
      <c r="E8499">
        <f>YEAR(Hospital_Emergency_Room_Data[[#This Row],[Patient Admission Date]])</f>
        <v>2024</v>
      </c>
      <c r="F8499" s="2">
        <v>0.10208333333333333</v>
      </c>
      <c r="G8499" s="8" t="str">
        <f>TEXT(Hospital_Emergency_Room_Data[[#This Row],[Patient Admission Date]],"dddd")</f>
        <v>Sunday</v>
      </c>
      <c r="H8499" t="s">
        <v>9208</v>
      </c>
      <c r="I8499">
        <v>10</v>
      </c>
      <c r="J8499" s="5" t="s">
        <v>9221</v>
      </c>
      <c r="K8499" t="s">
        <v>21</v>
      </c>
      <c r="L8499" t="s">
        <v>9281</v>
      </c>
      <c r="M8499" t="s">
        <v>9210</v>
      </c>
      <c r="O8499">
        <v>24</v>
      </c>
      <c r="P8499" t="s">
        <v>9226</v>
      </c>
      <c r="Q8499">
        <v>29</v>
      </c>
      <c r="R8499">
        <v>2</v>
      </c>
      <c r="S8499" t="s">
        <v>9258</v>
      </c>
      <c r="T8499" t="s">
        <v>9264</v>
      </c>
      <c r="U8499" t="s">
        <v>9282</v>
      </c>
      <c r="V8499" t="str" cm="1">
        <f t="array" ref="V8499">_xlfn.IFS(Hospital_Emergency_Room_Data[[#This Row],[Day]]&lt;=10,"Start(1-10)",Hospital_Emergency_Room_Data[[#This Row],[Day]]&lt;=20,"Middle(11-20)",Hospital_Emergency_Room_Data[[#This Row],[Day]]&gt;20,"End(21-30)")</f>
        <v>End(21-30)</v>
      </c>
    </row>
    <row r="8500" spans="1:22">
      <c r="A8500">
        <v>436580592</v>
      </c>
      <c r="B8500" t="s">
        <v>8493</v>
      </c>
      <c r="C8500" s="1">
        <v>45372</v>
      </c>
      <c r="D8500" t="str">
        <f>TEXT(Hospital_Emergency_Room_Data[[#This Row],[Patient Admission Date]],"mmm")</f>
        <v>Mar</v>
      </c>
      <c r="E8500">
        <f>YEAR(Hospital_Emergency_Room_Data[[#This Row],[Patient Admission Date]])</f>
        <v>2024</v>
      </c>
      <c r="F8500" s="2">
        <v>0.33124999999999999</v>
      </c>
      <c r="G8500" s="8" t="str">
        <f>TEXT(Hospital_Emergency_Room_Data[[#This Row],[Patient Admission Date]],"dddd")</f>
        <v>Thursday</v>
      </c>
      <c r="H8500" t="s">
        <v>9208</v>
      </c>
      <c r="I8500">
        <v>20</v>
      </c>
      <c r="J8500" s="5" t="s">
        <v>9220</v>
      </c>
      <c r="K8500" t="s">
        <v>21</v>
      </c>
      <c r="L8500" t="s">
        <v>9281</v>
      </c>
      <c r="M8500" t="s">
        <v>9210</v>
      </c>
      <c r="O8500">
        <v>31</v>
      </c>
      <c r="P8500" t="s">
        <v>9225</v>
      </c>
      <c r="Q8500">
        <v>21</v>
      </c>
      <c r="R8500">
        <v>7</v>
      </c>
      <c r="S8500" t="s">
        <v>9255</v>
      </c>
      <c r="T8500" t="s">
        <v>9262</v>
      </c>
      <c r="U8500" t="s">
        <v>9300</v>
      </c>
      <c r="V8500" t="str" cm="1">
        <f t="array" ref="V8500">_xlfn.IFS(Hospital_Emergency_Room_Data[[#This Row],[Day]]&lt;=10,"Start(1-10)",Hospital_Emergency_Room_Data[[#This Row],[Day]]&lt;=20,"Middle(11-20)",Hospital_Emergency_Room_Data[[#This Row],[Day]]&gt;20,"End(21-30)")</f>
        <v>End(21-30)</v>
      </c>
    </row>
    <row r="8501" spans="1:22">
      <c r="A8501">
        <v>613661124</v>
      </c>
      <c r="B8501" t="s">
        <v>8494</v>
      </c>
      <c r="C8501" s="1">
        <v>45524</v>
      </c>
      <c r="D8501" t="str">
        <f>TEXT(Hospital_Emergency_Room_Data[[#This Row],[Patient Admission Date]],"mmm")</f>
        <v>Aug</v>
      </c>
      <c r="E8501">
        <f>YEAR(Hospital_Emergency_Room_Data[[#This Row],[Patient Admission Date]])</f>
        <v>2024</v>
      </c>
      <c r="F8501" s="2">
        <v>0.24444444444444444</v>
      </c>
      <c r="G8501" s="8" t="str">
        <f>TEXT(Hospital_Emergency_Room_Data[[#This Row],[Patient Admission Date]],"dddd")</f>
        <v>Tuesday</v>
      </c>
      <c r="H8501" t="s">
        <v>9208</v>
      </c>
      <c r="I8501">
        <v>7</v>
      </c>
      <c r="J8501" s="5" t="s">
        <v>9221</v>
      </c>
      <c r="K8501" t="s">
        <v>21</v>
      </c>
      <c r="L8501" t="s">
        <v>9281</v>
      </c>
      <c r="M8501" t="s">
        <v>9210</v>
      </c>
      <c r="O8501">
        <v>40</v>
      </c>
      <c r="P8501" t="s">
        <v>9225</v>
      </c>
      <c r="Q8501">
        <v>20</v>
      </c>
      <c r="R8501">
        <v>5</v>
      </c>
      <c r="S8501" t="s">
        <v>9258</v>
      </c>
      <c r="T8501" t="s">
        <v>9262</v>
      </c>
      <c r="U8501" t="s">
        <v>9300</v>
      </c>
      <c r="V8501" t="str" cm="1">
        <f t="array" ref="V8501">_xlfn.IFS(Hospital_Emergency_Room_Data[[#This Row],[Day]]&lt;=10,"Start(1-10)",Hospital_Emergency_Room_Data[[#This Row],[Day]]&lt;=20,"Middle(11-20)",Hospital_Emergency_Room_Data[[#This Row],[Day]]&gt;20,"End(21-30)")</f>
        <v>Middle(11-20)</v>
      </c>
    </row>
    <row r="8502" spans="1:22">
      <c r="A8502">
        <v>177468112</v>
      </c>
      <c r="B8502" t="s">
        <v>8495</v>
      </c>
      <c r="C8502" s="1">
        <v>45583</v>
      </c>
      <c r="D8502" t="str">
        <f>TEXT(Hospital_Emergency_Room_Data[[#This Row],[Patient Admission Date]],"mmm")</f>
        <v>Oct</v>
      </c>
      <c r="E8502">
        <f>YEAR(Hospital_Emergency_Room_Data[[#This Row],[Patient Admission Date]])</f>
        <v>2024</v>
      </c>
      <c r="F8502" s="2">
        <v>0.31388888888888888</v>
      </c>
      <c r="G8502" s="8" t="str">
        <f>TEXT(Hospital_Emergency_Room_Data[[#This Row],[Patient Admission Date]],"dddd")</f>
        <v>Friday</v>
      </c>
      <c r="H8502" t="s">
        <v>9208</v>
      </c>
      <c r="I8502">
        <v>40</v>
      </c>
      <c r="J8502" s="5" t="s">
        <v>9223</v>
      </c>
      <c r="K8502" t="s">
        <v>21</v>
      </c>
      <c r="L8502" t="s">
        <v>9281</v>
      </c>
      <c r="M8502" t="s">
        <v>9210</v>
      </c>
      <c r="O8502">
        <v>43</v>
      </c>
      <c r="P8502" t="s">
        <v>9225</v>
      </c>
      <c r="Q8502">
        <v>18</v>
      </c>
      <c r="R8502">
        <v>7</v>
      </c>
      <c r="S8502" t="s">
        <v>9255</v>
      </c>
      <c r="T8502" t="s">
        <v>9262</v>
      </c>
      <c r="U8502" t="s">
        <v>9300</v>
      </c>
      <c r="V8502" t="str" cm="1">
        <f t="array" ref="V8502">_xlfn.IFS(Hospital_Emergency_Room_Data[[#This Row],[Day]]&lt;=10,"Start(1-10)",Hospital_Emergency_Room_Data[[#This Row],[Day]]&lt;=20,"Middle(11-20)",Hospital_Emergency_Room_Data[[#This Row],[Day]]&gt;20,"End(21-30)")</f>
        <v>Middle(11-20)</v>
      </c>
    </row>
    <row r="8503" spans="1:22">
      <c r="A8503">
        <v>833938772</v>
      </c>
      <c r="B8503" t="s">
        <v>8496</v>
      </c>
      <c r="C8503" s="1">
        <v>45480</v>
      </c>
      <c r="D8503" t="str">
        <f>TEXT(Hospital_Emergency_Room_Data[[#This Row],[Patient Admission Date]],"mmm")</f>
        <v>Jul</v>
      </c>
      <c r="E8503">
        <f>YEAR(Hospital_Emergency_Room_Data[[#This Row],[Patient Admission Date]])</f>
        <v>2024</v>
      </c>
      <c r="F8503" s="2">
        <v>4.8611111111111112E-3</v>
      </c>
      <c r="G8503" s="8" t="str">
        <f>TEXT(Hospital_Emergency_Room_Data[[#This Row],[Patient Admission Date]],"dddd")</f>
        <v>Sunday</v>
      </c>
      <c r="H8503" t="s">
        <v>9208</v>
      </c>
      <c r="I8503">
        <v>46</v>
      </c>
      <c r="J8503" s="5" t="s">
        <v>9219</v>
      </c>
      <c r="K8503" t="s">
        <v>21</v>
      </c>
      <c r="L8503" t="s">
        <v>9281</v>
      </c>
      <c r="M8503" t="s">
        <v>9210</v>
      </c>
      <c r="O8503">
        <v>17</v>
      </c>
      <c r="P8503" t="s">
        <v>9226</v>
      </c>
      <c r="Q8503">
        <v>7</v>
      </c>
      <c r="R8503">
        <v>0</v>
      </c>
      <c r="S8503" t="s">
        <v>9258</v>
      </c>
      <c r="T8503" t="s">
        <v>9263</v>
      </c>
      <c r="U8503" t="s">
        <v>9282</v>
      </c>
      <c r="V8503" t="str" cm="1">
        <f t="array" ref="V8503">_xlfn.IFS(Hospital_Emergency_Room_Data[[#This Row],[Day]]&lt;=10,"Start(1-10)",Hospital_Emergency_Room_Data[[#This Row],[Day]]&lt;=20,"Middle(11-20)",Hospital_Emergency_Room_Data[[#This Row],[Day]]&gt;20,"End(21-30)")</f>
        <v>Start(1-10)</v>
      </c>
    </row>
    <row r="8504" spans="1:22">
      <c r="A8504">
        <v>889960217</v>
      </c>
      <c r="B8504" t="s">
        <v>8497</v>
      </c>
      <c r="C8504" s="1">
        <v>45576</v>
      </c>
      <c r="D8504" t="str">
        <f>TEXT(Hospital_Emergency_Room_Data[[#This Row],[Patient Admission Date]],"mmm")</f>
        <v>Oct</v>
      </c>
      <c r="E8504">
        <f>YEAR(Hospital_Emergency_Room_Data[[#This Row],[Patient Admission Date]])</f>
        <v>2024</v>
      </c>
      <c r="F8504" s="2">
        <v>0.22569444444444445</v>
      </c>
      <c r="G8504" s="8" t="str">
        <f>TEXT(Hospital_Emergency_Room_Data[[#This Row],[Patient Admission Date]],"dddd")</f>
        <v>Friday</v>
      </c>
      <c r="H8504" t="s">
        <v>9208</v>
      </c>
      <c r="I8504">
        <v>40</v>
      </c>
      <c r="J8504" s="5" t="s">
        <v>9223</v>
      </c>
      <c r="K8504" t="s">
        <v>21</v>
      </c>
      <c r="L8504" t="s">
        <v>9281</v>
      </c>
      <c r="M8504" t="s">
        <v>9210</v>
      </c>
      <c r="O8504">
        <v>38</v>
      </c>
      <c r="P8504" t="s">
        <v>9225</v>
      </c>
      <c r="Q8504">
        <v>11</v>
      </c>
      <c r="R8504">
        <v>5</v>
      </c>
      <c r="S8504" t="s">
        <v>9258</v>
      </c>
      <c r="T8504" t="s">
        <v>9265</v>
      </c>
      <c r="U8504" t="s">
        <v>9300</v>
      </c>
      <c r="V8504" t="str" cm="1">
        <f t="array" ref="V8504">_xlfn.IFS(Hospital_Emergency_Room_Data[[#This Row],[Day]]&lt;=10,"Start(1-10)",Hospital_Emergency_Room_Data[[#This Row],[Day]]&lt;=20,"Middle(11-20)",Hospital_Emergency_Room_Data[[#This Row],[Day]]&gt;20,"End(21-30)")</f>
        <v>Middle(11-20)</v>
      </c>
    </row>
    <row r="8505" spans="1:22">
      <c r="A8505">
        <v>400452411</v>
      </c>
      <c r="B8505" t="s">
        <v>8498</v>
      </c>
      <c r="C8505" s="1">
        <v>45025</v>
      </c>
      <c r="D8505" t="str">
        <f>TEXT(Hospital_Emergency_Room_Data[[#This Row],[Patient Admission Date]],"mmm")</f>
        <v>Apr</v>
      </c>
      <c r="E8505">
        <f>YEAR(Hospital_Emergency_Room_Data[[#This Row],[Patient Admission Date]])</f>
        <v>2023</v>
      </c>
      <c r="F8505" s="2">
        <v>0.35694444444444445</v>
      </c>
      <c r="G8505" s="8" t="str">
        <f>TEXT(Hospital_Emergency_Room_Data[[#This Row],[Patient Admission Date]],"dddd")</f>
        <v>Sunday</v>
      </c>
      <c r="H8505" t="s">
        <v>9208</v>
      </c>
      <c r="I8505">
        <v>34</v>
      </c>
      <c r="J8505" s="5" t="s">
        <v>9223</v>
      </c>
      <c r="K8505" t="s">
        <v>21</v>
      </c>
      <c r="L8505" t="s">
        <v>9281</v>
      </c>
      <c r="M8505" t="s">
        <v>9210</v>
      </c>
      <c r="O8505">
        <v>43</v>
      </c>
      <c r="P8505" t="s">
        <v>9225</v>
      </c>
      <c r="Q8505">
        <v>9</v>
      </c>
      <c r="R8505">
        <v>8</v>
      </c>
      <c r="S8505" t="s">
        <v>9255</v>
      </c>
      <c r="T8505" t="s">
        <v>9265</v>
      </c>
      <c r="U8505" t="s">
        <v>9300</v>
      </c>
      <c r="V8505" t="str" cm="1">
        <f t="array" ref="V8505">_xlfn.IFS(Hospital_Emergency_Room_Data[[#This Row],[Day]]&lt;=10,"Start(1-10)",Hospital_Emergency_Room_Data[[#This Row],[Day]]&lt;=20,"Middle(11-20)",Hospital_Emergency_Room_Data[[#This Row],[Day]]&gt;20,"End(21-30)")</f>
        <v>Start(1-10)</v>
      </c>
    </row>
    <row r="8506" spans="1:22">
      <c r="A8506">
        <v>140497915</v>
      </c>
      <c r="B8506" t="s">
        <v>8499</v>
      </c>
      <c r="C8506" s="1">
        <v>45161</v>
      </c>
      <c r="D8506" t="str">
        <f>TEXT(Hospital_Emergency_Room_Data[[#This Row],[Patient Admission Date]],"mmm")</f>
        <v>Aug</v>
      </c>
      <c r="E8506">
        <f>YEAR(Hospital_Emergency_Room_Data[[#This Row],[Patient Admission Date]])</f>
        <v>2023</v>
      </c>
      <c r="F8506" s="2">
        <v>0.88958333333333328</v>
      </c>
      <c r="G8506" s="8" t="str">
        <f>TEXT(Hospital_Emergency_Room_Data[[#This Row],[Patient Admission Date]],"dddd")</f>
        <v>Wednesday</v>
      </c>
      <c r="H8506" t="s">
        <v>9208</v>
      </c>
      <c r="I8506">
        <v>16</v>
      </c>
      <c r="J8506" s="5" t="s">
        <v>9220</v>
      </c>
      <c r="K8506" t="s">
        <v>21</v>
      </c>
      <c r="L8506" t="s">
        <v>9281</v>
      </c>
      <c r="M8506" t="s">
        <v>9210</v>
      </c>
      <c r="O8506">
        <v>49</v>
      </c>
      <c r="P8506" t="s">
        <v>9225</v>
      </c>
      <c r="Q8506">
        <v>23</v>
      </c>
      <c r="R8506">
        <v>21</v>
      </c>
      <c r="S8506" t="s">
        <v>9256</v>
      </c>
      <c r="T8506" t="s">
        <v>9264</v>
      </c>
      <c r="U8506" t="s">
        <v>9283</v>
      </c>
      <c r="V8506" t="str" cm="1">
        <f t="array" ref="V8506">_xlfn.IFS(Hospital_Emergency_Room_Data[[#This Row],[Day]]&lt;=10,"Start(1-10)",Hospital_Emergency_Room_Data[[#This Row],[Day]]&lt;=20,"Middle(11-20)",Hospital_Emergency_Room_Data[[#This Row],[Day]]&gt;20,"End(21-30)")</f>
        <v>End(21-30)</v>
      </c>
    </row>
    <row r="8507" spans="1:22">
      <c r="A8507">
        <v>792554914</v>
      </c>
      <c r="B8507" t="s">
        <v>8500</v>
      </c>
      <c r="C8507" s="1">
        <v>45348</v>
      </c>
      <c r="D8507" t="str">
        <f>TEXT(Hospital_Emergency_Room_Data[[#This Row],[Patient Admission Date]],"mmm")</f>
        <v>Feb</v>
      </c>
      <c r="E8507">
        <f>YEAR(Hospital_Emergency_Room_Data[[#This Row],[Patient Admission Date]])</f>
        <v>2024</v>
      </c>
      <c r="F8507" s="2">
        <v>0.49652777777777779</v>
      </c>
      <c r="G8507" s="8" t="str">
        <f>TEXT(Hospital_Emergency_Room_Data[[#This Row],[Patient Admission Date]],"dddd")</f>
        <v>Monday</v>
      </c>
      <c r="H8507" t="s">
        <v>9208</v>
      </c>
      <c r="I8507">
        <v>41</v>
      </c>
      <c r="J8507" s="5" t="s">
        <v>9223</v>
      </c>
      <c r="K8507" t="s">
        <v>21</v>
      </c>
      <c r="L8507" t="s">
        <v>9281</v>
      </c>
      <c r="M8507" t="s">
        <v>9210</v>
      </c>
      <c r="O8507">
        <v>60</v>
      </c>
      <c r="P8507" t="s">
        <v>9225</v>
      </c>
      <c r="Q8507">
        <v>26</v>
      </c>
      <c r="R8507">
        <v>11</v>
      </c>
      <c r="S8507" t="s">
        <v>9255</v>
      </c>
      <c r="T8507" t="s">
        <v>9264</v>
      </c>
      <c r="U8507" t="s">
        <v>9283</v>
      </c>
      <c r="V8507" t="str" cm="1">
        <f t="array" ref="V8507">_xlfn.IFS(Hospital_Emergency_Room_Data[[#This Row],[Day]]&lt;=10,"Start(1-10)",Hospital_Emergency_Room_Data[[#This Row],[Day]]&lt;=20,"Middle(11-20)",Hospital_Emergency_Room_Data[[#This Row],[Day]]&gt;20,"End(21-30)")</f>
        <v>End(21-30)</v>
      </c>
    </row>
    <row r="8508" spans="1:22">
      <c r="A8508">
        <v>708494528</v>
      </c>
      <c r="B8508" t="s">
        <v>8501</v>
      </c>
      <c r="C8508" s="1">
        <v>45328</v>
      </c>
      <c r="D8508" t="str">
        <f>TEXT(Hospital_Emergency_Room_Data[[#This Row],[Patient Admission Date]],"mmm")</f>
        <v>Feb</v>
      </c>
      <c r="E8508">
        <f>YEAR(Hospital_Emergency_Room_Data[[#This Row],[Patient Admission Date]])</f>
        <v>2024</v>
      </c>
      <c r="F8508" s="2">
        <v>0.30694444444444446</v>
      </c>
      <c r="G8508" s="8" t="str">
        <f>TEXT(Hospital_Emergency_Room_Data[[#This Row],[Patient Admission Date]],"dddd")</f>
        <v>Tuesday</v>
      </c>
      <c r="H8508" t="s">
        <v>9208</v>
      </c>
      <c r="I8508">
        <v>31</v>
      </c>
      <c r="J8508" s="5" t="s">
        <v>9223</v>
      </c>
      <c r="K8508" t="s">
        <v>21</v>
      </c>
      <c r="L8508" t="s">
        <v>9281</v>
      </c>
      <c r="M8508" t="s">
        <v>9210</v>
      </c>
      <c r="O8508">
        <v>10</v>
      </c>
      <c r="P8508" t="s">
        <v>9226</v>
      </c>
      <c r="Q8508">
        <v>6</v>
      </c>
      <c r="R8508">
        <v>7</v>
      </c>
      <c r="S8508" t="s">
        <v>9255</v>
      </c>
      <c r="T8508" t="s">
        <v>9263</v>
      </c>
      <c r="U8508" t="s">
        <v>9282</v>
      </c>
      <c r="V8508" t="str" cm="1">
        <f t="array" ref="V8508">_xlfn.IFS(Hospital_Emergency_Room_Data[[#This Row],[Day]]&lt;=10,"Start(1-10)",Hospital_Emergency_Room_Data[[#This Row],[Day]]&lt;=20,"Middle(11-20)",Hospital_Emergency_Room_Data[[#This Row],[Day]]&gt;20,"End(21-30)")</f>
        <v>Start(1-10)</v>
      </c>
    </row>
    <row r="8509" spans="1:22">
      <c r="A8509">
        <v>713128133</v>
      </c>
      <c r="B8509" t="s">
        <v>8502</v>
      </c>
      <c r="C8509" s="1">
        <v>45382</v>
      </c>
      <c r="D8509" t="str">
        <f>TEXT(Hospital_Emergency_Room_Data[[#This Row],[Patient Admission Date]],"mmm")</f>
        <v>Mar</v>
      </c>
      <c r="E8509">
        <f>YEAR(Hospital_Emergency_Room_Data[[#This Row],[Patient Admission Date]])</f>
        <v>2024</v>
      </c>
      <c r="F8509" s="2">
        <v>0.69722222222222219</v>
      </c>
      <c r="G8509" s="8" t="str">
        <f>TEXT(Hospital_Emergency_Room_Data[[#This Row],[Patient Admission Date]],"dddd")</f>
        <v>Sunday</v>
      </c>
      <c r="H8509" t="s">
        <v>9208</v>
      </c>
      <c r="I8509">
        <v>37</v>
      </c>
      <c r="J8509" s="5" t="s">
        <v>9223</v>
      </c>
      <c r="K8509" t="s">
        <v>21</v>
      </c>
      <c r="L8509" t="s">
        <v>9281</v>
      </c>
      <c r="M8509" t="s">
        <v>9210</v>
      </c>
      <c r="O8509">
        <v>10</v>
      </c>
      <c r="P8509" t="s">
        <v>9226</v>
      </c>
      <c r="Q8509">
        <v>31</v>
      </c>
      <c r="R8509">
        <v>16</v>
      </c>
      <c r="S8509" t="s">
        <v>9257</v>
      </c>
      <c r="T8509" t="s">
        <v>9264</v>
      </c>
      <c r="U8509" t="s">
        <v>9282</v>
      </c>
      <c r="V8509" t="str" cm="1">
        <f t="array" ref="V8509">_xlfn.IFS(Hospital_Emergency_Room_Data[[#This Row],[Day]]&lt;=10,"Start(1-10)",Hospital_Emergency_Room_Data[[#This Row],[Day]]&lt;=20,"Middle(11-20)",Hospital_Emergency_Room_Data[[#This Row],[Day]]&gt;20,"End(21-30)")</f>
        <v>End(21-30)</v>
      </c>
    </row>
    <row r="8510" spans="1:22">
      <c r="A8510">
        <v>611073371</v>
      </c>
      <c r="B8510" t="s">
        <v>8503</v>
      </c>
      <c r="C8510" s="1">
        <v>45569</v>
      </c>
      <c r="D8510" t="str">
        <f>TEXT(Hospital_Emergency_Room_Data[[#This Row],[Patient Admission Date]],"mmm")</f>
        <v>Oct</v>
      </c>
      <c r="E8510">
        <f>YEAR(Hospital_Emergency_Room_Data[[#This Row],[Patient Admission Date]])</f>
        <v>2024</v>
      </c>
      <c r="F8510" s="2">
        <v>0.42986111111111114</v>
      </c>
      <c r="G8510" s="8" t="str">
        <f>TEXT(Hospital_Emergency_Room_Data[[#This Row],[Patient Admission Date]],"dddd")</f>
        <v>Friday</v>
      </c>
      <c r="H8510" t="s">
        <v>9208</v>
      </c>
      <c r="I8510">
        <v>69</v>
      </c>
      <c r="J8510" s="5" t="s">
        <v>9217</v>
      </c>
      <c r="K8510" t="s">
        <v>21</v>
      </c>
      <c r="L8510" t="s">
        <v>9281</v>
      </c>
      <c r="M8510" t="s">
        <v>9210</v>
      </c>
      <c r="O8510">
        <v>30</v>
      </c>
      <c r="P8510" t="s">
        <v>9225</v>
      </c>
      <c r="Q8510">
        <v>4</v>
      </c>
      <c r="R8510">
        <v>10</v>
      </c>
      <c r="S8510" t="s">
        <v>9255</v>
      </c>
      <c r="T8510" t="s">
        <v>9263</v>
      </c>
      <c r="U8510" t="s">
        <v>9282</v>
      </c>
      <c r="V8510" t="str" cm="1">
        <f t="array" ref="V8510">_xlfn.IFS(Hospital_Emergency_Room_Data[[#This Row],[Day]]&lt;=10,"Start(1-10)",Hospital_Emergency_Room_Data[[#This Row],[Day]]&lt;=20,"Middle(11-20)",Hospital_Emergency_Room_Data[[#This Row],[Day]]&gt;20,"End(21-30)")</f>
        <v>Start(1-10)</v>
      </c>
    </row>
    <row r="8511" spans="1:22">
      <c r="A8511">
        <v>776467862</v>
      </c>
      <c r="B8511" t="s">
        <v>8504</v>
      </c>
      <c r="C8511" s="1">
        <v>45369</v>
      </c>
      <c r="D8511" t="str">
        <f>TEXT(Hospital_Emergency_Room_Data[[#This Row],[Patient Admission Date]],"mmm")</f>
        <v>Mar</v>
      </c>
      <c r="E8511">
        <f>YEAR(Hospital_Emergency_Room_Data[[#This Row],[Patient Admission Date]])</f>
        <v>2024</v>
      </c>
      <c r="F8511" s="2">
        <v>0.28055555555555556</v>
      </c>
      <c r="G8511" s="8" t="str">
        <f>TEXT(Hospital_Emergency_Room_Data[[#This Row],[Patient Admission Date]],"dddd")</f>
        <v>Monday</v>
      </c>
      <c r="H8511" t="s">
        <v>9208</v>
      </c>
      <c r="I8511">
        <v>31</v>
      </c>
      <c r="J8511" s="5" t="s">
        <v>9223</v>
      </c>
      <c r="K8511" t="s">
        <v>21</v>
      </c>
      <c r="L8511" t="s">
        <v>9281</v>
      </c>
      <c r="M8511" t="s">
        <v>9210</v>
      </c>
      <c r="O8511">
        <v>31</v>
      </c>
      <c r="P8511" t="s">
        <v>9225</v>
      </c>
      <c r="Q8511">
        <v>18</v>
      </c>
      <c r="R8511">
        <v>6</v>
      </c>
      <c r="S8511" t="s">
        <v>9255</v>
      </c>
      <c r="T8511" t="s">
        <v>9262</v>
      </c>
      <c r="U8511" t="s">
        <v>9300</v>
      </c>
      <c r="V8511" t="str" cm="1">
        <f t="array" ref="V8511">_xlfn.IFS(Hospital_Emergency_Room_Data[[#This Row],[Day]]&lt;=10,"Start(1-10)",Hospital_Emergency_Room_Data[[#This Row],[Day]]&lt;=20,"Middle(11-20)",Hospital_Emergency_Room_Data[[#This Row],[Day]]&gt;20,"End(21-30)")</f>
        <v>Middle(11-20)</v>
      </c>
    </row>
    <row r="8512" spans="1:22">
      <c r="A8512">
        <v>437120284</v>
      </c>
      <c r="B8512" t="s">
        <v>8505</v>
      </c>
      <c r="C8512" s="1">
        <v>45055</v>
      </c>
      <c r="D8512" t="str">
        <f>TEXT(Hospital_Emergency_Room_Data[[#This Row],[Patient Admission Date]],"mmm")</f>
        <v>May</v>
      </c>
      <c r="E8512">
        <f>YEAR(Hospital_Emergency_Room_Data[[#This Row],[Patient Admission Date]])</f>
        <v>2023</v>
      </c>
      <c r="F8512" s="2">
        <v>0.37013888888888891</v>
      </c>
      <c r="G8512" s="8" t="str">
        <f>TEXT(Hospital_Emergency_Room_Data[[#This Row],[Patient Admission Date]],"dddd")</f>
        <v>Tuesday</v>
      </c>
      <c r="H8512" t="s">
        <v>9208</v>
      </c>
      <c r="I8512">
        <v>53</v>
      </c>
      <c r="J8512" s="5" t="s">
        <v>9219</v>
      </c>
      <c r="K8512" t="s">
        <v>21</v>
      </c>
      <c r="L8512" t="s">
        <v>9281</v>
      </c>
      <c r="M8512" t="s">
        <v>9210</v>
      </c>
      <c r="O8512">
        <v>31</v>
      </c>
      <c r="P8512" t="s">
        <v>9225</v>
      </c>
      <c r="Q8512">
        <v>9</v>
      </c>
      <c r="R8512">
        <v>8</v>
      </c>
      <c r="S8512" t="s">
        <v>9255</v>
      </c>
      <c r="T8512" t="s">
        <v>9265</v>
      </c>
      <c r="U8512" t="s">
        <v>9300</v>
      </c>
      <c r="V8512" t="str" cm="1">
        <f t="array" ref="V8512">_xlfn.IFS(Hospital_Emergency_Room_Data[[#This Row],[Day]]&lt;=10,"Start(1-10)",Hospital_Emergency_Room_Data[[#This Row],[Day]]&lt;=20,"Middle(11-20)",Hospital_Emergency_Room_Data[[#This Row],[Day]]&gt;20,"End(21-30)")</f>
        <v>Start(1-10)</v>
      </c>
    </row>
    <row r="8513" spans="1:22">
      <c r="A8513">
        <v>478393852</v>
      </c>
      <c r="B8513" t="s">
        <v>8506</v>
      </c>
      <c r="C8513" s="1">
        <v>45410</v>
      </c>
      <c r="D8513" t="str">
        <f>TEXT(Hospital_Emergency_Room_Data[[#This Row],[Patient Admission Date]],"mmm")</f>
        <v>Apr</v>
      </c>
      <c r="E8513">
        <f>YEAR(Hospital_Emergency_Room_Data[[#This Row],[Patient Admission Date]])</f>
        <v>2024</v>
      </c>
      <c r="F8513" s="2">
        <v>0.6381944444444444</v>
      </c>
      <c r="G8513" s="8" t="str">
        <f>TEXT(Hospital_Emergency_Room_Data[[#This Row],[Patient Admission Date]],"dddd")</f>
        <v>Sunday</v>
      </c>
      <c r="H8513" t="s">
        <v>9208</v>
      </c>
      <c r="I8513">
        <v>70</v>
      </c>
      <c r="J8513" s="5" t="s">
        <v>9222</v>
      </c>
      <c r="K8513" t="s">
        <v>21</v>
      </c>
      <c r="L8513" t="s">
        <v>9281</v>
      </c>
      <c r="M8513" t="s">
        <v>9210</v>
      </c>
      <c r="O8513">
        <v>39</v>
      </c>
      <c r="P8513" t="s">
        <v>9225</v>
      </c>
      <c r="Q8513">
        <v>28</v>
      </c>
      <c r="R8513">
        <v>15</v>
      </c>
      <c r="S8513" t="s">
        <v>9257</v>
      </c>
      <c r="T8513" t="s">
        <v>9264</v>
      </c>
      <c r="U8513" t="s">
        <v>9300</v>
      </c>
      <c r="V8513" t="str" cm="1">
        <f t="array" ref="V8513">_xlfn.IFS(Hospital_Emergency_Room_Data[[#This Row],[Day]]&lt;=10,"Start(1-10)",Hospital_Emergency_Room_Data[[#This Row],[Day]]&lt;=20,"Middle(11-20)",Hospital_Emergency_Room_Data[[#This Row],[Day]]&gt;20,"End(21-30)")</f>
        <v>End(21-30)</v>
      </c>
    </row>
    <row r="8514" spans="1:22">
      <c r="A8514">
        <v>179331012</v>
      </c>
      <c r="B8514" t="s">
        <v>8507</v>
      </c>
      <c r="C8514" s="1">
        <v>45527</v>
      </c>
      <c r="D8514" t="str">
        <f>TEXT(Hospital_Emergency_Room_Data[[#This Row],[Patient Admission Date]],"mmm")</f>
        <v>Aug</v>
      </c>
      <c r="E8514">
        <f>YEAR(Hospital_Emergency_Room_Data[[#This Row],[Patient Admission Date]])</f>
        <v>2024</v>
      </c>
      <c r="F8514" s="2">
        <v>0.32291666666666669</v>
      </c>
      <c r="G8514" s="8" t="str">
        <f>TEXT(Hospital_Emergency_Room_Data[[#This Row],[Patient Admission Date]],"dddd")</f>
        <v>Friday</v>
      </c>
      <c r="H8514" t="s">
        <v>9208</v>
      </c>
      <c r="I8514">
        <v>1</v>
      </c>
      <c r="J8514" s="5" t="s">
        <v>9218</v>
      </c>
      <c r="K8514" t="s">
        <v>21</v>
      </c>
      <c r="L8514" t="s">
        <v>9281</v>
      </c>
      <c r="M8514" t="s">
        <v>9210</v>
      </c>
      <c r="O8514">
        <v>40</v>
      </c>
      <c r="P8514" t="s">
        <v>9225</v>
      </c>
      <c r="Q8514">
        <v>23</v>
      </c>
      <c r="R8514">
        <v>7</v>
      </c>
      <c r="S8514" t="s">
        <v>9255</v>
      </c>
      <c r="T8514" t="s">
        <v>9264</v>
      </c>
      <c r="U8514" t="s">
        <v>9300</v>
      </c>
      <c r="V8514" t="str" cm="1">
        <f t="array" ref="V8514">_xlfn.IFS(Hospital_Emergency_Room_Data[[#This Row],[Day]]&lt;=10,"Start(1-10)",Hospital_Emergency_Room_Data[[#This Row],[Day]]&lt;=20,"Middle(11-20)",Hospital_Emergency_Room_Data[[#This Row],[Day]]&gt;20,"End(21-30)")</f>
        <v>End(21-30)</v>
      </c>
    </row>
    <row r="8515" spans="1:22">
      <c r="A8515">
        <v>181086985</v>
      </c>
      <c r="B8515" t="s">
        <v>8508</v>
      </c>
      <c r="C8515" s="1">
        <v>45312</v>
      </c>
      <c r="D8515" t="str">
        <f>TEXT(Hospital_Emergency_Room_Data[[#This Row],[Patient Admission Date]],"mmm")</f>
        <v>Jan</v>
      </c>
      <c r="E8515">
        <f>YEAR(Hospital_Emergency_Room_Data[[#This Row],[Patient Admission Date]])</f>
        <v>2024</v>
      </c>
      <c r="F8515" s="2">
        <v>0.14374999999999999</v>
      </c>
      <c r="G8515" s="8" t="str">
        <f>TEXT(Hospital_Emergency_Room_Data[[#This Row],[Patient Admission Date]],"dddd")</f>
        <v>Sunday</v>
      </c>
      <c r="H8515" t="s">
        <v>9208</v>
      </c>
      <c r="I8515">
        <v>28</v>
      </c>
      <c r="J8515" s="5" t="s">
        <v>9220</v>
      </c>
      <c r="K8515" t="s">
        <v>21</v>
      </c>
      <c r="L8515" t="s">
        <v>9281</v>
      </c>
      <c r="M8515" t="s">
        <v>9210</v>
      </c>
      <c r="O8515">
        <v>44</v>
      </c>
      <c r="P8515" t="s">
        <v>9225</v>
      </c>
      <c r="Q8515">
        <v>21</v>
      </c>
      <c r="R8515">
        <v>3</v>
      </c>
      <c r="S8515" t="s">
        <v>9258</v>
      </c>
      <c r="T8515" t="s">
        <v>9262</v>
      </c>
      <c r="U8515" t="s">
        <v>9300</v>
      </c>
      <c r="V8515" t="str" cm="1">
        <f t="array" ref="V8515">_xlfn.IFS(Hospital_Emergency_Room_Data[[#This Row],[Day]]&lt;=10,"Start(1-10)",Hospital_Emergency_Room_Data[[#This Row],[Day]]&lt;=20,"Middle(11-20)",Hospital_Emergency_Room_Data[[#This Row],[Day]]&gt;20,"End(21-30)")</f>
        <v>End(21-30)</v>
      </c>
    </row>
    <row r="8516" spans="1:22">
      <c r="A8516">
        <v>475868257</v>
      </c>
      <c r="B8516" t="s">
        <v>8509</v>
      </c>
      <c r="C8516" s="1">
        <v>45578</v>
      </c>
      <c r="D8516" t="str">
        <f>TEXT(Hospital_Emergency_Room_Data[[#This Row],[Patient Admission Date]],"mmm")</f>
        <v>Oct</v>
      </c>
      <c r="E8516">
        <f>YEAR(Hospital_Emergency_Room_Data[[#This Row],[Patient Admission Date]])</f>
        <v>2024</v>
      </c>
      <c r="F8516" s="2">
        <v>0.35625000000000001</v>
      </c>
      <c r="G8516" s="8" t="str">
        <f>TEXT(Hospital_Emergency_Room_Data[[#This Row],[Patient Admission Date]],"dddd")</f>
        <v>Sunday</v>
      </c>
      <c r="H8516" t="s">
        <v>9208</v>
      </c>
      <c r="I8516">
        <v>12</v>
      </c>
      <c r="J8516" s="5" t="s">
        <v>9221</v>
      </c>
      <c r="K8516" t="s">
        <v>21</v>
      </c>
      <c r="L8516" t="s">
        <v>9281</v>
      </c>
      <c r="M8516" t="s">
        <v>9210</v>
      </c>
      <c r="O8516">
        <v>47</v>
      </c>
      <c r="P8516" t="s">
        <v>9225</v>
      </c>
      <c r="Q8516">
        <v>13</v>
      </c>
      <c r="R8516">
        <v>8</v>
      </c>
      <c r="S8516" t="s">
        <v>9255</v>
      </c>
      <c r="T8516" t="s">
        <v>9265</v>
      </c>
      <c r="U8516" t="s">
        <v>9283</v>
      </c>
      <c r="V8516" t="str" cm="1">
        <f t="array" ref="V8516">_xlfn.IFS(Hospital_Emergency_Room_Data[[#This Row],[Day]]&lt;=10,"Start(1-10)",Hospital_Emergency_Room_Data[[#This Row],[Day]]&lt;=20,"Middle(11-20)",Hospital_Emergency_Room_Data[[#This Row],[Day]]&gt;20,"End(21-30)")</f>
        <v>Middle(11-20)</v>
      </c>
    </row>
    <row r="8517" spans="1:22">
      <c r="A8517">
        <v>284834586</v>
      </c>
      <c r="B8517" t="s">
        <v>8510</v>
      </c>
      <c r="C8517" s="1">
        <v>45303</v>
      </c>
      <c r="D8517" t="str">
        <f>TEXT(Hospital_Emergency_Room_Data[[#This Row],[Patient Admission Date]],"mmm")</f>
        <v>Jan</v>
      </c>
      <c r="E8517">
        <f>YEAR(Hospital_Emergency_Room_Data[[#This Row],[Patient Admission Date]])</f>
        <v>2024</v>
      </c>
      <c r="F8517" s="2">
        <v>0.81805555555555554</v>
      </c>
      <c r="G8517" s="8" t="str">
        <f>TEXT(Hospital_Emergency_Room_Data[[#This Row],[Patient Admission Date]],"dddd")</f>
        <v>Friday</v>
      </c>
      <c r="H8517" t="s">
        <v>9208</v>
      </c>
      <c r="I8517">
        <v>26</v>
      </c>
      <c r="J8517" s="5" t="s">
        <v>9220</v>
      </c>
      <c r="K8517" t="s">
        <v>21</v>
      </c>
      <c r="L8517" t="s">
        <v>9281</v>
      </c>
      <c r="M8517" t="s">
        <v>9210</v>
      </c>
      <c r="O8517">
        <v>50</v>
      </c>
      <c r="P8517" t="s">
        <v>9225</v>
      </c>
      <c r="Q8517">
        <v>12</v>
      </c>
      <c r="R8517">
        <v>19</v>
      </c>
      <c r="S8517" t="s">
        <v>9256</v>
      </c>
      <c r="T8517" t="s">
        <v>9265</v>
      </c>
      <c r="U8517" t="s">
        <v>9283</v>
      </c>
      <c r="V8517" t="str" cm="1">
        <f t="array" ref="V8517">_xlfn.IFS(Hospital_Emergency_Room_Data[[#This Row],[Day]]&lt;=10,"Start(1-10)",Hospital_Emergency_Room_Data[[#This Row],[Day]]&lt;=20,"Middle(11-20)",Hospital_Emergency_Room_Data[[#This Row],[Day]]&gt;20,"End(21-30)")</f>
        <v>Middle(11-20)</v>
      </c>
    </row>
    <row r="8518" spans="1:22">
      <c r="A8518">
        <v>503777043</v>
      </c>
      <c r="B8518" t="s">
        <v>8511</v>
      </c>
      <c r="C8518" s="1">
        <v>45115</v>
      </c>
      <c r="D8518" t="str">
        <f>TEXT(Hospital_Emergency_Room_Data[[#This Row],[Patient Admission Date]],"mmm")</f>
        <v>Jul</v>
      </c>
      <c r="E8518">
        <f>YEAR(Hospital_Emergency_Room_Data[[#This Row],[Patient Admission Date]])</f>
        <v>2023</v>
      </c>
      <c r="F8518" s="2">
        <v>0.77222222222222225</v>
      </c>
      <c r="G8518" s="8" t="str">
        <f>TEXT(Hospital_Emergency_Room_Data[[#This Row],[Patient Admission Date]],"dddd")</f>
        <v>Saturday</v>
      </c>
      <c r="H8518" t="s">
        <v>9208</v>
      </c>
      <c r="I8518">
        <v>11</v>
      </c>
      <c r="J8518" s="5" t="s">
        <v>9221</v>
      </c>
      <c r="K8518" t="s">
        <v>21</v>
      </c>
      <c r="L8518" t="s">
        <v>9281</v>
      </c>
      <c r="M8518" t="s">
        <v>9210</v>
      </c>
      <c r="O8518">
        <v>58</v>
      </c>
      <c r="P8518" t="s">
        <v>9225</v>
      </c>
      <c r="Q8518">
        <v>8</v>
      </c>
      <c r="R8518">
        <v>18</v>
      </c>
      <c r="S8518" t="s">
        <v>9256</v>
      </c>
      <c r="T8518" t="s">
        <v>9265</v>
      </c>
      <c r="U8518" t="s">
        <v>9283</v>
      </c>
      <c r="V8518" t="str" cm="1">
        <f t="array" ref="V8518">_xlfn.IFS(Hospital_Emergency_Room_Data[[#This Row],[Day]]&lt;=10,"Start(1-10)",Hospital_Emergency_Room_Data[[#This Row],[Day]]&lt;=20,"Middle(11-20)",Hospital_Emergency_Room_Data[[#This Row],[Day]]&gt;20,"End(21-30)")</f>
        <v>Start(1-10)</v>
      </c>
    </row>
    <row r="8519" spans="1:22">
      <c r="A8519">
        <v>789740963</v>
      </c>
      <c r="B8519" t="s">
        <v>8512</v>
      </c>
      <c r="C8519" s="1">
        <v>45585</v>
      </c>
      <c r="D8519" t="str">
        <f>TEXT(Hospital_Emergency_Room_Data[[#This Row],[Patient Admission Date]],"mmm")</f>
        <v>Oct</v>
      </c>
      <c r="E8519">
        <f>YEAR(Hospital_Emergency_Room_Data[[#This Row],[Patient Admission Date]])</f>
        <v>2024</v>
      </c>
      <c r="F8519" s="2">
        <v>0.53402777777777777</v>
      </c>
      <c r="G8519" s="8" t="str">
        <f>TEXT(Hospital_Emergency_Room_Data[[#This Row],[Patient Admission Date]],"dddd")</f>
        <v>Sunday</v>
      </c>
      <c r="H8519" t="s">
        <v>9208</v>
      </c>
      <c r="I8519">
        <v>1</v>
      </c>
      <c r="J8519" s="5" t="s">
        <v>9218</v>
      </c>
      <c r="K8519" t="s">
        <v>21</v>
      </c>
      <c r="L8519" t="s">
        <v>9281</v>
      </c>
      <c r="M8519" t="s">
        <v>9210</v>
      </c>
      <c r="O8519">
        <v>22</v>
      </c>
      <c r="P8519" t="s">
        <v>9226</v>
      </c>
      <c r="Q8519">
        <v>20</v>
      </c>
      <c r="R8519">
        <v>12</v>
      </c>
      <c r="S8519" t="s">
        <v>9257</v>
      </c>
      <c r="T8519" t="s">
        <v>9262</v>
      </c>
      <c r="U8519" t="s">
        <v>9282</v>
      </c>
      <c r="V8519" t="str" cm="1">
        <f t="array" ref="V8519">_xlfn.IFS(Hospital_Emergency_Room_Data[[#This Row],[Day]]&lt;=10,"Start(1-10)",Hospital_Emergency_Room_Data[[#This Row],[Day]]&lt;=20,"Middle(11-20)",Hospital_Emergency_Room_Data[[#This Row],[Day]]&gt;20,"End(21-30)")</f>
        <v>Middle(11-20)</v>
      </c>
    </row>
    <row r="8520" spans="1:22">
      <c r="A8520">
        <v>383797807</v>
      </c>
      <c r="B8520" t="s">
        <v>8513</v>
      </c>
      <c r="C8520" s="1">
        <v>45504</v>
      </c>
      <c r="D8520" t="str">
        <f>TEXT(Hospital_Emergency_Room_Data[[#This Row],[Patient Admission Date]],"mmm")</f>
        <v>Jul</v>
      </c>
      <c r="E8520">
        <f>YEAR(Hospital_Emergency_Room_Data[[#This Row],[Patient Admission Date]])</f>
        <v>2024</v>
      </c>
      <c r="F8520" s="2">
        <v>0.74236111111111114</v>
      </c>
      <c r="G8520" s="8" t="str">
        <f>TEXT(Hospital_Emergency_Room_Data[[#This Row],[Patient Admission Date]],"dddd")</f>
        <v>Wednesday</v>
      </c>
      <c r="H8520" t="s">
        <v>9208</v>
      </c>
      <c r="I8520">
        <v>11</v>
      </c>
      <c r="J8520" s="5" t="s">
        <v>9221</v>
      </c>
      <c r="K8520" t="s">
        <v>21</v>
      </c>
      <c r="L8520" t="s">
        <v>9281</v>
      </c>
      <c r="M8520" t="s">
        <v>9210</v>
      </c>
      <c r="O8520">
        <v>29</v>
      </c>
      <c r="P8520" t="s">
        <v>9226</v>
      </c>
      <c r="Q8520">
        <v>31</v>
      </c>
      <c r="R8520">
        <v>17</v>
      </c>
      <c r="S8520" t="s">
        <v>9257</v>
      </c>
      <c r="T8520" t="s">
        <v>9264</v>
      </c>
      <c r="U8520" t="s">
        <v>9282</v>
      </c>
      <c r="V8520" t="str" cm="1">
        <f t="array" ref="V8520">_xlfn.IFS(Hospital_Emergency_Room_Data[[#This Row],[Day]]&lt;=10,"Start(1-10)",Hospital_Emergency_Room_Data[[#This Row],[Day]]&lt;=20,"Middle(11-20)",Hospital_Emergency_Room_Data[[#This Row],[Day]]&gt;20,"End(21-30)")</f>
        <v>End(21-30)</v>
      </c>
    </row>
    <row r="8521" spans="1:22">
      <c r="A8521">
        <v>761639036</v>
      </c>
      <c r="B8521" t="s">
        <v>8514</v>
      </c>
      <c r="C8521" s="1">
        <v>45425</v>
      </c>
      <c r="D8521" t="str">
        <f>TEXT(Hospital_Emergency_Room_Data[[#This Row],[Patient Admission Date]],"mmm")</f>
        <v>May</v>
      </c>
      <c r="E8521">
        <f>YEAR(Hospital_Emergency_Room_Data[[#This Row],[Patient Admission Date]])</f>
        <v>2024</v>
      </c>
      <c r="F8521" s="2">
        <v>0.66666666666666663</v>
      </c>
      <c r="G8521" s="8" t="str">
        <f>TEXT(Hospital_Emergency_Room_Data[[#This Row],[Patient Admission Date]],"dddd")</f>
        <v>Monday</v>
      </c>
      <c r="H8521" t="s">
        <v>9208</v>
      </c>
      <c r="I8521">
        <v>6</v>
      </c>
      <c r="J8521" s="5" t="s">
        <v>9221</v>
      </c>
      <c r="K8521" t="s">
        <v>21</v>
      </c>
      <c r="L8521" t="s">
        <v>9281</v>
      </c>
      <c r="M8521" t="s">
        <v>9210</v>
      </c>
      <c r="O8521">
        <v>51</v>
      </c>
      <c r="P8521" t="s">
        <v>9225</v>
      </c>
      <c r="Q8521">
        <v>13</v>
      </c>
      <c r="R8521">
        <v>16</v>
      </c>
      <c r="S8521" t="s">
        <v>9257</v>
      </c>
      <c r="T8521" t="s">
        <v>9265</v>
      </c>
      <c r="U8521" t="s">
        <v>9283</v>
      </c>
      <c r="V8521" t="str" cm="1">
        <f t="array" ref="V8521">_xlfn.IFS(Hospital_Emergency_Room_Data[[#This Row],[Day]]&lt;=10,"Start(1-10)",Hospital_Emergency_Room_Data[[#This Row],[Day]]&lt;=20,"Middle(11-20)",Hospital_Emergency_Room_Data[[#This Row],[Day]]&gt;20,"End(21-30)")</f>
        <v>Middle(11-20)</v>
      </c>
    </row>
    <row r="8522" spans="1:22">
      <c r="A8522">
        <v>206493654</v>
      </c>
      <c r="B8522" t="s">
        <v>8515</v>
      </c>
      <c r="C8522" s="1">
        <v>45072</v>
      </c>
      <c r="D8522" t="str">
        <f>TEXT(Hospital_Emergency_Room_Data[[#This Row],[Patient Admission Date]],"mmm")</f>
        <v>May</v>
      </c>
      <c r="E8522">
        <f>YEAR(Hospital_Emergency_Room_Data[[#This Row],[Patient Admission Date]])</f>
        <v>2023</v>
      </c>
      <c r="F8522" s="2">
        <v>6.5277777777777782E-2</v>
      </c>
      <c r="G8522" s="8" t="str">
        <f>TEXT(Hospital_Emergency_Room_Data[[#This Row],[Patient Admission Date]],"dddd")</f>
        <v>Friday</v>
      </c>
      <c r="H8522" t="s">
        <v>9208</v>
      </c>
      <c r="I8522">
        <v>16</v>
      </c>
      <c r="J8522" s="5" t="s">
        <v>9220</v>
      </c>
      <c r="K8522" t="s">
        <v>21</v>
      </c>
      <c r="L8522" t="s">
        <v>9281</v>
      </c>
      <c r="M8522" t="s">
        <v>9210</v>
      </c>
      <c r="O8522">
        <v>55</v>
      </c>
      <c r="P8522" t="s">
        <v>9225</v>
      </c>
      <c r="Q8522">
        <v>26</v>
      </c>
      <c r="R8522">
        <v>1</v>
      </c>
      <c r="S8522" t="s">
        <v>9258</v>
      </c>
      <c r="T8522" t="s">
        <v>9264</v>
      </c>
      <c r="U8522" t="s">
        <v>9283</v>
      </c>
      <c r="V8522" t="str" cm="1">
        <f t="array" ref="V8522">_xlfn.IFS(Hospital_Emergency_Room_Data[[#This Row],[Day]]&lt;=10,"Start(1-10)",Hospital_Emergency_Room_Data[[#This Row],[Day]]&lt;=20,"Middle(11-20)",Hospital_Emergency_Room_Data[[#This Row],[Day]]&gt;20,"End(21-30)")</f>
        <v>End(21-30)</v>
      </c>
    </row>
    <row r="8523" spans="1:22">
      <c r="A8523">
        <v>694367479</v>
      </c>
      <c r="B8523" t="s">
        <v>8516</v>
      </c>
      <c r="C8523" s="1">
        <v>45120</v>
      </c>
      <c r="D8523" t="str">
        <f>TEXT(Hospital_Emergency_Room_Data[[#This Row],[Patient Admission Date]],"mmm")</f>
        <v>Jul</v>
      </c>
      <c r="E8523">
        <f>YEAR(Hospital_Emergency_Room_Data[[#This Row],[Patient Admission Date]])</f>
        <v>2023</v>
      </c>
      <c r="F8523" s="2">
        <v>1.3194444444444444E-2</v>
      </c>
      <c r="G8523" s="8" t="str">
        <f>TEXT(Hospital_Emergency_Room_Data[[#This Row],[Patient Admission Date]],"dddd")</f>
        <v>Thursday</v>
      </c>
      <c r="H8523" t="s">
        <v>9208</v>
      </c>
      <c r="I8523">
        <v>75</v>
      </c>
      <c r="J8523" s="5" t="s">
        <v>9222</v>
      </c>
      <c r="K8523" t="s">
        <v>21</v>
      </c>
      <c r="L8523" t="s">
        <v>9281</v>
      </c>
      <c r="M8523" t="s">
        <v>9210</v>
      </c>
      <c r="O8523">
        <v>55</v>
      </c>
      <c r="P8523" t="s">
        <v>9225</v>
      </c>
      <c r="Q8523">
        <v>13</v>
      </c>
      <c r="R8523">
        <v>0</v>
      </c>
      <c r="S8523" t="s">
        <v>9258</v>
      </c>
      <c r="T8523" t="s">
        <v>9265</v>
      </c>
      <c r="U8523" t="s">
        <v>9283</v>
      </c>
      <c r="V8523" t="str" cm="1">
        <f t="array" ref="V8523">_xlfn.IFS(Hospital_Emergency_Room_Data[[#This Row],[Day]]&lt;=10,"Start(1-10)",Hospital_Emergency_Room_Data[[#This Row],[Day]]&lt;=20,"Middle(11-20)",Hospital_Emergency_Room_Data[[#This Row],[Day]]&gt;20,"End(21-30)")</f>
        <v>Middle(11-20)</v>
      </c>
    </row>
    <row r="8524" spans="1:22">
      <c r="A8524">
        <v>453220526</v>
      </c>
      <c r="B8524" t="s">
        <v>8517</v>
      </c>
      <c r="C8524" s="1">
        <v>45526</v>
      </c>
      <c r="D8524" t="str">
        <f>TEXT(Hospital_Emergency_Room_Data[[#This Row],[Patient Admission Date]],"mmm")</f>
        <v>Aug</v>
      </c>
      <c r="E8524">
        <f>YEAR(Hospital_Emergency_Room_Data[[#This Row],[Patient Admission Date]])</f>
        <v>2024</v>
      </c>
      <c r="F8524" s="2">
        <v>0.81319444444444444</v>
      </c>
      <c r="G8524" s="8" t="str">
        <f>TEXT(Hospital_Emergency_Room_Data[[#This Row],[Patient Admission Date]],"dddd")</f>
        <v>Thursday</v>
      </c>
      <c r="H8524" t="s">
        <v>9208</v>
      </c>
      <c r="I8524">
        <v>78</v>
      </c>
      <c r="J8524" s="5" t="s">
        <v>9222</v>
      </c>
      <c r="K8524" t="s">
        <v>21</v>
      </c>
      <c r="L8524" t="s">
        <v>9281</v>
      </c>
      <c r="M8524" t="s">
        <v>9210</v>
      </c>
      <c r="O8524">
        <v>55</v>
      </c>
      <c r="P8524" t="s">
        <v>9225</v>
      </c>
      <c r="Q8524">
        <v>22</v>
      </c>
      <c r="R8524">
        <v>19</v>
      </c>
      <c r="S8524" t="s">
        <v>9256</v>
      </c>
      <c r="T8524" t="s">
        <v>9264</v>
      </c>
      <c r="U8524" t="s">
        <v>9283</v>
      </c>
      <c r="V8524" t="str" cm="1">
        <f t="array" ref="V8524">_xlfn.IFS(Hospital_Emergency_Room_Data[[#This Row],[Day]]&lt;=10,"Start(1-10)",Hospital_Emergency_Room_Data[[#This Row],[Day]]&lt;=20,"Middle(11-20)",Hospital_Emergency_Room_Data[[#This Row],[Day]]&gt;20,"End(21-30)")</f>
        <v>End(21-30)</v>
      </c>
    </row>
    <row r="8525" spans="1:22">
      <c r="A8525">
        <v>473655369</v>
      </c>
      <c r="B8525" t="s">
        <v>8518</v>
      </c>
      <c r="C8525" s="1">
        <v>45201</v>
      </c>
      <c r="D8525" t="str">
        <f>TEXT(Hospital_Emergency_Room_Data[[#This Row],[Patient Admission Date]],"mmm")</f>
        <v>Oct</v>
      </c>
      <c r="E8525">
        <f>YEAR(Hospital_Emergency_Room_Data[[#This Row],[Patient Admission Date]])</f>
        <v>2023</v>
      </c>
      <c r="F8525" s="2">
        <v>0.18055555555555555</v>
      </c>
      <c r="G8525" s="8" t="str">
        <f>TEXT(Hospital_Emergency_Room_Data[[#This Row],[Patient Admission Date]],"dddd")</f>
        <v>Monday</v>
      </c>
      <c r="H8525" t="s">
        <v>9208</v>
      </c>
      <c r="I8525">
        <v>54</v>
      </c>
      <c r="J8525" s="5" t="s">
        <v>9219</v>
      </c>
      <c r="K8525" t="s">
        <v>21</v>
      </c>
      <c r="L8525" t="s">
        <v>9281</v>
      </c>
      <c r="M8525" t="s">
        <v>9210</v>
      </c>
      <c r="N8525">
        <v>0</v>
      </c>
      <c r="O8525">
        <v>26</v>
      </c>
      <c r="P8525" t="s">
        <v>9226</v>
      </c>
      <c r="Q8525">
        <v>2</v>
      </c>
      <c r="R8525">
        <v>4</v>
      </c>
      <c r="S8525" t="s">
        <v>9258</v>
      </c>
      <c r="T8525" t="s">
        <v>9263</v>
      </c>
      <c r="U8525" t="s">
        <v>9282</v>
      </c>
      <c r="V8525" t="str" cm="1">
        <f t="array" ref="V8525">_xlfn.IFS(Hospital_Emergency_Room_Data[[#This Row],[Day]]&lt;=10,"Start(1-10)",Hospital_Emergency_Room_Data[[#This Row],[Day]]&lt;=20,"Middle(11-20)",Hospital_Emergency_Room_Data[[#This Row],[Day]]&gt;20,"End(21-30)")</f>
        <v>Start(1-10)</v>
      </c>
    </row>
    <row r="8526" spans="1:22">
      <c r="A8526">
        <v>383992729</v>
      </c>
      <c r="B8526" t="s">
        <v>8519</v>
      </c>
      <c r="C8526" s="1">
        <v>45362</v>
      </c>
      <c r="D8526" t="str">
        <f>TEXT(Hospital_Emergency_Room_Data[[#This Row],[Patient Admission Date]],"mmm")</f>
        <v>Mar</v>
      </c>
      <c r="E8526">
        <f>YEAR(Hospital_Emergency_Room_Data[[#This Row],[Patient Admission Date]])</f>
        <v>2024</v>
      </c>
      <c r="F8526" s="2">
        <v>0.35833333333333334</v>
      </c>
      <c r="G8526" s="8" t="str">
        <f>TEXT(Hospital_Emergency_Room_Data[[#This Row],[Patient Admission Date]],"dddd")</f>
        <v>Monday</v>
      </c>
      <c r="H8526" t="s">
        <v>9208</v>
      </c>
      <c r="I8526">
        <v>77</v>
      </c>
      <c r="J8526" s="5" t="s">
        <v>9222</v>
      </c>
      <c r="K8526" t="s">
        <v>21</v>
      </c>
      <c r="L8526" t="s">
        <v>9281</v>
      </c>
      <c r="M8526" t="s">
        <v>9210</v>
      </c>
      <c r="N8526">
        <v>0</v>
      </c>
      <c r="O8526">
        <v>43</v>
      </c>
      <c r="P8526" t="s">
        <v>9225</v>
      </c>
      <c r="Q8526">
        <v>11</v>
      </c>
      <c r="R8526">
        <v>8</v>
      </c>
      <c r="S8526" t="s">
        <v>9255</v>
      </c>
      <c r="T8526" t="s">
        <v>9265</v>
      </c>
      <c r="U8526" t="s">
        <v>9300</v>
      </c>
      <c r="V8526" t="str" cm="1">
        <f t="array" ref="V8526">_xlfn.IFS(Hospital_Emergency_Room_Data[[#This Row],[Day]]&lt;=10,"Start(1-10)",Hospital_Emergency_Room_Data[[#This Row],[Day]]&lt;=20,"Middle(11-20)",Hospital_Emergency_Room_Data[[#This Row],[Day]]&gt;20,"End(21-30)")</f>
        <v>Middle(11-20)</v>
      </c>
    </row>
    <row r="8527" spans="1:22">
      <c r="A8527">
        <v>785678305</v>
      </c>
      <c r="B8527" t="s">
        <v>8520</v>
      </c>
      <c r="C8527" s="1">
        <v>45360</v>
      </c>
      <c r="D8527" t="str">
        <f>TEXT(Hospital_Emergency_Room_Data[[#This Row],[Patient Admission Date]],"mmm")</f>
        <v>Mar</v>
      </c>
      <c r="E8527">
        <f>YEAR(Hospital_Emergency_Room_Data[[#This Row],[Patient Admission Date]])</f>
        <v>2024</v>
      </c>
      <c r="F8527" s="2">
        <v>0.10138888888888889</v>
      </c>
      <c r="G8527" s="8" t="str">
        <f>TEXT(Hospital_Emergency_Room_Data[[#This Row],[Patient Admission Date]],"dddd")</f>
        <v>Saturday</v>
      </c>
      <c r="H8527" t="s">
        <v>9208</v>
      </c>
      <c r="I8527">
        <v>2</v>
      </c>
      <c r="J8527" s="5" t="s">
        <v>9218</v>
      </c>
      <c r="K8527" t="s">
        <v>21</v>
      </c>
      <c r="L8527" t="s">
        <v>9281</v>
      </c>
      <c r="M8527" t="s">
        <v>9210</v>
      </c>
      <c r="N8527">
        <v>0</v>
      </c>
      <c r="O8527">
        <v>29</v>
      </c>
      <c r="P8527" t="s">
        <v>9226</v>
      </c>
      <c r="Q8527">
        <v>9</v>
      </c>
      <c r="R8527">
        <v>2</v>
      </c>
      <c r="S8527" t="s">
        <v>9258</v>
      </c>
      <c r="T8527" t="s">
        <v>9265</v>
      </c>
      <c r="U8527" t="s">
        <v>9282</v>
      </c>
      <c r="V8527" t="str" cm="1">
        <f t="array" ref="V8527">_xlfn.IFS(Hospital_Emergency_Room_Data[[#This Row],[Day]]&lt;=10,"Start(1-10)",Hospital_Emergency_Room_Data[[#This Row],[Day]]&lt;=20,"Middle(11-20)",Hospital_Emergency_Room_Data[[#This Row],[Day]]&gt;20,"End(21-30)")</f>
        <v>Start(1-10)</v>
      </c>
    </row>
    <row r="8528" spans="1:22">
      <c r="A8528">
        <v>569719134</v>
      </c>
      <c r="B8528" t="s">
        <v>8521</v>
      </c>
      <c r="C8528" s="1">
        <v>45105</v>
      </c>
      <c r="D8528" t="str">
        <f>TEXT(Hospital_Emergency_Room_Data[[#This Row],[Patient Admission Date]],"mmm")</f>
        <v>Jun</v>
      </c>
      <c r="E8528">
        <f>YEAR(Hospital_Emergency_Room_Data[[#This Row],[Patient Admission Date]])</f>
        <v>2023</v>
      </c>
      <c r="F8528" s="2">
        <v>0.28958333333333336</v>
      </c>
      <c r="G8528" s="8" t="str">
        <f>TEXT(Hospital_Emergency_Room_Data[[#This Row],[Patient Admission Date]],"dddd")</f>
        <v>Wednesday</v>
      </c>
      <c r="H8528" t="s">
        <v>9208</v>
      </c>
      <c r="I8528">
        <v>2</v>
      </c>
      <c r="J8528" s="5" t="s">
        <v>9218</v>
      </c>
      <c r="K8528" t="s">
        <v>21</v>
      </c>
      <c r="L8528" t="s">
        <v>9281</v>
      </c>
      <c r="M8528" t="s">
        <v>9210</v>
      </c>
      <c r="N8528">
        <v>0</v>
      </c>
      <c r="O8528">
        <v>60</v>
      </c>
      <c r="P8528" t="s">
        <v>9225</v>
      </c>
      <c r="Q8528">
        <v>28</v>
      </c>
      <c r="R8528">
        <v>6</v>
      </c>
      <c r="S8528" t="s">
        <v>9255</v>
      </c>
      <c r="T8528" t="s">
        <v>9264</v>
      </c>
      <c r="U8528" t="s">
        <v>9283</v>
      </c>
      <c r="V8528" t="str" cm="1">
        <f t="array" ref="V8528">_xlfn.IFS(Hospital_Emergency_Room_Data[[#This Row],[Day]]&lt;=10,"Start(1-10)",Hospital_Emergency_Room_Data[[#This Row],[Day]]&lt;=20,"Middle(11-20)",Hospital_Emergency_Room_Data[[#This Row],[Day]]&gt;20,"End(21-30)")</f>
        <v>End(21-30)</v>
      </c>
    </row>
    <row r="8529" spans="1:22">
      <c r="A8529">
        <v>880923850</v>
      </c>
      <c r="B8529" t="s">
        <v>8522</v>
      </c>
      <c r="C8529" s="1">
        <v>45305</v>
      </c>
      <c r="D8529" t="str">
        <f>TEXT(Hospital_Emergency_Room_Data[[#This Row],[Patient Admission Date]],"mmm")</f>
        <v>Jan</v>
      </c>
      <c r="E8529">
        <f>YEAR(Hospital_Emergency_Room_Data[[#This Row],[Patient Admission Date]])</f>
        <v>2024</v>
      </c>
      <c r="F8529" s="2">
        <v>0.24722222222222223</v>
      </c>
      <c r="G8529" s="8" t="str">
        <f>TEXT(Hospital_Emergency_Room_Data[[#This Row],[Patient Admission Date]],"dddd")</f>
        <v>Sunday</v>
      </c>
      <c r="H8529" t="s">
        <v>9208</v>
      </c>
      <c r="I8529">
        <v>38</v>
      </c>
      <c r="J8529" s="5" t="s">
        <v>9223</v>
      </c>
      <c r="K8529" t="s">
        <v>21</v>
      </c>
      <c r="L8529" t="s">
        <v>9281</v>
      </c>
      <c r="M8529" t="s">
        <v>9210</v>
      </c>
      <c r="N8529">
        <v>1</v>
      </c>
      <c r="O8529">
        <v>37</v>
      </c>
      <c r="P8529" t="s">
        <v>9225</v>
      </c>
      <c r="Q8529">
        <v>14</v>
      </c>
      <c r="R8529">
        <v>5</v>
      </c>
      <c r="S8529" t="s">
        <v>9258</v>
      </c>
      <c r="T8529" t="s">
        <v>9265</v>
      </c>
      <c r="U8529" t="s">
        <v>9300</v>
      </c>
      <c r="V8529" t="str" cm="1">
        <f t="array" ref="V8529">_xlfn.IFS(Hospital_Emergency_Room_Data[[#This Row],[Day]]&lt;=10,"Start(1-10)",Hospital_Emergency_Room_Data[[#This Row],[Day]]&lt;=20,"Middle(11-20)",Hospital_Emergency_Room_Data[[#This Row],[Day]]&gt;20,"End(21-30)")</f>
        <v>Middle(11-20)</v>
      </c>
    </row>
    <row r="8530" spans="1:22">
      <c r="A8530">
        <v>116728706</v>
      </c>
      <c r="B8530" t="s">
        <v>8523</v>
      </c>
      <c r="C8530" s="1">
        <v>45481</v>
      </c>
      <c r="D8530" t="str">
        <f>TEXT(Hospital_Emergency_Room_Data[[#This Row],[Patient Admission Date]],"mmm")</f>
        <v>Jul</v>
      </c>
      <c r="E8530">
        <f>YEAR(Hospital_Emergency_Room_Data[[#This Row],[Patient Admission Date]])</f>
        <v>2024</v>
      </c>
      <c r="F8530" s="2">
        <v>0.96597222222222223</v>
      </c>
      <c r="G8530" s="8" t="str">
        <f>TEXT(Hospital_Emergency_Room_Data[[#This Row],[Patient Admission Date]],"dddd")</f>
        <v>Monday</v>
      </c>
      <c r="H8530" t="s">
        <v>9208</v>
      </c>
      <c r="I8530">
        <v>73</v>
      </c>
      <c r="J8530" s="5" t="s">
        <v>9222</v>
      </c>
      <c r="K8530" t="s">
        <v>21</v>
      </c>
      <c r="L8530" t="s">
        <v>9281</v>
      </c>
      <c r="M8530" t="s">
        <v>9210</v>
      </c>
      <c r="N8530">
        <v>1</v>
      </c>
      <c r="O8530">
        <v>20</v>
      </c>
      <c r="P8530" t="s">
        <v>9226</v>
      </c>
      <c r="Q8530">
        <v>8</v>
      </c>
      <c r="R8530">
        <v>23</v>
      </c>
      <c r="S8530" t="s">
        <v>9256</v>
      </c>
      <c r="T8530" t="s">
        <v>9265</v>
      </c>
      <c r="U8530" t="s">
        <v>9282</v>
      </c>
      <c r="V8530" t="str" cm="1">
        <f t="array" ref="V8530">_xlfn.IFS(Hospital_Emergency_Room_Data[[#This Row],[Day]]&lt;=10,"Start(1-10)",Hospital_Emergency_Room_Data[[#This Row],[Day]]&lt;=20,"Middle(11-20)",Hospital_Emergency_Room_Data[[#This Row],[Day]]&gt;20,"End(21-30)")</f>
        <v>Start(1-10)</v>
      </c>
    </row>
    <row r="8531" spans="1:22">
      <c r="A8531">
        <v>284293382</v>
      </c>
      <c r="B8531" t="s">
        <v>8524</v>
      </c>
      <c r="C8531" s="1">
        <v>45082</v>
      </c>
      <c r="D8531" t="str">
        <f>TEXT(Hospital_Emergency_Room_Data[[#This Row],[Patient Admission Date]],"mmm")</f>
        <v>Jun</v>
      </c>
      <c r="E8531">
        <f>YEAR(Hospital_Emergency_Room_Data[[#This Row],[Patient Admission Date]])</f>
        <v>2023</v>
      </c>
      <c r="F8531" s="2">
        <v>0.81458333333333333</v>
      </c>
      <c r="G8531" s="8" t="str">
        <f>TEXT(Hospital_Emergency_Room_Data[[#This Row],[Patient Admission Date]],"dddd")</f>
        <v>Monday</v>
      </c>
      <c r="H8531" t="s">
        <v>9208</v>
      </c>
      <c r="I8531">
        <v>25</v>
      </c>
      <c r="J8531" s="5" t="s">
        <v>9220</v>
      </c>
      <c r="K8531" t="s">
        <v>21</v>
      </c>
      <c r="L8531" t="s">
        <v>9281</v>
      </c>
      <c r="M8531" t="s">
        <v>9210</v>
      </c>
      <c r="N8531">
        <v>1</v>
      </c>
      <c r="O8531">
        <v>35</v>
      </c>
      <c r="P8531" t="s">
        <v>9225</v>
      </c>
      <c r="Q8531">
        <v>5</v>
      </c>
      <c r="R8531">
        <v>19</v>
      </c>
      <c r="S8531" t="s">
        <v>9256</v>
      </c>
      <c r="T8531" t="s">
        <v>9263</v>
      </c>
      <c r="U8531" t="s">
        <v>9300</v>
      </c>
      <c r="V8531" t="str" cm="1">
        <f t="array" ref="V8531">_xlfn.IFS(Hospital_Emergency_Room_Data[[#This Row],[Day]]&lt;=10,"Start(1-10)",Hospital_Emergency_Room_Data[[#This Row],[Day]]&lt;=20,"Middle(11-20)",Hospital_Emergency_Room_Data[[#This Row],[Day]]&gt;20,"End(21-30)")</f>
        <v>Start(1-10)</v>
      </c>
    </row>
    <row r="8532" spans="1:22">
      <c r="A8532">
        <v>780418910</v>
      </c>
      <c r="B8532" t="s">
        <v>8525</v>
      </c>
      <c r="C8532" s="1">
        <v>45203</v>
      </c>
      <c r="D8532" t="str">
        <f>TEXT(Hospital_Emergency_Room_Data[[#This Row],[Patient Admission Date]],"mmm")</f>
        <v>Oct</v>
      </c>
      <c r="E8532">
        <f>YEAR(Hospital_Emergency_Room_Data[[#This Row],[Patient Admission Date]])</f>
        <v>2023</v>
      </c>
      <c r="F8532" s="2">
        <v>0.57916666666666672</v>
      </c>
      <c r="G8532" s="8" t="str">
        <f>TEXT(Hospital_Emergency_Room_Data[[#This Row],[Patient Admission Date]],"dddd")</f>
        <v>Wednesday</v>
      </c>
      <c r="H8532" t="s">
        <v>9208</v>
      </c>
      <c r="I8532">
        <v>18</v>
      </c>
      <c r="J8532" s="5" t="s">
        <v>9220</v>
      </c>
      <c r="K8532" t="s">
        <v>21</v>
      </c>
      <c r="L8532" t="s">
        <v>9281</v>
      </c>
      <c r="M8532" t="s">
        <v>9210</v>
      </c>
      <c r="N8532">
        <v>1</v>
      </c>
      <c r="O8532">
        <v>15</v>
      </c>
      <c r="P8532" t="s">
        <v>9226</v>
      </c>
      <c r="Q8532">
        <v>4</v>
      </c>
      <c r="R8532">
        <v>13</v>
      </c>
      <c r="S8532" t="s">
        <v>9257</v>
      </c>
      <c r="T8532" t="s">
        <v>9263</v>
      </c>
      <c r="U8532" t="s">
        <v>9282</v>
      </c>
      <c r="V8532" t="str" cm="1">
        <f t="array" ref="V8532">_xlfn.IFS(Hospital_Emergency_Room_Data[[#This Row],[Day]]&lt;=10,"Start(1-10)",Hospital_Emergency_Room_Data[[#This Row],[Day]]&lt;=20,"Middle(11-20)",Hospital_Emergency_Room_Data[[#This Row],[Day]]&gt;20,"End(21-30)")</f>
        <v>Start(1-10)</v>
      </c>
    </row>
    <row r="8533" spans="1:22">
      <c r="A8533">
        <v>480891845</v>
      </c>
      <c r="B8533" t="s">
        <v>8526</v>
      </c>
      <c r="C8533" s="1">
        <v>45336</v>
      </c>
      <c r="D8533" t="str">
        <f>TEXT(Hospital_Emergency_Room_Data[[#This Row],[Patient Admission Date]],"mmm")</f>
        <v>Feb</v>
      </c>
      <c r="E8533">
        <f>YEAR(Hospital_Emergency_Room_Data[[#This Row],[Patient Admission Date]])</f>
        <v>2024</v>
      </c>
      <c r="F8533" s="2">
        <v>0.22777777777777777</v>
      </c>
      <c r="G8533" s="8" t="str">
        <f>TEXT(Hospital_Emergency_Room_Data[[#This Row],[Patient Admission Date]],"dddd")</f>
        <v>Wednesday</v>
      </c>
      <c r="H8533" t="s">
        <v>9208</v>
      </c>
      <c r="I8533">
        <v>77</v>
      </c>
      <c r="J8533" s="5" t="s">
        <v>9222</v>
      </c>
      <c r="K8533" t="s">
        <v>21</v>
      </c>
      <c r="L8533" t="s">
        <v>9281</v>
      </c>
      <c r="M8533" t="s">
        <v>9210</v>
      </c>
      <c r="N8533">
        <v>1</v>
      </c>
      <c r="O8533">
        <v>12</v>
      </c>
      <c r="P8533" t="s">
        <v>9226</v>
      </c>
      <c r="Q8533">
        <v>14</v>
      </c>
      <c r="R8533">
        <v>5</v>
      </c>
      <c r="S8533" t="s">
        <v>9258</v>
      </c>
      <c r="T8533" t="s">
        <v>9265</v>
      </c>
      <c r="U8533" t="s">
        <v>9282</v>
      </c>
      <c r="V8533" t="str" cm="1">
        <f t="array" ref="V8533">_xlfn.IFS(Hospital_Emergency_Room_Data[[#This Row],[Day]]&lt;=10,"Start(1-10)",Hospital_Emergency_Room_Data[[#This Row],[Day]]&lt;=20,"Middle(11-20)",Hospital_Emergency_Room_Data[[#This Row],[Day]]&gt;20,"End(21-30)")</f>
        <v>Middle(11-20)</v>
      </c>
    </row>
    <row r="8534" spans="1:22">
      <c r="A8534">
        <v>615951605</v>
      </c>
      <c r="B8534" t="s">
        <v>8527</v>
      </c>
      <c r="C8534" s="1">
        <v>45289</v>
      </c>
      <c r="D8534" t="str">
        <f>TEXT(Hospital_Emergency_Room_Data[[#This Row],[Patient Admission Date]],"mmm")</f>
        <v>Dec</v>
      </c>
      <c r="E8534">
        <f>YEAR(Hospital_Emergency_Room_Data[[#This Row],[Patient Admission Date]])</f>
        <v>2023</v>
      </c>
      <c r="F8534" s="2">
        <v>0.99791666666666667</v>
      </c>
      <c r="G8534" s="8" t="str">
        <f>TEXT(Hospital_Emergency_Room_Data[[#This Row],[Patient Admission Date]],"dddd")</f>
        <v>Friday</v>
      </c>
      <c r="H8534" t="s">
        <v>9208</v>
      </c>
      <c r="I8534">
        <v>48</v>
      </c>
      <c r="J8534" s="5" t="s">
        <v>9219</v>
      </c>
      <c r="K8534" t="s">
        <v>21</v>
      </c>
      <c r="L8534" t="s">
        <v>9281</v>
      </c>
      <c r="M8534" t="s">
        <v>9210</v>
      </c>
      <c r="N8534">
        <v>3</v>
      </c>
      <c r="O8534">
        <v>37</v>
      </c>
      <c r="P8534" t="s">
        <v>9225</v>
      </c>
      <c r="Q8534">
        <v>29</v>
      </c>
      <c r="R8534">
        <v>23</v>
      </c>
      <c r="S8534" t="s">
        <v>9256</v>
      </c>
      <c r="T8534" t="s">
        <v>9264</v>
      </c>
      <c r="U8534" t="s">
        <v>9300</v>
      </c>
      <c r="V8534" t="str" cm="1">
        <f t="array" ref="V8534">_xlfn.IFS(Hospital_Emergency_Room_Data[[#This Row],[Day]]&lt;=10,"Start(1-10)",Hospital_Emergency_Room_Data[[#This Row],[Day]]&lt;=20,"Middle(11-20)",Hospital_Emergency_Room_Data[[#This Row],[Day]]&gt;20,"End(21-30)")</f>
        <v>End(21-30)</v>
      </c>
    </row>
    <row r="8535" spans="1:22">
      <c r="A8535">
        <v>669656281</v>
      </c>
      <c r="B8535" t="s">
        <v>8528</v>
      </c>
      <c r="C8535" s="1">
        <v>45089</v>
      </c>
      <c r="D8535" t="str">
        <f>TEXT(Hospital_Emergency_Room_Data[[#This Row],[Patient Admission Date]],"mmm")</f>
        <v>Jun</v>
      </c>
      <c r="E8535">
        <f>YEAR(Hospital_Emergency_Room_Data[[#This Row],[Patient Admission Date]])</f>
        <v>2023</v>
      </c>
      <c r="F8535" s="2">
        <v>0.92152777777777772</v>
      </c>
      <c r="G8535" s="8" t="str">
        <f>TEXT(Hospital_Emergency_Room_Data[[#This Row],[Patient Admission Date]],"dddd")</f>
        <v>Monday</v>
      </c>
      <c r="H8535" t="s">
        <v>9208</v>
      </c>
      <c r="I8535">
        <v>9</v>
      </c>
      <c r="J8535" s="5" t="s">
        <v>9221</v>
      </c>
      <c r="K8535" t="s">
        <v>21</v>
      </c>
      <c r="L8535" t="s">
        <v>9281</v>
      </c>
      <c r="M8535" t="s">
        <v>9210</v>
      </c>
      <c r="N8535">
        <v>3</v>
      </c>
      <c r="O8535">
        <v>13</v>
      </c>
      <c r="P8535" t="s">
        <v>9226</v>
      </c>
      <c r="Q8535">
        <v>12</v>
      </c>
      <c r="R8535">
        <v>22</v>
      </c>
      <c r="S8535" t="s">
        <v>9256</v>
      </c>
      <c r="T8535" t="s">
        <v>9265</v>
      </c>
      <c r="U8535" t="s">
        <v>9282</v>
      </c>
      <c r="V8535" t="str" cm="1">
        <f t="array" ref="V8535">_xlfn.IFS(Hospital_Emergency_Room_Data[[#This Row],[Day]]&lt;=10,"Start(1-10)",Hospital_Emergency_Room_Data[[#This Row],[Day]]&lt;=20,"Middle(11-20)",Hospital_Emergency_Room_Data[[#This Row],[Day]]&gt;20,"End(21-30)")</f>
        <v>Middle(11-20)</v>
      </c>
    </row>
    <row r="8536" spans="1:22">
      <c r="A8536">
        <v>202249835</v>
      </c>
      <c r="B8536" t="s">
        <v>8529</v>
      </c>
      <c r="C8536" s="1">
        <v>45453</v>
      </c>
      <c r="D8536" t="str">
        <f>TEXT(Hospital_Emergency_Room_Data[[#This Row],[Patient Admission Date]],"mmm")</f>
        <v>Jun</v>
      </c>
      <c r="E8536">
        <f>YEAR(Hospital_Emergency_Room_Data[[#This Row],[Patient Admission Date]])</f>
        <v>2024</v>
      </c>
      <c r="F8536" s="2">
        <v>0.23472222222222222</v>
      </c>
      <c r="G8536" s="8" t="str">
        <f>TEXT(Hospital_Emergency_Room_Data[[#This Row],[Patient Admission Date]],"dddd")</f>
        <v>Monday</v>
      </c>
      <c r="H8536" t="s">
        <v>9208</v>
      </c>
      <c r="I8536">
        <v>55</v>
      </c>
      <c r="J8536" s="5" t="s">
        <v>9219</v>
      </c>
      <c r="K8536" t="s">
        <v>21</v>
      </c>
      <c r="L8536" t="s">
        <v>9281</v>
      </c>
      <c r="M8536" t="s">
        <v>9210</v>
      </c>
      <c r="N8536">
        <v>3</v>
      </c>
      <c r="O8536">
        <v>39</v>
      </c>
      <c r="P8536" t="s">
        <v>9225</v>
      </c>
      <c r="Q8536">
        <v>10</v>
      </c>
      <c r="R8536">
        <v>5</v>
      </c>
      <c r="S8536" t="s">
        <v>9258</v>
      </c>
      <c r="T8536" t="s">
        <v>9265</v>
      </c>
      <c r="U8536" t="s">
        <v>9300</v>
      </c>
      <c r="V8536" t="str" cm="1">
        <f t="array" ref="V8536">_xlfn.IFS(Hospital_Emergency_Room_Data[[#This Row],[Day]]&lt;=10,"Start(1-10)",Hospital_Emergency_Room_Data[[#This Row],[Day]]&lt;=20,"Middle(11-20)",Hospital_Emergency_Room_Data[[#This Row],[Day]]&gt;20,"End(21-30)")</f>
        <v>Start(1-10)</v>
      </c>
    </row>
    <row r="8537" spans="1:22">
      <c r="A8537">
        <v>463200140</v>
      </c>
      <c r="B8537" t="s">
        <v>8530</v>
      </c>
      <c r="C8537" s="1">
        <v>45452</v>
      </c>
      <c r="D8537" t="str">
        <f>TEXT(Hospital_Emergency_Room_Data[[#This Row],[Patient Admission Date]],"mmm")</f>
        <v>Jun</v>
      </c>
      <c r="E8537">
        <f>YEAR(Hospital_Emergency_Room_Data[[#This Row],[Patient Admission Date]])</f>
        <v>2024</v>
      </c>
      <c r="F8537" s="2">
        <v>0.57638888888888884</v>
      </c>
      <c r="G8537" s="8" t="str">
        <f>TEXT(Hospital_Emergency_Room_Data[[#This Row],[Patient Admission Date]],"dddd")</f>
        <v>Sunday</v>
      </c>
      <c r="H8537" t="s">
        <v>9208</v>
      </c>
      <c r="I8537">
        <v>28</v>
      </c>
      <c r="J8537" s="5" t="s">
        <v>9220</v>
      </c>
      <c r="K8537" t="s">
        <v>21</v>
      </c>
      <c r="L8537" t="s">
        <v>9281</v>
      </c>
      <c r="M8537" t="s">
        <v>9210</v>
      </c>
      <c r="N8537">
        <v>3</v>
      </c>
      <c r="O8537">
        <v>44</v>
      </c>
      <c r="P8537" t="s">
        <v>9225</v>
      </c>
      <c r="Q8537">
        <v>9</v>
      </c>
      <c r="R8537">
        <v>13</v>
      </c>
      <c r="S8537" t="s">
        <v>9257</v>
      </c>
      <c r="T8537" t="s">
        <v>9265</v>
      </c>
      <c r="U8537" t="s">
        <v>9300</v>
      </c>
      <c r="V8537" t="str" cm="1">
        <f t="array" ref="V8537">_xlfn.IFS(Hospital_Emergency_Room_Data[[#This Row],[Day]]&lt;=10,"Start(1-10)",Hospital_Emergency_Room_Data[[#This Row],[Day]]&lt;=20,"Middle(11-20)",Hospital_Emergency_Room_Data[[#This Row],[Day]]&gt;20,"End(21-30)")</f>
        <v>Start(1-10)</v>
      </c>
    </row>
    <row r="8538" spans="1:22">
      <c r="A8538">
        <v>482710293</v>
      </c>
      <c r="B8538" t="s">
        <v>8531</v>
      </c>
      <c r="C8538" s="1">
        <v>45105</v>
      </c>
      <c r="D8538" t="str">
        <f>TEXT(Hospital_Emergency_Room_Data[[#This Row],[Patient Admission Date]],"mmm")</f>
        <v>Jun</v>
      </c>
      <c r="E8538">
        <f>YEAR(Hospital_Emergency_Room_Data[[#This Row],[Patient Admission Date]])</f>
        <v>2023</v>
      </c>
      <c r="F8538" s="2">
        <v>0.96527777777777779</v>
      </c>
      <c r="G8538" s="8" t="str">
        <f>TEXT(Hospital_Emergency_Room_Data[[#This Row],[Patient Admission Date]],"dddd")</f>
        <v>Wednesday</v>
      </c>
      <c r="H8538" t="s">
        <v>9208</v>
      </c>
      <c r="I8538">
        <v>10</v>
      </c>
      <c r="J8538" s="5" t="s">
        <v>9221</v>
      </c>
      <c r="K8538" t="s">
        <v>21</v>
      </c>
      <c r="L8538" t="s">
        <v>9281</v>
      </c>
      <c r="M8538" t="s">
        <v>9210</v>
      </c>
      <c r="N8538">
        <v>4</v>
      </c>
      <c r="O8538">
        <v>45</v>
      </c>
      <c r="P8538" t="s">
        <v>9225</v>
      </c>
      <c r="Q8538">
        <v>28</v>
      </c>
      <c r="R8538">
        <v>23</v>
      </c>
      <c r="S8538" t="s">
        <v>9256</v>
      </c>
      <c r="T8538" t="s">
        <v>9264</v>
      </c>
      <c r="U8538" t="s">
        <v>9300</v>
      </c>
      <c r="V8538" t="str" cm="1">
        <f t="array" ref="V8538">_xlfn.IFS(Hospital_Emergency_Room_Data[[#This Row],[Day]]&lt;=10,"Start(1-10)",Hospital_Emergency_Room_Data[[#This Row],[Day]]&lt;=20,"Middle(11-20)",Hospital_Emergency_Room_Data[[#This Row],[Day]]&gt;20,"End(21-30)")</f>
        <v>End(21-30)</v>
      </c>
    </row>
    <row r="8539" spans="1:22">
      <c r="A8539">
        <v>660023659</v>
      </c>
      <c r="B8539" t="s">
        <v>8532</v>
      </c>
      <c r="C8539" s="1">
        <v>45302</v>
      </c>
      <c r="D8539" t="str">
        <f>TEXT(Hospital_Emergency_Room_Data[[#This Row],[Patient Admission Date]],"mmm")</f>
        <v>Jan</v>
      </c>
      <c r="E8539">
        <f>YEAR(Hospital_Emergency_Room_Data[[#This Row],[Patient Admission Date]])</f>
        <v>2024</v>
      </c>
      <c r="F8539" s="2">
        <v>0.59027777777777779</v>
      </c>
      <c r="G8539" s="8" t="str">
        <f>TEXT(Hospital_Emergency_Room_Data[[#This Row],[Patient Admission Date]],"dddd")</f>
        <v>Thursday</v>
      </c>
      <c r="H8539" t="s">
        <v>9208</v>
      </c>
      <c r="I8539">
        <v>60</v>
      </c>
      <c r="J8539" s="5" t="s">
        <v>9217</v>
      </c>
      <c r="K8539" t="s">
        <v>21</v>
      </c>
      <c r="L8539" t="s">
        <v>9281</v>
      </c>
      <c r="M8539" t="s">
        <v>9210</v>
      </c>
      <c r="N8539">
        <v>4</v>
      </c>
      <c r="O8539">
        <v>27</v>
      </c>
      <c r="P8539" t="s">
        <v>9226</v>
      </c>
      <c r="Q8539">
        <v>11</v>
      </c>
      <c r="R8539">
        <v>14</v>
      </c>
      <c r="S8539" t="s">
        <v>9257</v>
      </c>
      <c r="T8539" t="s">
        <v>9265</v>
      </c>
      <c r="U8539" t="s">
        <v>9282</v>
      </c>
      <c r="V8539" t="str" cm="1">
        <f t="array" ref="V8539">_xlfn.IFS(Hospital_Emergency_Room_Data[[#This Row],[Day]]&lt;=10,"Start(1-10)",Hospital_Emergency_Room_Data[[#This Row],[Day]]&lt;=20,"Middle(11-20)",Hospital_Emergency_Room_Data[[#This Row],[Day]]&gt;20,"End(21-30)")</f>
        <v>Middle(11-20)</v>
      </c>
    </row>
    <row r="8540" spans="1:22">
      <c r="A8540">
        <v>205985561</v>
      </c>
      <c r="B8540" t="s">
        <v>8533</v>
      </c>
      <c r="C8540" s="1">
        <v>45191</v>
      </c>
      <c r="D8540" t="str">
        <f>TEXT(Hospital_Emergency_Room_Data[[#This Row],[Patient Admission Date]],"mmm")</f>
        <v>Sep</v>
      </c>
      <c r="E8540">
        <f>YEAR(Hospital_Emergency_Room_Data[[#This Row],[Patient Admission Date]])</f>
        <v>2023</v>
      </c>
      <c r="F8540" s="2">
        <v>0.60624999999999996</v>
      </c>
      <c r="G8540" s="8" t="str">
        <f>TEXT(Hospital_Emergency_Room_Data[[#This Row],[Patient Admission Date]],"dddd")</f>
        <v>Friday</v>
      </c>
      <c r="H8540" t="s">
        <v>9208</v>
      </c>
      <c r="I8540">
        <v>26</v>
      </c>
      <c r="J8540" s="5" t="s">
        <v>9220</v>
      </c>
      <c r="K8540" t="s">
        <v>21</v>
      </c>
      <c r="L8540" t="s">
        <v>9281</v>
      </c>
      <c r="M8540" t="s">
        <v>9210</v>
      </c>
      <c r="N8540">
        <v>4</v>
      </c>
      <c r="O8540">
        <v>56</v>
      </c>
      <c r="P8540" t="s">
        <v>9225</v>
      </c>
      <c r="Q8540">
        <v>22</v>
      </c>
      <c r="R8540">
        <v>14</v>
      </c>
      <c r="S8540" t="s">
        <v>9257</v>
      </c>
      <c r="T8540" t="s">
        <v>9264</v>
      </c>
      <c r="U8540" t="s">
        <v>9283</v>
      </c>
      <c r="V8540" t="str" cm="1">
        <f t="array" ref="V8540">_xlfn.IFS(Hospital_Emergency_Room_Data[[#This Row],[Day]]&lt;=10,"Start(1-10)",Hospital_Emergency_Room_Data[[#This Row],[Day]]&lt;=20,"Middle(11-20)",Hospital_Emergency_Room_Data[[#This Row],[Day]]&gt;20,"End(21-30)")</f>
        <v>End(21-30)</v>
      </c>
    </row>
    <row r="8541" spans="1:22">
      <c r="A8541">
        <v>481537133</v>
      </c>
      <c r="B8541" t="s">
        <v>8534</v>
      </c>
      <c r="C8541" s="1">
        <v>45454</v>
      </c>
      <c r="D8541" t="str">
        <f>TEXT(Hospital_Emergency_Room_Data[[#This Row],[Patient Admission Date]],"mmm")</f>
        <v>Jun</v>
      </c>
      <c r="E8541">
        <f>YEAR(Hospital_Emergency_Room_Data[[#This Row],[Patient Admission Date]])</f>
        <v>2024</v>
      </c>
      <c r="F8541" s="2">
        <v>0.31111111111111112</v>
      </c>
      <c r="G8541" s="8" t="str">
        <f>TEXT(Hospital_Emergency_Room_Data[[#This Row],[Patient Admission Date]],"dddd")</f>
        <v>Tuesday</v>
      </c>
      <c r="H8541" t="s">
        <v>9208</v>
      </c>
      <c r="I8541">
        <v>4</v>
      </c>
      <c r="J8541" s="5" t="s">
        <v>9218</v>
      </c>
      <c r="K8541" t="s">
        <v>21</v>
      </c>
      <c r="L8541" t="s">
        <v>9281</v>
      </c>
      <c r="M8541" t="s">
        <v>9210</v>
      </c>
      <c r="N8541">
        <v>4</v>
      </c>
      <c r="O8541">
        <v>18</v>
      </c>
      <c r="P8541" t="s">
        <v>9226</v>
      </c>
      <c r="Q8541">
        <v>11</v>
      </c>
      <c r="R8541">
        <v>7</v>
      </c>
      <c r="S8541" t="s">
        <v>9255</v>
      </c>
      <c r="T8541" t="s">
        <v>9265</v>
      </c>
      <c r="U8541" t="s">
        <v>9282</v>
      </c>
      <c r="V8541" t="str" cm="1">
        <f t="array" ref="V8541">_xlfn.IFS(Hospital_Emergency_Room_Data[[#This Row],[Day]]&lt;=10,"Start(1-10)",Hospital_Emergency_Room_Data[[#This Row],[Day]]&lt;=20,"Middle(11-20)",Hospital_Emergency_Room_Data[[#This Row],[Day]]&gt;20,"End(21-30)")</f>
        <v>Middle(11-20)</v>
      </c>
    </row>
    <row r="8542" spans="1:22">
      <c r="A8542">
        <v>854986409</v>
      </c>
      <c r="B8542" t="s">
        <v>8535</v>
      </c>
      <c r="C8542" s="1">
        <v>45409</v>
      </c>
      <c r="D8542" t="str">
        <f>TEXT(Hospital_Emergency_Room_Data[[#This Row],[Patient Admission Date]],"mmm")</f>
        <v>Apr</v>
      </c>
      <c r="E8542">
        <f>YEAR(Hospital_Emergency_Room_Data[[#This Row],[Patient Admission Date]])</f>
        <v>2024</v>
      </c>
      <c r="F8542" s="2">
        <v>0.60972222222222228</v>
      </c>
      <c r="G8542" s="8" t="str">
        <f>TEXT(Hospital_Emergency_Room_Data[[#This Row],[Patient Admission Date]],"dddd")</f>
        <v>Saturday</v>
      </c>
      <c r="H8542" t="s">
        <v>9208</v>
      </c>
      <c r="I8542">
        <v>56</v>
      </c>
      <c r="J8542" s="5" t="s">
        <v>9219</v>
      </c>
      <c r="K8542" t="s">
        <v>21</v>
      </c>
      <c r="L8542" t="s">
        <v>9281</v>
      </c>
      <c r="M8542" t="s">
        <v>9210</v>
      </c>
      <c r="N8542">
        <v>5</v>
      </c>
      <c r="O8542">
        <v>30</v>
      </c>
      <c r="P8542" t="s">
        <v>9225</v>
      </c>
      <c r="Q8542">
        <v>27</v>
      </c>
      <c r="R8542">
        <v>14</v>
      </c>
      <c r="S8542" t="s">
        <v>9257</v>
      </c>
      <c r="T8542" t="s">
        <v>9264</v>
      </c>
      <c r="U8542" t="s">
        <v>9282</v>
      </c>
      <c r="V8542" t="str" cm="1">
        <f t="array" ref="V8542">_xlfn.IFS(Hospital_Emergency_Room_Data[[#This Row],[Day]]&lt;=10,"Start(1-10)",Hospital_Emergency_Room_Data[[#This Row],[Day]]&lt;=20,"Middle(11-20)",Hospital_Emergency_Room_Data[[#This Row],[Day]]&gt;20,"End(21-30)")</f>
        <v>End(21-30)</v>
      </c>
    </row>
    <row r="8543" spans="1:22">
      <c r="A8543">
        <v>716308175</v>
      </c>
      <c r="B8543" t="s">
        <v>8536</v>
      </c>
      <c r="C8543" s="1">
        <v>45101</v>
      </c>
      <c r="D8543" t="str">
        <f>TEXT(Hospital_Emergency_Room_Data[[#This Row],[Patient Admission Date]],"mmm")</f>
        <v>Jun</v>
      </c>
      <c r="E8543">
        <f>YEAR(Hospital_Emergency_Room_Data[[#This Row],[Patient Admission Date]])</f>
        <v>2023</v>
      </c>
      <c r="F8543" s="2">
        <v>0.40208333333333335</v>
      </c>
      <c r="G8543" s="8" t="str">
        <f>TEXT(Hospital_Emergency_Room_Data[[#This Row],[Patient Admission Date]],"dddd")</f>
        <v>Saturday</v>
      </c>
      <c r="H8543" t="s">
        <v>9208</v>
      </c>
      <c r="I8543">
        <v>49</v>
      </c>
      <c r="J8543" s="5" t="s">
        <v>9219</v>
      </c>
      <c r="K8543" t="s">
        <v>21</v>
      </c>
      <c r="L8543" t="s">
        <v>9281</v>
      </c>
      <c r="M8543" t="s">
        <v>9210</v>
      </c>
      <c r="N8543">
        <v>5</v>
      </c>
      <c r="O8543">
        <v>51</v>
      </c>
      <c r="P8543" t="s">
        <v>9225</v>
      </c>
      <c r="Q8543">
        <v>24</v>
      </c>
      <c r="R8543">
        <v>9</v>
      </c>
      <c r="S8543" t="s">
        <v>9255</v>
      </c>
      <c r="T8543" t="s">
        <v>9264</v>
      </c>
      <c r="U8543" t="s">
        <v>9283</v>
      </c>
      <c r="V8543" t="str" cm="1">
        <f t="array" ref="V8543">_xlfn.IFS(Hospital_Emergency_Room_Data[[#This Row],[Day]]&lt;=10,"Start(1-10)",Hospital_Emergency_Room_Data[[#This Row],[Day]]&lt;=20,"Middle(11-20)",Hospital_Emergency_Room_Data[[#This Row],[Day]]&gt;20,"End(21-30)")</f>
        <v>End(21-30)</v>
      </c>
    </row>
    <row r="8544" spans="1:22">
      <c r="A8544">
        <v>821224619</v>
      </c>
      <c r="B8544" t="s">
        <v>8537</v>
      </c>
      <c r="C8544" s="1">
        <v>45100</v>
      </c>
      <c r="D8544" t="str">
        <f>TEXT(Hospital_Emergency_Room_Data[[#This Row],[Patient Admission Date]],"mmm")</f>
        <v>Jun</v>
      </c>
      <c r="E8544">
        <f>YEAR(Hospital_Emergency_Room_Data[[#This Row],[Patient Admission Date]])</f>
        <v>2023</v>
      </c>
      <c r="F8544" s="2">
        <v>0.95763888888888893</v>
      </c>
      <c r="G8544" s="8" t="str">
        <f>TEXT(Hospital_Emergency_Room_Data[[#This Row],[Patient Admission Date]],"dddd")</f>
        <v>Friday</v>
      </c>
      <c r="H8544" t="s">
        <v>9208</v>
      </c>
      <c r="I8544">
        <v>58</v>
      </c>
      <c r="J8544" s="5" t="s">
        <v>9219</v>
      </c>
      <c r="K8544" t="s">
        <v>21</v>
      </c>
      <c r="L8544" t="s">
        <v>9281</v>
      </c>
      <c r="M8544" t="s">
        <v>9210</v>
      </c>
      <c r="N8544">
        <v>5</v>
      </c>
      <c r="O8544">
        <v>11</v>
      </c>
      <c r="P8544" t="s">
        <v>9226</v>
      </c>
      <c r="Q8544">
        <v>23</v>
      </c>
      <c r="R8544">
        <v>22</v>
      </c>
      <c r="S8544" t="s">
        <v>9256</v>
      </c>
      <c r="T8544" t="s">
        <v>9264</v>
      </c>
      <c r="U8544" t="s">
        <v>9282</v>
      </c>
      <c r="V8544" t="str" cm="1">
        <f t="array" ref="V8544">_xlfn.IFS(Hospital_Emergency_Room_Data[[#This Row],[Day]]&lt;=10,"Start(1-10)",Hospital_Emergency_Room_Data[[#This Row],[Day]]&lt;=20,"Middle(11-20)",Hospital_Emergency_Room_Data[[#This Row],[Day]]&gt;20,"End(21-30)")</f>
        <v>End(21-30)</v>
      </c>
    </row>
    <row r="8545" spans="1:22">
      <c r="A8545">
        <v>863567331</v>
      </c>
      <c r="B8545" t="s">
        <v>8538</v>
      </c>
      <c r="C8545" s="1">
        <v>45446</v>
      </c>
      <c r="D8545" t="str">
        <f>TEXT(Hospital_Emergency_Room_Data[[#This Row],[Patient Admission Date]],"mmm")</f>
        <v>Jun</v>
      </c>
      <c r="E8545">
        <f>YEAR(Hospital_Emergency_Room_Data[[#This Row],[Patient Admission Date]])</f>
        <v>2024</v>
      </c>
      <c r="F8545" s="2">
        <v>0.91874999999999996</v>
      </c>
      <c r="G8545" s="8" t="str">
        <f>TEXT(Hospital_Emergency_Room_Data[[#This Row],[Patient Admission Date]],"dddd")</f>
        <v>Monday</v>
      </c>
      <c r="H8545" t="s">
        <v>9208</v>
      </c>
      <c r="I8545">
        <v>79</v>
      </c>
      <c r="J8545" s="5" t="s">
        <v>9222</v>
      </c>
      <c r="K8545" t="s">
        <v>21</v>
      </c>
      <c r="L8545" t="s">
        <v>9281</v>
      </c>
      <c r="M8545" t="s">
        <v>9210</v>
      </c>
      <c r="N8545">
        <v>6</v>
      </c>
      <c r="O8545">
        <v>58</v>
      </c>
      <c r="P8545" t="s">
        <v>9225</v>
      </c>
      <c r="Q8545">
        <v>3</v>
      </c>
      <c r="R8545">
        <v>22</v>
      </c>
      <c r="S8545" t="s">
        <v>9256</v>
      </c>
      <c r="T8545" t="s">
        <v>9263</v>
      </c>
      <c r="U8545" t="s">
        <v>9283</v>
      </c>
      <c r="V8545" t="str" cm="1">
        <f t="array" ref="V8545">_xlfn.IFS(Hospital_Emergency_Room_Data[[#This Row],[Day]]&lt;=10,"Start(1-10)",Hospital_Emergency_Room_Data[[#This Row],[Day]]&lt;=20,"Middle(11-20)",Hospital_Emergency_Room_Data[[#This Row],[Day]]&gt;20,"End(21-30)")</f>
        <v>Start(1-10)</v>
      </c>
    </row>
    <row r="8546" spans="1:22">
      <c r="A8546">
        <v>279582148</v>
      </c>
      <c r="B8546" t="s">
        <v>8539</v>
      </c>
      <c r="C8546" s="1">
        <v>45535</v>
      </c>
      <c r="D8546" t="str">
        <f>TEXT(Hospital_Emergency_Room_Data[[#This Row],[Patient Admission Date]],"mmm")</f>
        <v>Aug</v>
      </c>
      <c r="E8546">
        <f>YEAR(Hospital_Emergency_Room_Data[[#This Row],[Patient Admission Date]])</f>
        <v>2024</v>
      </c>
      <c r="F8546" s="2">
        <v>0.33750000000000002</v>
      </c>
      <c r="G8546" s="8" t="str">
        <f>TEXT(Hospital_Emergency_Room_Data[[#This Row],[Patient Admission Date]],"dddd")</f>
        <v>Saturday</v>
      </c>
      <c r="H8546" t="s">
        <v>9208</v>
      </c>
      <c r="I8546">
        <v>36</v>
      </c>
      <c r="J8546" s="5" t="s">
        <v>9223</v>
      </c>
      <c r="K8546" t="s">
        <v>21</v>
      </c>
      <c r="L8546" t="s">
        <v>9281</v>
      </c>
      <c r="M8546" t="s">
        <v>9210</v>
      </c>
      <c r="N8546">
        <v>6</v>
      </c>
      <c r="O8546">
        <v>22</v>
      </c>
      <c r="P8546" t="s">
        <v>9226</v>
      </c>
      <c r="Q8546">
        <v>31</v>
      </c>
      <c r="R8546">
        <v>8</v>
      </c>
      <c r="S8546" t="s">
        <v>9255</v>
      </c>
      <c r="T8546" t="s">
        <v>9264</v>
      </c>
      <c r="U8546" t="s">
        <v>9282</v>
      </c>
      <c r="V8546" t="str" cm="1">
        <f t="array" ref="V8546">_xlfn.IFS(Hospital_Emergency_Room_Data[[#This Row],[Day]]&lt;=10,"Start(1-10)",Hospital_Emergency_Room_Data[[#This Row],[Day]]&lt;=20,"Middle(11-20)",Hospital_Emergency_Room_Data[[#This Row],[Day]]&gt;20,"End(21-30)")</f>
        <v>End(21-30)</v>
      </c>
    </row>
    <row r="8547" spans="1:22">
      <c r="A8547">
        <v>199685630</v>
      </c>
      <c r="B8547" t="s">
        <v>8540</v>
      </c>
      <c r="C8547" s="1">
        <v>45519</v>
      </c>
      <c r="D8547" t="str">
        <f>TEXT(Hospital_Emergency_Room_Data[[#This Row],[Patient Admission Date]],"mmm")</f>
        <v>Aug</v>
      </c>
      <c r="E8547">
        <f>YEAR(Hospital_Emergency_Room_Data[[#This Row],[Patient Admission Date]])</f>
        <v>2024</v>
      </c>
      <c r="F8547" s="2">
        <v>0.4465277777777778</v>
      </c>
      <c r="G8547" s="8" t="str">
        <f>TEXT(Hospital_Emergency_Room_Data[[#This Row],[Patient Admission Date]],"dddd")</f>
        <v>Thursday</v>
      </c>
      <c r="H8547" t="s">
        <v>9208</v>
      </c>
      <c r="I8547">
        <v>60</v>
      </c>
      <c r="J8547" s="5" t="s">
        <v>9217</v>
      </c>
      <c r="K8547" t="s">
        <v>21</v>
      </c>
      <c r="L8547" t="s">
        <v>9281</v>
      </c>
      <c r="M8547" t="s">
        <v>9210</v>
      </c>
      <c r="N8547">
        <v>6</v>
      </c>
      <c r="O8547">
        <v>42</v>
      </c>
      <c r="P8547" t="s">
        <v>9225</v>
      </c>
      <c r="Q8547">
        <v>15</v>
      </c>
      <c r="R8547">
        <v>10</v>
      </c>
      <c r="S8547" t="s">
        <v>9255</v>
      </c>
      <c r="T8547" t="s">
        <v>9262</v>
      </c>
      <c r="U8547" t="s">
        <v>9300</v>
      </c>
      <c r="V8547" t="str" cm="1">
        <f t="array" ref="V8547">_xlfn.IFS(Hospital_Emergency_Room_Data[[#This Row],[Day]]&lt;=10,"Start(1-10)",Hospital_Emergency_Room_Data[[#This Row],[Day]]&lt;=20,"Middle(11-20)",Hospital_Emergency_Room_Data[[#This Row],[Day]]&gt;20,"End(21-30)")</f>
        <v>Middle(11-20)</v>
      </c>
    </row>
    <row r="8548" spans="1:22">
      <c r="A8548">
        <v>870588114</v>
      </c>
      <c r="B8548" t="s">
        <v>8541</v>
      </c>
      <c r="C8548" s="1">
        <v>45471</v>
      </c>
      <c r="D8548" t="str">
        <f>TEXT(Hospital_Emergency_Room_Data[[#This Row],[Patient Admission Date]],"mmm")</f>
        <v>Jun</v>
      </c>
      <c r="E8548">
        <f>YEAR(Hospital_Emergency_Room_Data[[#This Row],[Patient Admission Date]])</f>
        <v>2024</v>
      </c>
      <c r="F8548" s="2">
        <v>0.6791666666666667</v>
      </c>
      <c r="G8548" s="8" t="str">
        <f>TEXT(Hospital_Emergency_Room_Data[[#This Row],[Patient Admission Date]],"dddd")</f>
        <v>Friday</v>
      </c>
      <c r="H8548" t="s">
        <v>9208</v>
      </c>
      <c r="I8548">
        <v>49</v>
      </c>
      <c r="J8548" s="5" t="s">
        <v>9219</v>
      </c>
      <c r="K8548" t="s">
        <v>21</v>
      </c>
      <c r="L8548" t="s">
        <v>9281</v>
      </c>
      <c r="M8548" t="s">
        <v>9210</v>
      </c>
      <c r="N8548">
        <v>6</v>
      </c>
      <c r="O8548">
        <v>13</v>
      </c>
      <c r="P8548" t="s">
        <v>9226</v>
      </c>
      <c r="Q8548">
        <v>28</v>
      </c>
      <c r="R8548">
        <v>16</v>
      </c>
      <c r="S8548" t="s">
        <v>9257</v>
      </c>
      <c r="T8548" t="s">
        <v>9264</v>
      </c>
      <c r="U8548" t="s">
        <v>9282</v>
      </c>
      <c r="V8548" t="str" cm="1">
        <f t="array" ref="V8548">_xlfn.IFS(Hospital_Emergency_Room_Data[[#This Row],[Day]]&lt;=10,"Start(1-10)",Hospital_Emergency_Room_Data[[#This Row],[Day]]&lt;=20,"Middle(11-20)",Hospital_Emergency_Room_Data[[#This Row],[Day]]&gt;20,"End(21-30)")</f>
        <v>End(21-30)</v>
      </c>
    </row>
    <row r="8549" spans="1:22">
      <c r="A8549">
        <v>301262921</v>
      </c>
      <c r="B8549" t="s">
        <v>8542</v>
      </c>
      <c r="C8549" s="1">
        <v>45081</v>
      </c>
      <c r="D8549" t="str">
        <f>TEXT(Hospital_Emergency_Room_Data[[#This Row],[Patient Admission Date]],"mmm")</f>
        <v>Jun</v>
      </c>
      <c r="E8549">
        <f>YEAR(Hospital_Emergency_Room_Data[[#This Row],[Patient Admission Date]])</f>
        <v>2023</v>
      </c>
      <c r="F8549" s="2">
        <v>0.60138888888888886</v>
      </c>
      <c r="G8549" s="8" t="str">
        <f>TEXT(Hospital_Emergency_Room_Data[[#This Row],[Patient Admission Date]],"dddd")</f>
        <v>Sunday</v>
      </c>
      <c r="H8549" t="s">
        <v>9208</v>
      </c>
      <c r="I8549">
        <v>25</v>
      </c>
      <c r="J8549" s="5" t="s">
        <v>9220</v>
      </c>
      <c r="K8549" t="s">
        <v>21</v>
      </c>
      <c r="L8549" t="s">
        <v>9281</v>
      </c>
      <c r="M8549" t="s">
        <v>9210</v>
      </c>
      <c r="N8549">
        <v>6</v>
      </c>
      <c r="O8549">
        <v>27</v>
      </c>
      <c r="P8549" t="s">
        <v>9226</v>
      </c>
      <c r="Q8549">
        <v>4</v>
      </c>
      <c r="R8549">
        <v>14</v>
      </c>
      <c r="S8549" t="s">
        <v>9257</v>
      </c>
      <c r="T8549" t="s">
        <v>9263</v>
      </c>
      <c r="U8549" t="s">
        <v>9282</v>
      </c>
      <c r="V8549" t="str" cm="1">
        <f t="array" ref="V8549">_xlfn.IFS(Hospital_Emergency_Room_Data[[#This Row],[Day]]&lt;=10,"Start(1-10)",Hospital_Emergency_Room_Data[[#This Row],[Day]]&lt;=20,"Middle(11-20)",Hospital_Emergency_Room_Data[[#This Row],[Day]]&gt;20,"End(21-30)")</f>
        <v>Start(1-10)</v>
      </c>
    </row>
    <row r="8550" spans="1:22">
      <c r="A8550">
        <v>589782886</v>
      </c>
      <c r="B8550" t="s">
        <v>8543</v>
      </c>
      <c r="C8550" s="1">
        <v>45275</v>
      </c>
      <c r="D8550" t="str">
        <f>TEXT(Hospital_Emergency_Room_Data[[#This Row],[Patient Admission Date]],"mmm")</f>
        <v>Dec</v>
      </c>
      <c r="E8550">
        <f>YEAR(Hospital_Emergency_Room_Data[[#This Row],[Patient Admission Date]])</f>
        <v>2023</v>
      </c>
      <c r="F8550" s="2">
        <v>0.12013888888888889</v>
      </c>
      <c r="G8550" s="8" t="str">
        <f>TEXT(Hospital_Emergency_Room_Data[[#This Row],[Patient Admission Date]],"dddd")</f>
        <v>Friday</v>
      </c>
      <c r="H8550" t="s">
        <v>9208</v>
      </c>
      <c r="I8550">
        <v>69</v>
      </c>
      <c r="J8550" s="5" t="s">
        <v>9217</v>
      </c>
      <c r="K8550" t="s">
        <v>21</v>
      </c>
      <c r="L8550" t="s">
        <v>9281</v>
      </c>
      <c r="M8550" t="s">
        <v>9210</v>
      </c>
      <c r="N8550">
        <v>6</v>
      </c>
      <c r="O8550">
        <v>41</v>
      </c>
      <c r="P8550" t="s">
        <v>9225</v>
      </c>
      <c r="Q8550">
        <v>15</v>
      </c>
      <c r="R8550">
        <v>2</v>
      </c>
      <c r="S8550" t="s">
        <v>9258</v>
      </c>
      <c r="T8550" t="s">
        <v>9262</v>
      </c>
      <c r="U8550" t="s">
        <v>9300</v>
      </c>
      <c r="V8550" t="str" cm="1">
        <f t="array" ref="V8550">_xlfn.IFS(Hospital_Emergency_Room_Data[[#This Row],[Day]]&lt;=10,"Start(1-10)",Hospital_Emergency_Room_Data[[#This Row],[Day]]&lt;=20,"Middle(11-20)",Hospital_Emergency_Room_Data[[#This Row],[Day]]&gt;20,"End(21-30)")</f>
        <v>Middle(11-20)</v>
      </c>
    </row>
    <row r="8551" spans="1:22">
      <c r="A8551">
        <v>500494724</v>
      </c>
      <c r="B8551" t="s">
        <v>8544</v>
      </c>
      <c r="C8551" s="1">
        <v>45458</v>
      </c>
      <c r="D8551" t="str">
        <f>TEXT(Hospital_Emergency_Room_Data[[#This Row],[Patient Admission Date]],"mmm")</f>
        <v>Jun</v>
      </c>
      <c r="E8551">
        <f>YEAR(Hospital_Emergency_Room_Data[[#This Row],[Patient Admission Date]])</f>
        <v>2024</v>
      </c>
      <c r="F8551" s="2">
        <v>0.96944444444444444</v>
      </c>
      <c r="G8551" s="8" t="str">
        <f>TEXT(Hospital_Emergency_Room_Data[[#This Row],[Patient Admission Date]],"dddd")</f>
        <v>Saturday</v>
      </c>
      <c r="H8551" t="s">
        <v>9208</v>
      </c>
      <c r="I8551">
        <v>49</v>
      </c>
      <c r="J8551" s="5" t="s">
        <v>9219</v>
      </c>
      <c r="K8551" t="s">
        <v>21</v>
      </c>
      <c r="L8551" t="s">
        <v>9281</v>
      </c>
      <c r="M8551" t="s">
        <v>9210</v>
      </c>
      <c r="N8551">
        <v>6</v>
      </c>
      <c r="O8551">
        <v>24</v>
      </c>
      <c r="P8551" t="s">
        <v>9226</v>
      </c>
      <c r="Q8551">
        <v>15</v>
      </c>
      <c r="R8551">
        <v>23</v>
      </c>
      <c r="S8551" t="s">
        <v>9256</v>
      </c>
      <c r="T8551" t="s">
        <v>9262</v>
      </c>
      <c r="U8551" t="s">
        <v>9282</v>
      </c>
      <c r="V8551" t="str" cm="1">
        <f t="array" ref="V8551">_xlfn.IFS(Hospital_Emergency_Room_Data[[#This Row],[Day]]&lt;=10,"Start(1-10)",Hospital_Emergency_Room_Data[[#This Row],[Day]]&lt;=20,"Middle(11-20)",Hospital_Emergency_Room_Data[[#This Row],[Day]]&gt;20,"End(21-30)")</f>
        <v>Middle(11-20)</v>
      </c>
    </row>
    <row r="8552" spans="1:22">
      <c r="A8552">
        <v>778116117</v>
      </c>
      <c r="B8552" t="s">
        <v>8545</v>
      </c>
      <c r="C8552" s="1">
        <v>45124</v>
      </c>
      <c r="D8552" t="str">
        <f>TEXT(Hospital_Emergency_Room_Data[[#This Row],[Patient Admission Date]],"mmm")</f>
        <v>Jul</v>
      </c>
      <c r="E8552">
        <f>YEAR(Hospital_Emergency_Room_Data[[#This Row],[Patient Admission Date]])</f>
        <v>2023</v>
      </c>
      <c r="F8552" s="2">
        <v>0.70208333333333328</v>
      </c>
      <c r="G8552" s="8" t="str">
        <f>TEXT(Hospital_Emergency_Room_Data[[#This Row],[Patient Admission Date]],"dddd")</f>
        <v>Monday</v>
      </c>
      <c r="H8552" t="s">
        <v>9208</v>
      </c>
      <c r="I8552">
        <v>70</v>
      </c>
      <c r="J8552" s="5" t="s">
        <v>9222</v>
      </c>
      <c r="K8552" t="s">
        <v>21</v>
      </c>
      <c r="L8552" t="s">
        <v>9281</v>
      </c>
      <c r="M8552" t="s">
        <v>9210</v>
      </c>
      <c r="N8552">
        <v>7</v>
      </c>
      <c r="O8552">
        <v>55</v>
      </c>
      <c r="P8552" t="s">
        <v>9225</v>
      </c>
      <c r="Q8552">
        <v>17</v>
      </c>
      <c r="R8552">
        <v>16</v>
      </c>
      <c r="S8552" t="s">
        <v>9257</v>
      </c>
      <c r="T8552" t="s">
        <v>9262</v>
      </c>
      <c r="U8552" t="s">
        <v>9283</v>
      </c>
      <c r="V8552" t="str" cm="1">
        <f t="array" ref="V8552">_xlfn.IFS(Hospital_Emergency_Room_Data[[#This Row],[Day]]&lt;=10,"Start(1-10)",Hospital_Emergency_Room_Data[[#This Row],[Day]]&lt;=20,"Middle(11-20)",Hospital_Emergency_Room_Data[[#This Row],[Day]]&gt;20,"End(21-30)")</f>
        <v>Middle(11-20)</v>
      </c>
    </row>
    <row r="8553" spans="1:22">
      <c r="A8553">
        <v>661572793</v>
      </c>
      <c r="B8553" t="s">
        <v>8546</v>
      </c>
      <c r="C8553" s="1">
        <v>45115</v>
      </c>
      <c r="D8553" t="str">
        <f>TEXT(Hospital_Emergency_Room_Data[[#This Row],[Patient Admission Date]],"mmm")</f>
        <v>Jul</v>
      </c>
      <c r="E8553">
        <f>YEAR(Hospital_Emergency_Room_Data[[#This Row],[Patient Admission Date]])</f>
        <v>2023</v>
      </c>
      <c r="F8553" s="2">
        <v>1.6666666666666666E-2</v>
      </c>
      <c r="G8553" s="8" t="str">
        <f>TEXT(Hospital_Emergency_Room_Data[[#This Row],[Patient Admission Date]],"dddd")</f>
        <v>Saturday</v>
      </c>
      <c r="H8553" t="s">
        <v>9208</v>
      </c>
      <c r="I8553">
        <v>35</v>
      </c>
      <c r="J8553" s="5" t="s">
        <v>9223</v>
      </c>
      <c r="K8553" t="s">
        <v>21</v>
      </c>
      <c r="L8553" t="s">
        <v>9281</v>
      </c>
      <c r="M8553" t="s">
        <v>9210</v>
      </c>
      <c r="N8553">
        <v>7</v>
      </c>
      <c r="O8553">
        <v>27</v>
      </c>
      <c r="P8553" t="s">
        <v>9226</v>
      </c>
      <c r="Q8553">
        <v>8</v>
      </c>
      <c r="R8553">
        <v>0</v>
      </c>
      <c r="S8553" t="s">
        <v>9258</v>
      </c>
      <c r="T8553" t="s">
        <v>9265</v>
      </c>
      <c r="U8553" t="s">
        <v>9282</v>
      </c>
      <c r="V8553" t="str" cm="1">
        <f t="array" ref="V8553">_xlfn.IFS(Hospital_Emergency_Room_Data[[#This Row],[Day]]&lt;=10,"Start(1-10)",Hospital_Emergency_Room_Data[[#This Row],[Day]]&lt;=20,"Middle(11-20)",Hospital_Emergency_Room_Data[[#This Row],[Day]]&gt;20,"End(21-30)")</f>
        <v>Start(1-10)</v>
      </c>
    </row>
    <row r="8554" spans="1:22">
      <c r="A8554">
        <v>781764333</v>
      </c>
      <c r="B8554" t="s">
        <v>8547</v>
      </c>
      <c r="C8554" s="1">
        <v>45046</v>
      </c>
      <c r="D8554" t="str">
        <f>TEXT(Hospital_Emergency_Room_Data[[#This Row],[Patient Admission Date]],"mmm")</f>
        <v>Apr</v>
      </c>
      <c r="E8554">
        <f>YEAR(Hospital_Emergency_Room_Data[[#This Row],[Patient Admission Date]])</f>
        <v>2023</v>
      </c>
      <c r="F8554" s="2">
        <v>0.14444444444444443</v>
      </c>
      <c r="G8554" s="8" t="str">
        <f>TEXT(Hospital_Emergency_Room_Data[[#This Row],[Patient Admission Date]],"dddd")</f>
        <v>Sunday</v>
      </c>
      <c r="H8554" t="s">
        <v>9208</v>
      </c>
      <c r="I8554">
        <v>25</v>
      </c>
      <c r="J8554" s="5" t="s">
        <v>9220</v>
      </c>
      <c r="K8554" t="s">
        <v>21</v>
      </c>
      <c r="L8554" t="s">
        <v>9281</v>
      </c>
      <c r="M8554" t="s">
        <v>9210</v>
      </c>
      <c r="N8554">
        <v>8</v>
      </c>
      <c r="O8554">
        <v>53</v>
      </c>
      <c r="P8554" t="s">
        <v>9225</v>
      </c>
      <c r="Q8554">
        <v>30</v>
      </c>
      <c r="R8554">
        <v>3</v>
      </c>
      <c r="S8554" t="s">
        <v>9258</v>
      </c>
      <c r="T8554" t="s">
        <v>9264</v>
      </c>
      <c r="U8554" t="s">
        <v>9283</v>
      </c>
      <c r="V8554" t="str" cm="1">
        <f t="array" ref="V8554">_xlfn.IFS(Hospital_Emergency_Room_Data[[#This Row],[Day]]&lt;=10,"Start(1-10)",Hospital_Emergency_Room_Data[[#This Row],[Day]]&lt;=20,"Middle(11-20)",Hospital_Emergency_Room_Data[[#This Row],[Day]]&gt;20,"End(21-30)")</f>
        <v>End(21-30)</v>
      </c>
    </row>
    <row r="8555" spans="1:22">
      <c r="A8555">
        <v>668634361</v>
      </c>
      <c r="B8555" t="s">
        <v>8548</v>
      </c>
      <c r="C8555" s="1">
        <v>45128</v>
      </c>
      <c r="D8555" t="str">
        <f>TEXT(Hospital_Emergency_Room_Data[[#This Row],[Patient Admission Date]],"mmm")</f>
        <v>Jul</v>
      </c>
      <c r="E8555">
        <f>YEAR(Hospital_Emergency_Room_Data[[#This Row],[Patient Admission Date]])</f>
        <v>2023</v>
      </c>
      <c r="F8555" s="2">
        <v>0.28749999999999998</v>
      </c>
      <c r="G8555" s="8" t="str">
        <f>TEXT(Hospital_Emergency_Room_Data[[#This Row],[Patient Admission Date]],"dddd")</f>
        <v>Friday</v>
      </c>
      <c r="H8555" t="s">
        <v>9208</v>
      </c>
      <c r="I8555">
        <v>24</v>
      </c>
      <c r="J8555" s="5" t="s">
        <v>9220</v>
      </c>
      <c r="K8555" t="s">
        <v>21</v>
      </c>
      <c r="L8555" t="s">
        <v>9281</v>
      </c>
      <c r="M8555" t="s">
        <v>9210</v>
      </c>
      <c r="N8555">
        <v>8</v>
      </c>
      <c r="O8555">
        <v>27</v>
      </c>
      <c r="P8555" t="s">
        <v>9226</v>
      </c>
      <c r="Q8555">
        <v>21</v>
      </c>
      <c r="R8555">
        <v>6</v>
      </c>
      <c r="S8555" t="s">
        <v>9255</v>
      </c>
      <c r="T8555" t="s">
        <v>9262</v>
      </c>
      <c r="U8555" t="s">
        <v>9282</v>
      </c>
      <c r="V8555" t="str" cm="1">
        <f t="array" ref="V8555">_xlfn.IFS(Hospital_Emergency_Room_Data[[#This Row],[Day]]&lt;=10,"Start(1-10)",Hospital_Emergency_Room_Data[[#This Row],[Day]]&lt;=20,"Middle(11-20)",Hospital_Emergency_Room_Data[[#This Row],[Day]]&gt;20,"End(21-30)")</f>
        <v>End(21-30)</v>
      </c>
    </row>
    <row r="8556" spans="1:22">
      <c r="A8556">
        <v>364596845</v>
      </c>
      <c r="B8556" t="s">
        <v>8549</v>
      </c>
      <c r="C8556" s="1">
        <v>45492</v>
      </c>
      <c r="D8556" t="str">
        <f>TEXT(Hospital_Emergency_Room_Data[[#This Row],[Patient Admission Date]],"mmm")</f>
        <v>Jul</v>
      </c>
      <c r="E8556">
        <f>YEAR(Hospital_Emergency_Room_Data[[#This Row],[Patient Admission Date]])</f>
        <v>2024</v>
      </c>
      <c r="F8556" s="2">
        <v>0.23819444444444443</v>
      </c>
      <c r="G8556" s="8" t="str">
        <f>TEXT(Hospital_Emergency_Room_Data[[#This Row],[Patient Admission Date]],"dddd")</f>
        <v>Friday</v>
      </c>
      <c r="H8556" t="s">
        <v>9208</v>
      </c>
      <c r="I8556">
        <v>60</v>
      </c>
      <c r="J8556" s="5" t="s">
        <v>9217</v>
      </c>
      <c r="K8556" t="s">
        <v>21</v>
      </c>
      <c r="L8556" t="s">
        <v>9281</v>
      </c>
      <c r="M8556" t="s">
        <v>9210</v>
      </c>
      <c r="N8556">
        <v>8</v>
      </c>
      <c r="O8556">
        <v>15</v>
      </c>
      <c r="P8556" t="s">
        <v>9226</v>
      </c>
      <c r="Q8556">
        <v>19</v>
      </c>
      <c r="R8556">
        <v>5</v>
      </c>
      <c r="S8556" t="s">
        <v>9258</v>
      </c>
      <c r="T8556" t="s">
        <v>9262</v>
      </c>
      <c r="U8556" t="s">
        <v>9282</v>
      </c>
      <c r="V8556" t="str" cm="1">
        <f t="array" ref="V8556">_xlfn.IFS(Hospital_Emergency_Room_Data[[#This Row],[Day]]&lt;=10,"Start(1-10)",Hospital_Emergency_Room_Data[[#This Row],[Day]]&lt;=20,"Middle(11-20)",Hospital_Emergency_Room_Data[[#This Row],[Day]]&gt;20,"End(21-30)")</f>
        <v>Middle(11-20)</v>
      </c>
    </row>
    <row r="8557" spans="1:22">
      <c r="A8557">
        <v>723805184</v>
      </c>
      <c r="B8557" t="s">
        <v>8550</v>
      </c>
      <c r="C8557" s="1">
        <v>45239</v>
      </c>
      <c r="D8557" t="str">
        <f>TEXT(Hospital_Emergency_Room_Data[[#This Row],[Patient Admission Date]],"mmm")</f>
        <v>Nov</v>
      </c>
      <c r="E8557">
        <f>YEAR(Hospital_Emergency_Room_Data[[#This Row],[Patient Admission Date]])</f>
        <v>2023</v>
      </c>
      <c r="F8557" s="2">
        <v>0.1076388888888889</v>
      </c>
      <c r="G8557" s="8" t="str">
        <f>TEXT(Hospital_Emergency_Room_Data[[#This Row],[Patient Admission Date]],"dddd")</f>
        <v>Thursday</v>
      </c>
      <c r="H8557" t="s">
        <v>9208</v>
      </c>
      <c r="I8557">
        <v>60</v>
      </c>
      <c r="J8557" s="5" t="s">
        <v>9217</v>
      </c>
      <c r="K8557" t="s">
        <v>21</v>
      </c>
      <c r="L8557" t="s">
        <v>9281</v>
      </c>
      <c r="M8557" t="s">
        <v>9210</v>
      </c>
      <c r="N8557">
        <v>8</v>
      </c>
      <c r="O8557">
        <v>20</v>
      </c>
      <c r="P8557" t="s">
        <v>9226</v>
      </c>
      <c r="Q8557">
        <v>9</v>
      </c>
      <c r="R8557">
        <v>2</v>
      </c>
      <c r="S8557" t="s">
        <v>9258</v>
      </c>
      <c r="T8557" t="s">
        <v>9265</v>
      </c>
      <c r="U8557" t="s">
        <v>9282</v>
      </c>
      <c r="V8557" t="str" cm="1">
        <f t="array" ref="V8557">_xlfn.IFS(Hospital_Emergency_Room_Data[[#This Row],[Day]]&lt;=10,"Start(1-10)",Hospital_Emergency_Room_Data[[#This Row],[Day]]&lt;=20,"Middle(11-20)",Hospital_Emergency_Room_Data[[#This Row],[Day]]&gt;20,"End(21-30)")</f>
        <v>Start(1-10)</v>
      </c>
    </row>
    <row r="8558" spans="1:22">
      <c r="A8558">
        <v>676374447</v>
      </c>
      <c r="B8558" t="s">
        <v>8551</v>
      </c>
      <c r="C8558" s="1">
        <v>45386</v>
      </c>
      <c r="D8558" t="str">
        <f>TEXT(Hospital_Emergency_Room_Data[[#This Row],[Patient Admission Date]],"mmm")</f>
        <v>Apr</v>
      </c>
      <c r="E8558">
        <f>YEAR(Hospital_Emergency_Room_Data[[#This Row],[Patient Admission Date]])</f>
        <v>2024</v>
      </c>
      <c r="F8558" s="2">
        <v>0.83958333333333335</v>
      </c>
      <c r="G8558" s="8" t="str">
        <f>TEXT(Hospital_Emergency_Room_Data[[#This Row],[Patient Admission Date]],"dddd")</f>
        <v>Thursday</v>
      </c>
      <c r="H8558" t="s">
        <v>9208</v>
      </c>
      <c r="I8558">
        <v>51</v>
      </c>
      <c r="J8558" s="5" t="s">
        <v>9219</v>
      </c>
      <c r="K8558" t="s">
        <v>21</v>
      </c>
      <c r="L8558" t="s">
        <v>9281</v>
      </c>
      <c r="M8558" t="s">
        <v>9210</v>
      </c>
      <c r="N8558">
        <v>8</v>
      </c>
      <c r="O8558">
        <v>54</v>
      </c>
      <c r="P8558" t="s">
        <v>9225</v>
      </c>
      <c r="Q8558">
        <v>4</v>
      </c>
      <c r="R8558">
        <v>20</v>
      </c>
      <c r="S8558" t="s">
        <v>9256</v>
      </c>
      <c r="T8558" t="s">
        <v>9263</v>
      </c>
      <c r="U8558" t="s">
        <v>9283</v>
      </c>
      <c r="V8558" t="str" cm="1">
        <f t="array" ref="V8558">_xlfn.IFS(Hospital_Emergency_Room_Data[[#This Row],[Day]]&lt;=10,"Start(1-10)",Hospital_Emergency_Room_Data[[#This Row],[Day]]&lt;=20,"Middle(11-20)",Hospital_Emergency_Room_Data[[#This Row],[Day]]&gt;20,"End(21-30)")</f>
        <v>Start(1-10)</v>
      </c>
    </row>
    <row r="8559" spans="1:22">
      <c r="A8559">
        <v>155977139</v>
      </c>
      <c r="B8559" t="s">
        <v>8552</v>
      </c>
      <c r="C8559" s="1">
        <v>45406</v>
      </c>
      <c r="D8559" t="str">
        <f>TEXT(Hospital_Emergency_Room_Data[[#This Row],[Patient Admission Date]],"mmm")</f>
        <v>Apr</v>
      </c>
      <c r="E8559">
        <f>YEAR(Hospital_Emergency_Room_Data[[#This Row],[Patient Admission Date]])</f>
        <v>2024</v>
      </c>
      <c r="F8559" s="2">
        <v>0.6875</v>
      </c>
      <c r="G8559" s="8" t="str">
        <f>TEXT(Hospital_Emergency_Room_Data[[#This Row],[Patient Admission Date]],"dddd")</f>
        <v>Wednesday</v>
      </c>
      <c r="H8559" t="s">
        <v>9208</v>
      </c>
      <c r="I8559">
        <v>33</v>
      </c>
      <c r="J8559" s="5" t="s">
        <v>9223</v>
      </c>
      <c r="K8559" t="s">
        <v>21</v>
      </c>
      <c r="L8559" t="s">
        <v>9281</v>
      </c>
      <c r="M8559" t="s">
        <v>9210</v>
      </c>
      <c r="N8559">
        <v>8</v>
      </c>
      <c r="O8559">
        <v>47</v>
      </c>
      <c r="P8559" t="s">
        <v>9225</v>
      </c>
      <c r="Q8559">
        <v>24</v>
      </c>
      <c r="R8559">
        <v>16</v>
      </c>
      <c r="S8559" t="s">
        <v>9257</v>
      </c>
      <c r="T8559" t="s">
        <v>9264</v>
      </c>
      <c r="U8559" t="s">
        <v>9283</v>
      </c>
      <c r="V8559" t="str" cm="1">
        <f t="array" ref="V8559">_xlfn.IFS(Hospital_Emergency_Room_Data[[#This Row],[Day]]&lt;=10,"Start(1-10)",Hospital_Emergency_Room_Data[[#This Row],[Day]]&lt;=20,"Middle(11-20)",Hospital_Emergency_Room_Data[[#This Row],[Day]]&gt;20,"End(21-30)")</f>
        <v>End(21-30)</v>
      </c>
    </row>
    <row r="8560" spans="1:22">
      <c r="A8560">
        <v>236168116</v>
      </c>
      <c r="B8560" t="s">
        <v>8553</v>
      </c>
      <c r="C8560" s="1">
        <v>45199</v>
      </c>
      <c r="D8560" t="str">
        <f>TEXT(Hospital_Emergency_Room_Data[[#This Row],[Patient Admission Date]],"mmm")</f>
        <v>Sep</v>
      </c>
      <c r="E8560">
        <f>YEAR(Hospital_Emergency_Room_Data[[#This Row],[Patient Admission Date]])</f>
        <v>2023</v>
      </c>
      <c r="F8560" s="2">
        <v>0.63611111111111107</v>
      </c>
      <c r="G8560" s="8" t="str">
        <f>TEXT(Hospital_Emergency_Room_Data[[#This Row],[Patient Admission Date]],"dddd")</f>
        <v>Saturday</v>
      </c>
      <c r="H8560" t="s">
        <v>9208</v>
      </c>
      <c r="I8560">
        <v>41</v>
      </c>
      <c r="J8560" s="5" t="s">
        <v>9223</v>
      </c>
      <c r="K8560" t="s">
        <v>21</v>
      </c>
      <c r="L8560" t="s">
        <v>9281</v>
      </c>
      <c r="M8560" t="s">
        <v>9210</v>
      </c>
      <c r="N8560">
        <v>8</v>
      </c>
      <c r="O8560">
        <v>20</v>
      </c>
      <c r="P8560" t="s">
        <v>9226</v>
      </c>
      <c r="Q8560">
        <v>30</v>
      </c>
      <c r="R8560">
        <v>15</v>
      </c>
      <c r="S8560" t="s">
        <v>9257</v>
      </c>
      <c r="T8560" t="s">
        <v>9264</v>
      </c>
      <c r="U8560" t="s">
        <v>9282</v>
      </c>
      <c r="V8560" t="str" cm="1">
        <f t="array" ref="V8560">_xlfn.IFS(Hospital_Emergency_Room_Data[[#This Row],[Day]]&lt;=10,"Start(1-10)",Hospital_Emergency_Room_Data[[#This Row],[Day]]&lt;=20,"Middle(11-20)",Hospital_Emergency_Room_Data[[#This Row],[Day]]&gt;20,"End(21-30)")</f>
        <v>End(21-30)</v>
      </c>
    </row>
    <row r="8561" spans="1:22">
      <c r="A8561">
        <v>501366469</v>
      </c>
      <c r="B8561" t="s">
        <v>8554</v>
      </c>
      <c r="C8561" s="1">
        <v>45406</v>
      </c>
      <c r="D8561" t="str">
        <f>TEXT(Hospital_Emergency_Room_Data[[#This Row],[Patient Admission Date]],"mmm")</f>
        <v>Apr</v>
      </c>
      <c r="E8561">
        <f>YEAR(Hospital_Emergency_Room_Data[[#This Row],[Patient Admission Date]])</f>
        <v>2024</v>
      </c>
      <c r="F8561" s="2">
        <v>0.46875</v>
      </c>
      <c r="G8561" s="8" t="str">
        <f>TEXT(Hospital_Emergency_Room_Data[[#This Row],[Patient Admission Date]],"dddd")</f>
        <v>Wednesday</v>
      </c>
      <c r="H8561" t="s">
        <v>9208</v>
      </c>
      <c r="I8561">
        <v>22</v>
      </c>
      <c r="J8561" s="5" t="s">
        <v>9220</v>
      </c>
      <c r="K8561" t="s">
        <v>21</v>
      </c>
      <c r="L8561" t="s">
        <v>9281</v>
      </c>
      <c r="M8561" t="s">
        <v>9210</v>
      </c>
      <c r="N8561">
        <v>8</v>
      </c>
      <c r="O8561">
        <v>19</v>
      </c>
      <c r="P8561" t="s">
        <v>9226</v>
      </c>
      <c r="Q8561">
        <v>24</v>
      </c>
      <c r="R8561">
        <v>11</v>
      </c>
      <c r="S8561" t="s">
        <v>9255</v>
      </c>
      <c r="T8561" t="s">
        <v>9264</v>
      </c>
      <c r="U8561" t="s">
        <v>9282</v>
      </c>
      <c r="V8561" t="str" cm="1">
        <f t="array" ref="V8561">_xlfn.IFS(Hospital_Emergency_Room_Data[[#This Row],[Day]]&lt;=10,"Start(1-10)",Hospital_Emergency_Room_Data[[#This Row],[Day]]&lt;=20,"Middle(11-20)",Hospital_Emergency_Room_Data[[#This Row],[Day]]&gt;20,"End(21-30)")</f>
        <v>End(21-30)</v>
      </c>
    </row>
    <row r="8562" spans="1:22">
      <c r="A8562">
        <v>852575816</v>
      </c>
      <c r="B8562" t="s">
        <v>8555</v>
      </c>
      <c r="C8562" s="1">
        <v>45379</v>
      </c>
      <c r="D8562" t="str">
        <f>TEXT(Hospital_Emergency_Room_Data[[#This Row],[Patient Admission Date]],"mmm")</f>
        <v>Mar</v>
      </c>
      <c r="E8562">
        <f>YEAR(Hospital_Emergency_Room_Data[[#This Row],[Patient Admission Date]])</f>
        <v>2024</v>
      </c>
      <c r="F8562" s="2">
        <v>0.98819444444444449</v>
      </c>
      <c r="G8562" s="8" t="str">
        <f>TEXT(Hospital_Emergency_Room_Data[[#This Row],[Patient Admission Date]],"dddd")</f>
        <v>Thursday</v>
      </c>
      <c r="H8562" t="s">
        <v>9208</v>
      </c>
      <c r="I8562">
        <v>14</v>
      </c>
      <c r="J8562" s="5" t="s">
        <v>9221</v>
      </c>
      <c r="K8562" t="s">
        <v>21</v>
      </c>
      <c r="L8562" t="s">
        <v>9281</v>
      </c>
      <c r="M8562" t="s">
        <v>9210</v>
      </c>
      <c r="N8562">
        <v>9</v>
      </c>
      <c r="O8562">
        <v>10</v>
      </c>
      <c r="P8562" t="s">
        <v>9226</v>
      </c>
      <c r="Q8562">
        <v>28</v>
      </c>
      <c r="R8562">
        <v>23</v>
      </c>
      <c r="S8562" t="s">
        <v>9256</v>
      </c>
      <c r="T8562" t="s">
        <v>9264</v>
      </c>
      <c r="U8562" t="s">
        <v>9282</v>
      </c>
      <c r="V8562" t="str" cm="1">
        <f t="array" ref="V8562">_xlfn.IFS(Hospital_Emergency_Room_Data[[#This Row],[Day]]&lt;=10,"Start(1-10)",Hospital_Emergency_Room_Data[[#This Row],[Day]]&lt;=20,"Middle(11-20)",Hospital_Emergency_Room_Data[[#This Row],[Day]]&gt;20,"End(21-30)")</f>
        <v>End(21-30)</v>
      </c>
    </row>
    <row r="8563" spans="1:22">
      <c r="A8563">
        <v>633048648</v>
      </c>
      <c r="B8563" t="s">
        <v>8556</v>
      </c>
      <c r="C8563" s="1">
        <v>45198</v>
      </c>
      <c r="D8563" t="str">
        <f>TEXT(Hospital_Emergency_Room_Data[[#This Row],[Patient Admission Date]],"mmm")</f>
        <v>Sep</v>
      </c>
      <c r="E8563">
        <f>YEAR(Hospital_Emergency_Room_Data[[#This Row],[Patient Admission Date]])</f>
        <v>2023</v>
      </c>
      <c r="F8563" s="2">
        <v>0.24791666666666667</v>
      </c>
      <c r="G8563" s="8" t="str">
        <f>TEXT(Hospital_Emergency_Room_Data[[#This Row],[Patient Admission Date]],"dddd")</f>
        <v>Friday</v>
      </c>
      <c r="H8563" t="s">
        <v>9208</v>
      </c>
      <c r="I8563">
        <v>74</v>
      </c>
      <c r="J8563" s="5" t="s">
        <v>9222</v>
      </c>
      <c r="K8563" t="s">
        <v>21</v>
      </c>
      <c r="L8563" t="s">
        <v>9281</v>
      </c>
      <c r="M8563" t="s">
        <v>9210</v>
      </c>
      <c r="N8563">
        <v>9</v>
      </c>
      <c r="O8563">
        <v>59</v>
      </c>
      <c r="P8563" t="s">
        <v>9225</v>
      </c>
      <c r="Q8563">
        <v>29</v>
      </c>
      <c r="R8563">
        <v>5</v>
      </c>
      <c r="S8563" t="s">
        <v>9258</v>
      </c>
      <c r="T8563" t="s">
        <v>9264</v>
      </c>
      <c r="U8563" t="s">
        <v>9283</v>
      </c>
      <c r="V8563" t="str" cm="1">
        <f t="array" ref="V8563">_xlfn.IFS(Hospital_Emergency_Room_Data[[#This Row],[Day]]&lt;=10,"Start(1-10)",Hospital_Emergency_Room_Data[[#This Row],[Day]]&lt;=20,"Middle(11-20)",Hospital_Emergency_Room_Data[[#This Row],[Day]]&gt;20,"End(21-30)")</f>
        <v>End(21-30)</v>
      </c>
    </row>
    <row r="8564" spans="1:22">
      <c r="A8564">
        <v>156857175</v>
      </c>
      <c r="B8564" t="s">
        <v>8557</v>
      </c>
      <c r="C8564" s="1">
        <v>45428</v>
      </c>
      <c r="D8564" t="str">
        <f>TEXT(Hospital_Emergency_Room_Data[[#This Row],[Patient Admission Date]],"mmm")</f>
        <v>May</v>
      </c>
      <c r="E8564">
        <f>YEAR(Hospital_Emergency_Room_Data[[#This Row],[Patient Admission Date]])</f>
        <v>2024</v>
      </c>
      <c r="F8564" s="2">
        <v>0.72499999999999998</v>
      </c>
      <c r="G8564" s="8" t="str">
        <f>TEXT(Hospital_Emergency_Room_Data[[#This Row],[Patient Admission Date]],"dddd")</f>
        <v>Thursday</v>
      </c>
      <c r="H8564" t="s">
        <v>9208</v>
      </c>
      <c r="I8564">
        <v>41</v>
      </c>
      <c r="J8564" s="5" t="s">
        <v>9223</v>
      </c>
      <c r="K8564" t="s">
        <v>21</v>
      </c>
      <c r="L8564" t="s">
        <v>9281</v>
      </c>
      <c r="M8564" t="s">
        <v>9210</v>
      </c>
      <c r="N8564">
        <v>9</v>
      </c>
      <c r="O8564">
        <v>51</v>
      </c>
      <c r="P8564" t="s">
        <v>9225</v>
      </c>
      <c r="Q8564">
        <v>16</v>
      </c>
      <c r="R8564">
        <v>17</v>
      </c>
      <c r="S8564" t="s">
        <v>9257</v>
      </c>
      <c r="T8564" t="s">
        <v>9262</v>
      </c>
      <c r="U8564" t="s">
        <v>9283</v>
      </c>
      <c r="V8564" t="str" cm="1">
        <f t="array" ref="V8564">_xlfn.IFS(Hospital_Emergency_Room_Data[[#This Row],[Day]]&lt;=10,"Start(1-10)",Hospital_Emergency_Room_Data[[#This Row],[Day]]&lt;=20,"Middle(11-20)",Hospital_Emergency_Room_Data[[#This Row],[Day]]&gt;20,"End(21-30)")</f>
        <v>Middle(11-20)</v>
      </c>
    </row>
    <row r="8565" spans="1:22">
      <c r="A8565">
        <v>638947394</v>
      </c>
      <c r="B8565" t="s">
        <v>8558</v>
      </c>
      <c r="C8565" s="1">
        <v>45260</v>
      </c>
      <c r="D8565" t="str">
        <f>TEXT(Hospital_Emergency_Room_Data[[#This Row],[Patient Admission Date]],"mmm")</f>
        <v>Nov</v>
      </c>
      <c r="E8565">
        <f>YEAR(Hospital_Emergency_Room_Data[[#This Row],[Patient Admission Date]])</f>
        <v>2023</v>
      </c>
      <c r="F8565" s="2">
        <v>0.65902777777777777</v>
      </c>
      <c r="G8565" s="8" t="str">
        <f>TEXT(Hospital_Emergency_Room_Data[[#This Row],[Patient Admission Date]],"dddd")</f>
        <v>Thursday</v>
      </c>
      <c r="H8565" t="s">
        <v>9208</v>
      </c>
      <c r="I8565">
        <v>37</v>
      </c>
      <c r="J8565" s="5" t="s">
        <v>9223</v>
      </c>
      <c r="K8565" t="s">
        <v>21</v>
      </c>
      <c r="L8565" t="s">
        <v>9281</v>
      </c>
      <c r="M8565" t="s">
        <v>9210</v>
      </c>
      <c r="N8565">
        <v>10</v>
      </c>
      <c r="O8565">
        <v>45</v>
      </c>
      <c r="P8565" t="s">
        <v>9225</v>
      </c>
      <c r="Q8565">
        <v>30</v>
      </c>
      <c r="R8565">
        <v>15</v>
      </c>
      <c r="S8565" t="s">
        <v>9257</v>
      </c>
      <c r="T8565" t="s">
        <v>9264</v>
      </c>
      <c r="U8565" t="s">
        <v>9300</v>
      </c>
      <c r="V8565" t="str" cm="1">
        <f t="array" ref="V8565">_xlfn.IFS(Hospital_Emergency_Room_Data[[#This Row],[Day]]&lt;=10,"Start(1-10)",Hospital_Emergency_Room_Data[[#This Row],[Day]]&lt;=20,"Middle(11-20)",Hospital_Emergency_Room_Data[[#This Row],[Day]]&gt;20,"End(21-30)")</f>
        <v>End(21-30)</v>
      </c>
    </row>
    <row r="8566" spans="1:22">
      <c r="A8566">
        <v>840810704</v>
      </c>
      <c r="B8566" t="s">
        <v>8559</v>
      </c>
      <c r="C8566" s="1">
        <v>45565</v>
      </c>
      <c r="D8566" t="str">
        <f>TEXT(Hospital_Emergency_Room_Data[[#This Row],[Patient Admission Date]],"mmm")</f>
        <v>Sep</v>
      </c>
      <c r="E8566">
        <f>YEAR(Hospital_Emergency_Room_Data[[#This Row],[Patient Admission Date]])</f>
        <v>2024</v>
      </c>
      <c r="F8566" s="2">
        <v>0.21388888888888888</v>
      </c>
      <c r="G8566" s="8" t="str">
        <f>TEXT(Hospital_Emergency_Room_Data[[#This Row],[Patient Admission Date]],"dddd")</f>
        <v>Monday</v>
      </c>
      <c r="H8566" t="s">
        <v>9208</v>
      </c>
      <c r="I8566">
        <v>13</v>
      </c>
      <c r="J8566" s="5" t="s">
        <v>9221</v>
      </c>
      <c r="K8566" t="s">
        <v>21</v>
      </c>
      <c r="L8566" t="s">
        <v>9281</v>
      </c>
      <c r="M8566" t="s">
        <v>9210</v>
      </c>
      <c r="N8566">
        <v>10</v>
      </c>
      <c r="O8566">
        <v>27</v>
      </c>
      <c r="P8566" t="s">
        <v>9226</v>
      </c>
      <c r="Q8566">
        <v>30</v>
      </c>
      <c r="R8566">
        <v>5</v>
      </c>
      <c r="S8566" t="s">
        <v>9258</v>
      </c>
      <c r="T8566" t="s">
        <v>9264</v>
      </c>
      <c r="U8566" t="s">
        <v>9282</v>
      </c>
      <c r="V8566" t="str" cm="1">
        <f t="array" ref="V8566">_xlfn.IFS(Hospital_Emergency_Room_Data[[#This Row],[Day]]&lt;=10,"Start(1-10)",Hospital_Emergency_Room_Data[[#This Row],[Day]]&lt;=20,"Middle(11-20)",Hospital_Emergency_Room_Data[[#This Row],[Day]]&gt;20,"End(21-30)")</f>
        <v>End(21-30)</v>
      </c>
    </row>
    <row r="8567" spans="1:22">
      <c r="A8567">
        <v>591322487</v>
      </c>
      <c r="B8567" t="s">
        <v>8560</v>
      </c>
      <c r="C8567" s="1">
        <v>45372</v>
      </c>
      <c r="D8567" t="str">
        <f>TEXT(Hospital_Emergency_Room_Data[[#This Row],[Patient Admission Date]],"mmm")</f>
        <v>Mar</v>
      </c>
      <c r="E8567">
        <f>YEAR(Hospital_Emergency_Room_Data[[#This Row],[Patient Admission Date]])</f>
        <v>2024</v>
      </c>
      <c r="F8567" s="2">
        <v>4.6527777777777779E-2</v>
      </c>
      <c r="G8567" s="8" t="str">
        <f>TEXT(Hospital_Emergency_Room_Data[[#This Row],[Patient Admission Date]],"dddd")</f>
        <v>Thursday</v>
      </c>
      <c r="H8567" t="s">
        <v>9208</v>
      </c>
      <c r="I8567">
        <v>65</v>
      </c>
      <c r="J8567" s="5" t="s">
        <v>9217</v>
      </c>
      <c r="K8567" t="s">
        <v>21</v>
      </c>
      <c r="L8567" t="s">
        <v>9281</v>
      </c>
      <c r="M8567" t="s">
        <v>9210</v>
      </c>
      <c r="N8567">
        <v>10</v>
      </c>
      <c r="O8567">
        <v>48</v>
      </c>
      <c r="P8567" t="s">
        <v>9225</v>
      </c>
      <c r="Q8567">
        <v>21</v>
      </c>
      <c r="R8567">
        <v>1</v>
      </c>
      <c r="S8567" t="s">
        <v>9258</v>
      </c>
      <c r="T8567" t="s">
        <v>9262</v>
      </c>
      <c r="U8567" t="s">
        <v>9283</v>
      </c>
      <c r="V8567" t="str" cm="1">
        <f t="array" ref="V8567">_xlfn.IFS(Hospital_Emergency_Room_Data[[#This Row],[Day]]&lt;=10,"Start(1-10)",Hospital_Emergency_Room_Data[[#This Row],[Day]]&lt;=20,"Middle(11-20)",Hospital_Emergency_Room_Data[[#This Row],[Day]]&gt;20,"End(21-30)")</f>
        <v>End(21-30)</v>
      </c>
    </row>
    <row r="8568" spans="1:22">
      <c r="A8568">
        <v>894147789</v>
      </c>
      <c r="B8568" t="s">
        <v>8561</v>
      </c>
      <c r="C8568" s="1">
        <v>45357</v>
      </c>
      <c r="D8568" t="str">
        <f>TEXT(Hospital_Emergency_Room_Data[[#This Row],[Patient Admission Date]],"mmm")</f>
        <v>Mar</v>
      </c>
      <c r="E8568">
        <f>YEAR(Hospital_Emergency_Room_Data[[#This Row],[Patient Admission Date]])</f>
        <v>2024</v>
      </c>
      <c r="F8568" s="2">
        <v>0.71250000000000002</v>
      </c>
      <c r="G8568" s="8" t="str">
        <f>TEXT(Hospital_Emergency_Room_Data[[#This Row],[Patient Admission Date]],"dddd")</f>
        <v>Wednesday</v>
      </c>
      <c r="H8568" t="s">
        <v>9208</v>
      </c>
      <c r="I8568">
        <v>61</v>
      </c>
      <c r="J8568" s="5" t="s">
        <v>9217</v>
      </c>
      <c r="K8568" t="s">
        <v>21</v>
      </c>
      <c r="L8568" t="s">
        <v>9281</v>
      </c>
      <c r="M8568" t="s">
        <v>9210</v>
      </c>
      <c r="N8568">
        <v>10</v>
      </c>
      <c r="O8568">
        <v>20</v>
      </c>
      <c r="P8568" t="s">
        <v>9226</v>
      </c>
      <c r="Q8568">
        <v>6</v>
      </c>
      <c r="R8568">
        <v>17</v>
      </c>
      <c r="S8568" t="s">
        <v>9257</v>
      </c>
      <c r="T8568" t="s">
        <v>9263</v>
      </c>
      <c r="U8568" t="s">
        <v>9282</v>
      </c>
      <c r="V8568" t="str" cm="1">
        <f t="array" ref="V8568">_xlfn.IFS(Hospital_Emergency_Room_Data[[#This Row],[Day]]&lt;=10,"Start(1-10)",Hospital_Emergency_Room_Data[[#This Row],[Day]]&lt;=20,"Middle(11-20)",Hospital_Emergency_Room_Data[[#This Row],[Day]]&gt;20,"End(21-30)")</f>
        <v>Start(1-10)</v>
      </c>
    </row>
    <row r="8569" spans="1:22">
      <c r="A8569">
        <v>357695446</v>
      </c>
      <c r="B8569" t="s">
        <v>8562</v>
      </c>
      <c r="C8569" s="1">
        <v>45294</v>
      </c>
      <c r="D8569" t="str">
        <f>TEXT(Hospital_Emergency_Room_Data[[#This Row],[Patient Admission Date]],"mmm")</f>
        <v>Jan</v>
      </c>
      <c r="E8569">
        <f>YEAR(Hospital_Emergency_Room_Data[[#This Row],[Patient Admission Date]])</f>
        <v>2024</v>
      </c>
      <c r="F8569" s="2">
        <v>0.24791666666666667</v>
      </c>
      <c r="G8569" s="8" t="str">
        <f>TEXT(Hospital_Emergency_Room_Data[[#This Row],[Patient Admission Date]],"dddd")</f>
        <v>Wednesday</v>
      </c>
      <c r="H8569" t="s">
        <v>9208</v>
      </c>
      <c r="I8569">
        <v>41</v>
      </c>
      <c r="J8569" s="5" t="s">
        <v>9223</v>
      </c>
      <c r="K8569" t="s">
        <v>21</v>
      </c>
      <c r="L8569" t="s">
        <v>16</v>
      </c>
      <c r="M8569" t="s">
        <v>9210</v>
      </c>
      <c r="O8569">
        <v>57</v>
      </c>
      <c r="P8569" t="s">
        <v>9225</v>
      </c>
      <c r="Q8569">
        <v>3</v>
      </c>
      <c r="R8569">
        <v>5</v>
      </c>
      <c r="S8569" t="s">
        <v>9258</v>
      </c>
      <c r="T8569" t="s">
        <v>9263</v>
      </c>
      <c r="U8569" t="s">
        <v>9283</v>
      </c>
      <c r="V8569" t="str" cm="1">
        <f t="array" ref="V8569">_xlfn.IFS(Hospital_Emergency_Room_Data[[#This Row],[Day]]&lt;=10,"Start(1-10)",Hospital_Emergency_Room_Data[[#This Row],[Day]]&lt;=20,"Middle(11-20)",Hospital_Emergency_Room_Data[[#This Row],[Day]]&gt;20,"End(21-30)")</f>
        <v>Start(1-10)</v>
      </c>
    </row>
    <row r="8570" spans="1:22">
      <c r="A8570">
        <v>769781792</v>
      </c>
      <c r="B8570" t="s">
        <v>8563</v>
      </c>
      <c r="C8570" s="1">
        <v>45167</v>
      </c>
      <c r="D8570" t="str">
        <f>TEXT(Hospital_Emergency_Room_Data[[#This Row],[Patient Admission Date]],"mmm")</f>
        <v>Aug</v>
      </c>
      <c r="E8570">
        <f>YEAR(Hospital_Emergency_Room_Data[[#This Row],[Patient Admission Date]])</f>
        <v>2023</v>
      </c>
      <c r="F8570" s="2">
        <v>0.2638888888888889</v>
      </c>
      <c r="G8570" s="8" t="str">
        <f>TEXT(Hospital_Emergency_Room_Data[[#This Row],[Patient Admission Date]],"dddd")</f>
        <v>Tuesday</v>
      </c>
      <c r="H8570" t="s">
        <v>9208</v>
      </c>
      <c r="I8570">
        <v>33</v>
      </c>
      <c r="J8570" s="5" t="s">
        <v>9223</v>
      </c>
      <c r="K8570" t="s">
        <v>21</v>
      </c>
      <c r="L8570" t="s">
        <v>16</v>
      </c>
      <c r="M8570" t="s">
        <v>9210</v>
      </c>
      <c r="O8570">
        <v>24</v>
      </c>
      <c r="P8570" t="s">
        <v>9226</v>
      </c>
      <c r="Q8570">
        <v>29</v>
      </c>
      <c r="R8570">
        <v>6</v>
      </c>
      <c r="S8570" t="s">
        <v>9255</v>
      </c>
      <c r="T8570" t="s">
        <v>9264</v>
      </c>
      <c r="U8570" t="s">
        <v>9282</v>
      </c>
      <c r="V8570" t="str" cm="1">
        <f t="array" ref="V8570">_xlfn.IFS(Hospital_Emergency_Room_Data[[#This Row],[Day]]&lt;=10,"Start(1-10)",Hospital_Emergency_Room_Data[[#This Row],[Day]]&lt;=20,"Middle(11-20)",Hospital_Emergency_Room_Data[[#This Row],[Day]]&gt;20,"End(21-30)")</f>
        <v>End(21-30)</v>
      </c>
    </row>
    <row r="8571" spans="1:22">
      <c r="A8571">
        <v>160368458</v>
      </c>
      <c r="B8571" t="s">
        <v>8564</v>
      </c>
      <c r="C8571" s="1">
        <v>45467</v>
      </c>
      <c r="D8571" t="str">
        <f>TEXT(Hospital_Emergency_Room_Data[[#This Row],[Patient Admission Date]],"mmm")</f>
        <v>Jun</v>
      </c>
      <c r="E8571">
        <f>YEAR(Hospital_Emergency_Room_Data[[#This Row],[Patient Admission Date]])</f>
        <v>2024</v>
      </c>
      <c r="F8571" s="2">
        <v>0.98333333333333328</v>
      </c>
      <c r="G8571" s="8" t="str">
        <f>TEXT(Hospital_Emergency_Room_Data[[#This Row],[Patient Admission Date]],"dddd")</f>
        <v>Monday</v>
      </c>
      <c r="H8571" t="s">
        <v>9208</v>
      </c>
      <c r="I8571">
        <v>49</v>
      </c>
      <c r="J8571" s="5" t="s">
        <v>9219</v>
      </c>
      <c r="K8571" t="s">
        <v>21</v>
      </c>
      <c r="L8571" t="s">
        <v>16</v>
      </c>
      <c r="M8571" t="s">
        <v>9210</v>
      </c>
      <c r="O8571">
        <v>60</v>
      </c>
      <c r="P8571" t="s">
        <v>9225</v>
      </c>
      <c r="Q8571">
        <v>24</v>
      </c>
      <c r="R8571">
        <v>23</v>
      </c>
      <c r="S8571" t="s">
        <v>9256</v>
      </c>
      <c r="T8571" t="s">
        <v>9264</v>
      </c>
      <c r="U8571" t="s">
        <v>9283</v>
      </c>
      <c r="V8571" t="str" cm="1">
        <f t="array" ref="V8571">_xlfn.IFS(Hospital_Emergency_Room_Data[[#This Row],[Day]]&lt;=10,"Start(1-10)",Hospital_Emergency_Room_Data[[#This Row],[Day]]&lt;=20,"Middle(11-20)",Hospital_Emergency_Room_Data[[#This Row],[Day]]&gt;20,"End(21-30)")</f>
        <v>End(21-30)</v>
      </c>
    </row>
    <row r="8572" spans="1:22">
      <c r="A8572">
        <v>615296442</v>
      </c>
      <c r="B8572" t="s">
        <v>8565</v>
      </c>
      <c r="C8572" s="1">
        <v>45460</v>
      </c>
      <c r="D8572" t="str">
        <f>TEXT(Hospital_Emergency_Room_Data[[#This Row],[Patient Admission Date]],"mmm")</f>
        <v>Jun</v>
      </c>
      <c r="E8572">
        <f>YEAR(Hospital_Emergency_Room_Data[[#This Row],[Patient Admission Date]])</f>
        <v>2024</v>
      </c>
      <c r="F8572" s="2">
        <v>0.9506944444444444</v>
      </c>
      <c r="G8572" s="8" t="str">
        <f>TEXT(Hospital_Emergency_Room_Data[[#This Row],[Patient Admission Date]],"dddd")</f>
        <v>Monday</v>
      </c>
      <c r="H8572" t="s">
        <v>9208</v>
      </c>
      <c r="I8572">
        <v>8</v>
      </c>
      <c r="J8572" s="5" t="s">
        <v>9221</v>
      </c>
      <c r="K8572" t="s">
        <v>21</v>
      </c>
      <c r="L8572" t="s">
        <v>16</v>
      </c>
      <c r="M8572" t="s">
        <v>9210</v>
      </c>
      <c r="O8572">
        <v>25</v>
      </c>
      <c r="P8572" t="s">
        <v>9226</v>
      </c>
      <c r="Q8572">
        <v>17</v>
      </c>
      <c r="R8572">
        <v>22</v>
      </c>
      <c r="S8572" t="s">
        <v>9256</v>
      </c>
      <c r="T8572" t="s">
        <v>9262</v>
      </c>
      <c r="U8572" t="s">
        <v>9282</v>
      </c>
      <c r="V8572" t="str" cm="1">
        <f t="array" ref="V8572">_xlfn.IFS(Hospital_Emergency_Room_Data[[#This Row],[Day]]&lt;=10,"Start(1-10)",Hospital_Emergency_Room_Data[[#This Row],[Day]]&lt;=20,"Middle(11-20)",Hospital_Emergency_Room_Data[[#This Row],[Day]]&gt;20,"End(21-30)")</f>
        <v>Middle(11-20)</v>
      </c>
    </row>
    <row r="8573" spans="1:22">
      <c r="A8573">
        <v>822884417</v>
      </c>
      <c r="B8573" t="s">
        <v>8566</v>
      </c>
      <c r="C8573" s="1">
        <v>45327</v>
      </c>
      <c r="D8573" t="str">
        <f>TEXT(Hospital_Emergency_Room_Data[[#This Row],[Patient Admission Date]],"mmm")</f>
        <v>Feb</v>
      </c>
      <c r="E8573">
        <f>YEAR(Hospital_Emergency_Room_Data[[#This Row],[Patient Admission Date]])</f>
        <v>2024</v>
      </c>
      <c r="F8573" s="2">
        <v>6.9444444444444448E-2</v>
      </c>
      <c r="G8573" s="8" t="str">
        <f>TEXT(Hospital_Emergency_Room_Data[[#This Row],[Patient Admission Date]],"dddd")</f>
        <v>Monday</v>
      </c>
      <c r="H8573" t="s">
        <v>9208</v>
      </c>
      <c r="I8573">
        <v>33</v>
      </c>
      <c r="J8573" s="5" t="s">
        <v>9223</v>
      </c>
      <c r="K8573" t="s">
        <v>21</v>
      </c>
      <c r="L8573" t="s">
        <v>16</v>
      </c>
      <c r="M8573" t="s">
        <v>9210</v>
      </c>
      <c r="O8573">
        <v>35</v>
      </c>
      <c r="P8573" t="s">
        <v>9225</v>
      </c>
      <c r="Q8573">
        <v>5</v>
      </c>
      <c r="R8573">
        <v>1</v>
      </c>
      <c r="S8573" t="s">
        <v>9258</v>
      </c>
      <c r="T8573" t="s">
        <v>9263</v>
      </c>
      <c r="U8573" t="s">
        <v>9300</v>
      </c>
      <c r="V8573" t="str" cm="1">
        <f t="array" ref="V8573">_xlfn.IFS(Hospital_Emergency_Room_Data[[#This Row],[Day]]&lt;=10,"Start(1-10)",Hospital_Emergency_Room_Data[[#This Row],[Day]]&lt;=20,"Middle(11-20)",Hospital_Emergency_Room_Data[[#This Row],[Day]]&gt;20,"End(21-30)")</f>
        <v>Start(1-10)</v>
      </c>
    </row>
    <row r="8574" spans="1:22">
      <c r="A8574">
        <v>182695382</v>
      </c>
      <c r="B8574" t="s">
        <v>8567</v>
      </c>
      <c r="C8574" s="1">
        <v>45539</v>
      </c>
      <c r="D8574" t="str">
        <f>TEXT(Hospital_Emergency_Room_Data[[#This Row],[Patient Admission Date]],"mmm")</f>
        <v>Sep</v>
      </c>
      <c r="E8574">
        <f>YEAR(Hospital_Emergency_Room_Data[[#This Row],[Patient Admission Date]])</f>
        <v>2024</v>
      </c>
      <c r="F8574" s="2">
        <v>9.5138888888888884E-2</v>
      </c>
      <c r="G8574" s="8" t="str">
        <f>TEXT(Hospital_Emergency_Room_Data[[#This Row],[Patient Admission Date]],"dddd")</f>
        <v>Wednesday</v>
      </c>
      <c r="H8574" t="s">
        <v>9208</v>
      </c>
      <c r="I8574">
        <v>21</v>
      </c>
      <c r="J8574" s="5" t="s">
        <v>9220</v>
      </c>
      <c r="K8574" t="s">
        <v>21</v>
      </c>
      <c r="L8574" t="s">
        <v>16</v>
      </c>
      <c r="M8574" t="s">
        <v>9210</v>
      </c>
      <c r="O8574">
        <v>12</v>
      </c>
      <c r="P8574" t="s">
        <v>9226</v>
      </c>
      <c r="Q8574">
        <v>4</v>
      </c>
      <c r="R8574">
        <v>2</v>
      </c>
      <c r="S8574" t="s">
        <v>9258</v>
      </c>
      <c r="T8574" t="s">
        <v>9263</v>
      </c>
      <c r="U8574" t="s">
        <v>9282</v>
      </c>
      <c r="V8574" t="str" cm="1">
        <f t="array" ref="V8574">_xlfn.IFS(Hospital_Emergency_Room_Data[[#This Row],[Day]]&lt;=10,"Start(1-10)",Hospital_Emergency_Room_Data[[#This Row],[Day]]&lt;=20,"Middle(11-20)",Hospital_Emergency_Room_Data[[#This Row],[Day]]&gt;20,"End(21-30)")</f>
        <v>Start(1-10)</v>
      </c>
    </row>
    <row r="8575" spans="1:22">
      <c r="A8575">
        <v>129103775</v>
      </c>
      <c r="B8575" t="s">
        <v>8568</v>
      </c>
      <c r="C8575" s="1">
        <v>45099</v>
      </c>
      <c r="D8575" t="str">
        <f>TEXT(Hospital_Emergency_Room_Data[[#This Row],[Patient Admission Date]],"mmm")</f>
        <v>Jun</v>
      </c>
      <c r="E8575">
        <f>YEAR(Hospital_Emergency_Room_Data[[#This Row],[Patient Admission Date]])</f>
        <v>2023</v>
      </c>
      <c r="F8575" s="2">
        <v>0.57222222222222219</v>
      </c>
      <c r="G8575" s="8" t="str">
        <f>TEXT(Hospital_Emergency_Room_Data[[#This Row],[Patient Admission Date]],"dddd")</f>
        <v>Thursday</v>
      </c>
      <c r="H8575" t="s">
        <v>9208</v>
      </c>
      <c r="I8575">
        <v>11</v>
      </c>
      <c r="J8575" s="5" t="s">
        <v>9221</v>
      </c>
      <c r="K8575" t="s">
        <v>21</v>
      </c>
      <c r="L8575" t="s">
        <v>16</v>
      </c>
      <c r="M8575" t="s">
        <v>9210</v>
      </c>
      <c r="O8575">
        <v>20</v>
      </c>
      <c r="P8575" t="s">
        <v>9226</v>
      </c>
      <c r="Q8575">
        <v>22</v>
      </c>
      <c r="R8575">
        <v>13</v>
      </c>
      <c r="S8575" t="s">
        <v>9257</v>
      </c>
      <c r="T8575" t="s">
        <v>9264</v>
      </c>
      <c r="U8575" t="s">
        <v>9282</v>
      </c>
      <c r="V8575" t="str" cm="1">
        <f t="array" ref="V8575">_xlfn.IFS(Hospital_Emergency_Room_Data[[#This Row],[Day]]&lt;=10,"Start(1-10)",Hospital_Emergency_Room_Data[[#This Row],[Day]]&lt;=20,"Middle(11-20)",Hospital_Emergency_Room_Data[[#This Row],[Day]]&gt;20,"End(21-30)")</f>
        <v>End(21-30)</v>
      </c>
    </row>
    <row r="8576" spans="1:22">
      <c r="A8576">
        <v>691511570</v>
      </c>
      <c r="B8576" t="s">
        <v>8569</v>
      </c>
      <c r="C8576" s="1">
        <v>45196</v>
      </c>
      <c r="D8576" t="str">
        <f>TEXT(Hospital_Emergency_Room_Data[[#This Row],[Patient Admission Date]],"mmm")</f>
        <v>Sep</v>
      </c>
      <c r="E8576">
        <f>YEAR(Hospital_Emergency_Room_Data[[#This Row],[Patient Admission Date]])</f>
        <v>2023</v>
      </c>
      <c r="F8576" s="2">
        <v>0.42291666666666666</v>
      </c>
      <c r="G8576" s="8" t="str">
        <f>TEXT(Hospital_Emergency_Room_Data[[#This Row],[Patient Admission Date]],"dddd")</f>
        <v>Wednesday</v>
      </c>
      <c r="H8576" t="s">
        <v>9208</v>
      </c>
      <c r="I8576">
        <v>44</v>
      </c>
      <c r="J8576" s="5" t="s">
        <v>9223</v>
      </c>
      <c r="K8576" t="s">
        <v>21</v>
      </c>
      <c r="L8576" t="s">
        <v>16</v>
      </c>
      <c r="M8576" t="s">
        <v>9210</v>
      </c>
      <c r="O8576">
        <v>35</v>
      </c>
      <c r="P8576" t="s">
        <v>9225</v>
      </c>
      <c r="Q8576">
        <v>27</v>
      </c>
      <c r="R8576">
        <v>10</v>
      </c>
      <c r="S8576" t="s">
        <v>9255</v>
      </c>
      <c r="T8576" t="s">
        <v>9264</v>
      </c>
      <c r="U8576" t="s">
        <v>9300</v>
      </c>
      <c r="V8576" t="str" cm="1">
        <f t="array" ref="V8576">_xlfn.IFS(Hospital_Emergency_Room_Data[[#This Row],[Day]]&lt;=10,"Start(1-10)",Hospital_Emergency_Room_Data[[#This Row],[Day]]&lt;=20,"Middle(11-20)",Hospital_Emergency_Room_Data[[#This Row],[Day]]&gt;20,"End(21-30)")</f>
        <v>End(21-30)</v>
      </c>
    </row>
    <row r="8577" spans="1:22">
      <c r="A8577">
        <v>270647975</v>
      </c>
      <c r="B8577" t="s">
        <v>8570</v>
      </c>
      <c r="C8577" s="1">
        <v>45480</v>
      </c>
      <c r="D8577" t="str">
        <f>TEXT(Hospital_Emergency_Room_Data[[#This Row],[Patient Admission Date]],"mmm")</f>
        <v>Jul</v>
      </c>
      <c r="E8577">
        <f>YEAR(Hospital_Emergency_Room_Data[[#This Row],[Patient Admission Date]])</f>
        <v>2024</v>
      </c>
      <c r="F8577" s="2">
        <v>0.77500000000000002</v>
      </c>
      <c r="G8577" s="8" t="str">
        <f>TEXT(Hospital_Emergency_Room_Data[[#This Row],[Patient Admission Date]],"dddd")</f>
        <v>Sunday</v>
      </c>
      <c r="H8577" t="s">
        <v>9208</v>
      </c>
      <c r="I8577">
        <v>11</v>
      </c>
      <c r="J8577" s="5" t="s">
        <v>9221</v>
      </c>
      <c r="K8577" t="s">
        <v>21</v>
      </c>
      <c r="L8577" t="s">
        <v>16</v>
      </c>
      <c r="M8577" t="s">
        <v>9210</v>
      </c>
      <c r="O8577">
        <v>40</v>
      </c>
      <c r="P8577" t="s">
        <v>9225</v>
      </c>
      <c r="Q8577">
        <v>7</v>
      </c>
      <c r="R8577">
        <v>18</v>
      </c>
      <c r="S8577" t="s">
        <v>9256</v>
      </c>
      <c r="T8577" t="s">
        <v>9263</v>
      </c>
      <c r="U8577" t="s">
        <v>9300</v>
      </c>
      <c r="V8577" t="str" cm="1">
        <f t="array" ref="V8577">_xlfn.IFS(Hospital_Emergency_Room_Data[[#This Row],[Day]]&lt;=10,"Start(1-10)",Hospital_Emergency_Room_Data[[#This Row],[Day]]&lt;=20,"Middle(11-20)",Hospital_Emergency_Room_Data[[#This Row],[Day]]&gt;20,"End(21-30)")</f>
        <v>Start(1-10)</v>
      </c>
    </row>
    <row r="8578" spans="1:22">
      <c r="A8578">
        <v>818079151</v>
      </c>
      <c r="B8578" t="s">
        <v>8571</v>
      </c>
      <c r="C8578" s="1">
        <v>45524</v>
      </c>
      <c r="D8578" t="str">
        <f>TEXT(Hospital_Emergency_Room_Data[[#This Row],[Patient Admission Date]],"mmm")</f>
        <v>Aug</v>
      </c>
      <c r="E8578">
        <f>YEAR(Hospital_Emergency_Room_Data[[#This Row],[Patient Admission Date]])</f>
        <v>2024</v>
      </c>
      <c r="F8578" s="2">
        <v>0.74236111111111114</v>
      </c>
      <c r="G8578" s="8" t="str">
        <f>TEXT(Hospital_Emergency_Room_Data[[#This Row],[Patient Admission Date]],"dddd")</f>
        <v>Tuesday</v>
      </c>
      <c r="H8578" t="s">
        <v>9208</v>
      </c>
      <c r="I8578">
        <v>15</v>
      </c>
      <c r="J8578" s="5" t="s">
        <v>9220</v>
      </c>
      <c r="K8578" t="s">
        <v>21</v>
      </c>
      <c r="L8578" t="s">
        <v>16</v>
      </c>
      <c r="M8578" t="s">
        <v>9210</v>
      </c>
      <c r="O8578">
        <v>42</v>
      </c>
      <c r="P8578" t="s">
        <v>9225</v>
      </c>
      <c r="Q8578">
        <v>20</v>
      </c>
      <c r="R8578">
        <v>17</v>
      </c>
      <c r="S8578" t="s">
        <v>9257</v>
      </c>
      <c r="T8578" t="s">
        <v>9262</v>
      </c>
      <c r="U8578" t="s">
        <v>9300</v>
      </c>
      <c r="V8578" t="str" cm="1">
        <f t="array" ref="V8578">_xlfn.IFS(Hospital_Emergency_Room_Data[[#This Row],[Day]]&lt;=10,"Start(1-10)",Hospital_Emergency_Room_Data[[#This Row],[Day]]&lt;=20,"Middle(11-20)",Hospital_Emergency_Room_Data[[#This Row],[Day]]&gt;20,"End(21-30)")</f>
        <v>Middle(11-20)</v>
      </c>
    </row>
    <row r="8579" spans="1:22">
      <c r="A8579">
        <v>118250553</v>
      </c>
      <c r="B8579" t="s">
        <v>8572</v>
      </c>
      <c r="C8579" s="1">
        <v>45259</v>
      </c>
      <c r="D8579" t="str">
        <f>TEXT(Hospital_Emergency_Room_Data[[#This Row],[Patient Admission Date]],"mmm")</f>
        <v>Nov</v>
      </c>
      <c r="E8579">
        <f>YEAR(Hospital_Emergency_Room_Data[[#This Row],[Patient Admission Date]])</f>
        <v>2023</v>
      </c>
      <c r="F8579" s="2">
        <v>0.23749999999999999</v>
      </c>
      <c r="G8579" s="8" t="str">
        <f>TEXT(Hospital_Emergency_Room_Data[[#This Row],[Patient Admission Date]],"dddd")</f>
        <v>Wednesday</v>
      </c>
      <c r="H8579" t="s">
        <v>9208</v>
      </c>
      <c r="I8579">
        <v>3</v>
      </c>
      <c r="J8579" s="5" t="s">
        <v>9218</v>
      </c>
      <c r="K8579" t="s">
        <v>21</v>
      </c>
      <c r="L8579" t="s">
        <v>16</v>
      </c>
      <c r="M8579" t="s">
        <v>9210</v>
      </c>
      <c r="O8579">
        <v>50</v>
      </c>
      <c r="P8579" t="s">
        <v>9225</v>
      </c>
      <c r="Q8579">
        <v>29</v>
      </c>
      <c r="R8579">
        <v>5</v>
      </c>
      <c r="S8579" t="s">
        <v>9258</v>
      </c>
      <c r="T8579" t="s">
        <v>9264</v>
      </c>
      <c r="U8579" t="s">
        <v>9283</v>
      </c>
      <c r="V8579" t="str" cm="1">
        <f t="array" ref="V8579">_xlfn.IFS(Hospital_Emergency_Room_Data[[#This Row],[Day]]&lt;=10,"Start(1-10)",Hospital_Emergency_Room_Data[[#This Row],[Day]]&lt;=20,"Middle(11-20)",Hospital_Emergency_Room_Data[[#This Row],[Day]]&gt;20,"End(21-30)")</f>
        <v>End(21-30)</v>
      </c>
    </row>
    <row r="8580" spans="1:22">
      <c r="A8580">
        <v>555221922</v>
      </c>
      <c r="B8580" t="s">
        <v>8573</v>
      </c>
      <c r="C8580" s="1">
        <v>45077</v>
      </c>
      <c r="D8580" t="str">
        <f>TEXT(Hospital_Emergency_Room_Data[[#This Row],[Patient Admission Date]],"mmm")</f>
        <v>May</v>
      </c>
      <c r="E8580">
        <f>YEAR(Hospital_Emergency_Room_Data[[#This Row],[Patient Admission Date]])</f>
        <v>2023</v>
      </c>
      <c r="F8580" s="2">
        <v>0.31458333333333333</v>
      </c>
      <c r="G8580" s="8" t="str">
        <f>TEXT(Hospital_Emergency_Room_Data[[#This Row],[Patient Admission Date]],"dddd")</f>
        <v>Wednesday</v>
      </c>
      <c r="H8580" t="s">
        <v>9208</v>
      </c>
      <c r="I8580">
        <v>4</v>
      </c>
      <c r="J8580" s="5" t="s">
        <v>9218</v>
      </c>
      <c r="K8580" t="s">
        <v>21</v>
      </c>
      <c r="L8580" t="s">
        <v>16</v>
      </c>
      <c r="M8580" t="s">
        <v>9210</v>
      </c>
      <c r="O8580">
        <v>19</v>
      </c>
      <c r="P8580" t="s">
        <v>9226</v>
      </c>
      <c r="Q8580">
        <v>31</v>
      </c>
      <c r="R8580">
        <v>7</v>
      </c>
      <c r="S8580" t="s">
        <v>9255</v>
      </c>
      <c r="T8580" t="s">
        <v>9264</v>
      </c>
      <c r="U8580" t="s">
        <v>9282</v>
      </c>
      <c r="V8580" t="str" cm="1">
        <f t="array" ref="V8580">_xlfn.IFS(Hospital_Emergency_Room_Data[[#This Row],[Day]]&lt;=10,"Start(1-10)",Hospital_Emergency_Room_Data[[#This Row],[Day]]&lt;=20,"Middle(11-20)",Hospital_Emergency_Room_Data[[#This Row],[Day]]&gt;20,"End(21-30)")</f>
        <v>End(21-30)</v>
      </c>
    </row>
    <row r="8581" spans="1:22">
      <c r="A8581">
        <v>534626569</v>
      </c>
      <c r="B8581" t="s">
        <v>8574</v>
      </c>
      <c r="C8581" s="1">
        <v>45184</v>
      </c>
      <c r="D8581" t="str">
        <f>TEXT(Hospital_Emergency_Room_Data[[#This Row],[Patient Admission Date]],"mmm")</f>
        <v>Sep</v>
      </c>
      <c r="E8581">
        <f>YEAR(Hospital_Emergency_Room_Data[[#This Row],[Patient Admission Date]])</f>
        <v>2023</v>
      </c>
      <c r="F8581" s="2">
        <v>0.21111111111111111</v>
      </c>
      <c r="G8581" s="8" t="str">
        <f>TEXT(Hospital_Emergency_Room_Data[[#This Row],[Patient Admission Date]],"dddd")</f>
        <v>Friday</v>
      </c>
      <c r="H8581" t="s">
        <v>9208</v>
      </c>
      <c r="I8581">
        <v>13</v>
      </c>
      <c r="J8581" s="5" t="s">
        <v>9221</v>
      </c>
      <c r="K8581" t="s">
        <v>21</v>
      </c>
      <c r="L8581" t="s">
        <v>16</v>
      </c>
      <c r="M8581" t="s">
        <v>9210</v>
      </c>
      <c r="O8581">
        <v>24</v>
      </c>
      <c r="P8581" t="s">
        <v>9226</v>
      </c>
      <c r="Q8581">
        <v>15</v>
      </c>
      <c r="R8581">
        <v>5</v>
      </c>
      <c r="S8581" t="s">
        <v>9258</v>
      </c>
      <c r="T8581" t="s">
        <v>9262</v>
      </c>
      <c r="U8581" t="s">
        <v>9282</v>
      </c>
      <c r="V8581" t="str" cm="1">
        <f t="array" ref="V8581">_xlfn.IFS(Hospital_Emergency_Room_Data[[#This Row],[Day]]&lt;=10,"Start(1-10)",Hospital_Emergency_Room_Data[[#This Row],[Day]]&lt;=20,"Middle(11-20)",Hospital_Emergency_Room_Data[[#This Row],[Day]]&gt;20,"End(21-30)")</f>
        <v>Middle(11-20)</v>
      </c>
    </row>
    <row r="8582" spans="1:22">
      <c r="A8582">
        <v>372372243</v>
      </c>
      <c r="B8582" t="s">
        <v>8575</v>
      </c>
      <c r="C8582" s="1">
        <v>45557</v>
      </c>
      <c r="D8582" t="str">
        <f>TEXT(Hospital_Emergency_Room_Data[[#This Row],[Patient Admission Date]],"mmm")</f>
        <v>Sep</v>
      </c>
      <c r="E8582">
        <f>YEAR(Hospital_Emergency_Room_Data[[#This Row],[Patient Admission Date]])</f>
        <v>2024</v>
      </c>
      <c r="F8582" s="2">
        <v>0.46180555555555558</v>
      </c>
      <c r="G8582" s="8" t="str">
        <f>TEXT(Hospital_Emergency_Room_Data[[#This Row],[Patient Admission Date]],"dddd")</f>
        <v>Sunday</v>
      </c>
      <c r="H8582" t="s">
        <v>9208</v>
      </c>
      <c r="I8582">
        <v>22</v>
      </c>
      <c r="J8582" s="5" t="s">
        <v>9220</v>
      </c>
      <c r="K8582" t="s">
        <v>21</v>
      </c>
      <c r="L8582" t="s">
        <v>16</v>
      </c>
      <c r="M8582" t="s">
        <v>9210</v>
      </c>
      <c r="O8582">
        <v>20</v>
      </c>
      <c r="P8582" t="s">
        <v>9226</v>
      </c>
      <c r="Q8582">
        <v>22</v>
      </c>
      <c r="R8582">
        <v>11</v>
      </c>
      <c r="S8582" t="s">
        <v>9255</v>
      </c>
      <c r="T8582" t="s">
        <v>9264</v>
      </c>
      <c r="U8582" t="s">
        <v>9282</v>
      </c>
      <c r="V8582" t="str" cm="1">
        <f t="array" ref="V8582">_xlfn.IFS(Hospital_Emergency_Room_Data[[#This Row],[Day]]&lt;=10,"Start(1-10)",Hospital_Emergency_Room_Data[[#This Row],[Day]]&lt;=20,"Middle(11-20)",Hospital_Emergency_Room_Data[[#This Row],[Day]]&gt;20,"End(21-30)")</f>
        <v>End(21-30)</v>
      </c>
    </row>
    <row r="8583" spans="1:22">
      <c r="A8583">
        <v>327244976</v>
      </c>
      <c r="B8583" t="s">
        <v>8576</v>
      </c>
      <c r="C8583" s="1">
        <v>45119</v>
      </c>
      <c r="D8583" t="str">
        <f>TEXT(Hospital_Emergency_Room_Data[[#This Row],[Patient Admission Date]],"mmm")</f>
        <v>Jul</v>
      </c>
      <c r="E8583">
        <f>YEAR(Hospital_Emergency_Room_Data[[#This Row],[Patient Admission Date]])</f>
        <v>2023</v>
      </c>
      <c r="F8583" s="2">
        <v>0.97638888888888886</v>
      </c>
      <c r="G8583" s="8" t="str">
        <f>TEXT(Hospital_Emergency_Room_Data[[#This Row],[Patient Admission Date]],"dddd")</f>
        <v>Wednesday</v>
      </c>
      <c r="H8583" t="s">
        <v>9208</v>
      </c>
      <c r="I8583">
        <v>39</v>
      </c>
      <c r="J8583" s="5" t="s">
        <v>9223</v>
      </c>
      <c r="K8583" t="s">
        <v>21</v>
      </c>
      <c r="L8583" t="s">
        <v>16</v>
      </c>
      <c r="M8583" t="s">
        <v>9210</v>
      </c>
      <c r="O8583">
        <v>24</v>
      </c>
      <c r="P8583" t="s">
        <v>9226</v>
      </c>
      <c r="Q8583">
        <v>12</v>
      </c>
      <c r="R8583">
        <v>23</v>
      </c>
      <c r="S8583" t="s">
        <v>9256</v>
      </c>
      <c r="T8583" t="s">
        <v>9265</v>
      </c>
      <c r="U8583" t="s">
        <v>9282</v>
      </c>
      <c r="V8583" t="str" cm="1">
        <f t="array" ref="V8583">_xlfn.IFS(Hospital_Emergency_Room_Data[[#This Row],[Day]]&lt;=10,"Start(1-10)",Hospital_Emergency_Room_Data[[#This Row],[Day]]&lt;=20,"Middle(11-20)",Hospital_Emergency_Room_Data[[#This Row],[Day]]&gt;20,"End(21-30)")</f>
        <v>Middle(11-20)</v>
      </c>
    </row>
    <row r="8584" spans="1:22">
      <c r="A8584">
        <v>172889711</v>
      </c>
      <c r="B8584" t="s">
        <v>8577</v>
      </c>
      <c r="C8584" s="1">
        <v>45303</v>
      </c>
      <c r="D8584" t="str">
        <f>TEXT(Hospital_Emergency_Room_Data[[#This Row],[Patient Admission Date]],"mmm")</f>
        <v>Jan</v>
      </c>
      <c r="E8584">
        <f>YEAR(Hospital_Emergency_Room_Data[[#This Row],[Patient Admission Date]])</f>
        <v>2024</v>
      </c>
      <c r="F8584" s="2">
        <v>0.88958333333333328</v>
      </c>
      <c r="G8584" s="8" t="str">
        <f>TEXT(Hospital_Emergency_Room_Data[[#This Row],[Patient Admission Date]],"dddd")</f>
        <v>Friday</v>
      </c>
      <c r="H8584" t="s">
        <v>9208</v>
      </c>
      <c r="I8584">
        <v>61</v>
      </c>
      <c r="J8584" s="5" t="s">
        <v>9217</v>
      </c>
      <c r="K8584" t="s">
        <v>21</v>
      </c>
      <c r="L8584" t="s">
        <v>16</v>
      </c>
      <c r="M8584" t="s">
        <v>9210</v>
      </c>
      <c r="O8584">
        <v>37</v>
      </c>
      <c r="P8584" t="s">
        <v>9225</v>
      </c>
      <c r="Q8584">
        <v>12</v>
      </c>
      <c r="R8584">
        <v>21</v>
      </c>
      <c r="S8584" t="s">
        <v>9256</v>
      </c>
      <c r="T8584" t="s">
        <v>9265</v>
      </c>
      <c r="U8584" t="s">
        <v>9300</v>
      </c>
      <c r="V8584" t="str" cm="1">
        <f t="array" ref="V8584">_xlfn.IFS(Hospital_Emergency_Room_Data[[#This Row],[Day]]&lt;=10,"Start(1-10)",Hospital_Emergency_Room_Data[[#This Row],[Day]]&lt;=20,"Middle(11-20)",Hospital_Emergency_Room_Data[[#This Row],[Day]]&gt;20,"End(21-30)")</f>
        <v>Middle(11-20)</v>
      </c>
    </row>
    <row r="8585" spans="1:22">
      <c r="A8585">
        <v>854708374</v>
      </c>
      <c r="B8585" t="s">
        <v>8578</v>
      </c>
      <c r="C8585" s="1">
        <v>45155</v>
      </c>
      <c r="D8585" t="str">
        <f>TEXT(Hospital_Emergency_Room_Data[[#This Row],[Patient Admission Date]],"mmm")</f>
        <v>Aug</v>
      </c>
      <c r="E8585">
        <f>YEAR(Hospital_Emergency_Room_Data[[#This Row],[Patient Admission Date]])</f>
        <v>2023</v>
      </c>
      <c r="F8585" s="2">
        <v>0.86805555555555558</v>
      </c>
      <c r="G8585" s="8" t="str">
        <f>TEXT(Hospital_Emergency_Room_Data[[#This Row],[Patient Admission Date]],"dddd")</f>
        <v>Thursday</v>
      </c>
      <c r="H8585" t="s">
        <v>9208</v>
      </c>
      <c r="I8585">
        <v>13</v>
      </c>
      <c r="J8585" s="5" t="s">
        <v>9221</v>
      </c>
      <c r="K8585" t="s">
        <v>21</v>
      </c>
      <c r="L8585" t="s">
        <v>16</v>
      </c>
      <c r="M8585" t="s">
        <v>9210</v>
      </c>
      <c r="O8585">
        <v>50</v>
      </c>
      <c r="P8585" t="s">
        <v>9225</v>
      </c>
      <c r="Q8585">
        <v>17</v>
      </c>
      <c r="R8585">
        <v>20</v>
      </c>
      <c r="S8585" t="s">
        <v>9256</v>
      </c>
      <c r="T8585" t="s">
        <v>9262</v>
      </c>
      <c r="U8585" t="s">
        <v>9283</v>
      </c>
      <c r="V8585" t="str" cm="1">
        <f t="array" ref="V8585">_xlfn.IFS(Hospital_Emergency_Room_Data[[#This Row],[Day]]&lt;=10,"Start(1-10)",Hospital_Emergency_Room_Data[[#This Row],[Day]]&lt;=20,"Middle(11-20)",Hospital_Emergency_Room_Data[[#This Row],[Day]]&gt;20,"End(21-30)")</f>
        <v>Middle(11-20)</v>
      </c>
    </row>
    <row r="8586" spans="1:22">
      <c r="A8586">
        <v>886465748</v>
      </c>
      <c r="B8586" t="s">
        <v>8579</v>
      </c>
      <c r="C8586" s="1">
        <v>45154</v>
      </c>
      <c r="D8586" t="str">
        <f>TEXT(Hospital_Emergency_Room_Data[[#This Row],[Patient Admission Date]],"mmm")</f>
        <v>Aug</v>
      </c>
      <c r="E8586">
        <f>YEAR(Hospital_Emergency_Room_Data[[#This Row],[Patient Admission Date]])</f>
        <v>2023</v>
      </c>
      <c r="F8586" s="2">
        <v>0.95416666666666672</v>
      </c>
      <c r="G8586" s="8" t="str">
        <f>TEXT(Hospital_Emergency_Room_Data[[#This Row],[Patient Admission Date]],"dddd")</f>
        <v>Wednesday</v>
      </c>
      <c r="H8586" t="s">
        <v>9208</v>
      </c>
      <c r="I8586">
        <v>19</v>
      </c>
      <c r="J8586" s="5" t="s">
        <v>9220</v>
      </c>
      <c r="K8586" t="s">
        <v>21</v>
      </c>
      <c r="L8586" t="s">
        <v>16</v>
      </c>
      <c r="M8586" t="s">
        <v>9210</v>
      </c>
      <c r="O8586">
        <v>45</v>
      </c>
      <c r="P8586" t="s">
        <v>9225</v>
      </c>
      <c r="Q8586">
        <v>16</v>
      </c>
      <c r="R8586">
        <v>22</v>
      </c>
      <c r="S8586" t="s">
        <v>9256</v>
      </c>
      <c r="T8586" t="s">
        <v>9262</v>
      </c>
      <c r="U8586" t="s">
        <v>9300</v>
      </c>
      <c r="V8586" t="str" cm="1">
        <f t="array" ref="V8586">_xlfn.IFS(Hospital_Emergency_Room_Data[[#This Row],[Day]]&lt;=10,"Start(1-10)",Hospital_Emergency_Room_Data[[#This Row],[Day]]&lt;=20,"Middle(11-20)",Hospital_Emergency_Room_Data[[#This Row],[Day]]&gt;20,"End(21-30)")</f>
        <v>Middle(11-20)</v>
      </c>
    </row>
    <row r="8587" spans="1:22">
      <c r="A8587">
        <v>402855587</v>
      </c>
      <c r="B8587" t="s">
        <v>8580</v>
      </c>
      <c r="C8587" s="1">
        <v>45304</v>
      </c>
      <c r="D8587" t="str">
        <f>TEXT(Hospital_Emergency_Room_Data[[#This Row],[Patient Admission Date]],"mmm")</f>
        <v>Jan</v>
      </c>
      <c r="E8587">
        <f>YEAR(Hospital_Emergency_Room_Data[[#This Row],[Patient Admission Date]])</f>
        <v>2024</v>
      </c>
      <c r="F8587" s="2">
        <v>0.17222222222222222</v>
      </c>
      <c r="G8587" s="8" t="str">
        <f>TEXT(Hospital_Emergency_Room_Data[[#This Row],[Patient Admission Date]],"dddd")</f>
        <v>Saturday</v>
      </c>
      <c r="H8587" t="s">
        <v>9208</v>
      </c>
      <c r="I8587">
        <v>26</v>
      </c>
      <c r="J8587" s="5" t="s">
        <v>9220</v>
      </c>
      <c r="K8587" t="s">
        <v>21</v>
      </c>
      <c r="L8587" t="s">
        <v>16</v>
      </c>
      <c r="M8587" t="s">
        <v>9210</v>
      </c>
      <c r="O8587">
        <v>42</v>
      </c>
      <c r="P8587" t="s">
        <v>9225</v>
      </c>
      <c r="Q8587">
        <v>13</v>
      </c>
      <c r="R8587">
        <v>4</v>
      </c>
      <c r="S8587" t="s">
        <v>9258</v>
      </c>
      <c r="T8587" t="s">
        <v>9265</v>
      </c>
      <c r="U8587" t="s">
        <v>9300</v>
      </c>
      <c r="V8587" t="str" cm="1">
        <f t="array" ref="V8587">_xlfn.IFS(Hospital_Emergency_Room_Data[[#This Row],[Day]]&lt;=10,"Start(1-10)",Hospital_Emergency_Room_Data[[#This Row],[Day]]&lt;=20,"Middle(11-20)",Hospital_Emergency_Room_Data[[#This Row],[Day]]&gt;20,"End(21-30)")</f>
        <v>Middle(11-20)</v>
      </c>
    </row>
    <row r="8588" spans="1:22">
      <c r="A8588">
        <v>140924110</v>
      </c>
      <c r="B8588" t="s">
        <v>8581</v>
      </c>
      <c r="C8588" s="1">
        <v>45116</v>
      </c>
      <c r="D8588" t="str">
        <f>TEXT(Hospital_Emergency_Room_Data[[#This Row],[Patient Admission Date]],"mmm")</f>
        <v>Jul</v>
      </c>
      <c r="E8588">
        <f>YEAR(Hospital_Emergency_Room_Data[[#This Row],[Patient Admission Date]])</f>
        <v>2023</v>
      </c>
      <c r="F8588" s="2">
        <v>9.375E-2</v>
      </c>
      <c r="G8588" s="8" t="str">
        <f>TEXT(Hospital_Emergency_Room_Data[[#This Row],[Patient Admission Date]],"dddd")</f>
        <v>Sunday</v>
      </c>
      <c r="H8588" t="s">
        <v>9208</v>
      </c>
      <c r="I8588">
        <v>45</v>
      </c>
      <c r="J8588" s="5" t="s">
        <v>9219</v>
      </c>
      <c r="K8588" t="s">
        <v>21</v>
      </c>
      <c r="L8588" t="s">
        <v>16</v>
      </c>
      <c r="M8588" t="s">
        <v>9210</v>
      </c>
      <c r="O8588">
        <v>12</v>
      </c>
      <c r="P8588" t="s">
        <v>9226</v>
      </c>
      <c r="Q8588">
        <v>9</v>
      </c>
      <c r="R8588">
        <v>2</v>
      </c>
      <c r="S8588" t="s">
        <v>9258</v>
      </c>
      <c r="T8588" t="s">
        <v>9265</v>
      </c>
      <c r="U8588" t="s">
        <v>9282</v>
      </c>
      <c r="V8588" t="str" cm="1">
        <f t="array" ref="V8588">_xlfn.IFS(Hospital_Emergency_Room_Data[[#This Row],[Day]]&lt;=10,"Start(1-10)",Hospital_Emergency_Room_Data[[#This Row],[Day]]&lt;=20,"Middle(11-20)",Hospital_Emergency_Room_Data[[#This Row],[Day]]&gt;20,"End(21-30)")</f>
        <v>Start(1-10)</v>
      </c>
    </row>
    <row r="8589" spans="1:22">
      <c r="A8589">
        <v>690034668</v>
      </c>
      <c r="B8589" t="s">
        <v>8582</v>
      </c>
      <c r="C8589" s="1">
        <v>45507</v>
      </c>
      <c r="D8589" t="str">
        <f>TEXT(Hospital_Emergency_Room_Data[[#This Row],[Patient Admission Date]],"mmm")</f>
        <v>Aug</v>
      </c>
      <c r="E8589">
        <f>YEAR(Hospital_Emergency_Room_Data[[#This Row],[Patient Admission Date]])</f>
        <v>2024</v>
      </c>
      <c r="F8589" s="2">
        <v>6.0416666666666667E-2</v>
      </c>
      <c r="G8589" s="8" t="str">
        <f>TEXT(Hospital_Emergency_Room_Data[[#This Row],[Patient Admission Date]],"dddd")</f>
        <v>Saturday</v>
      </c>
      <c r="H8589" t="s">
        <v>9208</v>
      </c>
      <c r="I8589">
        <v>61</v>
      </c>
      <c r="J8589" s="5" t="s">
        <v>9217</v>
      </c>
      <c r="K8589" t="s">
        <v>21</v>
      </c>
      <c r="L8589" t="s">
        <v>16</v>
      </c>
      <c r="M8589" t="s">
        <v>9210</v>
      </c>
      <c r="O8589">
        <v>18</v>
      </c>
      <c r="P8589" t="s">
        <v>9226</v>
      </c>
      <c r="Q8589">
        <v>3</v>
      </c>
      <c r="R8589">
        <v>1</v>
      </c>
      <c r="S8589" t="s">
        <v>9258</v>
      </c>
      <c r="T8589" t="s">
        <v>9263</v>
      </c>
      <c r="U8589" t="s">
        <v>9282</v>
      </c>
      <c r="V8589" t="str" cm="1">
        <f t="array" ref="V8589">_xlfn.IFS(Hospital_Emergency_Room_Data[[#This Row],[Day]]&lt;=10,"Start(1-10)",Hospital_Emergency_Room_Data[[#This Row],[Day]]&lt;=20,"Middle(11-20)",Hospital_Emergency_Room_Data[[#This Row],[Day]]&gt;20,"End(21-30)")</f>
        <v>Start(1-10)</v>
      </c>
    </row>
    <row r="8590" spans="1:22">
      <c r="A8590">
        <v>793254580</v>
      </c>
      <c r="B8590" t="s">
        <v>8583</v>
      </c>
      <c r="C8590" s="1">
        <v>45312</v>
      </c>
      <c r="D8590" t="str">
        <f>TEXT(Hospital_Emergency_Room_Data[[#This Row],[Patient Admission Date]],"mmm")</f>
        <v>Jan</v>
      </c>
      <c r="E8590">
        <f>YEAR(Hospital_Emergency_Room_Data[[#This Row],[Patient Admission Date]])</f>
        <v>2024</v>
      </c>
      <c r="F8590" s="2">
        <v>0.65</v>
      </c>
      <c r="G8590" s="8" t="str">
        <f>TEXT(Hospital_Emergency_Room_Data[[#This Row],[Patient Admission Date]],"dddd")</f>
        <v>Sunday</v>
      </c>
      <c r="H8590" t="s">
        <v>9208</v>
      </c>
      <c r="I8590">
        <v>78</v>
      </c>
      <c r="J8590" s="5" t="s">
        <v>9222</v>
      </c>
      <c r="K8590" t="s">
        <v>21</v>
      </c>
      <c r="L8590" t="s">
        <v>16</v>
      </c>
      <c r="M8590" t="s">
        <v>9210</v>
      </c>
      <c r="O8590">
        <v>23</v>
      </c>
      <c r="P8590" t="s">
        <v>9226</v>
      </c>
      <c r="Q8590">
        <v>21</v>
      </c>
      <c r="R8590">
        <v>15</v>
      </c>
      <c r="S8590" t="s">
        <v>9257</v>
      </c>
      <c r="T8590" t="s">
        <v>9262</v>
      </c>
      <c r="U8590" t="s">
        <v>9282</v>
      </c>
      <c r="V8590" t="str" cm="1">
        <f t="array" ref="V8590">_xlfn.IFS(Hospital_Emergency_Room_Data[[#This Row],[Day]]&lt;=10,"Start(1-10)",Hospital_Emergency_Room_Data[[#This Row],[Day]]&lt;=20,"Middle(11-20)",Hospital_Emergency_Room_Data[[#This Row],[Day]]&gt;20,"End(21-30)")</f>
        <v>End(21-30)</v>
      </c>
    </row>
    <row r="8591" spans="1:22">
      <c r="A8591">
        <v>679238667</v>
      </c>
      <c r="B8591" t="s">
        <v>8584</v>
      </c>
      <c r="C8591" s="1">
        <v>45378</v>
      </c>
      <c r="D8591" t="str">
        <f>TEXT(Hospital_Emergency_Room_Data[[#This Row],[Patient Admission Date]],"mmm")</f>
        <v>Mar</v>
      </c>
      <c r="E8591">
        <f>YEAR(Hospital_Emergency_Room_Data[[#This Row],[Patient Admission Date]])</f>
        <v>2024</v>
      </c>
      <c r="F8591" s="2">
        <v>0.2722222222222222</v>
      </c>
      <c r="G8591" s="8" t="str">
        <f>TEXT(Hospital_Emergency_Room_Data[[#This Row],[Patient Admission Date]],"dddd")</f>
        <v>Wednesday</v>
      </c>
      <c r="H8591" t="s">
        <v>9208</v>
      </c>
      <c r="I8591">
        <v>67</v>
      </c>
      <c r="J8591" s="5" t="s">
        <v>9217</v>
      </c>
      <c r="K8591" t="s">
        <v>21</v>
      </c>
      <c r="L8591" t="s">
        <v>16</v>
      </c>
      <c r="M8591" t="s">
        <v>9210</v>
      </c>
      <c r="O8591">
        <v>58</v>
      </c>
      <c r="P8591" t="s">
        <v>9225</v>
      </c>
      <c r="Q8591">
        <v>27</v>
      </c>
      <c r="R8591">
        <v>6</v>
      </c>
      <c r="S8591" t="s">
        <v>9255</v>
      </c>
      <c r="T8591" t="s">
        <v>9264</v>
      </c>
      <c r="U8591" t="s">
        <v>9283</v>
      </c>
      <c r="V8591" t="str" cm="1">
        <f t="array" ref="V8591">_xlfn.IFS(Hospital_Emergency_Room_Data[[#This Row],[Day]]&lt;=10,"Start(1-10)",Hospital_Emergency_Room_Data[[#This Row],[Day]]&lt;=20,"Middle(11-20)",Hospital_Emergency_Room_Data[[#This Row],[Day]]&gt;20,"End(21-30)")</f>
        <v>End(21-30)</v>
      </c>
    </row>
    <row r="8592" spans="1:22">
      <c r="A8592">
        <v>458911637</v>
      </c>
      <c r="B8592" t="s">
        <v>8585</v>
      </c>
      <c r="C8592" s="1">
        <v>45318</v>
      </c>
      <c r="D8592" t="str">
        <f>TEXT(Hospital_Emergency_Room_Data[[#This Row],[Patient Admission Date]],"mmm")</f>
        <v>Jan</v>
      </c>
      <c r="E8592">
        <f>YEAR(Hospital_Emergency_Room_Data[[#This Row],[Patient Admission Date]])</f>
        <v>2024</v>
      </c>
      <c r="F8592" s="2">
        <v>4.027777777777778E-2</v>
      </c>
      <c r="G8592" s="8" t="str">
        <f>TEXT(Hospital_Emergency_Room_Data[[#This Row],[Patient Admission Date]],"dddd")</f>
        <v>Saturday</v>
      </c>
      <c r="H8592" t="s">
        <v>9208</v>
      </c>
      <c r="I8592">
        <v>30</v>
      </c>
      <c r="J8592" s="5" t="s">
        <v>9223</v>
      </c>
      <c r="K8592" t="s">
        <v>21</v>
      </c>
      <c r="L8592" t="s">
        <v>16</v>
      </c>
      <c r="M8592" t="s">
        <v>9210</v>
      </c>
      <c r="O8592">
        <v>15</v>
      </c>
      <c r="P8592" t="s">
        <v>9226</v>
      </c>
      <c r="Q8592">
        <v>27</v>
      </c>
      <c r="R8592">
        <v>0</v>
      </c>
      <c r="S8592" t="s">
        <v>9258</v>
      </c>
      <c r="T8592" t="s">
        <v>9264</v>
      </c>
      <c r="U8592" t="s">
        <v>9282</v>
      </c>
      <c r="V8592" t="str" cm="1">
        <f t="array" ref="V8592">_xlfn.IFS(Hospital_Emergency_Room_Data[[#This Row],[Day]]&lt;=10,"Start(1-10)",Hospital_Emergency_Room_Data[[#This Row],[Day]]&lt;=20,"Middle(11-20)",Hospital_Emergency_Room_Data[[#This Row],[Day]]&gt;20,"End(21-30)")</f>
        <v>End(21-30)</v>
      </c>
    </row>
    <row r="8593" spans="1:22">
      <c r="A8593">
        <v>293258403</v>
      </c>
      <c r="B8593" t="s">
        <v>8586</v>
      </c>
      <c r="C8593" s="1">
        <v>45204</v>
      </c>
      <c r="D8593" t="str">
        <f>TEXT(Hospital_Emergency_Room_Data[[#This Row],[Patient Admission Date]],"mmm")</f>
        <v>Oct</v>
      </c>
      <c r="E8593">
        <f>YEAR(Hospital_Emergency_Room_Data[[#This Row],[Patient Admission Date]])</f>
        <v>2023</v>
      </c>
      <c r="F8593" s="2">
        <v>0.74097222222222225</v>
      </c>
      <c r="G8593" s="8" t="str">
        <f>TEXT(Hospital_Emergency_Room_Data[[#This Row],[Patient Admission Date]],"dddd")</f>
        <v>Thursday</v>
      </c>
      <c r="H8593" t="s">
        <v>9208</v>
      </c>
      <c r="I8593">
        <v>25</v>
      </c>
      <c r="J8593" s="5" t="s">
        <v>9220</v>
      </c>
      <c r="K8593" t="s">
        <v>21</v>
      </c>
      <c r="L8593" t="s">
        <v>16</v>
      </c>
      <c r="M8593" t="s">
        <v>9210</v>
      </c>
      <c r="O8593">
        <v>49</v>
      </c>
      <c r="P8593" t="s">
        <v>9225</v>
      </c>
      <c r="Q8593">
        <v>5</v>
      </c>
      <c r="R8593">
        <v>17</v>
      </c>
      <c r="S8593" t="s">
        <v>9257</v>
      </c>
      <c r="T8593" t="s">
        <v>9263</v>
      </c>
      <c r="U8593" t="s">
        <v>9283</v>
      </c>
      <c r="V8593" t="str" cm="1">
        <f t="array" ref="V8593">_xlfn.IFS(Hospital_Emergency_Room_Data[[#This Row],[Day]]&lt;=10,"Start(1-10)",Hospital_Emergency_Room_Data[[#This Row],[Day]]&lt;=20,"Middle(11-20)",Hospital_Emergency_Room_Data[[#This Row],[Day]]&gt;20,"End(21-30)")</f>
        <v>Start(1-10)</v>
      </c>
    </row>
    <row r="8594" spans="1:22">
      <c r="A8594">
        <v>651859191</v>
      </c>
      <c r="B8594" t="s">
        <v>8587</v>
      </c>
      <c r="C8594" s="1">
        <v>45068</v>
      </c>
      <c r="D8594" t="str">
        <f>TEXT(Hospital_Emergency_Room_Data[[#This Row],[Patient Admission Date]],"mmm")</f>
        <v>May</v>
      </c>
      <c r="E8594">
        <f>YEAR(Hospital_Emergency_Room_Data[[#This Row],[Patient Admission Date]])</f>
        <v>2023</v>
      </c>
      <c r="F8594" s="2">
        <v>0.86388888888888893</v>
      </c>
      <c r="G8594" s="8" t="str">
        <f>TEXT(Hospital_Emergency_Room_Data[[#This Row],[Patient Admission Date]],"dddd")</f>
        <v>Monday</v>
      </c>
      <c r="H8594" t="s">
        <v>9208</v>
      </c>
      <c r="I8594">
        <v>50</v>
      </c>
      <c r="J8594" s="5" t="s">
        <v>9219</v>
      </c>
      <c r="K8594" t="s">
        <v>21</v>
      </c>
      <c r="L8594" t="s">
        <v>16</v>
      </c>
      <c r="M8594" t="s">
        <v>9210</v>
      </c>
      <c r="O8594">
        <v>56</v>
      </c>
      <c r="P8594" t="s">
        <v>9225</v>
      </c>
      <c r="Q8594">
        <v>22</v>
      </c>
      <c r="R8594">
        <v>20</v>
      </c>
      <c r="S8594" t="s">
        <v>9256</v>
      </c>
      <c r="T8594" t="s">
        <v>9264</v>
      </c>
      <c r="U8594" t="s">
        <v>9283</v>
      </c>
      <c r="V8594" t="str" cm="1">
        <f t="array" ref="V8594">_xlfn.IFS(Hospital_Emergency_Room_Data[[#This Row],[Day]]&lt;=10,"Start(1-10)",Hospital_Emergency_Room_Data[[#This Row],[Day]]&lt;=20,"Middle(11-20)",Hospital_Emergency_Room_Data[[#This Row],[Day]]&gt;20,"End(21-30)")</f>
        <v>End(21-30)</v>
      </c>
    </row>
    <row r="8595" spans="1:22">
      <c r="A8595">
        <v>866832347</v>
      </c>
      <c r="B8595" t="s">
        <v>8588</v>
      </c>
      <c r="C8595" s="1">
        <v>45231</v>
      </c>
      <c r="D8595" t="str">
        <f>TEXT(Hospital_Emergency_Room_Data[[#This Row],[Patient Admission Date]],"mmm")</f>
        <v>Nov</v>
      </c>
      <c r="E8595">
        <f>YEAR(Hospital_Emergency_Room_Data[[#This Row],[Patient Admission Date]])</f>
        <v>2023</v>
      </c>
      <c r="F8595" s="2">
        <v>0.45347222222222222</v>
      </c>
      <c r="G8595" s="8" t="str">
        <f>TEXT(Hospital_Emergency_Room_Data[[#This Row],[Patient Admission Date]],"dddd")</f>
        <v>Wednesday</v>
      </c>
      <c r="H8595" t="s">
        <v>9208</v>
      </c>
      <c r="I8595">
        <v>46</v>
      </c>
      <c r="J8595" s="5" t="s">
        <v>9219</v>
      </c>
      <c r="K8595" t="s">
        <v>21</v>
      </c>
      <c r="L8595" t="s">
        <v>16</v>
      </c>
      <c r="M8595" t="s">
        <v>9210</v>
      </c>
      <c r="O8595">
        <v>12</v>
      </c>
      <c r="P8595" t="s">
        <v>9226</v>
      </c>
      <c r="Q8595">
        <v>1</v>
      </c>
      <c r="R8595">
        <v>10</v>
      </c>
      <c r="S8595" t="s">
        <v>9255</v>
      </c>
      <c r="T8595" t="s">
        <v>9263</v>
      </c>
      <c r="U8595" t="s">
        <v>9282</v>
      </c>
      <c r="V8595" t="str" cm="1">
        <f t="array" ref="V8595">_xlfn.IFS(Hospital_Emergency_Room_Data[[#This Row],[Day]]&lt;=10,"Start(1-10)",Hospital_Emergency_Room_Data[[#This Row],[Day]]&lt;=20,"Middle(11-20)",Hospital_Emergency_Room_Data[[#This Row],[Day]]&gt;20,"End(21-30)")</f>
        <v>Start(1-10)</v>
      </c>
    </row>
    <row r="8596" spans="1:22">
      <c r="A8596">
        <v>394042226</v>
      </c>
      <c r="B8596" t="s">
        <v>8589</v>
      </c>
      <c r="C8596" s="1">
        <v>45503</v>
      </c>
      <c r="D8596" t="str">
        <f>TEXT(Hospital_Emergency_Room_Data[[#This Row],[Patient Admission Date]],"mmm")</f>
        <v>Jul</v>
      </c>
      <c r="E8596">
        <f>YEAR(Hospital_Emergency_Room_Data[[#This Row],[Patient Admission Date]])</f>
        <v>2024</v>
      </c>
      <c r="F8596" s="2">
        <v>0.92777777777777781</v>
      </c>
      <c r="G8596" s="8" t="str">
        <f>TEXT(Hospital_Emergency_Room_Data[[#This Row],[Patient Admission Date]],"dddd")</f>
        <v>Tuesday</v>
      </c>
      <c r="H8596" t="s">
        <v>9208</v>
      </c>
      <c r="I8596">
        <v>7</v>
      </c>
      <c r="J8596" s="5" t="s">
        <v>9221</v>
      </c>
      <c r="K8596" t="s">
        <v>21</v>
      </c>
      <c r="L8596" t="s">
        <v>16</v>
      </c>
      <c r="M8596" t="s">
        <v>9210</v>
      </c>
      <c r="O8596">
        <v>27</v>
      </c>
      <c r="P8596" t="s">
        <v>9226</v>
      </c>
      <c r="Q8596">
        <v>30</v>
      </c>
      <c r="R8596">
        <v>22</v>
      </c>
      <c r="S8596" t="s">
        <v>9256</v>
      </c>
      <c r="T8596" t="s">
        <v>9264</v>
      </c>
      <c r="U8596" t="s">
        <v>9282</v>
      </c>
      <c r="V8596" t="str" cm="1">
        <f t="array" ref="V8596">_xlfn.IFS(Hospital_Emergency_Room_Data[[#This Row],[Day]]&lt;=10,"Start(1-10)",Hospital_Emergency_Room_Data[[#This Row],[Day]]&lt;=20,"Middle(11-20)",Hospital_Emergency_Room_Data[[#This Row],[Day]]&gt;20,"End(21-30)")</f>
        <v>End(21-30)</v>
      </c>
    </row>
    <row r="8597" spans="1:22">
      <c r="A8597">
        <v>431193103</v>
      </c>
      <c r="B8597" t="s">
        <v>8590</v>
      </c>
      <c r="C8597" s="1">
        <v>45482</v>
      </c>
      <c r="D8597" t="str">
        <f>TEXT(Hospital_Emergency_Room_Data[[#This Row],[Patient Admission Date]],"mmm")</f>
        <v>Jul</v>
      </c>
      <c r="E8597">
        <f>YEAR(Hospital_Emergency_Room_Data[[#This Row],[Patient Admission Date]])</f>
        <v>2024</v>
      </c>
      <c r="F8597" s="2">
        <v>0.96458333333333335</v>
      </c>
      <c r="G8597" s="8" t="str">
        <f>TEXT(Hospital_Emergency_Room_Data[[#This Row],[Patient Admission Date]],"dddd")</f>
        <v>Tuesday</v>
      </c>
      <c r="H8597" t="s">
        <v>9208</v>
      </c>
      <c r="I8597">
        <v>17</v>
      </c>
      <c r="J8597" s="5" t="s">
        <v>9220</v>
      </c>
      <c r="K8597" t="s">
        <v>21</v>
      </c>
      <c r="L8597" t="s">
        <v>16</v>
      </c>
      <c r="M8597" t="s">
        <v>9210</v>
      </c>
      <c r="O8597">
        <v>17</v>
      </c>
      <c r="P8597" t="s">
        <v>9226</v>
      </c>
      <c r="Q8597">
        <v>9</v>
      </c>
      <c r="R8597">
        <v>23</v>
      </c>
      <c r="S8597" t="s">
        <v>9256</v>
      </c>
      <c r="T8597" t="s">
        <v>9265</v>
      </c>
      <c r="U8597" t="s">
        <v>9282</v>
      </c>
      <c r="V8597" t="str" cm="1">
        <f t="array" ref="V8597">_xlfn.IFS(Hospital_Emergency_Room_Data[[#This Row],[Day]]&lt;=10,"Start(1-10)",Hospital_Emergency_Room_Data[[#This Row],[Day]]&lt;=20,"Middle(11-20)",Hospital_Emergency_Room_Data[[#This Row],[Day]]&gt;20,"End(21-30)")</f>
        <v>Start(1-10)</v>
      </c>
    </row>
    <row r="8598" spans="1:22">
      <c r="A8598">
        <v>475976923</v>
      </c>
      <c r="B8598" t="s">
        <v>8591</v>
      </c>
      <c r="C8598" s="1">
        <v>45176</v>
      </c>
      <c r="D8598" t="str">
        <f>TEXT(Hospital_Emergency_Room_Data[[#This Row],[Patient Admission Date]],"mmm")</f>
        <v>Sep</v>
      </c>
      <c r="E8598">
        <f>YEAR(Hospital_Emergency_Room_Data[[#This Row],[Patient Admission Date]])</f>
        <v>2023</v>
      </c>
      <c r="F8598" s="2">
        <v>2.0833333333333333E-3</v>
      </c>
      <c r="G8598" s="8" t="str">
        <f>TEXT(Hospital_Emergency_Room_Data[[#This Row],[Patient Admission Date]],"dddd")</f>
        <v>Thursday</v>
      </c>
      <c r="H8598" t="s">
        <v>9208</v>
      </c>
      <c r="I8598">
        <v>45</v>
      </c>
      <c r="J8598" s="5" t="s">
        <v>9219</v>
      </c>
      <c r="K8598" t="s">
        <v>21</v>
      </c>
      <c r="L8598" t="s">
        <v>16</v>
      </c>
      <c r="M8598" t="s">
        <v>9210</v>
      </c>
      <c r="O8598">
        <v>39</v>
      </c>
      <c r="P8598" t="s">
        <v>9225</v>
      </c>
      <c r="Q8598">
        <v>7</v>
      </c>
      <c r="R8598">
        <v>0</v>
      </c>
      <c r="S8598" t="s">
        <v>9258</v>
      </c>
      <c r="T8598" t="s">
        <v>9263</v>
      </c>
      <c r="U8598" t="s">
        <v>9300</v>
      </c>
      <c r="V8598" t="str" cm="1">
        <f t="array" ref="V8598">_xlfn.IFS(Hospital_Emergency_Room_Data[[#This Row],[Day]]&lt;=10,"Start(1-10)",Hospital_Emergency_Room_Data[[#This Row],[Day]]&lt;=20,"Middle(11-20)",Hospital_Emergency_Room_Data[[#This Row],[Day]]&gt;20,"End(21-30)")</f>
        <v>Start(1-10)</v>
      </c>
    </row>
    <row r="8599" spans="1:22">
      <c r="A8599">
        <v>713891201</v>
      </c>
      <c r="B8599" t="s">
        <v>8592</v>
      </c>
      <c r="C8599" s="1">
        <v>45278</v>
      </c>
      <c r="D8599" t="str">
        <f>TEXT(Hospital_Emergency_Room_Data[[#This Row],[Patient Admission Date]],"mmm")</f>
        <v>Dec</v>
      </c>
      <c r="E8599">
        <f>YEAR(Hospital_Emergency_Room_Data[[#This Row],[Patient Admission Date]])</f>
        <v>2023</v>
      </c>
      <c r="F8599" s="2">
        <v>0.66666666666666663</v>
      </c>
      <c r="G8599" s="8" t="str">
        <f>TEXT(Hospital_Emergency_Room_Data[[#This Row],[Patient Admission Date]],"dddd")</f>
        <v>Monday</v>
      </c>
      <c r="H8599" t="s">
        <v>9208</v>
      </c>
      <c r="I8599">
        <v>31</v>
      </c>
      <c r="J8599" s="5" t="s">
        <v>9223</v>
      </c>
      <c r="K8599" t="s">
        <v>21</v>
      </c>
      <c r="L8599" t="s">
        <v>16</v>
      </c>
      <c r="M8599" t="s">
        <v>9210</v>
      </c>
      <c r="N8599">
        <v>0</v>
      </c>
      <c r="O8599">
        <v>26</v>
      </c>
      <c r="P8599" t="s">
        <v>9226</v>
      </c>
      <c r="Q8599">
        <v>18</v>
      </c>
      <c r="R8599">
        <v>16</v>
      </c>
      <c r="S8599" t="s">
        <v>9257</v>
      </c>
      <c r="T8599" t="s">
        <v>9262</v>
      </c>
      <c r="U8599" t="s">
        <v>9282</v>
      </c>
      <c r="V8599" t="str" cm="1">
        <f t="array" ref="V8599">_xlfn.IFS(Hospital_Emergency_Room_Data[[#This Row],[Day]]&lt;=10,"Start(1-10)",Hospital_Emergency_Room_Data[[#This Row],[Day]]&lt;=20,"Middle(11-20)",Hospital_Emergency_Room_Data[[#This Row],[Day]]&gt;20,"End(21-30)")</f>
        <v>Middle(11-20)</v>
      </c>
    </row>
    <row r="8600" spans="1:22">
      <c r="A8600">
        <v>496613003</v>
      </c>
      <c r="B8600" t="s">
        <v>8593</v>
      </c>
      <c r="C8600" s="1">
        <v>45561</v>
      </c>
      <c r="D8600" t="str">
        <f>TEXT(Hospital_Emergency_Room_Data[[#This Row],[Patient Admission Date]],"mmm")</f>
        <v>Sep</v>
      </c>
      <c r="E8600">
        <f>YEAR(Hospital_Emergency_Room_Data[[#This Row],[Patient Admission Date]])</f>
        <v>2024</v>
      </c>
      <c r="F8600" s="2">
        <v>0.41736111111111113</v>
      </c>
      <c r="G8600" s="8" t="str">
        <f>TEXT(Hospital_Emergency_Room_Data[[#This Row],[Patient Admission Date]],"dddd")</f>
        <v>Thursday</v>
      </c>
      <c r="H8600" t="s">
        <v>9208</v>
      </c>
      <c r="I8600">
        <v>39</v>
      </c>
      <c r="J8600" s="5" t="s">
        <v>9223</v>
      </c>
      <c r="K8600" t="s">
        <v>21</v>
      </c>
      <c r="L8600" t="s">
        <v>16</v>
      </c>
      <c r="M8600" t="s">
        <v>9210</v>
      </c>
      <c r="N8600">
        <v>2</v>
      </c>
      <c r="O8600">
        <v>21</v>
      </c>
      <c r="P8600" t="s">
        <v>9226</v>
      </c>
      <c r="Q8600">
        <v>26</v>
      </c>
      <c r="R8600">
        <v>10</v>
      </c>
      <c r="S8600" t="s">
        <v>9255</v>
      </c>
      <c r="T8600" t="s">
        <v>9264</v>
      </c>
      <c r="U8600" t="s">
        <v>9282</v>
      </c>
      <c r="V8600" t="str" cm="1">
        <f t="array" ref="V8600">_xlfn.IFS(Hospital_Emergency_Room_Data[[#This Row],[Day]]&lt;=10,"Start(1-10)",Hospital_Emergency_Room_Data[[#This Row],[Day]]&lt;=20,"Middle(11-20)",Hospital_Emergency_Room_Data[[#This Row],[Day]]&gt;20,"End(21-30)")</f>
        <v>End(21-30)</v>
      </c>
    </row>
    <row r="8601" spans="1:22">
      <c r="A8601">
        <v>589735235</v>
      </c>
      <c r="B8601" t="s">
        <v>8594</v>
      </c>
      <c r="C8601" s="1">
        <v>45229</v>
      </c>
      <c r="D8601" t="str">
        <f>TEXT(Hospital_Emergency_Room_Data[[#This Row],[Patient Admission Date]],"mmm")</f>
        <v>Oct</v>
      </c>
      <c r="E8601">
        <f>YEAR(Hospital_Emergency_Room_Data[[#This Row],[Patient Admission Date]])</f>
        <v>2023</v>
      </c>
      <c r="F8601" s="2">
        <v>0.71597222222222223</v>
      </c>
      <c r="G8601" s="8" t="str">
        <f>TEXT(Hospital_Emergency_Room_Data[[#This Row],[Patient Admission Date]],"dddd")</f>
        <v>Monday</v>
      </c>
      <c r="H8601" t="s">
        <v>9208</v>
      </c>
      <c r="I8601">
        <v>23</v>
      </c>
      <c r="J8601" s="5" t="s">
        <v>9220</v>
      </c>
      <c r="K8601" t="s">
        <v>21</v>
      </c>
      <c r="L8601" t="s">
        <v>16</v>
      </c>
      <c r="M8601" t="s">
        <v>9210</v>
      </c>
      <c r="N8601">
        <v>2</v>
      </c>
      <c r="O8601">
        <v>16</v>
      </c>
      <c r="P8601" t="s">
        <v>9226</v>
      </c>
      <c r="Q8601">
        <v>30</v>
      </c>
      <c r="R8601">
        <v>17</v>
      </c>
      <c r="S8601" t="s">
        <v>9257</v>
      </c>
      <c r="T8601" t="s">
        <v>9264</v>
      </c>
      <c r="U8601" t="s">
        <v>9282</v>
      </c>
      <c r="V8601" t="str" cm="1">
        <f t="array" ref="V8601">_xlfn.IFS(Hospital_Emergency_Room_Data[[#This Row],[Day]]&lt;=10,"Start(1-10)",Hospital_Emergency_Room_Data[[#This Row],[Day]]&lt;=20,"Middle(11-20)",Hospital_Emergency_Room_Data[[#This Row],[Day]]&gt;20,"End(21-30)")</f>
        <v>End(21-30)</v>
      </c>
    </row>
    <row r="8602" spans="1:22">
      <c r="A8602">
        <v>660544475</v>
      </c>
      <c r="B8602" t="s">
        <v>8595</v>
      </c>
      <c r="C8602" s="1">
        <v>45048</v>
      </c>
      <c r="D8602" t="str">
        <f>TEXT(Hospital_Emergency_Room_Data[[#This Row],[Patient Admission Date]],"mmm")</f>
        <v>May</v>
      </c>
      <c r="E8602">
        <f>YEAR(Hospital_Emergency_Room_Data[[#This Row],[Patient Admission Date]])</f>
        <v>2023</v>
      </c>
      <c r="F8602" s="2">
        <v>0.25</v>
      </c>
      <c r="G8602" s="8" t="str">
        <f>TEXT(Hospital_Emergency_Room_Data[[#This Row],[Patient Admission Date]],"dddd")</f>
        <v>Tuesday</v>
      </c>
      <c r="H8602" t="s">
        <v>9208</v>
      </c>
      <c r="I8602">
        <v>34</v>
      </c>
      <c r="J8602" s="5" t="s">
        <v>9223</v>
      </c>
      <c r="K8602" t="s">
        <v>21</v>
      </c>
      <c r="L8602" t="s">
        <v>16</v>
      </c>
      <c r="M8602" t="s">
        <v>9210</v>
      </c>
      <c r="N8602">
        <v>5</v>
      </c>
      <c r="O8602">
        <v>45</v>
      </c>
      <c r="P8602" t="s">
        <v>9225</v>
      </c>
      <c r="Q8602">
        <v>2</v>
      </c>
      <c r="R8602">
        <v>6</v>
      </c>
      <c r="S8602" t="s">
        <v>9255</v>
      </c>
      <c r="T8602" t="s">
        <v>9263</v>
      </c>
      <c r="U8602" t="s">
        <v>9300</v>
      </c>
      <c r="V8602" t="str" cm="1">
        <f t="array" ref="V8602">_xlfn.IFS(Hospital_Emergency_Room_Data[[#This Row],[Day]]&lt;=10,"Start(1-10)",Hospital_Emergency_Room_Data[[#This Row],[Day]]&lt;=20,"Middle(11-20)",Hospital_Emergency_Room_Data[[#This Row],[Day]]&gt;20,"End(21-30)")</f>
        <v>Start(1-10)</v>
      </c>
    </row>
    <row r="8603" spans="1:22">
      <c r="A8603">
        <v>651535303</v>
      </c>
      <c r="B8603" t="s">
        <v>8596</v>
      </c>
      <c r="C8603" s="1">
        <v>45212</v>
      </c>
      <c r="D8603" t="str">
        <f>TEXT(Hospital_Emergency_Room_Data[[#This Row],[Patient Admission Date]],"mmm")</f>
        <v>Oct</v>
      </c>
      <c r="E8603">
        <f>YEAR(Hospital_Emergency_Room_Data[[#This Row],[Patient Admission Date]])</f>
        <v>2023</v>
      </c>
      <c r="F8603" s="2">
        <v>0.41249999999999998</v>
      </c>
      <c r="G8603" s="8" t="str">
        <f>TEXT(Hospital_Emergency_Room_Data[[#This Row],[Patient Admission Date]],"dddd")</f>
        <v>Friday</v>
      </c>
      <c r="H8603" t="s">
        <v>9208</v>
      </c>
      <c r="I8603">
        <v>65</v>
      </c>
      <c r="J8603" s="5" t="s">
        <v>9217</v>
      </c>
      <c r="K8603" t="s">
        <v>21</v>
      </c>
      <c r="L8603" t="s">
        <v>16</v>
      </c>
      <c r="M8603" t="s">
        <v>9210</v>
      </c>
      <c r="N8603">
        <v>5</v>
      </c>
      <c r="O8603">
        <v>25</v>
      </c>
      <c r="P8603" t="s">
        <v>9226</v>
      </c>
      <c r="Q8603">
        <v>13</v>
      </c>
      <c r="R8603">
        <v>9</v>
      </c>
      <c r="S8603" t="s">
        <v>9255</v>
      </c>
      <c r="T8603" t="s">
        <v>9265</v>
      </c>
      <c r="U8603" t="s">
        <v>9282</v>
      </c>
      <c r="V8603" t="str" cm="1">
        <f t="array" ref="V8603">_xlfn.IFS(Hospital_Emergency_Room_Data[[#This Row],[Day]]&lt;=10,"Start(1-10)",Hospital_Emergency_Room_Data[[#This Row],[Day]]&lt;=20,"Middle(11-20)",Hospital_Emergency_Room_Data[[#This Row],[Day]]&gt;20,"End(21-30)")</f>
        <v>Middle(11-20)</v>
      </c>
    </row>
    <row r="8604" spans="1:22">
      <c r="A8604">
        <v>839147913</v>
      </c>
      <c r="B8604" t="s">
        <v>8597</v>
      </c>
      <c r="C8604" s="1">
        <v>45143</v>
      </c>
      <c r="D8604" t="str">
        <f>TEXT(Hospital_Emergency_Room_Data[[#This Row],[Patient Admission Date]],"mmm")</f>
        <v>Aug</v>
      </c>
      <c r="E8604">
        <f>YEAR(Hospital_Emergency_Room_Data[[#This Row],[Patient Admission Date]])</f>
        <v>2023</v>
      </c>
      <c r="F8604" s="2">
        <v>0.79027777777777775</v>
      </c>
      <c r="G8604" s="8" t="str">
        <f>TEXT(Hospital_Emergency_Room_Data[[#This Row],[Patient Admission Date]],"dddd")</f>
        <v>Saturday</v>
      </c>
      <c r="H8604" t="s">
        <v>9208</v>
      </c>
      <c r="I8604">
        <v>53</v>
      </c>
      <c r="J8604" s="5" t="s">
        <v>9219</v>
      </c>
      <c r="K8604" t="s">
        <v>21</v>
      </c>
      <c r="L8604" t="s">
        <v>16</v>
      </c>
      <c r="M8604" t="s">
        <v>9210</v>
      </c>
      <c r="N8604">
        <v>7</v>
      </c>
      <c r="O8604">
        <v>35</v>
      </c>
      <c r="P8604" t="s">
        <v>9225</v>
      </c>
      <c r="Q8604">
        <v>5</v>
      </c>
      <c r="R8604">
        <v>18</v>
      </c>
      <c r="S8604" t="s">
        <v>9256</v>
      </c>
      <c r="T8604" t="s">
        <v>9263</v>
      </c>
      <c r="U8604" t="s">
        <v>9300</v>
      </c>
      <c r="V8604" t="str" cm="1">
        <f t="array" ref="V8604">_xlfn.IFS(Hospital_Emergency_Room_Data[[#This Row],[Day]]&lt;=10,"Start(1-10)",Hospital_Emergency_Room_Data[[#This Row],[Day]]&lt;=20,"Middle(11-20)",Hospital_Emergency_Room_Data[[#This Row],[Day]]&gt;20,"End(21-30)")</f>
        <v>Start(1-10)</v>
      </c>
    </row>
    <row r="8605" spans="1:22">
      <c r="A8605">
        <v>464935592</v>
      </c>
      <c r="B8605" t="s">
        <v>8598</v>
      </c>
      <c r="C8605" s="1">
        <v>45381</v>
      </c>
      <c r="D8605" t="str">
        <f>TEXT(Hospital_Emergency_Room_Data[[#This Row],[Patient Admission Date]],"mmm")</f>
        <v>Mar</v>
      </c>
      <c r="E8605">
        <f>YEAR(Hospital_Emergency_Room_Data[[#This Row],[Patient Admission Date]])</f>
        <v>2024</v>
      </c>
      <c r="F8605" s="2">
        <v>0.42569444444444443</v>
      </c>
      <c r="G8605" s="8" t="str">
        <f>TEXT(Hospital_Emergency_Room_Data[[#This Row],[Patient Admission Date]],"dddd")</f>
        <v>Saturday</v>
      </c>
      <c r="H8605" t="s">
        <v>9208</v>
      </c>
      <c r="I8605">
        <v>33</v>
      </c>
      <c r="J8605" s="5" t="s">
        <v>9223</v>
      </c>
      <c r="K8605" t="s">
        <v>21</v>
      </c>
      <c r="L8605" t="s">
        <v>16</v>
      </c>
      <c r="M8605" t="s">
        <v>9210</v>
      </c>
      <c r="N8605">
        <v>7</v>
      </c>
      <c r="O8605">
        <v>19</v>
      </c>
      <c r="P8605" t="s">
        <v>9226</v>
      </c>
      <c r="Q8605">
        <v>30</v>
      </c>
      <c r="R8605">
        <v>10</v>
      </c>
      <c r="S8605" t="s">
        <v>9255</v>
      </c>
      <c r="T8605" t="s">
        <v>9264</v>
      </c>
      <c r="U8605" t="s">
        <v>9282</v>
      </c>
      <c r="V8605" t="str" cm="1">
        <f t="array" ref="V8605">_xlfn.IFS(Hospital_Emergency_Room_Data[[#This Row],[Day]]&lt;=10,"Start(1-10)",Hospital_Emergency_Room_Data[[#This Row],[Day]]&lt;=20,"Middle(11-20)",Hospital_Emergency_Room_Data[[#This Row],[Day]]&gt;20,"End(21-30)")</f>
        <v>End(21-30)</v>
      </c>
    </row>
    <row r="8606" spans="1:22">
      <c r="A8606">
        <v>408381483</v>
      </c>
      <c r="B8606" t="s">
        <v>8599</v>
      </c>
      <c r="C8606" s="1">
        <v>45278</v>
      </c>
      <c r="D8606" t="str">
        <f>TEXT(Hospital_Emergency_Room_Data[[#This Row],[Patient Admission Date]],"mmm")</f>
        <v>Dec</v>
      </c>
      <c r="E8606">
        <f>YEAR(Hospital_Emergency_Room_Data[[#This Row],[Patient Admission Date]])</f>
        <v>2023</v>
      </c>
      <c r="F8606" s="2">
        <v>0.84444444444444444</v>
      </c>
      <c r="G8606" s="8" t="str">
        <f>TEXT(Hospital_Emergency_Room_Data[[#This Row],[Patient Admission Date]],"dddd")</f>
        <v>Monday</v>
      </c>
      <c r="H8606" t="s">
        <v>9208</v>
      </c>
      <c r="I8606">
        <v>66</v>
      </c>
      <c r="J8606" s="5" t="s">
        <v>9217</v>
      </c>
      <c r="K8606" t="s">
        <v>21</v>
      </c>
      <c r="L8606" t="s">
        <v>16</v>
      </c>
      <c r="M8606" t="s">
        <v>9210</v>
      </c>
      <c r="N8606">
        <v>7</v>
      </c>
      <c r="O8606">
        <v>39</v>
      </c>
      <c r="P8606" t="s">
        <v>9225</v>
      </c>
      <c r="Q8606">
        <v>18</v>
      </c>
      <c r="R8606">
        <v>20</v>
      </c>
      <c r="S8606" t="s">
        <v>9256</v>
      </c>
      <c r="T8606" t="s">
        <v>9262</v>
      </c>
      <c r="U8606" t="s">
        <v>9300</v>
      </c>
      <c r="V8606" t="str" cm="1">
        <f t="array" ref="V8606">_xlfn.IFS(Hospital_Emergency_Room_Data[[#This Row],[Day]]&lt;=10,"Start(1-10)",Hospital_Emergency_Room_Data[[#This Row],[Day]]&lt;=20,"Middle(11-20)",Hospital_Emergency_Room_Data[[#This Row],[Day]]&gt;20,"End(21-30)")</f>
        <v>Middle(11-20)</v>
      </c>
    </row>
    <row r="8607" spans="1:22">
      <c r="A8607">
        <v>752046939</v>
      </c>
      <c r="B8607" t="s">
        <v>8600</v>
      </c>
      <c r="C8607" s="1">
        <v>45276</v>
      </c>
      <c r="D8607" t="str">
        <f>TEXT(Hospital_Emergency_Room_Data[[#This Row],[Patient Admission Date]],"mmm")</f>
        <v>Dec</v>
      </c>
      <c r="E8607">
        <f>YEAR(Hospital_Emergency_Room_Data[[#This Row],[Patient Admission Date]])</f>
        <v>2023</v>
      </c>
      <c r="F8607" s="2">
        <v>0.83750000000000002</v>
      </c>
      <c r="G8607" s="8" t="str">
        <f>TEXT(Hospital_Emergency_Room_Data[[#This Row],[Patient Admission Date]],"dddd")</f>
        <v>Saturday</v>
      </c>
      <c r="H8607" t="s">
        <v>9208</v>
      </c>
      <c r="I8607">
        <v>64</v>
      </c>
      <c r="J8607" s="5" t="s">
        <v>9217</v>
      </c>
      <c r="K8607" t="s">
        <v>21</v>
      </c>
      <c r="L8607" t="s">
        <v>16</v>
      </c>
      <c r="M8607" t="s">
        <v>9210</v>
      </c>
      <c r="N8607">
        <v>8</v>
      </c>
      <c r="O8607">
        <v>11</v>
      </c>
      <c r="P8607" t="s">
        <v>9226</v>
      </c>
      <c r="Q8607">
        <v>16</v>
      </c>
      <c r="R8607">
        <v>20</v>
      </c>
      <c r="S8607" t="s">
        <v>9256</v>
      </c>
      <c r="T8607" t="s">
        <v>9262</v>
      </c>
      <c r="U8607" t="s">
        <v>9282</v>
      </c>
      <c r="V8607" t="str" cm="1">
        <f t="array" ref="V8607">_xlfn.IFS(Hospital_Emergency_Room_Data[[#This Row],[Day]]&lt;=10,"Start(1-10)",Hospital_Emergency_Room_Data[[#This Row],[Day]]&lt;=20,"Middle(11-20)",Hospital_Emergency_Room_Data[[#This Row],[Day]]&gt;20,"End(21-30)")</f>
        <v>Middle(11-20)</v>
      </c>
    </row>
    <row r="8608" spans="1:22">
      <c r="A8608">
        <v>776203570</v>
      </c>
      <c r="B8608" t="s">
        <v>8601</v>
      </c>
      <c r="C8608" s="1">
        <v>45134</v>
      </c>
      <c r="D8608" t="str">
        <f>TEXT(Hospital_Emergency_Room_Data[[#This Row],[Patient Admission Date]],"mmm")</f>
        <v>Jul</v>
      </c>
      <c r="E8608">
        <f>YEAR(Hospital_Emergency_Room_Data[[#This Row],[Patient Admission Date]])</f>
        <v>2023</v>
      </c>
      <c r="F8608" s="2">
        <v>9.2361111111111116E-2</v>
      </c>
      <c r="G8608" s="8" t="str">
        <f>TEXT(Hospital_Emergency_Room_Data[[#This Row],[Patient Admission Date]],"dddd")</f>
        <v>Thursday</v>
      </c>
      <c r="H8608" t="s">
        <v>9208</v>
      </c>
      <c r="I8608">
        <v>76</v>
      </c>
      <c r="J8608" s="5" t="s">
        <v>9222</v>
      </c>
      <c r="K8608" t="s">
        <v>21</v>
      </c>
      <c r="L8608" t="s">
        <v>16</v>
      </c>
      <c r="M8608" t="s">
        <v>9210</v>
      </c>
      <c r="N8608">
        <v>9</v>
      </c>
      <c r="O8608">
        <v>44</v>
      </c>
      <c r="P8608" t="s">
        <v>9225</v>
      </c>
      <c r="Q8608">
        <v>27</v>
      </c>
      <c r="R8608">
        <v>2</v>
      </c>
      <c r="S8608" t="s">
        <v>9258</v>
      </c>
      <c r="T8608" t="s">
        <v>9264</v>
      </c>
      <c r="U8608" t="s">
        <v>9300</v>
      </c>
      <c r="V8608" t="str" cm="1">
        <f t="array" ref="V8608">_xlfn.IFS(Hospital_Emergency_Room_Data[[#This Row],[Day]]&lt;=10,"Start(1-10)",Hospital_Emergency_Room_Data[[#This Row],[Day]]&lt;=20,"Middle(11-20)",Hospital_Emergency_Room_Data[[#This Row],[Day]]&gt;20,"End(21-30)")</f>
        <v>End(21-30)</v>
      </c>
    </row>
    <row r="8609" spans="1:22">
      <c r="A8609">
        <v>785599671</v>
      </c>
      <c r="B8609" t="s">
        <v>8602</v>
      </c>
      <c r="C8609" s="1">
        <v>45330</v>
      </c>
      <c r="D8609" t="str">
        <f>TEXT(Hospital_Emergency_Room_Data[[#This Row],[Patient Admission Date]],"mmm")</f>
        <v>Feb</v>
      </c>
      <c r="E8609">
        <f>YEAR(Hospital_Emergency_Room_Data[[#This Row],[Patient Admission Date]])</f>
        <v>2024</v>
      </c>
      <c r="F8609" s="2">
        <v>0.78611111111111109</v>
      </c>
      <c r="G8609" s="8" t="str">
        <f>TEXT(Hospital_Emergency_Room_Data[[#This Row],[Patient Admission Date]],"dddd")</f>
        <v>Thursday</v>
      </c>
      <c r="H8609" t="s">
        <v>9208</v>
      </c>
      <c r="I8609">
        <v>35</v>
      </c>
      <c r="J8609" s="5" t="s">
        <v>9223</v>
      </c>
      <c r="K8609" t="s">
        <v>21</v>
      </c>
      <c r="L8609" t="s">
        <v>16</v>
      </c>
      <c r="M8609" t="s">
        <v>9210</v>
      </c>
      <c r="N8609">
        <v>9</v>
      </c>
      <c r="O8609">
        <v>42</v>
      </c>
      <c r="P8609" t="s">
        <v>9225</v>
      </c>
      <c r="Q8609">
        <v>8</v>
      </c>
      <c r="R8609">
        <v>18</v>
      </c>
      <c r="S8609" t="s">
        <v>9256</v>
      </c>
      <c r="T8609" t="s">
        <v>9265</v>
      </c>
      <c r="U8609" t="s">
        <v>9300</v>
      </c>
      <c r="V8609" t="str" cm="1">
        <f t="array" ref="V8609">_xlfn.IFS(Hospital_Emergency_Room_Data[[#This Row],[Day]]&lt;=10,"Start(1-10)",Hospital_Emergency_Room_Data[[#This Row],[Day]]&lt;=20,"Middle(11-20)",Hospital_Emergency_Room_Data[[#This Row],[Day]]&gt;20,"End(21-30)")</f>
        <v>Start(1-10)</v>
      </c>
    </row>
    <row r="8610" spans="1:22">
      <c r="A8610">
        <v>494291509</v>
      </c>
      <c r="B8610" t="s">
        <v>8603</v>
      </c>
      <c r="C8610" s="1">
        <v>45534</v>
      </c>
      <c r="D8610" t="str">
        <f>TEXT(Hospital_Emergency_Room_Data[[#This Row],[Patient Admission Date]],"mmm")</f>
        <v>Aug</v>
      </c>
      <c r="E8610">
        <f>YEAR(Hospital_Emergency_Room_Data[[#This Row],[Patient Admission Date]])</f>
        <v>2024</v>
      </c>
      <c r="F8610" s="2">
        <v>9.166666666666666E-2</v>
      </c>
      <c r="G8610" s="8" t="str">
        <f>TEXT(Hospital_Emergency_Room_Data[[#This Row],[Patient Admission Date]],"dddd")</f>
        <v>Friday</v>
      </c>
      <c r="H8610" t="s">
        <v>9208</v>
      </c>
      <c r="I8610">
        <v>36</v>
      </c>
      <c r="J8610" s="5" t="s">
        <v>9223</v>
      </c>
      <c r="K8610" t="s">
        <v>21</v>
      </c>
      <c r="L8610" t="s">
        <v>16</v>
      </c>
      <c r="M8610" t="s">
        <v>9210</v>
      </c>
      <c r="N8610">
        <v>9</v>
      </c>
      <c r="O8610">
        <v>23</v>
      </c>
      <c r="P8610" t="s">
        <v>9226</v>
      </c>
      <c r="Q8610">
        <v>30</v>
      </c>
      <c r="R8610">
        <v>2</v>
      </c>
      <c r="S8610" t="s">
        <v>9258</v>
      </c>
      <c r="T8610" t="s">
        <v>9264</v>
      </c>
      <c r="U8610" t="s">
        <v>9282</v>
      </c>
      <c r="V8610" t="str" cm="1">
        <f t="array" ref="V8610">_xlfn.IFS(Hospital_Emergency_Room_Data[[#This Row],[Day]]&lt;=10,"Start(1-10)",Hospital_Emergency_Room_Data[[#This Row],[Day]]&lt;=20,"Middle(11-20)",Hospital_Emergency_Room_Data[[#This Row],[Day]]&gt;20,"End(21-30)")</f>
        <v>End(21-30)</v>
      </c>
    </row>
    <row r="8611" spans="1:22">
      <c r="A8611">
        <v>344306145</v>
      </c>
      <c r="B8611" t="s">
        <v>8604</v>
      </c>
      <c r="C8611" s="1">
        <v>45299</v>
      </c>
      <c r="D8611" t="str">
        <f>TEXT(Hospital_Emergency_Room_Data[[#This Row],[Patient Admission Date]],"mmm")</f>
        <v>Jan</v>
      </c>
      <c r="E8611">
        <f>YEAR(Hospital_Emergency_Room_Data[[#This Row],[Patient Admission Date]])</f>
        <v>2024</v>
      </c>
      <c r="F8611" s="2">
        <v>0.77708333333333335</v>
      </c>
      <c r="G8611" s="8" t="str">
        <f>TEXT(Hospital_Emergency_Room_Data[[#This Row],[Patient Admission Date]],"dddd")</f>
        <v>Monday</v>
      </c>
      <c r="H8611" t="s">
        <v>9208</v>
      </c>
      <c r="I8611">
        <v>64</v>
      </c>
      <c r="J8611" s="5" t="s">
        <v>9217</v>
      </c>
      <c r="K8611" t="s">
        <v>21</v>
      </c>
      <c r="L8611" t="s">
        <v>16</v>
      </c>
      <c r="M8611" t="s">
        <v>9210</v>
      </c>
      <c r="N8611">
        <v>10</v>
      </c>
      <c r="O8611">
        <v>21</v>
      </c>
      <c r="P8611" t="s">
        <v>9226</v>
      </c>
      <c r="Q8611">
        <v>8</v>
      </c>
      <c r="R8611">
        <v>18</v>
      </c>
      <c r="S8611" t="s">
        <v>9256</v>
      </c>
      <c r="T8611" t="s">
        <v>9265</v>
      </c>
      <c r="U8611" t="s">
        <v>9282</v>
      </c>
      <c r="V8611" t="str" cm="1">
        <f t="array" ref="V8611">_xlfn.IFS(Hospital_Emergency_Room_Data[[#This Row],[Day]]&lt;=10,"Start(1-10)",Hospital_Emergency_Room_Data[[#This Row],[Day]]&lt;=20,"Middle(11-20)",Hospital_Emergency_Room_Data[[#This Row],[Day]]&gt;20,"End(21-30)")</f>
        <v>Start(1-10)</v>
      </c>
    </row>
    <row r="8612" spans="1:22">
      <c r="A8612">
        <v>514505992</v>
      </c>
      <c r="B8612" t="s">
        <v>8605</v>
      </c>
      <c r="C8612" s="1">
        <v>45185</v>
      </c>
      <c r="D8612" t="str">
        <f>TEXT(Hospital_Emergency_Room_Data[[#This Row],[Patient Admission Date]],"mmm")</f>
        <v>Sep</v>
      </c>
      <c r="E8612">
        <f>YEAR(Hospital_Emergency_Room_Data[[#This Row],[Patient Admission Date]])</f>
        <v>2023</v>
      </c>
      <c r="F8612" s="2">
        <v>0.57291666666666663</v>
      </c>
      <c r="G8612" s="8" t="str">
        <f>TEXT(Hospital_Emergency_Room_Data[[#This Row],[Patient Admission Date]],"dddd")</f>
        <v>Saturday</v>
      </c>
      <c r="H8612" t="s">
        <v>9208</v>
      </c>
      <c r="I8612">
        <v>9</v>
      </c>
      <c r="J8612" s="5" t="s">
        <v>9221</v>
      </c>
      <c r="K8612" t="s">
        <v>21</v>
      </c>
      <c r="L8612" t="s">
        <v>16</v>
      </c>
      <c r="M8612" t="s">
        <v>9210</v>
      </c>
      <c r="N8612">
        <v>10</v>
      </c>
      <c r="O8612">
        <v>41</v>
      </c>
      <c r="P8612" t="s">
        <v>9225</v>
      </c>
      <c r="Q8612">
        <v>16</v>
      </c>
      <c r="R8612">
        <v>13</v>
      </c>
      <c r="S8612" t="s">
        <v>9257</v>
      </c>
      <c r="T8612" t="s">
        <v>9262</v>
      </c>
      <c r="U8612" t="s">
        <v>9300</v>
      </c>
      <c r="V8612" t="str" cm="1">
        <f t="array" ref="V8612">_xlfn.IFS(Hospital_Emergency_Room_Data[[#This Row],[Day]]&lt;=10,"Start(1-10)",Hospital_Emergency_Room_Data[[#This Row],[Day]]&lt;=20,"Middle(11-20)",Hospital_Emergency_Room_Data[[#This Row],[Day]]&gt;20,"End(21-30)")</f>
        <v>Middle(11-20)</v>
      </c>
    </row>
    <row r="8613" spans="1:22">
      <c r="A8613">
        <v>225314539</v>
      </c>
      <c r="B8613" t="s">
        <v>8606</v>
      </c>
      <c r="C8613" s="1">
        <v>45527</v>
      </c>
      <c r="D8613" t="str">
        <f>TEXT(Hospital_Emergency_Room_Data[[#This Row],[Patient Admission Date]],"mmm")</f>
        <v>Aug</v>
      </c>
      <c r="E8613">
        <f>YEAR(Hospital_Emergency_Room_Data[[#This Row],[Patient Admission Date]])</f>
        <v>2024</v>
      </c>
      <c r="F8613" s="2">
        <v>0.69027777777777777</v>
      </c>
      <c r="G8613" s="8" t="str">
        <f>TEXT(Hospital_Emergency_Room_Data[[#This Row],[Patient Admission Date]],"dddd")</f>
        <v>Friday</v>
      </c>
      <c r="H8613" t="s">
        <v>9208</v>
      </c>
      <c r="I8613">
        <v>56</v>
      </c>
      <c r="J8613" s="5" t="s">
        <v>9219</v>
      </c>
      <c r="K8613" t="s">
        <v>21</v>
      </c>
      <c r="L8613" t="s">
        <v>16</v>
      </c>
      <c r="M8613" t="s">
        <v>9210</v>
      </c>
      <c r="N8613">
        <v>10</v>
      </c>
      <c r="O8613">
        <v>60</v>
      </c>
      <c r="P8613" t="s">
        <v>9225</v>
      </c>
      <c r="Q8613">
        <v>23</v>
      </c>
      <c r="R8613">
        <v>16</v>
      </c>
      <c r="S8613" t="s">
        <v>9257</v>
      </c>
      <c r="T8613" t="s">
        <v>9264</v>
      </c>
      <c r="U8613" t="s">
        <v>9283</v>
      </c>
      <c r="V8613" t="str" cm="1">
        <f t="array" ref="V8613">_xlfn.IFS(Hospital_Emergency_Room_Data[[#This Row],[Day]]&lt;=10,"Start(1-10)",Hospital_Emergency_Room_Data[[#This Row],[Day]]&lt;=20,"Middle(11-20)",Hospital_Emergency_Room_Data[[#This Row],[Day]]&gt;20,"End(21-30)")</f>
        <v>End(21-30)</v>
      </c>
    </row>
    <row r="8614" spans="1:22">
      <c r="A8614">
        <v>878880557</v>
      </c>
      <c r="B8614" t="s">
        <v>8607</v>
      </c>
      <c r="C8614" s="1">
        <v>45106</v>
      </c>
      <c r="D8614" t="str">
        <f>TEXT(Hospital_Emergency_Room_Data[[#This Row],[Patient Admission Date]],"mmm")</f>
        <v>Jun</v>
      </c>
      <c r="E8614">
        <f>YEAR(Hospital_Emergency_Room_Data[[#This Row],[Patient Admission Date]])</f>
        <v>2023</v>
      </c>
      <c r="F8614" s="2">
        <v>0.69374999999999998</v>
      </c>
      <c r="G8614" s="8" t="str">
        <f>TEXT(Hospital_Emergency_Room_Data[[#This Row],[Patient Admission Date]],"dddd")</f>
        <v>Thursday</v>
      </c>
      <c r="H8614" t="s">
        <v>9208</v>
      </c>
      <c r="I8614">
        <v>66</v>
      </c>
      <c r="J8614" s="5" t="s">
        <v>9217</v>
      </c>
      <c r="K8614" t="s">
        <v>21</v>
      </c>
      <c r="L8614" t="s">
        <v>36</v>
      </c>
      <c r="M8614" t="s">
        <v>9210</v>
      </c>
      <c r="O8614">
        <v>22</v>
      </c>
      <c r="P8614" t="s">
        <v>9226</v>
      </c>
      <c r="Q8614">
        <v>29</v>
      </c>
      <c r="R8614">
        <v>16</v>
      </c>
      <c r="S8614" t="s">
        <v>9257</v>
      </c>
      <c r="T8614" t="s">
        <v>9264</v>
      </c>
      <c r="U8614" t="s">
        <v>9282</v>
      </c>
      <c r="V8614" t="str" cm="1">
        <f t="array" ref="V8614">_xlfn.IFS(Hospital_Emergency_Room_Data[[#This Row],[Day]]&lt;=10,"Start(1-10)",Hospital_Emergency_Room_Data[[#This Row],[Day]]&lt;=20,"Middle(11-20)",Hospital_Emergency_Room_Data[[#This Row],[Day]]&gt;20,"End(21-30)")</f>
        <v>End(21-30)</v>
      </c>
    </row>
    <row r="8615" spans="1:22">
      <c r="A8615">
        <v>675286083</v>
      </c>
      <c r="B8615" t="s">
        <v>8608</v>
      </c>
      <c r="C8615" s="1">
        <v>45295</v>
      </c>
      <c r="D8615" t="str">
        <f>TEXT(Hospital_Emergency_Room_Data[[#This Row],[Patient Admission Date]],"mmm")</f>
        <v>Jan</v>
      </c>
      <c r="E8615">
        <f>YEAR(Hospital_Emergency_Room_Data[[#This Row],[Patient Admission Date]])</f>
        <v>2024</v>
      </c>
      <c r="F8615" s="2">
        <v>0.23333333333333334</v>
      </c>
      <c r="G8615" s="8" t="str">
        <f>TEXT(Hospital_Emergency_Room_Data[[#This Row],[Patient Admission Date]],"dddd")</f>
        <v>Thursday</v>
      </c>
      <c r="H8615" t="s">
        <v>9208</v>
      </c>
      <c r="I8615">
        <v>33</v>
      </c>
      <c r="J8615" s="5" t="s">
        <v>9223</v>
      </c>
      <c r="K8615" t="s">
        <v>21</v>
      </c>
      <c r="L8615" t="s">
        <v>36</v>
      </c>
      <c r="M8615" t="s">
        <v>9210</v>
      </c>
      <c r="O8615">
        <v>60</v>
      </c>
      <c r="P8615" t="s">
        <v>9225</v>
      </c>
      <c r="Q8615">
        <v>4</v>
      </c>
      <c r="R8615">
        <v>5</v>
      </c>
      <c r="S8615" t="s">
        <v>9258</v>
      </c>
      <c r="T8615" t="s">
        <v>9263</v>
      </c>
      <c r="U8615" t="s">
        <v>9283</v>
      </c>
      <c r="V8615" t="str" cm="1">
        <f t="array" ref="V8615">_xlfn.IFS(Hospital_Emergency_Room_Data[[#This Row],[Day]]&lt;=10,"Start(1-10)",Hospital_Emergency_Room_Data[[#This Row],[Day]]&lt;=20,"Middle(11-20)",Hospital_Emergency_Room_Data[[#This Row],[Day]]&gt;20,"End(21-30)")</f>
        <v>Start(1-10)</v>
      </c>
    </row>
    <row r="8616" spans="1:22">
      <c r="A8616">
        <v>508013723</v>
      </c>
      <c r="B8616" t="s">
        <v>8609</v>
      </c>
      <c r="C8616" s="1">
        <v>45062</v>
      </c>
      <c r="D8616" t="str">
        <f>TEXT(Hospital_Emergency_Room_Data[[#This Row],[Patient Admission Date]],"mmm")</f>
        <v>May</v>
      </c>
      <c r="E8616">
        <f>YEAR(Hospital_Emergency_Room_Data[[#This Row],[Patient Admission Date]])</f>
        <v>2023</v>
      </c>
      <c r="F8616" s="2">
        <v>0.41597222222222224</v>
      </c>
      <c r="G8616" s="8" t="str">
        <f>TEXT(Hospital_Emergency_Room_Data[[#This Row],[Patient Admission Date]],"dddd")</f>
        <v>Tuesday</v>
      </c>
      <c r="H8616" t="s">
        <v>9208</v>
      </c>
      <c r="I8616">
        <v>42</v>
      </c>
      <c r="J8616" s="5" t="s">
        <v>9223</v>
      </c>
      <c r="K8616" t="s">
        <v>21</v>
      </c>
      <c r="L8616" t="s">
        <v>36</v>
      </c>
      <c r="M8616" t="s">
        <v>9210</v>
      </c>
      <c r="O8616">
        <v>35</v>
      </c>
      <c r="P8616" t="s">
        <v>9225</v>
      </c>
      <c r="Q8616">
        <v>16</v>
      </c>
      <c r="R8616">
        <v>9</v>
      </c>
      <c r="S8616" t="s">
        <v>9255</v>
      </c>
      <c r="T8616" t="s">
        <v>9262</v>
      </c>
      <c r="U8616" t="s">
        <v>9300</v>
      </c>
      <c r="V8616" t="str" cm="1">
        <f t="array" ref="V8616">_xlfn.IFS(Hospital_Emergency_Room_Data[[#This Row],[Day]]&lt;=10,"Start(1-10)",Hospital_Emergency_Room_Data[[#This Row],[Day]]&lt;=20,"Middle(11-20)",Hospital_Emergency_Room_Data[[#This Row],[Day]]&gt;20,"End(21-30)")</f>
        <v>Middle(11-20)</v>
      </c>
    </row>
    <row r="8617" spans="1:22">
      <c r="A8617">
        <v>406914923</v>
      </c>
      <c r="B8617" t="s">
        <v>8610</v>
      </c>
      <c r="C8617" s="1">
        <v>45035</v>
      </c>
      <c r="D8617" t="str">
        <f>TEXT(Hospital_Emergency_Room_Data[[#This Row],[Patient Admission Date]],"mmm")</f>
        <v>Apr</v>
      </c>
      <c r="E8617">
        <f>YEAR(Hospital_Emergency_Room_Data[[#This Row],[Patient Admission Date]])</f>
        <v>2023</v>
      </c>
      <c r="F8617" s="2">
        <v>0.64513888888888893</v>
      </c>
      <c r="G8617" s="8" t="str">
        <f>TEXT(Hospital_Emergency_Room_Data[[#This Row],[Patient Admission Date]],"dddd")</f>
        <v>Wednesday</v>
      </c>
      <c r="H8617" t="s">
        <v>9208</v>
      </c>
      <c r="I8617">
        <v>63</v>
      </c>
      <c r="J8617" s="5" t="s">
        <v>9217</v>
      </c>
      <c r="K8617" t="s">
        <v>21</v>
      </c>
      <c r="L8617" t="s">
        <v>36</v>
      </c>
      <c r="M8617" t="s">
        <v>9210</v>
      </c>
      <c r="O8617">
        <v>14</v>
      </c>
      <c r="P8617" t="s">
        <v>9226</v>
      </c>
      <c r="Q8617">
        <v>19</v>
      </c>
      <c r="R8617">
        <v>15</v>
      </c>
      <c r="S8617" t="s">
        <v>9257</v>
      </c>
      <c r="T8617" t="s">
        <v>9262</v>
      </c>
      <c r="U8617" t="s">
        <v>9282</v>
      </c>
      <c r="V8617" t="str" cm="1">
        <f t="array" ref="V8617">_xlfn.IFS(Hospital_Emergency_Room_Data[[#This Row],[Day]]&lt;=10,"Start(1-10)",Hospital_Emergency_Room_Data[[#This Row],[Day]]&lt;=20,"Middle(11-20)",Hospital_Emergency_Room_Data[[#This Row],[Day]]&gt;20,"End(21-30)")</f>
        <v>Middle(11-20)</v>
      </c>
    </row>
    <row r="8618" spans="1:22">
      <c r="A8618">
        <v>115797016</v>
      </c>
      <c r="B8618" t="s">
        <v>8611</v>
      </c>
      <c r="C8618" s="1">
        <v>45363</v>
      </c>
      <c r="D8618" t="str">
        <f>TEXT(Hospital_Emergency_Room_Data[[#This Row],[Patient Admission Date]],"mmm")</f>
        <v>Mar</v>
      </c>
      <c r="E8618">
        <f>YEAR(Hospital_Emergency_Room_Data[[#This Row],[Patient Admission Date]])</f>
        <v>2024</v>
      </c>
      <c r="F8618" s="2">
        <v>0.49513888888888891</v>
      </c>
      <c r="G8618" s="8" t="str">
        <f>TEXT(Hospital_Emergency_Room_Data[[#This Row],[Patient Admission Date]],"dddd")</f>
        <v>Tuesday</v>
      </c>
      <c r="H8618" t="s">
        <v>9208</v>
      </c>
      <c r="I8618">
        <v>24</v>
      </c>
      <c r="J8618" s="5" t="s">
        <v>9220</v>
      </c>
      <c r="K8618" t="s">
        <v>21</v>
      </c>
      <c r="L8618" t="s">
        <v>36</v>
      </c>
      <c r="M8618" t="s">
        <v>9210</v>
      </c>
      <c r="O8618">
        <v>57</v>
      </c>
      <c r="P8618" t="s">
        <v>9225</v>
      </c>
      <c r="Q8618">
        <v>12</v>
      </c>
      <c r="R8618">
        <v>11</v>
      </c>
      <c r="S8618" t="s">
        <v>9255</v>
      </c>
      <c r="T8618" t="s">
        <v>9265</v>
      </c>
      <c r="U8618" t="s">
        <v>9283</v>
      </c>
      <c r="V8618" t="str" cm="1">
        <f t="array" ref="V8618">_xlfn.IFS(Hospital_Emergency_Room_Data[[#This Row],[Day]]&lt;=10,"Start(1-10)",Hospital_Emergency_Room_Data[[#This Row],[Day]]&lt;=20,"Middle(11-20)",Hospital_Emergency_Room_Data[[#This Row],[Day]]&gt;20,"End(21-30)")</f>
        <v>Middle(11-20)</v>
      </c>
    </row>
    <row r="8619" spans="1:22">
      <c r="A8619">
        <v>408316363</v>
      </c>
      <c r="B8619" t="s">
        <v>8612</v>
      </c>
      <c r="C8619" s="1">
        <v>45029</v>
      </c>
      <c r="D8619" t="str">
        <f>TEXT(Hospital_Emergency_Room_Data[[#This Row],[Patient Admission Date]],"mmm")</f>
        <v>Apr</v>
      </c>
      <c r="E8619">
        <f>YEAR(Hospital_Emergency_Room_Data[[#This Row],[Patient Admission Date]])</f>
        <v>2023</v>
      </c>
      <c r="F8619" s="2">
        <v>0.96805555555555556</v>
      </c>
      <c r="G8619" s="8" t="str">
        <f>TEXT(Hospital_Emergency_Room_Data[[#This Row],[Patient Admission Date]],"dddd")</f>
        <v>Thursday</v>
      </c>
      <c r="H8619" t="s">
        <v>9208</v>
      </c>
      <c r="I8619">
        <v>42</v>
      </c>
      <c r="J8619" s="5" t="s">
        <v>9223</v>
      </c>
      <c r="K8619" t="s">
        <v>21</v>
      </c>
      <c r="L8619" t="s">
        <v>36</v>
      </c>
      <c r="M8619" t="s">
        <v>9210</v>
      </c>
      <c r="N8619">
        <v>6</v>
      </c>
      <c r="O8619">
        <v>20</v>
      </c>
      <c r="P8619" t="s">
        <v>9226</v>
      </c>
      <c r="Q8619">
        <v>13</v>
      </c>
      <c r="R8619">
        <v>23</v>
      </c>
      <c r="S8619" t="s">
        <v>9256</v>
      </c>
      <c r="T8619" t="s">
        <v>9265</v>
      </c>
      <c r="U8619" t="s">
        <v>9282</v>
      </c>
      <c r="V8619" t="str" cm="1">
        <f t="array" ref="V8619">_xlfn.IFS(Hospital_Emergency_Room_Data[[#This Row],[Day]]&lt;=10,"Start(1-10)",Hospital_Emergency_Room_Data[[#This Row],[Day]]&lt;=20,"Middle(11-20)",Hospital_Emergency_Room_Data[[#This Row],[Day]]&gt;20,"End(21-30)")</f>
        <v>Middle(11-20)</v>
      </c>
    </row>
    <row r="8620" spans="1:22">
      <c r="A8620">
        <v>227483082</v>
      </c>
      <c r="B8620" t="s">
        <v>8613</v>
      </c>
      <c r="C8620" s="1">
        <v>45222</v>
      </c>
      <c r="D8620" t="str">
        <f>TEXT(Hospital_Emergency_Room_Data[[#This Row],[Patient Admission Date]],"mmm")</f>
        <v>Oct</v>
      </c>
      <c r="E8620">
        <f>YEAR(Hospital_Emergency_Room_Data[[#This Row],[Patient Admission Date]])</f>
        <v>2023</v>
      </c>
      <c r="F8620" s="2">
        <v>0.73888888888888893</v>
      </c>
      <c r="G8620" s="8" t="str">
        <f>TEXT(Hospital_Emergency_Room_Data[[#This Row],[Patient Admission Date]],"dddd")</f>
        <v>Monday</v>
      </c>
      <c r="H8620" t="s">
        <v>9208</v>
      </c>
      <c r="I8620">
        <v>29</v>
      </c>
      <c r="J8620" s="5" t="s">
        <v>9220</v>
      </c>
      <c r="K8620" t="s">
        <v>21</v>
      </c>
      <c r="L8620" t="s">
        <v>36</v>
      </c>
      <c r="M8620" t="s">
        <v>9210</v>
      </c>
      <c r="N8620">
        <v>8</v>
      </c>
      <c r="O8620">
        <v>15</v>
      </c>
      <c r="P8620" t="s">
        <v>9226</v>
      </c>
      <c r="Q8620">
        <v>23</v>
      </c>
      <c r="R8620">
        <v>17</v>
      </c>
      <c r="S8620" t="s">
        <v>9257</v>
      </c>
      <c r="T8620" t="s">
        <v>9264</v>
      </c>
      <c r="U8620" t="s">
        <v>9282</v>
      </c>
      <c r="V8620" t="str" cm="1">
        <f t="array" ref="V8620">_xlfn.IFS(Hospital_Emergency_Room_Data[[#This Row],[Day]]&lt;=10,"Start(1-10)",Hospital_Emergency_Room_Data[[#This Row],[Day]]&lt;=20,"Middle(11-20)",Hospital_Emergency_Room_Data[[#This Row],[Day]]&gt;20,"End(21-30)")</f>
        <v>End(21-30)</v>
      </c>
    </row>
    <row r="8621" spans="1:22">
      <c r="A8621">
        <v>141294628</v>
      </c>
      <c r="B8621" t="s">
        <v>8614</v>
      </c>
      <c r="C8621" s="1">
        <v>45430</v>
      </c>
      <c r="D8621" t="str">
        <f>TEXT(Hospital_Emergency_Room_Data[[#This Row],[Patient Admission Date]],"mmm")</f>
        <v>May</v>
      </c>
      <c r="E8621">
        <f>YEAR(Hospital_Emergency_Room_Data[[#This Row],[Patient Admission Date]])</f>
        <v>2024</v>
      </c>
      <c r="F8621" s="2">
        <v>0.37083333333333335</v>
      </c>
      <c r="G8621" s="8" t="str">
        <f>TEXT(Hospital_Emergency_Room_Data[[#This Row],[Patient Admission Date]],"dddd")</f>
        <v>Saturday</v>
      </c>
      <c r="H8621" t="s">
        <v>9208</v>
      </c>
      <c r="I8621">
        <v>10</v>
      </c>
      <c r="J8621" s="5" t="s">
        <v>9221</v>
      </c>
      <c r="K8621" t="s">
        <v>21</v>
      </c>
      <c r="L8621" t="s">
        <v>140</v>
      </c>
      <c r="M8621" t="s">
        <v>9210</v>
      </c>
      <c r="O8621">
        <v>55</v>
      </c>
      <c r="P8621" t="s">
        <v>9225</v>
      </c>
      <c r="Q8621">
        <v>18</v>
      </c>
      <c r="R8621">
        <v>8</v>
      </c>
      <c r="S8621" t="s">
        <v>9255</v>
      </c>
      <c r="T8621" t="s">
        <v>9262</v>
      </c>
      <c r="U8621" t="s">
        <v>9283</v>
      </c>
      <c r="V8621" t="str" cm="1">
        <f t="array" ref="V8621">_xlfn.IFS(Hospital_Emergency_Room_Data[[#This Row],[Day]]&lt;=10,"Start(1-10)",Hospital_Emergency_Room_Data[[#This Row],[Day]]&lt;=20,"Middle(11-20)",Hospital_Emergency_Room_Data[[#This Row],[Day]]&gt;20,"End(21-30)")</f>
        <v>Middle(11-20)</v>
      </c>
    </row>
    <row r="8622" spans="1:22">
      <c r="A8622">
        <v>526881708</v>
      </c>
      <c r="B8622" t="s">
        <v>8615</v>
      </c>
      <c r="C8622" s="1">
        <v>45425</v>
      </c>
      <c r="D8622" t="str">
        <f>TEXT(Hospital_Emergency_Room_Data[[#This Row],[Patient Admission Date]],"mmm")</f>
        <v>May</v>
      </c>
      <c r="E8622">
        <f>YEAR(Hospital_Emergency_Room_Data[[#This Row],[Patient Admission Date]])</f>
        <v>2024</v>
      </c>
      <c r="F8622" s="2">
        <v>0.10902777777777778</v>
      </c>
      <c r="G8622" s="8" t="str">
        <f>TEXT(Hospital_Emergency_Room_Data[[#This Row],[Patient Admission Date]],"dddd")</f>
        <v>Monday</v>
      </c>
      <c r="H8622" t="s">
        <v>9208</v>
      </c>
      <c r="I8622">
        <v>51</v>
      </c>
      <c r="J8622" s="5" t="s">
        <v>9219</v>
      </c>
      <c r="K8622" t="s">
        <v>21</v>
      </c>
      <c r="L8622" t="s">
        <v>140</v>
      </c>
      <c r="M8622" t="s">
        <v>9210</v>
      </c>
      <c r="O8622">
        <v>33</v>
      </c>
      <c r="P8622" t="s">
        <v>9225</v>
      </c>
      <c r="Q8622">
        <v>13</v>
      </c>
      <c r="R8622">
        <v>2</v>
      </c>
      <c r="S8622" t="s">
        <v>9258</v>
      </c>
      <c r="T8622" t="s">
        <v>9265</v>
      </c>
      <c r="U8622" t="s">
        <v>9300</v>
      </c>
      <c r="V8622" t="str" cm="1">
        <f t="array" ref="V8622">_xlfn.IFS(Hospital_Emergency_Room_Data[[#This Row],[Day]]&lt;=10,"Start(1-10)",Hospital_Emergency_Room_Data[[#This Row],[Day]]&lt;=20,"Middle(11-20)",Hospital_Emergency_Room_Data[[#This Row],[Day]]&gt;20,"End(21-30)")</f>
        <v>Middle(11-20)</v>
      </c>
    </row>
    <row r="8623" spans="1:22">
      <c r="A8623">
        <v>501279080</v>
      </c>
      <c r="B8623" t="s">
        <v>8616</v>
      </c>
      <c r="C8623" s="1">
        <v>45040</v>
      </c>
      <c r="D8623" t="str">
        <f>TEXT(Hospital_Emergency_Room_Data[[#This Row],[Patient Admission Date]],"mmm")</f>
        <v>Apr</v>
      </c>
      <c r="E8623">
        <f>YEAR(Hospital_Emergency_Room_Data[[#This Row],[Patient Admission Date]])</f>
        <v>2023</v>
      </c>
      <c r="F8623" s="2">
        <v>0.20555555555555555</v>
      </c>
      <c r="G8623" s="8" t="str">
        <f>TEXT(Hospital_Emergency_Room_Data[[#This Row],[Patient Admission Date]],"dddd")</f>
        <v>Monday</v>
      </c>
      <c r="H8623" t="s">
        <v>9208</v>
      </c>
      <c r="I8623">
        <v>39</v>
      </c>
      <c r="J8623" s="5" t="s">
        <v>9223</v>
      </c>
      <c r="K8623" t="s">
        <v>8</v>
      </c>
      <c r="L8623" t="s">
        <v>96</v>
      </c>
      <c r="M8623" t="s">
        <v>9210</v>
      </c>
      <c r="O8623">
        <v>48</v>
      </c>
      <c r="P8623" t="s">
        <v>9225</v>
      </c>
      <c r="Q8623">
        <v>24</v>
      </c>
      <c r="R8623">
        <v>4</v>
      </c>
      <c r="S8623" t="s">
        <v>9258</v>
      </c>
      <c r="T8623" t="s">
        <v>9264</v>
      </c>
      <c r="U8623" t="s">
        <v>9283</v>
      </c>
      <c r="V8623" t="str" cm="1">
        <f t="array" ref="V8623">_xlfn.IFS(Hospital_Emergency_Room_Data[[#This Row],[Day]]&lt;=10,"Start(1-10)",Hospital_Emergency_Room_Data[[#This Row],[Day]]&lt;=20,"Middle(11-20)",Hospital_Emergency_Room_Data[[#This Row],[Day]]&gt;20,"End(21-30)")</f>
        <v>End(21-30)</v>
      </c>
    </row>
    <row r="8624" spans="1:22">
      <c r="A8624">
        <v>433307441</v>
      </c>
      <c r="B8624" t="s">
        <v>8617</v>
      </c>
      <c r="C8624" s="1">
        <v>45450</v>
      </c>
      <c r="D8624" t="str">
        <f>TEXT(Hospital_Emergency_Room_Data[[#This Row],[Patient Admission Date]],"mmm")</f>
        <v>Jun</v>
      </c>
      <c r="E8624">
        <f>YEAR(Hospital_Emergency_Room_Data[[#This Row],[Patient Admission Date]])</f>
        <v>2024</v>
      </c>
      <c r="F8624" s="2">
        <v>0.4465277777777778</v>
      </c>
      <c r="G8624" s="8" t="str">
        <f>TEXT(Hospital_Emergency_Room_Data[[#This Row],[Patient Admission Date]],"dddd")</f>
        <v>Friday</v>
      </c>
      <c r="H8624" t="s">
        <v>9208</v>
      </c>
      <c r="I8624">
        <v>37</v>
      </c>
      <c r="J8624" s="5" t="s">
        <v>9223</v>
      </c>
      <c r="K8624" t="s">
        <v>8</v>
      </c>
      <c r="L8624" t="s">
        <v>96</v>
      </c>
      <c r="M8624" t="s">
        <v>9210</v>
      </c>
      <c r="O8624">
        <v>12</v>
      </c>
      <c r="P8624" t="s">
        <v>9226</v>
      </c>
      <c r="Q8624">
        <v>7</v>
      </c>
      <c r="R8624">
        <v>10</v>
      </c>
      <c r="S8624" t="s">
        <v>9255</v>
      </c>
      <c r="T8624" t="s">
        <v>9263</v>
      </c>
      <c r="U8624" t="s">
        <v>9282</v>
      </c>
      <c r="V8624" t="str" cm="1">
        <f t="array" ref="V8624">_xlfn.IFS(Hospital_Emergency_Room_Data[[#This Row],[Day]]&lt;=10,"Start(1-10)",Hospital_Emergency_Room_Data[[#This Row],[Day]]&lt;=20,"Middle(11-20)",Hospital_Emergency_Room_Data[[#This Row],[Day]]&gt;20,"End(21-30)")</f>
        <v>Start(1-10)</v>
      </c>
    </row>
    <row r="8625" spans="1:22">
      <c r="A8625">
        <v>526815714</v>
      </c>
      <c r="B8625" t="s">
        <v>8618</v>
      </c>
      <c r="C8625" s="1">
        <v>45031</v>
      </c>
      <c r="D8625" t="str">
        <f>TEXT(Hospital_Emergency_Room_Data[[#This Row],[Patient Admission Date]],"mmm")</f>
        <v>Apr</v>
      </c>
      <c r="E8625">
        <f>YEAR(Hospital_Emergency_Room_Data[[#This Row],[Patient Admission Date]])</f>
        <v>2023</v>
      </c>
      <c r="F8625" s="2">
        <v>0.96597222222222223</v>
      </c>
      <c r="G8625" s="8" t="str">
        <f>TEXT(Hospital_Emergency_Room_Data[[#This Row],[Patient Admission Date]],"dddd")</f>
        <v>Saturday</v>
      </c>
      <c r="H8625" t="s">
        <v>9208</v>
      </c>
      <c r="I8625">
        <v>4</v>
      </c>
      <c r="J8625" s="5" t="s">
        <v>9218</v>
      </c>
      <c r="K8625" t="s">
        <v>8</v>
      </c>
      <c r="L8625" t="s">
        <v>96</v>
      </c>
      <c r="M8625" t="s">
        <v>9210</v>
      </c>
      <c r="O8625">
        <v>12</v>
      </c>
      <c r="P8625" t="s">
        <v>9226</v>
      </c>
      <c r="Q8625">
        <v>15</v>
      </c>
      <c r="R8625">
        <v>23</v>
      </c>
      <c r="S8625" t="s">
        <v>9256</v>
      </c>
      <c r="T8625" t="s">
        <v>9262</v>
      </c>
      <c r="U8625" t="s">
        <v>9282</v>
      </c>
      <c r="V8625" t="str" cm="1">
        <f t="array" ref="V8625">_xlfn.IFS(Hospital_Emergency_Room_Data[[#This Row],[Day]]&lt;=10,"Start(1-10)",Hospital_Emergency_Room_Data[[#This Row],[Day]]&lt;=20,"Middle(11-20)",Hospital_Emergency_Room_Data[[#This Row],[Day]]&gt;20,"End(21-30)")</f>
        <v>Middle(11-20)</v>
      </c>
    </row>
    <row r="8626" spans="1:22">
      <c r="A8626">
        <v>887829940</v>
      </c>
      <c r="B8626" t="s">
        <v>8619</v>
      </c>
      <c r="C8626" s="1">
        <v>45514</v>
      </c>
      <c r="D8626" t="str">
        <f>TEXT(Hospital_Emergency_Room_Data[[#This Row],[Patient Admission Date]],"mmm")</f>
        <v>Aug</v>
      </c>
      <c r="E8626">
        <f>YEAR(Hospital_Emergency_Room_Data[[#This Row],[Patient Admission Date]])</f>
        <v>2024</v>
      </c>
      <c r="F8626" s="2">
        <v>0.87222222222222223</v>
      </c>
      <c r="G8626" s="8" t="str">
        <f>TEXT(Hospital_Emergency_Room_Data[[#This Row],[Patient Admission Date]],"dddd")</f>
        <v>Saturday</v>
      </c>
      <c r="H8626" t="s">
        <v>9208</v>
      </c>
      <c r="I8626">
        <v>60</v>
      </c>
      <c r="J8626" s="5" t="s">
        <v>9217</v>
      </c>
      <c r="K8626" t="s">
        <v>8</v>
      </c>
      <c r="L8626" t="s">
        <v>96</v>
      </c>
      <c r="M8626" t="s">
        <v>9210</v>
      </c>
      <c r="O8626">
        <v>21</v>
      </c>
      <c r="P8626" t="s">
        <v>9226</v>
      </c>
      <c r="Q8626">
        <v>10</v>
      </c>
      <c r="R8626">
        <v>20</v>
      </c>
      <c r="S8626" t="s">
        <v>9256</v>
      </c>
      <c r="T8626" t="s">
        <v>9265</v>
      </c>
      <c r="U8626" t="s">
        <v>9282</v>
      </c>
      <c r="V8626" t="str" cm="1">
        <f t="array" ref="V8626">_xlfn.IFS(Hospital_Emergency_Room_Data[[#This Row],[Day]]&lt;=10,"Start(1-10)",Hospital_Emergency_Room_Data[[#This Row],[Day]]&lt;=20,"Middle(11-20)",Hospital_Emergency_Room_Data[[#This Row],[Day]]&gt;20,"End(21-30)")</f>
        <v>Start(1-10)</v>
      </c>
    </row>
    <row r="8627" spans="1:22">
      <c r="A8627">
        <v>783670223</v>
      </c>
      <c r="B8627" t="s">
        <v>8620</v>
      </c>
      <c r="C8627" s="1">
        <v>45248</v>
      </c>
      <c r="D8627" t="str">
        <f>TEXT(Hospital_Emergency_Room_Data[[#This Row],[Patient Admission Date]],"mmm")</f>
        <v>Nov</v>
      </c>
      <c r="E8627">
        <f>YEAR(Hospital_Emergency_Room_Data[[#This Row],[Patient Admission Date]])</f>
        <v>2023</v>
      </c>
      <c r="F8627" s="2">
        <v>7.1527777777777773E-2</v>
      </c>
      <c r="G8627" s="8" t="str">
        <f>TEXT(Hospital_Emergency_Room_Data[[#This Row],[Patient Admission Date]],"dddd")</f>
        <v>Saturday</v>
      </c>
      <c r="H8627" t="s">
        <v>9208</v>
      </c>
      <c r="I8627">
        <v>30</v>
      </c>
      <c r="J8627" s="5" t="s">
        <v>9223</v>
      </c>
      <c r="K8627" t="s">
        <v>8</v>
      </c>
      <c r="L8627" t="s">
        <v>96</v>
      </c>
      <c r="M8627" t="s">
        <v>9210</v>
      </c>
      <c r="O8627">
        <v>56</v>
      </c>
      <c r="P8627" t="s">
        <v>9225</v>
      </c>
      <c r="Q8627">
        <v>18</v>
      </c>
      <c r="R8627">
        <v>1</v>
      </c>
      <c r="S8627" t="s">
        <v>9258</v>
      </c>
      <c r="T8627" t="s">
        <v>9262</v>
      </c>
      <c r="U8627" t="s">
        <v>9283</v>
      </c>
      <c r="V8627" t="str" cm="1">
        <f t="array" ref="V8627">_xlfn.IFS(Hospital_Emergency_Room_Data[[#This Row],[Day]]&lt;=10,"Start(1-10)",Hospital_Emergency_Room_Data[[#This Row],[Day]]&lt;=20,"Middle(11-20)",Hospital_Emergency_Room_Data[[#This Row],[Day]]&gt;20,"End(21-30)")</f>
        <v>Middle(11-20)</v>
      </c>
    </row>
    <row r="8628" spans="1:22">
      <c r="A8628">
        <v>705010507</v>
      </c>
      <c r="B8628" t="s">
        <v>8621</v>
      </c>
      <c r="C8628" s="1">
        <v>45120</v>
      </c>
      <c r="D8628" t="str">
        <f>TEXT(Hospital_Emergency_Room_Data[[#This Row],[Patient Admission Date]],"mmm")</f>
        <v>Jul</v>
      </c>
      <c r="E8628">
        <f>YEAR(Hospital_Emergency_Room_Data[[#This Row],[Patient Admission Date]])</f>
        <v>2023</v>
      </c>
      <c r="F8628" s="2">
        <v>0.12430555555555556</v>
      </c>
      <c r="G8628" s="8" t="str">
        <f>TEXT(Hospital_Emergency_Room_Data[[#This Row],[Patient Admission Date]],"dddd")</f>
        <v>Thursday</v>
      </c>
      <c r="H8628" t="s">
        <v>9208</v>
      </c>
      <c r="I8628">
        <v>5</v>
      </c>
      <c r="J8628" s="5" t="s">
        <v>9221</v>
      </c>
      <c r="K8628" t="s">
        <v>8</v>
      </c>
      <c r="L8628" t="s">
        <v>96</v>
      </c>
      <c r="M8628" t="s">
        <v>9210</v>
      </c>
      <c r="O8628">
        <v>58</v>
      </c>
      <c r="P8628" t="s">
        <v>9225</v>
      </c>
      <c r="Q8628">
        <v>13</v>
      </c>
      <c r="R8628">
        <v>2</v>
      </c>
      <c r="S8628" t="s">
        <v>9258</v>
      </c>
      <c r="T8628" t="s">
        <v>9265</v>
      </c>
      <c r="U8628" t="s">
        <v>9283</v>
      </c>
      <c r="V8628" t="str" cm="1">
        <f t="array" ref="V8628">_xlfn.IFS(Hospital_Emergency_Room_Data[[#This Row],[Day]]&lt;=10,"Start(1-10)",Hospital_Emergency_Room_Data[[#This Row],[Day]]&lt;=20,"Middle(11-20)",Hospital_Emergency_Room_Data[[#This Row],[Day]]&gt;20,"End(21-30)")</f>
        <v>Middle(11-20)</v>
      </c>
    </row>
    <row r="8629" spans="1:22">
      <c r="A8629">
        <v>115322532</v>
      </c>
      <c r="B8629" t="s">
        <v>8622</v>
      </c>
      <c r="C8629" s="1">
        <v>45338</v>
      </c>
      <c r="D8629" t="str">
        <f>TEXT(Hospital_Emergency_Room_Data[[#This Row],[Patient Admission Date]],"mmm")</f>
        <v>Feb</v>
      </c>
      <c r="E8629">
        <f>YEAR(Hospital_Emergency_Room_Data[[#This Row],[Patient Admission Date]])</f>
        <v>2024</v>
      </c>
      <c r="F8629" s="2">
        <v>0.90625</v>
      </c>
      <c r="G8629" s="8" t="str">
        <f>TEXT(Hospital_Emergency_Room_Data[[#This Row],[Patient Admission Date]],"dddd")</f>
        <v>Friday</v>
      </c>
      <c r="H8629" t="s">
        <v>9208</v>
      </c>
      <c r="I8629">
        <v>31</v>
      </c>
      <c r="J8629" s="5" t="s">
        <v>9223</v>
      </c>
      <c r="K8629" t="s">
        <v>8</v>
      </c>
      <c r="L8629" t="s">
        <v>96</v>
      </c>
      <c r="M8629" t="s">
        <v>9210</v>
      </c>
      <c r="O8629">
        <v>29</v>
      </c>
      <c r="P8629" t="s">
        <v>9226</v>
      </c>
      <c r="Q8629">
        <v>16</v>
      </c>
      <c r="R8629">
        <v>21</v>
      </c>
      <c r="S8629" t="s">
        <v>9256</v>
      </c>
      <c r="T8629" t="s">
        <v>9262</v>
      </c>
      <c r="U8629" t="s">
        <v>9282</v>
      </c>
      <c r="V8629" t="str" cm="1">
        <f t="array" ref="V8629">_xlfn.IFS(Hospital_Emergency_Room_Data[[#This Row],[Day]]&lt;=10,"Start(1-10)",Hospital_Emergency_Room_Data[[#This Row],[Day]]&lt;=20,"Middle(11-20)",Hospital_Emergency_Room_Data[[#This Row],[Day]]&gt;20,"End(21-30)")</f>
        <v>Middle(11-20)</v>
      </c>
    </row>
    <row r="8630" spans="1:22">
      <c r="A8630">
        <v>205084156</v>
      </c>
      <c r="B8630" t="s">
        <v>8623</v>
      </c>
      <c r="C8630" s="1">
        <v>45305</v>
      </c>
      <c r="D8630" t="str">
        <f>TEXT(Hospital_Emergency_Room_Data[[#This Row],[Patient Admission Date]],"mmm")</f>
        <v>Jan</v>
      </c>
      <c r="E8630">
        <f>YEAR(Hospital_Emergency_Room_Data[[#This Row],[Patient Admission Date]])</f>
        <v>2024</v>
      </c>
      <c r="F8630" s="2">
        <v>0.35347222222222224</v>
      </c>
      <c r="G8630" s="8" t="str">
        <f>TEXT(Hospital_Emergency_Room_Data[[#This Row],[Patient Admission Date]],"dddd")</f>
        <v>Sunday</v>
      </c>
      <c r="H8630" t="s">
        <v>9208</v>
      </c>
      <c r="I8630">
        <v>20</v>
      </c>
      <c r="J8630" s="5" t="s">
        <v>9220</v>
      </c>
      <c r="K8630" t="s">
        <v>8</v>
      </c>
      <c r="L8630" t="s">
        <v>96</v>
      </c>
      <c r="M8630" t="s">
        <v>9210</v>
      </c>
      <c r="O8630">
        <v>30</v>
      </c>
      <c r="P8630" t="s">
        <v>9225</v>
      </c>
      <c r="Q8630">
        <v>14</v>
      </c>
      <c r="R8630">
        <v>8</v>
      </c>
      <c r="S8630" t="s">
        <v>9255</v>
      </c>
      <c r="T8630" t="s">
        <v>9265</v>
      </c>
      <c r="U8630" t="s">
        <v>9282</v>
      </c>
      <c r="V8630" t="str" cm="1">
        <f t="array" ref="V8630">_xlfn.IFS(Hospital_Emergency_Room_Data[[#This Row],[Day]]&lt;=10,"Start(1-10)",Hospital_Emergency_Room_Data[[#This Row],[Day]]&lt;=20,"Middle(11-20)",Hospital_Emergency_Room_Data[[#This Row],[Day]]&gt;20,"End(21-30)")</f>
        <v>Middle(11-20)</v>
      </c>
    </row>
    <row r="8631" spans="1:22">
      <c r="A8631">
        <v>310361997</v>
      </c>
      <c r="B8631" t="s">
        <v>8624</v>
      </c>
      <c r="C8631" s="1">
        <v>45299</v>
      </c>
      <c r="D8631" t="str">
        <f>TEXT(Hospital_Emergency_Room_Data[[#This Row],[Patient Admission Date]],"mmm")</f>
        <v>Jan</v>
      </c>
      <c r="E8631">
        <f>YEAR(Hospital_Emergency_Room_Data[[#This Row],[Patient Admission Date]])</f>
        <v>2024</v>
      </c>
      <c r="F8631" s="2">
        <v>0.8305555555555556</v>
      </c>
      <c r="G8631" s="8" t="str">
        <f>TEXT(Hospital_Emergency_Room_Data[[#This Row],[Patient Admission Date]],"dddd")</f>
        <v>Monday</v>
      </c>
      <c r="H8631" t="s">
        <v>9208</v>
      </c>
      <c r="I8631">
        <v>69</v>
      </c>
      <c r="J8631" s="5" t="s">
        <v>9217</v>
      </c>
      <c r="K8631" t="s">
        <v>8</v>
      </c>
      <c r="L8631" t="s">
        <v>96</v>
      </c>
      <c r="M8631" t="s">
        <v>9210</v>
      </c>
      <c r="O8631">
        <v>34</v>
      </c>
      <c r="P8631" t="s">
        <v>9225</v>
      </c>
      <c r="Q8631">
        <v>8</v>
      </c>
      <c r="R8631">
        <v>19</v>
      </c>
      <c r="S8631" t="s">
        <v>9256</v>
      </c>
      <c r="T8631" t="s">
        <v>9265</v>
      </c>
      <c r="U8631" t="s">
        <v>9300</v>
      </c>
      <c r="V8631" t="str" cm="1">
        <f t="array" ref="V8631">_xlfn.IFS(Hospital_Emergency_Room_Data[[#This Row],[Day]]&lt;=10,"Start(1-10)",Hospital_Emergency_Room_Data[[#This Row],[Day]]&lt;=20,"Middle(11-20)",Hospital_Emergency_Room_Data[[#This Row],[Day]]&gt;20,"End(21-30)")</f>
        <v>Start(1-10)</v>
      </c>
    </row>
    <row r="8632" spans="1:22">
      <c r="A8632">
        <v>432483598</v>
      </c>
      <c r="B8632" t="s">
        <v>8625</v>
      </c>
      <c r="C8632" s="1">
        <v>45217</v>
      </c>
      <c r="D8632" t="str">
        <f>TEXT(Hospital_Emergency_Room_Data[[#This Row],[Patient Admission Date]],"mmm")</f>
        <v>Oct</v>
      </c>
      <c r="E8632">
        <f>YEAR(Hospital_Emergency_Room_Data[[#This Row],[Patient Admission Date]])</f>
        <v>2023</v>
      </c>
      <c r="F8632" s="2">
        <v>0.94791666666666663</v>
      </c>
      <c r="G8632" s="8" t="str">
        <f>TEXT(Hospital_Emergency_Room_Data[[#This Row],[Patient Admission Date]],"dddd")</f>
        <v>Wednesday</v>
      </c>
      <c r="H8632" t="s">
        <v>9208</v>
      </c>
      <c r="I8632">
        <v>77</v>
      </c>
      <c r="J8632" s="5" t="s">
        <v>9222</v>
      </c>
      <c r="K8632" t="s">
        <v>8</v>
      </c>
      <c r="L8632" t="s">
        <v>96</v>
      </c>
      <c r="M8632" t="s">
        <v>9210</v>
      </c>
      <c r="O8632">
        <v>46</v>
      </c>
      <c r="P8632" t="s">
        <v>9225</v>
      </c>
      <c r="Q8632">
        <v>18</v>
      </c>
      <c r="R8632">
        <v>22</v>
      </c>
      <c r="S8632" t="s">
        <v>9256</v>
      </c>
      <c r="T8632" t="s">
        <v>9262</v>
      </c>
      <c r="U8632" t="s">
        <v>9283</v>
      </c>
      <c r="V8632" t="str" cm="1">
        <f t="array" ref="V8632">_xlfn.IFS(Hospital_Emergency_Room_Data[[#This Row],[Day]]&lt;=10,"Start(1-10)",Hospital_Emergency_Room_Data[[#This Row],[Day]]&lt;=20,"Middle(11-20)",Hospital_Emergency_Room_Data[[#This Row],[Day]]&gt;20,"End(21-30)")</f>
        <v>Middle(11-20)</v>
      </c>
    </row>
    <row r="8633" spans="1:22">
      <c r="A8633">
        <v>843672984</v>
      </c>
      <c r="B8633" t="s">
        <v>8626</v>
      </c>
      <c r="C8633" s="1">
        <v>45409</v>
      </c>
      <c r="D8633" t="str">
        <f>TEXT(Hospital_Emergency_Room_Data[[#This Row],[Patient Admission Date]],"mmm")</f>
        <v>Apr</v>
      </c>
      <c r="E8633">
        <f>YEAR(Hospital_Emergency_Room_Data[[#This Row],[Patient Admission Date]])</f>
        <v>2024</v>
      </c>
      <c r="F8633" s="2">
        <v>0.76458333333333328</v>
      </c>
      <c r="G8633" s="8" t="str">
        <f>TEXT(Hospital_Emergency_Room_Data[[#This Row],[Patient Admission Date]],"dddd")</f>
        <v>Saturday</v>
      </c>
      <c r="H8633" t="s">
        <v>9208</v>
      </c>
      <c r="I8633">
        <v>28</v>
      </c>
      <c r="J8633" s="5" t="s">
        <v>9220</v>
      </c>
      <c r="K8633" t="s">
        <v>8</v>
      </c>
      <c r="L8633" t="s">
        <v>96</v>
      </c>
      <c r="M8633" t="s">
        <v>9210</v>
      </c>
      <c r="N8633">
        <v>0</v>
      </c>
      <c r="O8633">
        <v>58</v>
      </c>
      <c r="P8633" t="s">
        <v>9225</v>
      </c>
      <c r="Q8633">
        <v>27</v>
      </c>
      <c r="R8633">
        <v>18</v>
      </c>
      <c r="S8633" t="s">
        <v>9256</v>
      </c>
      <c r="T8633" t="s">
        <v>9264</v>
      </c>
      <c r="U8633" t="s">
        <v>9283</v>
      </c>
      <c r="V8633" t="str" cm="1">
        <f t="array" ref="V8633">_xlfn.IFS(Hospital_Emergency_Room_Data[[#This Row],[Day]]&lt;=10,"Start(1-10)",Hospital_Emergency_Room_Data[[#This Row],[Day]]&lt;=20,"Middle(11-20)",Hospital_Emergency_Room_Data[[#This Row],[Day]]&gt;20,"End(21-30)")</f>
        <v>End(21-30)</v>
      </c>
    </row>
    <row r="8634" spans="1:22">
      <c r="A8634">
        <v>183153162</v>
      </c>
      <c r="B8634" t="s">
        <v>8627</v>
      </c>
      <c r="C8634" s="1">
        <v>45199</v>
      </c>
      <c r="D8634" t="str">
        <f>TEXT(Hospital_Emergency_Room_Data[[#This Row],[Patient Admission Date]],"mmm")</f>
        <v>Sep</v>
      </c>
      <c r="E8634">
        <f>YEAR(Hospital_Emergency_Room_Data[[#This Row],[Patient Admission Date]])</f>
        <v>2023</v>
      </c>
      <c r="F8634" s="2">
        <v>0.35833333333333334</v>
      </c>
      <c r="G8634" s="8" t="str">
        <f>TEXT(Hospital_Emergency_Room_Data[[#This Row],[Patient Admission Date]],"dddd")</f>
        <v>Saturday</v>
      </c>
      <c r="H8634" t="s">
        <v>9208</v>
      </c>
      <c r="I8634">
        <v>75</v>
      </c>
      <c r="J8634" s="5" t="s">
        <v>9222</v>
      </c>
      <c r="K8634" t="s">
        <v>8</v>
      </c>
      <c r="L8634" t="s">
        <v>96</v>
      </c>
      <c r="M8634" t="s">
        <v>9210</v>
      </c>
      <c r="N8634">
        <v>5</v>
      </c>
      <c r="O8634">
        <v>23</v>
      </c>
      <c r="P8634" t="s">
        <v>9226</v>
      </c>
      <c r="Q8634">
        <v>30</v>
      </c>
      <c r="R8634">
        <v>8</v>
      </c>
      <c r="S8634" t="s">
        <v>9255</v>
      </c>
      <c r="T8634" t="s">
        <v>9264</v>
      </c>
      <c r="U8634" t="s">
        <v>9282</v>
      </c>
      <c r="V8634" t="str" cm="1">
        <f t="array" ref="V8634">_xlfn.IFS(Hospital_Emergency_Room_Data[[#This Row],[Day]]&lt;=10,"Start(1-10)",Hospital_Emergency_Room_Data[[#This Row],[Day]]&lt;=20,"Middle(11-20)",Hospital_Emergency_Room_Data[[#This Row],[Day]]&gt;20,"End(21-30)")</f>
        <v>End(21-30)</v>
      </c>
    </row>
    <row r="8635" spans="1:22">
      <c r="A8635">
        <v>635587242</v>
      </c>
      <c r="B8635" t="s">
        <v>8628</v>
      </c>
      <c r="C8635" s="1">
        <v>45526</v>
      </c>
      <c r="D8635" t="str">
        <f>TEXT(Hospital_Emergency_Room_Data[[#This Row],[Patient Admission Date]],"mmm")</f>
        <v>Aug</v>
      </c>
      <c r="E8635">
        <f>YEAR(Hospital_Emergency_Room_Data[[#This Row],[Patient Admission Date]])</f>
        <v>2024</v>
      </c>
      <c r="F8635" s="2">
        <v>0.40763888888888888</v>
      </c>
      <c r="G8635" s="8" t="str">
        <f>TEXT(Hospital_Emergency_Room_Data[[#This Row],[Patient Admission Date]],"dddd")</f>
        <v>Thursday</v>
      </c>
      <c r="H8635" t="s">
        <v>9208</v>
      </c>
      <c r="I8635">
        <v>23</v>
      </c>
      <c r="J8635" s="5" t="s">
        <v>9220</v>
      </c>
      <c r="K8635" t="s">
        <v>8</v>
      </c>
      <c r="L8635" t="s">
        <v>96</v>
      </c>
      <c r="M8635" t="s">
        <v>9210</v>
      </c>
      <c r="N8635">
        <v>6</v>
      </c>
      <c r="O8635">
        <v>45</v>
      </c>
      <c r="P8635" t="s">
        <v>9225</v>
      </c>
      <c r="Q8635">
        <v>22</v>
      </c>
      <c r="R8635">
        <v>9</v>
      </c>
      <c r="S8635" t="s">
        <v>9255</v>
      </c>
      <c r="T8635" t="s">
        <v>9264</v>
      </c>
      <c r="U8635" t="s">
        <v>9300</v>
      </c>
      <c r="V8635" t="str" cm="1">
        <f t="array" ref="V8635">_xlfn.IFS(Hospital_Emergency_Room_Data[[#This Row],[Day]]&lt;=10,"Start(1-10)",Hospital_Emergency_Room_Data[[#This Row],[Day]]&lt;=20,"Middle(11-20)",Hospital_Emergency_Room_Data[[#This Row],[Day]]&gt;20,"End(21-30)")</f>
        <v>End(21-30)</v>
      </c>
    </row>
    <row r="8636" spans="1:22">
      <c r="A8636">
        <v>243387373</v>
      </c>
      <c r="B8636" t="s">
        <v>8629</v>
      </c>
      <c r="C8636" s="1">
        <v>45529</v>
      </c>
      <c r="D8636" t="str">
        <f>TEXT(Hospital_Emergency_Room_Data[[#This Row],[Patient Admission Date]],"mmm")</f>
        <v>Aug</v>
      </c>
      <c r="E8636">
        <f>YEAR(Hospital_Emergency_Room_Data[[#This Row],[Patient Admission Date]])</f>
        <v>2024</v>
      </c>
      <c r="F8636" s="2">
        <v>0.3034722222222222</v>
      </c>
      <c r="G8636" s="8" t="str">
        <f>TEXT(Hospital_Emergency_Room_Data[[#This Row],[Patient Admission Date]],"dddd")</f>
        <v>Sunday</v>
      </c>
      <c r="H8636" t="s">
        <v>9208</v>
      </c>
      <c r="I8636">
        <v>27</v>
      </c>
      <c r="J8636" s="5" t="s">
        <v>9220</v>
      </c>
      <c r="K8636" t="s">
        <v>8</v>
      </c>
      <c r="L8636" t="s">
        <v>96</v>
      </c>
      <c r="M8636" t="s">
        <v>9210</v>
      </c>
      <c r="N8636">
        <v>7</v>
      </c>
      <c r="O8636">
        <v>38</v>
      </c>
      <c r="P8636" t="s">
        <v>9225</v>
      </c>
      <c r="Q8636">
        <v>25</v>
      </c>
      <c r="R8636">
        <v>7</v>
      </c>
      <c r="S8636" t="s">
        <v>9255</v>
      </c>
      <c r="T8636" t="s">
        <v>9264</v>
      </c>
      <c r="U8636" t="s">
        <v>9300</v>
      </c>
      <c r="V8636" t="str" cm="1">
        <f t="array" ref="V8636">_xlfn.IFS(Hospital_Emergency_Room_Data[[#This Row],[Day]]&lt;=10,"Start(1-10)",Hospital_Emergency_Room_Data[[#This Row],[Day]]&lt;=20,"Middle(11-20)",Hospital_Emergency_Room_Data[[#This Row],[Day]]&gt;20,"End(21-30)")</f>
        <v>End(21-30)</v>
      </c>
    </row>
    <row r="8637" spans="1:22">
      <c r="A8637">
        <v>304650090</v>
      </c>
      <c r="B8637" t="s">
        <v>8630</v>
      </c>
      <c r="C8637" s="1">
        <v>45296</v>
      </c>
      <c r="D8637" t="str">
        <f>TEXT(Hospital_Emergency_Room_Data[[#This Row],[Patient Admission Date]],"mmm")</f>
        <v>Jan</v>
      </c>
      <c r="E8637">
        <f>YEAR(Hospital_Emergency_Room_Data[[#This Row],[Patient Admission Date]])</f>
        <v>2024</v>
      </c>
      <c r="F8637" s="2">
        <v>0.96388888888888891</v>
      </c>
      <c r="G8637" s="8" t="str">
        <f>TEXT(Hospital_Emergency_Room_Data[[#This Row],[Patient Admission Date]],"dddd")</f>
        <v>Friday</v>
      </c>
      <c r="H8637" t="s">
        <v>9208</v>
      </c>
      <c r="I8637">
        <v>57</v>
      </c>
      <c r="J8637" s="5" t="s">
        <v>9219</v>
      </c>
      <c r="K8637" t="s">
        <v>8</v>
      </c>
      <c r="L8637" t="s">
        <v>96</v>
      </c>
      <c r="M8637" t="s">
        <v>9210</v>
      </c>
      <c r="N8637">
        <v>7</v>
      </c>
      <c r="O8637">
        <v>17</v>
      </c>
      <c r="P8637" t="s">
        <v>9226</v>
      </c>
      <c r="Q8637">
        <v>5</v>
      </c>
      <c r="R8637">
        <v>23</v>
      </c>
      <c r="S8637" t="s">
        <v>9256</v>
      </c>
      <c r="T8637" t="s">
        <v>9263</v>
      </c>
      <c r="U8637" t="s">
        <v>9282</v>
      </c>
      <c r="V8637" t="str" cm="1">
        <f t="array" ref="V8637">_xlfn.IFS(Hospital_Emergency_Room_Data[[#This Row],[Day]]&lt;=10,"Start(1-10)",Hospital_Emergency_Room_Data[[#This Row],[Day]]&lt;=20,"Middle(11-20)",Hospital_Emergency_Room_Data[[#This Row],[Day]]&gt;20,"End(21-30)")</f>
        <v>Start(1-10)</v>
      </c>
    </row>
    <row r="8638" spans="1:22">
      <c r="A8638">
        <v>281925130</v>
      </c>
      <c r="B8638" t="s">
        <v>8631</v>
      </c>
      <c r="C8638" s="1">
        <v>45182</v>
      </c>
      <c r="D8638" t="str">
        <f>TEXT(Hospital_Emergency_Room_Data[[#This Row],[Patient Admission Date]],"mmm")</f>
        <v>Sep</v>
      </c>
      <c r="E8638">
        <f>YEAR(Hospital_Emergency_Room_Data[[#This Row],[Patient Admission Date]])</f>
        <v>2023</v>
      </c>
      <c r="F8638" s="2">
        <v>0.38194444444444442</v>
      </c>
      <c r="G8638" s="8" t="str">
        <f>TEXT(Hospital_Emergency_Room_Data[[#This Row],[Patient Admission Date]],"dddd")</f>
        <v>Wednesday</v>
      </c>
      <c r="H8638" t="s">
        <v>9208</v>
      </c>
      <c r="I8638">
        <v>53</v>
      </c>
      <c r="J8638" s="5" t="s">
        <v>9219</v>
      </c>
      <c r="K8638" t="s">
        <v>8</v>
      </c>
      <c r="L8638" t="s">
        <v>25</v>
      </c>
      <c r="M8638" t="s">
        <v>9210</v>
      </c>
      <c r="O8638">
        <v>27</v>
      </c>
      <c r="P8638" t="s">
        <v>9226</v>
      </c>
      <c r="Q8638">
        <v>13</v>
      </c>
      <c r="R8638">
        <v>9</v>
      </c>
      <c r="S8638" t="s">
        <v>9255</v>
      </c>
      <c r="T8638" t="s">
        <v>9265</v>
      </c>
      <c r="U8638" t="s">
        <v>9282</v>
      </c>
      <c r="V8638" t="str" cm="1">
        <f t="array" ref="V8638">_xlfn.IFS(Hospital_Emergency_Room_Data[[#This Row],[Day]]&lt;=10,"Start(1-10)",Hospital_Emergency_Room_Data[[#This Row],[Day]]&lt;=20,"Middle(11-20)",Hospital_Emergency_Room_Data[[#This Row],[Day]]&gt;20,"End(21-30)")</f>
        <v>Middle(11-20)</v>
      </c>
    </row>
    <row r="8639" spans="1:22">
      <c r="A8639">
        <v>374865785</v>
      </c>
      <c r="B8639" t="s">
        <v>8632</v>
      </c>
      <c r="C8639" s="1">
        <v>45068</v>
      </c>
      <c r="D8639" t="str">
        <f>TEXT(Hospital_Emergency_Room_Data[[#This Row],[Patient Admission Date]],"mmm")</f>
        <v>May</v>
      </c>
      <c r="E8639">
        <f>YEAR(Hospital_Emergency_Room_Data[[#This Row],[Patient Admission Date]])</f>
        <v>2023</v>
      </c>
      <c r="F8639" s="2">
        <v>0.96458333333333335</v>
      </c>
      <c r="G8639" s="8" t="str">
        <f>TEXT(Hospital_Emergency_Room_Data[[#This Row],[Patient Admission Date]],"dddd")</f>
        <v>Monday</v>
      </c>
      <c r="H8639" t="s">
        <v>9208</v>
      </c>
      <c r="I8639">
        <v>42</v>
      </c>
      <c r="J8639" s="5" t="s">
        <v>9223</v>
      </c>
      <c r="K8639" t="s">
        <v>8</v>
      </c>
      <c r="L8639" t="s">
        <v>25</v>
      </c>
      <c r="M8639" t="s">
        <v>9210</v>
      </c>
      <c r="O8639">
        <v>51</v>
      </c>
      <c r="P8639" t="s">
        <v>9225</v>
      </c>
      <c r="Q8639">
        <v>22</v>
      </c>
      <c r="R8639">
        <v>23</v>
      </c>
      <c r="S8639" t="s">
        <v>9256</v>
      </c>
      <c r="T8639" t="s">
        <v>9264</v>
      </c>
      <c r="U8639" t="s">
        <v>9283</v>
      </c>
      <c r="V8639" t="str" cm="1">
        <f t="array" ref="V8639">_xlfn.IFS(Hospital_Emergency_Room_Data[[#This Row],[Day]]&lt;=10,"Start(1-10)",Hospital_Emergency_Room_Data[[#This Row],[Day]]&lt;=20,"Middle(11-20)",Hospital_Emergency_Room_Data[[#This Row],[Day]]&gt;20,"End(21-30)")</f>
        <v>End(21-30)</v>
      </c>
    </row>
    <row r="8640" spans="1:22">
      <c r="A8640">
        <v>264563045</v>
      </c>
      <c r="B8640" t="s">
        <v>8633</v>
      </c>
      <c r="C8640" s="1">
        <v>45240</v>
      </c>
      <c r="D8640" t="str">
        <f>TEXT(Hospital_Emergency_Room_Data[[#This Row],[Patient Admission Date]],"mmm")</f>
        <v>Nov</v>
      </c>
      <c r="E8640">
        <f>YEAR(Hospital_Emergency_Room_Data[[#This Row],[Patient Admission Date]])</f>
        <v>2023</v>
      </c>
      <c r="F8640" s="2">
        <v>0.33888888888888891</v>
      </c>
      <c r="G8640" s="8" t="str">
        <f>TEXT(Hospital_Emergency_Room_Data[[#This Row],[Patient Admission Date]],"dddd")</f>
        <v>Friday</v>
      </c>
      <c r="H8640" t="s">
        <v>9208</v>
      </c>
      <c r="I8640">
        <v>45</v>
      </c>
      <c r="J8640" s="5" t="s">
        <v>9219</v>
      </c>
      <c r="K8640" t="s">
        <v>8</v>
      </c>
      <c r="L8640" t="s">
        <v>25</v>
      </c>
      <c r="M8640" t="s">
        <v>9210</v>
      </c>
      <c r="O8640">
        <v>58</v>
      </c>
      <c r="P8640" t="s">
        <v>9225</v>
      </c>
      <c r="Q8640">
        <v>10</v>
      </c>
      <c r="R8640">
        <v>8</v>
      </c>
      <c r="S8640" t="s">
        <v>9255</v>
      </c>
      <c r="T8640" t="s">
        <v>9265</v>
      </c>
      <c r="U8640" t="s">
        <v>9283</v>
      </c>
      <c r="V8640" t="str" cm="1">
        <f t="array" ref="V8640">_xlfn.IFS(Hospital_Emergency_Room_Data[[#This Row],[Day]]&lt;=10,"Start(1-10)",Hospital_Emergency_Room_Data[[#This Row],[Day]]&lt;=20,"Middle(11-20)",Hospital_Emergency_Room_Data[[#This Row],[Day]]&gt;20,"End(21-30)")</f>
        <v>Start(1-10)</v>
      </c>
    </row>
    <row r="8641" spans="1:22">
      <c r="A8641">
        <v>270422156</v>
      </c>
      <c r="B8641" t="s">
        <v>8634</v>
      </c>
      <c r="C8641" s="1">
        <v>45548</v>
      </c>
      <c r="D8641" t="str">
        <f>TEXT(Hospital_Emergency_Room_Data[[#This Row],[Patient Admission Date]],"mmm")</f>
        <v>Sep</v>
      </c>
      <c r="E8641">
        <f>YEAR(Hospital_Emergency_Room_Data[[#This Row],[Patient Admission Date]])</f>
        <v>2024</v>
      </c>
      <c r="F8641" s="2">
        <v>0.17986111111111111</v>
      </c>
      <c r="G8641" s="8" t="str">
        <f>TEXT(Hospital_Emergency_Room_Data[[#This Row],[Patient Admission Date]],"dddd")</f>
        <v>Friday</v>
      </c>
      <c r="H8641" t="s">
        <v>9208</v>
      </c>
      <c r="I8641">
        <v>32</v>
      </c>
      <c r="J8641" s="5" t="s">
        <v>9223</v>
      </c>
      <c r="K8641" t="s">
        <v>8</v>
      </c>
      <c r="L8641" t="s">
        <v>25</v>
      </c>
      <c r="M8641" t="s">
        <v>9210</v>
      </c>
      <c r="N8641">
        <v>1</v>
      </c>
      <c r="O8641">
        <v>24</v>
      </c>
      <c r="P8641" t="s">
        <v>9226</v>
      </c>
      <c r="Q8641">
        <v>13</v>
      </c>
      <c r="R8641">
        <v>4</v>
      </c>
      <c r="S8641" t="s">
        <v>9258</v>
      </c>
      <c r="T8641" t="s">
        <v>9265</v>
      </c>
      <c r="U8641" t="s">
        <v>9282</v>
      </c>
      <c r="V8641" t="str" cm="1">
        <f t="array" ref="V8641">_xlfn.IFS(Hospital_Emergency_Room_Data[[#This Row],[Day]]&lt;=10,"Start(1-10)",Hospital_Emergency_Room_Data[[#This Row],[Day]]&lt;=20,"Middle(11-20)",Hospital_Emergency_Room_Data[[#This Row],[Day]]&gt;20,"End(21-30)")</f>
        <v>Middle(11-20)</v>
      </c>
    </row>
    <row r="8642" spans="1:22">
      <c r="A8642">
        <v>326797662</v>
      </c>
      <c r="B8642" t="s">
        <v>8635</v>
      </c>
      <c r="C8642" s="1">
        <v>45109</v>
      </c>
      <c r="D8642" t="str">
        <f>TEXT(Hospital_Emergency_Room_Data[[#This Row],[Patient Admission Date]],"mmm")</f>
        <v>Jul</v>
      </c>
      <c r="E8642">
        <f>YEAR(Hospital_Emergency_Room_Data[[#This Row],[Patient Admission Date]])</f>
        <v>2023</v>
      </c>
      <c r="F8642" s="2">
        <v>0.14583333333333334</v>
      </c>
      <c r="G8642" s="8" t="str">
        <f>TEXT(Hospital_Emergency_Room_Data[[#This Row],[Patient Admission Date]],"dddd")</f>
        <v>Sunday</v>
      </c>
      <c r="H8642" t="s">
        <v>9208</v>
      </c>
      <c r="I8642">
        <v>48</v>
      </c>
      <c r="J8642" s="5" t="s">
        <v>9219</v>
      </c>
      <c r="K8642" t="s">
        <v>8</v>
      </c>
      <c r="L8642" t="s">
        <v>25</v>
      </c>
      <c r="M8642" t="s">
        <v>9210</v>
      </c>
      <c r="N8642">
        <v>4</v>
      </c>
      <c r="O8642">
        <v>14</v>
      </c>
      <c r="P8642" t="s">
        <v>9226</v>
      </c>
      <c r="Q8642">
        <v>2</v>
      </c>
      <c r="R8642">
        <v>3</v>
      </c>
      <c r="S8642" t="s">
        <v>9258</v>
      </c>
      <c r="T8642" t="s">
        <v>9263</v>
      </c>
      <c r="U8642" t="s">
        <v>9282</v>
      </c>
      <c r="V8642" t="str" cm="1">
        <f t="array" ref="V8642">_xlfn.IFS(Hospital_Emergency_Room_Data[[#This Row],[Day]]&lt;=10,"Start(1-10)",Hospital_Emergency_Room_Data[[#This Row],[Day]]&lt;=20,"Middle(11-20)",Hospital_Emergency_Room_Data[[#This Row],[Day]]&gt;20,"End(21-30)")</f>
        <v>Start(1-10)</v>
      </c>
    </row>
    <row r="8643" spans="1:22">
      <c r="A8643">
        <v>377928039</v>
      </c>
      <c r="B8643" t="s">
        <v>8636</v>
      </c>
      <c r="C8643" s="1">
        <v>45324</v>
      </c>
      <c r="D8643" t="str">
        <f>TEXT(Hospital_Emergency_Room_Data[[#This Row],[Patient Admission Date]],"mmm")</f>
        <v>Feb</v>
      </c>
      <c r="E8643">
        <f>YEAR(Hospital_Emergency_Room_Data[[#This Row],[Patient Admission Date]])</f>
        <v>2024</v>
      </c>
      <c r="F8643" s="2">
        <v>0.58888888888888891</v>
      </c>
      <c r="G8643" s="8" t="str">
        <f>TEXT(Hospital_Emergency_Room_Data[[#This Row],[Patient Admission Date]],"dddd")</f>
        <v>Friday</v>
      </c>
      <c r="H8643" t="s">
        <v>9208</v>
      </c>
      <c r="I8643">
        <v>61</v>
      </c>
      <c r="J8643" s="5" t="s">
        <v>9217</v>
      </c>
      <c r="K8643" t="s">
        <v>8</v>
      </c>
      <c r="L8643" t="s">
        <v>25</v>
      </c>
      <c r="M8643" t="s">
        <v>9210</v>
      </c>
      <c r="N8643">
        <v>8</v>
      </c>
      <c r="O8643">
        <v>58</v>
      </c>
      <c r="P8643" t="s">
        <v>9225</v>
      </c>
      <c r="Q8643">
        <v>2</v>
      </c>
      <c r="R8643">
        <v>14</v>
      </c>
      <c r="S8643" t="s">
        <v>9257</v>
      </c>
      <c r="T8643" t="s">
        <v>9263</v>
      </c>
      <c r="U8643" t="s">
        <v>9283</v>
      </c>
      <c r="V8643" t="str" cm="1">
        <f t="array" ref="V8643">_xlfn.IFS(Hospital_Emergency_Room_Data[[#This Row],[Day]]&lt;=10,"Start(1-10)",Hospital_Emergency_Room_Data[[#This Row],[Day]]&lt;=20,"Middle(11-20)",Hospital_Emergency_Room_Data[[#This Row],[Day]]&gt;20,"End(21-30)")</f>
        <v>Start(1-10)</v>
      </c>
    </row>
    <row r="8644" spans="1:22">
      <c r="A8644">
        <v>873791304</v>
      </c>
      <c r="B8644" t="s">
        <v>8637</v>
      </c>
      <c r="C8644" s="1">
        <v>45303</v>
      </c>
      <c r="D8644" t="str">
        <f>TEXT(Hospital_Emergency_Room_Data[[#This Row],[Patient Admission Date]],"mmm")</f>
        <v>Jan</v>
      </c>
      <c r="E8644">
        <f>YEAR(Hospital_Emergency_Room_Data[[#This Row],[Patient Admission Date]])</f>
        <v>2024</v>
      </c>
      <c r="F8644" s="2">
        <v>0.42152777777777778</v>
      </c>
      <c r="G8644" s="8" t="str">
        <f>TEXT(Hospital_Emergency_Room_Data[[#This Row],[Patient Admission Date]],"dddd")</f>
        <v>Friday</v>
      </c>
      <c r="H8644" t="s">
        <v>9208</v>
      </c>
      <c r="I8644">
        <v>38</v>
      </c>
      <c r="J8644" s="5" t="s">
        <v>9223</v>
      </c>
      <c r="K8644" t="s">
        <v>8</v>
      </c>
      <c r="L8644" t="s">
        <v>13</v>
      </c>
      <c r="M8644" t="s">
        <v>9210</v>
      </c>
      <c r="O8644">
        <v>23</v>
      </c>
      <c r="P8644" t="s">
        <v>9226</v>
      </c>
      <c r="Q8644">
        <v>12</v>
      </c>
      <c r="R8644">
        <v>10</v>
      </c>
      <c r="S8644" t="s">
        <v>9255</v>
      </c>
      <c r="T8644" t="s">
        <v>9265</v>
      </c>
      <c r="U8644" t="s">
        <v>9282</v>
      </c>
      <c r="V8644" t="str" cm="1">
        <f t="array" ref="V8644">_xlfn.IFS(Hospital_Emergency_Room_Data[[#This Row],[Day]]&lt;=10,"Start(1-10)",Hospital_Emergency_Room_Data[[#This Row],[Day]]&lt;=20,"Middle(11-20)",Hospital_Emergency_Room_Data[[#This Row],[Day]]&gt;20,"End(21-30)")</f>
        <v>Middle(11-20)</v>
      </c>
    </row>
    <row r="8645" spans="1:22">
      <c r="A8645">
        <v>881534471</v>
      </c>
      <c r="B8645" t="s">
        <v>8638</v>
      </c>
      <c r="C8645" s="1">
        <v>45496</v>
      </c>
      <c r="D8645" t="str">
        <f>TEXT(Hospital_Emergency_Room_Data[[#This Row],[Patient Admission Date]],"mmm")</f>
        <v>Jul</v>
      </c>
      <c r="E8645">
        <f>YEAR(Hospital_Emergency_Room_Data[[#This Row],[Patient Admission Date]])</f>
        <v>2024</v>
      </c>
      <c r="F8645" s="2">
        <v>0.56944444444444442</v>
      </c>
      <c r="G8645" s="8" t="str">
        <f>TEXT(Hospital_Emergency_Room_Data[[#This Row],[Patient Admission Date]],"dddd")</f>
        <v>Tuesday</v>
      </c>
      <c r="H8645" t="s">
        <v>9208</v>
      </c>
      <c r="I8645">
        <v>50</v>
      </c>
      <c r="J8645" s="5" t="s">
        <v>9219</v>
      </c>
      <c r="K8645" t="s">
        <v>8</v>
      </c>
      <c r="L8645" t="s">
        <v>13</v>
      </c>
      <c r="M8645" t="s">
        <v>9210</v>
      </c>
      <c r="O8645">
        <v>41</v>
      </c>
      <c r="P8645" t="s">
        <v>9225</v>
      </c>
      <c r="Q8645">
        <v>23</v>
      </c>
      <c r="R8645">
        <v>13</v>
      </c>
      <c r="S8645" t="s">
        <v>9257</v>
      </c>
      <c r="T8645" t="s">
        <v>9264</v>
      </c>
      <c r="U8645" t="s">
        <v>9300</v>
      </c>
      <c r="V8645" t="str" cm="1">
        <f t="array" ref="V8645">_xlfn.IFS(Hospital_Emergency_Room_Data[[#This Row],[Day]]&lt;=10,"Start(1-10)",Hospital_Emergency_Room_Data[[#This Row],[Day]]&lt;=20,"Middle(11-20)",Hospital_Emergency_Room_Data[[#This Row],[Day]]&gt;20,"End(21-30)")</f>
        <v>End(21-30)</v>
      </c>
    </row>
    <row r="8646" spans="1:22">
      <c r="A8646">
        <v>417599693</v>
      </c>
      <c r="B8646" t="s">
        <v>8639</v>
      </c>
      <c r="C8646" s="1">
        <v>45215</v>
      </c>
      <c r="D8646" t="str">
        <f>TEXT(Hospital_Emergency_Room_Data[[#This Row],[Patient Admission Date]],"mmm")</f>
        <v>Oct</v>
      </c>
      <c r="E8646">
        <f>YEAR(Hospital_Emergency_Room_Data[[#This Row],[Patient Admission Date]])</f>
        <v>2023</v>
      </c>
      <c r="F8646" s="2">
        <v>6.805555555555555E-2</v>
      </c>
      <c r="G8646" s="8" t="str">
        <f>TEXT(Hospital_Emergency_Room_Data[[#This Row],[Patient Admission Date]],"dddd")</f>
        <v>Monday</v>
      </c>
      <c r="H8646" t="s">
        <v>9208</v>
      </c>
      <c r="I8646">
        <v>69</v>
      </c>
      <c r="J8646" s="5" t="s">
        <v>9217</v>
      </c>
      <c r="K8646" t="s">
        <v>8</v>
      </c>
      <c r="L8646" t="s">
        <v>13</v>
      </c>
      <c r="M8646" t="s">
        <v>9210</v>
      </c>
      <c r="O8646">
        <v>42</v>
      </c>
      <c r="P8646" t="s">
        <v>9225</v>
      </c>
      <c r="Q8646">
        <v>16</v>
      </c>
      <c r="R8646">
        <v>1</v>
      </c>
      <c r="S8646" t="s">
        <v>9258</v>
      </c>
      <c r="T8646" t="s">
        <v>9262</v>
      </c>
      <c r="U8646" t="s">
        <v>9300</v>
      </c>
      <c r="V8646" t="str" cm="1">
        <f t="array" ref="V8646">_xlfn.IFS(Hospital_Emergency_Room_Data[[#This Row],[Day]]&lt;=10,"Start(1-10)",Hospital_Emergency_Room_Data[[#This Row],[Day]]&lt;=20,"Middle(11-20)",Hospital_Emergency_Room_Data[[#This Row],[Day]]&gt;20,"End(21-30)")</f>
        <v>Middle(11-20)</v>
      </c>
    </row>
    <row r="8647" spans="1:22">
      <c r="A8647">
        <v>276214303</v>
      </c>
      <c r="B8647" t="s">
        <v>8640</v>
      </c>
      <c r="C8647" s="1">
        <v>45134</v>
      </c>
      <c r="D8647" t="str">
        <f>TEXT(Hospital_Emergency_Room_Data[[#This Row],[Patient Admission Date]],"mmm")</f>
        <v>Jul</v>
      </c>
      <c r="E8647">
        <f>YEAR(Hospital_Emergency_Room_Data[[#This Row],[Patient Admission Date]])</f>
        <v>2023</v>
      </c>
      <c r="F8647" s="2">
        <v>0.27638888888888891</v>
      </c>
      <c r="G8647" s="8" t="str">
        <f>TEXT(Hospital_Emergency_Room_Data[[#This Row],[Patient Admission Date]],"dddd")</f>
        <v>Thursday</v>
      </c>
      <c r="H8647" t="s">
        <v>9208</v>
      </c>
      <c r="I8647">
        <v>9</v>
      </c>
      <c r="J8647" s="5" t="s">
        <v>9221</v>
      </c>
      <c r="K8647" t="s">
        <v>8</v>
      </c>
      <c r="L8647" t="s">
        <v>13</v>
      </c>
      <c r="M8647" t="s">
        <v>9210</v>
      </c>
      <c r="O8647">
        <v>15</v>
      </c>
      <c r="P8647" t="s">
        <v>9226</v>
      </c>
      <c r="Q8647">
        <v>27</v>
      </c>
      <c r="R8647">
        <v>6</v>
      </c>
      <c r="S8647" t="s">
        <v>9255</v>
      </c>
      <c r="T8647" t="s">
        <v>9264</v>
      </c>
      <c r="U8647" t="s">
        <v>9282</v>
      </c>
      <c r="V8647" t="str" cm="1">
        <f t="array" ref="V8647">_xlfn.IFS(Hospital_Emergency_Room_Data[[#This Row],[Day]]&lt;=10,"Start(1-10)",Hospital_Emergency_Room_Data[[#This Row],[Day]]&lt;=20,"Middle(11-20)",Hospital_Emergency_Room_Data[[#This Row],[Day]]&gt;20,"End(21-30)")</f>
        <v>End(21-30)</v>
      </c>
    </row>
    <row r="8648" spans="1:22">
      <c r="A8648">
        <v>897700488</v>
      </c>
      <c r="B8648" t="s">
        <v>8641</v>
      </c>
      <c r="C8648" s="1">
        <v>45208</v>
      </c>
      <c r="D8648" t="str">
        <f>TEXT(Hospital_Emergency_Room_Data[[#This Row],[Patient Admission Date]],"mmm")</f>
        <v>Oct</v>
      </c>
      <c r="E8648">
        <f>YEAR(Hospital_Emergency_Room_Data[[#This Row],[Patient Admission Date]])</f>
        <v>2023</v>
      </c>
      <c r="F8648" s="2">
        <v>0.82777777777777772</v>
      </c>
      <c r="G8648" s="8" t="str">
        <f>TEXT(Hospital_Emergency_Room_Data[[#This Row],[Patient Admission Date]],"dddd")</f>
        <v>Monday</v>
      </c>
      <c r="H8648" t="s">
        <v>9208</v>
      </c>
      <c r="I8648">
        <v>1</v>
      </c>
      <c r="J8648" s="5" t="s">
        <v>9218</v>
      </c>
      <c r="K8648" t="s">
        <v>8</v>
      </c>
      <c r="L8648" t="s">
        <v>13</v>
      </c>
      <c r="M8648" t="s">
        <v>9210</v>
      </c>
      <c r="O8648">
        <v>26</v>
      </c>
      <c r="P8648" t="s">
        <v>9226</v>
      </c>
      <c r="Q8648">
        <v>9</v>
      </c>
      <c r="R8648">
        <v>19</v>
      </c>
      <c r="S8648" t="s">
        <v>9256</v>
      </c>
      <c r="T8648" t="s">
        <v>9265</v>
      </c>
      <c r="U8648" t="s">
        <v>9282</v>
      </c>
      <c r="V8648" t="str" cm="1">
        <f t="array" ref="V8648">_xlfn.IFS(Hospital_Emergency_Room_Data[[#This Row],[Day]]&lt;=10,"Start(1-10)",Hospital_Emergency_Room_Data[[#This Row],[Day]]&lt;=20,"Middle(11-20)",Hospital_Emergency_Room_Data[[#This Row],[Day]]&gt;20,"End(21-30)")</f>
        <v>Start(1-10)</v>
      </c>
    </row>
    <row r="8649" spans="1:22">
      <c r="A8649">
        <v>862705127</v>
      </c>
      <c r="B8649" t="s">
        <v>8642</v>
      </c>
      <c r="C8649" s="1">
        <v>45255</v>
      </c>
      <c r="D8649" t="str">
        <f>TEXT(Hospital_Emergency_Room_Data[[#This Row],[Patient Admission Date]],"mmm")</f>
        <v>Nov</v>
      </c>
      <c r="E8649">
        <f>YEAR(Hospital_Emergency_Room_Data[[#This Row],[Patient Admission Date]])</f>
        <v>2023</v>
      </c>
      <c r="F8649" s="2">
        <v>0.46458333333333335</v>
      </c>
      <c r="G8649" s="8" t="str">
        <f>TEXT(Hospital_Emergency_Room_Data[[#This Row],[Patient Admission Date]],"dddd")</f>
        <v>Saturday</v>
      </c>
      <c r="H8649" t="s">
        <v>9208</v>
      </c>
      <c r="I8649">
        <v>52</v>
      </c>
      <c r="J8649" s="5" t="s">
        <v>9219</v>
      </c>
      <c r="K8649" t="s">
        <v>8</v>
      </c>
      <c r="L8649" t="s">
        <v>13</v>
      </c>
      <c r="M8649" t="s">
        <v>9210</v>
      </c>
      <c r="O8649">
        <v>47</v>
      </c>
      <c r="P8649" t="s">
        <v>9225</v>
      </c>
      <c r="Q8649">
        <v>25</v>
      </c>
      <c r="R8649">
        <v>11</v>
      </c>
      <c r="S8649" t="s">
        <v>9255</v>
      </c>
      <c r="T8649" t="s">
        <v>9264</v>
      </c>
      <c r="U8649" t="s">
        <v>9283</v>
      </c>
      <c r="V8649" t="str" cm="1">
        <f t="array" ref="V8649">_xlfn.IFS(Hospital_Emergency_Room_Data[[#This Row],[Day]]&lt;=10,"Start(1-10)",Hospital_Emergency_Room_Data[[#This Row],[Day]]&lt;=20,"Middle(11-20)",Hospital_Emergency_Room_Data[[#This Row],[Day]]&gt;20,"End(21-30)")</f>
        <v>End(21-30)</v>
      </c>
    </row>
    <row r="8650" spans="1:22">
      <c r="A8650">
        <v>792527007</v>
      </c>
      <c r="B8650" t="s">
        <v>8643</v>
      </c>
      <c r="C8650" s="1">
        <v>45269</v>
      </c>
      <c r="D8650" t="str">
        <f>TEXT(Hospital_Emergency_Room_Data[[#This Row],[Patient Admission Date]],"mmm")</f>
        <v>Dec</v>
      </c>
      <c r="E8650">
        <f>YEAR(Hospital_Emergency_Room_Data[[#This Row],[Patient Admission Date]])</f>
        <v>2023</v>
      </c>
      <c r="F8650" s="2">
        <v>4.583333333333333E-2</v>
      </c>
      <c r="G8650" s="8" t="str">
        <f>TEXT(Hospital_Emergency_Room_Data[[#This Row],[Patient Admission Date]],"dddd")</f>
        <v>Saturday</v>
      </c>
      <c r="H8650" t="s">
        <v>9208</v>
      </c>
      <c r="I8650">
        <v>19</v>
      </c>
      <c r="J8650" s="5" t="s">
        <v>9220</v>
      </c>
      <c r="K8650" t="s">
        <v>8</v>
      </c>
      <c r="L8650" t="s">
        <v>13</v>
      </c>
      <c r="M8650" t="s">
        <v>9210</v>
      </c>
      <c r="O8650">
        <v>53</v>
      </c>
      <c r="P8650" t="s">
        <v>9225</v>
      </c>
      <c r="Q8650">
        <v>9</v>
      </c>
      <c r="R8650">
        <v>1</v>
      </c>
      <c r="S8650" t="s">
        <v>9258</v>
      </c>
      <c r="T8650" t="s">
        <v>9265</v>
      </c>
      <c r="U8650" t="s">
        <v>9283</v>
      </c>
      <c r="V8650" t="str" cm="1">
        <f t="array" ref="V8650">_xlfn.IFS(Hospital_Emergency_Room_Data[[#This Row],[Day]]&lt;=10,"Start(1-10)",Hospital_Emergency_Room_Data[[#This Row],[Day]]&lt;=20,"Middle(11-20)",Hospital_Emergency_Room_Data[[#This Row],[Day]]&gt;20,"End(21-30)")</f>
        <v>Start(1-10)</v>
      </c>
    </row>
    <row r="8651" spans="1:22">
      <c r="A8651">
        <v>808325113</v>
      </c>
      <c r="B8651" t="s">
        <v>8644</v>
      </c>
      <c r="C8651" s="1">
        <v>45571</v>
      </c>
      <c r="D8651" t="str">
        <f>TEXT(Hospital_Emergency_Room_Data[[#This Row],[Patient Admission Date]],"mmm")</f>
        <v>Oct</v>
      </c>
      <c r="E8651">
        <f>YEAR(Hospital_Emergency_Room_Data[[#This Row],[Patient Admission Date]])</f>
        <v>2024</v>
      </c>
      <c r="F8651" s="2">
        <v>0.76388888888888884</v>
      </c>
      <c r="G8651" s="8" t="str">
        <f>TEXT(Hospital_Emergency_Room_Data[[#This Row],[Patient Admission Date]],"dddd")</f>
        <v>Sunday</v>
      </c>
      <c r="H8651" t="s">
        <v>9208</v>
      </c>
      <c r="I8651">
        <v>57</v>
      </c>
      <c r="J8651" s="5" t="s">
        <v>9219</v>
      </c>
      <c r="K8651" t="s">
        <v>8</v>
      </c>
      <c r="L8651" t="s">
        <v>13</v>
      </c>
      <c r="M8651" t="s">
        <v>9210</v>
      </c>
      <c r="O8651">
        <v>27</v>
      </c>
      <c r="P8651" t="s">
        <v>9226</v>
      </c>
      <c r="Q8651">
        <v>6</v>
      </c>
      <c r="R8651">
        <v>18</v>
      </c>
      <c r="S8651" t="s">
        <v>9256</v>
      </c>
      <c r="T8651" t="s">
        <v>9263</v>
      </c>
      <c r="U8651" t="s">
        <v>9282</v>
      </c>
      <c r="V8651" t="str" cm="1">
        <f t="array" ref="V8651">_xlfn.IFS(Hospital_Emergency_Room_Data[[#This Row],[Day]]&lt;=10,"Start(1-10)",Hospital_Emergency_Room_Data[[#This Row],[Day]]&lt;=20,"Middle(11-20)",Hospital_Emergency_Room_Data[[#This Row],[Day]]&gt;20,"End(21-30)")</f>
        <v>Start(1-10)</v>
      </c>
    </row>
    <row r="8652" spans="1:22">
      <c r="A8652">
        <v>331628519</v>
      </c>
      <c r="B8652" t="s">
        <v>8645</v>
      </c>
      <c r="C8652" s="1">
        <v>45527</v>
      </c>
      <c r="D8652" t="str">
        <f>TEXT(Hospital_Emergency_Room_Data[[#This Row],[Patient Admission Date]],"mmm")</f>
        <v>Aug</v>
      </c>
      <c r="E8652">
        <f>YEAR(Hospital_Emergency_Room_Data[[#This Row],[Patient Admission Date]])</f>
        <v>2024</v>
      </c>
      <c r="F8652" s="2">
        <v>0.38333333333333336</v>
      </c>
      <c r="G8652" s="8" t="str">
        <f>TEXT(Hospital_Emergency_Room_Data[[#This Row],[Patient Admission Date]],"dddd")</f>
        <v>Friday</v>
      </c>
      <c r="H8652" t="s">
        <v>9208</v>
      </c>
      <c r="I8652">
        <v>61</v>
      </c>
      <c r="J8652" s="5" t="s">
        <v>9217</v>
      </c>
      <c r="K8652" t="s">
        <v>8</v>
      </c>
      <c r="L8652" t="s">
        <v>13</v>
      </c>
      <c r="M8652" t="s">
        <v>9210</v>
      </c>
      <c r="O8652">
        <v>28</v>
      </c>
      <c r="P8652" t="s">
        <v>9226</v>
      </c>
      <c r="Q8652">
        <v>23</v>
      </c>
      <c r="R8652">
        <v>9</v>
      </c>
      <c r="S8652" t="s">
        <v>9255</v>
      </c>
      <c r="T8652" t="s">
        <v>9264</v>
      </c>
      <c r="U8652" t="s">
        <v>9282</v>
      </c>
      <c r="V8652" t="str" cm="1">
        <f t="array" ref="V8652">_xlfn.IFS(Hospital_Emergency_Room_Data[[#This Row],[Day]]&lt;=10,"Start(1-10)",Hospital_Emergency_Room_Data[[#This Row],[Day]]&lt;=20,"Middle(11-20)",Hospital_Emergency_Room_Data[[#This Row],[Day]]&gt;20,"End(21-30)")</f>
        <v>End(21-30)</v>
      </c>
    </row>
    <row r="8653" spans="1:22">
      <c r="A8653">
        <v>133116007</v>
      </c>
      <c r="B8653" t="s">
        <v>8646</v>
      </c>
      <c r="C8653" s="1">
        <v>45330</v>
      </c>
      <c r="D8653" t="str">
        <f>TEXT(Hospital_Emergency_Room_Data[[#This Row],[Patient Admission Date]],"mmm")</f>
        <v>Feb</v>
      </c>
      <c r="E8653">
        <f>YEAR(Hospital_Emergency_Room_Data[[#This Row],[Patient Admission Date]])</f>
        <v>2024</v>
      </c>
      <c r="F8653" s="2">
        <v>0.44444444444444442</v>
      </c>
      <c r="G8653" s="8" t="str">
        <f>TEXT(Hospital_Emergency_Room_Data[[#This Row],[Patient Admission Date]],"dddd")</f>
        <v>Thursday</v>
      </c>
      <c r="H8653" t="s">
        <v>9208</v>
      </c>
      <c r="I8653">
        <v>7</v>
      </c>
      <c r="J8653" s="5" t="s">
        <v>9221</v>
      </c>
      <c r="K8653" t="s">
        <v>8</v>
      </c>
      <c r="L8653" t="s">
        <v>13</v>
      </c>
      <c r="M8653" t="s">
        <v>9210</v>
      </c>
      <c r="O8653">
        <v>29</v>
      </c>
      <c r="P8653" t="s">
        <v>9226</v>
      </c>
      <c r="Q8653">
        <v>8</v>
      </c>
      <c r="R8653">
        <v>10</v>
      </c>
      <c r="S8653" t="s">
        <v>9255</v>
      </c>
      <c r="T8653" t="s">
        <v>9265</v>
      </c>
      <c r="U8653" t="s">
        <v>9282</v>
      </c>
      <c r="V8653" t="str" cm="1">
        <f t="array" ref="V8653">_xlfn.IFS(Hospital_Emergency_Room_Data[[#This Row],[Day]]&lt;=10,"Start(1-10)",Hospital_Emergency_Room_Data[[#This Row],[Day]]&lt;=20,"Middle(11-20)",Hospital_Emergency_Room_Data[[#This Row],[Day]]&gt;20,"End(21-30)")</f>
        <v>Start(1-10)</v>
      </c>
    </row>
    <row r="8654" spans="1:22">
      <c r="A8654">
        <v>427860695</v>
      </c>
      <c r="B8654" t="s">
        <v>8647</v>
      </c>
      <c r="C8654" s="1">
        <v>45276</v>
      </c>
      <c r="D8654" t="str">
        <f>TEXT(Hospital_Emergency_Room_Data[[#This Row],[Patient Admission Date]],"mmm")</f>
        <v>Dec</v>
      </c>
      <c r="E8654">
        <f>YEAR(Hospital_Emergency_Room_Data[[#This Row],[Patient Admission Date]])</f>
        <v>2023</v>
      </c>
      <c r="F8654" s="2">
        <v>0.21111111111111111</v>
      </c>
      <c r="G8654" s="8" t="str">
        <f>TEXT(Hospital_Emergency_Room_Data[[#This Row],[Patient Admission Date]],"dddd")</f>
        <v>Saturday</v>
      </c>
      <c r="H8654" t="s">
        <v>9208</v>
      </c>
      <c r="I8654">
        <v>64</v>
      </c>
      <c r="J8654" s="5" t="s">
        <v>9217</v>
      </c>
      <c r="K8654" t="s">
        <v>8</v>
      </c>
      <c r="L8654" t="s">
        <v>13</v>
      </c>
      <c r="M8654" t="s">
        <v>9210</v>
      </c>
      <c r="O8654">
        <v>17</v>
      </c>
      <c r="P8654" t="s">
        <v>9226</v>
      </c>
      <c r="Q8654">
        <v>16</v>
      </c>
      <c r="R8654">
        <v>5</v>
      </c>
      <c r="S8654" t="s">
        <v>9258</v>
      </c>
      <c r="T8654" t="s">
        <v>9262</v>
      </c>
      <c r="U8654" t="s">
        <v>9282</v>
      </c>
      <c r="V8654" t="str" cm="1">
        <f t="array" ref="V8654">_xlfn.IFS(Hospital_Emergency_Room_Data[[#This Row],[Day]]&lt;=10,"Start(1-10)",Hospital_Emergency_Room_Data[[#This Row],[Day]]&lt;=20,"Middle(11-20)",Hospital_Emergency_Room_Data[[#This Row],[Day]]&gt;20,"End(21-30)")</f>
        <v>Middle(11-20)</v>
      </c>
    </row>
    <row r="8655" spans="1:22">
      <c r="A8655">
        <v>454133336</v>
      </c>
      <c r="B8655" t="s">
        <v>8648</v>
      </c>
      <c r="C8655" s="1">
        <v>45272</v>
      </c>
      <c r="D8655" t="str">
        <f>TEXT(Hospital_Emergency_Room_Data[[#This Row],[Patient Admission Date]],"mmm")</f>
        <v>Dec</v>
      </c>
      <c r="E8655">
        <f>YEAR(Hospital_Emergency_Room_Data[[#This Row],[Patient Admission Date]])</f>
        <v>2023</v>
      </c>
      <c r="F8655" s="2">
        <v>0.97013888888888888</v>
      </c>
      <c r="G8655" s="8" t="str">
        <f>TEXT(Hospital_Emergency_Room_Data[[#This Row],[Patient Admission Date]],"dddd")</f>
        <v>Tuesday</v>
      </c>
      <c r="H8655" t="s">
        <v>9208</v>
      </c>
      <c r="I8655">
        <v>57</v>
      </c>
      <c r="J8655" s="5" t="s">
        <v>9219</v>
      </c>
      <c r="K8655" t="s">
        <v>8</v>
      </c>
      <c r="L8655" t="s">
        <v>13</v>
      </c>
      <c r="M8655" t="s">
        <v>9210</v>
      </c>
      <c r="O8655">
        <v>31</v>
      </c>
      <c r="P8655" t="s">
        <v>9225</v>
      </c>
      <c r="Q8655">
        <v>12</v>
      </c>
      <c r="R8655">
        <v>23</v>
      </c>
      <c r="S8655" t="s">
        <v>9256</v>
      </c>
      <c r="T8655" t="s">
        <v>9265</v>
      </c>
      <c r="U8655" t="s">
        <v>9300</v>
      </c>
      <c r="V8655" t="str" cm="1">
        <f t="array" ref="V8655">_xlfn.IFS(Hospital_Emergency_Room_Data[[#This Row],[Day]]&lt;=10,"Start(1-10)",Hospital_Emergency_Room_Data[[#This Row],[Day]]&lt;=20,"Middle(11-20)",Hospital_Emergency_Room_Data[[#This Row],[Day]]&gt;20,"End(21-30)")</f>
        <v>Middle(11-20)</v>
      </c>
    </row>
    <row r="8656" spans="1:22">
      <c r="A8656">
        <v>641366818</v>
      </c>
      <c r="B8656" t="s">
        <v>8649</v>
      </c>
      <c r="C8656" s="1">
        <v>45050</v>
      </c>
      <c r="D8656" t="str">
        <f>TEXT(Hospital_Emergency_Room_Data[[#This Row],[Patient Admission Date]],"mmm")</f>
        <v>May</v>
      </c>
      <c r="E8656">
        <f>YEAR(Hospital_Emergency_Room_Data[[#This Row],[Patient Admission Date]])</f>
        <v>2023</v>
      </c>
      <c r="F8656" s="2">
        <v>0.52986111111111112</v>
      </c>
      <c r="G8656" s="8" t="str">
        <f>TEXT(Hospital_Emergency_Room_Data[[#This Row],[Patient Admission Date]],"dddd")</f>
        <v>Thursday</v>
      </c>
      <c r="H8656" t="s">
        <v>9208</v>
      </c>
      <c r="I8656">
        <v>67</v>
      </c>
      <c r="J8656" s="5" t="s">
        <v>9217</v>
      </c>
      <c r="K8656" t="s">
        <v>8</v>
      </c>
      <c r="L8656" t="s">
        <v>13</v>
      </c>
      <c r="M8656" t="s">
        <v>9210</v>
      </c>
      <c r="O8656">
        <v>38</v>
      </c>
      <c r="P8656" t="s">
        <v>9225</v>
      </c>
      <c r="Q8656">
        <v>4</v>
      </c>
      <c r="R8656">
        <v>12</v>
      </c>
      <c r="S8656" t="s">
        <v>9257</v>
      </c>
      <c r="T8656" t="s">
        <v>9263</v>
      </c>
      <c r="U8656" t="s">
        <v>9300</v>
      </c>
      <c r="V8656" t="str" cm="1">
        <f t="array" ref="V8656">_xlfn.IFS(Hospital_Emergency_Room_Data[[#This Row],[Day]]&lt;=10,"Start(1-10)",Hospital_Emergency_Room_Data[[#This Row],[Day]]&lt;=20,"Middle(11-20)",Hospital_Emergency_Room_Data[[#This Row],[Day]]&gt;20,"End(21-30)")</f>
        <v>Start(1-10)</v>
      </c>
    </row>
    <row r="8657" spans="1:22">
      <c r="A8657">
        <v>665833965</v>
      </c>
      <c r="B8657" t="s">
        <v>8650</v>
      </c>
      <c r="C8657" s="1">
        <v>45171</v>
      </c>
      <c r="D8657" t="str">
        <f>TEXT(Hospital_Emergency_Room_Data[[#This Row],[Patient Admission Date]],"mmm")</f>
        <v>Sep</v>
      </c>
      <c r="E8657">
        <f>YEAR(Hospital_Emergency_Room_Data[[#This Row],[Patient Admission Date]])</f>
        <v>2023</v>
      </c>
      <c r="F8657" s="2">
        <v>0.1763888888888889</v>
      </c>
      <c r="G8657" s="8" t="str">
        <f>TEXT(Hospital_Emergency_Room_Data[[#This Row],[Patient Admission Date]],"dddd")</f>
        <v>Saturday</v>
      </c>
      <c r="H8657" t="s">
        <v>9208</v>
      </c>
      <c r="I8657">
        <v>36</v>
      </c>
      <c r="J8657" s="5" t="s">
        <v>9223</v>
      </c>
      <c r="K8657" t="s">
        <v>8</v>
      </c>
      <c r="L8657" t="s">
        <v>13</v>
      </c>
      <c r="M8657" t="s">
        <v>9210</v>
      </c>
      <c r="O8657">
        <v>49</v>
      </c>
      <c r="P8657" t="s">
        <v>9225</v>
      </c>
      <c r="Q8657">
        <v>2</v>
      </c>
      <c r="R8657">
        <v>4</v>
      </c>
      <c r="S8657" t="s">
        <v>9258</v>
      </c>
      <c r="T8657" t="s">
        <v>9263</v>
      </c>
      <c r="U8657" t="s">
        <v>9283</v>
      </c>
      <c r="V8657" t="str" cm="1">
        <f t="array" ref="V8657">_xlfn.IFS(Hospital_Emergency_Room_Data[[#This Row],[Day]]&lt;=10,"Start(1-10)",Hospital_Emergency_Room_Data[[#This Row],[Day]]&lt;=20,"Middle(11-20)",Hospital_Emergency_Room_Data[[#This Row],[Day]]&gt;20,"End(21-30)")</f>
        <v>Start(1-10)</v>
      </c>
    </row>
    <row r="8658" spans="1:22">
      <c r="A8658">
        <v>163308422</v>
      </c>
      <c r="B8658" t="s">
        <v>8651</v>
      </c>
      <c r="C8658" s="1">
        <v>45129</v>
      </c>
      <c r="D8658" t="str">
        <f>TEXT(Hospital_Emergency_Room_Data[[#This Row],[Patient Admission Date]],"mmm")</f>
        <v>Jul</v>
      </c>
      <c r="E8658">
        <f>YEAR(Hospital_Emergency_Room_Data[[#This Row],[Patient Admission Date]])</f>
        <v>2023</v>
      </c>
      <c r="F8658" s="2">
        <v>0.48541666666666666</v>
      </c>
      <c r="G8658" s="8" t="str">
        <f>TEXT(Hospital_Emergency_Room_Data[[#This Row],[Patient Admission Date]],"dddd")</f>
        <v>Saturday</v>
      </c>
      <c r="H8658" t="s">
        <v>9208</v>
      </c>
      <c r="I8658">
        <v>17</v>
      </c>
      <c r="J8658" s="5" t="s">
        <v>9220</v>
      </c>
      <c r="K8658" t="s">
        <v>8</v>
      </c>
      <c r="L8658" t="s">
        <v>13</v>
      </c>
      <c r="M8658" t="s">
        <v>9210</v>
      </c>
      <c r="O8658">
        <v>31</v>
      </c>
      <c r="P8658" t="s">
        <v>9225</v>
      </c>
      <c r="Q8658">
        <v>22</v>
      </c>
      <c r="R8658">
        <v>11</v>
      </c>
      <c r="S8658" t="s">
        <v>9255</v>
      </c>
      <c r="T8658" t="s">
        <v>9264</v>
      </c>
      <c r="U8658" t="s">
        <v>9300</v>
      </c>
      <c r="V8658" t="str" cm="1">
        <f t="array" ref="V8658">_xlfn.IFS(Hospital_Emergency_Room_Data[[#This Row],[Day]]&lt;=10,"Start(1-10)",Hospital_Emergency_Room_Data[[#This Row],[Day]]&lt;=20,"Middle(11-20)",Hospital_Emergency_Room_Data[[#This Row],[Day]]&gt;20,"End(21-30)")</f>
        <v>End(21-30)</v>
      </c>
    </row>
    <row r="8659" spans="1:22">
      <c r="A8659">
        <v>456695853</v>
      </c>
      <c r="B8659" t="s">
        <v>8652</v>
      </c>
      <c r="C8659" s="1">
        <v>45083</v>
      </c>
      <c r="D8659" t="str">
        <f>TEXT(Hospital_Emergency_Room_Data[[#This Row],[Patient Admission Date]],"mmm")</f>
        <v>Jun</v>
      </c>
      <c r="E8659">
        <f>YEAR(Hospital_Emergency_Room_Data[[#This Row],[Patient Admission Date]])</f>
        <v>2023</v>
      </c>
      <c r="F8659" s="2">
        <v>0.25</v>
      </c>
      <c r="G8659" s="8" t="str">
        <f>TEXT(Hospital_Emergency_Room_Data[[#This Row],[Patient Admission Date]],"dddd")</f>
        <v>Tuesday</v>
      </c>
      <c r="H8659" t="s">
        <v>9208</v>
      </c>
      <c r="I8659">
        <v>72</v>
      </c>
      <c r="J8659" s="5" t="s">
        <v>9222</v>
      </c>
      <c r="K8659" t="s">
        <v>8</v>
      </c>
      <c r="L8659" t="s">
        <v>13</v>
      </c>
      <c r="M8659" t="s">
        <v>9210</v>
      </c>
      <c r="O8659">
        <v>34</v>
      </c>
      <c r="P8659" t="s">
        <v>9225</v>
      </c>
      <c r="Q8659">
        <v>6</v>
      </c>
      <c r="R8659">
        <v>6</v>
      </c>
      <c r="S8659" t="s">
        <v>9255</v>
      </c>
      <c r="T8659" t="s">
        <v>9263</v>
      </c>
      <c r="U8659" t="s">
        <v>9300</v>
      </c>
      <c r="V8659" t="str" cm="1">
        <f t="array" ref="V8659">_xlfn.IFS(Hospital_Emergency_Room_Data[[#This Row],[Day]]&lt;=10,"Start(1-10)",Hospital_Emergency_Room_Data[[#This Row],[Day]]&lt;=20,"Middle(11-20)",Hospital_Emergency_Room_Data[[#This Row],[Day]]&gt;20,"End(21-30)")</f>
        <v>Start(1-10)</v>
      </c>
    </row>
    <row r="8660" spans="1:22">
      <c r="A8660">
        <v>467757746</v>
      </c>
      <c r="B8660" t="s">
        <v>8653</v>
      </c>
      <c r="C8660" s="1">
        <v>45589</v>
      </c>
      <c r="D8660" t="str">
        <f>TEXT(Hospital_Emergency_Room_Data[[#This Row],[Patient Admission Date]],"mmm")</f>
        <v>Oct</v>
      </c>
      <c r="E8660">
        <f>YEAR(Hospital_Emergency_Room_Data[[#This Row],[Patient Admission Date]])</f>
        <v>2024</v>
      </c>
      <c r="F8660" s="2">
        <v>1.0416666666666666E-2</v>
      </c>
      <c r="G8660" s="8" t="str">
        <f>TEXT(Hospital_Emergency_Room_Data[[#This Row],[Patient Admission Date]],"dddd")</f>
        <v>Thursday</v>
      </c>
      <c r="H8660" t="s">
        <v>9208</v>
      </c>
      <c r="I8660">
        <v>33</v>
      </c>
      <c r="J8660" s="5" t="s">
        <v>9223</v>
      </c>
      <c r="K8660" t="s">
        <v>8</v>
      </c>
      <c r="L8660" t="s">
        <v>13</v>
      </c>
      <c r="M8660" t="s">
        <v>9210</v>
      </c>
      <c r="O8660">
        <v>50</v>
      </c>
      <c r="P8660" t="s">
        <v>9225</v>
      </c>
      <c r="Q8660">
        <v>24</v>
      </c>
      <c r="R8660">
        <v>0</v>
      </c>
      <c r="S8660" t="s">
        <v>9258</v>
      </c>
      <c r="T8660" t="s">
        <v>9264</v>
      </c>
      <c r="U8660" t="s">
        <v>9283</v>
      </c>
      <c r="V8660" t="str" cm="1">
        <f t="array" ref="V8660">_xlfn.IFS(Hospital_Emergency_Room_Data[[#This Row],[Day]]&lt;=10,"Start(1-10)",Hospital_Emergency_Room_Data[[#This Row],[Day]]&lt;=20,"Middle(11-20)",Hospital_Emergency_Room_Data[[#This Row],[Day]]&gt;20,"End(21-30)")</f>
        <v>End(21-30)</v>
      </c>
    </row>
    <row r="8661" spans="1:22">
      <c r="A8661">
        <v>875690558</v>
      </c>
      <c r="B8661" t="s">
        <v>8654</v>
      </c>
      <c r="C8661" s="1">
        <v>45113</v>
      </c>
      <c r="D8661" t="str">
        <f>TEXT(Hospital_Emergency_Room_Data[[#This Row],[Patient Admission Date]],"mmm")</f>
        <v>Jul</v>
      </c>
      <c r="E8661">
        <f>YEAR(Hospital_Emergency_Room_Data[[#This Row],[Patient Admission Date]])</f>
        <v>2023</v>
      </c>
      <c r="F8661" s="2">
        <v>0.94513888888888886</v>
      </c>
      <c r="G8661" s="8" t="str">
        <f>TEXT(Hospital_Emergency_Room_Data[[#This Row],[Patient Admission Date]],"dddd")</f>
        <v>Thursday</v>
      </c>
      <c r="H8661" t="s">
        <v>9208</v>
      </c>
      <c r="I8661">
        <v>52</v>
      </c>
      <c r="J8661" s="5" t="s">
        <v>9219</v>
      </c>
      <c r="K8661" t="s">
        <v>8</v>
      </c>
      <c r="L8661" t="s">
        <v>13</v>
      </c>
      <c r="M8661" t="s">
        <v>9210</v>
      </c>
      <c r="O8661">
        <v>50</v>
      </c>
      <c r="P8661" t="s">
        <v>9225</v>
      </c>
      <c r="Q8661">
        <v>6</v>
      </c>
      <c r="R8661">
        <v>22</v>
      </c>
      <c r="S8661" t="s">
        <v>9256</v>
      </c>
      <c r="T8661" t="s">
        <v>9263</v>
      </c>
      <c r="U8661" t="s">
        <v>9283</v>
      </c>
      <c r="V8661" t="str" cm="1">
        <f t="array" ref="V8661">_xlfn.IFS(Hospital_Emergency_Room_Data[[#This Row],[Day]]&lt;=10,"Start(1-10)",Hospital_Emergency_Room_Data[[#This Row],[Day]]&lt;=20,"Middle(11-20)",Hospital_Emergency_Room_Data[[#This Row],[Day]]&gt;20,"End(21-30)")</f>
        <v>Start(1-10)</v>
      </c>
    </row>
    <row r="8662" spans="1:22">
      <c r="A8662">
        <v>634993068</v>
      </c>
      <c r="B8662" t="s">
        <v>8655</v>
      </c>
      <c r="C8662" s="1">
        <v>45501</v>
      </c>
      <c r="D8662" t="str">
        <f>TEXT(Hospital_Emergency_Room_Data[[#This Row],[Patient Admission Date]],"mmm")</f>
        <v>Jul</v>
      </c>
      <c r="E8662">
        <f>YEAR(Hospital_Emergency_Room_Data[[#This Row],[Patient Admission Date]])</f>
        <v>2024</v>
      </c>
      <c r="F8662" s="2">
        <v>0.59444444444444444</v>
      </c>
      <c r="G8662" s="8" t="str">
        <f>TEXT(Hospital_Emergency_Room_Data[[#This Row],[Patient Admission Date]],"dddd")</f>
        <v>Sunday</v>
      </c>
      <c r="H8662" t="s">
        <v>9208</v>
      </c>
      <c r="I8662">
        <v>10</v>
      </c>
      <c r="J8662" s="5" t="s">
        <v>9221</v>
      </c>
      <c r="K8662" t="s">
        <v>8</v>
      </c>
      <c r="L8662" t="s">
        <v>13</v>
      </c>
      <c r="M8662" t="s">
        <v>9210</v>
      </c>
      <c r="O8662">
        <v>57</v>
      </c>
      <c r="P8662" t="s">
        <v>9225</v>
      </c>
      <c r="Q8662">
        <v>28</v>
      </c>
      <c r="R8662">
        <v>14</v>
      </c>
      <c r="S8662" t="s">
        <v>9257</v>
      </c>
      <c r="T8662" t="s">
        <v>9264</v>
      </c>
      <c r="U8662" t="s">
        <v>9283</v>
      </c>
      <c r="V8662" t="str" cm="1">
        <f t="array" ref="V8662">_xlfn.IFS(Hospital_Emergency_Room_Data[[#This Row],[Day]]&lt;=10,"Start(1-10)",Hospital_Emergency_Room_Data[[#This Row],[Day]]&lt;=20,"Middle(11-20)",Hospital_Emergency_Room_Data[[#This Row],[Day]]&gt;20,"End(21-30)")</f>
        <v>End(21-30)</v>
      </c>
    </row>
    <row r="8663" spans="1:22">
      <c r="A8663">
        <v>755459567</v>
      </c>
      <c r="B8663" t="s">
        <v>8656</v>
      </c>
      <c r="C8663" s="1">
        <v>45120</v>
      </c>
      <c r="D8663" t="str">
        <f>TEXT(Hospital_Emergency_Room_Data[[#This Row],[Patient Admission Date]],"mmm")</f>
        <v>Jul</v>
      </c>
      <c r="E8663">
        <f>YEAR(Hospital_Emergency_Room_Data[[#This Row],[Patient Admission Date]])</f>
        <v>2023</v>
      </c>
      <c r="F8663" s="2">
        <v>0.63263888888888886</v>
      </c>
      <c r="G8663" s="8" t="str">
        <f>TEXT(Hospital_Emergency_Room_Data[[#This Row],[Patient Admission Date]],"dddd")</f>
        <v>Thursday</v>
      </c>
      <c r="H8663" t="s">
        <v>9208</v>
      </c>
      <c r="I8663">
        <v>48</v>
      </c>
      <c r="J8663" s="5" t="s">
        <v>9219</v>
      </c>
      <c r="K8663" t="s">
        <v>8</v>
      </c>
      <c r="L8663" t="s">
        <v>13</v>
      </c>
      <c r="M8663" t="s">
        <v>9210</v>
      </c>
      <c r="O8663">
        <v>26</v>
      </c>
      <c r="P8663" t="s">
        <v>9226</v>
      </c>
      <c r="Q8663">
        <v>13</v>
      </c>
      <c r="R8663">
        <v>15</v>
      </c>
      <c r="S8663" t="s">
        <v>9257</v>
      </c>
      <c r="T8663" t="s">
        <v>9265</v>
      </c>
      <c r="U8663" t="s">
        <v>9282</v>
      </c>
      <c r="V8663" t="str" cm="1">
        <f t="array" ref="V8663">_xlfn.IFS(Hospital_Emergency_Room_Data[[#This Row],[Day]]&lt;=10,"Start(1-10)",Hospital_Emergency_Room_Data[[#This Row],[Day]]&lt;=20,"Middle(11-20)",Hospital_Emergency_Room_Data[[#This Row],[Day]]&gt;20,"End(21-30)")</f>
        <v>Middle(11-20)</v>
      </c>
    </row>
    <row r="8664" spans="1:22">
      <c r="A8664">
        <v>866624550</v>
      </c>
      <c r="B8664" t="s">
        <v>8657</v>
      </c>
      <c r="C8664" s="1">
        <v>45310</v>
      </c>
      <c r="D8664" t="str">
        <f>TEXT(Hospital_Emergency_Room_Data[[#This Row],[Patient Admission Date]],"mmm")</f>
        <v>Jan</v>
      </c>
      <c r="E8664">
        <f>YEAR(Hospital_Emergency_Room_Data[[#This Row],[Patient Admission Date]])</f>
        <v>2024</v>
      </c>
      <c r="F8664" s="2">
        <v>0.34652777777777777</v>
      </c>
      <c r="G8664" s="8" t="str">
        <f>TEXT(Hospital_Emergency_Room_Data[[#This Row],[Patient Admission Date]],"dddd")</f>
        <v>Friday</v>
      </c>
      <c r="H8664" t="s">
        <v>9208</v>
      </c>
      <c r="I8664">
        <v>7</v>
      </c>
      <c r="J8664" s="5" t="s">
        <v>9221</v>
      </c>
      <c r="K8664" t="s">
        <v>8</v>
      </c>
      <c r="L8664" t="s">
        <v>13</v>
      </c>
      <c r="M8664" t="s">
        <v>9210</v>
      </c>
      <c r="O8664">
        <v>28</v>
      </c>
      <c r="P8664" t="s">
        <v>9226</v>
      </c>
      <c r="Q8664">
        <v>19</v>
      </c>
      <c r="R8664">
        <v>8</v>
      </c>
      <c r="S8664" t="s">
        <v>9255</v>
      </c>
      <c r="T8664" t="s">
        <v>9262</v>
      </c>
      <c r="U8664" t="s">
        <v>9282</v>
      </c>
      <c r="V8664" t="str" cm="1">
        <f t="array" ref="V8664">_xlfn.IFS(Hospital_Emergency_Room_Data[[#This Row],[Day]]&lt;=10,"Start(1-10)",Hospital_Emergency_Room_Data[[#This Row],[Day]]&lt;=20,"Middle(11-20)",Hospital_Emergency_Room_Data[[#This Row],[Day]]&gt;20,"End(21-30)")</f>
        <v>Middle(11-20)</v>
      </c>
    </row>
    <row r="8665" spans="1:22">
      <c r="A8665">
        <v>769219746</v>
      </c>
      <c r="B8665" t="s">
        <v>8658</v>
      </c>
      <c r="C8665" s="1">
        <v>45284</v>
      </c>
      <c r="D8665" t="str">
        <f>TEXT(Hospital_Emergency_Room_Data[[#This Row],[Patient Admission Date]],"mmm")</f>
        <v>Dec</v>
      </c>
      <c r="E8665">
        <f>YEAR(Hospital_Emergency_Room_Data[[#This Row],[Patient Admission Date]])</f>
        <v>2023</v>
      </c>
      <c r="F8665" s="2">
        <v>0.3347222222222222</v>
      </c>
      <c r="G8665" s="8" t="str">
        <f>TEXT(Hospital_Emergency_Room_Data[[#This Row],[Patient Admission Date]],"dddd")</f>
        <v>Sunday</v>
      </c>
      <c r="H8665" t="s">
        <v>9208</v>
      </c>
      <c r="I8665">
        <v>9</v>
      </c>
      <c r="J8665" s="5" t="s">
        <v>9221</v>
      </c>
      <c r="K8665" t="s">
        <v>8</v>
      </c>
      <c r="L8665" t="s">
        <v>13</v>
      </c>
      <c r="M8665" t="s">
        <v>9210</v>
      </c>
      <c r="O8665">
        <v>43</v>
      </c>
      <c r="P8665" t="s">
        <v>9225</v>
      </c>
      <c r="Q8665">
        <v>24</v>
      </c>
      <c r="R8665">
        <v>8</v>
      </c>
      <c r="S8665" t="s">
        <v>9255</v>
      </c>
      <c r="T8665" t="s">
        <v>9264</v>
      </c>
      <c r="U8665" t="s">
        <v>9300</v>
      </c>
      <c r="V8665" t="str" cm="1">
        <f t="array" ref="V8665">_xlfn.IFS(Hospital_Emergency_Room_Data[[#This Row],[Day]]&lt;=10,"Start(1-10)",Hospital_Emergency_Room_Data[[#This Row],[Day]]&lt;=20,"Middle(11-20)",Hospital_Emergency_Room_Data[[#This Row],[Day]]&gt;20,"End(21-30)")</f>
        <v>End(21-30)</v>
      </c>
    </row>
    <row r="8666" spans="1:22">
      <c r="A8666">
        <v>438203934</v>
      </c>
      <c r="B8666" t="s">
        <v>8659</v>
      </c>
      <c r="C8666" s="1">
        <v>45092</v>
      </c>
      <c r="D8666" t="str">
        <f>TEXT(Hospital_Emergency_Room_Data[[#This Row],[Patient Admission Date]],"mmm")</f>
        <v>Jun</v>
      </c>
      <c r="E8666">
        <f>YEAR(Hospital_Emergency_Room_Data[[#This Row],[Patient Admission Date]])</f>
        <v>2023</v>
      </c>
      <c r="F8666" s="2">
        <v>0.38472222222222224</v>
      </c>
      <c r="G8666" s="8" t="str">
        <f>TEXT(Hospital_Emergency_Room_Data[[#This Row],[Patient Admission Date]],"dddd")</f>
        <v>Thursday</v>
      </c>
      <c r="H8666" t="s">
        <v>9208</v>
      </c>
      <c r="I8666">
        <v>47</v>
      </c>
      <c r="J8666" s="5" t="s">
        <v>9219</v>
      </c>
      <c r="K8666" t="s">
        <v>8</v>
      </c>
      <c r="L8666" t="s">
        <v>13</v>
      </c>
      <c r="M8666" t="s">
        <v>9210</v>
      </c>
      <c r="O8666">
        <v>51</v>
      </c>
      <c r="P8666" t="s">
        <v>9225</v>
      </c>
      <c r="Q8666">
        <v>15</v>
      </c>
      <c r="R8666">
        <v>9</v>
      </c>
      <c r="S8666" t="s">
        <v>9255</v>
      </c>
      <c r="T8666" t="s">
        <v>9262</v>
      </c>
      <c r="U8666" t="s">
        <v>9283</v>
      </c>
      <c r="V8666" t="str" cm="1">
        <f t="array" ref="V8666">_xlfn.IFS(Hospital_Emergency_Room_Data[[#This Row],[Day]]&lt;=10,"Start(1-10)",Hospital_Emergency_Room_Data[[#This Row],[Day]]&lt;=20,"Middle(11-20)",Hospital_Emergency_Room_Data[[#This Row],[Day]]&gt;20,"End(21-30)")</f>
        <v>Middle(11-20)</v>
      </c>
    </row>
    <row r="8667" spans="1:22">
      <c r="A8667">
        <v>177676738</v>
      </c>
      <c r="B8667" t="s">
        <v>8660</v>
      </c>
      <c r="C8667" s="1">
        <v>45361</v>
      </c>
      <c r="D8667" t="str">
        <f>TEXT(Hospital_Emergency_Room_Data[[#This Row],[Patient Admission Date]],"mmm")</f>
        <v>Mar</v>
      </c>
      <c r="E8667">
        <f>YEAR(Hospital_Emergency_Room_Data[[#This Row],[Patient Admission Date]])</f>
        <v>2024</v>
      </c>
      <c r="F8667" s="2">
        <v>0.19166666666666668</v>
      </c>
      <c r="G8667" s="8" t="str">
        <f>TEXT(Hospital_Emergency_Room_Data[[#This Row],[Patient Admission Date]],"dddd")</f>
        <v>Sunday</v>
      </c>
      <c r="H8667" t="s">
        <v>9208</v>
      </c>
      <c r="I8667">
        <v>69</v>
      </c>
      <c r="J8667" s="5" t="s">
        <v>9217</v>
      </c>
      <c r="K8667" t="s">
        <v>8</v>
      </c>
      <c r="L8667" t="s">
        <v>13</v>
      </c>
      <c r="M8667" t="s">
        <v>9210</v>
      </c>
      <c r="O8667">
        <v>34</v>
      </c>
      <c r="P8667" t="s">
        <v>9225</v>
      </c>
      <c r="Q8667">
        <v>10</v>
      </c>
      <c r="R8667">
        <v>4</v>
      </c>
      <c r="S8667" t="s">
        <v>9258</v>
      </c>
      <c r="T8667" t="s">
        <v>9265</v>
      </c>
      <c r="U8667" t="s">
        <v>9300</v>
      </c>
      <c r="V8667" t="str" cm="1">
        <f t="array" ref="V8667">_xlfn.IFS(Hospital_Emergency_Room_Data[[#This Row],[Day]]&lt;=10,"Start(1-10)",Hospital_Emergency_Room_Data[[#This Row],[Day]]&lt;=20,"Middle(11-20)",Hospital_Emergency_Room_Data[[#This Row],[Day]]&gt;20,"End(21-30)")</f>
        <v>Start(1-10)</v>
      </c>
    </row>
    <row r="8668" spans="1:22">
      <c r="A8668">
        <v>689183885</v>
      </c>
      <c r="B8668" t="s">
        <v>8661</v>
      </c>
      <c r="C8668" s="1">
        <v>45275</v>
      </c>
      <c r="D8668" t="str">
        <f>TEXT(Hospital_Emergency_Room_Data[[#This Row],[Patient Admission Date]],"mmm")</f>
        <v>Dec</v>
      </c>
      <c r="E8668">
        <f>YEAR(Hospital_Emergency_Room_Data[[#This Row],[Patient Admission Date]])</f>
        <v>2023</v>
      </c>
      <c r="F8668" s="2">
        <v>0.22777777777777777</v>
      </c>
      <c r="G8668" s="8" t="str">
        <f>TEXT(Hospital_Emergency_Room_Data[[#This Row],[Patient Admission Date]],"dddd")</f>
        <v>Friday</v>
      </c>
      <c r="H8668" t="s">
        <v>9208</v>
      </c>
      <c r="I8668">
        <v>59</v>
      </c>
      <c r="J8668" s="5" t="s">
        <v>9219</v>
      </c>
      <c r="K8668" t="s">
        <v>8</v>
      </c>
      <c r="L8668" t="s">
        <v>13</v>
      </c>
      <c r="M8668" t="s">
        <v>9210</v>
      </c>
      <c r="O8668">
        <v>57</v>
      </c>
      <c r="P8668" t="s">
        <v>9225</v>
      </c>
      <c r="Q8668">
        <v>15</v>
      </c>
      <c r="R8668">
        <v>5</v>
      </c>
      <c r="S8668" t="s">
        <v>9258</v>
      </c>
      <c r="T8668" t="s">
        <v>9262</v>
      </c>
      <c r="U8668" t="s">
        <v>9283</v>
      </c>
      <c r="V8668" t="str" cm="1">
        <f t="array" ref="V8668">_xlfn.IFS(Hospital_Emergency_Room_Data[[#This Row],[Day]]&lt;=10,"Start(1-10)",Hospital_Emergency_Room_Data[[#This Row],[Day]]&lt;=20,"Middle(11-20)",Hospital_Emergency_Room_Data[[#This Row],[Day]]&gt;20,"End(21-30)")</f>
        <v>Middle(11-20)</v>
      </c>
    </row>
    <row r="8669" spans="1:22">
      <c r="A8669">
        <v>808423073</v>
      </c>
      <c r="B8669" t="s">
        <v>8662</v>
      </c>
      <c r="C8669" s="1">
        <v>45402</v>
      </c>
      <c r="D8669" t="str">
        <f>TEXT(Hospital_Emergency_Room_Data[[#This Row],[Patient Admission Date]],"mmm")</f>
        <v>Apr</v>
      </c>
      <c r="E8669">
        <f>YEAR(Hospital_Emergency_Room_Data[[#This Row],[Patient Admission Date]])</f>
        <v>2024</v>
      </c>
      <c r="F8669" s="2">
        <v>0.6875</v>
      </c>
      <c r="G8669" s="8" t="str">
        <f>TEXT(Hospital_Emergency_Room_Data[[#This Row],[Patient Admission Date]],"dddd")</f>
        <v>Saturday</v>
      </c>
      <c r="H8669" t="s">
        <v>9208</v>
      </c>
      <c r="I8669">
        <v>65</v>
      </c>
      <c r="J8669" s="5" t="s">
        <v>9217</v>
      </c>
      <c r="K8669" t="s">
        <v>8</v>
      </c>
      <c r="L8669" t="s">
        <v>13</v>
      </c>
      <c r="M8669" t="s">
        <v>9210</v>
      </c>
      <c r="O8669">
        <v>12</v>
      </c>
      <c r="P8669" t="s">
        <v>9226</v>
      </c>
      <c r="Q8669">
        <v>20</v>
      </c>
      <c r="R8669">
        <v>16</v>
      </c>
      <c r="S8669" t="s">
        <v>9257</v>
      </c>
      <c r="T8669" t="s">
        <v>9262</v>
      </c>
      <c r="U8669" t="s">
        <v>9282</v>
      </c>
      <c r="V8669" t="str" cm="1">
        <f t="array" ref="V8669">_xlfn.IFS(Hospital_Emergency_Room_Data[[#This Row],[Day]]&lt;=10,"Start(1-10)",Hospital_Emergency_Room_Data[[#This Row],[Day]]&lt;=20,"Middle(11-20)",Hospital_Emergency_Room_Data[[#This Row],[Day]]&gt;20,"End(21-30)")</f>
        <v>Middle(11-20)</v>
      </c>
    </row>
    <row r="8670" spans="1:22">
      <c r="A8670">
        <v>686062832</v>
      </c>
      <c r="B8670" t="s">
        <v>8663</v>
      </c>
      <c r="C8670" s="1">
        <v>45330</v>
      </c>
      <c r="D8670" t="str">
        <f>TEXT(Hospital_Emergency_Room_Data[[#This Row],[Patient Admission Date]],"mmm")</f>
        <v>Feb</v>
      </c>
      <c r="E8670">
        <f>YEAR(Hospital_Emergency_Room_Data[[#This Row],[Patient Admission Date]])</f>
        <v>2024</v>
      </c>
      <c r="F8670" s="2">
        <v>0.13402777777777777</v>
      </c>
      <c r="G8670" s="8" t="str">
        <f>TEXT(Hospital_Emergency_Room_Data[[#This Row],[Patient Admission Date]],"dddd")</f>
        <v>Thursday</v>
      </c>
      <c r="H8670" t="s">
        <v>9208</v>
      </c>
      <c r="I8670">
        <v>57</v>
      </c>
      <c r="J8670" s="5" t="s">
        <v>9219</v>
      </c>
      <c r="K8670" t="s">
        <v>8</v>
      </c>
      <c r="L8670" t="s">
        <v>13</v>
      </c>
      <c r="M8670" t="s">
        <v>9210</v>
      </c>
      <c r="O8670">
        <v>38</v>
      </c>
      <c r="P8670" t="s">
        <v>9225</v>
      </c>
      <c r="Q8670">
        <v>8</v>
      </c>
      <c r="R8670">
        <v>3</v>
      </c>
      <c r="S8670" t="s">
        <v>9258</v>
      </c>
      <c r="T8670" t="s">
        <v>9265</v>
      </c>
      <c r="U8670" t="s">
        <v>9300</v>
      </c>
      <c r="V8670" t="str" cm="1">
        <f t="array" ref="V8670">_xlfn.IFS(Hospital_Emergency_Room_Data[[#This Row],[Day]]&lt;=10,"Start(1-10)",Hospital_Emergency_Room_Data[[#This Row],[Day]]&lt;=20,"Middle(11-20)",Hospital_Emergency_Room_Data[[#This Row],[Day]]&gt;20,"End(21-30)")</f>
        <v>Start(1-10)</v>
      </c>
    </row>
    <row r="8671" spans="1:22">
      <c r="A8671">
        <v>340911652</v>
      </c>
      <c r="B8671" t="s">
        <v>8664</v>
      </c>
      <c r="C8671" s="1">
        <v>45104</v>
      </c>
      <c r="D8671" t="str">
        <f>TEXT(Hospital_Emergency_Room_Data[[#This Row],[Patient Admission Date]],"mmm")</f>
        <v>Jun</v>
      </c>
      <c r="E8671">
        <f>YEAR(Hospital_Emergency_Room_Data[[#This Row],[Patient Admission Date]])</f>
        <v>2023</v>
      </c>
      <c r="F8671" s="2">
        <v>0.48749999999999999</v>
      </c>
      <c r="G8671" s="8" t="str">
        <f>TEXT(Hospital_Emergency_Room_Data[[#This Row],[Patient Admission Date]],"dddd")</f>
        <v>Tuesday</v>
      </c>
      <c r="H8671" t="s">
        <v>9208</v>
      </c>
      <c r="I8671">
        <v>66</v>
      </c>
      <c r="J8671" s="5" t="s">
        <v>9217</v>
      </c>
      <c r="K8671" t="s">
        <v>8</v>
      </c>
      <c r="L8671" t="s">
        <v>13</v>
      </c>
      <c r="M8671" t="s">
        <v>9210</v>
      </c>
      <c r="O8671">
        <v>45</v>
      </c>
      <c r="P8671" t="s">
        <v>9225</v>
      </c>
      <c r="Q8671">
        <v>27</v>
      </c>
      <c r="R8671">
        <v>11</v>
      </c>
      <c r="S8671" t="s">
        <v>9255</v>
      </c>
      <c r="T8671" t="s">
        <v>9264</v>
      </c>
      <c r="U8671" t="s">
        <v>9300</v>
      </c>
      <c r="V8671" t="str" cm="1">
        <f t="array" ref="V8671">_xlfn.IFS(Hospital_Emergency_Room_Data[[#This Row],[Day]]&lt;=10,"Start(1-10)",Hospital_Emergency_Room_Data[[#This Row],[Day]]&lt;=20,"Middle(11-20)",Hospital_Emergency_Room_Data[[#This Row],[Day]]&gt;20,"End(21-30)")</f>
        <v>End(21-30)</v>
      </c>
    </row>
    <row r="8672" spans="1:22">
      <c r="A8672">
        <v>682327258</v>
      </c>
      <c r="B8672" t="s">
        <v>8665</v>
      </c>
      <c r="C8672" s="1">
        <v>45034</v>
      </c>
      <c r="D8672" t="str">
        <f>TEXT(Hospital_Emergency_Room_Data[[#This Row],[Patient Admission Date]],"mmm")</f>
        <v>Apr</v>
      </c>
      <c r="E8672">
        <f>YEAR(Hospital_Emergency_Room_Data[[#This Row],[Patient Admission Date]])</f>
        <v>2023</v>
      </c>
      <c r="F8672" s="2">
        <v>0.18472222222222223</v>
      </c>
      <c r="G8672" s="8" t="str">
        <f>TEXT(Hospital_Emergency_Room_Data[[#This Row],[Patient Admission Date]],"dddd")</f>
        <v>Tuesday</v>
      </c>
      <c r="H8672" t="s">
        <v>9208</v>
      </c>
      <c r="I8672">
        <v>28</v>
      </c>
      <c r="J8672" s="5" t="s">
        <v>9220</v>
      </c>
      <c r="K8672" t="s">
        <v>8</v>
      </c>
      <c r="L8672" t="s">
        <v>13</v>
      </c>
      <c r="M8672" t="s">
        <v>9210</v>
      </c>
      <c r="O8672">
        <v>46</v>
      </c>
      <c r="P8672" t="s">
        <v>9225</v>
      </c>
      <c r="Q8672">
        <v>18</v>
      </c>
      <c r="R8672">
        <v>4</v>
      </c>
      <c r="S8672" t="s">
        <v>9258</v>
      </c>
      <c r="T8672" t="s">
        <v>9262</v>
      </c>
      <c r="U8672" t="s">
        <v>9283</v>
      </c>
      <c r="V8672" t="str" cm="1">
        <f t="array" ref="V8672">_xlfn.IFS(Hospital_Emergency_Room_Data[[#This Row],[Day]]&lt;=10,"Start(1-10)",Hospital_Emergency_Room_Data[[#This Row],[Day]]&lt;=20,"Middle(11-20)",Hospital_Emergency_Room_Data[[#This Row],[Day]]&gt;20,"End(21-30)")</f>
        <v>Middle(11-20)</v>
      </c>
    </row>
    <row r="8673" spans="1:22">
      <c r="A8673">
        <v>669399157</v>
      </c>
      <c r="B8673" t="s">
        <v>8666</v>
      </c>
      <c r="C8673" s="1">
        <v>45510</v>
      </c>
      <c r="D8673" t="str">
        <f>TEXT(Hospital_Emergency_Room_Data[[#This Row],[Patient Admission Date]],"mmm")</f>
        <v>Aug</v>
      </c>
      <c r="E8673">
        <f>YEAR(Hospital_Emergency_Room_Data[[#This Row],[Patient Admission Date]])</f>
        <v>2024</v>
      </c>
      <c r="F8673" s="2">
        <v>0.92569444444444449</v>
      </c>
      <c r="G8673" s="8" t="str">
        <f>TEXT(Hospital_Emergency_Room_Data[[#This Row],[Patient Admission Date]],"dddd")</f>
        <v>Tuesday</v>
      </c>
      <c r="H8673" t="s">
        <v>9208</v>
      </c>
      <c r="I8673">
        <v>51</v>
      </c>
      <c r="J8673" s="5" t="s">
        <v>9219</v>
      </c>
      <c r="K8673" t="s">
        <v>8</v>
      </c>
      <c r="L8673" t="s">
        <v>13</v>
      </c>
      <c r="M8673" t="s">
        <v>9210</v>
      </c>
      <c r="O8673">
        <v>58</v>
      </c>
      <c r="P8673" t="s">
        <v>9225</v>
      </c>
      <c r="Q8673">
        <v>6</v>
      </c>
      <c r="R8673">
        <v>22</v>
      </c>
      <c r="S8673" t="s">
        <v>9256</v>
      </c>
      <c r="T8673" t="s">
        <v>9263</v>
      </c>
      <c r="U8673" t="s">
        <v>9283</v>
      </c>
      <c r="V8673" t="str" cm="1">
        <f t="array" ref="V8673">_xlfn.IFS(Hospital_Emergency_Room_Data[[#This Row],[Day]]&lt;=10,"Start(1-10)",Hospital_Emergency_Room_Data[[#This Row],[Day]]&lt;=20,"Middle(11-20)",Hospital_Emergency_Room_Data[[#This Row],[Day]]&gt;20,"End(21-30)")</f>
        <v>Start(1-10)</v>
      </c>
    </row>
    <row r="8674" spans="1:22">
      <c r="A8674">
        <v>721801480</v>
      </c>
      <c r="B8674" t="s">
        <v>8667</v>
      </c>
      <c r="C8674" s="1">
        <v>45276</v>
      </c>
      <c r="D8674" t="str">
        <f>TEXT(Hospital_Emergency_Room_Data[[#This Row],[Patient Admission Date]],"mmm")</f>
        <v>Dec</v>
      </c>
      <c r="E8674">
        <f>YEAR(Hospital_Emergency_Room_Data[[#This Row],[Patient Admission Date]])</f>
        <v>2023</v>
      </c>
      <c r="F8674" s="2">
        <v>0.57013888888888886</v>
      </c>
      <c r="G8674" s="8" t="str">
        <f>TEXT(Hospital_Emergency_Room_Data[[#This Row],[Patient Admission Date]],"dddd")</f>
        <v>Saturday</v>
      </c>
      <c r="H8674" t="s">
        <v>9208</v>
      </c>
      <c r="I8674">
        <v>70</v>
      </c>
      <c r="J8674" s="5" t="s">
        <v>9222</v>
      </c>
      <c r="K8674" t="s">
        <v>8</v>
      </c>
      <c r="L8674" t="s">
        <v>13</v>
      </c>
      <c r="M8674" t="s">
        <v>9210</v>
      </c>
      <c r="O8674">
        <v>27</v>
      </c>
      <c r="P8674" t="s">
        <v>9226</v>
      </c>
      <c r="Q8674">
        <v>16</v>
      </c>
      <c r="R8674">
        <v>13</v>
      </c>
      <c r="S8674" t="s">
        <v>9257</v>
      </c>
      <c r="T8674" t="s">
        <v>9262</v>
      </c>
      <c r="U8674" t="s">
        <v>9282</v>
      </c>
      <c r="V8674" t="str" cm="1">
        <f t="array" ref="V8674">_xlfn.IFS(Hospital_Emergency_Room_Data[[#This Row],[Day]]&lt;=10,"Start(1-10)",Hospital_Emergency_Room_Data[[#This Row],[Day]]&lt;=20,"Middle(11-20)",Hospital_Emergency_Room_Data[[#This Row],[Day]]&gt;20,"End(21-30)")</f>
        <v>Middle(11-20)</v>
      </c>
    </row>
    <row r="8675" spans="1:22">
      <c r="A8675">
        <v>845515919</v>
      </c>
      <c r="B8675" t="s">
        <v>8668</v>
      </c>
      <c r="C8675" s="1">
        <v>45519</v>
      </c>
      <c r="D8675" t="str">
        <f>TEXT(Hospital_Emergency_Room_Data[[#This Row],[Patient Admission Date]],"mmm")</f>
        <v>Aug</v>
      </c>
      <c r="E8675">
        <f>YEAR(Hospital_Emergency_Room_Data[[#This Row],[Patient Admission Date]])</f>
        <v>2024</v>
      </c>
      <c r="F8675" s="2">
        <v>0.7631944444444444</v>
      </c>
      <c r="G8675" s="8" t="str">
        <f>TEXT(Hospital_Emergency_Room_Data[[#This Row],[Patient Admission Date]],"dddd")</f>
        <v>Thursday</v>
      </c>
      <c r="H8675" t="s">
        <v>9208</v>
      </c>
      <c r="I8675">
        <v>7</v>
      </c>
      <c r="J8675" s="5" t="s">
        <v>9221</v>
      </c>
      <c r="K8675" t="s">
        <v>8</v>
      </c>
      <c r="L8675" t="s">
        <v>13</v>
      </c>
      <c r="M8675" t="s">
        <v>9210</v>
      </c>
      <c r="O8675">
        <v>35</v>
      </c>
      <c r="P8675" t="s">
        <v>9225</v>
      </c>
      <c r="Q8675">
        <v>15</v>
      </c>
      <c r="R8675">
        <v>18</v>
      </c>
      <c r="S8675" t="s">
        <v>9256</v>
      </c>
      <c r="T8675" t="s">
        <v>9262</v>
      </c>
      <c r="U8675" t="s">
        <v>9300</v>
      </c>
      <c r="V8675" t="str" cm="1">
        <f t="array" ref="V8675">_xlfn.IFS(Hospital_Emergency_Room_Data[[#This Row],[Day]]&lt;=10,"Start(1-10)",Hospital_Emergency_Room_Data[[#This Row],[Day]]&lt;=20,"Middle(11-20)",Hospital_Emergency_Room_Data[[#This Row],[Day]]&gt;20,"End(21-30)")</f>
        <v>Middle(11-20)</v>
      </c>
    </row>
    <row r="8676" spans="1:22">
      <c r="A8676">
        <v>280402482</v>
      </c>
      <c r="B8676" t="s">
        <v>8669</v>
      </c>
      <c r="C8676" s="1">
        <v>45566</v>
      </c>
      <c r="D8676" t="str">
        <f>TEXT(Hospital_Emergency_Room_Data[[#This Row],[Patient Admission Date]],"mmm")</f>
        <v>Oct</v>
      </c>
      <c r="E8676">
        <f>YEAR(Hospital_Emergency_Room_Data[[#This Row],[Patient Admission Date]])</f>
        <v>2024</v>
      </c>
      <c r="F8676" s="2">
        <v>0.79027777777777775</v>
      </c>
      <c r="G8676" s="8" t="str">
        <f>TEXT(Hospital_Emergency_Room_Data[[#This Row],[Patient Admission Date]],"dddd")</f>
        <v>Tuesday</v>
      </c>
      <c r="H8676" t="s">
        <v>9208</v>
      </c>
      <c r="I8676">
        <v>50</v>
      </c>
      <c r="J8676" s="5" t="s">
        <v>9219</v>
      </c>
      <c r="K8676" t="s">
        <v>8</v>
      </c>
      <c r="L8676" t="s">
        <v>13</v>
      </c>
      <c r="M8676" t="s">
        <v>9210</v>
      </c>
      <c r="O8676">
        <v>22</v>
      </c>
      <c r="P8676" t="s">
        <v>9226</v>
      </c>
      <c r="Q8676">
        <v>1</v>
      </c>
      <c r="R8676">
        <v>18</v>
      </c>
      <c r="S8676" t="s">
        <v>9256</v>
      </c>
      <c r="T8676" t="s">
        <v>9263</v>
      </c>
      <c r="U8676" t="s">
        <v>9282</v>
      </c>
      <c r="V8676" t="str" cm="1">
        <f t="array" ref="V8676">_xlfn.IFS(Hospital_Emergency_Room_Data[[#This Row],[Day]]&lt;=10,"Start(1-10)",Hospital_Emergency_Room_Data[[#This Row],[Day]]&lt;=20,"Middle(11-20)",Hospital_Emergency_Room_Data[[#This Row],[Day]]&gt;20,"End(21-30)")</f>
        <v>Start(1-10)</v>
      </c>
    </row>
    <row r="8677" spans="1:22">
      <c r="A8677">
        <v>500687748</v>
      </c>
      <c r="B8677" t="s">
        <v>8670</v>
      </c>
      <c r="C8677" s="1">
        <v>45448</v>
      </c>
      <c r="D8677" t="str">
        <f>TEXT(Hospital_Emergency_Room_Data[[#This Row],[Patient Admission Date]],"mmm")</f>
        <v>Jun</v>
      </c>
      <c r="E8677">
        <f>YEAR(Hospital_Emergency_Room_Data[[#This Row],[Patient Admission Date]])</f>
        <v>2024</v>
      </c>
      <c r="F8677" s="2">
        <v>0.93194444444444446</v>
      </c>
      <c r="G8677" s="8" t="str">
        <f>TEXT(Hospital_Emergency_Room_Data[[#This Row],[Patient Admission Date]],"dddd")</f>
        <v>Wednesday</v>
      </c>
      <c r="H8677" t="s">
        <v>9208</v>
      </c>
      <c r="I8677">
        <v>5</v>
      </c>
      <c r="J8677" s="5" t="s">
        <v>9221</v>
      </c>
      <c r="K8677" t="s">
        <v>8</v>
      </c>
      <c r="L8677" t="s">
        <v>13</v>
      </c>
      <c r="M8677" t="s">
        <v>9210</v>
      </c>
      <c r="O8677">
        <v>25</v>
      </c>
      <c r="P8677" t="s">
        <v>9226</v>
      </c>
      <c r="Q8677">
        <v>5</v>
      </c>
      <c r="R8677">
        <v>22</v>
      </c>
      <c r="S8677" t="s">
        <v>9256</v>
      </c>
      <c r="T8677" t="s">
        <v>9263</v>
      </c>
      <c r="U8677" t="s">
        <v>9282</v>
      </c>
      <c r="V8677" t="str" cm="1">
        <f t="array" ref="V8677">_xlfn.IFS(Hospital_Emergency_Room_Data[[#This Row],[Day]]&lt;=10,"Start(1-10)",Hospital_Emergency_Room_Data[[#This Row],[Day]]&lt;=20,"Middle(11-20)",Hospital_Emergency_Room_Data[[#This Row],[Day]]&gt;20,"End(21-30)")</f>
        <v>Start(1-10)</v>
      </c>
    </row>
    <row r="8678" spans="1:22">
      <c r="A8678">
        <v>443732447</v>
      </c>
      <c r="B8678" t="s">
        <v>8671</v>
      </c>
      <c r="C8678" s="1">
        <v>45262</v>
      </c>
      <c r="D8678" t="str">
        <f>TEXT(Hospital_Emergency_Room_Data[[#This Row],[Patient Admission Date]],"mmm")</f>
        <v>Dec</v>
      </c>
      <c r="E8678">
        <f>YEAR(Hospital_Emergency_Room_Data[[#This Row],[Patient Admission Date]])</f>
        <v>2023</v>
      </c>
      <c r="F8678" s="2">
        <v>0.8354166666666667</v>
      </c>
      <c r="G8678" s="8" t="str">
        <f>TEXT(Hospital_Emergency_Room_Data[[#This Row],[Patient Admission Date]],"dddd")</f>
        <v>Saturday</v>
      </c>
      <c r="H8678" t="s">
        <v>9208</v>
      </c>
      <c r="I8678">
        <v>21</v>
      </c>
      <c r="J8678" s="5" t="s">
        <v>9220</v>
      </c>
      <c r="K8678" t="s">
        <v>8</v>
      </c>
      <c r="L8678" t="s">
        <v>13</v>
      </c>
      <c r="M8678" t="s">
        <v>9210</v>
      </c>
      <c r="O8678">
        <v>27</v>
      </c>
      <c r="P8678" t="s">
        <v>9226</v>
      </c>
      <c r="Q8678">
        <v>2</v>
      </c>
      <c r="R8678">
        <v>20</v>
      </c>
      <c r="S8678" t="s">
        <v>9256</v>
      </c>
      <c r="T8678" t="s">
        <v>9263</v>
      </c>
      <c r="U8678" t="s">
        <v>9282</v>
      </c>
      <c r="V8678" t="str" cm="1">
        <f t="array" ref="V8678">_xlfn.IFS(Hospital_Emergency_Room_Data[[#This Row],[Day]]&lt;=10,"Start(1-10)",Hospital_Emergency_Room_Data[[#This Row],[Day]]&lt;=20,"Middle(11-20)",Hospital_Emergency_Room_Data[[#This Row],[Day]]&gt;20,"End(21-30)")</f>
        <v>Start(1-10)</v>
      </c>
    </row>
    <row r="8679" spans="1:22">
      <c r="A8679">
        <v>295992730</v>
      </c>
      <c r="B8679" t="s">
        <v>8672</v>
      </c>
      <c r="C8679" s="1">
        <v>45078</v>
      </c>
      <c r="D8679" t="str">
        <f>TEXT(Hospital_Emergency_Room_Data[[#This Row],[Patient Admission Date]],"mmm")</f>
        <v>Jun</v>
      </c>
      <c r="E8679">
        <f>YEAR(Hospital_Emergency_Room_Data[[#This Row],[Patient Admission Date]])</f>
        <v>2023</v>
      </c>
      <c r="F8679" s="2">
        <v>0.36249999999999999</v>
      </c>
      <c r="G8679" s="8" t="str">
        <f>TEXT(Hospital_Emergency_Room_Data[[#This Row],[Patient Admission Date]],"dddd")</f>
        <v>Thursday</v>
      </c>
      <c r="H8679" t="s">
        <v>9208</v>
      </c>
      <c r="I8679">
        <v>66</v>
      </c>
      <c r="J8679" s="5" t="s">
        <v>9217</v>
      </c>
      <c r="K8679" t="s">
        <v>8</v>
      </c>
      <c r="L8679" t="s">
        <v>13</v>
      </c>
      <c r="M8679" t="s">
        <v>9210</v>
      </c>
      <c r="O8679">
        <v>31</v>
      </c>
      <c r="P8679" t="s">
        <v>9225</v>
      </c>
      <c r="Q8679">
        <v>1</v>
      </c>
      <c r="R8679">
        <v>8</v>
      </c>
      <c r="S8679" t="s">
        <v>9255</v>
      </c>
      <c r="T8679" t="s">
        <v>9263</v>
      </c>
      <c r="U8679" t="s">
        <v>9300</v>
      </c>
      <c r="V8679" t="str" cm="1">
        <f t="array" ref="V8679">_xlfn.IFS(Hospital_Emergency_Room_Data[[#This Row],[Day]]&lt;=10,"Start(1-10)",Hospital_Emergency_Room_Data[[#This Row],[Day]]&lt;=20,"Middle(11-20)",Hospital_Emergency_Room_Data[[#This Row],[Day]]&gt;20,"End(21-30)")</f>
        <v>Start(1-10)</v>
      </c>
    </row>
    <row r="8680" spans="1:22">
      <c r="A8680">
        <v>656951748</v>
      </c>
      <c r="B8680" t="s">
        <v>8673</v>
      </c>
      <c r="C8680" s="1">
        <v>45065</v>
      </c>
      <c r="D8680" t="str">
        <f>TEXT(Hospital_Emergency_Room_Data[[#This Row],[Patient Admission Date]],"mmm")</f>
        <v>May</v>
      </c>
      <c r="E8680">
        <f>YEAR(Hospital_Emergency_Room_Data[[#This Row],[Patient Admission Date]])</f>
        <v>2023</v>
      </c>
      <c r="F8680" s="2">
        <v>0.83263888888888893</v>
      </c>
      <c r="G8680" s="8" t="str">
        <f>TEXT(Hospital_Emergency_Room_Data[[#This Row],[Patient Admission Date]],"dddd")</f>
        <v>Friday</v>
      </c>
      <c r="H8680" t="s">
        <v>9208</v>
      </c>
      <c r="I8680">
        <v>43</v>
      </c>
      <c r="J8680" s="5" t="s">
        <v>9223</v>
      </c>
      <c r="K8680" t="s">
        <v>8</v>
      </c>
      <c r="L8680" t="s">
        <v>13</v>
      </c>
      <c r="M8680" t="s">
        <v>9210</v>
      </c>
      <c r="O8680">
        <v>55</v>
      </c>
      <c r="P8680" t="s">
        <v>9225</v>
      </c>
      <c r="Q8680">
        <v>19</v>
      </c>
      <c r="R8680">
        <v>19</v>
      </c>
      <c r="S8680" t="s">
        <v>9256</v>
      </c>
      <c r="T8680" t="s">
        <v>9262</v>
      </c>
      <c r="U8680" t="s">
        <v>9283</v>
      </c>
      <c r="V8680" t="str" cm="1">
        <f t="array" ref="V8680">_xlfn.IFS(Hospital_Emergency_Room_Data[[#This Row],[Day]]&lt;=10,"Start(1-10)",Hospital_Emergency_Room_Data[[#This Row],[Day]]&lt;=20,"Middle(11-20)",Hospital_Emergency_Room_Data[[#This Row],[Day]]&gt;20,"End(21-30)")</f>
        <v>Middle(11-20)</v>
      </c>
    </row>
    <row r="8681" spans="1:22">
      <c r="A8681">
        <v>208788201</v>
      </c>
      <c r="B8681" t="s">
        <v>8674</v>
      </c>
      <c r="C8681" s="1">
        <v>45443</v>
      </c>
      <c r="D8681" t="str">
        <f>TEXT(Hospital_Emergency_Room_Data[[#This Row],[Patient Admission Date]],"mmm")</f>
        <v>May</v>
      </c>
      <c r="E8681">
        <f>YEAR(Hospital_Emergency_Room_Data[[#This Row],[Patient Admission Date]])</f>
        <v>2024</v>
      </c>
      <c r="F8681" s="2">
        <v>7.9861111111111105E-2</v>
      </c>
      <c r="G8681" s="8" t="str">
        <f>TEXT(Hospital_Emergency_Room_Data[[#This Row],[Patient Admission Date]],"dddd")</f>
        <v>Friday</v>
      </c>
      <c r="H8681" t="s">
        <v>9208</v>
      </c>
      <c r="I8681">
        <v>59</v>
      </c>
      <c r="J8681" s="5" t="s">
        <v>9219</v>
      </c>
      <c r="K8681" t="s">
        <v>8</v>
      </c>
      <c r="L8681" t="s">
        <v>13</v>
      </c>
      <c r="M8681" t="s">
        <v>9210</v>
      </c>
      <c r="O8681">
        <v>60</v>
      </c>
      <c r="P8681" t="s">
        <v>9225</v>
      </c>
      <c r="Q8681">
        <v>31</v>
      </c>
      <c r="R8681">
        <v>1</v>
      </c>
      <c r="S8681" t="s">
        <v>9258</v>
      </c>
      <c r="T8681" t="s">
        <v>9264</v>
      </c>
      <c r="U8681" t="s">
        <v>9283</v>
      </c>
      <c r="V8681" t="str" cm="1">
        <f t="array" ref="V8681">_xlfn.IFS(Hospital_Emergency_Room_Data[[#This Row],[Day]]&lt;=10,"Start(1-10)",Hospital_Emergency_Room_Data[[#This Row],[Day]]&lt;=20,"Middle(11-20)",Hospital_Emergency_Room_Data[[#This Row],[Day]]&gt;20,"End(21-30)")</f>
        <v>End(21-30)</v>
      </c>
    </row>
    <row r="8682" spans="1:22">
      <c r="A8682">
        <v>582073138</v>
      </c>
      <c r="B8682" t="s">
        <v>8675</v>
      </c>
      <c r="C8682" s="1">
        <v>45189</v>
      </c>
      <c r="D8682" t="str">
        <f>TEXT(Hospital_Emergency_Room_Data[[#This Row],[Patient Admission Date]],"mmm")</f>
        <v>Sep</v>
      </c>
      <c r="E8682">
        <f>YEAR(Hospital_Emergency_Room_Data[[#This Row],[Patient Admission Date]])</f>
        <v>2023</v>
      </c>
      <c r="F8682" s="2">
        <v>0.7</v>
      </c>
      <c r="G8682" s="8" t="str">
        <f>TEXT(Hospital_Emergency_Room_Data[[#This Row],[Patient Admission Date]],"dddd")</f>
        <v>Wednesday</v>
      </c>
      <c r="H8682" t="s">
        <v>9208</v>
      </c>
      <c r="I8682">
        <v>38</v>
      </c>
      <c r="J8682" s="5" t="s">
        <v>9223</v>
      </c>
      <c r="K8682" t="s">
        <v>8</v>
      </c>
      <c r="L8682" t="s">
        <v>13</v>
      </c>
      <c r="M8682" t="s">
        <v>9210</v>
      </c>
      <c r="O8682">
        <v>50</v>
      </c>
      <c r="P8682" t="s">
        <v>9225</v>
      </c>
      <c r="Q8682">
        <v>20</v>
      </c>
      <c r="R8682">
        <v>16</v>
      </c>
      <c r="S8682" t="s">
        <v>9257</v>
      </c>
      <c r="T8682" t="s">
        <v>9262</v>
      </c>
      <c r="U8682" t="s">
        <v>9283</v>
      </c>
      <c r="V8682" t="str" cm="1">
        <f t="array" ref="V8682">_xlfn.IFS(Hospital_Emergency_Room_Data[[#This Row],[Day]]&lt;=10,"Start(1-10)",Hospital_Emergency_Room_Data[[#This Row],[Day]]&lt;=20,"Middle(11-20)",Hospital_Emergency_Room_Data[[#This Row],[Day]]&gt;20,"End(21-30)")</f>
        <v>Middle(11-20)</v>
      </c>
    </row>
    <row r="8683" spans="1:22">
      <c r="A8683">
        <v>872597286</v>
      </c>
      <c r="B8683" t="s">
        <v>8676</v>
      </c>
      <c r="C8683" s="1">
        <v>45472</v>
      </c>
      <c r="D8683" t="str">
        <f>TEXT(Hospital_Emergency_Room_Data[[#This Row],[Patient Admission Date]],"mmm")</f>
        <v>Jun</v>
      </c>
      <c r="E8683">
        <f>YEAR(Hospital_Emergency_Room_Data[[#This Row],[Patient Admission Date]])</f>
        <v>2024</v>
      </c>
      <c r="F8683" s="2">
        <v>0.25</v>
      </c>
      <c r="G8683" s="8" t="str">
        <f>TEXT(Hospital_Emergency_Room_Data[[#This Row],[Patient Admission Date]],"dddd")</f>
        <v>Saturday</v>
      </c>
      <c r="H8683" t="s">
        <v>9208</v>
      </c>
      <c r="I8683">
        <v>23</v>
      </c>
      <c r="J8683" s="5" t="s">
        <v>9220</v>
      </c>
      <c r="K8683" t="s">
        <v>8</v>
      </c>
      <c r="L8683" t="s">
        <v>13</v>
      </c>
      <c r="M8683" t="s">
        <v>9210</v>
      </c>
      <c r="O8683">
        <v>11</v>
      </c>
      <c r="P8683" t="s">
        <v>9226</v>
      </c>
      <c r="Q8683">
        <v>29</v>
      </c>
      <c r="R8683">
        <v>6</v>
      </c>
      <c r="S8683" t="s">
        <v>9255</v>
      </c>
      <c r="T8683" t="s">
        <v>9264</v>
      </c>
      <c r="U8683" t="s">
        <v>9282</v>
      </c>
      <c r="V8683" t="str" cm="1">
        <f t="array" ref="V8683">_xlfn.IFS(Hospital_Emergency_Room_Data[[#This Row],[Day]]&lt;=10,"Start(1-10)",Hospital_Emergency_Room_Data[[#This Row],[Day]]&lt;=20,"Middle(11-20)",Hospital_Emergency_Room_Data[[#This Row],[Day]]&gt;20,"End(21-30)")</f>
        <v>End(21-30)</v>
      </c>
    </row>
    <row r="8684" spans="1:22">
      <c r="A8684">
        <v>195157594</v>
      </c>
      <c r="B8684" t="s">
        <v>8677</v>
      </c>
      <c r="C8684" s="1">
        <v>45137</v>
      </c>
      <c r="D8684" t="str">
        <f>TEXT(Hospital_Emergency_Room_Data[[#This Row],[Patient Admission Date]],"mmm")</f>
        <v>Jul</v>
      </c>
      <c r="E8684">
        <f>YEAR(Hospital_Emergency_Room_Data[[#This Row],[Patient Admission Date]])</f>
        <v>2023</v>
      </c>
      <c r="F8684" s="2">
        <v>0.84444444444444444</v>
      </c>
      <c r="G8684" s="8" t="str">
        <f>TEXT(Hospital_Emergency_Room_Data[[#This Row],[Patient Admission Date]],"dddd")</f>
        <v>Sunday</v>
      </c>
      <c r="H8684" t="s">
        <v>9208</v>
      </c>
      <c r="I8684">
        <v>28</v>
      </c>
      <c r="J8684" s="5" t="s">
        <v>9220</v>
      </c>
      <c r="K8684" t="s">
        <v>8</v>
      </c>
      <c r="L8684" t="s">
        <v>13</v>
      </c>
      <c r="M8684" t="s">
        <v>9210</v>
      </c>
      <c r="O8684">
        <v>44</v>
      </c>
      <c r="P8684" t="s">
        <v>9225</v>
      </c>
      <c r="Q8684">
        <v>30</v>
      </c>
      <c r="R8684">
        <v>20</v>
      </c>
      <c r="S8684" t="s">
        <v>9256</v>
      </c>
      <c r="T8684" t="s">
        <v>9264</v>
      </c>
      <c r="U8684" t="s">
        <v>9300</v>
      </c>
      <c r="V8684" t="str" cm="1">
        <f t="array" ref="V8684">_xlfn.IFS(Hospital_Emergency_Room_Data[[#This Row],[Day]]&lt;=10,"Start(1-10)",Hospital_Emergency_Room_Data[[#This Row],[Day]]&lt;=20,"Middle(11-20)",Hospital_Emergency_Room_Data[[#This Row],[Day]]&gt;20,"End(21-30)")</f>
        <v>End(21-30)</v>
      </c>
    </row>
    <row r="8685" spans="1:22">
      <c r="A8685">
        <v>618261175</v>
      </c>
      <c r="B8685" t="s">
        <v>8678</v>
      </c>
      <c r="C8685" s="1">
        <v>45561</v>
      </c>
      <c r="D8685" t="str">
        <f>TEXT(Hospital_Emergency_Room_Data[[#This Row],[Patient Admission Date]],"mmm")</f>
        <v>Sep</v>
      </c>
      <c r="E8685">
        <f>YEAR(Hospital_Emergency_Room_Data[[#This Row],[Patient Admission Date]])</f>
        <v>2024</v>
      </c>
      <c r="F8685" s="2">
        <v>0.18888888888888888</v>
      </c>
      <c r="G8685" s="8" t="str">
        <f>TEXT(Hospital_Emergency_Room_Data[[#This Row],[Patient Admission Date]],"dddd")</f>
        <v>Thursday</v>
      </c>
      <c r="H8685" t="s">
        <v>9208</v>
      </c>
      <c r="I8685">
        <v>26</v>
      </c>
      <c r="J8685" s="5" t="s">
        <v>9220</v>
      </c>
      <c r="K8685" t="s">
        <v>8</v>
      </c>
      <c r="L8685" t="s">
        <v>13</v>
      </c>
      <c r="M8685" t="s">
        <v>9210</v>
      </c>
      <c r="O8685">
        <v>53</v>
      </c>
      <c r="P8685" t="s">
        <v>9225</v>
      </c>
      <c r="Q8685">
        <v>26</v>
      </c>
      <c r="R8685">
        <v>4</v>
      </c>
      <c r="S8685" t="s">
        <v>9258</v>
      </c>
      <c r="T8685" t="s">
        <v>9264</v>
      </c>
      <c r="U8685" t="s">
        <v>9283</v>
      </c>
      <c r="V8685" t="str" cm="1">
        <f t="array" ref="V8685">_xlfn.IFS(Hospital_Emergency_Room_Data[[#This Row],[Day]]&lt;=10,"Start(1-10)",Hospital_Emergency_Room_Data[[#This Row],[Day]]&lt;=20,"Middle(11-20)",Hospital_Emergency_Room_Data[[#This Row],[Day]]&gt;20,"End(21-30)")</f>
        <v>End(21-30)</v>
      </c>
    </row>
    <row r="8686" spans="1:22">
      <c r="A8686">
        <v>137636654</v>
      </c>
      <c r="B8686" t="s">
        <v>8679</v>
      </c>
      <c r="C8686" s="1">
        <v>45395</v>
      </c>
      <c r="D8686" t="str">
        <f>TEXT(Hospital_Emergency_Room_Data[[#This Row],[Patient Admission Date]],"mmm")</f>
        <v>Apr</v>
      </c>
      <c r="E8686">
        <f>YEAR(Hospital_Emergency_Room_Data[[#This Row],[Patient Admission Date]])</f>
        <v>2024</v>
      </c>
      <c r="F8686" s="2">
        <v>0.39097222222222222</v>
      </c>
      <c r="G8686" s="8" t="str">
        <f>TEXT(Hospital_Emergency_Room_Data[[#This Row],[Patient Admission Date]],"dddd")</f>
        <v>Saturday</v>
      </c>
      <c r="H8686" t="s">
        <v>9208</v>
      </c>
      <c r="I8686">
        <v>33</v>
      </c>
      <c r="J8686" s="5" t="s">
        <v>9223</v>
      </c>
      <c r="K8686" t="s">
        <v>8</v>
      </c>
      <c r="L8686" t="s">
        <v>13</v>
      </c>
      <c r="M8686" t="s">
        <v>9210</v>
      </c>
      <c r="O8686">
        <v>12</v>
      </c>
      <c r="P8686" t="s">
        <v>9226</v>
      </c>
      <c r="Q8686">
        <v>13</v>
      </c>
      <c r="R8686">
        <v>9</v>
      </c>
      <c r="S8686" t="s">
        <v>9255</v>
      </c>
      <c r="T8686" t="s">
        <v>9265</v>
      </c>
      <c r="U8686" t="s">
        <v>9282</v>
      </c>
      <c r="V8686" t="str" cm="1">
        <f t="array" ref="V8686">_xlfn.IFS(Hospital_Emergency_Room_Data[[#This Row],[Day]]&lt;=10,"Start(1-10)",Hospital_Emergency_Room_Data[[#This Row],[Day]]&lt;=20,"Middle(11-20)",Hospital_Emergency_Room_Data[[#This Row],[Day]]&gt;20,"End(21-30)")</f>
        <v>Middle(11-20)</v>
      </c>
    </row>
    <row r="8687" spans="1:22">
      <c r="A8687">
        <v>177318738</v>
      </c>
      <c r="B8687" t="s">
        <v>8680</v>
      </c>
      <c r="C8687" s="1">
        <v>45196</v>
      </c>
      <c r="D8687" t="str">
        <f>TEXT(Hospital_Emergency_Room_Data[[#This Row],[Patient Admission Date]],"mmm")</f>
        <v>Sep</v>
      </c>
      <c r="E8687">
        <f>YEAR(Hospital_Emergency_Room_Data[[#This Row],[Patient Admission Date]])</f>
        <v>2023</v>
      </c>
      <c r="F8687" s="2">
        <v>0.31666666666666665</v>
      </c>
      <c r="G8687" s="8" t="str">
        <f>TEXT(Hospital_Emergency_Room_Data[[#This Row],[Patient Admission Date]],"dddd")</f>
        <v>Wednesday</v>
      </c>
      <c r="H8687" t="s">
        <v>9208</v>
      </c>
      <c r="I8687">
        <v>38</v>
      </c>
      <c r="J8687" s="5" t="s">
        <v>9223</v>
      </c>
      <c r="K8687" t="s">
        <v>8</v>
      </c>
      <c r="L8687" t="s">
        <v>13</v>
      </c>
      <c r="M8687" t="s">
        <v>9210</v>
      </c>
      <c r="O8687">
        <v>36</v>
      </c>
      <c r="P8687" t="s">
        <v>9225</v>
      </c>
      <c r="Q8687">
        <v>27</v>
      </c>
      <c r="R8687">
        <v>7</v>
      </c>
      <c r="S8687" t="s">
        <v>9255</v>
      </c>
      <c r="T8687" t="s">
        <v>9264</v>
      </c>
      <c r="U8687" t="s">
        <v>9300</v>
      </c>
      <c r="V8687" t="str" cm="1">
        <f t="array" ref="V8687">_xlfn.IFS(Hospital_Emergency_Room_Data[[#This Row],[Day]]&lt;=10,"Start(1-10)",Hospital_Emergency_Room_Data[[#This Row],[Day]]&lt;=20,"Middle(11-20)",Hospital_Emergency_Room_Data[[#This Row],[Day]]&gt;20,"End(21-30)")</f>
        <v>End(21-30)</v>
      </c>
    </row>
    <row r="8688" spans="1:22">
      <c r="A8688">
        <v>318758375</v>
      </c>
      <c r="B8688" t="s">
        <v>8681</v>
      </c>
      <c r="C8688" s="1">
        <v>45455</v>
      </c>
      <c r="D8688" t="str">
        <f>TEXT(Hospital_Emergency_Room_Data[[#This Row],[Patient Admission Date]],"mmm")</f>
        <v>Jun</v>
      </c>
      <c r="E8688">
        <f>YEAR(Hospital_Emergency_Room_Data[[#This Row],[Patient Admission Date]])</f>
        <v>2024</v>
      </c>
      <c r="F8688" s="2">
        <v>0.41111111111111109</v>
      </c>
      <c r="G8688" s="8" t="str">
        <f>TEXT(Hospital_Emergency_Room_Data[[#This Row],[Patient Admission Date]],"dddd")</f>
        <v>Wednesday</v>
      </c>
      <c r="H8688" t="s">
        <v>9208</v>
      </c>
      <c r="I8688">
        <v>51</v>
      </c>
      <c r="J8688" s="5" t="s">
        <v>9219</v>
      </c>
      <c r="K8688" t="s">
        <v>8</v>
      </c>
      <c r="L8688" t="s">
        <v>13</v>
      </c>
      <c r="M8688" t="s">
        <v>9210</v>
      </c>
      <c r="O8688">
        <v>37</v>
      </c>
      <c r="P8688" t="s">
        <v>9225</v>
      </c>
      <c r="Q8688">
        <v>12</v>
      </c>
      <c r="R8688">
        <v>9</v>
      </c>
      <c r="S8688" t="s">
        <v>9255</v>
      </c>
      <c r="T8688" t="s">
        <v>9265</v>
      </c>
      <c r="U8688" t="s">
        <v>9300</v>
      </c>
      <c r="V8688" t="str" cm="1">
        <f t="array" ref="V8688">_xlfn.IFS(Hospital_Emergency_Room_Data[[#This Row],[Day]]&lt;=10,"Start(1-10)",Hospital_Emergency_Room_Data[[#This Row],[Day]]&lt;=20,"Middle(11-20)",Hospital_Emergency_Room_Data[[#This Row],[Day]]&gt;20,"End(21-30)")</f>
        <v>Middle(11-20)</v>
      </c>
    </row>
    <row r="8689" spans="1:22">
      <c r="A8689">
        <v>724812611</v>
      </c>
      <c r="B8689" t="s">
        <v>8682</v>
      </c>
      <c r="C8689" s="1">
        <v>45549</v>
      </c>
      <c r="D8689" t="str">
        <f>TEXT(Hospital_Emergency_Room_Data[[#This Row],[Patient Admission Date]],"mmm")</f>
        <v>Sep</v>
      </c>
      <c r="E8689">
        <f>YEAR(Hospital_Emergency_Room_Data[[#This Row],[Patient Admission Date]])</f>
        <v>2024</v>
      </c>
      <c r="F8689" s="2">
        <v>0.39097222222222222</v>
      </c>
      <c r="G8689" s="8" t="str">
        <f>TEXT(Hospital_Emergency_Room_Data[[#This Row],[Patient Admission Date]],"dddd")</f>
        <v>Saturday</v>
      </c>
      <c r="H8689" t="s">
        <v>9208</v>
      </c>
      <c r="I8689">
        <v>66</v>
      </c>
      <c r="J8689" s="5" t="s">
        <v>9217</v>
      </c>
      <c r="K8689" t="s">
        <v>8</v>
      </c>
      <c r="L8689" t="s">
        <v>13</v>
      </c>
      <c r="M8689" t="s">
        <v>9210</v>
      </c>
      <c r="O8689">
        <v>25</v>
      </c>
      <c r="P8689" t="s">
        <v>9226</v>
      </c>
      <c r="Q8689">
        <v>14</v>
      </c>
      <c r="R8689">
        <v>9</v>
      </c>
      <c r="S8689" t="s">
        <v>9255</v>
      </c>
      <c r="T8689" t="s">
        <v>9265</v>
      </c>
      <c r="U8689" t="s">
        <v>9282</v>
      </c>
      <c r="V8689" t="str" cm="1">
        <f t="array" ref="V8689">_xlfn.IFS(Hospital_Emergency_Room_Data[[#This Row],[Day]]&lt;=10,"Start(1-10)",Hospital_Emergency_Room_Data[[#This Row],[Day]]&lt;=20,"Middle(11-20)",Hospital_Emergency_Room_Data[[#This Row],[Day]]&gt;20,"End(21-30)")</f>
        <v>Middle(11-20)</v>
      </c>
    </row>
    <row r="8690" spans="1:22">
      <c r="A8690">
        <v>679417943</v>
      </c>
      <c r="B8690" t="s">
        <v>8683</v>
      </c>
      <c r="C8690" s="1">
        <v>45024</v>
      </c>
      <c r="D8690" t="str">
        <f>TEXT(Hospital_Emergency_Room_Data[[#This Row],[Patient Admission Date]],"mmm")</f>
        <v>Apr</v>
      </c>
      <c r="E8690">
        <f>YEAR(Hospital_Emergency_Room_Data[[#This Row],[Patient Admission Date]])</f>
        <v>2023</v>
      </c>
      <c r="F8690" s="2">
        <v>1.5277777777777777E-2</v>
      </c>
      <c r="G8690" s="8" t="str">
        <f>TEXT(Hospital_Emergency_Room_Data[[#This Row],[Patient Admission Date]],"dddd")</f>
        <v>Saturday</v>
      </c>
      <c r="H8690" t="s">
        <v>9208</v>
      </c>
      <c r="I8690">
        <v>68</v>
      </c>
      <c r="J8690" s="5" t="s">
        <v>9217</v>
      </c>
      <c r="K8690" t="s">
        <v>8</v>
      </c>
      <c r="L8690" t="s">
        <v>13</v>
      </c>
      <c r="M8690" t="s">
        <v>9210</v>
      </c>
      <c r="O8690">
        <v>33</v>
      </c>
      <c r="P8690" t="s">
        <v>9225</v>
      </c>
      <c r="Q8690">
        <v>8</v>
      </c>
      <c r="R8690">
        <v>0</v>
      </c>
      <c r="S8690" t="s">
        <v>9258</v>
      </c>
      <c r="T8690" t="s">
        <v>9265</v>
      </c>
      <c r="U8690" t="s">
        <v>9300</v>
      </c>
      <c r="V8690" t="str" cm="1">
        <f t="array" ref="V8690">_xlfn.IFS(Hospital_Emergency_Room_Data[[#This Row],[Day]]&lt;=10,"Start(1-10)",Hospital_Emergency_Room_Data[[#This Row],[Day]]&lt;=20,"Middle(11-20)",Hospital_Emergency_Room_Data[[#This Row],[Day]]&gt;20,"End(21-30)")</f>
        <v>Start(1-10)</v>
      </c>
    </row>
    <row r="8691" spans="1:22">
      <c r="A8691">
        <v>738012456</v>
      </c>
      <c r="B8691" t="s">
        <v>8684</v>
      </c>
      <c r="C8691" s="1">
        <v>45573</v>
      </c>
      <c r="D8691" t="str">
        <f>TEXT(Hospital_Emergency_Room_Data[[#This Row],[Patient Admission Date]],"mmm")</f>
        <v>Oct</v>
      </c>
      <c r="E8691">
        <f>YEAR(Hospital_Emergency_Room_Data[[#This Row],[Patient Admission Date]])</f>
        <v>2024</v>
      </c>
      <c r="F8691" s="2">
        <v>4.7222222222222221E-2</v>
      </c>
      <c r="G8691" s="8" t="str">
        <f>TEXT(Hospital_Emergency_Room_Data[[#This Row],[Patient Admission Date]],"dddd")</f>
        <v>Tuesday</v>
      </c>
      <c r="H8691" t="s">
        <v>9208</v>
      </c>
      <c r="I8691">
        <v>1</v>
      </c>
      <c r="J8691" s="5" t="s">
        <v>9218</v>
      </c>
      <c r="K8691" t="s">
        <v>8</v>
      </c>
      <c r="L8691" t="s">
        <v>13</v>
      </c>
      <c r="M8691" t="s">
        <v>9210</v>
      </c>
      <c r="O8691">
        <v>49</v>
      </c>
      <c r="P8691" t="s">
        <v>9225</v>
      </c>
      <c r="Q8691">
        <v>8</v>
      </c>
      <c r="R8691">
        <v>1</v>
      </c>
      <c r="S8691" t="s">
        <v>9258</v>
      </c>
      <c r="T8691" t="s">
        <v>9265</v>
      </c>
      <c r="U8691" t="s">
        <v>9283</v>
      </c>
      <c r="V8691" t="str" cm="1">
        <f t="array" ref="V8691">_xlfn.IFS(Hospital_Emergency_Room_Data[[#This Row],[Day]]&lt;=10,"Start(1-10)",Hospital_Emergency_Room_Data[[#This Row],[Day]]&lt;=20,"Middle(11-20)",Hospital_Emergency_Room_Data[[#This Row],[Day]]&gt;20,"End(21-30)")</f>
        <v>Start(1-10)</v>
      </c>
    </row>
    <row r="8692" spans="1:22">
      <c r="A8692">
        <v>533115273</v>
      </c>
      <c r="B8692" t="s">
        <v>8685</v>
      </c>
      <c r="C8692" s="1">
        <v>45022</v>
      </c>
      <c r="D8692" t="str">
        <f>TEXT(Hospital_Emergency_Room_Data[[#This Row],[Patient Admission Date]],"mmm")</f>
        <v>Apr</v>
      </c>
      <c r="E8692">
        <f>YEAR(Hospital_Emergency_Room_Data[[#This Row],[Patient Admission Date]])</f>
        <v>2023</v>
      </c>
      <c r="F8692" s="2">
        <v>0.62152777777777779</v>
      </c>
      <c r="G8692" s="8" t="str">
        <f>TEXT(Hospital_Emergency_Room_Data[[#This Row],[Patient Admission Date]],"dddd")</f>
        <v>Thursday</v>
      </c>
      <c r="H8692" t="s">
        <v>9208</v>
      </c>
      <c r="I8692">
        <v>11</v>
      </c>
      <c r="J8692" s="5" t="s">
        <v>9221</v>
      </c>
      <c r="K8692" t="s">
        <v>8</v>
      </c>
      <c r="L8692" t="s">
        <v>13</v>
      </c>
      <c r="M8692" t="s">
        <v>9210</v>
      </c>
      <c r="O8692">
        <v>51</v>
      </c>
      <c r="P8692" t="s">
        <v>9225</v>
      </c>
      <c r="Q8692">
        <v>6</v>
      </c>
      <c r="R8692">
        <v>14</v>
      </c>
      <c r="S8692" t="s">
        <v>9257</v>
      </c>
      <c r="T8692" t="s">
        <v>9263</v>
      </c>
      <c r="U8692" t="s">
        <v>9283</v>
      </c>
      <c r="V8692" t="str" cm="1">
        <f t="array" ref="V8692">_xlfn.IFS(Hospital_Emergency_Room_Data[[#This Row],[Day]]&lt;=10,"Start(1-10)",Hospital_Emergency_Room_Data[[#This Row],[Day]]&lt;=20,"Middle(11-20)",Hospital_Emergency_Room_Data[[#This Row],[Day]]&gt;20,"End(21-30)")</f>
        <v>Start(1-10)</v>
      </c>
    </row>
    <row r="8693" spans="1:22">
      <c r="A8693">
        <v>890404074</v>
      </c>
      <c r="B8693" t="s">
        <v>8686</v>
      </c>
      <c r="C8693" s="1">
        <v>45557</v>
      </c>
      <c r="D8693" t="str">
        <f>TEXT(Hospital_Emergency_Room_Data[[#This Row],[Patient Admission Date]],"mmm")</f>
        <v>Sep</v>
      </c>
      <c r="E8693">
        <f>YEAR(Hospital_Emergency_Room_Data[[#This Row],[Patient Admission Date]])</f>
        <v>2024</v>
      </c>
      <c r="F8693" s="2">
        <v>0.11388888888888889</v>
      </c>
      <c r="G8693" s="8" t="str">
        <f>TEXT(Hospital_Emergency_Room_Data[[#This Row],[Patient Admission Date]],"dddd")</f>
        <v>Sunday</v>
      </c>
      <c r="H8693" t="s">
        <v>9208</v>
      </c>
      <c r="I8693">
        <v>26</v>
      </c>
      <c r="J8693" s="5" t="s">
        <v>9220</v>
      </c>
      <c r="K8693" t="s">
        <v>8</v>
      </c>
      <c r="L8693" t="s">
        <v>13</v>
      </c>
      <c r="M8693" t="s">
        <v>9210</v>
      </c>
      <c r="O8693">
        <v>57</v>
      </c>
      <c r="P8693" t="s">
        <v>9225</v>
      </c>
      <c r="Q8693">
        <v>22</v>
      </c>
      <c r="R8693">
        <v>2</v>
      </c>
      <c r="S8693" t="s">
        <v>9258</v>
      </c>
      <c r="T8693" t="s">
        <v>9264</v>
      </c>
      <c r="U8693" t="s">
        <v>9283</v>
      </c>
      <c r="V8693" t="str" cm="1">
        <f t="array" ref="V8693">_xlfn.IFS(Hospital_Emergency_Room_Data[[#This Row],[Day]]&lt;=10,"Start(1-10)",Hospital_Emergency_Room_Data[[#This Row],[Day]]&lt;=20,"Middle(11-20)",Hospital_Emergency_Room_Data[[#This Row],[Day]]&gt;20,"End(21-30)")</f>
        <v>End(21-30)</v>
      </c>
    </row>
    <row r="8694" spans="1:22">
      <c r="A8694">
        <v>886564454</v>
      </c>
      <c r="B8694" t="s">
        <v>8687</v>
      </c>
      <c r="C8694" s="1">
        <v>45357</v>
      </c>
      <c r="D8694" t="str">
        <f>TEXT(Hospital_Emergency_Room_Data[[#This Row],[Patient Admission Date]],"mmm")</f>
        <v>Mar</v>
      </c>
      <c r="E8694">
        <f>YEAR(Hospital_Emergency_Room_Data[[#This Row],[Patient Admission Date]])</f>
        <v>2024</v>
      </c>
      <c r="F8694" s="2">
        <v>0.4513888888888889</v>
      </c>
      <c r="G8694" s="8" t="str">
        <f>TEXT(Hospital_Emergency_Room_Data[[#This Row],[Patient Admission Date]],"dddd")</f>
        <v>Wednesday</v>
      </c>
      <c r="H8694" t="s">
        <v>9208</v>
      </c>
      <c r="I8694">
        <v>34</v>
      </c>
      <c r="J8694" s="5" t="s">
        <v>9223</v>
      </c>
      <c r="K8694" t="s">
        <v>8</v>
      </c>
      <c r="L8694" t="s">
        <v>13</v>
      </c>
      <c r="M8694" t="s">
        <v>9210</v>
      </c>
      <c r="O8694">
        <v>21</v>
      </c>
      <c r="P8694" t="s">
        <v>9226</v>
      </c>
      <c r="Q8694">
        <v>6</v>
      </c>
      <c r="R8694">
        <v>10</v>
      </c>
      <c r="S8694" t="s">
        <v>9255</v>
      </c>
      <c r="T8694" t="s">
        <v>9263</v>
      </c>
      <c r="U8694" t="s">
        <v>9282</v>
      </c>
      <c r="V8694" t="str" cm="1">
        <f t="array" ref="V8694">_xlfn.IFS(Hospital_Emergency_Room_Data[[#This Row],[Day]]&lt;=10,"Start(1-10)",Hospital_Emergency_Room_Data[[#This Row],[Day]]&lt;=20,"Middle(11-20)",Hospital_Emergency_Room_Data[[#This Row],[Day]]&gt;20,"End(21-30)")</f>
        <v>Start(1-10)</v>
      </c>
    </row>
    <row r="8695" spans="1:22">
      <c r="A8695">
        <v>559967506</v>
      </c>
      <c r="B8695" t="s">
        <v>8688</v>
      </c>
      <c r="C8695" s="1">
        <v>45560</v>
      </c>
      <c r="D8695" t="str">
        <f>TEXT(Hospital_Emergency_Room_Data[[#This Row],[Patient Admission Date]],"mmm")</f>
        <v>Sep</v>
      </c>
      <c r="E8695">
        <f>YEAR(Hospital_Emergency_Room_Data[[#This Row],[Patient Admission Date]])</f>
        <v>2024</v>
      </c>
      <c r="F8695" s="2">
        <v>0.98402777777777772</v>
      </c>
      <c r="G8695" s="8" t="str">
        <f>TEXT(Hospital_Emergency_Room_Data[[#This Row],[Patient Admission Date]],"dddd")</f>
        <v>Wednesday</v>
      </c>
      <c r="H8695" t="s">
        <v>9208</v>
      </c>
      <c r="I8695">
        <v>17</v>
      </c>
      <c r="J8695" s="5" t="s">
        <v>9220</v>
      </c>
      <c r="K8695" t="s">
        <v>8</v>
      </c>
      <c r="L8695" t="s">
        <v>13</v>
      </c>
      <c r="M8695" t="s">
        <v>9210</v>
      </c>
      <c r="O8695">
        <v>22</v>
      </c>
      <c r="P8695" t="s">
        <v>9226</v>
      </c>
      <c r="Q8695">
        <v>25</v>
      </c>
      <c r="R8695">
        <v>23</v>
      </c>
      <c r="S8695" t="s">
        <v>9256</v>
      </c>
      <c r="T8695" t="s">
        <v>9264</v>
      </c>
      <c r="U8695" t="s">
        <v>9282</v>
      </c>
      <c r="V8695" t="str" cm="1">
        <f t="array" ref="V8695">_xlfn.IFS(Hospital_Emergency_Room_Data[[#This Row],[Day]]&lt;=10,"Start(1-10)",Hospital_Emergency_Room_Data[[#This Row],[Day]]&lt;=20,"Middle(11-20)",Hospital_Emergency_Room_Data[[#This Row],[Day]]&gt;20,"End(21-30)")</f>
        <v>End(21-30)</v>
      </c>
    </row>
    <row r="8696" spans="1:22">
      <c r="A8696">
        <v>343445828</v>
      </c>
      <c r="B8696" t="s">
        <v>8689</v>
      </c>
      <c r="C8696" s="1">
        <v>45101</v>
      </c>
      <c r="D8696" t="str">
        <f>TEXT(Hospital_Emergency_Room_Data[[#This Row],[Patient Admission Date]],"mmm")</f>
        <v>Jun</v>
      </c>
      <c r="E8696">
        <f>YEAR(Hospital_Emergency_Room_Data[[#This Row],[Patient Admission Date]])</f>
        <v>2023</v>
      </c>
      <c r="F8696" s="2">
        <v>0.25624999999999998</v>
      </c>
      <c r="G8696" s="8" t="str">
        <f>TEXT(Hospital_Emergency_Room_Data[[#This Row],[Patient Admission Date]],"dddd")</f>
        <v>Saturday</v>
      </c>
      <c r="H8696" t="s">
        <v>9208</v>
      </c>
      <c r="I8696">
        <v>39</v>
      </c>
      <c r="J8696" s="5" t="s">
        <v>9223</v>
      </c>
      <c r="K8696" t="s">
        <v>8</v>
      </c>
      <c r="L8696" t="s">
        <v>13</v>
      </c>
      <c r="M8696" t="s">
        <v>9210</v>
      </c>
      <c r="O8696">
        <v>37</v>
      </c>
      <c r="P8696" t="s">
        <v>9225</v>
      </c>
      <c r="Q8696">
        <v>24</v>
      </c>
      <c r="R8696">
        <v>6</v>
      </c>
      <c r="S8696" t="s">
        <v>9255</v>
      </c>
      <c r="T8696" t="s">
        <v>9264</v>
      </c>
      <c r="U8696" t="s">
        <v>9300</v>
      </c>
      <c r="V8696" t="str" cm="1">
        <f t="array" ref="V8696">_xlfn.IFS(Hospital_Emergency_Room_Data[[#This Row],[Day]]&lt;=10,"Start(1-10)",Hospital_Emergency_Room_Data[[#This Row],[Day]]&lt;=20,"Middle(11-20)",Hospital_Emergency_Room_Data[[#This Row],[Day]]&gt;20,"End(21-30)")</f>
        <v>End(21-30)</v>
      </c>
    </row>
    <row r="8697" spans="1:22">
      <c r="A8697">
        <v>498711583</v>
      </c>
      <c r="B8697" t="s">
        <v>8690</v>
      </c>
      <c r="C8697" s="1">
        <v>45214</v>
      </c>
      <c r="D8697" t="str">
        <f>TEXT(Hospital_Emergency_Room_Data[[#This Row],[Patient Admission Date]],"mmm")</f>
        <v>Oct</v>
      </c>
      <c r="E8697">
        <f>YEAR(Hospital_Emergency_Room_Data[[#This Row],[Patient Admission Date]])</f>
        <v>2023</v>
      </c>
      <c r="F8697" s="2">
        <v>0.83750000000000002</v>
      </c>
      <c r="G8697" s="8" t="str">
        <f>TEXT(Hospital_Emergency_Room_Data[[#This Row],[Patient Admission Date]],"dddd")</f>
        <v>Sunday</v>
      </c>
      <c r="H8697" t="s">
        <v>9208</v>
      </c>
      <c r="I8697">
        <v>18</v>
      </c>
      <c r="J8697" s="5" t="s">
        <v>9220</v>
      </c>
      <c r="K8697" t="s">
        <v>8</v>
      </c>
      <c r="L8697" t="s">
        <v>13</v>
      </c>
      <c r="M8697" t="s">
        <v>9210</v>
      </c>
      <c r="O8697">
        <v>13</v>
      </c>
      <c r="P8697" t="s">
        <v>9226</v>
      </c>
      <c r="Q8697">
        <v>15</v>
      </c>
      <c r="R8697">
        <v>20</v>
      </c>
      <c r="S8697" t="s">
        <v>9256</v>
      </c>
      <c r="T8697" t="s">
        <v>9262</v>
      </c>
      <c r="U8697" t="s">
        <v>9282</v>
      </c>
      <c r="V8697" t="str" cm="1">
        <f t="array" ref="V8697">_xlfn.IFS(Hospital_Emergency_Room_Data[[#This Row],[Day]]&lt;=10,"Start(1-10)",Hospital_Emergency_Room_Data[[#This Row],[Day]]&lt;=20,"Middle(11-20)",Hospital_Emergency_Room_Data[[#This Row],[Day]]&gt;20,"End(21-30)")</f>
        <v>Middle(11-20)</v>
      </c>
    </row>
    <row r="8698" spans="1:22">
      <c r="A8698">
        <v>273386262</v>
      </c>
      <c r="B8698" t="s">
        <v>8691</v>
      </c>
      <c r="C8698" s="1">
        <v>45386</v>
      </c>
      <c r="D8698" t="str">
        <f>TEXT(Hospital_Emergency_Room_Data[[#This Row],[Patient Admission Date]],"mmm")</f>
        <v>Apr</v>
      </c>
      <c r="E8698">
        <f>YEAR(Hospital_Emergency_Room_Data[[#This Row],[Patient Admission Date]])</f>
        <v>2024</v>
      </c>
      <c r="F8698" s="2">
        <v>0.54374999999999996</v>
      </c>
      <c r="G8698" s="8" t="str">
        <f>TEXT(Hospital_Emergency_Room_Data[[#This Row],[Patient Admission Date]],"dddd")</f>
        <v>Thursday</v>
      </c>
      <c r="H8698" t="s">
        <v>9208</v>
      </c>
      <c r="I8698">
        <v>11</v>
      </c>
      <c r="J8698" s="5" t="s">
        <v>9221</v>
      </c>
      <c r="K8698" t="s">
        <v>8</v>
      </c>
      <c r="L8698" t="s">
        <v>13</v>
      </c>
      <c r="M8698" t="s">
        <v>9210</v>
      </c>
      <c r="O8698">
        <v>26</v>
      </c>
      <c r="P8698" t="s">
        <v>9226</v>
      </c>
      <c r="Q8698">
        <v>4</v>
      </c>
      <c r="R8698">
        <v>13</v>
      </c>
      <c r="S8698" t="s">
        <v>9257</v>
      </c>
      <c r="T8698" t="s">
        <v>9263</v>
      </c>
      <c r="U8698" t="s">
        <v>9282</v>
      </c>
      <c r="V8698" t="str" cm="1">
        <f t="array" ref="V8698">_xlfn.IFS(Hospital_Emergency_Room_Data[[#This Row],[Day]]&lt;=10,"Start(1-10)",Hospital_Emergency_Room_Data[[#This Row],[Day]]&lt;=20,"Middle(11-20)",Hospital_Emergency_Room_Data[[#This Row],[Day]]&gt;20,"End(21-30)")</f>
        <v>Start(1-10)</v>
      </c>
    </row>
    <row r="8699" spans="1:22">
      <c r="A8699">
        <v>448094952</v>
      </c>
      <c r="B8699" t="s">
        <v>8692</v>
      </c>
      <c r="C8699" s="1">
        <v>45461</v>
      </c>
      <c r="D8699" t="str">
        <f>TEXT(Hospital_Emergency_Room_Data[[#This Row],[Patient Admission Date]],"mmm")</f>
        <v>Jun</v>
      </c>
      <c r="E8699">
        <f>YEAR(Hospital_Emergency_Room_Data[[#This Row],[Patient Admission Date]])</f>
        <v>2024</v>
      </c>
      <c r="F8699" s="2">
        <v>0.55833333333333335</v>
      </c>
      <c r="G8699" s="8" t="str">
        <f>TEXT(Hospital_Emergency_Room_Data[[#This Row],[Patient Admission Date]],"dddd")</f>
        <v>Tuesday</v>
      </c>
      <c r="H8699" t="s">
        <v>9208</v>
      </c>
      <c r="I8699">
        <v>74</v>
      </c>
      <c r="J8699" s="5" t="s">
        <v>9222</v>
      </c>
      <c r="K8699" t="s">
        <v>8</v>
      </c>
      <c r="L8699" t="s">
        <v>13</v>
      </c>
      <c r="M8699" t="s">
        <v>9210</v>
      </c>
      <c r="O8699">
        <v>46</v>
      </c>
      <c r="P8699" t="s">
        <v>9225</v>
      </c>
      <c r="Q8699">
        <v>18</v>
      </c>
      <c r="R8699">
        <v>13</v>
      </c>
      <c r="S8699" t="s">
        <v>9257</v>
      </c>
      <c r="T8699" t="s">
        <v>9262</v>
      </c>
      <c r="U8699" t="s">
        <v>9283</v>
      </c>
      <c r="V8699" t="str" cm="1">
        <f t="array" ref="V8699">_xlfn.IFS(Hospital_Emergency_Room_Data[[#This Row],[Day]]&lt;=10,"Start(1-10)",Hospital_Emergency_Room_Data[[#This Row],[Day]]&lt;=20,"Middle(11-20)",Hospital_Emergency_Room_Data[[#This Row],[Day]]&gt;20,"End(21-30)")</f>
        <v>Middle(11-20)</v>
      </c>
    </row>
    <row r="8700" spans="1:22">
      <c r="A8700">
        <v>426755201</v>
      </c>
      <c r="B8700" t="s">
        <v>8693</v>
      </c>
      <c r="C8700" s="1">
        <v>45207</v>
      </c>
      <c r="D8700" t="str">
        <f>TEXT(Hospital_Emergency_Room_Data[[#This Row],[Patient Admission Date]],"mmm")</f>
        <v>Oct</v>
      </c>
      <c r="E8700">
        <f>YEAR(Hospital_Emergency_Room_Data[[#This Row],[Patient Admission Date]])</f>
        <v>2023</v>
      </c>
      <c r="F8700" s="2">
        <v>0.29652777777777778</v>
      </c>
      <c r="G8700" s="8" t="str">
        <f>TEXT(Hospital_Emergency_Room_Data[[#This Row],[Patient Admission Date]],"dddd")</f>
        <v>Sunday</v>
      </c>
      <c r="H8700" t="s">
        <v>9208</v>
      </c>
      <c r="I8700">
        <v>1</v>
      </c>
      <c r="J8700" s="5" t="s">
        <v>9218</v>
      </c>
      <c r="K8700" t="s">
        <v>8</v>
      </c>
      <c r="L8700" t="s">
        <v>13</v>
      </c>
      <c r="M8700" t="s">
        <v>9210</v>
      </c>
      <c r="O8700">
        <v>11</v>
      </c>
      <c r="P8700" t="s">
        <v>9226</v>
      </c>
      <c r="Q8700">
        <v>8</v>
      </c>
      <c r="R8700">
        <v>7</v>
      </c>
      <c r="S8700" t="s">
        <v>9255</v>
      </c>
      <c r="T8700" t="s">
        <v>9265</v>
      </c>
      <c r="U8700" t="s">
        <v>9282</v>
      </c>
      <c r="V8700" t="str" cm="1">
        <f t="array" ref="V8700">_xlfn.IFS(Hospital_Emergency_Room_Data[[#This Row],[Day]]&lt;=10,"Start(1-10)",Hospital_Emergency_Room_Data[[#This Row],[Day]]&lt;=20,"Middle(11-20)",Hospital_Emergency_Room_Data[[#This Row],[Day]]&gt;20,"End(21-30)")</f>
        <v>Start(1-10)</v>
      </c>
    </row>
    <row r="8701" spans="1:22">
      <c r="A8701">
        <v>232099829</v>
      </c>
      <c r="B8701" t="s">
        <v>4855</v>
      </c>
      <c r="C8701" s="1">
        <v>45548</v>
      </c>
      <c r="D8701" t="str">
        <f>TEXT(Hospital_Emergency_Room_Data[[#This Row],[Patient Admission Date]],"mmm")</f>
        <v>Sep</v>
      </c>
      <c r="E8701">
        <f>YEAR(Hospital_Emergency_Room_Data[[#This Row],[Patient Admission Date]])</f>
        <v>2024</v>
      </c>
      <c r="F8701" s="2">
        <v>0.56736111111111109</v>
      </c>
      <c r="G8701" s="8" t="str">
        <f>TEXT(Hospital_Emergency_Room_Data[[#This Row],[Patient Admission Date]],"dddd")</f>
        <v>Friday</v>
      </c>
      <c r="H8701" t="s">
        <v>9208</v>
      </c>
      <c r="I8701">
        <v>12</v>
      </c>
      <c r="J8701" s="5" t="s">
        <v>9221</v>
      </c>
      <c r="K8701" t="s">
        <v>8</v>
      </c>
      <c r="L8701" t="s">
        <v>13</v>
      </c>
      <c r="M8701" t="s">
        <v>9210</v>
      </c>
      <c r="O8701">
        <v>16</v>
      </c>
      <c r="P8701" t="s">
        <v>9226</v>
      </c>
      <c r="Q8701">
        <v>13</v>
      </c>
      <c r="R8701">
        <v>13</v>
      </c>
      <c r="S8701" t="s">
        <v>9257</v>
      </c>
      <c r="T8701" t="s">
        <v>9265</v>
      </c>
      <c r="U8701" t="s">
        <v>9282</v>
      </c>
      <c r="V8701" t="str" cm="1">
        <f t="array" ref="V8701">_xlfn.IFS(Hospital_Emergency_Room_Data[[#This Row],[Day]]&lt;=10,"Start(1-10)",Hospital_Emergency_Room_Data[[#This Row],[Day]]&lt;=20,"Middle(11-20)",Hospital_Emergency_Room_Data[[#This Row],[Day]]&gt;20,"End(21-30)")</f>
        <v>Middle(11-20)</v>
      </c>
    </row>
    <row r="8702" spans="1:22">
      <c r="A8702">
        <v>706289466</v>
      </c>
      <c r="B8702" t="s">
        <v>8694</v>
      </c>
      <c r="C8702" s="1">
        <v>45125</v>
      </c>
      <c r="D8702" t="str">
        <f>TEXT(Hospital_Emergency_Room_Data[[#This Row],[Patient Admission Date]],"mmm")</f>
        <v>Jul</v>
      </c>
      <c r="E8702">
        <f>YEAR(Hospital_Emergency_Room_Data[[#This Row],[Patient Admission Date]])</f>
        <v>2023</v>
      </c>
      <c r="F8702" s="2">
        <v>0.20902777777777778</v>
      </c>
      <c r="G8702" s="8" t="str">
        <f>TEXT(Hospital_Emergency_Room_Data[[#This Row],[Patient Admission Date]],"dddd")</f>
        <v>Tuesday</v>
      </c>
      <c r="H8702" t="s">
        <v>9208</v>
      </c>
      <c r="I8702">
        <v>60</v>
      </c>
      <c r="J8702" s="5" t="s">
        <v>9217</v>
      </c>
      <c r="K8702" t="s">
        <v>8</v>
      </c>
      <c r="L8702" t="s">
        <v>13</v>
      </c>
      <c r="M8702" t="s">
        <v>9210</v>
      </c>
      <c r="O8702">
        <v>34</v>
      </c>
      <c r="P8702" t="s">
        <v>9225</v>
      </c>
      <c r="Q8702">
        <v>18</v>
      </c>
      <c r="R8702">
        <v>5</v>
      </c>
      <c r="S8702" t="s">
        <v>9258</v>
      </c>
      <c r="T8702" t="s">
        <v>9262</v>
      </c>
      <c r="U8702" t="s">
        <v>9300</v>
      </c>
      <c r="V8702" t="str" cm="1">
        <f t="array" ref="V8702">_xlfn.IFS(Hospital_Emergency_Room_Data[[#This Row],[Day]]&lt;=10,"Start(1-10)",Hospital_Emergency_Room_Data[[#This Row],[Day]]&lt;=20,"Middle(11-20)",Hospital_Emergency_Room_Data[[#This Row],[Day]]&gt;20,"End(21-30)")</f>
        <v>Middle(11-20)</v>
      </c>
    </row>
    <row r="8703" spans="1:22">
      <c r="A8703">
        <v>654950119</v>
      </c>
      <c r="B8703" t="s">
        <v>8695</v>
      </c>
      <c r="C8703" s="1">
        <v>45510</v>
      </c>
      <c r="D8703" t="str">
        <f>TEXT(Hospital_Emergency_Room_Data[[#This Row],[Patient Admission Date]],"mmm")</f>
        <v>Aug</v>
      </c>
      <c r="E8703">
        <f>YEAR(Hospital_Emergency_Room_Data[[#This Row],[Patient Admission Date]])</f>
        <v>2024</v>
      </c>
      <c r="F8703" s="2">
        <v>0.41458333333333336</v>
      </c>
      <c r="G8703" s="8" t="str">
        <f>TEXT(Hospital_Emergency_Room_Data[[#This Row],[Patient Admission Date]],"dddd")</f>
        <v>Tuesday</v>
      </c>
      <c r="H8703" t="s">
        <v>9208</v>
      </c>
      <c r="I8703">
        <v>15</v>
      </c>
      <c r="J8703" s="5" t="s">
        <v>9220</v>
      </c>
      <c r="K8703" t="s">
        <v>8</v>
      </c>
      <c r="L8703" t="s">
        <v>13</v>
      </c>
      <c r="M8703" t="s">
        <v>9210</v>
      </c>
      <c r="O8703">
        <v>19</v>
      </c>
      <c r="P8703" t="s">
        <v>9226</v>
      </c>
      <c r="Q8703">
        <v>6</v>
      </c>
      <c r="R8703">
        <v>9</v>
      </c>
      <c r="S8703" t="s">
        <v>9255</v>
      </c>
      <c r="T8703" t="s">
        <v>9263</v>
      </c>
      <c r="U8703" t="s">
        <v>9282</v>
      </c>
      <c r="V8703" t="str" cm="1">
        <f t="array" ref="V8703">_xlfn.IFS(Hospital_Emergency_Room_Data[[#This Row],[Day]]&lt;=10,"Start(1-10)",Hospital_Emergency_Room_Data[[#This Row],[Day]]&lt;=20,"Middle(11-20)",Hospital_Emergency_Room_Data[[#This Row],[Day]]&gt;20,"End(21-30)")</f>
        <v>Start(1-10)</v>
      </c>
    </row>
    <row r="8704" spans="1:22">
      <c r="A8704">
        <v>265676171</v>
      </c>
      <c r="B8704" t="s">
        <v>8696</v>
      </c>
      <c r="C8704" s="1">
        <v>45514</v>
      </c>
      <c r="D8704" t="str">
        <f>TEXT(Hospital_Emergency_Room_Data[[#This Row],[Patient Admission Date]],"mmm")</f>
        <v>Aug</v>
      </c>
      <c r="E8704">
        <f>YEAR(Hospital_Emergency_Room_Data[[#This Row],[Patient Admission Date]])</f>
        <v>2024</v>
      </c>
      <c r="F8704" s="2">
        <v>0.77569444444444446</v>
      </c>
      <c r="G8704" s="8" t="str">
        <f>TEXT(Hospital_Emergency_Room_Data[[#This Row],[Patient Admission Date]],"dddd")</f>
        <v>Saturday</v>
      </c>
      <c r="H8704" t="s">
        <v>9208</v>
      </c>
      <c r="I8704">
        <v>53</v>
      </c>
      <c r="J8704" s="5" t="s">
        <v>9219</v>
      </c>
      <c r="K8704" t="s">
        <v>8</v>
      </c>
      <c r="L8704" t="s">
        <v>13</v>
      </c>
      <c r="M8704" t="s">
        <v>9210</v>
      </c>
      <c r="O8704">
        <v>19</v>
      </c>
      <c r="P8704" t="s">
        <v>9226</v>
      </c>
      <c r="Q8704">
        <v>10</v>
      </c>
      <c r="R8704">
        <v>18</v>
      </c>
      <c r="S8704" t="s">
        <v>9256</v>
      </c>
      <c r="T8704" t="s">
        <v>9265</v>
      </c>
      <c r="U8704" t="s">
        <v>9282</v>
      </c>
      <c r="V8704" t="str" cm="1">
        <f t="array" ref="V8704">_xlfn.IFS(Hospital_Emergency_Room_Data[[#This Row],[Day]]&lt;=10,"Start(1-10)",Hospital_Emergency_Room_Data[[#This Row],[Day]]&lt;=20,"Middle(11-20)",Hospital_Emergency_Room_Data[[#This Row],[Day]]&gt;20,"End(21-30)")</f>
        <v>Start(1-10)</v>
      </c>
    </row>
    <row r="8705" spans="1:22">
      <c r="A8705">
        <v>708382408</v>
      </c>
      <c r="B8705" t="s">
        <v>8697</v>
      </c>
      <c r="C8705" s="1">
        <v>45456</v>
      </c>
      <c r="D8705" t="str">
        <f>TEXT(Hospital_Emergency_Room_Data[[#This Row],[Patient Admission Date]],"mmm")</f>
        <v>Jun</v>
      </c>
      <c r="E8705">
        <f>YEAR(Hospital_Emergency_Room_Data[[#This Row],[Patient Admission Date]])</f>
        <v>2024</v>
      </c>
      <c r="F8705" s="2">
        <v>0.85</v>
      </c>
      <c r="G8705" s="8" t="str">
        <f>TEXT(Hospital_Emergency_Room_Data[[#This Row],[Patient Admission Date]],"dddd")</f>
        <v>Thursday</v>
      </c>
      <c r="H8705" t="s">
        <v>9208</v>
      </c>
      <c r="I8705">
        <v>75</v>
      </c>
      <c r="J8705" s="5" t="s">
        <v>9222</v>
      </c>
      <c r="K8705" t="s">
        <v>8</v>
      </c>
      <c r="L8705" t="s">
        <v>13</v>
      </c>
      <c r="M8705" t="s">
        <v>9210</v>
      </c>
      <c r="O8705">
        <v>52</v>
      </c>
      <c r="P8705" t="s">
        <v>9225</v>
      </c>
      <c r="Q8705">
        <v>13</v>
      </c>
      <c r="R8705">
        <v>20</v>
      </c>
      <c r="S8705" t="s">
        <v>9256</v>
      </c>
      <c r="T8705" t="s">
        <v>9265</v>
      </c>
      <c r="U8705" t="s">
        <v>9283</v>
      </c>
      <c r="V8705" t="str" cm="1">
        <f t="array" ref="V8705">_xlfn.IFS(Hospital_Emergency_Room_Data[[#This Row],[Day]]&lt;=10,"Start(1-10)",Hospital_Emergency_Room_Data[[#This Row],[Day]]&lt;=20,"Middle(11-20)",Hospital_Emergency_Room_Data[[#This Row],[Day]]&gt;20,"End(21-30)")</f>
        <v>Middle(11-20)</v>
      </c>
    </row>
    <row r="8706" spans="1:22">
      <c r="A8706">
        <v>452234397</v>
      </c>
      <c r="B8706" t="s">
        <v>8698</v>
      </c>
      <c r="C8706" s="1">
        <v>45177</v>
      </c>
      <c r="D8706" t="str">
        <f>TEXT(Hospital_Emergency_Room_Data[[#This Row],[Patient Admission Date]],"mmm")</f>
        <v>Sep</v>
      </c>
      <c r="E8706">
        <f>YEAR(Hospital_Emergency_Room_Data[[#This Row],[Patient Admission Date]])</f>
        <v>2023</v>
      </c>
      <c r="F8706" s="2">
        <v>0.30763888888888891</v>
      </c>
      <c r="G8706" s="8" t="str">
        <f>TEXT(Hospital_Emergency_Room_Data[[#This Row],[Patient Admission Date]],"dddd")</f>
        <v>Friday</v>
      </c>
      <c r="H8706" t="s">
        <v>9208</v>
      </c>
      <c r="I8706">
        <v>43</v>
      </c>
      <c r="J8706" s="5" t="s">
        <v>9223</v>
      </c>
      <c r="K8706" t="s">
        <v>8</v>
      </c>
      <c r="L8706" t="s">
        <v>13</v>
      </c>
      <c r="M8706" t="s">
        <v>9210</v>
      </c>
      <c r="O8706">
        <v>12</v>
      </c>
      <c r="P8706" t="s">
        <v>9226</v>
      </c>
      <c r="Q8706">
        <v>8</v>
      </c>
      <c r="R8706">
        <v>7</v>
      </c>
      <c r="S8706" t="s">
        <v>9255</v>
      </c>
      <c r="T8706" t="s">
        <v>9265</v>
      </c>
      <c r="U8706" t="s">
        <v>9282</v>
      </c>
      <c r="V8706" t="str" cm="1">
        <f t="array" ref="V8706">_xlfn.IFS(Hospital_Emergency_Room_Data[[#This Row],[Day]]&lt;=10,"Start(1-10)",Hospital_Emergency_Room_Data[[#This Row],[Day]]&lt;=20,"Middle(11-20)",Hospital_Emergency_Room_Data[[#This Row],[Day]]&gt;20,"End(21-30)")</f>
        <v>Start(1-10)</v>
      </c>
    </row>
    <row r="8707" spans="1:22">
      <c r="A8707">
        <v>264879312</v>
      </c>
      <c r="B8707" t="s">
        <v>8699</v>
      </c>
      <c r="C8707" s="1">
        <v>45117</v>
      </c>
      <c r="D8707" t="str">
        <f>TEXT(Hospital_Emergency_Room_Data[[#This Row],[Patient Admission Date]],"mmm")</f>
        <v>Jul</v>
      </c>
      <c r="E8707">
        <f>YEAR(Hospital_Emergency_Room_Data[[#This Row],[Patient Admission Date]])</f>
        <v>2023</v>
      </c>
      <c r="F8707" s="2">
        <v>0.61319444444444449</v>
      </c>
      <c r="G8707" s="8" t="str">
        <f>TEXT(Hospital_Emergency_Room_Data[[#This Row],[Patient Admission Date]],"dddd")</f>
        <v>Monday</v>
      </c>
      <c r="H8707" t="s">
        <v>9208</v>
      </c>
      <c r="I8707">
        <v>3</v>
      </c>
      <c r="J8707" s="5" t="s">
        <v>9218</v>
      </c>
      <c r="K8707" t="s">
        <v>8</v>
      </c>
      <c r="L8707" t="s">
        <v>13</v>
      </c>
      <c r="M8707" t="s">
        <v>9210</v>
      </c>
      <c r="O8707">
        <v>17</v>
      </c>
      <c r="P8707" t="s">
        <v>9226</v>
      </c>
      <c r="Q8707">
        <v>10</v>
      </c>
      <c r="R8707">
        <v>14</v>
      </c>
      <c r="S8707" t="s">
        <v>9257</v>
      </c>
      <c r="T8707" t="s">
        <v>9265</v>
      </c>
      <c r="U8707" t="s">
        <v>9282</v>
      </c>
      <c r="V8707" t="str" cm="1">
        <f t="array" ref="V8707">_xlfn.IFS(Hospital_Emergency_Room_Data[[#This Row],[Day]]&lt;=10,"Start(1-10)",Hospital_Emergency_Room_Data[[#This Row],[Day]]&lt;=20,"Middle(11-20)",Hospital_Emergency_Room_Data[[#This Row],[Day]]&gt;20,"End(21-30)")</f>
        <v>Start(1-10)</v>
      </c>
    </row>
    <row r="8708" spans="1:22">
      <c r="A8708">
        <v>241311101</v>
      </c>
      <c r="B8708" t="s">
        <v>8700</v>
      </c>
      <c r="C8708" s="1">
        <v>45518</v>
      </c>
      <c r="D8708" t="str">
        <f>TEXT(Hospital_Emergency_Room_Data[[#This Row],[Patient Admission Date]],"mmm")</f>
        <v>Aug</v>
      </c>
      <c r="E8708">
        <f>YEAR(Hospital_Emergency_Room_Data[[#This Row],[Patient Admission Date]])</f>
        <v>2024</v>
      </c>
      <c r="F8708" s="2">
        <v>0.31944444444444442</v>
      </c>
      <c r="G8708" s="8" t="str">
        <f>TEXT(Hospital_Emergency_Room_Data[[#This Row],[Patient Admission Date]],"dddd")</f>
        <v>Wednesday</v>
      </c>
      <c r="H8708" t="s">
        <v>9208</v>
      </c>
      <c r="I8708">
        <v>25</v>
      </c>
      <c r="J8708" s="5" t="s">
        <v>9220</v>
      </c>
      <c r="K8708" t="s">
        <v>8</v>
      </c>
      <c r="L8708" t="s">
        <v>13</v>
      </c>
      <c r="M8708" t="s">
        <v>9210</v>
      </c>
      <c r="O8708">
        <v>12</v>
      </c>
      <c r="P8708" t="s">
        <v>9226</v>
      </c>
      <c r="Q8708">
        <v>14</v>
      </c>
      <c r="R8708">
        <v>7</v>
      </c>
      <c r="S8708" t="s">
        <v>9255</v>
      </c>
      <c r="T8708" t="s">
        <v>9265</v>
      </c>
      <c r="U8708" t="s">
        <v>9282</v>
      </c>
      <c r="V8708" t="str" cm="1">
        <f t="array" ref="V8708">_xlfn.IFS(Hospital_Emergency_Room_Data[[#This Row],[Day]]&lt;=10,"Start(1-10)",Hospital_Emergency_Room_Data[[#This Row],[Day]]&lt;=20,"Middle(11-20)",Hospital_Emergency_Room_Data[[#This Row],[Day]]&gt;20,"End(21-30)")</f>
        <v>Middle(11-20)</v>
      </c>
    </row>
    <row r="8709" spans="1:22">
      <c r="A8709">
        <v>257762460</v>
      </c>
      <c r="B8709" t="s">
        <v>8701</v>
      </c>
      <c r="C8709" s="1">
        <v>45165</v>
      </c>
      <c r="D8709" t="str">
        <f>TEXT(Hospital_Emergency_Room_Data[[#This Row],[Patient Admission Date]],"mmm")</f>
        <v>Aug</v>
      </c>
      <c r="E8709">
        <f>YEAR(Hospital_Emergency_Room_Data[[#This Row],[Patient Admission Date]])</f>
        <v>2023</v>
      </c>
      <c r="F8709" s="2">
        <v>0.28819444444444442</v>
      </c>
      <c r="G8709" s="8" t="str">
        <f>TEXT(Hospital_Emergency_Room_Data[[#This Row],[Patient Admission Date]],"dddd")</f>
        <v>Sunday</v>
      </c>
      <c r="H8709" t="s">
        <v>9208</v>
      </c>
      <c r="I8709">
        <v>61</v>
      </c>
      <c r="J8709" s="5" t="s">
        <v>9217</v>
      </c>
      <c r="K8709" t="s">
        <v>8</v>
      </c>
      <c r="L8709" t="s">
        <v>13</v>
      </c>
      <c r="M8709" t="s">
        <v>9210</v>
      </c>
      <c r="O8709">
        <v>21</v>
      </c>
      <c r="P8709" t="s">
        <v>9226</v>
      </c>
      <c r="Q8709">
        <v>27</v>
      </c>
      <c r="R8709">
        <v>6</v>
      </c>
      <c r="S8709" t="s">
        <v>9255</v>
      </c>
      <c r="T8709" t="s">
        <v>9264</v>
      </c>
      <c r="U8709" t="s">
        <v>9282</v>
      </c>
      <c r="V8709" t="str" cm="1">
        <f t="array" ref="V8709">_xlfn.IFS(Hospital_Emergency_Room_Data[[#This Row],[Day]]&lt;=10,"Start(1-10)",Hospital_Emergency_Room_Data[[#This Row],[Day]]&lt;=20,"Middle(11-20)",Hospital_Emergency_Room_Data[[#This Row],[Day]]&gt;20,"End(21-30)")</f>
        <v>End(21-30)</v>
      </c>
    </row>
    <row r="8710" spans="1:22">
      <c r="A8710">
        <v>884788447</v>
      </c>
      <c r="B8710" t="s">
        <v>8702</v>
      </c>
      <c r="C8710" s="1">
        <v>45124</v>
      </c>
      <c r="D8710" t="str">
        <f>TEXT(Hospital_Emergency_Room_Data[[#This Row],[Patient Admission Date]],"mmm")</f>
        <v>Jul</v>
      </c>
      <c r="E8710">
        <f>YEAR(Hospital_Emergency_Room_Data[[#This Row],[Patient Admission Date]])</f>
        <v>2023</v>
      </c>
      <c r="F8710" s="2">
        <v>0.77361111111111114</v>
      </c>
      <c r="G8710" s="8" t="str">
        <f>TEXT(Hospital_Emergency_Room_Data[[#This Row],[Patient Admission Date]],"dddd")</f>
        <v>Monday</v>
      </c>
      <c r="H8710" t="s">
        <v>9208</v>
      </c>
      <c r="I8710">
        <v>21</v>
      </c>
      <c r="J8710" s="5" t="s">
        <v>9220</v>
      </c>
      <c r="K8710" t="s">
        <v>8</v>
      </c>
      <c r="L8710" t="s">
        <v>13</v>
      </c>
      <c r="M8710" t="s">
        <v>9210</v>
      </c>
      <c r="O8710">
        <v>24</v>
      </c>
      <c r="P8710" t="s">
        <v>9226</v>
      </c>
      <c r="Q8710">
        <v>17</v>
      </c>
      <c r="R8710">
        <v>18</v>
      </c>
      <c r="S8710" t="s">
        <v>9256</v>
      </c>
      <c r="T8710" t="s">
        <v>9262</v>
      </c>
      <c r="U8710" t="s">
        <v>9282</v>
      </c>
      <c r="V8710" t="str" cm="1">
        <f t="array" ref="V8710">_xlfn.IFS(Hospital_Emergency_Room_Data[[#This Row],[Day]]&lt;=10,"Start(1-10)",Hospital_Emergency_Room_Data[[#This Row],[Day]]&lt;=20,"Middle(11-20)",Hospital_Emergency_Room_Data[[#This Row],[Day]]&gt;20,"End(21-30)")</f>
        <v>Middle(11-20)</v>
      </c>
    </row>
    <row r="8711" spans="1:22">
      <c r="A8711">
        <v>482494853</v>
      </c>
      <c r="B8711" t="s">
        <v>8703</v>
      </c>
      <c r="C8711" s="1">
        <v>45085</v>
      </c>
      <c r="D8711" t="str">
        <f>TEXT(Hospital_Emergency_Room_Data[[#This Row],[Patient Admission Date]],"mmm")</f>
        <v>Jun</v>
      </c>
      <c r="E8711">
        <f>YEAR(Hospital_Emergency_Room_Data[[#This Row],[Patient Admission Date]])</f>
        <v>2023</v>
      </c>
      <c r="F8711" s="2">
        <v>0.34583333333333333</v>
      </c>
      <c r="G8711" s="8" t="str">
        <f>TEXT(Hospital_Emergency_Room_Data[[#This Row],[Patient Admission Date]],"dddd")</f>
        <v>Thursday</v>
      </c>
      <c r="H8711" t="s">
        <v>9208</v>
      </c>
      <c r="I8711">
        <v>16</v>
      </c>
      <c r="J8711" s="5" t="s">
        <v>9220</v>
      </c>
      <c r="K8711" t="s">
        <v>8</v>
      </c>
      <c r="L8711" t="s">
        <v>13</v>
      </c>
      <c r="M8711" t="s">
        <v>9210</v>
      </c>
      <c r="O8711">
        <v>51</v>
      </c>
      <c r="P8711" t="s">
        <v>9225</v>
      </c>
      <c r="Q8711">
        <v>8</v>
      </c>
      <c r="R8711">
        <v>8</v>
      </c>
      <c r="S8711" t="s">
        <v>9255</v>
      </c>
      <c r="T8711" t="s">
        <v>9265</v>
      </c>
      <c r="U8711" t="s">
        <v>9283</v>
      </c>
      <c r="V8711" t="str" cm="1">
        <f t="array" ref="V8711">_xlfn.IFS(Hospital_Emergency_Room_Data[[#This Row],[Day]]&lt;=10,"Start(1-10)",Hospital_Emergency_Room_Data[[#This Row],[Day]]&lt;=20,"Middle(11-20)",Hospital_Emergency_Room_Data[[#This Row],[Day]]&gt;20,"End(21-30)")</f>
        <v>Start(1-10)</v>
      </c>
    </row>
    <row r="8712" spans="1:22">
      <c r="A8712">
        <v>242097129</v>
      </c>
      <c r="B8712" t="s">
        <v>8704</v>
      </c>
      <c r="C8712" s="1">
        <v>45157</v>
      </c>
      <c r="D8712" t="str">
        <f>TEXT(Hospital_Emergency_Room_Data[[#This Row],[Patient Admission Date]],"mmm")</f>
        <v>Aug</v>
      </c>
      <c r="E8712">
        <f>YEAR(Hospital_Emergency_Room_Data[[#This Row],[Patient Admission Date]])</f>
        <v>2023</v>
      </c>
      <c r="F8712" s="2">
        <v>0.96875</v>
      </c>
      <c r="G8712" s="8" t="str">
        <f>TEXT(Hospital_Emergency_Room_Data[[#This Row],[Patient Admission Date]],"dddd")</f>
        <v>Saturday</v>
      </c>
      <c r="H8712" t="s">
        <v>9208</v>
      </c>
      <c r="I8712">
        <v>36</v>
      </c>
      <c r="J8712" s="5" t="s">
        <v>9223</v>
      </c>
      <c r="K8712" t="s">
        <v>8</v>
      </c>
      <c r="L8712" t="s">
        <v>13</v>
      </c>
      <c r="M8712" t="s">
        <v>9210</v>
      </c>
      <c r="O8712">
        <v>55</v>
      </c>
      <c r="P8712" t="s">
        <v>9225</v>
      </c>
      <c r="Q8712">
        <v>19</v>
      </c>
      <c r="R8712">
        <v>23</v>
      </c>
      <c r="S8712" t="s">
        <v>9256</v>
      </c>
      <c r="T8712" t="s">
        <v>9262</v>
      </c>
      <c r="U8712" t="s">
        <v>9283</v>
      </c>
      <c r="V8712" t="str" cm="1">
        <f t="array" ref="V8712">_xlfn.IFS(Hospital_Emergency_Room_Data[[#This Row],[Day]]&lt;=10,"Start(1-10)",Hospital_Emergency_Room_Data[[#This Row],[Day]]&lt;=20,"Middle(11-20)",Hospital_Emergency_Room_Data[[#This Row],[Day]]&gt;20,"End(21-30)")</f>
        <v>Middle(11-20)</v>
      </c>
    </row>
    <row r="8713" spans="1:22">
      <c r="A8713">
        <v>598117544</v>
      </c>
      <c r="B8713" t="s">
        <v>8705</v>
      </c>
      <c r="C8713" s="1">
        <v>45569</v>
      </c>
      <c r="D8713" t="str">
        <f>TEXT(Hospital_Emergency_Room_Data[[#This Row],[Patient Admission Date]],"mmm")</f>
        <v>Oct</v>
      </c>
      <c r="E8713">
        <f>YEAR(Hospital_Emergency_Room_Data[[#This Row],[Patient Admission Date]])</f>
        <v>2024</v>
      </c>
      <c r="F8713" s="2">
        <v>0.46111111111111114</v>
      </c>
      <c r="G8713" s="8" t="str">
        <f>TEXT(Hospital_Emergency_Room_Data[[#This Row],[Patient Admission Date]],"dddd")</f>
        <v>Friday</v>
      </c>
      <c r="H8713" t="s">
        <v>9208</v>
      </c>
      <c r="I8713">
        <v>29</v>
      </c>
      <c r="J8713" s="5" t="s">
        <v>9220</v>
      </c>
      <c r="K8713" t="s">
        <v>8</v>
      </c>
      <c r="L8713" t="s">
        <v>13</v>
      </c>
      <c r="M8713" t="s">
        <v>9210</v>
      </c>
      <c r="N8713">
        <v>0</v>
      </c>
      <c r="O8713">
        <v>30</v>
      </c>
      <c r="P8713" t="s">
        <v>9225</v>
      </c>
      <c r="Q8713">
        <v>4</v>
      </c>
      <c r="R8713">
        <v>11</v>
      </c>
      <c r="S8713" t="s">
        <v>9255</v>
      </c>
      <c r="T8713" t="s">
        <v>9263</v>
      </c>
      <c r="U8713" t="s">
        <v>9282</v>
      </c>
      <c r="V8713" t="str" cm="1">
        <f t="array" ref="V8713">_xlfn.IFS(Hospital_Emergency_Room_Data[[#This Row],[Day]]&lt;=10,"Start(1-10)",Hospital_Emergency_Room_Data[[#This Row],[Day]]&lt;=20,"Middle(11-20)",Hospital_Emergency_Room_Data[[#This Row],[Day]]&gt;20,"End(21-30)")</f>
        <v>Start(1-10)</v>
      </c>
    </row>
    <row r="8714" spans="1:22">
      <c r="A8714">
        <v>197065889</v>
      </c>
      <c r="B8714" t="s">
        <v>8706</v>
      </c>
      <c r="C8714" s="1">
        <v>45398</v>
      </c>
      <c r="D8714" t="str">
        <f>TEXT(Hospital_Emergency_Room_Data[[#This Row],[Patient Admission Date]],"mmm")</f>
        <v>Apr</v>
      </c>
      <c r="E8714">
        <f>YEAR(Hospital_Emergency_Room_Data[[#This Row],[Patient Admission Date]])</f>
        <v>2024</v>
      </c>
      <c r="F8714" s="2">
        <v>0.74861111111111112</v>
      </c>
      <c r="G8714" s="8" t="str">
        <f>TEXT(Hospital_Emergency_Room_Data[[#This Row],[Patient Admission Date]],"dddd")</f>
        <v>Tuesday</v>
      </c>
      <c r="H8714" t="s">
        <v>9208</v>
      </c>
      <c r="I8714">
        <v>76</v>
      </c>
      <c r="J8714" s="5" t="s">
        <v>9222</v>
      </c>
      <c r="K8714" t="s">
        <v>8</v>
      </c>
      <c r="L8714" t="s">
        <v>13</v>
      </c>
      <c r="M8714" t="s">
        <v>9210</v>
      </c>
      <c r="N8714">
        <v>2</v>
      </c>
      <c r="O8714">
        <v>10</v>
      </c>
      <c r="P8714" t="s">
        <v>9226</v>
      </c>
      <c r="Q8714">
        <v>16</v>
      </c>
      <c r="R8714">
        <v>17</v>
      </c>
      <c r="S8714" t="s">
        <v>9257</v>
      </c>
      <c r="T8714" t="s">
        <v>9262</v>
      </c>
      <c r="U8714" t="s">
        <v>9282</v>
      </c>
      <c r="V8714" t="str" cm="1">
        <f t="array" ref="V8714">_xlfn.IFS(Hospital_Emergency_Room_Data[[#This Row],[Day]]&lt;=10,"Start(1-10)",Hospital_Emergency_Room_Data[[#This Row],[Day]]&lt;=20,"Middle(11-20)",Hospital_Emergency_Room_Data[[#This Row],[Day]]&gt;20,"End(21-30)")</f>
        <v>Middle(11-20)</v>
      </c>
    </row>
    <row r="8715" spans="1:22">
      <c r="A8715">
        <v>858630712</v>
      </c>
      <c r="B8715" t="s">
        <v>8707</v>
      </c>
      <c r="C8715" s="1">
        <v>45586</v>
      </c>
      <c r="D8715" t="str">
        <f>TEXT(Hospital_Emergency_Room_Data[[#This Row],[Patient Admission Date]],"mmm")</f>
        <v>Oct</v>
      </c>
      <c r="E8715">
        <f>YEAR(Hospital_Emergency_Room_Data[[#This Row],[Patient Admission Date]])</f>
        <v>2024</v>
      </c>
      <c r="F8715" s="2">
        <v>0.72916666666666663</v>
      </c>
      <c r="G8715" s="8" t="str">
        <f>TEXT(Hospital_Emergency_Room_Data[[#This Row],[Patient Admission Date]],"dddd")</f>
        <v>Monday</v>
      </c>
      <c r="H8715" t="s">
        <v>9208</v>
      </c>
      <c r="I8715">
        <v>5</v>
      </c>
      <c r="J8715" s="5" t="s">
        <v>9221</v>
      </c>
      <c r="K8715" t="s">
        <v>8</v>
      </c>
      <c r="L8715" t="s">
        <v>13</v>
      </c>
      <c r="M8715" t="s">
        <v>9210</v>
      </c>
      <c r="N8715">
        <v>2</v>
      </c>
      <c r="O8715">
        <v>43</v>
      </c>
      <c r="P8715" t="s">
        <v>9225</v>
      </c>
      <c r="Q8715">
        <v>21</v>
      </c>
      <c r="R8715">
        <v>17</v>
      </c>
      <c r="S8715" t="s">
        <v>9257</v>
      </c>
      <c r="T8715" t="s">
        <v>9262</v>
      </c>
      <c r="U8715" t="s">
        <v>9300</v>
      </c>
      <c r="V8715" t="str" cm="1">
        <f t="array" ref="V8715">_xlfn.IFS(Hospital_Emergency_Room_Data[[#This Row],[Day]]&lt;=10,"Start(1-10)",Hospital_Emergency_Room_Data[[#This Row],[Day]]&lt;=20,"Middle(11-20)",Hospital_Emergency_Room_Data[[#This Row],[Day]]&gt;20,"End(21-30)")</f>
        <v>End(21-30)</v>
      </c>
    </row>
    <row r="8716" spans="1:22">
      <c r="A8716">
        <v>736490121</v>
      </c>
      <c r="B8716" t="s">
        <v>8708</v>
      </c>
      <c r="C8716" s="1">
        <v>45215</v>
      </c>
      <c r="D8716" t="str">
        <f>TEXT(Hospital_Emergency_Room_Data[[#This Row],[Patient Admission Date]],"mmm")</f>
        <v>Oct</v>
      </c>
      <c r="E8716">
        <f>YEAR(Hospital_Emergency_Room_Data[[#This Row],[Patient Admission Date]])</f>
        <v>2023</v>
      </c>
      <c r="F8716" s="2">
        <v>0.10833333333333334</v>
      </c>
      <c r="G8716" s="8" t="str">
        <f>TEXT(Hospital_Emergency_Room_Data[[#This Row],[Patient Admission Date]],"dddd")</f>
        <v>Monday</v>
      </c>
      <c r="H8716" t="s">
        <v>9208</v>
      </c>
      <c r="I8716">
        <v>19</v>
      </c>
      <c r="J8716" s="5" t="s">
        <v>9220</v>
      </c>
      <c r="K8716" t="s">
        <v>8</v>
      </c>
      <c r="L8716" t="s">
        <v>13</v>
      </c>
      <c r="M8716" t="s">
        <v>9210</v>
      </c>
      <c r="N8716">
        <v>3</v>
      </c>
      <c r="O8716">
        <v>13</v>
      </c>
      <c r="P8716" t="s">
        <v>9226</v>
      </c>
      <c r="Q8716">
        <v>16</v>
      </c>
      <c r="R8716">
        <v>2</v>
      </c>
      <c r="S8716" t="s">
        <v>9258</v>
      </c>
      <c r="T8716" t="s">
        <v>9262</v>
      </c>
      <c r="U8716" t="s">
        <v>9282</v>
      </c>
      <c r="V8716" t="str" cm="1">
        <f t="array" ref="V8716">_xlfn.IFS(Hospital_Emergency_Room_Data[[#This Row],[Day]]&lt;=10,"Start(1-10)",Hospital_Emergency_Room_Data[[#This Row],[Day]]&lt;=20,"Middle(11-20)",Hospital_Emergency_Room_Data[[#This Row],[Day]]&gt;20,"End(21-30)")</f>
        <v>Middle(11-20)</v>
      </c>
    </row>
    <row r="8717" spans="1:22">
      <c r="A8717">
        <v>728029993</v>
      </c>
      <c r="B8717" t="s">
        <v>8709</v>
      </c>
      <c r="C8717" s="1">
        <v>45043</v>
      </c>
      <c r="D8717" t="str">
        <f>TEXT(Hospital_Emergency_Room_Data[[#This Row],[Patient Admission Date]],"mmm")</f>
        <v>Apr</v>
      </c>
      <c r="E8717">
        <f>YEAR(Hospital_Emergency_Room_Data[[#This Row],[Patient Admission Date]])</f>
        <v>2023</v>
      </c>
      <c r="F8717" s="2">
        <v>0.89375000000000004</v>
      </c>
      <c r="G8717" s="8" t="str">
        <f>TEXT(Hospital_Emergency_Room_Data[[#This Row],[Patient Admission Date]],"dddd")</f>
        <v>Thursday</v>
      </c>
      <c r="H8717" t="s">
        <v>9208</v>
      </c>
      <c r="I8717">
        <v>43</v>
      </c>
      <c r="J8717" s="5" t="s">
        <v>9223</v>
      </c>
      <c r="K8717" t="s">
        <v>8</v>
      </c>
      <c r="L8717" t="s">
        <v>13</v>
      </c>
      <c r="M8717" t="s">
        <v>9210</v>
      </c>
      <c r="N8717">
        <v>3</v>
      </c>
      <c r="O8717">
        <v>23</v>
      </c>
      <c r="P8717" t="s">
        <v>9226</v>
      </c>
      <c r="Q8717">
        <v>27</v>
      </c>
      <c r="R8717">
        <v>21</v>
      </c>
      <c r="S8717" t="s">
        <v>9256</v>
      </c>
      <c r="T8717" t="s">
        <v>9264</v>
      </c>
      <c r="U8717" t="s">
        <v>9282</v>
      </c>
      <c r="V8717" t="str" cm="1">
        <f t="array" ref="V8717">_xlfn.IFS(Hospital_Emergency_Room_Data[[#This Row],[Day]]&lt;=10,"Start(1-10)",Hospital_Emergency_Room_Data[[#This Row],[Day]]&lt;=20,"Middle(11-20)",Hospital_Emergency_Room_Data[[#This Row],[Day]]&gt;20,"End(21-30)")</f>
        <v>End(21-30)</v>
      </c>
    </row>
    <row r="8718" spans="1:22">
      <c r="A8718">
        <v>782244159</v>
      </c>
      <c r="B8718" t="s">
        <v>8710</v>
      </c>
      <c r="C8718" s="1">
        <v>45275</v>
      </c>
      <c r="D8718" t="str">
        <f>TEXT(Hospital_Emergency_Room_Data[[#This Row],[Patient Admission Date]],"mmm")</f>
        <v>Dec</v>
      </c>
      <c r="E8718">
        <f>YEAR(Hospital_Emergency_Room_Data[[#This Row],[Patient Admission Date]])</f>
        <v>2023</v>
      </c>
      <c r="F8718" s="2">
        <v>0.81666666666666665</v>
      </c>
      <c r="G8718" s="8" t="str">
        <f>TEXT(Hospital_Emergency_Room_Data[[#This Row],[Patient Admission Date]],"dddd")</f>
        <v>Friday</v>
      </c>
      <c r="H8718" t="s">
        <v>9208</v>
      </c>
      <c r="I8718">
        <v>50</v>
      </c>
      <c r="J8718" s="5" t="s">
        <v>9219</v>
      </c>
      <c r="K8718" t="s">
        <v>8</v>
      </c>
      <c r="L8718" t="s">
        <v>13</v>
      </c>
      <c r="M8718" t="s">
        <v>9210</v>
      </c>
      <c r="N8718">
        <v>3</v>
      </c>
      <c r="O8718">
        <v>11</v>
      </c>
      <c r="P8718" t="s">
        <v>9226</v>
      </c>
      <c r="Q8718">
        <v>15</v>
      </c>
      <c r="R8718">
        <v>19</v>
      </c>
      <c r="S8718" t="s">
        <v>9256</v>
      </c>
      <c r="T8718" t="s">
        <v>9262</v>
      </c>
      <c r="U8718" t="s">
        <v>9282</v>
      </c>
      <c r="V8718" t="str" cm="1">
        <f t="array" ref="V8718">_xlfn.IFS(Hospital_Emergency_Room_Data[[#This Row],[Day]]&lt;=10,"Start(1-10)",Hospital_Emergency_Room_Data[[#This Row],[Day]]&lt;=20,"Middle(11-20)",Hospital_Emergency_Room_Data[[#This Row],[Day]]&gt;20,"End(21-30)")</f>
        <v>Middle(11-20)</v>
      </c>
    </row>
    <row r="8719" spans="1:22">
      <c r="A8719">
        <v>518175917</v>
      </c>
      <c r="B8719" t="s">
        <v>8711</v>
      </c>
      <c r="C8719" s="1">
        <v>45366</v>
      </c>
      <c r="D8719" t="str">
        <f>TEXT(Hospital_Emergency_Room_Data[[#This Row],[Patient Admission Date]],"mmm")</f>
        <v>Mar</v>
      </c>
      <c r="E8719">
        <f>YEAR(Hospital_Emergency_Room_Data[[#This Row],[Patient Admission Date]])</f>
        <v>2024</v>
      </c>
      <c r="F8719" s="2">
        <v>0.6166666666666667</v>
      </c>
      <c r="G8719" s="8" t="str">
        <f>TEXT(Hospital_Emergency_Room_Data[[#This Row],[Patient Admission Date]],"dddd")</f>
        <v>Friday</v>
      </c>
      <c r="H8719" t="s">
        <v>9208</v>
      </c>
      <c r="I8719">
        <v>75</v>
      </c>
      <c r="J8719" s="5" t="s">
        <v>9222</v>
      </c>
      <c r="K8719" t="s">
        <v>8</v>
      </c>
      <c r="L8719" t="s">
        <v>13</v>
      </c>
      <c r="M8719" t="s">
        <v>9210</v>
      </c>
      <c r="N8719">
        <v>3</v>
      </c>
      <c r="O8719">
        <v>43</v>
      </c>
      <c r="P8719" t="s">
        <v>9225</v>
      </c>
      <c r="Q8719">
        <v>15</v>
      </c>
      <c r="R8719">
        <v>14</v>
      </c>
      <c r="S8719" t="s">
        <v>9257</v>
      </c>
      <c r="T8719" t="s">
        <v>9262</v>
      </c>
      <c r="U8719" t="s">
        <v>9300</v>
      </c>
      <c r="V8719" t="str" cm="1">
        <f t="array" ref="V8719">_xlfn.IFS(Hospital_Emergency_Room_Data[[#This Row],[Day]]&lt;=10,"Start(1-10)",Hospital_Emergency_Room_Data[[#This Row],[Day]]&lt;=20,"Middle(11-20)",Hospital_Emergency_Room_Data[[#This Row],[Day]]&gt;20,"End(21-30)")</f>
        <v>Middle(11-20)</v>
      </c>
    </row>
    <row r="8720" spans="1:22">
      <c r="A8720">
        <v>128488963</v>
      </c>
      <c r="B8720" t="s">
        <v>8712</v>
      </c>
      <c r="C8720" s="1">
        <v>45562</v>
      </c>
      <c r="D8720" t="str">
        <f>TEXT(Hospital_Emergency_Room_Data[[#This Row],[Patient Admission Date]],"mmm")</f>
        <v>Sep</v>
      </c>
      <c r="E8720">
        <f>YEAR(Hospital_Emergency_Room_Data[[#This Row],[Patient Admission Date]])</f>
        <v>2024</v>
      </c>
      <c r="F8720" s="2">
        <v>0.15972222222222221</v>
      </c>
      <c r="G8720" s="8" t="str">
        <f>TEXT(Hospital_Emergency_Room_Data[[#This Row],[Patient Admission Date]],"dddd")</f>
        <v>Friday</v>
      </c>
      <c r="H8720" t="s">
        <v>9208</v>
      </c>
      <c r="I8720">
        <v>5</v>
      </c>
      <c r="J8720" s="5" t="s">
        <v>9221</v>
      </c>
      <c r="K8720" t="s">
        <v>8</v>
      </c>
      <c r="L8720" t="s">
        <v>13</v>
      </c>
      <c r="M8720" t="s">
        <v>9210</v>
      </c>
      <c r="N8720">
        <v>4</v>
      </c>
      <c r="O8720">
        <v>12</v>
      </c>
      <c r="P8720" t="s">
        <v>9226</v>
      </c>
      <c r="Q8720">
        <v>27</v>
      </c>
      <c r="R8720">
        <v>3</v>
      </c>
      <c r="S8720" t="s">
        <v>9258</v>
      </c>
      <c r="T8720" t="s">
        <v>9264</v>
      </c>
      <c r="U8720" t="s">
        <v>9282</v>
      </c>
      <c r="V8720" t="str" cm="1">
        <f t="array" ref="V8720">_xlfn.IFS(Hospital_Emergency_Room_Data[[#This Row],[Day]]&lt;=10,"Start(1-10)",Hospital_Emergency_Room_Data[[#This Row],[Day]]&lt;=20,"Middle(11-20)",Hospital_Emergency_Room_Data[[#This Row],[Day]]&gt;20,"End(21-30)")</f>
        <v>End(21-30)</v>
      </c>
    </row>
    <row r="8721" spans="1:22">
      <c r="A8721">
        <v>194485045</v>
      </c>
      <c r="B8721" t="s">
        <v>8713</v>
      </c>
      <c r="C8721" s="1">
        <v>45553</v>
      </c>
      <c r="D8721" t="str">
        <f>TEXT(Hospital_Emergency_Room_Data[[#This Row],[Patient Admission Date]],"mmm")</f>
        <v>Sep</v>
      </c>
      <c r="E8721">
        <f>YEAR(Hospital_Emergency_Room_Data[[#This Row],[Patient Admission Date]])</f>
        <v>2024</v>
      </c>
      <c r="F8721" s="2">
        <v>0.35208333333333336</v>
      </c>
      <c r="G8721" s="8" t="str">
        <f>TEXT(Hospital_Emergency_Room_Data[[#This Row],[Patient Admission Date]],"dddd")</f>
        <v>Wednesday</v>
      </c>
      <c r="H8721" t="s">
        <v>9208</v>
      </c>
      <c r="I8721">
        <v>6</v>
      </c>
      <c r="J8721" s="5" t="s">
        <v>9221</v>
      </c>
      <c r="K8721" t="s">
        <v>8</v>
      </c>
      <c r="L8721" t="s">
        <v>13</v>
      </c>
      <c r="M8721" t="s">
        <v>9210</v>
      </c>
      <c r="N8721">
        <v>4</v>
      </c>
      <c r="O8721">
        <v>13</v>
      </c>
      <c r="P8721" t="s">
        <v>9226</v>
      </c>
      <c r="Q8721">
        <v>18</v>
      </c>
      <c r="R8721">
        <v>8</v>
      </c>
      <c r="S8721" t="s">
        <v>9255</v>
      </c>
      <c r="T8721" t="s">
        <v>9262</v>
      </c>
      <c r="U8721" t="s">
        <v>9282</v>
      </c>
      <c r="V8721" t="str" cm="1">
        <f t="array" ref="V8721">_xlfn.IFS(Hospital_Emergency_Room_Data[[#This Row],[Day]]&lt;=10,"Start(1-10)",Hospital_Emergency_Room_Data[[#This Row],[Day]]&lt;=20,"Middle(11-20)",Hospital_Emergency_Room_Data[[#This Row],[Day]]&gt;20,"End(21-30)")</f>
        <v>Middle(11-20)</v>
      </c>
    </row>
    <row r="8722" spans="1:22">
      <c r="A8722">
        <v>120125049</v>
      </c>
      <c r="B8722" t="s">
        <v>8714</v>
      </c>
      <c r="C8722" s="1">
        <v>45433</v>
      </c>
      <c r="D8722" t="str">
        <f>TEXT(Hospital_Emergency_Room_Data[[#This Row],[Patient Admission Date]],"mmm")</f>
        <v>May</v>
      </c>
      <c r="E8722">
        <f>YEAR(Hospital_Emergency_Room_Data[[#This Row],[Patient Admission Date]])</f>
        <v>2024</v>
      </c>
      <c r="F8722" s="2">
        <v>0.36666666666666664</v>
      </c>
      <c r="G8722" s="8" t="str">
        <f>TEXT(Hospital_Emergency_Room_Data[[#This Row],[Patient Admission Date]],"dddd")</f>
        <v>Tuesday</v>
      </c>
      <c r="H8722" t="s">
        <v>9208</v>
      </c>
      <c r="I8722">
        <v>40</v>
      </c>
      <c r="J8722" s="5" t="s">
        <v>9223</v>
      </c>
      <c r="K8722" t="s">
        <v>8</v>
      </c>
      <c r="L8722" t="s">
        <v>13</v>
      </c>
      <c r="M8722" t="s">
        <v>9210</v>
      </c>
      <c r="N8722">
        <v>4</v>
      </c>
      <c r="O8722">
        <v>40</v>
      </c>
      <c r="P8722" t="s">
        <v>9225</v>
      </c>
      <c r="Q8722">
        <v>21</v>
      </c>
      <c r="R8722">
        <v>8</v>
      </c>
      <c r="S8722" t="s">
        <v>9255</v>
      </c>
      <c r="T8722" t="s">
        <v>9262</v>
      </c>
      <c r="U8722" t="s">
        <v>9300</v>
      </c>
      <c r="V8722" t="str" cm="1">
        <f t="array" ref="V8722">_xlfn.IFS(Hospital_Emergency_Room_Data[[#This Row],[Day]]&lt;=10,"Start(1-10)",Hospital_Emergency_Room_Data[[#This Row],[Day]]&lt;=20,"Middle(11-20)",Hospital_Emergency_Room_Data[[#This Row],[Day]]&gt;20,"End(21-30)")</f>
        <v>End(21-30)</v>
      </c>
    </row>
    <row r="8723" spans="1:22">
      <c r="A8723">
        <v>278500744</v>
      </c>
      <c r="B8723" t="s">
        <v>8715</v>
      </c>
      <c r="C8723" s="1">
        <v>45425</v>
      </c>
      <c r="D8723" t="str">
        <f>TEXT(Hospital_Emergency_Room_Data[[#This Row],[Patient Admission Date]],"mmm")</f>
        <v>May</v>
      </c>
      <c r="E8723">
        <f>YEAR(Hospital_Emergency_Room_Data[[#This Row],[Patient Admission Date]])</f>
        <v>2024</v>
      </c>
      <c r="F8723" s="2">
        <v>0.62361111111111112</v>
      </c>
      <c r="G8723" s="8" t="str">
        <f>TEXT(Hospital_Emergency_Room_Data[[#This Row],[Patient Admission Date]],"dddd")</f>
        <v>Monday</v>
      </c>
      <c r="H8723" t="s">
        <v>9208</v>
      </c>
      <c r="I8723">
        <v>48</v>
      </c>
      <c r="J8723" s="5" t="s">
        <v>9219</v>
      </c>
      <c r="K8723" t="s">
        <v>8</v>
      </c>
      <c r="L8723" t="s">
        <v>13</v>
      </c>
      <c r="M8723" t="s">
        <v>9210</v>
      </c>
      <c r="N8723">
        <v>4</v>
      </c>
      <c r="O8723">
        <v>12</v>
      </c>
      <c r="P8723" t="s">
        <v>9226</v>
      </c>
      <c r="Q8723">
        <v>13</v>
      </c>
      <c r="R8723">
        <v>14</v>
      </c>
      <c r="S8723" t="s">
        <v>9257</v>
      </c>
      <c r="T8723" t="s">
        <v>9265</v>
      </c>
      <c r="U8723" t="s">
        <v>9282</v>
      </c>
      <c r="V8723" t="str" cm="1">
        <f t="array" ref="V8723">_xlfn.IFS(Hospital_Emergency_Room_Data[[#This Row],[Day]]&lt;=10,"Start(1-10)",Hospital_Emergency_Room_Data[[#This Row],[Day]]&lt;=20,"Middle(11-20)",Hospital_Emergency_Room_Data[[#This Row],[Day]]&gt;20,"End(21-30)")</f>
        <v>Middle(11-20)</v>
      </c>
    </row>
    <row r="8724" spans="1:22">
      <c r="A8724">
        <v>829824394</v>
      </c>
      <c r="B8724" t="s">
        <v>8716</v>
      </c>
      <c r="C8724" s="1">
        <v>45420</v>
      </c>
      <c r="D8724" t="str">
        <f>TEXT(Hospital_Emergency_Room_Data[[#This Row],[Patient Admission Date]],"mmm")</f>
        <v>May</v>
      </c>
      <c r="E8724">
        <f>YEAR(Hospital_Emergency_Room_Data[[#This Row],[Patient Admission Date]])</f>
        <v>2024</v>
      </c>
      <c r="F8724" s="2">
        <v>0.55972222222222223</v>
      </c>
      <c r="G8724" s="8" t="str">
        <f>TEXT(Hospital_Emergency_Room_Data[[#This Row],[Patient Admission Date]],"dddd")</f>
        <v>Wednesday</v>
      </c>
      <c r="H8724" t="s">
        <v>9208</v>
      </c>
      <c r="I8724">
        <v>46</v>
      </c>
      <c r="J8724" s="5" t="s">
        <v>9219</v>
      </c>
      <c r="K8724" t="s">
        <v>8</v>
      </c>
      <c r="L8724" t="s">
        <v>13</v>
      </c>
      <c r="M8724" t="s">
        <v>9210</v>
      </c>
      <c r="N8724">
        <v>5</v>
      </c>
      <c r="O8724">
        <v>48</v>
      </c>
      <c r="P8724" t="s">
        <v>9225</v>
      </c>
      <c r="Q8724">
        <v>8</v>
      </c>
      <c r="R8724">
        <v>13</v>
      </c>
      <c r="S8724" t="s">
        <v>9257</v>
      </c>
      <c r="T8724" t="s">
        <v>9265</v>
      </c>
      <c r="U8724" t="s">
        <v>9283</v>
      </c>
      <c r="V8724" t="str" cm="1">
        <f t="array" ref="V8724">_xlfn.IFS(Hospital_Emergency_Room_Data[[#This Row],[Day]]&lt;=10,"Start(1-10)",Hospital_Emergency_Room_Data[[#This Row],[Day]]&lt;=20,"Middle(11-20)",Hospital_Emergency_Room_Data[[#This Row],[Day]]&gt;20,"End(21-30)")</f>
        <v>Start(1-10)</v>
      </c>
    </row>
    <row r="8725" spans="1:22">
      <c r="A8725">
        <v>247100203</v>
      </c>
      <c r="B8725" t="s">
        <v>8717</v>
      </c>
      <c r="C8725" s="1">
        <v>45306</v>
      </c>
      <c r="D8725" t="str">
        <f>TEXT(Hospital_Emergency_Room_Data[[#This Row],[Patient Admission Date]],"mmm")</f>
        <v>Jan</v>
      </c>
      <c r="E8725">
        <f>YEAR(Hospital_Emergency_Room_Data[[#This Row],[Patient Admission Date]])</f>
        <v>2024</v>
      </c>
      <c r="F8725" s="2">
        <v>0.1361111111111111</v>
      </c>
      <c r="G8725" s="8" t="str">
        <f>TEXT(Hospital_Emergency_Room_Data[[#This Row],[Patient Admission Date]],"dddd")</f>
        <v>Monday</v>
      </c>
      <c r="H8725" t="s">
        <v>9208</v>
      </c>
      <c r="I8725">
        <v>7</v>
      </c>
      <c r="J8725" s="5" t="s">
        <v>9221</v>
      </c>
      <c r="K8725" t="s">
        <v>8</v>
      </c>
      <c r="L8725" t="s">
        <v>13</v>
      </c>
      <c r="M8725" t="s">
        <v>9210</v>
      </c>
      <c r="N8725">
        <v>5</v>
      </c>
      <c r="O8725">
        <v>23</v>
      </c>
      <c r="P8725" t="s">
        <v>9226</v>
      </c>
      <c r="Q8725">
        <v>15</v>
      </c>
      <c r="R8725">
        <v>3</v>
      </c>
      <c r="S8725" t="s">
        <v>9258</v>
      </c>
      <c r="T8725" t="s">
        <v>9262</v>
      </c>
      <c r="U8725" t="s">
        <v>9282</v>
      </c>
      <c r="V8725" t="str" cm="1">
        <f t="array" ref="V8725">_xlfn.IFS(Hospital_Emergency_Room_Data[[#This Row],[Day]]&lt;=10,"Start(1-10)",Hospital_Emergency_Room_Data[[#This Row],[Day]]&lt;=20,"Middle(11-20)",Hospital_Emergency_Room_Data[[#This Row],[Day]]&gt;20,"End(21-30)")</f>
        <v>Middle(11-20)</v>
      </c>
    </row>
    <row r="8726" spans="1:22">
      <c r="A8726">
        <v>375693471</v>
      </c>
      <c r="B8726" t="s">
        <v>8718</v>
      </c>
      <c r="C8726" s="1">
        <v>45450</v>
      </c>
      <c r="D8726" t="str">
        <f>TEXT(Hospital_Emergency_Room_Data[[#This Row],[Patient Admission Date]],"mmm")</f>
        <v>Jun</v>
      </c>
      <c r="E8726">
        <f>YEAR(Hospital_Emergency_Room_Data[[#This Row],[Patient Admission Date]])</f>
        <v>2024</v>
      </c>
      <c r="F8726" s="2">
        <v>0.3659722222222222</v>
      </c>
      <c r="G8726" s="8" t="str">
        <f>TEXT(Hospital_Emergency_Room_Data[[#This Row],[Patient Admission Date]],"dddd")</f>
        <v>Friday</v>
      </c>
      <c r="H8726" t="s">
        <v>9208</v>
      </c>
      <c r="I8726">
        <v>21</v>
      </c>
      <c r="J8726" s="5" t="s">
        <v>9220</v>
      </c>
      <c r="K8726" t="s">
        <v>8</v>
      </c>
      <c r="L8726" t="s">
        <v>13</v>
      </c>
      <c r="M8726" t="s">
        <v>9210</v>
      </c>
      <c r="N8726">
        <v>5</v>
      </c>
      <c r="O8726">
        <v>47</v>
      </c>
      <c r="P8726" t="s">
        <v>9225</v>
      </c>
      <c r="Q8726">
        <v>7</v>
      </c>
      <c r="R8726">
        <v>8</v>
      </c>
      <c r="S8726" t="s">
        <v>9255</v>
      </c>
      <c r="T8726" t="s">
        <v>9263</v>
      </c>
      <c r="U8726" t="s">
        <v>9283</v>
      </c>
      <c r="V8726" t="str" cm="1">
        <f t="array" ref="V8726">_xlfn.IFS(Hospital_Emergency_Room_Data[[#This Row],[Day]]&lt;=10,"Start(1-10)",Hospital_Emergency_Room_Data[[#This Row],[Day]]&lt;=20,"Middle(11-20)",Hospital_Emergency_Room_Data[[#This Row],[Day]]&gt;20,"End(21-30)")</f>
        <v>Start(1-10)</v>
      </c>
    </row>
    <row r="8727" spans="1:22">
      <c r="A8727">
        <v>400717034</v>
      </c>
      <c r="B8727" t="s">
        <v>8719</v>
      </c>
      <c r="C8727" s="1">
        <v>45554</v>
      </c>
      <c r="D8727" t="str">
        <f>TEXT(Hospital_Emergency_Room_Data[[#This Row],[Patient Admission Date]],"mmm")</f>
        <v>Sep</v>
      </c>
      <c r="E8727">
        <f>YEAR(Hospital_Emergency_Room_Data[[#This Row],[Patient Admission Date]])</f>
        <v>2024</v>
      </c>
      <c r="F8727" s="2">
        <v>0.21736111111111112</v>
      </c>
      <c r="G8727" s="8" t="str">
        <f>TEXT(Hospital_Emergency_Room_Data[[#This Row],[Patient Admission Date]],"dddd")</f>
        <v>Thursday</v>
      </c>
      <c r="H8727" t="s">
        <v>9208</v>
      </c>
      <c r="I8727">
        <v>46</v>
      </c>
      <c r="J8727" s="5" t="s">
        <v>9219</v>
      </c>
      <c r="K8727" t="s">
        <v>8</v>
      </c>
      <c r="L8727" t="s">
        <v>13</v>
      </c>
      <c r="M8727" t="s">
        <v>9210</v>
      </c>
      <c r="N8727">
        <v>5</v>
      </c>
      <c r="O8727">
        <v>14</v>
      </c>
      <c r="P8727" t="s">
        <v>9226</v>
      </c>
      <c r="Q8727">
        <v>19</v>
      </c>
      <c r="R8727">
        <v>5</v>
      </c>
      <c r="S8727" t="s">
        <v>9258</v>
      </c>
      <c r="T8727" t="s">
        <v>9262</v>
      </c>
      <c r="U8727" t="s">
        <v>9282</v>
      </c>
      <c r="V8727" t="str" cm="1">
        <f t="array" ref="V8727">_xlfn.IFS(Hospital_Emergency_Room_Data[[#This Row],[Day]]&lt;=10,"Start(1-10)",Hospital_Emergency_Room_Data[[#This Row],[Day]]&lt;=20,"Middle(11-20)",Hospital_Emergency_Room_Data[[#This Row],[Day]]&gt;20,"End(21-30)")</f>
        <v>Middle(11-20)</v>
      </c>
    </row>
    <row r="8728" spans="1:22">
      <c r="A8728">
        <v>349178032</v>
      </c>
      <c r="B8728" t="s">
        <v>8720</v>
      </c>
      <c r="C8728" s="1">
        <v>45334</v>
      </c>
      <c r="D8728" t="str">
        <f>TEXT(Hospital_Emergency_Room_Data[[#This Row],[Patient Admission Date]],"mmm")</f>
        <v>Feb</v>
      </c>
      <c r="E8728">
        <f>YEAR(Hospital_Emergency_Room_Data[[#This Row],[Patient Admission Date]])</f>
        <v>2024</v>
      </c>
      <c r="F8728" s="2">
        <v>0.16319444444444445</v>
      </c>
      <c r="G8728" s="8" t="str">
        <f>TEXT(Hospital_Emergency_Room_Data[[#This Row],[Patient Admission Date]],"dddd")</f>
        <v>Monday</v>
      </c>
      <c r="H8728" t="s">
        <v>9208</v>
      </c>
      <c r="I8728">
        <v>70</v>
      </c>
      <c r="J8728" s="5" t="s">
        <v>9222</v>
      </c>
      <c r="K8728" t="s">
        <v>8</v>
      </c>
      <c r="L8728" t="s">
        <v>13</v>
      </c>
      <c r="M8728" t="s">
        <v>9210</v>
      </c>
      <c r="N8728">
        <v>6</v>
      </c>
      <c r="O8728">
        <v>51</v>
      </c>
      <c r="P8728" t="s">
        <v>9225</v>
      </c>
      <c r="Q8728">
        <v>12</v>
      </c>
      <c r="R8728">
        <v>3</v>
      </c>
      <c r="S8728" t="s">
        <v>9258</v>
      </c>
      <c r="T8728" t="s">
        <v>9265</v>
      </c>
      <c r="U8728" t="s">
        <v>9283</v>
      </c>
      <c r="V8728" t="str" cm="1">
        <f t="array" ref="V8728">_xlfn.IFS(Hospital_Emergency_Room_Data[[#This Row],[Day]]&lt;=10,"Start(1-10)",Hospital_Emergency_Room_Data[[#This Row],[Day]]&lt;=20,"Middle(11-20)",Hospital_Emergency_Room_Data[[#This Row],[Day]]&gt;20,"End(21-30)")</f>
        <v>Middle(11-20)</v>
      </c>
    </row>
    <row r="8729" spans="1:22">
      <c r="A8729">
        <v>248686775</v>
      </c>
      <c r="B8729" t="s">
        <v>8721</v>
      </c>
      <c r="C8729" s="1">
        <v>45296</v>
      </c>
      <c r="D8729" t="str">
        <f>TEXT(Hospital_Emergency_Room_Data[[#This Row],[Patient Admission Date]],"mmm")</f>
        <v>Jan</v>
      </c>
      <c r="E8729">
        <f>YEAR(Hospital_Emergency_Room_Data[[#This Row],[Patient Admission Date]])</f>
        <v>2024</v>
      </c>
      <c r="F8729" s="2">
        <v>7.2222222222222215E-2</v>
      </c>
      <c r="G8729" s="8" t="str">
        <f>TEXT(Hospital_Emergency_Room_Data[[#This Row],[Patient Admission Date]],"dddd")</f>
        <v>Friday</v>
      </c>
      <c r="H8729" t="s">
        <v>9208</v>
      </c>
      <c r="I8729">
        <v>37</v>
      </c>
      <c r="J8729" s="5" t="s">
        <v>9223</v>
      </c>
      <c r="K8729" t="s">
        <v>8</v>
      </c>
      <c r="L8729" t="s">
        <v>13</v>
      </c>
      <c r="M8729" t="s">
        <v>9210</v>
      </c>
      <c r="N8729">
        <v>6</v>
      </c>
      <c r="O8729">
        <v>14</v>
      </c>
      <c r="P8729" t="s">
        <v>9226</v>
      </c>
      <c r="Q8729">
        <v>5</v>
      </c>
      <c r="R8729">
        <v>1</v>
      </c>
      <c r="S8729" t="s">
        <v>9258</v>
      </c>
      <c r="T8729" t="s">
        <v>9263</v>
      </c>
      <c r="U8729" t="s">
        <v>9282</v>
      </c>
      <c r="V8729" t="str" cm="1">
        <f t="array" ref="V8729">_xlfn.IFS(Hospital_Emergency_Room_Data[[#This Row],[Day]]&lt;=10,"Start(1-10)",Hospital_Emergency_Room_Data[[#This Row],[Day]]&lt;=20,"Middle(11-20)",Hospital_Emergency_Room_Data[[#This Row],[Day]]&gt;20,"End(21-30)")</f>
        <v>Start(1-10)</v>
      </c>
    </row>
    <row r="8730" spans="1:22">
      <c r="A8730">
        <v>872567401</v>
      </c>
      <c r="B8730" t="s">
        <v>8722</v>
      </c>
      <c r="C8730" s="1">
        <v>45318</v>
      </c>
      <c r="D8730" t="str">
        <f>TEXT(Hospital_Emergency_Room_Data[[#This Row],[Patient Admission Date]],"mmm")</f>
        <v>Jan</v>
      </c>
      <c r="E8730">
        <f>YEAR(Hospital_Emergency_Room_Data[[#This Row],[Patient Admission Date]])</f>
        <v>2024</v>
      </c>
      <c r="F8730" s="2">
        <v>0.32916666666666666</v>
      </c>
      <c r="G8730" s="8" t="str">
        <f>TEXT(Hospital_Emergency_Room_Data[[#This Row],[Patient Admission Date]],"dddd")</f>
        <v>Saturday</v>
      </c>
      <c r="H8730" t="s">
        <v>9208</v>
      </c>
      <c r="I8730">
        <v>53</v>
      </c>
      <c r="J8730" s="5" t="s">
        <v>9219</v>
      </c>
      <c r="K8730" t="s">
        <v>8</v>
      </c>
      <c r="L8730" t="s">
        <v>13</v>
      </c>
      <c r="M8730" t="s">
        <v>9210</v>
      </c>
      <c r="N8730">
        <v>6</v>
      </c>
      <c r="O8730">
        <v>57</v>
      </c>
      <c r="P8730" t="s">
        <v>9225</v>
      </c>
      <c r="Q8730">
        <v>27</v>
      </c>
      <c r="R8730">
        <v>7</v>
      </c>
      <c r="S8730" t="s">
        <v>9255</v>
      </c>
      <c r="T8730" t="s">
        <v>9264</v>
      </c>
      <c r="U8730" t="s">
        <v>9283</v>
      </c>
      <c r="V8730" t="str" cm="1">
        <f t="array" ref="V8730">_xlfn.IFS(Hospital_Emergency_Room_Data[[#This Row],[Day]]&lt;=10,"Start(1-10)",Hospital_Emergency_Room_Data[[#This Row],[Day]]&lt;=20,"Middle(11-20)",Hospital_Emergency_Room_Data[[#This Row],[Day]]&gt;20,"End(21-30)")</f>
        <v>End(21-30)</v>
      </c>
    </row>
    <row r="8731" spans="1:22">
      <c r="A8731">
        <v>877127269</v>
      </c>
      <c r="B8731" t="s">
        <v>8723</v>
      </c>
      <c r="C8731" s="1">
        <v>45273</v>
      </c>
      <c r="D8731" t="str">
        <f>TEXT(Hospital_Emergency_Room_Data[[#This Row],[Patient Admission Date]],"mmm")</f>
        <v>Dec</v>
      </c>
      <c r="E8731">
        <f>YEAR(Hospital_Emergency_Room_Data[[#This Row],[Patient Admission Date]])</f>
        <v>2023</v>
      </c>
      <c r="F8731" s="2">
        <v>0.32291666666666669</v>
      </c>
      <c r="G8731" s="8" t="str">
        <f>TEXT(Hospital_Emergency_Room_Data[[#This Row],[Patient Admission Date]],"dddd")</f>
        <v>Wednesday</v>
      </c>
      <c r="H8731" t="s">
        <v>9208</v>
      </c>
      <c r="I8731">
        <v>33</v>
      </c>
      <c r="J8731" s="5" t="s">
        <v>9223</v>
      </c>
      <c r="K8731" t="s">
        <v>8</v>
      </c>
      <c r="L8731" t="s">
        <v>13</v>
      </c>
      <c r="M8731" t="s">
        <v>9210</v>
      </c>
      <c r="N8731">
        <v>7</v>
      </c>
      <c r="O8731">
        <v>17</v>
      </c>
      <c r="P8731" t="s">
        <v>9226</v>
      </c>
      <c r="Q8731">
        <v>13</v>
      </c>
      <c r="R8731">
        <v>7</v>
      </c>
      <c r="S8731" t="s">
        <v>9255</v>
      </c>
      <c r="T8731" t="s">
        <v>9265</v>
      </c>
      <c r="U8731" t="s">
        <v>9282</v>
      </c>
      <c r="V8731" t="str" cm="1">
        <f t="array" ref="V8731">_xlfn.IFS(Hospital_Emergency_Room_Data[[#This Row],[Day]]&lt;=10,"Start(1-10)",Hospital_Emergency_Room_Data[[#This Row],[Day]]&lt;=20,"Middle(11-20)",Hospital_Emergency_Room_Data[[#This Row],[Day]]&gt;20,"End(21-30)")</f>
        <v>Middle(11-20)</v>
      </c>
    </row>
    <row r="8732" spans="1:22">
      <c r="A8732">
        <v>630703180</v>
      </c>
      <c r="B8732" t="s">
        <v>8724</v>
      </c>
      <c r="C8732" s="1">
        <v>45025</v>
      </c>
      <c r="D8732" t="str">
        <f>TEXT(Hospital_Emergency_Room_Data[[#This Row],[Patient Admission Date]],"mmm")</f>
        <v>Apr</v>
      </c>
      <c r="E8732">
        <f>YEAR(Hospital_Emergency_Room_Data[[#This Row],[Patient Admission Date]])</f>
        <v>2023</v>
      </c>
      <c r="F8732" s="2">
        <v>0.56597222222222221</v>
      </c>
      <c r="G8732" s="8" t="str">
        <f>TEXT(Hospital_Emergency_Room_Data[[#This Row],[Patient Admission Date]],"dddd")</f>
        <v>Sunday</v>
      </c>
      <c r="H8732" t="s">
        <v>9208</v>
      </c>
      <c r="I8732">
        <v>39</v>
      </c>
      <c r="J8732" s="5" t="s">
        <v>9223</v>
      </c>
      <c r="K8732" t="s">
        <v>8</v>
      </c>
      <c r="L8732" t="s">
        <v>13</v>
      </c>
      <c r="M8732" t="s">
        <v>9210</v>
      </c>
      <c r="N8732">
        <v>7</v>
      </c>
      <c r="O8732">
        <v>36</v>
      </c>
      <c r="P8732" t="s">
        <v>9225</v>
      </c>
      <c r="Q8732">
        <v>9</v>
      </c>
      <c r="R8732">
        <v>13</v>
      </c>
      <c r="S8732" t="s">
        <v>9257</v>
      </c>
      <c r="T8732" t="s">
        <v>9265</v>
      </c>
      <c r="U8732" t="s">
        <v>9300</v>
      </c>
      <c r="V8732" t="str" cm="1">
        <f t="array" ref="V8732">_xlfn.IFS(Hospital_Emergency_Room_Data[[#This Row],[Day]]&lt;=10,"Start(1-10)",Hospital_Emergency_Room_Data[[#This Row],[Day]]&lt;=20,"Middle(11-20)",Hospital_Emergency_Room_Data[[#This Row],[Day]]&gt;20,"End(21-30)")</f>
        <v>Start(1-10)</v>
      </c>
    </row>
    <row r="8733" spans="1:22">
      <c r="A8733">
        <v>191388114</v>
      </c>
      <c r="B8733" t="s">
        <v>8725</v>
      </c>
      <c r="C8733" s="1">
        <v>45485</v>
      </c>
      <c r="D8733" t="str">
        <f>TEXT(Hospital_Emergency_Room_Data[[#This Row],[Patient Admission Date]],"mmm")</f>
        <v>Jul</v>
      </c>
      <c r="E8733">
        <f>YEAR(Hospital_Emergency_Room_Data[[#This Row],[Patient Admission Date]])</f>
        <v>2024</v>
      </c>
      <c r="F8733" s="2">
        <v>0.56319444444444444</v>
      </c>
      <c r="G8733" s="8" t="str">
        <f>TEXT(Hospital_Emergency_Room_Data[[#This Row],[Patient Admission Date]],"dddd")</f>
        <v>Friday</v>
      </c>
      <c r="H8733" t="s">
        <v>9208</v>
      </c>
      <c r="I8733">
        <v>52</v>
      </c>
      <c r="J8733" s="5" t="s">
        <v>9219</v>
      </c>
      <c r="K8733" t="s">
        <v>8</v>
      </c>
      <c r="L8733" t="s">
        <v>13</v>
      </c>
      <c r="M8733" t="s">
        <v>9210</v>
      </c>
      <c r="N8733">
        <v>7</v>
      </c>
      <c r="O8733">
        <v>50</v>
      </c>
      <c r="P8733" t="s">
        <v>9225</v>
      </c>
      <c r="Q8733">
        <v>12</v>
      </c>
      <c r="R8733">
        <v>13</v>
      </c>
      <c r="S8733" t="s">
        <v>9257</v>
      </c>
      <c r="T8733" t="s">
        <v>9265</v>
      </c>
      <c r="U8733" t="s">
        <v>9283</v>
      </c>
      <c r="V8733" t="str" cm="1">
        <f t="array" ref="V8733">_xlfn.IFS(Hospital_Emergency_Room_Data[[#This Row],[Day]]&lt;=10,"Start(1-10)",Hospital_Emergency_Room_Data[[#This Row],[Day]]&lt;=20,"Middle(11-20)",Hospital_Emergency_Room_Data[[#This Row],[Day]]&gt;20,"End(21-30)")</f>
        <v>Middle(11-20)</v>
      </c>
    </row>
    <row r="8734" spans="1:22">
      <c r="A8734">
        <v>101357039</v>
      </c>
      <c r="B8734" t="s">
        <v>8726</v>
      </c>
      <c r="C8734" s="1">
        <v>45330</v>
      </c>
      <c r="D8734" t="str">
        <f>TEXT(Hospital_Emergency_Room_Data[[#This Row],[Patient Admission Date]],"mmm")</f>
        <v>Feb</v>
      </c>
      <c r="E8734">
        <f>YEAR(Hospital_Emergency_Room_Data[[#This Row],[Patient Admission Date]])</f>
        <v>2024</v>
      </c>
      <c r="F8734" s="2">
        <v>0.92708333333333337</v>
      </c>
      <c r="G8734" s="8" t="str">
        <f>TEXT(Hospital_Emergency_Room_Data[[#This Row],[Patient Admission Date]],"dddd")</f>
        <v>Thursday</v>
      </c>
      <c r="H8734" t="s">
        <v>9208</v>
      </c>
      <c r="I8734">
        <v>26</v>
      </c>
      <c r="J8734" s="5" t="s">
        <v>9220</v>
      </c>
      <c r="K8734" t="s">
        <v>8</v>
      </c>
      <c r="L8734" t="s">
        <v>13</v>
      </c>
      <c r="M8734" t="s">
        <v>9210</v>
      </c>
      <c r="N8734">
        <v>7</v>
      </c>
      <c r="O8734">
        <v>56</v>
      </c>
      <c r="P8734" t="s">
        <v>9225</v>
      </c>
      <c r="Q8734">
        <v>8</v>
      </c>
      <c r="R8734">
        <v>22</v>
      </c>
      <c r="S8734" t="s">
        <v>9256</v>
      </c>
      <c r="T8734" t="s">
        <v>9265</v>
      </c>
      <c r="U8734" t="s">
        <v>9283</v>
      </c>
      <c r="V8734" t="str" cm="1">
        <f t="array" ref="V8734">_xlfn.IFS(Hospital_Emergency_Room_Data[[#This Row],[Day]]&lt;=10,"Start(1-10)",Hospital_Emergency_Room_Data[[#This Row],[Day]]&lt;=20,"Middle(11-20)",Hospital_Emergency_Room_Data[[#This Row],[Day]]&gt;20,"End(21-30)")</f>
        <v>Start(1-10)</v>
      </c>
    </row>
    <row r="8735" spans="1:22">
      <c r="A8735">
        <v>894473029</v>
      </c>
      <c r="B8735" t="s">
        <v>8727</v>
      </c>
      <c r="C8735" s="1">
        <v>45026</v>
      </c>
      <c r="D8735" t="str">
        <f>TEXT(Hospital_Emergency_Room_Data[[#This Row],[Patient Admission Date]],"mmm")</f>
        <v>Apr</v>
      </c>
      <c r="E8735">
        <f>YEAR(Hospital_Emergency_Room_Data[[#This Row],[Patient Admission Date]])</f>
        <v>2023</v>
      </c>
      <c r="F8735" s="2">
        <v>0.68263888888888891</v>
      </c>
      <c r="G8735" s="8" t="str">
        <f>TEXT(Hospital_Emergency_Room_Data[[#This Row],[Patient Admission Date]],"dddd")</f>
        <v>Monday</v>
      </c>
      <c r="H8735" t="s">
        <v>9208</v>
      </c>
      <c r="I8735">
        <v>29</v>
      </c>
      <c r="J8735" s="5" t="s">
        <v>9220</v>
      </c>
      <c r="K8735" t="s">
        <v>8</v>
      </c>
      <c r="L8735" t="s">
        <v>13</v>
      </c>
      <c r="M8735" t="s">
        <v>9210</v>
      </c>
      <c r="N8735">
        <v>8</v>
      </c>
      <c r="O8735">
        <v>48</v>
      </c>
      <c r="P8735" t="s">
        <v>9225</v>
      </c>
      <c r="Q8735">
        <v>10</v>
      </c>
      <c r="R8735">
        <v>16</v>
      </c>
      <c r="S8735" t="s">
        <v>9257</v>
      </c>
      <c r="T8735" t="s">
        <v>9265</v>
      </c>
      <c r="U8735" t="s">
        <v>9283</v>
      </c>
      <c r="V8735" t="str" cm="1">
        <f t="array" ref="V8735">_xlfn.IFS(Hospital_Emergency_Room_Data[[#This Row],[Day]]&lt;=10,"Start(1-10)",Hospital_Emergency_Room_Data[[#This Row],[Day]]&lt;=20,"Middle(11-20)",Hospital_Emergency_Room_Data[[#This Row],[Day]]&gt;20,"End(21-30)")</f>
        <v>Start(1-10)</v>
      </c>
    </row>
    <row r="8736" spans="1:22">
      <c r="A8736">
        <v>104232977</v>
      </c>
      <c r="B8736" t="s">
        <v>8728</v>
      </c>
      <c r="C8736" s="1">
        <v>45502</v>
      </c>
      <c r="D8736" t="str">
        <f>TEXT(Hospital_Emergency_Room_Data[[#This Row],[Patient Admission Date]],"mmm")</f>
        <v>Jul</v>
      </c>
      <c r="E8736">
        <f>YEAR(Hospital_Emergency_Room_Data[[#This Row],[Patient Admission Date]])</f>
        <v>2024</v>
      </c>
      <c r="F8736" s="2">
        <v>0.78888888888888886</v>
      </c>
      <c r="G8736" s="8" t="str">
        <f>TEXT(Hospital_Emergency_Room_Data[[#This Row],[Patient Admission Date]],"dddd")</f>
        <v>Monday</v>
      </c>
      <c r="H8736" t="s">
        <v>9208</v>
      </c>
      <c r="I8736">
        <v>11</v>
      </c>
      <c r="J8736" s="5" t="s">
        <v>9221</v>
      </c>
      <c r="K8736" t="s">
        <v>8</v>
      </c>
      <c r="L8736" t="s">
        <v>13</v>
      </c>
      <c r="M8736" t="s">
        <v>9210</v>
      </c>
      <c r="N8736">
        <v>8</v>
      </c>
      <c r="O8736">
        <v>29</v>
      </c>
      <c r="P8736" t="s">
        <v>9226</v>
      </c>
      <c r="Q8736">
        <v>29</v>
      </c>
      <c r="R8736">
        <v>18</v>
      </c>
      <c r="S8736" t="s">
        <v>9256</v>
      </c>
      <c r="T8736" t="s">
        <v>9264</v>
      </c>
      <c r="U8736" t="s">
        <v>9282</v>
      </c>
      <c r="V8736" t="str" cm="1">
        <f t="array" ref="V8736">_xlfn.IFS(Hospital_Emergency_Room_Data[[#This Row],[Day]]&lt;=10,"Start(1-10)",Hospital_Emergency_Room_Data[[#This Row],[Day]]&lt;=20,"Middle(11-20)",Hospital_Emergency_Room_Data[[#This Row],[Day]]&gt;20,"End(21-30)")</f>
        <v>End(21-30)</v>
      </c>
    </row>
    <row r="8737" spans="1:22">
      <c r="A8737">
        <v>282308388</v>
      </c>
      <c r="B8737" t="s">
        <v>8729</v>
      </c>
      <c r="C8737" s="1">
        <v>45580</v>
      </c>
      <c r="D8737" t="str">
        <f>TEXT(Hospital_Emergency_Room_Data[[#This Row],[Patient Admission Date]],"mmm")</f>
        <v>Oct</v>
      </c>
      <c r="E8737">
        <f>YEAR(Hospital_Emergency_Room_Data[[#This Row],[Patient Admission Date]])</f>
        <v>2024</v>
      </c>
      <c r="F8737" s="2">
        <v>0.97083333333333333</v>
      </c>
      <c r="G8737" s="8" t="str">
        <f>TEXT(Hospital_Emergency_Room_Data[[#This Row],[Patient Admission Date]],"dddd")</f>
        <v>Tuesday</v>
      </c>
      <c r="H8737" t="s">
        <v>9208</v>
      </c>
      <c r="I8737">
        <v>56</v>
      </c>
      <c r="J8737" s="5" t="s">
        <v>9219</v>
      </c>
      <c r="K8737" t="s">
        <v>8</v>
      </c>
      <c r="L8737" t="s">
        <v>13</v>
      </c>
      <c r="M8737" t="s">
        <v>9210</v>
      </c>
      <c r="N8737">
        <v>9</v>
      </c>
      <c r="O8737">
        <v>44</v>
      </c>
      <c r="P8737" t="s">
        <v>9225</v>
      </c>
      <c r="Q8737">
        <v>15</v>
      </c>
      <c r="R8737">
        <v>23</v>
      </c>
      <c r="S8737" t="s">
        <v>9256</v>
      </c>
      <c r="T8737" t="s">
        <v>9262</v>
      </c>
      <c r="U8737" t="s">
        <v>9300</v>
      </c>
      <c r="V8737" t="str" cm="1">
        <f t="array" ref="V8737">_xlfn.IFS(Hospital_Emergency_Room_Data[[#This Row],[Day]]&lt;=10,"Start(1-10)",Hospital_Emergency_Room_Data[[#This Row],[Day]]&lt;=20,"Middle(11-20)",Hospital_Emergency_Room_Data[[#This Row],[Day]]&gt;20,"End(21-30)")</f>
        <v>Middle(11-20)</v>
      </c>
    </row>
    <row r="8738" spans="1:22">
      <c r="A8738">
        <v>326647528</v>
      </c>
      <c r="B8738" t="s">
        <v>8730</v>
      </c>
      <c r="C8738" s="1">
        <v>45032</v>
      </c>
      <c r="D8738" t="str">
        <f>TEXT(Hospital_Emergency_Room_Data[[#This Row],[Patient Admission Date]],"mmm")</f>
        <v>Apr</v>
      </c>
      <c r="E8738">
        <f>YEAR(Hospital_Emergency_Room_Data[[#This Row],[Patient Admission Date]])</f>
        <v>2023</v>
      </c>
      <c r="F8738" s="2">
        <v>0.56805555555555554</v>
      </c>
      <c r="G8738" s="8" t="str">
        <f>TEXT(Hospital_Emergency_Room_Data[[#This Row],[Patient Admission Date]],"dddd")</f>
        <v>Sunday</v>
      </c>
      <c r="H8738" t="s">
        <v>9208</v>
      </c>
      <c r="I8738">
        <v>40</v>
      </c>
      <c r="J8738" s="5" t="s">
        <v>9223</v>
      </c>
      <c r="K8738" t="s">
        <v>8</v>
      </c>
      <c r="L8738" t="s">
        <v>13</v>
      </c>
      <c r="M8738" t="s">
        <v>9210</v>
      </c>
      <c r="N8738">
        <v>9</v>
      </c>
      <c r="O8738">
        <v>15</v>
      </c>
      <c r="P8738" t="s">
        <v>9226</v>
      </c>
      <c r="Q8738">
        <v>16</v>
      </c>
      <c r="R8738">
        <v>13</v>
      </c>
      <c r="S8738" t="s">
        <v>9257</v>
      </c>
      <c r="T8738" t="s">
        <v>9262</v>
      </c>
      <c r="U8738" t="s">
        <v>9282</v>
      </c>
      <c r="V8738" t="str" cm="1">
        <f t="array" ref="V8738">_xlfn.IFS(Hospital_Emergency_Room_Data[[#This Row],[Day]]&lt;=10,"Start(1-10)",Hospital_Emergency_Room_Data[[#This Row],[Day]]&lt;=20,"Middle(11-20)",Hospital_Emergency_Room_Data[[#This Row],[Day]]&gt;20,"End(21-30)")</f>
        <v>Middle(11-20)</v>
      </c>
    </row>
    <row r="8739" spans="1:22">
      <c r="A8739">
        <v>864152003</v>
      </c>
      <c r="B8739" t="s">
        <v>8731</v>
      </c>
      <c r="C8739" s="1">
        <v>45579</v>
      </c>
      <c r="D8739" t="str">
        <f>TEXT(Hospital_Emergency_Room_Data[[#This Row],[Patient Admission Date]],"mmm")</f>
        <v>Oct</v>
      </c>
      <c r="E8739">
        <f>YEAR(Hospital_Emergency_Room_Data[[#This Row],[Patient Admission Date]])</f>
        <v>2024</v>
      </c>
      <c r="F8739" s="2">
        <v>3.9583333333333331E-2</v>
      </c>
      <c r="G8739" s="8" t="str">
        <f>TEXT(Hospital_Emergency_Room_Data[[#This Row],[Patient Admission Date]],"dddd")</f>
        <v>Monday</v>
      </c>
      <c r="H8739" t="s">
        <v>9208</v>
      </c>
      <c r="I8739">
        <v>53</v>
      </c>
      <c r="J8739" s="5" t="s">
        <v>9219</v>
      </c>
      <c r="K8739" t="s">
        <v>8</v>
      </c>
      <c r="L8739" t="s">
        <v>13</v>
      </c>
      <c r="M8739" t="s">
        <v>9210</v>
      </c>
      <c r="N8739">
        <v>9</v>
      </c>
      <c r="O8739">
        <v>44</v>
      </c>
      <c r="P8739" t="s">
        <v>9225</v>
      </c>
      <c r="Q8739">
        <v>14</v>
      </c>
      <c r="R8739">
        <v>0</v>
      </c>
      <c r="S8739" t="s">
        <v>9258</v>
      </c>
      <c r="T8739" t="s">
        <v>9265</v>
      </c>
      <c r="U8739" t="s">
        <v>9300</v>
      </c>
      <c r="V8739" t="str" cm="1">
        <f t="array" ref="V8739">_xlfn.IFS(Hospital_Emergency_Room_Data[[#This Row],[Day]]&lt;=10,"Start(1-10)",Hospital_Emergency_Room_Data[[#This Row],[Day]]&lt;=20,"Middle(11-20)",Hospital_Emergency_Room_Data[[#This Row],[Day]]&gt;20,"End(21-30)")</f>
        <v>Middle(11-20)</v>
      </c>
    </row>
    <row r="8740" spans="1:22">
      <c r="A8740">
        <v>181738685</v>
      </c>
      <c r="B8740" t="s">
        <v>8732</v>
      </c>
      <c r="C8740" s="1">
        <v>45424</v>
      </c>
      <c r="D8740" t="str">
        <f>TEXT(Hospital_Emergency_Room_Data[[#This Row],[Patient Admission Date]],"mmm")</f>
        <v>May</v>
      </c>
      <c r="E8740">
        <f>YEAR(Hospital_Emergency_Room_Data[[#This Row],[Patient Admission Date]])</f>
        <v>2024</v>
      </c>
      <c r="F8740" s="2">
        <v>0.75486111111111109</v>
      </c>
      <c r="G8740" s="8" t="str">
        <f>TEXT(Hospital_Emergency_Room_Data[[#This Row],[Patient Admission Date]],"dddd")</f>
        <v>Sunday</v>
      </c>
      <c r="H8740" t="s">
        <v>9208</v>
      </c>
      <c r="I8740">
        <v>14</v>
      </c>
      <c r="J8740" s="5" t="s">
        <v>9221</v>
      </c>
      <c r="K8740" t="s">
        <v>8</v>
      </c>
      <c r="L8740" t="s">
        <v>13</v>
      </c>
      <c r="M8740" t="s">
        <v>9210</v>
      </c>
      <c r="N8740">
        <v>10</v>
      </c>
      <c r="O8740">
        <v>53</v>
      </c>
      <c r="P8740" t="s">
        <v>9225</v>
      </c>
      <c r="Q8740">
        <v>12</v>
      </c>
      <c r="R8740">
        <v>18</v>
      </c>
      <c r="S8740" t="s">
        <v>9256</v>
      </c>
      <c r="T8740" t="s">
        <v>9265</v>
      </c>
      <c r="U8740" t="s">
        <v>9283</v>
      </c>
      <c r="V8740" t="str" cm="1">
        <f t="array" ref="V8740">_xlfn.IFS(Hospital_Emergency_Room_Data[[#This Row],[Day]]&lt;=10,"Start(1-10)",Hospital_Emergency_Room_Data[[#This Row],[Day]]&lt;=20,"Middle(11-20)",Hospital_Emergency_Room_Data[[#This Row],[Day]]&gt;20,"End(21-30)")</f>
        <v>Middle(11-20)</v>
      </c>
    </row>
    <row r="8741" spans="1:22">
      <c r="A8741">
        <v>230083256</v>
      </c>
      <c r="B8741" t="s">
        <v>8733</v>
      </c>
      <c r="C8741" s="1">
        <v>45118</v>
      </c>
      <c r="D8741" t="str">
        <f>TEXT(Hospital_Emergency_Room_Data[[#This Row],[Patient Admission Date]],"mmm")</f>
        <v>Jul</v>
      </c>
      <c r="E8741">
        <f>YEAR(Hospital_Emergency_Room_Data[[#This Row],[Patient Admission Date]])</f>
        <v>2023</v>
      </c>
      <c r="F8741" s="2">
        <v>0.38263888888888886</v>
      </c>
      <c r="G8741" s="8" t="str">
        <f>TEXT(Hospital_Emergency_Room_Data[[#This Row],[Patient Admission Date]],"dddd")</f>
        <v>Tuesday</v>
      </c>
      <c r="H8741" t="s">
        <v>9208</v>
      </c>
      <c r="I8741">
        <v>35</v>
      </c>
      <c r="J8741" s="5" t="s">
        <v>9223</v>
      </c>
      <c r="K8741" t="s">
        <v>8</v>
      </c>
      <c r="L8741" t="s">
        <v>13</v>
      </c>
      <c r="M8741" t="s">
        <v>9210</v>
      </c>
      <c r="N8741">
        <v>10</v>
      </c>
      <c r="O8741">
        <v>35</v>
      </c>
      <c r="P8741" t="s">
        <v>9225</v>
      </c>
      <c r="Q8741">
        <v>11</v>
      </c>
      <c r="R8741">
        <v>9</v>
      </c>
      <c r="S8741" t="s">
        <v>9255</v>
      </c>
      <c r="T8741" t="s">
        <v>9265</v>
      </c>
      <c r="U8741" t="s">
        <v>9300</v>
      </c>
      <c r="V8741" t="str" cm="1">
        <f t="array" ref="V8741">_xlfn.IFS(Hospital_Emergency_Room_Data[[#This Row],[Day]]&lt;=10,"Start(1-10)",Hospital_Emergency_Room_Data[[#This Row],[Day]]&lt;=20,"Middle(11-20)",Hospital_Emergency_Room_Data[[#This Row],[Day]]&gt;20,"End(21-30)")</f>
        <v>Middle(11-20)</v>
      </c>
    </row>
    <row r="8742" spans="1:22">
      <c r="A8742">
        <v>158666113</v>
      </c>
      <c r="B8742" t="s">
        <v>8734</v>
      </c>
      <c r="C8742" s="1">
        <v>45552</v>
      </c>
      <c r="D8742" t="str">
        <f>TEXT(Hospital_Emergency_Room_Data[[#This Row],[Patient Admission Date]],"mmm")</f>
        <v>Sep</v>
      </c>
      <c r="E8742">
        <f>YEAR(Hospital_Emergency_Room_Data[[#This Row],[Patient Admission Date]])</f>
        <v>2024</v>
      </c>
      <c r="F8742" s="2">
        <v>0.46388888888888891</v>
      </c>
      <c r="G8742" s="8" t="str">
        <f>TEXT(Hospital_Emergency_Room_Data[[#This Row],[Patient Admission Date]],"dddd")</f>
        <v>Tuesday</v>
      </c>
      <c r="H8742" t="s">
        <v>9208</v>
      </c>
      <c r="I8742">
        <v>9</v>
      </c>
      <c r="J8742" s="5" t="s">
        <v>9221</v>
      </c>
      <c r="K8742" t="s">
        <v>8</v>
      </c>
      <c r="L8742" t="s">
        <v>13</v>
      </c>
      <c r="M8742" t="s">
        <v>9210</v>
      </c>
      <c r="N8742">
        <v>10</v>
      </c>
      <c r="O8742">
        <v>42</v>
      </c>
      <c r="P8742" t="s">
        <v>9225</v>
      </c>
      <c r="Q8742">
        <v>17</v>
      </c>
      <c r="R8742">
        <v>11</v>
      </c>
      <c r="S8742" t="s">
        <v>9255</v>
      </c>
      <c r="T8742" t="s">
        <v>9262</v>
      </c>
      <c r="U8742" t="s">
        <v>9300</v>
      </c>
      <c r="V8742" t="str" cm="1">
        <f t="array" ref="V8742">_xlfn.IFS(Hospital_Emergency_Room_Data[[#This Row],[Day]]&lt;=10,"Start(1-10)",Hospital_Emergency_Room_Data[[#This Row],[Day]]&lt;=20,"Middle(11-20)",Hospital_Emergency_Room_Data[[#This Row],[Day]]&gt;20,"End(21-30)")</f>
        <v>Middle(11-20)</v>
      </c>
    </row>
    <row r="8743" spans="1:22">
      <c r="A8743">
        <v>722824175</v>
      </c>
      <c r="B8743" t="s">
        <v>8735</v>
      </c>
      <c r="C8743" s="1">
        <v>45517</v>
      </c>
      <c r="D8743" t="str">
        <f>TEXT(Hospital_Emergency_Room_Data[[#This Row],[Patient Admission Date]],"mmm")</f>
        <v>Aug</v>
      </c>
      <c r="E8743">
        <f>YEAR(Hospital_Emergency_Room_Data[[#This Row],[Patient Admission Date]])</f>
        <v>2024</v>
      </c>
      <c r="F8743" s="2">
        <v>0.29097222222222224</v>
      </c>
      <c r="G8743" s="8" t="str">
        <f>TEXT(Hospital_Emergency_Room_Data[[#This Row],[Patient Admission Date]],"dddd")</f>
        <v>Tuesday</v>
      </c>
      <c r="H8743" t="s">
        <v>9208</v>
      </c>
      <c r="I8743">
        <v>49</v>
      </c>
      <c r="J8743" s="5" t="s">
        <v>9219</v>
      </c>
      <c r="K8743" t="s">
        <v>8</v>
      </c>
      <c r="L8743" t="s">
        <v>50</v>
      </c>
      <c r="M8743" t="s">
        <v>9210</v>
      </c>
      <c r="O8743">
        <v>16</v>
      </c>
      <c r="P8743" t="s">
        <v>9226</v>
      </c>
      <c r="Q8743">
        <v>13</v>
      </c>
      <c r="R8743">
        <v>6</v>
      </c>
      <c r="S8743" t="s">
        <v>9255</v>
      </c>
      <c r="T8743" t="s">
        <v>9265</v>
      </c>
      <c r="U8743" t="s">
        <v>9282</v>
      </c>
      <c r="V8743" t="str" cm="1">
        <f t="array" ref="V8743">_xlfn.IFS(Hospital_Emergency_Room_Data[[#This Row],[Day]]&lt;=10,"Start(1-10)",Hospital_Emergency_Room_Data[[#This Row],[Day]]&lt;=20,"Middle(11-20)",Hospital_Emergency_Room_Data[[#This Row],[Day]]&gt;20,"End(21-30)")</f>
        <v>Middle(11-20)</v>
      </c>
    </row>
    <row r="8744" spans="1:22">
      <c r="A8744">
        <v>185302557</v>
      </c>
      <c r="B8744" t="s">
        <v>8736</v>
      </c>
      <c r="C8744" s="1">
        <v>45512</v>
      </c>
      <c r="D8744" t="str">
        <f>TEXT(Hospital_Emergency_Room_Data[[#This Row],[Patient Admission Date]],"mmm")</f>
        <v>Aug</v>
      </c>
      <c r="E8744">
        <f>YEAR(Hospital_Emergency_Room_Data[[#This Row],[Patient Admission Date]])</f>
        <v>2024</v>
      </c>
      <c r="F8744" s="2">
        <v>6.3194444444444442E-2</v>
      </c>
      <c r="G8744" s="8" t="str">
        <f>TEXT(Hospital_Emergency_Room_Data[[#This Row],[Patient Admission Date]],"dddd")</f>
        <v>Thursday</v>
      </c>
      <c r="H8744" t="s">
        <v>9208</v>
      </c>
      <c r="I8744">
        <v>59</v>
      </c>
      <c r="J8744" s="5" t="s">
        <v>9219</v>
      </c>
      <c r="K8744" t="s">
        <v>8</v>
      </c>
      <c r="L8744" t="s">
        <v>50</v>
      </c>
      <c r="M8744" t="s">
        <v>9210</v>
      </c>
      <c r="O8744">
        <v>36</v>
      </c>
      <c r="P8744" t="s">
        <v>9225</v>
      </c>
      <c r="Q8744">
        <v>8</v>
      </c>
      <c r="R8744">
        <v>1</v>
      </c>
      <c r="S8744" t="s">
        <v>9258</v>
      </c>
      <c r="T8744" t="s">
        <v>9265</v>
      </c>
      <c r="U8744" t="s">
        <v>9300</v>
      </c>
      <c r="V8744" t="str" cm="1">
        <f t="array" ref="V8744">_xlfn.IFS(Hospital_Emergency_Room_Data[[#This Row],[Day]]&lt;=10,"Start(1-10)",Hospital_Emergency_Room_Data[[#This Row],[Day]]&lt;=20,"Middle(11-20)",Hospital_Emergency_Room_Data[[#This Row],[Day]]&gt;20,"End(21-30)")</f>
        <v>Start(1-10)</v>
      </c>
    </row>
    <row r="8745" spans="1:22">
      <c r="A8745">
        <v>471400310</v>
      </c>
      <c r="B8745" t="s">
        <v>8737</v>
      </c>
      <c r="C8745" s="1">
        <v>45536</v>
      </c>
      <c r="D8745" t="str">
        <f>TEXT(Hospital_Emergency_Room_Data[[#This Row],[Patient Admission Date]],"mmm")</f>
        <v>Sep</v>
      </c>
      <c r="E8745">
        <f>YEAR(Hospital_Emergency_Room_Data[[#This Row],[Patient Admission Date]])</f>
        <v>2024</v>
      </c>
      <c r="F8745" s="2">
        <v>0.32013888888888886</v>
      </c>
      <c r="G8745" s="8" t="str">
        <f>TEXT(Hospital_Emergency_Room_Data[[#This Row],[Patient Admission Date]],"dddd")</f>
        <v>Sunday</v>
      </c>
      <c r="H8745" t="s">
        <v>9208</v>
      </c>
      <c r="I8745">
        <v>1</v>
      </c>
      <c r="J8745" s="5" t="s">
        <v>9218</v>
      </c>
      <c r="K8745" t="s">
        <v>8</v>
      </c>
      <c r="L8745" t="s">
        <v>50</v>
      </c>
      <c r="M8745" t="s">
        <v>9210</v>
      </c>
      <c r="O8745">
        <v>46</v>
      </c>
      <c r="P8745" t="s">
        <v>9225</v>
      </c>
      <c r="Q8745">
        <v>1</v>
      </c>
      <c r="R8745">
        <v>7</v>
      </c>
      <c r="S8745" t="s">
        <v>9255</v>
      </c>
      <c r="T8745" t="s">
        <v>9263</v>
      </c>
      <c r="U8745" t="s">
        <v>9283</v>
      </c>
      <c r="V8745" t="str" cm="1">
        <f t="array" ref="V8745">_xlfn.IFS(Hospital_Emergency_Room_Data[[#This Row],[Day]]&lt;=10,"Start(1-10)",Hospital_Emergency_Room_Data[[#This Row],[Day]]&lt;=20,"Middle(11-20)",Hospital_Emergency_Room_Data[[#This Row],[Day]]&gt;20,"End(21-30)")</f>
        <v>Start(1-10)</v>
      </c>
    </row>
    <row r="8746" spans="1:22">
      <c r="A8746">
        <v>479727618</v>
      </c>
      <c r="B8746" t="s">
        <v>8738</v>
      </c>
      <c r="C8746" s="1">
        <v>45129</v>
      </c>
      <c r="D8746" t="str">
        <f>TEXT(Hospital_Emergency_Room_Data[[#This Row],[Patient Admission Date]],"mmm")</f>
        <v>Jul</v>
      </c>
      <c r="E8746">
        <f>YEAR(Hospital_Emergency_Room_Data[[#This Row],[Patient Admission Date]])</f>
        <v>2023</v>
      </c>
      <c r="F8746" s="2">
        <v>0.97222222222222221</v>
      </c>
      <c r="G8746" s="8" t="str">
        <f>TEXT(Hospital_Emergency_Room_Data[[#This Row],[Patient Admission Date]],"dddd")</f>
        <v>Saturday</v>
      </c>
      <c r="H8746" t="s">
        <v>9208</v>
      </c>
      <c r="I8746">
        <v>76</v>
      </c>
      <c r="J8746" s="5" t="s">
        <v>9222</v>
      </c>
      <c r="K8746" t="s">
        <v>8</v>
      </c>
      <c r="L8746" t="s">
        <v>50</v>
      </c>
      <c r="M8746" t="s">
        <v>9210</v>
      </c>
      <c r="O8746">
        <v>60</v>
      </c>
      <c r="P8746" t="s">
        <v>9225</v>
      </c>
      <c r="Q8746">
        <v>22</v>
      </c>
      <c r="R8746">
        <v>23</v>
      </c>
      <c r="S8746" t="s">
        <v>9256</v>
      </c>
      <c r="T8746" t="s">
        <v>9264</v>
      </c>
      <c r="U8746" t="s">
        <v>9283</v>
      </c>
      <c r="V8746" t="str" cm="1">
        <f t="array" ref="V8746">_xlfn.IFS(Hospital_Emergency_Room_Data[[#This Row],[Day]]&lt;=10,"Start(1-10)",Hospital_Emergency_Room_Data[[#This Row],[Day]]&lt;=20,"Middle(11-20)",Hospital_Emergency_Room_Data[[#This Row],[Day]]&gt;20,"End(21-30)")</f>
        <v>End(21-30)</v>
      </c>
    </row>
    <row r="8747" spans="1:22">
      <c r="A8747">
        <v>400767705</v>
      </c>
      <c r="B8747" t="s">
        <v>8739</v>
      </c>
      <c r="C8747" s="1">
        <v>45320</v>
      </c>
      <c r="D8747" t="str">
        <f>TEXT(Hospital_Emergency_Room_Data[[#This Row],[Patient Admission Date]],"mmm")</f>
        <v>Jan</v>
      </c>
      <c r="E8747">
        <f>YEAR(Hospital_Emergency_Room_Data[[#This Row],[Patient Admission Date]])</f>
        <v>2024</v>
      </c>
      <c r="F8747" s="2">
        <v>0.30138888888888887</v>
      </c>
      <c r="G8747" s="8" t="str">
        <f>TEXT(Hospital_Emergency_Room_Data[[#This Row],[Patient Admission Date]],"dddd")</f>
        <v>Monday</v>
      </c>
      <c r="H8747" t="s">
        <v>9208</v>
      </c>
      <c r="I8747">
        <v>18</v>
      </c>
      <c r="J8747" s="5" t="s">
        <v>9220</v>
      </c>
      <c r="K8747" t="s">
        <v>8</v>
      </c>
      <c r="L8747" t="s">
        <v>50</v>
      </c>
      <c r="M8747" t="s">
        <v>9210</v>
      </c>
      <c r="O8747">
        <v>18</v>
      </c>
      <c r="P8747" t="s">
        <v>9226</v>
      </c>
      <c r="Q8747">
        <v>29</v>
      </c>
      <c r="R8747">
        <v>7</v>
      </c>
      <c r="S8747" t="s">
        <v>9255</v>
      </c>
      <c r="T8747" t="s">
        <v>9264</v>
      </c>
      <c r="U8747" t="s">
        <v>9282</v>
      </c>
      <c r="V8747" t="str" cm="1">
        <f t="array" ref="V8747">_xlfn.IFS(Hospital_Emergency_Room_Data[[#This Row],[Day]]&lt;=10,"Start(1-10)",Hospital_Emergency_Room_Data[[#This Row],[Day]]&lt;=20,"Middle(11-20)",Hospital_Emergency_Room_Data[[#This Row],[Day]]&gt;20,"End(21-30)")</f>
        <v>End(21-30)</v>
      </c>
    </row>
    <row r="8748" spans="1:22">
      <c r="A8748">
        <v>899181079</v>
      </c>
      <c r="B8748" t="s">
        <v>8740</v>
      </c>
      <c r="C8748" s="1">
        <v>45299</v>
      </c>
      <c r="D8748" t="str">
        <f>TEXT(Hospital_Emergency_Room_Data[[#This Row],[Patient Admission Date]],"mmm")</f>
        <v>Jan</v>
      </c>
      <c r="E8748">
        <f>YEAR(Hospital_Emergency_Room_Data[[#This Row],[Patient Admission Date]])</f>
        <v>2024</v>
      </c>
      <c r="F8748" s="2">
        <v>0.21388888888888888</v>
      </c>
      <c r="G8748" s="8" t="str">
        <f>TEXT(Hospital_Emergency_Room_Data[[#This Row],[Patient Admission Date]],"dddd")</f>
        <v>Monday</v>
      </c>
      <c r="H8748" t="s">
        <v>9208</v>
      </c>
      <c r="I8748">
        <v>25</v>
      </c>
      <c r="J8748" s="5" t="s">
        <v>9220</v>
      </c>
      <c r="K8748" t="s">
        <v>8</v>
      </c>
      <c r="L8748" t="s">
        <v>50</v>
      </c>
      <c r="M8748" t="s">
        <v>9210</v>
      </c>
      <c r="O8748">
        <v>48</v>
      </c>
      <c r="P8748" t="s">
        <v>9225</v>
      </c>
      <c r="Q8748">
        <v>8</v>
      </c>
      <c r="R8748">
        <v>5</v>
      </c>
      <c r="S8748" t="s">
        <v>9258</v>
      </c>
      <c r="T8748" t="s">
        <v>9265</v>
      </c>
      <c r="U8748" t="s">
        <v>9283</v>
      </c>
      <c r="V8748" t="str" cm="1">
        <f t="array" ref="V8748">_xlfn.IFS(Hospital_Emergency_Room_Data[[#This Row],[Day]]&lt;=10,"Start(1-10)",Hospital_Emergency_Room_Data[[#This Row],[Day]]&lt;=20,"Middle(11-20)",Hospital_Emergency_Room_Data[[#This Row],[Day]]&gt;20,"End(21-30)")</f>
        <v>Start(1-10)</v>
      </c>
    </row>
    <row r="8749" spans="1:22">
      <c r="A8749">
        <v>218349028</v>
      </c>
      <c r="B8749" t="s">
        <v>8741</v>
      </c>
      <c r="C8749" s="1">
        <v>45535</v>
      </c>
      <c r="D8749" t="str">
        <f>TEXT(Hospital_Emergency_Room_Data[[#This Row],[Patient Admission Date]],"mmm")</f>
        <v>Aug</v>
      </c>
      <c r="E8749">
        <f>YEAR(Hospital_Emergency_Room_Data[[#This Row],[Patient Admission Date]])</f>
        <v>2024</v>
      </c>
      <c r="F8749" s="2">
        <v>0.79374999999999996</v>
      </c>
      <c r="G8749" s="8" t="str">
        <f>TEXT(Hospital_Emergency_Room_Data[[#This Row],[Patient Admission Date]],"dddd")</f>
        <v>Saturday</v>
      </c>
      <c r="H8749" t="s">
        <v>9208</v>
      </c>
      <c r="I8749">
        <v>52</v>
      </c>
      <c r="J8749" s="5" t="s">
        <v>9219</v>
      </c>
      <c r="K8749" t="s">
        <v>8</v>
      </c>
      <c r="L8749" t="s">
        <v>50</v>
      </c>
      <c r="M8749" t="s">
        <v>9210</v>
      </c>
      <c r="N8749">
        <v>1</v>
      </c>
      <c r="O8749">
        <v>33</v>
      </c>
      <c r="P8749" t="s">
        <v>9225</v>
      </c>
      <c r="Q8749">
        <v>31</v>
      </c>
      <c r="R8749">
        <v>19</v>
      </c>
      <c r="S8749" t="s">
        <v>9256</v>
      </c>
      <c r="T8749" t="s">
        <v>9264</v>
      </c>
      <c r="U8749" t="s">
        <v>9300</v>
      </c>
      <c r="V8749" t="str" cm="1">
        <f t="array" ref="V8749">_xlfn.IFS(Hospital_Emergency_Room_Data[[#This Row],[Day]]&lt;=10,"Start(1-10)",Hospital_Emergency_Room_Data[[#This Row],[Day]]&lt;=20,"Middle(11-20)",Hospital_Emergency_Room_Data[[#This Row],[Day]]&gt;20,"End(21-30)")</f>
        <v>End(21-30)</v>
      </c>
    </row>
    <row r="8750" spans="1:22">
      <c r="A8750">
        <v>754362288</v>
      </c>
      <c r="B8750" t="s">
        <v>8742</v>
      </c>
      <c r="C8750" s="1">
        <v>45059</v>
      </c>
      <c r="D8750" t="str">
        <f>TEXT(Hospital_Emergency_Room_Data[[#This Row],[Patient Admission Date]],"mmm")</f>
        <v>May</v>
      </c>
      <c r="E8750">
        <f>YEAR(Hospital_Emergency_Room_Data[[#This Row],[Patient Admission Date]])</f>
        <v>2023</v>
      </c>
      <c r="F8750" s="2">
        <v>0.19652777777777777</v>
      </c>
      <c r="G8750" s="8" t="str">
        <f>TEXT(Hospital_Emergency_Room_Data[[#This Row],[Patient Admission Date]],"dddd")</f>
        <v>Saturday</v>
      </c>
      <c r="H8750" t="s">
        <v>9208</v>
      </c>
      <c r="I8750">
        <v>30</v>
      </c>
      <c r="J8750" s="5" t="s">
        <v>9223</v>
      </c>
      <c r="K8750" t="s">
        <v>8</v>
      </c>
      <c r="L8750" t="s">
        <v>50</v>
      </c>
      <c r="M8750" t="s">
        <v>9210</v>
      </c>
      <c r="N8750">
        <v>4</v>
      </c>
      <c r="O8750">
        <v>60</v>
      </c>
      <c r="P8750" t="s">
        <v>9225</v>
      </c>
      <c r="Q8750">
        <v>13</v>
      </c>
      <c r="R8750">
        <v>4</v>
      </c>
      <c r="S8750" t="s">
        <v>9258</v>
      </c>
      <c r="T8750" t="s">
        <v>9265</v>
      </c>
      <c r="U8750" t="s">
        <v>9283</v>
      </c>
      <c r="V8750" t="str" cm="1">
        <f t="array" ref="V8750">_xlfn.IFS(Hospital_Emergency_Room_Data[[#This Row],[Day]]&lt;=10,"Start(1-10)",Hospital_Emergency_Room_Data[[#This Row],[Day]]&lt;=20,"Middle(11-20)",Hospital_Emergency_Room_Data[[#This Row],[Day]]&gt;20,"End(21-30)")</f>
        <v>Middle(11-20)</v>
      </c>
    </row>
    <row r="8751" spans="1:22">
      <c r="A8751">
        <v>380814560</v>
      </c>
      <c r="B8751" t="s">
        <v>8743</v>
      </c>
      <c r="C8751" s="1">
        <v>45175</v>
      </c>
      <c r="D8751" t="str">
        <f>TEXT(Hospital_Emergency_Room_Data[[#This Row],[Patient Admission Date]],"mmm")</f>
        <v>Sep</v>
      </c>
      <c r="E8751">
        <f>YEAR(Hospital_Emergency_Room_Data[[#This Row],[Patient Admission Date]])</f>
        <v>2023</v>
      </c>
      <c r="F8751" s="2">
        <v>0.23472222222222222</v>
      </c>
      <c r="G8751" s="8" t="str">
        <f>TEXT(Hospital_Emergency_Room_Data[[#This Row],[Patient Admission Date]],"dddd")</f>
        <v>Wednesday</v>
      </c>
      <c r="H8751" t="s">
        <v>9208</v>
      </c>
      <c r="I8751">
        <v>41</v>
      </c>
      <c r="J8751" s="5" t="s">
        <v>9223</v>
      </c>
      <c r="K8751" t="s">
        <v>8</v>
      </c>
      <c r="L8751" t="s">
        <v>50</v>
      </c>
      <c r="M8751" t="s">
        <v>9210</v>
      </c>
      <c r="N8751">
        <v>9</v>
      </c>
      <c r="O8751">
        <v>27</v>
      </c>
      <c r="P8751" t="s">
        <v>9226</v>
      </c>
      <c r="Q8751">
        <v>6</v>
      </c>
      <c r="R8751">
        <v>5</v>
      </c>
      <c r="S8751" t="s">
        <v>9258</v>
      </c>
      <c r="T8751" t="s">
        <v>9263</v>
      </c>
      <c r="U8751" t="s">
        <v>9282</v>
      </c>
      <c r="V8751" t="str" cm="1">
        <f t="array" ref="V8751">_xlfn.IFS(Hospital_Emergency_Room_Data[[#This Row],[Day]]&lt;=10,"Start(1-10)",Hospital_Emergency_Room_Data[[#This Row],[Day]]&lt;=20,"Middle(11-20)",Hospital_Emergency_Room_Data[[#This Row],[Day]]&gt;20,"End(21-30)")</f>
        <v>Start(1-10)</v>
      </c>
    </row>
    <row r="8752" spans="1:22">
      <c r="A8752">
        <v>373520135</v>
      </c>
      <c r="B8752" t="s">
        <v>8744</v>
      </c>
      <c r="C8752" s="1">
        <v>45559</v>
      </c>
      <c r="D8752" t="str">
        <f>TEXT(Hospital_Emergency_Room_Data[[#This Row],[Patient Admission Date]],"mmm")</f>
        <v>Sep</v>
      </c>
      <c r="E8752">
        <f>YEAR(Hospital_Emergency_Room_Data[[#This Row],[Patient Admission Date]])</f>
        <v>2024</v>
      </c>
      <c r="F8752" s="2">
        <v>0.22083333333333333</v>
      </c>
      <c r="G8752" s="8" t="str">
        <f>TEXT(Hospital_Emergency_Room_Data[[#This Row],[Patient Admission Date]],"dddd")</f>
        <v>Tuesday</v>
      </c>
      <c r="H8752" t="s">
        <v>9208</v>
      </c>
      <c r="I8752">
        <v>10</v>
      </c>
      <c r="J8752" s="5" t="s">
        <v>9221</v>
      </c>
      <c r="K8752" t="s">
        <v>8</v>
      </c>
      <c r="L8752" t="s">
        <v>50</v>
      </c>
      <c r="M8752" t="s">
        <v>9210</v>
      </c>
      <c r="N8752">
        <v>9</v>
      </c>
      <c r="O8752">
        <v>32</v>
      </c>
      <c r="P8752" t="s">
        <v>9225</v>
      </c>
      <c r="Q8752">
        <v>24</v>
      </c>
      <c r="R8752">
        <v>5</v>
      </c>
      <c r="S8752" t="s">
        <v>9258</v>
      </c>
      <c r="T8752" t="s">
        <v>9264</v>
      </c>
      <c r="U8752" t="s">
        <v>9300</v>
      </c>
      <c r="V8752" t="str" cm="1">
        <f t="array" ref="V8752">_xlfn.IFS(Hospital_Emergency_Room_Data[[#This Row],[Day]]&lt;=10,"Start(1-10)",Hospital_Emergency_Room_Data[[#This Row],[Day]]&lt;=20,"Middle(11-20)",Hospital_Emergency_Room_Data[[#This Row],[Day]]&gt;20,"End(21-30)")</f>
        <v>End(21-30)</v>
      </c>
    </row>
    <row r="8753" spans="1:22">
      <c r="A8753">
        <v>247927347</v>
      </c>
      <c r="B8753" t="s">
        <v>8745</v>
      </c>
      <c r="C8753" s="1">
        <v>45590</v>
      </c>
      <c r="D8753" t="str">
        <f>TEXT(Hospital_Emergency_Room_Data[[#This Row],[Patient Admission Date]],"mmm")</f>
        <v>Oct</v>
      </c>
      <c r="E8753">
        <f>YEAR(Hospital_Emergency_Room_Data[[#This Row],[Patient Admission Date]])</f>
        <v>2024</v>
      </c>
      <c r="F8753" s="2">
        <v>0.8305555555555556</v>
      </c>
      <c r="G8753" s="8" t="str">
        <f>TEXT(Hospital_Emergency_Room_Data[[#This Row],[Patient Admission Date]],"dddd")</f>
        <v>Friday</v>
      </c>
      <c r="H8753" t="s">
        <v>9208</v>
      </c>
      <c r="I8753">
        <v>78</v>
      </c>
      <c r="J8753" s="5" t="s">
        <v>9222</v>
      </c>
      <c r="K8753" t="s">
        <v>8</v>
      </c>
      <c r="L8753" t="s">
        <v>9281</v>
      </c>
      <c r="M8753" t="s">
        <v>9210</v>
      </c>
      <c r="O8753">
        <v>16</v>
      </c>
      <c r="P8753" t="s">
        <v>9226</v>
      </c>
      <c r="Q8753">
        <v>25</v>
      </c>
      <c r="R8753">
        <v>19</v>
      </c>
      <c r="S8753" t="s">
        <v>9256</v>
      </c>
      <c r="T8753" t="s">
        <v>9264</v>
      </c>
      <c r="U8753" t="s">
        <v>9282</v>
      </c>
      <c r="V8753" t="str" cm="1">
        <f t="array" ref="V8753">_xlfn.IFS(Hospital_Emergency_Room_Data[[#This Row],[Day]]&lt;=10,"Start(1-10)",Hospital_Emergency_Room_Data[[#This Row],[Day]]&lt;=20,"Middle(11-20)",Hospital_Emergency_Room_Data[[#This Row],[Day]]&gt;20,"End(21-30)")</f>
        <v>End(21-30)</v>
      </c>
    </row>
    <row r="8754" spans="1:22">
      <c r="A8754">
        <v>346225485</v>
      </c>
      <c r="B8754" t="s">
        <v>8746</v>
      </c>
      <c r="C8754" s="1">
        <v>45205</v>
      </c>
      <c r="D8754" t="str">
        <f>TEXT(Hospital_Emergency_Room_Data[[#This Row],[Patient Admission Date]],"mmm")</f>
        <v>Oct</v>
      </c>
      <c r="E8754">
        <f>YEAR(Hospital_Emergency_Room_Data[[#This Row],[Patient Admission Date]])</f>
        <v>2023</v>
      </c>
      <c r="F8754" s="2">
        <v>0.35902777777777778</v>
      </c>
      <c r="G8754" s="8" t="str">
        <f>TEXT(Hospital_Emergency_Room_Data[[#This Row],[Patient Admission Date]],"dddd")</f>
        <v>Friday</v>
      </c>
      <c r="H8754" t="s">
        <v>9208</v>
      </c>
      <c r="I8754">
        <v>44</v>
      </c>
      <c r="J8754" s="5" t="s">
        <v>9223</v>
      </c>
      <c r="K8754" t="s">
        <v>8</v>
      </c>
      <c r="L8754" t="s">
        <v>9281</v>
      </c>
      <c r="M8754" t="s">
        <v>9210</v>
      </c>
      <c r="O8754">
        <v>28</v>
      </c>
      <c r="P8754" t="s">
        <v>9226</v>
      </c>
      <c r="Q8754">
        <v>6</v>
      </c>
      <c r="R8754">
        <v>8</v>
      </c>
      <c r="S8754" t="s">
        <v>9255</v>
      </c>
      <c r="T8754" t="s">
        <v>9263</v>
      </c>
      <c r="U8754" t="s">
        <v>9282</v>
      </c>
      <c r="V8754" t="str" cm="1">
        <f t="array" ref="V8754">_xlfn.IFS(Hospital_Emergency_Room_Data[[#This Row],[Day]]&lt;=10,"Start(1-10)",Hospital_Emergency_Room_Data[[#This Row],[Day]]&lt;=20,"Middle(11-20)",Hospital_Emergency_Room_Data[[#This Row],[Day]]&gt;20,"End(21-30)")</f>
        <v>Start(1-10)</v>
      </c>
    </row>
    <row r="8755" spans="1:22">
      <c r="A8755">
        <v>523280782</v>
      </c>
      <c r="B8755" t="s">
        <v>8747</v>
      </c>
      <c r="C8755" s="1">
        <v>45095</v>
      </c>
      <c r="D8755" t="str">
        <f>TEXT(Hospital_Emergency_Room_Data[[#This Row],[Patient Admission Date]],"mmm")</f>
        <v>Jun</v>
      </c>
      <c r="E8755">
        <f>YEAR(Hospital_Emergency_Room_Data[[#This Row],[Patient Admission Date]])</f>
        <v>2023</v>
      </c>
      <c r="F8755" s="2">
        <v>0.5854166666666667</v>
      </c>
      <c r="G8755" s="8" t="str">
        <f>TEXT(Hospital_Emergency_Room_Data[[#This Row],[Patient Admission Date]],"dddd")</f>
        <v>Sunday</v>
      </c>
      <c r="H8755" t="s">
        <v>9208</v>
      </c>
      <c r="I8755">
        <v>43</v>
      </c>
      <c r="J8755" s="5" t="s">
        <v>9223</v>
      </c>
      <c r="K8755" t="s">
        <v>8</v>
      </c>
      <c r="L8755" t="s">
        <v>9281</v>
      </c>
      <c r="M8755" t="s">
        <v>9210</v>
      </c>
      <c r="O8755">
        <v>35</v>
      </c>
      <c r="P8755" t="s">
        <v>9225</v>
      </c>
      <c r="Q8755">
        <v>18</v>
      </c>
      <c r="R8755">
        <v>14</v>
      </c>
      <c r="S8755" t="s">
        <v>9257</v>
      </c>
      <c r="T8755" t="s">
        <v>9262</v>
      </c>
      <c r="U8755" t="s">
        <v>9300</v>
      </c>
      <c r="V8755" t="str" cm="1">
        <f t="array" ref="V8755">_xlfn.IFS(Hospital_Emergency_Room_Data[[#This Row],[Day]]&lt;=10,"Start(1-10)",Hospital_Emergency_Room_Data[[#This Row],[Day]]&lt;=20,"Middle(11-20)",Hospital_Emergency_Room_Data[[#This Row],[Day]]&gt;20,"End(21-30)")</f>
        <v>Middle(11-20)</v>
      </c>
    </row>
    <row r="8756" spans="1:22">
      <c r="A8756">
        <v>700761641</v>
      </c>
      <c r="B8756" t="s">
        <v>8748</v>
      </c>
      <c r="C8756" s="1">
        <v>45555</v>
      </c>
      <c r="D8756" t="str">
        <f>TEXT(Hospital_Emergency_Room_Data[[#This Row],[Patient Admission Date]],"mmm")</f>
        <v>Sep</v>
      </c>
      <c r="E8756">
        <f>YEAR(Hospital_Emergency_Room_Data[[#This Row],[Patient Admission Date]])</f>
        <v>2024</v>
      </c>
      <c r="F8756" s="2">
        <v>0.81111111111111112</v>
      </c>
      <c r="G8756" s="8" t="str">
        <f>TEXT(Hospital_Emergency_Room_Data[[#This Row],[Patient Admission Date]],"dddd")</f>
        <v>Friday</v>
      </c>
      <c r="H8756" t="s">
        <v>9208</v>
      </c>
      <c r="I8756">
        <v>5</v>
      </c>
      <c r="J8756" s="5" t="s">
        <v>9221</v>
      </c>
      <c r="K8756" t="s">
        <v>8</v>
      </c>
      <c r="L8756" t="s">
        <v>9281</v>
      </c>
      <c r="M8756" t="s">
        <v>9210</v>
      </c>
      <c r="O8756">
        <v>40</v>
      </c>
      <c r="P8756" t="s">
        <v>9225</v>
      </c>
      <c r="Q8756">
        <v>20</v>
      </c>
      <c r="R8756">
        <v>19</v>
      </c>
      <c r="S8756" t="s">
        <v>9256</v>
      </c>
      <c r="T8756" t="s">
        <v>9262</v>
      </c>
      <c r="U8756" t="s">
        <v>9300</v>
      </c>
      <c r="V8756" t="str" cm="1">
        <f t="array" ref="V8756">_xlfn.IFS(Hospital_Emergency_Room_Data[[#This Row],[Day]]&lt;=10,"Start(1-10)",Hospital_Emergency_Room_Data[[#This Row],[Day]]&lt;=20,"Middle(11-20)",Hospital_Emergency_Room_Data[[#This Row],[Day]]&gt;20,"End(21-30)")</f>
        <v>Middle(11-20)</v>
      </c>
    </row>
    <row r="8757" spans="1:22">
      <c r="A8757">
        <v>119605805</v>
      </c>
      <c r="B8757" t="s">
        <v>8749</v>
      </c>
      <c r="C8757" s="1">
        <v>45153</v>
      </c>
      <c r="D8757" t="str">
        <f>TEXT(Hospital_Emergency_Room_Data[[#This Row],[Patient Admission Date]],"mmm")</f>
        <v>Aug</v>
      </c>
      <c r="E8757">
        <f>YEAR(Hospital_Emergency_Room_Data[[#This Row],[Patient Admission Date]])</f>
        <v>2023</v>
      </c>
      <c r="F8757" s="2">
        <v>0.6020833333333333</v>
      </c>
      <c r="G8757" s="8" t="str">
        <f>TEXT(Hospital_Emergency_Room_Data[[#This Row],[Patient Admission Date]],"dddd")</f>
        <v>Tuesday</v>
      </c>
      <c r="H8757" t="s">
        <v>9208</v>
      </c>
      <c r="I8757">
        <v>18</v>
      </c>
      <c r="J8757" s="5" t="s">
        <v>9220</v>
      </c>
      <c r="K8757" t="s">
        <v>8</v>
      </c>
      <c r="L8757" t="s">
        <v>9281</v>
      </c>
      <c r="M8757" t="s">
        <v>9210</v>
      </c>
      <c r="O8757">
        <v>48</v>
      </c>
      <c r="P8757" t="s">
        <v>9225</v>
      </c>
      <c r="Q8757">
        <v>15</v>
      </c>
      <c r="R8757">
        <v>14</v>
      </c>
      <c r="S8757" t="s">
        <v>9257</v>
      </c>
      <c r="T8757" t="s">
        <v>9262</v>
      </c>
      <c r="U8757" t="s">
        <v>9283</v>
      </c>
      <c r="V8757" t="str" cm="1">
        <f t="array" ref="V8757">_xlfn.IFS(Hospital_Emergency_Room_Data[[#This Row],[Day]]&lt;=10,"Start(1-10)",Hospital_Emergency_Room_Data[[#This Row],[Day]]&lt;=20,"Middle(11-20)",Hospital_Emergency_Room_Data[[#This Row],[Day]]&gt;20,"End(21-30)")</f>
        <v>Middle(11-20)</v>
      </c>
    </row>
    <row r="8758" spans="1:22">
      <c r="A8758">
        <v>453395194</v>
      </c>
      <c r="B8758" t="s">
        <v>8750</v>
      </c>
      <c r="C8758" s="1">
        <v>45356</v>
      </c>
      <c r="D8758" t="str">
        <f>TEXT(Hospital_Emergency_Room_Data[[#This Row],[Patient Admission Date]],"mmm")</f>
        <v>Mar</v>
      </c>
      <c r="E8758">
        <f>YEAR(Hospital_Emergency_Room_Data[[#This Row],[Patient Admission Date]])</f>
        <v>2024</v>
      </c>
      <c r="F8758" s="2">
        <v>0.70347222222222228</v>
      </c>
      <c r="G8758" s="8" t="str">
        <f>TEXT(Hospital_Emergency_Room_Data[[#This Row],[Patient Admission Date]],"dddd")</f>
        <v>Tuesday</v>
      </c>
      <c r="H8758" t="s">
        <v>9208</v>
      </c>
      <c r="I8758">
        <v>19</v>
      </c>
      <c r="J8758" s="5" t="s">
        <v>9220</v>
      </c>
      <c r="K8758" t="s">
        <v>8</v>
      </c>
      <c r="L8758" t="s">
        <v>9281</v>
      </c>
      <c r="M8758" t="s">
        <v>9210</v>
      </c>
      <c r="O8758">
        <v>13</v>
      </c>
      <c r="P8758" t="s">
        <v>9226</v>
      </c>
      <c r="Q8758">
        <v>5</v>
      </c>
      <c r="R8758">
        <v>16</v>
      </c>
      <c r="S8758" t="s">
        <v>9257</v>
      </c>
      <c r="T8758" t="s">
        <v>9263</v>
      </c>
      <c r="U8758" t="s">
        <v>9282</v>
      </c>
      <c r="V8758" t="str" cm="1">
        <f t="array" ref="V8758">_xlfn.IFS(Hospital_Emergency_Room_Data[[#This Row],[Day]]&lt;=10,"Start(1-10)",Hospital_Emergency_Room_Data[[#This Row],[Day]]&lt;=20,"Middle(11-20)",Hospital_Emergency_Room_Data[[#This Row],[Day]]&gt;20,"End(21-30)")</f>
        <v>Start(1-10)</v>
      </c>
    </row>
    <row r="8759" spans="1:22">
      <c r="A8759">
        <v>627072664</v>
      </c>
      <c r="B8759" t="s">
        <v>8751</v>
      </c>
      <c r="C8759" s="1">
        <v>45084</v>
      </c>
      <c r="D8759" t="str">
        <f>TEXT(Hospital_Emergency_Room_Data[[#This Row],[Patient Admission Date]],"mmm")</f>
        <v>Jun</v>
      </c>
      <c r="E8759">
        <f>YEAR(Hospital_Emergency_Room_Data[[#This Row],[Patient Admission Date]])</f>
        <v>2023</v>
      </c>
      <c r="F8759" s="2">
        <v>0.17291666666666666</v>
      </c>
      <c r="G8759" s="8" t="str">
        <f>TEXT(Hospital_Emergency_Room_Data[[#This Row],[Patient Admission Date]],"dddd")</f>
        <v>Wednesday</v>
      </c>
      <c r="H8759" t="s">
        <v>9208</v>
      </c>
      <c r="I8759">
        <v>18</v>
      </c>
      <c r="J8759" s="5" t="s">
        <v>9220</v>
      </c>
      <c r="K8759" t="s">
        <v>8</v>
      </c>
      <c r="L8759" t="s">
        <v>9281</v>
      </c>
      <c r="M8759" t="s">
        <v>9210</v>
      </c>
      <c r="O8759">
        <v>14</v>
      </c>
      <c r="P8759" t="s">
        <v>9226</v>
      </c>
      <c r="Q8759">
        <v>7</v>
      </c>
      <c r="R8759">
        <v>4</v>
      </c>
      <c r="S8759" t="s">
        <v>9258</v>
      </c>
      <c r="T8759" t="s">
        <v>9263</v>
      </c>
      <c r="U8759" t="s">
        <v>9282</v>
      </c>
      <c r="V8759" t="str" cm="1">
        <f t="array" ref="V8759">_xlfn.IFS(Hospital_Emergency_Room_Data[[#This Row],[Day]]&lt;=10,"Start(1-10)",Hospital_Emergency_Room_Data[[#This Row],[Day]]&lt;=20,"Middle(11-20)",Hospital_Emergency_Room_Data[[#This Row],[Day]]&gt;20,"End(21-30)")</f>
        <v>Start(1-10)</v>
      </c>
    </row>
    <row r="8760" spans="1:22">
      <c r="A8760">
        <v>586197401</v>
      </c>
      <c r="B8760" t="s">
        <v>8752</v>
      </c>
      <c r="C8760" s="1">
        <v>45295</v>
      </c>
      <c r="D8760" t="str">
        <f>TEXT(Hospital_Emergency_Room_Data[[#This Row],[Patient Admission Date]],"mmm")</f>
        <v>Jan</v>
      </c>
      <c r="E8760">
        <f>YEAR(Hospital_Emergency_Room_Data[[#This Row],[Patient Admission Date]])</f>
        <v>2024</v>
      </c>
      <c r="F8760" s="2">
        <v>0.97847222222222219</v>
      </c>
      <c r="G8760" s="8" t="str">
        <f>TEXT(Hospital_Emergency_Room_Data[[#This Row],[Patient Admission Date]],"dddd")</f>
        <v>Thursday</v>
      </c>
      <c r="H8760" t="s">
        <v>9208</v>
      </c>
      <c r="I8760">
        <v>25</v>
      </c>
      <c r="J8760" s="5" t="s">
        <v>9220</v>
      </c>
      <c r="K8760" t="s">
        <v>8</v>
      </c>
      <c r="L8760" t="s">
        <v>9281</v>
      </c>
      <c r="M8760" t="s">
        <v>9210</v>
      </c>
      <c r="O8760">
        <v>15</v>
      </c>
      <c r="P8760" t="s">
        <v>9226</v>
      </c>
      <c r="Q8760">
        <v>4</v>
      </c>
      <c r="R8760">
        <v>23</v>
      </c>
      <c r="S8760" t="s">
        <v>9256</v>
      </c>
      <c r="T8760" t="s">
        <v>9263</v>
      </c>
      <c r="U8760" t="s">
        <v>9282</v>
      </c>
      <c r="V8760" t="str" cm="1">
        <f t="array" ref="V8760">_xlfn.IFS(Hospital_Emergency_Room_Data[[#This Row],[Day]]&lt;=10,"Start(1-10)",Hospital_Emergency_Room_Data[[#This Row],[Day]]&lt;=20,"Middle(11-20)",Hospital_Emergency_Room_Data[[#This Row],[Day]]&gt;20,"End(21-30)")</f>
        <v>Start(1-10)</v>
      </c>
    </row>
    <row r="8761" spans="1:22">
      <c r="A8761">
        <v>351719604</v>
      </c>
      <c r="B8761" t="s">
        <v>8753</v>
      </c>
      <c r="C8761" s="1">
        <v>45576</v>
      </c>
      <c r="D8761" t="str">
        <f>TEXT(Hospital_Emergency_Room_Data[[#This Row],[Patient Admission Date]],"mmm")</f>
        <v>Oct</v>
      </c>
      <c r="E8761">
        <f>YEAR(Hospital_Emergency_Room_Data[[#This Row],[Patient Admission Date]])</f>
        <v>2024</v>
      </c>
      <c r="F8761" s="2">
        <v>0.28611111111111109</v>
      </c>
      <c r="G8761" s="8" t="str">
        <f>TEXT(Hospital_Emergency_Room_Data[[#This Row],[Patient Admission Date]],"dddd")</f>
        <v>Friday</v>
      </c>
      <c r="H8761" t="s">
        <v>9208</v>
      </c>
      <c r="I8761">
        <v>75</v>
      </c>
      <c r="J8761" s="5" t="s">
        <v>9222</v>
      </c>
      <c r="K8761" t="s">
        <v>8</v>
      </c>
      <c r="L8761" t="s">
        <v>9281</v>
      </c>
      <c r="M8761" t="s">
        <v>9210</v>
      </c>
      <c r="O8761">
        <v>15</v>
      </c>
      <c r="P8761" t="s">
        <v>9226</v>
      </c>
      <c r="Q8761">
        <v>11</v>
      </c>
      <c r="R8761">
        <v>6</v>
      </c>
      <c r="S8761" t="s">
        <v>9255</v>
      </c>
      <c r="T8761" t="s">
        <v>9265</v>
      </c>
      <c r="U8761" t="s">
        <v>9282</v>
      </c>
      <c r="V8761" t="str" cm="1">
        <f t="array" ref="V8761">_xlfn.IFS(Hospital_Emergency_Room_Data[[#This Row],[Day]]&lt;=10,"Start(1-10)",Hospital_Emergency_Room_Data[[#This Row],[Day]]&lt;=20,"Middle(11-20)",Hospital_Emergency_Room_Data[[#This Row],[Day]]&gt;20,"End(21-30)")</f>
        <v>Middle(11-20)</v>
      </c>
    </row>
    <row r="8762" spans="1:22">
      <c r="A8762">
        <v>885135256</v>
      </c>
      <c r="B8762" t="s">
        <v>8754</v>
      </c>
      <c r="C8762" s="1">
        <v>45285</v>
      </c>
      <c r="D8762" t="str">
        <f>TEXT(Hospital_Emergency_Room_Data[[#This Row],[Patient Admission Date]],"mmm")</f>
        <v>Dec</v>
      </c>
      <c r="E8762">
        <f>YEAR(Hospital_Emergency_Room_Data[[#This Row],[Patient Admission Date]])</f>
        <v>2023</v>
      </c>
      <c r="F8762" s="2">
        <v>0.47499999999999998</v>
      </c>
      <c r="G8762" s="8" t="str">
        <f>TEXT(Hospital_Emergency_Room_Data[[#This Row],[Patient Admission Date]],"dddd")</f>
        <v>Monday</v>
      </c>
      <c r="H8762" t="s">
        <v>9208</v>
      </c>
      <c r="I8762">
        <v>52</v>
      </c>
      <c r="J8762" s="5" t="s">
        <v>9219</v>
      </c>
      <c r="K8762" t="s">
        <v>8</v>
      </c>
      <c r="L8762" t="s">
        <v>9281</v>
      </c>
      <c r="M8762" t="s">
        <v>9210</v>
      </c>
      <c r="O8762">
        <v>29</v>
      </c>
      <c r="P8762" t="s">
        <v>9226</v>
      </c>
      <c r="Q8762">
        <v>25</v>
      </c>
      <c r="R8762">
        <v>11</v>
      </c>
      <c r="S8762" t="s">
        <v>9255</v>
      </c>
      <c r="T8762" t="s">
        <v>9264</v>
      </c>
      <c r="U8762" t="s">
        <v>9282</v>
      </c>
      <c r="V8762" t="str" cm="1">
        <f t="array" ref="V8762">_xlfn.IFS(Hospital_Emergency_Room_Data[[#This Row],[Day]]&lt;=10,"Start(1-10)",Hospital_Emergency_Room_Data[[#This Row],[Day]]&lt;=20,"Middle(11-20)",Hospital_Emergency_Room_Data[[#This Row],[Day]]&gt;20,"End(21-30)")</f>
        <v>End(21-30)</v>
      </c>
    </row>
    <row r="8763" spans="1:22">
      <c r="A8763">
        <v>575401753</v>
      </c>
      <c r="B8763" t="s">
        <v>8755</v>
      </c>
      <c r="C8763" s="1">
        <v>45206</v>
      </c>
      <c r="D8763" t="str">
        <f>TEXT(Hospital_Emergency_Room_Data[[#This Row],[Patient Admission Date]],"mmm")</f>
        <v>Oct</v>
      </c>
      <c r="E8763">
        <f>YEAR(Hospital_Emergency_Room_Data[[#This Row],[Patient Admission Date]])</f>
        <v>2023</v>
      </c>
      <c r="F8763" s="2">
        <v>6.6666666666666666E-2</v>
      </c>
      <c r="G8763" s="8" t="str">
        <f>TEXT(Hospital_Emergency_Room_Data[[#This Row],[Patient Admission Date]],"dddd")</f>
        <v>Saturday</v>
      </c>
      <c r="H8763" t="s">
        <v>9208</v>
      </c>
      <c r="I8763">
        <v>42</v>
      </c>
      <c r="J8763" s="5" t="s">
        <v>9223</v>
      </c>
      <c r="K8763" t="s">
        <v>8</v>
      </c>
      <c r="L8763" t="s">
        <v>9281</v>
      </c>
      <c r="M8763" t="s">
        <v>9210</v>
      </c>
      <c r="O8763">
        <v>43</v>
      </c>
      <c r="P8763" t="s">
        <v>9225</v>
      </c>
      <c r="Q8763">
        <v>7</v>
      </c>
      <c r="R8763">
        <v>1</v>
      </c>
      <c r="S8763" t="s">
        <v>9258</v>
      </c>
      <c r="T8763" t="s">
        <v>9263</v>
      </c>
      <c r="U8763" t="s">
        <v>9300</v>
      </c>
      <c r="V8763" t="str" cm="1">
        <f t="array" ref="V8763">_xlfn.IFS(Hospital_Emergency_Room_Data[[#This Row],[Day]]&lt;=10,"Start(1-10)",Hospital_Emergency_Room_Data[[#This Row],[Day]]&lt;=20,"Middle(11-20)",Hospital_Emergency_Room_Data[[#This Row],[Day]]&gt;20,"End(21-30)")</f>
        <v>Start(1-10)</v>
      </c>
    </row>
    <row r="8764" spans="1:22">
      <c r="A8764">
        <v>465153314</v>
      </c>
      <c r="B8764" t="s">
        <v>8756</v>
      </c>
      <c r="C8764" s="1">
        <v>45092</v>
      </c>
      <c r="D8764" t="str">
        <f>TEXT(Hospital_Emergency_Room_Data[[#This Row],[Patient Admission Date]],"mmm")</f>
        <v>Jun</v>
      </c>
      <c r="E8764">
        <f>YEAR(Hospital_Emergency_Room_Data[[#This Row],[Patient Admission Date]])</f>
        <v>2023</v>
      </c>
      <c r="F8764" s="2">
        <v>0.94305555555555554</v>
      </c>
      <c r="G8764" s="8" t="str">
        <f>TEXT(Hospital_Emergency_Room_Data[[#This Row],[Patient Admission Date]],"dddd")</f>
        <v>Thursday</v>
      </c>
      <c r="H8764" t="s">
        <v>9208</v>
      </c>
      <c r="I8764">
        <v>13</v>
      </c>
      <c r="J8764" s="5" t="s">
        <v>9221</v>
      </c>
      <c r="K8764" t="s">
        <v>8</v>
      </c>
      <c r="L8764" t="s">
        <v>9281</v>
      </c>
      <c r="M8764" t="s">
        <v>9210</v>
      </c>
      <c r="O8764">
        <v>45</v>
      </c>
      <c r="P8764" t="s">
        <v>9225</v>
      </c>
      <c r="Q8764">
        <v>15</v>
      </c>
      <c r="R8764">
        <v>22</v>
      </c>
      <c r="S8764" t="s">
        <v>9256</v>
      </c>
      <c r="T8764" t="s">
        <v>9262</v>
      </c>
      <c r="U8764" t="s">
        <v>9300</v>
      </c>
      <c r="V8764" t="str" cm="1">
        <f t="array" ref="V8764">_xlfn.IFS(Hospital_Emergency_Room_Data[[#This Row],[Day]]&lt;=10,"Start(1-10)",Hospital_Emergency_Room_Data[[#This Row],[Day]]&lt;=20,"Middle(11-20)",Hospital_Emergency_Room_Data[[#This Row],[Day]]&gt;20,"End(21-30)")</f>
        <v>Middle(11-20)</v>
      </c>
    </row>
    <row r="8765" spans="1:22">
      <c r="A8765">
        <v>108354145</v>
      </c>
      <c r="B8765" t="s">
        <v>8757</v>
      </c>
      <c r="C8765" s="1">
        <v>45047</v>
      </c>
      <c r="D8765" t="str">
        <f>TEXT(Hospital_Emergency_Room_Data[[#This Row],[Patient Admission Date]],"mmm")</f>
        <v>May</v>
      </c>
      <c r="E8765">
        <f>YEAR(Hospital_Emergency_Room_Data[[#This Row],[Patient Admission Date]])</f>
        <v>2023</v>
      </c>
      <c r="F8765" s="2">
        <v>0.41944444444444445</v>
      </c>
      <c r="G8765" s="8" t="str">
        <f>TEXT(Hospital_Emergency_Room_Data[[#This Row],[Patient Admission Date]],"dddd")</f>
        <v>Monday</v>
      </c>
      <c r="H8765" t="s">
        <v>9208</v>
      </c>
      <c r="I8765">
        <v>79</v>
      </c>
      <c r="J8765" s="5" t="s">
        <v>9222</v>
      </c>
      <c r="K8765" t="s">
        <v>8</v>
      </c>
      <c r="L8765" t="s">
        <v>9281</v>
      </c>
      <c r="M8765" t="s">
        <v>9210</v>
      </c>
      <c r="O8765">
        <v>48</v>
      </c>
      <c r="P8765" t="s">
        <v>9225</v>
      </c>
      <c r="Q8765">
        <v>1</v>
      </c>
      <c r="R8765">
        <v>10</v>
      </c>
      <c r="S8765" t="s">
        <v>9255</v>
      </c>
      <c r="T8765" t="s">
        <v>9263</v>
      </c>
      <c r="U8765" t="s">
        <v>9283</v>
      </c>
      <c r="V8765" t="str" cm="1">
        <f t="array" ref="V8765">_xlfn.IFS(Hospital_Emergency_Room_Data[[#This Row],[Day]]&lt;=10,"Start(1-10)",Hospital_Emergency_Room_Data[[#This Row],[Day]]&lt;=20,"Middle(11-20)",Hospital_Emergency_Room_Data[[#This Row],[Day]]&gt;20,"End(21-30)")</f>
        <v>Start(1-10)</v>
      </c>
    </row>
    <row r="8766" spans="1:22">
      <c r="A8766">
        <v>203865462</v>
      </c>
      <c r="B8766" t="s">
        <v>8758</v>
      </c>
      <c r="C8766" s="1">
        <v>45278</v>
      </c>
      <c r="D8766" t="str">
        <f>TEXT(Hospital_Emergency_Room_Data[[#This Row],[Patient Admission Date]],"mmm")</f>
        <v>Dec</v>
      </c>
      <c r="E8766">
        <f>YEAR(Hospital_Emergency_Room_Data[[#This Row],[Patient Admission Date]])</f>
        <v>2023</v>
      </c>
      <c r="F8766" s="2">
        <v>0.55277777777777781</v>
      </c>
      <c r="G8766" s="8" t="str">
        <f>TEXT(Hospital_Emergency_Room_Data[[#This Row],[Patient Admission Date]],"dddd")</f>
        <v>Monday</v>
      </c>
      <c r="H8766" t="s">
        <v>9208</v>
      </c>
      <c r="I8766">
        <v>16</v>
      </c>
      <c r="J8766" s="5" t="s">
        <v>9220</v>
      </c>
      <c r="K8766" t="s">
        <v>8</v>
      </c>
      <c r="L8766" t="s">
        <v>9281</v>
      </c>
      <c r="M8766" t="s">
        <v>9210</v>
      </c>
      <c r="O8766">
        <v>50</v>
      </c>
      <c r="P8766" t="s">
        <v>9225</v>
      </c>
      <c r="Q8766">
        <v>18</v>
      </c>
      <c r="R8766">
        <v>13</v>
      </c>
      <c r="S8766" t="s">
        <v>9257</v>
      </c>
      <c r="T8766" t="s">
        <v>9262</v>
      </c>
      <c r="U8766" t="s">
        <v>9283</v>
      </c>
      <c r="V8766" t="str" cm="1">
        <f t="array" ref="V8766">_xlfn.IFS(Hospital_Emergency_Room_Data[[#This Row],[Day]]&lt;=10,"Start(1-10)",Hospital_Emergency_Room_Data[[#This Row],[Day]]&lt;=20,"Middle(11-20)",Hospital_Emergency_Room_Data[[#This Row],[Day]]&gt;20,"End(21-30)")</f>
        <v>Middle(11-20)</v>
      </c>
    </row>
    <row r="8767" spans="1:22">
      <c r="A8767">
        <v>686809830</v>
      </c>
      <c r="B8767" t="s">
        <v>8759</v>
      </c>
      <c r="C8767" s="1">
        <v>45473</v>
      </c>
      <c r="D8767" t="str">
        <f>TEXT(Hospital_Emergency_Room_Data[[#This Row],[Patient Admission Date]],"mmm")</f>
        <v>Jun</v>
      </c>
      <c r="E8767">
        <f>YEAR(Hospital_Emergency_Room_Data[[#This Row],[Patient Admission Date]])</f>
        <v>2024</v>
      </c>
      <c r="F8767" s="2">
        <v>0.51736111111111116</v>
      </c>
      <c r="G8767" s="8" t="str">
        <f>TEXT(Hospital_Emergency_Room_Data[[#This Row],[Patient Admission Date]],"dddd")</f>
        <v>Sunday</v>
      </c>
      <c r="H8767" t="s">
        <v>9208</v>
      </c>
      <c r="I8767">
        <v>37</v>
      </c>
      <c r="J8767" s="5" t="s">
        <v>9223</v>
      </c>
      <c r="K8767" t="s">
        <v>8</v>
      </c>
      <c r="L8767" t="s">
        <v>9281</v>
      </c>
      <c r="M8767" t="s">
        <v>9210</v>
      </c>
      <c r="O8767">
        <v>22</v>
      </c>
      <c r="P8767" t="s">
        <v>9226</v>
      </c>
      <c r="Q8767">
        <v>30</v>
      </c>
      <c r="R8767">
        <v>12</v>
      </c>
      <c r="S8767" t="s">
        <v>9257</v>
      </c>
      <c r="T8767" t="s">
        <v>9264</v>
      </c>
      <c r="U8767" t="s">
        <v>9282</v>
      </c>
      <c r="V8767" t="str" cm="1">
        <f t="array" ref="V8767">_xlfn.IFS(Hospital_Emergency_Room_Data[[#This Row],[Day]]&lt;=10,"Start(1-10)",Hospital_Emergency_Room_Data[[#This Row],[Day]]&lt;=20,"Middle(11-20)",Hospital_Emergency_Room_Data[[#This Row],[Day]]&gt;20,"End(21-30)")</f>
        <v>End(21-30)</v>
      </c>
    </row>
    <row r="8768" spans="1:22">
      <c r="A8768">
        <v>589259796</v>
      </c>
      <c r="B8768" t="s">
        <v>8760</v>
      </c>
      <c r="C8768" s="1">
        <v>45338</v>
      </c>
      <c r="D8768" t="str">
        <f>TEXT(Hospital_Emergency_Room_Data[[#This Row],[Patient Admission Date]],"mmm")</f>
        <v>Feb</v>
      </c>
      <c r="E8768">
        <f>YEAR(Hospital_Emergency_Room_Data[[#This Row],[Patient Admission Date]])</f>
        <v>2024</v>
      </c>
      <c r="F8768" s="2">
        <v>0.21249999999999999</v>
      </c>
      <c r="G8768" s="8" t="str">
        <f>TEXT(Hospital_Emergency_Room_Data[[#This Row],[Patient Admission Date]],"dddd")</f>
        <v>Friday</v>
      </c>
      <c r="H8768" t="s">
        <v>9208</v>
      </c>
      <c r="I8768">
        <v>22</v>
      </c>
      <c r="J8768" s="5" t="s">
        <v>9220</v>
      </c>
      <c r="K8768" t="s">
        <v>8</v>
      </c>
      <c r="L8768" t="s">
        <v>9281</v>
      </c>
      <c r="M8768" t="s">
        <v>9210</v>
      </c>
      <c r="O8768">
        <v>23</v>
      </c>
      <c r="P8768" t="s">
        <v>9226</v>
      </c>
      <c r="Q8768">
        <v>16</v>
      </c>
      <c r="R8768">
        <v>5</v>
      </c>
      <c r="S8768" t="s">
        <v>9258</v>
      </c>
      <c r="T8768" t="s">
        <v>9262</v>
      </c>
      <c r="U8768" t="s">
        <v>9282</v>
      </c>
      <c r="V8768" t="str" cm="1">
        <f t="array" ref="V8768">_xlfn.IFS(Hospital_Emergency_Room_Data[[#This Row],[Day]]&lt;=10,"Start(1-10)",Hospital_Emergency_Room_Data[[#This Row],[Day]]&lt;=20,"Middle(11-20)",Hospital_Emergency_Room_Data[[#This Row],[Day]]&gt;20,"End(21-30)")</f>
        <v>Middle(11-20)</v>
      </c>
    </row>
    <row r="8769" spans="1:22">
      <c r="A8769">
        <v>643176227</v>
      </c>
      <c r="B8769" t="s">
        <v>8761</v>
      </c>
      <c r="C8769" s="1">
        <v>45392</v>
      </c>
      <c r="D8769" t="str">
        <f>TEXT(Hospital_Emergency_Room_Data[[#This Row],[Patient Admission Date]],"mmm")</f>
        <v>Apr</v>
      </c>
      <c r="E8769">
        <f>YEAR(Hospital_Emergency_Room_Data[[#This Row],[Patient Admission Date]])</f>
        <v>2024</v>
      </c>
      <c r="F8769" s="2">
        <v>0.14305555555555555</v>
      </c>
      <c r="G8769" s="8" t="str">
        <f>TEXT(Hospital_Emergency_Room_Data[[#This Row],[Patient Admission Date]],"dddd")</f>
        <v>Wednesday</v>
      </c>
      <c r="H8769" t="s">
        <v>9208</v>
      </c>
      <c r="I8769">
        <v>44</v>
      </c>
      <c r="J8769" s="5" t="s">
        <v>9223</v>
      </c>
      <c r="K8769" t="s">
        <v>8</v>
      </c>
      <c r="L8769" t="s">
        <v>9281</v>
      </c>
      <c r="M8769" t="s">
        <v>9210</v>
      </c>
      <c r="O8769">
        <v>24</v>
      </c>
      <c r="P8769" t="s">
        <v>9226</v>
      </c>
      <c r="Q8769">
        <v>10</v>
      </c>
      <c r="R8769">
        <v>3</v>
      </c>
      <c r="S8769" t="s">
        <v>9258</v>
      </c>
      <c r="T8769" t="s">
        <v>9265</v>
      </c>
      <c r="U8769" t="s">
        <v>9282</v>
      </c>
      <c r="V8769" t="str" cm="1">
        <f t="array" ref="V8769">_xlfn.IFS(Hospital_Emergency_Room_Data[[#This Row],[Day]]&lt;=10,"Start(1-10)",Hospital_Emergency_Room_Data[[#This Row],[Day]]&lt;=20,"Middle(11-20)",Hospital_Emergency_Room_Data[[#This Row],[Day]]&gt;20,"End(21-30)")</f>
        <v>Start(1-10)</v>
      </c>
    </row>
    <row r="8770" spans="1:22">
      <c r="A8770">
        <v>349868933</v>
      </c>
      <c r="B8770" t="s">
        <v>8762</v>
      </c>
      <c r="C8770" s="1">
        <v>45140</v>
      </c>
      <c r="D8770" t="str">
        <f>TEXT(Hospital_Emergency_Room_Data[[#This Row],[Patient Admission Date]],"mmm")</f>
        <v>Aug</v>
      </c>
      <c r="E8770">
        <f>YEAR(Hospital_Emergency_Room_Data[[#This Row],[Patient Admission Date]])</f>
        <v>2023</v>
      </c>
      <c r="F8770" s="2">
        <v>0.54374999999999996</v>
      </c>
      <c r="G8770" s="8" t="str">
        <f>TEXT(Hospital_Emergency_Room_Data[[#This Row],[Patient Admission Date]],"dddd")</f>
        <v>Wednesday</v>
      </c>
      <c r="H8770" t="s">
        <v>9208</v>
      </c>
      <c r="I8770">
        <v>46</v>
      </c>
      <c r="J8770" s="5" t="s">
        <v>9219</v>
      </c>
      <c r="K8770" t="s">
        <v>8</v>
      </c>
      <c r="L8770" t="s">
        <v>9281</v>
      </c>
      <c r="M8770" t="s">
        <v>9210</v>
      </c>
      <c r="O8770">
        <v>30</v>
      </c>
      <c r="P8770" t="s">
        <v>9225</v>
      </c>
      <c r="Q8770">
        <v>2</v>
      </c>
      <c r="R8770">
        <v>13</v>
      </c>
      <c r="S8770" t="s">
        <v>9257</v>
      </c>
      <c r="T8770" t="s">
        <v>9263</v>
      </c>
      <c r="U8770" t="s">
        <v>9282</v>
      </c>
      <c r="V8770" t="str" cm="1">
        <f t="array" ref="V8770">_xlfn.IFS(Hospital_Emergency_Room_Data[[#This Row],[Day]]&lt;=10,"Start(1-10)",Hospital_Emergency_Room_Data[[#This Row],[Day]]&lt;=20,"Middle(11-20)",Hospital_Emergency_Room_Data[[#This Row],[Day]]&gt;20,"End(21-30)")</f>
        <v>Start(1-10)</v>
      </c>
    </row>
    <row r="8771" spans="1:22">
      <c r="A8771">
        <v>123982462</v>
      </c>
      <c r="B8771" t="s">
        <v>8763</v>
      </c>
      <c r="C8771" s="1">
        <v>45373</v>
      </c>
      <c r="D8771" t="str">
        <f>TEXT(Hospital_Emergency_Room_Data[[#This Row],[Patient Admission Date]],"mmm")</f>
        <v>Mar</v>
      </c>
      <c r="E8771">
        <f>YEAR(Hospital_Emergency_Room_Data[[#This Row],[Patient Admission Date]])</f>
        <v>2024</v>
      </c>
      <c r="F8771" s="2">
        <v>0.29166666666666669</v>
      </c>
      <c r="G8771" s="8" t="str">
        <f>TEXT(Hospital_Emergency_Room_Data[[#This Row],[Patient Admission Date]],"dddd")</f>
        <v>Friday</v>
      </c>
      <c r="H8771" t="s">
        <v>9208</v>
      </c>
      <c r="I8771">
        <v>65</v>
      </c>
      <c r="J8771" s="5" t="s">
        <v>9217</v>
      </c>
      <c r="K8771" t="s">
        <v>8</v>
      </c>
      <c r="L8771" t="s">
        <v>9281</v>
      </c>
      <c r="M8771" t="s">
        <v>9210</v>
      </c>
      <c r="O8771">
        <v>33</v>
      </c>
      <c r="P8771" t="s">
        <v>9225</v>
      </c>
      <c r="Q8771">
        <v>22</v>
      </c>
      <c r="R8771">
        <v>7</v>
      </c>
      <c r="S8771" t="s">
        <v>9255</v>
      </c>
      <c r="T8771" t="s">
        <v>9264</v>
      </c>
      <c r="U8771" t="s">
        <v>9300</v>
      </c>
      <c r="V8771" t="str" cm="1">
        <f t="array" ref="V8771">_xlfn.IFS(Hospital_Emergency_Room_Data[[#This Row],[Day]]&lt;=10,"Start(1-10)",Hospital_Emergency_Room_Data[[#This Row],[Day]]&lt;=20,"Middle(11-20)",Hospital_Emergency_Room_Data[[#This Row],[Day]]&gt;20,"End(21-30)")</f>
        <v>End(21-30)</v>
      </c>
    </row>
    <row r="8772" spans="1:22">
      <c r="A8772">
        <v>508489648</v>
      </c>
      <c r="B8772" t="s">
        <v>8764</v>
      </c>
      <c r="C8772" s="1">
        <v>45298</v>
      </c>
      <c r="D8772" t="str">
        <f>TEXT(Hospital_Emergency_Room_Data[[#This Row],[Patient Admission Date]],"mmm")</f>
        <v>Jan</v>
      </c>
      <c r="E8772">
        <f>YEAR(Hospital_Emergency_Room_Data[[#This Row],[Patient Admission Date]])</f>
        <v>2024</v>
      </c>
      <c r="F8772" s="2">
        <v>0.2048611111111111</v>
      </c>
      <c r="G8772" s="8" t="str">
        <f>TEXT(Hospital_Emergency_Room_Data[[#This Row],[Patient Admission Date]],"dddd")</f>
        <v>Sunday</v>
      </c>
      <c r="H8772" t="s">
        <v>9208</v>
      </c>
      <c r="I8772">
        <v>10</v>
      </c>
      <c r="J8772" s="5" t="s">
        <v>9221</v>
      </c>
      <c r="K8772" t="s">
        <v>8</v>
      </c>
      <c r="L8772" t="s">
        <v>9281</v>
      </c>
      <c r="M8772" t="s">
        <v>9210</v>
      </c>
      <c r="O8772">
        <v>39</v>
      </c>
      <c r="P8772" t="s">
        <v>9225</v>
      </c>
      <c r="Q8772">
        <v>7</v>
      </c>
      <c r="R8772">
        <v>4</v>
      </c>
      <c r="S8772" t="s">
        <v>9258</v>
      </c>
      <c r="T8772" t="s">
        <v>9263</v>
      </c>
      <c r="U8772" t="s">
        <v>9300</v>
      </c>
      <c r="V8772" t="str" cm="1">
        <f t="array" ref="V8772">_xlfn.IFS(Hospital_Emergency_Room_Data[[#This Row],[Day]]&lt;=10,"Start(1-10)",Hospital_Emergency_Room_Data[[#This Row],[Day]]&lt;=20,"Middle(11-20)",Hospital_Emergency_Room_Data[[#This Row],[Day]]&gt;20,"End(21-30)")</f>
        <v>Start(1-10)</v>
      </c>
    </row>
    <row r="8773" spans="1:22">
      <c r="A8773">
        <v>590506357</v>
      </c>
      <c r="B8773" t="s">
        <v>8765</v>
      </c>
      <c r="C8773" s="1">
        <v>45332</v>
      </c>
      <c r="D8773" t="str">
        <f>TEXT(Hospital_Emergency_Room_Data[[#This Row],[Patient Admission Date]],"mmm")</f>
        <v>Feb</v>
      </c>
      <c r="E8773">
        <f>YEAR(Hospital_Emergency_Room_Data[[#This Row],[Patient Admission Date]])</f>
        <v>2024</v>
      </c>
      <c r="F8773" s="2">
        <v>0.53819444444444442</v>
      </c>
      <c r="G8773" s="8" t="str">
        <f>TEXT(Hospital_Emergency_Room_Data[[#This Row],[Patient Admission Date]],"dddd")</f>
        <v>Saturday</v>
      </c>
      <c r="H8773" t="s">
        <v>9208</v>
      </c>
      <c r="I8773">
        <v>75</v>
      </c>
      <c r="J8773" s="5" t="s">
        <v>9222</v>
      </c>
      <c r="K8773" t="s">
        <v>8</v>
      </c>
      <c r="L8773" t="s">
        <v>9281</v>
      </c>
      <c r="M8773" t="s">
        <v>9210</v>
      </c>
      <c r="O8773">
        <v>39</v>
      </c>
      <c r="P8773" t="s">
        <v>9225</v>
      </c>
      <c r="Q8773">
        <v>10</v>
      </c>
      <c r="R8773">
        <v>12</v>
      </c>
      <c r="S8773" t="s">
        <v>9257</v>
      </c>
      <c r="T8773" t="s">
        <v>9265</v>
      </c>
      <c r="U8773" t="s">
        <v>9300</v>
      </c>
      <c r="V8773" t="str" cm="1">
        <f t="array" ref="V8773">_xlfn.IFS(Hospital_Emergency_Room_Data[[#This Row],[Day]]&lt;=10,"Start(1-10)",Hospital_Emergency_Room_Data[[#This Row],[Day]]&lt;=20,"Middle(11-20)",Hospital_Emergency_Room_Data[[#This Row],[Day]]&gt;20,"End(21-30)")</f>
        <v>Start(1-10)</v>
      </c>
    </row>
    <row r="8774" spans="1:22">
      <c r="A8774">
        <v>766925908</v>
      </c>
      <c r="B8774" t="s">
        <v>8766</v>
      </c>
      <c r="C8774" s="1">
        <v>45538</v>
      </c>
      <c r="D8774" t="str">
        <f>TEXT(Hospital_Emergency_Room_Data[[#This Row],[Patient Admission Date]],"mmm")</f>
        <v>Sep</v>
      </c>
      <c r="E8774">
        <f>YEAR(Hospital_Emergency_Room_Data[[#This Row],[Patient Admission Date]])</f>
        <v>2024</v>
      </c>
      <c r="F8774" s="2">
        <v>1.3888888888888888E-2</v>
      </c>
      <c r="G8774" s="8" t="str">
        <f>TEXT(Hospital_Emergency_Room_Data[[#This Row],[Patient Admission Date]],"dddd")</f>
        <v>Tuesday</v>
      </c>
      <c r="H8774" t="s">
        <v>9208</v>
      </c>
      <c r="I8774">
        <v>16</v>
      </c>
      <c r="J8774" s="5" t="s">
        <v>9220</v>
      </c>
      <c r="K8774" t="s">
        <v>8</v>
      </c>
      <c r="L8774" t="s">
        <v>9281</v>
      </c>
      <c r="M8774" t="s">
        <v>9210</v>
      </c>
      <c r="O8774">
        <v>46</v>
      </c>
      <c r="P8774" t="s">
        <v>9225</v>
      </c>
      <c r="Q8774">
        <v>3</v>
      </c>
      <c r="R8774">
        <v>0</v>
      </c>
      <c r="S8774" t="s">
        <v>9258</v>
      </c>
      <c r="T8774" t="s">
        <v>9263</v>
      </c>
      <c r="U8774" t="s">
        <v>9283</v>
      </c>
      <c r="V8774" t="str" cm="1">
        <f t="array" ref="V8774">_xlfn.IFS(Hospital_Emergency_Room_Data[[#This Row],[Day]]&lt;=10,"Start(1-10)",Hospital_Emergency_Room_Data[[#This Row],[Day]]&lt;=20,"Middle(11-20)",Hospital_Emergency_Room_Data[[#This Row],[Day]]&gt;20,"End(21-30)")</f>
        <v>Start(1-10)</v>
      </c>
    </row>
    <row r="8775" spans="1:22">
      <c r="A8775">
        <v>783748530</v>
      </c>
      <c r="B8775" t="s">
        <v>8767</v>
      </c>
      <c r="C8775" s="1">
        <v>45089</v>
      </c>
      <c r="D8775" t="str">
        <f>TEXT(Hospital_Emergency_Room_Data[[#This Row],[Patient Admission Date]],"mmm")</f>
        <v>Jun</v>
      </c>
      <c r="E8775">
        <f>YEAR(Hospital_Emergency_Room_Data[[#This Row],[Patient Admission Date]])</f>
        <v>2023</v>
      </c>
      <c r="F8775" s="2">
        <v>0.82430555555555551</v>
      </c>
      <c r="G8775" s="8" t="str">
        <f>TEXT(Hospital_Emergency_Room_Data[[#This Row],[Patient Admission Date]],"dddd")</f>
        <v>Monday</v>
      </c>
      <c r="H8775" t="s">
        <v>9208</v>
      </c>
      <c r="I8775">
        <v>46</v>
      </c>
      <c r="J8775" s="5" t="s">
        <v>9219</v>
      </c>
      <c r="K8775" t="s">
        <v>8</v>
      </c>
      <c r="L8775" t="s">
        <v>9281</v>
      </c>
      <c r="M8775" t="s">
        <v>9210</v>
      </c>
      <c r="O8775">
        <v>58</v>
      </c>
      <c r="P8775" t="s">
        <v>9225</v>
      </c>
      <c r="Q8775">
        <v>12</v>
      </c>
      <c r="R8775">
        <v>19</v>
      </c>
      <c r="S8775" t="s">
        <v>9256</v>
      </c>
      <c r="T8775" t="s">
        <v>9265</v>
      </c>
      <c r="U8775" t="s">
        <v>9283</v>
      </c>
      <c r="V8775" t="str" cm="1">
        <f t="array" ref="V8775">_xlfn.IFS(Hospital_Emergency_Room_Data[[#This Row],[Day]]&lt;=10,"Start(1-10)",Hospital_Emergency_Room_Data[[#This Row],[Day]]&lt;=20,"Middle(11-20)",Hospital_Emergency_Room_Data[[#This Row],[Day]]&gt;20,"End(21-30)")</f>
        <v>Middle(11-20)</v>
      </c>
    </row>
    <row r="8776" spans="1:22">
      <c r="A8776">
        <v>150495439</v>
      </c>
      <c r="B8776" t="s">
        <v>8768</v>
      </c>
      <c r="C8776" s="1">
        <v>45336</v>
      </c>
      <c r="D8776" t="str">
        <f>TEXT(Hospital_Emergency_Room_Data[[#This Row],[Patient Admission Date]],"mmm")</f>
        <v>Feb</v>
      </c>
      <c r="E8776">
        <f>YEAR(Hospital_Emergency_Room_Data[[#This Row],[Patient Admission Date]])</f>
        <v>2024</v>
      </c>
      <c r="F8776" s="2">
        <v>0.44791666666666669</v>
      </c>
      <c r="G8776" s="8" t="str">
        <f>TEXT(Hospital_Emergency_Room_Data[[#This Row],[Patient Admission Date]],"dddd")</f>
        <v>Wednesday</v>
      </c>
      <c r="H8776" t="s">
        <v>9208</v>
      </c>
      <c r="I8776">
        <v>57</v>
      </c>
      <c r="J8776" s="5" t="s">
        <v>9219</v>
      </c>
      <c r="K8776" t="s">
        <v>8</v>
      </c>
      <c r="L8776" t="s">
        <v>9281</v>
      </c>
      <c r="M8776" t="s">
        <v>9210</v>
      </c>
      <c r="O8776">
        <v>58</v>
      </c>
      <c r="P8776" t="s">
        <v>9225</v>
      </c>
      <c r="Q8776">
        <v>14</v>
      </c>
      <c r="R8776">
        <v>10</v>
      </c>
      <c r="S8776" t="s">
        <v>9255</v>
      </c>
      <c r="T8776" t="s">
        <v>9265</v>
      </c>
      <c r="U8776" t="s">
        <v>9283</v>
      </c>
      <c r="V8776" t="str" cm="1">
        <f t="array" ref="V8776">_xlfn.IFS(Hospital_Emergency_Room_Data[[#This Row],[Day]]&lt;=10,"Start(1-10)",Hospital_Emergency_Room_Data[[#This Row],[Day]]&lt;=20,"Middle(11-20)",Hospital_Emergency_Room_Data[[#This Row],[Day]]&gt;20,"End(21-30)")</f>
        <v>Middle(11-20)</v>
      </c>
    </row>
    <row r="8777" spans="1:22">
      <c r="A8777">
        <v>677875615</v>
      </c>
      <c r="B8777" t="s">
        <v>8769</v>
      </c>
      <c r="C8777" s="1">
        <v>45256</v>
      </c>
      <c r="D8777" t="str">
        <f>TEXT(Hospital_Emergency_Room_Data[[#This Row],[Patient Admission Date]],"mmm")</f>
        <v>Nov</v>
      </c>
      <c r="E8777">
        <f>YEAR(Hospital_Emergency_Room_Data[[#This Row],[Patient Admission Date]])</f>
        <v>2023</v>
      </c>
      <c r="F8777" s="2">
        <v>0.96944444444444444</v>
      </c>
      <c r="G8777" s="8" t="str">
        <f>TEXT(Hospital_Emergency_Room_Data[[#This Row],[Patient Admission Date]],"dddd")</f>
        <v>Sunday</v>
      </c>
      <c r="H8777" t="s">
        <v>9208</v>
      </c>
      <c r="I8777">
        <v>67</v>
      </c>
      <c r="J8777" s="5" t="s">
        <v>9217</v>
      </c>
      <c r="K8777" t="s">
        <v>8</v>
      </c>
      <c r="L8777" t="s">
        <v>9281</v>
      </c>
      <c r="M8777" t="s">
        <v>9210</v>
      </c>
      <c r="O8777">
        <v>58</v>
      </c>
      <c r="P8777" t="s">
        <v>9225</v>
      </c>
      <c r="Q8777">
        <v>26</v>
      </c>
      <c r="R8777">
        <v>23</v>
      </c>
      <c r="S8777" t="s">
        <v>9256</v>
      </c>
      <c r="T8777" t="s">
        <v>9264</v>
      </c>
      <c r="U8777" t="s">
        <v>9283</v>
      </c>
      <c r="V8777" t="str" cm="1">
        <f t="array" ref="V8777">_xlfn.IFS(Hospital_Emergency_Room_Data[[#This Row],[Day]]&lt;=10,"Start(1-10)",Hospital_Emergency_Room_Data[[#This Row],[Day]]&lt;=20,"Middle(11-20)",Hospital_Emergency_Room_Data[[#This Row],[Day]]&gt;20,"End(21-30)")</f>
        <v>End(21-30)</v>
      </c>
    </row>
    <row r="8778" spans="1:22">
      <c r="A8778">
        <v>356339826</v>
      </c>
      <c r="B8778" t="s">
        <v>8770</v>
      </c>
      <c r="C8778" s="1">
        <v>45385</v>
      </c>
      <c r="D8778" t="str">
        <f>TEXT(Hospital_Emergency_Room_Data[[#This Row],[Patient Admission Date]],"mmm")</f>
        <v>Apr</v>
      </c>
      <c r="E8778">
        <f>YEAR(Hospital_Emergency_Room_Data[[#This Row],[Patient Admission Date]])</f>
        <v>2024</v>
      </c>
      <c r="F8778" s="2">
        <v>0.55833333333333335</v>
      </c>
      <c r="G8778" s="8" t="str">
        <f>TEXT(Hospital_Emergency_Room_Data[[#This Row],[Patient Admission Date]],"dddd")</f>
        <v>Wednesday</v>
      </c>
      <c r="H8778" t="s">
        <v>9208</v>
      </c>
      <c r="I8778">
        <v>29</v>
      </c>
      <c r="J8778" s="5" t="s">
        <v>9220</v>
      </c>
      <c r="K8778" t="s">
        <v>8</v>
      </c>
      <c r="L8778" t="s">
        <v>9281</v>
      </c>
      <c r="M8778" t="s">
        <v>9210</v>
      </c>
      <c r="O8778">
        <v>15</v>
      </c>
      <c r="P8778" t="s">
        <v>9226</v>
      </c>
      <c r="Q8778">
        <v>3</v>
      </c>
      <c r="R8778">
        <v>13</v>
      </c>
      <c r="S8778" t="s">
        <v>9257</v>
      </c>
      <c r="T8778" t="s">
        <v>9263</v>
      </c>
      <c r="U8778" t="s">
        <v>9282</v>
      </c>
      <c r="V8778" t="str" cm="1">
        <f t="array" ref="V8778">_xlfn.IFS(Hospital_Emergency_Room_Data[[#This Row],[Day]]&lt;=10,"Start(1-10)",Hospital_Emergency_Room_Data[[#This Row],[Day]]&lt;=20,"Middle(11-20)",Hospital_Emergency_Room_Data[[#This Row],[Day]]&gt;20,"End(21-30)")</f>
        <v>Start(1-10)</v>
      </c>
    </row>
    <row r="8779" spans="1:22">
      <c r="A8779">
        <v>242481026</v>
      </c>
      <c r="B8779" t="s">
        <v>8771</v>
      </c>
      <c r="C8779" s="1">
        <v>45284</v>
      </c>
      <c r="D8779" t="str">
        <f>TEXT(Hospital_Emergency_Room_Data[[#This Row],[Patient Admission Date]],"mmm")</f>
        <v>Dec</v>
      </c>
      <c r="E8779">
        <f>YEAR(Hospital_Emergency_Room_Data[[#This Row],[Patient Admission Date]])</f>
        <v>2023</v>
      </c>
      <c r="F8779" s="2">
        <v>0.68958333333333333</v>
      </c>
      <c r="G8779" s="8" t="str">
        <f>TEXT(Hospital_Emergency_Room_Data[[#This Row],[Patient Admission Date]],"dddd")</f>
        <v>Sunday</v>
      </c>
      <c r="H8779" t="s">
        <v>9208</v>
      </c>
      <c r="I8779">
        <v>58</v>
      </c>
      <c r="J8779" s="5" t="s">
        <v>9219</v>
      </c>
      <c r="K8779" t="s">
        <v>8</v>
      </c>
      <c r="L8779" t="s">
        <v>9281</v>
      </c>
      <c r="M8779" t="s">
        <v>9210</v>
      </c>
      <c r="O8779">
        <v>15</v>
      </c>
      <c r="P8779" t="s">
        <v>9226</v>
      </c>
      <c r="Q8779">
        <v>24</v>
      </c>
      <c r="R8779">
        <v>16</v>
      </c>
      <c r="S8779" t="s">
        <v>9257</v>
      </c>
      <c r="T8779" t="s">
        <v>9264</v>
      </c>
      <c r="U8779" t="s">
        <v>9282</v>
      </c>
      <c r="V8779" t="str" cm="1">
        <f t="array" ref="V8779">_xlfn.IFS(Hospital_Emergency_Room_Data[[#This Row],[Day]]&lt;=10,"Start(1-10)",Hospital_Emergency_Room_Data[[#This Row],[Day]]&lt;=20,"Middle(11-20)",Hospital_Emergency_Room_Data[[#This Row],[Day]]&gt;20,"End(21-30)")</f>
        <v>End(21-30)</v>
      </c>
    </row>
    <row r="8780" spans="1:22">
      <c r="A8780">
        <v>882031099</v>
      </c>
      <c r="B8780" t="s">
        <v>8772</v>
      </c>
      <c r="C8780" s="1">
        <v>45091</v>
      </c>
      <c r="D8780" t="str">
        <f>TEXT(Hospital_Emergency_Room_Data[[#This Row],[Patient Admission Date]],"mmm")</f>
        <v>Jun</v>
      </c>
      <c r="E8780">
        <f>YEAR(Hospital_Emergency_Room_Data[[#This Row],[Patient Admission Date]])</f>
        <v>2023</v>
      </c>
      <c r="F8780" s="2">
        <v>0.66388888888888886</v>
      </c>
      <c r="G8780" s="8" t="str">
        <f>TEXT(Hospital_Emergency_Room_Data[[#This Row],[Patient Admission Date]],"dddd")</f>
        <v>Wednesday</v>
      </c>
      <c r="H8780" t="s">
        <v>9208</v>
      </c>
      <c r="I8780">
        <v>65</v>
      </c>
      <c r="J8780" s="5" t="s">
        <v>9217</v>
      </c>
      <c r="K8780" t="s">
        <v>8</v>
      </c>
      <c r="L8780" t="s">
        <v>9281</v>
      </c>
      <c r="M8780" t="s">
        <v>9210</v>
      </c>
      <c r="O8780">
        <v>19</v>
      </c>
      <c r="P8780" t="s">
        <v>9226</v>
      </c>
      <c r="Q8780">
        <v>14</v>
      </c>
      <c r="R8780">
        <v>15</v>
      </c>
      <c r="S8780" t="s">
        <v>9257</v>
      </c>
      <c r="T8780" t="s">
        <v>9265</v>
      </c>
      <c r="U8780" t="s">
        <v>9282</v>
      </c>
      <c r="V8780" t="str" cm="1">
        <f t="array" ref="V8780">_xlfn.IFS(Hospital_Emergency_Room_Data[[#This Row],[Day]]&lt;=10,"Start(1-10)",Hospital_Emergency_Room_Data[[#This Row],[Day]]&lt;=20,"Middle(11-20)",Hospital_Emergency_Room_Data[[#This Row],[Day]]&gt;20,"End(21-30)")</f>
        <v>Middle(11-20)</v>
      </c>
    </row>
    <row r="8781" spans="1:22">
      <c r="A8781">
        <v>667927386</v>
      </c>
      <c r="B8781" t="s">
        <v>8773</v>
      </c>
      <c r="C8781" s="1">
        <v>45289</v>
      </c>
      <c r="D8781" t="str">
        <f>TEXT(Hospital_Emergency_Room_Data[[#This Row],[Patient Admission Date]],"mmm")</f>
        <v>Dec</v>
      </c>
      <c r="E8781">
        <f>YEAR(Hospital_Emergency_Room_Data[[#This Row],[Patient Admission Date]])</f>
        <v>2023</v>
      </c>
      <c r="F8781" s="2">
        <v>0.84375</v>
      </c>
      <c r="G8781" s="8" t="str">
        <f>TEXT(Hospital_Emergency_Room_Data[[#This Row],[Patient Admission Date]],"dddd")</f>
        <v>Friday</v>
      </c>
      <c r="H8781" t="s">
        <v>9208</v>
      </c>
      <c r="I8781">
        <v>49</v>
      </c>
      <c r="J8781" s="5" t="s">
        <v>9219</v>
      </c>
      <c r="K8781" t="s">
        <v>8</v>
      </c>
      <c r="L8781" t="s">
        <v>9281</v>
      </c>
      <c r="M8781" t="s">
        <v>9210</v>
      </c>
      <c r="O8781">
        <v>20</v>
      </c>
      <c r="P8781" t="s">
        <v>9226</v>
      </c>
      <c r="Q8781">
        <v>29</v>
      </c>
      <c r="R8781">
        <v>20</v>
      </c>
      <c r="S8781" t="s">
        <v>9256</v>
      </c>
      <c r="T8781" t="s">
        <v>9264</v>
      </c>
      <c r="U8781" t="s">
        <v>9282</v>
      </c>
      <c r="V8781" t="str" cm="1">
        <f t="array" ref="V8781">_xlfn.IFS(Hospital_Emergency_Room_Data[[#This Row],[Day]]&lt;=10,"Start(1-10)",Hospital_Emergency_Room_Data[[#This Row],[Day]]&lt;=20,"Middle(11-20)",Hospital_Emergency_Room_Data[[#This Row],[Day]]&gt;20,"End(21-30)")</f>
        <v>End(21-30)</v>
      </c>
    </row>
    <row r="8782" spans="1:22">
      <c r="A8782">
        <v>235045200</v>
      </c>
      <c r="B8782" t="s">
        <v>8774</v>
      </c>
      <c r="C8782" s="1">
        <v>45392</v>
      </c>
      <c r="D8782" t="str">
        <f>TEXT(Hospital_Emergency_Room_Data[[#This Row],[Patient Admission Date]],"mmm")</f>
        <v>Apr</v>
      </c>
      <c r="E8782">
        <f>YEAR(Hospital_Emergency_Room_Data[[#This Row],[Patient Admission Date]])</f>
        <v>2024</v>
      </c>
      <c r="F8782" s="2">
        <v>0.61458333333333337</v>
      </c>
      <c r="G8782" s="8" t="str">
        <f>TEXT(Hospital_Emergency_Room_Data[[#This Row],[Patient Admission Date]],"dddd")</f>
        <v>Wednesday</v>
      </c>
      <c r="H8782" t="s">
        <v>9208</v>
      </c>
      <c r="I8782">
        <v>8</v>
      </c>
      <c r="J8782" s="5" t="s">
        <v>9221</v>
      </c>
      <c r="K8782" t="s">
        <v>8</v>
      </c>
      <c r="L8782" t="s">
        <v>9281</v>
      </c>
      <c r="M8782" t="s">
        <v>9210</v>
      </c>
      <c r="O8782">
        <v>23</v>
      </c>
      <c r="P8782" t="s">
        <v>9226</v>
      </c>
      <c r="Q8782">
        <v>10</v>
      </c>
      <c r="R8782">
        <v>14</v>
      </c>
      <c r="S8782" t="s">
        <v>9257</v>
      </c>
      <c r="T8782" t="s">
        <v>9265</v>
      </c>
      <c r="U8782" t="s">
        <v>9282</v>
      </c>
      <c r="V8782" t="str" cm="1">
        <f t="array" ref="V8782">_xlfn.IFS(Hospital_Emergency_Room_Data[[#This Row],[Day]]&lt;=10,"Start(1-10)",Hospital_Emergency_Room_Data[[#This Row],[Day]]&lt;=20,"Middle(11-20)",Hospital_Emergency_Room_Data[[#This Row],[Day]]&gt;20,"End(21-30)")</f>
        <v>Start(1-10)</v>
      </c>
    </row>
    <row r="8783" spans="1:22">
      <c r="A8783">
        <v>695671022</v>
      </c>
      <c r="B8783" t="s">
        <v>8775</v>
      </c>
      <c r="C8783" s="1">
        <v>45099</v>
      </c>
      <c r="D8783" t="str">
        <f>TEXT(Hospital_Emergency_Room_Data[[#This Row],[Patient Admission Date]],"mmm")</f>
        <v>Jun</v>
      </c>
      <c r="E8783">
        <f>YEAR(Hospital_Emergency_Room_Data[[#This Row],[Patient Admission Date]])</f>
        <v>2023</v>
      </c>
      <c r="F8783" s="2">
        <v>0.18819444444444444</v>
      </c>
      <c r="G8783" s="8" t="str">
        <f>TEXT(Hospital_Emergency_Room_Data[[#This Row],[Patient Admission Date]],"dddd")</f>
        <v>Thursday</v>
      </c>
      <c r="H8783" t="s">
        <v>9208</v>
      </c>
      <c r="I8783">
        <v>26</v>
      </c>
      <c r="J8783" s="5" t="s">
        <v>9220</v>
      </c>
      <c r="K8783" t="s">
        <v>8</v>
      </c>
      <c r="L8783" t="s">
        <v>9281</v>
      </c>
      <c r="M8783" t="s">
        <v>9210</v>
      </c>
      <c r="O8783">
        <v>31</v>
      </c>
      <c r="P8783" t="s">
        <v>9225</v>
      </c>
      <c r="Q8783">
        <v>22</v>
      </c>
      <c r="R8783">
        <v>4</v>
      </c>
      <c r="S8783" t="s">
        <v>9258</v>
      </c>
      <c r="T8783" t="s">
        <v>9264</v>
      </c>
      <c r="U8783" t="s">
        <v>9300</v>
      </c>
      <c r="V8783" t="str" cm="1">
        <f t="array" ref="V8783">_xlfn.IFS(Hospital_Emergency_Room_Data[[#This Row],[Day]]&lt;=10,"Start(1-10)",Hospital_Emergency_Room_Data[[#This Row],[Day]]&lt;=20,"Middle(11-20)",Hospital_Emergency_Room_Data[[#This Row],[Day]]&gt;20,"End(21-30)")</f>
        <v>End(21-30)</v>
      </c>
    </row>
    <row r="8784" spans="1:22">
      <c r="A8784">
        <v>877635604</v>
      </c>
      <c r="B8784" t="s">
        <v>8776</v>
      </c>
      <c r="C8784" s="1">
        <v>45504</v>
      </c>
      <c r="D8784" t="str">
        <f>TEXT(Hospital_Emergency_Room_Data[[#This Row],[Patient Admission Date]],"mmm")</f>
        <v>Jul</v>
      </c>
      <c r="E8784">
        <f>YEAR(Hospital_Emergency_Room_Data[[#This Row],[Patient Admission Date]])</f>
        <v>2024</v>
      </c>
      <c r="F8784" s="2">
        <v>0.27986111111111112</v>
      </c>
      <c r="G8784" s="8" t="str">
        <f>TEXT(Hospital_Emergency_Room_Data[[#This Row],[Patient Admission Date]],"dddd")</f>
        <v>Wednesday</v>
      </c>
      <c r="H8784" t="s">
        <v>9208</v>
      </c>
      <c r="I8784">
        <v>50</v>
      </c>
      <c r="J8784" s="5" t="s">
        <v>9219</v>
      </c>
      <c r="K8784" t="s">
        <v>8</v>
      </c>
      <c r="L8784" t="s">
        <v>9281</v>
      </c>
      <c r="M8784" t="s">
        <v>9210</v>
      </c>
      <c r="O8784">
        <v>40</v>
      </c>
      <c r="P8784" t="s">
        <v>9225</v>
      </c>
      <c r="Q8784">
        <v>31</v>
      </c>
      <c r="R8784">
        <v>6</v>
      </c>
      <c r="S8784" t="s">
        <v>9255</v>
      </c>
      <c r="T8784" t="s">
        <v>9264</v>
      </c>
      <c r="U8784" t="s">
        <v>9300</v>
      </c>
      <c r="V8784" t="str" cm="1">
        <f t="array" ref="V8784">_xlfn.IFS(Hospital_Emergency_Room_Data[[#This Row],[Day]]&lt;=10,"Start(1-10)",Hospital_Emergency_Room_Data[[#This Row],[Day]]&lt;=20,"Middle(11-20)",Hospital_Emergency_Room_Data[[#This Row],[Day]]&gt;20,"End(21-30)")</f>
        <v>End(21-30)</v>
      </c>
    </row>
    <row r="8785" spans="1:22">
      <c r="A8785">
        <v>375275578</v>
      </c>
      <c r="B8785" t="s">
        <v>8777</v>
      </c>
      <c r="C8785" s="1">
        <v>45059</v>
      </c>
      <c r="D8785" t="str">
        <f>TEXT(Hospital_Emergency_Room_Data[[#This Row],[Patient Admission Date]],"mmm")</f>
        <v>May</v>
      </c>
      <c r="E8785">
        <f>YEAR(Hospital_Emergency_Room_Data[[#This Row],[Patient Admission Date]])</f>
        <v>2023</v>
      </c>
      <c r="F8785" s="2">
        <v>9.3055555555555558E-2</v>
      </c>
      <c r="G8785" s="8" t="str">
        <f>TEXT(Hospital_Emergency_Room_Data[[#This Row],[Patient Admission Date]],"dddd")</f>
        <v>Saturday</v>
      </c>
      <c r="H8785" t="s">
        <v>9208</v>
      </c>
      <c r="I8785">
        <v>45</v>
      </c>
      <c r="J8785" s="5" t="s">
        <v>9219</v>
      </c>
      <c r="K8785" t="s">
        <v>8</v>
      </c>
      <c r="L8785" t="s">
        <v>9281</v>
      </c>
      <c r="M8785" t="s">
        <v>9210</v>
      </c>
      <c r="O8785">
        <v>48</v>
      </c>
      <c r="P8785" t="s">
        <v>9225</v>
      </c>
      <c r="Q8785">
        <v>13</v>
      </c>
      <c r="R8785">
        <v>2</v>
      </c>
      <c r="S8785" t="s">
        <v>9258</v>
      </c>
      <c r="T8785" t="s">
        <v>9265</v>
      </c>
      <c r="U8785" t="s">
        <v>9283</v>
      </c>
      <c r="V8785" t="str" cm="1">
        <f t="array" ref="V8785">_xlfn.IFS(Hospital_Emergency_Room_Data[[#This Row],[Day]]&lt;=10,"Start(1-10)",Hospital_Emergency_Room_Data[[#This Row],[Day]]&lt;=20,"Middle(11-20)",Hospital_Emergency_Room_Data[[#This Row],[Day]]&gt;20,"End(21-30)")</f>
        <v>Middle(11-20)</v>
      </c>
    </row>
    <row r="8786" spans="1:22">
      <c r="A8786">
        <v>884624452</v>
      </c>
      <c r="B8786" t="s">
        <v>8778</v>
      </c>
      <c r="C8786" s="1">
        <v>45322</v>
      </c>
      <c r="D8786" t="str">
        <f>TEXT(Hospital_Emergency_Room_Data[[#This Row],[Patient Admission Date]],"mmm")</f>
        <v>Jan</v>
      </c>
      <c r="E8786">
        <f>YEAR(Hospital_Emergency_Room_Data[[#This Row],[Patient Admission Date]])</f>
        <v>2024</v>
      </c>
      <c r="F8786" s="2">
        <v>0.41458333333333336</v>
      </c>
      <c r="G8786" s="8" t="str">
        <f>TEXT(Hospital_Emergency_Room_Data[[#This Row],[Patient Admission Date]],"dddd")</f>
        <v>Wednesday</v>
      </c>
      <c r="H8786" t="s">
        <v>9208</v>
      </c>
      <c r="I8786">
        <v>41</v>
      </c>
      <c r="J8786" s="5" t="s">
        <v>9223</v>
      </c>
      <c r="K8786" t="s">
        <v>8</v>
      </c>
      <c r="L8786" t="s">
        <v>9281</v>
      </c>
      <c r="M8786" t="s">
        <v>9210</v>
      </c>
      <c r="O8786">
        <v>58</v>
      </c>
      <c r="P8786" t="s">
        <v>9225</v>
      </c>
      <c r="Q8786">
        <v>31</v>
      </c>
      <c r="R8786">
        <v>9</v>
      </c>
      <c r="S8786" t="s">
        <v>9255</v>
      </c>
      <c r="T8786" t="s">
        <v>9264</v>
      </c>
      <c r="U8786" t="s">
        <v>9283</v>
      </c>
      <c r="V8786" t="str" cm="1">
        <f t="array" ref="V8786">_xlfn.IFS(Hospital_Emergency_Room_Data[[#This Row],[Day]]&lt;=10,"Start(1-10)",Hospital_Emergency_Room_Data[[#This Row],[Day]]&lt;=20,"Middle(11-20)",Hospital_Emergency_Room_Data[[#This Row],[Day]]&gt;20,"End(21-30)")</f>
        <v>End(21-30)</v>
      </c>
    </row>
    <row r="8787" spans="1:22">
      <c r="A8787">
        <v>741127327</v>
      </c>
      <c r="B8787" t="s">
        <v>8779</v>
      </c>
      <c r="C8787" s="1">
        <v>45289</v>
      </c>
      <c r="D8787" t="str">
        <f>TEXT(Hospital_Emergency_Room_Data[[#This Row],[Patient Admission Date]],"mmm")</f>
        <v>Dec</v>
      </c>
      <c r="E8787">
        <f>YEAR(Hospital_Emergency_Room_Data[[#This Row],[Patient Admission Date]])</f>
        <v>2023</v>
      </c>
      <c r="F8787" s="2">
        <v>0.45277777777777778</v>
      </c>
      <c r="G8787" s="8" t="str">
        <f>TEXT(Hospital_Emergency_Room_Data[[#This Row],[Patient Admission Date]],"dddd")</f>
        <v>Friday</v>
      </c>
      <c r="H8787" t="s">
        <v>9208</v>
      </c>
      <c r="I8787">
        <v>60</v>
      </c>
      <c r="J8787" s="5" t="s">
        <v>9217</v>
      </c>
      <c r="K8787" t="s">
        <v>8</v>
      </c>
      <c r="L8787" t="s">
        <v>9281</v>
      </c>
      <c r="M8787" t="s">
        <v>9210</v>
      </c>
      <c r="O8787">
        <v>10</v>
      </c>
      <c r="P8787" t="s">
        <v>9226</v>
      </c>
      <c r="Q8787">
        <v>29</v>
      </c>
      <c r="R8787">
        <v>10</v>
      </c>
      <c r="S8787" t="s">
        <v>9255</v>
      </c>
      <c r="T8787" t="s">
        <v>9264</v>
      </c>
      <c r="U8787" t="s">
        <v>9282</v>
      </c>
      <c r="V8787" t="str" cm="1">
        <f t="array" ref="V8787">_xlfn.IFS(Hospital_Emergency_Room_Data[[#This Row],[Day]]&lt;=10,"Start(1-10)",Hospital_Emergency_Room_Data[[#This Row],[Day]]&lt;=20,"Middle(11-20)",Hospital_Emergency_Room_Data[[#This Row],[Day]]&gt;20,"End(21-30)")</f>
        <v>End(21-30)</v>
      </c>
    </row>
    <row r="8788" spans="1:22">
      <c r="A8788">
        <v>860058907</v>
      </c>
      <c r="B8788" t="s">
        <v>8780</v>
      </c>
      <c r="C8788" s="1">
        <v>45292</v>
      </c>
      <c r="D8788" t="str">
        <f>TEXT(Hospital_Emergency_Room_Data[[#This Row],[Patient Admission Date]],"mmm")</f>
        <v>Jan</v>
      </c>
      <c r="E8788">
        <f>YEAR(Hospital_Emergency_Room_Data[[#This Row],[Patient Admission Date]])</f>
        <v>2024</v>
      </c>
      <c r="F8788" s="2">
        <v>0.99791666666666667</v>
      </c>
      <c r="G8788" s="8" t="str">
        <f>TEXT(Hospital_Emergency_Room_Data[[#This Row],[Patient Admission Date]],"dddd")</f>
        <v>Monday</v>
      </c>
      <c r="H8788" t="s">
        <v>9208</v>
      </c>
      <c r="I8788">
        <v>37</v>
      </c>
      <c r="J8788" s="5" t="s">
        <v>9223</v>
      </c>
      <c r="K8788" t="s">
        <v>8</v>
      </c>
      <c r="L8788" t="s">
        <v>9281</v>
      </c>
      <c r="M8788" t="s">
        <v>9210</v>
      </c>
      <c r="O8788">
        <v>14</v>
      </c>
      <c r="P8788" t="s">
        <v>9226</v>
      </c>
      <c r="Q8788">
        <v>1</v>
      </c>
      <c r="R8788">
        <v>23</v>
      </c>
      <c r="S8788" t="s">
        <v>9256</v>
      </c>
      <c r="T8788" t="s">
        <v>9263</v>
      </c>
      <c r="U8788" t="s">
        <v>9282</v>
      </c>
      <c r="V8788" t="str" cm="1">
        <f t="array" ref="V8788">_xlfn.IFS(Hospital_Emergency_Room_Data[[#This Row],[Day]]&lt;=10,"Start(1-10)",Hospital_Emergency_Room_Data[[#This Row],[Day]]&lt;=20,"Middle(11-20)",Hospital_Emergency_Room_Data[[#This Row],[Day]]&gt;20,"End(21-30)")</f>
        <v>Start(1-10)</v>
      </c>
    </row>
    <row r="8789" spans="1:22">
      <c r="A8789">
        <v>784338181</v>
      </c>
      <c r="B8789" t="s">
        <v>8781</v>
      </c>
      <c r="C8789" s="1">
        <v>45319</v>
      </c>
      <c r="D8789" t="str">
        <f>TEXT(Hospital_Emergency_Room_Data[[#This Row],[Patient Admission Date]],"mmm")</f>
        <v>Jan</v>
      </c>
      <c r="E8789">
        <f>YEAR(Hospital_Emergency_Room_Data[[#This Row],[Patient Admission Date]])</f>
        <v>2024</v>
      </c>
      <c r="F8789" s="2">
        <v>0.81666666666666665</v>
      </c>
      <c r="G8789" s="8" t="str">
        <f>TEXT(Hospital_Emergency_Room_Data[[#This Row],[Patient Admission Date]],"dddd")</f>
        <v>Sunday</v>
      </c>
      <c r="H8789" t="s">
        <v>9208</v>
      </c>
      <c r="I8789">
        <v>43</v>
      </c>
      <c r="J8789" s="5" t="s">
        <v>9223</v>
      </c>
      <c r="K8789" t="s">
        <v>8</v>
      </c>
      <c r="L8789" t="s">
        <v>9281</v>
      </c>
      <c r="M8789" t="s">
        <v>9210</v>
      </c>
      <c r="O8789">
        <v>16</v>
      </c>
      <c r="P8789" t="s">
        <v>9226</v>
      </c>
      <c r="Q8789">
        <v>28</v>
      </c>
      <c r="R8789">
        <v>19</v>
      </c>
      <c r="S8789" t="s">
        <v>9256</v>
      </c>
      <c r="T8789" t="s">
        <v>9264</v>
      </c>
      <c r="U8789" t="s">
        <v>9282</v>
      </c>
      <c r="V8789" t="str" cm="1">
        <f t="array" ref="V8789">_xlfn.IFS(Hospital_Emergency_Room_Data[[#This Row],[Day]]&lt;=10,"Start(1-10)",Hospital_Emergency_Room_Data[[#This Row],[Day]]&lt;=20,"Middle(11-20)",Hospital_Emergency_Room_Data[[#This Row],[Day]]&gt;20,"End(21-30)")</f>
        <v>End(21-30)</v>
      </c>
    </row>
    <row r="8790" spans="1:22">
      <c r="A8790">
        <v>529520949</v>
      </c>
      <c r="B8790" t="s">
        <v>8782</v>
      </c>
      <c r="C8790" s="1">
        <v>45468</v>
      </c>
      <c r="D8790" t="str">
        <f>TEXT(Hospital_Emergency_Room_Data[[#This Row],[Patient Admission Date]],"mmm")</f>
        <v>Jun</v>
      </c>
      <c r="E8790">
        <f>YEAR(Hospital_Emergency_Room_Data[[#This Row],[Patient Admission Date]])</f>
        <v>2024</v>
      </c>
      <c r="F8790" s="2">
        <v>0.30625000000000002</v>
      </c>
      <c r="G8790" s="8" t="str">
        <f>TEXT(Hospital_Emergency_Room_Data[[#This Row],[Patient Admission Date]],"dddd")</f>
        <v>Tuesday</v>
      </c>
      <c r="H8790" t="s">
        <v>9208</v>
      </c>
      <c r="I8790">
        <v>67</v>
      </c>
      <c r="J8790" s="5" t="s">
        <v>9217</v>
      </c>
      <c r="K8790" t="s">
        <v>8</v>
      </c>
      <c r="L8790" t="s">
        <v>9281</v>
      </c>
      <c r="M8790" t="s">
        <v>9210</v>
      </c>
      <c r="O8790">
        <v>19</v>
      </c>
      <c r="P8790" t="s">
        <v>9226</v>
      </c>
      <c r="Q8790">
        <v>25</v>
      </c>
      <c r="R8790">
        <v>7</v>
      </c>
      <c r="S8790" t="s">
        <v>9255</v>
      </c>
      <c r="T8790" t="s">
        <v>9264</v>
      </c>
      <c r="U8790" t="s">
        <v>9282</v>
      </c>
      <c r="V8790" t="str" cm="1">
        <f t="array" ref="V8790">_xlfn.IFS(Hospital_Emergency_Room_Data[[#This Row],[Day]]&lt;=10,"Start(1-10)",Hospital_Emergency_Room_Data[[#This Row],[Day]]&lt;=20,"Middle(11-20)",Hospital_Emergency_Room_Data[[#This Row],[Day]]&gt;20,"End(21-30)")</f>
        <v>End(21-30)</v>
      </c>
    </row>
    <row r="8791" spans="1:22">
      <c r="A8791">
        <v>244741250</v>
      </c>
      <c r="B8791" t="s">
        <v>8783</v>
      </c>
      <c r="C8791" s="1">
        <v>45339</v>
      </c>
      <c r="D8791" t="str">
        <f>TEXT(Hospital_Emergency_Room_Data[[#This Row],[Patient Admission Date]],"mmm")</f>
        <v>Feb</v>
      </c>
      <c r="E8791">
        <f>YEAR(Hospital_Emergency_Room_Data[[#This Row],[Patient Admission Date]])</f>
        <v>2024</v>
      </c>
      <c r="F8791" s="2">
        <v>0.86319444444444449</v>
      </c>
      <c r="G8791" s="8" t="str">
        <f>TEXT(Hospital_Emergency_Room_Data[[#This Row],[Patient Admission Date]],"dddd")</f>
        <v>Saturday</v>
      </c>
      <c r="H8791" t="s">
        <v>9208</v>
      </c>
      <c r="I8791">
        <v>37</v>
      </c>
      <c r="J8791" s="5" t="s">
        <v>9223</v>
      </c>
      <c r="K8791" t="s">
        <v>8</v>
      </c>
      <c r="L8791" t="s">
        <v>9281</v>
      </c>
      <c r="M8791" t="s">
        <v>9210</v>
      </c>
      <c r="O8791">
        <v>22</v>
      </c>
      <c r="P8791" t="s">
        <v>9226</v>
      </c>
      <c r="Q8791">
        <v>17</v>
      </c>
      <c r="R8791">
        <v>20</v>
      </c>
      <c r="S8791" t="s">
        <v>9256</v>
      </c>
      <c r="T8791" t="s">
        <v>9262</v>
      </c>
      <c r="U8791" t="s">
        <v>9282</v>
      </c>
      <c r="V8791" t="str" cm="1">
        <f t="array" ref="V8791">_xlfn.IFS(Hospital_Emergency_Room_Data[[#This Row],[Day]]&lt;=10,"Start(1-10)",Hospital_Emergency_Room_Data[[#This Row],[Day]]&lt;=20,"Middle(11-20)",Hospital_Emergency_Room_Data[[#This Row],[Day]]&gt;20,"End(21-30)")</f>
        <v>Middle(11-20)</v>
      </c>
    </row>
    <row r="8792" spans="1:22">
      <c r="A8792">
        <v>520299827</v>
      </c>
      <c r="B8792" t="s">
        <v>8784</v>
      </c>
      <c r="C8792" s="1">
        <v>45061</v>
      </c>
      <c r="D8792" t="str">
        <f>TEXT(Hospital_Emergency_Room_Data[[#This Row],[Patient Admission Date]],"mmm")</f>
        <v>May</v>
      </c>
      <c r="E8792">
        <f>YEAR(Hospital_Emergency_Room_Data[[#This Row],[Patient Admission Date]])</f>
        <v>2023</v>
      </c>
      <c r="F8792" s="2">
        <v>0.7993055555555556</v>
      </c>
      <c r="G8792" s="8" t="str">
        <f>TEXT(Hospital_Emergency_Room_Data[[#This Row],[Patient Admission Date]],"dddd")</f>
        <v>Monday</v>
      </c>
      <c r="H8792" t="s">
        <v>9208</v>
      </c>
      <c r="I8792">
        <v>21</v>
      </c>
      <c r="J8792" s="5" t="s">
        <v>9220</v>
      </c>
      <c r="K8792" t="s">
        <v>8</v>
      </c>
      <c r="L8792" t="s">
        <v>9281</v>
      </c>
      <c r="M8792" t="s">
        <v>9210</v>
      </c>
      <c r="O8792">
        <v>23</v>
      </c>
      <c r="P8792" t="s">
        <v>9226</v>
      </c>
      <c r="Q8792">
        <v>15</v>
      </c>
      <c r="R8792">
        <v>19</v>
      </c>
      <c r="S8792" t="s">
        <v>9256</v>
      </c>
      <c r="T8792" t="s">
        <v>9262</v>
      </c>
      <c r="U8792" t="s">
        <v>9282</v>
      </c>
      <c r="V8792" t="str" cm="1">
        <f t="array" ref="V8792">_xlfn.IFS(Hospital_Emergency_Room_Data[[#This Row],[Day]]&lt;=10,"Start(1-10)",Hospital_Emergency_Room_Data[[#This Row],[Day]]&lt;=20,"Middle(11-20)",Hospital_Emergency_Room_Data[[#This Row],[Day]]&gt;20,"End(21-30)")</f>
        <v>Middle(11-20)</v>
      </c>
    </row>
    <row r="8793" spans="1:22">
      <c r="A8793">
        <v>388446892</v>
      </c>
      <c r="B8793" t="s">
        <v>8785</v>
      </c>
      <c r="C8793" s="1">
        <v>45246</v>
      </c>
      <c r="D8793" t="str">
        <f>TEXT(Hospital_Emergency_Room_Data[[#This Row],[Patient Admission Date]],"mmm")</f>
        <v>Nov</v>
      </c>
      <c r="E8793">
        <f>YEAR(Hospital_Emergency_Room_Data[[#This Row],[Patient Admission Date]])</f>
        <v>2023</v>
      </c>
      <c r="F8793" s="2">
        <v>0.8666666666666667</v>
      </c>
      <c r="G8793" s="8" t="str">
        <f>TEXT(Hospital_Emergency_Room_Data[[#This Row],[Patient Admission Date]],"dddd")</f>
        <v>Thursday</v>
      </c>
      <c r="H8793" t="s">
        <v>9208</v>
      </c>
      <c r="I8793">
        <v>1</v>
      </c>
      <c r="J8793" s="5" t="s">
        <v>9218</v>
      </c>
      <c r="K8793" t="s">
        <v>8</v>
      </c>
      <c r="L8793" t="s">
        <v>9281</v>
      </c>
      <c r="M8793" t="s">
        <v>9210</v>
      </c>
      <c r="O8793">
        <v>24</v>
      </c>
      <c r="P8793" t="s">
        <v>9226</v>
      </c>
      <c r="Q8793">
        <v>16</v>
      </c>
      <c r="R8793">
        <v>20</v>
      </c>
      <c r="S8793" t="s">
        <v>9256</v>
      </c>
      <c r="T8793" t="s">
        <v>9262</v>
      </c>
      <c r="U8793" t="s">
        <v>9282</v>
      </c>
      <c r="V8793" t="str" cm="1">
        <f t="array" ref="V8793">_xlfn.IFS(Hospital_Emergency_Room_Data[[#This Row],[Day]]&lt;=10,"Start(1-10)",Hospital_Emergency_Room_Data[[#This Row],[Day]]&lt;=20,"Middle(11-20)",Hospital_Emergency_Room_Data[[#This Row],[Day]]&gt;20,"End(21-30)")</f>
        <v>Middle(11-20)</v>
      </c>
    </row>
    <row r="8794" spans="1:22">
      <c r="A8794">
        <v>220946602</v>
      </c>
      <c r="B8794" t="s">
        <v>8786</v>
      </c>
      <c r="C8794" s="1">
        <v>45248</v>
      </c>
      <c r="D8794" t="str">
        <f>TEXT(Hospital_Emergency_Room_Data[[#This Row],[Patient Admission Date]],"mmm")</f>
        <v>Nov</v>
      </c>
      <c r="E8794">
        <f>YEAR(Hospital_Emergency_Room_Data[[#This Row],[Patient Admission Date]])</f>
        <v>2023</v>
      </c>
      <c r="F8794" s="2">
        <v>0.95625000000000004</v>
      </c>
      <c r="G8794" s="8" t="str">
        <f>TEXT(Hospital_Emergency_Room_Data[[#This Row],[Patient Admission Date]],"dddd")</f>
        <v>Saturday</v>
      </c>
      <c r="H8794" t="s">
        <v>9208</v>
      </c>
      <c r="I8794">
        <v>44</v>
      </c>
      <c r="J8794" s="5" t="s">
        <v>9223</v>
      </c>
      <c r="K8794" t="s">
        <v>8</v>
      </c>
      <c r="L8794" t="s">
        <v>9281</v>
      </c>
      <c r="M8794" t="s">
        <v>9210</v>
      </c>
      <c r="O8794">
        <v>28</v>
      </c>
      <c r="P8794" t="s">
        <v>9226</v>
      </c>
      <c r="Q8794">
        <v>18</v>
      </c>
      <c r="R8794">
        <v>22</v>
      </c>
      <c r="S8794" t="s">
        <v>9256</v>
      </c>
      <c r="T8794" t="s">
        <v>9262</v>
      </c>
      <c r="U8794" t="s">
        <v>9282</v>
      </c>
      <c r="V8794" t="str" cm="1">
        <f t="array" ref="V8794">_xlfn.IFS(Hospital_Emergency_Room_Data[[#This Row],[Day]]&lt;=10,"Start(1-10)",Hospital_Emergency_Room_Data[[#This Row],[Day]]&lt;=20,"Middle(11-20)",Hospital_Emergency_Room_Data[[#This Row],[Day]]&gt;20,"End(21-30)")</f>
        <v>Middle(11-20)</v>
      </c>
    </row>
    <row r="8795" spans="1:22">
      <c r="A8795">
        <v>480765508</v>
      </c>
      <c r="B8795" t="s">
        <v>8787</v>
      </c>
      <c r="C8795" s="1">
        <v>45419</v>
      </c>
      <c r="D8795" t="str">
        <f>TEXT(Hospital_Emergency_Room_Data[[#This Row],[Patient Admission Date]],"mmm")</f>
        <v>May</v>
      </c>
      <c r="E8795">
        <f>YEAR(Hospital_Emergency_Room_Data[[#This Row],[Patient Admission Date]])</f>
        <v>2024</v>
      </c>
      <c r="F8795" s="2">
        <v>0.31805555555555554</v>
      </c>
      <c r="G8795" s="8" t="str">
        <f>TEXT(Hospital_Emergency_Room_Data[[#This Row],[Patient Admission Date]],"dddd")</f>
        <v>Tuesday</v>
      </c>
      <c r="H8795" t="s">
        <v>9208</v>
      </c>
      <c r="I8795">
        <v>70</v>
      </c>
      <c r="J8795" s="5" t="s">
        <v>9222</v>
      </c>
      <c r="K8795" t="s">
        <v>8</v>
      </c>
      <c r="L8795" t="s">
        <v>9281</v>
      </c>
      <c r="M8795" t="s">
        <v>9210</v>
      </c>
      <c r="O8795">
        <v>30</v>
      </c>
      <c r="P8795" t="s">
        <v>9225</v>
      </c>
      <c r="Q8795">
        <v>7</v>
      </c>
      <c r="R8795">
        <v>7</v>
      </c>
      <c r="S8795" t="s">
        <v>9255</v>
      </c>
      <c r="T8795" t="s">
        <v>9263</v>
      </c>
      <c r="U8795" t="s">
        <v>9282</v>
      </c>
      <c r="V8795" t="str" cm="1">
        <f t="array" ref="V8795">_xlfn.IFS(Hospital_Emergency_Room_Data[[#This Row],[Day]]&lt;=10,"Start(1-10)",Hospital_Emergency_Room_Data[[#This Row],[Day]]&lt;=20,"Middle(11-20)",Hospital_Emergency_Room_Data[[#This Row],[Day]]&gt;20,"End(21-30)")</f>
        <v>Start(1-10)</v>
      </c>
    </row>
    <row r="8796" spans="1:22">
      <c r="A8796">
        <v>744750386</v>
      </c>
      <c r="B8796" t="s">
        <v>8788</v>
      </c>
      <c r="C8796" s="1">
        <v>45461</v>
      </c>
      <c r="D8796" t="str">
        <f>TEXT(Hospital_Emergency_Room_Data[[#This Row],[Patient Admission Date]],"mmm")</f>
        <v>Jun</v>
      </c>
      <c r="E8796">
        <f>YEAR(Hospital_Emergency_Room_Data[[#This Row],[Patient Admission Date]])</f>
        <v>2024</v>
      </c>
      <c r="F8796" s="2">
        <v>0.81180555555555556</v>
      </c>
      <c r="G8796" s="8" t="str">
        <f>TEXT(Hospital_Emergency_Room_Data[[#This Row],[Patient Admission Date]],"dddd")</f>
        <v>Tuesday</v>
      </c>
      <c r="H8796" t="s">
        <v>9208</v>
      </c>
      <c r="I8796">
        <v>22</v>
      </c>
      <c r="J8796" s="5" t="s">
        <v>9220</v>
      </c>
      <c r="K8796" t="s">
        <v>8</v>
      </c>
      <c r="L8796" t="s">
        <v>9281</v>
      </c>
      <c r="M8796" t="s">
        <v>9210</v>
      </c>
      <c r="O8796">
        <v>34</v>
      </c>
      <c r="P8796" t="s">
        <v>9225</v>
      </c>
      <c r="Q8796">
        <v>18</v>
      </c>
      <c r="R8796">
        <v>19</v>
      </c>
      <c r="S8796" t="s">
        <v>9256</v>
      </c>
      <c r="T8796" t="s">
        <v>9262</v>
      </c>
      <c r="U8796" t="s">
        <v>9300</v>
      </c>
      <c r="V8796" t="str" cm="1">
        <f t="array" ref="V8796">_xlfn.IFS(Hospital_Emergency_Room_Data[[#This Row],[Day]]&lt;=10,"Start(1-10)",Hospital_Emergency_Room_Data[[#This Row],[Day]]&lt;=20,"Middle(11-20)",Hospital_Emergency_Room_Data[[#This Row],[Day]]&gt;20,"End(21-30)")</f>
        <v>Middle(11-20)</v>
      </c>
    </row>
    <row r="8797" spans="1:22">
      <c r="A8797">
        <v>627825172</v>
      </c>
      <c r="B8797" t="s">
        <v>8789</v>
      </c>
      <c r="C8797" s="1">
        <v>45588</v>
      </c>
      <c r="D8797" t="str">
        <f>TEXT(Hospital_Emergency_Room_Data[[#This Row],[Patient Admission Date]],"mmm")</f>
        <v>Oct</v>
      </c>
      <c r="E8797">
        <f>YEAR(Hospital_Emergency_Room_Data[[#This Row],[Patient Admission Date]])</f>
        <v>2024</v>
      </c>
      <c r="F8797" s="2">
        <v>0.58472222222222225</v>
      </c>
      <c r="G8797" s="8" t="str">
        <f>TEXT(Hospital_Emergency_Room_Data[[#This Row],[Patient Admission Date]],"dddd")</f>
        <v>Wednesday</v>
      </c>
      <c r="H8797" t="s">
        <v>9208</v>
      </c>
      <c r="I8797">
        <v>31</v>
      </c>
      <c r="J8797" s="5" t="s">
        <v>9223</v>
      </c>
      <c r="K8797" t="s">
        <v>8</v>
      </c>
      <c r="L8797" t="s">
        <v>9281</v>
      </c>
      <c r="M8797" t="s">
        <v>9210</v>
      </c>
      <c r="O8797">
        <v>37</v>
      </c>
      <c r="P8797" t="s">
        <v>9225</v>
      </c>
      <c r="Q8797">
        <v>23</v>
      </c>
      <c r="R8797">
        <v>14</v>
      </c>
      <c r="S8797" t="s">
        <v>9257</v>
      </c>
      <c r="T8797" t="s">
        <v>9264</v>
      </c>
      <c r="U8797" t="s">
        <v>9300</v>
      </c>
      <c r="V8797" t="str" cm="1">
        <f t="array" ref="V8797">_xlfn.IFS(Hospital_Emergency_Room_Data[[#This Row],[Day]]&lt;=10,"Start(1-10)",Hospital_Emergency_Room_Data[[#This Row],[Day]]&lt;=20,"Middle(11-20)",Hospital_Emergency_Room_Data[[#This Row],[Day]]&gt;20,"End(21-30)")</f>
        <v>End(21-30)</v>
      </c>
    </row>
    <row r="8798" spans="1:22">
      <c r="A8798">
        <v>106769218</v>
      </c>
      <c r="B8798" t="s">
        <v>8790</v>
      </c>
      <c r="C8798" s="1">
        <v>45350</v>
      </c>
      <c r="D8798" t="str">
        <f>TEXT(Hospital_Emergency_Room_Data[[#This Row],[Patient Admission Date]],"mmm")</f>
        <v>Feb</v>
      </c>
      <c r="E8798">
        <f>YEAR(Hospital_Emergency_Room_Data[[#This Row],[Patient Admission Date]])</f>
        <v>2024</v>
      </c>
      <c r="F8798" s="2">
        <v>0.74722222222222223</v>
      </c>
      <c r="G8798" s="8" t="str">
        <f>TEXT(Hospital_Emergency_Room_Data[[#This Row],[Patient Admission Date]],"dddd")</f>
        <v>Wednesday</v>
      </c>
      <c r="H8798" t="s">
        <v>9208</v>
      </c>
      <c r="I8798">
        <v>20</v>
      </c>
      <c r="J8798" s="5" t="s">
        <v>9220</v>
      </c>
      <c r="K8798" t="s">
        <v>8</v>
      </c>
      <c r="L8798" t="s">
        <v>9281</v>
      </c>
      <c r="M8798" t="s">
        <v>9210</v>
      </c>
      <c r="O8798">
        <v>40</v>
      </c>
      <c r="P8798" t="s">
        <v>9225</v>
      </c>
      <c r="Q8798">
        <v>28</v>
      </c>
      <c r="R8798">
        <v>17</v>
      </c>
      <c r="S8798" t="s">
        <v>9257</v>
      </c>
      <c r="T8798" t="s">
        <v>9264</v>
      </c>
      <c r="U8798" t="s">
        <v>9300</v>
      </c>
      <c r="V8798" t="str" cm="1">
        <f t="array" ref="V8798">_xlfn.IFS(Hospital_Emergency_Room_Data[[#This Row],[Day]]&lt;=10,"Start(1-10)",Hospital_Emergency_Room_Data[[#This Row],[Day]]&lt;=20,"Middle(11-20)",Hospital_Emergency_Room_Data[[#This Row],[Day]]&gt;20,"End(21-30)")</f>
        <v>End(21-30)</v>
      </c>
    </row>
    <row r="8799" spans="1:22">
      <c r="A8799">
        <v>211829691</v>
      </c>
      <c r="B8799" t="s">
        <v>8791</v>
      </c>
      <c r="C8799" s="1">
        <v>45338</v>
      </c>
      <c r="D8799" t="str">
        <f>TEXT(Hospital_Emergency_Room_Data[[#This Row],[Patient Admission Date]],"mmm")</f>
        <v>Feb</v>
      </c>
      <c r="E8799">
        <f>YEAR(Hospital_Emergency_Room_Data[[#This Row],[Patient Admission Date]])</f>
        <v>2024</v>
      </c>
      <c r="F8799" s="2">
        <v>0.87847222222222221</v>
      </c>
      <c r="G8799" s="8" t="str">
        <f>TEXT(Hospital_Emergency_Room_Data[[#This Row],[Patient Admission Date]],"dddd")</f>
        <v>Friday</v>
      </c>
      <c r="H8799" t="s">
        <v>9208</v>
      </c>
      <c r="I8799">
        <v>19</v>
      </c>
      <c r="J8799" s="5" t="s">
        <v>9220</v>
      </c>
      <c r="K8799" t="s">
        <v>8</v>
      </c>
      <c r="L8799" t="s">
        <v>9281</v>
      </c>
      <c r="M8799" t="s">
        <v>9210</v>
      </c>
      <c r="O8799">
        <v>42</v>
      </c>
      <c r="P8799" t="s">
        <v>9225</v>
      </c>
      <c r="Q8799">
        <v>16</v>
      </c>
      <c r="R8799">
        <v>21</v>
      </c>
      <c r="S8799" t="s">
        <v>9256</v>
      </c>
      <c r="T8799" t="s">
        <v>9262</v>
      </c>
      <c r="U8799" t="s">
        <v>9300</v>
      </c>
      <c r="V8799" t="str" cm="1">
        <f t="array" ref="V8799">_xlfn.IFS(Hospital_Emergency_Room_Data[[#This Row],[Day]]&lt;=10,"Start(1-10)",Hospital_Emergency_Room_Data[[#This Row],[Day]]&lt;=20,"Middle(11-20)",Hospital_Emergency_Room_Data[[#This Row],[Day]]&gt;20,"End(21-30)")</f>
        <v>Middle(11-20)</v>
      </c>
    </row>
    <row r="8800" spans="1:22">
      <c r="A8800">
        <v>802138458</v>
      </c>
      <c r="B8800" t="s">
        <v>8792</v>
      </c>
      <c r="C8800" s="1">
        <v>45136</v>
      </c>
      <c r="D8800" t="str">
        <f>TEXT(Hospital_Emergency_Room_Data[[#This Row],[Patient Admission Date]],"mmm")</f>
        <v>Jul</v>
      </c>
      <c r="E8800">
        <f>YEAR(Hospital_Emergency_Room_Data[[#This Row],[Patient Admission Date]])</f>
        <v>2023</v>
      </c>
      <c r="F8800" s="2">
        <v>0.24097222222222223</v>
      </c>
      <c r="G8800" s="8" t="str">
        <f>TEXT(Hospital_Emergency_Room_Data[[#This Row],[Patient Admission Date]],"dddd")</f>
        <v>Saturday</v>
      </c>
      <c r="H8800" t="s">
        <v>9208</v>
      </c>
      <c r="I8800">
        <v>67</v>
      </c>
      <c r="J8800" s="5" t="s">
        <v>9217</v>
      </c>
      <c r="K8800" t="s">
        <v>8</v>
      </c>
      <c r="L8800" t="s">
        <v>9281</v>
      </c>
      <c r="M8800" t="s">
        <v>9210</v>
      </c>
      <c r="O8800">
        <v>45</v>
      </c>
      <c r="P8800" t="s">
        <v>9225</v>
      </c>
      <c r="Q8800">
        <v>29</v>
      </c>
      <c r="R8800">
        <v>5</v>
      </c>
      <c r="S8800" t="s">
        <v>9258</v>
      </c>
      <c r="T8800" t="s">
        <v>9264</v>
      </c>
      <c r="U8800" t="s">
        <v>9300</v>
      </c>
      <c r="V8800" t="str" cm="1">
        <f t="array" ref="V8800">_xlfn.IFS(Hospital_Emergency_Room_Data[[#This Row],[Day]]&lt;=10,"Start(1-10)",Hospital_Emergency_Room_Data[[#This Row],[Day]]&lt;=20,"Middle(11-20)",Hospital_Emergency_Room_Data[[#This Row],[Day]]&gt;20,"End(21-30)")</f>
        <v>End(21-30)</v>
      </c>
    </row>
    <row r="8801" spans="1:22">
      <c r="A8801">
        <v>655552632</v>
      </c>
      <c r="B8801" t="s">
        <v>8793</v>
      </c>
      <c r="C8801" s="1">
        <v>45144</v>
      </c>
      <c r="D8801" t="str">
        <f>TEXT(Hospital_Emergency_Room_Data[[#This Row],[Patient Admission Date]],"mmm")</f>
        <v>Aug</v>
      </c>
      <c r="E8801">
        <f>YEAR(Hospital_Emergency_Room_Data[[#This Row],[Patient Admission Date]])</f>
        <v>2023</v>
      </c>
      <c r="F8801" s="2">
        <v>0.20277777777777778</v>
      </c>
      <c r="G8801" s="8" t="str">
        <f>TEXT(Hospital_Emergency_Room_Data[[#This Row],[Patient Admission Date]],"dddd")</f>
        <v>Sunday</v>
      </c>
      <c r="H8801" t="s">
        <v>9208</v>
      </c>
      <c r="I8801">
        <v>56</v>
      </c>
      <c r="J8801" s="5" t="s">
        <v>9219</v>
      </c>
      <c r="K8801" t="s">
        <v>8</v>
      </c>
      <c r="L8801" t="s">
        <v>9281</v>
      </c>
      <c r="M8801" t="s">
        <v>9210</v>
      </c>
      <c r="O8801">
        <v>48</v>
      </c>
      <c r="P8801" t="s">
        <v>9225</v>
      </c>
      <c r="Q8801">
        <v>6</v>
      </c>
      <c r="R8801">
        <v>4</v>
      </c>
      <c r="S8801" t="s">
        <v>9258</v>
      </c>
      <c r="T8801" t="s">
        <v>9263</v>
      </c>
      <c r="U8801" t="s">
        <v>9283</v>
      </c>
      <c r="V8801" t="str" cm="1">
        <f t="array" ref="V8801">_xlfn.IFS(Hospital_Emergency_Room_Data[[#This Row],[Day]]&lt;=10,"Start(1-10)",Hospital_Emergency_Room_Data[[#This Row],[Day]]&lt;=20,"Middle(11-20)",Hospital_Emergency_Room_Data[[#This Row],[Day]]&gt;20,"End(21-30)")</f>
        <v>Start(1-10)</v>
      </c>
    </row>
    <row r="8802" spans="1:22">
      <c r="A8802">
        <v>871782945</v>
      </c>
      <c r="B8802" t="s">
        <v>8794</v>
      </c>
      <c r="C8802" s="1">
        <v>45068</v>
      </c>
      <c r="D8802" t="str">
        <f>TEXT(Hospital_Emergency_Room_Data[[#This Row],[Patient Admission Date]],"mmm")</f>
        <v>May</v>
      </c>
      <c r="E8802">
        <f>YEAR(Hospital_Emergency_Room_Data[[#This Row],[Patient Admission Date]])</f>
        <v>2023</v>
      </c>
      <c r="F8802" s="2">
        <v>0.2361111111111111</v>
      </c>
      <c r="G8802" s="8" t="str">
        <f>TEXT(Hospital_Emergency_Room_Data[[#This Row],[Patient Admission Date]],"dddd")</f>
        <v>Monday</v>
      </c>
      <c r="H8802" t="s">
        <v>9208</v>
      </c>
      <c r="I8802">
        <v>56</v>
      </c>
      <c r="J8802" s="5" t="s">
        <v>9219</v>
      </c>
      <c r="K8802" t="s">
        <v>8</v>
      </c>
      <c r="L8802" t="s">
        <v>9281</v>
      </c>
      <c r="M8802" t="s">
        <v>9210</v>
      </c>
      <c r="O8802">
        <v>20</v>
      </c>
      <c r="P8802" t="s">
        <v>9226</v>
      </c>
      <c r="Q8802">
        <v>22</v>
      </c>
      <c r="R8802">
        <v>5</v>
      </c>
      <c r="S8802" t="s">
        <v>9258</v>
      </c>
      <c r="T8802" t="s">
        <v>9264</v>
      </c>
      <c r="U8802" t="s">
        <v>9282</v>
      </c>
      <c r="V8802" t="str" cm="1">
        <f t="array" ref="V8802">_xlfn.IFS(Hospital_Emergency_Room_Data[[#This Row],[Day]]&lt;=10,"Start(1-10)",Hospital_Emergency_Room_Data[[#This Row],[Day]]&lt;=20,"Middle(11-20)",Hospital_Emergency_Room_Data[[#This Row],[Day]]&gt;20,"End(21-30)")</f>
        <v>End(21-30)</v>
      </c>
    </row>
    <row r="8803" spans="1:22">
      <c r="A8803">
        <v>673823180</v>
      </c>
      <c r="B8803" t="s">
        <v>8795</v>
      </c>
      <c r="C8803" s="1">
        <v>45340</v>
      </c>
      <c r="D8803" t="str">
        <f>TEXT(Hospital_Emergency_Room_Data[[#This Row],[Patient Admission Date]],"mmm")</f>
        <v>Feb</v>
      </c>
      <c r="E8803">
        <f>YEAR(Hospital_Emergency_Room_Data[[#This Row],[Patient Admission Date]])</f>
        <v>2024</v>
      </c>
      <c r="F8803" s="2">
        <v>0.97916666666666663</v>
      </c>
      <c r="G8803" s="8" t="str">
        <f>TEXT(Hospital_Emergency_Room_Data[[#This Row],[Patient Admission Date]],"dddd")</f>
        <v>Sunday</v>
      </c>
      <c r="H8803" t="s">
        <v>9208</v>
      </c>
      <c r="I8803">
        <v>17</v>
      </c>
      <c r="J8803" s="5" t="s">
        <v>9220</v>
      </c>
      <c r="K8803" t="s">
        <v>8</v>
      </c>
      <c r="L8803" t="s">
        <v>9281</v>
      </c>
      <c r="M8803" t="s">
        <v>9210</v>
      </c>
      <c r="O8803">
        <v>23</v>
      </c>
      <c r="P8803" t="s">
        <v>9226</v>
      </c>
      <c r="Q8803">
        <v>18</v>
      </c>
      <c r="R8803">
        <v>23</v>
      </c>
      <c r="S8803" t="s">
        <v>9256</v>
      </c>
      <c r="T8803" t="s">
        <v>9262</v>
      </c>
      <c r="U8803" t="s">
        <v>9282</v>
      </c>
      <c r="V8803" t="str" cm="1">
        <f t="array" ref="V8803">_xlfn.IFS(Hospital_Emergency_Room_Data[[#This Row],[Day]]&lt;=10,"Start(1-10)",Hospital_Emergency_Room_Data[[#This Row],[Day]]&lt;=20,"Middle(11-20)",Hospital_Emergency_Room_Data[[#This Row],[Day]]&gt;20,"End(21-30)")</f>
        <v>Middle(11-20)</v>
      </c>
    </row>
    <row r="8804" spans="1:22">
      <c r="A8804">
        <v>128391496</v>
      </c>
      <c r="B8804" t="s">
        <v>8796</v>
      </c>
      <c r="C8804" s="1">
        <v>45481</v>
      </c>
      <c r="D8804" t="str">
        <f>TEXT(Hospital_Emergency_Room_Data[[#This Row],[Patient Admission Date]],"mmm")</f>
        <v>Jul</v>
      </c>
      <c r="E8804">
        <f>YEAR(Hospital_Emergency_Room_Data[[#This Row],[Patient Admission Date]])</f>
        <v>2024</v>
      </c>
      <c r="F8804" s="2">
        <v>0.16180555555555556</v>
      </c>
      <c r="G8804" s="8" t="str">
        <f>TEXT(Hospital_Emergency_Room_Data[[#This Row],[Patient Admission Date]],"dddd")</f>
        <v>Monday</v>
      </c>
      <c r="H8804" t="s">
        <v>9208</v>
      </c>
      <c r="I8804">
        <v>6</v>
      </c>
      <c r="J8804" s="5" t="s">
        <v>9221</v>
      </c>
      <c r="K8804" t="s">
        <v>8</v>
      </c>
      <c r="L8804" t="s">
        <v>9281</v>
      </c>
      <c r="M8804" t="s">
        <v>9210</v>
      </c>
      <c r="O8804">
        <v>30</v>
      </c>
      <c r="P8804" t="s">
        <v>9225</v>
      </c>
      <c r="Q8804">
        <v>8</v>
      </c>
      <c r="R8804">
        <v>3</v>
      </c>
      <c r="S8804" t="s">
        <v>9258</v>
      </c>
      <c r="T8804" t="s">
        <v>9265</v>
      </c>
      <c r="U8804" t="s">
        <v>9282</v>
      </c>
      <c r="V8804" t="str" cm="1">
        <f t="array" ref="V8804">_xlfn.IFS(Hospital_Emergency_Room_Data[[#This Row],[Day]]&lt;=10,"Start(1-10)",Hospital_Emergency_Room_Data[[#This Row],[Day]]&lt;=20,"Middle(11-20)",Hospital_Emergency_Room_Data[[#This Row],[Day]]&gt;20,"End(21-30)")</f>
        <v>Start(1-10)</v>
      </c>
    </row>
    <row r="8805" spans="1:22">
      <c r="A8805">
        <v>790313127</v>
      </c>
      <c r="B8805" t="s">
        <v>8797</v>
      </c>
      <c r="C8805" s="1">
        <v>45569</v>
      </c>
      <c r="D8805" t="str">
        <f>TEXT(Hospital_Emergency_Room_Data[[#This Row],[Patient Admission Date]],"mmm")</f>
        <v>Oct</v>
      </c>
      <c r="E8805">
        <f>YEAR(Hospital_Emergency_Room_Data[[#This Row],[Patient Admission Date]])</f>
        <v>2024</v>
      </c>
      <c r="F8805" s="2">
        <v>0.14861111111111111</v>
      </c>
      <c r="G8805" s="8" t="str">
        <f>TEXT(Hospital_Emergency_Room_Data[[#This Row],[Patient Admission Date]],"dddd")</f>
        <v>Friday</v>
      </c>
      <c r="H8805" t="s">
        <v>9208</v>
      </c>
      <c r="I8805">
        <v>55</v>
      </c>
      <c r="J8805" s="5" t="s">
        <v>9219</v>
      </c>
      <c r="K8805" t="s">
        <v>8</v>
      </c>
      <c r="L8805" t="s">
        <v>9281</v>
      </c>
      <c r="M8805" t="s">
        <v>9210</v>
      </c>
      <c r="O8805">
        <v>31</v>
      </c>
      <c r="P8805" t="s">
        <v>9225</v>
      </c>
      <c r="Q8805">
        <v>4</v>
      </c>
      <c r="R8805">
        <v>3</v>
      </c>
      <c r="S8805" t="s">
        <v>9258</v>
      </c>
      <c r="T8805" t="s">
        <v>9263</v>
      </c>
      <c r="U8805" t="s">
        <v>9300</v>
      </c>
      <c r="V8805" t="str" cm="1">
        <f t="array" ref="V8805">_xlfn.IFS(Hospital_Emergency_Room_Data[[#This Row],[Day]]&lt;=10,"Start(1-10)",Hospital_Emergency_Room_Data[[#This Row],[Day]]&lt;=20,"Middle(11-20)",Hospital_Emergency_Room_Data[[#This Row],[Day]]&gt;20,"End(21-30)")</f>
        <v>Start(1-10)</v>
      </c>
    </row>
    <row r="8806" spans="1:22">
      <c r="A8806">
        <v>506688909</v>
      </c>
      <c r="B8806" t="s">
        <v>8798</v>
      </c>
      <c r="C8806" s="1">
        <v>45486</v>
      </c>
      <c r="D8806" t="str">
        <f>TEXT(Hospital_Emergency_Room_Data[[#This Row],[Patient Admission Date]],"mmm")</f>
        <v>Jul</v>
      </c>
      <c r="E8806">
        <f>YEAR(Hospital_Emergency_Room_Data[[#This Row],[Patient Admission Date]])</f>
        <v>2024</v>
      </c>
      <c r="F8806" s="2">
        <v>0.64166666666666672</v>
      </c>
      <c r="G8806" s="8" t="str">
        <f>TEXT(Hospital_Emergency_Room_Data[[#This Row],[Patient Admission Date]],"dddd")</f>
        <v>Saturday</v>
      </c>
      <c r="H8806" t="s">
        <v>9208</v>
      </c>
      <c r="I8806">
        <v>21</v>
      </c>
      <c r="J8806" s="5" t="s">
        <v>9220</v>
      </c>
      <c r="K8806" t="s">
        <v>8</v>
      </c>
      <c r="L8806" t="s">
        <v>9281</v>
      </c>
      <c r="M8806" t="s">
        <v>9210</v>
      </c>
      <c r="O8806">
        <v>35</v>
      </c>
      <c r="P8806" t="s">
        <v>9225</v>
      </c>
      <c r="Q8806">
        <v>13</v>
      </c>
      <c r="R8806">
        <v>15</v>
      </c>
      <c r="S8806" t="s">
        <v>9257</v>
      </c>
      <c r="T8806" t="s">
        <v>9265</v>
      </c>
      <c r="U8806" t="s">
        <v>9300</v>
      </c>
      <c r="V8806" t="str" cm="1">
        <f t="array" ref="V8806">_xlfn.IFS(Hospital_Emergency_Room_Data[[#This Row],[Day]]&lt;=10,"Start(1-10)",Hospital_Emergency_Room_Data[[#This Row],[Day]]&lt;=20,"Middle(11-20)",Hospital_Emergency_Room_Data[[#This Row],[Day]]&gt;20,"End(21-30)")</f>
        <v>Middle(11-20)</v>
      </c>
    </row>
    <row r="8807" spans="1:22">
      <c r="A8807">
        <v>533353293</v>
      </c>
      <c r="B8807" t="s">
        <v>8799</v>
      </c>
      <c r="C8807" s="1">
        <v>45466</v>
      </c>
      <c r="D8807" t="str">
        <f>TEXT(Hospital_Emergency_Room_Data[[#This Row],[Patient Admission Date]],"mmm")</f>
        <v>Jun</v>
      </c>
      <c r="E8807">
        <f>YEAR(Hospital_Emergency_Room_Data[[#This Row],[Patient Admission Date]])</f>
        <v>2024</v>
      </c>
      <c r="F8807" s="2">
        <v>0.60416666666666663</v>
      </c>
      <c r="G8807" s="8" t="str">
        <f>TEXT(Hospital_Emergency_Room_Data[[#This Row],[Patient Admission Date]],"dddd")</f>
        <v>Sunday</v>
      </c>
      <c r="H8807" t="s">
        <v>9208</v>
      </c>
      <c r="I8807">
        <v>79</v>
      </c>
      <c r="J8807" s="5" t="s">
        <v>9222</v>
      </c>
      <c r="K8807" t="s">
        <v>8</v>
      </c>
      <c r="L8807" t="s">
        <v>9281</v>
      </c>
      <c r="M8807" t="s">
        <v>9210</v>
      </c>
      <c r="O8807">
        <v>36</v>
      </c>
      <c r="P8807" t="s">
        <v>9225</v>
      </c>
      <c r="Q8807">
        <v>23</v>
      </c>
      <c r="R8807">
        <v>14</v>
      </c>
      <c r="S8807" t="s">
        <v>9257</v>
      </c>
      <c r="T8807" t="s">
        <v>9264</v>
      </c>
      <c r="U8807" t="s">
        <v>9300</v>
      </c>
      <c r="V8807" t="str" cm="1">
        <f t="array" ref="V8807">_xlfn.IFS(Hospital_Emergency_Room_Data[[#This Row],[Day]]&lt;=10,"Start(1-10)",Hospital_Emergency_Room_Data[[#This Row],[Day]]&lt;=20,"Middle(11-20)",Hospital_Emergency_Room_Data[[#This Row],[Day]]&gt;20,"End(21-30)")</f>
        <v>End(21-30)</v>
      </c>
    </row>
    <row r="8808" spans="1:22">
      <c r="A8808">
        <v>398178931</v>
      </c>
      <c r="B8808" t="s">
        <v>8800</v>
      </c>
      <c r="C8808" s="1">
        <v>45071</v>
      </c>
      <c r="D8808" t="str">
        <f>TEXT(Hospital_Emergency_Room_Data[[#This Row],[Patient Admission Date]],"mmm")</f>
        <v>May</v>
      </c>
      <c r="E8808">
        <f>YEAR(Hospital_Emergency_Room_Data[[#This Row],[Patient Admission Date]])</f>
        <v>2023</v>
      </c>
      <c r="F8808" s="2">
        <v>0.40625</v>
      </c>
      <c r="G8808" s="8" t="str">
        <f>TEXT(Hospital_Emergency_Room_Data[[#This Row],[Patient Admission Date]],"dddd")</f>
        <v>Thursday</v>
      </c>
      <c r="H8808" t="s">
        <v>9208</v>
      </c>
      <c r="I8808">
        <v>71</v>
      </c>
      <c r="J8808" s="5" t="s">
        <v>9222</v>
      </c>
      <c r="K8808" t="s">
        <v>8</v>
      </c>
      <c r="L8808" t="s">
        <v>9281</v>
      </c>
      <c r="M8808" t="s">
        <v>9210</v>
      </c>
      <c r="O8808">
        <v>41</v>
      </c>
      <c r="P8808" t="s">
        <v>9225</v>
      </c>
      <c r="Q8808">
        <v>25</v>
      </c>
      <c r="R8808">
        <v>9</v>
      </c>
      <c r="S8808" t="s">
        <v>9255</v>
      </c>
      <c r="T8808" t="s">
        <v>9264</v>
      </c>
      <c r="U8808" t="s">
        <v>9300</v>
      </c>
      <c r="V8808" t="str" cm="1">
        <f t="array" ref="V8808">_xlfn.IFS(Hospital_Emergency_Room_Data[[#This Row],[Day]]&lt;=10,"Start(1-10)",Hospital_Emergency_Room_Data[[#This Row],[Day]]&lt;=20,"Middle(11-20)",Hospital_Emergency_Room_Data[[#This Row],[Day]]&gt;20,"End(21-30)")</f>
        <v>End(21-30)</v>
      </c>
    </row>
    <row r="8809" spans="1:22">
      <c r="A8809">
        <v>172618782</v>
      </c>
      <c r="B8809" t="s">
        <v>8801</v>
      </c>
      <c r="C8809" s="1">
        <v>45429</v>
      </c>
      <c r="D8809" t="str">
        <f>TEXT(Hospital_Emergency_Room_Data[[#This Row],[Patient Admission Date]],"mmm")</f>
        <v>May</v>
      </c>
      <c r="E8809">
        <f>YEAR(Hospital_Emergency_Room_Data[[#This Row],[Patient Admission Date]])</f>
        <v>2024</v>
      </c>
      <c r="F8809" s="2">
        <v>0.30486111111111114</v>
      </c>
      <c r="G8809" s="8" t="str">
        <f>TEXT(Hospital_Emergency_Room_Data[[#This Row],[Patient Admission Date]],"dddd")</f>
        <v>Friday</v>
      </c>
      <c r="H8809" t="s">
        <v>9208</v>
      </c>
      <c r="I8809">
        <v>9</v>
      </c>
      <c r="J8809" s="5" t="s">
        <v>9221</v>
      </c>
      <c r="K8809" t="s">
        <v>8</v>
      </c>
      <c r="L8809" t="s">
        <v>9281</v>
      </c>
      <c r="M8809" t="s">
        <v>9210</v>
      </c>
      <c r="O8809">
        <v>50</v>
      </c>
      <c r="P8809" t="s">
        <v>9225</v>
      </c>
      <c r="Q8809">
        <v>17</v>
      </c>
      <c r="R8809">
        <v>7</v>
      </c>
      <c r="S8809" t="s">
        <v>9255</v>
      </c>
      <c r="T8809" t="s">
        <v>9262</v>
      </c>
      <c r="U8809" t="s">
        <v>9283</v>
      </c>
      <c r="V8809" t="str" cm="1">
        <f t="array" ref="V8809">_xlfn.IFS(Hospital_Emergency_Room_Data[[#This Row],[Day]]&lt;=10,"Start(1-10)",Hospital_Emergency_Room_Data[[#This Row],[Day]]&lt;=20,"Middle(11-20)",Hospital_Emergency_Room_Data[[#This Row],[Day]]&gt;20,"End(21-30)")</f>
        <v>Middle(11-20)</v>
      </c>
    </row>
    <row r="8810" spans="1:22">
      <c r="A8810">
        <v>378902956</v>
      </c>
      <c r="B8810" t="s">
        <v>8802</v>
      </c>
      <c r="C8810" s="1">
        <v>45433</v>
      </c>
      <c r="D8810" t="str">
        <f>TEXT(Hospital_Emergency_Room_Data[[#This Row],[Patient Admission Date]],"mmm")</f>
        <v>May</v>
      </c>
      <c r="E8810">
        <f>YEAR(Hospital_Emergency_Room_Data[[#This Row],[Patient Admission Date]])</f>
        <v>2024</v>
      </c>
      <c r="F8810" s="2">
        <v>0.64166666666666672</v>
      </c>
      <c r="G8810" s="8" t="str">
        <f>TEXT(Hospital_Emergency_Room_Data[[#This Row],[Patient Admission Date]],"dddd")</f>
        <v>Tuesday</v>
      </c>
      <c r="H8810" t="s">
        <v>9208</v>
      </c>
      <c r="I8810">
        <v>2</v>
      </c>
      <c r="J8810" s="5" t="s">
        <v>9218</v>
      </c>
      <c r="K8810" t="s">
        <v>8</v>
      </c>
      <c r="L8810" t="s">
        <v>9281</v>
      </c>
      <c r="M8810" t="s">
        <v>9210</v>
      </c>
      <c r="O8810">
        <v>52</v>
      </c>
      <c r="P8810" t="s">
        <v>9225</v>
      </c>
      <c r="Q8810">
        <v>21</v>
      </c>
      <c r="R8810">
        <v>15</v>
      </c>
      <c r="S8810" t="s">
        <v>9257</v>
      </c>
      <c r="T8810" t="s">
        <v>9262</v>
      </c>
      <c r="U8810" t="s">
        <v>9283</v>
      </c>
      <c r="V8810" t="str" cm="1">
        <f t="array" ref="V8810">_xlfn.IFS(Hospital_Emergency_Room_Data[[#This Row],[Day]]&lt;=10,"Start(1-10)",Hospital_Emergency_Room_Data[[#This Row],[Day]]&lt;=20,"Middle(11-20)",Hospital_Emergency_Room_Data[[#This Row],[Day]]&gt;20,"End(21-30)")</f>
        <v>End(21-30)</v>
      </c>
    </row>
    <row r="8811" spans="1:22">
      <c r="A8811">
        <v>700434239</v>
      </c>
      <c r="B8811" t="s">
        <v>8803</v>
      </c>
      <c r="C8811" s="1">
        <v>45516</v>
      </c>
      <c r="D8811" t="str">
        <f>TEXT(Hospital_Emergency_Room_Data[[#This Row],[Patient Admission Date]],"mmm")</f>
        <v>Aug</v>
      </c>
      <c r="E8811">
        <f>YEAR(Hospital_Emergency_Room_Data[[#This Row],[Patient Admission Date]])</f>
        <v>2024</v>
      </c>
      <c r="F8811" s="2">
        <v>0.35486111111111113</v>
      </c>
      <c r="G8811" s="8" t="str">
        <f>TEXT(Hospital_Emergency_Room_Data[[#This Row],[Patient Admission Date]],"dddd")</f>
        <v>Monday</v>
      </c>
      <c r="H8811" t="s">
        <v>9208</v>
      </c>
      <c r="I8811">
        <v>78</v>
      </c>
      <c r="J8811" s="5" t="s">
        <v>9222</v>
      </c>
      <c r="K8811" t="s">
        <v>8</v>
      </c>
      <c r="L8811" t="s">
        <v>9281</v>
      </c>
      <c r="M8811" t="s">
        <v>9210</v>
      </c>
      <c r="O8811">
        <v>52</v>
      </c>
      <c r="P8811" t="s">
        <v>9225</v>
      </c>
      <c r="Q8811">
        <v>12</v>
      </c>
      <c r="R8811">
        <v>8</v>
      </c>
      <c r="S8811" t="s">
        <v>9255</v>
      </c>
      <c r="T8811" t="s">
        <v>9265</v>
      </c>
      <c r="U8811" t="s">
        <v>9283</v>
      </c>
      <c r="V8811" t="str" cm="1">
        <f t="array" ref="V8811">_xlfn.IFS(Hospital_Emergency_Room_Data[[#This Row],[Day]]&lt;=10,"Start(1-10)",Hospital_Emergency_Room_Data[[#This Row],[Day]]&lt;=20,"Middle(11-20)",Hospital_Emergency_Room_Data[[#This Row],[Day]]&gt;20,"End(21-30)")</f>
        <v>Middle(11-20)</v>
      </c>
    </row>
    <row r="8812" spans="1:22">
      <c r="A8812">
        <v>619233246</v>
      </c>
      <c r="B8812" t="s">
        <v>8804</v>
      </c>
      <c r="C8812" s="1">
        <v>45300</v>
      </c>
      <c r="D8812" t="str">
        <f>TEXT(Hospital_Emergency_Room_Data[[#This Row],[Patient Admission Date]],"mmm")</f>
        <v>Jan</v>
      </c>
      <c r="E8812">
        <f>YEAR(Hospital_Emergency_Room_Data[[#This Row],[Patient Admission Date]])</f>
        <v>2024</v>
      </c>
      <c r="F8812" s="2">
        <v>0.13819444444444445</v>
      </c>
      <c r="G8812" s="8" t="str">
        <f>TEXT(Hospital_Emergency_Room_Data[[#This Row],[Patient Admission Date]],"dddd")</f>
        <v>Tuesday</v>
      </c>
      <c r="H8812" t="s">
        <v>9208</v>
      </c>
      <c r="I8812">
        <v>18</v>
      </c>
      <c r="J8812" s="5" t="s">
        <v>9220</v>
      </c>
      <c r="K8812" t="s">
        <v>8</v>
      </c>
      <c r="L8812" t="s">
        <v>9281</v>
      </c>
      <c r="M8812" t="s">
        <v>9210</v>
      </c>
      <c r="O8812">
        <v>60</v>
      </c>
      <c r="P8812" t="s">
        <v>9225</v>
      </c>
      <c r="Q8812">
        <v>9</v>
      </c>
      <c r="R8812">
        <v>3</v>
      </c>
      <c r="S8812" t="s">
        <v>9258</v>
      </c>
      <c r="T8812" t="s">
        <v>9265</v>
      </c>
      <c r="U8812" t="s">
        <v>9283</v>
      </c>
      <c r="V8812" t="str" cm="1">
        <f t="array" ref="V8812">_xlfn.IFS(Hospital_Emergency_Room_Data[[#This Row],[Day]]&lt;=10,"Start(1-10)",Hospital_Emergency_Room_Data[[#This Row],[Day]]&lt;=20,"Middle(11-20)",Hospital_Emergency_Room_Data[[#This Row],[Day]]&gt;20,"End(21-30)")</f>
        <v>Start(1-10)</v>
      </c>
    </row>
    <row r="8813" spans="1:22">
      <c r="A8813">
        <v>121980821</v>
      </c>
      <c r="B8813" t="s">
        <v>8805</v>
      </c>
      <c r="C8813" s="1">
        <v>45248</v>
      </c>
      <c r="D8813" t="str">
        <f>TEXT(Hospital_Emergency_Room_Data[[#This Row],[Patient Admission Date]],"mmm")</f>
        <v>Nov</v>
      </c>
      <c r="E8813">
        <f>YEAR(Hospital_Emergency_Room_Data[[#This Row],[Patient Admission Date]])</f>
        <v>2023</v>
      </c>
      <c r="F8813" s="2">
        <v>0.46388888888888891</v>
      </c>
      <c r="G8813" s="8" t="str">
        <f>TEXT(Hospital_Emergency_Room_Data[[#This Row],[Patient Admission Date]],"dddd")</f>
        <v>Saturday</v>
      </c>
      <c r="H8813" t="s">
        <v>9208</v>
      </c>
      <c r="I8813">
        <v>38</v>
      </c>
      <c r="J8813" s="5" t="s">
        <v>9223</v>
      </c>
      <c r="K8813" t="s">
        <v>8</v>
      </c>
      <c r="L8813" t="s">
        <v>9281</v>
      </c>
      <c r="M8813" t="s">
        <v>9210</v>
      </c>
      <c r="O8813">
        <v>14</v>
      </c>
      <c r="P8813" t="s">
        <v>9226</v>
      </c>
      <c r="Q8813">
        <v>18</v>
      </c>
      <c r="R8813">
        <v>11</v>
      </c>
      <c r="S8813" t="s">
        <v>9255</v>
      </c>
      <c r="T8813" t="s">
        <v>9262</v>
      </c>
      <c r="U8813" t="s">
        <v>9282</v>
      </c>
      <c r="V8813" t="str" cm="1">
        <f t="array" ref="V8813">_xlfn.IFS(Hospital_Emergency_Room_Data[[#This Row],[Day]]&lt;=10,"Start(1-10)",Hospital_Emergency_Room_Data[[#This Row],[Day]]&lt;=20,"Middle(11-20)",Hospital_Emergency_Room_Data[[#This Row],[Day]]&gt;20,"End(21-30)")</f>
        <v>Middle(11-20)</v>
      </c>
    </row>
    <row r="8814" spans="1:22">
      <c r="A8814">
        <v>601358375</v>
      </c>
      <c r="B8814" t="s">
        <v>8806</v>
      </c>
      <c r="C8814" s="1">
        <v>45112</v>
      </c>
      <c r="D8814" t="str">
        <f>TEXT(Hospital_Emergency_Room_Data[[#This Row],[Patient Admission Date]],"mmm")</f>
        <v>Jul</v>
      </c>
      <c r="E8814">
        <f>YEAR(Hospital_Emergency_Room_Data[[#This Row],[Patient Admission Date]])</f>
        <v>2023</v>
      </c>
      <c r="F8814" s="2">
        <v>0.73472222222222228</v>
      </c>
      <c r="G8814" s="8" t="str">
        <f>TEXT(Hospital_Emergency_Room_Data[[#This Row],[Patient Admission Date]],"dddd")</f>
        <v>Wednesday</v>
      </c>
      <c r="H8814" t="s">
        <v>9208</v>
      </c>
      <c r="I8814">
        <v>42</v>
      </c>
      <c r="J8814" s="5" t="s">
        <v>9223</v>
      </c>
      <c r="K8814" t="s">
        <v>8</v>
      </c>
      <c r="L8814" t="s">
        <v>9281</v>
      </c>
      <c r="M8814" t="s">
        <v>9210</v>
      </c>
      <c r="O8814">
        <v>16</v>
      </c>
      <c r="P8814" t="s">
        <v>9226</v>
      </c>
      <c r="Q8814">
        <v>5</v>
      </c>
      <c r="R8814">
        <v>17</v>
      </c>
      <c r="S8814" t="s">
        <v>9257</v>
      </c>
      <c r="T8814" t="s">
        <v>9263</v>
      </c>
      <c r="U8814" t="s">
        <v>9282</v>
      </c>
      <c r="V8814" t="str" cm="1">
        <f t="array" ref="V8814">_xlfn.IFS(Hospital_Emergency_Room_Data[[#This Row],[Day]]&lt;=10,"Start(1-10)",Hospital_Emergency_Room_Data[[#This Row],[Day]]&lt;=20,"Middle(11-20)",Hospital_Emergency_Room_Data[[#This Row],[Day]]&gt;20,"End(21-30)")</f>
        <v>Start(1-10)</v>
      </c>
    </row>
    <row r="8815" spans="1:22">
      <c r="A8815">
        <v>844169098</v>
      </c>
      <c r="B8815" t="s">
        <v>8807</v>
      </c>
      <c r="C8815" s="1">
        <v>45260</v>
      </c>
      <c r="D8815" t="str">
        <f>TEXT(Hospital_Emergency_Room_Data[[#This Row],[Patient Admission Date]],"mmm")</f>
        <v>Nov</v>
      </c>
      <c r="E8815">
        <f>YEAR(Hospital_Emergency_Room_Data[[#This Row],[Patient Admission Date]])</f>
        <v>2023</v>
      </c>
      <c r="F8815" s="2">
        <v>0.84375</v>
      </c>
      <c r="G8815" s="8" t="str">
        <f>TEXT(Hospital_Emergency_Room_Data[[#This Row],[Patient Admission Date]],"dddd")</f>
        <v>Thursday</v>
      </c>
      <c r="H8815" t="s">
        <v>9208</v>
      </c>
      <c r="I8815">
        <v>48</v>
      </c>
      <c r="J8815" s="5" t="s">
        <v>9219</v>
      </c>
      <c r="K8815" t="s">
        <v>8</v>
      </c>
      <c r="L8815" t="s">
        <v>9281</v>
      </c>
      <c r="M8815" t="s">
        <v>9210</v>
      </c>
      <c r="O8815">
        <v>26</v>
      </c>
      <c r="P8815" t="s">
        <v>9226</v>
      </c>
      <c r="Q8815">
        <v>30</v>
      </c>
      <c r="R8815">
        <v>20</v>
      </c>
      <c r="S8815" t="s">
        <v>9256</v>
      </c>
      <c r="T8815" t="s">
        <v>9264</v>
      </c>
      <c r="U8815" t="s">
        <v>9282</v>
      </c>
      <c r="V8815" t="str" cm="1">
        <f t="array" ref="V8815">_xlfn.IFS(Hospital_Emergency_Room_Data[[#This Row],[Day]]&lt;=10,"Start(1-10)",Hospital_Emergency_Room_Data[[#This Row],[Day]]&lt;=20,"Middle(11-20)",Hospital_Emergency_Room_Data[[#This Row],[Day]]&gt;20,"End(21-30)")</f>
        <v>End(21-30)</v>
      </c>
    </row>
    <row r="8816" spans="1:22">
      <c r="A8816">
        <v>230893177</v>
      </c>
      <c r="B8816" t="s">
        <v>8808</v>
      </c>
      <c r="C8816" s="1">
        <v>45052</v>
      </c>
      <c r="D8816" t="str">
        <f>TEXT(Hospital_Emergency_Room_Data[[#This Row],[Patient Admission Date]],"mmm")</f>
        <v>May</v>
      </c>
      <c r="E8816">
        <f>YEAR(Hospital_Emergency_Room_Data[[#This Row],[Patient Admission Date]])</f>
        <v>2023</v>
      </c>
      <c r="F8816" s="2">
        <v>0.69444444444444442</v>
      </c>
      <c r="G8816" s="8" t="str">
        <f>TEXT(Hospital_Emergency_Room_Data[[#This Row],[Patient Admission Date]],"dddd")</f>
        <v>Saturday</v>
      </c>
      <c r="H8816" t="s">
        <v>9208</v>
      </c>
      <c r="I8816">
        <v>54</v>
      </c>
      <c r="J8816" s="5" t="s">
        <v>9219</v>
      </c>
      <c r="K8816" t="s">
        <v>8</v>
      </c>
      <c r="L8816" t="s">
        <v>9281</v>
      </c>
      <c r="M8816" t="s">
        <v>9210</v>
      </c>
      <c r="O8816">
        <v>36</v>
      </c>
      <c r="P8816" t="s">
        <v>9225</v>
      </c>
      <c r="Q8816">
        <v>6</v>
      </c>
      <c r="R8816">
        <v>16</v>
      </c>
      <c r="S8816" t="s">
        <v>9257</v>
      </c>
      <c r="T8816" t="s">
        <v>9263</v>
      </c>
      <c r="U8816" t="s">
        <v>9300</v>
      </c>
      <c r="V8816" t="str" cm="1">
        <f t="array" ref="V8816">_xlfn.IFS(Hospital_Emergency_Room_Data[[#This Row],[Day]]&lt;=10,"Start(1-10)",Hospital_Emergency_Room_Data[[#This Row],[Day]]&lt;=20,"Middle(11-20)",Hospital_Emergency_Room_Data[[#This Row],[Day]]&gt;20,"End(21-30)")</f>
        <v>Start(1-10)</v>
      </c>
    </row>
    <row r="8817" spans="1:22">
      <c r="A8817">
        <v>344560209</v>
      </c>
      <c r="B8817" t="s">
        <v>8809</v>
      </c>
      <c r="C8817" s="1">
        <v>45576</v>
      </c>
      <c r="D8817" t="str">
        <f>TEXT(Hospital_Emergency_Room_Data[[#This Row],[Patient Admission Date]],"mmm")</f>
        <v>Oct</v>
      </c>
      <c r="E8817">
        <f>YEAR(Hospital_Emergency_Room_Data[[#This Row],[Patient Admission Date]])</f>
        <v>2024</v>
      </c>
      <c r="F8817" s="2">
        <v>0.31666666666666665</v>
      </c>
      <c r="G8817" s="8" t="str">
        <f>TEXT(Hospital_Emergency_Room_Data[[#This Row],[Patient Admission Date]],"dddd")</f>
        <v>Friday</v>
      </c>
      <c r="H8817" t="s">
        <v>9208</v>
      </c>
      <c r="I8817">
        <v>1</v>
      </c>
      <c r="J8817" s="5" t="s">
        <v>9218</v>
      </c>
      <c r="K8817" t="s">
        <v>8</v>
      </c>
      <c r="L8817" t="s">
        <v>9281</v>
      </c>
      <c r="M8817" t="s">
        <v>9210</v>
      </c>
      <c r="O8817">
        <v>41</v>
      </c>
      <c r="P8817" t="s">
        <v>9225</v>
      </c>
      <c r="Q8817">
        <v>11</v>
      </c>
      <c r="R8817">
        <v>7</v>
      </c>
      <c r="S8817" t="s">
        <v>9255</v>
      </c>
      <c r="T8817" t="s">
        <v>9265</v>
      </c>
      <c r="U8817" t="s">
        <v>9300</v>
      </c>
      <c r="V8817" t="str" cm="1">
        <f t="array" ref="V8817">_xlfn.IFS(Hospital_Emergency_Room_Data[[#This Row],[Day]]&lt;=10,"Start(1-10)",Hospital_Emergency_Room_Data[[#This Row],[Day]]&lt;=20,"Middle(11-20)",Hospital_Emergency_Room_Data[[#This Row],[Day]]&gt;20,"End(21-30)")</f>
        <v>Middle(11-20)</v>
      </c>
    </row>
    <row r="8818" spans="1:22">
      <c r="A8818">
        <v>597137907</v>
      </c>
      <c r="B8818" t="s">
        <v>8810</v>
      </c>
      <c r="C8818" s="1">
        <v>45084</v>
      </c>
      <c r="D8818" t="str">
        <f>TEXT(Hospital_Emergency_Room_Data[[#This Row],[Patient Admission Date]],"mmm")</f>
        <v>Jun</v>
      </c>
      <c r="E8818">
        <f>YEAR(Hospital_Emergency_Room_Data[[#This Row],[Patient Admission Date]])</f>
        <v>2023</v>
      </c>
      <c r="F8818" s="2">
        <v>0.44166666666666665</v>
      </c>
      <c r="G8818" s="8" t="str">
        <f>TEXT(Hospital_Emergency_Room_Data[[#This Row],[Patient Admission Date]],"dddd")</f>
        <v>Wednesday</v>
      </c>
      <c r="H8818" t="s">
        <v>9208</v>
      </c>
      <c r="I8818">
        <v>22</v>
      </c>
      <c r="J8818" s="5" t="s">
        <v>9220</v>
      </c>
      <c r="K8818" t="s">
        <v>8</v>
      </c>
      <c r="L8818" t="s">
        <v>9281</v>
      </c>
      <c r="M8818" t="s">
        <v>9210</v>
      </c>
      <c r="O8818">
        <v>43</v>
      </c>
      <c r="P8818" t="s">
        <v>9225</v>
      </c>
      <c r="Q8818">
        <v>7</v>
      </c>
      <c r="R8818">
        <v>10</v>
      </c>
      <c r="S8818" t="s">
        <v>9255</v>
      </c>
      <c r="T8818" t="s">
        <v>9263</v>
      </c>
      <c r="U8818" t="s">
        <v>9300</v>
      </c>
      <c r="V8818" t="str" cm="1">
        <f t="array" ref="V8818">_xlfn.IFS(Hospital_Emergency_Room_Data[[#This Row],[Day]]&lt;=10,"Start(1-10)",Hospital_Emergency_Room_Data[[#This Row],[Day]]&lt;=20,"Middle(11-20)",Hospital_Emergency_Room_Data[[#This Row],[Day]]&gt;20,"End(21-30)")</f>
        <v>Start(1-10)</v>
      </c>
    </row>
    <row r="8819" spans="1:22">
      <c r="A8819">
        <v>743745565</v>
      </c>
      <c r="B8819" t="s">
        <v>8811</v>
      </c>
      <c r="C8819" s="1">
        <v>45437</v>
      </c>
      <c r="D8819" t="str">
        <f>TEXT(Hospital_Emergency_Room_Data[[#This Row],[Patient Admission Date]],"mmm")</f>
        <v>May</v>
      </c>
      <c r="E8819">
        <f>YEAR(Hospital_Emergency_Room_Data[[#This Row],[Patient Admission Date]])</f>
        <v>2024</v>
      </c>
      <c r="F8819" s="2">
        <v>0.99930555555555556</v>
      </c>
      <c r="G8819" s="8" t="str">
        <f>TEXT(Hospital_Emergency_Room_Data[[#This Row],[Patient Admission Date]],"dddd")</f>
        <v>Saturday</v>
      </c>
      <c r="H8819" t="s">
        <v>9208</v>
      </c>
      <c r="I8819">
        <v>3</v>
      </c>
      <c r="J8819" s="5" t="s">
        <v>9218</v>
      </c>
      <c r="K8819" t="s">
        <v>8</v>
      </c>
      <c r="L8819" t="s">
        <v>9281</v>
      </c>
      <c r="M8819" t="s">
        <v>9210</v>
      </c>
      <c r="O8819">
        <v>45</v>
      </c>
      <c r="P8819" t="s">
        <v>9225</v>
      </c>
      <c r="Q8819">
        <v>25</v>
      </c>
      <c r="R8819">
        <v>23</v>
      </c>
      <c r="S8819" t="s">
        <v>9256</v>
      </c>
      <c r="T8819" t="s">
        <v>9264</v>
      </c>
      <c r="U8819" t="s">
        <v>9300</v>
      </c>
      <c r="V8819" t="str" cm="1">
        <f t="array" ref="V8819">_xlfn.IFS(Hospital_Emergency_Room_Data[[#This Row],[Day]]&lt;=10,"Start(1-10)",Hospital_Emergency_Room_Data[[#This Row],[Day]]&lt;=20,"Middle(11-20)",Hospital_Emergency_Room_Data[[#This Row],[Day]]&gt;20,"End(21-30)")</f>
        <v>End(21-30)</v>
      </c>
    </row>
    <row r="8820" spans="1:22">
      <c r="A8820">
        <v>892854985</v>
      </c>
      <c r="B8820" t="s">
        <v>8812</v>
      </c>
      <c r="C8820" s="1">
        <v>45397</v>
      </c>
      <c r="D8820" t="str">
        <f>TEXT(Hospital_Emergency_Room_Data[[#This Row],[Patient Admission Date]],"mmm")</f>
        <v>Apr</v>
      </c>
      <c r="E8820">
        <f>YEAR(Hospital_Emergency_Room_Data[[#This Row],[Patient Admission Date]])</f>
        <v>2024</v>
      </c>
      <c r="F8820" s="2">
        <v>0.20694444444444443</v>
      </c>
      <c r="G8820" s="8" t="str">
        <f>TEXT(Hospital_Emergency_Room_Data[[#This Row],[Patient Admission Date]],"dddd")</f>
        <v>Monday</v>
      </c>
      <c r="H8820" t="s">
        <v>9208</v>
      </c>
      <c r="I8820">
        <v>36</v>
      </c>
      <c r="J8820" s="5" t="s">
        <v>9223</v>
      </c>
      <c r="K8820" t="s">
        <v>8</v>
      </c>
      <c r="L8820" t="s">
        <v>9281</v>
      </c>
      <c r="M8820" t="s">
        <v>9210</v>
      </c>
      <c r="O8820">
        <v>51</v>
      </c>
      <c r="P8820" t="s">
        <v>9225</v>
      </c>
      <c r="Q8820">
        <v>15</v>
      </c>
      <c r="R8820">
        <v>4</v>
      </c>
      <c r="S8820" t="s">
        <v>9258</v>
      </c>
      <c r="T8820" t="s">
        <v>9262</v>
      </c>
      <c r="U8820" t="s">
        <v>9283</v>
      </c>
      <c r="V8820" t="str" cm="1">
        <f t="array" ref="V8820">_xlfn.IFS(Hospital_Emergency_Room_Data[[#This Row],[Day]]&lt;=10,"Start(1-10)",Hospital_Emergency_Room_Data[[#This Row],[Day]]&lt;=20,"Middle(11-20)",Hospital_Emergency_Room_Data[[#This Row],[Day]]&gt;20,"End(21-30)")</f>
        <v>Middle(11-20)</v>
      </c>
    </row>
    <row r="8821" spans="1:22">
      <c r="A8821">
        <v>732071102</v>
      </c>
      <c r="B8821" t="s">
        <v>8813</v>
      </c>
      <c r="C8821" s="1">
        <v>45560</v>
      </c>
      <c r="D8821" t="str">
        <f>TEXT(Hospital_Emergency_Room_Data[[#This Row],[Patient Admission Date]],"mmm")</f>
        <v>Sep</v>
      </c>
      <c r="E8821">
        <f>YEAR(Hospital_Emergency_Room_Data[[#This Row],[Patient Admission Date]])</f>
        <v>2024</v>
      </c>
      <c r="F8821" s="2">
        <v>0.63888888888888884</v>
      </c>
      <c r="G8821" s="8" t="str">
        <f>TEXT(Hospital_Emergency_Room_Data[[#This Row],[Patient Admission Date]],"dddd")</f>
        <v>Wednesday</v>
      </c>
      <c r="H8821" t="s">
        <v>9208</v>
      </c>
      <c r="I8821">
        <v>2</v>
      </c>
      <c r="J8821" s="5" t="s">
        <v>9218</v>
      </c>
      <c r="K8821" t="s">
        <v>8</v>
      </c>
      <c r="L8821" t="s">
        <v>9281</v>
      </c>
      <c r="M8821" t="s">
        <v>9210</v>
      </c>
      <c r="O8821">
        <v>55</v>
      </c>
      <c r="P8821" t="s">
        <v>9225</v>
      </c>
      <c r="Q8821">
        <v>25</v>
      </c>
      <c r="R8821">
        <v>15</v>
      </c>
      <c r="S8821" t="s">
        <v>9257</v>
      </c>
      <c r="T8821" t="s">
        <v>9264</v>
      </c>
      <c r="U8821" t="s">
        <v>9283</v>
      </c>
      <c r="V8821" t="str" cm="1">
        <f t="array" ref="V8821">_xlfn.IFS(Hospital_Emergency_Room_Data[[#This Row],[Day]]&lt;=10,"Start(1-10)",Hospital_Emergency_Room_Data[[#This Row],[Day]]&lt;=20,"Middle(11-20)",Hospital_Emergency_Room_Data[[#This Row],[Day]]&gt;20,"End(21-30)")</f>
        <v>End(21-30)</v>
      </c>
    </row>
    <row r="8822" spans="1:22">
      <c r="A8822">
        <v>427917040</v>
      </c>
      <c r="B8822" t="s">
        <v>8814</v>
      </c>
      <c r="C8822" s="1">
        <v>45584</v>
      </c>
      <c r="D8822" t="str">
        <f>TEXT(Hospital_Emergency_Room_Data[[#This Row],[Patient Admission Date]],"mmm")</f>
        <v>Oct</v>
      </c>
      <c r="E8822">
        <f>YEAR(Hospital_Emergency_Room_Data[[#This Row],[Patient Admission Date]])</f>
        <v>2024</v>
      </c>
      <c r="F8822" s="2">
        <v>0.16041666666666668</v>
      </c>
      <c r="G8822" s="8" t="str">
        <f>TEXT(Hospital_Emergency_Room_Data[[#This Row],[Patient Admission Date]],"dddd")</f>
        <v>Saturday</v>
      </c>
      <c r="H8822" t="s">
        <v>9208</v>
      </c>
      <c r="I8822">
        <v>48</v>
      </c>
      <c r="J8822" s="5" t="s">
        <v>9219</v>
      </c>
      <c r="K8822" t="s">
        <v>8</v>
      </c>
      <c r="L8822" t="s">
        <v>9281</v>
      </c>
      <c r="M8822" t="s">
        <v>9210</v>
      </c>
      <c r="O8822">
        <v>55</v>
      </c>
      <c r="P8822" t="s">
        <v>9225</v>
      </c>
      <c r="Q8822">
        <v>19</v>
      </c>
      <c r="R8822">
        <v>3</v>
      </c>
      <c r="S8822" t="s">
        <v>9258</v>
      </c>
      <c r="T8822" t="s">
        <v>9262</v>
      </c>
      <c r="U8822" t="s">
        <v>9283</v>
      </c>
      <c r="V8822" t="str" cm="1">
        <f t="array" ref="V8822">_xlfn.IFS(Hospital_Emergency_Room_Data[[#This Row],[Day]]&lt;=10,"Start(1-10)",Hospital_Emergency_Room_Data[[#This Row],[Day]]&lt;=20,"Middle(11-20)",Hospital_Emergency_Room_Data[[#This Row],[Day]]&gt;20,"End(21-30)")</f>
        <v>Middle(11-20)</v>
      </c>
    </row>
    <row r="8823" spans="1:22">
      <c r="A8823">
        <v>753135672</v>
      </c>
      <c r="B8823" t="s">
        <v>8815</v>
      </c>
      <c r="C8823" s="1">
        <v>45144</v>
      </c>
      <c r="D8823" t="str">
        <f>TEXT(Hospital_Emergency_Room_Data[[#This Row],[Patient Admission Date]],"mmm")</f>
        <v>Aug</v>
      </c>
      <c r="E8823">
        <f>YEAR(Hospital_Emergency_Room_Data[[#This Row],[Patient Admission Date]])</f>
        <v>2023</v>
      </c>
      <c r="F8823" s="2">
        <v>0.47847222222222224</v>
      </c>
      <c r="G8823" s="8" t="str">
        <f>TEXT(Hospital_Emergency_Room_Data[[#This Row],[Patient Admission Date]],"dddd")</f>
        <v>Sunday</v>
      </c>
      <c r="H8823" t="s">
        <v>9208</v>
      </c>
      <c r="I8823">
        <v>2</v>
      </c>
      <c r="J8823" s="5" t="s">
        <v>9218</v>
      </c>
      <c r="K8823" t="s">
        <v>8</v>
      </c>
      <c r="L8823" t="s">
        <v>9281</v>
      </c>
      <c r="M8823" t="s">
        <v>9210</v>
      </c>
      <c r="O8823">
        <v>15</v>
      </c>
      <c r="P8823" t="s">
        <v>9226</v>
      </c>
      <c r="Q8823">
        <v>6</v>
      </c>
      <c r="R8823">
        <v>11</v>
      </c>
      <c r="S8823" t="s">
        <v>9255</v>
      </c>
      <c r="T8823" t="s">
        <v>9263</v>
      </c>
      <c r="U8823" t="s">
        <v>9282</v>
      </c>
      <c r="V8823" t="str" cm="1">
        <f t="array" ref="V8823">_xlfn.IFS(Hospital_Emergency_Room_Data[[#This Row],[Day]]&lt;=10,"Start(1-10)",Hospital_Emergency_Room_Data[[#This Row],[Day]]&lt;=20,"Middle(11-20)",Hospital_Emergency_Room_Data[[#This Row],[Day]]&gt;20,"End(21-30)")</f>
        <v>Start(1-10)</v>
      </c>
    </row>
    <row r="8824" spans="1:22">
      <c r="A8824">
        <v>447738414</v>
      </c>
      <c r="B8824" t="s">
        <v>8816</v>
      </c>
      <c r="C8824" s="1">
        <v>45149</v>
      </c>
      <c r="D8824" t="str">
        <f>TEXT(Hospital_Emergency_Room_Data[[#This Row],[Patient Admission Date]],"mmm")</f>
        <v>Aug</v>
      </c>
      <c r="E8824">
        <f>YEAR(Hospital_Emergency_Room_Data[[#This Row],[Patient Admission Date]])</f>
        <v>2023</v>
      </c>
      <c r="F8824" s="2">
        <v>0.52569444444444446</v>
      </c>
      <c r="G8824" s="8" t="str">
        <f>TEXT(Hospital_Emergency_Room_Data[[#This Row],[Patient Admission Date]],"dddd")</f>
        <v>Friday</v>
      </c>
      <c r="H8824" t="s">
        <v>9208</v>
      </c>
      <c r="I8824">
        <v>11</v>
      </c>
      <c r="J8824" s="5" t="s">
        <v>9221</v>
      </c>
      <c r="K8824" t="s">
        <v>8</v>
      </c>
      <c r="L8824" t="s">
        <v>9281</v>
      </c>
      <c r="M8824" t="s">
        <v>9210</v>
      </c>
      <c r="O8824">
        <v>18</v>
      </c>
      <c r="P8824" t="s">
        <v>9226</v>
      </c>
      <c r="Q8824">
        <v>11</v>
      </c>
      <c r="R8824">
        <v>12</v>
      </c>
      <c r="S8824" t="s">
        <v>9257</v>
      </c>
      <c r="T8824" t="s">
        <v>9265</v>
      </c>
      <c r="U8824" t="s">
        <v>9282</v>
      </c>
      <c r="V8824" t="str" cm="1">
        <f t="array" ref="V8824">_xlfn.IFS(Hospital_Emergency_Room_Data[[#This Row],[Day]]&lt;=10,"Start(1-10)",Hospital_Emergency_Room_Data[[#This Row],[Day]]&lt;=20,"Middle(11-20)",Hospital_Emergency_Room_Data[[#This Row],[Day]]&gt;20,"End(21-30)")</f>
        <v>Middle(11-20)</v>
      </c>
    </row>
    <row r="8825" spans="1:22">
      <c r="A8825">
        <v>748508530</v>
      </c>
      <c r="B8825" t="s">
        <v>8817</v>
      </c>
      <c r="C8825" s="1">
        <v>45494</v>
      </c>
      <c r="D8825" t="str">
        <f>TEXT(Hospital_Emergency_Room_Data[[#This Row],[Patient Admission Date]],"mmm")</f>
        <v>Jul</v>
      </c>
      <c r="E8825">
        <f>YEAR(Hospital_Emergency_Room_Data[[#This Row],[Patient Admission Date]])</f>
        <v>2024</v>
      </c>
      <c r="F8825" s="2">
        <v>0.63958333333333328</v>
      </c>
      <c r="G8825" s="8" t="str">
        <f>TEXT(Hospital_Emergency_Room_Data[[#This Row],[Patient Admission Date]],"dddd")</f>
        <v>Sunday</v>
      </c>
      <c r="H8825" t="s">
        <v>9208</v>
      </c>
      <c r="I8825">
        <v>10</v>
      </c>
      <c r="J8825" s="5" t="s">
        <v>9221</v>
      </c>
      <c r="K8825" t="s">
        <v>8</v>
      </c>
      <c r="L8825" t="s">
        <v>9281</v>
      </c>
      <c r="M8825" t="s">
        <v>9210</v>
      </c>
      <c r="O8825">
        <v>26</v>
      </c>
      <c r="P8825" t="s">
        <v>9226</v>
      </c>
      <c r="Q8825">
        <v>21</v>
      </c>
      <c r="R8825">
        <v>15</v>
      </c>
      <c r="S8825" t="s">
        <v>9257</v>
      </c>
      <c r="T8825" t="s">
        <v>9262</v>
      </c>
      <c r="U8825" t="s">
        <v>9282</v>
      </c>
      <c r="V8825" t="str" cm="1">
        <f t="array" ref="V8825">_xlfn.IFS(Hospital_Emergency_Room_Data[[#This Row],[Day]]&lt;=10,"Start(1-10)",Hospital_Emergency_Room_Data[[#This Row],[Day]]&lt;=20,"Middle(11-20)",Hospital_Emergency_Room_Data[[#This Row],[Day]]&gt;20,"End(21-30)")</f>
        <v>End(21-30)</v>
      </c>
    </row>
    <row r="8826" spans="1:22">
      <c r="A8826">
        <v>678077445</v>
      </c>
      <c r="B8826" t="s">
        <v>8818</v>
      </c>
      <c r="C8826" s="1">
        <v>45392</v>
      </c>
      <c r="D8826" t="str">
        <f>TEXT(Hospital_Emergency_Room_Data[[#This Row],[Patient Admission Date]],"mmm")</f>
        <v>Apr</v>
      </c>
      <c r="E8826">
        <f>YEAR(Hospital_Emergency_Room_Data[[#This Row],[Patient Admission Date]])</f>
        <v>2024</v>
      </c>
      <c r="F8826" s="2">
        <v>0.87708333333333333</v>
      </c>
      <c r="G8826" s="8" t="str">
        <f>TEXT(Hospital_Emergency_Room_Data[[#This Row],[Patient Admission Date]],"dddd")</f>
        <v>Wednesday</v>
      </c>
      <c r="H8826" t="s">
        <v>9208</v>
      </c>
      <c r="I8826">
        <v>45</v>
      </c>
      <c r="J8826" s="5" t="s">
        <v>9219</v>
      </c>
      <c r="K8826" t="s">
        <v>8</v>
      </c>
      <c r="L8826" t="s">
        <v>9281</v>
      </c>
      <c r="M8826" t="s">
        <v>9210</v>
      </c>
      <c r="O8826">
        <v>30</v>
      </c>
      <c r="P8826" t="s">
        <v>9225</v>
      </c>
      <c r="Q8826">
        <v>10</v>
      </c>
      <c r="R8826">
        <v>21</v>
      </c>
      <c r="S8826" t="s">
        <v>9256</v>
      </c>
      <c r="T8826" t="s">
        <v>9265</v>
      </c>
      <c r="U8826" t="s">
        <v>9282</v>
      </c>
      <c r="V8826" t="str" cm="1">
        <f t="array" ref="V8826">_xlfn.IFS(Hospital_Emergency_Room_Data[[#This Row],[Day]]&lt;=10,"Start(1-10)",Hospital_Emergency_Room_Data[[#This Row],[Day]]&lt;=20,"Middle(11-20)",Hospital_Emergency_Room_Data[[#This Row],[Day]]&gt;20,"End(21-30)")</f>
        <v>Start(1-10)</v>
      </c>
    </row>
    <row r="8827" spans="1:22">
      <c r="A8827">
        <v>828467426</v>
      </c>
      <c r="B8827" t="s">
        <v>8819</v>
      </c>
      <c r="C8827" s="1">
        <v>45501</v>
      </c>
      <c r="D8827" t="str">
        <f>TEXT(Hospital_Emergency_Room_Data[[#This Row],[Patient Admission Date]],"mmm")</f>
        <v>Jul</v>
      </c>
      <c r="E8827">
        <f>YEAR(Hospital_Emergency_Room_Data[[#This Row],[Patient Admission Date]])</f>
        <v>2024</v>
      </c>
      <c r="F8827" s="2">
        <v>0.35486111111111113</v>
      </c>
      <c r="G8827" s="8" t="str">
        <f>TEXT(Hospital_Emergency_Room_Data[[#This Row],[Patient Admission Date]],"dddd")</f>
        <v>Sunday</v>
      </c>
      <c r="H8827" t="s">
        <v>9208</v>
      </c>
      <c r="I8827">
        <v>75</v>
      </c>
      <c r="J8827" s="5" t="s">
        <v>9222</v>
      </c>
      <c r="K8827" t="s">
        <v>8</v>
      </c>
      <c r="L8827" t="s">
        <v>9281</v>
      </c>
      <c r="M8827" t="s">
        <v>9210</v>
      </c>
      <c r="O8827">
        <v>39</v>
      </c>
      <c r="P8827" t="s">
        <v>9225</v>
      </c>
      <c r="Q8827">
        <v>28</v>
      </c>
      <c r="R8827">
        <v>8</v>
      </c>
      <c r="S8827" t="s">
        <v>9255</v>
      </c>
      <c r="T8827" t="s">
        <v>9264</v>
      </c>
      <c r="U8827" t="s">
        <v>9300</v>
      </c>
      <c r="V8827" t="str" cm="1">
        <f t="array" ref="V8827">_xlfn.IFS(Hospital_Emergency_Room_Data[[#This Row],[Day]]&lt;=10,"Start(1-10)",Hospital_Emergency_Room_Data[[#This Row],[Day]]&lt;=20,"Middle(11-20)",Hospital_Emergency_Room_Data[[#This Row],[Day]]&gt;20,"End(21-30)")</f>
        <v>End(21-30)</v>
      </c>
    </row>
    <row r="8828" spans="1:22">
      <c r="A8828">
        <v>793249525</v>
      </c>
      <c r="B8828" t="s">
        <v>8820</v>
      </c>
      <c r="C8828" s="1">
        <v>45502</v>
      </c>
      <c r="D8828" t="str">
        <f>TEXT(Hospital_Emergency_Room_Data[[#This Row],[Patient Admission Date]],"mmm")</f>
        <v>Jul</v>
      </c>
      <c r="E8828">
        <f>YEAR(Hospital_Emergency_Room_Data[[#This Row],[Patient Admission Date]])</f>
        <v>2024</v>
      </c>
      <c r="F8828" s="2">
        <v>0.4548611111111111</v>
      </c>
      <c r="G8828" s="8" t="str">
        <f>TEXT(Hospital_Emergency_Room_Data[[#This Row],[Patient Admission Date]],"dddd")</f>
        <v>Monday</v>
      </c>
      <c r="H8828" t="s">
        <v>9208</v>
      </c>
      <c r="I8828">
        <v>65</v>
      </c>
      <c r="J8828" s="5" t="s">
        <v>9217</v>
      </c>
      <c r="K8828" t="s">
        <v>8</v>
      </c>
      <c r="L8828" t="s">
        <v>9281</v>
      </c>
      <c r="M8828" t="s">
        <v>9210</v>
      </c>
      <c r="O8828">
        <v>42</v>
      </c>
      <c r="P8828" t="s">
        <v>9225</v>
      </c>
      <c r="Q8828">
        <v>29</v>
      </c>
      <c r="R8828">
        <v>10</v>
      </c>
      <c r="S8828" t="s">
        <v>9255</v>
      </c>
      <c r="T8828" t="s">
        <v>9264</v>
      </c>
      <c r="U8828" t="s">
        <v>9300</v>
      </c>
      <c r="V8828" t="str" cm="1">
        <f t="array" ref="V8828">_xlfn.IFS(Hospital_Emergency_Room_Data[[#This Row],[Day]]&lt;=10,"Start(1-10)",Hospital_Emergency_Room_Data[[#This Row],[Day]]&lt;=20,"Middle(11-20)",Hospital_Emergency_Room_Data[[#This Row],[Day]]&gt;20,"End(21-30)")</f>
        <v>End(21-30)</v>
      </c>
    </row>
    <row r="8829" spans="1:22">
      <c r="A8829">
        <v>839619068</v>
      </c>
      <c r="B8829" t="s">
        <v>8821</v>
      </c>
      <c r="C8829" s="1">
        <v>45086</v>
      </c>
      <c r="D8829" t="str">
        <f>TEXT(Hospital_Emergency_Room_Data[[#This Row],[Patient Admission Date]],"mmm")</f>
        <v>Jun</v>
      </c>
      <c r="E8829">
        <f>YEAR(Hospital_Emergency_Room_Data[[#This Row],[Patient Admission Date]])</f>
        <v>2023</v>
      </c>
      <c r="F8829" s="2">
        <v>0.11597222222222223</v>
      </c>
      <c r="G8829" s="8" t="str">
        <f>TEXT(Hospital_Emergency_Room_Data[[#This Row],[Patient Admission Date]],"dddd")</f>
        <v>Friday</v>
      </c>
      <c r="H8829" t="s">
        <v>9208</v>
      </c>
      <c r="I8829">
        <v>9</v>
      </c>
      <c r="J8829" s="5" t="s">
        <v>9221</v>
      </c>
      <c r="K8829" t="s">
        <v>8</v>
      </c>
      <c r="L8829" t="s">
        <v>9281</v>
      </c>
      <c r="M8829" t="s">
        <v>9210</v>
      </c>
      <c r="O8829">
        <v>48</v>
      </c>
      <c r="P8829" t="s">
        <v>9225</v>
      </c>
      <c r="Q8829">
        <v>9</v>
      </c>
      <c r="R8829">
        <v>2</v>
      </c>
      <c r="S8829" t="s">
        <v>9258</v>
      </c>
      <c r="T8829" t="s">
        <v>9265</v>
      </c>
      <c r="U8829" t="s">
        <v>9283</v>
      </c>
      <c r="V8829" t="str" cm="1">
        <f t="array" ref="V8829">_xlfn.IFS(Hospital_Emergency_Room_Data[[#This Row],[Day]]&lt;=10,"Start(1-10)",Hospital_Emergency_Room_Data[[#This Row],[Day]]&lt;=20,"Middle(11-20)",Hospital_Emergency_Room_Data[[#This Row],[Day]]&gt;20,"End(21-30)")</f>
        <v>Start(1-10)</v>
      </c>
    </row>
    <row r="8830" spans="1:22">
      <c r="A8830">
        <v>584521321</v>
      </c>
      <c r="B8830" t="s">
        <v>8822</v>
      </c>
      <c r="C8830" s="1">
        <v>45420</v>
      </c>
      <c r="D8830" t="str">
        <f>TEXT(Hospital_Emergency_Room_Data[[#This Row],[Patient Admission Date]],"mmm")</f>
        <v>May</v>
      </c>
      <c r="E8830">
        <f>YEAR(Hospital_Emergency_Room_Data[[#This Row],[Patient Admission Date]])</f>
        <v>2024</v>
      </c>
      <c r="F8830" s="2">
        <v>0.30902777777777779</v>
      </c>
      <c r="G8830" s="8" t="str">
        <f>TEXT(Hospital_Emergency_Room_Data[[#This Row],[Patient Admission Date]],"dddd")</f>
        <v>Wednesday</v>
      </c>
      <c r="H8830" t="s">
        <v>9208</v>
      </c>
      <c r="I8830">
        <v>21</v>
      </c>
      <c r="J8830" s="5" t="s">
        <v>9220</v>
      </c>
      <c r="K8830" t="s">
        <v>8</v>
      </c>
      <c r="L8830" t="s">
        <v>9281</v>
      </c>
      <c r="M8830" t="s">
        <v>9210</v>
      </c>
      <c r="O8830">
        <v>53</v>
      </c>
      <c r="P8830" t="s">
        <v>9225</v>
      </c>
      <c r="Q8830">
        <v>8</v>
      </c>
      <c r="R8830">
        <v>7</v>
      </c>
      <c r="S8830" t="s">
        <v>9255</v>
      </c>
      <c r="T8830" t="s">
        <v>9265</v>
      </c>
      <c r="U8830" t="s">
        <v>9283</v>
      </c>
      <c r="V8830" t="str" cm="1">
        <f t="array" ref="V8830">_xlfn.IFS(Hospital_Emergency_Room_Data[[#This Row],[Day]]&lt;=10,"Start(1-10)",Hospital_Emergency_Room_Data[[#This Row],[Day]]&lt;=20,"Middle(11-20)",Hospital_Emergency_Room_Data[[#This Row],[Day]]&gt;20,"End(21-30)")</f>
        <v>Start(1-10)</v>
      </c>
    </row>
    <row r="8831" spans="1:22">
      <c r="A8831">
        <v>480673848</v>
      </c>
      <c r="B8831" t="s">
        <v>8823</v>
      </c>
      <c r="C8831" s="1">
        <v>45124</v>
      </c>
      <c r="D8831" t="str">
        <f>TEXT(Hospital_Emergency_Room_Data[[#This Row],[Patient Admission Date]],"mmm")</f>
        <v>Jul</v>
      </c>
      <c r="E8831">
        <f>YEAR(Hospital_Emergency_Room_Data[[#This Row],[Patient Admission Date]])</f>
        <v>2023</v>
      </c>
      <c r="F8831" s="2">
        <v>0.72777777777777775</v>
      </c>
      <c r="G8831" s="8" t="str">
        <f>TEXT(Hospital_Emergency_Room_Data[[#This Row],[Patient Admission Date]],"dddd")</f>
        <v>Monday</v>
      </c>
      <c r="H8831" t="s">
        <v>9208</v>
      </c>
      <c r="I8831">
        <v>59</v>
      </c>
      <c r="J8831" s="5" t="s">
        <v>9219</v>
      </c>
      <c r="K8831" t="s">
        <v>8</v>
      </c>
      <c r="L8831" t="s">
        <v>9281</v>
      </c>
      <c r="M8831" t="s">
        <v>9210</v>
      </c>
      <c r="O8831">
        <v>57</v>
      </c>
      <c r="P8831" t="s">
        <v>9225</v>
      </c>
      <c r="Q8831">
        <v>17</v>
      </c>
      <c r="R8831">
        <v>17</v>
      </c>
      <c r="S8831" t="s">
        <v>9257</v>
      </c>
      <c r="T8831" t="s">
        <v>9262</v>
      </c>
      <c r="U8831" t="s">
        <v>9283</v>
      </c>
      <c r="V8831" t="str" cm="1">
        <f t="array" ref="V8831">_xlfn.IFS(Hospital_Emergency_Room_Data[[#This Row],[Day]]&lt;=10,"Start(1-10)",Hospital_Emergency_Room_Data[[#This Row],[Day]]&lt;=20,"Middle(11-20)",Hospital_Emergency_Room_Data[[#This Row],[Day]]&gt;20,"End(21-30)")</f>
        <v>Middle(11-20)</v>
      </c>
    </row>
    <row r="8832" spans="1:22">
      <c r="A8832">
        <v>162538400</v>
      </c>
      <c r="B8832" t="s">
        <v>8824</v>
      </c>
      <c r="C8832" s="1">
        <v>45350</v>
      </c>
      <c r="D8832" t="str">
        <f>TEXT(Hospital_Emergency_Room_Data[[#This Row],[Patient Admission Date]],"mmm")</f>
        <v>Feb</v>
      </c>
      <c r="E8832">
        <f>YEAR(Hospital_Emergency_Room_Data[[#This Row],[Patient Admission Date]])</f>
        <v>2024</v>
      </c>
      <c r="F8832" s="2">
        <v>0.52152777777777781</v>
      </c>
      <c r="G8832" s="8" t="str">
        <f>TEXT(Hospital_Emergency_Room_Data[[#This Row],[Patient Admission Date]],"dddd")</f>
        <v>Wednesday</v>
      </c>
      <c r="H8832" t="s">
        <v>9208</v>
      </c>
      <c r="I8832">
        <v>56</v>
      </c>
      <c r="J8832" s="5" t="s">
        <v>9219</v>
      </c>
      <c r="K8832" t="s">
        <v>8</v>
      </c>
      <c r="L8832" t="s">
        <v>9281</v>
      </c>
      <c r="M8832" t="s">
        <v>9210</v>
      </c>
      <c r="O8832">
        <v>12</v>
      </c>
      <c r="P8832" t="s">
        <v>9226</v>
      </c>
      <c r="Q8832">
        <v>28</v>
      </c>
      <c r="R8832">
        <v>12</v>
      </c>
      <c r="S8832" t="s">
        <v>9257</v>
      </c>
      <c r="T8832" t="s">
        <v>9264</v>
      </c>
      <c r="U8832" t="s">
        <v>9282</v>
      </c>
      <c r="V8832" t="str" cm="1">
        <f t="array" ref="V8832">_xlfn.IFS(Hospital_Emergency_Room_Data[[#This Row],[Day]]&lt;=10,"Start(1-10)",Hospital_Emergency_Room_Data[[#This Row],[Day]]&lt;=20,"Middle(11-20)",Hospital_Emergency_Room_Data[[#This Row],[Day]]&gt;20,"End(21-30)")</f>
        <v>End(21-30)</v>
      </c>
    </row>
    <row r="8833" spans="1:22">
      <c r="A8833">
        <v>307736789</v>
      </c>
      <c r="B8833" t="s">
        <v>8825</v>
      </c>
      <c r="C8833" s="1">
        <v>45282</v>
      </c>
      <c r="D8833" t="str">
        <f>TEXT(Hospital_Emergency_Room_Data[[#This Row],[Patient Admission Date]],"mmm")</f>
        <v>Dec</v>
      </c>
      <c r="E8833">
        <f>YEAR(Hospital_Emergency_Room_Data[[#This Row],[Patient Admission Date]])</f>
        <v>2023</v>
      </c>
      <c r="F8833" s="2">
        <v>0.1</v>
      </c>
      <c r="G8833" s="8" t="str">
        <f>TEXT(Hospital_Emergency_Room_Data[[#This Row],[Patient Admission Date]],"dddd")</f>
        <v>Friday</v>
      </c>
      <c r="H8833" t="s">
        <v>9208</v>
      </c>
      <c r="I8833">
        <v>38</v>
      </c>
      <c r="J8833" s="5" t="s">
        <v>9223</v>
      </c>
      <c r="K8833" t="s">
        <v>8</v>
      </c>
      <c r="L8833" t="s">
        <v>9281</v>
      </c>
      <c r="M8833" t="s">
        <v>9210</v>
      </c>
      <c r="O8833">
        <v>14</v>
      </c>
      <c r="P8833" t="s">
        <v>9226</v>
      </c>
      <c r="Q8833">
        <v>22</v>
      </c>
      <c r="R8833">
        <v>2</v>
      </c>
      <c r="S8833" t="s">
        <v>9258</v>
      </c>
      <c r="T8833" t="s">
        <v>9264</v>
      </c>
      <c r="U8833" t="s">
        <v>9282</v>
      </c>
      <c r="V8833" t="str" cm="1">
        <f t="array" ref="V8833">_xlfn.IFS(Hospital_Emergency_Room_Data[[#This Row],[Day]]&lt;=10,"Start(1-10)",Hospital_Emergency_Room_Data[[#This Row],[Day]]&lt;=20,"Middle(11-20)",Hospital_Emergency_Room_Data[[#This Row],[Day]]&gt;20,"End(21-30)")</f>
        <v>End(21-30)</v>
      </c>
    </row>
    <row r="8834" spans="1:22">
      <c r="A8834">
        <v>877344992</v>
      </c>
      <c r="B8834" t="s">
        <v>8826</v>
      </c>
      <c r="C8834" s="1">
        <v>45478</v>
      </c>
      <c r="D8834" t="str">
        <f>TEXT(Hospital_Emergency_Room_Data[[#This Row],[Patient Admission Date]],"mmm")</f>
        <v>Jul</v>
      </c>
      <c r="E8834">
        <f>YEAR(Hospital_Emergency_Room_Data[[#This Row],[Patient Admission Date]])</f>
        <v>2024</v>
      </c>
      <c r="F8834" s="2">
        <v>0.77847222222222223</v>
      </c>
      <c r="G8834" s="8" t="str">
        <f>TEXT(Hospital_Emergency_Room_Data[[#This Row],[Patient Admission Date]],"dddd")</f>
        <v>Friday</v>
      </c>
      <c r="H8834" t="s">
        <v>9208</v>
      </c>
      <c r="I8834">
        <v>17</v>
      </c>
      <c r="J8834" s="5" t="s">
        <v>9220</v>
      </c>
      <c r="K8834" t="s">
        <v>8</v>
      </c>
      <c r="L8834" t="s">
        <v>9281</v>
      </c>
      <c r="M8834" t="s">
        <v>9210</v>
      </c>
      <c r="O8834">
        <v>15</v>
      </c>
      <c r="P8834" t="s">
        <v>9226</v>
      </c>
      <c r="Q8834">
        <v>5</v>
      </c>
      <c r="R8834">
        <v>18</v>
      </c>
      <c r="S8834" t="s">
        <v>9256</v>
      </c>
      <c r="T8834" t="s">
        <v>9263</v>
      </c>
      <c r="U8834" t="s">
        <v>9282</v>
      </c>
      <c r="V8834" t="str" cm="1">
        <f t="array" ref="V8834">_xlfn.IFS(Hospital_Emergency_Room_Data[[#This Row],[Day]]&lt;=10,"Start(1-10)",Hospital_Emergency_Room_Data[[#This Row],[Day]]&lt;=20,"Middle(11-20)",Hospital_Emergency_Room_Data[[#This Row],[Day]]&gt;20,"End(21-30)")</f>
        <v>Start(1-10)</v>
      </c>
    </row>
    <row r="8835" spans="1:22">
      <c r="A8835">
        <v>835353059</v>
      </c>
      <c r="B8835" t="s">
        <v>8827</v>
      </c>
      <c r="C8835" s="1">
        <v>45422</v>
      </c>
      <c r="D8835" t="str">
        <f>TEXT(Hospital_Emergency_Room_Data[[#This Row],[Patient Admission Date]],"mmm")</f>
        <v>May</v>
      </c>
      <c r="E8835">
        <f>YEAR(Hospital_Emergency_Room_Data[[#This Row],[Patient Admission Date]])</f>
        <v>2024</v>
      </c>
      <c r="F8835" s="2">
        <v>0.46736111111111112</v>
      </c>
      <c r="G8835" s="8" t="str">
        <f>TEXT(Hospital_Emergency_Room_Data[[#This Row],[Patient Admission Date]],"dddd")</f>
        <v>Friday</v>
      </c>
      <c r="H8835" t="s">
        <v>9208</v>
      </c>
      <c r="I8835">
        <v>60</v>
      </c>
      <c r="J8835" s="5" t="s">
        <v>9217</v>
      </c>
      <c r="K8835" t="s">
        <v>8</v>
      </c>
      <c r="L8835" t="s">
        <v>9281</v>
      </c>
      <c r="M8835" t="s">
        <v>9210</v>
      </c>
      <c r="O8835">
        <v>15</v>
      </c>
      <c r="P8835" t="s">
        <v>9226</v>
      </c>
      <c r="Q8835">
        <v>10</v>
      </c>
      <c r="R8835">
        <v>11</v>
      </c>
      <c r="S8835" t="s">
        <v>9255</v>
      </c>
      <c r="T8835" t="s">
        <v>9265</v>
      </c>
      <c r="U8835" t="s">
        <v>9282</v>
      </c>
      <c r="V8835" t="str" cm="1">
        <f t="array" ref="V8835">_xlfn.IFS(Hospital_Emergency_Room_Data[[#This Row],[Day]]&lt;=10,"Start(1-10)",Hospital_Emergency_Room_Data[[#This Row],[Day]]&lt;=20,"Middle(11-20)",Hospital_Emergency_Room_Data[[#This Row],[Day]]&gt;20,"End(21-30)")</f>
        <v>Start(1-10)</v>
      </c>
    </row>
    <row r="8836" spans="1:22">
      <c r="A8836">
        <v>199160670</v>
      </c>
      <c r="B8836" t="s">
        <v>8828</v>
      </c>
      <c r="C8836" s="1">
        <v>45591</v>
      </c>
      <c r="D8836" t="str">
        <f>TEXT(Hospital_Emergency_Room_Data[[#This Row],[Patient Admission Date]],"mmm")</f>
        <v>Oct</v>
      </c>
      <c r="E8836">
        <f>YEAR(Hospital_Emergency_Room_Data[[#This Row],[Patient Admission Date]])</f>
        <v>2024</v>
      </c>
      <c r="F8836" s="2">
        <v>0.97916666666666663</v>
      </c>
      <c r="G8836" s="8" t="str">
        <f>TEXT(Hospital_Emergency_Room_Data[[#This Row],[Patient Admission Date]],"dddd")</f>
        <v>Saturday</v>
      </c>
      <c r="H8836" t="s">
        <v>9208</v>
      </c>
      <c r="I8836">
        <v>55</v>
      </c>
      <c r="J8836" s="5" t="s">
        <v>9219</v>
      </c>
      <c r="K8836" t="s">
        <v>8</v>
      </c>
      <c r="L8836" t="s">
        <v>9281</v>
      </c>
      <c r="M8836" t="s">
        <v>9210</v>
      </c>
      <c r="O8836">
        <v>18</v>
      </c>
      <c r="P8836" t="s">
        <v>9226</v>
      </c>
      <c r="Q8836">
        <v>26</v>
      </c>
      <c r="R8836">
        <v>23</v>
      </c>
      <c r="S8836" t="s">
        <v>9256</v>
      </c>
      <c r="T8836" t="s">
        <v>9264</v>
      </c>
      <c r="U8836" t="s">
        <v>9282</v>
      </c>
      <c r="V8836" t="str" cm="1">
        <f t="array" ref="V8836">_xlfn.IFS(Hospital_Emergency_Room_Data[[#This Row],[Day]]&lt;=10,"Start(1-10)",Hospital_Emergency_Room_Data[[#This Row],[Day]]&lt;=20,"Middle(11-20)",Hospital_Emergency_Room_Data[[#This Row],[Day]]&gt;20,"End(21-30)")</f>
        <v>End(21-30)</v>
      </c>
    </row>
    <row r="8837" spans="1:22">
      <c r="A8837">
        <v>310857566</v>
      </c>
      <c r="B8837" t="s">
        <v>8829</v>
      </c>
      <c r="C8837" s="1">
        <v>45195</v>
      </c>
      <c r="D8837" t="str">
        <f>TEXT(Hospital_Emergency_Room_Data[[#This Row],[Patient Admission Date]],"mmm")</f>
        <v>Sep</v>
      </c>
      <c r="E8837">
        <f>YEAR(Hospital_Emergency_Room_Data[[#This Row],[Patient Admission Date]])</f>
        <v>2023</v>
      </c>
      <c r="F8837" s="2">
        <v>0.94722222222222219</v>
      </c>
      <c r="G8837" s="8" t="str">
        <f>TEXT(Hospital_Emergency_Room_Data[[#This Row],[Patient Admission Date]],"dddd")</f>
        <v>Tuesday</v>
      </c>
      <c r="H8837" t="s">
        <v>9208</v>
      </c>
      <c r="I8837">
        <v>20</v>
      </c>
      <c r="J8837" s="5" t="s">
        <v>9220</v>
      </c>
      <c r="K8837" t="s">
        <v>8</v>
      </c>
      <c r="L8837" t="s">
        <v>9281</v>
      </c>
      <c r="M8837" t="s">
        <v>9210</v>
      </c>
      <c r="O8837">
        <v>22</v>
      </c>
      <c r="P8837" t="s">
        <v>9226</v>
      </c>
      <c r="Q8837">
        <v>26</v>
      </c>
      <c r="R8837">
        <v>22</v>
      </c>
      <c r="S8837" t="s">
        <v>9256</v>
      </c>
      <c r="T8837" t="s">
        <v>9264</v>
      </c>
      <c r="U8837" t="s">
        <v>9282</v>
      </c>
      <c r="V8837" t="str" cm="1">
        <f t="array" ref="V8837">_xlfn.IFS(Hospital_Emergency_Room_Data[[#This Row],[Day]]&lt;=10,"Start(1-10)",Hospital_Emergency_Room_Data[[#This Row],[Day]]&lt;=20,"Middle(11-20)",Hospital_Emergency_Room_Data[[#This Row],[Day]]&gt;20,"End(21-30)")</f>
        <v>End(21-30)</v>
      </c>
    </row>
    <row r="8838" spans="1:22">
      <c r="A8838">
        <v>221552575</v>
      </c>
      <c r="B8838" t="s">
        <v>8830</v>
      </c>
      <c r="C8838" s="1">
        <v>45573</v>
      </c>
      <c r="D8838" t="str">
        <f>TEXT(Hospital_Emergency_Room_Data[[#This Row],[Patient Admission Date]],"mmm")</f>
        <v>Oct</v>
      </c>
      <c r="E8838">
        <f>YEAR(Hospital_Emergency_Room_Data[[#This Row],[Patient Admission Date]])</f>
        <v>2024</v>
      </c>
      <c r="F8838" s="2">
        <v>0.62777777777777777</v>
      </c>
      <c r="G8838" s="8" t="str">
        <f>TEXT(Hospital_Emergency_Room_Data[[#This Row],[Patient Admission Date]],"dddd")</f>
        <v>Tuesday</v>
      </c>
      <c r="H8838" t="s">
        <v>9208</v>
      </c>
      <c r="I8838">
        <v>54</v>
      </c>
      <c r="J8838" s="5" t="s">
        <v>9219</v>
      </c>
      <c r="K8838" t="s">
        <v>8</v>
      </c>
      <c r="L8838" t="s">
        <v>9281</v>
      </c>
      <c r="M8838" t="s">
        <v>9210</v>
      </c>
      <c r="O8838">
        <v>23</v>
      </c>
      <c r="P8838" t="s">
        <v>9226</v>
      </c>
      <c r="Q8838">
        <v>8</v>
      </c>
      <c r="R8838">
        <v>15</v>
      </c>
      <c r="S8838" t="s">
        <v>9257</v>
      </c>
      <c r="T8838" t="s">
        <v>9265</v>
      </c>
      <c r="U8838" t="s">
        <v>9282</v>
      </c>
      <c r="V8838" t="str" cm="1">
        <f t="array" ref="V8838">_xlfn.IFS(Hospital_Emergency_Room_Data[[#This Row],[Day]]&lt;=10,"Start(1-10)",Hospital_Emergency_Room_Data[[#This Row],[Day]]&lt;=20,"Middle(11-20)",Hospital_Emergency_Room_Data[[#This Row],[Day]]&gt;20,"End(21-30)")</f>
        <v>Start(1-10)</v>
      </c>
    </row>
    <row r="8839" spans="1:22">
      <c r="A8839">
        <v>633194670</v>
      </c>
      <c r="B8839" t="s">
        <v>8831</v>
      </c>
      <c r="C8839" s="1">
        <v>45195</v>
      </c>
      <c r="D8839" t="str">
        <f>TEXT(Hospital_Emergency_Room_Data[[#This Row],[Patient Admission Date]],"mmm")</f>
        <v>Sep</v>
      </c>
      <c r="E8839">
        <f>YEAR(Hospital_Emergency_Room_Data[[#This Row],[Patient Admission Date]])</f>
        <v>2023</v>
      </c>
      <c r="F8839" s="2">
        <v>9.0277777777777769E-3</v>
      </c>
      <c r="G8839" s="8" t="str">
        <f>TEXT(Hospital_Emergency_Room_Data[[#This Row],[Patient Admission Date]],"dddd")</f>
        <v>Tuesday</v>
      </c>
      <c r="H8839" t="s">
        <v>9208</v>
      </c>
      <c r="I8839">
        <v>47</v>
      </c>
      <c r="J8839" s="5" t="s">
        <v>9219</v>
      </c>
      <c r="K8839" t="s">
        <v>8</v>
      </c>
      <c r="L8839" t="s">
        <v>9281</v>
      </c>
      <c r="M8839" t="s">
        <v>9210</v>
      </c>
      <c r="O8839">
        <v>24</v>
      </c>
      <c r="P8839" t="s">
        <v>9226</v>
      </c>
      <c r="Q8839">
        <v>26</v>
      </c>
      <c r="R8839">
        <v>0</v>
      </c>
      <c r="S8839" t="s">
        <v>9258</v>
      </c>
      <c r="T8839" t="s">
        <v>9264</v>
      </c>
      <c r="U8839" t="s">
        <v>9282</v>
      </c>
      <c r="V8839" t="str" cm="1">
        <f t="array" ref="V8839">_xlfn.IFS(Hospital_Emergency_Room_Data[[#This Row],[Day]]&lt;=10,"Start(1-10)",Hospital_Emergency_Room_Data[[#This Row],[Day]]&lt;=20,"Middle(11-20)",Hospital_Emergency_Room_Data[[#This Row],[Day]]&gt;20,"End(21-30)")</f>
        <v>End(21-30)</v>
      </c>
    </row>
    <row r="8840" spans="1:22">
      <c r="A8840">
        <v>815951401</v>
      </c>
      <c r="B8840" t="s">
        <v>8832</v>
      </c>
      <c r="C8840" s="1">
        <v>45253</v>
      </c>
      <c r="D8840" t="str">
        <f>TEXT(Hospital_Emergency_Room_Data[[#This Row],[Patient Admission Date]],"mmm")</f>
        <v>Nov</v>
      </c>
      <c r="E8840">
        <f>YEAR(Hospital_Emergency_Room_Data[[#This Row],[Patient Admission Date]])</f>
        <v>2023</v>
      </c>
      <c r="F8840" s="2">
        <v>0.86041666666666672</v>
      </c>
      <c r="G8840" s="8" t="str">
        <f>TEXT(Hospital_Emergency_Room_Data[[#This Row],[Patient Admission Date]],"dddd")</f>
        <v>Thursday</v>
      </c>
      <c r="H8840" t="s">
        <v>9208</v>
      </c>
      <c r="I8840">
        <v>36</v>
      </c>
      <c r="J8840" s="5" t="s">
        <v>9223</v>
      </c>
      <c r="K8840" t="s">
        <v>8</v>
      </c>
      <c r="L8840" t="s">
        <v>9281</v>
      </c>
      <c r="M8840" t="s">
        <v>9210</v>
      </c>
      <c r="O8840">
        <v>39</v>
      </c>
      <c r="P8840" t="s">
        <v>9225</v>
      </c>
      <c r="Q8840">
        <v>23</v>
      </c>
      <c r="R8840">
        <v>20</v>
      </c>
      <c r="S8840" t="s">
        <v>9256</v>
      </c>
      <c r="T8840" t="s">
        <v>9264</v>
      </c>
      <c r="U8840" t="s">
        <v>9300</v>
      </c>
      <c r="V8840" t="str" cm="1">
        <f t="array" ref="V8840">_xlfn.IFS(Hospital_Emergency_Room_Data[[#This Row],[Day]]&lt;=10,"Start(1-10)",Hospital_Emergency_Room_Data[[#This Row],[Day]]&lt;=20,"Middle(11-20)",Hospital_Emergency_Room_Data[[#This Row],[Day]]&gt;20,"End(21-30)")</f>
        <v>End(21-30)</v>
      </c>
    </row>
    <row r="8841" spans="1:22">
      <c r="A8841">
        <v>198020384</v>
      </c>
      <c r="B8841" t="s">
        <v>8833</v>
      </c>
      <c r="C8841" s="1">
        <v>45059</v>
      </c>
      <c r="D8841" t="str">
        <f>TEXT(Hospital_Emergency_Room_Data[[#This Row],[Patient Admission Date]],"mmm")</f>
        <v>May</v>
      </c>
      <c r="E8841">
        <f>YEAR(Hospital_Emergency_Room_Data[[#This Row],[Patient Admission Date]])</f>
        <v>2023</v>
      </c>
      <c r="F8841" s="2">
        <v>0.84166666666666667</v>
      </c>
      <c r="G8841" s="8" t="str">
        <f>TEXT(Hospital_Emergency_Room_Data[[#This Row],[Patient Admission Date]],"dddd")</f>
        <v>Saturday</v>
      </c>
      <c r="H8841" t="s">
        <v>9208</v>
      </c>
      <c r="I8841">
        <v>40</v>
      </c>
      <c r="J8841" s="5" t="s">
        <v>9223</v>
      </c>
      <c r="K8841" t="s">
        <v>8</v>
      </c>
      <c r="L8841" t="s">
        <v>9281</v>
      </c>
      <c r="M8841" t="s">
        <v>9210</v>
      </c>
      <c r="O8841">
        <v>48</v>
      </c>
      <c r="P8841" t="s">
        <v>9225</v>
      </c>
      <c r="Q8841">
        <v>13</v>
      </c>
      <c r="R8841">
        <v>20</v>
      </c>
      <c r="S8841" t="s">
        <v>9256</v>
      </c>
      <c r="T8841" t="s">
        <v>9265</v>
      </c>
      <c r="U8841" t="s">
        <v>9283</v>
      </c>
      <c r="V8841" t="str" cm="1">
        <f t="array" ref="V8841">_xlfn.IFS(Hospital_Emergency_Room_Data[[#This Row],[Day]]&lt;=10,"Start(1-10)",Hospital_Emergency_Room_Data[[#This Row],[Day]]&lt;=20,"Middle(11-20)",Hospital_Emergency_Room_Data[[#This Row],[Day]]&gt;20,"End(21-30)")</f>
        <v>Middle(11-20)</v>
      </c>
    </row>
    <row r="8842" spans="1:22">
      <c r="A8842">
        <v>705645728</v>
      </c>
      <c r="B8842" t="s">
        <v>8834</v>
      </c>
      <c r="C8842" s="1">
        <v>45482</v>
      </c>
      <c r="D8842" t="str">
        <f>TEXT(Hospital_Emergency_Room_Data[[#This Row],[Patient Admission Date]],"mmm")</f>
        <v>Jul</v>
      </c>
      <c r="E8842">
        <f>YEAR(Hospital_Emergency_Room_Data[[#This Row],[Patient Admission Date]])</f>
        <v>2024</v>
      </c>
      <c r="F8842" s="2">
        <v>3.6111111111111108E-2</v>
      </c>
      <c r="G8842" s="8" t="str">
        <f>TEXT(Hospital_Emergency_Room_Data[[#This Row],[Patient Admission Date]],"dddd")</f>
        <v>Tuesday</v>
      </c>
      <c r="H8842" t="s">
        <v>9208</v>
      </c>
      <c r="I8842">
        <v>47</v>
      </c>
      <c r="J8842" s="5" t="s">
        <v>9219</v>
      </c>
      <c r="K8842" t="s">
        <v>8</v>
      </c>
      <c r="L8842" t="s">
        <v>9281</v>
      </c>
      <c r="M8842" t="s">
        <v>9210</v>
      </c>
      <c r="O8842">
        <v>49</v>
      </c>
      <c r="P8842" t="s">
        <v>9225</v>
      </c>
      <c r="Q8842">
        <v>9</v>
      </c>
      <c r="R8842">
        <v>0</v>
      </c>
      <c r="S8842" t="s">
        <v>9258</v>
      </c>
      <c r="T8842" t="s">
        <v>9265</v>
      </c>
      <c r="U8842" t="s">
        <v>9283</v>
      </c>
      <c r="V8842" t="str" cm="1">
        <f t="array" ref="V8842">_xlfn.IFS(Hospital_Emergency_Room_Data[[#This Row],[Day]]&lt;=10,"Start(1-10)",Hospital_Emergency_Room_Data[[#This Row],[Day]]&lt;=20,"Middle(11-20)",Hospital_Emergency_Room_Data[[#This Row],[Day]]&gt;20,"End(21-30)")</f>
        <v>Start(1-10)</v>
      </c>
    </row>
    <row r="8843" spans="1:22">
      <c r="A8843">
        <v>203339606</v>
      </c>
      <c r="B8843" t="s">
        <v>8835</v>
      </c>
      <c r="C8843" s="1">
        <v>45473</v>
      </c>
      <c r="D8843" t="str">
        <f>TEXT(Hospital_Emergency_Room_Data[[#This Row],[Patient Admission Date]],"mmm")</f>
        <v>Jun</v>
      </c>
      <c r="E8843">
        <f>YEAR(Hospital_Emergency_Room_Data[[#This Row],[Patient Admission Date]])</f>
        <v>2024</v>
      </c>
      <c r="F8843" s="2">
        <v>0.2298611111111111</v>
      </c>
      <c r="G8843" s="8" t="str">
        <f>TEXT(Hospital_Emergency_Room_Data[[#This Row],[Patient Admission Date]],"dddd")</f>
        <v>Sunday</v>
      </c>
      <c r="H8843" t="s">
        <v>9208</v>
      </c>
      <c r="I8843">
        <v>18</v>
      </c>
      <c r="J8843" s="5" t="s">
        <v>9220</v>
      </c>
      <c r="K8843" t="s">
        <v>8</v>
      </c>
      <c r="L8843" t="s">
        <v>9281</v>
      </c>
      <c r="M8843" t="s">
        <v>9210</v>
      </c>
      <c r="O8843">
        <v>51</v>
      </c>
      <c r="P8843" t="s">
        <v>9225</v>
      </c>
      <c r="Q8843">
        <v>30</v>
      </c>
      <c r="R8843">
        <v>5</v>
      </c>
      <c r="S8843" t="s">
        <v>9258</v>
      </c>
      <c r="T8843" t="s">
        <v>9264</v>
      </c>
      <c r="U8843" t="s">
        <v>9283</v>
      </c>
      <c r="V8843" t="str" cm="1">
        <f t="array" ref="V8843">_xlfn.IFS(Hospital_Emergency_Room_Data[[#This Row],[Day]]&lt;=10,"Start(1-10)",Hospital_Emergency_Room_Data[[#This Row],[Day]]&lt;=20,"Middle(11-20)",Hospital_Emergency_Room_Data[[#This Row],[Day]]&gt;20,"End(21-30)")</f>
        <v>End(21-30)</v>
      </c>
    </row>
    <row r="8844" spans="1:22">
      <c r="A8844">
        <v>411205425</v>
      </c>
      <c r="B8844" t="s">
        <v>8836</v>
      </c>
      <c r="C8844" s="1">
        <v>45520</v>
      </c>
      <c r="D8844" t="str">
        <f>TEXT(Hospital_Emergency_Room_Data[[#This Row],[Patient Admission Date]],"mmm")</f>
        <v>Aug</v>
      </c>
      <c r="E8844">
        <f>YEAR(Hospital_Emergency_Room_Data[[#This Row],[Patient Admission Date]])</f>
        <v>2024</v>
      </c>
      <c r="F8844" s="2">
        <v>0.58402777777777781</v>
      </c>
      <c r="G8844" s="8" t="str">
        <f>TEXT(Hospital_Emergency_Room_Data[[#This Row],[Patient Admission Date]],"dddd")</f>
        <v>Friday</v>
      </c>
      <c r="H8844" t="s">
        <v>9208</v>
      </c>
      <c r="I8844">
        <v>37</v>
      </c>
      <c r="J8844" s="5" t="s">
        <v>9223</v>
      </c>
      <c r="K8844" t="s">
        <v>8</v>
      </c>
      <c r="L8844" t="s">
        <v>9281</v>
      </c>
      <c r="M8844" t="s">
        <v>9210</v>
      </c>
      <c r="O8844">
        <v>55</v>
      </c>
      <c r="P8844" t="s">
        <v>9225</v>
      </c>
      <c r="Q8844">
        <v>16</v>
      </c>
      <c r="R8844">
        <v>14</v>
      </c>
      <c r="S8844" t="s">
        <v>9257</v>
      </c>
      <c r="T8844" t="s">
        <v>9262</v>
      </c>
      <c r="U8844" t="s">
        <v>9283</v>
      </c>
      <c r="V8844" t="str" cm="1">
        <f t="array" ref="V8844">_xlfn.IFS(Hospital_Emergency_Room_Data[[#This Row],[Day]]&lt;=10,"Start(1-10)",Hospital_Emergency_Room_Data[[#This Row],[Day]]&lt;=20,"Middle(11-20)",Hospital_Emergency_Room_Data[[#This Row],[Day]]&gt;20,"End(21-30)")</f>
        <v>Middle(11-20)</v>
      </c>
    </row>
    <row r="8845" spans="1:22">
      <c r="A8845">
        <v>436347449</v>
      </c>
      <c r="B8845" t="s">
        <v>8837</v>
      </c>
      <c r="C8845" s="1">
        <v>45441</v>
      </c>
      <c r="D8845" t="str">
        <f>TEXT(Hospital_Emergency_Room_Data[[#This Row],[Patient Admission Date]],"mmm")</f>
        <v>May</v>
      </c>
      <c r="E8845">
        <f>YEAR(Hospital_Emergency_Room_Data[[#This Row],[Patient Admission Date]])</f>
        <v>2024</v>
      </c>
      <c r="F8845" s="2">
        <v>0.60069444444444442</v>
      </c>
      <c r="G8845" s="8" t="str">
        <f>TEXT(Hospital_Emergency_Room_Data[[#This Row],[Patient Admission Date]],"dddd")</f>
        <v>Wednesday</v>
      </c>
      <c r="H8845" t="s">
        <v>9208</v>
      </c>
      <c r="I8845">
        <v>42</v>
      </c>
      <c r="J8845" s="5" t="s">
        <v>9223</v>
      </c>
      <c r="K8845" t="s">
        <v>8</v>
      </c>
      <c r="L8845" t="s">
        <v>9281</v>
      </c>
      <c r="M8845" t="s">
        <v>9210</v>
      </c>
      <c r="O8845">
        <v>55</v>
      </c>
      <c r="P8845" t="s">
        <v>9225</v>
      </c>
      <c r="Q8845">
        <v>29</v>
      </c>
      <c r="R8845">
        <v>14</v>
      </c>
      <c r="S8845" t="s">
        <v>9257</v>
      </c>
      <c r="T8845" t="s">
        <v>9264</v>
      </c>
      <c r="U8845" t="s">
        <v>9283</v>
      </c>
      <c r="V8845" t="str" cm="1">
        <f t="array" ref="V8845">_xlfn.IFS(Hospital_Emergency_Room_Data[[#This Row],[Day]]&lt;=10,"Start(1-10)",Hospital_Emergency_Room_Data[[#This Row],[Day]]&lt;=20,"Middle(11-20)",Hospital_Emergency_Room_Data[[#This Row],[Day]]&gt;20,"End(21-30)")</f>
        <v>End(21-30)</v>
      </c>
    </row>
    <row r="8846" spans="1:22">
      <c r="A8846">
        <v>704787583</v>
      </c>
      <c r="B8846" t="s">
        <v>8838</v>
      </c>
      <c r="C8846" s="1">
        <v>45173</v>
      </c>
      <c r="D8846" t="str">
        <f>TEXT(Hospital_Emergency_Room_Data[[#This Row],[Patient Admission Date]],"mmm")</f>
        <v>Sep</v>
      </c>
      <c r="E8846">
        <f>YEAR(Hospital_Emergency_Room_Data[[#This Row],[Patient Admission Date]])</f>
        <v>2023</v>
      </c>
      <c r="F8846" s="2">
        <v>0.7368055555555556</v>
      </c>
      <c r="G8846" s="8" t="str">
        <f>TEXT(Hospital_Emergency_Room_Data[[#This Row],[Patient Admission Date]],"dddd")</f>
        <v>Monday</v>
      </c>
      <c r="H8846" t="s">
        <v>9208</v>
      </c>
      <c r="I8846">
        <v>13</v>
      </c>
      <c r="J8846" s="5" t="s">
        <v>9221</v>
      </c>
      <c r="K8846" t="s">
        <v>8</v>
      </c>
      <c r="L8846" t="s">
        <v>9281</v>
      </c>
      <c r="M8846" t="s">
        <v>9210</v>
      </c>
      <c r="O8846">
        <v>12</v>
      </c>
      <c r="P8846" t="s">
        <v>9226</v>
      </c>
      <c r="Q8846">
        <v>4</v>
      </c>
      <c r="R8846">
        <v>17</v>
      </c>
      <c r="S8846" t="s">
        <v>9257</v>
      </c>
      <c r="T8846" t="s">
        <v>9263</v>
      </c>
      <c r="U8846" t="s">
        <v>9282</v>
      </c>
      <c r="V8846" t="str" cm="1">
        <f t="array" ref="V8846">_xlfn.IFS(Hospital_Emergency_Room_Data[[#This Row],[Day]]&lt;=10,"Start(1-10)",Hospital_Emergency_Room_Data[[#This Row],[Day]]&lt;=20,"Middle(11-20)",Hospital_Emergency_Room_Data[[#This Row],[Day]]&gt;20,"End(21-30)")</f>
        <v>Start(1-10)</v>
      </c>
    </row>
    <row r="8847" spans="1:22">
      <c r="A8847">
        <v>157579919</v>
      </c>
      <c r="B8847" t="s">
        <v>8839</v>
      </c>
      <c r="C8847" s="1">
        <v>45245</v>
      </c>
      <c r="D8847" t="str">
        <f>TEXT(Hospital_Emergency_Room_Data[[#This Row],[Patient Admission Date]],"mmm")</f>
        <v>Nov</v>
      </c>
      <c r="E8847">
        <f>YEAR(Hospital_Emergency_Room_Data[[#This Row],[Patient Admission Date]])</f>
        <v>2023</v>
      </c>
      <c r="F8847" s="2">
        <v>0.40972222222222221</v>
      </c>
      <c r="G8847" s="8" t="str">
        <f>TEXT(Hospital_Emergency_Room_Data[[#This Row],[Patient Admission Date]],"dddd")</f>
        <v>Wednesday</v>
      </c>
      <c r="H8847" t="s">
        <v>9208</v>
      </c>
      <c r="I8847">
        <v>65</v>
      </c>
      <c r="J8847" s="5" t="s">
        <v>9217</v>
      </c>
      <c r="K8847" t="s">
        <v>8</v>
      </c>
      <c r="L8847" t="s">
        <v>9281</v>
      </c>
      <c r="M8847" t="s">
        <v>9210</v>
      </c>
      <c r="O8847">
        <v>16</v>
      </c>
      <c r="P8847" t="s">
        <v>9226</v>
      </c>
      <c r="Q8847">
        <v>15</v>
      </c>
      <c r="R8847">
        <v>9</v>
      </c>
      <c r="S8847" t="s">
        <v>9255</v>
      </c>
      <c r="T8847" t="s">
        <v>9262</v>
      </c>
      <c r="U8847" t="s">
        <v>9282</v>
      </c>
      <c r="V8847" t="str" cm="1">
        <f t="array" ref="V8847">_xlfn.IFS(Hospital_Emergency_Room_Data[[#This Row],[Day]]&lt;=10,"Start(1-10)",Hospital_Emergency_Room_Data[[#This Row],[Day]]&lt;=20,"Middle(11-20)",Hospital_Emergency_Room_Data[[#This Row],[Day]]&gt;20,"End(21-30)")</f>
        <v>Middle(11-20)</v>
      </c>
    </row>
    <row r="8848" spans="1:22">
      <c r="A8848">
        <v>499770693</v>
      </c>
      <c r="B8848" t="s">
        <v>8840</v>
      </c>
      <c r="C8848" s="1">
        <v>45109</v>
      </c>
      <c r="D8848" t="str">
        <f>TEXT(Hospital_Emergency_Room_Data[[#This Row],[Patient Admission Date]],"mmm")</f>
        <v>Jul</v>
      </c>
      <c r="E8848">
        <f>YEAR(Hospital_Emergency_Room_Data[[#This Row],[Patient Admission Date]])</f>
        <v>2023</v>
      </c>
      <c r="F8848" s="2">
        <v>0.20208333333333334</v>
      </c>
      <c r="G8848" s="8" t="str">
        <f>TEXT(Hospital_Emergency_Room_Data[[#This Row],[Patient Admission Date]],"dddd")</f>
        <v>Sunday</v>
      </c>
      <c r="H8848" t="s">
        <v>9208</v>
      </c>
      <c r="I8848">
        <v>26</v>
      </c>
      <c r="J8848" s="5" t="s">
        <v>9220</v>
      </c>
      <c r="K8848" t="s">
        <v>8</v>
      </c>
      <c r="L8848" t="s">
        <v>9281</v>
      </c>
      <c r="M8848" t="s">
        <v>9210</v>
      </c>
      <c r="O8848">
        <v>21</v>
      </c>
      <c r="P8848" t="s">
        <v>9226</v>
      </c>
      <c r="Q8848">
        <v>2</v>
      </c>
      <c r="R8848">
        <v>4</v>
      </c>
      <c r="S8848" t="s">
        <v>9258</v>
      </c>
      <c r="T8848" t="s">
        <v>9263</v>
      </c>
      <c r="U8848" t="s">
        <v>9282</v>
      </c>
      <c r="V8848" t="str" cm="1">
        <f t="array" ref="V8848">_xlfn.IFS(Hospital_Emergency_Room_Data[[#This Row],[Day]]&lt;=10,"Start(1-10)",Hospital_Emergency_Room_Data[[#This Row],[Day]]&lt;=20,"Middle(11-20)",Hospital_Emergency_Room_Data[[#This Row],[Day]]&gt;20,"End(21-30)")</f>
        <v>Start(1-10)</v>
      </c>
    </row>
    <row r="8849" spans="1:22">
      <c r="A8849">
        <v>829185991</v>
      </c>
      <c r="B8849" t="s">
        <v>8841</v>
      </c>
      <c r="C8849" s="1">
        <v>45135</v>
      </c>
      <c r="D8849" t="str">
        <f>TEXT(Hospital_Emergency_Room_Data[[#This Row],[Patient Admission Date]],"mmm")</f>
        <v>Jul</v>
      </c>
      <c r="E8849">
        <f>YEAR(Hospital_Emergency_Room_Data[[#This Row],[Patient Admission Date]])</f>
        <v>2023</v>
      </c>
      <c r="F8849" s="2">
        <v>7.6388888888888895E-2</v>
      </c>
      <c r="G8849" s="8" t="str">
        <f>TEXT(Hospital_Emergency_Room_Data[[#This Row],[Patient Admission Date]],"dddd")</f>
        <v>Friday</v>
      </c>
      <c r="H8849" t="s">
        <v>9208</v>
      </c>
      <c r="I8849">
        <v>19</v>
      </c>
      <c r="J8849" s="5" t="s">
        <v>9220</v>
      </c>
      <c r="K8849" t="s">
        <v>8</v>
      </c>
      <c r="L8849" t="s">
        <v>9281</v>
      </c>
      <c r="M8849" t="s">
        <v>9210</v>
      </c>
      <c r="O8849">
        <v>27</v>
      </c>
      <c r="P8849" t="s">
        <v>9226</v>
      </c>
      <c r="Q8849">
        <v>28</v>
      </c>
      <c r="R8849">
        <v>1</v>
      </c>
      <c r="S8849" t="s">
        <v>9258</v>
      </c>
      <c r="T8849" t="s">
        <v>9264</v>
      </c>
      <c r="U8849" t="s">
        <v>9282</v>
      </c>
      <c r="V8849" t="str" cm="1">
        <f t="array" ref="V8849">_xlfn.IFS(Hospital_Emergency_Room_Data[[#This Row],[Day]]&lt;=10,"Start(1-10)",Hospital_Emergency_Room_Data[[#This Row],[Day]]&lt;=20,"Middle(11-20)",Hospital_Emergency_Room_Data[[#This Row],[Day]]&gt;20,"End(21-30)")</f>
        <v>End(21-30)</v>
      </c>
    </row>
    <row r="8850" spans="1:22">
      <c r="A8850">
        <v>763504006</v>
      </c>
      <c r="B8850" t="s">
        <v>8842</v>
      </c>
      <c r="C8850" s="1">
        <v>45344</v>
      </c>
      <c r="D8850" t="str">
        <f>TEXT(Hospital_Emergency_Room_Data[[#This Row],[Patient Admission Date]],"mmm")</f>
        <v>Feb</v>
      </c>
      <c r="E8850">
        <f>YEAR(Hospital_Emergency_Room_Data[[#This Row],[Patient Admission Date]])</f>
        <v>2024</v>
      </c>
      <c r="F8850" s="2">
        <v>0.99305555555555558</v>
      </c>
      <c r="G8850" s="8" t="str">
        <f>TEXT(Hospital_Emergency_Room_Data[[#This Row],[Patient Admission Date]],"dddd")</f>
        <v>Thursday</v>
      </c>
      <c r="H8850" t="s">
        <v>9208</v>
      </c>
      <c r="I8850">
        <v>5</v>
      </c>
      <c r="J8850" s="5" t="s">
        <v>9221</v>
      </c>
      <c r="K8850" t="s">
        <v>8</v>
      </c>
      <c r="L8850" t="s">
        <v>9281</v>
      </c>
      <c r="M8850" t="s">
        <v>9210</v>
      </c>
      <c r="O8850">
        <v>33</v>
      </c>
      <c r="P8850" t="s">
        <v>9225</v>
      </c>
      <c r="Q8850">
        <v>22</v>
      </c>
      <c r="R8850">
        <v>23</v>
      </c>
      <c r="S8850" t="s">
        <v>9256</v>
      </c>
      <c r="T8850" t="s">
        <v>9264</v>
      </c>
      <c r="U8850" t="s">
        <v>9300</v>
      </c>
      <c r="V8850" t="str" cm="1">
        <f t="array" ref="V8850">_xlfn.IFS(Hospital_Emergency_Room_Data[[#This Row],[Day]]&lt;=10,"Start(1-10)",Hospital_Emergency_Room_Data[[#This Row],[Day]]&lt;=20,"Middle(11-20)",Hospital_Emergency_Room_Data[[#This Row],[Day]]&gt;20,"End(21-30)")</f>
        <v>End(21-30)</v>
      </c>
    </row>
    <row r="8851" spans="1:22">
      <c r="A8851">
        <v>211793733</v>
      </c>
      <c r="B8851" t="s">
        <v>8843</v>
      </c>
      <c r="C8851" s="1">
        <v>45079</v>
      </c>
      <c r="D8851" t="str">
        <f>TEXT(Hospital_Emergency_Room_Data[[#This Row],[Patient Admission Date]],"mmm")</f>
        <v>Jun</v>
      </c>
      <c r="E8851">
        <f>YEAR(Hospital_Emergency_Room_Data[[#This Row],[Patient Admission Date]])</f>
        <v>2023</v>
      </c>
      <c r="F8851" s="2">
        <v>0.30763888888888891</v>
      </c>
      <c r="G8851" s="8" t="str">
        <f>TEXT(Hospital_Emergency_Room_Data[[#This Row],[Patient Admission Date]],"dddd")</f>
        <v>Friday</v>
      </c>
      <c r="H8851" t="s">
        <v>9208</v>
      </c>
      <c r="I8851">
        <v>38</v>
      </c>
      <c r="J8851" s="5" t="s">
        <v>9223</v>
      </c>
      <c r="K8851" t="s">
        <v>8</v>
      </c>
      <c r="L8851" t="s">
        <v>9281</v>
      </c>
      <c r="M8851" t="s">
        <v>9210</v>
      </c>
      <c r="O8851">
        <v>47</v>
      </c>
      <c r="P8851" t="s">
        <v>9225</v>
      </c>
      <c r="Q8851">
        <v>2</v>
      </c>
      <c r="R8851">
        <v>7</v>
      </c>
      <c r="S8851" t="s">
        <v>9255</v>
      </c>
      <c r="T8851" t="s">
        <v>9263</v>
      </c>
      <c r="U8851" t="s">
        <v>9283</v>
      </c>
      <c r="V8851" t="str" cm="1">
        <f t="array" ref="V8851">_xlfn.IFS(Hospital_Emergency_Room_Data[[#This Row],[Day]]&lt;=10,"Start(1-10)",Hospital_Emergency_Room_Data[[#This Row],[Day]]&lt;=20,"Middle(11-20)",Hospital_Emergency_Room_Data[[#This Row],[Day]]&gt;20,"End(21-30)")</f>
        <v>Start(1-10)</v>
      </c>
    </row>
    <row r="8852" spans="1:22">
      <c r="A8852">
        <v>777087046</v>
      </c>
      <c r="B8852" t="s">
        <v>8844</v>
      </c>
      <c r="C8852" s="1">
        <v>45021</v>
      </c>
      <c r="D8852" t="str">
        <f>TEXT(Hospital_Emergency_Room_Data[[#This Row],[Patient Admission Date]],"mmm")</f>
        <v>Apr</v>
      </c>
      <c r="E8852">
        <f>YEAR(Hospital_Emergency_Room_Data[[#This Row],[Patient Admission Date]])</f>
        <v>2023</v>
      </c>
      <c r="F8852" s="2">
        <v>0.18819444444444444</v>
      </c>
      <c r="G8852" s="8" t="str">
        <f>TEXT(Hospital_Emergency_Room_Data[[#This Row],[Patient Admission Date]],"dddd")</f>
        <v>Wednesday</v>
      </c>
      <c r="H8852" t="s">
        <v>9208</v>
      </c>
      <c r="I8852">
        <v>15</v>
      </c>
      <c r="J8852" s="5" t="s">
        <v>9220</v>
      </c>
      <c r="K8852" t="s">
        <v>8</v>
      </c>
      <c r="L8852" t="s">
        <v>9281</v>
      </c>
      <c r="M8852" t="s">
        <v>9210</v>
      </c>
      <c r="O8852">
        <v>55</v>
      </c>
      <c r="P8852" t="s">
        <v>9225</v>
      </c>
      <c r="Q8852">
        <v>5</v>
      </c>
      <c r="R8852">
        <v>4</v>
      </c>
      <c r="S8852" t="s">
        <v>9258</v>
      </c>
      <c r="T8852" t="s">
        <v>9263</v>
      </c>
      <c r="U8852" t="s">
        <v>9283</v>
      </c>
      <c r="V8852" t="str" cm="1">
        <f t="array" ref="V8852">_xlfn.IFS(Hospital_Emergency_Room_Data[[#This Row],[Day]]&lt;=10,"Start(1-10)",Hospital_Emergency_Room_Data[[#This Row],[Day]]&lt;=20,"Middle(11-20)",Hospital_Emergency_Room_Data[[#This Row],[Day]]&gt;20,"End(21-30)")</f>
        <v>Start(1-10)</v>
      </c>
    </row>
    <row r="8853" spans="1:22">
      <c r="A8853">
        <v>185017702</v>
      </c>
      <c r="B8853" t="s">
        <v>8845</v>
      </c>
      <c r="C8853" s="1">
        <v>45141</v>
      </c>
      <c r="D8853" t="str">
        <f>TEXT(Hospital_Emergency_Room_Data[[#This Row],[Patient Admission Date]],"mmm")</f>
        <v>Aug</v>
      </c>
      <c r="E8853">
        <f>YEAR(Hospital_Emergency_Room_Data[[#This Row],[Patient Admission Date]])</f>
        <v>2023</v>
      </c>
      <c r="F8853" s="2">
        <v>0.81180555555555556</v>
      </c>
      <c r="G8853" s="8" t="str">
        <f>TEXT(Hospital_Emergency_Room_Data[[#This Row],[Patient Admission Date]],"dddd")</f>
        <v>Thursday</v>
      </c>
      <c r="H8853" t="s">
        <v>9208</v>
      </c>
      <c r="I8853">
        <v>68</v>
      </c>
      <c r="J8853" s="5" t="s">
        <v>9217</v>
      </c>
      <c r="K8853" t="s">
        <v>8</v>
      </c>
      <c r="L8853" t="s">
        <v>9281</v>
      </c>
      <c r="M8853" t="s">
        <v>9210</v>
      </c>
      <c r="O8853">
        <v>56</v>
      </c>
      <c r="P8853" t="s">
        <v>9225</v>
      </c>
      <c r="Q8853">
        <v>3</v>
      </c>
      <c r="R8853">
        <v>19</v>
      </c>
      <c r="S8853" t="s">
        <v>9256</v>
      </c>
      <c r="T8853" t="s">
        <v>9263</v>
      </c>
      <c r="U8853" t="s">
        <v>9283</v>
      </c>
      <c r="V8853" t="str" cm="1">
        <f t="array" ref="V8853">_xlfn.IFS(Hospital_Emergency_Room_Data[[#This Row],[Day]]&lt;=10,"Start(1-10)",Hospital_Emergency_Room_Data[[#This Row],[Day]]&lt;=20,"Middle(11-20)",Hospital_Emergency_Room_Data[[#This Row],[Day]]&gt;20,"End(21-30)")</f>
        <v>Start(1-10)</v>
      </c>
    </row>
    <row r="8854" spans="1:22">
      <c r="A8854">
        <v>667612991</v>
      </c>
      <c r="B8854" t="s">
        <v>8846</v>
      </c>
      <c r="C8854" s="1">
        <v>45529</v>
      </c>
      <c r="D8854" t="str">
        <f>TEXT(Hospital_Emergency_Room_Data[[#This Row],[Patient Admission Date]],"mmm")</f>
        <v>Aug</v>
      </c>
      <c r="E8854">
        <f>YEAR(Hospital_Emergency_Room_Data[[#This Row],[Patient Admission Date]])</f>
        <v>2024</v>
      </c>
      <c r="F8854" s="2">
        <v>0.30138888888888887</v>
      </c>
      <c r="G8854" s="8" t="str">
        <f>TEXT(Hospital_Emergency_Room_Data[[#This Row],[Patient Admission Date]],"dddd")</f>
        <v>Sunday</v>
      </c>
      <c r="H8854" t="s">
        <v>9208</v>
      </c>
      <c r="I8854">
        <v>35</v>
      </c>
      <c r="J8854" s="5" t="s">
        <v>9223</v>
      </c>
      <c r="K8854" t="s">
        <v>8</v>
      </c>
      <c r="L8854" t="s">
        <v>9281</v>
      </c>
      <c r="M8854" t="s">
        <v>9210</v>
      </c>
      <c r="O8854">
        <v>60</v>
      </c>
      <c r="P8854" t="s">
        <v>9225</v>
      </c>
      <c r="Q8854">
        <v>25</v>
      </c>
      <c r="R8854">
        <v>7</v>
      </c>
      <c r="S8854" t="s">
        <v>9255</v>
      </c>
      <c r="T8854" t="s">
        <v>9264</v>
      </c>
      <c r="U8854" t="s">
        <v>9283</v>
      </c>
      <c r="V8854" t="str" cm="1">
        <f t="array" ref="V8854">_xlfn.IFS(Hospital_Emergency_Room_Data[[#This Row],[Day]]&lt;=10,"Start(1-10)",Hospital_Emergency_Room_Data[[#This Row],[Day]]&lt;=20,"Middle(11-20)",Hospital_Emergency_Room_Data[[#This Row],[Day]]&gt;20,"End(21-30)")</f>
        <v>End(21-30)</v>
      </c>
    </row>
    <row r="8855" spans="1:22">
      <c r="A8855">
        <v>664885435</v>
      </c>
      <c r="B8855" t="s">
        <v>8847</v>
      </c>
      <c r="C8855" s="1">
        <v>45254</v>
      </c>
      <c r="D8855" t="str">
        <f>TEXT(Hospital_Emergency_Room_Data[[#This Row],[Patient Admission Date]],"mmm")</f>
        <v>Nov</v>
      </c>
      <c r="E8855">
        <f>YEAR(Hospital_Emergency_Room_Data[[#This Row],[Patient Admission Date]])</f>
        <v>2023</v>
      </c>
      <c r="F8855" s="2">
        <v>8.1944444444444445E-2</v>
      </c>
      <c r="G8855" s="8" t="str">
        <f>TEXT(Hospital_Emergency_Room_Data[[#This Row],[Patient Admission Date]],"dddd")</f>
        <v>Friday</v>
      </c>
      <c r="H8855" t="s">
        <v>9208</v>
      </c>
      <c r="I8855">
        <v>58</v>
      </c>
      <c r="J8855" s="5" t="s">
        <v>9219</v>
      </c>
      <c r="K8855" t="s">
        <v>8</v>
      </c>
      <c r="L8855" t="s">
        <v>9281</v>
      </c>
      <c r="M8855" t="s">
        <v>9210</v>
      </c>
      <c r="O8855">
        <v>13</v>
      </c>
      <c r="P8855" t="s">
        <v>9226</v>
      </c>
      <c r="Q8855">
        <v>24</v>
      </c>
      <c r="R8855">
        <v>1</v>
      </c>
      <c r="S8855" t="s">
        <v>9258</v>
      </c>
      <c r="T8855" t="s">
        <v>9264</v>
      </c>
      <c r="U8855" t="s">
        <v>9282</v>
      </c>
      <c r="V8855" t="str" cm="1">
        <f t="array" ref="V8855">_xlfn.IFS(Hospital_Emergency_Room_Data[[#This Row],[Day]]&lt;=10,"Start(1-10)",Hospital_Emergency_Room_Data[[#This Row],[Day]]&lt;=20,"Middle(11-20)",Hospital_Emergency_Room_Data[[#This Row],[Day]]&gt;20,"End(21-30)")</f>
        <v>End(21-30)</v>
      </c>
    </row>
    <row r="8856" spans="1:22">
      <c r="A8856">
        <v>455937898</v>
      </c>
      <c r="B8856" t="s">
        <v>8848</v>
      </c>
      <c r="C8856" s="1">
        <v>45312</v>
      </c>
      <c r="D8856" t="str">
        <f>TEXT(Hospital_Emergency_Room_Data[[#This Row],[Patient Admission Date]],"mmm")</f>
        <v>Jan</v>
      </c>
      <c r="E8856">
        <f>YEAR(Hospital_Emergency_Room_Data[[#This Row],[Patient Admission Date]])</f>
        <v>2024</v>
      </c>
      <c r="F8856" s="2">
        <v>0.43263888888888891</v>
      </c>
      <c r="G8856" s="8" t="str">
        <f>TEXT(Hospital_Emergency_Room_Data[[#This Row],[Patient Admission Date]],"dddd")</f>
        <v>Sunday</v>
      </c>
      <c r="H8856" t="s">
        <v>9208</v>
      </c>
      <c r="I8856">
        <v>18</v>
      </c>
      <c r="J8856" s="5" t="s">
        <v>9220</v>
      </c>
      <c r="K8856" t="s">
        <v>8</v>
      </c>
      <c r="L8856" t="s">
        <v>9281</v>
      </c>
      <c r="M8856" t="s">
        <v>9210</v>
      </c>
      <c r="O8856">
        <v>20</v>
      </c>
      <c r="P8856" t="s">
        <v>9226</v>
      </c>
      <c r="Q8856">
        <v>21</v>
      </c>
      <c r="R8856">
        <v>10</v>
      </c>
      <c r="S8856" t="s">
        <v>9255</v>
      </c>
      <c r="T8856" t="s">
        <v>9262</v>
      </c>
      <c r="U8856" t="s">
        <v>9282</v>
      </c>
      <c r="V8856" t="str" cm="1">
        <f t="array" ref="V8856">_xlfn.IFS(Hospital_Emergency_Room_Data[[#This Row],[Day]]&lt;=10,"Start(1-10)",Hospital_Emergency_Room_Data[[#This Row],[Day]]&lt;=20,"Middle(11-20)",Hospital_Emergency_Room_Data[[#This Row],[Day]]&gt;20,"End(21-30)")</f>
        <v>End(21-30)</v>
      </c>
    </row>
    <row r="8857" spans="1:22">
      <c r="A8857">
        <v>121863543</v>
      </c>
      <c r="B8857" t="s">
        <v>8849</v>
      </c>
      <c r="C8857" s="1">
        <v>45524</v>
      </c>
      <c r="D8857" t="str">
        <f>TEXT(Hospital_Emergency_Room_Data[[#This Row],[Patient Admission Date]],"mmm")</f>
        <v>Aug</v>
      </c>
      <c r="E8857">
        <f>YEAR(Hospital_Emergency_Room_Data[[#This Row],[Patient Admission Date]])</f>
        <v>2024</v>
      </c>
      <c r="F8857" s="2">
        <v>0.73750000000000004</v>
      </c>
      <c r="G8857" s="8" t="str">
        <f>TEXT(Hospital_Emergency_Room_Data[[#This Row],[Patient Admission Date]],"dddd")</f>
        <v>Tuesday</v>
      </c>
      <c r="H8857" t="s">
        <v>9208</v>
      </c>
      <c r="I8857">
        <v>32</v>
      </c>
      <c r="J8857" s="5" t="s">
        <v>9223</v>
      </c>
      <c r="K8857" t="s">
        <v>8</v>
      </c>
      <c r="L8857" t="s">
        <v>9281</v>
      </c>
      <c r="M8857" t="s">
        <v>9210</v>
      </c>
      <c r="O8857">
        <v>22</v>
      </c>
      <c r="P8857" t="s">
        <v>9226</v>
      </c>
      <c r="Q8857">
        <v>20</v>
      </c>
      <c r="R8857">
        <v>17</v>
      </c>
      <c r="S8857" t="s">
        <v>9257</v>
      </c>
      <c r="T8857" t="s">
        <v>9262</v>
      </c>
      <c r="U8857" t="s">
        <v>9282</v>
      </c>
      <c r="V8857" t="str" cm="1">
        <f t="array" ref="V8857">_xlfn.IFS(Hospital_Emergency_Room_Data[[#This Row],[Day]]&lt;=10,"Start(1-10)",Hospital_Emergency_Room_Data[[#This Row],[Day]]&lt;=20,"Middle(11-20)",Hospital_Emergency_Room_Data[[#This Row],[Day]]&gt;20,"End(21-30)")</f>
        <v>Middle(11-20)</v>
      </c>
    </row>
    <row r="8858" spans="1:22">
      <c r="A8858">
        <v>476320713</v>
      </c>
      <c r="B8858" t="s">
        <v>8850</v>
      </c>
      <c r="C8858" s="1">
        <v>45018</v>
      </c>
      <c r="D8858" t="str">
        <f>TEXT(Hospital_Emergency_Room_Data[[#This Row],[Patient Admission Date]],"mmm")</f>
        <v>Apr</v>
      </c>
      <c r="E8858">
        <f>YEAR(Hospital_Emergency_Room_Data[[#This Row],[Patient Admission Date]])</f>
        <v>2023</v>
      </c>
      <c r="F8858" s="2">
        <v>0.54652777777777772</v>
      </c>
      <c r="G8858" s="8" t="str">
        <f>TEXT(Hospital_Emergency_Room_Data[[#This Row],[Patient Admission Date]],"dddd")</f>
        <v>Sunday</v>
      </c>
      <c r="H8858" t="s">
        <v>9208</v>
      </c>
      <c r="I8858">
        <v>68</v>
      </c>
      <c r="J8858" s="5" t="s">
        <v>9217</v>
      </c>
      <c r="K8858" t="s">
        <v>8</v>
      </c>
      <c r="L8858" t="s">
        <v>9281</v>
      </c>
      <c r="M8858" t="s">
        <v>9210</v>
      </c>
      <c r="O8858">
        <v>24</v>
      </c>
      <c r="P8858" t="s">
        <v>9226</v>
      </c>
      <c r="Q8858">
        <v>2</v>
      </c>
      <c r="R8858">
        <v>13</v>
      </c>
      <c r="S8858" t="s">
        <v>9257</v>
      </c>
      <c r="T8858" t="s">
        <v>9263</v>
      </c>
      <c r="U8858" t="s">
        <v>9282</v>
      </c>
      <c r="V8858" t="str" cm="1">
        <f t="array" ref="V8858">_xlfn.IFS(Hospital_Emergency_Room_Data[[#This Row],[Day]]&lt;=10,"Start(1-10)",Hospital_Emergency_Room_Data[[#This Row],[Day]]&lt;=20,"Middle(11-20)",Hospital_Emergency_Room_Data[[#This Row],[Day]]&gt;20,"End(21-30)")</f>
        <v>Start(1-10)</v>
      </c>
    </row>
    <row r="8859" spans="1:22">
      <c r="A8859">
        <v>298361790</v>
      </c>
      <c r="B8859" t="s">
        <v>8851</v>
      </c>
      <c r="C8859" s="1">
        <v>45096</v>
      </c>
      <c r="D8859" t="str">
        <f>TEXT(Hospital_Emergency_Room_Data[[#This Row],[Patient Admission Date]],"mmm")</f>
        <v>Jun</v>
      </c>
      <c r="E8859">
        <f>YEAR(Hospital_Emergency_Room_Data[[#This Row],[Patient Admission Date]])</f>
        <v>2023</v>
      </c>
      <c r="F8859" s="2">
        <v>4.8611111111111112E-3</v>
      </c>
      <c r="G8859" s="8" t="str">
        <f>TEXT(Hospital_Emergency_Room_Data[[#This Row],[Patient Admission Date]],"dddd")</f>
        <v>Monday</v>
      </c>
      <c r="H8859" t="s">
        <v>9208</v>
      </c>
      <c r="I8859">
        <v>28</v>
      </c>
      <c r="J8859" s="5" t="s">
        <v>9220</v>
      </c>
      <c r="K8859" t="s">
        <v>8</v>
      </c>
      <c r="L8859" t="s">
        <v>9281</v>
      </c>
      <c r="M8859" t="s">
        <v>9210</v>
      </c>
      <c r="O8859">
        <v>39</v>
      </c>
      <c r="P8859" t="s">
        <v>9225</v>
      </c>
      <c r="Q8859">
        <v>19</v>
      </c>
      <c r="R8859">
        <v>0</v>
      </c>
      <c r="S8859" t="s">
        <v>9258</v>
      </c>
      <c r="T8859" t="s">
        <v>9262</v>
      </c>
      <c r="U8859" t="s">
        <v>9300</v>
      </c>
      <c r="V8859" t="str" cm="1">
        <f t="array" ref="V8859">_xlfn.IFS(Hospital_Emergency_Room_Data[[#This Row],[Day]]&lt;=10,"Start(1-10)",Hospital_Emergency_Room_Data[[#This Row],[Day]]&lt;=20,"Middle(11-20)",Hospital_Emergency_Room_Data[[#This Row],[Day]]&gt;20,"End(21-30)")</f>
        <v>Middle(11-20)</v>
      </c>
    </row>
    <row r="8860" spans="1:22">
      <c r="A8860">
        <v>789294257</v>
      </c>
      <c r="B8860" t="s">
        <v>8852</v>
      </c>
      <c r="C8860" s="1">
        <v>45389</v>
      </c>
      <c r="D8860" t="str">
        <f>TEXT(Hospital_Emergency_Room_Data[[#This Row],[Patient Admission Date]],"mmm")</f>
        <v>Apr</v>
      </c>
      <c r="E8860">
        <f>YEAR(Hospital_Emergency_Room_Data[[#This Row],[Patient Admission Date]])</f>
        <v>2024</v>
      </c>
      <c r="F8860" s="2">
        <v>5.9027777777777776E-2</v>
      </c>
      <c r="G8860" s="8" t="str">
        <f>TEXT(Hospital_Emergency_Room_Data[[#This Row],[Patient Admission Date]],"dddd")</f>
        <v>Sunday</v>
      </c>
      <c r="H8860" t="s">
        <v>9208</v>
      </c>
      <c r="I8860">
        <v>63</v>
      </c>
      <c r="J8860" s="5" t="s">
        <v>9217</v>
      </c>
      <c r="K8860" t="s">
        <v>8</v>
      </c>
      <c r="L8860" t="s">
        <v>9281</v>
      </c>
      <c r="M8860" t="s">
        <v>9210</v>
      </c>
      <c r="O8860">
        <v>39</v>
      </c>
      <c r="P8860" t="s">
        <v>9225</v>
      </c>
      <c r="Q8860">
        <v>7</v>
      </c>
      <c r="R8860">
        <v>1</v>
      </c>
      <c r="S8860" t="s">
        <v>9258</v>
      </c>
      <c r="T8860" t="s">
        <v>9263</v>
      </c>
      <c r="U8860" t="s">
        <v>9300</v>
      </c>
      <c r="V8860" t="str" cm="1">
        <f t="array" ref="V8860">_xlfn.IFS(Hospital_Emergency_Room_Data[[#This Row],[Day]]&lt;=10,"Start(1-10)",Hospital_Emergency_Room_Data[[#This Row],[Day]]&lt;=20,"Middle(11-20)",Hospital_Emergency_Room_Data[[#This Row],[Day]]&gt;20,"End(21-30)")</f>
        <v>Start(1-10)</v>
      </c>
    </row>
    <row r="8861" spans="1:22">
      <c r="A8861">
        <v>536783429</v>
      </c>
      <c r="B8861" t="s">
        <v>8853</v>
      </c>
      <c r="C8861" s="1">
        <v>45455</v>
      </c>
      <c r="D8861" t="str">
        <f>TEXT(Hospital_Emergency_Room_Data[[#This Row],[Patient Admission Date]],"mmm")</f>
        <v>Jun</v>
      </c>
      <c r="E8861">
        <f>YEAR(Hospital_Emergency_Room_Data[[#This Row],[Patient Admission Date]])</f>
        <v>2024</v>
      </c>
      <c r="F8861" s="2">
        <v>0.97499999999999998</v>
      </c>
      <c r="G8861" s="8" t="str">
        <f>TEXT(Hospital_Emergency_Room_Data[[#This Row],[Patient Admission Date]],"dddd")</f>
        <v>Wednesday</v>
      </c>
      <c r="H8861" t="s">
        <v>9208</v>
      </c>
      <c r="I8861">
        <v>72</v>
      </c>
      <c r="J8861" s="5" t="s">
        <v>9222</v>
      </c>
      <c r="K8861" t="s">
        <v>8</v>
      </c>
      <c r="L8861" t="s">
        <v>9281</v>
      </c>
      <c r="M8861" t="s">
        <v>9210</v>
      </c>
      <c r="O8861">
        <v>39</v>
      </c>
      <c r="P8861" t="s">
        <v>9225</v>
      </c>
      <c r="Q8861">
        <v>12</v>
      </c>
      <c r="R8861">
        <v>23</v>
      </c>
      <c r="S8861" t="s">
        <v>9256</v>
      </c>
      <c r="T8861" t="s">
        <v>9265</v>
      </c>
      <c r="U8861" t="s">
        <v>9300</v>
      </c>
      <c r="V8861" t="str" cm="1">
        <f t="array" ref="V8861">_xlfn.IFS(Hospital_Emergency_Room_Data[[#This Row],[Day]]&lt;=10,"Start(1-10)",Hospital_Emergency_Room_Data[[#This Row],[Day]]&lt;=20,"Middle(11-20)",Hospital_Emergency_Room_Data[[#This Row],[Day]]&gt;20,"End(21-30)")</f>
        <v>Middle(11-20)</v>
      </c>
    </row>
    <row r="8862" spans="1:22">
      <c r="A8862">
        <v>172026722</v>
      </c>
      <c r="B8862" t="s">
        <v>8854</v>
      </c>
      <c r="C8862" s="1">
        <v>45143</v>
      </c>
      <c r="D8862" t="str">
        <f>TEXT(Hospital_Emergency_Room_Data[[#This Row],[Patient Admission Date]],"mmm")</f>
        <v>Aug</v>
      </c>
      <c r="E8862">
        <f>YEAR(Hospital_Emergency_Room_Data[[#This Row],[Patient Admission Date]])</f>
        <v>2023</v>
      </c>
      <c r="F8862" s="2">
        <v>0.21527777777777779</v>
      </c>
      <c r="G8862" s="8" t="str">
        <f>TEXT(Hospital_Emergency_Room_Data[[#This Row],[Patient Admission Date]],"dddd")</f>
        <v>Saturday</v>
      </c>
      <c r="H8862" t="s">
        <v>9208</v>
      </c>
      <c r="I8862">
        <v>57</v>
      </c>
      <c r="J8862" s="5" t="s">
        <v>9219</v>
      </c>
      <c r="K8862" t="s">
        <v>8</v>
      </c>
      <c r="L8862" t="s">
        <v>9281</v>
      </c>
      <c r="M8862" t="s">
        <v>9210</v>
      </c>
      <c r="O8862">
        <v>40</v>
      </c>
      <c r="P8862" t="s">
        <v>9225</v>
      </c>
      <c r="Q8862">
        <v>5</v>
      </c>
      <c r="R8862">
        <v>5</v>
      </c>
      <c r="S8862" t="s">
        <v>9258</v>
      </c>
      <c r="T8862" t="s">
        <v>9263</v>
      </c>
      <c r="U8862" t="s">
        <v>9300</v>
      </c>
      <c r="V8862" t="str" cm="1">
        <f t="array" ref="V8862">_xlfn.IFS(Hospital_Emergency_Room_Data[[#This Row],[Day]]&lt;=10,"Start(1-10)",Hospital_Emergency_Room_Data[[#This Row],[Day]]&lt;=20,"Middle(11-20)",Hospital_Emergency_Room_Data[[#This Row],[Day]]&gt;20,"End(21-30)")</f>
        <v>Start(1-10)</v>
      </c>
    </row>
    <row r="8863" spans="1:22">
      <c r="A8863">
        <v>759146508</v>
      </c>
      <c r="B8863" t="s">
        <v>8855</v>
      </c>
      <c r="C8863" s="1">
        <v>45071</v>
      </c>
      <c r="D8863" t="str">
        <f>TEXT(Hospital_Emergency_Room_Data[[#This Row],[Patient Admission Date]],"mmm")</f>
        <v>May</v>
      </c>
      <c r="E8863">
        <f>YEAR(Hospital_Emergency_Room_Data[[#This Row],[Patient Admission Date]])</f>
        <v>2023</v>
      </c>
      <c r="F8863" s="2">
        <v>4.4444444444444446E-2</v>
      </c>
      <c r="G8863" s="8" t="str">
        <f>TEXT(Hospital_Emergency_Room_Data[[#This Row],[Patient Admission Date]],"dddd")</f>
        <v>Thursday</v>
      </c>
      <c r="H8863" t="s">
        <v>9208</v>
      </c>
      <c r="I8863">
        <v>37</v>
      </c>
      <c r="J8863" s="5" t="s">
        <v>9223</v>
      </c>
      <c r="K8863" t="s">
        <v>8</v>
      </c>
      <c r="L8863" t="s">
        <v>9281</v>
      </c>
      <c r="M8863" t="s">
        <v>9210</v>
      </c>
      <c r="O8863">
        <v>46</v>
      </c>
      <c r="P8863" t="s">
        <v>9225</v>
      </c>
      <c r="Q8863">
        <v>25</v>
      </c>
      <c r="R8863">
        <v>1</v>
      </c>
      <c r="S8863" t="s">
        <v>9258</v>
      </c>
      <c r="T8863" t="s">
        <v>9264</v>
      </c>
      <c r="U8863" t="s">
        <v>9283</v>
      </c>
      <c r="V8863" t="str" cm="1">
        <f t="array" ref="V8863">_xlfn.IFS(Hospital_Emergency_Room_Data[[#This Row],[Day]]&lt;=10,"Start(1-10)",Hospital_Emergency_Room_Data[[#This Row],[Day]]&lt;=20,"Middle(11-20)",Hospital_Emergency_Room_Data[[#This Row],[Day]]&gt;20,"End(21-30)")</f>
        <v>End(21-30)</v>
      </c>
    </row>
    <row r="8864" spans="1:22">
      <c r="A8864">
        <v>182526741</v>
      </c>
      <c r="B8864" t="s">
        <v>8856</v>
      </c>
      <c r="C8864" s="1">
        <v>45195</v>
      </c>
      <c r="D8864" t="str">
        <f>TEXT(Hospital_Emergency_Room_Data[[#This Row],[Patient Admission Date]],"mmm")</f>
        <v>Sep</v>
      </c>
      <c r="E8864">
        <f>YEAR(Hospital_Emergency_Room_Data[[#This Row],[Patient Admission Date]])</f>
        <v>2023</v>
      </c>
      <c r="F8864" s="2">
        <v>0.57708333333333328</v>
      </c>
      <c r="G8864" s="8" t="str">
        <f>TEXT(Hospital_Emergency_Room_Data[[#This Row],[Patient Admission Date]],"dddd")</f>
        <v>Tuesday</v>
      </c>
      <c r="H8864" t="s">
        <v>9208</v>
      </c>
      <c r="I8864">
        <v>79</v>
      </c>
      <c r="J8864" s="5" t="s">
        <v>9222</v>
      </c>
      <c r="K8864" t="s">
        <v>8</v>
      </c>
      <c r="L8864" t="s">
        <v>9281</v>
      </c>
      <c r="M8864" t="s">
        <v>9210</v>
      </c>
      <c r="O8864">
        <v>56</v>
      </c>
      <c r="P8864" t="s">
        <v>9225</v>
      </c>
      <c r="Q8864">
        <v>26</v>
      </c>
      <c r="R8864">
        <v>13</v>
      </c>
      <c r="S8864" t="s">
        <v>9257</v>
      </c>
      <c r="T8864" t="s">
        <v>9264</v>
      </c>
      <c r="U8864" t="s">
        <v>9283</v>
      </c>
      <c r="V8864" t="str" cm="1">
        <f t="array" ref="V8864">_xlfn.IFS(Hospital_Emergency_Room_Data[[#This Row],[Day]]&lt;=10,"Start(1-10)",Hospital_Emergency_Room_Data[[#This Row],[Day]]&lt;=20,"Middle(11-20)",Hospital_Emergency_Room_Data[[#This Row],[Day]]&gt;20,"End(21-30)")</f>
        <v>End(21-30)</v>
      </c>
    </row>
    <row r="8865" spans="1:22">
      <c r="A8865">
        <v>771980838</v>
      </c>
      <c r="B8865" t="s">
        <v>8857</v>
      </c>
      <c r="C8865" s="1">
        <v>45248</v>
      </c>
      <c r="D8865" t="str">
        <f>TEXT(Hospital_Emergency_Room_Data[[#This Row],[Patient Admission Date]],"mmm")</f>
        <v>Nov</v>
      </c>
      <c r="E8865">
        <f>YEAR(Hospital_Emergency_Room_Data[[#This Row],[Patient Admission Date]])</f>
        <v>2023</v>
      </c>
      <c r="F8865" s="2">
        <v>0.53611111111111109</v>
      </c>
      <c r="G8865" s="8" t="str">
        <f>TEXT(Hospital_Emergency_Room_Data[[#This Row],[Patient Admission Date]],"dddd")</f>
        <v>Saturday</v>
      </c>
      <c r="H8865" t="s">
        <v>9208</v>
      </c>
      <c r="I8865">
        <v>77</v>
      </c>
      <c r="J8865" s="5" t="s">
        <v>9222</v>
      </c>
      <c r="K8865" t="s">
        <v>8</v>
      </c>
      <c r="L8865" t="s">
        <v>9281</v>
      </c>
      <c r="M8865" t="s">
        <v>9210</v>
      </c>
      <c r="O8865">
        <v>24</v>
      </c>
      <c r="P8865" t="s">
        <v>9226</v>
      </c>
      <c r="Q8865">
        <v>18</v>
      </c>
      <c r="R8865">
        <v>12</v>
      </c>
      <c r="S8865" t="s">
        <v>9257</v>
      </c>
      <c r="T8865" t="s">
        <v>9262</v>
      </c>
      <c r="U8865" t="s">
        <v>9282</v>
      </c>
      <c r="V8865" t="str" cm="1">
        <f t="array" ref="V8865">_xlfn.IFS(Hospital_Emergency_Room_Data[[#This Row],[Day]]&lt;=10,"Start(1-10)",Hospital_Emergency_Room_Data[[#This Row],[Day]]&lt;=20,"Middle(11-20)",Hospital_Emergency_Room_Data[[#This Row],[Day]]&gt;20,"End(21-30)")</f>
        <v>Middle(11-20)</v>
      </c>
    </row>
    <row r="8866" spans="1:22">
      <c r="A8866">
        <v>476796068</v>
      </c>
      <c r="B8866" t="s">
        <v>8858</v>
      </c>
      <c r="C8866" s="1">
        <v>45534</v>
      </c>
      <c r="D8866" t="str">
        <f>TEXT(Hospital_Emergency_Room_Data[[#This Row],[Patient Admission Date]],"mmm")</f>
        <v>Aug</v>
      </c>
      <c r="E8866">
        <f>YEAR(Hospital_Emergency_Room_Data[[#This Row],[Patient Admission Date]])</f>
        <v>2024</v>
      </c>
      <c r="F8866" s="2">
        <v>7.7777777777777779E-2</v>
      </c>
      <c r="G8866" s="8" t="str">
        <f>TEXT(Hospital_Emergency_Room_Data[[#This Row],[Patient Admission Date]],"dddd")</f>
        <v>Friday</v>
      </c>
      <c r="H8866" t="s">
        <v>9208</v>
      </c>
      <c r="I8866">
        <v>76</v>
      </c>
      <c r="J8866" s="5" t="s">
        <v>9222</v>
      </c>
      <c r="K8866" t="s">
        <v>8</v>
      </c>
      <c r="L8866" t="s">
        <v>9281</v>
      </c>
      <c r="M8866" t="s">
        <v>9210</v>
      </c>
      <c r="O8866">
        <v>25</v>
      </c>
      <c r="P8866" t="s">
        <v>9226</v>
      </c>
      <c r="Q8866">
        <v>30</v>
      </c>
      <c r="R8866">
        <v>1</v>
      </c>
      <c r="S8866" t="s">
        <v>9258</v>
      </c>
      <c r="T8866" t="s">
        <v>9264</v>
      </c>
      <c r="U8866" t="s">
        <v>9282</v>
      </c>
      <c r="V8866" t="str" cm="1">
        <f t="array" ref="V8866">_xlfn.IFS(Hospital_Emergency_Room_Data[[#This Row],[Day]]&lt;=10,"Start(1-10)",Hospital_Emergency_Room_Data[[#This Row],[Day]]&lt;=20,"Middle(11-20)",Hospital_Emergency_Room_Data[[#This Row],[Day]]&gt;20,"End(21-30)")</f>
        <v>End(21-30)</v>
      </c>
    </row>
    <row r="8867" spans="1:22">
      <c r="A8867">
        <v>102476709</v>
      </c>
      <c r="B8867" t="s">
        <v>7914</v>
      </c>
      <c r="C8867" s="1">
        <v>45094</v>
      </c>
      <c r="D8867" t="str">
        <f>TEXT(Hospital_Emergency_Room_Data[[#This Row],[Patient Admission Date]],"mmm")</f>
        <v>Jun</v>
      </c>
      <c r="E8867">
        <f>YEAR(Hospital_Emergency_Room_Data[[#This Row],[Patient Admission Date]])</f>
        <v>2023</v>
      </c>
      <c r="F8867" s="2">
        <v>0.4201388888888889</v>
      </c>
      <c r="G8867" s="8" t="str">
        <f>TEXT(Hospital_Emergency_Room_Data[[#This Row],[Patient Admission Date]],"dddd")</f>
        <v>Saturday</v>
      </c>
      <c r="H8867" t="s">
        <v>9208</v>
      </c>
      <c r="I8867">
        <v>66</v>
      </c>
      <c r="J8867" s="5" t="s">
        <v>9217</v>
      </c>
      <c r="K8867" t="s">
        <v>8</v>
      </c>
      <c r="L8867" t="s">
        <v>9281</v>
      </c>
      <c r="M8867" t="s">
        <v>9210</v>
      </c>
      <c r="O8867">
        <v>27</v>
      </c>
      <c r="P8867" t="s">
        <v>9226</v>
      </c>
      <c r="Q8867">
        <v>17</v>
      </c>
      <c r="R8867">
        <v>10</v>
      </c>
      <c r="S8867" t="s">
        <v>9255</v>
      </c>
      <c r="T8867" t="s">
        <v>9262</v>
      </c>
      <c r="U8867" t="s">
        <v>9282</v>
      </c>
      <c r="V8867" t="str" cm="1">
        <f t="array" ref="V8867">_xlfn.IFS(Hospital_Emergency_Room_Data[[#This Row],[Day]]&lt;=10,"Start(1-10)",Hospital_Emergency_Room_Data[[#This Row],[Day]]&lt;=20,"Middle(11-20)",Hospital_Emergency_Room_Data[[#This Row],[Day]]&gt;20,"End(21-30)")</f>
        <v>Middle(11-20)</v>
      </c>
    </row>
    <row r="8868" spans="1:22">
      <c r="A8868">
        <v>262400374</v>
      </c>
      <c r="B8868" t="s">
        <v>8859</v>
      </c>
      <c r="C8868" s="1">
        <v>45340</v>
      </c>
      <c r="D8868" t="str">
        <f>TEXT(Hospital_Emergency_Room_Data[[#This Row],[Patient Admission Date]],"mmm")</f>
        <v>Feb</v>
      </c>
      <c r="E8868">
        <f>YEAR(Hospital_Emergency_Room_Data[[#This Row],[Patient Admission Date]])</f>
        <v>2024</v>
      </c>
      <c r="F8868" s="2">
        <v>0.66180555555555554</v>
      </c>
      <c r="G8868" s="8" t="str">
        <f>TEXT(Hospital_Emergency_Room_Data[[#This Row],[Patient Admission Date]],"dddd")</f>
        <v>Sunday</v>
      </c>
      <c r="H8868" t="s">
        <v>9208</v>
      </c>
      <c r="I8868">
        <v>58</v>
      </c>
      <c r="J8868" s="5" t="s">
        <v>9219</v>
      </c>
      <c r="K8868" t="s">
        <v>8</v>
      </c>
      <c r="L8868" t="s">
        <v>9281</v>
      </c>
      <c r="M8868" t="s">
        <v>9210</v>
      </c>
      <c r="O8868">
        <v>36</v>
      </c>
      <c r="P8868" t="s">
        <v>9225</v>
      </c>
      <c r="Q8868">
        <v>18</v>
      </c>
      <c r="R8868">
        <v>15</v>
      </c>
      <c r="S8868" t="s">
        <v>9257</v>
      </c>
      <c r="T8868" t="s">
        <v>9262</v>
      </c>
      <c r="U8868" t="s">
        <v>9300</v>
      </c>
      <c r="V8868" t="str" cm="1">
        <f t="array" ref="V8868">_xlfn.IFS(Hospital_Emergency_Room_Data[[#This Row],[Day]]&lt;=10,"Start(1-10)",Hospital_Emergency_Room_Data[[#This Row],[Day]]&lt;=20,"Middle(11-20)",Hospital_Emergency_Room_Data[[#This Row],[Day]]&gt;20,"End(21-30)")</f>
        <v>Middle(11-20)</v>
      </c>
    </row>
    <row r="8869" spans="1:22">
      <c r="A8869">
        <v>336570982</v>
      </c>
      <c r="B8869" t="s">
        <v>8860</v>
      </c>
      <c r="C8869" s="1">
        <v>45239</v>
      </c>
      <c r="D8869" t="str">
        <f>TEXT(Hospital_Emergency_Room_Data[[#This Row],[Patient Admission Date]],"mmm")</f>
        <v>Nov</v>
      </c>
      <c r="E8869">
        <f>YEAR(Hospital_Emergency_Room_Data[[#This Row],[Patient Admission Date]])</f>
        <v>2023</v>
      </c>
      <c r="F8869" s="2">
        <v>0.88541666666666663</v>
      </c>
      <c r="G8869" s="8" t="str">
        <f>TEXT(Hospital_Emergency_Room_Data[[#This Row],[Patient Admission Date]],"dddd")</f>
        <v>Thursday</v>
      </c>
      <c r="H8869" t="s">
        <v>9208</v>
      </c>
      <c r="I8869">
        <v>25</v>
      </c>
      <c r="J8869" s="5" t="s">
        <v>9220</v>
      </c>
      <c r="K8869" t="s">
        <v>8</v>
      </c>
      <c r="L8869" t="s">
        <v>9281</v>
      </c>
      <c r="M8869" t="s">
        <v>9210</v>
      </c>
      <c r="O8869">
        <v>37</v>
      </c>
      <c r="P8869" t="s">
        <v>9225</v>
      </c>
      <c r="Q8869">
        <v>9</v>
      </c>
      <c r="R8869">
        <v>21</v>
      </c>
      <c r="S8869" t="s">
        <v>9256</v>
      </c>
      <c r="T8869" t="s">
        <v>9265</v>
      </c>
      <c r="U8869" t="s">
        <v>9300</v>
      </c>
      <c r="V8869" t="str" cm="1">
        <f t="array" ref="V8869">_xlfn.IFS(Hospital_Emergency_Room_Data[[#This Row],[Day]]&lt;=10,"Start(1-10)",Hospital_Emergency_Room_Data[[#This Row],[Day]]&lt;=20,"Middle(11-20)",Hospital_Emergency_Room_Data[[#This Row],[Day]]&gt;20,"End(21-30)")</f>
        <v>Start(1-10)</v>
      </c>
    </row>
    <row r="8870" spans="1:22">
      <c r="A8870">
        <v>843429690</v>
      </c>
      <c r="B8870" t="s">
        <v>8861</v>
      </c>
      <c r="C8870" s="1">
        <v>45088</v>
      </c>
      <c r="D8870" t="str">
        <f>TEXT(Hospital_Emergency_Room_Data[[#This Row],[Patient Admission Date]],"mmm")</f>
        <v>Jun</v>
      </c>
      <c r="E8870">
        <f>YEAR(Hospital_Emergency_Room_Data[[#This Row],[Patient Admission Date]])</f>
        <v>2023</v>
      </c>
      <c r="F8870" s="2">
        <v>0.26597222222222222</v>
      </c>
      <c r="G8870" s="8" t="str">
        <f>TEXT(Hospital_Emergency_Room_Data[[#This Row],[Patient Admission Date]],"dddd")</f>
        <v>Sunday</v>
      </c>
      <c r="H8870" t="s">
        <v>9208</v>
      </c>
      <c r="I8870">
        <v>32</v>
      </c>
      <c r="J8870" s="5" t="s">
        <v>9223</v>
      </c>
      <c r="K8870" t="s">
        <v>8</v>
      </c>
      <c r="L8870" t="s">
        <v>9281</v>
      </c>
      <c r="M8870" t="s">
        <v>9210</v>
      </c>
      <c r="O8870">
        <v>50</v>
      </c>
      <c r="P8870" t="s">
        <v>9225</v>
      </c>
      <c r="Q8870">
        <v>11</v>
      </c>
      <c r="R8870">
        <v>6</v>
      </c>
      <c r="S8870" t="s">
        <v>9255</v>
      </c>
      <c r="T8870" t="s">
        <v>9265</v>
      </c>
      <c r="U8870" t="s">
        <v>9283</v>
      </c>
      <c r="V8870" t="str" cm="1">
        <f t="array" ref="V8870">_xlfn.IFS(Hospital_Emergency_Room_Data[[#This Row],[Day]]&lt;=10,"Start(1-10)",Hospital_Emergency_Room_Data[[#This Row],[Day]]&lt;=20,"Middle(11-20)",Hospital_Emergency_Room_Data[[#This Row],[Day]]&gt;20,"End(21-30)")</f>
        <v>Middle(11-20)</v>
      </c>
    </row>
    <row r="8871" spans="1:22">
      <c r="A8871">
        <v>652783085</v>
      </c>
      <c r="B8871" t="s">
        <v>8862</v>
      </c>
      <c r="C8871" s="1">
        <v>45278</v>
      </c>
      <c r="D8871" t="str">
        <f>TEXT(Hospital_Emergency_Room_Data[[#This Row],[Patient Admission Date]],"mmm")</f>
        <v>Dec</v>
      </c>
      <c r="E8871">
        <f>YEAR(Hospital_Emergency_Room_Data[[#This Row],[Patient Admission Date]])</f>
        <v>2023</v>
      </c>
      <c r="F8871" s="2">
        <v>0.44236111111111109</v>
      </c>
      <c r="G8871" s="8" t="str">
        <f>TEXT(Hospital_Emergency_Room_Data[[#This Row],[Patient Admission Date]],"dddd")</f>
        <v>Monday</v>
      </c>
      <c r="H8871" t="s">
        <v>9208</v>
      </c>
      <c r="I8871">
        <v>67</v>
      </c>
      <c r="J8871" s="5" t="s">
        <v>9217</v>
      </c>
      <c r="K8871" t="s">
        <v>8</v>
      </c>
      <c r="L8871" t="s">
        <v>9281</v>
      </c>
      <c r="M8871" t="s">
        <v>9210</v>
      </c>
      <c r="O8871">
        <v>21</v>
      </c>
      <c r="P8871" t="s">
        <v>9226</v>
      </c>
      <c r="Q8871">
        <v>18</v>
      </c>
      <c r="R8871">
        <v>10</v>
      </c>
      <c r="S8871" t="s">
        <v>9255</v>
      </c>
      <c r="T8871" t="s">
        <v>9262</v>
      </c>
      <c r="U8871" t="s">
        <v>9282</v>
      </c>
      <c r="V8871" t="str" cm="1">
        <f t="array" ref="V8871">_xlfn.IFS(Hospital_Emergency_Room_Data[[#This Row],[Day]]&lt;=10,"Start(1-10)",Hospital_Emergency_Room_Data[[#This Row],[Day]]&lt;=20,"Middle(11-20)",Hospital_Emergency_Room_Data[[#This Row],[Day]]&gt;20,"End(21-30)")</f>
        <v>Middle(11-20)</v>
      </c>
    </row>
    <row r="8872" spans="1:22">
      <c r="A8872">
        <v>792704015</v>
      </c>
      <c r="B8872" t="s">
        <v>8863</v>
      </c>
      <c r="C8872" s="1">
        <v>45021</v>
      </c>
      <c r="D8872" t="str">
        <f>TEXT(Hospital_Emergency_Room_Data[[#This Row],[Patient Admission Date]],"mmm")</f>
        <v>Apr</v>
      </c>
      <c r="E8872">
        <f>YEAR(Hospital_Emergency_Room_Data[[#This Row],[Patient Admission Date]])</f>
        <v>2023</v>
      </c>
      <c r="F8872" s="2">
        <v>0.75416666666666665</v>
      </c>
      <c r="G8872" s="8" t="str">
        <f>TEXT(Hospital_Emergency_Room_Data[[#This Row],[Patient Admission Date]],"dddd")</f>
        <v>Wednesday</v>
      </c>
      <c r="H8872" t="s">
        <v>9208</v>
      </c>
      <c r="I8872">
        <v>64</v>
      </c>
      <c r="J8872" s="5" t="s">
        <v>9217</v>
      </c>
      <c r="K8872" t="s">
        <v>8</v>
      </c>
      <c r="L8872" t="s">
        <v>9281</v>
      </c>
      <c r="M8872" t="s">
        <v>9210</v>
      </c>
      <c r="O8872">
        <v>28</v>
      </c>
      <c r="P8872" t="s">
        <v>9226</v>
      </c>
      <c r="Q8872">
        <v>5</v>
      </c>
      <c r="R8872">
        <v>18</v>
      </c>
      <c r="S8872" t="s">
        <v>9256</v>
      </c>
      <c r="T8872" t="s">
        <v>9263</v>
      </c>
      <c r="U8872" t="s">
        <v>9282</v>
      </c>
      <c r="V8872" t="str" cm="1">
        <f t="array" ref="V8872">_xlfn.IFS(Hospital_Emergency_Room_Data[[#This Row],[Day]]&lt;=10,"Start(1-10)",Hospital_Emergency_Room_Data[[#This Row],[Day]]&lt;=20,"Middle(11-20)",Hospital_Emergency_Room_Data[[#This Row],[Day]]&gt;20,"End(21-30)")</f>
        <v>Start(1-10)</v>
      </c>
    </row>
    <row r="8873" spans="1:22">
      <c r="A8873">
        <v>202145092</v>
      </c>
      <c r="B8873" t="s">
        <v>8864</v>
      </c>
      <c r="C8873" s="1">
        <v>45305</v>
      </c>
      <c r="D8873" t="str">
        <f>TEXT(Hospital_Emergency_Room_Data[[#This Row],[Patient Admission Date]],"mmm")</f>
        <v>Jan</v>
      </c>
      <c r="E8873">
        <f>YEAR(Hospital_Emergency_Room_Data[[#This Row],[Patient Admission Date]])</f>
        <v>2024</v>
      </c>
      <c r="F8873" s="2">
        <v>0.1701388888888889</v>
      </c>
      <c r="G8873" s="8" t="str">
        <f>TEXT(Hospital_Emergency_Room_Data[[#This Row],[Patient Admission Date]],"dddd")</f>
        <v>Sunday</v>
      </c>
      <c r="H8873" t="s">
        <v>9208</v>
      </c>
      <c r="I8873">
        <v>48</v>
      </c>
      <c r="J8873" s="5" t="s">
        <v>9219</v>
      </c>
      <c r="K8873" t="s">
        <v>8</v>
      </c>
      <c r="L8873" t="s">
        <v>9281</v>
      </c>
      <c r="M8873" t="s">
        <v>9210</v>
      </c>
      <c r="O8873">
        <v>33</v>
      </c>
      <c r="P8873" t="s">
        <v>9225</v>
      </c>
      <c r="Q8873">
        <v>14</v>
      </c>
      <c r="R8873">
        <v>4</v>
      </c>
      <c r="S8873" t="s">
        <v>9258</v>
      </c>
      <c r="T8873" t="s">
        <v>9265</v>
      </c>
      <c r="U8873" t="s">
        <v>9300</v>
      </c>
      <c r="V8873" t="str" cm="1">
        <f t="array" ref="V8873">_xlfn.IFS(Hospital_Emergency_Room_Data[[#This Row],[Day]]&lt;=10,"Start(1-10)",Hospital_Emergency_Room_Data[[#This Row],[Day]]&lt;=20,"Middle(11-20)",Hospital_Emergency_Room_Data[[#This Row],[Day]]&gt;20,"End(21-30)")</f>
        <v>Middle(11-20)</v>
      </c>
    </row>
    <row r="8874" spans="1:22">
      <c r="A8874">
        <v>231369685</v>
      </c>
      <c r="B8874" t="s">
        <v>8865</v>
      </c>
      <c r="C8874" s="1">
        <v>45294</v>
      </c>
      <c r="D8874" t="str">
        <f>TEXT(Hospital_Emergency_Room_Data[[#This Row],[Patient Admission Date]],"mmm")</f>
        <v>Jan</v>
      </c>
      <c r="E8874">
        <f>YEAR(Hospital_Emergency_Room_Data[[#This Row],[Patient Admission Date]])</f>
        <v>2024</v>
      </c>
      <c r="F8874" s="2">
        <v>0.51388888888888884</v>
      </c>
      <c r="G8874" s="8" t="str">
        <f>TEXT(Hospital_Emergency_Room_Data[[#This Row],[Patient Admission Date]],"dddd")</f>
        <v>Wednesday</v>
      </c>
      <c r="H8874" t="s">
        <v>9208</v>
      </c>
      <c r="I8874">
        <v>16</v>
      </c>
      <c r="J8874" s="5" t="s">
        <v>9220</v>
      </c>
      <c r="K8874" t="s">
        <v>8</v>
      </c>
      <c r="L8874" t="s">
        <v>9281</v>
      </c>
      <c r="M8874" t="s">
        <v>9210</v>
      </c>
      <c r="O8874">
        <v>34</v>
      </c>
      <c r="P8874" t="s">
        <v>9225</v>
      </c>
      <c r="Q8874">
        <v>3</v>
      </c>
      <c r="R8874">
        <v>12</v>
      </c>
      <c r="S8874" t="s">
        <v>9257</v>
      </c>
      <c r="T8874" t="s">
        <v>9263</v>
      </c>
      <c r="U8874" t="s">
        <v>9300</v>
      </c>
      <c r="V8874" t="str" cm="1">
        <f t="array" ref="V8874">_xlfn.IFS(Hospital_Emergency_Room_Data[[#This Row],[Day]]&lt;=10,"Start(1-10)",Hospital_Emergency_Room_Data[[#This Row],[Day]]&lt;=20,"Middle(11-20)",Hospital_Emergency_Room_Data[[#This Row],[Day]]&gt;20,"End(21-30)")</f>
        <v>Start(1-10)</v>
      </c>
    </row>
    <row r="8875" spans="1:22">
      <c r="A8875">
        <v>481427852</v>
      </c>
      <c r="B8875" t="s">
        <v>8866</v>
      </c>
      <c r="C8875" s="1">
        <v>45508</v>
      </c>
      <c r="D8875" t="str">
        <f>TEXT(Hospital_Emergency_Room_Data[[#This Row],[Patient Admission Date]],"mmm")</f>
        <v>Aug</v>
      </c>
      <c r="E8875">
        <f>YEAR(Hospital_Emergency_Room_Data[[#This Row],[Patient Admission Date]])</f>
        <v>2024</v>
      </c>
      <c r="F8875" s="2">
        <v>0.97361111111111109</v>
      </c>
      <c r="G8875" s="8" t="str">
        <f>TEXT(Hospital_Emergency_Room_Data[[#This Row],[Patient Admission Date]],"dddd")</f>
        <v>Sunday</v>
      </c>
      <c r="H8875" t="s">
        <v>9208</v>
      </c>
      <c r="I8875">
        <v>64</v>
      </c>
      <c r="J8875" s="5" t="s">
        <v>9217</v>
      </c>
      <c r="K8875" t="s">
        <v>8</v>
      </c>
      <c r="L8875" t="s">
        <v>9281</v>
      </c>
      <c r="M8875" t="s">
        <v>9210</v>
      </c>
      <c r="O8875">
        <v>34</v>
      </c>
      <c r="P8875" t="s">
        <v>9225</v>
      </c>
      <c r="Q8875">
        <v>4</v>
      </c>
      <c r="R8875">
        <v>23</v>
      </c>
      <c r="S8875" t="s">
        <v>9256</v>
      </c>
      <c r="T8875" t="s">
        <v>9263</v>
      </c>
      <c r="U8875" t="s">
        <v>9300</v>
      </c>
      <c r="V8875" t="str" cm="1">
        <f t="array" ref="V8875">_xlfn.IFS(Hospital_Emergency_Room_Data[[#This Row],[Day]]&lt;=10,"Start(1-10)",Hospital_Emergency_Room_Data[[#This Row],[Day]]&lt;=20,"Middle(11-20)",Hospital_Emergency_Room_Data[[#This Row],[Day]]&gt;20,"End(21-30)")</f>
        <v>Start(1-10)</v>
      </c>
    </row>
    <row r="8876" spans="1:22">
      <c r="A8876">
        <v>397691401</v>
      </c>
      <c r="B8876" t="s">
        <v>8867</v>
      </c>
      <c r="C8876" s="1">
        <v>45397</v>
      </c>
      <c r="D8876" t="str">
        <f>TEXT(Hospital_Emergency_Room_Data[[#This Row],[Patient Admission Date]],"mmm")</f>
        <v>Apr</v>
      </c>
      <c r="E8876">
        <f>YEAR(Hospital_Emergency_Room_Data[[#This Row],[Patient Admission Date]])</f>
        <v>2024</v>
      </c>
      <c r="F8876" s="2">
        <v>0.80347222222222225</v>
      </c>
      <c r="G8876" s="8" t="str">
        <f>TEXT(Hospital_Emergency_Room_Data[[#This Row],[Patient Admission Date]],"dddd")</f>
        <v>Monday</v>
      </c>
      <c r="H8876" t="s">
        <v>9208</v>
      </c>
      <c r="I8876">
        <v>3</v>
      </c>
      <c r="J8876" s="5" t="s">
        <v>9218</v>
      </c>
      <c r="K8876" t="s">
        <v>8</v>
      </c>
      <c r="L8876" t="s">
        <v>9281</v>
      </c>
      <c r="M8876" t="s">
        <v>9210</v>
      </c>
      <c r="O8876">
        <v>35</v>
      </c>
      <c r="P8876" t="s">
        <v>9225</v>
      </c>
      <c r="Q8876">
        <v>15</v>
      </c>
      <c r="R8876">
        <v>19</v>
      </c>
      <c r="S8876" t="s">
        <v>9256</v>
      </c>
      <c r="T8876" t="s">
        <v>9262</v>
      </c>
      <c r="U8876" t="s">
        <v>9300</v>
      </c>
      <c r="V8876" t="str" cm="1">
        <f t="array" ref="V8876">_xlfn.IFS(Hospital_Emergency_Room_Data[[#This Row],[Day]]&lt;=10,"Start(1-10)",Hospital_Emergency_Room_Data[[#This Row],[Day]]&lt;=20,"Middle(11-20)",Hospital_Emergency_Room_Data[[#This Row],[Day]]&gt;20,"End(21-30)")</f>
        <v>Middle(11-20)</v>
      </c>
    </row>
    <row r="8877" spans="1:22">
      <c r="A8877">
        <v>413162095</v>
      </c>
      <c r="B8877" t="s">
        <v>8868</v>
      </c>
      <c r="C8877" s="1">
        <v>45035</v>
      </c>
      <c r="D8877" t="str">
        <f>TEXT(Hospital_Emergency_Room_Data[[#This Row],[Patient Admission Date]],"mmm")</f>
        <v>Apr</v>
      </c>
      <c r="E8877">
        <f>YEAR(Hospital_Emergency_Room_Data[[#This Row],[Patient Admission Date]])</f>
        <v>2023</v>
      </c>
      <c r="F8877" s="2">
        <v>0.3972222222222222</v>
      </c>
      <c r="G8877" s="8" t="str">
        <f>TEXT(Hospital_Emergency_Room_Data[[#This Row],[Patient Admission Date]],"dddd")</f>
        <v>Wednesday</v>
      </c>
      <c r="H8877" t="s">
        <v>9208</v>
      </c>
      <c r="I8877">
        <v>76</v>
      </c>
      <c r="J8877" s="5" t="s">
        <v>9222</v>
      </c>
      <c r="K8877" t="s">
        <v>8</v>
      </c>
      <c r="L8877" t="s">
        <v>9281</v>
      </c>
      <c r="M8877" t="s">
        <v>9210</v>
      </c>
      <c r="O8877">
        <v>35</v>
      </c>
      <c r="P8877" t="s">
        <v>9225</v>
      </c>
      <c r="Q8877">
        <v>19</v>
      </c>
      <c r="R8877">
        <v>9</v>
      </c>
      <c r="S8877" t="s">
        <v>9255</v>
      </c>
      <c r="T8877" t="s">
        <v>9262</v>
      </c>
      <c r="U8877" t="s">
        <v>9300</v>
      </c>
      <c r="V8877" t="str" cm="1">
        <f t="array" ref="V8877">_xlfn.IFS(Hospital_Emergency_Room_Data[[#This Row],[Day]]&lt;=10,"Start(1-10)",Hospital_Emergency_Room_Data[[#This Row],[Day]]&lt;=20,"Middle(11-20)",Hospital_Emergency_Room_Data[[#This Row],[Day]]&gt;20,"End(21-30)")</f>
        <v>Middle(11-20)</v>
      </c>
    </row>
    <row r="8878" spans="1:22">
      <c r="A8878">
        <v>218209820</v>
      </c>
      <c r="B8878" t="s">
        <v>8869</v>
      </c>
      <c r="C8878" s="1">
        <v>45433</v>
      </c>
      <c r="D8878" t="str">
        <f>TEXT(Hospital_Emergency_Room_Data[[#This Row],[Patient Admission Date]],"mmm")</f>
        <v>May</v>
      </c>
      <c r="E8878">
        <f>YEAR(Hospital_Emergency_Room_Data[[#This Row],[Patient Admission Date]])</f>
        <v>2024</v>
      </c>
      <c r="F8878" s="2">
        <v>0.1125</v>
      </c>
      <c r="G8878" s="8" t="str">
        <f>TEXT(Hospital_Emergency_Room_Data[[#This Row],[Patient Admission Date]],"dddd")</f>
        <v>Tuesday</v>
      </c>
      <c r="H8878" t="s">
        <v>9208</v>
      </c>
      <c r="I8878">
        <v>78</v>
      </c>
      <c r="J8878" s="5" t="s">
        <v>9222</v>
      </c>
      <c r="K8878" t="s">
        <v>8</v>
      </c>
      <c r="L8878" t="s">
        <v>9281</v>
      </c>
      <c r="M8878" t="s">
        <v>9210</v>
      </c>
      <c r="O8878">
        <v>35</v>
      </c>
      <c r="P8878" t="s">
        <v>9225</v>
      </c>
      <c r="Q8878">
        <v>21</v>
      </c>
      <c r="R8878">
        <v>2</v>
      </c>
      <c r="S8878" t="s">
        <v>9258</v>
      </c>
      <c r="T8878" t="s">
        <v>9262</v>
      </c>
      <c r="U8878" t="s">
        <v>9300</v>
      </c>
      <c r="V8878" t="str" cm="1">
        <f t="array" ref="V8878">_xlfn.IFS(Hospital_Emergency_Room_Data[[#This Row],[Day]]&lt;=10,"Start(1-10)",Hospital_Emergency_Room_Data[[#This Row],[Day]]&lt;=20,"Middle(11-20)",Hospital_Emergency_Room_Data[[#This Row],[Day]]&gt;20,"End(21-30)")</f>
        <v>End(21-30)</v>
      </c>
    </row>
    <row r="8879" spans="1:22">
      <c r="A8879">
        <v>717694042</v>
      </c>
      <c r="B8879" t="s">
        <v>8870</v>
      </c>
      <c r="C8879" s="1">
        <v>45299</v>
      </c>
      <c r="D8879" t="str">
        <f>TEXT(Hospital_Emergency_Room_Data[[#This Row],[Patient Admission Date]],"mmm")</f>
        <v>Jan</v>
      </c>
      <c r="E8879">
        <f>YEAR(Hospital_Emergency_Room_Data[[#This Row],[Patient Admission Date]])</f>
        <v>2024</v>
      </c>
      <c r="F8879" s="2">
        <v>0.86041666666666672</v>
      </c>
      <c r="G8879" s="8" t="str">
        <f>TEXT(Hospital_Emergency_Room_Data[[#This Row],[Patient Admission Date]],"dddd")</f>
        <v>Monday</v>
      </c>
      <c r="H8879" t="s">
        <v>9208</v>
      </c>
      <c r="I8879">
        <v>30</v>
      </c>
      <c r="J8879" s="5" t="s">
        <v>9223</v>
      </c>
      <c r="K8879" t="s">
        <v>8</v>
      </c>
      <c r="L8879" t="s">
        <v>9281</v>
      </c>
      <c r="M8879" t="s">
        <v>9210</v>
      </c>
      <c r="O8879">
        <v>39</v>
      </c>
      <c r="P8879" t="s">
        <v>9225</v>
      </c>
      <c r="Q8879">
        <v>8</v>
      </c>
      <c r="R8879">
        <v>20</v>
      </c>
      <c r="S8879" t="s">
        <v>9256</v>
      </c>
      <c r="T8879" t="s">
        <v>9265</v>
      </c>
      <c r="U8879" t="s">
        <v>9300</v>
      </c>
      <c r="V8879" t="str" cm="1">
        <f t="array" ref="V8879">_xlfn.IFS(Hospital_Emergency_Room_Data[[#This Row],[Day]]&lt;=10,"Start(1-10)",Hospital_Emergency_Room_Data[[#This Row],[Day]]&lt;=20,"Middle(11-20)",Hospital_Emergency_Room_Data[[#This Row],[Day]]&gt;20,"End(21-30)")</f>
        <v>Start(1-10)</v>
      </c>
    </row>
    <row r="8880" spans="1:22">
      <c r="A8880">
        <v>711654874</v>
      </c>
      <c r="B8880" t="s">
        <v>8871</v>
      </c>
      <c r="C8880" s="1">
        <v>45376</v>
      </c>
      <c r="D8880" t="str">
        <f>TEXT(Hospital_Emergency_Room_Data[[#This Row],[Patient Admission Date]],"mmm")</f>
        <v>Mar</v>
      </c>
      <c r="E8880">
        <f>YEAR(Hospital_Emergency_Room_Data[[#This Row],[Patient Admission Date]])</f>
        <v>2024</v>
      </c>
      <c r="F8880" s="2">
        <v>0.74722222222222223</v>
      </c>
      <c r="G8880" s="8" t="str">
        <f>TEXT(Hospital_Emergency_Room_Data[[#This Row],[Patient Admission Date]],"dddd")</f>
        <v>Monday</v>
      </c>
      <c r="H8880" t="s">
        <v>9208</v>
      </c>
      <c r="I8880">
        <v>40</v>
      </c>
      <c r="J8880" s="5" t="s">
        <v>9223</v>
      </c>
      <c r="K8880" t="s">
        <v>8</v>
      </c>
      <c r="L8880" t="s">
        <v>9281</v>
      </c>
      <c r="M8880" t="s">
        <v>9210</v>
      </c>
      <c r="O8880">
        <v>39</v>
      </c>
      <c r="P8880" t="s">
        <v>9225</v>
      </c>
      <c r="Q8880">
        <v>25</v>
      </c>
      <c r="R8880">
        <v>17</v>
      </c>
      <c r="S8880" t="s">
        <v>9257</v>
      </c>
      <c r="T8880" t="s">
        <v>9264</v>
      </c>
      <c r="U8880" t="s">
        <v>9300</v>
      </c>
      <c r="V8880" t="str" cm="1">
        <f t="array" ref="V8880">_xlfn.IFS(Hospital_Emergency_Room_Data[[#This Row],[Day]]&lt;=10,"Start(1-10)",Hospital_Emergency_Room_Data[[#This Row],[Day]]&lt;=20,"Middle(11-20)",Hospital_Emergency_Room_Data[[#This Row],[Day]]&gt;20,"End(21-30)")</f>
        <v>End(21-30)</v>
      </c>
    </row>
    <row r="8881" spans="1:22">
      <c r="A8881">
        <v>460566642</v>
      </c>
      <c r="B8881" t="s">
        <v>8872</v>
      </c>
      <c r="C8881" s="1">
        <v>45437</v>
      </c>
      <c r="D8881" t="str">
        <f>TEXT(Hospital_Emergency_Room_Data[[#This Row],[Patient Admission Date]],"mmm")</f>
        <v>May</v>
      </c>
      <c r="E8881">
        <f>YEAR(Hospital_Emergency_Room_Data[[#This Row],[Patient Admission Date]])</f>
        <v>2024</v>
      </c>
      <c r="F8881" s="2">
        <v>0.99305555555555558</v>
      </c>
      <c r="G8881" s="8" t="str">
        <f>TEXT(Hospital_Emergency_Room_Data[[#This Row],[Patient Admission Date]],"dddd")</f>
        <v>Saturday</v>
      </c>
      <c r="H8881" t="s">
        <v>9208</v>
      </c>
      <c r="I8881">
        <v>69</v>
      </c>
      <c r="J8881" s="5" t="s">
        <v>9217</v>
      </c>
      <c r="K8881" t="s">
        <v>8</v>
      </c>
      <c r="L8881" t="s">
        <v>9281</v>
      </c>
      <c r="M8881" t="s">
        <v>9210</v>
      </c>
      <c r="O8881">
        <v>39</v>
      </c>
      <c r="P8881" t="s">
        <v>9225</v>
      </c>
      <c r="Q8881">
        <v>25</v>
      </c>
      <c r="R8881">
        <v>23</v>
      </c>
      <c r="S8881" t="s">
        <v>9256</v>
      </c>
      <c r="T8881" t="s">
        <v>9264</v>
      </c>
      <c r="U8881" t="s">
        <v>9300</v>
      </c>
      <c r="V8881" t="str" cm="1">
        <f t="array" ref="V8881">_xlfn.IFS(Hospital_Emergency_Room_Data[[#This Row],[Day]]&lt;=10,"Start(1-10)",Hospital_Emergency_Room_Data[[#This Row],[Day]]&lt;=20,"Middle(11-20)",Hospital_Emergency_Room_Data[[#This Row],[Day]]&gt;20,"End(21-30)")</f>
        <v>End(21-30)</v>
      </c>
    </row>
    <row r="8882" spans="1:22">
      <c r="A8882">
        <v>211342381</v>
      </c>
      <c r="B8882" t="s">
        <v>8873</v>
      </c>
      <c r="C8882" s="1">
        <v>45557</v>
      </c>
      <c r="D8882" t="str">
        <f>TEXT(Hospital_Emergency_Room_Data[[#This Row],[Patient Admission Date]],"mmm")</f>
        <v>Sep</v>
      </c>
      <c r="E8882">
        <f>YEAR(Hospital_Emergency_Room_Data[[#This Row],[Patient Admission Date]])</f>
        <v>2024</v>
      </c>
      <c r="F8882" s="2">
        <v>0.84930555555555554</v>
      </c>
      <c r="G8882" s="8" t="str">
        <f>TEXT(Hospital_Emergency_Room_Data[[#This Row],[Patient Admission Date]],"dddd")</f>
        <v>Sunday</v>
      </c>
      <c r="H8882" t="s">
        <v>9208</v>
      </c>
      <c r="I8882">
        <v>64</v>
      </c>
      <c r="J8882" s="5" t="s">
        <v>9217</v>
      </c>
      <c r="K8882" t="s">
        <v>8</v>
      </c>
      <c r="L8882" t="s">
        <v>9281</v>
      </c>
      <c r="M8882" t="s">
        <v>9210</v>
      </c>
      <c r="O8882">
        <v>40</v>
      </c>
      <c r="P8882" t="s">
        <v>9225</v>
      </c>
      <c r="Q8882">
        <v>22</v>
      </c>
      <c r="R8882">
        <v>20</v>
      </c>
      <c r="S8882" t="s">
        <v>9256</v>
      </c>
      <c r="T8882" t="s">
        <v>9264</v>
      </c>
      <c r="U8882" t="s">
        <v>9300</v>
      </c>
      <c r="V8882" t="str" cm="1">
        <f t="array" ref="V8882">_xlfn.IFS(Hospital_Emergency_Room_Data[[#This Row],[Day]]&lt;=10,"Start(1-10)",Hospital_Emergency_Room_Data[[#This Row],[Day]]&lt;=20,"Middle(11-20)",Hospital_Emergency_Room_Data[[#This Row],[Day]]&gt;20,"End(21-30)")</f>
        <v>End(21-30)</v>
      </c>
    </row>
    <row r="8883" spans="1:22">
      <c r="A8883">
        <v>662337487</v>
      </c>
      <c r="B8883" t="s">
        <v>8874</v>
      </c>
      <c r="C8883" s="1">
        <v>45584</v>
      </c>
      <c r="D8883" t="str">
        <f>TEXT(Hospital_Emergency_Room_Data[[#This Row],[Patient Admission Date]],"mmm")</f>
        <v>Oct</v>
      </c>
      <c r="E8883">
        <f>YEAR(Hospital_Emergency_Room_Data[[#This Row],[Patient Admission Date]])</f>
        <v>2024</v>
      </c>
      <c r="F8883" s="2">
        <v>0.36666666666666664</v>
      </c>
      <c r="G8883" s="8" t="str">
        <f>TEXT(Hospital_Emergency_Room_Data[[#This Row],[Patient Admission Date]],"dddd")</f>
        <v>Saturday</v>
      </c>
      <c r="H8883" t="s">
        <v>9208</v>
      </c>
      <c r="I8883">
        <v>56</v>
      </c>
      <c r="J8883" s="5" t="s">
        <v>9219</v>
      </c>
      <c r="K8883" t="s">
        <v>8</v>
      </c>
      <c r="L8883" t="s">
        <v>9281</v>
      </c>
      <c r="M8883" t="s">
        <v>9210</v>
      </c>
      <c r="O8883">
        <v>47</v>
      </c>
      <c r="P8883" t="s">
        <v>9225</v>
      </c>
      <c r="Q8883">
        <v>19</v>
      </c>
      <c r="R8883">
        <v>8</v>
      </c>
      <c r="S8883" t="s">
        <v>9255</v>
      </c>
      <c r="T8883" t="s">
        <v>9262</v>
      </c>
      <c r="U8883" t="s">
        <v>9283</v>
      </c>
      <c r="V8883" t="str" cm="1">
        <f t="array" ref="V8883">_xlfn.IFS(Hospital_Emergency_Room_Data[[#This Row],[Day]]&lt;=10,"Start(1-10)",Hospital_Emergency_Room_Data[[#This Row],[Day]]&lt;=20,"Middle(11-20)",Hospital_Emergency_Room_Data[[#This Row],[Day]]&gt;20,"End(21-30)")</f>
        <v>Middle(11-20)</v>
      </c>
    </row>
    <row r="8884" spans="1:22">
      <c r="A8884">
        <v>518040690</v>
      </c>
      <c r="B8884" t="s">
        <v>8875</v>
      </c>
      <c r="C8884" s="1">
        <v>45069</v>
      </c>
      <c r="D8884" t="str">
        <f>TEXT(Hospital_Emergency_Room_Data[[#This Row],[Patient Admission Date]],"mmm")</f>
        <v>May</v>
      </c>
      <c r="E8884">
        <f>YEAR(Hospital_Emergency_Room_Data[[#This Row],[Patient Admission Date]])</f>
        <v>2023</v>
      </c>
      <c r="F8884" s="2">
        <v>0.20902777777777778</v>
      </c>
      <c r="G8884" s="8" t="str">
        <f>TEXT(Hospital_Emergency_Room_Data[[#This Row],[Patient Admission Date]],"dddd")</f>
        <v>Tuesday</v>
      </c>
      <c r="H8884" t="s">
        <v>9208</v>
      </c>
      <c r="I8884">
        <v>25</v>
      </c>
      <c r="J8884" s="5" t="s">
        <v>9220</v>
      </c>
      <c r="K8884" t="s">
        <v>8</v>
      </c>
      <c r="L8884" t="s">
        <v>9281</v>
      </c>
      <c r="M8884" t="s">
        <v>9210</v>
      </c>
      <c r="O8884">
        <v>50</v>
      </c>
      <c r="P8884" t="s">
        <v>9225</v>
      </c>
      <c r="Q8884">
        <v>23</v>
      </c>
      <c r="R8884">
        <v>5</v>
      </c>
      <c r="S8884" t="s">
        <v>9258</v>
      </c>
      <c r="T8884" t="s">
        <v>9264</v>
      </c>
      <c r="U8884" t="s">
        <v>9283</v>
      </c>
      <c r="V8884" t="str" cm="1">
        <f t="array" ref="V8884">_xlfn.IFS(Hospital_Emergency_Room_Data[[#This Row],[Day]]&lt;=10,"Start(1-10)",Hospital_Emergency_Room_Data[[#This Row],[Day]]&lt;=20,"Middle(11-20)",Hospital_Emergency_Room_Data[[#This Row],[Day]]&gt;20,"End(21-30)")</f>
        <v>End(21-30)</v>
      </c>
    </row>
    <row r="8885" spans="1:22">
      <c r="A8885">
        <v>399429314</v>
      </c>
      <c r="B8885" t="s">
        <v>8876</v>
      </c>
      <c r="C8885" s="1">
        <v>45088</v>
      </c>
      <c r="D8885" t="str">
        <f>TEXT(Hospital_Emergency_Room_Data[[#This Row],[Patient Admission Date]],"mmm")</f>
        <v>Jun</v>
      </c>
      <c r="E8885">
        <f>YEAR(Hospital_Emergency_Room_Data[[#This Row],[Patient Admission Date]])</f>
        <v>2023</v>
      </c>
      <c r="F8885" s="2">
        <v>0.25555555555555554</v>
      </c>
      <c r="G8885" s="8" t="str">
        <f>TEXT(Hospital_Emergency_Room_Data[[#This Row],[Patient Admission Date]],"dddd")</f>
        <v>Sunday</v>
      </c>
      <c r="H8885" t="s">
        <v>9208</v>
      </c>
      <c r="I8885">
        <v>36</v>
      </c>
      <c r="J8885" s="5" t="s">
        <v>9223</v>
      </c>
      <c r="K8885" t="s">
        <v>8</v>
      </c>
      <c r="L8885" t="s">
        <v>9281</v>
      </c>
      <c r="M8885" t="s">
        <v>9210</v>
      </c>
      <c r="O8885">
        <v>51</v>
      </c>
      <c r="P8885" t="s">
        <v>9225</v>
      </c>
      <c r="Q8885">
        <v>11</v>
      </c>
      <c r="R8885">
        <v>6</v>
      </c>
      <c r="S8885" t="s">
        <v>9255</v>
      </c>
      <c r="T8885" t="s">
        <v>9265</v>
      </c>
      <c r="U8885" t="s">
        <v>9283</v>
      </c>
      <c r="V8885" t="str" cm="1">
        <f t="array" ref="V8885">_xlfn.IFS(Hospital_Emergency_Room_Data[[#This Row],[Day]]&lt;=10,"Start(1-10)",Hospital_Emergency_Room_Data[[#This Row],[Day]]&lt;=20,"Middle(11-20)",Hospital_Emergency_Room_Data[[#This Row],[Day]]&gt;20,"End(21-30)")</f>
        <v>Middle(11-20)</v>
      </c>
    </row>
    <row r="8886" spans="1:22">
      <c r="A8886">
        <v>196084706</v>
      </c>
      <c r="B8886" t="s">
        <v>8877</v>
      </c>
      <c r="C8886" s="1">
        <v>45074</v>
      </c>
      <c r="D8886" t="str">
        <f>TEXT(Hospital_Emergency_Room_Data[[#This Row],[Patient Admission Date]],"mmm")</f>
        <v>May</v>
      </c>
      <c r="E8886">
        <f>YEAR(Hospital_Emergency_Room_Data[[#This Row],[Patient Admission Date]])</f>
        <v>2023</v>
      </c>
      <c r="F8886" s="2">
        <v>0.67500000000000004</v>
      </c>
      <c r="G8886" s="8" t="str">
        <f>TEXT(Hospital_Emergency_Room_Data[[#This Row],[Patient Admission Date]],"dddd")</f>
        <v>Sunday</v>
      </c>
      <c r="H8886" t="s">
        <v>9208</v>
      </c>
      <c r="I8886">
        <v>42</v>
      </c>
      <c r="J8886" s="5" t="s">
        <v>9223</v>
      </c>
      <c r="K8886" t="s">
        <v>8</v>
      </c>
      <c r="L8886" t="s">
        <v>9281</v>
      </c>
      <c r="M8886" t="s">
        <v>9210</v>
      </c>
      <c r="O8886">
        <v>54</v>
      </c>
      <c r="P8886" t="s">
        <v>9225</v>
      </c>
      <c r="Q8886">
        <v>28</v>
      </c>
      <c r="R8886">
        <v>16</v>
      </c>
      <c r="S8886" t="s">
        <v>9257</v>
      </c>
      <c r="T8886" t="s">
        <v>9264</v>
      </c>
      <c r="U8886" t="s">
        <v>9283</v>
      </c>
      <c r="V8886" t="str" cm="1">
        <f t="array" ref="V8886">_xlfn.IFS(Hospital_Emergency_Room_Data[[#This Row],[Day]]&lt;=10,"Start(1-10)",Hospital_Emergency_Room_Data[[#This Row],[Day]]&lt;=20,"Middle(11-20)",Hospital_Emergency_Room_Data[[#This Row],[Day]]&gt;20,"End(21-30)")</f>
        <v>End(21-30)</v>
      </c>
    </row>
    <row r="8887" spans="1:22">
      <c r="A8887">
        <v>627608441</v>
      </c>
      <c r="B8887" t="s">
        <v>8878</v>
      </c>
      <c r="C8887" s="1">
        <v>45503</v>
      </c>
      <c r="D8887" t="str">
        <f>TEXT(Hospital_Emergency_Room_Data[[#This Row],[Patient Admission Date]],"mmm")</f>
        <v>Jul</v>
      </c>
      <c r="E8887">
        <f>YEAR(Hospital_Emergency_Room_Data[[#This Row],[Patient Admission Date]])</f>
        <v>2024</v>
      </c>
      <c r="F8887" s="2">
        <v>0.41180555555555554</v>
      </c>
      <c r="G8887" s="8" t="str">
        <f>TEXT(Hospital_Emergency_Room_Data[[#This Row],[Patient Admission Date]],"dddd")</f>
        <v>Tuesday</v>
      </c>
      <c r="H8887" t="s">
        <v>9208</v>
      </c>
      <c r="I8887">
        <v>20</v>
      </c>
      <c r="J8887" s="5" t="s">
        <v>9220</v>
      </c>
      <c r="K8887" t="s">
        <v>8</v>
      </c>
      <c r="L8887" t="s">
        <v>9281</v>
      </c>
      <c r="M8887" t="s">
        <v>9210</v>
      </c>
      <c r="O8887">
        <v>58</v>
      </c>
      <c r="P8887" t="s">
        <v>9225</v>
      </c>
      <c r="Q8887">
        <v>30</v>
      </c>
      <c r="R8887">
        <v>9</v>
      </c>
      <c r="S8887" t="s">
        <v>9255</v>
      </c>
      <c r="T8887" t="s">
        <v>9264</v>
      </c>
      <c r="U8887" t="s">
        <v>9283</v>
      </c>
      <c r="V8887" t="str" cm="1">
        <f t="array" ref="V8887">_xlfn.IFS(Hospital_Emergency_Room_Data[[#This Row],[Day]]&lt;=10,"Start(1-10)",Hospital_Emergency_Room_Data[[#This Row],[Day]]&lt;=20,"Middle(11-20)",Hospital_Emergency_Room_Data[[#This Row],[Day]]&gt;20,"End(21-30)")</f>
        <v>End(21-30)</v>
      </c>
    </row>
    <row r="8888" spans="1:22">
      <c r="A8888">
        <v>176524519</v>
      </c>
      <c r="B8888" t="s">
        <v>8879</v>
      </c>
      <c r="C8888" s="1">
        <v>45032</v>
      </c>
      <c r="D8888" t="str">
        <f>TEXT(Hospital_Emergency_Room_Data[[#This Row],[Patient Admission Date]],"mmm")</f>
        <v>Apr</v>
      </c>
      <c r="E8888">
        <f>YEAR(Hospital_Emergency_Room_Data[[#This Row],[Patient Admission Date]])</f>
        <v>2023</v>
      </c>
      <c r="F8888" s="2">
        <v>0.54305555555555551</v>
      </c>
      <c r="G8888" s="8" t="str">
        <f>TEXT(Hospital_Emergency_Room_Data[[#This Row],[Patient Admission Date]],"dddd")</f>
        <v>Sunday</v>
      </c>
      <c r="H8888" t="s">
        <v>9208</v>
      </c>
      <c r="I8888">
        <v>11</v>
      </c>
      <c r="J8888" s="5" t="s">
        <v>9221</v>
      </c>
      <c r="K8888" t="s">
        <v>8</v>
      </c>
      <c r="L8888" t="s">
        <v>9281</v>
      </c>
      <c r="M8888" t="s">
        <v>9210</v>
      </c>
      <c r="O8888">
        <v>11</v>
      </c>
      <c r="P8888" t="s">
        <v>9226</v>
      </c>
      <c r="Q8888">
        <v>16</v>
      </c>
      <c r="R8888">
        <v>13</v>
      </c>
      <c r="S8888" t="s">
        <v>9257</v>
      </c>
      <c r="T8888" t="s">
        <v>9262</v>
      </c>
      <c r="U8888" t="s">
        <v>9282</v>
      </c>
      <c r="V8888" t="str" cm="1">
        <f t="array" ref="V8888">_xlfn.IFS(Hospital_Emergency_Room_Data[[#This Row],[Day]]&lt;=10,"Start(1-10)",Hospital_Emergency_Room_Data[[#This Row],[Day]]&lt;=20,"Middle(11-20)",Hospital_Emergency_Room_Data[[#This Row],[Day]]&gt;20,"End(21-30)")</f>
        <v>Middle(11-20)</v>
      </c>
    </row>
    <row r="8889" spans="1:22">
      <c r="A8889">
        <v>847742228</v>
      </c>
      <c r="B8889" t="s">
        <v>8880</v>
      </c>
      <c r="C8889" s="1">
        <v>45509</v>
      </c>
      <c r="D8889" t="str">
        <f>TEXT(Hospital_Emergency_Room_Data[[#This Row],[Patient Admission Date]],"mmm")</f>
        <v>Aug</v>
      </c>
      <c r="E8889">
        <f>YEAR(Hospital_Emergency_Room_Data[[#This Row],[Patient Admission Date]])</f>
        <v>2024</v>
      </c>
      <c r="F8889" s="2">
        <v>5.2777777777777778E-2</v>
      </c>
      <c r="G8889" s="8" t="str">
        <f>TEXT(Hospital_Emergency_Room_Data[[#This Row],[Patient Admission Date]],"dddd")</f>
        <v>Monday</v>
      </c>
      <c r="H8889" t="s">
        <v>9208</v>
      </c>
      <c r="I8889">
        <v>50</v>
      </c>
      <c r="J8889" s="5" t="s">
        <v>9219</v>
      </c>
      <c r="K8889" t="s">
        <v>8</v>
      </c>
      <c r="L8889" t="s">
        <v>9281</v>
      </c>
      <c r="M8889" t="s">
        <v>9210</v>
      </c>
      <c r="O8889">
        <v>13</v>
      </c>
      <c r="P8889" t="s">
        <v>9226</v>
      </c>
      <c r="Q8889">
        <v>5</v>
      </c>
      <c r="R8889">
        <v>1</v>
      </c>
      <c r="S8889" t="s">
        <v>9258</v>
      </c>
      <c r="T8889" t="s">
        <v>9263</v>
      </c>
      <c r="U8889" t="s">
        <v>9282</v>
      </c>
      <c r="V8889" t="str" cm="1">
        <f t="array" ref="V8889">_xlfn.IFS(Hospital_Emergency_Room_Data[[#This Row],[Day]]&lt;=10,"Start(1-10)",Hospital_Emergency_Room_Data[[#This Row],[Day]]&lt;=20,"Middle(11-20)",Hospital_Emergency_Room_Data[[#This Row],[Day]]&gt;20,"End(21-30)")</f>
        <v>Start(1-10)</v>
      </c>
    </row>
    <row r="8890" spans="1:22">
      <c r="A8890">
        <v>142531650</v>
      </c>
      <c r="B8890" t="s">
        <v>8881</v>
      </c>
      <c r="C8890" s="1">
        <v>45568</v>
      </c>
      <c r="D8890" t="str">
        <f>TEXT(Hospital_Emergency_Room_Data[[#This Row],[Patient Admission Date]],"mmm")</f>
        <v>Oct</v>
      </c>
      <c r="E8890">
        <f>YEAR(Hospital_Emergency_Room_Data[[#This Row],[Patient Admission Date]])</f>
        <v>2024</v>
      </c>
      <c r="F8890" s="2">
        <v>0.55555555555555558</v>
      </c>
      <c r="G8890" s="8" t="str">
        <f>TEXT(Hospital_Emergency_Room_Data[[#This Row],[Patient Admission Date]],"dddd")</f>
        <v>Thursday</v>
      </c>
      <c r="H8890" t="s">
        <v>9208</v>
      </c>
      <c r="I8890">
        <v>3</v>
      </c>
      <c r="J8890" s="5" t="s">
        <v>9218</v>
      </c>
      <c r="K8890" t="s">
        <v>8</v>
      </c>
      <c r="L8890" t="s">
        <v>9281</v>
      </c>
      <c r="M8890" t="s">
        <v>9210</v>
      </c>
      <c r="O8890">
        <v>25</v>
      </c>
      <c r="P8890" t="s">
        <v>9226</v>
      </c>
      <c r="Q8890">
        <v>3</v>
      </c>
      <c r="R8890">
        <v>13</v>
      </c>
      <c r="S8890" t="s">
        <v>9257</v>
      </c>
      <c r="T8890" t="s">
        <v>9263</v>
      </c>
      <c r="U8890" t="s">
        <v>9282</v>
      </c>
      <c r="V8890" t="str" cm="1">
        <f t="array" ref="V8890">_xlfn.IFS(Hospital_Emergency_Room_Data[[#This Row],[Day]]&lt;=10,"Start(1-10)",Hospital_Emergency_Room_Data[[#This Row],[Day]]&lt;=20,"Middle(11-20)",Hospital_Emergency_Room_Data[[#This Row],[Day]]&gt;20,"End(21-30)")</f>
        <v>Start(1-10)</v>
      </c>
    </row>
    <row r="8891" spans="1:22">
      <c r="A8891">
        <v>581175457</v>
      </c>
      <c r="B8891" t="s">
        <v>8882</v>
      </c>
      <c r="C8891" s="1">
        <v>45480</v>
      </c>
      <c r="D8891" t="str">
        <f>TEXT(Hospital_Emergency_Room_Data[[#This Row],[Patient Admission Date]],"mmm")</f>
        <v>Jul</v>
      </c>
      <c r="E8891">
        <f>YEAR(Hospital_Emergency_Room_Data[[#This Row],[Patient Admission Date]])</f>
        <v>2024</v>
      </c>
      <c r="F8891" s="2">
        <v>0.50347222222222221</v>
      </c>
      <c r="G8891" s="8" t="str">
        <f>TEXT(Hospital_Emergency_Room_Data[[#This Row],[Patient Admission Date]],"dddd")</f>
        <v>Sunday</v>
      </c>
      <c r="H8891" t="s">
        <v>9208</v>
      </c>
      <c r="I8891">
        <v>74</v>
      </c>
      <c r="J8891" s="5" t="s">
        <v>9222</v>
      </c>
      <c r="K8891" t="s">
        <v>8</v>
      </c>
      <c r="L8891" t="s">
        <v>9281</v>
      </c>
      <c r="M8891" t="s">
        <v>9210</v>
      </c>
      <c r="O8891">
        <v>27</v>
      </c>
      <c r="P8891" t="s">
        <v>9226</v>
      </c>
      <c r="Q8891">
        <v>7</v>
      </c>
      <c r="R8891">
        <v>12</v>
      </c>
      <c r="S8891" t="s">
        <v>9257</v>
      </c>
      <c r="T8891" t="s">
        <v>9263</v>
      </c>
      <c r="U8891" t="s">
        <v>9282</v>
      </c>
      <c r="V8891" t="str" cm="1">
        <f t="array" ref="V8891">_xlfn.IFS(Hospital_Emergency_Room_Data[[#This Row],[Day]]&lt;=10,"Start(1-10)",Hospital_Emergency_Room_Data[[#This Row],[Day]]&lt;=20,"Middle(11-20)",Hospital_Emergency_Room_Data[[#This Row],[Day]]&gt;20,"End(21-30)")</f>
        <v>Start(1-10)</v>
      </c>
    </row>
    <row r="8892" spans="1:22">
      <c r="A8892">
        <v>849612255</v>
      </c>
      <c r="B8892" t="s">
        <v>8883</v>
      </c>
      <c r="C8892" s="1">
        <v>45119</v>
      </c>
      <c r="D8892" t="str">
        <f>TEXT(Hospital_Emergency_Room_Data[[#This Row],[Patient Admission Date]],"mmm")</f>
        <v>Jul</v>
      </c>
      <c r="E8892">
        <f>YEAR(Hospital_Emergency_Room_Data[[#This Row],[Patient Admission Date]])</f>
        <v>2023</v>
      </c>
      <c r="F8892" s="2">
        <v>0.84166666666666667</v>
      </c>
      <c r="G8892" s="8" t="str">
        <f>TEXT(Hospital_Emergency_Room_Data[[#This Row],[Patient Admission Date]],"dddd")</f>
        <v>Wednesday</v>
      </c>
      <c r="H8892" t="s">
        <v>9208</v>
      </c>
      <c r="I8892">
        <v>49</v>
      </c>
      <c r="J8892" s="5" t="s">
        <v>9219</v>
      </c>
      <c r="K8892" t="s">
        <v>8</v>
      </c>
      <c r="L8892" t="s">
        <v>9281</v>
      </c>
      <c r="M8892" t="s">
        <v>9210</v>
      </c>
      <c r="O8892">
        <v>28</v>
      </c>
      <c r="P8892" t="s">
        <v>9226</v>
      </c>
      <c r="Q8892">
        <v>12</v>
      </c>
      <c r="R8892">
        <v>20</v>
      </c>
      <c r="S8892" t="s">
        <v>9256</v>
      </c>
      <c r="T8892" t="s">
        <v>9265</v>
      </c>
      <c r="U8892" t="s">
        <v>9282</v>
      </c>
      <c r="V8892" t="str" cm="1">
        <f t="array" ref="V8892">_xlfn.IFS(Hospital_Emergency_Room_Data[[#This Row],[Day]]&lt;=10,"Start(1-10)",Hospital_Emergency_Room_Data[[#This Row],[Day]]&lt;=20,"Middle(11-20)",Hospital_Emergency_Room_Data[[#This Row],[Day]]&gt;20,"End(21-30)")</f>
        <v>Middle(11-20)</v>
      </c>
    </row>
    <row r="8893" spans="1:22">
      <c r="A8893">
        <v>648455096</v>
      </c>
      <c r="B8893" t="s">
        <v>8884</v>
      </c>
      <c r="C8893" s="1">
        <v>45208</v>
      </c>
      <c r="D8893" t="str">
        <f>TEXT(Hospital_Emergency_Room_Data[[#This Row],[Patient Admission Date]],"mmm")</f>
        <v>Oct</v>
      </c>
      <c r="E8893">
        <f>YEAR(Hospital_Emergency_Room_Data[[#This Row],[Patient Admission Date]])</f>
        <v>2023</v>
      </c>
      <c r="F8893" s="2">
        <v>0.81041666666666667</v>
      </c>
      <c r="G8893" s="8" t="str">
        <f>TEXT(Hospital_Emergency_Room_Data[[#This Row],[Patient Admission Date]],"dddd")</f>
        <v>Monday</v>
      </c>
      <c r="H8893" t="s">
        <v>9208</v>
      </c>
      <c r="I8893">
        <v>27</v>
      </c>
      <c r="J8893" s="5" t="s">
        <v>9220</v>
      </c>
      <c r="K8893" t="s">
        <v>8</v>
      </c>
      <c r="L8893" t="s">
        <v>9281</v>
      </c>
      <c r="M8893" t="s">
        <v>9210</v>
      </c>
      <c r="O8893">
        <v>40</v>
      </c>
      <c r="P8893" t="s">
        <v>9225</v>
      </c>
      <c r="Q8893">
        <v>9</v>
      </c>
      <c r="R8893">
        <v>19</v>
      </c>
      <c r="S8893" t="s">
        <v>9256</v>
      </c>
      <c r="T8893" t="s">
        <v>9265</v>
      </c>
      <c r="U8893" t="s">
        <v>9300</v>
      </c>
      <c r="V8893" t="str" cm="1">
        <f t="array" ref="V8893">_xlfn.IFS(Hospital_Emergency_Room_Data[[#This Row],[Day]]&lt;=10,"Start(1-10)",Hospital_Emergency_Room_Data[[#This Row],[Day]]&lt;=20,"Middle(11-20)",Hospital_Emergency_Room_Data[[#This Row],[Day]]&gt;20,"End(21-30)")</f>
        <v>Start(1-10)</v>
      </c>
    </row>
    <row r="8894" spans="1:22">
      <c r="A8894">
        <v>536305746</v>
      </c>
      <c r="B8894" t="s">
        <v>8885</v>
      </c>
      <c r="C8894" s="1">
        <v>45133</v>
      </c>
      <c r="D8894" t="str">
        <f>TEXT(Hospital_Emergency_Room_Data[[#This Row],[Patient Admission Date]],"mmm")</f>
        <v>Jul</v>
      </c>
      <c r="E8894">
        <f>YEAR(Hospital_Emergency_Room_Data[[#This Row],[Patient Admission Date]])</f>
        <v>2023</v>
      </c>
      <c r="F8894" s="2">
        <v>0.49166666666666664</v>
      </c>
      <c r="G8894" s="8" t="str">
        <f>TEXT(Hospital_Emergency_Room_Data[[#This Row],[Patient Admission Date]],"dddd")</f>
        <v>Wednesday</v>
      </c>
      <c r="H8894" t="s">
        <v>9208</v>
      </c>
      <c r="I8894">
        <v>49</v>
      </c>
      <c r="J8894" s="5" t="s">
        <v>9219</v>
      </c>
      <c r="K8894" t="s">
        <v>8</v>
      </c>
      <c r="L8894" t="s">
        <v>9281</v>
      </c>
      <c r="M8894" t="s">
        <v>9210</v>
      </c>
      <c r="O8894">
        <v>43</v>
      </c>
      <c r="P8894" t="s">
        <v>9225</v>
      </c>
      <c r="Q8894">
        <v>26</v>
      </c>
      <c r="R8894">
        <v>11</v>
      </c>
      <c r="S8894" t="s">
        <v>9255</v>
      </c>
      <c r="T8894" t="s">
        <v>9264</v>
      </c>
      <c r="U8894" t="s">
        <v>9300</v>
      </c>
      <c r="V8894" t="str" cm="1">
        <f t="array" ref="V8894">_xlfn.IFS(Hospital_Emergency_Room_Data[[#This Row],[Day]]&lt;=10,"Start(1-10)",Hospital_Emergency_Room_Data[[#This Row],[Day]]&lt;=20,"Middle(11-20)",Hospital_Emergency_Room_Data[[#This Row],[Day]]&gt;20,"End(21-30)")</f>
        <v>End(21-30)</v>
      </c>
    </row>
    <row r="8895" spans="1:22">
      <c r="A8895">
        <v>189234255</v>
      </c>
      <c r="B8895" t="s">
        <v>8886</v>
      </c>
      <c r="C8895" s="1">
        <v>45246</v>
      </c>
      <c r="D8895" t="str">
        <f>TEXT(Hospital_Emergency_Room_Data[[#This Row],[Patient Admission Date]],"mmm")</f>
        <v>Nov</v>
      </c>
      <c r="E8895">
        <f>YEAR(Hospital_Emergency_Room_Data[[#This Row],[Patient Admission Date]])</f>
        <v>2023</v>
      </c>
      <c r="F8895" s="2">
        <v>0.88749999999999996</v>
      </c>
      <c r="G8895" s="8" t="str">
        <f>TEXT(Hospital_Emergency_Room_Data[[#This Row],[Patient Admission Date]],"dddd")</f>
        <v>Thursday</v>
      </c>
      <c r="H8895" t="s">
        <v>9208</v>
      </c>
      <c r="I8895">
        <v>59</v>
      </c>
      <c r="J8895" s="5" t="s">
        <v>9219</v>
      </c>
      <c r="K8895" t="s">
        <v>8</v>
      </c>
      <c r="L8895" t="s">
        <v>9281</v>
      </c>
      <c r="M8895" t="s">
        <v>9210</v>
      </c>
      <c r="O8895">
        <v>44</v>
      </c>
      <c r="P8895" t="s">
        <v>9225</v>
      </c>
      <c r="Q8895">
        <v>16</v>
      </c>
      <c r="R8895">
        <v>21</v>
      </c>
      <c r="S8895" t="s">
        <v>9256</v>
      </c>
      <c r="T8895" t="s">
        <v>9262</v>
      </c>
      <c r="U8895" t="s">
        <v>9300</v>
      </c>
      <c r="V8895" t="str" cm="1">
        <f t="array" ref="V8895">_xlfn.IFS(Hospital_Emergency_Room_Data[[#This Row],[Day]]&lt;=10,"Start(1-10)",Hospital_Emergency_Room_Data[[#This Row],[Day]]&lt;=20,"Middle(11-20)",Hospital_Emergency_Room_Data[[#This Row],[Day]]&gt;20,"End(21-30)")</f>
        <v>Middle(11-20)</v>
      </c>
    </row>
    <row r="8896" spans="1:22">
      <c r="A8896">
        <v>296963525</v>
      </c>
      <c r="B8896" t="s">
        <v>8887</v>
      </c>
      <c r="C8896" s="1">
        <v>45517</v>
      </c>
      <c r="D8896" t="str">
        <f>TEXT(Hospital_Emergency_Room_Data[[#This Row],[Patient Admission Date]],"mmm")</f>
        <v>Aug</v>
      </c>
      <c r="E8896">
        <f>YEAR(Hospital_Emergency_Room_Data[[#This Row],[Patient Admission Date]])</f>
        <v>2024</v>
      </c>
      <c r="F8896" s="2">
        <v>6.9444444444444441E-3</v>
      </c>
      <c r="G8896" s="8" t="str">
        <f>TEXT(Hospital_Emergency_Room_Data[[#This Row],[Patient Admission Date]],"dddd")</f>
        <v>Tuesday</v>
      </c>
      <c r="H8896" t="s">
        <v>9208</v>
      </c>
      <c r="I8896">
        <v>41</v>
      </c>
      <c r="J8896" s="5" t="s">
        <v>9223</v>
      </c>
      <c r="K8896" t="s">
        <v>8</v>
      </c>
      <c r="L8896" t="s">
        <v>9281</v>
      </c>
      <c r="M8896" t="s">
        <v>9210</v>
      </c>
      <c r="O8896">
        <v>50</v>
      </c>
      <c r="P8896" t="s">
        <v>9225</v>
      </c>
      <c r="Q8896">
        <v>13</v>
      </c>
      <c r="R8896">
        <v>0</v>
      </c>
      <c r="S8896" t="s">
        <v>9258</v>
      </c>
      <c r="T8896" t="s">
        <v>9265</v>
      </c>
      <c r="U8896" t="s">
        <v>9283</v>
      </c>
      <c r="V8896" t="str" cm="1">
        <f t="array" ref="V8896">_xlfn.IFS(Hospital_Emergency_Room_Data[[#This Row],[Day]]&lt;=10,"Start(1-10)",Hospital_Emergency_Room_Data[[#This Row],[Day]]&lt;=20,"Middle(11-20)",Hospital_Emergency_Room_Data[[#This Row],[Day]]&gt;20,"End(21-30)")</f>
        <v>Middle(11-20)</v>
      </c>
    </row>
    <row r="8897" spans="1:22">
      <c r="A8897">
        <v>173319553</v>
      </c>
      <c r="B8897" t="s">
        <v>8888</v>
      </c>
      <c r="C8897" s="1">
        <v>45239</v>
      </c>
      <c r="D8897" t="str">
        <f>TEXT(Hospital_Emergency_Room_Data[[#This Row],[Patient Admission Date]],"mmm")</f>
        <v>Nov</v>
      </c>
      <c r="E8897">
        <f>YEAR(Hospital_Emergency_Room_Data[[#This Row],[Patient Admission Date]])</f>
        <v>2023</v>
      </c>
      <c r="F8897" s="2">
        <v>0.5083333333333333</v>
      </c>
      <c r="G8897" s="8" t="str">
        <f>TEXT(Hospital_Emergency_Room_Data[[#This Row],[Patient Admission Date]],"dddd")</f>
        <v>Thursday</v>
      </c>
      <c r="H8897" t="s">
        <v>9208</v>
      </c>
      <c r="I8897">
        <v>74</v>
      </c>
      <c r="J8897" s="5" t="s">
        <v>9222</v>
      </c>
      <c r="K8897" t="s">
        <v>8</v>
      </c>
      <c r="L8897" t="s">
        <v>9281</v>
      </c>
      <c r="M8897" t="s">
        <v>9210</v>
      </c>
      <c r="O8897">
        <v>59</v>
      </c>
      <c r="P8897" t="s">
        <v>9225</v>
      </c>
      <c r="Q8897">
        <v>9</v>
      </c>
      <c r="R8897">
        <v>12</v>
      </c>
      <c r="S8897" t="s">
        <v>9257</v>
      </c>
      <c r="T8897" t="s">
        <v>9265</v>
      </c>
      <c r="U8897" t="s">
        <v>9283</v>
      </c>
      <c r="V8897" t="str" cm="1">
        <f t="array" ref="V8897">_xlfn.IFS(Hospital_Emergency_Room_Data[[#This Row],[Day]]&lt;=10,"Start(1-10)",Hospital_Emergency_Room_Data[[#This Row],[Day]]&lt;=20,"Middle(11-20)",Hospital_Emergency_Room_Data[[#This Row],[Day]]&gt;20,"End(21-30)")</f>
        <v>Start(1-10)</v>
      </c>
    </row>
    <row r="8898" spans="1:22">
      <c r="A8898">
        <v>205337598</v>
      </c>
      <c r="B8898" t="s">
        <v>8889</v>
      </c>
      <c r="C8898" s="1">
        <v>45154</v>
      </c>
      <c r="D8898" t="str">
        <f>TEXT(Hospital_Emergency_Room_Data[[#This Row],[Patient Admission Date]],"mmm")</f>
        <v>Aug</v>
      </c>
      <c r="E8898">
        <f>YEAR(Hospital_Emergency_Room_Data[[#This Row],[Patient Admission Date]])</f>
        <v>2023</v>
      </c>
      <c r="F8898" s="2">
        <v>0.50347222222222221</v>
      </c>
      <c r="G8898" s="8" t="str">
        <f>TEXT(Hospital_Emergency_Room_Data[[#This Row],[Patient Admission Date]],"dddd")</f>
        <v>Wednesday</v>
      </c>
      <c r="H8898" t="s">
        <v>9208</v>
      </c>
      <c r="I8898">
        <v>19</v>
      </c>
      <c r="J8898" s="5" t="s">
        <v>9220</v>
      </c>
      <c r="K8898" t="s">
        <v>8</v>
      </c>
      <c r="L8898" t="s">
        <v>9281</v>
      </c>
      <c r="M8898" t="s">
        <v>9210</v>
      </c>
      <c r="O8898">
        <v>15</v>
      </c>
      <c r="P8898" t="s">
        <v>9226</v>
      </c>
      <c r="Q8898">
        <v>16</v>
      </c>
      <c r="R8898">
        <v>12</v>
      </c>
      <c r="S8898" t="s">
        <v>9257</v>
      </c>
      <c r="T8898" t="s">
        <v>9262</v>
      </c>
      <c r="U8898" t="s">
        <v>9282</v>
      </c>
      <c r="V8898" t="str" cm="1">
        <f t="array" ref="V8898">_xlfn.IFS(Hospital_Emergency_Room_Data[[#This Row],[Day]]&lt;=10,"Start(1-10)",Hospital_Emergency_Room_Data[[#This Row],[Day]]&lt;=20,"Middle(11-20)",Hospital_Emergency_Room_Data[[#This Row],[Day]]&gt;20,"End(21-30)")</f>
        <v>Middle(11-20)</v>
      </c>
    </row>
    <row r="8899" spans="1:22">
      <c r="A8899">
        <v>567167814</v>
      </c>
      <c r="B8899" t="s">
        <v>8890</v>
      </c>
      <c r="C8899" s="1">
        <v>45109</v>
      </c>
      <c r="D8899" t="str">
        <f>TEXT(Hospital_Emergency_Room_Data[[#This Row],[Patient Admission Date]],"mmm")</f>
        <v>Jul</v>
      </c>
      <c r="E8899">
        <f>YEAR(Hospital_Emergency_Room_Data[[#This Row],[Patient Admission Date]])</f>
        <v>2023</v>
      </c>
      <c r="F8899" s="2">
        <v>1.6666666666666666E-2</v>
      </c>
      <c r="G8899" s="8" t="str">
        <f>TEXT(Hospital_Emergency_Room_Data[[#This Row],[Patient Admission Date]],"dddd")</f>
        <v>Sunday</v>
      </c>
      <c r="H8899" t="s">
        <v>9208</v>
      </c>
      <c r="I8899">
        <v>78</v>
      </c>
      <c r="J8899" s="5" t="s">
        <v>9222</v>
      </c>
      <c r="K8899" t="s">
        <v>8</v>
      </c>
      <c r="L8899" t="s">
        <v>9281</v>
      </c>
      <c r="M8899" t="s">
        <v>9210</v>
      </c>
      <c r="O8899">
        <v>21</v>
      </c>
      <c r="P8899" t="s">
        <v>9226</v>
      </c>
      <c r="Q8899">
        <v>2</v>
      </c>
      <c r="R8899">
        <v>0</v>
      </c>
      <c r="S8899" t="s">
        <v>9258</v>
      </c>
      <c r="T8899" t="s">
        <v>9263</v>
      </c>
      <c r="U8899" t="s">
        <v>9282</v>
      </c>
      <c r="V8899" t="str" cm="1">
        <f t="array" ref="V8899">_xlfn.IFS(Hospital_Emergency_Room_Data[[#This Row],[Day]]&lt;=10,"Start(1-10)",Hospital_Emergency_Room_Data[[#This Row],[Day]]&lt;=20,"Middle(11-20)",Hospital_Emergency_Room_Data[[#This Row],[Day]]&gt;20,"End(21-30)")</f>
        <v>Start(1-10)</v>
      </c>
    </row>
    <row r="8900" spans="1:22">
      <c r="A8900">
        <v>234834671</v>
      </c>
      <c r="B8900" t="s">
        <v>8891</v>
      </c>
      <c r="C8900" s="1">
        <v>45148</v>
      </c>
      <c r="D8900" t="str">
        <f>TEXT(Hospital_Emergency_Room_Data[[#This Row],[Patient Admission Date]],"mmm")</f>
        <v>Aug</v>
      </c>
      <c r="E8900">
        <f>YEAR(Hospital_Emergency_Room_Data[[#This Row],[Patient Admission Date]])</f>
        <v>2023</v>
      </c>
      <c r="F8900" s="2">
        <v>0.29444444444444445</v>
      </c>
      <c r="G8900" s="8" t="str">
        <f>TEXT(Hospital_Emergency_Room_Data[[#This Row],[Patient Admission Date]],"dddd")</f>
        <v>Thursday</v>
      </c>
      <c r="H8900" t="s">
        <v>9208</v>
      </c>
      <c r="I8900">
        <v>52</v>
      </c>
      <c r="J8900" s="5" t="s">
        <v>9219</v>
      </c>
      <c r="K8900" t="s">
        <v>8</v>
      </c>
      <c r="L8900" t="s">
        <v>9281</v>
      </c>
      <c r="M8900" t="s">
        <v>9210</v>
      </c>
      <c r="O8900">
        <v>23</v>
      </c>
      <c r="P8900" t="s">
        <v>9226</v>
      </c>
      <c r="Q8900">
        <v>10</v>
      </c>
      <c r="R8900">
        <v>7</v>
      </c>
      <c r="S8900" t="s">
        <v>9255</v>
      </c>
      <c r="T8900" t="s">
        <v>9265</v>
      </c>
      <c r="U8900" t="s">
        <v>9282</v>
      </c>
      <c r="V8900" t="str" cm="1">
        <f t="array" ref="V8900">_xlfn.IFS(Hospital_Emergency_Room_Data[[#This Row],[Day]]&lt;=10,"Start(1-10)",Hospital_Emergency_Room_Data[[#This Row],[Day]]&lt;=20,"Middle(11-20)",Hospital_Emergency_Room_Data[[#This Row],[Day]]&gt;20,"End(21-30)")</f>
        <v>Start(1-10)</v>
      </c>
    </row>
    <row r="8901" spans="1:22">
      <c r="A8901">
        <v>717805643</v>
      </c>
      <c r="B8901" t="s">
        <v>8892</v>
      </c>
      <c r="C8901" s="1">
        <v>45094</v>
      </c>
      <c r="D8901" t="str">
        <f>TEXT(Hospital_Emergency_Room_Data[[#This Row],[Patient Admission Date]],"mmm")</f>
        <v>Jun</v>
      </c>
      <c r="E8901">
        <f>YEAR(Hospital_Emergency_Room_Data[[#This Row],[Patient Admission Date]])</f>
        <v>2023</v>
      </c>
      <c r="F8901" s="2">
        <v>0.76736111111111116</v>
      </c>
      <c r="G8901" s="8" t="str">
        <f>TEXT(Hospital_Emergency_Room_Data[[#This Row],[Patient Admission Date]],"dddd")</f>
        <v>Saturday</v>
      </c>
      <c r="H8901" t="s">
        <v>9208</v>
      </c>
      <c r="I8901">
        <v>29</v>
      </c>
      <c r="J8901" s="5" t="s">
        <v>9220</v>
      </c>
      <c r="K8901" t="s">
        <v>8</v>
      </c>
      <c r="L8901" t="s">
        <v>9281</v>
      </c>
      <c r="M8901" t="s">
        <v>9210</v>
      </c>
      <c r="O8901">
        <v>35</v>
      </c>
      <c r="P8901" t="s">
        <v>9225</v>
      </c>
      <c r="Q8901">
        <v>17</v>
      </c>
      <c r="R8901">
        <v>18</v>
      </c>
      <c r="S8901" t="s">
        <v>9256</v>
      </c>
      <c r="T8901" t="s">
        <v>9262</v>
      </c>
      <c r="U8901" t="s">
        <v>9300</v>
      </c>
      <c r="V8901" t="str" cm="1">
        <f t="array" ref="V8901">_xlfn.IFS(Hospital_Emergency_Room_Data[[#This Row],[Day]]&lt;=10,"Start(1-10)",Hospital_Emergency_Room_Data[[#This Row],[Day]]&lt;=20,"Middle(11-20)",Hospital_Emergency_Room_Data[[#This Row],[Day]]&gt;20,"End(21-30)")</f>
        <v>Middle(11-20)</v>
      </c>
    </row>
    <row r="8902" spans="1:22">
      <c r="A8902">
        <v>774502972</v>
      </c>
      <c r="B8902" t="s">
        <v>8893</v>
      </c>
      <c r="C8902" s="1">
        <v>45075</v>
      </c>
      <c r="D8902" t="str">
        <f>TEXT(Hospital_Emergency_Room_Data[[#This Row],[Patient Admission Date]],"mmm")</f>
        <v>May</v>
      </c>
      <c r="E8902">
        <f>YEAR(Hospital_Emergency_Room_Data[[#This Row],[Patient Admission Date]])</f>
        <v>2023</v>
      </c>
      <c r="F8902" s="2">
        <v>0.99861111111111112</v>
      </c>
      <c r="G8902" s="8" t="str">
        <f>TEXT(Hospital_Emergency_Room_Data[[#This Row],[Patient Admission Date]],"dddd")</f>
        <v>Monday</v>
      </c>
      <c r="H8902" t="s">
        <v>9208</v>
      </c>
      <c r="I8902">
        <v>45</v>
      </c>
      <c r="J8902" s="5" t="s">
        <v>9219</v>
      </c>
      <c r="K8902" t="s">
        <v>8</v>
      </c>
      <c r="L8902" t="s">
        <v>9281</v>
      </c>
      <c r="M8902" t="s">
        <v>9210</v>
      </c>
      <c r="O8902">
        <v>39</v>
      </c>
      <c r="P8902" t="s">
        <v>9225</v>
      </c>
      <c r="Q8902">
        <v>29</v>
      </c>
      <c r="R8902">
        <v>23</v>
      </c>
      <c r="S8902" t="s">
        <v>9256</v>
      </c>
      <c r="T8902" t="s">
        <v>9264</v>
      </c>
      <c r="U8902" t="s">
        <v>9300</v>
      </c>
      <c r="V8902" t="str" cm="1">
        <f t="array" ref="V8902">_xlfn.IFS(Hospital_Emergency_Room_Data[[#This Row],[Day]]&lt;=10,"Start(1-10)",Hospital_Emergency_Room_Data[[#This Row],[Day]]&lt;=20,"Middle(11-20)",Hospital_Emergency_Room_Data[[#This Row],[Day]]&gt;20,"End(21-30)")</f>
        <v>End(21-30)</v>
      </c>
    </row>
    <row r="8903" spans="1:22">
      <c r="A8903">
        <v>295486682</v>
      </c>
      <c r="B8903" t="s">
        <v>8894</v>
      </c>
      <c r="C8903" s="1">
        <v>45050</v>
      </c>
      <c r="D8903" t="str">
        <f>TEXT(Hospital_Emergency_Room_Data[[#This Row],[Patient Admission Date]],"mmm")</f>
        <v>May</v>
      </c>
      <c r="E8903">
        <f>YEAR(Hospital_Emergency_Room_Data[[#This Row],[Patient Admission Date]])</f>
        <v>2023</v>
      </c>
      <c r="F8903" s="2">
        <v>7.9166666666666663E-2</v>
      </c>
      <c r="G8903" s="8" t="str">
        <f>TEXT(Hospital_Emergency_Room_Data[[#This Row],[Patient Admission Date]],"dddd")</f>
        <v>Thursday</v>
      </c>
      <c r="H8903" t="s">
        <v>9208</v>
      </c>
      <c r="I8903">
        <v>62</v>
      </c>
      <c r="J8903" s="5" t="s">
        <v>9217</v>
      </c>
      <c r="K8903" t="s">
        <v>8</v>
      </c>
      <c r="L8903" t="s">
        <v>9281</v>
      </c>
      <c r="M8903" t="s">
        <v>9210</v>
      </c>
      <c r="O8903">
        <v>45</v>
      </c>
      <c r="P8903" t="s">
        <v>9225</v>
      </c>
      <c r="Q8903">
        <v>4</v>
      </c>
      <c r="R8903">
        <v>1</v>
      </c>
      <c r="S8903" t="s">
        <v>9258</v>
      </c>
      <c r="T8903" t="s">
        <v>9263</v>
      </c>
      <c r="U8903" t="s">
        <v>9300</v>
      </c>
      <c r="V8903" t="str" cm="1">
        <f t="array" ref="V8903">_xlfn.IFS(Hospital_Emergency_Room_Data[[#This Row],[Day]]&lt;=10,"Start(1-10)",Hospital_Emergency_Room_Data[[#This Row],[Day]]&lt;=20,"Middle(11-20)",Hospital_Emergency_Room_Data[[#This Row],[Day]]&gt;20,"End(21-30)")</f>
        <v>Start(1-10)</v>
      </c>
    </row>
    <row r="8904" spans="1:22">
      <c r="A8904">
        <v>155229624</v>
      </c>
      <c r="B8904" t="s">
        <v>8895</v>
      </c>
      <c r="C8904" s="1">
        <v>45117</v>
      </c>
      <c r="D8904" t="str">
        <f>TEXT(Hospital_Emergency_Room_Data[[#This Row],[Patient Admission Date]],"mmm")</f>
        <v>Jul</v>
      </c>
      <c r="E8904">
        <f>YEAR(Hospital_Emergency_Room_Data[[#This Row],[Patient Admission Date]])</f>
        <v>2023</v>
      </c>
      <c r="F8904" s="2">
        <v>0.13402777777777777</v>
      </c>
      <c r="G8904" s="8" t="str">
        <f>TEXT(Hospital_Emergency_Room_Data[[#This Row],[Patient Admission Date]],"dddd")</f>
        <v>Monday</v>
      </c>
      <c r="H8904" t="s">
        <v>9208</v>
      </c>
      <c r="I8904">
        <v>69</v>
      </c>
      <c r="J8904" s="5" t="s">
        <v>9217</v>
      </c>
      <c r="K8904" t="s">
        <v>8</v>
      </c>
      <c r="L8904" t="s">
        <v>9281</v>
      </c>
      <c r="M8904" t="s">
        <v>9210</v>
      </c>
      <c r="O8904">
        <v>47</v>
      </c>
      <c r="P8904" t="s">
        <v>9225</v>
      </c>
      <c r="Q8904">
        <v>10</v>
      </c>
      <c r="R8904">
        <v>3</v>
      </c>
      <c r="S8904" t="s">
        <v>9258</v>
      </c>
      <c r="T8904" t="s">
        <v>9265</v>
      </c>
      <c r="U8904" t="s">
        <v>9283</v>
      </c>
      <c r="V8904" t="str" cm="1">
        <f t="array" ref="V8904">_xlfn.IFS(Hospital_Emergency_Room_Data[[#This Row],[Day]]&lt;=10,"Start(1-10)",Hospital_Emergency_Room_Data[[#This Row],[Day]]&lt;=20,"Middle(11-20)",Hospital_Emergency_Room_Data[[#This Row],[Day]]&gt;20,"End(21-30)")</f>
        <v>Start(1-10)</v>
      </c>
    </row>
    <row r="8905" spans="1:22">
      <c r="A8905">
        <v>107223380</v>
      </c>
      <c r="B8905" t="s">
        <v>8896</v>
      </c>
      <c r="C8905" s="1">
        <v>45501</v>
      </c>
      <c r="D8905" t="str">
        <f>TEXT(Hospital_Emergency_Room_Data[[#This Row],[Patient Admission Date]],"mmm")</f>
        <v>Jul</v>
      </c>
      <c r="E8905">
        <f>YEAR(Hospital_Emergency_Room_Data[[#This Row],[Patient Admission Date]])</f>
        <v>2024</v>
      </c>
      <c r="F8905" s="2">
        <v>0.49930555555555556</v>
      </c>
      <c r="G8905" s="8" t="str">
        <f>TEXT(Hospital_Emergency_Room_Data[[#This Row],[Patient Admission Date]],"dddd")</f>
        <v>Sunday</v>
      </c>
      <c r="H8905" t="s">
        <v>9208</v>
      </c>
      <c r="I8905">
        <v>20</v>
      </c>
      <c r="J8905" s="5" t="s">
        <v>9220</v>
      </c>
      <c r="K8905" t="s">
        <v>8</v>
      </c>
      <c r="L8905" t="s">
        <v>9281</v>
      </c>
      <c r="M8905" t="s">
        <v>9210</v>
      </c>
      <c r="O8905">
        <v>52</v>
      </c>
      <c r="P8905" t="s">
        <v>9225</v>
      </c>
      <c r="Q8905">
        <v>28</v>
      </c>
      <c r="R8905">
        <v>11</v>
      </c>
      <c r="S8905" t="s">
        <v>9255</v>
      </c>
      <c r="T8905" t="s">
        <v>9264</v>
      </c>
      <c r="U8905" t="s">
        <v>9283</v>
      </c>
      <c r="V8905" t="str" cm="1">
        <f t="array" ref="V8905">_xlfn.IFS(Hospital_Emergency_Room_Data[[#This Row],[Day]]&lt;=10,"Start(1-10)",Hospital_Emergency_Room_Data[[#This Row],[Day]]&lt;=20,"Middle(11-20)",Hospital_Emergency_Room_Data[[#This Row],[Day]]&gt;20,"End(21-30)")</f>
        <v>End(21-30)</v>
      </c>
    </row>
    <row r="8906" spans="1:22">
      <c r="A8906">
        <v>327924166</v>
      </c>
      <c r="B8906" t="s">
        <v>8897</v>
      </c>
      <c r="C8906" s="1">
        <v>45294</v>
      </c>
      <c r="D8906" t="str">
        <f>TEXT(Hospital_Emergency_Room_Data[[#This Row],[Patient Admission Date]],"mmm")</f>
        <v>Jan</v>
      </c>
      <c r="E8906">
        <f>YEAR(Hospital_Emergency_Room_Data[[#This Row],[Patient Admission Date]])</f>
        <v>2024</v>
      </c>
      <c r="F8906" s="2">
        <v>0.5805555555555556</v>
      </c>
      <c r="G8906" s="8" t="str">
        <f>TEXT(Hospital_Emergency_Room_Data[[#This Row],[Patient Admission Date]],"dddd")</f>
        <v>Wednesday</v>
      </c>
      <c r="H8906" t="s">
        <v>9208</v>
      </c>
      <c r="I8906">
        <v>62</v>
      </c>
      <c r="J8906" s="5" t="s">
        <v>9217</v>
      </c>
      <c r="K8906" t="s">
        <v>8</v>
      </c>
      <c r="L8906" t="s">
        <v>9281</v>
      </c>
      <c r="M8906" t="s">
        <v>9210</v>
      </c>
      <c r="O8906">
        <v>57</v>
      </c>
      <c r="P8906" t="s">
        <v>9225</v>
      </c>
      <c r="Q8906">
        <v>3</v>
      </c>
      <c r="R8906">
        <v>13</v>
      </c>
      <c r="S8906" t="s">
        <v>9257</v>
      </c>
      <c r="T8906" t="s">
        <v>9263</v>
      </c>
      <c r="U8906" t="s">
        <v>9283</v>
      </c>
      <c r="V8906" t="str" cm="1">
        <f t="array" ref="V8906">_xlfn.IFS(Hospital_Emergency_Room_Data[[#This Row],[Day]]&lt;=10,"Start(1-10)",Hospital_Emergency_Room_Data[[#This Row],[Day]]&lt;=20,"Middle(11-20)",Hospital_Emergency_Room_Data[[#This Row],[Day]]&gt;20,"End(21-30)")</f>
        <v>Start(1-10)</v>
      </c>
    </row>
    <row r="8907" spans="1:22">
      <c r="A8907">
        <v>255334780</v>
      </c>
      <c r="B8907" t="s">
        <v>8898</v>
      </c>
      <c r="C8907" s="1">
        <v>45039</v>
      </c>
      <c r="D8907" t="str">
        <f>TEXT(Hospital_Emergency_Room_Data[[#This Row],[Patient Admission Date]],"mmm")</f>
        <v>Apr</v>
      </c>
      <c r="E8907">
        <f>YEAR(Hospital_Emergency_Room_Data[[#This Row],[Patient Admission Date]])</f>
        <v>2023</v>
      </c>
      <c r="F8907" s="2">
        <v>0.29791666666666666</v>
      </c>
      <c r="G8907" s="8" t="str">
        <f>TEXT(Hospital_Emergency_Room_Data[[#This Row],[Patient Admission Date]],"dddd")</f>
        <v>Sunday</v>
      </c>
      <c r="H8907" t="s">
        <v>9208</v>
      </c>
      <c r="I8907">
        <v>8</v>
      </c>
      <c r="J8907" s="5" t="s">
        <v>9221</v>
      </c>
      <c r="K8907" t="s">
        <v>8</v>
      </c>
      <c r="L8907" t="s">
        <v>9281</v>
      </c>
      <c r="M8907" t="s">
        <v>9210</v>
      </c>
      <c r="O8907">
        <v>59</v>
      </c>
      <c r="P8907" t="s">
        <v>9225</v>
      </c>
      <c r="Q8907">
        <v>23</v>
      </c>
      <c r="R8907">
        <v>7</v>
      </c>
      <c r="S8907" t="s">
        <v>9255</v>
      </c>
      <c r="T8907" t="s">
        <v>9264</v>
      </c>
      <c r="U8907" t="s">
        <v>9283</v>
      </c>
      <c r="V8907" t="str" cm="1">
        <f t="array" ref="V8907">_xlfn.IFS(Hospital_Emergency_Room_Data[[#This Row],[Day]]&lt;=10,"Start(1-10)",Hospital_Emergency_Room_Data[[#This Row],[Day]]&lt;=20,"Middle(11-20)",Hospital_Emergency_Room_Data[[#This Row],[Day]]&gt;20,"End(21-30)")</f>
        <v>End(21-30)</v>
      </c>
    </row>
    <row r="8908" spans="1:22">
      <c r="A8908">
        <v>140298809</v>
      </c>
      <c r="B8908" t="s">
        <v>8899</v>
      </c>
      <c r="C8908" s="1">
        <v>45263</v>
      </c>
      <c r="D8908" t="str">
        <f>TEXT(Hospital_Emergency_Room_Data[[#This Row],[Patient Admission Date]],"mmm")</f>
        <v>Dec</v>
      </c>
      <c r="E8908">
        <f>YEAR(Hospital_Emergency_Room_Data[[#This Row],[Patient Admission Date]])</f>
        <v>2023</v>
      </c>
      <c r="F8908" s="2">
        <v>0.1</v>
      </c>
      <c r="G8908" s="8" t="str">
        <f>TEXT(Hospital_Emergency_Room_Data[[#This Row],[Patient Admission Date]],"dddd")</f>
        <v>Sunday</v>
      </c>
      <c r="H8908" t="s">
        <v>9208</v>
      </c>
      <c r="I8908">
        <v>32</v>
      </c>
      <c r="J8908" s="5" t="s">
        <v>9223</v>
      </c>
      <c r="K8908" t="s">
        <v>8</v>
      </c>
      <c r="L8908" t="s">
        <v>9281</v>
      </c>
      <c r="M8908" t="s">
        <v>9210</v>
      </c>
      <c r="O8908">
        <v>59</v>
      </c>
      <c r="P8908" t="s">
        <v>9225</v>
      </c>
      <c r="Q8908">
        <v>3</v>
      </c>
      <c r="R8908">
        <v>2</v>
      </c>
      <c r="S8908" t="s">
        <v>9258</v>
      </c>
      <c r="T8908" t="s">
        <v>9263</v>
      </c>
      <c r="U8908" t="s">
        <v>9283</v>
      </c>
      <c r="V8908" t="str" cm="1">
        <f t="array" ref="V8908">_xlfn.IFS(Hospital_Emergency_Room_Data[[#This Row],[Day]]&lt;=10,"Start(1-10)",Hospital_Emergency_Room_Data[[#This Row],[Day]]&lt;=20,"Middle(11-20)",Hospital_Emergency_Room_Data[[#This Row],[Day]]&gt;20,"End(21-30)")</f>
        <v>Start(1-10)</v>
      </c>
    </row>
    <row r="8909" spans="1:22">
      <c r="A8909">
        <v>227408894</v>
      </c>
      <c r="B8909" t="s">
        <v>8900</v>
      </c>
      <c r="C8909" s="1">
        <v>45494</v>
      </c>
      <c r="D8909" t="str">
        <f>TEXT(Hospital_Emergency_Room_Data[[#This Row],[Patient Admission Date]],"mmm")</f>
        <v>Jul</v>
      </c>
      <c r="E8909">
        <f>YEAR(Hospital_Emergency_Room_Data[[#This Row],[Patient Admission Date]])</f>
        <v>2024</v>
      </c>
      <c r="F8909" s="2">
        <v>0.10277777777777777</v>
      </c>
      <c r="G8909" s="8" t="str">
        <f>TEXT(Hospital_Emergency_Room_Data[[#This Row],[Patient Admission Date]],"dddd")</f>
        <v>Sunday</v>
      </c>
      <c r="H8909" t="s">
        <v>9208</v>
      </c>
      <c r="I8909">
        <v>66</v>
      </c>
      <c r="J8909" s="5" t="s">
        <v>9217</v>
      </c>
      <c r="K8909" t="s">
        <v>8</v>
      </c>
      <c r="L8909" t="s">
        <v>9281</v>
      </c>
      <c r="M8909" t="s">
        <v>9210</v>
      </c>
      <c r="O8909">
        <v>10</v>
      </c>
      <c r="P8909" t="s">
        <v>9226</v>
      </c>
      <c r="Q8909">
        <v>21</v>
      </c>
      <c r="R8909">
        <v>2</v>
      </c>
      <c r="S8909" t="s">
        <v>9258</v>
      </c>
      <c r="T8909" t="s">
        <v>9262</v>
      </c>
      <c r="U8909" t="s">
        <v>9282</v>
      </c>
      <c r="V8909" t="str" cm="1">
        <f t="array" ref="V8909">_xlfn.IFS(Hospital_Emergency_Room_Data[[#This Row],[Day]]&lt;=10,"Start(1-10)",Hospital_Emergency_Room_Data[[#This Row],[Day]]&lt;=20,"Middle(11-20)",Hospital_Emergency_Room_Data[[#This Row],[Day]]&gt;20,"End(21-30)")</f>
        <v>End(21-30)</v>
      </c>
    </row>
    <row r="8910" spans="1:22">
      <c r="A8910">
        <v>144345997</v>
      </c>
      <c r="B8910" t="s">
        <v>8901</v>
      </c>
      <c r="C8910" s="1">
        <v>45500</v>
      </c>
      <c r="D8910" t="str">
        <f>TEXT(Hospital_Emergency_Room_Data[[#This Row],[Patient Admission Date]],"mmm")</f>
        <v>Jul</v>
      </c>
      <c r="E8910">
        <f>YEAR(Hospital_Emergency_Room_Data[[#This Row],[Patient Admission Date]])</f>
        <v>2024</v>
      </c>
      <c r="F8910" s="2">
        <v>0.52569444444444446</v>
      </c>
      <c r="G8910" s="8" t="str">
        <f>TEXT(Hospital_Emergency_Room_Data[[#This Row],[Patient Admission Date]],"dddd")</f>
        <v>Saturday</v>
      </c>
      <c r="H8910" t="s">
        <v>9208</v>
      </c>
      <c r="I8910">
        <v>41</v>
      </c>
      <c r="J8910" s="5" t="s">
        <v>9223</v>
      </c>
      <c r="K8910" t="s">
        <v>8</v>
      </c>
      <c r="L8910" t="s">
        <v>9281</v>
      </c>
      <c r="M8910" t="s">
        <v>9210</v>
      </c>
      <c r="O8910">
        <v>13</v>
      </c>
      <c r="P8910" t="s">
        <v>9226</v>
      </c>
      <c r="Q8910">
        <v>27</v>
      </c>
      <c r="R8910">
        <v>12</v>
      </c>
      <c r="S8910" t="s">
        <v>9257</v>
      </c>
      <c r="T8910" t="s">
        <v>9264</v>
      </c>
      <c r="U8910" t="s">
        <v>9282</v>
      </c>
      <c r="V8910" t="str" cm="1">
        <f t="array" ref="V8910">_xlfn.IFS(Hospital_Emergency_Room_Data[[#This Row],[Day]]&lt;=10,"Start(1-10)",Hospital_Emergency_Room_Data[[#This Row],[Day]]&lt;=20,"Middle(11-20)",Hospital_Emergency_Room_Data[[#This Row],[Day]]&gt;20,"End(21-30)")</f>
        <v>End(21-30)</v>
      </c>
    </row>
    <row r="8911" spans="1:22">
      <c r="A8911">
        <v>632259926</v>
      </c>
      <c r="B8911" t="s">
        <v>8902</v>
      </c>
      <c r="C8911" s="1">
        <v>45515</v>
      </c>
      <c r="D8911" t="str">
        <f>TEXT(Hospital_Emergency_Room_Data[[#This Row],[Patient Admission Date]],"mmm")</f>
        <v>Aug</v>
      </c>
      <c r="E8911">
        <f>YEAR(Hospital_Emergency_Room_Data[[#This Row],[Patient Admission Date]])</f>
        <v>2024</v>
      </c>
      <c r="F8911" s="2">
        <v>0.26458333333333334</v>
      </c>
      <c r="G8911" s="8" t="str">
        <f>TEXT(Hospital_Emergency_Room_Data[[#This Row],[Patient Admission Date]],"dddd")</f>
        <v>Sunday</v>
      </c>
      <c r="H8911" t="s">
        <v>9208</v>
      </c>
      <c r="I8911">
        <v>25</v>
      </c>
      <c r="J8911" s="5" t="s">
        <v>9220</v>
      </c>
      <c r="K8911" t="s">
        <v>8</v>
      </c>
      <c r="L8911" t="s">
        <v>9281</v>
      </c>
      <c r="M8911" t="s">
        <v>9210</v>
      </c>
      <c r="O8911">
        <v>14</v>
      </c>
      <c r="P8911" t="s">
        <v>9226</v>
      </c>
      <c r="Q8911">
        <v>11</v>
      </c>
      <c r="R8911">
        <v>6</v>
      </c>
      <c r="S8911" t="s">
        <v>9255</v>
      </c>
      <c r="T8911" t="s">
        <v>9265</v>
      </c>
      <c r="U8911" t="s">
        <v>9282</v>
      </c>
      <c r="V8911" t="str" cm="1">
        <f t="array" ref="V8911">_xlfn.IFS(Hospital_Emergency_Room_Data[[#This Row],[Day]]&lt;=10,"Start(1-10)",Hospital_Emergency_Room_Data[[#This Row],[Day]]&lt;=20,"Middle(11-20)",Hospital_Emergency_Room_Data[[#This Row],[Day]]&gt;20,"End(21-30)")</f>
        <v>Middle(11-20)</v>
      </c>
    </row>
    <row r="8912" spans="1:22">
      <c r="A8912">
        <v>727812340</v>
      </c>
      <c r="B8912" t="s">
        <v>8903</v>
      </c>
      <c r="C8912" s="1">
        <v>45521</v>
      </c>
      <c r="D8912" t="str">
        <f>TEXT(Hospital_Emergency_Room_Data[[#This Row],[Patient Admission Date]],"mmm")</f>
        <v>Aug</v>
      </c>
      <c r="E8912">
        <f>YEAR(Hospital_Emergency_Room_Data[[#This Row],[Patient Admission Date]])</f>
        <v>2024</v>
      </c>
      <c r="F8912" s="2">
        <v>0.27291666666666664</v>
      </c>
      <c r="G8912" s="8" t="str">
        <f>TEXT(Hospital_Emergency_Room_Data[[#This Row],[Patient Admission Date]],"dddd")</f>
        <v>Saturday</v>
      </c>
      <c r="H8912" t="s">
        <v>9208</v>
      </c>
      <c r="I8912">
        <v>68</v>
      </c>
      <c r="J8912" s="5" t="s">
        <v>9217</v>
      </c>
      <c r="K8912" t="s">
        <v>8</v>
      </c>
      <c r="L8912" t="s">
        <v>9281</v>
      </c>
      <c r="M8912" t="s">
        <v>9210</v>
      </c>
      <c r="O8912">
        <v>20</v>
      </c>
      <c r="P8912" t="s">
        <v>9226</v>
      </c>
      <c r="Q8912">
        <v>17</v>
      </c>
      <c r="R8912">
        <v>6</v>
      </c>
      <c r="S8912" t="s">
        <v>9255</v>
      </c>
      <c r="T8912" t="s">
        <v>9262</v>
      </c>
      <c r="U8912" t="s">
        <v>9282</v>
      </c>
      <c r="V8912" t="str" cm="1">
        <f t="array" ref="V8912">_xlfn.IFS(Hospital_Emergency_Room_Data[[#This Row],[Day]]&lt;=10,"Start(1-10)",Hospital_Emergency_Room_Data[[#This Row],[Day]]&lt;=20,"Middle(11-20)",Hospital_Emergency_Room_Data[[#This Row],[Day]]&gt;20,"End(21-30)")</f>
        <v>Middle(11-20)</v>
      </c>
    </row>
    <row r="8913" spans="1:22">
      <c r="A8913">
        <v>360193301</v>
      </c>
      <c r="B8913" t="s">
        <v>8904</v>
      </c>
      <c r="C8913" s="1">
        <v>45422</v>
      </c>
      <c r="D8913" t="str">
        <f>TEXT(Hospital_Emergency_Room_Data[[#This Row],[Patient Admission Date]],"mmm")</f>
        <v>May</v>
      </c>
      <c r="E8913">
        <f>YEAR(Hospital_Emergency_Room_Data[[#This Row],[Patient Admission Date]])</f>
        <v>2024</v>
      </c>
      <c r="F8913" s="2">
        <v>0.47222222222222221</v>
      </c>
      <c r="G8913" s="8" t="str">
        <f>TEXT(Hospital_Emergency_Room_Data[[#This Row],[Patient Admission Date]],"dddd")</f>
        <v>Friday</v>
      </c>
      <c r="H8913" t="s">
        <v>9208</v>
      </c>
      <c r="I8913">
        <v>3</v>
      </c>
      <c r="J8913" s="5" t="s">
        <v>9218</v>
      </c>
      <c r="K8913" t="s">
        <v>8</v>
      </c>
      <c r="L8913" t="s">
        <v>9281</v>
      </c>
      <c r="M8913" t="s">
        <v>9210</v>
      </c>
      <c r="O8913">
        <v>27</v>
      </c>
      <c r="P8913" t="s">
        <v>9226</v>
      </c>
      <c r="Q8913">
        <v>10</v>
      </c>
      <c r="R8913">
        <v>11</v>
      </c>
      <c r="S8913" t="s">
        <v>9255</v>
      </c>
      <c r="T8913" t="s">
        <v>9265</v>
      </c>
      <c r="U8913" t="s">
        <v>9282</v>
      </c>
      <c r="V8913" t="str" cm="1">
        <f t="array" ref="V8913">_xlfn.IFS(Hospital_Emergency_Room_Data[[#This Row],[Day]]&lt;=10,"Start(1-10)",Hospital_Emergency_Room_Data[[#This Row],[Day]]&lt;=20,"Middle(11-20)",Hospital_Emergency_Room_Data[[#This Row],[Day]]&gt;20,"End(21-30)")</f>
        <v>Start(1-10)</v>
      </c>
    </row>
    <row r="8914" spans="1:22">
      <c r="A8914">
        <v>468027614</v>
      </c>
      <c r="B8914" t="s">
        <v>8905</v>
      </c>
      <c r="C8914" s="1">
        <v>45291</v>
      </c>
      <c r="D8914" t="str">
        <f>TEXT(Hospital_Emergency_Room_Data[[#This Row],[Patient Admission Date]],"mmm")</f>
        <v>Dec</v>
      </c>
      <c r="E8914">
        <f>YEAR(Hospital_Emergency_Room_Data[[#This Row],[Patient Admission Date]])</f>
        <v>2023</v>
      </c>
      <c r="F8914" s="2">
        <v>0.88055555555555554</v>
      </c>
      <c r="G8914" s="8" t="str">
        <f>TEXT(Hospital_Emergency_Room_Data[[#This Row],[Patient Admission Date]],"dddd")</f>
        <v>Sunday</v>
      </c>
      <c r="H8914" t="s">
        <v>9208</v>
      </c>
      <c r="I8914">
        <v>56</v>
      </c>
      <c r="J8914" s="5" t="s">
        <v>9219</v>
      </c>
      <c r="K8914" t="s">
        <v>8</v>
      </c>
      <c r="L8914" t="s">
        <v>9281</v>
      </c>
      <c r="M8914" t="s">
        <v>9210</v>
      </c>
      <c r="O8914">
        <v>32</v>
      </c>
      <c r="P8914" t="s">
        <v>9225</v>
      </c>
      <c r="Q8914">
        <v>31</v>
      </c>
      <c r="R8914">
        <v>21</v>
      </c>
      <c r="S8914" t="s">
        <v>9256</v>
      </c>
      <c r="T8914" t="s">
        <v>9264</v>
      </c>
      <c r="U8914" t="s">
        <v>9300</v>
      </c>
      <c r="V8914" t="str" cm="1">
        <f t="array" ref="V8914">_xlfn.IFS(Hospital_Emergency_Room_Data[[#This Row],[Day]]&lt;=10,"Start(1-10)",Hospital_Emergency_Room_Data[[#This Row],[Day]]&lt;=20,"Middle(11-20)",Hospital_Emergency_Room_Data[[#This Row],[Day]]&gt;20,"End(21-30)")</f>
        <v>End(21-30)</v>
      </c>
    </row>
    <row r="8915" spans="1:22">
      <c r="A8915">
        <v>392489061</v>
      </c>
      <c r="B8915" t="s">
        <v>8906</v>
      </c>
      <c r="C8915" s="1">
        <v>45304</v>
      </c>
      <c r="D8915" t="str">
        <f>TEXT(Hospital_Emergency_Room_Data[[#This Row],[Patient Admission Date]],"mmm")</f>
        <v>Jan</v>
      </c>
      <c r="E8915">
        <f>YEAR(Hospital_Emergency_Room_Data[[#This Row],[Patient Admission Date]])</f>
        <v>2024</v>
      </c>
      <c r="F8915" s="2">
        <v>0.31805555555555554</v>
      </c>
      <c r="G8915" s="8" t="str">
        <f>TEXT(Hospital_Emergency_Room_Data[[#This Row],[Patient Admission Date]],"dddd")</f>
        <v>Saturday</v>
      </c>
      <c r="H8915" t="s">
        <v>9208</v>
      </c>
      <c r="I8915">
        <v>4</v>
      </c>
      <c r="J8915" s="5" t="s">
        <v>9218</v>
      </c>
      <c r="K8915" t="s">
        <v>8</v>
      </c>
      <c r="L8915" t="s">
        <v>9281</v>
      </c>
      <c r="M8915" t="s">
        <v>9210</v>
      </c>
      <c r="O8915">
        <v>41</v>
      </c>
      <c r="P8915" t="s">
        <v>9225</v>
      </c>
      <c r="Q8915">
        <v>13</v>
      </c>
      <c r="R8915">
        <v>7</v>
      </c>
      <c r="S8915" t="s">
        <v>9255</v>
      </c>
      <c r="T8915" t="s">
        <v>9265</v>
      </c>
      <c r="U8915" t="s">
        <v>9300</v>
      </c>
      <c r="V8915" t="str" cm="1">
        <f t="array" ref="V8915">_xlfn.IFS(Hospital_Emergency_Room_Data[[#This Row],[Day]]&lt;=10,"Start(1-10)",Hospital_Emergency_Room_Data[[#This Row],[Day]]&lt;=20,"Middle(11-20)",Hospital_Emergency_Room_Data[[#This Row],[Day]]&gt;20,"End(21-30)")</f>
        <v>Middle(11-20)</v>
      </c>
    </row>
    <row r="8916" spans="1:22">
      <c r="A8916">
        <v>518940881</v>
      </c>
      <c r="B8916" t="s">
        <v>8907</v>
      </c>
      <c r="C8916" s="1">
        <v>45338</v>
      </c>
      <c r="D8916" t="str">
        <f>TEXT(Hospital_Emergency_Room_Data[[#This Row],[Patient Admission Date]],"mmm")</f>
        <v>Feb</v>
      </c>
      <c r="E8916">
        <f>YEAR(Hospital_Emergency_Room_Data[[#This Row],[Patient Admission Date]])</f>
        <v>2024</v>
      </c>
      <c r="F8916" s="2">
        <v>0.14583333333333334</v>
      </c>
      <c r="G8916" s="8" t="str">
        <f>TEXT(Hospital_Emergency_Room_Data[[#This Row],[Patient Admission Date]],"dddd")</f>
        <v>Friday</v>
      </c>
      <c r="H8916" t="s">
        <v>9208</v>
      </c>
      <c r="I8916">
        <v>61</v>
      </c>
      <c r="J8916" s="5" t="s">
        <v>9217</v>
      </c>
      <c r="K8916" t="s">
        <v>8</v>
      </c>
      <c r="L8916" t="s">
        <v>9281</v>
      </c>
      <c r="M8916" t="s">
        <v>9210</v>
      </c>
      <c r="O8916">
        <v>56</v>
      </c>
      <c r="P8916" t="s">
        <v>9225</v>
      </c>
      <c r="Q8916">
        <v>16</v>
      </c>
      <c r="R8916">
        <v>3</v>
      </c>
      <c r="S8916" t="s">
        <v>9258</v>
      </c>
      <c r="T8916" t="s">
        <v>9262</v>
      </c>
      <c r="U8916" t="s">
        <v>9283</v>
      </c>
      <c r="V8916" t="str" cm="1">
        <f t="array" ref="V8916">_xlfn.IFS(Hospital_Emergency_Room_Data[[#This Row],[Day]]&lt;=10,"Start(1-10)",Hospital_Emergency_Room_Data[[#This Row],[Day]]&lt;=20,"Middle(11-20)",Hospital_Emergency_Room_Data[[#This Row],[Day]]&gt;20,"End(21-30)")</f>
        <v>Middle(11-20)</v>
      </c>
    </row>
    <row r="8917" spans="1:22">
      <c r="A8917">
        <v>632795714</v>
      </c>
      <c r="B8917" t="s">
        <v>8908</v>
      </c>
      <c r="C8917" s="1">
        <v>45317</v>
      </c>
      <c r="D8917" t="str">
        <f>TEXT(Hospital_Emergency_Room_Data[[#This Row],[Patient Admission Date]],"mmm")</f>
        <v>Jan</v>
      </c>
      <c r="E8917">
        <f>YEAR(Hospital_Emergency_Room_Data[[#This Row],[Patient Admission Date]])</f>
        <v>2024</v>
      </c>
      <c r="F8917" s="2">
        <v>0.73611111111111116</v>
      </c>
      <c r="G8917" s="8" t="str">
        <f>TEXT(Hospital_Emergency_Room_Data[[#This Row],[Patient Admission Date]],"dddd")</f>
        <v>Friday</v>
      </c>
      <c r="H8917" t="s">
        <v>9208</v>
      </c>
      <c r="I8917">
        <v>39</v>
      </c>
      <c r="J8917" s="5" t="s">
        <v>9223</v>
      </c>
      <c r="K8917" t="s">
        <v>8</v>
      </c>
      <c r="L8917" t="s">
        <v>9281</v>
      </c>
      <c r="M8917" t="s">
        <v>9210</v>
      </c>
      <c r="O8917">
        <v>60</v>
      </c>
      <c r="P8917" t="s">
        <v>9225</v>
      </c>
      <c r="Q8917">
        <v>26</v>
      </c>
      <c r="R8917">
        <v>17</v>
      </c>
      <c r="S8917" t="s">
        <v>9257</v>
      </c>
      <c r="T8917" t="s">
        <v>9264</v>
      </c>
      <c r="U8917" t="s">
        <v>9283</v>
      </c>
      <c r="V8917" t="str" cm="1">
        <f t="array" ref="V8917">_xlfn.IFS(Hospital_Emergency_Room_Data[[#This Row],[Day]]&lt;=10,"Start(1-10)",Hospital_Emergency_Room_Data[[#This Row],[Day]]&lt;=20,"Middle(11-20)",Hospital_Emergency_Room_Data[[#This Row],[Day]]&gt;20,"End(21-30)")</f>
        <v>End(21-30)</v>
      </c>
    </row>
    <row r="8918" spans="1:22">
      <c r="A8918">
        <v>244511815</v>
      </c>
      <c r="B8918" t="s">
        <v>8909</v>
      </c>
      <c r="C8918" s="1">
        <v>45532</v>
      </c>
      <c r="D8918" t="str">
        <f>TEXT(Hospital_Emergency_Room_Data[[#This Row],[Patient Admission Date]],"mmm")</f>
        <v>Aug</v>
      </c>
      <c r="E8918">
        <f>YEAR(Hospital_Emergency_Room_Data[[#This Row],[Patient Admission Date]])</f>
        <v>2024</v>
      </c>
      <c r="F8918" s="2">
        <v>0.47152777777777777</v>
      </c>
      <c r="G8918" s="8" t="str">
        <f>TEXT(Hospital_Emergency_Room_Data[[#This Row],[Patient Admission Date]],"dddd")</f>
        <v>Wednesday</v>
      </c>
      <c r="H8918" t="s">
        <v>9208</v>
      </c>
      <c r="I8918">
        <v>69</v>
      </c>
      <c r="J8918" s="5" t="s">
        <v>9217</v>
      </c>
      <c r="K8918" t="s">
        <v>8</v>
      </c>
      <c r="L8918" t="s">
        <v>9281</v>
      </c>
      <c r="M8918" t="s">
        <v>9210</v>
      </c>
      <c r="O8918">
        <v>16</v>
      </c>
      <c r="P8918" t="s">
        <v>9226</v>
      </c>
      <c r="Q8918">
        <v>28</v>
      </c>
      <c r="R8918">
        <v>11</v>
      </c>
      <c r="S8918" t="s">
        <v>9255</v>
      </c>
      <c r="T8918" t="s">
        <v>9264</v>
      </c>
      <c r="U8918" t="s">
        <v>9282</v>
      </c>
      <c r="V8918" t="str" cm="1">
        <f t="array" ref="V8918">_xlfn.IFS(Hospital_Emergency_Room_Data[[#This Row],[Day]]&lt;=10,"Start(1-10)",Hospital_Emergency_Room_Data[[#This Row],[Day]]&lt;=20,"Middle(11-20)",Hospital_Emergency_Room_Data[[#This Row],[Day]]&gt;20,"End(21-30)")</f>
        <v>End(21-30)</v>
      </c>
    </row>
    <row r="8919" spans="1:22">
      <c r="A8919">
        <v>883852880</v>
      </c>
      <c r="B8919" t="s">
        <v>8910</v>
      </c>
      <c r="C8919" s="1">
        <v>45428</v>
      </c>
      <c r="D8919" t="str">
        <f>TEXT(Hospital_Emergency_Room_Data[[#This Row],[Patient Admission Date]],"mmm")</f>
        <v>May</v>
      </c>
      <c r="E8919">
        <f>YEAR(Hospital_Emergency_Room_Data[[#This Row],[Patient Admission Date]])</f>
        <v>2024</v>
      </c>
      <c r="F8919" s="2">
        <v>0.40486111111111112</v>
      </c>
      <c r="G8919" s="8" t="str">
        <f>TEXT(Hospital_Emergency_Room_Data[[#This Row],[Patient Admission Date]],"dddd")</f>
        <v>Thursday</v>
      </c>
      <c r="H8919" t="s">
        <v>9208</v>
      </c>
      <c r="I8919">
        <v>53</v>
      </c>
      <c r="J8919" s="5" t="s">
        <v>9219</v>
      </c>
      <c r="K8919" t="s">
        <v>8</v>
      </c>
      <c r="L8919" t="s">
        <v>9281</v>
      </c>
      <c r="M8919" t="s">
        <v>9210</v>
      </c>
      <c r="O8919">
        <v>19</v>
      </c>
      <c r="P8919" t="s">
        <v>9226</v>
      </c>
      <c r="Q8919">
        <v>16</v>
      </c>
      <c r="R8919">
        <v>9</v>
      </c>
      <c r="S8919" t="s">
        <v>9255</v>
      </c>
      <c r="T8919" t="s">
        <v>9262</v>
      </c>
      <c r="U8919" t="s">
        <v>9282</v>
      </c>
      <c r="V8919" t="str" cm="1">
        <f t="array" ref="V8919">_xlfn.IFS(Hospital_Emergency_Room_Data[[#This Row],[Day]]&lt;=10,"Start(1-10)",Hospital_Emergency_Room_Data[[#This Row],[Day]]&lt;=20,"Middle(11-20)",Hospital_Emergency_Room_Data[[#This Row],[Day]]&gt;20,"End(21-30)")</f>
        <v>Middle(11-20)</v>
      </c>
    </row>
    <row r="8920" spans="1:22">
      <c r="A8920">
        <v>318211279</v>
      </c>
      <c r="B8920" t="s">
        <v>8911</v>
      </c>
      <c r="C8920" s="1">
        <v>45398</v>
      </c>
      <c r="D8920" t="str">
        <f>TEXT(Hospital_Emergency_Room_Data[[#This Row],[Patient Admission Date]],"mmm")</f>
        <v>Apr</v>
      </c>
      <c r="E8920">
        <f>YEAR(Hospital_Emergency_Room_Data[[#This Row],[Patient Admission Date]])</f>
        <v>2024</v>
      </c>
      <c r="F8920" s="2">
        <v>0.33333333333333331</v>
      </c>
      <c r="G8920" s="8" t="str">
        <f>TEXT(Hospital_Emergency_Room_Data[[#This Row],[Patient Admission Date]],"dddd")</f>
        <v>Tuesday</v>
      </c>
      <c r="H8920" t="s">
        <v>9208</v>
      </c>
      <c r="I8920">
        <v>58</v>
      </c>
      <c r="J8920" s="5" t="s">
        <v>9219</v>
      </c>
      <c r="K8920" t="s">
        <v>8</v>
      </c>
      <c r="L8920" t="s">
        <v>9281</v>
      </c>
      <c r="M8920" t="s">
        <v>9210</v>
      </c>
      <c r="O8920">
        <v>26</v>
      </c>
      <c r="P8920" t="s">
        <v>9226</v>
      </c>
      <c r="Q8920">
        <v>16</v>
      </c>
      <c r="R8920">
        <v>8</v>
      </c>
      <c r="S8920" t="s">
        <v>9255</v>
      </c>
      <c r="T8920" t="s">
        <v>9262</v>
      </c>
      <c r="U8920" t="s">
        <v>9282</v>
      </c>
      <c r="V8920" t="str" cm="1">
        <f t="array" ref="V8920">_xlfn.IFS(Hospital_Emergency_Room_Data[[#This Row],[Day]]&lt;=10,"Start(1-10)",Hospital_Emergency_Room_Data[[#This Row],[Day]]&lt;=20,"Middle(11-20)",Hospital_Emergency_Room_Data[[#This Row],[Day]]&gt;20,"End(21-30)")</f>
        <v>Middle(11-20)</v>
      </c>
    </row>
    <row r="8921" spans="1:22">
      <c r="A8921">
        <v>462934459</v>
      </c>
      <c r="B8921" t="s">
        <v>8912</v>
      </c>
      <c r="C8921" s="1">
        <v>45428</v>
      </c>
      <c r="D8921" t="str">
        <f>TEXT(Hospital_Emergency_Room_Data[[#This Row],[Patient Admission Date]],"mmm")</f>
        <v>May</v>
      </c>
      <c r="E8921">
        <f>YEAR(Hospital_Emergency_Room_Data[[#This Row],[Patient Admission Date]])</f>
        <v>2024</v>
      </c>
      <c r="F8921" s="2">
        <v>0.80208333333333337</v>
      </c>
      <c r="G8921" s="8" t="str">
        <f>TEXT(Hospital_Emergency_Room_Data[[#This Row],[Patient Admission Date]],"dddd")</f>
        <v>Thursday</v>
      </c>
      <c r="H8921" t="s">
        <v>9208</v>
      </c>
      <c r="I8921">
        <v>66</v>
      </c>
      <c r="J8921" s="5" t="s">
        <v>9217</v>
      </c>
      <c r="K8921" t="s">
        <v>8</v>
      </c>
      <c r="L8921" t="s">
        <v>9281</v>
      </c>
      <c r="M8921" t="s">
        <v>9210</v>
      </c>
      <c r="O8921">
        <v>28</v>
      </c>
      <c r="P8921" t="s">
        <v>9226</v>
      </c>
      <c r="Q8921">
        <v>16</v>
      </c>
      <c r="R8921">
        <v>19</v>
      </c>
      <c r="S8921" t="s">
        <v>9256</v>
      </c>
      <c r="T8921" t="s">
        <v>9262</v>
      </c>
      <c r="U8921" t="s">
        <v>9282</v>
      </c>
      <c r="V8921" t="str" cm="1">
        <f t="array" ref="V8921">_xlfn.IFS(Hospital_Emergency_Room_Data[[#This Row],[Day]]&lt;=10,"Start(1-10)",Hospital_Emergency_Room_Data[[#This Row],[Day]]&lt;=20,"Middle(11-20)",Hospital_Emergency_Room_Data[[#This Row],[Day]]&gt;20,"End(21-30)")</f>
        <v>Middle(11-20)</v>
      </c>
    </row>
    <row r="8922" spans="1:22">
      <c r="A8922">
        <v>288474512</v>
      </c>
      <c r="B8922" t="s">
        <v>8913</v>
      </c>
      <c r="C8922" s="1">
        <v>45293</v>
      </c>
      <c r="D8922" t="str">
        <f>TEXT(Hospital_Emergency_Room_Data[[#This Row],[Patient Admission Date]],"mmm")</f>
        <v>Jan</v>
      </c>
      <c r="E8922">
        <f>YEAR(Hospital_Emergency_Room_Data[[#This Row],[Patient Admission Date]])</f>
        <v>2024</v>
      </c>
      <c r="F8922" s="2">
        <v>0.87777777777777777</v>
      </c>
      <c r="G8922" s="8" t="str">
        <f>TEXT(Hospital_Emergency_Room_Data[[#This Row],[Patient Admission Date]],"dddd")</f>
        <v>Tuesday</v>
      </c>
      <c r="H8922" t="s">
        <v>9208</v>
      </c>
      <c r="I8922">
        <v>56</v>
      </c>
      <c r="J8922" s="5" t="s">
        <v>9219</v>
      </c>
      <c r="K8922" t="s">
        <v>8</v>
      </c>
      <c r="L8922" t="s">
        <v>9281</v>
      </c>
      <c r="M8922" t="s">
        <v>9210</v>
      </c>
      <c r="O8922">
        <v>39</v>
      </c>
      <c r="P8922" t="s">
        <v>9225</v>
      </c>
      <c r="Q8922">
        <v>2</v>
      </c>
      <c r="R8922">
        <v>21</v>
      </c>
      <c r="S8922" t="s">
        <v>9256</v>
      </c>
      <c r="T8922" t="s">
        <v>9263</v>
      </c>
      <c r="U8922" t="s">
        <v>9300</v>
      </c>
      <c r="V8922" t="str" cm="1">
        <f t="array" ref="V8922">_xlfn.IFS(Hospital_Emergency_Room_Data[[#This Row],[Day]]&lt;=10,"Start(1-10)",Hospital_Emergency_Room_Data[[#This Row],[Day]]&lt;=20,"Middle(11-20)",Hospital_Emergency_Room_Data[[#This Row],[Day]]&gt;20,"End(21-30)")</f>
        <v>Start(1-10)</v>
      </c>
    </row>
    <row r="8923" spans="1:22">
      <c r="A8923">
        <v>403569380</v>
      </c>
      <c r="B8923" t="s">
        <v>8914</v>
      </c>
      <c r="C8923" s="1">
        <v>45415</v>
      </c>
      <c r="D8923" t="str">
        <f>TEXT(Hospital_Emergency_Room_Data[[#This Row],[Patient Admission Date]],"mmm")</f>
        <v>May</v>
      </c>
      <c r="E8923">
        <f>YEAR(Hospital_Emergency_Room_Data[[#This Row],[Patient Admission Date]])</f>
        <v>2024</v>
      </c>
      <c r="F8923" s="2">
        <v>3.6805555555555557E-2</v>
      </c>
      <c r="G8923" s="8" t="str">
        <f>TEXT(Hospital_Emergency_Room_Data[[#This Row],[Patient Admission Date]],"dddd")</f>
        <v>Friday</v>
      </c>
      <c r="H8923" t="s">
        <v>9208</v>
      </c>
      <c r="I8923">
        <v>60</v>
      </c>
      <c r="J8923" s="5" t="s">
        <v>9217</v>
      </c>
      <c r="K8923" t="s">
        <v>8</v>
      </c>
      <c r="L8923" t="s">
        <v>9281</v>
      </c>
      <c r="M8923" t="s">
        <v>9210</v>
      </c>
      <c r="O8923">
        <v>44</v>
      </c>
      <c r="P8923" t="s">
        <v>9225</v>
      </c>
      <c r="Q8923">
        <v>3</v>
      </c>
      <c r="R8923">
        <v>0</v>
      </c>
      <c r="S8923" t="s">
        <v>9258</v>
      </c>
      <c r="T8923" t="s">
        <v>9263</v>
      </c>
      <c r="U8923" t="s">
        <v>9300</v>
      </c>
      <c r="V8923" t="str" cm="1">
        <f t="array" ref="V8923">_xlfn.IFS(Hospital_Emergency_Room_Data[[#This Row],[Day]]&lt;=10,"Start(1-10)",Hospital_Emergency_Room_Data[[#This Row],[Day]]&lt;=20,"Middle(11-20)",Hospital_Emergency_Room_Data[[#This Row],[Day]]&gt;20,"End(21-30)")</f>
        <v>Start(1-10)</v>
      </c>
    </row>
    <row r="8924" spans="1:22">
      <c r="A8924">
        <v>322856482</v>
      </c>
      <c r="B8924" t="s">
        <v>8915</v>
      </c>
      <c r="C8924" s="1">
        <v>45097</v>
      </c>
      <c r="D8924" t="str">
        <f>TEXT(Hospital_Emergency_Room_Data[[#This Row],[Patient Admission Date]],"mmm")</f>
        <v>Jun</v>
      </c>
      <c r="E8924">
        <f>YEAR(Hospital_Emergency_Room_Data[[#This Row],[Patient Admission Date]])</f>
        <v>2023</v>
      </c>
      <c r="F8924" s="2">
        <v>0.53819444444444442</v>
      </c>
      <c r="G8924" s="8" t="str">
        <f>TEXT(Hospital_Emergency_Room_Data[[#This Row],[Patient Admission Date]],"dddd")</f>
        <v>Tuesday</v>
      </c>
      <c r="H8924" t="s">
        <v>9208</v>
      </c>
      <c r="I8924">
        <v>66</v>
      </c>
      <c r="J8924" s="5" t="s">
        <v>9217</v>
      </c>
      <c r="K8924" t="s">
        <v>8</v>
      </c>
      <c r="L8924" t="s">
        <v>9281</v>
      </c>
      <c r="M8924" t="s">
        <v>9210</v>
      </c>
      <c r="O8924">
        <v>46</v>
      </c>
      <c r="P8924" t="s">
        <v>9225</v>
      </c>
      <c r="Q8924">
        <v>20</v>
      </c>
      <c r="R8924">
        <v>12</v>
      </c>
      <c r="S8924" t="s">
        <v>9257</v>
      </c>
      <c r="T8924" t="s">
        <v>9262</v>
      </c>
      <c r="U8924" t="s">
        <v>9283</v>
      </c>
      <c r="V8924" t="str" cm="1">
        <f t="array" ref="V8924">_xlfn.IFS(Hospital_Emergency_Room_Data[[#This Row],[Day]]&lt;=10,"Start(1-10)",Hospital_Emergency_Room_Data[[#This Row],[Day]]&lt;=20,"Middle(11-20)",Hospital_Emergency_Room_Data[[#This Row],[Day]]&gt;20,"End(21-30)")</f>
        <v>Middle(11-20)</v>
      </c>
    </row>
    <row r="8925" spans="1:22">
      <c r="A8925">
        <v>284787721</v>
      </c>
      <c r="B8925" t="s">
        <v>8916</v>
      </c>
      <c r="C8925" s="1">
        <v>45563</v>
      </c>
      <c r="D8925" t="str">
        <f>TEXT(Hospital_Emergency_Room_Data[[#This Row],[Patient Admission Date]],"mmm")</f>
        <v>Sep</v>
      </c>
      <c r="E8925">
        <f>YEAR(Hospital_Emergency_Room_Data[[#This Row],[Patient Admission Date]])</f>
        <v>2024</v>
      </c>
      <c r="F8925" s="2">
        <v>0.22638888888888889</v>
      </c>
      <c r="G8925" s="8" t="str">
        <f>TEXT(Hospital_Emergency_Room_Data[[#This Row],[Patient Admission Date]],"dddd")</f>
        <v>Saturday</v>
      </c>
      <c r="H8925" t="s">
        <v>9208</v>
      </c>
      <c r="I8925">
        <v>37</v>
      </c>
      <c r="J8925" s="5" t="s">
        <v>9223</v>
      </c>
      <c r="K8925" t="s">
        <v>8</v>
      </c>
      <c r="L8925" t="s">
        <v>9281</v>
      </c>
      <c r="M8925" t="s">
        <v>9210</v>
      </c>
      <c r="O8925">
        <v>52</v>
      </c>
      <c r="P8925" t="s">
        <v>9225</v>
      </c>
      <c r="Q8925">
        <v>28</v>
      </c>
      <c r="R8925">
        <v>5</v>
      </c>
      <c r="S8925" t="s">
        <v>9258</v>
      </c>
      <c r="T8925" t="s">
        <v>9264</v>
      </c>
      <c r="U8925" t="s">
        <v>9283</v>
      </c>
      <c r="V8925" t="str" cm="1">
        <f t="array" ref="V8925">_xlfn.IFS(Hospital_Emergency_Room_Data[[#This Row],[Day]]&lt;=10,"Start(1-10)",Hospital_Emergency_Room_Data[[#This Row],[Day]]&lt;=20,"Middle(11-20)",Hospital_Emergency_Room_Data[[#This Row],[Day]]&gt;20,"End(21-30)")</f>
        <v>End(21-30)</v>
      </c>
    </row>
    <row r="8926" spans="1:22">
      <c r="A8926">
        <v>487704415</v>
      </c>
      <c r="B8926" t="s">
        <v>8917</v>
      </c>
      <c r="C8926" s="1">
        <v>45293</v>
      </c>
      <c r="D8926" t="str">
        <f>TEXT(Hospital_Emergency_Room_Data[[#This Row],[Patient Admission Date]],"mmm")</f>
        <v>Jan</v>
      </c>
      <c r="E8926">
        <f>YEAR(Hospital_Emergency_Room_Data[[#This Row],[Patient Admission Date]])</f>
        <v>2024</v>
      </c>
      <c r="F8926" s="2">
        <v>0.12847222222222221</v>
      </c>
      <c r="G8926" s="8" t="str">
        <f>TEXT(Hospital_Emergency_Room_Data[[#This Row],[Patient Admission Date]],"dddd")</f>
        <v>Tuesday</v>
      </c>
      <c r="H8926" t="s">
        <v>9208</v>
      </c>
      <c r="I8926">
        <v>2</v>
      </c>
      <c r="J8926" s="5" t="s">
        <v>9218</v>
      </c>
      <c r="K8926" t="s">
        <v>8</v>
      </c>
      <c r="L8926" t="s">
        <v>9281</v>
      </c>
      <c r="M8926" t="s">
        <v>9210</v>
      </c>
      <c r="O8926">
        <v>58</v>
      </c>
      <c r="P8926" t="s">
        <v>9225</v>
      </c>
      <c r="Q8926">
        <v>2</v>
      </c>
      <c r="R8926">
        <v>3</v>
      </c>
      <c r="S8926" t="s">
        <v>9258</v>
      </c>
      <c r="T8926" t="s">
        <v>9263</v>
      </c>
      <c r="U8926" t="s">
        <v>9283</v>
      </c>
      <c r="V8926" t="str" cm="1">
        <f t="array" ref="V8926">_xlfn.IFS(Hospital_Emergency_Room_Data[[#This Row],[Day]]&lt;=10,"Start(1-10)",Hospital_Emergency_Room_Data[[#This Row],[Day]]&lt;=20,"Middle(11-20)",Hospital_Emergency_Room_Data[[#This Row],[Day]]&gt;20,"End(21-30)")</f>
        <v>Start(1-10)</v>
      </c>
    </row>
    <row r="8927" spans="1:22">
      <c r="A8927">
        <v>439451934</v>
      </c>
      <c r="B8927" t="s">
        <v>8918</v>
      </c>
      <c r="C8927" s="1">
        <v>45582</v>
      </c>
      <c r="D8927" t="str">
        <f>TEXT(Hospital_Emergency_Room_Data[[#This Row],[Patient Admission Date]],"mmm")</f>
        <v>Oct</v>
      </c>
      <c r="E8927">
        <f>YEAR(Hospital_Emergency_Room_Data[[#This Row],[Patient Admission Date]])</f>
        <v>2024</v>
      </c>
      <c r="F8927" s="2">
        <v>0.24791666666666667</v>
      </c>
      <c r="G8927" s="8" t="str">
        <f>TEXT(Hospital_Emergency_Room_Data[[#This Row],[Patient Admission Date]],"dddd")</f>
        <v>Thursday</v>
      </c>
      <c r="H8927" t="s">
        <v>9208</v>
      </c>
      <c r="I8927">
        <v>5</v>
      </c>
      <c r="J8927" s="5" t="s">
        <v>9221</v>
      </c>
      <c r="K8927" t="s">
        <v>8</v>
      </c>
      <c r="L8927" t="s">
        <v>9281</v>
      </c>
      <c r="M8927" t="s">
        <v>9210</v>
      </c>
      <c r="O8927">
        <v>58</v>
      </c>
      <c r="P8927" t="s">
        <v>9225</v>
      </c>
      <c r="Q8927">
        <v>17</v>
      </c>
      <c r="R8927">
        <v>5</v>
      </c>
      <c r="S8927" t="s">
        <v>9258</v>
      </c>
      <c r="T8927" t="s">
        <v>9262</v>
      </c>
      <c r="U8927" t="s">
        <v>9283</v>
      </c>
      <c r="V8927" t="str" cm="1">
        <f t="array" ref="V8927">_xlfn.IFS(Hospital_Emergency_Room_Data[[#This Row],[Day]]&lt;=10,"Start(1-10)",Hospital_Emergency_Room_Data[[#This Row],[Day]]&lt;=20,"Middle(11-20)",Hospital_Emergency_Room_Data[[#This Row],[Day]]&gt;20,"End(21-30)")</f>
        <v>Middle(11-20)</v>
      </c>
    </row>
    <row r="8928" spans="1:22">
      <c r="A8928">
        <v>183238555</v>
      </c>
      <c r="B8928" t="s">
        <v>8919</v>
      </c>
      <c r="C8928" s="1">
        <v>45466</v>
      </c>
      <c r="D8928" t="str">
        <f>TEXT(Hospital_Emergency_Room_Data[[#This Row],[Patient Admission Date]],"mmm")</f>
        <v>Jun</v>
      </c>
      <c r="E8928">
        <f>YEAR(Hospital_Emergency_Room_Data[[#This Row],[Patient Admission Date]])</f>
        <v>2024</v>
      </c>
      <c r="F8928" s="2">
        <v>0.69097222222222221</v>
      </c>
      <c r="G8928" s="8" t="str">
        <f>TEXT(Hospital_Emergency_Room_Data[[#This Row],[Patient Admission Date]],"dddd")</f>
        <v>Sunday</v>
      </c>
      <c r="H8928" t="s">
        <v>9208</v>
      </c>
      <c r="I8928">
        <v>77</v>
      </c>
      <c r="J8928" s="5" t="s">
        <v>9222</v>
      </c>
      <c r="K8928" t="s">
        <v>8</v>
      </c>
      <c r="L8928" t="s">
        <v>9281</v>
      </c>
      <c r="M8928" t="s">
        <v>9210</v>
      </c>
      <c r="O8928">
        <v>10</v>
      </c>
      <c r="P8928" t="s">
        <v>9226</v>
      </c>
      <c r="Q8928">
        <v>23</v>
      </c>
      <c r="R8928">
        <v>16</v>
      </c>
      <c r="S8928" t="s">
        <v>9257</v>
      </c>
      <c r="T8928" t="s">
        <v>9264</v>
      </c>
      <c r="U8928" t="s">
        <v>9282</v>
      </c>
      <c r="V8928" t="str" cm="1">
        <f t="array" ref="V8928">_xlfn.IFS(Hospital_Emergency_Room_Data[[#This Row],[Day]]&lt;=10,"Start(1-10)",Hospital_Emergency_Room_Data[[#This Row],[Day]]&lt;=20,"Middle(11-20)",Hospital_Emergency_Room_Data[[#This Row],[Day]]&gt;20,"End(21-30)")</f>
        <v>End(21-30)</v>
      </c>
    </row>
    <row r="8929" spans="1:22">
      <c r="A8929">
        <v>704529351</v>
      </c>
      <c r="B8929" t="s">
        <v>8920</v>
      </c>
      <c r="C8929" s="1">
        <v>45520</v>
      </c>
      <c r="D8929" t="str">
        <f>TEXT(Hospital_Emergency_Room_Data[[#This Row],[Patient Admission Date]],"mmm")</f>
        <v>Aug</v>
      </c>
      <c r="E8929">
        <f>YEAR(Hospital_Emergency_Room_Data[[#This Row],[Patient Admission Date]])</f>
        <v>2024</v>
      </c>
      <c r="F8929" s="2">
        <v>9.0972222222222218E-2</v>
      </c>
      <c r="G8929" s="8" t="str">
        <f>TEXT(Hospital_Emergency_Room_Data[[#This Row],[Patient Admission Date]],"dddd")</f>
        <v>Friday</v>
      </c>
      <c r="H8929" t="s">
        <v>9208</v>
      </c>
      <c r="I8929">
        <v>16</v>
      </c>
      <c r="J8929" s="5" t="s">
        <v>9220</v>
      </c>
      <c r="K8929" t="s">
        <v>8</v>
      </c>
      <c r="L8929" t="s">
        <v>9281</v>
      </c>
      <c r="M8929" t="s">
        <v>9210</v>
      </c>
      <c r="O8929">
        <v>20</v>
      </c>
      <c r="P8929" t="s">
        <v>9226</v>
      </c>
      <c r="Q8929">
        <v>16</v>
      </c>
      <c r="R8929">
        <v>2</v>
      </c>
      <c r="S8929" t="s">
        <v>9258</v>
      </c>
      <c r="T8929" t="s">
        <v>9262</v>
      </c>
      <c r="U8929" t="s">
        <v>9282</v>
      </c>
      <c r="V8929" t="str" cm="1">
        <f t="array" ref="V8929">_xlfn.IFS(Hospital_Emergency_Room_Data[[#This Row],[Day]]&lt;=10,"Start(1-10)",Hospital_Emergency_Room_Data[[#This Row],[Day]]&lt;=20,"Middle(11-20)",Hospital_Emergency_Room_Data[[#This Row],[Day]]&gt;20,"End(21-30)")</f>
        <v>Middle(11-20)</v>
      </c>
    </row>
    <row r="8930" spans="1:22">
      <c r="A8930">
        <v>822133323</v>
      </c>
      <c r="B8930" t="s">
        <v>8921</v>
      </c>
      <c r="C8930" s="1">
        <v>45494</v>
      </c>
      <c r="D8930" t="str">
        <f>TEXT(Hospital_Emergency_Room_Data[[#This Row],[Patient Admission Date]],"mmm")</f>
        <v>Jul</v>
      </c>
      <c r="E8930">
        <f>YEAR(Hospital_Emergency_Room_Data[[#This Row],[Patient Admission Date]])</f>
        <v>2024</v>
      </c>
      <c r="F8930" s="2">
        <v>0.84861111111111109</v>
      </c>
      <c r="G8930" s="8" t="str">
        <f>TEXT(Hospital_Emergency_Room_Data[[#This Row],[Patient Admission Date]],"dddd")</f>
        <v>Sunday</v>
      </c>
      <c r="H8930" t="s">
        <v>9208</v>
      </c>
      <c r="I8930">
        <v>14</v>
      </c>
      <c r="J8930" s="5" t="s">
        <v>9221</v>
      </c>
      <c r="K8930" t="s">
        <v>8</v>
      </c>
      <c r="L8930" t="s">
        <v>9281</v>
      </c>
      <c r="M8930" t="s">
        <v>9210</v>
      </c>
      <c r="O8930">
        <v>32</v>
      </c>
      <c r="P8930" t="s">
        <v>9225</v>
      </c>
      <c r="Q8930">
        <v>21</v>
      </c>
      <c r="R8930">
        <v>20</v>
      </c>
      <c r="S8930" t="s">
        <v>9256</v>
      </c>
      <c r="T8930" t="s">
        <v>9262</v>
      </c>
      <c r="U8930" t="s">
        <v>9300</v>
      </c>
      <c r="V8930" t="str" cm="1">
        <f t="array" ref="V8930">_xlfn.IFS(Hospital_Emergency_Room_Data[[#This Row],[Day]]&lt;=10,"Start(1-10)",Hospital_Emergency_Room_Data[[#This Row],[Day]]&lt;=20,"Middle(11-20)",Hospital_Emergency_Room_Data[[#This Row],[Day]]&gt;20,"End(21-30)")</f>
        <v>End(21-30)</v>
      </c>
    </row>
    <row r="8931" spans="1:22">
      <c r="A8931">
        <v>790494037</v>
      </c>
      <c r="B8931" t="s">
        <v>8922</v>
      </c>
      <c r="C8931" s="1">
        <v>45564</v>
      </c>
      <c r="D8931" t="str">
        <f>TEXT(Hospital_Emergency_Room_Data[[#This Row],[Patient Admission Date]],"mmm")</f>
        <v>Sep</v>
      </c>
      <c r="E8931">
        <f>YEAR(Hospital_Emergency_Room_Data[[#This Row],[Patient Admission Date]])</f>
        <v>2024</v>
      </c>
      <c r="F8931" s="2">
        <v>0.52152777777777781</v>
      </c>
      <c r="G8931" s="8" t="str">
        <f>TEXT(Hospital_Emergency_Room_Data[[#This Row],[Patient Admission Date]],"dddd")</f>
        <v>Sunday</v>
      </c>
      <c r="H8931" t="s">
        <v>9208</v>
      </c>
      <c r="I8931">
        <v>73</v>
      </c>
      <c r="J8931" s="5" t="s">
        <v>9222</v>
      </c>
      <c r="K8931" t="s">
        <v>8</v>
      </c>
      <c r="L8931" t="s">
        <v>9281</v>
      </c>
      <c r="M8931" t="s">
        <v>9210</v>
      </c>
      <c r="O8931">
        <v>33</v>
      </c>
      <c r="P8931" t="s">
        <v>9225</v>
      </c>
      <c r="Q8931">
        <v>29</v>
      </c>
      <c r="R8931">
        <v>12</v>
      </c>
      <c r="S8931" t="s">
        <v>9257</v>
      </c>
      <c r="T8931" t="s">
        <v>9264</v>
      </c>
      <c r="U8931" t="s">
        <v>9300</v>
      </c>
      <c r="V8931" t="str" cm="1">
        <f t="array" ref="V8931">_xlfn.IFS(Hospital_Emergency_Room_Data[[#This Row],[Day]]&lt;=10,"Start(1-10)",Hospital_Emergency_Room_Data[[#This Row],[Day]]&lt;=20,"Middle(11-20)",Hospital_Emergency_Room_Data[[#This Row],[Day]]&gt;20,"End(21-30)")</f>
        <v>End(21-30)</v>
      </c>
    </row>
    <row r="8932" spans="1:22">
      <c r="A8932">
        <v>662048561</v>
      </c>
      <c r="B8932" t="s">
        <v>8923</v>
      </c>
      <c r="C8932" s="1">
        <v>45222</v>
      </c>
      <c r="D8932" t="str">
        <f>TEXT(Hospital_Emergency_Room_Data[[#This Row],[Patient Admission Date]],"mmm")</f>
        <v>Oct</v>
      </c>
      <c r="E8932">
        <f>YEAR(Hospital_Emergency_Room_Data[[#This Row],[Patient Admission Date]])</f>
        <v>2023</v>
      </c>
      <c r="F8932" s="2">
        <v>0.7</v>
      </c>
      <c r="G8932" s="8" t="str">
        <f>TEXT(Hospital_Emergency_Room_Data[[#This Row],[Patient Admission Date]],"dddd")</f>
        <v>Monday</v>
      </c>
      <c r="H8932" t="s">
        <v>9208</v>
      </c>
      <c r="I8932">
        <v>73</v>
      </c>
      <c r="J8932" s="5" t="s">
        <v>9222</v>
      </c>
      <c r="K8932" t="s">
        <v>8</v>
      </c>
      <c r="L8932" t="s">
        <v>9281</v>
      </c>
      <c r="M8932" t="s">
        <v>9210</v>
      </c>
      <c r="O8932">
        <v>40</v>
      </c>
      <c r="P8932" t="s">
        <v>9225</v>
      </c>
      <c r="Q8932">
        <v>23</v>
      </c>
      <c r="R8932">
        <v>16</v>
      </c>
      <c r="S8932" t="s">
        <v>9257</v>
      </c>
      <c r="T8932" t="s">
        <v>9264</v>
      </c>
      <c r="U8932" t="s">
        <v>9300</v>
      </c>
      <c r="V8932" t="str" cm="1">
        <f t="array" ref="V8932">_xlfn.IFS(Hospital_Emergency_Room_Data[[#This Row],[Day]]&lt;=10,"Start(1-10)",Hospital_Emergency_Room_Data[[#This Row],[Day]]&lt;=20,"Middle(11-20)",Hospital_Emergency_Room_Data[[#This Row],[Day]]&gt;20,"End(21-30)")</f>
        <v>End(21-30)</v>
      </c>
    </row>
    <row r="8933" spans="1:22">
      <c r="A8933">
        <v>304569824</v>
      </c>
      <c r="B8933" t="s">
        <v>8924</v>
      </c>
      <c r="C8933" s="1">
        <v>45485</v>
      </c>
      <c r="D8933" t="str">
        <f>TEXT(Hospital_Emergency_Room_Data[[#This Row],[Patient Admission Date]],"mmm")</f>
        <v>Jul</v>
      </c>
      <c r="E8933">
        <f>YEAR(Hospital_Emergency_Room_Data[[#This Row],[Patient Admission Date]])</f>
        <v>2024</v>
      </c>
      <c r="F8933" s="2">
        <v>0.35</v>
      </c>
      <c r="G8933" s="8" t="str">
        <f>TEXT(Hospital_Emergency_Room_Data[[#This Row],[Patient Admission Date]],"dddd")</f>
        <v>Friday</v>
      </c>
      <c r="H8933" t="s">
        <v>9208</v>
      </c>
      <c r="I8933">
        <v>34</v>
      </c>
      <c r="J8933" s="5" t="s">
        <v>9223</v>
      </c>
      <c r="K8933" t="s">
        <v>8</v>
      </c>
      <c r="L8933" t="s">
        <v>9281</v>
      </c>
      <c r="M8933" t="s">
        <v>9210</v>
      </c>
      <c r="O8933">
        <v>54</v>
      </c>
      <c r="P8933" t="s">
        <v>9225</v>
      </c>
      <c r="Q8933">
        <v>12</v>
      </c>
      <c r="R8933">
        <v>8</v>
      </c>
      <c r="S8933" t="s">
        <v>9255</v>
      </c>
      <c r="T8933" t="s">
        <v>9265</v>
      </c>
      <c r="U8933" t="s">
        <v>9283</v>
      </c>
      <c r="V8933" t="str" cm="1">
        <f t="array" ref="V8933">_xlfn.IFS(Hospital_Emergency_Room_Data[[#This Row],[Day]]&lt;=10,"Start(1-10)",Hospital_Emergency_Room_Data[[#This Row],[Day]]&lt;=20,"Middle(11-20)",Hospital_Emergency_Room_Data[[#This Row],[Day]]&gt;20,"End(21-30)")</f>
        <v>Middle(11-20)</v>
      </c>
    </row>
    <row r="8934" spans="1:22">
      <c r="A8934">
        <v>848918634</v>
      </c>
      <c r="B8934" t="s">
        <v>8925</v>
      </c>
      <c r="C8934" s="1">
        <v>45548</v>
      </c>
      <c r="D8934" t="str">
        <f>TEXT(Hospital_Emergency_Room_Data[[#This Row],[Patient Admission Date]],"mmm")</f>
        <v>Sep</v>
      </c>
      <c r="E8934">
        <f>YEAR(Hospital_Emergency_Room_Data[[#This Row],[Patient Admission Date]])</f>
        <v>2024</v>
      </c>
      <c r="F8934" s="2">
        <v>0.31805555555555554</v>
      </c>
      <c r="G8934" s="8" t="str">
        <f>TEXT(Hospital_Emergency_Room_Data[[#This Row],[Patient Admission Date]],"dddd")</f>
        <v>Friday</v>
      </c>
      <c r="H8934" t="s">
        <v>9208</v>
      </c>
      <c r="I8934">
        <v>8</v>
      </c>
      <c r="J8934" s="5" t="s">
        <v>9221</v>
      </c>
      <c r="K8934" t="s">
        <v>8</v>
      </c>
      <c r="L8934" t="s">
        <v>9281</v>
      </c>
      <c r="M8934" t="s">
        <v>9210</v>
      </c>
      <c r="O8934">
        <v>58</v>
      </c>
      <c r="P8934" t="s">
        <v>9225</v>
      </c>
      <c r="Q8934">
        <v>13</v>
      </c>
      <c r="R8934">
        <v>7</v>
      </c>
      <c r="S8934" t="s">
        <v>9255</v>
      </c>
      <c r="T8934" t="s">
        <v>9265</v>
      </c>
      <c r="U8934" t="s">
        <v>9283</v>
      </c>
      <c r="V8934" t="str" cm="1">
        <f t="array" ref="V8934">_xlfn.IFS(Hospital_Emergency_Room_Data[[#This Row],[Day]]&lt;=10,"Start(1-10)",Hospital_Emergency_Room_Data[[#This Row],[Day]]&lt;=20,"Middle(11-20)",Hospital_Emergency_Room_Data[[#This Row],[Day]]&gt;20,"End(21-30)")</f>
        <v>Middle(11-20)</v>
      </c>
    </row>
    <row r="8935" spans="1:22">
      <c r="A8935">
        <v>867810165</v>
      </c>
      <c r="B8935" t="s">
        <v>8926</v>
      </c>
      <c r="C8935" s="1">
        <v>45344</v>
      </c>
      <c r="D8935" t="str">
        <f>TEXT(Hospital_Emergency_Room_Data[[#This Row],[Patient Admission Date]],"mmm")</f>
        <v>Feb</v>
      </c>
      <c r="E8935">
        <f>YEAR(Hospital_Emergency_Room_Data[[#This Row],[Patient Admission Date]])</f>
        <v>2024</v>
      </c>
      <c r="F8935" s="2">
        <v>0.27083333333333331</v>
      </c>
      <c r="G8935" s="8" t="str">
        <f>TEXT(Hospital_Emergency_Room_Data[[#This Row],[Patient Admission Date]],"dddd")</f>
        <v>Thursday</v>
      </c>
      <c r="H8935" t="s">
        <v>9208</v>
      </c>
      <c r="I8935">
        <v>47</v>
      </c>
      <c r="J8935" s="5" t="s">
        <v>9219</v>
      </c>
      <c r="K8935" t="s">
        <v>8</v>
      </c>
      <c r="L8935" t="s">
        <v>9281</v>
      </c>
      <c r="M8935" t="s">
        <v>9210</v>
      </c>
      <c r="O8935">
        <v>58</v>
      </c>
      <c r="P8935" t="s">
        <v>9225</v>
      </c>
      <c r="Q8935">
        <v>22</v>
      </c>
      <c r="R8935">
        <v>6</v>
      </c>
      <c r="S8935" t="s">
        <v>9255</v>
      </c>
      <c r="T8935" t="s">
        <v>9264</v>
      </c>
      <c r="U8935" t="s">
        <v>9283</v>
      </c>
      <c r="V8935" t="str" cm="1">
        <f t="array" ref="V8935">_xlfn.IFS(Hospital_Emergency_Room_Data[[#This Row],[Day]]&lt;=10,"Start(1-10)",Hospital_Emergency_Room_Data[[#This Row],[Day]]&lt;=20,"Middle(11-20)",Hospital_Emergency_Room_Data[[#This Row],[Day]]&gt;20,"End(21-30)")</f>
        <v>End(21-30)</v>
      </c>
    </row>
    <row r="8936" spans="1:22">
      <c r="A8936">
        <v>719674238</v>
      </c>
      <c r="B8936" t="s">
        <v>8927</v>
      </c>
      <c r="C8936" s="1">
        <v>45591</v>
      </c>
      <c r="D8936" t="str">
        <f>TEXT(Hospital_Emergency_Room_Data[[#This Row],[Patient Admission Date]],"mmm")</f>
        <v>Oct</v>
      </c>
      <c r="E8936">
        <f>YEAR(Hospital_Emergency_Room_Data[[#This Row],[Patient Admission Date]])</f>
        <v>2024</v>
      </c>
      <c r="F8936" s="2">
        <v>0.59583333333333333</v>
      </c>
      <c r="G8936" s="8" t="str">
        <f>TEXT(Hospital_Emergency_Room_Data[[#This Row],[Patient Admission Date]],"dddd")</f>
        <v>Saturday</v>
      </c>
      <c r="H8936" t="s">
        <v>9208</v>
      </c>
      <c r="I8936">
        <v>7</v>
      </c>
      <c r="J8936" s="5" t="s">
        <v>9221</v>
      </c>
      <c r="K8936" t="s">
        <v>8</v>
      </c>
      <c r="L8936" t="s">
        <v>9281</v>
      </c>
      <c r="M8936" t="s">
        <v>9210</v>
      </c>
      <c r="O8936">
        <v>10</v>
      </c>
      <c r="P8936" t="s">
        <v>9226</v>
      </c>
      <c r="Q8936">
        <v>26</v>
      </c>
      <c r="R8936">
        <v>14</v>
      </c>
      <c r="S8936" t="s">
        <v>9257</v>
      </c>
      <c r="T8936" t="s">
        <v>9264</v>
      </c>
      <c r="U8936" t="s">
        <v>9282</v>
      </c>
      <c r="V8936" t="str" cm="1">
        <f t="array" ref="V8936">_xlfn.IFS(Hospital_Emergency_Room_Data[[#This Row],[Day]]&lt;=10,"Start(1-10)",Hospital_Emergency_Room_Data[[#This Row],[Day]]&lt;=20,"Middle(11-20)",Hospital_Emergency_Room_Data[[#This Row],[Day]]&gt;20,"End(21-30)")</f>
        <v>End(21-30)</v>
      </c>
    </row>
    <row r="8937" spans="1:22">
      <c r="A8937">
        <v>591019686</v>
      </c>
      <c r="B8937" t="s">
        <v>8928</v>
      </c>
      <c r="C8937" s="1">
        <v>45238</v>
      </c>
      <c r="D8937" t="str">
        <f>TEXT(Hospital_Emergency_Room_Data[[#This Row],[Patient Admission Date]],"mmm")</f>
        <v>Nov</v>
      </c>
      <c r="E8937">
        <f>YEAR(Hospital_Emergency_Room_Data[[#This Row],[Patient Admission Date]])</f>
        <v>2023</v>
      </c>
      <c r="F8937" s="2">
        <v>0.31527777777777777</v>
      </c>
      <c r="G8937" s="8" t="str">
        <f>TEXT(Hospital_Emergency_Room_Data[[#This Row],[Patient Admission Date]],"dddd")</f>
        <v>Wednesday</v>
      </c>
      <c r="H8937" t="s">
        <v>9208</v>
      </c>
      <c r="I8937">
        <v>76</v>
      </c>
      <c r="J8937" s="5" t="s">
        <v>9222</v>
      </c>
      <c r="K8937" t="s">
        <v>8</v>
      </c>
      <c r="L8937" t="s">
        <v>9281</v>
      </c>
      <c r="M8937" t="s">
        <v>9210</v>
      </c>
      <c r="O8937">
        <v>11</v>
      </c>
      <c r="P8937" t="s">
        <v>9226</v>
      </c>
      <c r="Q8937">
        <v>8</v>
      </c>
      <c r="R8937">
        <v>7</v>
      </c>
      <c r="S8937" t="s">
        <v>9255</v>
      </c>
      <c r="T8937" t="s">
        <v>9265</v>
      </c>
      <c r="U8937" t="s">
        <v>9282</v>
      </c>
      <c r="V8937" t="str" cm="1">
        <f t="array" ref="V8937">_xlfn.IFS(Hospital_Emergency_Room_Data[[#This Row],[Day]]&lt;=10,"Start(1-10)",Hospital_Emergency_Room_Data[[#This Row],[Day]]&lt;=20,"Middle(11-20)",Hospital_Emergency_Room_Data[[#This Row],[Day]]&gt;20,"End(21-30)")</f>
        <v>Start(1-10)</v>
      </c>
    </row>
    <row r="8938" spans="1:22">
      <c r="A8938">
        <v>725198534</v>
      </c>
      <c r="B8938" t="s">
        <v>8929</v>
      </c>
      <c r="C8938" s="1">
        <v>45464</v>
      </c>
      <c r="D8938" t="str">
        <f>TEXT(Hospital_Emergency_Room_Data[[#This Row],[Patient Admission Date]],"mmm")</f>
        <v>Jun</v>
      </c>
      <c r="E8938">
        <f>YEAR(Hospital_Emergency_Room_Data[[#This Row],[Patient Admission Date]])</f>
        <v>2024</v>
      </c>
      <c r="F8938" s="2">
        <v>0.8833333333333333</v>
      </c>
      <c r="G8938" s="8" t="str">
        <f>TEXT(Hospital_Emergency_Room_Data[[#This Row],[Patient Admission Date]],"dddd")</f>
        <v>Friday</v>
      </c>
      <c r="H8938" t="s">
        <v>9208</v>
      </c>
      <c r="I8938">
        <v>44</v>
      </c>
      <c r="J8938" s="5" t="s">
        <v>9223</v>
      </c>
      <c r="K8938" t="s">
        <v>8</v>
      </c>
      <c r="L8938" t="s">
        <v>9281</v>
      </c>
      <c r="M8938" t="s">
        <v>9210</v>
      </c>
      <c r="O8938">
        <v>12</v>
      </c>
      <c r="P8938" t="s">
        <v>9226</v>
      </c>
      <c r="Q8938">
        <v>21</v>
      </c>
      <c r="R8938">
        <v>21</v>
      </c>
      <c r="S8938" t="s">
        <v>9256</v>
      </c>
      <c r="T8938" t="s">
        <v>9262</v>
      </c>
      <c r="U8938" t="s">
        <v>9282</v>
      </c>
      <c r="V8938" t="str" cm="1">
        <f t="array" ref="V8938">_xlfn.IFS(Hospital_Emergency_Room_Data[[#This Row],[Day]]&lt;=10,"Start(1-10)",Hospital_Emergency_Room_Data[[#This Row],[Day]]&lt;=20,"Middle(11-20)",Hospital_Emergency_Room_Data[[#This Row],[Day]]&gt;20,"End(21-30)")</f>
        <v>End(21-30)</v>
      </c>
    </row>
    <row r="8939" spans="1:22">
      <c r="A8939">
        <v>166503397</v>
      </c>
      <c r="B8939" t="s">
        <v>8930</v>
      </c>
      <c r="C8939" s="1">
        <v>45544</v>
      </c>
      <c r="D8939" t="str">
        <f>TEXT(Hospital_Emergency_Room_Data[[#This Row],[Patient Admission Date]],"mmm")</f>
        <v>Sep</v>
      </c>
      <c r="E8939">
        <f>YEAR(Hospital_Emergency_Room_Data[[#This Row],[Patient Admission Date]])</f>
        <v>2024</v>
      </c>
      <c r="F8939" s="2">
        <v>0.40763888888888888</v>
      </c>
      <c r="G8939" s="8" t="str">
        <f>TEXT(Hospital_Emergency_Room_Data[[#This Row],[Patient Admission Date]],"dddd")</f>
        <v>Monday</v>
      </c>
      <c r="H8939" t="s">
        <v>9208</v>
      </c>
      <c r="I8939">
        <v>43</v>
      </c>
      <c r="J8939" s="5" t="s">
        <v>9223</v>
      </c>
      <c r="K8939" t="s">
        <v>8</v>
      </c>
      <c r="L8939" t="s">
        <v>9281</v>
      </c>
      <c r="M8939" t="s">
        <v>9210</v>
      </c>
      <c r="O8939">
        <v>15</v>
      </c>
      <c r="P8939" t="s">
        <v>9226</v>
      </c>
      <c r="Q8939">
        <v>9</v>
      </c>
      <c r="R8939">
        <v>9</v>
      </c>
      <c r="S8939" t="s">
        <v>9255</v>
      </c>
      <c r="T8939" t="s">
        <v>9265</v>
      </c>
      <c r="U8939" t="s">
        <v>9282</v>
      </c>
      <c r="V8939" t="str" cm="1">
        <f t="array" ref="V8939">_xlfn.IFS(Hospital_Emergency_Room_Data[[#This Row],[Day]]&lt;=10,"Start(1-10)",Hospital_Emergency_Room_Data[[#This Row],[Day]]&lt;=20,"Middle(11-20)",Hospital_Emergency_Room_Data[[#This Row],[Day]]&gt;20,"End(21-30)")</f>
        <v>Start(1-10)</v>
      </c>
    </row>
    <row r="8940" spans="1:22">
      <c r="A8940">
        <v>195475384</v>
      </c>
      <c r="B8940" t="s">
        <v>8931</v>
      </c>
      <c r="C8940" s="1">
        <v>45385</v>
      </c>
      <c r="D8940" t="str">
        <f>TEXT(Hospital_Emergency_Room_Data[[#This Row],[Patient Admission Date]],"mmm")</f>
        <v>Apr</v>
      </c>
      <c r="E8940">
        <f>YEAR(Hospital_Emergency_Room_Data[[#This Row],[Patient Admission Date]])</f>
        <v>2024</v>
      </c>
      <c r="F8940" s="2">
        <v>0.20069444444444445</v>
      </c>
      <c r="G8940" s="8" t="str">
        <f>TEXT(Hospital_Emergency_Room_Data[[#This Row],[Patient Admission Date]],"dddd")</f>
        <v>Wednesday</v>
      </c>
      <c r="H8940" t="s">
        <v>9208</v>
      </c>
      <c r="I8940">
        <v>34</v>
      </c>
      <c r="J8940" s="5" t="s">
        <v>9223</v>
      </c>
      <c r="K8940" t="s">
        <v>8</v>
      </c>
      <c r="L8940" t="s">
        <v>9281</v>
      </c>
      <c r="M8940" t="s">
        <v>9210</v>
      </c>
      <c r="O8940">
        <v>20</v>
      </c>
      <c r="P8940" t="s">
        <v>9226</v>
      </c>
      <c r="Q8940">
        <v>3</v>
      </c>
      <c r="R8940">
        <v>4</v>
      </c>
      <c r="S8940" t="s">
        <v>9258</v>
      </c>
      <c r="T8940" t="s">
        <v>9263</v>
      </c>
      <c r="U8940" t="s">
        <v>9282</v>
      </c>
      <c r="V8940" t="str" cm="1">
        <f t="array" ref="V8940">_xlfn.IFS(Hospital_Emergency_Room_Data[[#This Row],[Day]]&lt;=10,"Start(1-10)",Hospital_Emergency_Room_Data[[#This Row],[Day]]&lt;=20,"Middle(11-20)",Hospital_Emergency_Room_Data[[#This Row],[Day]]&gt;20,"End(21-30)")</f>
        <v>Start(1-10)</v>
      </c>
    </row>
    <row r="8941" spans="1:22">
      <c r="A8941">
        <v>577118469</v>
      </c>
      <c r="B8941" t="s">
        <v>8932</v>
      </c>
      <c r="C8941" s="1">
        <v>45279</v>
      </c>
      <c r="D8941" t="str">
        <f>TEXT(Hospital_Emergency_Room_Data[[#This Row],[Patient Admission Date]],"mmm")</f>
        <v>Dec</v>
      </c>
      <c r="E8941">
        <f>YEAR(Hospital_Emergency_Room_Data[[#This Row],[Patient Admission Date]])</f>
        <v>2023</v>
      </c>
      <c r="F8941" s="2">
        <v>0.38263888888888886</v>
      </c>
      <c r="G8941" s="8" t="str">
        <f>TEXT(Hospital_Emergency_Room_Data[[#This Row],[Patient Admission Date]],"dddd")</f>
        <v>Tuesday</v>
      </c>
      <c r="H8941" t="s">
        <v>9208</v>
      </c>
      <c r="I8941">
        <v>55</v>
      </c>
      <c r="J8941" s="5" t="s">
        <v>9219</v>
      </c>
      <c r="K8941" t="s">
        <v>8</v>
      </c>
      <c r="L8941" t="s">
        <v>9281</v>
      </c>
      <c r="M8941" t="s">
        <v>9210</v>
      </c>
      <c r="O8941">
        <v>33</v>
      </c>
      <c r="P8941" t="s">
        <v>9225</v>
      </c>
      <c r="Q8941">
        <v>19</v>
      </c>
      <c r="R8941">
        <v>9</v>
      </c>
      <c r="S8941" t="s">
        <v>9255</v>
      </c>
      <c r="T8941" t="s">
        <v>9262</v>
      </c>
      <c r="U8941" t="s">
        <v>9300</v>
      </c>
      <c r="V8941" t="str" cm="1">
        <f t="array" ref="V8941">_xlfn.IFS(Hospital_Emergency_Room_Data[[#This Row],[Day]]&lt;=10,"Start(1-10)",Hospital_Emergency_Room_Data[[#This Row],[Day]]&lt;=20,"Middle(11-20)",Hospital_Emergency_Room_Data[[#This Row],[Day]]&gt;20,"End(21-30)")</f>
        <v>Middle(11-20)</v>
      </c>
    </row>
    <row r="8942" spans="1:22">
      <c r="A8942">
        <v>826516666</v>
      </c>
      <c r="B8942" t="s">
        <v>8933</v>
      </c>
      <c r="C8942" s="1">
        <v>45421</v>
      </c>
      <c r="D8942" t="str">
        <f>TEXT(Hospital_Emergency_Room_Data[[#This Row],[Patient Admission Date]],"mmm")</f>
        <v>May</v>
      </c>
      <c r="E8942">
        <f>YEAR(Hospital_Emergency_Room_Data[[#This Row],[Patient Admission Date]])</f>
        <v>2024</v>
      </c>
      <c r="F8942" s="2">
        <v>0.71388888888888891</v>
      </c>
      <c r="G8942" s="8" t="str">
        <f>TEXT(Hospital_Emergency_Room_Data[[#This Row],[Patient Admission Date]],"dddd")</f>
        <v>Thursday</v>
      </c>
      <c r="H8942" t="s">
        <v>9208</v>
      </c>
      <c r="I8942">
        <v>51</v>
      </c>
      <c r="J8942" s="5" t="s">
        <v>9219</v>
      </c>
      <c r="K8942" t="s">
        <v>8</v>
      </c>
      <c r="L8942" t="s">
        <v>9281</v>
      </c>
      <c r="M8942" t="s">
        <v>9210</v>
      </c>
      <c r="O8942">
        <v>43</v>
      </c>
      <c r="P8942" t="s">
        <v>9225</v>
      </c>
      <c r="Q8942">
        <v>9</v>
      </c>
      <c r="R8942">
        <v>17</v>
      </c>
      <c r="S8942" t="s">
        <v>9257</v>
      </c>
      <c r="T8942" t="s">
        <v>9265</v>
      </c>
      <c r="U8942" t="s">
        <v>9300</v>
      </c>
      <c r="V8942" t="str" cm="1">
        <f t="array" ref="V8942">_xlfn.IFS(Hospital_Emergency_Room_Data[[#This Row],[Day]]&lt;=10,"Start(1-10)",Hospital_Emergency_Room_Data[[#This Row],[Day]]&lt;=20,"Middle(11-20)",Hospital_Emergency_Room_Data[[#This Row],[Day]]&gt;20,"End(21-30)")</f>
        <v>Start(1-10)</v>
      </c>
    </row>
    <row r="8943" spans="1:22">
      <c r="A8943">
        <v>688612082</v>
      </c>
      <c r="B8943" t="s">
        <v>8934</v>
      </c>
      <c r="C8943" s="1">
        <v>45475</v>
      </c>
      <c r="D8943" t="str">
        <f>TEXT(Hospital_Emergency_Room_Data[[#This Row],[Patient Admission Date]],"mmm")</f>
        <v>Jul</v>
      </c>
      <c r="E8943">
        <f>YEAR(Hospital_Emergency_Room_Data[[#This Row],[Patient Admission Date]])</f>
        <v>2024</v>
      </c>
      <c r="F8943" s="2">
        <v>0.24791666666666667</v>
      </c>
      <c r="G8943" s="8" t="str">
        <f>TEXT(Hospital_Emergency_Room_Data[[#This Row],[Patient Admission Date]],"dddd")</f>
        <v>Tuesday</v>
      </c>
      <c r="H8943" t="s">
        <v>9208</v>
      </c>
      <c r="I8943">
        <v>23</v>
      </c>
      <c r="J8943" s="5" t="s">
        <v>9220</v>
      </c>
      <c r="K8943" t="s">
        <v>8</v>
      </c>
      <c r="L8943" t="s">
        <v>9281</v>
      </c>
      <c r="M8943" t="s">
        <v>9210</v>
      </c>
      <c r="O8943">
        <v>44</v>
      </c>
      <c r="P8943" t="s">
        <v>9225</v>
      </c>
      <c r="Q8943">
        <v>2</v>
      </c>
      <c r="R8943">
        <v>5</v>
      </c>
      <c r="S8943" t="s">
        <v>9258</v>
      </c>
      <c r="T8943" t="s">
        <v>9263</v>
      </c>
      <c r="U8943" t="s">
        <v>9300</v>
      </c>
      <c r="V8943" t="str" cm="1">
        <f t="array" ref="V8943">_xlfn.IFS(Hospital_Emergency_Room_Data[[#This Row],[Day]]&lt;=10,"Start(1-10)",Hospital_Emergency_Room_Data[[#This Row],[Day]]&lt;=20,"Middle(11-20)",Hospital_Emergency_Room_Data[[#This Row],[Day]]&gt;20,"End(21-30)")</f>
        <v>Start(1-10)</v>
      </c>
    </row>
    <row r="8944" spans="1:22">
      <c r="A8944">
        <v>690771528</v>
      </c>
      <c r="B8944" t="s">
        <v>8935</v>
      </c>
      <c r="C8944" s="1">
        <v>45106</v>
      </c>
      <c r="D8944" t="str">
        <f>TEXT(Hospital_Emergency_Room_Data[[#This Row],[Patient Admission Date]],"mmm")</f>
        <v>Jun</v>
      </c>
      <c r="E8944">
        <f>YEAR(Hospital_Emergency_Room_Data[[#This Row],[Patient Admission Date]])</f>
        <v>2023</v>
      </c>
      <c r="F8944" s="2">
        <v>0.58750000000000002</v>
      </c>
      <c r="G8944" s="8" t="str">
        <f>TEXT(Hospital_Emergency_Room_Data[[#This Row],[Patient Admission Date]],"dddd")</f>
        <v>Thursday</v>
      </c>
      <c r="H8944" t="s">
        <v>9208</v>
      </c>
      <c r="I8944">
        <v>61</v>
      </c>
      <c r="J8944" s="5" t="s">
        <v>9217</v>
      </c>
      <c r="K8944" t="s">
        <v>8</v>
      </c>
      <c r="L8944" t="s">
        <v>9281</v>
      </c>
      <c r="M8944" t="s">
        <v>9210</v>
      </c>
      <c r="O8944">
        <v>46</v>
      </c>
      <c r="P8944" t="s">
        <v>9225</v>
      </c>
      <c r="Q8944">
        <v>29</v>
      </c>
      <c r="R8944">
        <v>14</v>
      </c>
      <c r="S8944" t="s">
        <v>9257</v>
      </c>
      <c r="T8944" t="s">
        <v>9264</v>
      </c>
      <c r="U8944" t="s">
        <v>9283</v>
      </c>
      <c r="V8944" t="str" cm="1">
        <f t="array" ref="V8944">_xlfn.IFS(Hospital_Emergency_Room_Data[[#This Row],[Day]]&lt;=10,"Start(1-10)",Hospital_Emergency_Room_Data[[#This Row],[Day]]&lt;=20,"Middle(11-20)",Hospital_Emergency_Room_Data[[#This Row],[Day]]&gt;20,"End(21-30)")</f>
        <v>End(21-30)</v>
      </c>
    </row>
    <row r="8945" spans="1:22">
      <c r="A8945">
        <v>783125617</v>
      </c>
      <c r="B8945" t="s">
        <v>8936</v>
      </c>
      <c r="C8945" s="1">
        <v>45321</v>
      </c>
      <c r="D8945" t="str">
        <f>TEXT(Hospital_Emergency_Room_Data[[#This Row],[Patient Admission Date]],"mmm")</f>
        <v>Jan</v>
      </c>
      <c r="E8945">
        <f>YEAR(Hospital_Emergency_Room_Data[[#This Row],[Patient Admission Date]])</f>
        <v>2024</v>
      </c>
      <c r="F8945" s="2">
        <v>0.55138888888888893</v>
      </c>
      <c r="G8945" s="8" t="str">
        <f>TEXT(Hospital_Emergency_Room_Data[[#This Row],[Patient Admission Date]],"dddd")</f>
        <v>Tuesday</v>
      </c>
      <c r="H8945" t="s">
        <v>9208</v>
      </c>
      <c r="I8945">
        <v>71</v>
      </c>
      <c r="J8945" s="5" t="s">
        <v>9222</v>
      </c>
      <c r="K8945" t="s">
        <v>8</v>
      </c>
      <c r="L8945" t="s">
        <v>9281</v>
      </c>
      <c r="M8945" t="s">
        <v>9210</v>
      </c>
      <c r="O8945">
        <v>47</v>
      </c>
      <c r="P8945" t="s">
        <v>9225</v>
      </c>
      <c r="Q8945">
        <v>30</v>
      </c>
      <c r="R8945">
        <v>13</v>
      </c>
      <c r="S8945" t="s">
        <v>9257</v>
      </c>
      <c r="T8945" t="s">
        <v>9264</v>
      </c>
      <c r="U8945" t="s">
        <v>9283</v>
      </c>
      <c r="V8945" t="str" cm="1">
        <f t="array" ref="V8945">_xlfn.IFS(Hospital_Emergency_Room_Data[[#This Row],[Day]]&lt;=10,"Start(1-10)",Hospital_Emergency_Room_Data[[#This Row],[Day]]&lt;=20,"Middle(11-20)",Hospital_Emergency_Room_Data[[#This Row],[Day]]&gt;20,"End(21-30)")</f>
        <v>End(21-30)</v>
      </c>
    </row>
    <row r="8946" spans="1:22">
      <c r="A8946">
        <v>239185713</v>
      </c>
      <c r="B8946" t="s">
        <v>8937</v>
      </c>
      <c r="C8946" s="1">
        <v>45489</v>
      </c>
      <c r="D8946" t="str">
        <f>TEXT(Hospital_Emergency_Room_Data[[#This Row],[Patient Admission Date]],"mmm")</f>
        <v>Jul</v>
      </c>
      <c r="E8946">
        <f>YEAR(Hospital_Emergency_Room_Data[[#This Row],[Patient Admission Date]])</f>
        <v>2024</v>
      </c>
      <c r="F8946" s="2">
        <v>0.6958333333333333</v>
      </c>
      <c r="G8946" s="8" t="str">
        <f>TEXT(Hospital_Emergency_Room_Data[[#This Row],[Patient Admission Date]],"dddd")</f>
        <v>Tuesday</v>
      </c>
      <c r="H8946" t="s">
        <v>9208</v>
      </c>
      <c r="I8946">
        <v>76</v>
      </c>
      <c r="J8946" s="5" t="s">
        <v>9222</v>
      </c>
      <c r="K8946" t="s">
        <v>8</v>
      </c>
      <c r="L8946" t="s">
        <v>9281</v>
      </c>
      <c r="M8946" t="s">
        <v>9210</v>
      </c>
      <c r="O8946">
        <v>50</v>
      </c>
      <c r="P8946" t="s">
        <v>9225</v>
      </c>
      <c r="Q8946">
        <v>16</v>
      </c>
      <c r="R8946">
        <v>16</v>
      </c>
      <c r="S8946" t="s">
        <v>9257</v>
      </c>
      <c r="T8946" t="s">
        <v>9262</v>
      </c>
      <c r="U8946" t="s">
        <v>9283</v>
      </c>
      <c r="V8946" t="str" cm="1">
        <f t="array" ref="V8946">_xlfn.IFS(Hospital_Emergency_Room_Data[[#This Row],[Day]]&lt;=10,"Start(1-10)",Hospital_Emergency_Room_Data[[#This Row],[Day]]&lt;=20,"Middle(11-20)",Hospital_Emergency_Room_Data[[#This Row],[Day]]&gt;20,"End(21-30)")</f>
        <v>Middle(11-20)</v>
      </c>
    </row>
    <row r="8947" spans="1:22">
      <c r="A8947">
        <v>803801729</v>
      </c>
      <c r="B8947" t="s">
        <v>8938</v>
      </c>
      <c r="C8947" s="1">
        <v>45152</v>
      </c>
      <c r="D8947" t="str">
        <f>TEXT(Hospital_Emergency_Room_Data[[#This Row],[Patient Admission Date]],"mmm")</f>
        <v>Aug</v>
      </c>
      <c r="E8947">
        <f>YEAR(Hospital_Emergency_Room_Data[[#This Row],[Patient Admission Date]])</f>
        <v>2023</v>
      </c>
      <c r="F8947" s="2">
        <v>0.97013888888888888</v>
      </c>
      <c r="G8947" s="8" t="str">
        <f>TEXT(Hospital_Emergency_Room_Data[[#This Row],[Patient Admission Date]],"dddd")</f>
        <v>Monday</v>
      </c>
      <c r="H8947" t="s">
        <v>9208</v>
      </c>
      <c r="I8947">
        <v>36</v>
      </c>
      <c r="J8947" s="5" t="s">
        <v>9223</v>
      </c>
      <c r="K8947" t="s">
        <v>8</v>
      </c>
      <c r="L8947" t="s">
        <v>9281</v>
      </c>
      <c r="M8947" t="s">
        <v>9210</v>
      </c>
      <c r="O8947">
        <v>51</v>
      </c>
      <c r="P8947" t="s">
        <v>9225</v>
      </c>
      <c r="Q8947">
        <v>14</v>
      </c>
      <c r="R8947">
        <v>23</v>
      </c>
      <c r="S8947" t="s">
        <v>9256</v>
      </c>
      <c r="T8947" t="s">
        <v>9265</v>
      </c>
      <c r="U8947" t="s">
        <v>9283</v>
      </c>
      <c r="V8947" t="str" cm="1">
        <f t="array" ref="V8947">_xlfn.IFS(Hospital_Emergency_Room_Data[[#This Row],[Day]]&lt;=10,"Start(1-10)",Hospital_Emergency_Room_Data[[#This Row],[Day]]&lt;=20,"Middle(11-20)",Hospital_Emergency_Room_Data[[#This Row],[Day]]&gt;20,"End(21-30)")</f>
        <v>Middle(11-20)</v>
      </c>
    </row>
    <row r="8948" spans="1:22">
      <c r="A8948">
        <v>355487016</v>
      </c>
      <c r="B8948" t="s">
        <v>8939</v>
      </c>
      <c r="C8948" s="1">
        <v>45164</v>
      </c>
      <c r="D8948" t="str">
        <f>TEXT(Hospital_Emergency_Room_Data[[#This Row],[Patient Admission Date]],"mmm")</f>
        <v>Aug</v>
      </c>
      <c r="E8948">
        <f>YEAR(Hospital_Emergency_Room_Data[[#This Row],[Patient Admission Date]])</f>
        <v>2023</v>
      </c>
      <c r="F8948" s="2">
        <v>7.013888888888889E-2</v>
      </c>
      <c r="G8948" s="8" t="str">
        <f>TEXT(Hospital_Emergency_Room_Data[[#This Row],[Patient Admission Date]],"dddd")</f>
        <v>Saturday</v>
      </c>
      <c r="H8948" t="s">
        <v>9208</v>
      </c>
      <c r="I8948">
        <v>15</v>
      </c>
      <c r="J8948" s="5" t="s">
        <v>9220</v>
      </c>
      <c r="K8948" t="s">
        <v>8</v>
      </c>
      <c r="L8948" t="s">
        <v>9281</v>
      </c>
      <c r="M8948" t="s">
        <v>9210</v>
      </c>
      <c r="O8948">
        <v>53</v>
      </c>
      <c r="P8948" t="s">
        <v>9225</v>
      </c>
      <c r="Q8948">
        <v>26</v>
      </c>
      <c r="R8948">
        <v>1</v>
      </c>
      <c r="S8948" t="s">
        <v>9258</v>
      </c>
      <c r="T8948" t="s">
        <v>9264</v>
      </c>
      <c r="U8948" t="s">
        <v>9283</v>
      </c>
      <c r="V8948" t="str" cm="1">
        <f t="array" ref="V8948">_xlfn.IFS(Hospital_Emergency_Room_Data[[#This Row],[Day]]&lt;=10,"Start(1-10)",Hospital_Emergency_Room_Data[[#This Row],[Day]]&lt;=20,"Middle(11-20)",Hospital_Emergency_Room_Data[[#This Row],[Day]]&gt;20,"End(21-30)")</f>
        <v>End(21-30)</v>
      </c>
    </row>
    <row r="8949" spans="1:22">
      <c r="A8949">
        <v>599282215</v>
      </c>
      <c r="B8949" t="s">
        <v>8940</v>
      </c>
      <c r="C8949" s="1">
        <v>45342</v>
      </c>
      <c r="D8949" t="str">
        <f>TEXT(Hospital_Emergency_Room_Data[[#This Row],[Patient Admission Date]],"mmm")</f>
        <v>Feb</v>
      </c>
      <c r="E8949">
        <f>YEAR(Hospital_Emergency_Room_Data[[#This Row],[Patient Admission Date]])</f>
        <v>2024</v>
      </c>
      <c r="F8949" s="2">
        <v>0.2013888888888889</v>
      </c>
      <c r="G8949" s="8" t="str">
        <f>TEXT(Hospital_Emergency_Room_Data[[#This Row],[Patient Admission Date]],"dddd")</f>
        <v>Tuesday</v>
      </c>
      <c r="H8949" t="s">
        <v>9208</v>
      </c>
      <c r="I8949">
        <v>11</v>
      </c>
      <c r="J8949" s="5" t="s">
        <v>9221</v>
      </c>
      <c r="K8949" t="s">
        <v>8</v>
      </c>
      <c r="L8949" t="s">
        <v>9281</v>
      </c>
      <c r="M8949" t="s">
        <v>9210</v>
      </c>
      <c r="O8949">
        <v>55</v>
      </c>
      <c r="P8949" t="s">
        <v>9225</v>
      </c>
      <c r="Q8949">
        <v>20</v>
      </c>
      <c r="R8949">
        <v>4</v>
      </c>
      <c r="S8949" t="s">
        <v>9258</v>
      </c>
      <c r="T8949" t="s">
        <v>9262</v>
      </c>
      <c r="U8949" t="s">
        <v>9283</v>
      </c>
      <c r="V8949" t="str" cm="1">
        <f t="array" ref="V8949">_xlfn.IFS(Hospital_Emergency_Room_Data[[#This Row],[Day]]&lt;=10,"Start(1-10)",Hospital_Emergency_Room_Data[[#This Row],[Day]]&lt;=20,"Middle(11-20)",Hospital_Emergency_Room_Data[[#This Row],[Day]]&gt;20,"End(21-30)")</f>
        <v>Middle(11-20)</v>
      </c>
    </row>
    <row r="8950" spans="1:22">
      <c r="A8950">
        <v>798166239</v>
      </c>
      <c r="B8950" t="s">
        <v>8941</v>
      </c>
      <c r="C8950" s="1">
        <v>45397</v>
      </c>
      <c r="D8950" t="str">
        <f>TEXT(Hospital_Emergency_Room_Data[[#This Row],[Patient Admission Date]],"mmm")</f>
        <v>Apr</v>
      </c>
      <c r="E8950">
        <f>YEAR(Hospital_Emergency_Room_Data[[#This Row],[Patient Admission Date]])</f>
        <v>2024</v>
      </c>
      <c r="F8950" s="2">
        <v>0.81874999999999998</v>
      </c>
      <c r="G8950" s="8" t="str">
        <f>TEXT(Hospital_Emergency_Room_Data[[#This Row],[Patient Admission Date]],"dddd")</f>
        <v>Monday</v>
      </c>
      <c r="H8950" t="s">
        <v>9208</v>
      </c>
      <c r="I8950">
        <v>49</v>
      </c>
      <c r="J8950" s="5" t="s">
        <v>9219</v>
      </c>
      <c r="K8950" t="s">
        <v>8</v>
      </c>
      <c r="L8950" t="s">
        <v>9281</v>
      </c>
      <c r="M8950" t="s">
        <v>9210</v>
      </c>
      <c r="O8950">
        <v>10</v>
      </c>
      <c r="P8950" t="s">
        <v>9226</v>
      </c>
      <c r="Q8950">
        <v>15</v>
      </c>
      <c r="R8950">
        <v>19</v>
      </c>
      <c r="S8950" t="s">
        <v>9256</v>
      </c>
      <c r="T8950" t="s">
        <v>9262</v>
      </c>
      <c r="U8950" t="s">
        <v>9282</v>
      </c>
      <c r="V8950" t="str" cm="1">
        <f t="array" ref="V8950">_xlfn.IFS(Hospital_Emergency_Room_Data[[#This Row],[Day]]&lt;=10,"Start(1-10)",Hospital_Emergency_Room_Data[[#This Row],[Day]]&lt;=20,"Middle(11-20)",Hospital_Emergency_Room_Data[[#This Row],[Day]]&gt;20,"End(21-30)")</f>
        <v>Middle(11-20)</v>
      </c>
    </row>
    <row r="8951" spans="1:22">
      <c r="A8951">
        <v>852950715</v>
      </c>
      <c r="B8951" t="s">
        <v>8942</v>
      </c>
      <c r="C8951" s="1">
        <v>45554</v>
      </c>
      <c r="D8951" t="str">
        <f>TEXT(Hospital_Emergency_Room_Data[[#This Row],[Patient Admission Date]],"mmm")</f>
        <v>Sep</v>
      </c>
      <c r="E8951">
        <f>YEAR(Hospital_Emergency_Room_Data[[#This Row],[Patient Admission Date]])</f>
        <v>2024</v>
      </c>
      <c r="F8951" s="2">
        <v>0.94236111111111109</v>
      </c>
      <c r="G8951" s="8" t="str">
        <f>TEXT(Hospital_Emergency_Room_Data[[#This Row],[Patient Admission Date]],"dddd")</f>
        <v>Thursday</v>
      </c>
      <c r="H8951" t="s">
        <v>9208</v>
      </c>
      <c r="I8951">
        <v>38</v>
      </c>
      <c r="J8951" s="5" t="s">
        <v>9223</v>
      </c>
      <c r="K8951" t="s">
        <v>8</v>
      </c>
      <c r="L8951" t="s">
        <v>9281</v>
      </c>
      <c r="M8951" t="s">
        <v>9210</v>
      </c>
      <c r="O8951">
        <v>12</v>
      </c>
      <c r="P8951" t="s">
        <v>9226</v>
      </c>
      <c r="Q8951">
        <v>19</v>
      </c>
      <c r="R8951">
        <v>22</v>
      </c>
      <c r="S8951" t="s">
        <v>9256</v>
      </c>
      <c r="T8951" t="s">
        <v>9262</v>
      </c>
      <c r="U8951" t="s">
        <v>9282</v>
      </c>
      <c r="V8951" t="str" cm="1">
        <f t="array" ref="V8951">_xlfn.IFS(Hospital_Emergency_Room_Data[[#This Row],[Day]]&lt;=10,"Start(1-10)",Hospital_Emergency_Room_Data[[#This Row],[Day]]&lt;=20,"Middle(11-20)",Hospital_Emergency_Room_Data[[#This Row],[Day]]&gt;20,"End(21-30)")</f>
        <v>Middle(11-20)</v>
      </c>
    </row>
    <row r="8952" spans="1:22">
      <c r="A8952">
        <v>879072777</v>
      </c>
      <c r="B8952" t="s">
        <v>8943</v>
      </c>
      <c r="C8952" s="1">
        <v>45346</v>
      </c>
      <c r="D8952" t="str">
        <f>TEXT(Hospital_Emergency_Room_Data[[#This Row],[Patient Admission Date]],"mmm")</f>
        <v>Feb</v>
      </c>
      <c r="E8952">
        <f>YEAR(Hospital_Emergency_Room_Data[[#This Row],[Patient Admission Date]])</f>
        <v>2024</v>
      </c>
      <c r="F8952" s="2">
        <v>0.24236111111111111</v>
      </c>
      <c r="G8952" s="8" t="str">
        <f>TEXT(Hospital_Emergency_Room_Data[[#This Row],[Patient Admission Date]],"dddd")</f>
        <v>Saturday</v>
      </c>
      <c r="H8952" t="s">
        <v>9208</v>
      </c>
      <c r="I8952">
        <v>32</v>
      </c>
      <c r="J8952" s="5" t="s">
        <v>9223</v>
      </c>
      <c r="K8952" t="s">
        <v>8</v>
      </c>
      <c r="L8952" t="s">
        <v>9281</v>
      </c>
      <c r="M8952" t="s">
        <v>9210</v>
      </c>
      <c r="O8952">
        <v>14</v>
      </c>
      <c r="P8952" t="s">
        <v>9226</v>
      </c>
      <c r="Q8952">
        <v>24</v>
      </c>
      <c r="R8952">
        <v>5</v>
      </c>
      <c r="S8952" t="s">
        <v>9258</v>
      </c>
      <c r="T8952" t="s">
        <v>9264</v>
      </c>
      <c r="U8952" t="s">
        <v>9282</v>
      </c>
      <c r="V8952" t="str" cm="1">
        <f t="array" ref="V8952">_xlfn.IFS(Hospital_Emergency_Room_Data[[#This Row],[Day]]&lt;=10,"Start(1-10)",Hospital_Emergency_Room_Data[[#This Row],[Day]]&lt;=20,"Middle(11-20)",Hospital_Emergency_Room_Data[[#This Row],[Day]]&gt;20,"End(21-30)")</f>
        <v>End(21-30)</v>
      </c>
    </row>
    <row r="8953" spans="1:22">
      <c r="A8953">
        <v>295293253</v>
      </c>
      <c r="B8953" t="s">
        <v>8944</v>
      </c>
      <c r="C8953" s="1">
        <v>45503</v>
      </c>
      <c r="D8953" t="str">
        <f>TEXT(Hospital_Emergency_Room_Data[[#This Row],[Patient Admission Date]],"mmm")</f>
        <v>Jul</v>
      </c>
      <c r="E8953">
        <f>YEAR(Hospital_Emergency_Room_Data[[#This Row],[Patient Admission Date]])</f>
        <v>2024</v>
      </c>
      <c r="F8953" s="2">
        <v>0.36319444444444443</v>
      </c>
      <c r="G8953" s="8" t="str">
        <f>TEXT(Hospital_Emergency_Room_Data[[#This Row],[Patient Admission Date]],"dddd")</f>
        <v>Tuesday</v>
      </c>
      <c r="H8953" t="s">
        <v>9208</v>
      </c>
      <c r="I8953">
        <v>4</v>
      </c>
      <c r="J8953" s="5" t="s">
        <v>9218</v>
      </c>
      <c r="K8953" t="s">
        <v>8</v>
      </c>
      <c r="L8953" t="s">
        <v>9281</v>
      </c>
      <c r="M8953" t="s">
        <v>9210</v>
      </c>
      <c r="O8953">
        <v>15</v>
      </c>
      <c r="P8953" t="s">
        <v>9226</v>
      </c>
      <c r="Q8953">
        <v>30</v>
      </c>
      <c r="R8953">
        <v>8</v>
      </c>
      <c r="S8953" t="s">
        <v>9255</v>
      </c>
      <c r="T8953" t="s">
        <v>9264</v>
      </c>
      <c r="U8953" t="s">
        <v>9282</v>
      </c>
      <c r="V8953" t="str" cm="1">
        <f t="array" ref="V8953">_xlfn.IFS(Hospital_Emergency_Room_Data[[#This Row],[Day]]&lt;=10,"Start(1-10)",Hospital_Emergency_Room_Data[[#This Row],[Day]]&lt;=20,"Middle(11-20)",Hospital_Emergency_Room_Data[[#This Row],[Day]]&gt;20,"End(21-30)")</f>
        <v>End(21-30)</v>
      </c>
    </row>
    <row r="8954" spans="1:22">
      <c r="A8954">
        <v>245931809</v>
      </c>
      <c r="B8954" t="s">
        <v>8945</v>
      </c>
      <c r="C8954" s="1">
        <v>45205</v>
      </c>
      <c r="D8954" t="str">
        <f>TEXT(Hospital_Emergency_Room_Data[[#This Row],[Patient Admission Date]],"mmm")</f>
        <v>Oct</v>
      </c>
      <c r="E8954">
        <f>YEAR(Hospital_Emergency_Room_Data[[#This Row],[Patient Admission Date]])</f>
        <v>2023</v>
      </c>
      <c r="F8954" s="2">
        <v>1.1111111111111112E-2</v>
      </c>
      <c r="G8954" s="8" t="str">
        <f>TEXT(Hospital_Emergency_Room_Data[[#This Row],[Patient Admission Date]],"dddd")</f>
        <v>Friday</v>
      </c>
      <c r="H8954" t="s">
        <v>9208</v>
      </c>
      <c r="I8954">
        <v>20</v>
      </c>
      <c r="J8954" s="5" t="s">
        <v>9220</v>
      </c>
      <c r="K8954" t="s">
        <v>8</v>
      </c>
      <c r="L8954" t="s">
        <v>9281</v>
      </c>
      <c r="M8954" t="s">
        <v>9210</v>
      </c>
      <c r="O8954">
        <v>15</v>
      </c>
      <c r="P8954" t="s">
        <v>9226</v>
      </c>
      <c r="Q8954">
        <v>6</v>
      </c>
      <c r="R8954">
        <v>0</v>
      </c>
      <c r="S8954" t="s">
        <v>9258</v>
      </c>
      <c r="T8954" t="s">
        <v>9263</v>
      </c>
      <c r="U8954" t="s">
        <v>9282</v>
      </c>
      <c r="V8954" t="str" cm="1">
        <f t="array" ref="V8954">_xlfn.IFS(Hospital_Emergency_Room_Data[[#This Row],[Day]]&lt;=10,"Start(1-10)",Hospital_Emergency_Room_Data[[#This Row],[Day]]&lt;=20,"Middle(11-20)",Hospital_Emergency_Room_Data[[#This Row],[Day]]&gt;20,"End(21-30)")</f>
        <v>Start(1-10)</v>
      </c>
    </row>
    <row r="8955" spans="1:22">
      <c r="A8955">
        <v>323130778</v>
      </c>
      <c r="B8955" t="s">
        <v>8946</v>
      </c>
      <c r="C8955" s="1">
        <v>45208</v>
      </c>
      <c r="D8955" t="str">
        <f>TEXT(Hospital_Emergency_Room_Data[[#This Row],[Patient Admission Date]],"mmm")</f>
        <v>Oct</v>
      </c>
      <c r="E8955">
        <f>YEAR(Hospital_Emergency_Room_Data[[#This Row],[Patient Admission Date]])</f>
        <v>2023</v>
      </c>
      <c r="F8955" s="2">
        <v>0.49722222222222223</v>
      </c>
      <c r="G8955" s="8" t="str">
        <f>TEXT(Hospital_Emergency_Room_Data[[#This Row],[Patient Admission Date]],"dddd")</f>
        <v>Monday</v>
      </c>
      <c r="H8955" t="s">
        <v>9208</v>
      </c>
      <c r="I8955">
        <v>79</v>
      </c>
      <c r="J8955" s="5" t="s">
        <v>9222</v>
      </c>
      <c r="K8955" t="s">
        <v>8</v>
      </c>
      <c r="L8955" t="s">
        <v>9281</v>
      </c>
      <c r="M8955" t="s">
        <v>9210</v>
      </c>
      <c r="O8955">
        <v>22</v>
      </c>
      <c r="P8955" t="s">
        <v>9226</v>
      </c>
      <c r="Q8955">
        <v>9</v>
      </c>
      <c r="R8955">
        <v>11</v>
      </c>
      <c r="S8955" t="s">
        <v>9255</v>
      </c>
      <c r="T8955" t="s">
        <v>9265</v>
      </c>
      <c r="U8955" t="s">
        <v>9282</v>
      </c>
      <c r="V8955" t="str" cm="1">
        <f t="array" ref="V8955">_xlfn.IFS(Hospital_Emergency_Room_Data[[#This Row],[Day]]&lt;=10,"Start(1-10)",Hospital_Emergency_Room_Data[[#This Row],[Day]]&lt;=20,"Middle(11-20)",Hospital_Emergency_Room_Data[[#This Row],[Day]]&gt;20,"End(21-30)")</f>
        <v>Start(1-10)</v>
      </c>
    </row>
    <row r="8956" spans="1:22">
      <c r="A8956">
        <v>292430162</v>
      </c>
      <c r="B8956" t="s">
        <v>8947</v>
      </c>
      <c r="C8956" s="1">
        <v>45038</v>
      </c>
      <c r="D8956" t="str">
        <f>TEXT(Hospital_Emergency_Room_Data[[#This Row],[Patient Admission Date]],"mmm")</f>
        <v>Apr</v>
      </c>
      <c r="E8956">
        <f>YEAR(Hospital_Emergency_Room_Data[[#This Row],[Patient Admission Date]])</f>
        <v>2023</v>
      </c>
      <c r="F8956" s="2">
        <v>0.57638888888888884</v>
      </c>
      <c r="G8956" s="8" t="str">
        <f>TEXT(Hospital_Emergency_Room_Data[[#This Row],[Patient Admission Date]],"dddd")</f>
        <v>Saturday</v>
      </c>
      <c r="H8956" t="s">
        <v>9208</v>
      </c>
      <c r="I8956">
        <v>55</v>
      </c>
      <c r="J8956" s="5" t="s">
        <v>9219</v>
      </c>
      <c r="K8956" t="s">
        <v>8</v>
      </c>
      <c r="L8956" t="s">
        <v>9281</v>
      </c>
      <c r="M8956" t="s">
        <v>9210</v>
      </c>
      <c r="O8956">
        <v>28</v>
      </c>
      <c r="P8956" t="s">
        <v>9226</v>
      </c>
      <c r="Q8956">
        <v>22</v>
      </c>
      <c r="R8956">
        <v>13</v>
      </c>
      <c r="S8956" t="s">
        <v>9257</v>
      </c>
      <c r="T8956" t="s">
        <v>9264</v>
      </c>
      <c r="U8956" t="s">
        <v>9282</v>
      </c>
      <c r="V8956" t="str" cm="1">
        <f t="array" ref="V8956">_xlfn.IFS(Hospital_Emergency_Room_Data[[#This Row],[Day]]&lt;=10,"Start(1-10)",Hospital_Emergency_Room_Data[[#This Row],[Day]]&lt;=20,"Middle(11-20)",Hospital_Emergency_Room_Data[[#This Row],[Day]]&gt;20,"End(21-30)")</f>
        <v>End(21-30)</v>
      </c>
    </row>
    <row r="8957" spans="1:22">
      <c r="A8957">
        <v>449110502</v>
      </c>
      <c r="B8957" t="s">
        <v>8948</v>
      </c>
      <c r="C8957" s="1">
        <v>45290</v>
      </c>
      <c r="D8957" t="str">
        <f>TEXT(Hospital_Emergency_Room_Data[[#This Row],[Patient Admission Date]],"mmm")</f>
        <v>Dec</v>
      </c>
      <c r="E8957">
        <f>YEAR(Hospital_Emergency_Room_Data[[#This Row],[Patient Admission Date]])</f>
        <v>2023</v>
      </c>
      <c r="F8957" s="2">
        <v>0.92291666666666672</v>
      </c>
      <c r="G8957" s="8" t="str">
        <f>TEXT(Hospital_Emergency_Room_Data[[#This Row],[Patient Admission Date]],"dddd")</f>
        <v>Saturday</v>
      </c>
      <c r="H8957" t="s">
        <v>9208</v>
      </c>
      <c r="I8957">
        <v>39</v>
      </c>
      <c r="J8957" s="5" t="s">
        <v>9223</v>
      </c>
      <c r="K8957" t="s">
        <v>8</v>
      </c>
      <c r="L8957" t="s">
        <v>9281</v>
      </c>
      <c r="M8957" t="s">
        <v>9210</v>
      </c>
      <c r="O8957">
        <v>35</v>
      </c>
      <c r="P8957" t="s">
        <v>9225</v>
      </c>
      <c r="Q8957">
        <v>30</v>
      </c>
      <c r="R8957">
        <v>22</v>
      </c>
      <c r="S8957" t="s">
        <v>9256</v>
      </c>
      <c r="T8957" t="s">
        <v>9264</v>
      </c>
      <c r="U8957" t="s">
        <v>9300</v>
      </c>
      <c r="V8957" t="str" cm="1">
        <f t="array" ref="V8957">_xlfn.IFS(Hospital_Emergency_Room_Data[[#This Row],[Day]]&lt;=10,"Start(1-10)",Hospital_Emergency_Room_Data[[#This Row],[Day]]&lt;=20,"Middle(11-20)",Hospital_Emergency_Room_Data[[#This Row],[Day]]&gt;20,"End(21-30)")</f>
        <v>End(21-30)</v>
      </c>
    </row>
    <row r="8958" spans="1:22">
      <c r="A8958">
        <v>825284860</v>
      </c>
      <c r="B8958" t="s">
        <v>8949</v>
      </c>
      <c r="C8958" s="1">
        <v>45073</v>
      </c>
      <c r="D8958" t="str">
        <f>TEXT(Hospital_Emergency_Room_Data[[#This Row],[Patient Admission Date]],"mmm")</f>
        <v>May</v>
      </c>
      <c r="E8958">
        <f>YEAR(Hospital_Emergency_Room_Data[[#This Row],[Patient Admission Date]])</f>
        <v>2023</v>
      </c>
      <c r="F8958" s="2">
        <v>0.16041666666666668</v>
      </c>
      <c r="G8958" s="8" t="str">
        <f>TEXT(Hospital_Emergency_Room_Data[[#This Row],[Patient Admission Date]],"dddd")</f>
        <v>Saturday</v>
      </c>
      <c r="H8958" t="s">
        <v>9208</v>
      </c>
      <c r="I8958">
        <v>29</v>
      </c>
      <c r="J8958" s="5" t="s">
        <v>9220</v>
      </c>
      <c r="K8958" t="s">
        <v>8</v>
      </c>
      <c r="L8958" t="s">
        <v>9281</v>
      </c>
      <c r="M8958" t="s">
        <v>9210</v>
      </c>
      <c r="O8958">
        <v>36</v>
      </c>
      <c r="P8958" t="s">
        <v>9225</v>
      </c>
      <c r="Q8958">
        <v>27</v>
      </c>
      <c r="R8958">
        <v>3</v>
      </c>
      <c r="S8958" t="s">
        <v>9258</v>
      </c>
      <c r="T8958" t="s">
        <v>9264</v>
      </c>
      <c r="U8958" t="s">
        <v>9300</v>
      </c>
      <c r="V8958" t="str" cm="1">
        <f t="array" ref="V8958">_xlfn.IFS(Hospital_Emergency_Room_Data[[#This Row],[Day]]&lt;=10,"Start(1-10)",Hospital_Emergency_Room_Data[[#This Row],[Day]]&lt;=20,"Middle(11-20)",Hospital_Emergency_Room_Data[[#This Row],[Day]]&gt;20,"End(21-30)")</f>
        <v>End(21-30)</v>
      </c>
    </row>
    <row r="8959" spans="1:22">
      <c r="A8959">
        <v>771937381</v>
      </c>
      <c r="B8959" t="s">
        <v>8950</v>
      </c>
      <c r="C8959" s="1">
        <v>45067</v>
      </c>
      <c r="D8959" t="str">
        <f>TEXT(Hospital_Emergency_Room_Data[[#This Row],[Patient Admission Date]],"mmm")</f>
        <v>May</v>
      </c>
      <c r="E8959">
        <f>YEAR(Hospital_Emergency_Room_Data[[#This Row],[Patient Admission Date]])</f>
        <v>2023</v>
      </c>
      <c r="F8959" s="2">
        <v>0.77986111111111112</v>
      </c>
      <c r="G8959" s="8" t="str">
        <f>TEXT(Hospital_Emergency_Room_Data[[#This Row],[Patient Admission Date]],"dddd")</f>
        <v>Sunday</v>
      </c>
      <c r="H8959" t="s">
        <v>9208</v>
      </c>
      <c r="I8959">
        <v>53</v>
      </c>
      <c r="J8959" s="5" t="s">
        <v>9219</v>
      </c>
      <c r="K8959" t="s">
        <v>8</v>
      </c>
      <c r="L8959" t="s">
        <v>9281</v>
      </c>
      <c r="M8959" t="s">
        <v>9210</v>
      </c>
      <c r="O8959">
        <v>36</v>
      </c>
      <c r="P8959" t="s">
        <v>9225</v>
      </c>
      <c r="Q8959">
        <v>21</v>
      </c>
      <c r="R8959">
        <v>18</v>
      </c>
      <c r="S8959" t="s">
        <v>9256</v>
      </c>
      <c r="T8959" t="s">
        <v>9262</v>
      </c>
      <c r="U8959" t="s">
        <v>9300</v>
      </c>
      <c r="V8959" t="str" cm="1">
        <f t="array" ref="V8959">_xlfn.IFS(Hospital_Emergency_Room_Data[[#This Row],[Day]]&lt;=10,"Start(1-10)",Hospital_Emergency_Room_Data[[#This Row],[Day]]&lt;=20,"Middle(11-20)",Hospital_Emergency_Room_Data[[#This Row],[Day]]&gt;20,"End(21-30)")</f>
        <v>End(21-30)</v>
      </c>
    </row>
    <row r="8960" spans="1:22">
      <c r="A8960">
        <v>153475777</v>
      </c>
      <c r="B8960" t="s">
        <v>8951</v>
      </c>
      <c r="C8960" s="1">
        <v>45393</v>
      </c>
      <c r="D8960" t="str">
        <f>TEXT(Hospital_Emergency_Room_Data[[#This Row],[Patient Admission Date]],"mmm")</f>
        <v>Apr</v>
      </c>
      <c r="E8960">
        <f>YEAR(Hospital_Emergency_Room_Data[[#This Row],[Patient Admission Date]])</f>
        <v>2024</v>
      </c>
      <c r="F8960" s="2">
        <v>0.21527777777777779</v>
      </c>
      <c r="G8960" s="8" t="str">
        <f>TEXT(Hospital_Emergency_Room_Data[[#This Row],[Patient Admission Date]],"dddd")</f>
        <v>Thursday</v>
      </c>
      <c r="H8960" t="s">
        <v>9208</v>
      </c>
      <c r="I8960">
        <v>20</v>
      </c>
      <c r="J8960" s="5" t="s">
        <v>9220</v>
      </c>
      <c r="K8960" t="s">
        <v>8</v>
      </c>
      <c r="L8960" t="s">
        <v>9281</v>
      </c>
      <c r="M8960" t="s">
        <v>9210</v>
      </c>
      <c r="O8960">
        <v>49</v>
      </c>
      <c r="P8960" t="s">
        <v>9225</v>
      </c>
      <c r="Q8960">
        <v>11</v>
      </c>
      <c r="R8960">
        <v>5</v>
      </c>
      <c r="S8960" t="s">
        <v>9258</v>
      </c>
      <c r="T8960" t="s">
        <v>9265</v>
      </c>
      <c r="U8960" t="s">
        <v>9283</v>
      </c>
      <c r="V8960" t="str" cm="1">
        <f t="array" ref="V8960">_xlfn.IFS(Hospital_Emergency_Room_Data[[#This Row],[Day]]&lt;=10,"Start(1-10)",Hospital_Emergency_Room_Data[[#This Row],[Day]]&lt;=20,"Middle(11-20)",Hospital_Emergency_Room_Data[[#This Row],[Day]]&gt;20,"End(21-30)")</f>
        <v>Middle(11-20)</v>
      </c>
    </row>
    <row r="8961" spans="1:22">
      <c r="A8961">
        <v>533960679</v>
      </c>
      <c r="B8961" t="s">
        <v>8952</v>
      </c>
      <c r="C8961" s="1">
        <v>45509</v>
      </c>
      <c r="D8961" t="str">
        <f>TEXT(Hospital_Emergency_Room_Data[[#This Row],[Patient Admission Date]],"mmm")</f>
        <v>Aug</v>
      </c>
      <c r="E8961">
        <f>YEAR(Hospital_Emergency_Room_Data[[#This Row],[Patient Admission Date]])</f>
        <v>2024</v>
      </c>
      <c r="F8961" s="2">
        <v>0.16041666666666668</v>
      </c>
      <c r="G8961" s="8" t="str">
        <f>TEXT(Hospital_Emergency_Room_Data[[#This Row],[Patient Admission Date]],"dddd")</f>
        <v>Monday</v>
      </c>
      <c r="H8961" t="s">
        <v>9208</v>
      </c>
      <c r="I8961">
        <v>17</v>
      </c>
      <c r="J8961" s="5" t="s">
        <v>9220</v>
      </c>
      <c r="K8961" t="s">
        <v>8</v>
      </c>
      <c r="L8961" t="s">
        <v>9281</v>
      </c>
      <c r="M8961" t="s">
        <v>9210</v>
      </c>
      <c r="O8961">
        <v>54</v>
      </c>
      <c r="P8961" t="s">
        <v>9225</v>
      </c>
      <c r="Q8961">
        <v>5</v>
      </c>
      <c r="R8961">
        <v>3</v>
      </c>
      <c r="S8961" t="s">
        <v>9258</v>
      </c>
      <c r="T8961" t="s">
        <v>9263</v>
      </c>
      <c r="U8961" t="s">
        <v>9283</v>
      </c>
      <c r="V8961" t="str" cm="1">
        <f t="array" ref="V8961">_xlfn.IFS(Hospital_Emergency_Room_Data[[#This Row],[Day]]&lt;=10,"Start(1-10)",Hospital_Emergency_Room_Data[[#This Row],[Day]]&lt;=20,"Middle(11-20)",Hospital_Emergency_Room_Data[[#This Row],[Day]]&gt;20,"End(21-30)")</f>
        <v>Start(1-10)</v>
      </c>
    </row>
    <row r="8962" spans="1:22">
      <c r="A8962">
        <v>630724041</v>
      </c>
      <c r="B8962" t="s">
        <v>8953</v>
      </c>
      <c r="C8962" s="1">
        <v>45358</v>
      </c>
      <c r="D8962" t="str">
        <f>TEXT(Hospital_Emergency_Room_Data[[#This Row],[Patient Admission Date]],"mmm")</f>
        <v>Mar</v>
      </c>
      <c r="E8962">
        <f>YEAR(Hospital_Emergency_Room_Data[[#This Row],[Patient Admission Date]])</f>
        <v>2024</v>
      </c>
      <c r="F8962" s="2">
        <v>0.78819444444444442</v>
      </c>
      <c r="G8962" s="8" t="str">
        <f>TEXT(Hospital_Emergency_Room_Data[[#This Row],[Patient Admission Date]],"dddd")</f>
        <v>Thursday</v>
      </c>
      <c r="H8962" t="s">
        <v>9208</v>
      </c>
      <c r="I8962">
        <v>51</v>
      </c>
      <c r="J8962" s="5" t="s">
        <v>9219</v>
      </c>
      <c r="K8962" t="s">
        <v>8</v>
      </c>
      <c r="L8962" t="s">
        <v>9281</v>
      </c>
      <c r="M8962" t="s">
        <v>9210</v>
      </c>
      <c r="O8962">
        <v>57</v>
      </c>
      <c r="P8962" t="s">
        <v>9225</v>
      </c>
      <c r="Q8962">
        <v>7</v>
      </c>
      <c r="R8962">
        <v>18</v>
      </c>
      <c r="S8962" t="s">
        <v>9256</v>
      </c>
      <c r="T8962" t="s">
        <v>9263</v>
      </c>
      <c r="U8962" t="s">
        <v>9283</v>
      </c>
      <c r="V8962" t="str" cm="1">
        <f t="array" ref="V8962">_xlfn.IFS(Hospital_Emergency_Room_Data[[#This Row],[Day]]&lt;=10,"Start(1-10)",Hospital_Emergency_Room_Data[[#This Row],[Day]]&lt;=20,"Middle(11-20)",Hospital_Emergency_Room_Data[[#This Row],[Day]]&gt;20,"End(21-30)")</f>
        <v>Start(1-10)</v>
      </c>
    </row>
    <row r="8963" spans="1:22">
      <c r="A8963">
        <v>441256841</v>
      </c>
      <c r="B8963" t="s">
        <v>8954</v>
      </c>
      <c r="C8963" s="1">
        <v>45552</v>
      </c>
      <c r="D8963" t="str">
        <f>TEXT(Hospital_Emergency_Room_Data[[#This Row],[Patient Admission Date]],"mmm")</f>
        <v>Sep</v>
      </c>
      <c r="E8963">
        <f>YEAR(Hospital_Emergency_Room_Data[[#This Row],[Patient Admission Date]])</f>
        <v>2024</v>
      </c>
      <c r="F8963" s="2">
        <v>0.61111111111111116</v>
      </c>
      <c r="G8963" s="8" t="str">
        <f>TEXT(Hospital_Emergency_Room_Data[[#This Row],[Patient Admission Date]],"dddd")</f>
        <v>Tuesday</v>
      </c>
      <c r="H8963" t="s">
        <v>9208</v>
      </c>
      <c r="I8963">
        <v>9</v>
      </c>
      <c r="J8963" s="5" t="s">
        <v>9221</v>
      </c>
      <c r="K8963" t="s">
        <v>8</v>
      </c>
      <c r="L8963" t="s">
        <v>9281</v>
      </c>
      <c r="M8963" t="s">
        <v>9210</v>
      </c>
      <c r="O8963">
        <v>11</v>
      </c>
      <c r="P8963" t="s">
        <v>9226</v>
      </c>
      <c r="Q8963">
        <v>17</v>
      </c>
      <c r="R8963">
        <v>14</v>
      </c>
      <c r="S8963" t="s">
        <v>9257</v>
      </c>
      <c r="T8963" t="s">
        <v>9262</v>
      </c>
      <c r="U8963" t="s">
        <v>9282</v>
      </c>
      <c r="V8963" t="str" cm="1">
        <f t="array" ref="V8963">_xlfn.IFS(Hospital_Emergency_Room_Data[[#This Row],[Day]]&lt;=10,"Start(1-10)",Hospital_Emergency_Room_Data[[#This Row],[Day]]&lt;=20,"Middle(11-20)",Hospital_Emergency_Room_Data[[#This Row],[Day]]&gt;20,"End(21-30)")</f>
        <v>Middle(11-20)</v>
      </c>
    </row>
    <row r="8964" spans="1:22">
      <c r="A8964">
        <v>272797769</v>
      </c>
      <c r="B8964" t="s">
        <v>8955</v>
      </c>
      <c r="C8964" s="1">
        <v>45073</v>
      </c>
      <c r="D8964" t="str">
        <f>TEXT(Hospital_Emergency_Room_Data[[#This Row],[Patient Admission Date]],"mmm")</f>
        <v>May</v>
      </c>
      <c r="E8964">
        <f>YEAR(Hospital_Emergency_Room_Data[[#This Row],[Patient Admission Date]])</f>
        <v>2023</v>
      </c>
      <c r="F8964" s="2">
        <v>0.64097222222222228</v>
      </c>
      <c r="G8964" s="8" t="str">
        <f>TEXT(Hospital_Emergency_Room_Data[[#This Row],[Patient Admission Date]],"dddd")</f>
        <v>Saturday</v>
      </c>
      <c r="H8964" t="s">
        <v>9208</v>
      </c>
      <c r="I8964">
        <v>48</v>
      </c>
      <c r="J8964" s="5" t="s">
        <v>9219</v>
      </c>
      <c r="K8964" t="s">
        <v>8</v>
      </c>
      <c r="L8964" t="s">
        <v>9281</v>
      </c>
      <c r="M8964" t="s">
        <v>9210</v>
      </c>
      <c r="O8964">
        <v>11</v>
      </c>
      <c r="P8964" t="s">
        <v>9226</v>
      </c>
      <c r="Q8964">
        <v>27</v>
      </c>
      <c r="R8964">
        <v>15</v>
      </c>
      <c r="S8964" t="s">
        <v>9257</v>
      </c>
      <c r="T8964" t="s">
        <v>9264</v>
      </c>
      <c r="U8964" t="s">
        <v>9282</v>
      </c>
      <c r="V8964" t="str" cm="1">
        <f t="array" ref="V8964">_xlfn.IFS(Hospital_Emergency_Room_Data[[#This Row],[Day]]&lt;=10,"Start(1-10)",Hospital_Emergency_Room_Data[[#This Row],[Day]]&lt;=20,"Middle(11-20)",Hospital_Emergency_Room_Data[[#This Row],[Day]]&gt;20,"End(21-30)")</f>
        <v>End(21-30)</v>
      </c>
    </row>
    <row r="8965" spans="1:22">
      <c r="A8965">
        <v>251610833</v>
      </c>
      <c r="B8965" t="s">
        <v>8956</v>
      </c>
      <c r="C8965" s="1">
        <v>45048</v>
      </c>
      <c r="D8965" t="str">
        <f>TEXT(Hospital_Emergency_Room_Data[[#This Row],[Patient Admission Date]],"mmm")</f>
        <v>May</v>
      </c>
      <c r="E8965">
        <f>YEAR(Hospital_Emergency_Room_Data[[#This Row],[Patient Admission Date]])</f>
        <v>2023</v>
      </c>
      <c r="F8965" s="2">
        <v>0.72777777777777775</v>
      </c>
      <c r="G8965" s="8" t="str">
        <f>TEXT(Hospital_Emergency_Room_Data[[#This Row],[Patient Admission Date]],"dddd")</f>
        <v>Tuesday</v>
      </c>
      <c r="H8965" t="s">
        <v>9208</v>
      </c>
      <c r="I8965">
        <v>29</v>
      </c>
      <c r="J8965" s="5" t="s">
        <v>9220</v>
      </c>
      <c r="K8965" t="s">
        <v>8</v>
      </c>
      <c r="L8965" t="s">
        <v>9281</v>
      </c>
      <c r="M8965" t="s">
        <v>9210</v>
      </c>
      <c r="O8965">
        <v>12</v>
      </c>
      <c r="P8965" t="s">
        <v>9226</v>
      </c>
      <c r="Q8965">
        <v>2</v>
      </c>
      <c r="R8965">
        <v>17</v>
      </c>
      <c r="S8965" t="s">
        <v>9257</v>
      </c>
      <c r="T8965" t="s">
        <v>9263</v>
      </c>
      <c r="U8965" t="s">
        <v>9282</v>
      </c>
      <c r="V8965" t="str" cm="1">
        <f t="array" ref="V8965">_xlfn.IFS(Hospital_Emergency_Room_Data[[#This Row],[Day]]&lt;=10,"Start(1-10)",Hospital_Emergency_Room_Data[[#This Row],[Day]]&lt;=20,"Middle(11-20)",Hospital_Emergency_Room_Data[[#This Row],[Day]]&gt;20,"End(21-30)")</f>
        <v>Start(1-10)</v>
      </c>
    </row>
    <row r="8966" spans="1:22">
      <c r="A8966">
        <v>145731016</v>
      </c>
      <c r="B8966" t="s">
        <v>8957</v>
      </c>
      <c r="C8966" s="1">
        <v>45534</v>
      </c>
      <c r="D8966" t="str">
        <f>TEXT(Hospital_Emergency_Room_Data[[#This Row],[Patient Admission Date]],"mmm")</f>
        <v>Aug</v>
      </c>
      <c r="E8966">
        <f>YEAR(Hospital_Emergency_Room_Data[[#This Row],[Patient Admission Date]])</f>
        <v>2024</v>
      </c>
      <c r="F8966" s="2">
        <v>7.1527777777777773E-2</v>
      </c>
      <c r="G8966" s="8" t="str">
        <f>TEXT(Hospital_Emergency_Room_Data[[#This Row],[Patient Admission Date]],"dddd")</f>
        <v>Friday</v>
      </c>
      <c r="H8966" t="s">
        <v>9208</v>
      </c>
      <c r="I8966">
        <v>20</v>
      </c>
      <c r="J8966" s="5" t="s">
        <v>9220</v>
      </c>
      <c r="K8966" t="s">
        <v>8</v>
      </c>
      <c r="L8966" t="s">
        <v>9281</v>
      </c>
      <c r="M8966" t="s">
        <v>9210</v>
      </c>
      <c r="O8966">
        <v>19</v>
      </c>
      <c r="P8966" t="s">
        <v>9226</v>
      </c>
      <c r="Q8966">
        <v>30</v>
      </c>
      <c r="R8966">
        <v>1</v>
      </c>
      <c r="S8966" t="s">
        <v>9258</v>
      </c>
      <c r="T8966" t="s">
        <v>9264</v>
      </c>
      <c r="U8966" t="s">
        <v>9282</v>
      </c>
      <c r="V8966" t="str" cm="1">
        <f t="array" ref="V8966">_xlfn.IFS(Hospital_Emergency_Room_Data[[#This Row],[Day]]&lt;=10,"Start(1-10)",Hospital_Emergency_Room_Data[[#This Row],[Day]]&lt;=20,"Middle(11-20)",Hospital_Emergency_Room_Data[[#This Row],[Day]]&gt;20,"End(21-30)")</f>
        <v>End(21-30)</v>
      </c>
    </row>
    <row r="8967" spans="1:22">
      <c r="A8967">
        <v>304402890</v>
      </c>
      <c r="B8967" t="s">
        <v>8958</v>
      </c>
      <c r="C8967" s="1">
        <v>45466</v>
      </c>
      <c r="D8967" t="str">
        <f>TEXT(Hospital_Emergency_Room_Data[[#This Row],[Patient Admission Date]],"mmm")</f>
        <v>Jun</v>
      </c>
      <c r="E8967">
        <f>YEAR(Hospital_Emergency_Room_Data[[#This Row],[Patient Admission Date]])</f>
        <v>2024</v>
      </c>
      <c r="F8967" s="2">
        <v>0.93819444444444444</v>
      </c>
      <c r="G8967" s="8" t="str">
        <f>TEXT(Hospital_Emergency_Room_Data[[#This Row],[Patient Admission Date]],"dddd")</f>
        <v>Sunday</v>
      </c>
      <c r="H8967" t="s">
        <v>9208</v>
      </c>
      <c r="I8967">
        <v>23</v>
      </c>
      <c r="J8967" s="5" t="s">
        <v>9220</v>
      </c>
      <c r="K8967" t="s">
        <v>8</v>
      </c>
      <c r="L8967" t="s">
        <v>9281</v>
      </c>
      <c r="M8967" t="s">
        <v>9210</v>
      </c>
      <c r="O8967">
        <v>19</v>
      </c>
      <c r="P8967" t="s">
        <v>9226</v>
      </c>
      <c r="Q8967">
        <v>23</v>
      </c>
      <c r="R8967">
        <v>22</v>
      </c>
      <c r="S8967" t="s">
        <v>9256</v>
      </c>
      <c r="T8967" t="s">
        <v>9264</v>
      </c>
      <c r="U8967" t="s">
        <v>9282</v>
      </c>
      <c r="V8967" t="str" cm="1">
        <f t="array" ref="V8967">_xlfn.IFS(Hospital_Emergency_Room_Data[[#This Row],[Day]]&lt;=10,"Start(1-10)",Hospital_Emergency_Room_Data[[#This Row],[Day]]&lt;=20,"Middle(11-20)",Hospital_Emergency_Room_Data[[#This Row],[Day]]&gt;20,"End(21-30)")</f>
        <v>End(21-30)</v>
      </c>
    </row>
    <row r="8968" spans="1:22">
      <c r="A8968">
        <v>399141417</v>
      </c>
      <c r="B8968" t="s">
        <v>8959</v>
      </c>
      <c r="C8968" s="1">
        <v>45340</v>
      </c>
      <c r="D8968" t="str">
        <f>TEXT(Hospital_Emergency_Room_Data[[#This Row],[Patient Admission Date]],"mmm")</f>
        <v>Feb</v>
      </c>
      <c r="E8968">
        <f>YEAR(Hospital_Emergency_Room_Data[[#This Row],[Patient Admission Date]])</f>
        <v>2024</v>
      </c>
      <c r="F8968" s="2">
        <v>0.58680555555555558</v>
      </c>
      <c r="G8968" s="8" t="str">
        <f>TEXT(Hospital_Emergency_Room_Data[[#This Row],[Patient Admission Date]],"dddd")</f>
        <v>Sunday</v>
      </c>
      <c r="H8968" t="s">
        <v>9208</v>
      </c>
      <c r="I8968">
        <v>58</v>
      </c>
      <c r="J8968" s="5" t="s">
        <v>9219</v>
      </c>
      <c r="K8968" t="s">
        <v>8</v>
      </c>
      <c r="L8968" t="s">
        <v>9281</v>
      </c>
      <c r="M8968" t="s">
        <v>9210</v>
      </c>
      <c r="O8968">
        <v>21</v>
      </c>
      <c r="P8968" t="s">
        <v>9226</v>
      </c>
      <c r="Q8968">
        <v>18</v>
      </c>
      <c r="R8968">
        <v>14</v>
      </c>
      <c r="S8968" t="s">
        <v>9257</v>
      </c>
      <c r="T8968" t="s">
        <v>9262</v>
      </c>
      <c r="U8968" t="s">
        <v>9282</v>
      </c>
      <c r="V8968" t="str" cm="1">
        <f t="array" ref="V8968">_xlfn.IFS(Hospital_Emergency_Room_Data[[#This Row],[Day]]&lt;=10,"Start(1-10)",Hospital_Emergency_Room_Data[[#This Row],[Day]]&lt;=20,"Middle(11-20)",Hospital_Emergency_Room_Data[[#This Row],[Day]]&gt;20,"End(21-30)")</f>
        <v>Middle(11-20)</v>
      </c>
    </row>
    <row r="8969" spans="1:22">
      <c r="A8969">
        <v>704489992</v>
      </c>
      <c r="B8969" t="s">
        <v>8960</v>
      </c>
      <c r="C8969" s="1">
        <v>45534</v>
      </c>
      <c r="D8969" t="str">
        <f>TEXT(Hospital_Emergency_Room_Data[[#This Row],[Patient Admission Date]],"mmm")</f>
        <v>Aug</v>
      </c>
      <c r="E8969">
        <f>YEAR(Hospital_Emergency_Room_Data[[#This Row],[Patient Admission Date]])</f>
        <v>2024</v>
      </c>
      <c r="F8969" s="2">
        <v>0.13958333333333334</v>
      </c>
      <c r="G8969" s="8" t="str">
        <f>TEXT(Hospital_Emergency_Room_Data[[#This Row],[Patient Admission Date]],"dddd")</f>
        <v>Friday</v>
      </c>
      <c r="H8969" t="s">
        <v>9208</v>
      </c>
      <c r="I8969">
        <v>15</v>
      </c>
      <c r="J8969" s="5" t="s">
        <v>9220</v>
      </c>
      <c r="K8969" t="s">
        <v>8</v>
      </c>
      <c r="L8969" t="s">
        <v>9281</v>
      </c>
      <c r="M8969" t="s">
        <v>9210</v>
      </c>
      <c r="O8969">
        <v>24</v>
      </c>
      <c r="P8969" t="s">
        <v>9226</v>
      </c>
      <c r="Q8969">
        <v>30</v>
      </c>
      <c r="R8969">
        <v>3</v>
      </c>
      <c r="S8969" t="s">
        <v>9258</v>
      </c>
      <c r="T8969" t="s">
        <v>9264</v>
      </c>
      <c r="U8969" t="s">
        <v>9282</v>
      </c>
      <c r="V8969" t="str" cm="1">
        <f t="array" ref="V8969">_xlfn.IFS(Hospital_Emergency_Room_Data[[#This Row],[Day]]&lt;=10,"Start(1-10)",Hospital_Emergency_Room_Data[[#This Row],[Day]]&lt;=20,"Middle(11-20)",Hospital_Emergency_Room_Data[[#This Row],[Day]]&gt;20,"End(21-30)")</f>
        <v>End(21-30)</v>
      </c>
    </row>
    <row r="8970" spans="1:22">
      <c r="A8970">
        <v>772415673</v>
      </c>
      <c r="B8970" t="s">
        <v>8961</v>
      </c>
      <c r="C8970" s="1">
        <v>45166</v>
      </c>
      <c r="D8970" t="str">
        <f>TEXT(Hospital_Emergency_Room_Data[[#This Row],[Patient Admission Date]],"mmm")</f>
        <v>Aug</v>
      </c>
      <c r="E8970">
        <f>YEAR(Hospital_Emergency_Room_Data[[#This Row],[Patient Admission Date]])</f>
        <v>2023</v>
      </c>
      <c r="F8970" s="2">
        <v>0.7944444444444444</v>
      </c>
      <c r="G8970" s="8" t="str">
        <f>TEXT(Hospital_Emergency_Room_Data[[#This Row],[Patient Admission Date]],"dddd")</f>
        <v>Monday</v>
      </c>
      <c r="H8970" t="s">
        <v>9208</v>
      </c>
      <c r="I8970">
        <v>51</v>
      </c>
      <c r="J8970" s="5" t="s">
        <v>9219</v>
      </c>
      <c r="K8970" t="s">
        <v>8</v>
      </c>
      <c r="L8970" t="s">
        <v>9281</v>
      </c>
      <c r="M8970" t="s">
        <v>9210</v>
      </c>
      <c r="O8970">
        <v>30</v>
      </c>
      <c r="P8970" t="s">
        <v>9225</v>
      </c>
      <c r="Q8970">
        <v>28</v>
      </c>
      <c r="R8970">
        <v>19</v>
      </c>
      <c r="S8970" t="s">
        <v>9256</v>
      </c>
      <c r="T8970" t="s">
        <v>9264</v>
      </c>
      <c r="U8970" t="s">
        <v>9282</v>
      </c>
      <c r="V8970" t="str" cm="1">
        <f t="array" ref="V8970">_xlfn.IFS(Hospital_Emergency_Room_Data[[#This Row],[Day]]&lt;=10,"Start(1-10)",Hospital_Emergency_Room_Data[[#This Row],[Day]]&lt;=20,"Middle(11-20)",Hospital_Emergency_Room_Data[[#This Row],[Day]]&gt;20,"End(21-30)")</f>
        <v>End(21-30)</v>
      </c>
    </row>
    <row r="8971" spans="1:22">
      <c r="A8971">
        <v>784568762</v>
      </c>
      <c r="B8971" t="s">
        <v>8962</v>
      </c>
      <c r="C8971" s="1">
        <v>45595</v>
      </c>
      <c r="D8971" t="str">
        <f>TEXT(Hospital_Emergency_Room_Data[[#This Row],[Patient Admission Date]],"mmm")</f>
        <v>Oct</v>
      </c>
      <c r="E8971">
        <f>YEAR(Hospital_Emergency_Room_Data[[#This Row],[Patient Admission Date]])</f>
        <v>2024</v>
      </c>
      <c r="F8971" s="2">
        <v>0.82638888888888884</v>
      </c>
      <c r="G8971" s="8" t="str">
        <f>TEXT(Hospital_Emergency_Room_Data[[#This Row],[Patient Admission Date]],"dddd")</f>
        <v>Wednesday</v>
      </c>
      <c r="H8971" t="s">
        <v>9208</v>
      </c>
      <c r="I8971">
        <v>7</v>
      </c>
      <c r="J8971" s="5" t="s">
        <v>9221</v>
      </c>
      <c r="K8971" t="s">
        <v>8</v>
      </c>
      <c r="L8971" t="s">
        <v>9281</v>
      </c>
      <c r="M8971" t="s">
        <v>9210</v>
      </c>
      <c r="O8971">
        <v>31</v>
      </c>
      <c r="P8971" t="s">
        <v>9225</v>
      </c>
      <c r="Q8971">
        <v>30</v>
      </c>
      <c r="R8971">
        <v>19</v>
      </c>
      <c r="S8971" t="s">
        <v>9256</v>
      </c>
      <c r="T8971" t="s">
        <v>9264</v>
      </c>
      <c r="U8971" t="s">
        <v>9300</v>
      </c>
      <c r="V8971" t="str" cm="1">
        <f t="array" ref="V8971">_xlfn.IFS(Hospital_Emergency_Room_Data[[#This Row],[Day]]&lt;=10,"Start(1-10)",Hospital_Emergency_Room_Data[[#This Row],[Day]]&lt;=20,"Middle(11-20)",Hospital_Emergency_Room_Data[[#This Row],[Day]]&gt;20,"End(21-30)")</f>
        <v>End(21-30)</v>
      </c>
    </row>
    <row r="8972" spans="1:22">
      <c r="A8972">
        <v>163690005</v>
      </c>
      <c r="B8972" t="s">
        <v>8963</v>
      </c>
      <c r="C8972" s="1">
        <v>45472</v>
      </c>
      <c r="D8972" t="str">
        <f>TEXT(Hospital_Emergency_Room_Data[[#This Row],[Patient Admission Date]],"mmm")</f>
        <v>Jun</v>
      </c>
      <c r="E8972">
        <f>YEAR(Hospital_Emergency_Room_Data[[#This Row],[Patient Admission Date]])</f>
        <v>2024</v>
      </c>
      <c r="F8972" s="2">
        <v>1.3194444444444444E-2</v>
      </c>
      <c r="G8972" s="8" t="str">
        <f>TEXT(Hospital_Emergency_Room_Data[[#This Row],[Patient Admission Date]],"dddd")</f>
        <v>Saturday</v>
      </c>
      <c r="H8972" t="s">
        <v>9208</v>
      </c>
      <c r="I8972">
        <v>18</v>
      </c>
      <c r="J8972" s="5" t="s">
        <v>9220</v>
      </c>
      <c r="K8972" t="s">
        <v>8</v>
      </c>
      <c r="L8972" t="s">
        <v>9281</v>
      </c>
      <c r="M8972" t="s">
        <v>9210</v>
      </c>
      <c r="O8972">
        <v>36</v>
      </c>
      <c r="P8972" t="s">
        <v>9225</v>
      </c>
      <c r="Q8972">
        <v>29</v>
      </c>
      <c r="R8972">
        <v>0</v>
      </c>
      <c r="S8972" t="s">
        <v>9258</v>
      </c>
      <c r="T8972" t="s">
        <v>9264</v>
      </c>
      <c r="U8972" t="s">
        <v>9300</v>
      </c>
      <c r="V8972" t="str" cm="1">
        <f t="array" ref="V8972">_xlfn.IFS(Hospital_Emergency_Room_Data[[#This Row],[Day]]&lt;=10,"Start(1-10)",Hospital_Emergency_Room_Data[[#This Row],[Day]]&lt;=20,"Middle(11-20)",Hospital_Emergency_Room_Data[[#This Row],[Day]]&gt;20,"End(21-30)")</f>
        <v>End(21-30)</v>
      </c>
    </row>
    <row r="8973" spans="1:22">
      <c r="A8973">
        <v>559895498</v>
      </c>
      <c r="B8973" t="s">
        <v>8964</v>
      </c>
      <c r="C8973" s="1">
        <v>45262</v>
      </c>
      <c r="D8973" t="str">
        <f>TEXT(Hospital_Emergency_Room_Data[[#This Row],[Patient Admission Date]],"mmm")</f>
        <v>Dec</v>
      </c>
      <c r="E8973">
        <f>YEAR(Hospital_Emergency_Room_Data[[#This Row],[Patient Admission Date]])</f>
        <v>2023</v>
      </c>
      <c r="F8973" s="2">
        <v>0.19375000000000001</v>
      </c>
      <c r="G8973" s="8" t="str">
        <f>TEXT(Hospital_Emergency_Room_Data[[#This Row],[Patient Admission Date]],"dddd")</f>
        <v>Saturday</v>
      </c>
      <c r="H8973" t="s">
        <v>9208</v>
      </c>
      <c r="I8973">
        <v>39</v>
      </c>
      <c r="J8973" s="5" t="s">
        <v>9223</v>
      </c>
      <c r="K8973" t="s">
        <v>8</v>
      </c>
      <c r="L8973" t="s">
        <v>9281</v>
      </c>
      <c r="M8973" t="s">
        <v>9210</v>
      </c>
      <c r="O8973">
        <v>37</v>
      </c>
      <c r="P8973" t="s">
        <v>9225</v>
      </c>
      <c r="Q8973">
        <v>2</v>
      </c>
      <c r="R8973">
        <v>4</v>
      </c>
      <c r="S8973" t="s">
        <v>9258</v>
      </c>
      <c r="T8973" t="s">
        <v>9263</v>
      </c>
      <c r="U8973" t="s">
        <v>9300</v>
      </c>
      <c r="V8973" t="str" cm="1">
        <f t="array" ref="V8973">_xlfn.IFS(Hospital_Emergency_Room_Data[[#This Row],[Day]]&lt;=10,"Start(1-10)",Hospital_Emergency_Room_Data[[#This Row],[Day]]&lt;=20,"Middle(11-20)",Hospital_Emergency_Room_Data[[#This Row],[Day]]&gt;20,"End(21-30)")</f>
        <v>Start(1-10)</v>
      </c>
    </row>
    <row r="8974" spans="1:22">
      <c r="A8974">
        <v>610499067</v>
      </c>
      <c r="B8974" t="s">
        <v>8965</v>
      </c>
      <c r="C8974" s="1">
        <v>45126</v>
      </c>
      <c r="D8974" t="str">
        <f>TEXT(Hospital_Emergency_Room_Data[[#This Row],[Patient Admission Date]],"mmm")</f>
        <v>Jul</v>
      </c>
      <c r="E8974">
        <f>YEAR(Hospital_Emergency_Room_Data[[#This Row],[Patient Admission Date]])</f>
        <v>2023</v>
      </c>
      <c r="F8974" s="2">
        <v>0.88124999999999998</v>
      </c>
      <c r="G8974" s="8" t="str">
        <f>TEXT(Hospital_Emergency_Room_Data[[#This Row],[Patient Admission Date]],"dddd")</f>
        <v>Wednesday</v>
      </c>
      <c r="H8974" t="s">
        <v>9208</v>
      </c>
      <c r="I8974">
        <v>54</v>
      </c>
      <c r="J8974" s="5" t="s">
        <v>9219</v>
      </c>
      <c r="K8974" t="s">
        <v>8</v>
      </c>
      <c r="L8974" t="s">
        <v>9281</v>
      </c>
      <c r="M8974" t="s">
        <v>9210</v>
      </c>
      <c r="O8974">
        <v>49</v>
      </c>
      <c r="P8974" t="s">
        <v>9225</v>
      </c>
      <c r="Q8974">
        <v>19</v>
      </c>
      <c r="R8974">
        <v>21</v>
      </c>
      <c r="S8974" t="s">
        <v>9256</v>
      </c>
      <c r="T8974" t="s">
        <v>9262</v>
      </c>
      <c r="U8974" t="s">
        <v>9283</v>
      </c>
      <c r="V8974" t="str" cm="1">
        <f t="array" ref="V8974">_xlfn.IFS(Hospital_Emergency_Room_Data[[#This Row],[Day]]&lt;=10,"Start(1-10)",Hospital_Emergency_Room_Data[[#This Row],[Day]]&lt;=20,"Middle(11-20)",Hospital_Emergency_Room_Data[[#This Row],[Day]]&gt;20,"End(21-30)")</f>
        <v>Middle(11-20)</v>
      </c>
    </row>
    <row r="8975" spans="1:22">
      <c r="A8975">
        <v>382290136</v>
      </c>
      <c r="B8975" t="s">
        <v>8966</v>
      </c>
      <c r="C8975" s="1">
        <v>45505</v>
      </c>
      <c r="D8975" t="str">
        <f>TEXT(Hospital_Emergency_Room_Data[[#This Row],[Patient Admission Date]],"mmm")</f>
        <v>Aug</v>
      </c>
      <c r="E8975">
        <f>YEAR(Hospital_Emergency_Room_Data[[#This Row],[Patient Admission Date]])</f>
        <v>2024</v>
      </c>
      <c r="F8975" s="2">
        <v>0.64027777777777772</v>
      </c>
      <c r="G8975" s="8" t="str">
        <f>TEXT(Hospital_Emergency_Room_Data[[#This Row],[Patient Admission Date]],"dddd")</f>
        <v>Thursday</v>
      </c>
      <c r="H8975" t="s">
        <v>9208</v>
      </c>
      <c r="I8975">
        <v>66</v>
      </c>
      <c r="J8975" s="5" t="s">
        <v>9217</v>
      </c>
      <c r="K8975" t="s">
        <v>8</v>
      </c>
      <c r="L8975" t="s">
        <v>9281</v>
      </c>
      <c r="M8975" t="s">
        <v>9210</v>
      </c>
      <c r="O8975">
        <v>54</v>
      </c>
      <c r="P8975" t="s">
        <v>9225</v>
      </c>
      <c r="Q8975">
        <v>1</v>
      </c>
      <c r="R8975">
        <v>15</v>
      </c>
      <c r="S8975" t="s">
        <v>9257</v>
      </c>
      <c r="T8975" t="s">
        <v>9263</v>
      </c>
      <c r="U8975" t="s">
        <v>9283</v>
      </c>
      <c r="V8975" t="str" cm="1">
        <f t="array" ref="V8975">_xlfn.IFS(Hospital_Emergency_Room_Data[[#This Row],[Day]]&lt;=10,"Start(1-10)",Hospital_Emergency_Room_Data[[#This Row],[Day]]&lt;=20,"Middle(11-20)",Hospital_Emergency_Room_Data[[#This Row],[Day]]&gt;20,"End(21-30)")</f>
        <v>Start(1-10)</v>
      </c>
    </row>
    <row r="8976" spans="1:22">
      <c r="A8976">
        <v>766801138</v>
      </c>
      <c r="B8976" t="s">
        <v>8967</v>
      </c>
      <c r="C8976" s="1">
        <v>45117</v>
      </c>
      <c r="D8976" t="str">
        <f>TEXT(Hospital_Emergency_Room_Data[[#This Row],[Patient Admission Date]],"mmm")</f>
        <v>Jul</v>
      </c>
      <c r="E8976">
        <f>YEAR(Hospital_Emergency_Room_Data[[#This Row],[Patient Admission Date]])</f>
        <v>2023</v>
      </c>
      <c r="F8976" s="2">
        <v>0.57638888888888884</v>
      </c>
      <c r="G8976" s="8" t="str">
        <f>TEXT(Hospital_Emergency_Room_Data[[#This Row],[Patient Admission Date]],"dddd")</f>
        <v>Monday</v>
      </c>
      <c r="H8976" t="s">
        <v>9208</v>
      </c>
      <c r="I8976">
        <v>43</v>
      </c>
      <c r="J8976" s="5" t="s">
        <v>9223</v>
      </c>
      <c r="K8976" t="s">
        <v>8</v>
      </c>
      <c r="L8976" t="s">
        <v>9281</v>
      </c>
      <c r="M8976" t="s">
        <v>9210</v>
      </c>
      <c r="O8976">
        <v>58</v>
      </c>
      <c r="P8976" t="s">
        <v>9225</v>
      </c>
      <c r="Q8976">
        <v>10</v>
      </c>
      <c r="R8976">
        <v>13</v>
      </c>
      <c r="S8976" t="s">
        <v>9257</v>
      </c>
      <c r="T8976" t="s">
        <v>9265</v>
      </c>
      <c r="U8976" t="s">
        <v>9283</v>
      </c>
      <c r="V8976" t="str" cm="1">
        <f t="array" ref="V8976">_xlfn.IFS(Hospital_Emergency_Room_Data[[#This Row],[Day]]&lt;=10,"Start(1-10)",Hospital_Emergency_Room_Data[[#This Row],[Day]]&lt;=20,"Middle(11-20)",Hospital_Emergency_Room_Data[[#This Row],[Day]]&gt;20,"End(21-30)")</f>
        <v>Start(1-10)</v>
      </c>
    </row>
    <row r="8977" spans="1:22">
      <c r="A8977">
        <v>557585294</v>
      </c>
      <c r="B8977" t="s">
        <v>8968</v>
      </c>
      <c r="C8977" s="1">
        <v>45089</v>
      </c>
      <c r="D8977" t="str">
        <f>TEXT(Hospital_Emergency_Room_Data[[#This Row],[Patient Admission Date]],"mmm")</f>
        <v>Jun</v>
      </c>
      <c r="E8977">
        <f>YEAR(Hospital_Emergency_Room_Data[[#This Row],[Patient Admission Date]])</f>
        <v>2023</v>
      </c>
      <c r="F8977" s="2">
        <v>0.11736111111111111</v>
      </c>
      <c r="G8977" s="8" t="str">
        <f>TEXT(Hospital_Emergency_Room_Data[[#This Row],[Patient Admission Date]],"dddd")</f>
        <v>Monday</v>
      </c>
      <c r="H8977" t="s">
        <v>9208</v>
      </c>
      <c r="I8977">
        <v>77</v>
      </c>
      <c r="J8977" s="5" t="s">
        <v>9222</v>
      </c>
      <c r="K8977" t="s">
        <v>8</v>
      </c>
      <c r="L8977" t="s">
        <v>9281</v>
      </c>
      <c r="M8977" t="s">
        <v>9210</v>
      </c>
      <c r="O8977">
        <v>59</v>
      </c>
      <c r="P8977" t="s">
        <v>9225</v>
      </c>
      <c r="Q8977">
        <v>12</v>
      </c>
      <c r="R8977">
        <v>2</v>
      </c>
      <c r="S8977" t="s">
        <v>9258</v>
      </c>
      <c r="T8977" t="s">
        <v>9265</v>
      </c>
      <c r="U8977" t="s">
        <v>9283</v>
      </c>
      <c r="V8977" t="str" cm="1">
        <f t="array" ref="V8977">_xlfn.IFS(Hospital_Emergency_Room_Data[[#This Row],[Day]]&lt;=10,"Start(1-10)",Hospital_Emergency_Room_Data[[#This Row],[Day]]&lt;=20,"Middle(11-20)",Hospital_Emergency_Room_Data[[#This Row],[Day]]&gt;20,"End(21-30)")</f>
        <v>Middle(11-20)</v>
      </c>
    </row>
    <row r="8978" spans="1:22">
      <c r="A8978">
        <v>675046457</v>
      </c>
      <c r="B8978" t="s">
        <v>8969</v>
      </c>
      <c r="C8978" s="1">
        <v>45356</v>
      </c>
      <c r="D8978" t="str">
        <f>TEXT(Hospital_Emergency_Room_Data[[#This Row],[Patient Admission Date]],"mmm")</f>
        <v>Mar</v>
      </c>
      <c r="E8978">
        <f>YEAR(Hospital_Emergency_Room_Data[[#This Row],[Patient Admission Date]])</f>
        <v>2024</v>
      </c>
      <c r="F8978" s="2">
        <v>0.58611111111111114</v>
      </c>
      <c r="G8978" s="8" t="str">
        <f>TEXT(Hospital_Emergency_Room_Data[[#This Row],[Patient Admission Date]],"dddd")</f>
        <v>Tuesday</v>
      </c>
      <c r="H8978" t="s">
        <v>9208</v>
      </c>
      <c r="I8978">
        <v>51</v>
      </c>
      <c r="J8978" s="5" t="s">
        <v>9219</v>
      </c>
      <c r="K8978" t="s">
        <v>8</v>
      </c>
      <c r="L8978" t="s">
        <v>9281</v>
      </c>
      <c r="M8978" t="s">
        <v>9210</v>
      </c>
      <c r="O8978">
        <v>20</v>
      </c>
      <c r="P8978" t="s">
        <v>9226</v>
      </c>
      <c r="Q8978">
        <v>5</v>
      </c>
      <c r="R8978">
        <v>14</v>
      </c>
      <c r="S8978" t="s">
        <v>9257</v>
      </c>
      <c r="T8978" t="s">
        <v>9263</v>
      </c>
      <c r="U8978" t="s">
        <v>9282</v>
      </c>
      <c r="V8978" t="str" cm="1">
        <f t="array" ref="V8978">_xlfn.IFS(Hospital_Emergency_Room_Data[[#This Row],[Day]]&lt;=10,"Start(1-10)",Hospital_Emergency_Room_Data[[#This Row],[Day]]&lt;=20,"Middle(11-20)",Hospital_Emergency_Room_Data[[#This Row],[Day]]&gt;20,"End(21-30)")</f>
        <v>Start(1-10)</v>
      </c>
    </row>
    <row r="8979" spans="1:22">
      <c r="A8979">
        <v>436490280</v>
      </c>
      <c r="B8979" t="s">
        <v>8970</v>
      </c>
      <c r="C8979" s="1">
        <v>45357</v>
      </c>
      <c r="D8979" t="str">
        <f>TEXT(Hospital_Emergency_Room_Data[[#This Row],[Patient Admission Date]],"mmm")</f>
        <v>Mar</v>
      </c>
      <c r="E8979">
        <f>YEAR(Hospital_Emergency_Room_Data[[#This Row],[Patient Admission Date]])</f>
        <v>2024</v>
      </c>
      <c r="F8979" s="2">
        <v>0.67361111111111116</v>
      </c>
      <c r="G8979" s="8" t="str">
        <f>TEXT(Hospital_Emergency_Room_Data[[#This Row],[Patient Admission Date]],"dddd")</f>
        <v>Wednesday</v>
      </c>
      <c r="H8979" t="s">
        <v>9208</v>
      </c>
      <c r="I8979">
        <v>4</v>
      </c>
      <c r="J8979" s="5" t="s">
        <v>9218</v>
      </c>
      <c r="K8979" t="s">
        <v>8</v>
      </c>
      <c r="L8979" t="s">
        <v>9281</v>
      </c>
      <c r="M8979" t="s">
        <v>9210</v>
      </c>
      <c r="O8979">
        <v>21</v>
      </c>
      <c r="P8979" t="s">
        <v>9226</v>
      </c>
      <c r="Q8979">
        <v>6</v>
      </c>
      <c r="R8979">
        <v>16</v>
      </c>
      <c r="S8979" t="s">
        <v>9257</v>
      </c>
      <c r="T8979" t="s">
        <v>9263</v>
      </c>
      <c r="U8979" t="s">
        <v>9282</v>
      </c>
      <c r="V8979" t="str" cm="1">
        <f t="array" ref="V8979">_xlfn.IFS(Hospital_Emergency_Room_Data[[#This Row],[Day]]&lt;=10,"Start(1-10)",Hospital_Emergency_Room_Data[[#This Row],[Day]]&lt;=20,"Middle(11-20)",Hospital_Emergency_Room_Data[[#This Row],[Day]]&gt;20,"End(21-30)")</f>
        <v>Start(1-10)</v>
      </c>
    </row>
    <row r="8980" spans="1:22">
      <c r="A8980">
        <v>400060553</v>
      </c>
      <c r="B8980" t="s">
        <v>8971</v>
      </c>
      <c r="C8980" s="1">
        <v>45242</v>
      </c>
      <c r="D8980" t="str">
        <f>TEXT(Hospital_Emergency_Room_Data[[#This Row],[Patient Admission Date]],"mmm")</f>
        <v>Nov</v>
      </c>
      <c r="E8980">
        <f>YEAR(Hospital_Emergency_Room_Data[[#This Row],[Patient Admission Date]])</f>
        <v>2023</v>
      </c>
      <c r="F8980" s="2">
        <v>0.34305555555555556</v>
      </c>
      <c r="G8980" s="8" t="str">
        <f>TEXT(Hospital_Emergency_Room_Data[[#This Row],[Patient Admission Date]],"dddd")</f>
        <v>Sunday</v>
      </c>
      <c r="H8980" t="s">
        <v>9208</v>
      </c>
      <c r="I8980">
        <v>66</v>
      </c>
      <c r="J8980" s="5" t="s">
        <v>9217</v>
      </c>
      <c r="K8980" t="s">
        <v>8</v>
      </c>
      <c r="L8980" t="s">
        <v>9281</v>
      </c>
      <c r="M8980" t="s">
        <v>9210</v>
      </c>
      <c r="O8980">
        <v>22</v>
      </c>
      <c r="P8980" t="s">
        <v>9226</v>
      </c>
      <c r="Q8980">
        <v>12</v>
      </c>
      <c r="R8980">
        <v>8</v>
      </c>
      <c r="S8980" t="s">
        <v>9255</v>
      </c>
      <c r="T8980" t="s">
        <v>9265</v>
      </c>
      <c r="U8980" t="s">
        <v>9282</v>
      </c>
      <c r="V8980" t="str" cm="1">
        <f t="array" ref="V8980">_xlfn.IFS(Hospital_Emergency_Room_Data[[#This Row],[Day]]&lt;=10,"Start(1-10)",Hospital_Emergency_Room_Data[[#This Row],[Day]]&lt;=20,"Middle(11-20)",Hospital_Emergency_Room_Data[[#This Row],[Day]]&gt;20,"End(21-30)")</f>
        <v>Middle(11-20)</v>
      </c>
    </row>
    <row r="8981" spans="1:22">
      <c r="A8981">
        <v>219341593</v>
      </c>
      <c r="B8981" t="s">
        <v>8972</v>
      </c>
      <c r="C8981" s="1">
        <v>45295</v>
      </c>
      <c r="D8981" t="str">
        <f>TEXT(Hospital_Emergency_Room_Data[[#This Row],[Patient Admission Date]],"mmm")</f>
        <v>Jan</v>
      </c>
      <c r="E8981">
        <f>YEAR(Hospital_Emergency_Room_Data[[#This Row],[Patient Admission Date]])</f>
        <v>2024</v>
      </c>
      <c r="F8981" s="2">
        <v>0.33888888888888891</v>
      </c>
      <c r="G8981" s="8" t="str">
        <f>TEXT(Hospital_Emergency_Room_Data[[#This Row],[Patient Admission Date]],"dddd")</f>
        <v>Thursday</v>
      </c>
      <c r="H8981" t="s">
        <v>9208</v>
      </c>
      <c r="I8981">
        <v>61</v>
      </c>
      <c r="J8981" s="5" t="s">
        <v>9217</v>
      </c>
      <c r="K8981" t="s">
        <v>8</v>
      </c>
      <c r="L8981" t="s">
        <v>9281</v>
      </c>
      <c r="M8981" t="s">
        <v>9210</v>
      </c>
      <c r="O8981">
        <v>25</v>
      </c>
      <c r="P8981" t="s">
        <v>9226</v>
      </c>
      <c r="Q8981">
        <v>4</v>
      </c>
      <c r="R8981">
        <v>8</v>
      </c>
      <c r="S8981" t="s">
        <v>9255</v>
      </c>
      <c r="T8981" t="s">
        <v>9263</v>
      </c>
      <c r="U8981" t="s">
        <v>9282</v>
      </c>
      <c r="V8981" t="str" cm="1">
        <f t="array" ref="V8981">_xlfn.IFS(Hospital_Emergency_Room_Data[[#This Row],[Day]]&lt;=10,"Start(1-10)",Hospital_Emergency_Room_Data[[#This Row],[Day]]&lt;=20,"Middle(11-20)",Hospital_Emergency_Room_Data[[#This Row],[Day]]&gt;20,"End(21-30)")</f>
        <v>Start(1-10)</v>
      </c>
    </row>
    <row r="8982" spans="1:22">
      <c r="A8982">
        <v>314498117</v>
      </c>
      <c r="B8982" t="s">
        <v>8973</v>
      </c>
      <c r="C8982" s="1">
        <v>45393</v>
      </c>
      <c r="D8982" t="str">
        <f>TEXT(Hospital_Emergency_Room_Data[[#This Row],[Patient Admission Date]],"mmm")</f>
        <v>Apr</v>
      </c>
      <c r="E8982">
        <f>YEAR(Hospital_Emergency_Room_Data[[#This Row],[Patient Admission Date]])</f>
        <v>2024</v>
      </c>
      <c r="F8982" s="2">
        <v>0.19236111111111112</v>
      </c>
      <c r="G8982" s="8" t="str">
        <f>TEXT(Hospital_Emergency_Room_Data[[#This Row],[Patient Admission Date]],"dddd")</f>
        <v>Thursday</v>
      </c>
      <c r="H8982" t="s">
        <v>9208</v>
      </c>
      <c r="I8982">
        <v>18</v>
      </c>
      <c r="J8982" s="5" t="s">
        <v>9220</v>
      </c>
      <c r="K8982" t="s">
        <v>8</v>
      </c>
      <c r="L8982" t="s">
        <v>9281</v>
      </c>
      <c r="M8982" t="s">
        <v>9210</v>
      </c>
      <c r="O8982">
        <v>26</v>
      </c>
      <c r="P8982" t="s">
        <v>9226</v>
      </c>
      <c r="Q8982">
        <v>11</v>
      </c>
      <c r="R8982">
        <v>4</v>
      </c>
      <c r="S8982" t="s">
        <v>9258</v>
      </c>
      <c r="T8982" t="s">
        <v>9265</v>
      </c>
      <c r="U8982" t="s">
        <v>9282</v>
      </c>
      <c r="V8982" t="str" cm="1">
        <f t="array" ref="V8982">_xlfn.IFS(Hospital_Emergency_Room_Data[[#This Row],[Day]]&lt;=10,"Start(1-10)",Hospital_Emergency_Room_Data[[#This Row],[Day]]&lt;=20,"Middle(11-20)",Hospital_Emergency_Room_Data[[#This Row],[Day]]&gt;20,"End(21-30)")</f>
        <v>Middle(11-20)</v>
      </c>
    </row>
    <row r="8983" spans="1:22">
      <c r="A8983">
        <v>252137326</v>
      </c>
      <c r="B8983" t="s">
        <v>8974</v>
      </c>
      <c r="C8983" s="1">
        <v>45103</v>
      </c>
      <c r="D8983" t="str">
        <f>TEXT(Hospital_Emergency_Room_Data[[#This Row],[Patient Admission Date]],"mmm")</f>
        <v>Jun</v>
      </c>
      <c r="E8983">
        <f>YEAR(Hospital_Emergency_Room_Data[[#This Row],[Patient Admission Date]])</f>
        <v>2023</v>
      </c>
      <c r="F8983" s="2">
        <v>0.36458333333333331</v>
      </c>
      <c r="G8983" s="8" t="str">
        <f>TEXT(Hospital_Emergency_Room_Data[[#This Row],[Patient Admission Date]],"dddd")</f>
        <v>Monday</v>
      </c>
      <c r="H8983" t="s">
        <v>9208</v>
      </c>
      <c r="I8983">
        <v>15</v>
      </c>
      <c r="J8983" s="5" t="s">
        <v>9220</v>
      </c>
      <c r="K8983" t="s">
        <v>8</v>
      </c>
      <c r="L8983" t="s">
        <v>9281</v>
      </c>
      <c r="M8983" t="s">
        <v>9210</v>
      </c>
      <c r="O8983">
        <v>30</v>
      </c>
      <c r="P8983" t="s">
        <v>9225</v>
      </c>
      <c r="Q8983">
        <v>26</v>
      </c>
      <c r="R8983">
        <v>8</v>
      </c>
      <c r="S8983" t="s">
        <v>9255</v>
      </c>
      <c r="T8983" t="s">
        <v>9264</v>
      </c>
      <c r="U8983" t="s">
        <v>9282</v>
      </c>
      <c r="V8983" t="str" cm="1">
        <f t="array" ref="V8983">_xlfn.IFS(Hospital_Emergency_Room_Data[[#This Row],[Day]]&lt;=10,"Start(1-10)",Hospital_Emergency_Room_Data[[#This Row],[Day]]&lt;=20,"Middle(11-20)",Hospital_Emergency_Room_Data[[#This Row],[Day]]&gt;20,"End(21-30)")</f>
        <v>End(21-30)</v>
      </c>
    </row>
    <row r="8984" spans="1:22">
      <c r="A8984">
        <v>162069717</v>
      </c>
      <c r="B8984" t="s">
        <v>8975</v>
      </c>
      <c r="C8984" s="1">
        <v>45486</v>
      </c>
      <c r="D8984" t="str">
        <f>TEXT(Hospital_Emergency_Room_Data[[#This Row],[Patient Admission Date]],"mmm")</f>
        <v>Jul</v>
      </c>
      <c r="E8984">
        <f>YEAR(Hospital_Emergency_Room_Data[[#This Row],[Patient Admission Date]])</f>
        <v>2024</v>
      </c>
      <c r="F8984" s="2">
        <v>0.7104166666666667</v>
      </c>
      <c r="G8984" s="8" t="str">
        <f>TEXT(Hospital_Emergency_Room_Data[[#This Row],[Patient Admission Date]],"dddd")</f>
        <v>Saturday</v>
      </c>
      <c r="H8984" t="s">
        <v>9208</v>
      </c>
      <c r="I8984">
        <v>18</v>
      </c>
      <c r="J8984" s="5" t="s">
        <v>9220</v>
      </c>
      <c r="K8984" t="s">
        <v>8</v>
      </c>
      <c r="L8984" t="s">
        <v>9281</v>
      </c>
      <c r="M8984" t="s">
        <v>9210</v>
      </c>
      <c r="O8984">
        <v>31</v>
      </c>
      <c r="P8984" t="s">
        <v>9225</v>
      </c>
      <c r="Q8984">
        <v>13</v>
      </c>
      <c r="R8984">
        <v>17</v>
      </c>
      <c r="S8984" t="s">
        <v>9257</v>
      </c>
      <c r="T8984" t="s">
        <v>9265</v>
      </c>
      <c r="U8984" t="s">
        <v>9300</v>
      </c>
      <c r="V8984" t="str" cm="1">
        <f t="array" ref="V8984">_xlfn.IFS(Hospital_Emergency_Room_Data[[#This Row],[Day]]&lt;=10,"Start(1-10)",Hospital_Emergency_Room_Data[[#This Row],[Day]]&lt;=20,"Middle(11-20)",Hospital_Emergency_Room_Data[[#This Row],[Day]]&gt;20,"End(21-30)")</f>
        <v>Middle(11-20)</v>
      </c>
    </row>
    <row r="8985" spans="1:22">
      <c r="A8985">
        <v>858267075</v>
      </c>
      <c r="B8985" t="s">
        <v>8976</v>
      </c>
      <c r="C8985" s="1">
        <v>45298</v>
      </c>
      <c r="D8985" t="str">
        <f>TEXT(Hospital_Emergency_Room_Data[[#This Row],[Patient Admission Date]],"mmm")</f>
        <v>Jan</v>
      </c>
      <c r="E8985">
        <f>YEAR(Hospital_Emergency_Room_Data[[#This Row],[Patient Admission Date]])</f>
        <v>2024</v>
      </c>
      <c r="F8985" s="2">
        <v>0.60138888888888886</v>
      </c>
      <c r="G8985" s="8" t="str">
        <f>TEXT(Hospital_Emergency_Room_Data[[#This Row],[Patient Admission Date]],"dddd")</f>
        <v>Sunday</v>
      </c>
      <c r="H8985" t="s">
        <v>9208</v>
      </c>
      <c r="I8985">
        <v>14</v>
      </c>
      <c r="J8985" s="5" t="s">
        <v>9221</v>
      </c>
      <c r="K8985" t="s">
        <v>8</v>
      </c>
      <c r="L8985" t="s">
        <v>9281</v>
      </c>
      <c r="M8985" t="s">
        <v>9210</v>
      </c>
      <c r="O8985">
        <v>34</v>
      </c>
      <c r="P8985" t="s">
        <v>9225</v>
      </c>
      <c r="Q8985">
        <v>7</v>
      </c>
      <c r="R8985">
        <v>14</v>
      </c>
      <c r="S8985" t="s">
        <v>9257</v>
      </c>
      <c r="T8985" t="s">
        <v>9263</v>
      </c>
      <c r="U8985" t="s">
        <v>9300</v>
      </c>
      <c r="V8985" t="str" cm="1">
        <f t="array" ref="V8985">_xlfn.IFS(Hospital_Emergency_Room_Data[[#This Row],[Day]]&lt;=10,"Start(1-10)",Hospital_Emergency_Room_Data[[#This Row],[Day]]&lt;=20,"Middle(11-20)",Hospital_Emergency_Room_Data[[#This Row],[Day]]&gt;20,"End(21-30)")</f>
        <v>Start(1-10)</v>
      </c>
    </row>
    <row r="8986" spans="1:22">
      <c r="A8986">
        <v>609943506</v>
      </c>
      <c r="B8986" t="s">
        <v>8977</v>
      </c>
      <c r="C8986" s="1">
        <v>45319</v>
      </c>
      <c r="D8986" t="str">
        <f>TEXT(Hospital_Emergency_Room_Data[[#This Row],[Patient Admission Date]],"mmm")</f>
        <v>Jan</v>
      </c>
      <c r="E8986">
        <f>YEAR(Hospital_Emergency_Room_Data[[#This Row],[Patient Admission Date]])</f>
        <v>2024</v>
      </c>
      <c r="F8986" s="2">
        <v>0.59166666666666667</v>
      </c>
      <c r="G8986" s="8" t="str">
        <f>TEXT(Hospital_Emergency_Room_Data[[#This Row],[Patient Admission Date]],"dddd")</f>
        <v>Sunday</v>
      </c>
      <c r="H8986" t="s">
        <v>9208</v>
      </c>
      <c r="I8986">
        <v>35</v>
      </c>
      <c r="J8986" s="5" t="s">
        <v>9223</v>
      </c>
      <c r="K8986" t="s">
        <v>8</v>
      </c>
      <c r="L8986" t="s">
        <v>9281</v>
      </c>
      <c r="M8986" t="s">
        <v>9210</v>
      </c>
      <c r="O8986">
        <v>38</v>
      </c>
      <c r="P8986" t="s">
        <v>9225</v>
      </c>
      <c r="Q8986">
        <v>28</v>
      </c>
      <c r="R8986">
        <v>14</v>
      </c>
      <c r="S8986" t="s">
        <v>9257</v>
      </c>
      <c r="T8986" t="s">
        <v>9264</v>
      </c>
      <c r="U8986" t="s">
        <v>9300</v>
      </c>
      <c r="V8986" t="str" cm="1">
        <f t="array" ref="V8986">_xlfn.IFS(Hospital_Emergency_Room_Data[[#This Row],[Day]]&lt;=10,"Start(1-10)",Hospital_Emergency_Room_Data[[#This Row],[Day]]&lt;=20,"Middle(11-20)",Hospital_Emergency_Room_Data[[#This Row],[Day]]&gt;20,"End(21-30)")</f>
        <v>End(21-30)</v>
      </c>
    </row>
    <row r="8987" spans="1:22">
      <c r="A8987">
        <v>599497187</v>
      </c>
      <c r="B8987" t="s">
        <v>8978</v>
      </c>
      <c r="C8987" s="1">
        <v>45564</v>
      </c>
      <c r="D8987" t="str">
        <f>TEXT(Hospital_Emergency_Room_Data[[#This Row],[Patient Admission Date]],"mmm")</f>
        <v>Sep</v>
      </c>
      <c r="E8987">
        <f>YEAR(Hospital_Emergency_Room_Data[[#This Row],[Patient Admission Date]])</f>
        <v>2024</v>
      </c>
      <c r="F8987" s="2">
        <v>0.20833333333333334</v>
      </c>
      <c r="G8987" s="8" t="str">
        <f>TEXT(Hospital_Emergency_Room_Data[[#This Row],[Patient Admission Date]],"dddd")</f>
        <v>Sunday</v>
      </c>
      <c r="H8987" t="s">
        <v>9208</v>
      </c>
      <c r="I8987">
        <v>49</v>
      </c>
      <c r="J8987" s="5" t="s">
        <v>9219</v>
      </c>
      <c r="K8987" t="s">
        <v>8</v>
      </c>
      <c r="L8987" t="s">
        <v>9281</v>
      </c>
      <c r="M8987" t="s">
        <v>9210</v>
      </c>
      <c r="O8987">
        <v>42</v>
      </c>
      <c r="P8987" t="s">
        <v>9225</v>
      </c>
      <c r="Q8987">
        <v>29</v>
      </c>
      <c r="R8987">
        <v>5</v>
      </c>
      <c r="S8987" t="s">
        <v>9258</v>
      </c>
      <c r="T8987" t="s">
        <v>9264</v>
      </c>
      <c r="U8987" t="s">
        <v>9300</v>
      </c>
      <c r="V8987" t="str" cm="1">
        <f t="array" ref="V8987">_xlfn.IFS(Hospital_Emergency_Room_Data[[#This Row],[Day]]&lt;=10,"Start(1-10)",Hospital_Emergency_Room_Data[[#This Row],[Day]]&lt;=20,"Middle(11-20)",Hospital_Emergency_Room_Data[[#This Row],[Day]]&gt;20,"End(21-30)")</f>
        <v>End(21-30)</v>
      </c>
    </row>
    <row r="8988" spans="1:22">
      <c r="A8988">
        <v>321165497</v>
      </c>
      <c r="B8988" t="s">
        <v>8979</v>
      </c>
      <c r="C8988" s="1">
        <v>45107</v>
      </c>
      <c r="D8988" t="str">
        <f>TEXT(Hospital_Emergency_Room_Data[[#This Row],[Patient Admission Date]],"mmm")</f>
        <v>Jun</v>
      </c>
      <c r="E8988">
        <f>YEAR(Hospital_Emergency_Room_Data[[#This Row],[Patient Admission Date]])</f>
        <v>2023</v>
      </c>
      <c r="F8988" s="2">
        <v>0.39791666666666664</v>
      </c>
      <c r="G8988" s="8" t="str">
        <f>TEXT(Hospital_Emergency_Room_Data[[#This Row],[Patient Admission Date]],"dddd")</f>
        <v>Friday</v>
      </c>
      <c r="H8988" t="s">
        <v>9208</v>
      </c>
      <c r="I8988">
        <v>74</v>
      </c>
      <c r="J8988" s="5" t="s">
        <v>9222</v>
      </c>
      <c r="K8988" t="s">
        <v>8</v>
      </c>
      <c r="L8988" t="s">
        <v>9281</v>
      </c>
      <c r="M8988" t="s">
        <v>9210</v>
      </c>
      <c r="O8988">
        <v>12</v>
      </c>
      <c r="P8988" t="s">
        <v>9226</v>
      </c>
      <c r="Q8988">
        <v>30</v>
      </c>
      <c r="R8988">
        <v>9</v>
      </c>
      <c r="S8988" t="s">
        <v>9255</v>
      </c>
      <c r="T8988" t="s">
        <v>9264</v>
      </c>
      <c r="U8988" t="s">
        <v>9282</v>
      </c>
      <c r="V8988" t="str" cm="1">
        <f t="array" ref="V8988">_xlfn.IFS(Hospital_Emergency_Room_Data[[#This Row],[Day]]&lt;=10,"Start(1-10)",Hospital_Emergency_Room_Data[[#This Row],[Day]]&lt;=20,"Middle(11-20)",Hospital_Emergency_Room_Data[[#This Row],[Day]]&gt;20,"End(21-30)")</f>
        <v>End(21-30)</v>
      </c>
    </row>
    <row r="8989" spans="1:22">
      <c r="A8989">
        <v>885035752</v>
      </c>
      <c r="B8989" t="s">
        <v>8980</v>
      </c>
      <c r="C8989" s="1">
        <v>45077</v>
      </c>
      <c r="D8989" t="str">
        <f>TEXT(Hospital_Emergency_Room_Data[[#This Row],[Patient Admission Date]],"mmm")</f>
        <v>May</v>
      </c>
      <c r="E8989">
        <f>YEAR(Hospital_Emergency_Room_Data[[#This Row],[Patient Admission Date]])</f>
        <v>2023</v>
      </c>
      <c r="F8989" s="2">
        <v>0.66249999999999998</v>
      </c>
      <c r="G8989" s="8" t="str">
        <f>TEXT(Hospital_Emergency_Room_Data[[#This Row],[Patient Admission Date]],"dddd")</f>
        <v>Wednesday</v>
      </c>
      <c r="H8989" t="s">
        <v>9208</v>
      </c>
      <c r="I8989">
        <v>36</v>
      </c>
      <c r="J8989" s="5" t="s">
        <v>9223</v>
      </c>
      <c r="K8989" t="s">
        <v>8</v>
      </c>
      <c r="L8989" t="s">
        <v>9281</v>
      </c>
      <c r="M8989" t="s">
        <v>9210</v>
      </c>
      <c r="O8989">
        <v>13</v>
      </c>
      <c r="P8989" t="s">
        <v>9226</v>
      </c>
      <c r="Q8989">
        <v>31</v>
      </c>
      <c r="R8989">
        <v>15</v>
      </c>
      <c r="S8989" t="s">
        <v>9257</v>
      </c>
      <c r="T8989" t="s">
        <v>9264</v>
      </c>
      <c r="U8989" t="s">
        <v>9282</v>
      </c>
      <c r="V8989" t="str" cm="1">
        <f t="array" ref="V8989">_xlfn.IFS(Hospital_Emergency_Room_Data[[#This Row],[Day]]&lt;=10,"Start(1-10)",Hospital_Emergency_Room_Data[[#This Row],[Day]]&lt;=20,"Middle(11-20)",Hospital_Emergency_Room_Data[[#This Row],[Day]]&gt;20,"End(21-30)")</f>
        <v>End(21-30)</v>
      </c>
    </row>
    <row r="8990" spans="1:22">
      <c r="A8990">
        <v>438207959</v>
      </c>
      <c r="B8990" t="s">
        <v>8981</v>
      </c>
      <c r="C8990" s="1">
        <v>45103</v>
      </c>
      <c r="D8990" t="str">
        <f>TEXT(Hospital_Emergency_Room_Data[[#This Row],[Patient Admission Date]],"mmm")</f>
        <v>Jun</v>
      </c>
      <c r="E8990">
        <f>YEAR(Hospital_Emergency_Room_Data[[#This Row],[Patient Admission Date]])</f>
        <v>2023</v>
      </c>
      <c r="F8990" s="2">
        <v>0.33124999999999999</v>
      </c>
      <c r="G8990" s="8" t="str">
        <f>TEXT(Hospital_Emergency_Room_Data[[#This Row],[Patient Admission Date]],"dddd")</f>
        <v>Monday</v>
      </c>
      <c r="H8990" t="s">
        <v>9208</v>
      </c>
      <c r="I8990">
        <v>62</v>
      </c>
      <c r="J8990" s="5" t="s">
        <v>9217</v>
      </c>
      <c r="K8990" t="s">
        <v>8</v>
      </c>
      <c r="L8990" t="s">
        <v>9281</v>
      </c>
      <c r="M8990" t="s">
        <v>9210</v>
      </c>
      <c r="O8990">
        <v>20</v>
      </c>
      <c r="P8990" t="s">
        <v>9226</v>
      </c>
      <c r="Q8990">
        <v>26</v>
      </c>
      <c r="R8990">
        <v>7</v>
      </c>
      <c r="S8990" t="s">
        <v>9255</v>
      </c>
      <c r="T8990" t="s">
        <v>9264</v>
      </c>
      <c r="U8990" t="s">
        <v>9282</v>
      </c>
      <c r="V8990" t="str" cm="1">
        <f t="array" ref="V8990">_xlfn.IFS(Hospital_Emergency_Room_Data[[#This Row],[Day]]&lt;=10,"Start(1-10)",Hospital_Emergency_Room_Data[[#This Row],[Day]]&lt;=20,"Middle(11-20)",Hospital_Emergency_Room_Data[[#This Row],[Day]]&gt;20,"End(21-30)")</f>
        <v>End(21-30)</v>
      </c>
    </row>
    <row r="8991" spans="1:22">
      <c r="A8991">
        <v>343518410</v>
      </c>
      <c r="B8991" t="s">
        <v>8982</v>
      </c>
      <c r="C8991" s="1">
        <v>45190</v>
      </c>
      <c r="D8991" t="str">
        <f>TEXT(Hospital_Emergency_Room_Data[[#This Row],[Patient Admission Date]],"mmm")</f>
        <v>Sep</v>
      </c>
      <c r="E8991">
        <f>YEAR(Hospital_Emergency_Room_Data[[#This Row],[Patient Admission Date]])</f>
        <v>2023</v>
      </c>
      <c r="F8991" s="2">
        <v>0.75138888888888888</v>
      </c>
      <c r="G8991" s="8" t="str">
        <f>TEXT(Hospital_Emergency_Room_Data[[#This Row],[Patient Admission Date]],"dddd")</f>
        <v>Thursday</v>
      </c>
      <c r="H8991" t="s">
        <v>9208</v>
      </c>
      <c r="I8991">
        <v>36</v>
      </c>
      <c r="J8991" s="5" t="s">
        <v>9223</v>
      </c>
      <c r="K8991" t="s">
        <v>8</v>
      </c>
      <c r="L8991" t="s">
        <v>9281</v>
      </c>
      <c r="M8991" t="s">
        <v>9210</v>
      </c>
      <c r="O8991">
        <v>28</v>
      </c>
      <c r="P8991" t="s">
        <v>9226</v>
      </c>
      <c r="Q8991">
        <v>21</v>
      </c>
      <c r="R8991">
        <v>18</v>
      </c>
      <c r="S8991" t="s">
        <v>9256</v>
      </c>
      <c r="T8991" t="s">
        <v>9262</v>
      </c>
      <c r="U8991" t="s">
        <v>9282</v>
      </c>
      <c r="V8991" t="str" cm="1">
        <f t="array" ref="V8991">_xlfn.IFS(Hospital_Emergency_Room_Data[[#This Row],[Day]]&lt;=10,"Start(1-10)",Hospital_Emergency_Room_Data[[#This Row],[Day]]&lt;=20,"Middle(11-20)",Hospital_Emergency_Room_Data[[#This Row],[Day]]&gt;20,"End(21-30)")</f>
        <v>End(21-30)</v>
      </c>
    </row>
    <row r="8992" spans="1:22">
      <c r="A8992">
        <v>459589413</v>
      </c>
      <c r="B8992" t="s">
        <v>8983</v>
      </c>
      <c r="C8992" s="1">
        <v>45536</v>
      </c>
      <c r="D8992" t="str">
        <f>TEXT(Hospital_Emergency_Room_Data[[#This Row],[Patient Admission Date]],"mmm")</f>
        <v>Sep</v>
      </c>
      <c r="E8992">
        <f>YEAR(Hospital_Emergency_Room_Data[[#This Row],[Patient Admission Date]])</f>
        <v>2024</v>
      </c>
      <c r="F8992" s="2">
        <v>7.7083333333333337E-2</v>
      </c>
      <c r="G8992" s="8" t="str">
        <f>TEXT(Hospital_Emergency_Room_Data[[#This Row],[Patient Admission Date]],"dddd")</f>
        <v>Sunday</v>
      </c>
      <c r="H8992" t="s">
        <v>9208</v>
      </c>
      <c r="I8992">
        <v>20</v>
      </c>
      <c r="J8992" s="5" t="s">
        <v>9220</v>
      </c>
      <c r="K8992" t="s">
        <v>8</v>
      </c>
      <c r="L8992" t="s">
        <v>9281</v>
      </c>
      <c r="M8992" t="s">
        <v>9210</v>
      </c>
      <c r="O8992">
        <v>29</v>
      </c>
      <c r="P8992" t="s">
        <v>9226</v>
      </c>
      <c r="Q8992">
        <v>1</v>
      </c>
      <c r="R8992">
        <v>1</v>
      </c>
      <c r="S8992" t="s">
        <v>9258</v>
      </c>
      <c r="T8992" t="s">
        <v>9263</v>
      </c>
      <c r="U8992" t="s">
        <v>9282</v>
      </c>
      <c r="V8992" t="str" cm="1">
        <f t="array" ref="V8992">_xlfn.IFS(Hospital_Emergency_Room_Data[[#This Row],[Day]]&lt;=10,"Start(1-10)",Hospital_Emergency_Room_Data[[#This Row],[Day]]&lt;=20,"Middle(11-20)",Hospital_Emergency_Room_Data[[#This Row],[Day]]&gt;20,"End(21-30)")</f>
        <v>Start(1-10)</v>
      </c>
    </row>
    <row r="8993" spans="1:22">
      <c r="A8993">
        <v>881896019</v>
      </c>
      <c r="B8993" t="s">
        <v>8984</v>
      </c>
      <c r="C8993" s="1">
        <v>45499</v>
      </c>
      <c r="D8993" t="str">
        <f>TEXT(Hospital_Emergency_Room_Data[[#This Row],[Patient Admission Date]],"mmm")</f>
        <v>Jul</v>
      </c>
      <c r="E8993">
        <f>YEAR(Hospital_Emergency_Room_Data[[#This Row],[Patient Admission Date]])</f>
        <v>2024</v>
      </c>
      <c r="F8993" s="2">
        <v>7.4999999999999997E-2</v>
      </c>
      <c r="G8993" s="8" t="str">
        <f>TEXT(Hospital_Emergency_Room_Data[[#This Row],[Patient Admission Date]],"dddd")</f>
        <v>Friday</v>
      </c>
      <c r="H8993" t="s">
        <v>9208</v>
      </c>
      <c r="I8993">
        <v>49</v>
      </c>
      <c r="J8993" s="5" t="s">
        <v>9219</v>
      </c>
      <c r="K8993" t="s">
        <v>8</v>
      </c>
      <c r="L8993" t="s">
        <v>9281</v>
      </c>
      <c r="M8993" t="s">
        <v>9210</v>
      </c>
      <c r="O8993">
        <v>35</v>
      </c>
      <c r="P8993" t="s">
        <v>9225</v>
      </c>
      <c r="Q8993">
        <v>26</v>
      </c>
      <c r="R8993">
        <v>1</v>
      </c>
      <c r="S8993" t="s">
        <v>9258</v>
      </c>
      <c r="T8993" t="s">
        <v>9264</v>
      </c>
      <c r="U8993" t="s">
        <v>9300</v>
      </c>
      <c r="V8993" t="str" cm="1">
        <f t="array" ref="V8993">_xlfn.IFS(Hospital_Emergency_Room_Data[[#This Row],[Day]]&lt;=10,"Start(1-10)",Hospital_Emergency_Room_Data[[#This Row],[Day]]&lt;=20,"Middle(11-20)",Hospital_Emergency_Room_Data[[#This Row],[Day]]&gt;20,"End(21-30)")</f>
        <v>End(21-30)</v>
      </c>
    </row>
    <row r="8994" spans="1:22">
      <c r="A8994">
        <v>143315826</v>
      </c>
      <c r="B8994" t="s">
        <v>8985</v>
      </c>
      <c r="C8994" s="1">
        <v>45038</v>
      </c>
      <c r="D8994" t="str">
        <f>TEXT(Hospital_Emergency_Room_Data[[#This Row],[Patient Admission Date]],"mmm")</f>
        <v>Apr</v>
      </c>
      <c r="E8994">
        <f>YEAR(Hospital_Emergency_Room_Data[[#This Row],[Patient Admission Date]])</f>
        <v>2023</v>
      </c>
      <c r="F8994" s="2">
        <v>3.0555555555555555E-2</v>
      </c>
      <c r="G8994" s="8" t="str">
        <f>TEXT(Hospital_Emergency_Room_Data[[#This Row],[Patient Admission Date]],"dddd")</f>
        <v>Saturday</v>
      </c>
      <c r="H8994" t="s">
        <v>9208</v>
      </c>
      <c r="I8994">
        <v>44</v>
      </c>
      <c r="J8994" s="5" t="s">
        <v>9223</v>
      </c>
      <c r="K8994" t="s">
        <v>8</v>
      </c>
      <c r="L8994" t="s">
        <v>9281</v>
      </c>
      <c r="M8994" t="s">
        <v>9210</v>
      </c>
      <c r="O8994">
        <v>37</v>
      </c>
      <c r="P8994" t="s">
        <v>9225</v>
      </c>
      <c r="Q8994">
        <v>22</v>
      </c>
      <c r="R8994">
        <v>0</v>
      </c>
      <c r="S8994" t="s">
        <v>9258</v>
      </c>
      <c r="T8994" t="s">
        <v>9264</v>
      </c>
      <c r="U8994" t="s">
        <v>9300</v>
      </c>
      <c r="V8994" t="str" cm="1">
        <f t="array" ref="V8994">_xlfn.IFS(Hospital_Emergency_Room_Data[[#This Row],[Day]]&lt;=10,"Start(1-10)",Hospital_Emergency_Room_Data[[#This Row],[Day]]&lt;=20,"Middle(11-20)",Hospital_Emergency_Room_Data[[#This Row],[Day]]&gt;20,"End(21-30)")</f>
        <v>End(21-30)</v>
      </c>
    </row>
    <row r="8995" spans="1:22">
      <c r="A8995">
        <v>221484216</v>
      </c>
      <c r="B8995" t="s">
        <v>8986</v>
      </c>
      <c r="C8995" s="1">
        <v>45402</v>
      </c>
      <c r="D8995" t="str">
        <f>TEXT(Hospital_Emergency_Room_Data[[#This Row],[Patient Admission Date]],"mmm")</f>
        <v>Apr</v>
      </c>
      <c r="E8995">
        <f>YEAR(Hospital_Emergency_Room_Data[[#This Row],[Patient Admission Date]])</f>
        <v>2024</v>
      </c>
      <c r="F8995" s="2">
        <v>0.34444444444444444</v>
      </c>
      <c r="G8995" s="8" t="str">
        <f>TEXT(Hospital_Emergency_Room_Data[[#This Row],[Patient Admission Date]],"dddd")</f>
        <v>Saturday</v>
      </c>
      <c r="H8995" t="s">
        <v>9208</v>
      </c>
      <c r="I8995">
        <v>54</v>
      </c>
      <c r="J8995" s="5" t="s">
        <v>9219</v>
      </c>
      <c r="K8995" t="s">
        <v>8</v>
      </c>
      <c r="L8995" t="s">
        <v>9281</v>
      </c>
      <c r="M8995" t="s">
        <v>9210</v>
      </c>
      <c r="O8995">
        <v>47</v>
      </c>
      <c r="P8995" t="s">
        <v>9225</v>
      </c>
      <c r="Q8995">
        <v>20</v>
      </c>
      <c r="R8995">
        <v>8</v>
      </c>
      <c r="S8995" t="s">
        <v>9255</v>
      </c>
      <c r="T8995" t="s">
        <v>9262</v>
      </c>
      <c r="U8995" t="s">
        <v>9283</v>
      </c>
      <c r="V8995" t="str" cm="1">
        <f t="array" ref="V8995">_xlfn.IFS(Hospital_Emergency_Room_Data[[#This Row],[Day]]&lt;=10,"Start(1-10)",Hospital_Emergency_Room_Data[[#This Row],[Day]]&lt;=20,"Middle(11-20)",Hospital_Emergency_Room_Data[[#This Row],[Day]]&gt;20,"End(21-30)")</f>
        <v>Middle(11-20)</v>
      </c>
    </row>
    <row r="8996" spans="1:22">
      <c r="A8996">
        <v>391778971</v>
      </c>
      <c r="B8996" t="s">
        <v>8987</v>
      </c>
      <c r="C8996" s="1">
        <v>45295</v>
      </c>
      <c r="D8996" t="str">
        <f>TEXT(Hospital_Emergency_Room_Data[[#This Row],[Patient Admission Date]],"mmm")</f>
        <v>Jan</v>
      </c>
      <c r="E8996">
        <f>YEAR(Hospital_Emergency_Room_Data[[#This Row],[Patient Admission Date]])</f>
        <v>2024</v>
      </c>
      <c r="F8996" s="2">
        <v>0.68194444444444446</v>
      </c>
      <c r="G8996" s="8" t="str">
        <f>TEXT(Hospital_Emergency_Room_Data[[#This Row],[Patient Admission Date]],"dddd")</f>
        <v>Thursday</v>
      </c>
      <c r="H8996" t="s">
        <v>9208</v>
      </c>
      <c r="I8996">
        <v>5</v>
      </c>
      <c r="J8996" s="5" t="s">
        <v>9221</v>
      </c>
      <c r="K8996" t="s">
        <v>8</v>
      </c>
      <c r="L8996" t="s">
        <v>9281</v>
      </c>
      <c r="M8996" t="s">
        <v>9210</v>
      </c>
      <c r="O8996">
        <v>48</v>
      </c>
      <c r="P8996" t="s">
        <v>9225</v>
      </c>
      <c r="Q8996">
        <v>4</v>
      </c>
      <c r="R8996">
        <v>16</v>
      </c>
      <c r="S8996" t="s">
        <v>9257</v>
      </c>
      <c r="T8996" t="s">
        <v>9263</v>
      </c>
      <c r="U8996" t="s">
        <v>9283</v>
      </c>
      <c r="V8996" t="str" cm="1">
        <f t="array" ref="V8996">_xlfn.IFS(Hospital_Emergency_Room_Data[[#This Row],[Day]]&lt;=10,"Start(1-10)",Hospital_Emergency_Room_Data[[#This Row],[Day]]&lt;=20,"Middle(11-20)",Hospital_Emergency_Room_Data[[#This Row],[Day]]&gt;20,"End(21-30)")</f>
        <v>Start(1-10)</v>
      </c>
    </row>
    <row r="8997" spans="1:22">
      <c r="A8997">
        <v>260144032</v>
      </c>
      <c r="B8997" t="s">
        <v>8988</v>
      </c>
      <c r="C8997" s="1">
        <v>45210</v>
      </c>
      <c r="D8997" t="str">
        <f>TEXT(Hospital_Emergency_Room_Data[[#This Row],[Patient Admission Date]],"mmm")</f>
        <v>Oct</v>
      </c>
      <c r="E8997">
        <f>YEAR(Hospital_Emergency_Room_Data[[#This Row],[Patient Admission Date]])</f>
        <v>2023</v>
      </c>
      <c r="F8997" s="2">
        <v>0.69861111111111107</v>
      </c>
      <c r="G8997" s="8" t="str">
        <f>TEXT(Hospital_Emergency_Room_Data[[#This Row],[Patient Admission Date]],"dddd")</f>
        <v>Wednesday</v>
      </c>
      <c r="H8997" t="s">
        <v>9208</v>
      </c>
      <c r="I8997">
        <v>53</v>
      </c>
      <c r="J8997" s="5" t="s">
        <v>9219</v>
      </c>
      <c r="K8997" t="s">
        <v>8</v>
      </c>
      <c r="L8997" t="s">
        <v>9281</v>
      </c>
      <c r="M8997" t="s">
        <v>9210</v>
      </c>
      <c r="O8997">
        <v>51</v>
      </c>
      <c r="P8997" t="s">
        <v>9225</v>
      </c>
      <c r="Q8997">
        <v>11</v>
      </c>
      <c r="R8997">
        <v>16</v>
      </c>
      <c r="S8997" t="s">
        <v>9257</v>
      </c>
      <c r="T8997" t="s">
        <v>9265</v>
      </c>
      <c r="U8997" t="s">
        <v>9283</v>
      </c>
      <c r="V8997" t="str" cm="1">
        <f t="array" ref="V8997">_xlfn.IFS(Hospital_Emergency_Room_Data[[#This Row],[Day]]&lt;=10,"Start(1-10)",Hospital_Emergency_Room_Data[[#This Row],[Day]]&lt;=20,"Middle(11-20)",Hospital_Emergency_Room_Data[[#This Row],[Day]]&gt;20,"End(21-30)")</f>
        <v>Middle(11-20)</v>
      </c>
    </row>
    <row r="8998" spans="1:22">
      <c r="A8998">
        <v>300761975</v>
      </c>
      <c r="B8998" t="s">
        <v>8989</v>
      </c>
      <c r="C8998" s="1">
        <v>45373</v>
      </c>
      <c r="D8998" t="str">
        <f>TEXT(Hospital_Emergency_Room_Data[[#This Row],[Patient Admission Date]],"mmm")</f>
        <v>Mar</v>
      </c>
      <c r="E8998">
        <f>YEAR(Hospital_Emergency_Room_Data[[#This Row],[Patient Admission Date]])</f>
        <v>2024</v>
      </c>
      <c r="F8998" s="2">
        <v>0.75069444444444444</v>
      </c>
      <c r="G8998" s="8" t="str">
        <f>TEXT(Hospital_Emergency_Room_Data[[#This Row],[Patient Admission Date]],"dddd")</f>
        <v>Friday</v>
      </c>
      <c r="H8998" t="s">
        <v>9208</v>
      </c>
      <c r="I8998">
        <v>19</v>
      </c>
      <c r="J8998" s="5" t="s">
        <v>9220</v>
      </c>
      <c r="K8998" t="s">
        <v>8</v>
      </c>
      <c r="L8998" t="s">
        <v>9281</v>
      </c>
      <c r="M8998" t="s">
        <v>9210</v>
      </c>
      <c r="O8998">
        <v>54</v>
      </c>
      <c r="P8998" t="s">
        <v>9225</v>
      </c>
      <c r="Q8998">
        <v>22</v>
      </c>
      <c r="R8998">
        <v>18</v>
      </c>
      <c r="S8998" t="s">
        <v>9256</v>
      </c>
      <c r="T8998" t="s">
        <v>9264</v>
      </c>
      <c r="U8998" t="s">
        <v>9283</v>
      </c>
      <c r="V8998" t="str" cm="1">
        <f t="array" ref="V8998">_xlfn.IFS(Hospital_Emergency_Room_Data[[#This Row],[Day]]&lt;=10,"Start(1-10)",Hospital_Emergency_Room_Data[[#This Row],[Day]]&lt;=20,"Middle(11-20)",Hospital_Emergency_Room_Data[[#This Row],[Day]]&gt;20,"End(21-30)")</f>
        <v>End(21-30)</v>
      </c>
    </row>
    <row r="8999" spans="1:22">
      <c r="A8999">
        <v>177269806</v>
      </c>
      <c r="B8999" t="s">
        <v>8990</v>
      </c>
      <c r="C8999" s="1">
        <v>45574</v>
      </c>
      <c r="D8999" t="str">
        <f>TEXT(Hospital_Emergency_Room_Data[[#This Row],[Patient Admission Date]],"mmm")</f>
        <v>Oct</v>
      </c>
      <c r="E8999">
        <f>YEAR(Hospital_Emergency_Room_Data[[#This Row],[Patient Admission Date]])</f>
        <v>2024</v>
      </c>
      <c r="F8999" s="2">
        <v>0.36736111111111114</v>
      </c>
      <c r="G8999" s="8" t="str">
        <f>TEXT(Hospital_Emergency_Room_Data[[#This Row],[Patient Admission Date]],"dddd")</f>
        <v>Wednesday</v>
      </c>
      <c r="H8999" t="s">
        <v>9208</v>
      </c>
      <c r="I8999">
        <v>65</v>
      </c>
      <c r="J8999" s="5" t="s">
        <v>9217</v>
      </c>
      <c r="K8999" t="s">
        <v>8</v>
      </c>
      <c r="L8999" t="s">
        <v>9281</v>
      </c>
      <c r="M8999" t="s">
        <v>9210</v>
      </c>
      <c r="O8999">
        <v>16</v>
      </c>
      <c r="P8999" t="s">
        <v>9226</v>
      </c>
      <c r="Q8999">
        <v>9</v>
      </c>
      <c r="R8999">
        <v>8</v>
      </c>
      <c r="S8999" t="s">
        <v>9255</v>
      </c>
      <c r="T8999" t="s">
        <v>9265</v>
      </c>
      <c r="U8999" t="s">
        <v>9282</v>
      </c>
      <c r="V8999" t="str" cm="1">
        <f t="array" ref="V8999">_xlfn.IFS(Hospital_Emergency_Room_Data[[#This Row],[Day]]&lt;=10,"Start(1-10)",Hospital_Emergency_Room_Data[[#This Row],[Day]]&lt;=20,"Middle(11-20)",Hospital_Emergency_Room_Data[[#This Row],[Day]]&gt;20,"End(21-30)")</f>
        <v>Start(1-10)</v>
      </c>
    </row>
    <row r="9000" spans="1:22">
      <c r="A9000">
        <v>747138438</v>
      </c>
      <c r="B9000" t="s">
        <v>8991</v>
      </c>
      <c r="C9000" s="1">
        <v>45415</v>
      </c>
      <c r="D9000" t="str">
        <f>TEXT(Hospital_Emergency_Room_Data[[#This Row],[Patient Admission Date]],"mmm")</f>
        <v>May</v>
      </c>
      <c r="E9000">
        <f>YEAR(Hospital_Emergency_Room_Data[[#This Row],[Patient Admission Date]])</f>
        <v>2024</v>
      </c>
      <c r="F9000" s="2">
        <v>0.4861111111111111</v>
      </c>
      <c r="G9000" s="8" t="str">
        <f>TEXT(Hospital_Emergency_Room_Data[[#This Row],[Patient Admission Date]],"dddd")</f>
        <v>Friday</v>
      </c>
      <c r="H9000" t="s">
        <v>9208</v>
      </c>
      <c r="I9000">
        <v>34</v>
      </c>
      <c r="J9000" s="5" t="s">
        <v>9223</v>
      </c>
      <c r="K9000" t="s">
        <v>8</v>
      </c>
      <c r="L9000" t="s">
        <v>9281</v>
      </c>
      <c r="M9000" t="s">
        <v>9210</v>
      </c>
      <c r="O9000">
        <v>22</v>
      </c>
      <c r="P9000" t="s">
        <v>9226</v>
      </c>
      <c r="Q9000">
        <v>3</v>
      </c>
      <c r="R9000">
        <v>11</v>
      </c>
      <c r="S9000" t="s">
        <v>9255</v>
      </c>
      <c r="T9000" t="s">
        <v>9263</v>
      </c>
      <c r="U9000" t="s">
        <v>9282</v>
      </c>
      <c r="V9000" t="str" cm="1">
        <f t="array" ref="V9000">_xlfn.IFS(Hospital_Emergency_Room_Data[[#This Row],[Day]]&lt;=10,"Start(1-10)",Hospital_Emergency_Room_Data[[#This Row],[Day]]&lt;=20,"Middle(11-20)",Hospital_Emergency_Room_Data[[#This Row],[Day]]&gt;20,"End(21-30)")</f>
        <v>Start(1-10)</v>
      </c>
    </row>
    <row r="9001" spans="1:22">
      <c r="A9001">
        <v>104112614</v>
      </c>
      <c r="B9001" t="s">
        <v>8992</v>
      </c>
      <c r="C9001" s="1">
        <v>45289</v>
      </c>
      <c r="D9001" t="str">
        <f>TEXT(Hospital_Emergency_Room_Data[[#This Row],[Patient Admission Date]],"mmm")</f>
        <v>Dec</v>
      </c>
      <c r="E9001">
        <f>YEAR(Hospital_Emergency_Room_Data[[#This Row],[Patient Admission Date]])</f>
        <v>2023</v>
      </c>
      <c r="F9001" s="2">
        <v>0.29444444444444445</v>
      </c>
      <c r="G9001" s="8" t="str">
        <f>TEXT(Hospital_Emergency_Room_Data[[#This Row],[Patient Admission Date]],"dddd")</f>
        <v>Friday</v>
      </c>
      <c r="H9001" t="s">
        <v>9208</v>
      </c>
      <c r="I9001">
        <v>27</v>
      </c>
      <c r="J9001" s="5" t="s">
        <v>9220</v>
      </c>
      <c r="K9001" t="s">
        <v>8</v>
      </c>
      <c r="L9001" t="s">
        <v>9281</v>
      </c>
      <c r="M9001" t="s">
        <v>9210</v>
      </c>
      <c r="O9001">
        <v>24</v>
      </c>
      <c r="P9001" t="s">
        <v>9226</v>
      </c>
      <c r="Q9001">
        <v>29</v>
      </c>
      <c r="R9001">
        <v>7</v>
      </c>
      <c r="S9001" t="s">
        <v>9255</v>
      </c>
      <c r="T9001" t="s">
        <v>9264</v>
      </c>
      <c r="U9001" t="s">
        <v>9282</v>
      </c>
      <c r="V9001" t="str" cm="1">
        <f t="array" ref="V9001">_xlfn.IFS(Hospital_Emergency_Room_Data[[#This Row],[Day]]&lt;=10,"Start(1-10)",Hospital_Emergency_Room_Data[[#This Row],[Day]]&lt;=20,"Middle(11-20)",Hospital_Emergency_Room_Data[[#This Row],[Day]]&gt;20,"End(21-30)")</f>
        <v>End(21-30)</v>
      </c>
    </row>
    <row r="9002" spans="1:22">
      <c r="A9002">
        <v>671251372</v>
      </c>
      <c r="B9002" t="s">
        <v>8993</v>
      </c>
      <c r="C9002" s="1">
        <v>45235</v>
      </c>
      <c r="D9002" t="str">
        <f>TEXT(Hospital_Emergency_Room_Data[[#This Row],[Patient Admission Date]],"mmm")</f>
        <v>Nov</v>
      </c>
      <c r="E9002">
        <f>YEAR(Hospital_Emergency_Room_Data[[#This Row],[Patient Admission Date]])</f>
        <v>2023</v>
      </c>
      <c r="F9002" s="2">
        <v>0.31736111111111109</v>
      </c>
      <c r="G9002" s="8" t="str">
        <f>TEXT(Hospital_Emergency_Room_Data[[#This Row],[Patient Admission Date]],"dddd")</f>
        <v>Sunday</v>
      </c>
      <c r="H9002" t="s">
        <v>9208</v>
      </c>
      <c r="I9002">
        <v>70</v>
      </c>
      <c r="J9002" s="5" t="s">
        <v>9222</v>
      </c>
      <c r="K9002" t="s">
        <v>8</v>
      </c>
      <c r="L9002" t="s">
        <v>9281</v>
      </c>
      <c r="M9002" t="s">
        <v>9210</v>
      </c>
      <c r="O9002">
        <v>36</v>
      </c>
      <c r="P9002" t="s">
        <v>9225</v>
      </c>
      <c r="Q9002">
        <v>5</v>
      </c>
      <c r="R9002">
        <v>7</v>
      </c>
      <c r="S9002" t="s">
        <v>9255</v>
      </c>
      <c r="T9002" t="s">
        <v>9263</v>
      </c>
      <c r="U9002" t="s">
        <v>9300</v>
      </c>
      <c r="V9002" t="str" cm="1">
        <f t="array" ref="V9002">_xlfn.IFS(Hospital_Emergency_Room_Data[[#This Row],[Day]]&lt;=10,"Start(1-10)",Hospital_Emergency_Room_Data[[#This Row],[Day]]&lt;=20,"Middle(11-20)",Hospital_Emergency_Room_Data[[#This Row],[Day]]&gt;20,"End(21-30)")</f>
        <v>Start(1-10)</v>
      </c>
    </row>
    <row r="9003" spans="1:22">
      <c r="A9003">
        <v>299654092</v>
      </c>
      <c r="B9003" t="s">
        <v>8994</v>
      </c>
      <c r="C9003" s="1">
        <v>45561</v>
      </c>
      <c r="D9003" t="str">
        <f>TEXT(Hospital_Emergency_Room_Data[[#This Row],[Patient Admission Date]],"mmm")</f>
        <v>Sep</v>
      </c>
      <c r="E9003">
        <f>YEAR(Hospital_Emergency_Room_Data[[#This Row],[Patient Admission Date]])</f>
        <v>2024</v>
      </c>
      <c r="F9003" s="2">
        <v>7.013888888888889E-2</v>
      </c>
      <c r="G9003" s="8" t="str">
        <f>TEXT(Hospital_Emergency_Room_Data[[#This Row],[Patient Admission Date]],"dddd")</f>
        <v>Thursday</v>
      </c>
      <c r="H9003" t="s">
        <v>9208</v>
      </c>
      <c r="I9003">
        <v>12</v>
      </c>
      <c r="J9003" s="5" t="s">
        <v>9221</v>
      </c>
      <c r="K9003" t="s">
        <v>8</v>
      </c>
      <c r="L9003" t="s">
        <v>9281</v>
      </c>
      <c r="M9003" t="s">
        <v>9210</v>
      </c>
      <c r="O9003">
        <v>50</v>
      </c>
      <c r="P9003" t="s">
        <v>9225</v>
      </c>
      <c r="Q9003">
        <v>26</v>
      </c>
      <c r="R9003">
        <v>1</v>
      </c>
      <c r="S9003" t="s">
        <v>9258</v>
      </c>
      <c r="T9003" t="s">
        <v>9264</v>
      </c>
      <c r="U9003" t="s">
        <v>9283</v>
      </c>
      <c r="V9003" t="str" cm="1">
        <f t="array" ref="V9003">_xlfn.IFS(Hospital_Emergency_Room_Data[[#This Row],[Day]]&lt;=10,"Start(1-10)",Hospital_Emergency_Room_Data[[#This Row],[Day]]&lt;=20,"Middle(11-20)",Hospital_Emergency_Room_Data[[#This Row],[Day]]&gt;20,"End(21-30)")</f>
        <v>End(21-30)</v>
      </c>
    </row>
    <row r="9004" spans="1:22">
      <c r="A9004">
        <v>608382277</v>
      </c>
      <c r="B9004" t="s">
        <v>8995</v>
      </c>
      <c r="C9004" s="1">
        <v>45361</v>
      </c>
      <c r="D9004" t="str">
        <f>TEXT(Hospital_Emergency_Room_Data[[#This Row],[Patient Admission Date]],"mmm")</f>
        <v>Mar</v>
      </c>
      <c r="E9004">
        <f>YEAR(Hospital_Emergency_Room_Data[[#This Row],[Patient Admission Date]])</f>
        <v>2024</v>
      </c>
      <c r="F9004" s="2">
        <v>0.93263888888888891</v>
      </c>
      <c r="G9004" s="8" t="str">
        <f>TEXT(Hospital_Emergency_Room_Data[[#This Row],[Patient Admission Date]],"dddd")</f>
        <v>Sunday</v>
      </c>
      <c r="H9004" t="s">
        <v>9208</v>
      </c>
      <c r="I9004">
        <v>63</v>
      </c>
      <c r="J9004" s="5" t="s">
        <v>9217</v>
      </c>
      <c r="K9004" t="s">
        <v>8</v>
      </c>
      <c r="L9004" t="s">
        <v>9281</v>
      </c>
      <c r="M9004" t="s">
        <v>9210</v>
      </c>
      <c r="O9004">
        <v>60</v>
      </c>
      <c r="P9004" t="s">
        <v>9225</v>
      </c>
      <c r="Q9004">
        <v>10</v>
      </c>
      <c r="R9004">
        <v>22</v>
      </c>
      <c r="S9004" t="s">
        <v>9256</v>
      </c>
      <c r="T9004" t="s">
        <v>9265</v>
      </c>
      <c r="U9004" t="s">
        <v>9283</v>
      </c>
      <c r="V9004" t="str" cm="1">
        <f t="array" ref="V9004">_xlfn.IFS(Hospital_Emergency_Room_Data[[#This Row],[Day]]&lt;=10,"Start(1-10)",Hospital_Emergency_Room_Data[[#This Row],[Day]]&lt;=20,"Middle(11-20)",Hospital_Emergency_Room_Data[[#This Row],[Day]]&gt;20,"End(21-30)")</f>
        <v>Start(1-10)</v>
      </c>
    </row>
    <row r="9005" spans="1:22">
      <c r="A9005">
        <v>112972791</v>
      </c>
      <c r="B9005" t="s">
        <v>8996</v>
      </c>
      <c r="C9005" s="1">
        <v>45528</v>
      </c>
      <c r="D9005" t="str">
        <f>TEXT(Hospital_Emergency_Room_Data[[#This Row],[Patient Admission Date]],"mmm")</f>
        <v>Aug</v>
      </c>
      <c r="E9005">
        <f>YEAR(Hospital_Emergency_Room_Data[[#This Row],[Patient Admission Date]])</f>
        <v>2024</v>
      </c>
      <c r="F9005" s="2">
        <v>0.26805555555555555</v>
      </c>
      <c r="G9005" s="8" t="str">
        <f>TEXT(Hospital_Emergency_Room_Data[[#This Row],[Patient Admission Date]],"dddd")</f>
        <v>Saturday</v>
      </c>
      <c r="H9005" t="s">
        <v>9208</v>
      </c>
      <c r="I9005">
        <v>32</v>
      </c>
      <c r="J9005" s="5" t="s">
        <v>9223</v>
      </c>
      <c r="K9005" t="s">
        <v>8</v>
      </c>
      <c r="L9005" t="s">
        <v>9281</v>
      </c>
      <c r="M9005" t="s">
        <v>9210</v>
      </c>
      <c r="O9005">
        <v>18</v>
      </c>
      <c r="P9005" t="s">
        <v>9226</v>
      </c>
      <c r="Q9005">
        <v>24</v>
      </c>
      <c r="R9005">
        <v>6</v>
      </c>
      <c r="S9005" t="s">
        <v>9255</v>
      </c>
      <c r="T9005" t="s">
        <v>9264</v>
      </c>
      <c r="U9005" t="s">
        <v>9282</v>
      </c>
      <c r="V9005" t="str" cm="1">
        <f t="array" ref="V9005">_xlfn.IFS(Hospital_Emergency_Room_Data[[#This Row],[Day]]&lt;=10,"Start(1-10)",Hospital_Emergency_Room_Data[[#This Row],[Day]]&lt;=20,"Middle(11-20)",Hospital_Emergency_Room_Data[[#This Row],[Day]]&gt;20,"End(21-30)")</f>
        <v>End(21-30)</v>
      </c>
    </row>
    <row r="9006" spans="1:22">
      <c r="A9006">
        <v>872863128</v>
      </c>
      <c r="B9006" t="s">
        <v>8997</v>
      </c>
      <c r="C9006" s="1">
        <v>45285</v>
      </c>
      <c r="D9006" t="str">
        <f>TEXT(Hospital_Emergency_Room_Data[[#This Row],[Patient Admission Date]],"mmm")</f>
        <v>Dec</v>
      </c>
      <c r="E9006">
        <f>YEAR(Hospital_Emergency_Room_Data[[#This Row],[Patient Admission Date]])</f>
        <v>2023</v>
      </c>
      <c r="F9006" s="2">
        <v>0.77013888888888893</v>
      </c>
      <c r="G9006" s="8" t="str">
        <f>TEXT(Hospital_Emergency_Room_Data[[#This Row],[Patient Admission Date]],"dddd")</f>
        <v>Monday</v>
      </c>
      <c r="H9006" t="s">
        <v>9208</v>
      </c>
      <c r="I9006">
        <v>17</v>
      </c>
      <c r="J9006" s="5" t="s">
        <v>9220</v>
      </c>
      <c r="K9006" t="s">
        <v>8</v>
      </c>
      <c r="L9006" t="s">
        <v>9281</v>
      </c>
      <c r="M9006" t="s">
        <v>9210</v>
      </c>
      <c r="O9006">
        <v>20</v>
      </c>
      <c r="P9006" t="s">
        <v>9226</v>
      </c>
      <c r="Q9006">
        <v>25</v>
      </c>
      <c r="R9006">
        <v>18</v>
      </c>
      <c r="S9006" t="s">
        <v>9256</v>
      </c>
      <c r="T9006" t="s">
        <v>9264</v>
      </c>
      <c r="U9006" t="s">
        <v>9282</v>
      </c>
      <c r="V9006" t="str" cm="1">
        <f t="array" ref="V9006">_xlfn.IFS(Hospital_Emergency_Room_Data[[#This Row],[Day]]&lt;=10,"Start(1-10)",Hospital_Emergency_Room_Data[[#This Row],[Day]]&lt;=20,"Middle(11-20)",Hospital_Emergency_Room_Data[[#This Row],[Day]]&gt;20,"End(21-30)")</f>
        <v>End(21-30)</v>
      </c>
    </row>
    <row r="9007" spans="1:22">
      <c r="A9007">
        <v>287140375</v>
      </c>
      <c r="B9007" t="s">
        <v>8998</v>
      </c>
      <c r="C9007" s="1">
        <v>45414</v>
      </c>
      <c r="D9007" t="str">
        <f>TEXT(Hospital_Emergency_Room_Data[[#This Row],[Patient Admission Date]],"mmm")</f>
        <v>May</v>
      </c>
      <c r="E9007">
        <f>YEAR(Hospital_Emergency_Room_Data[[#This Row],[Patient Admission Date]])</f>
        <v>2024</v>
      </c>
      <c r="F9007" s="2">
        <v>0.19236111111111112</v>
      </c>
      <c r="G9007" s="8" t="str">
        <f>TEXT(Hospital_Emergency_Room_Data[[#This Row],[Patient Admission Date]],"dddd")</f>
        <v>Thursday</v>
      </c>
      <c r="H9007" t="s">
        <v>9208</v>
      </c>
      <c r="I9007">
        <v>26</v>
      </c>
      <c r="J9007" s="5" t="s">
        <v>9220</v>
      </c>
      <c r="K9007" t="s">
        <v>8</v>
      </c>
      <c r="L9007" t="s">
        <v>9281</v>
      </c>
      <c r="M9007" t="s">
        <v>9210</v>
      </c>
      <c r="O9007">
        <v>23</v>
      </c>
      <c r="P9007" t="s">
        <v>9226</v>
      </c>
      <c r="Q9007">
        <v>2</v>
      </c>
      <c r="R9007">
        <v>4</v>
      </c>
      <c r="S9007" t="s">
        <v>9258</v>
      </c>
      <c r="T9007" t="s">
        <v>9263</v>
      </c>
      <c r="U9007" t="s">
        <v>9282</v>
      </c>
      <c r="V9007" t="str" cm="1">
        <f t="array" ref="V9007">_xlfn.IFS(Hospital_Emergency_Room_Data[[#This Row],[Day]]&lt;=10,"Start(1-10)",Hospital_Emergency_Room_Data[[#This Row],[Day]]&lt;=20,"Middle(11-20)",Hospital_Emergency_Room_Data[[#This Row],[Day]]&gt;20,"End(21-30)")</f>
        <v>Start(1-10)</v>
      </c>
    </row>
    <row r="9008" spans="1:22">
      <c r="A9008">
        <v>812085257</v>
      </c>
      <c r="B9008" t="s">
        <v>8999</v>
      </c>
      <c r="C9008" s="1">
        <v>45291</v>
      </c>
      <c r="D9008" t="str">
        <f>TEXT(Hospital_Emergency_Room_Data[[#This Row],[Patient Admission Date]],"mmm")</f>
        <v>Dec</v>
      </c>
      <c r="E9008">
        <f>YEAR(Hospital_Emergency_Room_Data[[#This Row],[Patient Admission Date]])</f>
        <v>2023</v>
      </c>
      <c r="F9008" s="2">
        <v>0.81319444444444444</v>
      </c>
      <c r="G9008" s="8" t="str">
        <f>TEXT(Hospital_Emergency_Room_Data[[#This Row],[Patient Admission Date]],"dddd")</f>
        <v>Sunday</v>
      </c>
      <c r="H9008" t="s">
        <v>9208</v>
      </c>
      <c r="I9008">
        <v>12</v>
      </c>
      <c r="J9008" s="5" t="s">
        <v>9221</v>
      </c>
      <c r="K9008" t="s">
        <v>8</v>
      </c>
      <c r="L9008" t="s">
        <v>9281</v>
      </c>
      <c r="M9008" t="s">
        <v>9210</v>
      </c>
      <c r="O9008">
        <v>38</v>
      </c>
      <c r="P9008" t="s">
        <v>9225</v>
      </c>
      <c r="Q9008">
        <v>31</v>
      </c>
      <c r="R9008">
        <v>19</v>
      </c>
      <c r="S9008" t="s">
        <v>9256</v>
      </c>
      <c r="T9008" t="s">
        <v>9264</v>
      </c>
      <c r="U9008" t="s">
        <v>9300</v>
      </c>
      <c r="V9008" t="str" cm="1">
        <f t="array" ref="V9008">_xlfn.IFS(Hospital_Emergency_Room_Data[[#This Row],[Day]]&lt;=10,"Start(1-10)",Hospital_Emergency_Room_Data[[#This Row],[Day]]&lt;=20,"Middle(11-20)",Hospital_Emergency_Room_Data[[#This Row],[Day]]&gt;20,"End(21-30)")</f>
        <v>End(21-30)</v>
      </c>
    </row>
    <row r="9009" spans="1:22">
      <c r="A9009">
        <v>379935865</v>
      </c>
      <c r="B9009" t="s">
        <v>9000</v>
      </c>
      <c r="C9009" s="1">
        <v>45288</v>
      </c>
      <c r="D9009" t="str">
        <f>TEXT(Hospital_Emergency_Room_Data[[#This Row],[Patient Admission Date]],"mmm")</f>
        <v>Dec</v>
      </c>
      <c r="E9009">
        <f>YEAR(Hospital_Emergency_Room_Data[[#This Row],[Patient Admission Date]])</f>
        <v>2023</v>
      </c>
      <c r="F9009" s="2">
        <v>0.56388888888888888</v>
      </c>
      <c r="G9009" s="8" t="str">
        <f>TEXT(Hospital_Emergency_Room_Data[[#This Row],[Patient Admission Date]],"dddd")</f>
        <v>Thursday</v>
      </c>
      <c r="H9009" t="s">
        <v>9208</v>
      </c>
      <c r="I9009">
        <v>50</v>
      </c>
      <c r="J9009" s="5" t="s">
        <v>9219</v>
      </c>
      <c r="K9009" t="s">
        <v>8</v>
      </c>
      <c r="L9009" t="s">
        <v>9281</v>
      </c>
      <c r="M9009" t="s">
        <v>9210</v>
      </c>
      <c r="O9009">
        <v>38</v>
      </c>
      <c r="P9009" t="s">
        <v>9225</v>
      </c>
      <c r="Q9009">
        <v>28</v>
      </c>
      <c r="R9009">
        <v>13</v>
      </c>
      <c r="S9009" t="s">
        <v>9257</v>
      </c>
      <c r="T9009" t="s">
        <v>9264</v>
      </c>
      <c r="U9009" t="s">
        <v>9300</v>
      </c>
      <c r="V9009" t="str" cm="1">
        <f t="array" ref="V9009">_xlfn.IFS(Hospital_Emergency_Room_Data[[#This Row],[Day]]&lt;=10,"Start(1-10)",Hospital_Emergency_Room_Data[[#This Row],[Day]]&lt;=20,"Middle(11-20)",Hospital_Emergency_Room_Data[[#This Row],[Day]]&gt;20,"End(21-30)")</f>
        <v>End(21-30)</v>
      </c>
    </row>
    <row r="9010" spans="1:22">
      <c r="A9010">
        <v>280978515</v>
      </c>
      <c r="B9010" t="s">
        <v>9001</v>
      </c>
      <c r="C9010" s="1">
        <v>45507</v>
      </c>
      <c r="D9010" t="str">
        <f>TEXT(Hospital_Emergency_Room_Data[[#This Row],[Patient Admission Date]],"mmm")</f>
        <v>Aug</v>
      </c>
      <c r="E9010">
        <f>YEAR(Hospital_Emergency_Room_Data[[#This Row],[Patient Admission Date]])</f>
        <v>2024</v>
      </c>
      <c r="F9010" s="2">
        <v>0.7</v>
      </c>
      <c r="G9010" s="8" t="str">
        <f>TEXT(Hospital_Emergency_Room_Data[[#This Row],[Patient Admission Date]],"dddd")</f>
        <v>Saturday</v>
      </c>
      <c r="H9010" t="s">
        <v>9208</v>
      </c>
      <c r="I9010">
        <v>23</v>
      </c>
      <c r="J9010" s="5" t="s">
        <v>9220</v>
      </c>
      <c r="K9010" t="s">
        <v>8</v>
      </c>
      <c r="L9010" t="s">
        <v>9281</v>
      </c>
      <c r="M9010" t="s">
        <v>9210</v>
      </c>
      <c r="O9010">
        <v>49</v>
      </c>
      <c r="P9010" t="s">
        <v>9225</v>
      </c>
      <c r="Q9010">
        <v>3</v>
      </c>
      <c r="R9010">
        <v>16</v>
      </c>
      <c r="S9010" t="s">
        <v>9257</v>
      </c>
      <c r="T9010" t="s">
        <v>9263</v>
      </c>
      <c r="U9010" t="s">
        <v>9283</v>
      </c>
      <c r="V9010" t="str" cm="1">
        <f t="array" ref="V9010">_xlfn.IFS(Hospital_Emergency_Room_Data[[#This Row],[Day]]&lt;=10,"Start(1-10)",Hospital_Emergency_Room_Data[[#This Row],[Day]]&lt;=20,"Middle(11-20)",Hospital_Emergency_Room_Data[[#This Row],[Day]]&gt;20,"End(21-30)")</f>
        <v>Start(1-10)</v>
      </c>
    </row>
    <row r="9011" spans="1:22">
      <c r="A9011">
        <v>393277025</v>
      </c>
      <c r="B9011" t="s">
        <v>9002</v>
      </c>
      <c r="C9011" s="1">
        <v>45324</v>
      </c>
      <c r="D9011" t="str">
        <f>TEXT(Hospital_Emergency_Room_Data[[#This Row],[Patient Admission Date]],"mmm")</f>
        <v>Feb</v>
      </c>
      <c r="E9011">
        <f>YEAR(Hospital_Emergency_Room_Data[[#This Row],[Patient Admission Date]])</f>
        <v>2024</v>
      </c>
      <c r="F9011" s="2">
        <v>0.79513888888888884</v>
      </c>
      <c r="G9011" s="8" t="str">
        <f>TEXT(Hospital_Emergency_Room_Data[[#This Row],[Patient Admission Date]],"dddd")</f>
        <v>Friday</v>
      </c>
      <c r="H9011" t="s">
        <v>9208</v>
      </c>
      <c r="I9011">
        <v>28</v>
      </c>
      <c r="J9011" s="5" t="s">
        <v>9220</v>
      </c>
      <c r="K9011" t="s">
        <v>8</v>
      </c>
      <c r="L9011" t="s">
        <v>9281</v>
      </c>
      <c r="M9011" t="s">
        <v>9210</v>
      </c>
      <c r="O9011">
        <v>49</v>
      </c>
      <c r="P9011" t="s">
        <v>9225</v>
      </c>
      <c r="Q9011">
        <v>2</v>
      </c>
      <c r="R9011">
        <v>19</v>
      </c>
      <c r="S9011" t="s">
        <v>9256</v>
      </c>
      <c r="T9011" t="s">
        <v>9263</v>
      </c>
      <c r="U9011" t="s">
        <v>9283</v>
      </c>
      <c r="V9011" t="str" cm="1">
        <f t="array" ref="V9011">_xlfn.IFS(Hospital_Emergency_Room_Data[[#This Row],[Day]]&lt;=10,"Start(1-10)",Hospital_Emergency_Room_Data[[#This Row],[Day]]&lt;=20,"Middle(11-20)",Hospital_Emergency_Room_Data[[#This Row],[Day]]&gt;20,"End(21-30)")</f>
        <v>Start(1-10)</v>
      </c>
    </row>
    <row r="9012" spans="1:22">
      <c r="A9012">
        <v>631018401</v>
      </c>
      <c r="B9012" t="s">
        <v>9003</v>
      </c>
      <c r="C9012" s="1">
        <v>45546</v>
      </c>
      <c r="D9012" t="str">
        <f>TEXT(Hospital_Emergency_Room_Data[[#This Row],[Patient Admission Date]],"mmm")</f>
        <v>Sep</v>
      </c>
      <c r="E9012">
        <f>YEAR(Hospital_Emergency_Room_Data[[#This Row],[Patient Admission Date]])</f>
        <v>2024</v>
      </c>
      <c r="F9012" s="2">
        <v>0.45277777777777778</v>
      </c>
      <c r="G9012" s="8" t="str">
        <f>TEXT(Hospital_Emergency_Room_Data[[#This Row],[Patient Admission Date]],"dddd")</f>
        <v>Wednesday</v>
      </c>
      <c r="H9012" t="s">
        <v>9208</v>
      </c>
      <c r="I9012">
        <v>52</v>
      </c>
      <c r="J9012" s="5" t="s">
        <v>9219</v>
      </c>
      <c r="K9012" t="s">
        <v>8</v>
      </c>
      <c r="L9012" t="s">
        <v>9281</v>
      </c>
      <c r="M9012" t="s">
        <v>9210</v>
      </c>
      <c r="O9012">
        <v>58</v>
      </c>
      <c r="P9012" t="s">
        <v>9225</v>
      </c>
      <c r="Q9012">
        <v>11</v>
      </c>
      <c r="R9012">
        <v>10</v>
      </c>
      <c r="S9012" t="s">
        <v>9255</v>
      </c>
      <c r="T9012" t="s">
        <v>9265</v>
      </c>
      <c r="U9012" t="s">
        <v>9283</v>
      </c>
      <c r="V9012" t="str" cm="1">
        <f t="array" ref="V9012">_xlfn.IFS(Hospital_Emergency_Room_Data[[#This Row],[Day]]&lt;=10,"Start(1-10)",Hospital_Emergency_Room_Data[[#This Row],[Day]]&lt;=20,"Middle(11-20)",Hospital_Emergency_Room_Data[[#This Row],[Day]]&gt;20,"End(21-30)")</f>
        <v>Middle(11-20)</v>
      </c>
    </row>
    <row r="9013" spans="1:22">
      <c r="A9013">
        <v>481733813</v>
      </c>
      <c r="B9013" t="s">
        <v>9004</v>
      </c>
      <c r="C9013" s="1">
        <v>45193</v>
      </c>
      <c r="D9013" t="str">
        <f>TEXT(Hospital_Emergency_Room_Data[[#This Row],[Patient Admission Date]],"mmm")</f>
        <v>Sep</v>
      </c>
      <c r="E9013">
        <f>YEAR(Hospital_Emergency_Room_Data[[#This Row],[Patient Admission Date]])</f>
        <v>2023</v>
      </c>
      <c r="F9013" s="2">
        <v>0.73124999999999996</v>
      </c>
      <c r="G9013" s="8" t="str">
        <f>TEXT(Hospital_Emergency_Room_Data[[#This Row],[Patient Admission Date]],"dddd")</f>
        <v>Sunday</v>
      </c>
      <c r="H9013" t="s">
        <v>9208</v>
      </c>
      <c r="I9013">
        <v>59</v>
      </c>
      <c r="J9013" s="5" t="s">
        <v>9219</v>
      </c>
      <c r="K9013" t="s">
        <v>8</v>
      </c>
      <c r="L9013" t="s">
        <v>9281</v>
      </c>
      <c r="M9013" t="s">
        <v>9210</v>
      </c>
      <c r="O9013">
        <v>16</v>
      </c>
      <c r="P9013" t="s">
        <v>9226</v>
      </c>
      <c r="Q9013">
        <v>24</v>
      </c>
      <c r="R9013">
        <v>17</v>
      </c>
      <c r="S9013" t="s">
        <v>9257</v>
      </c>
      <c r="T9013" t="s">
        <v>9264</v>
      </c>
      <c r="U9013" t="s">
        <v>9282</v>
      </c>
      <c r="V9013" t="str" cm="1">
        <f t="array" ref="V9013">_xlfn.IFS(Hospital_Emergency_Room_Data[[#This Row],[Day]]&lt;=10,"Start(1-10)",Hospital_Emergency_Room_Data[[#This Row],[Day]]&lt;=20,"Middle(11-20)",Hospital_Emergency_Room_Data[[#This Row],[Day]]&gt;20,"End(21-30)")</f>
        <v>End(21-30)</v>
      </c>
    </row>
    <row r="9014" spans="1:22">
      <c r="A9014">
        <v>538635200</v>
      </c>
      <c r="B9014" t="s">
        <v>9005</v>
      </c>
      <c r="C9014" s="1">
        <v>45589</v>
      </c>
      <c r="D9014" t="str">
        <f>TEXT(Hospital_Emergency_Room_Data[[#This Row],[Patient Admission Date]],"mmm")</f>
        <v>Oct</v>
      </c>
      <c r="E9014">
        <f>YEAR(Hospital_Emergency_Room_Data[[#This Row],[Patient Admission Date]])</f>
        <v>2024</v>
      </c>
      <c r="F9014" s="2">
        <v>0.10208333333333333</v>
      </c>
      <c r="G9014" s="8" t="str">
        <f>TEXT(Hospital_Emergency_Room_Data[[#This Row],[Patient Admission Date]],"dddd")</f>
        <v>Thursday</v>
      </c>
      <c r="H9014" t="s">
        <v>9208</v>
      </c>
      <c r="I9014">
        <v>37</v>
      </c>
      <c r="J9014" s="5" t="s">
        <v>9223</v>
      </c>
      <c r="K9014" t="s">
        <v>8</v>
      </c>
      <c r="L9014" t="s">
        <v>9281</v>
      </c>
      <c r="M9014" t="s">
        <v>9210</v>
      </c>
      <c r="O9014">
        <v>18</v>
      </c>
      <c r="P9014" t="s">
        <v>9226</v>
      </c>
      <c r="Q9014">
        <v>24</v>
      </c>
      <c r="R9014">
        <v>2</v>
      </c>
      <c r="S9014" t="s">
        <v>9258</v>
      </c>
      <c r="T9014" t="s">
        <v>9264</v>
      </c>
      <c r="U9014" t="s">
        <v>9282</v>
      </c>
      <c r="V9014" t="str" cm="1">
        <f t="array" ref="V9014">_xlfn.IFS(Hospital_Emergency_Room_Data[[#This Row],[Day]]&lt;=10,"Start(1-10)",Hospital_Emergency_Room_Data[[#This Row],[Day]]&lt;=20,"Middle(11-20)",Hospital_Emergency_Room_Data[[#This Row],[Day]]&gt;20,"End(21-30)")</f>
        <v>End(21-30)</v>
      </c>
    </row>
    <row r="9015" spans="1:22">
      <c r="A9015">
        <v>709723840</v>
      </c>
      <c r="B9015" t="s">
        <v>9006</v>
      </c>
      <c r="C9015" s="1">
        <v>45347</v>
      </c>
      <c r="D9015" t="str">
        <f>TEXT(Hospital_Emergency_Room_Data[[#This Row],[Patient Admission Date]],"mmm")</f>
        <v>Feb</v>
      </c>
      <c r="E9015">
        <f>YEAR(Hospital_Emergency_Room_Data[[#This Row],[Patient Admission Date]])</f>
        <v>2024</v>
      </c>
      <c r="F9015" s="2">
        <v>0.80694444444444446</v>
      </c>
      <c r="G9015" s="8" t="str">
        <f>TEXT(Hospital_Emergency_Room_Data[[#This Row],[Patient Admission Date]],"dddd")</f>
        <v>Sunday</v>
      </c>
      <c r="H9015" t="s">
        <v>9208</v>
      </c>
      <c r="I9015">
        <v>48</v>
      </c>
      <c r="J9015" s="5" t="s">
        <v>9219</v>
      </c>
      <c r="K9015" t="s">
        <v>8</v>
      </c>
      <c r="L9015" t="s">
        <v>9281</v>
      </c>
      <c r="M9015" t="s">
        <v>9210</v>
      </c>
      <c r="O9015">
        <v>41</v>
      </c>
      <c r="P9015" t="s">
        <v>9225</v>
      </c>
      <c r="Q9015">
        <v>25</v>
      </c>
      <c r="R9015">
        <v>19</v>
      </c>
      <c r="S9015" t="s">
        <v>9256</v>
      </c>
      <c r="T9015" t="s">
        <v>9264</v>
      </c>
      <c r="U9015" t="s">
        <v>9300</v>
      </c>
      <c r="V9015" t="str" cm="1">
        <f t="array" ref="V9015">_xlfn.IFS(Hospital_Emergency_Room_Data[[#This Row],[Day]]&lt;=10,"Start(1-10)",Hospital_Emergency_Room_Data[[#This Row],[Day]]&lt;=20,"Middle(11-20)",Hospital_Emergency_Room_Data[[#This Row],[Day]]&gt;20,"End(21-30)")</f>
        <v>End(21-30)</v>
      </c>
    </row>
    <row r="9016" spans="1:22">
      <c r="A9016">
        <v>677604398</v>
      </c>
      <c r="B9016" t="s">
        <v>9007</v>
      </c>
      <c r="C9016" s="1">
        <v>45320</v>
      </c>
      <c r="D9016" t="str">
        <f>TEXT(Hospital_Emergency_Room_Data[[#This Row],[Patient Admission Date]],"mmm")</f>
        <v>Jan</v>
      </c>
      <c r="E9016">
        <f>YEAR(Hospital_Emergency_Room_Data[[#This Row],[Patient Admission Date]])</f>
        <v>2024</v>
      </c>
      <c r="F9016" s="2">
        <v>3.1944444444444442E-2</v>
      </c>
      <c r="G9016" s="8" t="str">
        <f>TEXT(Hospital_Emergency_Room_Data[[#This Row],[Patient Admission Date]],"dddd")</f>
        <v>Monday</v>
      </c>
      <c r="H9016" t="s">
        <v>9208</v>
      </c>
      <c r="I9016">
        <v>52</v>
      </c>
      <c r="J9016" s="5" t="s">
        <v>9219</v>
      </c>
      <c r="K9016" t="s">
        <v>8</v>
      </c>
      <c r="L9016" t="s">
        <v>9281</v>
      </c>
      <c r="M9016" t="s">
        <v>9210</v>
      </c>
      <c r="O9016">
        <v>48</v>
      </c>
      <c r="P9016" t="s">
        <v>9225</v>
      </c>
      <c r="Q9016">
        <v>29</v>
      </c>
      <c r="R9016">
        <v>0</v>
      </c>
      <c r="S9016" t="s">
        <v>9258</v>
      </c>
      <c r="T9016" t="s">
        <v>9264</v>
      </c>
      <c r="U9016" t="s">
        <v>9283</v>
      </c>
      <c r="V9016" t="str" cm="1">
        <f t="array" ref="V9016">_xlfn.IFS(Hospital_Emergency_Room_Data[[#This Row],[Day]]&lt;=10,"Start(1-10)",Hospital_Emergency_Room_Data[[#This Row],[Day]]&lt;=20,"Middle(11-20)",Hospital_Emergency_Room_Data[[#This Row],[Day]]&gt;20,"End(21-30)")</f>
        <v>End(21-30)</v>
      </c>
    </row>
    <row r="9017" spans="1:22">
      <c r="A9017">
        <v>549538725</v>
      </c>
      <c r="B9017" t="s">
        <v>9008</v>
      </c>
      <c r="C9017" s="1">
        <v>45045</v>
      </c>
      <c r="D9017" t="str">
        <f>TEXT(Hospital_Emergency_Room_Data[[#This Row],[Patient Admission Date]],"mmm")</f>
        <v>Apr</v>
      </c>
      <c r="E9017">
        <f>YEAR(Hospital_Emergency_Room_Data[[#This Row],[Patient Admission Date]])</f>
        <v>2023</v>
      </c>
      <c r="F9017" s="2">
        <v>0.45208333333333334</v>
      </c>
      <c r="G9017" s="8" t="str">
        <f>TEXT(Hospital_Emergency_Room_Data[[#This Row],[Patient Admission Date]],"dddd")</f>
        <v>Saturday</v>
      </c>
      <c r="H9017" t="s">
        <v>9208</v>
      </c>
      <c r="I9017">
        <v>15</v>
      </c>
      <c r="J9017" s="5" t="s">
        <v>9220</v>
      </c>
      <c r="K9017" t="s">
        <v>8</v>
      </c>
      <c r="L9017" t="s">
        <v>9281</v>
      </c>
      <c r="M9017" t="s">
        <v>9210</v>
      </c>
      <c r="O9017">
        <v>52</v>
      </c>
      <c r="P9017" t="s">
        <v>9225</v>
      </c>
      <c r="Q9017">
        <v>29</v>
      </c>
      <c r="R9017">
        <v>10</v>
      </c>
      <c r="S9017" t="s">
        <v>9255</v>
      </c>
      <c r="T9017" t="s">
        <v>9264</v>
      </c>
      <c r="U9017" t="s">
        <v>9283</v>
      </c>
      <c r="V9017" t="str" cm="1">
        <f t="array" ref="V9017">_xlfn.IFS(Hospital_Emergency_Room_Data[[#This Row],[Day]]&lt;=10,"Start(1-10)",Hospital_Emergency_Room_Data[[#This Row],[Day]]&lt;=20,"Middle(11-20)",Hospital_Emergency_Room_Data[[#This Row],[Day]]&gt;20,"End(21-30)")</f>
        <v>End(21-30)</v>
      </c>
    </row>
    <row r="9018" spans="1:22">
      <c r="A9018">
        <v>593973404</v>
      </c>
      <c r="B9018" t="s">
        <v>9009</v>
      </c>
      <c r="C9018" s="1">
        <v>45405</v>
      </c>
      <c r="D9018" t="str">
        <f>TEXT(Hospital_Emergency_Room_Data[[#This Row],[Patient Admission Date]],"mmm")</f>
        <v>Apr</v>
      </c>
      <c r="E9018">
        <f>YEAR(Hospital_Emergency_Room_Data[[#This Row],[Patient Admission Date]])</f>
        <v>2024</v>
      </c>
      <c r="F9018" s="2">
        <v>0.37569444444444444</v>
      </c>
      <c r="G9018" s="8" t="str">
        <f>TEXT(Hospital_Emergency_Room_Data[[#This Row],[Patient Admission Date]],"dddd")</f>
        <v>Tuesday</v>
      </c>
      <c r="H9018" t="s">
        <v>9208</v>
      </c>
      <c r="I9018">
        <v>37</v>
      </c>
      <c r="J9018" s="5" t="s">
        <v>9223</v>
      </c>
      <c r="K9018" t="s">
        <v>8</v>
      </c>
      <c r="L9018" t="s">
        <v>9281</v>
      </c>
      <c r="M9018" t="s">
        <v>9210</v>
      </c>
      <c r="O9018">
        <v>57</v>
      </c>
      <c r="P9018" t="s">
        <v>9225</v>
      </c>
      <c r="Q9018">
        <v>23</v>
      </c>
      <c r="R9018">
        <v>9</v>
      </c>
      <c r="S9018" t="s">
        <v>9255</v>
      </c>
      <c r="T9018" t="s">
        <v>9264</v>
      </c>
      <c r="U9018" t="s">
        <v>9283</v>
      </c>
      <c r="V9018" t="str" cm="1">
        <f t="array" ref="V9018">_xlfn.IFS(Hospital_Emergency_Room_Data[[#This Row],[Day]]&lt;=10,"Start(1-10)",Hospital_Emergency_Room_Data[[#This Row],[Day]]&lt;=20,"Middle(11-20)",Hospital_Emergency_Room_Data[[#This Row],[Day]]&gt;20,"End(21-30)")</f>
        <v>End(21-30)</v>
      </c>
    </row>
    <row r="9019" spans="1:22">
      <c r="A9019">
        <v>370150510</v>
      </c>
      <c r="B9019" t="s">
        <v>9010</v>
      </c>
      <c r="C9019" s="1">
        <v>45021</v>
      </c>
      <c r="D9019" t="str">
        <f>TEXT(Hospital_Emergency_Room_Data[[#This Row],[Patient Admission Date]],"mmm")</f>
        <v>Apr</v>
      </c>
      <c r="E9019">
        <f>YEAR(Hospital_Emergency_Room_Data[[#This Row],[Patient Admission Date]])</f>
        <v>2023</v>
      </c>
      <c r="F9019" s="2">
        <v>0.37777777777777777</v>
      </c>
      <c r="G9019" s="8" t="str">
        <f>TEXT(Hospital_Emergency_Room_Data[[#This Row],[Patient Admission Date]],"dddd")</f>
        <v>Wednesday</v>
      </c>
      <c r="H9019" t="s">
        <v>9208</v>
      </c>
      <c r="I9019">
        <v>23</v>
      </c>
      <c r="J9019" s="5" t="s">
        <v>9220</v>
      </c>
      <c r="K9019" t="s">
        <v>8</v>
      </c>
      <c r="L9019" t="s">
        <v>9281</v>
      </c>
      <c r="M9019" t="s">
        <v>9210</v>
      </c>
      <c r="N9019">
        <v>0</v>
      </c>
      <c r="O9019">
        <v>26</v>
      </c>
      <c r="P9019" t="s">
        <v>9226</v>
      </c>
      <c r="Q9019">
        <v>5</v>
      </c>
      <c r="R9019">
        <v>9</v>
      </c>
      <c r="S9019" t="s">
        <v>9255</v>
      </c>
      <c r="T9019" t="s">
        <v>9263</v>
      </c>
      <c r="U9019" t="s">
        <v>9282</v>
      </c>
      <c r="V9019" t="str" cm="1">
        <f t="array" ref="V9019">_xlfn.IFS(Hospital_Emergency_Room_Data[[#This Row],[Day]]&lt;=10,"Start(1-10)",Hospital_Emergency_Room_Data[[#This Row],[Day]]&lt;=20,"Middle(11-20)",Hospital_Emergency_Room_Data[[#This Row],[Day]]&gt;20,"End(21-30)")</f>
        <v>Start(1-10)</v>
      </c>
    </row>
    <row r="9020" spans="1:22">
      <c r="A9020">
        <v>160143746</v>
      </c>
      <c r="B9020" t="s">
        <v>9011</v>
      </c>
      <c r="C9020" s="1">
        <v>45475</v>
      </c>
      <c r="D9020" t="str">
        <f>TEXT(Hospital_Emergency_Room_Data[[#This Row],[Patient Admission Date]],"mmm")</f>
        <v>Jul</v>
      </c>
      <c r="E9020">
        <f>YEAR(Hospital_Emergency_Room_Data[[#This Row],[Patient Admission Date]])</f>
        <v>2024</v>
      </c>
      <c r="F9020" s="2">
        <v>0.94166666666666665</v>
      </c>
      <c r="G9020" s="8" t="str">
        <f>TEXT(Hospital_Emergency_Room_Data[[#This Row],[Patient Admission Date]],"dddd")</f>
        <v>Tuesday</v>
      </c>
      <c r="H9020" t="s">
        <v>9208</v>
      </c>
      <c r="I9020">
        <v>16</v>
      </c>
      <c r="J9020" s="5" t="s">
        <v>9220</v>
      </c>
      <c r="K9020" t="s">
        <v>8</v>
      </c>
      <c r="L9020" t="s">
        <v>9281</v>
      </c>
      <c r="M9020" t="s">
        <v>9210</v>
      </c>
      <c r="N9020">
        <v>0</v>
      </c>
      <c r="O9020">
        <v>24</v>
      </c>
      <c r="P9020" t="s">
        <v>9226</v>
      </c>
      <c r="Q9020">
        <v>2</v>
      </c>
      <c r="R9020">
        <v>22</v>
      </c>
      <c r="S9020" t="s">
        <v>9256</v>
      </c>
      <c r="T9020" t="s">
        <v>9263</v>
      </c>
      <c r="U9020" t="s">
        <v>9282</v>
      </c>
      <c r="V9020" t="str" cm="1">
        <f t="array" ref="V9020">_xlfn.IFS(Hospital_Emergency_Room_Data[[#This Row],[Day]]&lt;=10,"Start(1-10)",Hospital_Emergency_Room_Data[[#This Row],[Day]]&lt;=20,"Middle(11-20)",Hospital_Emergency_Room_Data[[#This Row],[Day]]&gt;20,"End(21-30)")</f>
        <v>Start(1-10)</v>
      </c>
    </row>
    <row r="9021" spans="1:22">
      <c r="A9021">
        <v>884397616</v>
      </c>
      <c r="B9021" t="s">
        <v>9012</v>
      </c>
      <c r="C9021" s="1">
        <v>45404</v>
      </c>
      <c r="D9021" t="str">
        <f>TEXT(Hospital_Emergency_Room_Data[[#This Row],[Patient Admission Date]],"mmm")</f>
        <v>Apr</v>
      </c>
      <c r="E9021">
        <f>YEAR(Hospital_Emergency_Room_Data[[#This Row],[Patient Admission Date]])</f>
        <v>2024</v>
      </c>
      <c r="F9021" s="2">
        <v>0.85486111111111107</v>
      </c>
      <c r="G9021" s="8" t="str">
        <f>TEXT(Hospital_Emergency_Room_Data[[#This Row],[Patient Admission Date]],"dddd")</f>
        <v>Monday</v>
      </c>
      <c r="H9021" t="s">
        <v>9208</v>
      </c>
      <c r="I9021">
        <v>72</v>
      </c>
      <c r="J9021" s="5" t="s">
        <v>9222</v>
      </c>
      <c r="K9021" t="s">
        <v>8</v>
      </c>
      <c r="L9021" t="s">
        <v>9281</v>
      </c>
      <c r="M9021" t="s">
        <v>9210</v>
      </c>
      <c r="N9021">
        <v>0</v>
      </c>
      <c r="O9021">
        <v>55</v>
      </c>
      <c r="P9021" t="s">
        <v>9225</v>
      </c>
      <c r="Q9021">
        <v>22</v>
      </c>
      <c r="R9021">
        <v>20</v>
      </c>
      <c r="S9021" t="s">
        <v>9256</v>
      </c>
      <c r="T9021" t="s">
        <v>9264</v>
      </c>
      <c r="U9021" t="s">
        <v>9283</v>
      </c>
      <c r="V9021" t="str" cm="1">
        <f t="array" ref="V9021">_xlfn.IFS(Hospital_Emergency_Room_Data[[#This Row],[Day]]&lt;=10,"Start(1-10)",Hospital_Emergency_Room_Data[[#This Row],[Day]]&lt;=20,"Middle(11-20)",Hospital_Emergency_Room_Data[[#This Row],[Day]]&gt;20,"End(21-30)")</f>
        <v>End(21-30)</v>
      </c>
    </row>
    <row r="9022" spans="1:22">
      <c r="A9022">
        <v>222822788</v>
      </c>
      <c r="B9022" t="s">
        <v>9013</v>
      </c>
      <c r="C9022" s="1">
        <v>45341</v>
      </c>
      <c r="D9022" t="str">
        <f>TEXT(Hospital_Emergency_Room_Data[[#This Row],[Patient Admission Date]],"mmm")</f>
        <v>Feb</v>
      </c>
      <c r="E9022">
        <f>YEAR(Hospital_Emergency_Room_Data[[#This Row],[Patient Admission Date]])</f>
        <v>2024</v>
      </c>
      <c r="F9022" s="2">
        <v>0.56736111111111109</v>
      </c>
      <c r="G9022" s="8" t="str">
        <f>TEXT(Hospital_Emergency_Room_Data[[#This Row],[Patient Admission Date]],"dddd")</f>
        <v>Monday</v>
      </c>
      <c r="H9022" t="s">
        <v>9208</v>
      </c>
      <c r="I9022">
        <v>10</v>
      </c>
      <c r="J9022" s="5" t="s">
        <v>9221</v>
      </c>
      <c r="K9022" t="s">
        <v>8</v>
      </c>
      <c r="L9022" t="s">
        <v>9281</v>
      </c>
      <c r="M9022" t="s">
        <v>9210</v>
      </c>
      <c r="N9022">
        <v>0</v>
      </c>
      <c r="O9022">
        <v>24</v>
      </c>
      <c r="P9022" t="s">
        <v>9226</v>
      </c>
      <c r="Q9022">
        <v>19</v>
      </c>
      <c r="R9022">
        <v>13</v>
      </c>
      <c r="S9022" t="s">
        <v>9257</v>
      </c>
      <c r="T9022" t="s">
        <v>9262</v>
      </c>
      <c r="U9022" t="s">
        <v>9282</v>
      </c>
      <c r="V9022" t="str" cm="1">
        <f t="array" ref="V9022">_xlfn.IFS(Hospital_Emergency_Room_Data[[#This Row],[Day]]&lt;=10,"Start(1-10)",Hospital_Emergency_Room_Data[[#This Row],[Day]]&lt;=20,"Middle(11-20)",Hospital_Emergency_Room_Data[[#This Row],[Day]]&gt;20,"End(21-30)")</f>
        <v>Middle(11-20)</v>
      </c>
    </row>
    <row r="9023" spans="1:22">
      <c r="A9023">
        <v>853377420</v>
      </c>
      <c r="B9023" t="s">
        <v>9014</v>
      </c>
      <c r="C9023" s="1">
        <v>45490</v>
      </c>
      <c r="D9023" t="str">
        <f>TEXT(Hospital_Emergency_Room_Data[[#This Row],[Patient Admission Date]],"mmm")</f>
        <v>Jul</v>
      </c>
      <c r="E9023">
        <f>YEAR(Hospital_Emergency_Room_Data[[#This Row],[Patient Admission Date]])</f>
        <v>2024</v>
      </c>
      <c r="F9023" s="2">
        <v>0.21111111111111111</v>
      </c>
      <c r="G9023" s="8" t="str">
        <f>TEXT(Hospital_Emergency_Room_Data[[#This Row],[Patient Admission Date]],"dddd")</f>
        <v>Wednesday</v>
      </c>
      <c r="H9023" t="s">
        <v>9208</v>
      </c>
      <c r="I9023">
        <v>12</v>
      </c>
      <c r="J9023" s="5" t="s">
        <v>9221</v>
      </c>
      <c r="K9023" t="s">
        <v>8</v>
      </c>
      <c r="L9023" t="s">
        <v>9281</v>
      </c>
      <c r="M9023" t="s">
        <v>9210</v>
      </c>
      <c r="N9023">
        <v>0</v>
      </c>
      <c r="O9023">
        <v>41</v>
      </c>
      <c r="P9023" t="s">
        <v>9225</v>
      </c>
      <c r="Q9023">
        <v>17</v>
      </c>
      <c r="R9023">
        <v>5</v>
      </c>
      <c r="S9023" t="s">
        <v>9258</v>
      </c>
      <c r="T9023" t="s">
        <v>9262</v>
      </c>
      <c r="U9023" t="s">
        <v>9300</v>
      </c>
      <c r="V9023" t="str" cm="1">
        <f t="array" ref="V9023">_xlfn.IFS(Hospital_Emergency_Room_Data[[#This Row],[Day]]&lt;=10,"Start(1-10)",Hospital_Emergency_Room_Data[[#This Row],[Day]]&lt;=20,"Middle(11-20)",Hospital_Emergency_Room_Data[[#This Row],[Day]]&gt;20,"End(21-30)")</f>
        <v>Middle(11-20)</v>
      </c>
    </row>
    <row r="9024" spans="1:22">
      <c r="A9024">
        <v>269622200</v>
      </c>
      <c r="B9024" t="s">
        <v>9015</v>
      </c>
      <c r="C9024" s="1">
        <v>45293</v>
      </c>
      <c r="D9024" t="str">
        <f>TEXT(Hospital_Emergency_Room_Data[[#This Row],[Patient Admission Date]],"mmm")</f>
        <v>Jan</v>
      </c>
      <c r="E9024">
        <f>YEAR(Hospital_Emergency_Room_Data[[#This Row],[Patient Admission Date]])</f>
        <v>2024</v>
      </c>
      <c r="F9024" s="2">
        <v>0.14027777777777778</v>
      </c>
      <c r="G9024" s="8" t="str">
        <f>TEXT(Hospital_Emergency_Room_Data[[#This Row],[Patient Admission Date]],"dddd")</f>
        <v>Tuesday</v>
      </c>
      <c r="H9024" t="s">
        <v>9208</v>
      </c>
      <c r="I9024">
        <v>17</v>
      </c>
      <c r="J9024" s="5" t="s">
        <v>9220</v>
      </c>
      <c r="K9024" t="s">
        <v>8</v>
      </c>
      <c r="L9024" t="s">
        <v>9281</v>
      </c>
      <c r="M9024" t="s">
        <v>9210</v>
      </c>
      <c r="N9024">
        <v>0</v>
      </c>
      <c r="O9024">
        <v>51</v>
      </c>
      <c r="P9024" t="s">
        <v>9225</v>
      </c>
      <c r="Q9024">
        <v>2</v>
      </c>
      <c r="R9024">
        <v>3</v>
      </c>
      <c r="S9024" t="s">
        <v>9258</v>
      </c>
      <c r="T9024" t="s">
        <v>9263</v>
      </c>
      <c r="U9024" t="s">
        <v>9283</v>
      </c>
      <c r="V9024" t="str" cm="1">
        <f t="array" ref="V9024">_xlfn.IFS(Hospital_Emergency_Room_Data[[#This Row],[Day]]&lt;=10,"Start(1-10)",Hospital_Emergency_Room_Data[[#This Row],[Day]]&lt;=20,"Middle(11-20)",Hospital_Emergency_Room_Data[[#This Row],[Day]]&gt;20,"End(21-30)")</f>
        <v>Start(1-10)</v>
      </c>
    </row>
    <row r="9025" spans="1:22">
      <c r="A9025">
        <v>372462168</v>
      </c>
      <c r="B9025" t="s">
        <v>9016</v>
      </c>
      <c r="C9025" s="1">
        <v>45067</v>
      </c>
      <c r="D9025" t="str">
        <f>TEXT(Hospital_Emergency_Room_Data[[#This Row],[Patient Admission Date]],"mmm")</f>
        <v>May</v>
      </c>
      <c r="E9025">
        <f>YEAR(Hospital_Emergency_Room_Data[[#This Row],[Patient Admission Date]])</f>
        <v>2023</v>
      </c>
      <c r="F9025" s="2">
        <v>0.66527777777777775</v>
      </c>
      <c r="G9025" s="8" t="str">
        <f>TEXT(Hospital_Emergency_Room_Data[[#This Row],[Patient Admission Date]],"dddd")</f>
        <v>Sunday</v>
      </c>
      <c r="H9025" t="s">
        <v>9208</v>
      </c>
      <c r="I9025">
        <v>51</v>
      </c>
      <c r="J9025" s="5" t="s">
        <v>9219</v>
      </c>
      <c r="K9025" t="s">
        <v>8</v>
      </c>
      <c r="L9025" t="s">
        <v>9281</v>
      </c>
      <c r="M9025" t="s">
        <v>9210</v>
      </c>
      <c r="N9025">
        <v>1</v>
      </c>
      <c r="O9025">
        <v>39</v>
      </c>
      <c r="P9025" t="s">
        <v>9225</v>
      </c>
      <c r="Q9025">
        <v>21</v>
      </c>
      <c r="R9025">
        <v>15</v>
      </c>
      <c r="S9025" t="s">
        <v>9257</v>
      </c>
      <c r="T9025" t="s">
        <v>9262</v>
      </c>
      <c r="U9025" t="s">
        <v>9300</v>
      </c>
      <c r="V9025" t="str" cm="1">
        <f t="array" ref="V9025">_xlfn.IFS(Hospital_Emergency_Room_Data[[#This Row],[Day]]&lt;=10,"Start(1-10)",Hospital_Emergency_Room_Data[[#This Row],[Day]]&lt;=20,"Middle(11-20)",Hospital_Emergency_Room_Data[[#This Row],[Day]]&gt;20,"End(21-30)")</f>
        <v>End(21-30)</v>
      </c>
    </row>
    <row r="9026" spans="1:22">
      <c r="A9026">
        <v>287500289</v>
      </c>
      <c r="B9026" t="s">
        <v>9017</v>
      </c>
      <c r="C9026" s="1">
        <v>45163</v>
      </c>
      <c r="D9026" t="str">
        <f>TEXT(Hospital_Emergency_Room_Data[[#This Row],[Patient Admission Date]],"mmm")</f>
        <v>Aug</v>
      </c>
      <c r="E9026">
        <f>YEAR(Hospital_Emergency_Room_Data[[#This Row],[Patient Admission Date]])</f>
        <v>2023</v>
      </c>
      <c r="F9026" s="2">
        <v>0.31458333333333333</v>
      </c>
      <c r="G9026" s="8" t="str">
        <f>TEXT(Hospital_Emergency_Room_Data[[#This Row],[Patient Admission Date]],"dddd")</f>
        <v>Friday</v>
      </c>
      <c r="H9026" t="s">
        <v>9208</v>
      </c>
      <c r="I9026">
        <v>17</v>
      </c>
      <c r="J9026" s="5" t="s">
        <v>9220</v>
      </c>
      <c r="K9026" t="s">
        <v>8</v>
      </c>
      <c r="L9026" t="s">
        <v>9281</v>
      </c>
      <c r="M9026" t="s">
        <v>9210</v>
      </c>
      <c r="N9026">
        <v>1</v>
      </c>
      <c r="O9026">
        <v>55</v>
      </c>
      <c r="P9026" t="s">
        <v>9225</v>
      </c>
      <c r="Q9026">
        <v>25</v>
      </c>
      <c r="R9026">
        <v>7</v>
      </c>
      <c r="S9026" t="s">
        <v>9255</v>
      </c>
      <c r="T9026" t="s">
        <v>9264</v>
      </c>
      <c r="U9026" t="s">
        <v>9283</v>
      </c>
      <c r="V9026" t="str" cm="1">
        <f t="array" ref="V9026">_xlfn.IFS(Hospital_Emergency_Room_Data[[#This Row],[Day]]&lt;=10,"Start(1-10)",Hospital_Emergency_Room_Data[[#This Row],[Day]]&lt;=20,"Middle(11-20)",Hospital_Emergency_Room_Data[[#This Row],[Day]]&gt;20,"End(21-30)")</f>
        <v>End(21-30)</v>
      </c>
    </row>
    <row r="9027" spans="1:22">
      <c r="A9027">
        <v>380366893</v>
      </c>
      <c r="B9027" t="s">
        <v>9018</v>
      </c>
      <c r="C9027" s="1">
        <v>45277</v>
      </c>
      <c r="D9027" t="str">
        <f>TEXT(Hospital_Emergency_Room_Data[[#This Row],[Patient Admission Date]],"mmm")</f>
        <v>Dec</v>
      </c>
      <c r="E9027">
        <f>YEAR(Hospital_Emergency_Room_Data[[#This Row],[Patient Admission Date]])</f>
        <v>2023</v>
      </c>
      <c r="F9027" s="2">
        <v>0.18402777777777779</v>
      </c>
      <c r="G9027" s="8" t="str">
        <f>TEXT(Hospital_Emergency_Room_Data[[#This Row],[Patient Admission Date]],"dddd")</f>
        <v>Sunday</v>
      </c>
      <c r="H9027" t="s">
        <v>9208</v>
      </c>
      <c r="I9027">
        <v>22</v>
      </c>
      <c r="J9027" s="5" t="s">
        <v>9220</v>
      </c>
      <c r="K9027" t="s">
        <v>8</v>
      </c>
      <c r="L9027" t="s">
        <v>9281</v>
      </c>
      <c r="M9027" t="s">
        <v>9210</v>
      </c>
      <c r="N9027">
        <v>1</v>
      </c>
      <c r="O9027">
        <v>52</v>
      </c>
      <c r="P9027" t="s">
        <v>9225</v>
      </c>
      <c r="Q9027">
        <v>17</v>
      </c>
      <c r="R9027">
        <v>4</v>
      </c>
      <c r="S9027" t="s">
        <v>9258</v>
      </c>
      <c r="T9027" t="s">
        <v>9262</v>
      </c>
      <c r="U9027" t="s">
        <v>9283</v>
      </c>
      <c r="V9027" t="str" cm="1">
        <f t="array" ref="V9027">_xlfn.IFS(Hospital_Emergency_Room_Data[[#This Row],[Day]]&lt;=10,"Start(1-10)",Hospital_Emergency_Room_Data[[#This Row],[Day]]&lt;=20,"Middle(11-20)",Hospital_Emergency_Room_Data[[#This Row],[Day]]&gt;20,"End(21-30)")</f>
        <v>Middle(11-20)</v>
      </c>
    </row>
    <row r="9028" spans="1:22">
      <c r="A9028">
        <v>422116911</v>
      </c>
      <c r="B9028" t="s">
        <v>9019</v>
      </c>
      <c r="C9028" s="1">
        <v>45418</v>
      </c>
      <c r="D9028" t="str">
        <f>TEXT(Hospital_Emergency_Room_Data[[#This Row],[Patient Admission Date]],"mmm")</f>
        <v>May</v>
      </c>
      <c r="E9028">
        <f>YEAR(Hospital_Emergency_Room_Data[[#This Row],[Patient Admission Date]])</f>
        <v>2024</v>
      </c>
      <c r="F9028" s="2">
        <v>1.5972222222222221E-2</v>
      </c>
      <c r="G9028" s="8" t="str">
        <f>TEXT(Hospital_Emergency_Room_Data[[#This Row],[Patient Admission Date]],"dddd")</f>
        <v>Monday</v>
      </c>
      <c r="H9028" t="s">
        <v>9208</v>
      </c>
      <c r="I9028">
        <v>8</v>
      </c>
      <c r="J9028" s="5" t="s">
        <v>9221</v>
      </c>
      <c r="K9028" t="s">
        <v>8</v>
      </c>
      <c r="L9028" t="s">
        <v>9281</v>
      </c>
      <c r="M9028" t="s">
        <v>9210</v>
      </c>
      <c r="N9028">
        <v>1</v>
      </c>
      <c r="O9028">
        <v>47</v>
      </c>
      <c r="P9028" t="s">
        <v>9225</v>
      </c>
      <c r="Q9028">
        <v>6</v>
      </c>
      <c r="R9028">
        <v>0</v>
      </c>
      <c r="S9028" t="s">
        <v>9258</v>
      </c>
      <c r="T9028" t="s">
        <v>9263</v>
      </c>
      <c r="U9028" t="s">
        <v>9283</v>
      </c>
      <c r="V9028" t="str" cm="1">
        <f t="array" ref="V9028">_xlfn.IFS(Hospital_Emergency_Room_Data[[#This Row],[Day]]&lt;=10,"Start(1-10)",Hospital_Emergency_Room_Data[[#This Row],[Day]]&lt;=20,"Middle(11-20)",Hospital_Emergency_Room_Data[[#This Row],[Day]]&gt;20,"End(21-30)")</f>
        <v>Start(1-10)</v>
      </c>
    </row>
    <row r="9029" spans="1:22">
      <c r="A9029">
        <v>410349359</v>
      </c>
      <c r="B9029" t="s">
        <v>9020</v>
      </c>
      <c r="C9029" s="1">
        <v>45464</v>
      </c>
      <c r="D9029" t="str">
        <f>TEXT(Hospital_Emergency_Room_Data[[#This Row],[Patient Admission Date]],"mmm")</f>
        <v>Jun</v>
      </c>
      <c r="E9029">
        <f>YEAR(Hospital_Emergency_Room_Data[[#This Row],[Patient Admission Date]])</f>
        <v>2024</v>
      </c>
      <c r="F9029" s="2">
        <v>0.43472222222222223</v>
      </c>
      <c r="G9029" s="8" t="str">
        <f>TEXT(Hospital_Emergency_Room_Data[[#This Row],[Patient Admission Date]],"dddd")</f>
        <v>Friday</v>
      </c>
      <c r="H9029" t="s">
        <v>9208</v>
      </c>
      <c r="I9029">
        <v>28</v>
      </c>
      <c r="J9029" s="5" t="s">
        <v>9220</v>
      </c>
      <c r="K9029" t="s">
        <v>8</v>
      </c>
      <c r="L9029" t="s">
        <v>9281</v>
      </c>
      <c r="M9029" t="s">
        <v>9210</v>
      </c>
      <c r="N9029">
        <v>1</v>
      </c>
      <c r="O9029">
        <v>56</v>
      </c>
      <c r="P9029" t="s">
        <v>9225</v>
      </c>
      <c r="Q9029">
        <v>21</v>
      </c>
      <c r="R9029">
        <v>10</v>
      </c>
      <c r="S9029" t="s">
        <v>9255</v>
      </c>
      <c r="T9029" t="s">
        <v>9262</v>
      </c>
      <c r="U9029" t="s">
        <v>9283</v>
      </c>
      <c r="V9029" t="str" cm="1">
        <f t="array" ref="V9029">_xlfn.IFS(Hospital_Emergency_Room_Data[[#This Row],[Day]]&lt;=10,"Start(1-10)",Hospital_Emergency_Room_Data[[#This Row],[Day]]&lt;=20,"Middle(11-20)",Hospital_Emergency_Room_Data[[#This Row],[Day]]&gt;20,"End(21-30)")</f>
        <v>End(21-30)</v>
      </c>
    </row>
    <row r="9030" spans="1:22">
      <c r="A9030">
        <v>368862432</v>
      </c>
      <c r="B9030" t="s">
        <v>9021</v>
      </c>
      <c r="C9030" s="1">
        <v>45159</v>
      </c>
      <c r="D9030" t="str">
        <f>TEXT(Hospital_Emergency_Room_Data[[#This Row],[Patient Admission Date]],"mmm")</f>
        <v>Aug</v>
      </c>
      <c r="E9030">
        <f>YEAR(Hospital_Emergency_Room_Data[[#This Row],[Patient Admission Date]])</f>
        <v>2023</v>
      </c>
      <c r="F9030" s="2">
        <v>0.20277777777777778</v>
      </c>
      <c r="G9030" s="8" t="str">
        <f>TEXT(Hospital_Emergency_Room_Data[[#This Row],[Patient Admission Date]],"dddd")</f>
        <v>Monday</v>
      </c>
      <c r="H9030" t="s">
        <v>9208</v>
      </c>
      <c r="I9030">
        <v>25</v>
      </c>
      <c r="J9030" s="5" t="s">
        <v>9220</v>
      </c>
      <c r="K9030" t="s">
        <v>8</v>
      </c>
      <c r="L9030" t="s">
        <v>9281</v>
      </c>
      <c r="M9030" t="s">
        <v>9210</v>
      </c>
      <c r="N9030">
        <v>1</v>
      </c>
      <c r="O9030">
        <v>33</v>
      </c>
      <c r="P9030" t="s">
        <v>9225</v>
      </c>
      <c r="Q9030">
        <v>21</v>
      </c>
      <c r="R9030">
        <v>4</v>
      </c>
      <c r="S9030" t="s">
        <v>9258</v>
      </c>
      <c r="T9030" t="s">
        <v>9262</v>
      </c>
      <c r="U9030" t="s">
        <v>9300</v>
      </c>
      <c r="V9030" t="str" cm="1">
        <f t="array" ref="V9030">_xlfn.IFS(Hospital_Emergency_Room_Data[[#This Row],[Day]]&lt;=10,"Start(1-10)",Hospital_Emergency_Room_Data[[#This Row],[Day]]&lt;=20,"Middle(11-20)",Hospital_Emergency_Room_Data[[#This Row],[Day]]&gt;20,"End(21-30)")</f>
        <v>End(21-30)</v>
      </c>
    </row>
    <row r="9031" spans="1:22">
      <c r="A9031">
        <v>280205879</v>
      </c>
      <c r="B9031" t="s">
        <v>9022</v>
      </c>
      <c r="C9031" s="1">
        <v>45102</v>
      </c>
      <c r="D9031" t="str">
        <f>TEXT(Hospital_Emergency_Room_Data[[#This Row],[Patient Admission Date]],"mmm")</f>
        <v>Jun</v>
      </c>
      <c r="E9031">
        <f>YEAR(Hospital_Emergency_Room_Data[[#This Row],[Patient Admission Date]])</f>
        <v>2023</v>
      </c>
      <c r="F9031" s="2">
        <v>0.93333333333333335</v>
      </c>
      <c r="G9031" s="8" t="str">
        <f>TEXT(Hospital_Emergency_Room_Data[[#This Row],[Patient Admission Date]],"dddd")</f>
        <v>Sunday</v>
      </c>
      <c r="H9031" t="s">
        <v>9208</v>
      </c>
      <c r="I9031">
        <v>30</v>
      </c>
      <c r="J9031" s="5" t="s">
        <v>9223</v>
      </c>
      <c r="K9031" t="s">
        <v>8</v>
      </c>
      <c r="L9031" t="s">
        <v>9281</v>
      </c>
      <c r="M9031" t="s">
        <v>9210</v>
      </c>
      <c r="N9031">
        <v>1</v>
      </c>
      <c r="O9031">
        <v>39</v>
      </c>
      <c r="P9031" t="s">
        <v>9225</v>
      </c>
      <c r="Q9031">
        <v>25</v>
      </c>
      <c r="R9031">
        <v>22</v>
      </c>
      <c r="S9031" t="s">
        <v>9256</v>
      </c>
      <c r="T9031" t="s">
        <v>9264</v>
      </c>
      <c r="U9031" t="s">
        <v>9300</v>
      </c>
      <c r="V9031" t="str" cm="1">
        <f t="array" ref="V9031">_xlfn.IFS(Hospital_Emergency_Room_Data[[#This Row],[Day]]&lt;=10,"Start(1-10)",Hospital_Emergency_Room_Data[[#This Row],[Day]]&lt;=20,"Middle(11-20)",Hospital_Emergency_Room_Data[[#This Row],[Day]]&gt;20,"End(21-30)")</f>
        <v>End(21-30)</v>
      </c>
    </row>
    <row r="9032" spans="1:22">
      <c r="A9032">
        <v>731055462</v>
      </c>
      <c r="B9032" t="s">
        <v>9023</v>
      </c>
      <c r="C9032" s="1">
        <v>45218</v>
      </c>
      <c r="D9032" t="str">
        <f>TEXT(Hospital_Emergency_Room_Data[[#This Row],[Patient Admission Date]],"mmm")</f>
        <v>Oct</v>
      </c>
      <c r="E9032">
        <f>YEAR(Hospital_Emergency_Room_Data[[#This Row],[Patient Admission Date]])</f>
        <v>2023</v>
      </c>
      <c r="F9032" s="2">
        <v>4.1666666666666664E-2</v>
      </c>
      <c r="G9032" s="8" t="str">
        <f>TEXT(Hospital_Emergency_Room_Data[[#This Row],[Patient Admission Date]],"dddd")</f>
        <v>Thursday</v>
      </c>
      <c r="H9032" t="s">
        <v>9208</v>
      </c>
      <c r="I9032">
        <v>53</v>
      </c>
      <c r="J9032" s="5" t="s">
        <v>9219</v>
      </c>
      <c r="K9032" t="s">
        <v>8</v>
      </c>
      <c r="L9032" t="s">
        <v>9281</v>
      </c>
      <c r="M9032" t="s">
        <v>9210</v>
      </c>
      <c r="N9032">
        <v>1</v>
      </c>
      <c r="O9032">
        <v>40</v>
      </c>
      <c r="P9032" t="s">
        <v>9225</v>
      </c>
      <c r="Q9032">
        <v>19</v>
      </c>
      <c r="R9032">
        <v>1</v>
      </c>
      <c r="S9032" t="s">
        <v>9258</v>
      </c>
      <c r="T9032" t="s">
        <v>9262</v>
      </c>
      <c r="U9032" t="s">
        <v>9300</v>
      </c>
      <c r="V9032" t="str" cm="1">
        <f t="array" ref="V9032">_xlfn.IFS(Hospital_Emergency_Room_Data[[#This Row],[Day]]&lt;=10,"Start(1-10)",Hospital_Emergency_Room_Data[[#This Row],[Day]]&lt;=20,"Middle(11-20)",Hospital_Emergency_Room_Data[[#This Row],[Day]]&gt;20,"End(21-30)")</f>
        <v>Middle(11-20)</v>
      </c>
    </row>
    <row r="9033" spans="1:22">
      <c r="A9033">
        <v>641355949</v>
      </c>
      <c r="B9033" t="s">
        <v>9024</v>
      </c>
      <c r="C9033" s="1">
        <v>45516</v>
      </c>
      <c r="D9033" t="str">
        <f>TEXT(Hospital_Emergency_Room_Data[[#This Row],[Patient Admission Date]],"mmm")</f>
        <v>Aug</v>
      </c>
      <c r="E9033">
        <f>YEAR(Hospital_Emergency_Room_Data[[#This Row],[Patient Admission Date]])</f>
        <v>2024</v>
      </c>
      <c r="F9033" s="2">
        <v>0.13402777777777777</v>
      </c>
      <c r="G9033" s="8" t="str">
        <f>TEXT(Hospital_Emergency_Room_Data[[#This Row],[Patient Admission Date]],"dddd")</f>
        <v>Monday</v>
      </c>
      <c r="H9033" t="s">
        <v>9208</v>
      </c>
      <c r="I9033">
        <v>53</v>
      </c>
      <c r="J9033" s="5" t="s">
        <v>9219</v>
      </c>
      <c r="K9033" t="s">
        <v>8</v>
      </c>
      <c r="L9033" t="s">
        <v>9281</v>
      </c>
      <c r="M9033" t="s">
        <v>9210</v>
      </c>
      <c r="N9033">
        <v>1</v>
      </c>
      <c r="O9033">
        <v>38</v>
      </c>
      <c r="P9033" t="s">
        <v>9225</v>
      </c>
      <c r="Q9033">
        <v>12</v>
      </c>
      <c r="R9033">
        <v>3</v>
      </c>
      <c r="S9033" t="s">
        <v>9258</v>
      </c>
      <c r="T9033" t="s">
        <v>9265</v>
      </c>
      <c r="U9033" t="s">
        <v>9300</v>
      </c>
      <c r="V9033" t="str" cm="1">
        <f t="array" ref="V9033">_xlfn.IFS(Hospital_Emergency_Room_Data[[#This Row],[Day]]&lt;=10,"Start(1-10)",Hospital_Emergency_Room_Data[[#This Row],[Day]]&lt;=20,"Middle(11-20)",Hospital_Emergency_Room_Data[[#This Row],[Day]]&gt;20,"End(21-30)")</f>
        <v>Middle(11-20)</v>
      </c>
    </row>
    <row r="9034" spans="1:22">
      <c r="A9034">
        <v>521400167</v>
      </c>
      <c r="B9034" t="s">
        <v>9025</v>
      </c>
      <c r="C9034" s="1">
        <v>45289</v>
      </c>
      <c r="D9034" t="str">
        <f>TEXT(Hospital_Emergency_Room_Data[[#This Row],[Patient Admission Date]],"mmm")</f>
        <v>Dec</v>
      </c>
      <c r="E9034">
        <f>YEAR(Hospital_Emergency_Room_Data[[#This Row],[Patient Admission Date]])</f>
        <v>2023</v>
      </c>
      <c r="F9034" s="2">
        <v>0.7895833333333333</v>
      </c>
      <c r="G9034" s="8" t="str">
        <f>TEXT(Hospital_Emergency_Room_Data[[#This Row],[Patient Admission Date]],"dddd")</f>
        <v>Friday</v>
      </c>
      <c r="H9034" t="s">
        <v>9208</v>
      </c>
      <c r="I9034">
        <v>19</v>
      </c>
      <c r="J9034" s="5" t="s">
        <v>9220</v>
      </c>
      <c r="K9034" t="s">
        <v>8</v>
      </c>
      <c r="L9034" t="s">
        <v>9281</v>
      </c>
      <c r="M9034" t="s">
        <v>9210</v>
      </c>
      <c r="N9034">
        <v>1</v>
      </c>
      <c r="O9034">
        <v>58</v>
      </c>
      <c r="P9034" t="s">
        <v>9225</v>
      </c>
      <c r="Q9034">
        <v>29</v>
      </c>
      <c r="R9034">
        <v>18</v>
      </c>
      <c r="S9034" t="s">
        <v>9256</v>
      </c>
      <c r="T9034" t="s">
        <v>9264</v>
      </c>
      <c r="U9034" t="s">
        <v>9283</v>
      </c>
      <c r="V9034" t="str" cm="1">
        <f t="array" ref="V9034">_xlfn.IFS(Hospital_Emergency_Room_Data[[#This Row],[Day]]&lt;=10,"Start(1-10)",Hospital_Emergency_Room_Data[[#This Row],[Day]]&lt;=20,"Middle(11-20)",Hospital_Emergency_Room_Data[[#This Row],[Day]]&gt;20,"End(21-30)")</f>
        <v>End(21-30)</v>
      </c>
    </row>
    <row r="9035" spans="1:22">
      <c r="A9035">
        <v>755904647</v>
      </c>
      <c r="B9035" t="s">
        <v>9026</v>
      </c>
      <c r="C9035" s="1">
        <v>45041</v>
      </c>
      <c r="D9035" t="str">
        <f>TEXT(Hospital_Emergency_Room_Data[[#This Row],[Patient Admission Date]],"mmm")</f>
        <v>Apr</v>
      </c>
      <c r="E9035">
        <f>YEAR(Hospital_Emergency_Room_Data[[#This Row],[Patient Admission Date]])</f>
        <v>2023</v>
      </c>
      <c r="F9035" s="2">
        <v>0.95902777777777781</v>
      </c>
      <c r="G9035" s="8" t="str">
        <f>TEXT(Hospital_Emergency_Room_Data[[#This Row],[Patient Admission Date]],"dddd")</f>
        <v>Tuesday</v>
      </c>
      <c r="H9035" t="s">
        <v>9208</v>
      </c>
      <c r="I9035">
        <v>67</v>
      </c>
      <c r="J9035" s="5" t="s">
        <v>9217</v>
      </c>
      <c r="K9035" t="s">
        <v>8</v>
      </c>
      <c r="L9035" t="s">
        <v>9281</v>
      </c>
      <c r="M9035" t="s">
        <v>9210</v>
      </c>
      <c r="N9035">
        <v>2</v>
      </c>
      <c r="O9035">
        <v>29</v>
      </c>
      <c r="P9035" t="s">
        <v>9226</v>
      </c>
      <c r="Q9035">
        <v>25</v>
      </c>
      <c r="R9035">
        <v>23</v>
      </c>
      <c r="S9035" t="s">
        <v>9256</v>
      </c>
      <c r="T9035" t="s">
        <v>9264</v>
      </c>
      <c r="U9035" t="s">
        <v>9282</v>
      </c>
      <c r="V9035" t="str" cm="1">
        <f t="array" ref="V9035">_xlfn.IFS(Hospital_Emergency_Room_Data[[#This Row],[Day]]&lt;=10,"Start(1-10)",Hospital_Emergency_Room_Data[[#This Row],[Day]]&lt;=20,"Middle(11-20)",Hospital_Emergency_Room_Data[[#This Row],[Day]]&gt;20,"End(21-30)")</f>
        <v>End(21-30)</v>
      </c>
    </row>
    <row r="9036" spans="1:22">
      <c r="A9036">
        <v>672149431</v>
      </c>
      <c r="B9036" t="s">
        <v>9027</v>
      </c>
      <c r="C9036" s="1">
        <v>45521</v>
      </c>
      <c r="D9036" t="str">
        <f>TEXT(Hospital_Emergency_Room_Data[[#This Row],[Patient Admission Date]],"mmm")</f>
        <v>Aug</v>
      </c>
      <c r="E9036">
        <f>YEAR(Hospital_Emergency_Room_Data[[#This Row],[Patient Admission Date]])</f>
        <v>2024</v>
      </c>
      <c r="F9036" s="2">
        <v>0.9916666666666667</v>
      </c>
      <c r="G9036" s="8" t="str">
        <f>TEXT(Hospital_Emergency_Room_Data[[#This Row],[Patient Admission Date]],"dddd")</f>
        <v>Saturday</v>
      </c>
      <c r="H9036" t="s">
        <v>9208</v>
      </c>
      <c r="I9036">
        <v>5</v>
      </c>
      <c r="J9036" s="5" t="s">
        <v>9221</v>
      </c>
      <c r="K9036" t="s">
        <v>8</v>
      </c>
      <c r="L9036" t="s">
        <v>9281</v>
      </c>
      <c r="M9036" t="s">
        <v>9210</v>
      </c>
      <c r="N9036">
        <v>2</v>
      </c>
      <c r="O9036">
        <v>33</v>
      </c>
      <c r="P9036" t="s">
        <v>9225</v>
      </c>
      <c r="Q9036">
        <v>17</v>
      </c>
      <c r="R9036">
        <v>23</v>
      </c>
      <c r="S9036" t="s">
        <v>9256</v>
      </c>
      <c r="T9036" t="s">
        <v>9262</v>
      </c>
      <c r="U9036" t="s">
        <v>9300</v>
      </c>
      <c r="V9036" t="str" cm="1">
        <f t="array" ref="V9036">_xlfn.IFS(Hospital_Emergency_Room_Data[[#This Row],[Day]]&lt;=10,"Start(1-10)",Hospital_Emergency_Room_Data[[#This Row],[Day]]&lt;=20,"Middle(11-20)",Hospital_Emergency_Room_Data[[#This Row],[Day]]&gt;20,"End(21-30)")</f>
        <v>Middle(11-20)</v>
      </c>
    </row>
    <row r="9037" spans="1:22">
      <c r="A9037">
        <v>575804899</v>
      </c>
      <c r="B9037" t="s">
        <v>9028</v>
      </c>
      <c r="C9037" s="1">
        <v>45332</v>
      </c>
      <c r="D9037" t="str">
        <f>TEXT(Hospital_Emergency_Room_Data[[#This Row],[Patient Admission Date]],"mmm")</f>
        <v>Feb</v>
      </c>
      <c r="E9037">
        <f>YEAR(Hospital_Emergency_Room_Data[[#This Row],[Patient Admission Date]])</f>
        <v>2024</v>
      </c>
      <c r="F9037" s="2">
        <v>3.6111111111111108E-2</v>
      </c>
      <c r="G9037" s="8" t="str">
        <f>TEXT(Hospital_Emergency_Room_Data[[#This Row],[Patient Admission Date]],"dddd")</f>
        <v>Saturday</v>
      </c>
      <c r="H9037" t="s">
        <v>9208</v>
      </c>
      <c r="I9037">
        <v>76</v>
      </c>
      <c r="J9037" s="5" t="s">
        <v>9222</v>
      </c>
      <c r="K9037" t="s">
        <v>8</v>
      </c>
      <c r="L9037" t="s">
        <v>9281</v>
      </c>
      <c r="M9037" t="s">
        <v>9210</v>
      </c>
      <c r="N9037">
        <v>2</v>
      </c>
      <c r="O9037">
        <v>45</v>
      </c>
      <c r="P9037" t="s">
        <v>9225</v>
      </c>
      <c r="Q9037">
        <v>10</v>
      </c>
      <c r="R9037">
        <v>0</v>
      </c>
      <c r="S9037" t="s">
        <v>9258</v>
      </c>
      <c r="T9037" t="s">
        <v>9265</v>
      </c>
      <c r="U9037" t="s">
        <v>9300</v>
      </c>
      <c r="V9037" t="str" cm="1">
        <f t="array" ref="V9037">_xlfn.IFS(Hospital_Emergency_Room_Data[[#This Row],[Day]]&lt;=10,"Start(1-10)",Hospital_Emergency_Room_Data[[#This Row],[Day]]&lt;=20,"Middle(11-20)",Hospital_Emergency_Room_Data[[#This Row],[Day]]&gt;20,"End(21-30)")</f>
        <v>Start(1-10)</v>
      </c>
    </row>
    <row r="9038" spans="1:22">
      <c r="A9038">
        <v>755440318</v>
      </c>
      <c r="B9038" t="s">
        <v>9029</v>
      </c>
      <c r="C9038" s="1">
        <v>45445</v>
      </c>
      <c r="D9038" t="str">
        <f>TEXT(Hospital_Emergency_Room_Data[[#This Row],[Patient Admission Date]],"mmm")</f>
        <v>Jun</v>
      </c>
      <c r="E9038">
        <f>YEAR(Hospital_Emergency_Room_Data[[#This Row],[Patient Admission Date]])</f>
        <v>2024</v>
      </c>
      <c r="F9038" s="2">
        <v>0.28819444444444442</v>
      </c>
      <c r="G9038" s="8" t="str">
        <f>TEXT(Hospital_Emergency_Room_Data[[#This Row],[Patient Admission Date]],"dddd")</f>
        <v>Sunday</v>
      </c>
      <c r="H9038" t="s">
        <v>9208</v>
      </c>
      <c r="I9038">
        <v>58</v>
      </c>
      <c r="J9038" s="5" t="s">
        <v>9219</v>
      </c>
      <c r="K9038" t="s">
        <v>8</v>
      </c>
      <c r="L9038" t="s">
        <v>9281</v>
      </c>
      <c r="M9038" t="s">
        <v>9210</v>
      </c>
      <c r="N9038">
        <v>2</v>
      </c>
      <c r="O9038">
        <v>18</v>
      </c>
      <c r="P9038" t="s">
        <v>9226</v>
      </c>
      <c r="Q9038">
        <v>2</v>
      </c>
      <c r="R9038">
        <v>6</v>
      </c>
      <c r="S9038" t="s">
        <v>9255</v>
      </c>
      <c r="T9038" t="s">
        <v>9263</v>
      </c>
      <c r="U9038" t="s">
        <v>9282</v>
      </c>
      <c r="V9038" t="str" cm="1">
        <f t="array" ref="V9038">_xlfn.IFS(Hospital_Emergency_Room_Data[[#This Row],[Day]]&lt;=10,"Start(1-10)",Hospital_Emergency_Room_Data[[#This Row],[Day]]&lt;=20,"Middle(11-20)",Hospital_Emergency_Room_Data[[#This Row],[Day]]&gt;20,"End(21-30)")</f>
        <v>Start(1-10)</v>
      </c>
    </row>
    <row r="9039" spans="1:22">
      <c r="A9039">
        <v>189583826</v>
      </c>
      <c r="B9039" t="s">
        <v>9030</v>
      </c>
      <c r="C9039" s="1">
        <v>45112</v>
      </c>
      <c r="D9039" t="str">
        <f>TEXT(Hospital_Emergency_Room_Data[[#This Row],[Patient Admission Date]],"mmm")</f>
        <v>Jul</v>
      </c>
      <c r="E9039">
        <f>YEAR(Hospital_Emergency_Room_Data[[#This Row],[Patient Admission Date]])</f>
        <v>2023</v>
      </c>
      <c r="F9039" s="2">
        <v>0.62986111111111109</v>
      </c>
      <c r="G9039" s="8" t="str">
        <f>TEXT(Hospital_Emergency_Room_Data[[#This Row],[Patient Admission Date]],"dddd")</f>
        <v>Wednesday</v>
      </c>
      <c r="H9039" t="s">
        <v>9208</v>
      </c>
      <c r="I9039">
        <v>78</v>
      </c>
      <c r="J9039" s="5" t="s">
        <v>9222</v>
      </c>
      <c r="K9039" t="s">
        <v>8</v>
      </c>
      <c r="L9039" t="s">
        <v>9281</v>
      </c>
      <c r="M9039" t="s">
        <v>9210</v>
      </c>
      <c r="N9039">
        <v>2</v>
      </c>
      <c r="O9039">
        <v>10</v>
      </c>
      <c r="P9039" t="s">
        <v>9226</v>
      </c>
      <c r="Q9039">
        <v>5</v>
      </c>
      <c r="R9039">
        <v>15</v>
      </c>
      <c r="S9039" t="s">
        <v>9257</v>
      </c>
      <c r="T9039" t="s">
        <v>9263</v>
      </c>
      <c r="U9039" t="s">
        <v>9282</v>
      </c>
      <c r="V9039" t="str" cm="1">
        <f t="array" ref="V9039">_xlfn.IFS(Hospital_Emergency_Room_Data[[#This Row],[Day]]&lt;=10,"Start(1-10)",Hospital_Emergency_Room_Data[[#This Row],[Day]]&lt;=20,"Middle(11-20)",Hospital_Emergency_Room_Data[[#This Row],[Day]]&gt;20,"End(21-30)")</f>
        <v>Start(1-10)</v>
      </c>
    </row>
    <row r="9040" spans="1:22">
      <c r="A9040">
        <v>177860072</v>
      </c>
      <c r="B9040" t="s">
        <v>9031</v>
      </c>
      <c r="C9040" s="1">
        <v>45197</v>
      </c>
      <c r="D9040" t="str">
        <f>TEXT(Hospital_Emergency_Room_Data[[#This Row],[Patient Admission Date]],"mmm")</f>
        <v>Sep</v>
      </c>
      <c r="E9040">
        <f>YEAR(Hospital_Emergency_Room_Data[[#This Row],[Patient Admission Date]])</f>
        <v>2023</v>
      </c>
      <c r="F9040" s="2">
        <v>0.67013888888888884</v>
      </c>
      <c r="G9040" s="8" t="str">
        <f>TEXT(Hospital_Emergency_Room_Data[[#This Row],[Patient Admission Date]],"dddd")</f>
        <v>Thursday</v>
      </c>
      <c r="H9040" t="s">
        <v>9208</v>
      </c>
      <c r="I9040">
        <v>63</v>
      </c>
      <c r="J9040" s="5" t="s">
        <v>9217</v>
      </c>
      <c r="K9040" t="s">
        <v>8</v>
      </c>
      <c r="L9040" t="s">
        <v>9281</v>
      </c>
      <c r="M9040" t="s">
        <v>9210</v>
      </c>
      <c r="N9040">
        <v>2</v>
      </c>
      <c r="O9040">
        <v>13</v>
      </c>
      <c r="P9040" t="s">
        <v>9226</v>
      </c>
      <c r="Q9040">
        <v>28</v>
      </c>
      <c r="R9040">
        <v>16</v>
      </c>
      <c r="S9040" t="s">
        <v>9257</v>
      </c>
      <c r="T9040" t="s">
        <v>9264</v>
      </c>
      <c r="U9040" t="s">
        <v>9282</v>
      </c>
      <c r="V9040" t="str" cm="1">
        <f t="array" ref="V9040">_xlfn.IFS(Hospital_Emergency_Room_Data[[#This Row],[Day]]&lt;=10,"Start(1-10)",Hospital_Emergency_Room_Data[[#This Row],[Day]]&lt;=20,"Middle(11-20)",Hospital_Emergency_Room_Data[[#This Row],[Day]]&gt;20,"End(21-30)")</f>
        <v>End(21-30)</v>
      </c>
    </row>
    <row r="9041" spans="1:22">
      <c r="A9041">
        <v>209666033</v>
      </c>
      <c r="B9041" t="s">
        <v>9032</v>
      </c>
      <c r="C9041" s="1">
        <v>45112</v>
      </c>
      <c r="D9041" t="str">
        <f>TEXT(Hospital_Emergency_Room_Data[[#This Row],[Patient Admission Date]],"mmm")</f>
        <v>Jul</v>
      </c>
      <c r="E9041">
        <f>YEAR(Hospital_Emergency_Room_Data[[#This Row],[Patient Admission Date]])</f>
        <v>2023</v>
      </c>
      <c r="F9041" s="2">
        <v>0.52083333333333337</v>
      </c>
      <c r="G9041" s="8" t="str">
        <f>TEXT(Hospital_Emergency_Room_Data[[#This Row],[Patient Admission Date]],"dddd")</f>
        <v>Wednesday</v>
      </c>
      <c r="H9041" t="s">
        <v>9208</v>
      </c>
      <c r="I9041">
        <v>50</v>
      </c>
      <c r="J9041" s="5" t="s">
        <v>9219</v>
      </c>
      <c r="K9041" t="s">
        <v>8</v>
      </c>
      <c r="L9041" t="s">
        <v>9281</v>
      </c>
      <c r="M9041" t="s">
        <v>9210</v>
      </c>
      <c r="N9041">
        <v>2</v>
      </c>
      <c r="O9041">
        <v>15</v>
      </c>
      <c r="P9041" t="s">
        <v>9226</v>
      </c>
      <c r="Q9041">
        <v>5</v>
      </c>
      <c r="R9041">
        <v>12</v>
      </c>
      <c r="S9041" t="s">
        <v>9257</v>
      </c>
      <c r="T9041" t="s">
        <v>9263</v>
      </c>
      <c r="U9041" t="s">
        <v>9282</v>
      </c>
      <c r="V9041" t="str" cm="1">
        <f t="array" ref="V9041">_xlfn.IFS(Hospital_Emergency_Room_Data[[#This Row],[Day]]&lt;=10,"Start(1-10)",Hospital_Emergency_Room_Data[[#This Row],[Day]]&lt;=20,"Middle(11-20)",Hospital_Emergency_Room_Data[[#This Row],[Day]]&gt;20,"End(21-30)")</f>
        <v>Start(1-10)</v>
      </c>
    </row>
    <row r="9042" spans="1:22">
      <c r="A9042">
        <v>767961062</v>
      </c>
      <c r="B9042" t="s">
        <v>9033</v>
      </c>
      <c r="C9042" s="1">
        <v>45121</v>
      </c>
      <c r="D9042" t="str">
        <f>TEXT(Hospital_Emergency_Room_Data[[#This Row],[Patient Admission Date]],"mmm")</f>
        <v>Jul</v>
      </c>
      <c r="E9042">
        <f>YEAR(Hospital_Emergency_Room_Data[[#This Row],[Patient Admission Date]])</f>
        <v>2023</v>
      </c>
      <c r="F9042" s="2">
        <v>0.78680555555555554</v>
      </c>
      <c r="G9042" s="8" t="str">
        <f>TEXT(Hospital_Emergency_Room_Data[[#This Row],[Patient Admission Date]],"dddd")</f>
        <v>Friday</v>
      </c>
      <c r="H9042" t="s">
        <v>9208</v>
      </c>
      <c r="I9042">
        <v>27</v>
      </c>
      <c r="J9042" s="5" t="s">
        <v>9220</v>
      </c>
      <c r="K9042" t="s">
        <v>8</v>
      </c>
      <c r="L9042" t="s">
        <v>9281</v>
      </c>
      <c r="M9042" t="s">
        <v>9210</v>
      </c>
      <c r="N9042">
        <v>2</v>
      </c>
      <c r="O9042">
        <v>55</v>
      </c>
      <c r="P9042" t="s">
        <v>9225</v>
      </c>
      <c r="Q9042">
        <v>14</v>
      </c>
      <c r="R9042">
        <v>18</v>
      </c>
      <c r="S9042" t="s">
        <v>9256</v>
      </c>
      <c r="T9042" t="s">
        <v>9265</v>
      </c>
      <c r="U9042" t="s">
        <v>9283</v>
      </c>
      <c r="V9042" t="str" cm="1">
        <f t="array" ref="V9042">_xlfn.IFS(Hospital_Emergency_Room_Data[[#This Row],[Day]]&lt;=10,"Start(1-10)",Hospital_Emergency_Room_Data[[#This Row],[Day]]&lt;=20,"Middle(11-20)",Hospital_Emergency_Room_Data[[#This Row],[Day]]&gt;20,"End(21-30)")</f>
        <v>Middle(11-20)</v>
      </c>
    </row>
    <row r="9043" spans="1:22">
      <c r="A9043">
        <v>249651599</v>
      </c>
      <c r="B9043" t="s">
        <v>9034</v>
      </c>
      <c r="C9043" s="1">
        <v>45058</v>
      </c>
      <c r="D9043" t="str">
        <f>TEXT(Hospital_Emergency_Room_Data[[#This Row],[Patient Admission Date]],"mmm")</f>
        <v>May</v>
      </c>
      <c r="E9043">
        <f>YEAR(Hospital_Emergency_Room_Data[[#This Row],[Patient Admission Date]])</f>
        <v>2023</v>
      </c>
      <c r="F9043" s="2">
        <v>0.56180555555555556</v>
      </c>
      <c r="G9043" s="8" t="str">
        <f>TEXT(Hospital_Emergency_Room_Data[[#This Row],[Patient Admission Date]],"dddd")</f>
        <v>Friday</v>
      </c>
      <c r="H9043" t="s">
        <v>9208</v>
      </c>
      <c r="I9043">
        <v>49</v>
      </c>
      <c r="J9043" s="5" t="s">
        <v>9219</v>
      </c>
      <c r="K9043" t="s">
        <v>8</v>
      </c>
      <c r="L9043" t="s">
        <v>9281</v>
      </c>
      <c r="M9043" t="s">
        <v>9210</v>
      </c>
      <c r="N9043">
        <v>2</v>
      </c>
      <c r="O9043">
        <v>55</v>
      </c>
      <c r="P9043" t="s">
        <v>9225</v>
      </c>
      <c r="Q9043">
        <v>12</v>
      </c>
      <c r="R9043">
        <v>13</v>
      </c>
      <c r="S9043" t="s">
        <v>9257</v>
      </c>
      <c r="T9043" t="s">
        <v>9265</v>
      </c>
      <c r="U9043" t="s">
        <v>9283</v>
      </c>
      <c r="V9043" t="str" cm="1">
        <f t="array" ref="V9043">_xlfn.IFS(Hospital_Emergency_Room_Data[[#This Row],[Day]]&lt;=10,"Start(1-10)",Hospital_Emergency_Room_Data[[#This Row],[Day]]&lt;=20,"Middle(11-20)",Hospital_Emergency_Room_Data[[#This Row],[Day]]&gt;20,"End(21-30)")</f>
        <v>Middle(11-20)</v>
      </c>
    </row>
    <row r="9044" spans="1:22">
      <c r="A9044">
        <v>120372360</v>
      </c>
      <c r="B9044" t="s">
        <v>9035</v>
      </c>
      <c r="C9044" s="1">
        <v>45110</v>
      </c>
      <c r="D9044" t="str">
        <f>TEXT(Hospital_Emergency_Room_Data[[#This Row],[Patient Admission Date]],"mmm")</f>
        <v>Jul</v>
      </c>
      <c r="E9044">
        <f>YEAR(Hospital_Emergency_Room_Data[[#This Row],[Patient Admission Date]])</f>
        <v>2023</v>
      </c>
      <c r="F9044" s="2">
        <v>0.67222222222222228</v>
      </c>
      <c r="G9044" s="8" t="str">
        <f>TEXT(Hospital_Emergency_Room_Data[[#This Row],[Patient Admission Date]],"dddd")</f>
        <v>Monday</v>
      </c>
      <c r="H9044" t="s">
        <v>9208</v>
      </c>
      <c r="I9044">
        <v>65</v>
      </c>
      <c r="J9044" s="5" t="s">
        <v>9217</v>
      </c>
      <c r="K9044" t="s">
        <v>8</v>
      </c>
      <c r="L9044" t="s">
        <v>9281</v>
      </c>
      <c r="M9044" t="s">
        <v>9210</v>
      </c>
      <c r="N9044">
        <v>2</v>
      </c>
      <c r="O9044">
        <v>44</v>
      </c>
      <c r="P9044" t="s">
        <v>9225</v>
      </c>
      <c r="Q9044">
        <v>3</v>
      </c>
      <c r="R9044">
        <v>16</v>
      </c>
      <c r="S9044" t="s">
        <v>9257</v>
      </c>
      <c r="T9044" t="s">
        <v>9263</v>
      </c>
      <c r="U9044" t="s">
        <v>9300</v>
      </c>
      <c r="V9044" t="str" cm="1">
        <f t="array" ref="V9044">_xlfn.IFS(Hospital_Emergency_Room_Data[[#This Row],[Day]]&lt;=10,"Start(1-10)",Hospital_Emergency_Room_Data[[#This Row],[Day]]&lt;=20,"Middle(11-20)",Hospital_Emergency_Room_Data[[#This Row],[Day]]&gt;20,"End(21-30)")</f>
        <v>Start(1-10)</v>
      </c>
    </row>
    <row r="9045" spans="1:22">
      <c r="A9045">
        <v>414997136</v>
      </c>
      <c r="B9045" t="s">
        <v>9036</v>
      </c>
      <c r="C9045" s="1">
        <v>45027</v>
      </c>
      <c r="D9045" t="str">
        <f>TEXT(Hospital_Emergency_Room_Data[[#This Row],[Patient Admission Date]],"mmm")</f>
        <v>Apr</v>
      </c>
      <c r="E9045">
        <f>YEAR(Hospital_Emergency_Room_Data[[#This Row],[Patient Admission Date]])</f>
        <v>2023</v>
      </c>
      <c r="F9045" s="2">
        <v>0.67708333333333337</v>
      </c>
      <c r="G9045" s="8" t="str">
        <f>TEXT(Hospital_Emergency_Room_Data[[#This Row],[Patient Admission Date]],"dddd")</f>
        <v>Tuesday</v>
      </c>
      <c r="H9045" t="s">
        <v>9208</v>
      </c>
      <c r="I9045">
        <v>51</v>
      </c>
      <c r="J9045" s="5" t="s">
        <v>9219</v>
      </c>
      <c r="K9045" t="s">
        <v>8</v>
      </c>
      <c r="L9045" t="s">
        <v>9281</v>
      </c>
      <c r="M9045" t="s">
        <v>9210</v>
      </c>
      <c r="N9045">
        <v>2</v>
      </c>
      <c r="O9045">
        <v>53</v>
      </c>
      <c r="P9045" t="s">
        <v>9225</v>
      </c>
      <c r="Q9045">
        <v>11</v>
      </c>
      <c r="R9045">
        <v>16</v>
      </c>
      <c r="S9045" t="s">
        <v>9257</v>
      </c>
      <c r="T9045" t="s">
        <v>9265</v>
      </c>
      <c r="U9045" t="s">
        <v>9283</v>
      </c>
      <c r="V9045" t="str" cm="1">
        <f t="array" ref="V9045">_xlfn.IFS(Hospital_Emergency_Room_Data[[#This Row],[Day]]&lt;=10,"Start(1-10)",Hospital_Emergency_Room_Data[[#This Row],[Day]]&lt;=20,"Middle(11-20)",Hospital_Emergency_Room_Data[[#This Row],[Day]]&gt;20,"End(21-30)")</f>
        <v>Middle(11-20)</v>
      </c>
    </row>
    <row r="9046" spans="1:22">
      <c r="A9046">
        <v>283497447</v>
      </c>
      <c r="B9046" t="s">
        <v>9037</v>
      </c>
      <c r="C9046" s="1">
        <v>45509</v>
      </c>
      <c r="D9046" t="str">
        <f>TEXT(Hospital_Emergency_Room_Data[[#This Row],[Patient Admission Date]],"mmm")</f>
        <v>Aug</v>
      </c>
      <c r="E9046">
        <f>YEAR(Hospital_Emergency_Room_Data[[#This Row],[Patient Admission Date]])</f>
        <v>2024</v>
      </c>
      <c r="F9046" s="2">
        <v>0.25</v>
      </c>
      <c r="G9046" s="8" t="str">
        <f>TEXT(Hospital_Emergency_Room_Data[[#This Row],[Patient Admission Date]],"dddd")</f>
        <v>Monday</v>
      </c>
      <c r="H9046" t="s">
        <v>9208</v>
      </c>
      <c r="I9046">
        <v>31</v>
      </c>
      <c r="J9046" s="5" t="s">
        <v>9223</v>
      </c>
      <c r="K9046" t="s">
        <v>8</v>
      </c>
      <c r="L9046" t="s">
        <v>9281</v>
      </c>
      <c r="M9046" t="s">
        <v>9210</v>
      </c>
      <c r="N9046">
        <v>2</v>
      </c>
      <c r="O9046">
        <v>10</v>
      </c>
      <c r="P9046" t="s">
        <v>9226</v>
      </c>
      <c r="Q9046">
        <v>5</v>
      </c>
      <c r="R9046">
        <v>6</v>
      </c>
      <c r="S9046" t="s">
        <v>9255</v>
      </c>
      <c r="T9046" t="s">
        <v>9263</v>
      </c>
      <c r="U9046" t="s">
        <v>9282</v>
      </c>
      <c r="V9046" t="str" cm="1">
        <f t="array" ref="V9046">_xlfn.IFS(Hospital_Emergency_Room_Data[[#This Row],[Day]]&lt;=10,"Start(1-10)",Hospital_Emergency_Room_Data[[#This Row],[Day]]&lt;=20,"Middle(11-20)",Hospital_Emergency_Room_Data[[#This Row],[Day]]&gt;20,"End(21-30)")</f>
        <v>Start(1-10)</v>
      </c>
    </row>
    <row r="9047" spans="1:22">
      <c r="A9047">
        <v>384160821</v>
      </c>
      <c r="B9047" t="s">
        <v>9038</v>
      </c>
      <c r="C9047" s="1">
        <v>45537</v>
      </c>
      <c r="D9047" t="str">
        <f>TEXT(Hospital_Emergency_Room_Data[[#This Row],[Patient Admission Date]],"mmm")</f>
        <v>Sep</v>
      </c>
      <c r="E9047">
        <f>YEAR(Hospital_Emergency_Room_Data[[#This Row],[Patient Admission Date]])</f>
        <v>2024</v>
      </c>
      <c r="F9047" s="2">
        <v>0.49513888888888891</v>
      </c>
      <c r="G9047" s="8" t="str">
        <f>TEXT(Hospital_Emergency_Room_Data[[#This Row],[Patient Admission Date]],"dddd")</f>
        <v>Monday</v>
      </c>
      <c r="H9047" t="s">
        <v>9208</v>
      </c>
      <c r="I9047">
        <v>13</v>
      </c>
      <c r="J9047" s="5" t="s">
        <v>9221</v>
      </c>
      <c r="K9047" t="s">
        <v>8</v>
      </c>
      <c r="L9047" t="s">
        <v>9281</v>
      </c>
      <c r="M9047" t="s">
        <v>9210</v>
      </c>
      <c r="N9047">
        <v>2</v>
      </c>
      <c r="O9047">
        <v>45</v>
      </c>
      <c r="P9047" t="s">
        <v>9225</v>
      </c>
      <c r="Q9047">
        <v>2</v>
      </c>
      <c r="R9047">
        <v>11</v>
      </c>
      <c r="S9047" t="s">
        <v>9255</v>
      </c>
      <c r="T9047" t="s">
        <v>9263</v>
      </c>
      <c r="U9047" t="s">
        <v>9300</v>
      </c>
      <c r="V9047" t="str" cm="1">
        <f t="array" ref="V9047">_xlfn.IFS(Hospital_Emergency_Room_Data[[#This Row],[Day]]&lt;=10,"Start(1-10)",Hospital_Emergency_Room_Data[[#This Row],[Day]]&lt;=20,"Middle(11-20)",Hospital_Emergency_Room_Data[[#This Row],[Day]]&gt;20,"End(21-30)")</f>
        <v>Start(1-10)</v>
      </c>
    </row>
    <row r="9048" spans="1:22">
      <c r="A9048">
        <v>346759980</v>
      </c>
      <c r="B9048" t="s">
        <v>9039</v>
      </c>
      <c r="C9048" s="1">
        <v>45573</v>
      </c>
      <c r="D9048" t="str">
        <f>TEXT(Hospital_Emergency_Room_Data[[#This Row],[Patient Admission Date]],"mmm")</f>
        <v>Oct</v>
      </c>
      <c r="E9048">
        <f>YEAR(Hospital_Emergency_Room_Data[[#This Row],[Patient Admission Date]])</f>
        <v>2024</v>
      </c>
      <c r="F9048" s="2">
        <v>0.29722222222222222</v>
      </c>
      <c r="G9048" s="8" t="str">
        <f>TEXT(Hospital_Emergency_Room_Data[[#This Row],[Patient Admission Date]],"dddd")</f>
        <v>Tuesday</v>
      </c>
      <c r="H9048" t="s">
        <v>9208</v>
      </c>
      <c r="I9048">
        <v>26</v>
      </c>
      <c r="J9048" s="5" t="s">
        <v>9220</v>
      </c>
      <c r="K9048" t="s">
        <v>8</v>
      </c>
      <c r="L9048" t="s">
        <v>9281</v>
      </c>
      <c r="M9048" t="s">
        <v>9210</v>
      </c>
      <c r="N9048">
        <v>2</v>
      </c>
      <c r="O9048">
        <v>34</v>
      </c>
      <c r="P9048" t="s">
        <v>9225</v>
      </c>
      <c r="Q9048">
        <v>8</v>
      </c>
      <c r="R9048">
        <v>7</v>
      </c>
      <c r="S9048" t="s">
        <v>9255</v>
      </c>
      <c r="T9048" t="s">
        <v>9265</v>
      </c>
      <c r="U9048" t="s">
        <v>9300</v>
      </c>
      <c r="V9048" t="str" cm="1">
        <f t="array" ref="V9048">_xlfn.IFS(Hospital_Emergency_Room_Data[[#This Row],[Day]]&lt;=10,"Start(1-10)",Hospital_Emergency_Room_Data[[#This Row],[Day]]&lt;=20,"Middle(11-20)",Hospital_Emergency_Room_Data[[#This Row],[Day]]&gt;20,"End(21-30)")</f>
        <v>Start(1-10)</v>
      </c>
    </row>
    <row r="9049" spans="1:22">
      <c r="A9049">
        <v>731532021</v>
      </c>
      <c r="B9049" t="s">
        <v>9040</v>
      </c>
      <c r="C9049" s="1">
        <v>45051</v>
      </c>
      <c r="D9049" t="str">
        <f>TEXT(Hospital_Emergency_Room_Data[[#This Row],[Patient Admission Date]],"mmm")</f>
        <v>May</v>
      </c>
      <c r="E9049">
        <f>YEAR(Hospital_Emergency_Room_Data[[#This Row],[Patient Admission Date]])</f>
        <v>2023</v>
      </c>
      <c r="F9049" s="2">
        <v>0.80486111111111114</v>
      </c>
      <c r="G9049" s="8" t="str">
        <f>TEXT(Hospital_Emergency_Room_Data[[#This Row],[Patient Admission Date]],"dddd")</f>
        <v>Friday</v>
      </c>
      <c r="H9049" t="s">
        <v>9208</v>
      </c>
      <c r="I9049">
        <v>13</v>
      </c>
      <c r="J9049" s="5" t="s">
        <v>9221</v>
      </c>
      <c r="K9049" t="s">
        <v>8</v>
      </c>
      <c r="L9049" t="s">
        <v>9281</v>
      </c>
      <c r="M9049" t="s">
        <v>9210</v>
      </c>
      <c r="N9049">
        <v>3</v>
      </c>
      <c r="O9049">
        <v>20</v>
      </c>
      <c r="P9049" t="s">
        <v>9226</v>
      </c>
      <c r="Q9049">
        <v>5</v>
      </c>
      <c r="R9049">
        <v>19</v>
      </c>
      <c r="S9049" t="s">
        <v>9256</v>
      </c>
      <c r="T9049" t="s">
        <v>9263</v>
      </c>
      <c r="U9049" t="s">
        <v>9282</v>
      </c>
      <c r="V9049" t="str" cm="1">
        <f t="array" ref="V9049">_xlfn.IFS(Hospital_Emergency_Room_Data[[#This Row],[Day]]&lt;=10,"Start(1-10)",Hospital_Emergency_Room_Data[[#This Row],[Day]]&lt;=20,"Middle(11-20)",Hospital_Emergency_Room_Data[[#This Row],[Day]]&gt;20,"End(21-30)")</f>
        <v>Start(1-10)</v>
      </c>
    </row>
    <row r="9050" spans="1:22">
      <c r="A9050">
        <v>609386576</v>
      </c>
      <c r="B9050" t="s">
        <v>9041</v>
      </c>
      <c r="C9050" s="1">
        <v>45086</v>
      </c>
      <c r="D9050" t="str">
        <f>TEXT(Hospital_Emergency_Room_Data[[#This Row],[Patient Admission Date]],"mmm")</f>
        <v>Jun</v>
      </c>
      <c r="E9050">
        <f>YEAR(Hospital_Emergency_Room_Data[[#This Row],[Patient Admission Date]])</f>
        <v>2023</v>
      </c>
      <c r="F9050" s="2">
        <v>0.33750000000000002</v>
      </c>
      <c r="G9050" s="8" t="str">
        <f>TEXT(Hospital_Emergency_Room_Data[[#This Row],[Patient Admission Date]],"dddd")</f>
        <v>Friday</v>
      </c>
      <c r="H9050" t="s">
        <v>9208</v>
      </c>
      <c r="I9050">
        <v>66</v>
      </c>
      <c r="J9050" s="5" t="s">
        <v>9217</v>
      </c>
      <c r="K9050" t="s">
        <v>8</v>
      </c>
      <c r="L9050" t="s">
        <v>9281</v>
      </c>
      <c r="M9050" t="s">
        <v>9210</v>
      </c>
      <c r="N9050">
        <v>3</v>
      </c>
      <c r="O9050">
        <v>23</v>
      </c>
      <c r="P9050" t="s">
        <v>9226</v>
      </c>
      <c r="Q9050">
        <v>9</v>
      </c>
      <c r="R9050">
        <v>8</v>
      </c>
      <c r="S9050" t="s">
        <v>9255</v>
      </c>
      <c r="T9050" t="s">
        <v>9265</v>
      </c>
      <c r="U9050" t="s">
        <v>9282</v>
      </c>
      <c r="V9050" t="str" cm="1">
        <f t="array" ref="V9050">_xlfn.IFS(Hospital_Emergency_Room_Data[[#This Row],[Day]]&lt;=10,"Start(1-10)",Hospital_Emergency_Room_Data[[#This Row],[Day]]&lt;=20,"Middle(11-20)",Hospital_Emergency_Room_Data[[#This Row],[Day]]&gt;20,"End(21-30)")</f>
        <v>Start(1-10)</v>
      </c>
    </row>
    <row r="9051" spans="1:22">
      <c r="A9051">
        <v>328998282</v>
      </c>
      <c r="B9051" t="s">
        <v>9042</v>
      </c>
      <c r="C9051" s="1">
        <v>45476</v>
      </c>
      <c r="D9051" t="str">
        <f>TEXT(Hospital_Emergency_Room_Data[[#This Row],[Patient Admission Date]],"mmm")</f>
        <v>Jul</v>
      </c>
      <c r="E9051">
        <f>YEAR(Hospital_Emergency_Room_Data[[#This Row],[Patient Admission Date]])</f>
        <v>2024</v>
      </c>
      <c r="F9051" s="2">
        <v>0.38819444444444445</v>
      </c>
      <c r="G9051" s="8" t="str">
        <f>TEXT(Hospital_Emergency_Room_Data[[#This Row],[Patient Admission Date]],"dddd")</f>
        <v>Wednesday</v>
      </c>
      <c r="H9051" t="s">
        <v>9208</v>
      </c>
      <c r="I9051">
        <v>29</v>
      </c>
      <c r="J9051" s="5" t="s">
        <v>9220</v>
      </c>
      <c r="K9051" t="s">
        <v>8</v>
      </c>
      <c r="L9051" t="s">
        <v>9281</v>
      </c>
      <c r="M9051" t="s">
        <v>9210</v>
      </c>
      <c r="N9051">
        <v>3</v>
      </c>
      <c r="O9051">
        <v>49</v>
      </c>
      <c r="P9051" t="s">
        <v>9225</v>
      </c>
      <c r="Q9051">
        <v>3</v>
      </c>
      <c r="R9051">
        <v>9</v>
      </c>
      <c r="S9051" t="s">
        <v>9255</v>
      </c>
      <c r="T9051" t="s">
        <v>9263</v>
      </c>
      <c r="U9051" t="s">
        <v>9283</v>
      </c>
      <c r="V9051" t="str" cm="1">
        <f t="array" ref="V9051">_xlfn.IFS(Hospital_Emergency_Room_Data[[#This Row],[Day]]&lt;=10,"Start(1-10)",Hospital_Emergency_Room_Data[[#This Row],[Day]]&lt;=20,"Middle(11-20)",Hospital_Emergency_Room_Data[[#This Row],[Day]]&gt;20,"End(21-30)")</f>
        <v>Start(1-10)</v>
      </c>
    </row>
    <row r="9052" spans="1:22">
      <c r="A9052">
        <v>705688729</v>
      </c>
      <c r="B9052" t="s">
        <v>9043</v>
      </c>
      <c r="C9052" s="1">
        <v>45579</v>
      </c>
      <c r="D9052" t="str">
        <f>TEXT(Hospital_Emergency_Room_Data[[#This Row],[Patient Admission Date]],"mmm")</f>
        <v>Oct</v>
      </c>
      <c r="E9052">
        <f>YEAR(Hospital_Emergency_Room_Data[[#This Row],[Patient Admission Date]])</f>
        <v>2024</v>
      </c>
      <c r="F9052" s="2">
        <v>3.8194444444444448E-2</v>
      </c>
      <c r="G9052" s="8" t="str">
        <f>TEXT(Hospital_Emergency_Room_Data[[#This Row],[Patient Admission Date]],"dddd")</f>
        <v>Monday</v>
      </c>
      <c r="H9052" t="s">
        <v>9208</v>
      </c>
      <c r="I9052">
        <v>15</v>
      </c>
      <c r="J9052" s="5" t="s">
        <v>9220</v>
      </c>
      <c r="K9052" t="s">
        <v>8</v>
      </c>
      <c r="L9052" t="s">
        <v>9281</v>
      </c>
      <c r="M9052" t="s">
        <v>9210</v>
      </c>
      <c r="N9052">
        <v>3</v>
      </c>
      <c r="O9052">
        <v>28</v>
      </c>
      <c r="P9052" t="s">
        <v>9226</v>
      </c>
      <c r="Q9052">
        <v>14</v>
      </c>
      <c r="R9052">
        <v>0</v>
      </c>
      <c r="S9052" t="s">
        <v>9258</v>
      </c>
      <c r="T9052" t="s">
        <v>9265</v>
      </c>
      <c r="U9052" t="s">
        <v>9282</v>
      </c>
      <c r="V9052" t="str" cm="1">
        <f t="array" ref="V9052">_xlfn.IFS(Hospital_Emergency_Room_Data[[#This Row],[Day]]&lt;=10,"Start(1-10)",Hospital_Emergency_Room_Data[[#This Row],[Day]]&lt;=20,"Middle(11-20)",Hospital_Emergency_Room_Data[[#This Row],[Day]]&gt;20,"End(21-30)")</f>
        <v>Middle(11-20)</v>
      </c>
    </row>
    <row r="9053" spans="1:22">
      <c r="A9053">
        <v>687644420</v>
      </c>
      <c r="B9053" t="s">
        <v>9044</v>
      </c>
      <c r="C9053" s="1">
        <v>45197</v>
      </c>
      <c r="D9053" t="str">
        <f>TEXT(Hospital_Emergency_Room_Data[[#This Row],[Patient Admission Date]],"mmm")</f>
        <v>Sep</v>
      </c>
      <c r="E9053">
        <f>YEAR(Hospital_Emergency_Room_Data[[#This Row],[Patient Admission Date]])</f>
        <v>2023</v>
      </c>
      <c r="F9053" s="2">
        <v>0.28263888888888888</v>
      </c>
      <c r="G9053" s="8" t="str">
        <f>TEXT(Hospital_Emergency_Room_Data[[#This Row],[Patient Admission Date]],"dddd")</f>
        <v>Thursday</v>
      </c>
      <c r="H9053" t="s">
        <v>9208</v>
      </c>
      <c r="I9053">
        <v>13</v>
      </c>
      <c r="J9053" s="5" t="s">
        <v>9221</v>
      </c>
      <c r="K9053" t="s">
        <v>8</v>
      </c>
      <c r="L9053" t="s">
        <v>9281</v>
      </c>
      <c r="M9053" t="s">
        <v>9210</v>
      </c>
      <c r="N9053">
        <v>3</v>
      </c>
      <c r="O9053">
        <v>54</v>
      </c>
      <c r="P9053" t="s">
        <v>9225</v>
      </c>
      <c r="Q9053">
        <v>28</v>
      </c>
      <c r="R9053">
        <v>6</v>
      </c>
      <c r="S9053" t="s">
        <v>9255</v>
      </c>
      <c r="T9053" t="s">
        <v>9264</v>
      </c>
      <c r="U9053" t="s">
        <v>9283</v>
      </c>
      <c r="V9053" t="str" cm="1">
        <f t="array" ref="V9053">_xlfn.IFS(Hospital_Emergency_Room_Data[[#This Row],[Day]]&lt;=10,"Start(1-10)",Hospital_Emergency_Room_Data[[#This Row],[Day]]&lt;=20,"Middle(11-20)",Hospital_Emergency_Room_Data[[#This Row],[Day]]&gt;20,"End(21-30)")</f>
        <v>End(21-30)</v>
      </c>
    </row>
    <row r="9054" spans="1:22">
      <c r="A9054">
        <v>739655265</v>
      </c>
      <c r="B9054" t="s">
        <v>9045</v>
      </c>
      <c r="C9054" s="1">
        <v>45148</v>
      </c>
      <c r="D9054" t="str">
        <f>TEXT(Hospital_Emergency_Room_Data[[#This Row],[Patient Admission Date]],"mmm")</f>
        <v>Aug</v>
      </c>
      <c r="E9054">
        <f>YEAR(Hospital_Emergency_Room_Data[[#This Row],[Patient Admission Date]])</f>
        <v>2023</v>
      </c>
      <c r="F9054" s="2">
        <v>0.47291666666666665</v>
      </c>
      <c r="G9054" s="8" t="str">
        <f>TEXT(Hospital_Emergency_Room_Data[[#This Row],[Patient Admission Date]],"dddd")</f>
        <v>Thursday</v>
      </c>
      <c r="H9054" t="s">
        <v>9208</v>
      </c>
      <c r="I9054">
        <v>12</v>
      </c>
      <c r="J9054" s="5" t="s">
        <v>9221</v>
      </c>
      <c r="K9054" t="s">
        <v>8</v>
      </c>
      <c r="L9054" t="s">
        <v>9281</v>
      </c>
      <c r="M9054" t="s">
        <v>9210</v>
      </c>
      <c r="N9054">
        <v>3</v>
      </c>
      <c r="O9054">
        <v>26</v>
      </c>
      <c r="P9054" t="s">
        <v>9226</v>
      </c>
      <c r="Q9054">
        <v>10</v>
      </c>
      <c r="R9054">
        <v>11</v>
      </c>
      <c r="S9054" t="s">
        <v>9255</v>
      </c>
      <c r="T9054" t="s">
        <v>9265</v>
      </c>
      <c r="U9054" t="s">
        <v>9282</v>
      </c>
      <c r="V9054" t="str" cm="1">
        <f t="array" ref="V9054">_xlfn.IFS(Hospital_Emergency_Room_Data[[#This Row],[Day]]&lt;=10,"Start(1-10)",Hospital_Emergency_Room_Data[[#This Row],[Day]]&lt;=20,"Middle(11-20)",Hospital_Emergency_Room_Data[[#This Row],[Day]]&gt;20,"End(21-30)")</f>
        <v>Start(1-10)</v>
      </c>
    </row>
    <row r="9055" spans="1:22">
      <c r="A9055">
        <v>100819769</v>
      </c>
      <c r="B9055" t="s">
        <v>9046</v>
      </c>
      <c r="C9055" s="1">
        <v>45360</v>
      </c>
      <c r="D9055" t="str">
        <f>TEXT(Hospital_Emergency_Room_Data[[#This Row],[Patient Admission Date]],"mmm")</f>
        <v>Mar</v>
      </c>
      <c r="E9055">
        <f>YEAR(Hospital_Emergency_Room_Data[[#This Row],[Patient Admission Date]])</f>
        <v>2024</v>
      </c>
      <c r="F9055" s="2">
        <v>0.80972222222222223</v>
      </c>
      <c r="G9055" s="8" t="str">
        <f>TEXT(Hospital_Emergency_Room_Data[[#This Row],[Patient Admission Date]],"dddd")</f>
        <v>Saturday</v>
      </c>
      <c r="H9055" t="s">
        <v>9208</v>
      </c>
      <c r="I9055">
        <v>28</v>
      </c>
      <c r="J9055" s="5" t="s">
        <v>9220</v>
      </c>
      <c r="K9055" t="s">
        <v>8</v>
      </c>
      <c r="L9055" t="s">
        <v>9281</v>
      </c>
      <c r="M9055" t="s">
        <v>9210</v>
      </c>
      <c r="N9055">
        <v>3</v>
      </c>
      <c r="O9055">
        <v>59</v>
      </c>
      <c r="P9055" t="s">
        <v>9225</v>
      </c>
      <c r="Q9055">
        <v>9</v>
      </c>
      <c r="R9055">
        <v>19</v>
      </c>
      <c r="S9055" t="s">
        <v>9256</v>
      </c>
      <c r="T9055" t="s">
        <v>9265</v>
      </c>
      <c r="U9055" t="s">
        <v>9283</v>
      </c>
      <c r="V9055" t="str" cm="1">
        <f t="array" ref="V9055">_xlfn.IFS(Hospital_Emergency_Room_Data[[#This Row],[Day]]&lt;=10,"Start(1-10)",Hospital_Emergency_Room_Data[[#This Row],[Day]]&lt;=20,"Middle(11-20)",Hospital_Emergency_Room_Data[[#This Row],[Day]]&gt;20,"End(21-30)")</f>
        <v>Start(1-10)</v>
      </c>
    </row>
    <row r="9056" spans="1:22">
      <c r="A9056">
        <v>234471462</v>
      </c>
      <c r="B9056" t="s">
        <v>9047</v>
      </c>
      <c r="C9056" s="1">
        <v>45321</v>
      </c>
      <c r="D9056" t="str">
        <f>TEXT(Hospital_Emergency_Room_Data[[#This Row],[Patient Admission Date]],"mmm")</f>
        <v>Jan</v>
      </c>
      <c r="E9056">
        <f>YEAR(Hospital_Emergency_Room_Data[[#This Row],[Patient Admission Date]])</f>
        <v>2024</v>
      </c>
      <c r="F9056" s="2">
        <v>0.70347222222222228</v>
      </c>
      <c r="G9056" s="8" t="str">
        <f>TEXT(Hospital_Emergency_Room_Data[[#This Row],[Patient Admission Date]],"dddd")</f>
        <v>Tuesday</v>
      </c>
      <c r="H9056" t="s">
        <v>9208</v>
      </c>
      <c r="I9056">
        <v>7</v>
      </c>
      <c r="J9056" s="5" t="s">
        <v>9221</v>
      </c>
      <c r="K9056" t="s">
        <v>8</v>
      </c>
      <c r="L9056" t="s">
        <v>9281</v>
      </c>
      <c r="M9056" t="s">
        <v>9210</v>
      </c>
      <c r="N9056">
        <v>4</v>
      </c>
      <c r="O9056">
        <v>46</v>
      </c>
      <c r="P9056" t="s">
        <v>9225</v>
      </c>
      <c r="Q9056">
        <v>30</v>
      </c>
      <c r="R9056">
        <v>16</v>
      </c>
      <c r="S9056" t="s">
        <v>9257</v>
      </c>
      <c r="T9056" t="s">
        <v>9264</v>
      </c>
      <c r="U9056" t="s">
        <v>9283</v>
      </c>
      <c r="V9056" t="str" cm="1">
        <f t="array" ref="V9056">_xlfn.IFS(Hospital_Emergency_Room_Data[[#This Row],[Day]]&lt;=10,"Start(1-10)",Hospital_Emergency_Room_Data[[#This Row],[Day]]&lt;=20,"Middle(11-20)",Hospital_Emergency_Room_Data[[#This Row],[Day]]&gt;20,"End(21-30)")</f>
        <v>End(21-30)</v>
      </c>
    </row>
    <row r="9057" spans="1:22">
      <c r="A9057">
        <v>875153130</v>
      </c>
      <c r="B9057" t="s">
        <v>9048</v>
      </c>
      <c r="C9057" s="1">
        <v>45219</v>
      </c>
      <c r="D9057" t="str">
        <f>TEXT(Hospital_Emergency_Room_Data[[#This Row],[Patient Admission Date]],"mmm")</f>
        <v>Oct</v>
      </c>
      <c r="E9057">
        <f>YEAR(Hospital_Emergency_Room_Data[[#This Row],[Patient Admission Date]])</f>
        <v>2023</v>
      </c>
      <c r="F9057" s="2">
        <v>0.38263888888888886</v>
      </c>
      <c r="G9057" s="8" t="str">
        <f>TEXT(Hospital_Emergency_Room_Data[[#This Row],[Patient Admission Date]],"dddd")</f>
        <v>Friday</v>
      </c>
      <c r="H9057" t="s">
        <v>9208</v>
      </c>
      <c r="I9057">
        <v>29</v>
      </c>
      <c r="J9057" s="5" t="s">
        <v>9220</v>
      </c>
      <c r="K9057" t="s">
        <v>8</v>
      </c>
      <c r="L9057" t="s">
        <v>9281</v>
      </c>
      <c r="M9057" t="s">
        <v>9210</v>
      </c>
      <c r="N9057">
        <v>4</v>
      </c>
      <c r="O9057">
        <v>23</v>
      </c>
      <c r="P9057" t="s">
        <v>9226</v>
      </c>
      <c r="Q9057">
        <v>20</v>
      </c>
      <c r="R9057">
        <v>9</v>
      </c>
      <c r="S9057" t="s">
        <v>9255</v>
      </c>
      <c r="T9057" t="s">
        <v>9262</v>
      </c>
      <c r="U9057" t="s">
        <v>9282</v>
      </c>
      <c r="V9057" t="str" cm="1">
        <f t="array" ref="V9057">_xlfn.IFS(Hospital_Emergency_Room_Data[[#This Row],[Day]]&lt;=10,"Start(1-10)",Hospital_Emergency_Room_Data[[#This Row],[Day]]&lt;=20,"Middle(11-20)",Hospital_Emergency_Room_Data[[#This Row],[Day]]&gt;20,"End(21-30)")</f>
        <v>Middle(11-20)</v>
      </c>
    </row>
    <row r="9058" spans="1:22">
      <c r="A9058">
        <v>182465147</v>
      </c>
      <c r="B9058" t="s">
        <v>9049</v>
      </c>
      <c r="C9058" s="1">
        <v>45133</v>
      </c>
      <c r="D9058" t="str">
        <f>TEXT(Hospital_Emergency_Room_Data[[#This Row],[Patient Admission Date]],"mmm")</f>
        <v>Jul</v>
      </c>
      <c r="E9058">
        <f>YEAR(Hospital_Emergency_Room_Data[[#This Row],[Patient Admission Date]])</f>
        <v>2023</v>
      </c>
      <c r="F9058" s="2">
        <v>0.27638888888888891</v>
      </c>
      <c r="G9058" s="8" t="str">
        <f>TEXT(Hospital_Emergency_Room_Data[[#This Row],[Patient Admission Date]],"dddd")</f>
        <v>Wednesday</v>
      </c>
      <c r="H9058" t="s">
        <v>9208</v>
      </c>
      <c r="I9058">
        <v>7</v>
      </c>
      <c r="J9058" s="5" t="s">
        <v>9221</v>
      </c>
      <c r="K9058" t="s">
        <v>8</v>
      </c>
      <c r="L9058" t="s">
        <v>9281</v>
      </c>
      <c r="M9058" t="s">
        <v>9210</v>
      </c>
      <c r="N9058">
        <v>4</v>
      </c>
      <c r="O9058">
        <v>30</v>
      </c>
      <c r="P9058" t="s">
        <v>9225</v>
      </c>
      <c r="Q9058">
        <v>26</v>
      </c>
      <c r="R9058">
        <v>6</v>
      </c>
      <c r="S9058" t="s">
        <v>9255</v>
      </c>
      <c r="T9058" t="s">
        <v>9264</v>
      </c>
      <c r="U9058" t="s">
        <v>9282</v>
      </c>
      <c r="V9058" t="str" cm="1">
        <f t="array" ref="V9058">_xlfn.IFS(Hospital_Emergency_Room_Data[[#This Row],[Day]]&lt;=10,"Start(1-10)",Hospital_Emergency_Room_Data[[#This Row],[Day]]&lt;=20,"Middle(11-20)",Hospital_Emergency_Room_Data[[#This Row],[Day]]&gt;20,"End(21-30)")</f>
        <v>End(21-30)</v>
      </c>
    </row>
    <row r="9059" spans="1:22">
      <c r="A9059">
        <v>414055287</v>
      </c>
      <c r="B9059" t="s">
        <v>9050</v>
      </c>
      <c r="C9059" s="1">
        <v>45285</v>
      </c>
      <c r="D9059" t="str">
        <f>TEXT(Hospital_Emergency_Room_Data[[#This Row],[Patient Admission Date]],"mmm")</f>
        <v>Dec</v>
      </c>
      <c r="E9059">
        <f>YEAR(Hospital_Emergency_Room_Data[[#This Row],[Patient Admission Date]])</f>
        <v>2023</v>
      </c>
      <c r="F9059" s="2">
        <v>0.4513888888888889</v>
      </c>
      <c r="G9059" s="8" t="str">
        <f>TEXT(Hospital_Emergency_Room_Data[[#This Row],[Patient Admission Date]],"dddd")</f>
        <v>Monday</v>
      </c>
      <c r="H9059" t="s">
        <v>9208</v>
      </c>
      <c r="I9059">
        <v>57</v>
      </c>
      <c r="J9059" s="5" t="s">
        <v>9219</v>
      </c>
      <c r="K9059" t="s">
        <v>8</v>
      </c>
      <c r="L9059" t="s">
        <v>9281</v>
      </c>
      <c r="M9059" t="s">
        <v>9210</v>
      </c>
      <c r="N9059">
        <v>4</v>
      </c>
      <c r="O9059">
        <v>31</v>
      </c>
      <c r="P9059" t="s">
        <v>9225</v>
      </c>
      <c r="Q9059">
        <v>25</v>
      </c>
      <c r="R9059">
        <v>10</v>
      </c>
      <c r="S9059" t="s">
        <v>9255</v>
      </c>
      <c r="T9059" t="s">
        <v>9264</v>
      </c>
      <c r="U9059" t="s">
        <v>9300</v>
      </c>
      <c r="V9059" t="str" cm="1">
        <f t="array" ref="V9059">_xlfn.IFS(Hospital_Emergency_Room_Data[[#This Row],[Day]]&lt;=10,"Start(1-10)",Hospital_Emergency_Room_Data[[#This Row],[Day]]&lt;=20,"Middle(11-20)",Hospital_Emergency_Room_Data[[#This Row],[Day]]&gt;20,"End(21-30)")</f>
        <v>End(21-30)</v>
      </c>
    </row>
    <row r="9060" spans="1:22">
      <c r="A9060">
        <v>167909984</v>
      </c>
      <c r="B9060" t="s">
        <v>9051</v>
      </c>
      <c r="C9060" s="1">
        <v>45549</v>
      </c>
      <c r="D9060" t="str">
        <f>TEXT(Hospital_Emergency_Room_Data[[#This Row],[Patient Admission Date]],"mmm")</f>
        <v>Sep</v>
      </c>
      <c r="E9060">
        <f>YEAR(Hospital_Emergency_Room_Data[[#This Row],[Patient Admission Date]])</f>
        <v>2024</v>
      </c>
      <c r="F9060" s="2">
        <v>0.85624999999999996</v>
      </c>
      <c r="G9060" s="8" t="str">
        <f>TEXT(Hospital_Emergency_Room_Data[[#This Row],[Patient Admission Date]],"dddd")</f>
        <v>Saturday</v>
      </c>
      <c r="H9060" t="s">
        <v>9208</v>
      </c>
      <c r="I9060">
        <v>41</v>
      </c>
      <c r="J9060" s="5" t="s">
        <v>9223</v>
      </c>
      <c r="K9060" t="s">
        <v>8</v>
      </c>
      <c r="L9060" t="s">
        <v>9281</v>
      </c>
      <c r="M9060" t="s">
        <v>9210</v>
      </c>
      <c r="N9060">
        <v>4</v>
      </c>
      <c r="O9060">
        <v>51</v>
      </c>
      <c r="P9060" t="s">
        <v>9225</v>
      </c>
      <c r="Q9060">
        <v>14</v>
      </c>
      <c r="R9060">
        <v>20</v>
      </c>
      <c r="S9060" t="s">
        <v>9256</v>
      </c>
      <c r="T9060" t="s">
        <v>9265</v>
      </c>
      <c r="U9060" t="s">
        <v>9283</v>
      </c>
      <c r="V9060" t="str" cm="1">
        <f t="array" ref="V9060">_xlfn.IFS(Hospital_Emergency_Room_Data[[#This Row],[Day]]&lt;=10,"Start(1-10)",Hospital_Emergency_Room_Data[[#This Row],[Day]]&lt;=20,"Middle(11-20)",Hospital_Emergency_Room_Data[[#This Row],[Day]]&gt;20,"End(21-30)")</f>
        <v>Middle(11-20)</v>
      </c>
    </row>
    <row r="9061" spans="1:22">
      <c r="A9061">
        <v>795557654</v>
      </c>
      <c r="B9061" t="s">
        <v>9052</v>
      </c>
      <c r="C9061" s="1">
        <v>45319</v>
      </c>
      <c r="D9061" t="str">
        <f>TEXT(Hospital_Emergency_Room_Data[[#This Row],[Patient Admission Date]],"mmm")</f>
        <v>Jan</v>
      </c>
      <c r="E9061">
        <f>YEAR(Hospital_Emergency_Room_Data[[#This Row],[Patient Admission Date]])</f>
        <v>2024</v>
      </c>
      <c r="F9061" s="2">
        <v>0.82777777777777772</v>
      </c>
      <c r="G9061" s="8" t="str">
        <f>TEXT(Hospital_Emergency_Room_Data[[#This Row],[Patient Admission Date]],"dddd")</f>
        <v>Sunday</v>
      </c>
      <c r="H9061" t="s">
        <v>9208</v>
      </c>
      <c r="I9061">
        <v>79</v>
      </c>
      <c r="J9061" s="5" t="s">
        <v>9222</v>
      </c>
      <c r="K9061" t="s">
        <v>8</v>
      </c>
      <c r="L9061" t="s">
        <v>9281</v>
      </c>
      <c r="M9061" t="s">
        <v>9210</v>
      </c>
      <c r="N9061">
        <v>4</v>
      </c>
      <c r="O9061">
        <v>10</v>
      </c>
      <c r="P9061" t="s">
        <v>9226</v>
      </c>
      <c r="Q9061">
        <v>28</v>
      </c>
      <c r="R9061">
        <v>19</v>
      </c>
      <c r="S9061" t="s">
        <v>9256</v>
      </c>
      <c r="T9061" t="s">
        <v>9264</v>
      </c>
      <c r="U9061" t="s">
        <v>9282</v>
      </c>
      <c r="V9061" t="str" cm="1">
        <f t="array" ref="V9061">_xlfn.IFS(Hospital_Emergency_Room_Data[[#This Row],[Day]]&lt;=10,"Start(1-10)",Hospital_Emergency_Room_Data[[#This Row],[Day]]&lt;=20,"Middle(11-20)",Hospital_Emergency_Room_Data[[#This Row],[Day]]&gt;20,"End(21-30)")</f>
        <v>End(21-30)</v>
      </c>
    </row>
    <row r="9062" spans="1:22">
      <c r="A9062">
        <v>206754960</v>
      </c>
      <c r="B9062" t="s">
        <v>9053</v>
      </c>
      <c r="C9062" s="1">
        <v>45089</v>
      </c>
      <c r="D9062" t="str">
        <f>TEXT(Hospital_Emergency_Room_Data[[#This Row],[Patient Admission Date]],"mmm")</f>
        <v>Jun</v>
      </c>
      <c r="E9062">
        <f>YEAR(Hospital_Emergency_Room_Data[[#This Row],[Patient Admission Date]])</f>
        <v>2023</v>
      </c>
      <c r="F9062" s="2">
        <v>0.95625000000000004</v>
      </c>
      <c r="G9062" s="8" t="str">
        <f>TEXT(Hospital_Emergency_Room_Data[[#This Row],[Patient Admission Date]],"dddd")</f>
        <v>Monday</v>
      </c>
      <c r="H9062" t="s">
        <v>9208</v>
      </c>
      <c r="I9062">
        <v>53</v>
      </c>
      <c r="J9062" s="5" t="s">
        <v>9219</v>
      </c>
      <c r="K9062" t="s">
        <v>8</v>
      </c>
      <c r="L9062" t="s">
        <v>9281</v>
      </c>
      <c r="M9062" t="s">
        <v>9210</v>
      </c>
      <c r="N9062">
        <v>4</v>
      </c>
      <c r="O9062">
        <v>14</v>
      </c>
      <c r="P9062" t="s">
        <v>9226</v>
      </c>
      <c r="Q9062">
        <v>12</v>
      </c>
      <c r="R9062">
        <v>22</v>
      </c>
      <c r="S9062" t="s">
        <v>9256</v>
      </c>
      <c r="T9062" t="s">
        <v>9265</v>
      </c>
      <c r="U9062" t="s">
        <v>9282</v>
      </c>
      <c r="V9062" t="str" cm="1">
        <f t="array" ref="V9062">_xlfn.IFS(Hospital_Emergency_Room_Data[[#This Row],[Day]]&lt;=10,"Start(1-10)",Hospital_Emergency_Room_Data[[#This Row],[Day]]&lt;=20,"Middle(11-20)",Hospital_Emergency_Room_Data[[#This Row],[Day]]&gt;20,"End(21-30)")</f>
        <v>Middle(11-20)</v>
      </c>
    </row>
    <row r="9063" spans="1:22">
      <c r="A9063">
        <v>706148158</v>
      </c>
      <c r="B9063" t="s">
        <v>9054</v>
      </c>
      <c r="C9063" s="1">
        <v>45222</v>
      </c>
      <c r="D9063" t="str">
        <f>TEXT(Hospital_Emergency_Room_Data[[#This Row],[Patient Admission Date]],"mmm")</f>
        <v>Oct</v>
      </c>
      <c r="E9063">
        <f>YEAR(Hospital_Emergency_Room_Data[[#This Row],[Patient Admission Date]])</f>
        <v>2023</v>
      </c>
      <c r="F9063" s="2">
        <v>0.41805555555555557</v>
      </c>
      <c r="G9063" s="8" t="str">
        <f>TEXT(Hospital_Emergency_Room_Data[[#This Row],[Patient Admission Date]],"dddd")</f>
        <v>Monday</v>
      </c>
      <c r="H9063" t="s">
        <v>9208</v>
      </c>
      <c r="I9063">
        <v>18</v>
      </c>
      <c r="J9063" s="5" t="s">
        <v>9220</v>
      </c>
      <c r="K9063" t="s">
        <v>8</v>
      </c>
      <c r="L9063" t="s">
        <v>9281</v>
      </c>
      <c r="M9063" t="s">
        <v>9210</v>
      </c>
      <c r="N9063">
        <v>4</v>
      </c>
      <c r="O9063">
        <v>35</v>
      </c>
      <c r="P9063" t="s">
        <v>9225</v>
      </c>
      <c r="Q9063">
        <v>23</v>
      </c>
      <c r="R9063">
        <v>10</v>
      </c>
      <c r="S9063" t="s">
        <v>9255</v>
      </c>
      <c r="T9063" t="s">
        <v>9264</v>
      </c>
      <c r="U9063" t="s">
        <v>9300</v>
      </c>
      <c r="V9063" t="str" cm="1">
        <f t="array" ref="V9063">_xlfn.IFS(Hospital_Emergency_Room_Data[[#This Row],[Day]]&lt;=10,"Start(1-10)",Hospital_Emergency_Room_Data[[#This Row],[Day]]&lt;=20,"Middle(11-20)",Hospital_Emergency_Room_Data[[#This Row],[Day]]&gt;20,"End(21-30)")</f>
        <v>End(21-30)</v>
      </c>
    </row>
    <row r="9064" spans="1:22">
      <c r="A9064">
        <v>763769073</v>
      </c>
      <c r="B9064" t="s">
        <v>9055</v>
      </c>
      <c r="C9064" s="1">
        <v>45251</v>
      </c>
      <c r="D9064" t="str">
        <f>TEXT(Hospital_Emergency_Room_Data[[#This Row],[Patient Admission Date]],"mmm")</f>
        <v>Nov</v>
      </c>
      <c r="E9064">
        <f>YEAR(Hospital_Emergency_Room_Data[[#This Row],[Patient Admission Date]])</f>
        <v>2023</v>
      </c>
      <c r="F9064" s="2">
        <v>0.14722222222222223</v>
      </c>
      <c r="G9064" s="8" t="str">
        <f>TEXT(Hospital_Emergency_Room_Data[[#This Row],[Patient Admission Date]],"dddd")</f>
        <v>Tuesday</v>
      </c>
      <c r="H9064" t="s">
        <v>9208</v>
      </c>
      <c r="I9064">
        <v>63</v>
      </c>
      <c r="J9064" s="5" t="s">
        <v>9217</v>
      </c>
      <c r="K9064" t="s">
        <v>8</v>
      </c>
      <c r="L9064" t="s">
        <v>9281</v>
      </c>
      <c r="M9064" t="s">
        <v>9210</v>
      </c>
      <c r="N9064">
        <v>5</v>
      </c>
      <c r="O9064">
        <v>14</v>
      </c>
      <c r="P9064" t="s">
        <v>9226</v>
      </c>
      <c r="Q9064">
        <v>21</v>
      </c>
      <c r="R9064">
        <v>3</v>
      </c>
      <c r="S9064" t="s">
        <v>9258</v>
      </c>
      <c r="T9064" t="s">
        <v>9262</v>
      </c>
      <c r="U9064" t="s">
        <v>9282</v>
      </c>
      <c r="V9064" t="str" cm="1">
        <f t="array" ref="V9064">_xlfn.IFS(Hospital_Emergency_Room_Data[[#This Row],[Day]]&lt;=10,"Start(1-10)",Hospital_Emergency_Room_Data[[#This Row],[Day]]&lt;=20,"Middle(11-20)",Hospital_Emergency_Room_Data[[#This Row],[Day]]&gt;20,"End(21-30)")</f>
        <v>End(21-30)</v>
      </c>
    </row>
    <row r="9065" spans="1:22">
      <c r="A9065">
        <v>250432257</v>
      </c>
      <c r="B9065" t="s">
        <v>9056</v>
      </c>
      <c r="C9065" s="1">
        <v>45212</v>
      </c>
      <c r="D9065" t="str">
        <f>TEXT(Hospital_Emergency_Room_Data[[#This Row],[Patient Admission Date]],"mmm")</f>
        <v>Oct</v>
      </c>
      <c r="E9065">
        <f>YEAR(Hospital_Emergency_Room_Data[[#This Row],[Patient Admission Date]])</f>
        <v>2023</v>
      </c>
      <c r="F9065" s="2">
        <v>0.53680555555555554</v>
      </c>
      <c r="G9065" s="8" t="str">
        <f>TEXT(Hospital_Emergency_Room_Data[[#This Row],[Patient Admission Date]],"dddd")</f>
        <v>Friday</v>
      </c>
      <c r="H9065" t="s">
        <v>9208</v>
      </c>
      <c r="I9065">
        <v>27</v>
      </c>
      <c r="J9065" s="5" t="s">
        <v>9220</v>
      </c>
      <c r="K9065" t="s">
        <v>8</v>
      </c>
      <c r="L9065" t="s">
        <v>9281</v>
      </c>
      <c r="M9065" t="s">
        <v>9210</v>
      </c>
      <c r="N9065">
        <v>5</v>
      </c>
      <c r="O9065">
        <v>12</v>
      </c>
      <c r="P9065" t="s">
        <v>9226</v>
      </c>
      <c r="Q9065">
        <v>13</v>
      </c>
      <c r="R9065">
        <v>12</v>
      </c>
      <c r="S9065" t="s">
        <v>9257</v>
      </c>
      <c r="T9065" t="s">
        <v>9265</v>
      </c>
      <c r="U9065" t="s">
        <v>9282</v>
      </c>
      <c r="V9065" t="str" cm="1">
        <f t="array" ref="V9065">_xlfn.IFS(Hospital_Emergency_Room_Data[[#This Row],[Day]]&lt;=10,"Start(1-10)",Hospital_Emergency_Room_Data[[#This Row],[Day]]&lt;=20,"Middle(11-20)",Hospital_Emergency_Room_Data[[#This Row],[Day]]&gt;20,"End(21-30)")</f>
        <v>Middle(11-20)</v>
      </c>
    </row>
    <row r="9066" spans="1:22">
      <c r="A9066">
        <v>120588955</v>
      </c>
      <c r="B9066" t="s">
        <v>9057</v>
      </c>
      <c r="C9066" s="1">
        <v>45182</v>
      </c>
      <c r="D9066" t="str">
        <f>TEXT(Hospital_Emergency_Room_Data[[#This Row],[Patient Admission Date]],"mmm")</f>
        <v>Sep</v>
      </c>
      <c r="E9066">
        <f>YEAR(Hospital_Emergency_Room_Data[[#This Row],[Patient Admission Date]])</f>
        <v>2023</v>
      </c>
      <c r="F9066" s="2">
        <v>0.22916666666666666</v>
      </c>
      <c r="G9066" s="8" t="str">
        <f>TEXT(Hospital_Emergency_Room_Data[[#This Row],[Patient Admission Date]],"dddd")</f>
        <v>Wednesday</v>
      </c>
      <c r="H9066" t="s">
        <v>9208</v>
      </c>
      <c r="I9066">
        <v>69</v>
      </c>
      <c r="J9066" s="5" t="s">
        <v>9217</v>
      </c>
      <c r="K9066" t="s">
        <v>8</v>
      </c>
      <c r="L9066" t="s">
        <v>9281</v>
      </c>
      <c r="M9066" t="s">
        <v>9210</v>
      </c>
      <c r="N9066">
        <v>5</v>
      </c>
      <c r="O9066">
        <v>10</v>
      </c>
      <c r="P9066" t="s">
        <v>9226</v>
      </c>
      <c r="Q9066">
        <v>13</v>
      </c>
      <c r="R9066">
        <v>5</v>
      </c>
      <c r="S9066" t="s">
        <v>9258</v>
      </c>
      <c r="T9066" t="s">
        <v>9265</v>
      </c>
      <c r="U9066" t="s">
        <v>9282</v>
      </c>
      <c r="V9066" t="str" cm="1">
        <f t="array" ref="V9066">_xlfn.IFS(Hospital_Emergency_Room_Data[[#This Row],[Day]]&lt;=10,"Start(1-10)",Hospital_Emergency_Room_Data[[#This Row],[Day]]&lt;=20,"Middle(11-20)",Hospital_Emergency_Room_Data[[#This Row],[Day]]&gt;20,"End(21-30)")</f>
        <v>Middle(11-20)</v>
      </c>
    </row>
    <row r="9067" spans="1:22">
      <c r="A9067">
        <v>721460379</v>
      </c>
      <c r="B9067" t="s">
        <v>9058</v>
      </c>
      <c r="C9067" s="1">
        <v>45551</v>
      </c>
      <c r="D9067" t="str">
        <f>TEXT(Hospital_Emergency_Room_Data[[#This Row],[Patient Admission Date]],"mmm")</f>
        <v>Sep</v>
      </c>
      <c r="E9067">
        <f>YEAR(Hospital_Emergency_Room_Data[[#This Row],[Patient Admission Date]])</f>
        <v>2024</v>
      </c>
      <c r="F9067" s="2">
        <v>7.8472222222222221E-2</v>
      </c>
      <c r="G9067" s="8" t="str">
        <f>TEXT(Hospital_Emergency_Room_Data[[#This Row],[Patient Admission Date]],"dddd")</f>
        <v>Monday</v>
      </c>
      <c r="H9067" t="s">
        <v>9208</v>
      </c>
      <c r="I9067">
        <v>15</v>
      </c>
      <c r="J9067" s="5" t="s">
        <v>9220</v>
      </c>
      <c r="K9067" t="s">
        <v>8</v>
      </c>
      <c r="L9067" t="s">
        <v>9281</v>
      </c>
      <c r="M9067" t="s">
        <v>9210</v>
      </c>
      <c r="N9067">
        <v>5</v>
      </c>
      <c r="O9067">
        <v>43</v>
      </c>
      <c r="P9067" t="s">
        <v>9225</v>
      </c>
      <c r="Q9067">
        <v>16</v>
      </c>
      <c r="R9067">
        <v>1</v>
      </c>
      <c r="S9067" t="s">
        <v>9258</v>
      </c>
      <c r="T9067" t="s">
        <v>9262</v>
      </c>
      <c r="U9067" t="s">
        <v>9300</v>
      </c>
      <c r="V9067" t="str" cm="1">
        <f t="array" ref="V9067">_xlfn.IFS(Hospital_Emergency_Room_Data[[#This Row],[Day]]&lt;=10,"Start(1-10)",Hospital_Emergency_Room_Data[[#This Row],[Day]]&lt;=20,"Middle(11-20)",Hospital_Emergency_Room_Data[[#This Row],[Day]]&gt;20,"End(21-30)")</f>
        <v>Middle(11-20)</v>
      </c>
    </row>
    <row r="9068" spans="1:22">
      <c r="A9068">
        <v>807690903</v>
      </c>
      <c r="B9068" t="s">
        <v>9059</v>
      </c>
      <c r="C9068" s="1">
        <v>45170</v>
      </c>
      <c r="D9068" t="str">
        <f>TEXT(Hospital_Emergency_Room_Data[[#This Row],[Patient Admission Date]],"mmm")</f>
        <v>Sep</v>
      </c>
      <c r="E9068">
        <f>YEAR(Hospital_Emergency_Room_Data[[#This Row],[Patient Admission Date]])</f>
        <v>2023</v>
      </c>
      <c r="F9068" s="2">
        <v>7.9166666666666663E-2</v>
      </c>
      <c r="G9068" s="8" t="str">
        <f>TEXT(Hospital_Emergency_Room_Data[[#This Row],[Patient Admission Date]],"dddd")</f>
        <v>Friday</v>
      </c>
      <c r="H9068" t="s">
        <v>9208</v>
      </c>
      <c r="I9068">
        <v>68</v>
      </c>
      <c r="J9068" s="5" t="s">
        <v>9217</v>
      </c>
      <c r="K9068" t="s">
        <v>8</v>
      </c>
      <c r="L9068" t="s">
        <v>9281</v>
      </c>
      <c r="M9068" t="s">
        <v>9210</v>
      </c>
      <c r="N9068">
        <v>5</v>
      </c>
      <c r="O9068">
        <v>15</v>
      </c>
      <c r="P9068" t="s">
        <v>9226</v>
      </c>
      <c r="Q9068">
        <v>1</v>
      </c>
      <c r="R9068">
        <v>1</v>
      </c>
      <c r="S9068" t="s">
        <v>9258</v>
      </c>
      <c r="T9068" t="s">
        <v>9263</v>
      </c>
      <c r="U9068" t="s">
        <v>9282</v>
      </c>
      <c r="V9068" t="str" cm="1">
        <f t="array" ref="V9068">_xlfn.IFS(Hospital_Emergency_Room_Data[[#This Row],[Day]]&lt;=10,"Start(1-10)",Hospital_Emergency_Room_Data[[#This Row],[Day]]&lt;=20,"Middle(11-20)",Hospital_Emergency_Room_Data[[#This Row],[Day]]&gt;20,"End(21-30)")</f>
        <v>Start(1-10)</v>
      </c>
    </row>
    <row r="9069" spans="1:22">
      <c r="A9069">
        <v>566741481</v>
      </c>
      <c r="B9069" t="s">
        <v>9060</v>
      </c>
      <c r="C9069" s="1">
        <v>45042</v>
      </c>
      <c r="D9069" t="str">
        <f>TEXT(Hospital_Emergency_Room_Data[[#This Row],[Patient Admission Date]],"mmm")</f>
        <v>Apr</v>
      </c>
      <c r="E9069">
        <f>YEAR(Hospital_Emergency_Room_Data[[#This Row],[Patient Admission Date]])</f>
        <v>2023</v>
      </c>
      <c r="F9069" s="2">
        <v>0.50763888888888886</v>
      </c>
      <c r="G9069" s="8" t="str">
        <f>TEXT(Hospital_Emergency_Room_Data[[#This Row],[Patient Admission Date]],"dddd")</f>
        <v>Wednesday</v>
      </c>
      <c r="H9069" t="s">
        <v>9208</v>
      </c>
      <c r="I9069">
        <v>6</v>
      </c>
      <c r="J9069" s="5" t="s">
        <v>9221</v>
      </c>
      <c r="K9069" t="s">
        <v>8</v>
      </c>
      <c r="L9069" t="s">
        <v>9281</v>
      </c>
      <c r="M9069" t="s">
        <v>9210</v>
      </c>
      <c r="N9069">
        <v>5</v>
      </c>
      <c r="O9069">
        <v>10</v>
      </c>
      <c r="P9069" t="s">
        <v>9226</v>
      </c>
      <c r="Q9069">
        <v>26</v>
      </c>
      <c r="R9069">
        <v>12</v>
      </c>
      <c r="S9069" t="s">
        <v>9257</v>
      </c>
      <c r="T9069" t="s">
        <v>9264</v>
      </c>
      <c r="U9069" t="s">
        <v>9282</v>
      </c>
      <c r="V9069" t="str" cm="1">
        <f t="array" ref="V9069">_xlfn.IFS(Hospital_Emergency_Room_Data[[#This Row],[Day]]&lt;=10,"Start(1-10)",Hospital_Emergency_Room_Data[[#This Row],[Day]]&lt;=20,"Middle(11-20)",Hospital_Emergency_Room_Data[[#This Row],[Day]]&gt;20,"End(21-30)")</f>
        <v>End(21-30)</v>
      </c>
    </row>
    <row r="9070" spans="1:22">
      <c r="A9070">
        <v>387018943</v>
      </c>
      <c r="B9070" t="s">
        <v>9061</v>
      </c>
      <c r="C9070" s="1">
        <v>45158</v>
      </c>
      <c r="D9070" t="str">
        <f>TEXT(Hospital_Emergency_Room_Data[[#This Row],[Patient Admission Date]],"mmm")</f>
        <v>Aug</v>
      </c>
      <c r="E9070">
        <f>YEAR(Hospital_Emergency_Room_Data[[#This Row],[Patient Admission Date]])</f>
        <v>2023</v>
      </c>
      <c r="F9070" s="2">
        <v>0.3611111111111111</v>
      </c>
      <c r="G9070" s="8" t="str">
        <f>TEXT(Hospital_Emergency_Room_Data[[#This Row],[Patient Admission Date]],"dddd")</f>
        <v>Sunday</v>
      </c>
      <c r="H9070" t="s">
        <v>9208</v>
      </c>
      <c r="I9070">
        <v>24</v>
      </c>
      <c r="J9070" s="5" t="s">
        <v>9220</v>
      </c>
      <c r="K9070" t="s">
        <v>8</v>
      </c>
      <c r="L9070" t="s">
        <v>9281</v>
      </c>
      <c r="M9070" t="s">
        <v>9210</v>
      </c>
      <c r="N9070">
        <v>5</v>
      </c>
      <c r="O9070">
        <v>21</v>
      </c>
      <c r="P9070" t="s">
        <v>9226</v>
      </c>
      <c r="Q9070">
        <v>20</v>
      </c>
      <c r="R9070">
        <v>8</v>
      </c>
      <c r="S9070" t="s">
        <v>9255</v>
      </c>
      <c r="T9070" t="s">
        <v>9262</v>
      </c>
      <c r="U9070" t="s">
        <v>9282</v>
      </c>
      <c r="V9070" t="str" cm="1">
        <f t="array" ref="V9070">_xlfn.IFS(Hospital_Emergency_Room_Data[[#This Row],[Day]]&lt;=10,"Start(1-10)",Hospital_Emergency_Room_Data[[#This Row],[Day]]&lt;=20,"Middle(11-20)",Hospital_Emergency_Room_Data[[#This Row],[Day]]&gt;20,"End(21-30)")</f>
        <v>Middle(11-20)</v>
      </c>
    </row>
    <row r="9071" spans="1:22">
      <c r="A9071">
        <v>107666733</v>
      </c>
      <c r="B9071" t="s">
        <v>9062</v>
      </c>
      <c r="C9071" s="1">
        <v>45035</v>
      </c>
      <c r="D9071" t="str">
        <f>TEXT(Hospital_Emergency_Room_Data[[#This Row],[Patient Admission Date]],"mmm")</f>
        <v>Apr</v>
      </c>
      <c r="E9071">
        <f>YEAR(Hospital_Emergency_Room_Data[[#This Row],[Patient Admission Date]])</f>
        <v>2023</v>
      </c>
      <c r="F9071" s="2">
        <v>0.32708333333333334</v>
      </c>
      <c r="G9071" s="8" t="str">
        <f>TEXT(Hospital_Emergency_Room_Data[[#This Row],[Patient Admission Date]],"dddd")</f>
        <v>Wednesday</v>
      </c>
      <c r="H9071" t="s">
        <v>9208</v>
      </c>
      <c r="I9071">
        <v>78</v>
      </c>
      <c r="J9071" s="5" t="s">
        <v>9222</v>
      </c>
      <c r="K9071" t="s">
        <v>8</v>
      </c>
      <c r="L9071" t="s">
        <v>9281</v>
      </c>
      <c r="M9071" t="s">
        <v>9210</v>
      </c>
      <c r="N9071">
        <v>5</v>
      </c>
      <c r="O9071">
        <v>35</v>
      </c>
      <c r="P9071" t="s">
        <v>9225</v>
      </c>
      <c r="Q9071">
        <v>19</v>
      </c>
      <c r="R9071">
        <v>7</v>
      </c>
      <c r="S9071" t="s">
        <v>9255</v>
      </c>
      <c r="T9071" t="s">
        <v>9262</v>
      </c>
      <c r="U9071" t="s">
        <v>9300</v>
      </c>
      <c r="V9071" t="str" cm="1">
        <f t="array" ref="V9071">_xlfn.IFS(Hospital_Emergency_Room_Data[[#This Row],[Day]]&lt;=10,"Start(1-10)",Hospital_Emergency_Room_Data[[#This Row],[Day]]&lt;=20,"Middle(11-20)",Hospital_Emergency_Room_Data[[#This Row],[Day]]&gt;20,"End(21-30)")</f>
        <v>Middle(11-20)</v>
      </c>
    </row>
    <row r="9072" spans="1:22">
      <c r="A9072">
        <v>443647889</v>
      </c>
      <c r="B9072" t="s">
        <v>9063</v>
      </c>
      <c r="C9072" s="1">
        <v>45329</v>
      </c>
      <c r="D9072" t="str">
        <f>TEXT(Hospital_Emergency_Room_Data[[#This Row],[Patient Admission Date]],"mmm")</f>
        <v>Feb</v>
      </c>
      <c r="E9072">
        <f>YEAR(Hospital_Emergency_Room_Data[[#This Row],[Patient Admission Date]])</f>
        <v>2024</v>
      </c>
      <c r="F9072" s="2">
        <v>0.70625000000000004</v>
      </c>
      <c r="G9072" s="8" t="str">
        <f>TEXT(Hospital_Emergency_Room_Data[[#This Row],[Patient Admission Date]],"dddd")</f>
        <v>Wednesday</v>
      </c>
      <c r="H9072" t="s">
        <v>9208</v>
      </c>
      <c r="I9072">
        <v>40</v>
      </c>
      <c r="J9072" s="5" t="s">
        <v>9223</v>
      </c>
      <c r="K9072" t="s">
        <v>8</v>
      </c>
      <c r="L9072" t="s">
        <v>9281</v>
      </c>
      <c r="M9072" t="s">
        <v>9210</v>
      </c>
      <c r="N9072">
        <v>6</v>
      </c>
      <c r="O9072">
        <v>34</v>
      </c>
      <c r="P9072" t="s">
        <v>9225</v>
      </c>
      <c r="Q9072">
        <v>7</v>
      </c>
      <c r="R9072">
        <v>16</v>
      </c>
      <c r="S9072" t="s">
        <v>9257</v>
      </c>
      <c r="T9072" t="s">
        <v>9263</v>
      </c>
      <c r="U9072" t="s">
        <v>9300</v>
      </c>
      <c r="V9072" t="str" cm="1">
        <f t="array" ref="V9072">_xlfn.IFS(Hospital_Emergency_Room_Data[[#This Row],[Day]]&lt;=10,"Start(1-10)",Hospital_Emergency_Room_Data[[#This Row],[Day]]&lt;=20,"Middle(11-20)",Hospital_Emergency_Room_Data[[#This Row],[Day]]&gt;20,"End(21-30)")</f>
        <v>Start(1-10)</v>
      </c>
    </row>
    <row r="9073" spans="1:22">
      <c r="A9073">
        <v>759482045</v>
      </c>
      <c r="B9073" t="s">
        <v>9064</v>
      </c>
      <c r="C9073" s="1">
        <v>45179</v>
      </c>
      <c r="D9073" t="str">
        <f>TEXT(Hospital_Emergency_Room_Data[[#This Row],[Patient Admission Date]],"mmm")</f>
        <v>Sep</v>
      </c>
      <c r="E9073">
        <f>YEAR(Hospital_Emergency_Room_Data[[#This Row],[Patient Admission Date]])</f>
        <v>2023</v>
      </c>
      <c r="F9073" s="2">
        <v>0.2590277777777778</v>
      </c>
      <c r="G9073" s="8" t="str">
        <f>TEXT(Hospital_Emergency_Room_Data[[#This Row],[Patient Admission Date]],"dddd")</f>
        <v>Sunday</v>
      </c>
      <c r="H9073" t="s">
        <v>9208</v>
      </c>
      <c r="I9073">
        <v>50</v>
      </c>
      <c r="J9073" s="5" t="s">
        <v>9219</v>
      </c>
      <c r="K9073" t="s">
        <v>8</v>
      </c>
      <c r="L9073" t="s">
        <v>9281</v>
      </c>
      <c r="M9073" t="s">
        <v>9210</v>
      </c>
      <c r="N9073">
        <v>6</v>
      </c>
      <c r="O9073">
        <v>22</v>
      </c>
      <c r="P9073" t="s">
        <v>9226</v>
      </c>
      <c r="Q9073">
        <v>10</v>
      </c>
      <c r="R9073">
        <v>6</v>
      </c>
      <c r="S9073" t="s">
        <v>9255</v>
      </c>
      <c r="T9073" t="s">
        <v>9265</v>
      </c>
      <c r="U9073" t="s">
        <v>9282</v>
      </c>
      <c r="V9073" t="str" cm="1">
        <f t="array" ref="V9073">_xlfn.IFS(Hospital_Emergency_Room_Data[[#This Row],[Day]]&lt;=10,"Start(1-10)",Hospital_Emergency_Room_Data[[#This Row],[Day]]&lt;=20,"Middle(11-20)",Hospital_Emergency_Room_Data[[#This Row],[Day]]&gt;20,"End(21-30)")</f>
        <v>Start(1-10)</v>
      </c>
    </row>
    <row r="9074" spans="1:22">
      <c r="A9074">
        <v>431263182</v>
      </c>
      <c r="B9074" t="s">
        <v>9065</v>
      </c>
      <c r="C9074" s="1">
        <v>45589</v>
      </c>
      <c r="D9074" t="str">
        <f>TEXT(Hospital_Emergency_Room_Data[[#This Row],[Patient Admission Date]],"mmm")</f>
        <v>Oct</v>
      </c>
      <c r="E9074">
        <f>YEAR(Hospital_Emergency_Room_Data[[#This Row],[Patient Admission Date]])</f>
        <v>2024</v>
      </c>
      <c r="F9074" s="2">
        <v>0.80763888888888891</v>
      </c>
      <c r="G9074" s="8" t="str">
        <f>TEXT(Hospital_Emergency_Room_Data[[#This Row],[Patient Admission Date]],"dddd")</f>
        <v>Thursday</v>
      </c>
      <c r="H9074" t="s">
        <v>9208</v>
      </c>
      <c r="I9074">
        <v>6</v>
      </c>
      <c r="J9074" s="5" t="s">
        <v>9221</v>
      </c>
      <c r="K9074" t="s">
        <v>8</v>
      </c>
      <c r="L9074" t="s">
        <v>9281</v>
      </c>
      <c r="M9074" t="s">
        <v>9210</v>
      </c>
      <c r="N9074">
        <v>6</v>
      </c>
      <c r="O9074">
        <v>14</v>
      </c>
      <c r="P9074" t="s">
        <v>9226</v>
      </c>
      <c r="Q9074">
        <v>24</v>
      </c>
      <c r="R9074">
        <v>19</v>
      </c>
      <c r="S9074" t="s">
        <v>9256</v>
      </c>
      <c r="T9074" t="s">
        <v>9264</v>
      </c>
      <c r="U9074" t="s">
        <v>9282</v>
      </c>
      <c r="V9074" t="str" cm="1">
        <f t="array" ref="V9074">_xlfn.IFS(Hospital_Emergency_Room_Data[[#This Row],[Day]]&lt;=10,"Start(1-10)",Hospital_Emergency_Room_Data[[#This Row],[Day]]&lt;=20,"Middle(11-20)",Hospital_Emergency_Room_Data[[#This Row],[Day]]&gt;20,"End(21-30)")</f>
        <v>End(21-30)</v>
      </c>
    </row>
    <row r="9075" spans="1:22">
      <c r="A9075">
        <v>412118092</v>
      </c>
      <c r="B9075" t="s">
        <v>9066</v>
      </c>
      <c r="C9075" s="1">
        <v>45397</v>
      </c>
      <c r="D9075" t="str">
        <f>TEXT(Hospital_Emergency_Room_Data[[#This Row],[Patient Admission Date]],"mmm")</f>
        <v>Apr</v>
      </c>
      <c r="E9075">
        <f>YEAR(Hospital_Emergency_Room_Data[[#This Row],[Patient Admission Date]])</f>
        <v>2024</v>
      </c>
      <c r="F9075" s="2">
        <v>0.21111111111111111</v>
      </c>
      <c r="G9075" s="8" t="str">
        <f>TEXT(Hospital_Emergency_Room_Data[[#This Row],[Patient Admission Date]],"dddd")</f>
        <v>Monday</v>
      </c>
      <c r="H9075" t="s">
        <v>9208</v>
      </c>
      <c r="I9075">
        <v>41</v>
      </c>
      <c r="J9075" s="5" t="s">
        <v>9223</v>
      </c>
      <c r="K9075" t="s">
        <v>8</v>
      </c>
      <c r="L9075" t="s">
        <v>9281</v>
      </c>
      <c r="M9075" t="s">
        <v>9210</v>
      </c>
      <c r="N9075">
        <v>6</v>
      </c>
      <c r="O9075">
        <v>51</v>
      </c>
      <c r="P9075" t="s">
        <v>9225</v>
      </c>
      <c r="Q9075">
        <v>15</v>
      </c>
      <c r="R9075">
        <v>5</v>
      </c>
      <c r="S9075" t="s">
        <v>9258</v>
      </c>
      <c r="T9075" t="s">
        <v>9262</v>
      </c>
      <c r="U9075" t="s">
        <v>9283</v>
      </c>
      <c r="V9075" t="str" cm="1">
        <f t="array" ref="V9075">_xlfn.IFS(Hospital_Emergency_Room_Data[[#This Row],[Day]]&lt;=10,"Start(1-10)",Hospital_Emergency_Room_Data[[#This Row],[Day]]&lt;=20,"Middle(11-20)",Hospital_Emergency_Room_Data[[#This Row],[Day]]&gt;20,"End(21-30)")</f>
        <v>Middle(11-20)</v>
      </c>
    </row>
    <row r="9076" spans="1:22">
      <c r="A9076">
        <v>501472075</v>
      </c>
      <c r="B9076" t="s">
        <v>9067</v>
      </c>
      <c r="C9076" s="1">
        <v>45139</v>
      </c>
      <c r="D9076" t="str">
        <f>TEXT(Hospital_Emergency_Room_Data[[#This Row],[Patient Admission Date]],"mmm")</f>
        <v>Aug</v>
      </c>
      <c r="E9076">
        <f>YEAR(Hospital_Emergency_Room_Data[[#This Row],[Patient Admission Date]])</f>
        <v>2023</v>
      </c>
      <c r="F9076" s="2">
        <v>0.40416666666666667</v>
      </c>
      <c r="G9076" s="8" t="str">
        <f>TEXT(Hospital_Emergency_Room_Data[[#This Row],[Patient Admission Date]],"dddd")</f>
        <v>Tuesday</v>
      </c>
      <c r="H9076" t="s">
        <v>9208</v>
      </c>
      <c r="I9076">
        <v>51</v>
      </c>
      <c r="J9076" s="5" t="s">
        <v>9219</v>
      </c>
      <c r="K9076" t="s">
        <v>8</v>
      </c>
      <c r="L9076" t="s">
        <v>9281</v>
      </c>
      <c r="M9076" t="s">
        <v>9210</v>
      </c>
      <c r="N9076">
        <v>6</v>
      </c>
      <c r="O9076">
        <v>20</v>
      </c>
      <c r="P9076" t="s">
        <v>9226</v>
      </c>
      <c r="Q9076">
        <v>1</v>
      </c>
      <c r="R9076">
        <v>9</v>
      </c>
      <c r="S9076" t="s">
        <v>9255</v>
      </c>
      <c r="T9076" t="s">
        <v>9263</v>
      </c>
      <c r="U9076" t="s">
        <v>9282</v>
      </c>
      <c r="V9076" t="str" cm="1">
        <f t="array" ref="V9076">_xlfn.IFS(Hospital_Emergency_Room_Data[[#This Row],[Day]]&lt;=10,"Start(1-10)",Hospital_Emergency_Room_Data[[#This Row],[Day]]&lt;=20,"Middle(11-20)",Hospital_Emergency_Room_Data[[#This Row],[Day]]&gt;20,"End(21-30)")</f>
        <v>Start(1-10)</v>
      </c>
    </row>
    <row r="9077" spans="1:22">
      <c r="A9077">
        <v>471568796</v>
      </c>
      <c r="B9077" t="s">
        <v>9068</v>
      </c>
      <c r="C9077" s="1">
        <v>45276</v>
      </c>
      <c r="D9077" t="str">
        <f>TEXT(Hospital_Emergency_Room_Data[[#This Row],[Patient Admission Date]],"mmm")</f>
        <v>Dec</v>
      </c>
      <c r="E9077">
        <f>YEAR(Hospital_Emergency_Room_Data[[#This Row],[Patient Admission Date]])</f>
        <v>2023</v>
      </c>
      <c r="F9077" s="2">
        <v>0.18194444444444444</v>
      </c>
      <c r="G9077" s="8" t="str">
        <f>TEXT(Hospital_Emergency_Room_Data[[#This Row],[Patient Admission Date]],"dddd")</f>
        <v>Saturday</v>
      </c>
      <c r="H9077" t="s">
        <v>9208</v>
      </c>
      <c r="I9077">
        <v>46</v>
      </c>
      <c r="J9077" s="5" t="s">
        <v>9219</v>
      </c>
      <c r="K9077" t="s">
        <v>8</v>
      </c>
      <c r="L9077" t="s">
        <v>9281</v>
      </c>
      <c r="M9077" t="s">
        <v>9210</v>
      </c>
      <c r="N9077">
        <v>7</v>
      </c>
      <c r="O9077">
        <v>49</v>
      </c>
      <c r="P9077" t="s">
        <v>9225</v>
      </c>
      <c r="Q9077">
        <v>16</v>
      </c>
      <c r="R9077">
        <v>4</v>
      </c>
      <c r="S9077" t="s">
        <v>9258</v>
      </c>
      <c r="T9077" t="s">
        <v>9262</v>
      </c>
      <c r="U9077" t="s">
        <v>9283</v>
      </c>
      <c r="V9077" t="str" cm="1">
        <f t="array" ref="V9077">_xlfn.IFS(Hospital_Emergency_Room_Data[[#This Row],[Day]]&lt;=10,"Start(1-10)",Hospital_Emergency_Room_Data[[#This Row],[Day]]&lt;=20,"Middle(11-20)",Hospital_Emergency_Room_Data[[#This Row],[Day]]&gt;20,"End(21-30)")</f>
        <v>Middle(11-20)</v>
      </c>
    </row>
    <row r="9078" spans="1:22">
      <c r="A9078">
        <v>484795250</v>
      </c>
      <c r="B9078" t="s">
        <v>9069</v>
      </c>
      <c r="C9078" s="1">
        <v>45551</v>
      </c>
      <c r="D9078" t="str">
        <f>TEXT(Hospital_Emergency_Room_Data[[#This Row],[Patient Admission Date]],"mmm")</f>
        <v>Sep</v>
      </c>
      <c r="E9078">
        <f>YEAR(Hospital_Emergency_Room_Data[[#This Row],[Patient Admission Date]])</f>
        <v>2024</v>
      </c>
      <c r="F9078" s="2">
        <v>0.49791666666666667</v>
      </c>
      <c r="G9078" s="8" t="str">
        <f>TEXT(Hospital_Emergency_Room_Data[[#This Row],[Patient Admission Date]],"dddd")</f>
        <v>Monday</v>
      </c>
      <c r="H9078" t="s">
        <v>9208</v>
      </c>
      <c r="I9078">
        <v>31</v>
      </c>
      <c r="J9078" s="5" t="s">
        <v>9223</v>
      </c>
      <c r="K9078" t="s">
        <v>8</v>
      </c>
      <c r="L9078" t="s">
        <v>9281</v>
      </c>
      <c r="M9078" t="s">
        <v>9210</v>
      </c>
      <c r="N9078">
        <v>7</v>
      </c>
      <c r="O9078">
        <v>35</v>
      </c>
      <c r="P9078" t="s">
        <v>9225</v>
      </c>
      <c r="Q9078">
        <v>16</v>
      </c>
      <c r="R9078">
        <v>11</v>
      </c>
      <c r="S9078" t="s">
        <v>9255</v>
      </c>
      <c r="T9078" t="s">
        <v>9262</v>
      </c>
      <c r="U9078" t="s">
        <v>9300</v>
      </c>
      <c r="V9078" t="str" cm="1">
        <f t="array" ref="V9078">_xlfn.IFS(Hospital_Emergency_Room_Data[[#This Row],[Day]]&lt;=10,"Start(1-10)",Hospital_Emergency_Room_Data[[#This Row],[Day]]&lt;=20,"Middle(11-20)",Hospital_Emergency_Room_Data[[#This Row],[Day]]&gt;20,"End(21-30)")</f>
        <v>Middle(11-20)</v>
      </c>
    </row>
    <row r="9079" spans="1:22">
      <c r="A9079">
        <v>240819498</v>
      </c>
      <c r="B9079" t="s">
        <v>9070</v>
      </c>
      <c r="C9079" s="1">
        <v>45438</v>
      </c>
      <c r="D9079" t="str">
        <f>TEXT(Hospital_Emergency_Room_Data[[#This Row],[Patient Admission Date]],"mmm")</f>
        <v>May</v>
      </c>
      <c r="E9079">
        <f>YEAR(Hospital_Emergency_Room_Data[[#This Row],[Patient Admission Date]])</f>
        <v>2024</v>
      </c>
      <c r="F9079" s="2">
        <v>0.125</v>
      </c>
      <c r="G9079" s="8" t="str">
        <f>TEXT(Hospital_Emergency_Room_Data[[#This Row],[Patient Admission Date]],"dddd")</f>
        <v>Sunday</v>
      </c>
      <c r="H9079" t="s">
        <v>9208</v>
      </c>
      <c r="I9079">
        <v>76</v>
      </c>
      <c r="J9079" s="5" t="s">
        <v>9222</v>
      </c>
      <c r="K9079" t="s">
        <v>8</v>
      </c>
      <c r="L9079" t="s">
        <v>9281</v>
      </c>
      <c r="M9079" t="s">
        <v>9210</v>
      </c>
      <c r="N9079">
        <v>7</v>
      </c>
      <c r="O9079">
        <v>26</v>
      </c>
      <c r="P9079" t="s">
        <v>9226</v>
      </c>
      <c r="Q9079">
        <v>26</v>
      </c>
      <c r="R9079">
        <v>3</v>
      </c>
      <c r="S9079" t="s">
        <v>9258</v>
      </c>
      <c r="T9079" t="s">
        <v>9264</v>
      </c>
      <c r="U9079" t="s">
        <v>9282</v>
      </c>
      <c r="V9079" t="str" cm="1">
        <f t="array" ref="V9079">_xlfn.IFS(Hospital_Emergency_Room_Data[[#This Row],[Day]]&lt;=10,"Start(1-10)",Hospital_Emergency_Room_Data[[#This Row],[Day]]&lt;=20,"Middle(11-20)",Hospital_Emergency_Room_Data[[#This Row],[Day]]&gt;20,"End(21-30)")</f>
        <v>End(21-30)</v>
      </c>
    </row>
    <row r="9080" spans="1:22">
      <c r="A9080">
        <v>162276936</v>
      </c>
      <c r="B9080" t="s">
        <v>9071</v>
      </c>
      <c r="C9080" s="1">
        <v>45514</v>
      </c>
      <c r="D9080" t="str">
        <f>TEXT(Hospital_Emergency_Room_Data[[#This Row],[Patient Admission Date]],"mmm")</f>
        <v>Aug</v>
      </c>
      <c r="E9080">
        <f>YEAR(Hospital_Emergency_Room_Data[[#This Row],[Patient Admission Date]])</f>
        <v>2024</v>
      </c>
      <c r="F9080" s="2">
        <v>0.1</v>
      </c>
      <c r="G9080" s="8" t="str">
        <f>TEXT(Hospital_Emergency_Room_Data[[#This Row],[Patient Admission Date]],"dddd")</f>
        <v>Saturday</v>
      </c>
      <c r="H9080" t="s">
        <v>9208</v>
      </c>
      <c r="I9080">
        <v>50</v>
      </c>
      <c r="J9080" s="5" t="s">
        <v>9219</v>
      </c>
      <c r="K9080" t="s">
        <v>8</v>
      </c>
      <c r="L9080" t="s">
        <v>9281</v>
      </c>
      <c r="M9080" t="s">
        <v>9210</v>
      </c>
      <c r="N9080">
        <v>7</v>
      </c>
      <c r="O9080">
        <v>12</v>
      </c>
      <c r="P9080" t="s">
        <v>9226</v>
      </c>
      <c r="Q9080">
        <v>10</v>
      </c>
      <c r="R9080">
        <v>2</v>
      </c>
      <c r="S9080" t="s">
        <v>9258</v>
      </c>
      <c r="T9080" t="s">
        <v>9265</v>
      </c>
      <c r="U9080" t="s">
        <v>9282</v>
      </c>
      <c r="V9080" t="str" cm="1">
        <f t="array" ref="V9080">_xlfn.IFS(Hospital_Emergency_Room_Data[[#This Row],[Day]]&lt;=10,"Start(1-10)",Hospital_Emergency_Room_Data[[#This Row],[Day]]&lt;=20,"Middle(11-20)",Hospital_Emergency_Room_Data[[#This Row],[Day]]&gt;20,"End(21-30)")</f>
        <v>Start(1-10)</v>
      </c>
    </row>
    <row r="9081" spans="1:22">
      <c r="A9081">
        <v>442417832</v>
      </c>
      <c r="B9081" t="s">
        <v>9072</v>
      </c>
      <c r="C9081" s="1">
        <v>45023</v>
      </c>
      <c r="D9081" t="str">
        <f>TEXT(Hospital_Emergency_Room_Data[[#This Row],[Patient Admission Date]],"mmm")</f>
        <v>Apr</v>
      </c>
      <c r="E9081">
        <f>YEAR(Hospital_Emergency_Room_Data[[#This Row],[Patient Admission Date]])</f>
        <v>2023</v>
      </c>
      <c r="F9081" s="2">
        <v>0.25624999999999998</v>
      </c>
      <c r="G9081" s="8" t="str">
        <f>TEXT(Hospital_Emergency_Room_Data[[#This Row],[Patient Admission Date]],"dddd")</f>
        <v>Friday</v>
      </c>
      <c r="H9081" t="s">
        <v>9208</v>
      </c>
      <c r="I9081">
        <v>10</v>
      </c>
      <c r="J9081" s="5" t="s">
        <v>9221</v>
      </c>
      <c r="K9081" t="s">
        <v>8</v>
      </c>
      <c r="L9081" t="s">
        <v>9281</v>
      </c>
      <c r="M9081" t="s">
        <v>9210</v>
      </c>
      <c r="N9081">
        <v>8</v>
      </c>
      <c r="O9081">
        <v>17</v>
      </c>
      <c r="P9081" t="s">
        <v>9226</v>
      </c>
      <c r="Q9081">
        <v>7</v>
      </c>
      <c r="R9081">
        <v>6</v>
      </c>
      <c r="S9081" t="s">
        <v>9255</v>
      </c>
      <c r="T9081" t="s">
        <v>9263</v>
      </c>
      <c r="U9081" t="s">
        <v>9282</v>
      </c>
      <c r="V9081" t="str" cm="1">
        <f t="array" ref="V9081">_xlfn.IFS(Hospital_Emergency_Room_Data[[#This Row],[Day]]&lt;=10,"Start(1-10)",Hospital_Emergency_Room_Data[[#This Row],[Day]]&lt;=20,"Middle(11-20)",Hospital_Emergency_Room_Data[[#This Row],[Day]]&gt;20,"End(21-30)")</f>
        <v>Start(1-10)</v>
      </c>
    </row>
    <row r="9082" spans="1:22">
      <c r="A9082">
        <v>516493296</v>
      </c>
      <c r="B9082" t="s">
        <v>9073</v>
      </c>
      <c r="C9082" s="1">
        <v>45192</v>
      </c>
      <c r="D9082" t="str">
        <f>TEXT(Hospital_Emergency_Room_Data[[#This Row],[Patient Admission Date]],"mmm")</f>
        <v>Sep</v>
      </c>
      <c r="E9082">
        <f>YEAR(Hospital_Emergency_Room_Data[[#This Row],[Patient Admission Date]])</f>
        <v>2023</v>
      </c>
      <c r="F9082" s="2">
        <v>0.54166666666666663</v>
      </c>
      <c r="G9082" s="8" t="str">
        <f>TEXT(Hospital_Emergency_Room_Data[[#This Row],[Patient Admission Date]],"dddd")</f>
        <v>Saturday</v>
      </c>
      <c r="H9082" t="s">
        <v>9208</v>
      </c>
      <c r="I9082">
        <v>7</v>
      </c>
      <c r="J9082" s="5" t="s">
        <v>9221</v>
      </c>
      <c r="K9082" t="s">
        <v>8</v>
      </c>
      <c r="L9082" t="s">
        <v>9281</v>
      </c>
      <c r="M9082" t="s">
        <v>9210</v>
      </c>
      <c r="N9082">
        <v>8</v>
      </c>
      <c r="O9082">
        <v>19</v>
      </c>
      <c r="P9082" t="s">
        <v>9226</v>
      </c>
      <c r="Q9082">
        <v>23</v>
      </c>
      <c r="R9082">
        <v>13</v>
      </c>
      <c r="S9082" t="s">
        <v>9257</v>
      </c>
      <c r="T9082" t="s">
        <v>9264</v>
      </c>
      <c r="U9082" t="s">
        <v>9282</v>
      </c>
      <c r="V9082" t="str" cm="1">
        <f t="array" ref="V9082">_xlfn.IFS(Hospital_Emergency_Room_Data[[#This Row],[Day]]&lt;=10,"Start(1-10)",Hospital_Emergency_Room_Data[[#This Row],[Day]]&lt;=20,"Middle(11-20)",Hospital_Emergency_Room_Data[[#This Row],[Day]]&gt;20,"End(21-30)")</f>
        <v>End(21-30)</v>
      </c>
    </row>
    <row r="9083" spans="1:22">
      <c r="A9083">
        <v>175480991</v>
      </c>
      <c r="B9083" t="s">
        <v>9074</v>
      </c>
      <c r="C9083" s="1">
        <v>45492</v>
      </c>
      <c r="D9083" t="str">
        <f>TEXT(Hospital_Emergency_Room_Data[[#This Row],[Patient Admission Date]],"mmm")</f>
        <v>Jul</v>
      </c>
      <c r="E9083">
        <f>YEAR(Hospital_Emergency_Room_Data[[#This Row],[Patient Admission Date]])</f>
        <v>2024</v>
      </c>
      <c r="F9083" s="2">
        <v>0.69652777777777775</v>
      </c>
      <c r="G9083" s="8" t="str">
        <f>TEXT(Hospital_Emergency_Room_Data[[#This Row],[Patient Admission Date]],"dddd")</f>
        <v>Friday</v>
      </c>
      <c r="H9083" t="s">
        <v>9208</v>
      </c>
      <c r="I9083">
        <v>11</v>
      </c>
      <c r="J9083" s="5" t="s">
        <v>9221</v>
      </c>
      <c r="K9083" t="s">
        <v>8</v>
      </c>
      <c r="L9083" t="s">
        <v>9281</v>
      </c>
      <c r="M9083" t="s">
        <v>9210</v>
      </c>
      <c r="N9083">
        <v>8</v>
      </c>
      <c r="O9083">
        <v>46</v>
      </c>
      <c r="P9083" t="s">
        <v>9225</v>
      </c>
      <c r="Q9083">
        <v>19</v>
      </c>
      <c r="R9083">
        <v>16</v>
      </c>
      <c r="S9083" t="s">
        <v>9257</v>
      </c>
      <c r="T9083" t="s">
        <v>9262</v>
      </c>
      <c r="U9083" t="s">
        <v>9283</v>
      </c>
      <c r="V9083" t="str" cm="1">
        <f t="array" ref="V9083">_xlfn.IFS(Hospital_Emergency_Room_Data[[#This Row],[Day]]&lt;=10,"Start(1-10)",Hospital_Emergency_Room_Data[[#This Row],[Day]]&lt;=20,"Middle(11-20)",Hospital_Emergency_Room_Data[[#This Row],[Day]]&gt;20,"End(21-30)")</f>
        <v>Middle(11-20)</v>
      </c>
    </row>
    <row r="9084" spans="1:22">
      <c r="A9084">
        <v>619909286</v>
      </c>
      <c r="B9084" t="s">
        <v>9075</v>
      </c>
      <c r="C9084" s="1">
        <v>45359</v>
      </c>
      <c r="D9084" t="str">
        <f>TEXT(Hospital_Emergency_Room_Data[[#This Row],[Patient Admission Date]],"mmm")</f>
        <v>Mar</v>
      </c>
      <c r="E9084">
        <f>YEAR(Hospital_Emergency_Room_Data[[#This Row],[Patient Admission Date]])</f>
        <v>2024</v>
      </c>
      <c r="F9084" s="2">
        <v>0.66805555555555551</v>
      </c>
      <c r="G9084" s="8" t="str">
        <f>TEXT(Hospital_Emergency_Room_Data[[#This Row],[Patient Admission Date]],"dddd")</f>
        <v>Friday</v>
      </c>
      <c r="H9084" t="s">
        <v>9208</v>
      </c>
      <c r="I9084">
        <v>67</v>
      </c>
      <c r="J9084" s="5" t="s">
        <v>9217</v>
      </c>
      <c r="K9084" t="s">
        <v>8</v>
      </c>
      <c r="L9084" t="s">
        <v>9281</v>
      </c>
      <c r="M9084" t="s">
        <v>9210</v>
      </c>
      <c r="N9084">
        <v>8</v>
      </c>
      <c r="O9084">
        <v>15</v>
      </c>
      <c r="P9084" t="s">
        <v>9226</v>
      </c>
      <c r="Q9084">
        <v>8</v>
      </c>
      <c r="R9084">
        <v>16</v>
      </c>
      <c r="S9084" t="s">
        <v>9257</v>
      </c>
      <c r="T9084" t="s">
        <v>9265</v>
      </c>
      <c r="U9084" t="s">
        <v>9282</v>
      </c>
      <c r="V9084" t="str" cm="1">
        <f t="array" ref="V9084">_xlfn.IFS(Hospital_Emergency_Room_Data[[#This Row],[Day]]&lt;=10,"Start(1-10)",Hospital_Emergency_Room_Data[[#This Row],[Day]]&lt;=20,"Middle(11-20)",Hospital_Emergency_Room_Data[[#This Row],[Day]]&gt;20,"End(21-30)")</f>
        <v>Start(1-10)</v>
      </c>
    </row>
    <row r="9085" spans="1:22">
      <c r="A9085">
        <v>528295097</v>
      </c>
      <c r="B9085" t="s">
        <v>9076</v>
      </c>
      <c r="C9085" s="1">
        <v>45349</v>
      </c>
      <c r="D9085" t="str">
        <f>TEXT(Hospital_Emergency_Room_Data[[#This Row],[Patient Admission Date]],"mmm")</f>
        <v>Feb</v>
      </c>
      <c r="E9085">
        <f>YEAR(Hospital_Emergency_Room_Data[[#This Row],[Patient Admission Date]])</f>
        <v>2024</v>
      </c>
      <c r="F9085" s="2">
        <v>0.14861111111111111</v>
      </c>
      <c r="G9085" s="8" t="str">
        <f>TEXT(Hospital_Emergency_Room_Data[[#This Row],[Patient Admission Date]],"dddd")</f>
        <v>Tuesday</v>
      </c>
      <c r="H9085" t="s">
        <v>9208</v>
      </c>
      <c r="I9085">
        <v>67</v>
      </c>
      <c r="J9085" s="5" t="s">
        <v>9217</v>
      </c>
      <c r="K9085" t="s">
        <v>8</v>
      </c>
      <c r="L9085" t="s">
        <v>9281</v>
      </c>
      <c r="M9085" t="s">
        <v>9210</v>
      </c>
      <c r="N9085">
        <v>8</v>
      </c>
      <c r="O9085">
        <v>47</v>
      </c>
      <c r="P9085" t="s">
        <v>9225</v>
      </c>
      <c r="Q9085">
        <v>27</v>
      </c>
      <c r="R9085">
        <v>3</v>
      </c>
      <c r="S9085" t="s">
        <v>9258</v>
      </c>
      <c r="T9085" t="s">
        <v>9264</v>
      </c>
      <c r="U9085" t="s">
        <v>9283</v>
      </c>
      <c r="V9085" t="str" cm="1">
        <f t="array" ref="V9085">_xlfn.IFS(Hospital_Emergency_Room_Data[[#This Row],[Day]]&lt;=10,"Start(1-10)",Hospital_Emergency_Room_Data[[#This Row],[Day]]&lt;=20,"Middle(11-20)",Hospital_Emergency_Room_Data[[#This Row],[Day]]&gt;20,"End(21-30)")</f>
        <v>End(21-30)</v>
      </c>
    </row>
    <row r="9086" spans="1:22">
      <c r="A9086">
        <v>726384364</v>
      </c>
      <c r="B9086" t="s">
        <v>9077</v>
      </c>
      <c r="C9086" s="1">
        <v>45319</v>
      </c>
      <c r="D9086" t="str">
        <f>TEXT(Hospital_Emergency_Room_Data[[#This Row],[Patient Admission Date]],"mmm")</f>
        <v>Jan</v>
      </c>
      <c r="E9086">
        <f>YEAR(Hospital_Emergency_Room_Data[[#This Row],[Patient Admission Date]])</f>
        <v>2024</v>
      </c>
      <c r="F9086" s="2">
        <v>0.37083333333333335</v>
      </c>
      <c r="G9086" s="8" t="str">
        <f>TEXT(Hospital_Emergency_Room_Data[[#This Row],[Patient Admission Date]],"dddd")</f>
        <v>Sunday</v>
      </c>
      <c r="H9086" t="s">
        <v>9208</v>
      </c>
      <c r="I9086">
        <v>46</v>
      </c>
      <c r="J9086" s="5" t="s">
        <v>9219</v>
      </c>
      <c r="K9086" t="s">
        <v>8</v>
      </c>
      <c r="L9086" t="s">
        <v>9281</v>
      </c>
      <c r="M9086" t="s">
        <v>9210</v>
      </c>
      <c r="N9086">
        <v>8</v>
      </c>
      <c r="O9086">
        <v>26</v>
      </c>
      <c r="P9086" t="s">
        <v>9226</v>
      </c>
      <c r="Q9086">
        <v>28</v>
      </c>
      <c r="R9086">
        <v>8</v>
      </c>
      <c r="S9086" t="s">
        <v>9255</v>
      </c>
      <c r="T9086" t="s">
        <v>9264</v>
      </c>
      <c r="U9086" t="s">
        <v>9282</v>
      </c>
      <c r="V9086" t="str" cm="1">
        <f t="array" ref="V9086">_xlfn.IFS(Hospital_Emergency_Room_Data[[#This Row],[Day]]&lt;=10,"Start(1-10)",Hospital_Emergency_Room_Data[[#This Row],[Day]]&lt;=20,"Middle(11-20)",Hospital_Emergency_Room_Data[[#This Row],[Day]]&gt;20,"End(21-30)")</f>
        <v>End(21-30)</v>
      </c>
    </row>
    <row r="9087" spans="1:22">
      <c r="A9087">
        <v>145190752</v>
      </c>
      <c r="B9087" t="s">
        <v>9078</v>
      </c>
      <c r="C9087" s="1">
        <v>45532</v>
      </c>
      <c r="D9087" t="str">
        <f>TEXT(Hospital_Emergency_Room_Data[[#This Row],[Patient Admission Date]],"mmm")</f>
        <v>Aug</v>
      </c>
      <c r="E9087">
        <f>YEAR(Hospital_Emergency_Room_Data[[#This Row],[Patient Admission Date]])</f>
        <v>2024</v>
      </c>
      <c r="F9087" s="2">
        <v>0.85902777777777772</v>
      </c>
      <c r="G9087" s="8" t="str">
        <f>TEXT(Hospital_Emergency_Room_Data[[#This Row],[Patient Admission Date]],"dddd")</f>
        <v>Wednesday</v>
      </c>
      <c r="H9087" t="s">
        <v>9208</v>
      </c>
      <c r="I9087">
        <v>76</v>
      </c>
      <c r="J9087" s="5" t="s">
        <v>9222</v>
      </c>
      <c r="K9087" t="s">
        <v>8</v>
      </c>
      <c r="L9087" t="s">
        <v>9281</v>
      </c>
      <c r="M9087" t="s">
        <v>9210</v>
      </c>
      <c r="N9087">
        <v>8</v>
      </c>
      <c r="O9087">
        <v>14</v>
      </c>
      <c r="P9087" t="s">
        <v>9226</v>
      </c>
      <c r="Q9087">
        <v>28</v>
      </c>
      <c r="R9087">
        <v>20</v>
      </c>
      <c r="S9087" t="s">
        <v>9256</v>
      </c>
      <c r="T9087" t="s">
        <v>9264</v>
      </c>
      <c r="U9087" t="s">
        <v>9282</v>
      </c>
      <c r="V9087" t="str" cm="1">
        <f t="array" ref="V9087">_xlfn.IFS(Hospital_Emergency_Room_Data[[#This Row],[Day]]&lt;=10,"Start(1-10)",Hospital_Emergency_Room_Data[[#This Row],[Day]]&lt;=20,"Middle(11-20)",Hospital_Emergency_Room_Data[[#This Row],[Day]]&gt;20,"End(21-30)")</f>
        <v>End(21-30)</v>
      </c>
    </row>
    <row r="9088" spans="1:22">
      <c r="A9088">
        <v>517787068</v>
      </c>
      <c r="B9088" t="s">
        <v>9079</v>
      </c>
      <c r="C9088" s="1">
        <v>45495</v>
      </c>
      <c r="D9088" t="str">
        <f>TEXT(Hospital_Emergency_Room_Data[[#This Row],[Patient Admission Date]],"mmm")</f>
        <v>Jul</v>
      </c>
      <c r="E9088">
        <f>YEAR(Hospital_Emergency_Room_Data[[#This Row],[Patient Admission Date]])</f>
        <v>2024</v>
      </c>
      <c r="F9088" s="2">
        <v>8.5416666666666669E-2</v>
      </c>
      <c r="G9088" s="8" t="str">
        <f>TEXT(Hospital_Emergency_Room_Data[[#This Row],[Patient Admission Date]],"dddd")</f>
        <v>Monday</v>
      </c>
      <c r="H9088" t="s">
        <v>9208</v>
      </c>
      <c r="I9088">
        <v>7</v>
      </c>
      <c r="J9088" s="5" t="s">
        <v>9221</v>
      </c>
      <c r="K9088" t="s">
        <v>8</v>
      </c>
      <c r="L9088" t="s">
        <v>9281</v>
      </c>
      <c r="M9088" t="s">
        <v>9210</v>
      </c>
      <c r="N9088">
        <v>8</v>
      </c>
      <c r="O9088">
        <v>47</v>
      </c>
      <c r="P9088" t="s">
        <v>9225</v>
      </c>
      <c r="Q9088">
        <v>22</v>
      </c>
      <c r="R9088">
        <v>2</v>
      </c>
      <c r="S9088" t="s">
        <v>9258</v>
      </c>
      <c r="T9088" t="s">
        <v>9264</v>
      </c>
      <c r="U9088" t="s">
        <v>9283</v>
      </c>
      <c r="V9088" t="str" cm="1">
        <f t="array" ref="V9088">_xlfn.IFS(Hospital_Emergency_Room_Data[[#This Row],[Day]]&lt;=10,"Start(1-10)",Hospital_Emergency_Room_Data[[#This Row],[Day]]&lt;=20,"Middle(11-20)",Hospital_Emergency_Room_Data[[#This Row],[Day]]&gt;20,"End(21-30)")</f>
        <v>End(21-30)</v>
      </c>
    </row>
    <row r="9089" spans="1:22">
      <c r="A9089">
        <v>863459504</v>
      </c>
      <c r="B9089" t="s">
        <v>9080</v>
      </c>
      <c r="C9089" s="1">
        <v>45253</v>
      </c>
      <c r="D9089" t="str">
        <f>TEXT(Hospital_Emergency_Room_Data[[#This Row],[Patient Admission Date]],"mmm")</f>
        <v>Nov</v>
      </c>
      <c r="E9089">
        <f>YEAR(Hospital_Emergency_Room_Data[[#This Row],[Patient Admission Date]])</f>
        <v>2023</v>
      </c>
      <c r="F9089" s="2">
        <v>0.35347222222222224</v>
      </c>
      <c r="G9089" s="8" t="str">
        <f>TEXT(Hospital_Emergency_Room_Data[[#This Row],[Patient Admission Date]],"dddd")</f>
        <v>Thursday</v>
      </c>
      <c r="H9089" t="s">
        <v>9208</v>
      </c>
      <c r="I9089">
        <v>44</v>
      </c>
      <c r="J9089" s="5" t="s">
        <v>9223</v>
      </c>
      <c r="K9089" t="s">
        <v>8</v>
      </c>
      <c r="L9089" t="s">
        <v>9281</v>
      </c>
      <c r="M9089" t="s">
        <v>9210</v>
      </c>
      <c r="N9089">
        <v>8</v>
      </c>
      <c r="O9089">
        <v>51</v>
      </c>
      <c r="P9089" t="s">
        <v>9225</v>
      </c>
      <c r="Q9089">
        <v>23</v>
      </c>
      <c r="R9089">
        <v>8</v>
      </c>
      <c r="S9089" t="s">
        <v>9255</v>
      </c>
      <c r="T9089" t="s">
        <v>9264</v>
      </c>
      <c r="U9089" t="s">
        <v>9283</v>
      </c>
      <c r="V9089" t="str" cm="1">
        <f t="array" ref="V9089">_xlfn.IFS(Hospital_Emergency_Room_Data[[#This Row],[Day]]&lt;=10,"Start(1-10)",Hospital_Emergency_Room_Data[[#This Row],[Day]]&lt;=20,"Middle(11-20)",Hospital_Emergency_Room_Data[[#This Row],[Day]]&gt;20,"End(21-30)")</f>
        <v>End(21-30)</v>
      </c>
    </row>
    <row r="9090" spans="1:22">
      <c r="A9090">
        <v>579190372</v>
      </c>
      <c r="B9090" t="s">
        <v>9081</v>
      </c>
      <c r="C9090" s="1">
        <v>45400</v>
      </c>
      <c r="D9090" t="str">
        <f>TEXT(Hospital_Emergency_Room_Data[[#This Row],[Patient Admission Date]],"mmm")</f>
        <v>Apr</v>
      </c>
      <c r="E9090">
        <f>YEAR(Hospital_Emergency_Room_Data[[#This Row],[Patient Admission Date]])</f>
        <v>2024</v>
      </c>
      <c r="F9090" s="2">
        <v>0.57638888888888884</v>
      </c>
      <c r="G9090" s="8" t="str">
        <f>TEXT(Hospital_Emergency_Room_Data[[#This Row],[Patient Admission Date]],"dddd")</f>
        <v>Thursday</v>
      </c>
      <c r="H9090" t="s">
        <v>9208</v>
      </c>
      <c r="I9090">
        <v>39</v>
      </c>
      <c r="J9090" s="5" t="s">
        <v>9223</v>
      </c>
      <c r="K9090" t="s">
        <v>8</v>
      </c>
      <c r="L9090" t="s">
        <v>9281</v>
      </c>
      <c r="M9090" t="s">
        <v>9210</v>
      </c>
      <c r="N9090">
        <v>8</v>
      </c>
      <c r="O9090">
        <v>35</v>
      </c>
      <c r="P9090" t="s">
        <v>9225</v>
      </c>
      <c r="Q9090">
        <v>18</v>
      </c>
      <c r="R9090">
        <v>13</v>
      </c>
      <c r="S9090" t="s">
        <v>9257</v>
      </c>
      <c r="T9090" t="s">
        <v>9262</v>
      </c>
      <c r="U9090" t="s">
        <v>9300</v>
      </c>
      <c r="V9090" t="str" cm="1">
        <f t="array" ref="V9090">_xlfn.IFS(Hospital_Emergency_Room_Data[[#This Row],[Day]]&lt;=10,"Start(1-10)",Hospital_Emergency_Room_Data[[#This Row],[Day]]&lt;=20,"Middle(11-20)",Hospital_Emergency_Room_Data[[#This Row],[Day]]&gt;20,"End(21-30)")</f>
        <v>Middle(11-20)</v>
      </c>
    </row>
    <row r="9091" spans="1:22">
      <c r="A9091">
        <v>126502838</v>
      </c>
      <c r="B9091" t="s">
        <v>9082</v>
      </c>
      <c r="C9091" s="1">
        <v>45240</v>
      </c>
      <c r="D9091" t="str">
        <f>TEXT(Hospital_Emergency_Room_Data[[#This Row],[Patient Admission Date]],"mmm")</f>
        <v>Nov</v>
      </c>
      <c r="E9091">
        <f>YEAR(Hospital_Emergency_Room_Data[[#This Row],[Patient Admission Date]])</f>
        <v>2023</v>
      </c>
      <c r="F9091" s="2">
        <v>0.56527777777777777</v>
      </c>
      <c r="G9091" s="8" t="str">
        <f>TEXT(Hospital_Emergency_Room_Data[[#This Row],[Patient Admission Date]],"dddd")</f>
        <v>Friday</v>
      </c>
      <c r="H9091" t="s">
        <v>9208</v>
      </c>
      <c r="I9091">
        <v>2</v>
      </c>
      <c r="J9091" s="5" t="s">
        <v>9218</v>
      </c>
      <c r="K9091" t="s">
        <v>8</v>
      </c>
      <c r="L9091" t="s">
        <v>9281</v>
      </c>
      <c r="M9091" t="s">
        <v>9210</v>
      </c>
      <c r="N9091">
        <v>9</v>
      </c>
      <c r="O9091">
        <v>14</v>
      </c>
      <c r="P9091" t="s">
        <v>9226</v>
      </c>
      <c r="Q9091">
        <v>10</v>
      </c>
      <c r="R9091">
        <v>13</v>
      </c>
      <c r="S9091" t="s">
        <v>9257</v>
      </c>
      <c r="T9091" t="s">
        <v>9265</v>
      </c>
      <c r="U9091" t="s">
        <v>9282</v>
      </c>
      <c r="V9091" t="str" cm="1">
        <f t="array" ref="V9091">_xlfn.IFS(Hospital_Emergency_Room_Data[[#This Row],[Day]]&lt;=10,"Start(1-10)",Hospital_Emergency_Room_Data[[#This Row],[Day]]&lt;=20,"Middle(11-20)",Hospital_Emergency_Room_Data[[#This Row],[Day]]&gt;20,"End(21-30)")</f>
        <v>Start(1-10)</v>
      </c>
    </row>
    <row r="9092" spans="1:22">
      <c r="A9092">
        <v>785524020</v>
      </c>
      <c r="B9092" t="s">
        <v>9083</v>
      </c>
      <c r="C9092" s="1">
        <v>45103</v>
      </c>
      <c r="D9092" t="str">
        <f>TEXT(Hospital_Emergency_Room_Data[[#This Row],[Patient Admission Date]],"mmm")</f>
        <v>Jun</v>
      </c>
      <c r="E9092">
        <f>YEAR(Hospital_Emergency_Room_Data[[#This Row],[Patient Admission Date]])</f>
        <v>2023</v>
      </c>
      <c r="F9092" s="2">
        <v>0.46527777777777779</v>
      </c>
      <c r="G9092" s="8" t="str">
        <f>TEXT(Hospital_Emergency_Room_Data[[#This Row],[Patient Admission Date]],"dddd")</f>
        <v>Monday</v>
      </c>
      <c r="H9092" t="s">
        <v>9208</v>
      </c>
      <c r="I9092">
        <v>45</v>
      </c>
      <c r="J9092" s="5" t="s">
        <v>9219</v>
      </c>
      <c r="K9092" t="s">
        <v>8</v>
      </c>
      <c r="L9092" t="s">
        <v>9281</v>
      </c>
      <c r="M9092" t="s">
        <v>9210</v>
      </c>
      <c r="N9092">
        <v>9</v>
      </c>
      <c r="O9092">
        <v>57</v>
      </c>
      <c r="P9092" t="s">
        <v>9225</v>
      </c>
      <c r="Q9092">
        <v>26</v>
      </c>
      <c r="R9092">
        <v>11</v>
      </c>
      <c r="S9092" t="s">
        <v>9255</v>
      </c>
      <c r="T9092" t="s">
        <v>9264</v>
      </c>
      <c r="U9092" t="s">
        <v>9283</v>
      </c>
      <c r="V9092" t="str" cm="1">
        <f t="array" ref="V9092">_xlfn.IFS(Hospital_Emergency_Room_Data[[#This Row],[Day]]&lt;=10,"Start(1-10)",Hospital_Emergency_Room_Data[[#This Row],[Day]]&lt;=20,"Middle(11-20)",Hospital_Emergency_Room_Data[[#This Row],[Day]]&gt;20,"End(21-30)")</f>
        <v>End(21-30)</v>
      </c>
    </row>
    <row r="9093" spans="1:22">
      <c r="A9093">
        <v>188258373</v>
      </c>
      <c r="B9093" t="s">
        <v>9084</v>
      </c>
      <c r="C9093" s="1">
        <v>45481</v>
      </c>
      <c r="D9093" t="str">
        <f>TEXT(Hospital_Emergency_Room_Data[[#This Row],[Patient Admission Date]],"mmm")</f>
        <v>Jul</v>
      </c>
      <c r="E9093">
        <f>YEAR(Hospital_Emergency_Room_Data[[#This Row],[Patient Admission Date]])</f>
        <v>2024</v>
      </c>
      <c r="F9093" s="2">
        <v>0.55347222222222225</v>
      </c>
      <c r="G9093" s="8" t="str">
        <f>TEXT(Hospital_Emergency_Room_Data[[#This Row],[Patient Admission Date]],"dddd")</f>
        <v>Monday</v>
      </c>
      <c r="H9093" t="s">
        <v>9208</v>
      </c>
      <c r="I9093">
        <v>47</v>
      </c>
      <c r="J9093" s="5" t="s">
        <v>9219</v>
      </c>
      <c r="K9093" t="s">
        <v>8</v>
      </c>
      <c r="L9093" t="s">
        <v>9281</v>
      </c>
      <c r="M9093" t="s">
        <v>9210</v>
      </c>
      <c r="N9093">
        <v>9</v>
      </c>
      <c r="O9093">
        <v>59</v>
      </c>
      <c r="P9093" t="s">
        <v>9225</v>
      </c>
      <c r="Q9093">
        <v>8</v>
      </c>
      <c r="R9093">
        <v>13</v>
      </c>
      <c r="S9093" t="s">
        <v>9257</v>
      </c>
      <c r="T9093" t="s">
        <v>9265</v>
      </c>
      <c r="U9093" t="s">
        <v>9283</v>
      </c>
      <c r="V9093" t="str" cm="1">
        <f t="array" ref="V9093">_xlfn.IFS(Hospital_Emergency_Room_Data[[#This Row],[Day]]&lt;=10,"Start(1-10)",Hospital_Emergency_Room_Data[[#This Row],[Day]]&lt;=20,"Middle(11-20)",Hospital_Emergency_Room_Data[[#This Row],[Day]]&gt;20,"End(21-30)")</f>
        <v>Start(1-10)</v>
      </c>
    </row>
    <row r="9094" spans="1:22">
      <c r="A9094">
        <v>394038280</v>
      </c>
      <c r="B9094" t="s">
        <v>9085</v>
      </c>
      <c r="C9094" s="1">
        <v>45226</v>
      </c>
      <c r="D9094" t="str">
        <f>TEXT(Hospital_Emergency_Room_Data[[#This Row],[Patient Admission Date]],"mmm")</f>
        <v>Oct</v>
      </c>
      <c r="E9094">
        <f>YEAR(Hospital_Emergency_Room_Data[[#This Row],[Patient Admission Date]])</f>
        <v>2023</v>
      </c>
      <c r="F9094" s="2">
        <v>0.17777777777777778</v>
      </c>
      <c r="G9094" s="8" t="str">
        <f>TEXT(Hospital_Emergency_Room_Data[[#This Row],[Patient Admission Date]],"dddd")</f>
        <v>Friday</v>
      </c>
      <c r="H9094" t="s">
        <v>9208</v>
      </c>
      <c r="I9094">
        <v>63</v>
      </c>
      <c r="J9094" s="5" t="s">
        <v>9217</v>
      </c>
      <c r="K9094" t="s">
        <v>8</v>
      </c>
      <c r="L9094" t="s">
        <v>9281</v>
      </c>
      <c r="M9094" t="s">
        <v>9210</v>
      </c>
      <c r="N9094">
        <v>9</v>
      </c>
      <c r="O9094">
        <v>47</v>
      </c>
      <c r="P9094" t="s">
        <v>9225</v>
      </c>
      <c r="Q9094">
        <v>27</v>
      </c>
      <c r="R9094">
        <v>4</v>
      </c>
      <c r="S9094" t="s">
        <v>9258</v>
      </c>
      <c r="T9094" t="s">
        <v>9264</v>
      </c>
      <c r="U9094" t="s">
        <v>9283</v>
      </c>
      <c r="V9094" t="str" cm="1">
        <f t="array" ref="V9094">_xlfn.IFS(Hospital_Emergency_Room_Data[[#This Row],[Day]]&lt;=10,"Start(1-10)",Hospital_Emergency_Room_Data[[#This Row],[Day]]&lt;=20,"Middle(11-20)",Hospital_Emergency_Room_Data[[#This Row],[Day]]&gt;20,"End(21-30)")</f>
        <v>End(21-30)</v>
      </c>
    </row>
    <row r="9095" spans="1:22">
      <c r="A9095">
        <v>498092825</v>
      </c>
      <c r="B9095" t="s">
        <v>9086</v>
      </c>
      <c r="C9095" s="1">
        <v>45447</v>
      </c>
      <c r="D9095" t="str">
        <f>TEXT(Hospital_Emergency_Room_Data[[#This Row],[Patient Admission Date]],"mmm")</f>
        <v>Jun</v>
      </c>
      <c r="E9095">
        <f>YEAR(Hospital_Emergency_Room_Data[[#This Row],[Patient Admission Date]])</f>
        <v>2024</v>
      </c>
      <c r="F9095" s="2">
        <v>0.9916666666666667</v>
      </c>
      <c r="G9095" s="8" t="str">
        <f>TEXT(Hospital_Emergency_Room_Data[[#This Row],[Patient Admission Date]],"dddd")</f>
        <v>Tuesday</v>
      </c>
      <c r="H9095" t="s">
        <v>9208</v>
      </c>
      <c r="I9095">
        <v>43</v>
      </c>
      <c r="J9095" s="5" t="s">
        <v>9223</v>
      </c>
      <c r="K9095" t="s">
        <v>8</v>
      </c>
      <c r="L9095" t="s">
        <v>9281</v>
      </c>
      <c r="M9095" t="s">
        <v>9210</v>
      </c>
      <c r="N9095">
        <v>9</v>
      </c>
      <c r="O9095">
        <v>12</v>
      </c>
      <c r="P9095" t="s">
        <v>9226</v>
      </c>
      <c r="Q9095">
        <v>4</v>
      </c>
      <c r="R9095">
        <v>23</v>
      </c>
      <c r="S9095" t="s">
        <v>9256</v>
      </c>
      <c r="T9095" t="s">
        <v>9263</v>
      </c>
      <c r="U9095" t="s">
        <v>9282</v>
      </c>
      <c r="V9095" t="str" cm="1">
        <f t="array" ref="V9095">_xlfn.IFS(Hospital_Emergency_Room_Data[[#This Row],[Day]]&lt;=10,"Start(1-10)",Hospital_Emergency_Room_Data[[#This Row],[Day]]&lt;=20,"Middle(11-20)",Hospital_Emergency_Room_Data[[#This Row],[Day]]&gt;20,"End(21-30)")</f>
        <v>Start(1-10)</v>
      </c>
    </row>
    <row r="9096" spans="1:22">
      <c r="A9096">
        <v>296681456</v>
      </c>
      <c r="B9096" t="s">
        <v>9087</v>
      </c>
      <c r="C9096" s="1">
        <v>45334</v>
      </c>
      <c r="D9096" t="str">
        <f>TEXT(Hospital_Emergency_Room_Data[[#This Row],[Patient Admission Date]],"mmm")</f>
        <v>Feb</v>
      </c>
      <c r="E9096">
        <f>YEAR(Hospital_Emergency_Room_Data[[#This Row],[Patient Admission Date]])</f>
        <v>2024</v>
      </c>
      <c r="F9096" s="2">
        <v>0.79722222222222228</v>
      </c>
      <c r="G9096" s="8" t="str">
        <f>TEXT(Hospital_Emergency_Room_Data[[#This Row],[Patient Admission Date]],"dddd")</f>
        <v>Monday</v>
      </c>
      <c r="H9096" t="s">
        <v>9208</v>
      </c>
      <c r="I9096">
        <v>48</v>
      </c>
      <c r="J9096" s="5" t="s">
        <v>9219</v>
      </c>
      <c r="K9096" t="s">
        <v>8</v>
      </c>
      <c r="L9096" t="s">
        <v>9281</v>
      </c>
      <c r="M9096" t="s">
        <v>9210</v>
      </c>
      <c r="N9096">
        <v>9</v>
      </c>
      <c r="O9096">
        <v>26</v>
      </c>
      <c r="P9096" t="s">
        <v>9226</v>
      </c>
      <c r="Q9096">
        <v>12</v>
      </c>
      <c r="R9096">
        <v>19</v>
      </c>
      <c r="S9096" t="s">
        <v>9256</v>
      </c>
      <c r="T9096" t="s">
        <v>9265</v>
      </c>
      <c r="U9096" t="s">
        <v>9282</v>
      </c>
      <c r="V9096" t="str" cm="1">
        <f t="array" ref="V9096">_xlfn.IFS(Hospital_Emergency_Room_Data[[#This Row],[Day]]&lt;=10,"Start(1-10)",Hospital_Emergency_Room_Data[[#This Row],[Day]]&lt;=20,"Middle(11-20)",Hospital_Emergency_Room_Data[[#This Row],[Day]]&gt;20,"End(21-30)")</f>
        <v>Middle(11-20)</v>
      </c>
    </row>
    <row r="9097" spans="1:22">
      <c r="A9097">
        <v>667430137</v>
      </c>
      <c r="B9097" t="s">
        <v>9088</v>
      </c>
      <c r="C9097" s="1">
        <v>45401</v>
      </c>
      <c r="D9097" t="str">
        <f>TEXT(Hospital_Emergency_Room_Data[[#This Row],[Patient Admission Date]],"mmm")</f>
        <v>Apr</v>
      </c>
      <c r="E9097">
        <f>YEAR(Hospital_Emergency_Room_Data[[#This Row],[Patient Admission Date]])</f>
        <v>2024</v>
      </c>
      <c r="F9097" s="2">
        <v>0.84791666666666665</v>
      </c>
      <c r="G9097" s="8" t="str">
        <f>TEXT(Hospital_Emergency_Room_Data[[#This Row],[Patient Admission Date]],"dddd")</f>
        <v>Friday</v>
      </c>
      <c r="H9097" t="s">
        <v>9208</v>
      </c>
      <c r="I9097">
        <v>79</v>
      </c>
      <c r="J9097" s="5" t="s">
        <v>9222</v>
      </c>
      <c r="K9097" t="s">
        <v>8</v>
      </c>
      <c r="L9097" t="s">
        <v>9281</v>
      </c>
      <c r="M9097" t="s">
        <v>9210</v>
      </c>
      <c r="N9097">
        <v>9</v>
      </c>
      <c r="O9097">
        <v>42</v>
      </c>
      <c r="P9097" t="s">
        <v>9225</v>
      </c>
      <c r="Q9097">
        <v>19</v>
      </c>
      <c r="R9097">
        <v>20</v>
      </c>
      <c r="S9097" t="s">
        <v>9256</v>
      </c>
      <c r="T9097" t="s">
        <v>9262</v>
      </c>
      <c r="U9097" t="s">
        <v>9300</v>
      </c>
      <c r="V9097" t="str" cm="1">
        <f t="array" ref="V9097">_xlfn.IFS(Hospital_Emergency_Room_Data[[#This Row],[Day]]&lt;=10,"Start(1-10)",Hospital_Emergency_Room_Data[[#This Row],[Day]]&lt;=20,"Middle(11-20)",Hospital_Emergency_Room_Data[[#This Row],[Day]]&gt;20,"End(21-30)")</f>
        <v>Middle(11-20)</v>
      </c>
    </row>
    <row r="9098" spans="1:22">
      <c r="A9098">
        <v>169606555</v>
      </c>
      <c r="B9098" t="s">
        <v>9089</v>
      </c>
      <c r="C9098" s="1">
        <v>45345</v>
      </c>
      <c r="D9098" t="str">
        <f>TEXT(Hospital_Emergency_Room_Data[[#This Row],[Patient Admission Date]],"mmm")</f>
        <v>Feb</v>
      </c>
      <c r="E9098">
        <f>YEAR(Hospital_Emergency_Room_Data[[#This Row],[Patient Admission Date]])</f>
        <v>2024</v>
      </c>
      <c r="F9098" s="2">
        <v>0.91249999999999998</v>
      </c>
      <c r="G9098" s="8" t="str">
        <f>TEXT(Hospital_Emergency_Room_Data[[#This Row],[Patient Admission Date]],"dddd")</f>
        <v>Friday</v>
      </c>
      <c r="H9098" t="s">
        <v>9208</v>
      </c>
      <c r="I9098">
        <v>57</v>
      </c>
      <c r="J9098" s="5" t="s">
        <v>9219</v>
      </c>
      <c r="K9098" t="s">
        <v>8</v>
      </c>
      <c r="L9098" t="s">
        <v>9281</v>
      </c>
      <c r="M9098" t="s">
        <v>9210</v>
      </c>
      <c r="N9098">
        <v>9</v>
      </c>
      <c r="O9098">
        <v>59</v>
      </c>
      <c r="P9098" t="s">
        <v>9225</v>
      </c>
      <c r="Q9098">
        <v>23</v>
      </c>
      <c r="R9098">
        <v>21</v>
      </c>
      <c r="S9098" t="s">
        <v>9256</v>
      </c>
      <c r="T9098" t="s">
        <v>9264</v>
      </c>
      <c r="U9098" t="s">
        <v>9283</v>
      </c>
      <c r="V9098" t="str" cm="1">
        <f t="array" ref="V9098">_xlfn.IFS(Hospital_Emergency_Room_Data[[#This Row],[Day]]&lt;=10,"Start(1-10)",Hospital_Emergency_Room_Data[[#This Row],[Day]]&lt;=20,"Middle(11-20)",Hospital_Emergency_Room_Data[[#This Row],[Day]]&gt;20,"End(21-30)")</f>
        <v>End(21-30)</v>
      </c>
    </row>
    <row r="9099" spans="1:22">
      <c r="A9099">
        <v>417694255</v>
      </c>
      <c r="B9099" t="s">
        <v>9090</v>
      </c>
      <c r="C9099" s="1">
        <v>45126</v>
      </c>
      <c r="D9099" t="str">
        <f>TEXT(Hospital_Emergency_Room_Data[[#This Row],[Patient Admission Date]],"mmm")</f>
        <v>Jul</v>
      </c>
      <c r="E9099">
        <f>YEAR(Hospital_Emergency_Room_Data[[#This Row],[Patient Admission Date]])</f>
        <v>2023</v>
      </c>
      <c r="F9099" s="2">
        <v>5.9027777777777776E-2</v>
      </c>
      <c r="G9099" s="8" t="str">
        <f>TEXT(Hospital_Emergency_Room_Data[[#This Row],[Patient Admission Date]],"dddd")</f>
        <v>Wednesday</v>
      </c>
      <c r="H9099" t="s">
        <v>9208</v>
      </c>
      <c r="I9099">
        <v>64</v>
      </c>
      <c r="J9099" s="5" t="s">
        <v>9217</v>
      </c>
      <c r="K9099" t="s">
        <v>8</v>
      </c>
      <c r="L9099" t="s">
        <v>9281</v>
      </c>
      <c r="M9099" t="s">
        <v>9210</v>
      </c>
      <c r="N9099">
        <v>9</v>
      </c>
      <c r="O9099">
        <v>16</v>
      </c>
      <c r="P9099" t="s">
        <v>9226</v>
      </c>
      <c r="Q9099">
        <v>19</v>
      </c>
      <c r="R9099">
        <v>1</v>
      </c>
      <c r="S9099" t="s">
        <v>9258</v>
      </c>
      <c r="T9099" t="s">
        <v>9262</v>
      </c>
      <c r="U9099" t="s">
        <v>9282</v>
      </c>
      <c r="V9099" t="str" cm="1">
        <f t="array" ref="V9099">_xlfn.IFS(Hospital_Emergency_Room_Data[[#This Row],[Day]]&lt;=10,"Start(1-10)",Hospital_Emergency_Room_Data[[#This Row],[Day]]&lt;=20,"Middle(11-20)",Hospital_Emergency_Room_Data[[#This Row],[Day]]&gt;20,"End(21-30)")</f>
        <v>Middle(11-20)</v>
      </c>
    </row>
    <row r="9100" spans="1:22">
      <c r="A9100">
        <v>649443448</v>
      </c>
      <c r="B9100" t="s">
        <v>9091</v>
      </c>
      <c r="C9100" s="1">
        <v>45220</v>
      </c>
      <c r="D9100" t="str">
        <f>TEXT(Hospital_Emergency_Room_Data[[#This Row],[Patient Admission Date]],"mmm")</f>
        <v>Oct</v>
      </c>
      <c r="E9100">
        <f>YEAR(Hospital_Emergency_Room_Data[[#This Row],[Patient Admission Date]])</f>
        <v>2023</v>
      </c>
      <c r="F9100" s="2">
        <v>0.56597222222222221</v>
      </c>
      <c r="G9100" s="8" t="str">
        <f>TEXT(Hospital_Emergency_Room_Data[[#This Row],[Patient Admission Date]],"dddd")</f>
        <v>Saturday</v>
      </c>
      <c r="H9100" t="s">
        <v>9208</v>
      </c>
      <c r="I9100">
        <v>36</v>
      </c>
      <c r="J9100" s="5" t="s">
        <v>9223</v>
      </c>
      <c r="K9100" t="s">
        <v>8</v>
      </c>
      <c r="L9100" t="s">
        <v>9281</v>
      </c>
      <c r="M9100" t="s">
        <v>9210</v>
      </c>
      <c r="N9100">
        <v>9</v>
      </c>
      <c r="O9100">
        <v>25</v>
      </c>
      <c r="P9100" t="s">
        <v>9226</v>
      </c>
      <c r="Q9100">
        <v>21</v>
      </c>
      <c r="R9100">
        <v>13</v>
      </c>
      <c r="S9100" t="s">
        <v>9257</v>
      </c>
      <c r="T9100" t="s">
        <v>9262</v>
      </c>
      <c r="U9100" t="s">
        <v>9282</v>
      </c>
      <c r="V9100" t="str" cm="1">
        <f t="array" ref="V9100">_xlfn.IFS(Hospital_Emergency_Room_Data[[#This Row],[Day]]&lt;=10,"Start(1-10)",Hospital_Emergency_Room_Data[[#This Row],[Day]]&lt;=20,"Middle(11-20)",Hospital_Emergency_Room_Data[[#This Row],[Day]]&gt;20,"End(21-30)")</f>
        <v>End(21-30)</v>
      </c>
    </row>
    <row r="9101" spans="1:22">
      <c r="A9101">
        <v>307891652</v>
      </c>
      <c r="B9101" t="s">
        <v>9092</v>
      </c>
      <c r="C9101" s="1">
        <v>45454</v>
      </c>
      <c r="D9101" t="str">
        <f>TEXT(Hospital_Emergency_Room_Data[[#This Row],[Patient Admission Date]],"mmm")</f>
        <v>Jun</v>
      </c>
      <c r="E9101">
        <f>YEAR(Hospital_Emergency_Room_Data[[#This Row],[Patient Admission Date]])</f>
        <v>2024</v>
      </c>
      <c r="F9101" s="2">
        <v>7.9861111111111105E-2</v>
      </c>
      <c r="G9101" s="8" t="str">
        <f>TEXT(Hospital_Emergency_Room_Data[[#This Row],[Patient Admission Date]],"dddd")</f>
        <v>Tuesday</v>
      </c>
      <c r="H9101" t="s">
        <v>9208</v>
      </c>
      <c r="I9101">
        <v>3</v>
      </c>
      <c r="J9101" s="5" t="s">
        <v>9218</v>
      </c>
      <c r="K9101" t="s">
        <v>8</v>
      </c>
      <c r="L9101" t="s">
        <v>9281</v>
      </c>
      <c r="M9101" t="s">
        <v>9210</v>
      </c>
      <c r="N9101">
        <v>10</v>
      </c>
      <c r="O9101">
        <v>54</v>
      </c>
      <c r="P9101" t="s">
        <v>9225</v>
      </c>
      <c r="Q9101">
        <v>11</v>
      </c>
      <c r="R9101">
        <v>1</v>
      </c>
      <c r="S9101" t="s">
        <v>9258</v>
      </c>
      <c r="T9101" t="s">
        <v>9265</v>
      </c>
      <c r="U9101" t="s">
        <v>9283</v>
      </c>
      <c r="V9101" t="str" cm="1">
        <f t="array" ref="V9101">_xlfn.IFS(Hospital_Emergency_Room_Data[[#This Row],[Day]]&lt;=10,"Start(1-10)",Hospital_Emergency_Room_Data[[#This Row],[Day]]&lt;=20,"Middle(11-20)",Hospital_Emergency_Room_Data[[#This Row],[Day]]&gt;20,"End(21-30)")</f>
        <v>Middle(11-20)</v>
      </c>
    </row>
    <row r="9102" spans="1:22">
      <c r="A9102">
        <v>780448461</v>
      </c>
      <c r="B9102" t="s">
        <v>9093</v>
      </c>
      <c r="C9102" s="1">
        <v>45440</v>
      </c>
      <c r="D9102" t="str">
        <f>TEXT(Hospital_Emergency_Room_Data[[#This Row],[Patient Admission Date]],"mmm")</f>
        <v>May</v>
      </c>
      <c r="E9102">
        <f>YEAR(Hospital_Emergency_Room_Data[[#This Row],[Patient Admission Date]])</f>
        <v>2024</v>
      </c>
      <c r="F9102" s="2">
        <v>0.46388888888888891</v>
      </c>
      <c r="G9102" s="8" t="str">
        <f>TEXT(Hospital_Emergency_Room_Data[[#This Row],[Patient Admission Date]],"dddd")</f>
        <v>Tuesday</v>
      </c>
      <c r="H9102" t="s">
        <v>9208</v>
      </c>
      <c r="I9102">
        <v>79</v>
      </c>
      <c r="J9102" s="5" t="s">
        <v>9222</v>
      </c>
      <c r="K9102" t="s">
        <v>8</v>
      </c>
      <c r="L9102" t="s">
        <v>9281</v>
      </c>
      <c r="M9102" t="s">
        <v>9210</v>
      </c>
      <c r="N9102">
        <v>10</v>
      </c>
      <c r="O9102">
        <v>11</v>
      </c>
      <c r="P9102" t="s">
        <v>9226</v>
      </c>
      <c r="Q9102">
        <v>28</v>
      </c>
      <c r="R9102">
        <v>11</v>
      </c>
      <c r="S9102" t="s">
        <v>9255</v>
      </c>
      <c r="T9102" t="s">
        <v>9264</v>
      </c>
      <c r="U9102" t="s">
        <v>9282</v>
      </c>
      <c r="V9102" t="str" cm="1">
        <f t="array" ref="V9102">_xlfn.IFS(Hospital_Emergency_Room_Data[[#This Row],[Day]]&lt;=10,"Start(1-10)",Hospital_Emergency_Room_Data[[#This Row],[Day]]&lt;=20,"Middle(11-20)",Hospital_Emergency_Room_Data[[#This Row],[Day]]&gt;20,"End(21-30)")</f>
        <v>End(21-30)</v>
      </c>
    </row>
    <row r="9103" spans="1:22">
      <c r="A9103">
        <v>428302009</v>
      </c>
      <c r="B9103" t="s">
        <v>9094</v>
      </c>
      <c r="C9103" s="1">
        <v>45379</v>
      </c>
      <c r="D9103" t="str">
        <f>TEXT(Hospital_Emergency_Room_Data[[#This Row],[Patient Admission Date]],"mmm")</f>
        <v>Mar</v>
      </c>
      <c r="E9103">
        <f>YEAR(Hospital_Emergency_Room_Data[[#This Row],[Patient Admission Date]])</f>
        <v>2024</v>
      </c>
      <c r="F9103" s="2">
        <v>0.54236111111111107</v>
      </c>
      <c r="G9103" s="8" t="str">
        <f>TEXT(Hospital_Emergency_Room_Data[[#This Row],[Patient Admission Date]],"dddd")</f>
        <v>Thursday</v>
      </c>
      <c r="H9103" t="s">
        <v>9208</v>
      </c>
      <c r="I9103">
        <v>62</v>
      </c>
      <c r="J9103" s="5" t="s">
        <v>9217</v>
      </c>
      <c r="K9103" t="s">
        <v>8</v>
      </c>
      <c r="L9103" t="s">
        <v>9281</v>
      </c>
      <c r="M9103" t="s">
        <v>9210</v>
      </c>
      <c r="N9103">
        <v>10</v>
      </c>
      <c r="O9103">
        <v>19</v>
      </c>
      <c r="P9103" t="s">
        <v>9226</v>
      </c>
      <c r="Q9103">
        <v>28</v>
      </c>
      <c r="R9103">
        <v>13</v>
      </c>
      <c r="S9103" t="s">
        <v>9257</v>
      </c>
      <c r="T9103" t="s">
        <v>9264</v>
      </c>
      <c r="U9103" t="s">
        <v>9282</v>
      </c>
      <c r="V9103" t="str" cm="1">
        <f t="array" ref="V9103">_xlfn.IFS(Hospital_Emergency_Room_Data[[#This Row],[Day]]&lt;=10,"Start(1-10)",Hospital_Emergency_Room_Data[[#This Row],[Day]]&lt;=20,"Middle(11-20)",Hospital_Emergency_Room_Data[[#This Row],[Day]]&gt;20,"End(21-30)")</f>
        <v>End(21-30)</v>
      </c>
    </row>
    <row r="9104" spans="1:22">
      <c r="A9104">
        <v>818184154</v>
      </c>
      <c r="B9104" t="s">
        <v>9095</v>
      </c>
      <c r="C9104" s="1">
        <v>45467</v>
      </c>
      <c r="D9104" t="str">
        <f>TEXT(Hospital_Emergency_Room_Data[[#This Row],[Patient Admission Date]],"mmm")</f>
        <v>Jun</v>
      </c>
      <c r="E9104">
        <f>YEAR(Hospital_Emergency_Room_Data[[#This Row],[Patient Admission Date]])</f>
        <v>2024</v>
      </c>
      <c r="F9104" s="2">
        <v>0.6694444444444444</v>
      </c>
      <c r="G9104" s="8" t="str">
        <f>TEXT(Hospital_Emergency_Room_Data[[#This Row],[Patient Admission Date]],"dddd")</f>
        <v>Monday</v>
      </c>
      <c r="H9104" t="s">
        <v>9208</v>
      </c>
      <c r="I9104">
        <v>75</v>
      </c>
      <c r="J9104" s="5" t="s">
        <v>9222</v>
      </c>
      <c r="K9104" t="s">
        <v>8</v>
      </c>
      <c r="L9104" t="s">
        <v>9281</v>
      </c>
      <c r="M9104" t="s">
        <v>9210</v>
      </c>
      <c r="N9104">
        <v>10</v>
      </c>
      <c r="O9104">
        <v>45</v>
      </c>
      <c r="P9104" t="s">
        <v>9225</v>
      </c>
      <c r="Q9104">
        <v>24</v>
      </c>
      <c r="R9104">
        <v>16</v>
      </c>
      <c r="S9104" t="s">
        <v>9257</v>
      </c>
      <c r="T9104" t="s">
        <v>9264</v>
      </c>
      <c r="U9104" t="s">
        <v>9300</v>
      </c>
      <c r="V9104" t="str" cm="1">
        <f t="array" ref="V9104">_xlfn.IFS(Hospital_Emergency_Room_Data[[#This Row],[Day]]&lt;=10,"Start(1-10)",Hospital_Emergency_Room_Data[[#This Row],[Day]]&lt;=20,"Middle(11-20)",Hospital_Emergency_Room_Data[[#This Row],[Day]]&gt;20,"End(21-30)")</f>
        <v>End(21-30)</v>
      </c>
    </row>
    <row r="9105" spans="1:22">
      <c r="A9105">
        <v>723693853</v>
      </c>
      <c r="B9105" t="s">
        <v>9096</v>
      </c>
      <c r="C9105" s="1">
        <v>45213</v>
      </c>
      <c r="D9105" t="str">
        <f>TEXT(Hospital_Emergency_Room_Data[[#This Row],[Patient Admission Date]],"mmm")</f>
        <v>Oct</v>
      </c>
      <c r="E9105">
        <f>YEAR(Hospital_Emergency_Room_Data[[#This Row],[Patient Admission Date]])</f>
        <v>2023</v>
      </c>
      <c r="F9105" s="2">
        <v>0.3972222222222222</v>
      </c>
      <c r="G9105" s="8" t="str">
        <f>TEXT(Hospital_Emergency_Room_Data[[#This Row],[Patient Admission Date]],"dddd")</f>
        <v>Saturday</v>
      </c>
      <c r="H9105" t="s">
        <v>9208</v>
      </c>
      <c r="I9105">
        <v>28</v>
      </c>
      <c r="J9105" s="5" t="s">
        <v>9220</v>
      </c>
      <c r="K9105" t="s">
        <v>8</v>
      </c>
      <c r="L9105" t="s">
        <v>9281</v>
      </c>
      <c r="M9105" t="s">
        <v>9210</v>
      </c>
      <c r="N9105">
        <v>10</v>
      </c>
      <c r="O9105">
        <v>59</v>
      </c>
      <c r="P9105" t="s">
        <v>9225</v>
      </c>
      <c r="Q9105">
        <v>14</v>
      </c>
      <c r="R9105">
        <v>9</v>
      </c>
      <c r="S9105" t="s">
        <v>9255</v>
      </c>
      <c r="T9105" t="s">
        <v>9265</v>
      </c>
      <c r="U9105" t="s">
        <v>9283</v>
      </c>
      <c r="V9105" t="str" cm="1">
        <f t="array" ref="V9105">_xlfn.IFS(Hospital_Emergency_Room_Data[[#This Row],[Day]]&lt;=10,"Start(1-10)",Hospital_Emergency_Room_Data[[#This Row],[Day]]&lt;=20,"Middle(11-20)",Hospital_Emergency_Room_Data[[#This Row],[Day]]&gt;20,"End(21-30)")</f>
        <v>Middle(11-20)</v>
      </c>
    </row>
    <row r="9106" spans="1:22">
      <c r="A9106">
        <v>150727421</v>
      </c>
      <c r="B9106" t="s">
        <v>9097</v>
      </c>
      <c r="C9106" s="1">
        <v>45415</v>
      </c>
      <c r="D9106" t="str">
        <f>TEXT(Hospital_Emergency_Room_Data[[#This Row],[Patient Admission Date]],"mmm")</f>
        <v>May</v>
      </c>
      <c r="E9106">
        <f>YEAR(Hospital_Emergency_Room_Data[[#This Row],[Patient Admission Date]])</f>
        <v>2024</v>
      </c>
      <c r="F9106" s="2">
        <v>0.12847222222222221</v>
      </c>
      <c r="G9106" s="8" t="str">
        <f>TEXT(Hospital_Emergency_Room_Data[[#This Row],[Patient Admission Date]],"dddd")</f>
        <v>Friday</v>
      </c>
      <c r="H9106" t="s">
        <v>9208</v>
      </c>
      <c r="I9106">
        <v>23</v>
      </c>
      <c r="J9106" s="5" t="s">
        <v>9220</v>
      </c>
      <c r="K9106" t="s">
        <v>8</v>
      </c>
      <c r="L9106" t="s">
        <v>9281</v>
      </c>
      <c r="M9106" t="s">
        <v>9210</v>
      </c>
      <c r="N9106">
        <v>10</v>
      </c>
      <c r="O9106">
        <v>53</v>
      </c>
      <c r="P9106" t="s">
        <v>9225</v>
      </c>
      <c r="Q9106">
        <v>3</v>
      </c>
      <c r="R9106">
        <v>3</v>
      </c>
      <c r="S9106" t="s">
        <v>9258</v>
      </c>
      <c r="T9106" t="s">
        <v>9263</v>
      </c>
      <c r="U9106" t="s">
        <v>9283</v>
      </c>
      <c r="V9106" t="str" cm="1">
        <f t="array" ref="V9106">_xlfn.IFS(Hospital_Emergency_Room_Data[[#This Row],[Day]]&lt;=10,"Start(1-10)",Hospital_Emergency_Room_Data[[#This Row],[Day]]&lt;=20,"Middle(11-20)",Hospital_Emergency_Room_Data[[#This Row],[Day]]&gt;20,"End(21-30)")</f>
        <v>Start(1-10)</v>
      </c>
    </row>
    <row r="9107" spans="1:22">
      <c r="A9107">
        <v>529555610</v>
      </c>
      <c r="B9107" t="s">
        <v>9098</v>
      </c>
      <c r="C9107" s="1">
        <v>45187</v>
      </c>
      <c r="D9107" t="str">
        <f>TEXT(Hospital_Emergency_Room_Data[[#This Row],[Patient Admission Date]],"mmm")</f>
        <v>Sep</v>
      </c>
      <c r="E9107">
        <f>YEAR(Hospital_Emergency_Room_Data[[#This Row],[Patient Admission Date]])</f>
        <v>2023</v>
      </c>
      <c r="F9107" s="2">
        <v>0.3888888888888889</v>
      </c>
      <c r="G9107" s="8" t="str">
        <f>TEXT(Hospital_Emergency_Room_Data[[#This Row],[Patient Admission Date]],"dddd")</f>
        <v>Monday</v>
      </c>
      <c r="H9107" t="s">
        <v>9208</v>
      </c>
      <c r="I9107">
        <v>67</v>
      </c>
      <c r="J9107" s="5" t="s">
        <v>9217</v>
      </c>
      <c r="K9107" t="s">
        <v>8</v>
      </c>
      <c r="L9107" t="s">
        <v>9281</v>
      </c>
      <c r="M9107" t="s">
        <v>9210</v>
      </c>
      <c r="N9107">
        <v>10</v>
      </c>
      <c r="O9107">
        <v>59</v>
      </c>
      <c r="P9107" t="s">
        <v>9225</v>
      </c>
      <c r="Q9107">
        <v>18</v>
      </c>
      <c r="R9107">
        <v>9</v>
      </c>
      <c r="S9107" t="s">
        <v>9255</v>
      </c>
      <c r="T9107" t="s">
        <v>9262</v>
      </c>
      <c r="U9107" t="s">
        <v>9283</v>
      </c>
      <c r="V9107" t="str" cm="1">
        <f t="array" ref="V9107">_xlfn.IFS(Hospital_Emergency_Room_Data[[#This Row],[Day]]&lt;=10,"Start(1-10)",Hospital_Emergency_Room_Data[[#This Row],[Day]]&lt;=20,"Middle(11-20)",Hospital_Emergency_Room_Data[[#This Row],[Day]]&gt;20,"End(21-30)")</f>
        <v>Middle(11-20)</v>
      </c>
    </row>
    <row r="9108" spans="1:22">
      <c r="A9108">
        <v>128427299</v>
      </c>
      <c r="B9108" t="s">
        <v>9099</v>
      </c>
      <c r="C9108" s="1">
        <v>45105</v>
      </c>
      <c r="D9108" t="str">
        <f>TEXT(Hospital_Emergency_Room_Data[[#This Row],[Patient Admission Date]],"mmm")</f>
        <v>Jun</v>
      </c>
      <c r="E9108">
        <f>YEAR(Hospital_Emergency_Room_Data[[#This Row],[Patient Admission Date]])</f>
        <v>2023</v>
      </c>
      <c r="F9108" s="2">
        <v>0.13680555555555557</v>
      </c>
      <c r="G9108" s="8" t="str">
        <f>TEXT(Hospital_Emergency_Room_Data[[#This Row],[Patient Admission Date]],"dddd")</f>
        <v>Wednesday</v>
      </c>
      <c r="H9108" t="s">
        <v>9208</v>
      </c>
      <c r="I9108">
        <v>16</v>
      </c>
      <c r="J9108" s="5" t="s">
        <v>9220</v>
      </c>
      <c r="K9108" t="s">
        <v>8</v>
      </c>
      <c r="L9108" t="s">
        <v>9281</v>
      </c>
      <c r="M9108" t="s">
        <v>9210</v>
      </c>
      <c r="N9108">
        <v>10</v>
      </c>
      <c r="O9108">
        <v>58</v>
      </c>
      <c r="P9108" t="s">
        <v>9225</v>
      </c>
      <c r="Q9108">
        <v>28</v>
      </c>
      <c r="R9108">
        <v>3</v>
      </c>
      <c r="S9108" t="s">
        <v>9258</v>
      </c>
      <c r="T9108" t="s">
        <v>9264</v>
      </c>
      <c r="U9108" t="s">
        <v>9283</v>
      </c>
      <c r="V9108" t="str" cm="1">
        <f t="array" ref="V9108">_xlfn.IFS(Hospital_Emergency_Room_Data[[#This Row],[Day]]&lt;=10,"Start(1-10)",Hospital_Emergency_Room_Data[[#This Row],[Day]]&lt;=20,"Middle(11-20)",Hospital_Emergency_Room_Data[[#This Row],[Day]]&gt;20,"End(21-30)")</f>
        <v>End(21-30)</v>
      </c>
    </row>
    <row r="9109" spans="1:22">
      <c r="A9109">
        <v>779250290</v>
      </c>
      <c r="B9109" t="s">
        <v>9100</v>
      </c>
      <c r="C9109" s="1">
        <v>45347</v>
      </c>
      <c r="D9109" t="str">
        <f>TEXT(Hospital_Emergency_Room_Data[[#This Row],[Patient Admission Date]],"mmm")</f>
        <v>Feb</v>
      </c>
      <c r="E9109">
        <f>YEAR(Hospital_Emergency_Room_Data[[#This Row],[Patient Admission Date]])</f>
        <v>2024</v>
      </c>
      <c r="F9109" s="2">
        <v>0.43194444444444446</v>
      </c>
      <c r="G9109" s="8" t="str">
        <f>TEXT(Hospital_Emergency_Room_Data[[#This Row],[Patient Admission Date]],"dddd")</f>
        <v>Sunday</v>
      </c>
      <c r="H9109" t="s">
        <v>9208</v>
      </c>
      <c r="I9109">
        <v>70</v>
      </c>
      <c r="J9109" s="5" t="s">
        <v>9222</v>
      </c>
      <c r="K9109" t="s">
        <v>8</v>
      </c>
      <c r="L9109" t="s">
        <v>9281</v>
      </c>
      <c r="M9109" t="s">
        <v>9210</v>
      </c>
      <c r="N9109">
        <v>10</v>
      </c>
      <c r="O9109">
        <v>29</v>
      </c>
      <c r="P9109" t="s">
        <v>9226</v>
      </c>
      <c r="Q9109">
        <v>25</v>
      </c>
      <c r="R9109">
        <v>10</v>
      </c>
      <c r="S9109" t="s">
        <v>9255</v>
      </c>
      <c r="T9109" t="s">
        <v>9264</v>
      </c>
      <c r="U9109" t="s">
        <v>9282</v>
      </c>
      <c r="V9109" t="str" cm="1">
        <f t="array" ref="V9109">_xlfn.IFS(Hospital_Emergency_Room_Data[[#This Row],[Day]]&lt;=10,"Start(1-10)",Hospital_Emergency_Room_Data[[#This Row],[Day]]&lt;=20,"Middle(11-20)",Hospital_Emergency_Room_Data[[#This Row],[Day]]&gt;20,"End(21-30)")</f>
        <v>End(21-30)</v>
      </c>
    </row>
    <row r="9110" spans="1:22">
      <c r="A9110">
        <v>243852527</v>
      </c>
      <c r="B9110" t="s">
        <v>9101</v>
      </c>
      <c r="C9110" s="1">
        <v>45247</v>
      </c>
      <c r="D9110" t="str">
        <f>TEXT(Hospital_Emergency_Room_Data[[#This Row],[Patient Admission Date]],"mmm")</f>
        <v>Nov</v>
      </c>
      <c r="E9110">
        <f>YEAR(Hospital_Emergency_Room_Data[[#This Row],[Patient Admission Date]])</f>
        <v>2023</v>
      </c>
      <c r="F9110" s="2">
        <v>0.31666666666666665</v>
      </c>
      <c r="G9110" s="8" t="str">
        <f>TEXT(Hospital_Emergency_Room_Data[[#This Row],[Patient Admission Date]],"dddd")</f>
        <v>Friday</v>
      </c>
      <c r="H9110" t="s">
        <v>9208</v>
      </c>
      <c r="I9110">
        <v>12</v>
      </c>
      <c r="J9110" s="5" t="s">
        <v>9221</v>
      </c>
      <c r="K9110" t="s">
        <v>8</v>
      </c>
      <c r="L9110" t="s">
        <v>9281</v>
      </c>
      <c r="M9110" t="s">
        <v>9210</v>
      </c>
      <c r="N9110">
        <v>10</v>
      </c>
      <c r="O9110">
        <v>41</v>
      </c>
      <c r="P9110" t="s">
        <v>9225</v>
      </c>
      <c r="Q9110">
        <v>17</v>
      </c>
      <c r="R9110">
        <v>7</v>
      </c>
      <c r="S9110" t="s">
        <v>9255</v>
      </c>
      <c r="T9110" t="s">
        <v>9262</v>
      </c>
      <c r="U9110" t="s">
        <v>9300</v>
      </c>
      <c r="V9110" t="str" cm="1">
        <f t="array" ref="V9110">_xlfn.IFS(Hospital_Emergency_Room_Data[[#This Row],[Day]]&lt;=10,"Start(1-10)",Hospital_Emergency_Room_Data[[#This Row],[Day]]&lt;=20,"Middle(11-20)",Hospital_Emergency_Room_Data[[#This Row],[Day]]&gt;20,"End(21-30)")</f>
        <v>Middle(11-20)</v>
      </c>
    </row>
    <row r="9111" spans="1:22">
      <c r="A9111">
        <v>778047220</v>
      </c>
      <c r="B9111" t="s">
        <v>9102</v>
      </c>
      <c r="C9111" s="1">
        <v>45062</v>
      </c>
      <c r="D9111" t="str">
        <f>TEXT(Hospital_Emergency_Room_Data[[#This Row],[Patient Admission Date]],"mmm")</f>
        <v>May</v>
      </c>
      <c r="E9111">
        <f>YEAR(Hospital_Emergency_Room_Data[[#This Row],[Patient Admission Date]])</f>
        <v>2023</v>
      </c>
      <c r="F9111" s="2">
        <v>0.47986111111111113</v>
      </c>
      <c r="G9111" s="8" t="str">
        <f>TEXT(Hospital_Emergency_Room_Data[[#This Row],[Patient Admission Date]],"dddd")</f>
        <v>Tuesday</v>
      </c>
      <c r="H9111" t="s">
        <v>9208</v>
      </c>
      <c r="I9111">
        <v>56</v>
      </c>
      <c r="J9111" s="5" t="s">
        <v>9219</v>
      </c>
      <c r="K9111" t="s">
        <v>8</v>
      </c>
      <c r="L9111" t="s">
        <v>9281</v>
      </c>
      <c r="M9111" t="s">
        <v>9210</v>
      </c>
      <c r="N9111">
        <v>10</v>
      </c>
      <c r="O9111">
        <v>12</v>
      </c>
      <c r="P9111" t="s">
        <v>9226</v>
      </c>
      <c r="Q9111">
        <v>16</v>
      </c>
      <c r="R9111">
        <v>11</v>
      </c>
      <c r="S9111" t="s">
        <v>9255</v>
      </c>
      <c r="T9111" t="s">
        <v>9262</v>
      </c>
      <c r="U9111" t="s">
        <v>9282</v>
      </c>
      <c r="V9111" t="str" cm="1">
        <f t="array" ref="V9111">_xlfn.IFS(Hospital_Emergency_Room_Data[[#This Row],[Day]]&lt;=10,"Start(1-10)",Hospital_Emergency_Room_Data[[#This Row],[Day]]&lt;=20,"Middle(11-20)",Hospital_Emergency_Room_Data[[#This Row],[Day]]&gt;20,"End(21-30)")</f>
        <v>Middle(11-20)</v>
      </c>
    </row>
    <row r="9112" spans="1:22">
      <c r="A9112">
        <v>648869843</v>
      </c>
      <c r="B9112" t="s">
        <v>9103</v>
      </c>
      <c r="C9112" s="1">
        <v>45394</v>
      </c>
      <c r="D9112" t="str">
        <f>TEXT(Hospital_Emergency_Room_Data[[#This Row],[Patient Admission Date]],"mmm")</f>
        <v>Apr</v>
      </c>
      <c r="E9112">
        <f>YEAR(Hospital_Emergency_Room_Data[[#This Row],[Patient Admission Date]])</f>
        <v>2024</v>
      </c>
      <c r="F9112" s="2">
        <v>0.46805555555555556</v>
      </c>
      <c r="G9112" s="8" t="str">
        <f>TEXT(Hospital_Emergency_Room_Data[[#This Row],[Patient Admission Date]],"dddd")</f>
        <v>Friday</v>
      </c>
      <c r="H9112" t="s">
        <v>9208</v>
      </c>
      <c r="I9112">
        <v>50</v>
      </c>
      <c r="J9112" s="5" t="s">
        <v>9219</v>
      </c>
      <c r="K9112" t="s">
        <v>8</v>
      </c>
      <c r="L9112" t="s">
        <v>9281</v>
      </c>
      <c r="M9112" t="s">
        <v>9210</v>
      </c>
      <c r="N9112">
        <v>10</v>
      </c>
      <c r="O9112">
        <v>30</v>
      </c>
      <c r="P9112" t="s">
        <v>9225</v>
      </c>
      <c r="Q9112">
        <v>12</v>
      </c>
      <c r="R9112">
        <v>11</v>
      </c>
      <c r="S9112" t="s">
        <v>9255</v>
      </c>
      <c r="T9112" t="s">
        <v>9265</v>
      </c>
      <c r="U9112" t="s">
        <v>9282</v>
      </c>
      <c r="V9112" t="str" cm="1">
        <f t="array" ref="V9112">_xlfn.IFS(Hospital_Emergency_Room_Data[[#This Row],[Day]]&lt;=10,"Start(1-10)",Hospital_Emergency_Room_Data[[#This Row],[Day]]&lt;=20,"Middle(11-20)",Hospital_Emergency_Room_Data[[#This Row],[Day]]&gt;20,"End(21-30)")</f>
        <v>Middle(11-20)</v>
      </c>
    </row>
    <row r="9113" spans="1:22">
      <c r="A9113">
        <v>116944270</v>
      </c>
      <c r="B9113" t="s">
        <v>9104</v>
      </c>
      <c r="C9113" s="1">
        <v>45280</v>
      </c>
      <c r="D9113" t="str">
        <f>TEXT(Hospital_Emergency_Room_Data[[#This Row],[Patient Admission Date]],"mmm")</f>
        <v>Dec</v>
      </c>
      <c r="E9113">
        <f>YEAR(Hospital_Emergency_Room_Data[[#This Row],[Patient Admission Date]])</f>
        <v>2023</v>
      </c>
      <c r="F9113" s="2">
        <v>0.23749999999999999</v>
      </c>
      <c r="G9113" s="8" t="str">
        <f>TEXT(Hospital_Emergency_Room_Data[[#This Row],[Patient Admission Date]],"dddd")</f>
        <v>Wednesday</v>
      </c>
      <c r="H9113" t="s">
        <v>9208</v>
      </c>
      <c r="I9113">
        <v>35</v>
      </c>
      <c r="J9113" s="5" t="s">
        <v>9223</v>
      </c>
      <c r="K9113" t="s">
        <v>8</v>
      </c>
      <c r="L9113" t="s">
        <v>9281</v>
      </c>
      <c r="M9113" t="s">
        <v>9210</v>
      </c>
      <c r="N9113">
        <v>10</v>
      </c>
      <c r="O9113">
        <v>44</v>
      </c>
      <c r="P9113" t="s">
        <v>9225</v>
      </c>
      <c r="Q9113">
        <v>20</v>
      </c>
      <c r="R9113">
        <v>5</v>
      </c>
      <c r="S9113" t="s">
        <v>9258</v>
      </c>
      <c r="T9113" t="s">
        <v>9262</v>
      </c>
      <c r="U9113" t="s">
        <v>9300</v>
      </c>
      <c r="V9113" t="str" cm="1">
        <f t="array" ref="V9113">_xlfn.IFS(Hospital_Emergency_Room_Data[[#This Row],[Day]]&lt;=10,"Start(1-10)",Hospital_Emergency_Room_Data[[#This Row],[Day]]&lt;=20,"Middle(11-20)",Hospital_Emergency_Room_Data[[#This Row],[Day]]&gt;20,"End(21-30)")</f>
        <v>Middle(11-20)</v>
      </c>
    </row>
    <row r="9114" spans="1:22">
      <c r="A9114">
        <v>450095808</v>
      </c>
      <c r="B9114" t="s">
        <v>9105</v>
      </c>
      <c r="C9114" s="1">
        <v>45514</v>
      </c>
      <c r="D9114" t="str">
        <f>TEXT(Hospital_Emergency_Room_Data[[#This Row],[Patient Admission Date]],"mmm")</f>
        <v>Aug</v>
      </c>
      <c r="E9114">
        <f>YEAR(Hospital_Emergency_Room_Data[[#This Row],[Patient Admission Date]])</f>
        <v>2024</v>
      </c>
      <c r="F9114" s="2">
        <v>0.94652777777777775</v>
      </c>
      <c r="G9114" s="8" t="str">
        <f>TEXT(Hospital_Emergency_Room_Data[[#This Row],[Patient Admission Date]],"dddd")</f>
        <v>Saturday</v>
      </c>
      <c r="H9114" t="s">
        <v>9208</v>
      </c>
      <c r="I9114">
        <v>3</v>
      </c>
      <c r="J9114" s="5" t="s">
        <v>9218</v>
      </c>
      <c r="K9114" t="s">
        <v>8</v>
      </c>
      <c r="L9114" t="s">
        <v>16</v>
      </c>
      <c r="M9114" t="s">
        <v>9210</v>
      </c>
      <c r="O9114">
        <v>31</v>
      </c>
      <c r="P9114" t="s">
        <v>9225</v>
      </c>
      <c r="Q9114">
        <v>10</v>
      </c>
      <c r="R9114">
        <v>22</v>
      </c>
      <c r="S9114" t="s">
        <v>9256</v>
      </c>
      <c r="T9114" t="s">
        <v>9265</v>
      </c>
      <c r="U9114" t="s">
        <v>9300</v>
      </c>
      <c r="V9114" t="str" cm="1">
        <f t="array" ref="V9114">_xlfn.IFS(Hospital_Emergency_Room_Data[[#This Row],[Day]]&lt;=10,"Start(1-10)",Hospital_Emergency_Room_Data[[#This Row],[Day]]&lt;=20,"Middle(11-20)",Hospital_Emergency_Room_Data[[#This Row],[Day]]&gt;20,"End(21-30)")</f>
        <v>Start(1-10)</v>
      </c>
    </row>
    <row r="9115" spans="1:22">
      <c r="A9115">
        <v>744523785</v>
      </c>
      <c r="B9115" t="s">
        <v>9106</v>
      </c>
      <c r="C9115" s="1">
        <v>45492</v>
      </c>
      <c r="D9115" t="str">
        <f>TEXT(Hospital_Emergency_Room_Data[[#This Row],[Patient Admission Date]],"mmm")</f>
        <v>Jul</v>
      </c>
      <c r="E9115">
        <f>YEAR(Hospital_Emergency_Room_Data[[#This Row],[Patient Admission Date]])</f>
        <v>2024</v>
      </c>
      <c r="F9115" s="2">
        <v>0.37361111111111112</v>
      </c>
      <c r="G9115" s="8" t="str">
        <f>TEXT(Hospital_Emergency_Room_Data[[#This Row],[Patient Admission Date]],"dddd")</f>
        <v>Friday</v>
      </c>
      <c r="H9115" t="s">
        <v>9208</v>
      </c>
      <c r="I9115">
        <v>60</v>
      </c>
      <c r="J9115" s="5" t="s">
        <v>9217</v>
      </c>
      <c r="K9115" t="s">
        <v>8</v>
      </c>
      <c r="L9115" t="s">
        <v>16</v>
      </c>
      <c r="M9115" t="s">
        <v>9210</v>
      </c>
      <c r="O9115">
        <v>47</v>
      </c>
      <c r="P9115" t="s">
        <v>9225</v>
      </c>
      <c r="Q9115">
        <v>19</v>
      </c>
      <c r="R9115">
        <v>8</v>
      </c>
      <c r="S9115" t="s">
        <v>9255</v>
      </c>
      <c r="T9115" t="s">
        <v>9262</v>
      </c>
      <c r="U9115" t="s">
        <v>9283</v>
      </c>
      <c r="V9115" t="str" cm="1">
        <f t="array" ref="V9115">_xlfn.IFS(Hospital_Emergency_Room_Data[[#This Row],[Day]]&lt;=10,"Start(1-10)",Hospital_Emergency_Room_Data[[#This Row],[Day]]&lt;=20,"Middle(11-20)",Hospital_Emergency_Room_Data[[#This Row],[Day]]&gt;20,"End(21-30)")</f>
        <v>Middle(11-20)</v>
      </c>
    </row>
    <row r="9116" spans="1:22">
      <c r="A9116">
        <v>744011240</v>
      </c>
      <c r="B9116" t="s">
        <v>9107</v>
      </c>
      <c r="C9116" s="1">
        <v>45038</v>
      </c>
      <c r="D9116" t="str">
        <f>TEXT(Hospital_Emergency_Room_Data[[#This Row],[Patient Admission Date]],"mmm")</f>
        <v>Apr</v>
      </c>
      <c r="E9116">
        <f>YEAR(Hospital_Emergency_Room_Data[[#This Row],[Patient Admission Date]])</f>
        <v>2023</v>
      </c>
      <c r="F9116" s="2">
        <v>0.78194444444444444</v>
      </c>
      <c r="G9116" s="8" t="str">
        <f>TEXT(Hospital_Emergency_Room_Data[[#This Row],[Patient Admission Date]],"dddd")</f>
        <v>Saturday</v>
      </c>
      <c r="H9116" t="s">
        <v>9208</v>
      </c>
      <c r="I9116">
        <v>68</v>
      </c>
      <c r="J9116" s="5" t="s">
        <v>9217</v>
      </c>
      <c r="K9116" t="s">
        <v>8</v>
      </c>
      <c r="L9116" t="s">
        <v>16</v>
      </c>
      <c r="M9116" t="s">
        <v>9210</v>
      </c>
      <c r="O9116">
        <v>12</v>
      </c>
      <c r="P9116" t="s">
        <v>9226</v>
      </c>
      <c r="Q9116">
        <v>22</v>
      </c>
      <c r="R9116">
        <v>18</v>
      </c>
      <c r="S9116" t="s">
        <v>9256</v>
      </c>
      <c r="T9116" t="s">
        <v>9264</v>
      </c>
      <c r="U9116" t="s">
        <v>9282</v>
      </c>
      <c r="V9116" t="str" cm="1">
        <f t="array" ref="V9116">_xlfn.IFS(Hospital_Emergency_Room_Data[[#This Row],[Day]]&lt;=10,"Start(1-10)",Hospital_Emergency_Room_Data[[#This Row],[Day]]&lt;=20,"Middle(11-20)",Hospital_Emergency_Room_Data[[#This Row],[Day]]&gt;20,"End(21-30)")</f>
        <v>End(21-30)</v>
      </c>
    </row>
    <row r="9117" spans="1:22">
      <c r="A9117">
        <v>570148462</v>
      </c>
      <c r="B9117" t="s">
        <v>9108</v>
      </c>
      <c r="C9117" s="1">
        <v>45347</v>
      </c>
      <c r="D9117" t="str">
        <f>TEXT(Hospital_Emergency_Room_Data[[#This Row],[Patient Admission Date]],"mmm")</f>
        <v>Feb</v>
      </c>
      <c r="E9117">
        <f>YEAR(Hospital_Emergency_Room_Data[[#This Row],[Patient Admission Date]])</f>
        <v>2024</v>
      </c>
      <c r="F9117" s="2">
        <v>0.24027777777777778</v>
      </c>
      <c r="G9117" s="8" t="str">
        <f>TEXT(Hospital_Emergency_Room_Data[[#This Row],[Patient Admission Date]],"dddd")</f>
        <v>Sunday</v>
      </c>
      <c r="H9117" t="s">
        <v>9208</v>
      </c>
      <c r="I9117">
        <v>24</v>
      </c>
      <c r="J9117" s="5" t="s">
        <v>9220</v>
      </c>
      <c r="K9117" t="s">
        <v>8</v>
      </c>
      <c r="L9117" t="s">
        <v>16</v>
      </c>
      <c r="M9117" t="s">
        <v>9210</v>
      </c>
      <c r="O9117">
        <v>20</v>
      </c>
      <c r="P9117" t="s">
        <v>9226</v>
      </c>
      <c r="Q9117">
        <v>25</v>
      </c>
      <c r="R9117">
        <v>5</v>
      </c>
      <c r="S9117" t="s">
        <v>9258</v>
      </c>
      <c r="T9117" t="s">
        <v>9264</v>
      </c>
      <c r="U9117" t="s">
        <v>9282</v>
      </c>
      <c r="V9117" t="str" cm="1">
        <f t="array" ref="V9117">_xlfn.IFS(Hospital_Emergency_Room_Data[[#This Row],[Day]]&lt;=10,"Start(1-10)",Hospital_Emergency_Room_Data[[#This Row],[Day]]&lt;=20,"Middle(11-20)",Hospital_Emergency_Room_Data[[#This Row],[Day]]&gt;20,"End(21-30)")</f>
        <v>End(21-30)</v>
      </c>
    </row>
    <row r="9118" spans="1:22">
      <c r="A9118">
        <v>325511348</v>
      </c>
      <c r="B9118" t="s">
        <v>9109</v>
      </c>
      <c r="C9118" s="1">
        <v>45241</v>
      </c>
      <c r="D9118" t="str">
        <f>TEXT(Hospital_Emergency_Room_Data[[#This Row],[Patient Admission Date]],"mmm")</f>
        <v>Nov</v>
      </c>
      <c r="E9118">
        <f>YEAR(Hospital_Emergency_Room_Data[[#This Row],[Patient Admission Date]])</f>
        <v>2023</v>
      </c>
      <c r="F9118" s="2">
        <v>6.9444444444444441E-3</v>
      </c>
      <c r="G9118" s="8" t="str">
        <f>TEXT(Hospital_Emergency_Room_Data[[#This Row],[Patient Admission Date]],"dddd")</f>
        <v>Saturday</v>
      </c>
      <c r="H9118" t="s">
        <v>9208</v>
      </c>
      <c r="I9118">
        <v>33</v>
      </c>
      <c r="J9118" s="5" t="s">
        <v>9223</v>
      </c>
      <c r="K9118" t="s">
        <v>8</v>
      </c>
      <c r="L9118" t="s">
        <v>16</v>
      </c>
      <c r="M9118" t="s">
        <v>9210</v>
      </c>
      <c r="O9118">
        <v>37</v>
      </c>
      <c r="P9118" t="s">
        <v>9225</v>
      </c>
      <c r="Q9118">
        <v>11</v>
      </c>
      <c r="R9118">
        <v>0</v>
      </c>
      <c r="S9118" t="s">
        <v>9258</v>
      </c>
      <c r="T9118" t="s">
        <v>9265</v>
      </c>
      <c r="U9118" t="s">
        <v>9300</v>
      </c>
      <c r="V9118" t="str" cm="1">
        <f t="array" ref="V9118">_xlfn.IFS(Hospital_Emergency_Room_Data[[#This Row],[Day]]&lt;=10,"Start(1-10)",Hospital_Emergency_Room_Data[[#This Row],[Day]]&lt;=20,"Middle(11-20)",Hospital_Emergency_Room_Data[[#This Row],[Day]]&gt;20,"End(21-30)")</f>
        <v>Middle(11-20)</v>
      </c>
    </row>
    <row r="9119" spans="1:22">
      <c r="A9119">
        <v>401658779</v>
      </c>
      <c r="B9119" t="s">
        <v>9110</v>
      </c>
      <c r="C9119" s="1">
        <v>45585</v>
      </c>
      <c r="D9119" t="str">
        <f>TEXT(Hospital_Emergency_Room_Data[[#This Row],[Patient Admission Date]],"mmm")</f>
        <v>Oct</v>
      </c>
      <c r="E9119">
        <f>YEAR(Hospital_Emergency_Room_Data[[#This Row],[Patient Admission Date]])</f>
        <v>2024</v>
      </c>
      <c r="F9119" s="2">
        <v>0.51666666666666672</v>
      </c>
      <c r="G9119" s="8" t="str">
        <f>TEXT(Hospital_Emergency_Room_Data[[#This Row],[Patient Admission Date]],"dddd")</f>
        <v>Sunday</v>
      </c>
      <c r="H9119" t="s">
        <v>9208</v>
      </c>
      <c r="I9119">
        <v>58</v>
      </c>
      <c r="J9119" s="5" t="s">
        <v>9219</v>
      </c>
      <c r="K9119" t="s">
        <v>8</v>
      </c>
      <c r="L9119" t="s">
        <v>16</v>
      </c>
      <c r="M9119" t="s">
        <v>9210</v>
      </c>
      <c r="O9119">
        <v>21</v>
      </c>
      <c r="P9119" t="s">
        <v>9226</v>
      </c>
      <c r="Q9119">
        <v>20</v>
      </c>
      <c r="R9119">
        <v>12</v>
      </c>
      <c r="S9119" t="s">
        <v>9257</v>
      </c>
      <c r="T9119" t="s">
        <v>9262</v>
      </c>
      <c r="U9119" t="s">
        <v>9282</v>
      </c>
      <c r="V9119" t="str" cm="1">
        <f t="array" ref="V9119">_xlfn.IFS(Hospital_Emergency_Room_Data[[#This Row],[Day]]&lt;=10,"Start(1-10)",Hospital_Emergency_Room_Data[[#This Row],[Day]]&lt;=20,"Middle(11-20)",Hospital_Emergency_Room_Data[[#This Row],[Day]]&gt;20,"End(21-30)")</f>
        <v>Middle(11-20)</v>
      </c>
    </row>
    <row r="9120" spans="1:22">
      <c r="A9120">
        <v>271808403</v>
      </c>
      <c r="B9120" t="s">
        <v>9111</v>
      </c>
      <c r="C9120" s="1">
        <v>45443</v>
      </c>
      <c r="D9120" t="str">
        <f>TEXT(Hospital_Emergency_Room_Data[[#This Row],[Patient Admission Date]],"mmm")</f>
        <v>May</v>
      </c>
      <c r="E9120">
        <f>YEAR(Hospital_Emergency_Room_Data[[#This Row],[Patient Admission Date]])</f>
        <v>2024</v>
      </c>
      <c r="F9120" s="2">
        <v>0.13263888888888889</v>
      </c>
      <c r="G9120" s="8" t="str">
        <f>TEXT(Hospital_Emergency_Room_Data[[#This Row],[Patient Admission Date]],"dddd")</f>
        <v>Friday</v>
      </c>
      <c r="H9120" t="s">
        <v>9208</v>
      </c>
      <c r="I9120">
        <v>27</v>
      </c>
      <c r="J9120" s="5" t="s">
        <v>9220</v>
      </c>
      <c r="K9120" t="s">
        <v>8</v>
      </c>
      <c r="L9120" t="s">
        <v>16</v>
      </c>
      <c r="M9120" t="s">
        <v>9210</v>
      </c>
      <c r="O9120">
        <v>33</v>
      </c>
      <c r="P9120" t="s">
        <v>9225</v>
      </c>
      <c r="Q9120">
        <v>31</v>
      </c>
      <c r="R9120">
        <v>3</v>
      </c>
      <c r="S9120" t="s">
        <v>9258</v>
      </c>
      <c r="T9120" t="s">
        <v>9264</v>
      </c>
      <c r="U9120" t="s">
        <v>9300</v>
      </c>
      <c r="V9120" t="str" cm="1">
        <f t="array" ref="V9120">_xlfn.IFS(Hospital_Emergency_Room_Data[[#This Row],[Day]]&lt;=10,"Start(1-10)",Hospital_Emergency_Room_Data[[#This Row],[Day]]&lt;=20,"Middle(11-20)",Hospital_Emergency_Room_Data[[#This Row],[Day]]&gt;20,"End(21-30)")</f>
        <v>End(21-30)</v>
      </c>
    </row>
    <row r="9121" spans="1:22">
      <c r="A9121">
        <v>804041122</v>
      </c>
      <c r="B9121" t="s">
        <v>9112</v>
      </c>
      <c r="C9121" s="1">
        <v>45329</v>
      </c>
      <c r="D9121" t="str">
        <f>TEXT(Hospital_Emergency_Room_Data[[#This Row],[Patient Admission Date]],"mmm")</f>
        <v>Feb</v>
      </c>
      <c r="E9121">
        <f>YEAR(Hospital_Emergency_Room_Data[[#This Row],[Patient Admission Date]])</f>
        <v>2024</v>
      </c>
      <c r="F9121" s="2">
        <v>0.5083333333333333</v>
      </c>
      <c r="G9121" s="8" t="str">
        <f>TEXT(Hospital_Emergency_Room_Data[[#This Row],[Patient Admission Date]],"dddd")</f>
        <v>Wednesday</v>
      </c>
      <c r="H9121" t="s">
        <v>9208</v>
      </c>
      <c r="I9121">
        <v>79</v>
      </c>
      <c r="J9121" s="5" t="s">
        <v>9222</v>
      </c>
      <c r="K9121" t="s">
        <v>8</v>
      </c>
      <c r="L9121" t="s">
        <v>16</v>
      </c>
      <c r="M9121" t="s">
        <v>9210</v>
      </c>
      <c r="O9121">
        <v>12</v>
      </c>
      <c r="P9121" t="s">
        <v>9226</v>
      </c>
      <c r="Q9121">
        <v>7</v>
      </c>
      <c r="R9121">
        <v>12</v>
      </c>
      <c r="S9121" t="s">
        <v>9257</v>
      </c>
      <c r="T9121" t="s">
        <v>9263</v>
      </c>
      <c r="U9121" t="s">
        <v>9282</v>
      </c>
      <c r="V9121" t="str" cm="1">
        <f t="array" ref="V9121">_xlfn.IFS(Hospital_Emergency_Room_Data[[#This Row],[Day]]&lt;=10,"Start(1-10)",Hospital_Emergency_Room_Data[[#This Row],[Day]]&lt;=20,"Middle(11-20)",Hospital_Emergency_Room_Data[[#This Row],[Day]]&gt;20,"End(21-30)")</f>
        <v>Start(1-10)</v>
      </c>
    </row>
    <row r="9122" spans="1:22">
      <c r="A9122">
        <v>171108865</v>
      </c>
      <c r="B9122" t="s">
        <v>9113</v>
      </c>
      <c r="C9122" s="1">
        <v>45519</v>
      </c>
      <c r="D9122" t="str">
        <f>TEXT(Hospital_Emergency_Room_Data[[#This Row],[Patient Admission Date]],"mmm")</f>
        <v>Aug</v>
      </c>
      <c r="E9122">
        <f>YEAR(Hospital_Emergency_Room_Data[[#This Row],[Patient Admission Date]])</f>
        <v>2024</v>
      </c>
      <c r="F9122" s="2">
        <v>0.92986111111111114</v>
      </c>
      <c r="G9122" s="8" t="str">
        <f>TEXT(Hospital_Emergency_Room_Data[[#This Row],[Patient Admission Date]],"dddd")</f>
        <v>Thursday</v>
      </c>
      <c r="H9122" t="s">
        <v>9208</v>
      </c>
      <c r="I9122">
        <v>73</v>
      </c>
      <c r="J9122" s="5" t="s">
        <v>9222</v>
      </c>
      <c r="K9122" t="s">
        <v>8</v>
      </c>
      <c r="L9122" t="s">
        <v>16</v>
      </c>
      <c r="M9122" t="s">
        <v>9210</v>
      </c>
      <c r="O9122">
        <v>38</v>
      </c>
      <c r="P9122" t="s">
        <v>9225</v>
      </c>
      <c r="Q9122">
        <v>15</v>
      </c>
      <c r="R9122">
        <v>22</v>
      </c>
      <c r="S9122" t="s">
        <v>9256</v>
      </c>
      <c r="T9122" t="s">
        <v>9262</v>
      </c>
      <c r="U9122" t="s">
        <v>9300</v>
      </c>
      <c r="V9122" t="str" cm="1">
        <f t="array" ref="V9122">_xlfn.IFS(Hospital_Emergency_Room_Data[[#This Row],[Day]]&lt;=10,"Start(1-10)",Hospital_Emergency_Room_Data[[#This Row],[Day]]&lt;=20,"Middle(11-20)",Hospital_Emergency_Room_Data[[#This Row],[Day]]&gt;20,"End(21-30)")</f>
        <v>Middle(11-20)</v>
      </c>
    </row>
    <row r="9123" spans="1:22">
      <c r="A9123">
        <v>402605865</v>
      </c>
      <c r="B9123" t="s">
        <v>9114</v>
      </c>
      <c r="C9123" s="1">
        <v>45355</v>
      </c>
      <c r="D9123" t="str">
        <f>TEXT(Hospital_Emergency_Room_Data[[#This Row],[Patient Admission Date]],"mmm")</f>
        <v>Mar</v>
      </c>
      <c r="E9123">
        <f>YEAR(Hospital_Emergency_Room_Data[[#This Row],[Patient Admission Date]])</f>
        <v>2024</v>
      </c>
      <c r="F9123" s="2">
        <v>0.46458333333333335</v>
      </c>
      <c r="G9123" s="8" t="str">
        <f>TEXT(Hospital_Emergency_Room_Data[[#This Row],[Patient Admission Date]],"dddd")</f>
        <v>Monday</v>
      </c>
      <c r="H9123" t="s">
        <v>9208</v>
      </c>
      <c r="I9123">
        <v>57</v>
      </c>
      <c r="J9123" s="5" t="s">
        <v>9219</v>
      </c>
      <c r="K9123" t="s">
        <v>8</v>
      </c>
      <c r="L9123" t="s">
        <v>16</v>
      </c>
      <c r="M9123" t="s">
        <v>9210</v>
      </c>
      <c r="O9123">
        <v>56</v>
      </c>
      <c r="P9123" t="s">
        <v>9225</v>
      </c>
      <c r="Q9123">
        <v>4</v>
      </c>
      <c r="R9123">
        <v>11</v>
      </c>
      <c r="S9123" t="s">
        <v>9255</v>
      </c>
      <c r="T9123" t="s">
        <v>9263</v>
      </c>
      <c r="U9123" t="s">
        <v>9283</v>
      </c>
      <c r="V9123" t="str" cm="1">
        <f t="array" ref="V9123">_xlfn.IFS(Hospital_Emergency_Room_Data[[#This Row],[Day]]&lt;=10,"Start(1-10)",Hospital_Emergency_Room_Data[[#This Row],[Day]]&lt;=20,"Middle(11-20)",Hospital_Emergency_Room_Data[[#This Row],[Day]]&gt;20,"End(21-30)")</f>
        <v>Start(1-10)</v>
      </c>
    </row>
    <row r="9124" spans="1:22">
      <c r="A9124">
        <v>631012994</v>
      </c>
      <c r="B9124" t="s">
        <v>9115</v>
      </c>
      <c r="C9124" s="1">
        <v>45576</v>
      </c>
      <c r="D9124" t="str">
        <f>TEXT(Hospital_Emergency_Room_Data[[#This Row],[Patient Admission Date]],"mmm")</f>
        <v>Oct</v>
      </c>
      <c r="E9124">
        <f>YEAR(Hospital_Emergency_Room_Data[[#This Row],[Patient Admission Date]])</f>
        <v>2024</v>
      </c>
      <c r="F9124" s="2">
        <v>0.78680555555555554</v>
      </c>
      <c r="G9124" s="8" t="str">
        <f>TEXT(Hospital_Emergency_Room_Data[[#This Row],[Patient Admission Date]],"dddd")</f>
        <v>Friday</v>
      </c>
      <c r="H9124" t="s">
        <v>9208</v>
      </c>
      <c r="I9124">
        <v>67</v>
      </c>
      <c r="J9124" s="5" t="s">
        <v>9217</v>
      </c>
      <c r="K9124" t="s">
        <v>8</v>
      </c>
      <c r="L9124" t="s">
        <v>16</v>
      </c>
      <c r="M9124" t="s">
        <v>9210</v>
      </c>
      <c r="O9124">
        <v>20</v>
      </c>
      <c r="P9124" t="s">
        <v>9226</v>
      </c>
      <c r="Q9124">
        <v>11</v>
      </c>
      <c r="R9124">
        <v>18</v>
      </c>
      <c r="S9124" t="s">
        <v>9256</v>
      </c>
      <c r="T9124" t="s">
        <v>9265</v>
      </c>
      <c r="U9124" t="s">
        <v>9282</v>
      </c>
      <c r="V9124" t="str" cm="1">
        <f t="array" ref="V9124">_xlfn.IFS(Hospital_Emergency_Room_Data[[#This Row],[Day]]&lt;=10,"Start(1-10)",Hospital_Emergency_Room_Data[[#This Row],[Day]]&lt;=20,"Middle(11-20)",Hospital_Emergency_Room_Data[[#This Row],[Day]]&gt;20,"End(21-30)")</f>
        <v>Middle(11-20)</v>
      </c>
    </row>
    <row r="9125" spans="1:22">
      <c r="A9125">
        <v>155924223</v>
      </c>
      <c r="B9125" t="s">
        <v>9116</v>
      </c>
      <c r="C9125" s="1">
        <v>45076</v>
      </c>
      <c r="D9125" t="str">
        <f>TEXT(Hospital_Emergency_Room_Data[[#This Row],[Patient Admission Date]],"mmm")</f>
        <v>May</v>
      </c>
      <c r="E9125">
        <f>YEAR(Hospital_Emergency_Room_Data[[#This Row],[Patient Admission Date]])</f>
        <v>2023</v>
      </c>
      <c r="F9125" s="2">
        <v>0.83680555555555558</v>
      </c>
      <c r="G9125" s="8" t="str">
        <f>TEXT(Hospital_Emergency_Room_Data[[#This Row],[Patient Admission Date]],"dddd")</f>
        <v>Tuesday</v>
      </c>
      <c r="H9125" t="s">
        <v>9208</v>
      </c>
      <c r="I9125">
        <v>1</v>
      </c>
      <c r="J9125" s="5" t="s">
        <v>9218</v>
      </c>
      <c r="K9125" t="s">
        <v>8</v>
      </c>
      <c r="L9125" t="s">
        <v>16</v>
      </c>
      <c r="M9125" t="s">
        <v>9210</v>
      </c>
      <c r="O9125">
        <v>14</v>
      </c>
      <c r="P9125" t="s">
        <v>9226</v>
      </c>
      <c r="Q9125">
        <v>30</v>
      </c>
      <c r="R9125">
        <v>20</v>
      </c>
      <c r="S9125" t="s">
        <v>9256</v>
      </c>
      <c r="T9125" t="s">
        <v>9264</v>
      </c>
      <c r="U9125" t="s">
        <v>9282</v>
      </c>
      <c r="V9125" t="str" cm="1">
        <f t="array" ref="V9125">_xlfn.IFS(Hospital_Emergency_Room_Data[[#This Row],[Day]]&lt;=10,"Start(1-10)",Hospital_Emergency_Room_Data[[#This Row],[Day]]&lt;=20,"Middle(11-20)",Hospital_Emergency_Room_Data[[#This Row],[Day]]&gt;20,"End(21-30)")</f>
        <v>End(21-30)</v>
      </c>
    </row>
    <row r="9126" spans="1:22">
      <c r="A9126">
        <v>803555052</v>
      </c>
      <c r="B9126" t="s">
        <v>9117</v>
      </c>
      <c r="C9126" s="1">
        <v>45249</v>
      </c>
      <c r="D9126" t="str">
        <f>TEXT(Hospital_Emergency_Room_Data[[#This Row],[Patient Admission Date]],"mmm")</f>
        <v>Nov</v>
      </c>
      <c r="E9126">
        <f>YEAR(Hospital_Emergency_Room_Data[[#This Row],[Patient Admission Date]])</f>
        <v>2023</v>
      </c>
      <c r="F9126" s="2">
        <v>0.48055555555555557</v>
      </c>
      <c r="G9126" s="8" t="str">
        <f>TEXT(Hospital_Emergency_Room_Data[[#This Row],[Patient Admission Date]],"dddd")</f>
        <v>Sunday</v>
      </c>
      <c r="H9126" t="s">
        <v>9208</v>
      </c>
      <c r="I9126">
        <v>77</v>
      </c>
      <c r="J9126" s="5" t="s">
        <v>9222</v>
      </c>
      <c r="K9126" t="s">
        <v>8</v>
      </c>
      <c r="L9126" t="s">
        <v>16</v>
      </c>
      <c r="M9126" t="s">
        <v>9210</v>
      </c>
      <c r="O9126">
        <v>45</v>
      </c>
      <c r="P9126" t="s">
        <v>9225</v>
      </c>
      <c r="Q9126">
        <v>19</v>
      </c>
      <c r="R9126">
        <v>11</v>
      </c>
      <c r="S9126" t="s">
        <v>9255</v>
      </c>
      <c r="T9126" t="s">
        <v>9262</v>
      </c>
      <c r="U9126" t="s">
        <v>9300</v>
      </c>
      <c r="V9126" t="str" cm="1">
        <f t="array" ref="V9126">_xlfn.IFS(Hospital_Emergency_Room_Data[[#This Row],[Day]]&lt;=10,"Start(1-10)",Hospital_Emergency_Room_Data[[#This Row],[Day]]&lt;=20,"Middle(11-20)",Hospital_Emergency_Room_Data[[#This Row],[Day]]&gt;20,"End(21-30)")</f>
        <v>Middle(11-20)</v>
      </c>
    </row>
    <row r="9127" spans="1:22">
      <c r="A9127">
        <v>260704444</v>
      </c>
      <c r="B9127" t="s">
        <v>9118</v>
      </c>
      <c r="C9127" s="1">
        <v>45301</v>
      </c>
      <c r="D9127" t="str">
        <f>TEXT(Hospital_Emergency_Room_Data[[#This Row],[Patient Admission Date]],"mmm")</f>
        <v>Jan</v>
      </c>
      <c r="E9127">
        <f>YEAR(Hospital_Emergency_Room_Data[[#This Row],[Patient Admission Date]])</f>
        <v>2024</v>
      </c>
      <c r="F9127" s="2">
        <v>0.58125000000000004</v>
      </c>
      <c r="G9127" s="8" t="str">
        <f>TEXT(Hospital_Emergency_Room_Data[[#This Row],[Patient Admission Date]],"dddd")</f>
        <v>Wednesday</v>
      </c>
      <c r="H9127" t="s">
        <v>9208</v>
      </c>
      <c r="I9127">
        <v>46</v>
      </c>
      <c r="J9127" s="5" t="s">
        <v>9219</v>
      </c>
      <c r="K9127" t="s">
        <v>8</v>
      </c>
      <c r="L9127" t="s">
        <v>16</v>
      </c>
      <c r="M9127" t="s">
        <v>9210</v>
      </c>
      <c r="O9127">
        <v>47</v>
      </c>
      <c r="P9127" t="s">
        <v>9225</v>
      </c>
      <c r="Q9127">
        <v>10</v>
      </c>
      <c r="R9127">
        <v>13</v>
      </c>
      <c r="S9127" t="s">
        <v>9257</v>
      </c>
      <c r="T9127" t="s">
        <v>9265</v>
      </c>
      <c r="U9127" t="s">
        <v>9283</v>
      </c>
      <c r="V9127" t="str" cm="1">
        <f t="array" ref="V9127">_xlfn.IFS(Hospital_Emergency_Room_Data[[#This Row],[Day]]&lt;=10,"Start(1-10)",Hospital_Emergency_Room_Data[[#This Row],[Day]]&lt;=20,"Middle(11-20)",Hospital_Emergency_Room_Data[[#This Row],[Day]]&gt;20,"End(21-30)")</f>
        <v>Start(1-10)</v>
      </c>
    </row>
    <row r="9128" spans="1:22">
      <c r="A9128">
        <v>741915044</v>
      </c>
      <c r="B9128" t="s">
        <v>9119</v>
      </c>
      <c r="C9128" s="1">
        <v>45188</v>
      </c>
      <c r="D9128" t="str">
        <f>TEXT(Hospital_Emergency_Room_Data[[#This Row],[Patient Admission Date]],"mmm")</f>
        <v>Sep</v>
      </c>
      <c r="E9128">
        <f>YEAR(Hospital_Emergency_Room_Data[[#This Row],[Patient Admission Date]])</f>
        <v>2023</v>
      </c>
      <c r="F9128" s="2">
        <v>0.15277777777777779</v>
      </c>
      <c r="G9128" s="8" t="str">
        <f>TEXT(Hospital_Emergency_Room_Data[[#This Row],[Patient Admission Date]],"dddd")</f>
        <v>Tuesday</v>
      </c>
      <c r="H9128" t="s">
        <v>9208</v>
      </c>
      <c r="I9128">
        <v>5</v>
      </c>
      <c r="J9128" s="5" t="s">
        <v>9221</v>
      </c>
      <c r="K9128" t="s">
        <v>8</v>
      </c>
      <c r="L9128" t="s">
        <v>16</v>
      </c>
      <c r="M9128" t="s">
        <v>9210</v>
      </c>
      <c r="O9128">
        <v>57</v>
      </c>
      <c r="P9128" t="s">
        <v>9225</v>
      </c>
      <c r="Q9128">
        <v>19</v>
      </c>
      <c r="R9128">
        <v>3</v>
      </c>
      <c r="S9128" t="s">
        <v>9258</v>
      </c>
      <c r="T9128" t="s">
        <v>9262</v>
      </c>
      <c r="U9128" t="s">
        <v>9283</v>
      </c>
      <c r="V9128" t="str" cm="1">
        <f t="array" ref="V9128">_xlfn.IFS(Hospital_Emergency_Room_Data[[#This Row],[Day]]&lt;=10,"Start(1-10)",Hospital_Emergency_Room_Data[[#This Row],[Day]]&lt;=20,"Middle(11-20)",Hospital_Emergency_Room_Data[[#This Row],[Day]]&gt;20,"End(21-30)")</f>
        <v>Middle(11-20)</v>
      </c>
    </row>
    <row r="9129" spans="1:22">
      <c r="A9129">
        <v>313714006</v>
      </c>
      <c r="B9129" t="s">
        <v>9120</v>
      </c>
      <c r="C9129" s="1">
        <v>45534</v>
      </c>
      <c r="D9129" t="str">
        <f>TEXT(Hospital_Emergency_Room_Data[[#This Row],[Patient Admission Date]],"mmm")</f>
        <v>Aug</v>
      </c>
      <c r="E9129">
        <f>YEAR(Hospital_Emergency_Room_Data[[#This Row],[Patient Admission Date]])</f>
        <v>2024</v>
      </c>
      <c r="F9129" s="2">
        <v>0.50416666666666665</v>
      </c>
      <c r="G9129" s="8" t="str">
        <f>TEXT(Hospital_Emergency_Room_Data[[#This Row],[Patient Admission Date]],"dddd")</f>
        <v>Friday</v>
      </c>
      <c r="H9129" t="s">
        <v>9208</v>
      </c>
      <c r="I9129">
        <v>21</v>
      </c>
      <c r="J9129" s="5" t="s">
        <v>9220</v>
      </c>
      <c r="K9129" t="s">
        <v>8</v>
      </c>
      <c r="L9129" t="s">
        <v>16</v>
      </c>
      <c r="M9129" t="s">
        <v>9210</v>
      </c>
      <c r="O9129">
        <v>58</v>
      </c>
      <c r="P9129" t="s">
        <v>9225</v>
      </c>
      <c r="Q9129">
        <v>30</v>
      </c>
      <c r="R9129">
        <v>12</v>
      </c>
      <c r="S9129" t="s">
        <v>9257</v>
      </c>
      <c r="T9129" t="s">
        <v>9264</v>
      </c>
      <c r="U9129" t="s">
        <v>9283</v>
      </c>
      <c r="V9129" t="str" cm="1">
        <f t="array" ref="V9129">_xlfn.IFS(Hospital_Emergency_Room_Data[[#This Row],[Day]]&lt;=10,"Start(1-10)",Hospital_Emergency_Room_Data[[#This Row],[Day]]&lt;=20,"Middle(11-20)",Hospital_Emergency_Room_Data[[#This Row],[Day]]&gt;20,"End(21-30)")</f>
        <v>End(21-30)</v>
      </c>
    </row>
    <row r="9130" spans="1:22">
      <c r="A9130">
        <v>865281195</v>
      </c>
      <c r="B9130" t="s">
        <v>9121</v>
      </c>
      <c r="C9130" s="1">
        <v>45421</v>
      </c>
      <c r="D9130" t="str">
        <f>TEXT(Hospital_Emergency_Room_Data[[#This Row],[Patient Admission Date]],"mmm")</f>
        <v>May</v>
      </c>
      <c r="E9130">
        <f>YEAR(Hospital_Emergency_Room_Data[[#This Row],[Patient Admission Date]])</f>
        <v>2024</v>
      </c>
      <c r="F9130" s="2">
        <v>7.013888888888889E-2</v>
      </c>
      <c r="G9130" s="8" t="str">
        <f>TEXT(Hospital_Emergency_Room_Data[[#This Row],[Patient Admission Date]],"dddd")</f>
        <v>Thursday</v>
      </c>
      <c r="H9130" t="s">
        <v>9208</v>
      </c>
      <c r="I9130">
        <v>66</v>
      </c>
      <c r="J9130" s="5" t="s">
        <v>9217</v>
      </c>
      <c r="K9130" t="s">
        <v>8</v>
      </c>
      <c r="L9130" t="s">
        <v>16</v>
      </c>
      <c r="M9130" t="s">
        <v>9210</v>
      </c>
      <c r="O9130">
        <v>59</v>
      </c>
      <c r="P9130" t="s">
        <v>9225</v>
      </c>
      <c r="Q9130">
        <v>9</v>
      </c>
      <c r="R9130">
        <v>1</v>
      </c>
      <c r="S9130" t="s">
        <v>9258</v>
      </c>
      <c r="T9130" t="s">
        <v>9265</v>
      </c>
      <c r="U9130" t="s">
        <v>9283</v>
      </c>
      <c r="V9130" t="str" cm="1">
        <f t="array" ref="V9130">_xlfn.IFS(Hospital_Emergency_Room_Data[[#This Row],[Day]]&lt;=10,"Start(1-10)",Hospital_Emergency_Room_Data[[#This Row],[Day]]&lt;=20,"Middle(11-20)",Hospital_Emergency_Room_Data[[#This Row],[Day]]&gt;20,"End(21-30)")</f>
        <v>Start(1-10)</v>
      </c>
    </row>
    <row r="9131" spans="1:22">
      <c r="A9131">
        <v>670470693</v>
      </c>
      <c r="B9131" t="s">
        <v>9122</v>
      </c>
      <c r="C9131" s="1">
        <v>45193</v>
      </c>
      <c r="D9131" t="str">
        <f>TEXT(Hospital_Emergency_Room_Data[[#This Row],[Patient Admission Date]],"mmm")</f>
        <v>Sep</v>
      </c>
      <c r="E9131">
        <f>YEAR(Hospital_Emergency_Room_Data[[#This Row],[Patient Admission Date]])</f>
        <v>2023</v>
      </c>
      <c r="F9131" s="2">
        <v>0.1451388888888889</v>
      </c>
      <c r="G9131" s="8" t="str">
        <f>TEXT(Hospital_Emergency_Room_Data[[#This Row],[Patient Admission Date]],"dddd")</f>
        <v>Sunday</v>
      </c>
      <c r="H9131" t="s">
        <v>9208</v>
      </c>
      <c r="I9131">
        <v>60</v>
      </c>
      <c r="J9131" s="5" t="s">
        <v>9217</v>
      </c>
      <c r="K9131" t="s">
        <v>8</v>
      </c>
      <c r="L9131" t="s">
        <v>16</v>
      </c>
      <c r="M9131" t="s">
        <v>9210</v>
      </c>
      <c r="O9131">
        <v>60</v>
      </c>
      <c r="P9131" t="s">
        <v>9225</v>
      </c>
      <c r="Q9131">
        <v>24</v>
      </c>
      <c r="R9131">
        <v>3</v>
      </c>
      <c r="S9131" t="s">
        <v>9258</v>
      </c>
      <c r="T9131" t="s">
        <v>9264</v>
      </c>
      <c r="U9131" t="s">
        <v>9283</v>
      </c>
      <c r="V9131" t="str" cm="1">
        <f t="array" ref="V9131">_xlfn.IFS(Hospital_Emergency_Room_Data[[#This Row],[Day]]&lt;=10,"Start(1-10)",Hospital_Emergency_Room_Data[[#This Row],[Day]]&lt;=20,"Middle(11-20)",Hospital_Emergency_Room_Data[[#This Row],[Day]]&gt;20,"End(21-30)")</f>
        <v>End(21-30)</v>
      </c>
    </row>
    <row r="9132" spans="1:22">
      <c r="A9132">
        <v>544201544</v>
      </c>
      <c r="B9132" t="s">
        <v>9123</v>
      </c>
      <c r="C9132" s="1">
        <v>45587</v>
      </c>
      <c r="D9132" t="str">
        <f>TEXT(Hospital_Emergency_Room_Data[[#This Row],[Patient Admission Date]],"mmm")</f>
        <v>Oct</v>
      </c>
      <c r="E9132">
        <f>YEAR(Hospital_Emergency_Room_Data[[#This Row],[Patient Admission Date]])</f>
        <v>2024</v>
      </c>
      <c r="F9132" s="2">
        <v>0.65347222222222223</v>
      </c>
      <c r="G9132" s="8" t="str">
        <f>TEXT(Hospital_Emergency_Room_Data[[#This Row],[Patient Admission Date]],"dddd")</f>
        <v>Tuesday</v>
      </c>
      <c r="H9132" t="s">
        <v>9208</v>
      </c>
      <c r="I9132">
        <v>31</v>
      </c>
      <c r="J9132" s="5" t="s">
        <v>9223</v>
      </c>
      <c r="K9132" t="s">
        <v>8</v>
      </c>
      <c r="L9132" t="s">
        <v>16</v>
      </c>
      <c r="M9132" t="s">
        <v>9210</v>
      </c>
      <c r="O9132">
        <v>17</v>
      </c>
      <c r="P9132" t="s">
        <v>9226</v>
      </c>
      <c r="Q9132">
        <v>22</v>
      </c>
      <c r="R9132">
        <v>15</v>
      </c>
      <c r="S9132" t="s">
        <v>9257</v>
      </c>
      <c r="T9132" t="s">
        <v>9264</v>
      </c>
      <c r="U9132" t="s">
        <v>9282</v>
      </c>
      <c r="V9132" t="str" cm="1">
        <f t="array" ref="V9132">_xlfn.IFS(Hospital_Emergency_Room_Data[[#This Row],[Day]]&lt;=10,"Start(1-10)",Hospital_Emergency_Room_Data[[#This Row],[Day]]&lt;=20,"Middle(11-20)",Hospital_Emergency_Room_Data[[#This Row],[Day]]&gt;20,"End(21-30)")</f>
        <v>End(21-30)</v>
      </c>
    </row>
    <row r="9133" spans="1:22">
      <c r="A9133">
        <v>767803235</v>
      </c>
      <c r="B9133" t="s">
        <v>9124</v>
      </c>
      <c r="C9133" s="1">
        <v>45382</v>
      </c>
      <c r="D9133" t="str">
        <f>TEXT(Hospital_Emergency_Room_Data[[#This Row],[Patient Admission Date]],"mmm")</f>
        <v>Mar</v>
      </c>
      <c r="E9133">
        <f>YEAR(Hospital_Emergency_Room_Data[[#This Row],[Patient Admission Date]])</f>
        <v>2024</v>
      </c>
      <c r="F9133" s="2">
        <v>0.66388888888888886</v>
      </c>
      <c r="G9133" s="8" t="str">
        <f>TEXT(Hospital_Emergency_Room_Data[[#This Row],[Patient Admission Date]],"dddd")</f>
        <v>Sunday</v>
      </c>
      <c r="H9133" t="s">
        <v>9208</v>
      </c>
      <c r="I9133">
        <v>53</v>
      </c>
      <c r="J9133" s="5" t="s">
        <v>9219</v>
      </c>
      <c r="K9133" t="s">
        <v>8</v>
      </c>
      <c r="L9133" t="s">
        <v>16</v>
      </c>
      <c r="M9133" t="s">
        <v>9210</v>
      </c>
      <c r="O9133">
        <v>56</v>
      </c>
      <c r="P9133" t="s">
        <v>9225</v>
      </c>
      <c r="Q9133">
        <v>31</v>
      </c>
      <c r="R9133">
        <v>15</v>
      </c>
      <c r="S9133" t="s">
        <v>9257</v>
      </c>
      <c r="T9133" t="s">
        <v>9264</v>
      </c>
      <c r="U9133" t="s">
        <v>9283</v>
      </c>
      <c r="V9133" t="str" cm="1">
        <f t="array" ref="V9133">_xlfn.IFS(Hospital_Emergency_Room_Data[[#This Row],[Day]]&lt;=10,"Start(1-10)",Hospital_Emergency_Room_Data[[#This Row],[Day]]&lt;=20,"Middle(11-20)",Hospital_Emergency_Room_Data[[#This Row],[Day]]&gt;20,"End(21-30)")</f>
        <v>End(21-30)</v>
      </c>
    </row>
    <row r="9134" spans="1:22">
      <c r="A9134">
        <v>302689742</v>
      </c>
      <c r="B9134" t="s">
        <v>9125</v>
      </c>
      <c r="C9134" s="1">
        <v>45304</v>
      </c>
      <c r="D9134" t="str">
        <f>TEXT(Hospital_Emergency_Room_Data[[#This Row],[Patient Admission Date]],"mmm")</f>
        <v>Jan</v>
      </c>
      <c r="E9134">
        <f>YEAR(Hospital_Emergency_Room_Data[[#This Row],[Patient Admission Date]])</f>
        <v>2024</v>
      </c>
      <c r="F9134" s="2">
        <v>0.48541666666666666</v>
      </c>
      <c r="G9134" s="8" t="str">
        <f>TEXT(Hospital_Emergency_Room_Data[[#This Row],[Patient Admission Date]],"dddd")</f>
        <v>Saturday</v>
      </c>
      <c r="H9134" t="s">
        <v>9208</v>
      </c>
      <c r="I9134">
        <v>33</v>
      </c>
      <c r="J9134" s="5" t="s">
        <v>9223</v>
      </c>
      <c r="K9134" t="s">
        <v>8</v>
      </c>
      <c r="L9134" t="s">
        <v>16</v>
      </c>
      <c r="M9134" t="s">
        <v>9210</v>
      </c>
      <c r="O9134">
        <v>32</v>
      </c>
      <c r="P9134" t="s">
        <v>9225</v>
      </c>
      <c r="Q9134">
        <v>13</v>
      </c>
      <c r="R9134">
        <v>11</v>
      </c>
      <c r="S9134" t="s">
        <v>9255</v>
      </c>
      <c r="T9134" t="s">
        <v>9265</v>
      </c>
      <c r="U9134" t="s">
        <v>9300</v>
      </c>
      <c r="V9134" t="str" cm="1">
        <f t="array" ref="V9134">_xlfn.IFS(Hospital_Emergency_Room_Data[[#This Row],[Day]]&lt;=10,"Start(1-10)",Hospital_Emergency_Room_Data[[#This Row],[Day]]&lt;=20,"Middle(11-20)",Hospital_Emergency_Room_Data[[#This Row],[Day]]&gt;20,"End(21-30)")</f>
        <v>Middle(11-20)</v>
      </c>
    </row>
    <row r="9135" spans="1:22">
      <c r="A9135">
        <v>612696427</v>
      </c>
      <c r="B9135" t="s">
        <v>9126</v>
      </c>
      <c r="C9135" s="1">
        <v>45434</v>
      </c>
      <c r="D9135" t="str">
        <f>TEXT(Hospital_Emergency_Room_Data[[#This Row],[Patient Admission Date]],"mmm")</f>
        <v>May</v>
      </c>
      <c r="E9135">
        <f>YEAR(Hospital_Emergency_Room_Data[[#This Row],[Patient Admission Date]])</f>
        <v>2024</v>
      </c>
      <c r="F9135" s="2">
        <v>0.10069444444444445</v>
      </c>
      <c r="G9135" s="8" t="str">
        <f>TEXT(Hospital_Emergency_Room_Data[[#This Row],[Patient Admission Date]],"dddd")</f>
        <v>Wednesday</v>
      </c>
      <c r="H9135" t="s">
        <v>9208</v>
      </c>
      <c r="I9135">
        <v>38</v>
      </c>
      <c r="J9135" s="5" t="s">
        <v>9223</v>
      </c>
      <c r="K9135" t="s">
        <v>8</v>
      </c>
      <c r="L9135" t="s">
        <v>16</v>
      </c>
      <c r="M9135" t="s">
        <v>9210</v>
      </c>
      <c r="O9135">
        <v>38</v>
      </c>
      <c r="P9135" t="s">
        <v>9225</v>
      </c>
      <c r="Q9135">
        <v>22</v>
      </c>
      <c r="R9135">
        <v>2</v>
      </c>
      <c r="S9135" t="s">
        <v>9258</v>
      </c>
      <c r="T9135" t="s">
        <v>9264</v>
      </c>
      <c r="U9135" t="s">
        <v>9300</v>
      </c>
      <c r="V9135" t="str" cm="1">
        <f t="array" ref="V9135">_xlfn.IFS(Hospital_Emergency_Room_Data[[#This Row],[Day]]&lt;=10,"Start(1-10)",Hospital_Emergency_Room_Data[[#This Row],[Day]]&lt;=20,"Middle(11-20)",Hospital_Emergency_Room_Data[[#This Row],[Day]]&gt;20,"End(21-30)")</f>
        <v>End(21-30)</v>
      </c>
    </row>
    <row r="9136" spans="1:22">
      <c r="A9136">
        <v>454423319</v>
      </c>
      <c r="B9136" t="s">
        <v>9127</v>
      </c>
      <c r="C9136" s="1">
        <v>45394</v>
      </c>
      <c r="D9136" t="str">
        <f>TEXT(Hospital_Emergency_Room_Data[[#This Row],[Patient Admission Date]],"mmm")</f>
        <v>Apr</v>
      </c>
      <c r="E9136">
        <f>YEAR(Hospital_Emergency_Room_Data[[#This Row],[Patient Admission Date]])</f>
        <v>2024</v>
      </c>
      <c r="F9136" s="2">
        <v>0.62777777777777777</v>
      </c>
      <c r="G9136" s="8" t="str">
        <f>TEXT(Hospital_Emergency_Room_Data[[#This Row],[Patient Admission Date]],"dddd")</f>
        <v>Friday</v>
      </c>
      <c r="H9136" t="s">
        <v>9208</v>
      </c>
      <c r="I9136">
        <v>27</v>
      </c>
      <c r="J9136" s="5" t="s">
        <v>9220</v>
      </c>
      <c r="K9136" t="s">
        <v>8</v>
      </c>
      <c r="L9136" t="s">
        <v>16</v>
      </c>
      <c r="M9136" t="s">
        <v>9210</v>
      </c>
      <c r="O9136">
        <v>21</v>
      </c>
      <c r="P9136" t="s">
        <v>9226</v>
      </c>
      <c r="Q9136">
        <v>12</v>
      </c>
      <c r="R9136">
        <v>15</v>
      </c>
      <c r="S9136" t="s">
        <v>9257</v>
      </c>
      <c r="T9136" t="s">
        <v>9265</v>
      </c>
      <c r="U9136" t="s">
        <v>9282</v>
      </c>
      <c r="V9136" t="str" cm="1">
        <f t="array" ref="V9136">_xlfn.IFS(Hospital_Emergency_Room_Data[[#This Row],[Day]]&lt;=10,"Start(1-10)",Hospital_Emergency_Room_Data[[#This Row],[Day]]&lt;=20,"Middle(11-20)",Hospital_Emergency_Room_Data[[#This Row],[Day]]&gt;20,"End(21-30)")</f>
        <v>Middle(11-20)</v>
      </c>
    </row>
    <row r="9137" spans="1:22">
      <c r="A9137">
        <v>873580383</v>
      </c>
      <c r="B9137" t="s">
        <v>9128</v>
      </c>
      <c r="C9137" s="1">
        <v>45275</v>
      </c>
      <c r="D9137" t="str">
        <f>TEXT(Hospital_Emergency_Room_Data[[#This Row],[Patient Admission Date]],"mmm")</f>
        <v>Dec</v>
      </c>
      <c r="E9137">
        <f>YEAR(Hospital_Emergency_Room_Data[[#This Row],[Patient Admission Date]])</f>
        <v>2023</v>
      </c>
      <c r="F9137" s="2">
        <v>0.46388888888888891</v>
      </c>
      <c r="G9137" s="8" t="str">
        <f>TEXT(Hospital_Emergency_Room_Data[[#This Row],[Patient Admission Date]],"dddd")</f>
        <v>Friday</v>
      </c>
      <c r="H9137" t="s">
        <v>9208</v>
      </c>
      <c r="I9137">
        <v>57</v>
      </c>
      <c r="J9137" s="5" t="s">
        <v>9219</v>
      </c>
      <c r="K9137" t="s">
        <v>8</v>
      </c>
      <c r="L9137" t="s">
        <v>16</v>
      </c>
      <c r="M9137" t="s">
        <v>9210</v>
      </c>
      <c r="O9137">
        <v>23</v>
      </c>
      <c r="P9137" t="s">
        <v>9226</v>
      </c>
      <c r="Q9137">
        <v>15</v>
      </c>
      <c r="R9137">
        <v>11</v>
      </c>
      <c r="S9137" t="s">
        <v>9255</v>
      </c>
      <c r="T9137" t="s">
        <v>9262</v>
      </c>
      <c r="U9137" t="s">
        <v>9282</v>
      </c>
      <c r="V9137" t="str" cm="1">
        <f t="array" ref="V9137">_xlfn.IFS(Hospital_Emergency_Room_Data[[#This Row],[Day]]&lt;=10,"Start(1-10)",Hospital_Emergency_Room_Data[[#This Row],[Day]]&lt;=20,"Middle(11-20)",Hospital_Emergency_Room_Data[[#This Row],[Day]]&gt;20,"End(21-30)")</f>
        <v>Middle(11-20)</v>
      </c>
    </row>
    <row r="9138" spans="1:22">
      <c r="A9138">
        <v>721253053</v>
      </c>
      <c r="B9138" t="s">
        <v>9129</v>
      </c>
      <c r="C9138" s="1">
        <v>45339</v>
      </c>
      <c r="D9138" t="str">
        <f>TEXT(Hospital_Emergency_Room_Data[[#This Row],[Patient Admission Date]],"mmm")</f>
        <v>Feb</v>
      </c>
      <c r="E9138">
        <f>YEAR(Hospital_Emergency_Room_Data[[#This Row],[Patient Admission Date]])</f>
        <v>2024</v>
      </c>
      <c r="F9138" s="2">
        <v>0.90972222222222221</v>
      </c>
      <c r="G9138" s="8" t="str">
        <f>TEXT(Hospital_Emergency_Room_Data[[#This Row],[Patient Admission Date]],"dddd")</f>
        <v>Saturday</v>
      </c>
      <c r="H9138" t="s">
        <v>9208</v>
      </c>
      <c r="I9138">
        <v>31</v>
      </c>
      <c r="J9138" s="5" t="s">
        <v>9223</v>
      </c>
      <c r="K9138" t="s">
        <v>8</v>
      </c>
      <c r="L9138" t="s">
        <v>16</v>
      </c>
      <c r="M9138" t="s">
        <v>9210</v>
      </c>
      <c r="O9138">
        <v>49</v>
      </c>
      <c r="P9138" t="s">
        <v>9225</v>
      </c>
      <c r="Q9138">
        <v>17</v>
      </c>
      <c r="R9138">
        <v>21</v>
      </c>
      <c r="S9138" t="s">
        <v>9256</v>
      </c>
      <c r="T9138" t="s">
        <v>9262</v>
      </c>
      <c r="U9138" t="s">
        <v>9283</v>
      </c>
      <c r="V9138" t="str" cm="1">
        <f t="array" ref="V9138">_xlfn.IFS(Hospital_Emergency_Room_Data[[#This Row],[Day]]&lt;=10,"Start(1-10)",Hospital_Emergency_Room_Data[[#This Row],[Day]]&lt;=20,"Middle(11-20)",Hospital_Emergency_Room_Data[[#This Row],[Day]]&gt;20,"End(21-30)")</f>
        <v>Middle(11-20)</v>
      </c>
    </row>
    <row r="9139" spans="1:22">
      <c r="A9139">
        <v>514160437</v>
      </c>
      <c r="B9139" t="s">
        <v>9130</v>
      </c>
      <c r="C9139" s="1">
        <v>45051</v>
      </c>
      <c r="D9139" t="str">
        <f>TEXT(Hospital_Emergency_Room_Data[[#This Row],[Patient Admission Date]],"mmm")</f>
        <v>May</v>
      </c>
      <c r="E9139">
        <f>YEAR(Hospital_Emergency_Room_Data[[#This Row],[Patient Admission Date]])</f>
        <v>2023</v>
      </c>
      <c r="F9139" s="2">
        <v>0.75138888888888888</v>
      </c>
      <c r="G9139" s="8" t="str">
        <f>TEXT(Hospital_Emergency_Room_Data[[#This Row],[Patient Admission Date]],"dddd")</f>
        <v>Friday</v>
      </c>
      <c r="H9139" t="s">
        <v>9208</v>
      </c>
      <c r="I9139">
        <v>36</v>
      </c>
      <c r="J9139" s="5" t="s">
        <v>9223</v>
      </c>
      <c r="K9139" t="s">
        <v>8</v>
      </c>
      <c r="L9139" t="s">
        <v>16</v>
      </c>
      <c r="M9139" t="s">
        <v>9210</v>
      </c>
      <c r="O9139">
        <v>59</v>
      </c>
      <c r="P9139" t="s">
        <v>9225</v>
      </c>
      <c r="Q9139">
        <v>5</v>
      </c>
      <c r="R9139">
        <v>18</v>
      </c>
      <c r="S9139" t="s">
        <v>9256</v>
      </c>
      <c r="T9139" t="s">
        <v>9263</v>
      </c>
      <c r="U9139" t="s">
        <v>9283</v>
      </c>
      <c r="V9139" t="str" cm="1">
        <f t="array" ref="V9139">_xlfn.IFS(Hospital_Emergency_Room_Data[[#This Row],[Day]]&lt;=10,"Start(1-10)",Hospital_Emergency_Room_Data[[#This Row],[Day]]&lt;=20,"Middle(11-20)",Hospital_Emergency_Room_Data[[#This Row],[Day]]&gt;20,"End(21-30)")</f>
        <v>Start(1-10)</v>
      </c>
    </row>
    <row r="9140" spans="1:22">
      <c r="A9140">
        <v>236116588</v>
      </c>
      <c r="B9140" t="s">
        <v>9131</v>
      </c>
      <c r="C9140" s="1">
        <v>45280</v>
      </c>
      <c r="D9140" t="str">
        <f>TEXT(Hospital_Emergency_Room_Data[[#This Row],[Patient Admission Date]],"mmm")</f>
        <v>Dec</v>
      </c>
      <c r="E9140">
        <f>YEAR(Hospital_Emergency_Room_Data[[#This Row],[Patient Admission Date]])</f>
        <v>2023</v>
      </c>
      <c r="F9140" s="2">
        <v>0.78055555555555556</v>
      </c>
      <c r="G9140" s="8" t="str">
        <f>TEXT(Hospital_Emergency_Room_Data[[#This Row],[Patient Admission Date]],"dddd")</f>
        <v>Wednesday</v>
      </c>
      <c r="H9140" t="s">
        <v>9208</v>
      </c>
      <c r="I9140">
        <v>9</v>
      </c>
      <c r="J9140" s="5" t="s">
        <v>9221</v>
      </c>
      <c r="K9140" t="s">
        <v>8</v>
      </c>
      <c r="L9140" t="s">
        <v>16</v>
      </c>
      <c r="M9140" t="s">
        <v>9210</v>
      </c>
      <c r="O9140">
        <v>17</v>
      </c>
      <c r="P9140" t="s">
        <v>9226</v>
      </c>
      <c r="Q9140">
        <v>20</v>
      </c>
      <c r="R9140">
        <v>18</v>
      </c>
      <c r="S9140" t="s">
        <v>9256</v>
      </c>
      <c r="T9140" t="s">
        <v>9262</v>
      </c>
      <c r="U9140" t="s">
        <v>9282</v>
      </c>
      <c r="V9140" t="str" cm="1">
        <f t="array" ref="V9140">_xlfn.IFS(Hospital_Emergency_Room_Data[[#This Row],[Day]]&lt;=10,"Start(1-10)",Hospital_Emergency_Room_Data[[#This Row],[Day]]&lt;=20,"Middle(11-20)",Hospital_Emergency_Room_Data[[#This Row],[Day]]&gt;20,"End(21-30)")</f>
        <v>Middle(11-20)</v>
      </c>
    </row>
    <row r="9141" spans="1:22">
      <c r="A9141">
        <v>383960966</v>
      </c>
      <c r="B9141" t="s">
        <v>9132</v>
      </c>
      <c r="C9141" s="1">
        <v>45060</v>
      </c>
      <c r="D9141" t="str">
        <f>TEXT(Hospital_Emergency_Room_Data[[#This Row],[Patient Admission Date]],"mmm")</f>
        <v>May</v>
      </c>
      <c r="E9141">
        <f>YEAR(Hospital_Emergency_Room_Data[[#This Row],[Patient Admission Date]])</f>
        <v>2023</v>
      </c>
      <c r="F9141" s="2">
        <v>9.7916666666666666E-2</v>
      </c>
      <c r="G9141" s="8" t="str">
        <f>TEXT(Hospital_Emergency_Room_Data[[#This Row],[Patient Admission Date]],"dddd")</f>
        <v>Sunday</v>
      </c>
      <c r="H9141" t="s">
        <v>9208</v>
      </c>
      <c r="I9141">
        <v>19</v>
      </c>
      <c r="J9141" s="5" t="s">
        <v>9220</v>
      </c>
      <c r="K9141" t="s">
        <v>8</v>
      </c>
      <c r="L9141" t="s">
        <v>16</v>
      </c>
      <c r="M9141" t="s">
        <v>9210</v>
      </c>
      <c r="O9141">
        <v>34</v>
      </c>
      <c r="P9141" t="s">
        <v>9225</v>
      </c>
      <c r="Q9141">
        <v>14</v>
      </c>
      <c r="R9141">
        <v>2</v>
      </c>
      <c r="S9141" t="s">
        <v>9258</v>
      </c>
      <c r="T9141" t="s">
        <v>9265</v>
      </c>
      <c r="U9141" t="s">
        <v>9300</v>
      </c>
      <c r="V9141" t="str" cm="1">
        <f t="array" ref="V9141">_xlfn.IFS(Hospital_Emergency_Room_Data[[#This Row],[Day]]&lt;=10,"Start(1-10)",Hospital_Emergency_Room_Data[[#This Row],[Day]]&lt;=20,"Middle(11-20)",Hospital_Emergency_Room_Data[[#This Row],[Day]]&gt;20,"End(21-30)")</f>
        <v>Middle(11-20)</v>
      </c>
    </row>
    <row r="9142" spans="1:22">
      <c r="A9142">
        <v>554452268</v>
      </c>
      <c r="B9142" t="s">
        <v>9133</v>
      </c>
      <c r="C9142" s="1">
        <v>45327</v>
      </c>
      <c r="D9142" t="str">
        <f>TEXT(Hospital_Emergency_Room_Data[[#This Row],[Patient Admission Date]],"mmm")</f>
        <v>Feb</v>
      </c>
      <c r="E9142">
        <f>YEAR(Hospital_Emergency_Room_Data[[#This Row],[Patient Admission Date]])</f>
        <v>2024</v>
      </c>
      <c r="F9142" s="2">
        <v>0.69861111111111107</v>
      </c>
      <c r="G9142" s="8" t="str">
        <f>TEXT(Hospital_Emergency_Room_Data[[#This Row],[Patient Admission Date]],"dddd")</f>
        <v>Monday</v>
      </c>
      <c r="H9142" t="s">
        <v>9208</v>
      </c>
      <c r="I9142">
        <v>71</v>
      </c>
      <c r="J9142" s="5" t="s">
        <v>9222</v>
      </c>
      <c r="K9142" t="s">
        <v>8</v>
      </c>
      <c r="L9142" t="s">
        <v>16</v>
      </c>
      <c r="M9142" t="s">
        <v>9210</v>
      </c>
      <c r="O9142">
        <v>47</v>
      </c>
      <c r="P9142" t="s">
        <v>9225</v>
      </c>
      <c r="Q9142">
        <v>5</v>
      </c>
      <c r="R9142">
        <v>16</v>
      </c>
      <c r="S9142" t="s">
        <v>9257</v>
      </c>
      <c r="T9142" t="s">
        <v>9263</v>
      </c>
      <c r="U9142" t="s">
        <v>9283</v>
      </c>
      <c r="V9142" t="str" cm="1">
        <f t="array" ref="V9142">_xlfn.IFS(Hospital_Emergency_Room_Data[[#This Row],[Day]]&lt;=10,"Start(1-10)",Hospital_Emergency_Room_Data[[#This Row],[Day]]&lt;=20,"Middle(11-20)",Hospital_Emergency_Room_Data[[#This Row],[Day]]&gt;20,"End(21-30)")</f>
        <v>Start(1-10)</v>
      </c>
    </row>
    <row r="9143" spans="1:22">
      <c r="A9143">
        <v>113259451</v>
      </c>
      <c r="B9143" t="s">
        <v>9134</v>
      </c>
      <c r="C9143" s="1">
        <v>45208</v>
      </c>
      <c r="D9143" t="str">
        <f>TEXT(Hospital_Emergency_Room_Data[[#This Row],[Patient Admission Date]],"mmm")</f>
        <v>Oct</v>
      </c>
      <c r="E9143">
        <f>YEAR(Hospital_Emergency_Room_Data[[#This Row],[Patient Admission Date]])</f>
        <v>2023</v>
      </c>
      <c r="F9143" s="2">
        <v>0.25416666666666665</v>
      </c>
      <c r="G9143" s="8" t="str">
        <f>TEXT(Hospital_Emergency_Room_Data[[#This Row],[Patient Admission Date]],"dddd")</f>
        <v>Monday</v>
      </c>
      <c r="H9143" t="s">
        <v>9208</v>
      </c>
      <c r="I9143">
        <v>70</v>
      </c>
      <c r="J9143" s="5" t="s">
        <v>9222</v>
      </c>
      <c r="K9143" t="s">
        <v>8</v>
      </c>
      <c r="L9143" t="s">
        <v>16</v>
      </c>
      <c r="M9143" t="s">
        <v>9210</v>
      </c>
      <c r="O9143">
        <v>12</v>
      </c>
      <c r="P9143" t="s">
        <v>9226</v>
      </c>
      <c r="Q9143">
        <v>9</v>
      </c>
      <c r="R9143">
        <v>6</v>
      </c>
      <c r="S9143" t="s">
        <v>9255</v>
      </c>
      <c r="T9143" t="s">
        <v>9265</v>
      </c>
      <c r="U9143" t="s">
        <v>9282</v>
      </c>
      <c r="V9143" t="str" cm="1">
        <f t="array" ref="V9143">_xlfn.IFS(Hospital_Emergency_Room_Data[[#This Row],[Day]]&lt;=10,"Start(1-10)",Hospital_Emergency_Room_Data[[#This Row],[Day]]&lt;=20,"Middle(11-20)",Hospital_Emergency_Room_Data[[#This Row],[Day]]&gt;20,"End(21-30)")</f>
        <v>Start(1-10)</v>
      </c>
    </row>
    <row r="9144" spans="1:22">
      <c r="A9144">
        <v>730548361</v>
      </c>
      <c r="B9144" t="s">
        <v>9135</v>
      </c>
      <c r="C9144" s="1">
        <v>45292</v>
      </c>
      <c r="D9144" t="str">
        <f>TEXT(Hospital_Emergency_Room_Data[[#This Row],[Patient Admission Date]],"mmm")</f>
        <v>Jan</v>
      </c>
      <c r="E9144">
        <f>YEAR(Hospital_Emergency_Room_Data[[#This Row],[Patient Admission Date]])</f>
        <v>2024</v>
      </c>
      <c r="F9144" s="2">
        <v>0.54166666666666663</v>
      </c>
      <c r="G9144" s="8" t="str">
        <f>TEXT(Hospital_Emergency_Room_Data[[#This Row],[Patient Admission Date]],"dddd")</f>
        <v>Monday</v>
      </c>
      <c r="H9144" t="s">
        <v>9208</v>
      </c>
      <c r="I9144">
        <v>59</v>
      </c>
      <c r="J9144" s="5" t="s">
        <v>9219</v>
      </c>
      <c r="K9144" t="s">
        <v>8</v>
      </c>
      <c r="L9144" t="s">
        <v>16</v>
      </c>
      <c r="M9144" t="s">
        <v>9210</v>
      </c>
      <c r="O9144">
        <v>45</v>
      </c>
      <c r="P9144" t="s">
        <v>9225</v>
      </c>
      <c r="Q9144">
        <v>1</v>
      </c>
      <c r="R9144">
        <v>13</v>
      </c>
      <c r="S9144" t="s">
        <v>9257</v>
      </c>
      <c r="T9144" t="s">
        <v>9263</v>
      </c>
      <c r="U9144" t="s">
        <v>9300</v>
      </c>
      <c r="V9144" t="str" cm="1">
        <f t="array" ref="V9144">_xlfn.IFS(Hospital_Emergency_Room_Data[[#This Row],[Day]]&lt;=10,"Start(1-10)",Hospital_Emergency_Room_Data[[#This Row],[Day]]&lt;=20,"Middle(11-20)",Hospital_Emergency_Room_Data[[#This Row],[Day]]&gt;20,"End(21-30)")</f>
        <v>Start(1-10)</v>
      </c>
    </row>
    <row r="9145" spans="1:22">
      <c r="A9145">
        <v>374468007</v>
      </c>
      <c r="B9145" t="s">
        <v>9136</v>
      </c>
      <c r="C9145" s="1">
        <v>45301</v>
      </c>
      <c r="D9145" t="str">
        <f>TEXT(Hospital_Emergency_Room_Data[[#This Row],[Patient Admission Date]],"mmm")</f>
        <v>Jan</v>
      </c>
      <c r="E9145">
        <f>YEAR(Hospital_Emergency_Room_Data[[#This Row],[Patient Admission Date]])</f>
        <v>2024</v>
      </c>
      <c r="F9145" s="2">
        <v>0.72083333333333333</v>
      </c>
      <c r="G9145" s="8" t="str">
        <f>TEXT(Hospital_Emergency_Room_Data[[#This Row],[Patient Admission Date]],"dddd")</f>
        <v>Wednesday</v>
      </c>
      <c r="H9145" t="s">
        <v>9208</v>
      </c>
      <c r="I9145">
        <v>11</v>
      </c>
      <c r="J9145" s="5" t="s">
        <v>9221</v>
      </c>
      <c r="K9145" t="s">
        <v>8</v>
      </c>
      <c r="L9145" t="s">
        <v>16</v>
      </c>
      <c r="M9145" t="s">
        <v>9210</v>
      </c>
      <c r="O9145">
        <v>60</v>
      </c>
      <c r="P9145" t="s">
        <v>9225</v>
      </c>
      <c r="Q9145">
        <v>10</v>
      </c>
      <c r="R9145">
        <v>17</v>
      </c>
      <c r="S9145" t="s">
        <v>9257</v>
      </c>
      <c r="T9145" t="s">
        <v>9265</v>
      </c>
      <c r="U9145" t="s">
        <v>9283</v>
      </c>
      <c r="V9145" t="str" cm="1">
        <f t="array" ref="V9145">_xlfn.IFS(Hospital_Emergency_Room_Data[[#This Row],[Day]]&lt;=10,"Start(1-10)",Hospital_Emergency_Room_Data[[#This Row],[Day]]&lt;=20,"Middle(11-20)",Hospital_Emergency_Room_Data[[#This Row],[Day]]&gt;20,"End(21-30)")</f>
        <v>Start(1-10)</v>
      </c>
    </row>
    <row r="9146" spans="1:22">
      <c r="A9146">
        <v>529581742</v>
      </c>
      <c r="B9146" t="s">
        <v>9137</v>
      </c>
      <c r="C9146" s="1">
        <v>45028</v>
      </c>
      <c r="D9146" t="str">
        <f>TEXT(Hospital_Emergency_Room_Data[[#This Row],[Patient Admission Date]],"mmm")</f>
        <v>Apr</v>
      </c>
      <c r="E9146">
        <f>YEAR(Hospital_Emergency_Room_Data[[#This Row],[Patient Admission Date]])</f>
        <v>2023</v>
      </c>
      <c r="F9146" s="2">
        <v>8.0555555555555561E-2</v>
      </c>
      <c r="G9146" s="8" t="str">
        <f>TEXT(Hospital_Emergency_Room_Data[[#This Row],[Patient Admission Date]],"dddd")</f>
        <v>Wednesday</v>
      </c>
      <c r="H9146" t="s">
        <v>9208</v>
      </c>
      <c r="I9146">
        <v>26</v>
      </c>
      <c r="J9146" s="5" t="s">
        <v>9220</v>
      </c>
      <c r="K9146" t="s">
        <v>8</v>
      </c>
      <c r="L9146" t="s">
        <v>16</v>
      </c>
      <c r="M9146" t="s">
        <v>9210</v>
      </c>
      <c r="O9146">
        <v>16</v>
      </c>
      <c r="P9146" t="s">
        <v>9226</v>
      </c>
      <c r="Q9146">
        <v>12</v>
      </c>
      <c r="R9146">
        <v>1</v>
      </c>
      <c r="S9146" t="s">
        <v>9258</v>
      </c>
      <c r="T9146" t="s">
        <v>9265</v>
      </c>
      <c r="U9146" t="s">
        <v>9282</v>
      </c>
      <c r="V9146" t="str" cm="1">
        <f t="array" ref="V9146">_xlfn.IFS(Hospital_Emergency_Room_Data[[#This Row],[Day]]&lt;=10,"Start(1-10)",Hospital_Emergency_Room_Data[[#This Row],[Day]]&lt;=20,"Middle(11-20)",Hospital_Emergency_Room_Data[[#This Row],[Day]]&gt;20,"End(21-30)")</f>
        <v>Middle(11-20)</v>
      </c>
    </row>
    <row r="9147" spans="1:22">
      <c r="A9147">
        <v>195719241</v>
      </c>
      <c r="B9147" t="s">
        <v>9138</v>
      </c>
      <c r="C9147" s="1">
        <v>45154</v>
      </c>
      <c r="D9147" t="str">
        <f>TEXT(Hospital_Emergency_Room_Data[[#This Row],[Patient Admission Date]],"mmm")</f>
        <v>Aug</v>
      </c>
      <c r="E9147">
        <f>YEAR(Hospital_Emergency_Room_Data[[#This Row],[Patient Admission Date]])</f>
        <v>2023</v>
      </c>
      <c r="F9147" s="2">
        <v>0.32013888888888886</v>
      </c>
      <c r="G9147" s="8" t="str">
        <f>TEXT(Hospital_Emergency_Room_Data[[#This Row],[Patient Admission Date]],"dddd")</f>
        <v>Wednesday</v>
      </c>
      <c r="H9147" t="s">
        <v>9208</v>
      </c>
      <c r="I9147">
        <v>67</v>
      </c>
      <c r="J9147" s="5" t="s">
        <v>9217</v>
      </c>
      <c r="K9147" t="s">
        <v>8</v>
      </c>
      <c r="L9147" t="s">
        <v>16</v>
      </c>
      <c r="M9147" t="s">
        <v>9210</v>
      </c>
      <c r="O9147">
        <v>17</v>
      </c>
      <c r="P9147" t="s">
        <v>9226</v>
      </c>
      <c r="Q9147">
        <v>16</v>
      </c>
      <c r="R9147">
        <v>7</v>
      </c>
      <c r="S9147" t="s">
        <v>9255</v>
      </c>
      <c r="T9147" t="s">
        <v>9262</v>
      </c>
      <c r="U9147" t="s">
        <v>9282</v>
      </c>
      <c r="V9147" t="str" cm="1">
        <f t="array" ref="V9147">_xlfn.IFS(Hospital_Emergency_Room_Data[[#This Row],[Day]]&lt;=10,"Start(1-10)",Hospital_Emergency_Room_Data[[#This Row],[Day]]&lt;=20,"Middle(11-20)",Hospital_Emergency_Room_Data[[#This Row],[Day]]&gt;20,"End(21-30)")</f>
        <v>Middle(11-20)</v>
      </c>
    </row>
    <row r="9148" spans="1:22">
      <c r="A9148">
        <v>303876258</v>
      </c>
      <c r="B9148" t="s">
        <v>9139</v>
      </c>
      <c r="C9148" s="1">
        <v>45230</v>
      </c>
      <c r="D9148" t="str">
        <f>TEXT(Hospital_Emergency_Room_Data[[#This Row],[Patient Admission Date]],"mmm")</f>
        <v>Oct</v>
      </c>
      <c r="E9148">
        <f>YEAR(Hospital_Emergency_Room_Data[[#This Row],[Patient Admission Date]])</f>
        <v>2023</v>
      </c>
      <c r="F9148" s="2">
        <v>0.73472222222222228</v>
      </c>
      <c r="G9148" s="8" t="str">
        <f>TEXT(Hospital_Emergency_Room_Data[[#This Row],[Patient Admission Date]],"dddd")</f>
        <v>Tuesday</v>
      </c>
      <c r="H9148" t="s">
        <v>9208</v>
      </c>
      <c r="I9148">
        <v>31</v>
      </c>
      <c r="J9148" s="5" t="s">
        <v>9223</v>
      </c>
      <c r="K9148" t="s">
        <v>8</v>
      </c>
      <c r="L9148" t="s">
        <v>16</v>
      </c>
      <c r="M9148" t="s">
        <v>9210</v>
      </c>
      <c r="O9148">
        <v>36</v>
      </c>
      <c r="P9148" t="s">
        <v>9225</v>
      </c>
      <c r="Q9148">
        <v>31</v>
      </c>
      <c r="R9148">
        <v>17</v>
      </c>
      <c r="S9148" t="s">
        <v>9257</v>
      </c>
      <c r="T9148" t="s">
        <v>9264</v>
      </c>
      <c r="U9148" t="s">
        <v>9300</v>
      </c>
      <c r="V9148" t="str" cm="1">
        <f t="array" ref="V9148">_xlfn.IFS(Hospital_Emergency_Room_Data[[#This Row],[Day]]&lt;=10,"Start(1-10)",Hospital_Emergency_Room_Data[[#This Row],[Day]]&lt;=20,"Middle(11-20)",Hospital_Emergency_Room_Data[[#This Row],[Day]]&gt;20,"End(21-30)")</f>
        <v>End(21-30)</v>
      </c>
    </row>
    <row r="9149" spans="1:22">
      <c r="A9149">
        <v>627117847</v>
      </c>
      <c r="B9149" t="s">
        <v>4834</v>
      </c>
      <c r="C9149" s="1">
        <v>45557</v>
      </c>
      <c r="D9149" t="str">
        <f>TEXT(Hospital_Emergency_Room_Data[[#This Row],[Patient Admission Date]],"mmm")</f>
        <v>Sep</v>
      </c>
      <c r="E9149">
        <f>YEAR(Hospital_Emergency_Room_Data[[#This Row],[Patient Admission Date]])</f>
        <v>2024</v>
      </c>
      <c r="F9149" s="2">
        <v>0.4</v>
      </c>
      <c r="G9149" s="8" t="str">
        <f>TEXT(Hospital_Emergency_Room_Data[[#This Row],[Patient Admission Date]],"dddd")</f>
        <v>Sunday</v>
      </c>
      <c r="H9149" t="s">
        <v>9208</v>
      </c>
      <c r="I9149">
        <v>59</v>
      </c>
      <c r="J9149" s="5" t="s">
        <v>9219</v>
      </c>
      <c r="K9149" t="s">
        <v>8</v>
      </c>
      <c r="L9149" t="s">
        <v>16</v>
      </c>
      <c r="M9149" t="s">
        <v>9210</v>
      </c>
      <c r="O9149">
        <v>13</v>
      </c>
      <c r="P9149" t="s">
        <v>9226</v>
      </c>
      <c r="Q9149">
        <v>22</v>
      </c>
      <c r="R9149">
        <v>9</v>
      </c>
      <c r="S9149" t="s">
        <v>9255</v>
      </c>
      <c r="T9149" t="s">
        <v>9264</v>
      </c>
      <c r="U9149" t="s">
        <v>9282</v>
      </c>
      <c r="V9149" t="str" cm="1">
        <f t="array" ref="V9149">_xlfn.IFS(Hospital_Emergency_Room_Data[[#This Row],[Day]]&lt;=10,"Start(1-10)",Hospital_Emergency_Room_Data[[#This Row],[Day]]&lt;=20,"Middle(11-20)",Hospital_Emergency_Room_Data[[#This Row],[Day]]&gt;20,"End(21-30)")</f>
        <v>End(21-30)</v>
      </c>
    </row>
    <row r="9150" spans="1:22">
      <c r="A9150">
        <v>654493579</v>
      </c>
      <c r="B9150" t="s">
        <v>9140</v>
      </c>
      <c r="C9150" s="1">
        <v>45345</v>
      </c>
      <c r="D9150" t="str">
        <f>TEXT(Hospital_Emergency_Room_Data[[#This Row],[Patient Admission Date]],"mmm")</f>
        <v>Feb</v>
      </c>
      <c r="E9150">
        <f>YEAR(Hospital_Emergency_Room_Data[[#This Row],[Patient Admission Date]])</f>
        <v>2024</v>
      </c>
      <c r="F9150" s="2">
        <v>0.98472222222222228</v>
      </c>
      <c r="G9150" s="8" t="str">
        <f>TEXT(Hospital_Emergency_Room_Data[[#This Row],[Patient Admission Date]],"dddd")</f>
        <v>Friday</v>
      </c>
      <c r="H9150" t="s">
        <v>9208</v>
      </c>
      <c r="I9150">
        <v>15</v>
      </c>
      <c r="J9150" s="5" t="s">
        <v>9220</v>
      </c>
      <c r="K9150" t="s">
        <v>8</v>
      </c>
      <c r="L9150" t="s">
        <v>16</v>
      </c>
      <c r="M9150" t="s">
        <v>9210</v>
      </c>
      <c r="O9150">
        <v>38</v>
      </c>
      <c r="P9150" t="s">
        <v>9225</v>
      </c>
      <c r="Q9150">
        <v>23</v>
      </c>
      <c r="R9150">
        <v>23</v>
      </c>
      <c r="S9150" t="s">
        <v>9256</v>
      </c>
      <c r="T9150" t="s">
        <v>9264</v>
      </c>
      <c r="U9150" t="s">
        <v>9300</v>
      </c>
      <c r="V9150" t="str" cm="1">
        <f t="array" ref="V9150">_xlfn.IFS(Hospital_Emergency_Room_Data[[#This Row],[Day]]&lt;=10,"Start(1-10)",Hospital_Emergency_Room_Data[[#This Row],[Day]]&lt;=20,"Middle(11-20)",Hospital_Emergency_Room_Data[[#This Row],[Day]]&gt;20,"End(21-30)")</f>
        <v>End(21-30)</v>
      </c>
    </row>
    <row r="9151" spans="1:22">
      <c r="A9151">
        <v>337015340</v>
      </c>
      <c r="B9151" t="s">
        <v>9141</v>
      </c>
      <c r="C9151" s="1">
        <v>45290</v>
      </c>
      <c r="D9151" t="str">
        <f>TEXT(Hospital_Emergency_Room_Data[[#This Row],[Patient Admission Date]],"mmm")</f>
        <v>Dec</v>
      </c>
      <c r="E9151">
        <f>YEAR(Hospital_Emergency_Room_Data[[#This Row],[Patient Admission Date]])</f>
        <v>2023</v>
      </c>
      <c r="F9151" s="2">
        <v>0.2638888888888889</v>
      </c>
      <c r="G9151" s="8" t="str">
        <f>TEXT(Hospital_Emergency_Room_Data[[#This Row],[Patient Admission Date]],"dddd")</f>
        <v>Saturday</v>
      </c>
      <c r="H9151" t="s">
        <v>9208</v>
      </c>
      <c r="I9151">
        <v>45</v>
      </c>
      <c r="J9151" s="5" t="s">
        <v>9219</v>
      </c>
      <c r="K9151" t="s">
        <v>8</v>
      </c>
      <c r="L9151" t="s">
        <v>16</v>
      </c>
      <c r="M9151" t="s">
        <v>9210</v>
      </c>
      <c r="O9151">
        <v>49</v>
      </c>
      <c r="P9151" t="s">
        <v>9225</v>
      </c>
      <c r="Q9151">
        <v>30</v>
      </c>
      <c r="R9151">
        <v>6</v>
      </c>
      <c r="S9151" t="s">
        <v>9255</v>
      </c>
      <c r="T9151" t="s">
        <v>9264</v>
      </c>
      <c r="U9151" t="s">
        <v>9283</v>
      </c>
      <c r="V9151" t="str" cm="1">
        <f t="array" ref="V9151">_xlfn.IFS(Hospital_Emergency_Room_Data[[#This Row],[Day]]&lt;=10,"Start(1-10)",Hospital_Emergency_Room_Data[[#This Row],[Day]]&lt;=20,"Middle(11-20)",Hospital_Emergency_Room_Data[[#This Row],[Day]]&gt;20,"End(21-30)")</f>
        <v>End(21-30)</v>
      </c>
    </row>
    <row r="9152" spans="1:22">
      <c r="A9152">
        <v>128673156</v>
      </c>
      <c r="B9152" t="s">
        <v>9142</v>
      </c>
      <c r="C9152" s="1">
        <v>45208</v>
      </c>
      <c r="D9152" t="str">
        <f>TEXT(Hospital_Emergency_Room_Data[[#This Row],[Patient Admission Date]],"mmm")</f>
        <v>Oct</v>
      </c>
      <c r="E9152">
        <f>YEAR(Hospital_Emergency_Room_Data[[#This Row],[Patient Admission Date]])</f>
        <v>2023</v>
      </c>
      <c r="F9152" s="2">
        <v>0.6069444444444444</v>
      </c>
      <c r="G9152" s="8" t="str">
        <f>TEXT(Hospital_Emergency_Room_Data[[#This Row],[Patient Admission Date]],"dddd")</f>
        <v>Monday</v>
      </c>
      <c r="H9152" t="s">
        <v>9208</v>
      </c>
      <c r="I9152">
        <v>77</v>
      </c>
      <c r="J9152" s="5" t="s">
        <v>9222</v>
      </c>
      <c r="K9152" t="s">
        <v>8</v>
      </c>
      <c r="L9152" t="s">
        <v>16</v>
      </c>
      <c r="M9152" t="s">
        <v>9210</v>
      </c>
      <c r="O9152">
        <v>19</v>
      </c>
      <c r="P9152" t="s">
        <v>9226</v>
      </c>
      <c r="Q9152">
        <v>9</v>
      </c>
      <c r="R9152">
        <v>14</v>
      </c>
      <c r="S9152" t="s">
        <v>9257</v>
      </c>
      <c r="T9152" t="s">
        <v>9265</v>
      </c>
      <c r="U9152" t="s">
        <v>9282</v>
      </c>
      <c r="V9152" t="str" cm="1">
        <f t="array" ref="V9152">_xlfn.IFS(Hospital_Emergency_Room_Data[[#This Row],[Day]]&lt;=10,"Start(1-10)",Hospital_Emergency_Room_Data[[#This Row],[Day]]&lt;=20,"Middle(11-20)",Hospital_Emergency_Room_Data[[#This Row],[Day]]&gt;20,"End(21-30)")</f>
        <v>Start(1-10)</v>
      </c>
    </row>
    <row r="9153" spans="1:22">
      <c r="A9153">
        <v>128720119</v>
      </c>
      <c r="B9153" t="s">
        <v>9143</v>
      </c>
      <c r="C9153" s="1">
        <v>45494</v>
      </c>
      <c r="D9153" t="str">
        <f>TEXT(Hospital_Emergency_Room_Data[[#This Row],[Patient Admission Date]],"mmm")</f>
        <v>Jul</v>
      </c>
      <c r="E9153">
        <f>YEAR(Hospital_Emergency_Room_Data[[#This Row],[Patient Admission Date]])</f>
        <v>2024</v>
      </c>
      <c r="F9153" s="2">
        <v>0.25624999999999998</v>
      </c>
      <c r="G9153" s="8" t="str">
        <f>TEXT(Hospital_Emergency_Room_Data[[#This Row],[Patient Admission Date]],"dddd")</f>
        <v>Sunday</v>
      </c>
      <c r="H9153" t="s">
        <v>9208</v>
      </c>
      <c r="I9153">
        <v>51</v>
      </c>
      <c r="J9153" s="5" t="s">
        <v>9219</v>
      </c>
      <c r="K9153" t="s">
        <v>8</v>
      </c>
      <c r="L9153" t="s">
        <v>16</v>
      </c>
      <c r="M9153" t="s">
        <v>9210</v>
      </c>
      <c r="O9153">
        <v>27</v>
      </c>
      <c r="P9153" t="s">
        <v>9226</v>
      </c>
      <c r="Q9153">
        <v>21</v>
      </c>
      <c r="R9153">
        <v>6</v>
      </c>
      <c r="S9153" t="s">
        <v>9255</v>
      </c>
      <c r="T9153" t="s">
        <v>9262</v>
      </c>
      <c r="U9153" t="s">
        <v>9282</v>
      </c>
      <c r="V9153" t="str" cm="1">
        <f t="array" ref="V9153">_xlfn.IFS(Hospital_Emergency_Room_Data[[#This Row],[Day]]&lt;=10,"Start(1-10)",Hospital_Emergency_Room_Data[[#This Row],[Day]]&lt;=20,"Middle(11-20)",Hospital_Emergency_Room_Data[[#This Row],[Day]]&gt;20,"End(21-30)")</f>
        <v>End(21-30)</v>
      </c>
    </row>
    <row r="9154" spans="1:22">
      <c r="A9154">
        <v>303931485</v>
      </c>
      <c r="B9154" t="s">
        <v>9144</v>
      </c>
      <c r="C9154" s="1">
        <v>45218</v>
      </c>
      <c r="D9154" t="str">
        <f>TEXT(Hospital_Emergency_Room_Data[[#This Row],[Patient Admission Date]],"mmm")</f>
        <v>Oct</v>
      </c>
      <c r="E9154">
        <f>YEAR(Hospital_Emergency_Room_Data[[#This Row],[Patient Admission Date]])</f>
        <v>2023</v>
      </c>
      <c r="F9154" s="2">
        <v>0.70625000000000004</v>
      </c>
      <c r="G9154" s="8" t="str">
        <f>TEXT(Hospital_Emergency_Room_Data[[#This Row],[Patient Admission Date]],"dddd")</f>
        <v>Thursday</v>
      </c>
      <c r="H9154" t="s">
        <v>9208</v>
      </c>
      <c r="I9154">
        <v>13</v>
      </c>
      <c r="J9154" s="5" t="s">
        <v>9221</v>
      </c>
      <c r="K9154" t="s">
        <v>8</v>
      </c>
      <c r="L9154" t="s">
        <v>16</v>
      </c>
      <c r="M9154" t="s">
        <v>9210</v>
      </c>
      <c r="O9154">
        <v>28</v>
      </c>
      <c r="P9154" t="s">
        <v>9226</v>
      </c>
      <c r="Q9154">
        <v>19</v>
      </c>
      <c r="R9154">
        <v>16</v>
      </c>
      <c r="S9154" t="s">
        <v>9257</v>
      </c>
      <c r="T9154" t="s">
        <v>9262</v>
      </c>
      <c r="U9154" t="s">
        <v>9282</v>
      </c>
      <c r="V9154" t="str" cm="1">
        <f t="array" ref="V9154">_xlfn.IFS(Hospital_Emergency_Room_Data[[#This Row],[Day]]&lt;=10,"Start(1-10)",Hospital_Emergency_Room_Data[[#This Row],[Day]]&lt;=20,"Middle(11-20)",Hospital_Emergency_Room_Data[[#This Row],[Day]]&gt;20,"End(21-30)")</f>
        <v>Middle(11-20)</v>
      </c>
    </row>
    <row r="9155" spans="1:22">
      <c r="A9155">
        <v>888264566</v>
      </c>
      <c r="B9155" t="s">
        <v>9145</v>
      </c>
      <c r="C9155" s="1">
        <v>45247</v>
      </c>
      <c r="D9155" t="str">
        <f>TEXT(Hospital_Emergency_Room_Data[[#This Row],[Patient Admission Date]],"mmm")</f>
        <v>Nov</v>
      </c>
      <c r="E9155">
        <f>YEAR(Hospital_Emergency_Room_Data[[#This Row],[Patient Admission Date]])</f>
        <v>2023</v>
      </c>
      <c r="F9155" s="2">
        <v>1.5972222222222221E-2</v>
      </c>
      <c r="G9155" s="8" t="str">
        <f>TEXT(Hospital_Emergency_Room_Data[[#This Row],[Patient Admission Date]],"dddd")</f>
        <v>Friday</v>
      </c>
      <c r="H9155" t="s">
        <v>9208</v>
      </c>
      <c r="I9155">
        <v>37</v>
      </c>
      <c r="J9155" s="5" t="s">
        <v>9223</v>
      </c>
      <c r="K9155" t="s">
        <v>8</v>
      </c>
      <c r="L9155" t="s">
        <v>16</v>
      </c>
      <c r="M9155" t="s">
        <v>9210</v>
      </c>
      <c r="O9155">
        <v>16</v>
      </c>
      <c r="P9155" t="s">
        <v>9226</v>
      </c>
      <c r="Q9155">
        <v>17</v>
      </c>
      <c r="R9155">
        <v>0</v>
      </c>
      <c r="S9155" t="s">
        <v>9258</v>
      </c>
      <c r="T9155" t="s">
        <v>9262</v>
      </c>
      <c r="U9155" t="s">
        <v>9282</v>
      </c>
      <c r="V9155" t="str" cm="1">
        <f t="array" ref="V9155">_xlfn.IFS(Hospital_Emergency_Room_Data[[#This Row],[Day]]&lt;=10,"Start(1-10)",Hospital_Emergency_Room_Data[[#This Row],[Day]]&lt;=20,"Middle(11-20)",Hospital_Emergency_Room_Data[[#This Row],[Day]]&gt;20,"End(21-30)")</f>
        <v>Middle(11-20)</v>
      </c>
    </row>
    <row r="9156" spans="1:22">
      <c r="A9156">
        <v>689340657</v>
      </c>
      <c r="B9156" t="s">
        <v>9146</v>
      </c>
      <c r="C9156" s="1">
        <v>45392</v>
      </c>
      <c r="D9156" t="str">
        <f>TEXT(Hospital_Emergency_Room_Data[[#This Row],[Patient Admission Date]],"mmm")</f>
        <v>Apr</v>
      </c>
      <c r="E9156">
        <f>YEAR(Hospital_Emergency_Room_Data[[#This Row],[Patient Admission Date]])</f>
        <v>2024</v>
      </c>
      <c r="F9156" s="2">
        <v>0.77986111111111112</v>
      </c>
      <c r="G9156" s="8" t="str">
        <f>TEXT(Hospital_Emergency_Room_Data[[#This Row],[Patient Admission Date]],"dddd")</f>
        <v>Wednesday</v>
      </c>
      <c r="H9156" t="s">
        <v>9208</v>
      </c>
      <c r="I9156">
        <v>61</v>
      </c>
      <c r="J9156" s="5" t="s">
        <v>9217</v>
      </c>
      <c r="K9156" t="s">
        <v>8</v>
      </c>
      <c r="L9156" t="s">
        <v>16</v>
      </c>
      <c r="M9156" t="s">
        <v>9210</v>
      </c>
      <c r="O9156">
        <v>21</v>
      </c>
      <c r="P9156" t="s">
        <v>9226</v>
      </c>
      <c r="Q9156">
        <v>10</v>
      </c>
      <c r="R9156">
        <v>18</v>
      </c>
      <c r="S9156" t="s">
        <v>9256</v>
      </c>
      <c r="T9156" t="s">
        <v>9265</v>
      </c>
      <c r="U9156" t="s">
        <v>9282</v>
      </c>
      <c r="V9156" t="str" cm="1">
        <f t="array" ref="V9156">_xlfn.IFS(Hospital_Emergency_Room_Data[[#This Row],[Day]]&lt;=10,"Start(1-10)",Hospital_Emergency_Room_Data[[#This Row],[Day]]&lt;=20,"Middle(11-20)",Hospital_Emergency_Room_Data[[#This Row],[Day]]&gt;20,"End(21-30)")</f>
        <v>Start(1-10)</v>
      </c>
    </row>
    <row r="9157" spans="1:22">
      <c r="A9157">
        <v>831254717</v>
      </c>
      <c r="B9157" t="s">
        <v>9147</v>
      </c>
      <c r="C9157" s="1">
        <v>45485</v>
      </c>
      <c r="D9157" t="str">
        <f>TEXT(Hospital_Emergency_Room_Data[[#This Row],[Patient Admission Date]],"mmm")</f>
        <v>Jul</v>
      </c>
      <c r="E9157">
        <f>YEAR(Hospital_Emergency_Room_Data[[#This Row],[Patient Admission Date]])</f>
        <v>2024</v>
      </c>
      <c r="F9157" s="2">
        <v>0.39930555555555558</v>
      </c>
      <c r="G9157" s="8" t="str">
        <f>TEXT(Hospital_Emergency_Room_Data[[#This Row],[Patient Admission Date]],"dddd")</f>
        <v>Friday</v>
      </c>
      <c r="H9157" t="s">
        <v>9208</v>
      </c>
      <c r="I9157">
        <v>31</v>
      </c>
      <c r="J9157" s="5" t="s">
        <v>9223</v>
      </c>
      <c r="K9157" t="s">
        <v>8</v>
      </c>
      <c r="L9157" t="s">
        <v>16</v>
      </c>
      <c r="M9157" t="s">
        <v>9210</v>
      </c>
      <c r="O9157">
        <v>58</v>
      </c>
      <c r="P9157" t="s">
        <v>9225</v>
      </c>
      <c r="Q9157">
        <v>12</v>
      </c>
      <c r="R9157">
        <v>9</v>
      </c>
      <c r="S9157" t="s">
        <v>9255</v>
      </c>
      <c r="T9157" t="s">
        <v>9265</v>
      </c>
      <c r="U9157" t="s">
        <v>9283</v>
      </c>
      <c r="V9157" t="str" cm="1">
        <f t="array" ref="V9157">_xlfn.IFS(Hospital_Emergency_Room_Data[[#This Row],[Day]]&lt;=10,"Start(1-10)",Hospital_Emergency_Room_Data[[#This Row],[Day]]&lt;=20,"Middle(11-20)",Hospital_Emergency_Room_Data[[#This Row],[Day]]&gt;20,"End(21-30)")</f>
        <v>Middle(11-20)</v>
      </c>
    </row>
    <row r="9158" spans="1:22">
      <c r="A9158">
        <v>899657826</v>
      </c>
      <c r="B9158" t="s">
        <v>9148</v>
      </c>
      <c r="C9158" s="1">
        <v>45088</v>
      </c>
      <c r="D9158" t="str">
        <f>TEXT(Hospital_Emergency_Room_Data[[#This Row],[Patient Admission Date]],"mmm")</f>
        <v>Jun</v>
      </c>
      <c r="E9158">
        <f>YEAR(Hospital_Emergency_Room_Data[[#This Row],[Patient Admission Date]])</f>
        <v>2023</v>
      </c>
      <c r="F9158" s="2">
        <v>0.98541666666666672</v>
      </c>
      <c r="G9158" s="8" t="str">
        <f>TEXT(Hospital_Emergency_Room_Data[[#This Row],[Patient Admission Date]],"dddd")</f>
        <v>Sunday</v>
      </c>
      <c r="H9158" t="s">
        <v>9208</v>
      </c>
      <c r="I9158">
        <v>26</v>
      </c>
      <c r="J9158" s="5" t="s">
        <v>9220</v>
      </c>
      <c r="K9158" t="s">
        <v>8</v>
      </c>
      <c r="L9158" t="s">
        <v>16</v>
      </c>
      <c r="M9158" t="s">
        <v>9210</v>
      </c>
      <c r="O9158">
        <v>42</v>
      </c>
      <c r="P9158" t="s">
        <v>9225</v>
      </c>
      <c r="Q9158">
        <v>11</v>
      </c>
      <c r="R9158">
        <v>23</v>
      </c>
      <c r="S9158" t="s">
        <v>9256</v>
      </c>
      <c r="T9158" t="s">
        <v>9265</v>
      </c>
      <c r="U9158" t="s">
        <v>9300</v>
      </c>
      <c r="V9158" t="str" cm="1">
        <f t="array" ref="V9158">_xlfn.IFS(Hospital_Emergency_Room_Data[[#This Row],[Day]]&lt;=10,"Start(1-10)",Hospital_Emergency_Room_Data[[#This Row],[Day]]&lt;=20,"Middle(11-20)",Hospital_Emergency_Room_Data[[#This Row],[Day]]&gt;20,"End(21-30)")</f>
        <v>Middle(11-20)</v>
      </c>
    </row>
    <row r="9159" spans="1:22">
      <c r="A9159">
        <v>853936417</v>
      </c>
      <c r="B9159" t="s">
        <v>9149</v>
      </c>
      <c r="C9159" s="1">
        <v>45238</v>
      </c>
      <c r="D9159" t="str">
        <f>TEXT(Hospital_Emergency_Room_Data[[#This Row],[Patient Admission Date]],"mmm")</f>
        <v>Nov</v>
      </c>
      <c r="E9159">
        <f>YEAR(Hospital_Emergency_Room_Data[[#This Row],[Patient Admission Date]])</f>
        <v>2023</v>
      </c>
      <c r="F9159" s="2">
        <v>0.2722222222222222</v>
      </c>
      <c r="G9159" s="8" t="str">
        <f>TEXT(Hospital_Emergency_Room_Data[[#This Row],[Patient Admission Date]],"dddd")</f>
        <v>Wednesday</v>
      </c>
      <c r="H9159" t="s">
        <v>9208</v>
      </c>
      <c r="I9159">
        <v>76</v>
      </c>
      <c r="J9159" s="5" t="s">
        <v>9222</v>
      </c>
      <c r="K9159" t="s">
        <v>8</v>
      </c>
      <c r="L9159" t="s">
        <v>16</v>
      </c>
      <c r="M9159" t="s">
        <v>9210</v>
      </c>
      <c r="O9159">
        <v>49</v>
      </c>
      <c r="P9159" t="s">
        <v>9225</v>
      </c>
      <c r="Q9159">
        <v>8</v>
      </c>
      <c r="R9159">
        <v>6</v>
      </c>
      <c r="S9159" t="s">
        <v>9255</v>
      </c>
      <c r="T9159" t="s">
        <v>9265</v>
      </c>
      <c r="U9159" t="s">
        <v>9283</v>
      </c>
      <c r="V9159" t="str" cm="1">
        <f t="array" ref="V9159">_xlfn.IFS(Hospital_Emergency_Room_Data[[#This Row],[Day]]&lt;=10,"Start(1-10)",Hospital_Emergency_Room_Data[[#This Row],[Day]]&lt;=20,"Middle(11-20)",Hospital_Emergency_Room_Data[[#This Row],[Day]]&gt;20,"End(21-30)")</f>
        <v>Start(1-10)</v>
      </c>
    </row>
    <row r="9160" spans="1:22">
      <c r="A9160">
        <v>297746777</v>
      </c>
      <c r="B9160" t="s">
        <v>9150</v>
      </c>
      <c r="C9160" s="1">
        <v>45473</v>
      </c>
      <c r="D9160" t="str">
        <f>TEXT(Hospital_Emergency_Room_Data[[#This Row],[Patient Admission Date]],"mmm")</f>
        <v>Jun</v>
      </c>
      <c r="E9160">
        <f>YEAR(Hospital_Emergency_Room_Data[[#This Row],[Patient Admission Date]])</f>
        <v>2024</v>
      </c>
      <c r="F9160" s="2">
        <v>0.59652777777777777</v>
      </c>
      <c r="G9160" s="8" t="str">
        <f>TEXT(Hospital_Emergency_Room_Data[[#This Row],[Patient Admission Date]],"dddd")</f>
        <v>Sunday</v>
      </c>
      <c r="H9160" t="s">
        <v>9208</v>
      </c>
      <c r="I9160">
        <v>33</v>
      </c>
      <c r="J9160" s="5" t="s">
        <v>9223</v>
      </c>
      <c r="K9160" t="s">
        <v>8</v>
      </c>
      <c r="L9160" t="s">
        <v>16</v>
      </c>
      <c r="M9160" t="s">
        <v>9210</v>
      </c>
      <c r="O9160">
        <v>21</v>
      </c>
      <c r="P9160" t="s">
        <v>9226</v>
      </c>
      <c r="Q9160">
        <v>30</v>
      </c>
      <c r="R9160">
        <v>14</v>
      </c>
      <c r="S9160" t="s">
        <v>9257</v>
      </c>
      <c r="T9160" t="s">
        <v>9264</v>
      </c>
      <c r="U9160" t="s">
        <v>9282</v>
      </c>
      <c r="V9160" t="str" cm="1">
        <f t="array" ref="V9160">_xlfn.IFS(Hospital_Emergency_Room_Data[[#This Row],[Day]]&lt;=10,"Start(1-10)",Hospital_Emergency_Room_Data[[#This Row],[Day]]&lt;=20,"Middle(11-20)",Hospital_Emergency_Room_Data[[#This Row],[Day]]&gt;20,"End(21-30)")</f>
        <v>End(21-30)</v>
      </c>
    </row>
    <row r="9161" spans="1:22">
      <c r="A9161">
        <v>341431062</v>
      </c>
      <c r="B9161" t="s">
        <v>9151</v>
      </c>
      <c r="C9161" s="1">
        <v>45378</v>
      </c>
      <c r="D9161" t="str">
        <f>TEXT(Hospital_Emergency_Room_Data[[#This Row],[Patient Admission Date]],"mmm")</f>
        <v>Mar</v>
      </c>
      <c r="E9161">
        <f>YEAR(Hospital_Emergency_Room_Data[[#This Row],[Patient Admission Date]])</f>
        <v>2024</v>
      </c>
      <c r="F9161" s="2">
        <v>0.52708333333333335</v>
      </c>
      <c r="G9161" s="8" t="str">
        <f>TEXT(Hospital_Emergency_Room_Data[[#This Row],[Patient Admission Date]],"dddd")</f>
        <v>Wednesday</v>
      </c>
      <c r="H9161" t="s">
        <v>9208</v>
      </c>
      <c r="I9161">
        <v>11</v>
      </c>
      <c r="J9161" s="5" t="s">
        <v>9221</v>
      </c>
      <c r="K9161" t="s">
        <v>8</v>
      </c>
      <c r="L9161" t="s">
        <v>16</v>
      </c>
      <c r="M9161" t="s">
        <v>9210</v>
      </c>
      <c r="O9161">
        <v>35</v>
      </c>
      <c r="P9161" t="s">
        <v>9225</v>
      </c>
      <c r="Q9161">
        <v>27</v>
      </c>
      <c r="R9161">
        <v>12</v>
      </c>
      <c r="S9161" t="s">
        <v>9257</v>
      </c>
      <c r="T9161" t="s">
        <v>9264</v>
      </c>
      <c r="U9161" t="s">
        <v>9300</v>
      </c>
      <c r="V9161" t="str" cm="1">
        <f t="array" ref="V9161">_xlfn.IFS(Hospital_Emergency_Room_Data[[#This Row],[Day]]&lt;=10,"Start(1-10)",Hospital_Emergency_Room_Data[[#This Row],[Day]]&lt;=20,"Middle(11-20)",Hospital_Emergency_Room_Data[[#This Row],[Day]]&gt;20,"End(21-30)")</f>
        <v>End(21-30)</v>
      </c>
    </row>
    <row r="9162" spans="1:22">
      <c r="A9162">
        <v>537289473</v>
      </c>
      <c r="B9162" t="s">
        <v>9152</v>
      </c>
      <c r="C9162" s="1">
        <v>45064</v>
      </c>
      <c r="D9162" t="str">
        <f>TEXT(Hospital_Emergency_Room_Data[[#This Row],[Patient Admission Date]],"mmm")</f>
        <v>May</v>
      </c>
      <c r="E9162">
        <f>YEAR(Hospital_Emergency_Room_Data[[#This Row],[Patient Admission Date]])</f>
        <v>2023</v>
      </c>
      <c r="F9162" s="2">
        <v>0.96180555555555558</v>
      </c>
      <c r="G9162" s="8" t="str">
        <f>TEXT(Hospital_Emergency_Room_Data[[#This Row],[Patient Admission Date]],"dddd")</f>
        <v>Thursday</v>
      </c>
      <c r="H9162" t="s">
        <v>9208</v>
      </c>
      <c r="I9162">
        <v>33</v>
      </c>
      <c r="J9162" s="5" t="s">
        <v>9223</v>
      </c>
      <c r="K9162" t="s">
        <v>8</v>
      </c>
      <c r="L9162" t="s">
        <v>16</v>
      </c>
      <c r="M9162" t="s">
        <v>9210</v>
      </c>
      <c r="O9162">
        <v>48</v>
      </c>
      <c r="P9162" t="s">
        <v>9225</v>
      </c>
      <c r="Q9162">
        <v>18</v>
      </c>
      <c r="R9162">
        <v>23</v>
      </c>
      <c r="S9162" t="s">
        <v>9256</v>
      </c>
      <c r="T9162" t="s">
        <v>9262</v>
      </c>
      <c r="U9162" t="s">
        <v>9283</v>
      </c>
      <c r="V9162" t="str" cm="1">
        <f t="array" ref="V9162">_xlfn.IFS(Hospital_Emergency_Room_Data[[#This Row],[Day]]&lt;=10,"Start(1-10)",Hospital_Emergency_Room_Data[[#This Row],[Day]]&lt;=20,"Middle(11-20)",Hospital_Emergency_Room_Data[[#This Row],[Day]]&gt;20,"End(21-30)")</f>
        <v>Middle(11-20)</v>
      </c>
    </row>
    <row r="9163" spans="1:22">
      <c r="A9163">
        <v>503189280</v>
      </c>
      <c r="B9163" t="s">
        <v>9153</v>
      </c>
      <c r="C9163" s="1">
        <v>45170</v>
      </c>
      <c r="D9163" t="str">
        <f>TEXT(Hospital_Emergency_Room_Data[[#This Row],[Patient Admission Date]],"mmm")</f>
        <v>Sep</v>
      </c>
      <c r="E9163">
        <f>YEAR(Hospital_Emergency_Room_Data[[#This Row],[Patient Admission Date]])</f>
        <v>2023</v>
      </c>
      <c r="F9163" s="2">
        <v>0.66180555555555554</v>
      </c>
      <c r="G9163" s="8" t="str">
        <f>TEXT(Hospital_Emergency_Room_Data[[#This Row],[Patient Admission Date]],"dddd")</f>
        <v>Friday</v>
      </c>
      <c r="H9163" t="s">
        <v>9208</v>
      </c>
      <c r="I9163">
        <v>35</v>
      </c>
      <c r="J9163" s="5" t="s">
        <v>9223</v>
      </c>
      <c r="K9163" t="s">
        <v>8</v>
      </c>
      <c r="L9163" t="s">
        <v>16</v>
      </c>
      <c r="M9163" t="s">
        <v>9210</v>
      </c>
      <c r="N9163">
        <v>0</v>
      </c>
      <c r="O9163">
        <v>28</v>
      </c>
      <c r="P9163" t="s">
        <v>9226</v>
      </c>
      <c r="Q9163">
        <v>1</v>
      </c>
      <c r="R9163">
        <v>15</v>
      </c>
      <c r="S9163" t="s">
        <v>9257</v>
      </c>
      <c r="T9163" t="s">
        <v>9263</v>
      </c>
      <c r="U9163" t="s">
        <v>9282</v>
      </c>
      <c r="V9163" t="str" cm="1">
        <f t="array" ref="V9163">_xlfn.IFS(Hospital_Emergency_Room_Data[[#This Row],[Day]]&lt;=10,"Start(1-10)",Hospital_Emergency_Room_Data[[#This Row],[Day]]&lt;=20,"Middle(11-20)",Hospital_Emergency_Room_Data[[#This Row],[Day]]&gt;20,"End(21-30)")</f>
        <v>Start(1-10)</v>
      </c>
    </row>
    <row r="9164" spans="1:22">
      <c r="A9164">
        <v>866675375</v>
      </c>
      <c r="B9164" t="s">
        <v>9154</v>
      </c>
      <c r="C9164" s="1">
        <v>45585</v>
      </c>
      <c r="D9164" t="str">
        <f>TEXT(Hospital_Emergency_Room_Data[[#This Row],[Patient Admission Date]],"mmm")</f>
        <v>Oct</v>
      </c>
      <c r="E9164">
        <f>YEAR(Hospital_Emergency_Room_Data[[#This Row],[Patient Admission Date]])</f>
        <v>2024</v>
      </c>
      <c r="F9164" s="2">
        <v>0.63888888888888884</v>
      </c>
      <c r="G9164" s="8" t="str">
        <f>TEXT(Hospital_Emergency_Room_Data[[#This Row],[Patient Admission Date]],"dddd")</f>
        <v>Sunday</v>
      </c>
      <c r="H9164" t="s">
        <v>9208</v>
      </c>
      <c r="I9164">
        <v>27</v>
      </c>
      <c r="J9164" s="5" t="s">
        <v>9220</v>
      </c>
      <c r="K9164" t="s">
        <v>8</v>
      </c>
      <c r="L9164" t="s">
        <v>16</v>
      </c>
      <c r="M9164" t="s">
        <v>9210</v>
      </c>
      <c r="N9164">
        <v>1</v>
      </c>
      <c r="O9164">
        <v>58</v>
      </c>
      <c r="P9164" t="s">
        <v>9225</v>
      </c>
      <c r="Q9164">
        <v>20</v>
      </c>
      <c r="R9164">
        <v>15</v>
      </c>
      <c r="S9164" t="s">
        <v>9257</v>
      </c>
      <c r="T9164" t="s">
        <v>9262</v>
      </c>
      <c r="U9164" t="s">
        <v>9283</v>
      </c>
      <c r="V9164" t="str" cm="1">
        <f t="array" ref="V9164">_xlfn.IFS(Hospital_Emergency_Room_Data[[#This Row],[Day]]&lt;=10,"Start(1-10)",Hospital_Emergency_Room_Data[[#This Row],[Day]]&lt;=20,"Middle(11-20)",Hospital_Emergency_Room_Data[[#This Row],[Day]]&gt;20,"End(21-30)")</f>
        <v>Middle(11-20)</v>
      </c>
    </row>
    <row r="9165" spans="1:22">
      <c r="A9165">
        <v>670841971</v>
      </c>
      <c r="B9165" t="s">
        <v>9155</v>
      </c>
      <c r="C9165" s="1">
        <v>45542</v>
      </c>
      <c r="D9165" t="str">
        <f>TEXT(Hospital_Emergency_Room_Data[[#This Row],[Patient Admission Date]],"mmm")</f>
        <v>Sep</v>
      </c>
      <c r="E9165">
        <f>YEAR(Hospital_Emergency_Room_Data[[#This Row],[Patient Admission Date]])</f>
        <v>2024</v>
      </c>
      <c r="F9165" s="2">
        <v>0.75763888888888886</v>
      </c>
      <c r="G9165" s="8" t="str">
        <f>TEXT(Hospital_Emergency_Room_Data[[#This Row],[Patient Admission Date]],"dddd")</f>
        <v>Saturday</v>
      </c>
      <c r="H9165" t="s">
        <v>9208</v>
      </c>
      <c r="I9165">
        <v>67</v>
      </c>
      <c r="J9165" s="5" t="s">
        <v>9217</v>
      </c>
      <c r="K9165" t="s">
        <v>8</v>
      </c>
      <c r="L9165" t="s">
        <v>16</v>
      </c>
      <c r="M9165" t="s">
        <v>9210</v>
      </c>
      <c r="N9165">
        <v>1</v>
      </c>
      <c r="O9165">
        <v>16</v>
      </c>
      <c r="P9165" t="s">
        <v>9226</v>
      </c>
      <c r="Q9165">
        <v>7</v>
      </c>
      <c r="R9165">
        <v>18</v>
      </c>
      <c r="S9165" t="s">
        <v>9256</v>
      </c>
      <c r="T9165" t="s">
        <v>9263</v>
      </c>
      <c r="U9165" t="s">
        <v>9282</v>
      </c>
      <c r="V9165" t="str" cm="1">
        <f t="array" ref="V9165">_xlfn.IFS(Hospital_Emergency_Room_Data[[#This Row],[Day]]&lt;=10,"Start(1-10)",Hospital_Emergency_Room_Data[[#This Row],[Day]]&lt;=20,"Middle(11-20)",Hospital_Emergency_Room_Data[[#This Row],[Day]]&gt;20,"End(21-30)")</f>
        <v>Start(1-10)</v>
      </c>
    </row>
    <row r="9166" spans="1:22">
      <c r="A9166">
        <v>231435762</v>
      </c>
      <c r="B9166" t="s">
        <v>9156</v>
      </c>
      <c r="C9166" s="1">
        <v>45373</v>
      </c>
      <c r="D9166" t="str">
        <f>TEXT(Hospital_Emergency_Room_Data[[#This Row],[Patient Admission Date]],"mmm")</f>
        <v>Mar</v>
      </c>
      <c r="E9166">
        <f>YEAR(Hospital_Emergency_Room_Data[[#This Row],[Patient Admission Date]])</f>
        <v>2024</v>
      </c>
      <c r="F9166" s="2">
        <v>0.98819444444444449</v>
      </c>
      <c r="G9166" s="8" t="str">
        <f>TEXT(Hospital_Emergency_Room_Data[[#This Row],[Patient Admission Date]],"dddd")</f>
        <v>Friday</v>
      </c>
      <c r="H9166" t="s">
        <v>9208</v>
      </c>
      <c r="I9166">
        <v>74</v>
      </c>
      <c r="J9166" s="5" t="s">
        <v>9222</v>
      </c>
      <c r="K9166" t="s">
        <v>8</v>
      </c>
      <c r="L9166" t="s">
        <v>16</v>
      </c>
      <c r="M9166" t="s">
        <v>9210</v>
      </c>
      <c r="N9166">
        <v>1</v>
      </c>
      <c r="O9166">
        <v>45</v>
      </c>
      <c r="P9166" t="s">
        <v>9225</v>
      </c>
      <c r="Q9166">
        <v>22</v>
      </c>
      <c r="R9166">
        <v>23</v>
      </c>
      <c r="S9166" t="s">
        <v>9256</v>
      </c>
      <c r="T9166" t="s">
        <v>9264</v>
      </c>
      <c r="U9166" t="s">
        <v>9300</v>
      </c>
      <c r="V9166" t="str" cm="1">
        <f t="array" ref="V9166">_xlfn.IFS(Hospital_Emergency_Room_Data[[#This Row],[Day]]&lt;=10,"Start(1-10)",Hospital_Emergency_Room_Data[[#This Row],[Day]]&lt;=20,"Middle(11-20)",Hospital_Emergency_Room_Data[[#This Row],[Day]]&gt;20,"End(21-30)")</f>
        <v>End(21-30)</v>
      </c>
    </row>
    <row r="9167" spans="1:22">
      <c r="A9167">
        <v>289706054</v>
      </c>
      <c r="B9167" t="s">
        <v>9157</v>
      </c>
      <c r="C9167" s="1">
        <v>45563</v>
      </c>
      <c r="D9167" t="str">
        <f>TEXT(Hospital_Emergency_Room_Data[[#This Row],[Patient Admission Date]],"mmm")</f>
        <v>Sep</v>
      </c>
      <c r="E9167">
        <f>YEAR(Hospital_Emergency_Room_Data[[#This Row],[Patient Admission Date]])</f>
        <v>2024</v>
      </c>
      <c r="F9167" s="2">
        <v>0.69722222222222219</v>
      </c>
      <c r="G9167" s="8" t="str">
        <f>TEXT(Hospital_Emergency_Room_Data[[#This Row],[Patient Admission Date]],"dddd")</f>
        <v>Saturday</v>
      </c>
      <c r="H9167" t="s">
        <v>9208</v>
      </c>
      <c r="I9167">
        <v>32</v>
      </c>
      <c r="J9167" s="5" t="s">
        <v>9223</v>
      </c>
      <c r="K9167" t="s">
        <v>8</v>
      </c>
      <c r="L9167" t="s">
        <v>16</v>
      </c>
      <c r="M9167" t="s">
        <v>9210</v>
      </c>
      <c r="N9167">
        <v>2</v>
      </c>
      <c r="O9167">
        <v>22</v>
      </c>
      <c r="P9167" t="s">
        <v>9226</v>
      </c>
      <c r="Q9167">
        <v>28</v>
      </c>
      <c r="R9167">
        <v>16</v>
      </c>
      <c r="S9167" t="s">
        <v>9257</v>
      </c>
      <c r="T9167" t="s">
        <v>9264</v>
      </c>
      <c r="U9167" t="s">
        <v>9282</v>
      </c>
      <c r="V9167" t="str" cm="1">
        <f t="array" ref="V9167">_xlfn.IFS(Hospital_Emergency_Room_Data[[#This Row],[Day]]&lt;=10,"Start(1-10)",Hospital_Emergency_Room_Data[[#This Row],[Day]]&lt;=20,"Middle(11-20)",Hospital_Emergency_Room_Data[[#This Row],[Day]]&gt;20,"End(21-30)")</f>
        <v>End(21-30)</v>
      </c>
    </row>
    <row r="9168" spans="1:22">
      <c r="A9168">
        <v>624820024</v>
      </c>
      <c r="B9168" t="s">
        <v>9158</v>
      </c>
      <c r="C9168" s="1">
        <v>45430</v>
      </c>
      <c r="D9168" t="str">
        <f>TEXT(Hospital_Emergency_Room_Data[[#This Row],[Patient Admission Date]],"mmm")</f>
        <v>May</v>
      </c>
      <c r="E9168">
        <f>YEAR(Hospital_Emergency_Room_Data[[#This Row],[Patient Admission Date]])</f>
        <v>2024</v>
      </c>
      <c r="F9168" s="2">
        <v>4.7222222222222221E-2</v>
      </c>
      <c r="G9168" s="8" t="str">
        <f>TEXT(Hospital_Emergency_Room_Data[[#This Row],[Patient Admission Date]],"dddd")</f>
        <v>Saturday</v>
      </c>
      <c r="H9168" t="s">
        <v>9208</v>
      </c>
      <c r="I9168">
        <v>52</v>
      </c>
      <c r="J9168" s="5" t="s">
        <v>9219</v>
      </c>
      <c r="K9168" t="s">
        <v>8</v>
      </c>
      <c r="L9168" t="s">
        <v>16</v>
      </c>
      <c r="M9168" t="s">
        <v>9210</v>
      </c>
      <c r="N9168">
        <v>2</v>
      </c>
      <c r="O9168">
        <v>27</v>
      </c>
      <c r="P9168" t="s">
        <v>9226</v>
      </c>
      <c r="Q9168">
        <v>18</v>
      </c>
      <c r="R9168">
        <v>1</v>
      </c>
      <c r="S9168" t="s">
        <v>9258</v>
      </c>
      <c r="T9168" t="s">
        <v>9262</v>
      </c>
      <c r="U9168" t="s">
        <v>9282</v>
      </c>
      <c r="V9168" t="str" cm="1">
        <f t="array" ref="V9168">_xlfn.IFS(Hospital_Emergency_Room_Data[[#This Row],[Day]]&lt;=10,"Start(1-10)",Hospital_Emergency_Room_Data[[#This Row],[Day]]&lt;=20,"Middle(11-20)",Hospital_Emergency_Room_Data[[#This Row],[Day]]&gt;20,"End(21-30)")</f>
        <v>Middle(11-20)</v>
      </c>
    </row>
    <row r="9169" spans="1:22">
      <c r="A9169">
        <v>317195775</v>
      </c>
      <c r="B9169" t="s">
        <v>9159</v>
      </c>
      <c r="C9169" s="1">
        <v>45555</v>
      </c>
      <c r="D9169" t="str">
        <f>TEXT(Hospital_Emergency_Room_Data[[#This Row],[Patient Admission Date]],"mmm")</f>
        <v>Sep</v>
      </c>
      <c r="E9169">
        <f>YEAR(Hospital_Emergency_Room_Data[[#This Row],[Patient Admission Date]])</f>
        <v>2024</v>
      </c>
      <c r="F9169" s="2">
        <v>0.25833333333333336</v>
      </c>
      <c r="G9169" s="8" t="str">
        <f>TEXT(Hospital_Emergency_Room_Data[[#This Row],[Patient Admission Date]],"dddd")</f>
        <v>Friday</v>
      </c>
      <c r="H9169" t="s">
        <v>9208</v>
      </c>
      <c r="I9169">
        <v>39</v>
      </c>
      <c r="J9169" s="5" t="s">
        <v>9223</v>
      </c>
      <c r="K9169" t="s">
        <v>8</v>
      </c>
      <c r="L9169" t="s">
        <v>16</v>
      </c>
      <c r="M9169" t="s">
        <v>9210</v>
      </c>
      <c r="N9169">
        <v>3</v>
      </c>
      <c r="O9169">
        <v>32</v>
      </c>
      <c r="P9169" t="s">
        <v>9225</v>
      </c>
      <c r="Q9169">
        <v>20</v>
      </c>
      <c r="R9169">
        <v>6</v>
      </c>
      <c r="S9169" t="s">
        <v>9255</v>
      </c>
      <c r="T9169" t="s">
        <v>9262</v>
      </c>
      <c r="U9169" t="s">
        <v>9300</v>
      </c>
      <c r="V9169" t="str" cm="1">
        <f t="array" ref="V9169">_xlfn.IFS(Hospital_Emergency_Room_Data[[#This Row],[Day]]&lt;=10,"Start(1-10)",Hospital_Emergency_Room_Data[[#This Row],[Day]]&lt;=20,"Middle(11-20)",Hospital_Emergency_Room_Data[[#This Row],[Day]]&gt;20,"End(21-30)")</f>
        <v>Middle(11-20)</v>
      </c>
    </row>
    <row r="9170" spans="1:22">
      <c r="A9170">
        <v>279672224</v>
      </c>
      <c r="B9170" t="s">
        <v>9160</v>
      </c>
      <c r="C9170" s="1">
        <v>45583</v>
      </c>
      <c r="D9170" t="str">
        <f>TEXT(Hospital_Emergency_Room_Data[[#This Row],[Patient Admission Date]],"mmm")</f>
        <v>Oct</v>
      </c>
      <c r="E9170">
        <f>YEAR(Hospital_Emergency_Room_Data[[#This Row],[Patient Admission Date]])</f>
        <v>2024</v>
      </c>
      <c r="F9170" s="2">
        <v>5.5555555555555558E-3</v>
      </c>
      <c r="G9170" s="8" t="str">
        <f>TEXT(Hospital_Emergency_Room_Data[[#This Row],[Patient Admission Date]],"dddd")</f>
        <v>Friday</v>
      </c>
      <c r="H9170" t="s">
        <v>9208</v>
      </c>
      <c r="I9170">
        <v>30</v>
      </c>
      <c r="J9170" s="5" t="s">
        <v>9223</v>
      </c>
      <c r="K9170" t="s">
        <v>8</v>
      </c>
      <c r="L9170" t="s">
        <v>16</v>
      </c>
      <c r="M9170" t="s">
        <v>9210</v>
      </c>
      <c r="N9170">
        <v>4</v>
      </c>
      <c r="O9170">
        <v>14</v>
      </c>
      <c r="P9170" t="s">
        <v>9226</v>
      </c>
      <c r="Q9170">
        <v>18</v>
      </c>
      <c r="R9170">
        <v>0</v>
      </c>
      <c r="S9170" t="s">
        <v>9258</v>
      </c>
      <c r="T9170" t="s">
        <v>9262</v>
      </c>
      <c r="U9170" t="s">
        <v>9282</v>
      </c>
      <c r="V9170" t="str" cm="1">
        <f t="array" ref="V9170">_xlfn.IFS(Hospital_Emergency_Room_Data[[#This Row],[Day]]&lt;=10,"Start(1-10)",Hospital_Emergency_Room_Data[[#This Row],[Day]]&lt;=20,"Middle(11-20)",Hospital_Emergency_Room_Data[[#This Row],[Day]]&gt;20,"End(21-30)")</f>
        <v>Middle(11-20)</v>
      </c>
    </row>
    <row r="9171" spans="1:22">
      <c r="A9171">
        <v>409261045</v>
      </c>
      <c r="B9171" t="s">
        <v>9161</v>
      </c>
      <c r="C9171" s="1">
        <v>45095</v>
      </c>
      <c r="D9171" t="str">
        <f>TEXT(Hospital_Emergency_Room_Data[[#This Row],[Patient Admission Date]],"mmm")</f>
        <v>Jun</v>
      </c>
      <c r="E9171">
        <f>YEAR(Hospital_Emergency_Room_Data[[#This Row],[Patient Admission Date]])</f>
        <v>2023</v>
      </c>
      <c r="F9171" s="2">
        <v>9.5138888888888884E-2</v>
      </c>
      <c r="G9171" s="8" t="str">
        <f>TEXT(Hospital_Emergency_Room_Data[[#This Row],[Patient Admission Date]],"dddd")</f>
        <v>Sunday</v>
      </c>
      <c r="H9171" t="s">
        <v>9208</v>
      </c>
      <c r="I9171">
        <v>58</v>
      </c>
      <c r="J9171" s="5" t="s">
        <v>9219</v>
      </c>
      <c r="K9171" t="s">
        <v>8</v>
      </c>
      <c r="L9171" t="s">
        <v>16</v>
      </c>
      <c r="M9171" t="s">
        <v>9210</v>
      </c>
      <c r="N9171">
        <v>5</v>
      </c>
      <c r="O9171">
        <v>46</v>
      </c>
      <c r="P9171" t="s">
        <v>9225</v>
      </c>
      <c r="Q9171">
        <v>18</v>
      </c>
      <c r="R9171">
        <v>2</v>
      </c>
      <c r="S9171" t="s">
        <v>9258</v>
      </c>
      <c r="T9171" t="s">
        <v>9262</v>
      </c>
      <c r="U9171" t="s">
        <v>9283</v>
      </c>
      <c r="V9171" t="str" cm="1">
        <f t="array" ref="V9171">_xlfn.IFS(Hospital_Emergency_Room_Data[[#This Row],[Day]]&lt;=10,"Start(1-10)",Hospital_Emergency_Room_Data[[#This Row],[Day]]&lt;=20,"Middle(11-20)",Hospital_Emergency_Room_Data[[#This Row],[Day]]&gt;20,"End(21-30)")</f>
        <v>Middle(11-20)</v>
      </c>
    </row>
    <row r="9172" spans="1:22">
      <c r="A9172">
        <v>538563650</v>
      </c>
      <c r="B9172" t="s">
        <v>9162</v>
      </c>
      <c r="C9172" s="1">
        <v>45318</v>
      </c>
      <c r="D9172" t="str">
        <f>TEXT(Hospital_Emergency_Room_Data[[#This Row],[Patient Admission Date]],"mmm")</f>
        <v>Jan</v>
      </c>
      <c r="E9172">
        <f>YEAR(Hospital_Emergency_Room_Data[[#This Row],[Patient Admission Date]])</f>
        <v>2024</v>
      </c>
      <c r="F9172" s="2">
        <v>0.18124999999999999</v>
      </c>
      <c r="G9172" s="8" t="str">
        <f>TEXT(Hospital_Emergency_Room_Data[[#This Row],[Patient Admission Date]],"dddd")</f>
        <v>Saturday</v>
      </c>
      <c r="H9172" t="s">
        <v>9208</v>
      </c>
      <c r="I9172">
        <v>26</v>
      </c>
      <c r="J9172" s="5" t="s">
        <v>9220</v>
      </c>
      <c r="K9172" t="s">
        <v>8</v>
      </c>
      <c r="L9172" t="s">
        <v>16</v>
      </c>
      <c r="M9172" t="s">
        <v>9210</v>
      </c>
      <c r="N9172">
        <v>6</v>
      </c>
      <c r="O9172">
        <v>57</v>
      </c>
      <c r="P9172" t="s">
        <v>9225</v>
      </c>
      <c r="Q9172">
        <v>27</v>
      </c>
      <c r="R9172">
        <v>4</v>
      </c>
      <c r="S9172" t="s">
        <v>9258</v>
      </c>
      <c r="T9172" t="s">
        <v>9264</v>
      </c>
      <c r="U9172" t="s">
        <v>9283</v>
      </c>
      <c r="V9172" t="str" cm="1">
        <f t="array" ref="V9172">_xlfn.IFS(Hospital_Emergency_Room_Data[[#This Row],[Day]]&lt;=10,"Start(1-10)",Hospital_Emergency_Room_Data[[#This Row],[Day]]&lt;=20,"Middle(11-20)",Hospital_Emergency_Room_Data[[#This Row],[Day]]&gt;20,"End(21-30)")</f>
        <v>End(21-30)</v>
      </c>
    </row>
    <row r="9173" spans="1:22">
      <c r="A9173">
        <v>405651693</v>
      </c>
      <c r="B9173" t="s">
        <v>9163</v>
      </c>
      <c r="C9173" s="1">
        <v>45141</v>
      </c>
      <c r="D9173" t="str">
        <f>TEXT(Hospital_Emergency_Room_Data[[#This Row],[Patient Admission Date]],"mmm")</f>
        <v>Aug</v>
      </c>
      <c r="E9173">
        <f>YEAR(Hospital_Emergency_Room_Data[[#This Row],[Patient Admission Date]])</f>
        <v>2023</v>
      </c>
      <c r="F9173" s="2">
        <v>4.5138888888888888E-2</v>
      </c>
      <c r="G9173" s="8" t="str">
        <f>TEXT(Hospital_Emergency_Room_Data[[#This Row],[Patient Admission Date]],"dddd")</f>
        <v>Thursday</v>
      </c>
      <c r="H9173" t="s">
        <v>9208</v>
      </c>
      <c r="I9173">
        <v>24</v>
      </c>
      <c r="J9173" s="5" t="s">
        <v>9220</v>
      </c>
      <c r="K9173" t="s">
        <v>8</v>
      </c>
      <c r="L9173" t="s">
        <v>16</v>
      </c>
      <c r="M9173" t="s">
        <v>9210</v>
      </c>
      <c r="N9173">
        <v>7</v>
      </c>
      <c r="O9173">
        <v>59</v>
      </c>
      <c r="P9173" t="s">
        <v>9225</v>
      </c>
      <c r="Q9173">
        <v>3</v>
      </c>
      <c r="R9173">
        <v>1</v>
      </c>
      <c r="S9173" t="s">
        <v>9258</v>
      </c>
      <c r="T9173" t="s">
        <v>9263</v>
      </c>
      <c r="U9173" t="s">
        <v>9283</v>
      </c>
      <c r="V9173" t="str" cm="1">
        <f t="array" ref="V9173">_xlfn.IFS(Hospital_Emergency_Room_Data[[#This Row],[Day]]&lt;=10,"Start(1-10)",Hospital_Emergency_Room_Data[[#This Row],[Day]]&lt;=20,"Middle(11-20)",Hospital_Emergency_Room_Data[[#This Row],[Day]]&gt;20,"End(21-30)")</f>
        <v>Start(1-10)</v>
      </c>
    </row>
    <row r="9174" spans="1:22">
      <c r="A9174">
        <v>683716277</v>
      </c>
      <c r="B9174" t="s">
        <v>9164</v>
      </c>
      <c r="C9174" s="1">
        <v>45593</v>
      </c>
      <c r="D9174" t="str">
        <f>TEXT(Hospital_Emergency_Room_Data[[#This Row],[Patient Admission Date]],"mmm")</f>
        <v>Oct</v>
      </c>
      <c r="E9174">
        <f>YEAR(Hospital_Emergency_Room_Data[[#This Row],[Patient Admission Date]])</f>
        <v>2024</v>
      </c>
      <c r="F9174" s="2">
        <v>0.35347222222222224</v>
      </c>
      <c r="G9174" s="8" t="str">
        <f>TEXT(Hospital_Emergency_Room_Data[[#This Row],[Patient Admission Date]],"dddd")</f>
        <v>Monday</v>
      </c>
      <c r="H9174" t="s">
        <v>9208</v>
      </c>
      <c r="I9174">
        <v>67</v>
      </c>
      <c r="J9174" s="5" t="s">
        <v>9217</v>
      </c>
      <c r="K9174" t="s">
        <v>8</v>
      </c>
      <c r="L9174" t="s">
        <v>16</v>
      </c>
      <c r="M9174" t="s">
        <v>9210</v>
      </c>
      <c r="N9174">
        <v>7</v>
      </c>
      <c r="O9174">
        <v>43</v>
      </c>
      <c r="P9174" t="s">
        <v>9225</v>
      </c>
      <c r="Q9174">
        <v>28</v>
      </c>
      <c r="R9174">
        <v>8</v>
      </c>
      <c r="S9174" t="s">
        <v>9255</v>
      </c>
      <c r="T9174" t="s">
        <v>9264</v>
      </c>
      <c r="U9174" t="s">
        <v>9300</v>
      </c>
      <c r="V9174" t="str" cm="1">
        <f t="array" ref="V9174">_xlfn.IFS(Hospital_Emergency_Room_Data[[#This Row],[Day]]&lt;=10,"Start(1-10)",Hospital_Emergency_Room_Data[[#This Row],[Day]]&lt;=20,"Middle(11-20)",Hospital_Emergency_Room_Data[[#This Row],[Day]]&gt;20,"End(21-30)")</f>
        <v>End(21-30)</v>
      </c>
    </row>
    <row r="9175" spans="1:22">
      <c r="A9175">
        <v>662302417</v>
      </c>
      <c r="B9175" t="s">
        <v>9165</v>
      </c>
      <c r="C9175" s="1">
        <v>45225</v>
      </c>
      <c r="D9175" t="str">
        <f>TEXT(Hospital_Emergency_Room_Data[[#This Row],[Patient Admission Date]],"mmm")</f>
        <v>Oct</v>
      </c>
      <c r="E9175">
        <f>YEAR(Hospital_Emergency_Room_Data[[#This Row],[Patient Admission Date]])</f>
        <v>2023</v>
      </c>
      <c r="F9175" s="2">
        <v>0.28472222222222221</v>
      </c>
      <c r="G9175" s="8" t="str">
        <f>TEXT(Hospital_Emergency_Room_Data[[#This Row],[Patient Admission Date]],"dddd")</f>
        <v>Thursday</v>
      </c>
      <c r="H9175" t="s">
        <v>9208</v>
      </c>
      <c r="I9175">
        <v>10</v>
      </c>
      <c r="J9175" s="5" t="s">
        <v>9221</v>
      </c>
      <c r="K9175" t="s">
        <v>8</v>
      </c>
      <c r="L9175" t="s">
        <v>16</v>
      </c>
      <c r="M9175" t="s">
        <v>9210</v>
      </c>
      <c r="N9175">
        <v>7</v>
      </c>
      <c r="O9175">
        <v>49</v>
      </c>
      <c r="P9175" t="s">
        <v>9225</v>
      </c>
      <c r="Q9175">
        <v>26</v>
      </c>
      <c r="R9175">
        <v>6</v>
      </c>
      <c r="S9175" t="s">
        <v>9255</v>
      </c>
      <c r="T9175" t="s">
        <v>9264</v>
      </c>
      <c r="U9175" t="s">
        <v>9283</v>
      </c>
      <c r="V9175" t="str" cm="1">
        <f t="array" ref="V9175">_xlfn.IFS(Hospital_Emergency_Room_Data[[#This Row],[Day]]&lt;=10,"Start(1-10)",Hospital_Emergency_Room_Data[[#This Row],[Day]]&lt;=20,"Middle(11-20)",Hospital_Emergency_Room_Data[[#This Row],[Day]]&gt;20,"End(21-30)")</f>
        <v>End(21-30)</v>
      </c>
    </row>
    <row r="9176" spans="1:22">
      <c r="A9176">
        <v>229277861</v>
      </c>
      <c r="B9176" t="s">
        <v>9166</v>
      </c>
      <c r="C9176" s="1">
        <v>45586</v>
      </c>
      <c r="D9176" t="str">
        <f>TEXT(Hospital_Emergency_Room_Data[[#This Row],[Patient Admission Date]],"mmm")</f>
        <v>Oct</v>
      </c>
      <c r="E9176">
        <f>YEAR(Hospital_Emergency_Room_Data[[#This Row],[Patient Admission Date]])</f>
        <v>2024</v>
      </c>
      <c r="F9176" s="2">
        <v>0.82708333333333328</v>
      </c>
      <c r="G9176" s="8" t="str">
        <f>TEXT(Hospital_Emergency_Room_Data[[#This Row],[Patient Admission Date]],"dddd")</f>
        <v>Monday</v>
      </c>
      <c r="H9176" t="s">
        <v>9208</v>
      </c>
      <c r="I9176">
        <v>41</v>
      </c>
      <c r="J9176" s="5" t="s">
        <v>9223</v>
      </c>
      <c r="K9176" t="s">
        <v>8</v>
      </c>
      <c r="L9176" t="s">
        <v>16</v>
      </c>
      <c r="M9176" t="s">
        <v>9210</v>
      </c>
      <c r="N9176">
        <v>7</v>
      </c>
      <c r="O9176">
        <v>10</v>
      </c>
      <c r="P9176" t="s">
        <v>9226</v>
      </c>
      <c r="Q9176">
        <v>21</v>
      </c>
      <c r="R9176">
        <v>19</v>
      </c>
      <c r="S9176" t="s">
        <v>9256</v>
      </c>
      <c r="T9176" t="s">
        <v>9262</v>
      </c>
      <c r="U9176" t="s">
        <v>9282</v>
      </c>
      <c r="V9176" t="str" cm="1">
        <f t="array" ref="V9176">_xlfn.IFS(Hospital_Emergency_Room_Data[[#This Row],[Day]]&lt;=10,"Start(1-10)",Hospital_Emergency_Room_Data[[#This Row],[Day]]&lt;=20,"Middle(11-20)",Hospital_Emergency_Room_Data[[#This Row],[Day]]&gt;20,"End(21-30)")</f>
        <v>End(21-30)</v>
      </c>
    </row>
    <row r="9177" spans="1:22">
      <c r="A9177">
        <v>754197780</v>
      </c>
      <c r="B9177" t="s">
        <v>9167</v>
      </c>
      <c r="C9177" s="1">
        <v>45248</v>
      </c>
      <c r="D9177" t="str">
        <f>TEXT(Hospital_Emergency_Room_Data[[#This Row],[Patient Admission Date]],"mmm")</f>
        <v>Nov</v>
      </c>
      <c r="E9177">
        <f>YEAR(Hospital_Emergency_Room_Data[[#This Row],[Patient Admission Date]])</f>
        <v>2023</v>
      </c>
      <c r="F9177" s="2">
        <v>0.1763888888888889</v>
      </c>
      <c r="G9177" s="8" t="str">
        <f>TEXT(Hospital_Emergency_Room_Data[[#This Row],[Patient Admission Date]],"dddd")</f>
        <v>Saturday</v>
      </c>
      <c r="H9177" t="s">
        <v>9208</v>
      </c>
      <c r="I9177">
        <v>1</v>
      </c>
      <c r="J9177" s="5" t="s">
        <v>9218</v>
      </c>
      <c r="K9177" t="s">
        <v>8</v>
      </c>
      <c r="L9177" t="s">
        <v>16</v>
      </c>
      <c r="M9177" t="s">
        <v>9210</v>
      </c>
      <c r="N9177">
        <v>7</v>
      </c>
      <c r="O9177">
        <v>51</v>
      </c>
      <c r="P9177" t="s">
        <v>9225</v>
      </c>
      <c r="Q9177">
        <v>18</v>
      </c>
      <c r="R9177">
        <v>4</v>
      </c>
      <c r="S9177" t="s">
        <v>9258</v>
      </c>
      <c r="T9177" t="s">
        <v>9262</v>
      </c>
      <c r="U9177" t="s">
        <v>9283</v>
      </c>
      <c r="V9177" t="str" cm="1">
        <f t="array" ref="V9177">_xlfn.IFS(Hospital_Emergency_Room_Data[[#This Row],[Day]]&lt;=10,"Start(1-10)",Hospital_Emergency_Room_Data[[#This Row],[Day]]&lt;=20,"Middle(11-20)",Hospital_Emergency_Room_Data[[#This Row],[Day]]&gt;20,"End(21-30)")</f>
        <v>Middle(11-20)</v>
      </c>
    </row>
    <row r="9178" spans="1:22">
      <c r="A9178">
        <v>513789014</v>
      </c>
      <c r="B9178" t="s">
        <v>9168</v>
      </c>
      <c r="C9178" s="1">
        <v>45021</v>
      </c>
      <c r="D9178" t="str">
        <f>TEXT(Hospital_Emergency_Room_Data[[#This Row],[Patient Admission Date]],"mmm")</f>
        <v>Apr</v>
      </c>
      <c r="E9178">
        <f>YEAR(Hospital_Emergency_Room_Data[[#This Row],[Patient Admission Date]])</f>
        <v>2023</v>
      </c>
      <c r="F9178" s="2">
        <v>0.69930555555555551</v>
      </c>
      <c r="G9178" s="8" t="str">
        <f>TEXT(Hospital_Emergency_Room_Data[[#This Row],[Patient Admission Date]],"dddd")</f>
        <v>Wednesday</v>
      </c>
      <c r="H9178" t="s">
        <v>9208</v>
      </c>
      <c r="I9178">
        <v>5</v>
      </c>
      <c r="J9178" s="5" t="s">
        <v>9221</v>
      </c>
      <c r="K9178" t="s">
        <v>8</v>
      </c>
      <c r="L9178" t="s">
        <v>16</v>
      </c>
      <c r="M9178" t="s">
        <v>9210</v>
      </c>
      <c r="N9178">
        <v>7</v>
      </c>
      <c r="O9178">
        <v>56</v>
      </c>
      <c r="P9178" t="s">
        <v>9225</v>
      </c>
      <c r="Q9178">
        <v>5</v>
      </c>
      <c r="R9178">
        <v>16</v>
      </c>
      <c r="S9178" t="s">
        <v>9257</v>
      </c>
      <c r="T9178" t="s">
        <v>9263</v>
      </c>
      <c r="U9178" t="s">
        <v>9283</v>
      </c>
      <c r="V9178" t="str" cm="1">
        <f t="array" ref="V9178">_xlfn.IFS(Hospital_Emergency_Room_Data[[#This Row],[Day]]&lt;=10,"Start(1-10)",Hospital_Emergency_Room_Data[[#This Row],[Day]]&lt;=20,"Middle(11-20)",Hospital_Emergency_Room_Data[[#This Row],[Day]]&gt;20,"End(21-30)")</f>
        <v>Start(1-10)</v>
      </c>
    </row>
    <row r="9179" spans="1:22">
      <c r="A9179">
        <v>613643858</v>
      </c>
      <c r="B9179" t="s">
        <v>9169</v>
      </c>
      <c r="C9179" s="1">
        <v>45371</v>
      </c>
      <c r="D9179" t="str">
        <f>TEXT(Hospital_Emergency_Room_Data[[#This Row],[Patient Admission Date]],"mmm")</f>
        <v>Mar</v>
      </c>
      <c r="E9179">
        <f>YEAR(Hospital_Emergency_Room_Data[[#This Row],[Patient Admission Date]])</f>
        <v>2024</v>
      </c>
      <c r="F9179" s="2">
        <v>0.55277777777777781</v>
      </c>
      <c r="G9179" s="8" t="str">
        <f>TEXT(Hospital_Emergency_Room_Data[[#This Row],[Patient Admission Date]],"dddd")</f>
        <v>Wednesday</v>
      </c>
      <c r="H9179" t="s">
        <v>9208</v>
      </c>
      <c r="I9179">
        <v>54</v>
      </c>
      <c r="J9179" s="5" t="s">
        <v>9219</v>
      </c>
      <c r="K9179" t="s">
        <v>8</v>
      </c>
      <c r="L9179" t="s">
        <v>16</v>
      </c>
      <c r="M9179" t="s">
        <v>9210</v>
      </c>
      <c r="N9179">
        <v>8</v>
      </c>
      <c r="O9179">
        <v>21</v>
      </c>
      <c r="P9179" t="s">
        <v>9226</v>
      </c>
      <c r="Q9179">
        <v>20</v>
      </c>
      <c r="R9179">
        <v>13</v>
      </c>
      <c r="S9179" t="s">
        <v>9257</v>
      </c>
      <c r="T9179" t="s">
        <v>9262</v>
      </c>
      <c r="U9179" t="s">
        <v>9282</v>
      </c>
      <c r="V9179" t="str" cm="1">
        <f t="array" ref="V9179">_xlfn.IFS(Hospital_Emergency_Room_Data[[#This Row],[Day]]&lt;=10,"Start(1-10)",Hospital_Emergency_Room_Data[[#This Row],[Day]]&lt;=20,"Middle(11-20)",Hospital_Emergency_Room_Data[[#This Row],[Day]]&gt;20,"End(21-30)")</f>
        <v>Middle(11-20)</v>
      </c>
    </row>
    <row r="9180" spans="1:22">
      <c r="A9180">
        <v>279740305</v>
      </c>
      <c r="B9180" t="s">
        <v>9170</v>
      </c>
      <c r="C9180" s="1">
        <v>45567</v>
      </c>
      <c r="D9180" t="str">
        <f>TEXT(Hospital_Emergency_Room_Data[[#This Row],[Patient Admission Date]],"mmm")</f>
        <v>Oct</v>
      </c>
      <c r="E9180">
        <f>YEAR(Hospital_Emergency_Room_Data[[#This Row],[Patient Admission Date]])</f>
        <v>2024</v>
      </c>
      <c r="F9180" s="2">
        <v>0.34861111111111109</v>
      </c>
      <c r="G9180" s="8" t="str">
        <f>TEXT(Hospital_Emergency_Room_Data[[#This Row],[Patient Admission Date]],"dddd")</f>
        <v>Wednesday</v>
      </c>
      <c r="H9180" t="s">
        <v>9208</v>
      </c>
      <c r="I9180">
        <v>2</v>
      </c>
      <c r="J9180" s="5" t="s">
        <v>9218</v>
      </c>
      <c r="K9180" t="s">
        <v>8</v>
      </c>
      <c r="L9180" t="s">
        <v>16</v>
      </c>
      <c r="M9180" t="s">
        <v>9210</v>
      </c>
      <c r="N9180">
        <v>8</v>
      </c>
      <c r="O9180">
        <v>16</v>
      </c>
      <c r="P9180" t="s">
        <v>9226</v>
      </c>
      <c r="Q9180">
        <v>2</v>
      </c>
      <c r="R9180">
        <v>8</v>
      </c>
      <c r="S9180" t="s">
        <v>9255</v>
      </c>
      <c r="T9180" t="s">
        <v>9263</v>
      </c>
      <c r="U9180" t="s">
        <v>9282</v>
      </c>
      <c r="V9180" t="str" cm="1">
        <f t="array" ref="V9180">_xlfn.IFS(Hospital_Emergency_Room_Data[[#This Row],[Day]]&lt;=10,"Start(1-10)",Hospital_Emergency_Room_Data[[#This Row],[Day]]&lt;=20,"Middle(11-20)",Hospital_Emergency_Room_Data[[#This Row],[Day]]&gt;20,"End(21-30)")</f>
        <v>Start(1-10)</v>
      </c>
    </row>
    <row r="9181" spans="1:22">
      <c r="A9181">
        <v>439321631</v>
      </c>
      <c r="B9181" t="s">
        <v>9171</v>
      </c>
      <c r="C9181" s="1">
        <v>45028</v>
      </c>
      <c r="D9181" t="str">
        <f>TEXT(Hospital_Emergency_Room_Data[[#This Row],[Patient Admission Date]],"mmm")</f>
        <v>Apr</v>
      </c>
      <c r="E9181">
        <f>YEAR(Hospital_Emergency_Room_Data[[#This Row],[Patient Admission Date]])</f>
        <v>2023</v>
      </c>
      <c r="F9181" s="2">
        <v>0.64236111111111116</v>
      </c>
      <c r="G9181" s="8" t="str">
        <f>TEXT(Hospital_Emergency_Room_Data[[#This Row],[Patient Admission Date]],"dddd")</f>
        <v>Wednesday</v>
      </c>
      <c r="H9181" t="s">
        <v>9208</v>
      </c>
      <c r="I9181">
        <v>16</v>
      </c>
      <c r="J9181" s="5" t="s">
        <v>9220</v>
      </c>
      <c r="K9181" t="s">
        <v>8</v>
      </c>
      <c r="L9181" t="s">
        <v>16</v>
      </c>
      <c r="M9181" t="s">
        <v>9210</v>
      </c>
      <c r="N9181">
        <v>8</v>
      </c>
      <c r="O9181">
        <v>42</v>
      </c>
      <c r="P9181" t="s">
        <v>9225</v>
      </c>
      <c r="Q9181">
        <v>12</v>
      </c>
      <c r="R9181">
        <v>15</v>
      </c>
      <c r="S9181" t="s">
        <v>9257</v>
      </c>
      <c r="T9181" t="s">
        <v>9265</v>
      </c>
      <c r="U9181" t="s">
        <v>9300</v>
      </c>
      <c r="V9181" t="str" cm="1">
        <f t="array" ref="V9181">_xlfn.IFS(Hospital_Emergency_Room_Data[[#This Row],[Day]]&lt;=10,"Start(1-10)",Hospital_Emergency_Room_Data[[#This Row],[Day]]&lt;=20,"Middle(11-20)",Hospital_Emergency_Room_Data[[#This Row],[Day]]&gt;20,"End(21-30)")</f>
        <v>Middle(11-20)</v>
      </c>
    </row>
    <row r="9182" spans="1:22">
      <c r="A9182">
        <v>879365037</v>
      </c>
      <c r="B9182" t="s">
        <v>9172</v>
      </c>
      <c r="C9182" s="1">
        <v>45086</v>
      </c>
      <c r="D9182" t="str">
        <f>TEXT(Hospital_Emergency_Room_Data[[#This Row],[Patient Admission Date]],"mmm")</f>
        <v>Jun</v>
      </c>
      <c r="E9182">
        <f>YEAR(Hospital_Emergency_Room_Data[[#This Row],[Patient Admission Date]])</f>
        <v>2023</v>
      </c>
      <c r="F9182" s="2">
        <v>0.25972222222222224</v>
      </c>
      <c r="G9182" s="8" t="str">
        <f>TEXT(Hospital_Emergency_Room_Data[[#This Row],[Patient Admission Date]],"dddd")</f>
        <v>Friday</v>
      </c>
      <c r="H9182" t="s">
        <v>9208</v>
      </c>
      <c r="I9182">
        <v>65</v>
      </c>
      <c r="J9182" s="5" t="s">
        <v>9217</v>
      </c>
      <c r="K9182" t="s">
        <v>8</v>
      </c>
      <c r="L9182" t="s">
        <v>16</v>
      </c>
      <c r="M9182" t="s">
        <v>9210</v>
      </c>
      <c r="N9182">
        <v>10</v>
      </c>
      <c r="O9182">
        <v>33</v>
      </c>
      <c r="P9182" t="s">
        <v>9225</v>
      </c>
      <c r="Q9182">
        <v>9</v>
      </c>
      <c r="R9182">
        <v>6</v>
      </c>
      <c r="S9182" t="s">
        <v>9255</v>
      </c>
      <c r="T9182" t="s">
        <v>9265</v>
      </c>
      <c r="U9182" t="s">
        <v>9300</v>
      </c>
      <c r="V9182" t="str" cm="1">
        <f t="array" ref="V9182">_xlfn.IFS(Hospital_Emergency_Room_Data[[#This Row],[Day]]&lt;=10,"Start(1-10)",Hospital_Emergency_Room_Data[[#This Row],[Day]]&lt;=20,"Middle(11-20)",Hospital_Emergency_Room_Data[[#This Row],[Day]]&gt;20,"End(21-30)")</f>
        <v>Start(1-10)</v>
      </c>
    </row>
    <row r="9183" spans="1:22">
      <c r="A9183">
        <v>100671276</v>
      </c>
      <c r="B9183" t="s">
        <v>9173</v>
      </c>
      <c r="C9183" s="1">
        <v>45233</v>
      </c>
      <c r="D9183" t="str">
        <f>TEXT(Hospital_Emergency_Room_Data[[#This Row],[Patient Admission Date]],"mmm")</f>
        <v>Nov</v>
      </c>
      <c r="E9183">
        <f>YEAR(Hospital_Emergency_Room_Data[[#This Row],[Patient Admission Date]])</f>
        <v>2023</v>
      </c>
      <c r="F9183" s="2">
        <v>0.35138888888888886</v>
      </c>
      <c r="G9183" s="8" t="str">
        <f>TEXT(Hospital_Emergency_Room_Data[[#This Row],[Patient Admission Date]],"dddd")</f>
        <v>Friday</v>
      </c>
      <c r="H9183" t="s">
        <v>9208</v>
      </c>
      <c r="I9183">
        <v>55</v>
      </c>
      <c r="J9183" s="5" t="s">
        <v>9219</v>
      </c>
      <c r="K9183" t="s">
        <v>8</v>
      </c>
      <c r="L9183" t="s">
        <v>16</v>
      </c>
      <c r="M9183" t="s">
        <v>9210</v>
      </c>
      <c r="N9183">
        <v>10</v>
      </c>
      <c r="O9183">
        <v>11</v>
      </c>
      <c r="P9183" t="s">
        <v>9226</v>
      </c>
      <c r="Q9183">
        <v>3</v>
      </c>
      <c r="R9183">
        <v>8</v>
      </c>
      <c r="S9183" t="s">
        <v>9255</v>
      </c>
      <c r="T9183" t="s">
        <v>9263</v>
      </c>
      <c r="U9183" t="s">
        <v>9282</v>
      </c>
      <c r="V9183" t="str" cm="1">
        <f t="array" ref="V9183">_xlfn.IFS(Hospital_Emergency_Room_Data[[#This Row],[Day]]&lt;=10,"Start(1-10)",Hospital_Emergency_Room_Data[[#This Row],[Day]]&lt;=20,"Middle(11-20)",Hospital_Emergency_Room_Data[[#This Row],[Day]]&gt;20,"End(21-30)")</f>
        <v>Start(1-10)</v>
      </c>
    </row>
    <row r="9184" spans="1:22">
      <c r="A9184">
        <v>464347283</v>
      </c>
      <c r="B9184" t="s">
        <v>9174</v>
      </c>
      <c r="C9184" s="1">
        <v>45207</v>
      </c>
      <c r="D9184" t="str">
        <f>TEXT(Hospital_Emergency_Room_Data[[#This Row],[Patient Admission Date]],"mmm")</f>
        <v>Oct</v>
      </c>
      <c r="E9184">
        <f>YEAR(Hospital_Emergency_Room_Data[[#This Row],[Patient Admission Date]])</f>
        <v>2023</v>
      </c>
      <c r="F9184" s="2">
        <v>0.30138888888888887</v>
      </c>
      <c r="G9184" s="8" t="str">
        <f>TEXT(Hospital_Emergency_Room_Data[[#This Row],[Patient Admission Date]],"dddd")</f>
        <v>Sunday</v>
      </c>
      <c r="H9184" t="s">
        <v>9208</v>
      </c>
      <c r="I9184">
        <v>34</v>
      </c>
      <c r="J9184" s="5" t="s">
        <v>9223</v>
      </c>
      <c r="K9184" t="s">
        <v>8</v>
      </c>
      <c r="L9184" t="s">
        <v>36</v>
      </c>
      <c r="M9184" t="s">
        <v>9210</v>
      </c>
      <c r="O9184">
        <v>58</v>
      </c>
      <c r="P9184" t="s">
        <v>9225</v>
      </c>
      <c r="Q9184">
        <v>8</v>
      </c>
      <c r="R9184">
        <v>7</v>
      </c>
      <c r="S9184" t="s">
        <v>9255</v>
      </c>
      <c r="T9184" t="s">
        <v>9265</v>
      </c>
      <c r="U9184" t="s">
        <v>9283</v>
      </c>
      <c r="V9184" t="str" cm="1">
        <f t="array" ref="V9184">_xlfn.IFS(Hospital_Emergency_Room_Data[[#This Row],[Day]]&lt;=10,"Start(1-10)",Hospital_Emergency_Room_Data[[#This Row],[Day]]&lt;=20,"Middle(11-20)",Hospital_Emergency_Room_Data[[#This Row],[Day]]&gt;20,"End(21-30)")</f>
        <v>Start(1-10)</v>
      </c>
    </row>
    <row r="9185" spans="1:22">
      <c r="A9185">
        <v>639253650</v>
      </c>
      <c r="B9185" t="s">
        <v>9175</v>
      </c>
      <c r="C9185" s="1">
        <v>45080</v>
      </c>
      <c r="D9185" t="str">
        <f>TEXT(Hospital_Emergency_Room_Data[[#This Row],[Patient Admission Date]],"mmm")</f>
        <v>Jun</v>
      </c>
      <c r="E9185">
        <f>YEAR(Hospital_Emergency_Room_Data[[#This Row],[Patient Admission Date]])</f>
        <v>2023</v>
      </c>
      <c r="F9185" s="2">
        <v>0.37569444444444444</v>
      </c>
      <c r="G9185" s="8" t="str">
        <f>TEXT(Hospital_Emergency_Room_Data[[#This Row],[Patient Admission Date]],"dddd")</f>
        <v>Saturday</v>
      </c>
      <c r="H9185" t="s">
        <v>9208</v>
      </c>
      <c r="I9185">
        <v>74</v>
      </c>
      <c r="J9185" s="5" t="s">
        <v>9222</v>
      </c>
      <c r="K9185" t="s">
        <v>8</v>
      </c>
      <c r="L9185" t="s">
        <v>36</v>
      </c>
      <c r="M9185" t="s">
        <v>9210</v>
      </c>
      <c r="O9185">
        <v>45</v>
      </c>
      <c r="P9185" t="s">
        <v>9225</v>
      </c>
      <c r="Q9185">
        <v>3</v>
      </c>
      <c r="R9185">
        <v>9</v>
      </c>
      <c r="S9185" t="s">
        <v>9255</v>
      </c>
      <c r="T9185" t="s">
        <v>9263</v>
      </c>
      <c r="U9185" t="s">
        <v>9300</v>
      </c>
      <c r="V9185" t="str" cm="1">
        <f t="array" ref="V9185">_xlfn.IFS(Hospital_Emergency_Room_Data[[#This Row],[Day]]&lt;=10,"Start(1-10)",Hospital_Emergency_Room_Data[[#This Row],[Day]]&lt;=20,"Middle(11-20)",Hospital_Emergency_Room_Data[[#This Row],[Day]]&gt;20,"End(21-30)")</f>
        <v>Start(1-10)</v>
      </c>
    </row>
    <row r="9186" spans="1:22">
      <c r="A9186">
        <v>199162312</v>
      </c>
      <c r="B9186" t="s">
        <v>9176</v>
      </c>
      <c r="C9186" s="1">
        <v>45582</v>
      </c>
      <c r="D9186" t="str">
        <f>TEXT(Hospital_Emergency_Room_Data[[#This Row],[Patient Admission Date]],"mmm")</f>
        <v>Oct</v>
      </c>
      <c r="E9186">
        <f>YEAR(Hospital_Emergency_Room_Data[[#This Row],[Patient Admission Date]])</f>
        <v>2024</v>
      </c>
      <c r="F9186" s="2">
        <v>0.60416666666666663</v>
      </c>
      <c r="G9186" s="8" t="str">
        <f>TEXT(Hospital_Emergency_Room_Data[[#This Row],[Patient Admission Date]],"dddd")</f>
        <v>Thursday</v>
      </c>
      <c r="H9186" t="s">
        <v>9208</v>
      </c>
      <c r="I9186">
        <v>51</v>
      </c>
      <c r="J9186" s="5" t="s">
        <v>9219</v>
      </c>
      <c r="K9186" t="s">
        <v>8</v>
      </c>
      <c r="L9186" t="s">
        <v>36</v>
      </c>
      <c r="M9186" t="s">
        <v>9210</v>
      </c>
      <c r="O9186">
        <v>18</v>
      </c>
      <c r="P9186" t="s">
        <v>9226</v>
      </c>
      <c r="Q9186">
        <v>17</v>
      </c>
      <c r="R9186">
        <v>14</v>
      </c>
      <c r="S9186" t="s">
        <v>9257</v>
      </c>
      <c r="T9186" t="s">
        <v>9262</v>
      </c>
      <c r="U9186" t="s">
        <v>9282</v>
      </c>
      <c r="V9186" t="str" cm="1">
        <f t="array" ref="V9186">_xlfn.IFS(Hospital_Emergency_Room_Data[[#This Row],[Day]]&lt;=10,"Start(1-10)",Hospital_Emergency_Room_Data[[#This Row],[Day]]&lt;=20,"Middle(11-20)",Hospital_Emergency_Room_Data[[#This Row],[Day]]&gt;20,"End(21-30)")</f>
        <v>Middle(11-20)</v>
      </c>
    </row>
    <row r="9187" spans="1:22">
      <c r="A9187">
        <v>389789698</v>
      </c>
      <c r="B9187" t="s">
        <v>9177</v>
      </c>
      <c r="C9187" s="1">
        <v>45101</v>
      </c>
      <c r="D9187" t="str">
        <f>TEXT(Hospital_Emergency_Room_Data[[#This Row],[Patient Admission Date]],"mmm")</f>
        <v>Jun</v>
      </c>
      <c r="E9187">
        <f>YEAR(Hospital_Emergency_Room_Data[[#This Row],[Patient Admission Date]])</f>
        <v>2023</v>
      </c>
      <c r="F9187" s="2">
        <v>0.57222222222222219</v>
      </c>
      <c r="G9187" s="8" t="str">
        <f>TEXT(Hospital_Emergency_Room_Data[[#This Row],[Patient Admission Date]],"dddd")</f>
        <v>Saturday</v>
      </c>
      <c r="H9187" t="s">
        <v>9208</v>
      </c>
      <c r="I9187">
        <v>11</v>
      </c>
      <c r="J9187" s="5" t="s">
        <v>9221</v>
      </c>
      <c r="K9187" t="s">
        <v>8</v>
      </c>
      <c r="L9187" t="s">
        <v>36</v>
      </c>
      <c r="M9187" t="s">
        <v>9210</v>
      </c>
      <c r="O9187">
        <v>42</v>
      </c>
      <c r="P9187" t="s">
        <v>9225</v>
      </c>
      <c r="Q9187">
        <v>24</v>
      </c>
      <c r="R9187">
        <v>13</v>
      </c>
      <c r="S9187" t="s">
        <v>9257</v>
      </c>
      <c r="T9187" t="s">
        <v>9264</v>
      </c>
      <c r="U9187" t="s">
        <v>9300</v>
      </c>
      <c r="V9187" t="str" cm="1">
        <f t="array" ref="V9187">_xlfn.IFS(Hospital_Emergency_Room_Data[[#This Row],[Day]]&lt;=10,"Start(1-10)",Hospital_Emergency_Room_Data[[#This Row],[Day]]&lt;=20,"Middle(11-20)",Hospital_Emergency_Room_Data[[#This Row],[Day]]&gt;20,"End(21-30)")</f>
        <v>End(21-30)</v>
      </c>
    </row>
    <row r="9188" spans="1:22">
      <c r="A9188">
        <v>226441067</v>
      </c>
      <c r="B9188" t="s">
        <v>9178</v>
      </c>
      <c r="C9188" s="1">
        <v>45393</v>
      </c>
      <c r="D9188" t="str">
        <f>TEXT(Hospital_Emergency_Room_Data[[#This Row],[Patient Admission Date]],"mmm")</f>
        <v>Apr</v>
      </c>
      <c r="E9188">
        <f>YEAR(Hospital_Emergency_Room_Data[[#This Row],[Patient Admission Date]])</f>
        <v>2024</v>
      </c>
      <c r="F9188" s="2">
        <v>0.9604166666666667</v>
      </c>
      <c r="G9188" s="8" t="str">
        <f>TEXT(Hospital_Emergency_Room_Data[[#This Row],[Patient Admission Date]],"dddd")</f>
        <v>Thursday</v>
      </c>
      <c r="H9188" t="s">
        <v>9208</v>
      </c>
      <c r="I9188">
        <v>15</v>
      </c>
      <c r="J9188" s="5" t="s">
        <v>9220</v>
      </c>
      <c r="K9188" t="s">
        <v>8</v>
      </c>
      <c r="L9188" t="s">
        <v>36</v>
      </c>
      <c r="M9188" t="s">
        <v>9210</v>
      </c>
      <c r="O9188">
        <v>49</v>
      </c>
      <c r="P9188" t="s">
        <v>9225</v>
      </c>
      <c r="Q9188">
        <v>11</v>
      </c>
      <c r="R9188">
        <v>23</v>
      </c>
      <c r="S9188" t="s">
        <v>9256</v>
      </c>
      <c r="T9188" t="s">
        <v>9265</v>
      </c>
      <c r="U9188" t="s">
        <v>9283</v>
      </c>
      <c r="V9188" t="str" cm="1">
        <f t="array" ref="V9188">_xlfn.IFS(Hospital_Emergency_Room_Data[[#This Row],[Day]]&lt;=10,"Start(1-10)",Hospital_Emergency_Room_Data[[#This Row],[Day]]&lt;=20,"Middle(11-20)",Hospital_Emergency_Room_Data[[#This Row],[Day]]&gt;20,"End(21-30)")</f>
        <v>Middle(11-20)</v>
      </c>
    </row>
    <row r="9189" spans="1:22">
      <c r="A9189">
        <v>208738872</v>
      </c>
      <c r="B9189" t="s">
        <v>9179</v>
      </c>
      <c r="C9189" s="1">
        <v>45348</v>
      </c>
      <c r="D9189" t="str">
        <f>TEXT(Hospital_Emergency_Room_Data[[#This Row],[Patient Admission Date]],"mmm")</f>
        <v>Feb</v>
      </c>
      <c r="E9189">
        <f>YEAR(Hospital_Emergency_Room_Data[[#This Row],[Patient Admission Date]])</f>
        <v>2024</v>
      </c>
      <c r="F9189" s="2">
        <v>0.19583333333333333</v>
      </c>
      <c r="G9189" s="8" t="str">
        <f>TEXT(Hospital_Emergency_Room_Data[[#This Row],[Patient Admission Date]],"dddd")</f>
        <v>Monday</v>
      </c>
      <c r="H9189" t="s">
        <v>9208</v>
      </c>
      <c r="I9189">
        <v>60</v>
      </c>
      <c r="J9189" s="5" t="s">
        <v>9217</v>
      </c>
      <c r="K9189" t="s">
        <v>8</v>
      </c>
      <c r="L9189" t="s">
        <v>36</v>
      </c>
      <c r="M9189" t="s">
        <v>9210</v>
      </c>
      <c r="O9189">
        <v>59</v>
      </c>
      <c r="P9189" t="s">
        <v>9225</v>
      </c>
      <c r="Q9189">
        <v>26</v>
      </c>
      <c r="R9189">
        <v>4</v>
      </c>
      <c r="S9189" t="s">
        <v>9258</v>
      </c>
      <c r="T9189" t="s">
        <v>9264</v>
      </c>
      <c r="U9189" t="s">
        <v>9283</v>
      </c>
      <c r="V9189" t="str" cm="1">
        <f t="array" ref="V9189">_xlfn.IFS(Hospital_Emergency_Room_Data[[#This Row],[Day]]&lt;=10,"Start(1-10)",Hospital_Emergency_Room_Data[[#This Row],[Day]]&lt;=20,"Middle(11-20)",Hospital_Emergency_Room_Data[[#This Row],[Day]]&gt;20,"End(21-30)")</f>
        <v>End(21-30)</v>
      </c>
    </row>
    <row r="9190" spans="1:22">
      <c r="A9190">
        <v>234453966</v>
      </c>
      <c r="B9190" t="s">
        <v>9180</v>
      </c>
      <c r="C9190" s="1">
        <v>45301</v>
      </c>
      <c r="D9190" t="str">
        <f>TEXT(Hospital_Emergency_Room_Data[[#This Row],[Patient Admission Date]],"mmm")</f>
        <v>Jan</v>
      </c>
      <c r="E9190">
        <f>YEAR(Hospital_Emergency_Room_Data[[#This Row],[Patient Admission Date]])</f>
        <v>2024</v>
      </c>
      <c r="F9190" s="2">
        <v>0.50624999999999998</v>
      </c>
      <c r="G9190" s="8" t="str">
        <f>TEXT(Hospital_Emergency_Room_Data[[#This Row],[Patient Admission Date]],"dddd")</f>
        <v>Wednesday</v>
      </c>
      <c r="H9190" t="s">
        <v>9208</v>
      </c>
      <c r="I9190">
        <v>14</v>
      </c>
      <c r="J9190" s="5" t="s">
        <v>9221</v>
      </c>
      <c r="K9190" t="s">
        <v>8</v>
      </c>
      <c r="L9190" t="s">
        <v>36</v>
      </c>
      <c r="M9190" t="s">
        <v>9210</v>
      </c>
      <c r="O9190">
        <v>16</v>
      </c>
      <c r="P9190" t="s">
        <v>9226</v>
      </c>
      <c r="Q9190">
        <v>10</v>
      </c>
      <c r="R9190">
        <v>12</v>
      </c>
      <c r="S9190" t="s">
        <v>9257</v>
      </c>
      <c r="T9190" t="s">
        <v>9265</v>
      </c>
      <c r="U9190" t="s">
        <v>9282</v>
      </c>
      <c r="V9190" t="str" cm="1">
        <f t="array" ref="V9190">_xlfn.IFS(Hospital_Emergency_Room_Data[[#This Row],[Day]]&lt;=10,"Start(1-10)",Hospital_Emergency_Room_Data[[#This Row],[Day]]&lt;=20,"Middle(11-20)",Hospital_Emergency_Room_Data[[#This Row],[Day]]&gt;20,"End(21-30)")</f>
        <v>Start(1-10)</v>
      </c>
    </row>
    <row r="9191" spans="1:22">
      <c r="A9191">
        <v>418189350</v>
      </c>
      <c r="B9191" t="s">
        <v>9181</v>
      </c>
      <c r="C9191" s="1">
        <v>45434</v>
      </c>
      <c r="D9191" t="str">
        <f>TEXT(Hospital_Emergency_Room_Data[[#This Row],[Patient Admission Date]],"mmm")</f>
        <v>May</v>
      </c>
      <c r="E9191">
        <f>YEAR(Hospital_Emergency_Room_Data[[#This Row],[Patient Admission Date]])</f>
        <v>2024</v>
      </c>
      <c r="F9191" s="2">
        <v>0.88888888888888884</v>
      </c>
      <c r="G9191" s="8" t="str">
        <f>TEXT(Hospital_Emergency_Room_Data[[#This Row],[Patient Admission Date]],"dddd")</f>
        <v>Wednesday</v>
      </c>
      <c r="H9191" t="s">
        <v>9208</v>
      </c>
      <c r="I9191">
        <v>38</v>
      </c>
      <c r="J9191" s="5" t="s">
        <v>9223</v>
      </c>
      <c r="K9191" t="s">
        <v>8</v>
      </c>
      <c r="L9191" t="s">
        <v>36</v>
      </c>
      <c r="M9191" t="s">
        <v>9210</v>
      </c>
      <c r="O9191">
        <v>15</v>
      </c>
      <c r="P9191" t="s">
        <v>9226</v>
      </c>
      <c r="Q9191">
        <v>22</v>
      </c>
      <c r="R9191">
        <v>21</v>
      </c>
      <c r="S9191" t="s">
        <v>9256</v>
      </c>
      <c r="T9191" t="s">
        <v>9264</v>
      </c>
      <c r="U9191" t="s">
        <v>9282</v>
      </c>
      <c r="V9191" t="str" cm="1">
        <f t="array" ref="V9191">_xlfn.IFS(Hospital_Emergency_Room_Data[[#This Row],[Day]]&lt;=10,"Start(1-10)",Hospital_Emergency_Room_Data[[#This Row],[Day]]&lt;=20,"Middle(11-20)",Hospital_Emergency_Room_Data[[#This Row],[Day]]&gt;20,"End(21-30)")</f>
        <v>End(21-30)</v>
      </c>
    </row>
    <row r="9192" spans="1:22">
      <c r="A9192">
        <v>385871090</v>
      </c>
      <c r="B9192" t="s">
        <v>9182</v>
      </c>
      <c r="C9192" s="1">
        <v>45294</v>
      </c>
      <c r="D9192" t="str">
        <f>TEXT(Hospital_Emergency_Room_Data[[#This Row],[Patient Admission Date]],"mmm")</f>
        <v>Jan</v>
      </c>
      <c r="E9192">
        <f>YEAR(Hospital_Emergency_Room_Data[[#This Row],[Patient Admission Date]])</f>
        <v>2024</v>
      </c>
      <c r="F9192" s="2">
        <v>0.98124999999999996</v>
      </c>
      <c r="G9192" s="8" t="str">
        <f>TEXT(Hospital_Emergency_Room_Data[[#This Row],[Patient Admission Date]],"dddd")</f>
        <v>Wednesday</v>
      </c>
      <c r="H9192" t="s">
        <v>9208</v>
      </c>
      <c r="I9192">
        <v>44</v>
      </c>
      <c r="J9192" s="5" t="s">
        <v>9223</v>
      </c>
      <c r="K9192" t="s">
        <v>8</v>
      </c>
      <c r="L9192" t="s">
        <v>36</v>
      </c>
      <c r="M9192" t="s">
        <v>9210</v>
      </c>
      <c r="O9192">
        <v>48</v>
      </c>
      <c r="P9192" t="s">
        <v>9225</v>
      </c>
      <c r="Q9192">
        <v>3</v>
      </c>
      <c r="R9192">
        <v>23</v>
      </c>
      <c r="S9192" t="s">
        <v>9256</v>
      </c>
      <c r="T9192" t="s">
        <v>9263</v>
      </c>
      <c r="U9192" t="s">
        <v>9283</v>
      </c>
      <c r="V9192" t="str" cm="1">
        <f t="array" ref="V9192">_xlfn.IFS(Hospital_Emergency_Room_Data[[#This Row],[Day]]&lt;=10,"Start(1-10)",Hospital_Emergency_Room_Data[[#This Row],[Day]]&lt;=20,"Middle(11-20)",Hospital_Emergency_Room_Data[[#This Row],[Day]]&gt;20,"End(21-30)")</f>
        <v>Start(1-10)</v>
      </c>
    </row>
    <row r="9193" spans="1:22">
      <c r="A9193">
        <v>289595485</v>
      </c>
      <c r="B9193" t="s">
        <v>9183</v>
      </c>
      <c r="C9193" s="1">
        <v>45565</v>
      </c>
      <c r="D9193" t="str">
        <f>TEXT(Hospital_Emergency_Room_Data[[#This Row],[Patient Admission Date]],"mmm")</f>
        <v>Sep</v>
      </c>
      <c r="E9193">
        <f>YEAR(Hospital_Emergency_Room_Data[[#This Row],[Patient Admission Date]])</f>
        <v>2024</v>
      </c>
      <c r="F9193" s="2">
        <v>7.2916666666666671E-2</v>
      </c>
      <c r="G9193" s="8" t="str">
        <f>TEXT(Hospital_Emergency_Room_Data[[#This Row],[Patient Admission Date]],"dddd")</f>
        <v>Monday</v>
      </c>
      <c r="H9193" t="s">
        <v>9208</v>
      </c>
      <c r="I9193">
        <v>14</v>
      </c>
      <c r="J9193" s="5" t="s">
        <v>9221</v>
      </c>
      <c r="K9193" t="s">
        <v>8</v>
      </c>
      <c r="L9193" t="s">
        <v>36</v>
      </c>
      <c r="M9193" t="s">
        <v>9210</v>
      </c>
      <c r="O9193">
        <v>30</v>
      </c>
      <c r="P9193" t="s">
        <v>9225</v>
      </c>
      <c r="Q9193">
        <v>30</v>
      </c>
      <c r="R9193">
        <v>1</v>
      </c>
      <c r="S9193" t="s">
        <v>9258</v>
      </c>
      <c r="T9193" t="s">
        <v>9264</v>
      </c>
      <c r="U9193" t="s">
        <v>9282</v>
      </c>
      <c r="V9193" t="str" cm="1">
        <f t="array" ref="V9193">_xlfn.IFS(Hospital_Emergency_Room_Data[[#This Row],[Day]]&lt;=10,"Start(1-10)",Hospital_Emergency_Room_Data[[#This Row],[Day]]&lt;=20,"Middle(11-20)",Hospital_Emergency_Room_Data[[#This Row],[Day]]&gt;20,"End(21-30)")</f>
        <v>End(21-30)</v>
      </c>
    </row>
    <row r="9194" spans="1:22">
      <c r="A9194">
        <v>244015218</v>
      </c>
      <c r="B9194" t="s">
        <v>9184</v>
      </c>
      <c r="C9194" s="1">
        <v>45422</v>
      </c>
      <c r="D9194" t="str">
        <f>TEXT(Hospital_Emergency_Room_Data[[#This Row],[Patient Admission Date]],"mmm")</f>
        <v>May</v>
      </c>
      <c r="E9194">
        <f>YEAR(Hospital_Emergency_Room_Data[[#This Row],[Patient Admission Date]])</f>
        <v>2024</v>
      </c>
      <c r="F9194" s="2">
        <v>0.2590277777777778</v>
      </c>
      <c r="G9194" s="8" t="str">
        <f>TEXT(Hospital_Emergency_Room_Data[[#This Row],[Patient Admission Date]],"dddd")</f>
        <v>Friday</v>
      </c>
      <c r="H9194" t="s">
        <v>9208</v>
      </c>
      <c r="I9194">
        <v>15</v>
      </c>
      <c r="J9194" s="5" t="s">
        <v>9220</v>
      </c>
      <c r="K9194" t="s">
        <v>8</v>
      </c>
      <c r="L9194" t="s">
        <v>36</v>
      </c>
      <c r="M9194" t="s">
        <v>9210</v>
      </c>
      <c r="O9194">
        <v>60</v>
      </c>
      <c r="P9194" t="s">
        <v>9225</v>
      </c>
      <c r="Q9194">
        <v>10</v>
      </c>
      <c r="R9194">
        <v>6</v>
      </c>
      <c r="S9194" t="s">
        <v>9255</v>
      </c>
      <c r="T9194" t="s">
        <v>9265</v>
      </c>
      <c r="U9194" t="s">
        <v>9283</v>
      </c>
      <c r="V9194" t="str" cm="1">
        <f t="array" ref="V9194">_xlfn.IFS(Hospital_Emergency_Room_Data[[#This Row],[Day]]&lt;=10,"Start(1-10)",Hospital_Emergency_Room_Data[[#This Row],[Day]]&lt;=20,"Middle(11-20)",Hospital_Emergency_Room_Data[[#This Row],[Day]]&gt;20,"End(21-30)")</f>
        <v>Start(1-10)</v>
      </c>
    </row>
    <row r="9195" spans="1:22">
      <c r="A9195">
        <v>437121504</v>
      </c>
      <c r="B9195" t="s">
        <v>9185</v>
      </c>
      <c r="C9195" s="1">
        <v>45177</v>
      </c>
      <c r="D9195" t="str">
        <f>TEXT(Hospital_Emergency_Room_Data[[#This Row],[Patient Admission Date]],"mmm")</f>
        <v>Sep</v>
      </c>
      <c r="E9195">
        <f>YEAR(Hospital_Emergency_Room_Data[[#This Row],[Patient Admission Date]])</f>
        <v>2023</v>
      </c>
      <c r="F9195" s="2">
        <v>0.47499999999999998</v>
      </c>
      <c r="G9195" s="8" t="str">
        <f>TEXT(Hospital_Emergency_Room_Data[[#This Row],[Patient Admission Date]],"dddd")</f>
        <v>Friday</v>
      </c>
      <c r="H9195" t="s">
        <v>9208</v>
      </c>
      <c r="I9195">
        <v>16</v>
      </c>
      <c r="J9195" s="5" t="s">
        <v>9220</v>
      </c>
      <c r="K9195" t="s">
        <v>8</v>
      </c>
      <c r="L9195" t="s">
        <v>36</v>
      </c>
      <c r="M9195" t="s">
        <v>9210</v>
      </c>
      <c r="O9195">
        <v>56</v>
      </c>
      <c r="P9195" t="s">
        <v>9225</v>
      </c>
      <c r="Q9195">
        <v>8</v>
      </c>
      <c r="R9195">
        <v>11</v>
      </c>
      <c r="S9195" t="s">
        <v>9255</v>
      </c>
      <c r="T9195" t="s">
        <v>9265</v>
      </c>
      <c r="U9195" t="s">
        <v>9283</v>
      </c>
      <c r="V9195" t="str" cm="1">
        <f t="array" ref="V9195">_xlfn.IFS(Hospital_Emergency_Room_Data[[#This Row],[Day]]&lt;=10,"Start(1-10)",Hospital_Emergency_Room_Data[[#This Row],[Day]]&lt;=20,"Middle(11-20)",Hospital_Emergency_Room_Data[[#This Row],[Day]]&gt;20,"End(21-30)")</f>
        <v>Start(1-10)</v>
      </c>
    </row>
    <row r="9196" spans="1:22">
      <c r="A9196">
        <v>281800574</v>
      </c>
      <c r="B9196" t="s">
        <v>9186</v>
      </c>
      <c r="C9196" s="1">
        <v>45537</v>
      </c>
      <c r="D9196" t="str">
        <f>TEXT(Hospital_Emergency_Room_Data[[#This Row],[Patient Admission Date]],"mmm")</f>
        <v>Sep</v>
      </c>
      <c r="E9196">
        <f>YEAR(Hospital_Emergency_Room_Data[[#This Row],[Patient Admission Date]])</f>
        <v>2024</v>
      </c>
      <c r="F9196" s="2">
        <v>6.9444444444444447E-4</v>
      </c>
      <c r="G9196" s="8" t="str">
        <f>TEXT(Hospital_Emergency_Room_Data[[#This Row],[Patient Admission Date]],"dddd")</f>
        <v>Monday</v>
      </c>
      <c r="H9196" t="s">
        <v>9208</v>
      </c>
      <c r="I9196">
        <v>24</v>
      </c>
      <c r="J9196" s="5" t="s">
        <v>9220</v>
      </c>
      <c r="K9196" t="s">
        <v>8</v>
      </c>
      <c r="L9196" t="s">
        <v>36</v>
      </c>
      <c r="M9196" t="s">
        <v>9210</v>
      </c>
      <c r="O9196">
        <v>54</v>
      </c>
      <c r="P9196" t="s">
        <v>9225</v>
      </c>
      <c r="Q9196">
        <v>2</v>
      </c>
      <c r="R9196">
        <v>0</v>
      </c>
      <c r="S9196" t="s">
        <v>9258</v>
      </c>
      <c r="T9196" t="s">
        <v>9263</v>
      </c>
      <c r="U9196" t="s">
        <v>9283</v>
      </c>
      <c r="V9196" t="str" cm="1">
        <f t="array" ref="V9196">_xlfn.IFS(Hospital_Emergency_Room_Data[[#This Row],[Day]]&lt;=10,"Start(1-10)",Hospital_Emergency_Room_Data[[#This Row],[Day]]&lt;=20,"Middle(11-20)",Hospital_Emergency_Room_Data[[#This Row],[Day]]&gt;20,"End(21-30)")</f>
        <v>Start(1-10)</v>
      </c>
    </row>
    <row r="9197" spans="1:22">
      <c r="A9197">
        <v>167319013</v>
      </c>
      <c r="B9197" t="s">
        <v>9187</v>
      </c>
      <c r="C9197" s="1">
        <v>45187</v>
      </c>
      <c r="D9197" t="str">
        <f>TEXT(Hospital_Emergency_Room_Data[[#This Row],[Patient Admission Date]],"mmm")</f>
        <v>Sep</v>
      </c>
      <c r="E9197">
        <f>YEAR(Hospital_Emergency_Room_Data[[#This Row],[Patient Admission Date]])</f>
        <v>2023</v>
      </c>
      <c r="F9197" s="2">
        <v>0.45208333333333334</v>
      </c>
      <c r="G9197" s="8" t="str">
        <f>TEXT(Hospital_Emergency_Room_Data[[#This Row],[Patient Admission Date]],"dddd")</f>
        <v>Monday</v>
      </c>
      <c r="H9197" t="s">
        <v>9208</v>
      </c>
      <c r="I9197">
        <v>13</v>
      </c>
      <c r="J9197" s="5" t="s">
        <v>9221</v>
      </c>
      <c r="K9197" t="s">
        <v>8</v>
      </c>
      <c r="L9197" t="s">
        <v>36</v>
      </c>
      <c r="M9197" t="s">
        <v>9210</v>
      </c>
      <c r="N9197">
        <v>1</v>
      </c>
      <c r="O9197">
        <v>39</v>
      </c>
      <c r="P9197" t="s">
        <v>9225</v>
      </c>
      <c r="Q9197">
        <v>18</v>
      </c>
      <c r="R9197">
        <v>10</v>
      </c>
      <c r="S9197" t="s">
        <v>9255</v>
      </c>
      <c r="T9197" t="s">
        <v>9262</v>
      </c>
      <c r="U9197" t="s">
        <v>9300</v>
      </c>
      <c r="V9197" t="str" cm="1">
        <f t="array" ref="V9197">_xlfn.IFS(Hospital_Emergency_Room_Data[[#This Row],[Day]]&lt;=10,"Start(1-10)",Hospital_Emergency_Room_Data[[#This Row],[Day]]&lt;=20,"Middle(11-20)",Hospital_Emergency_Room_Data[[#This Row],[Day]]&gt;20,"End(21-30)")</f>
        <v>Middle(11-20)</v>
      </c>
    </row>
    <row r="9198" spans="1:22">
      <c r="A9198">
        <v>259095907</v>
      </c>
      <c r="B9198" t="s">
        <v>9188</v>
      </c>
      <c r="C9198" s="1">
        <v>45048</v>
      </c>
      <c r="D9198" t="str">
        <f>TEXT(Hospital_Emergency_Room_Data[[#This Row],[Patient Admission Date]],"mmm")</f>
        <v>May</v>
      </c>
      <c r="E9198">
        <f>YEAR(Hospital_Emergency_Room_Data[[#This Row],[Patient Admission Date]])</f>
        <v>2023</v>
      </c>
      <c r="F9198" s="2">
        <v>0.87569444444444444</v>
      </c>
      <c r="G9198" s="8" t="str">
        <f>TEXT(Hospital_Emergency_Room_Data[[#This Row],[Patient Admission Date]],"dddd")</f>
        <v>Tuesday</v>
      </c>
      <c r="H9198" t="s">
        <v>9208</v>
      </c>
      <c r="I9198">
        <v>79</v>
      </c>
      <c r="J9198" s="5" t="s">
        <v>9222</v>
      </c>
      <c r="K9198" t="s">
        <v>8</v>
      </c>
      <c r="L9198" t="s">
        <v>36</v>
      </c>
      <c r="M9198" t="s">
        <v>9210</v>
      </c>
      <c r="N9198">
        <v>1</v>
      </c>
      <c r="O9198">
        <v>56</v>
      </c>
      <c r="P9198" t="s">
        <v>9225</v>
      </c>
      <c r="Q9198">
        <v>2</v>
      </c>
      <c r="R9198">
        <v>21</v>
      </c>
      <c r="S9198" t="s">
        <v>9256</v>
      </c>
      <c r="T9198" t="s">
        <v>9263</v>
      </c>
      <c r="U9198" t="s">
        <v>9283</v>
      </c>
      <c r="V9198" t="str" cm="1">
        <f t="array" ref="V9198">_xlfn.IFS(Hospital_Emergency_Room_Data[[#This Row],[Day]]&lt;=10,"Start(1-10)",Hospital_Emergency_Room_Data[[#This Row],[Day]]&lt;=20,"Middle(11-20)",Hospital_Emergency_Room_Data[[#This Row],[Day]]&gt;20,"End(21-30)")</f>
        <v>Start(1-10)</v>
      </c>
    </row>
    <row r="9199" spans="1:22">
      <c r="A9199">
        <v>404075929</v>
      </c>
      <c r="B9199" t="s">
        <v>9189</v>
      </c>
      <c r="C9199" s="1">
        <v>45260</v>
      </c>
      <c r="D9199" t="str">
        <f>TEXT(Hospital_Emergency_Room_Data[[#This Row],[Patient Admission Date]],"mmm")</f>
        <v>Nov</v>
      </c>
      <c r="E9199">
        <f>YEAR(Hospital_Emergency_Room_Data[[#This Row],[Patient Admission Date]])</f>
        <v>2023</v>
      </c>
      <c r="F9199" s="2">
        <v>0.71250000000000002</v>
      </c>
      <c r="G9199" s="8" t="str">
        <f>TEXT(Hospital_Emergency_Room_Data[[#This Row],[Patient Admission Date]],"dddd")</f>
        <v>Thursday</v>
      </c>
      <c r="H9199" t="s">
        <v>9208</v>
      </c>
      <c r="I9199">
        <v>37</v>
      </c>
      <c r="J9199" s="5" t="s">
        <v>9223</v>
      </c>
      <c r="K9199" t="s">
        <v>8</v>
      </c>
      <c r="L9199" t="s">
        <v>36</v>
      </c>
      <c r="M9199" t="s">
        <v>9210</v>
      </c>
      <c r="N9199">
        <v>2</v>
      </c>
      <c r="O9199">
        <v>49</v>
      </c>
      <c r="P9199" t="s">
        <v>9225</v>
      </c>
      <c r="Q9199">
        <v>30</v>
      </c>
      <c r="R9199">
        <v>17</v>
      </c>
      <c r="S9199" t="s">
        <v>9257</v>
      </c>
      <c r="T9199" t="s">
        <v>9264</v>
      </c>
      <c r="U9199" t="s">
        <v>9283</v>
      </c>
      <c r="V9199" t="str" cm="1">
        <f t="array" ref="V9199">_xlfn.IFS(Hospital_Emergency_Room_Data[[#This Row],[Day]]&lt;=10,"Start(1-10)",Hospital_Emergency_Room_Data[[#This Row],[Day]]&lt;=20,"Middle(11-20)",Hospital_Emergency_Room_Data[[#This Row],[Day]]&gt;20,"End(21-30)")</f>
        <v>End(21-30)</v>
      </c>
    </row>
    <row r="9200" spans="1:22">
      <c r="A9200">
        <v>365999238</v>
      </c>
      <c r="B9200" t="s">
        <v>9190</v>
      </c>
      <c r="C9200" s="1">
        <v>45336</v>
      </c>
      <c r="D9200" t="str">
        <f>TEXT(Hospital_Emergency_Room_Data[[#This Row],[Patient Admission Date]],"mmm")</f>
        <v>Feb</v>
      </c>
      <c r="E9200">
        <f>YEAR(Hospital_Emergency_Room_Data[[#This Row],[Patient Admission Date]])</f>
        <v>2024</v>
      </c>
      <c r="F9200" s="2">
        <v>0.95972222222222225</v>
      </c>
      <c r="G9200" s="8" t="str">
        <f>TEXT(Hospital_Emergency_Room_Data[[#This Row],[Patient Admission Date]],"dddd")</f>
        <v>Wednesday</v>
      </c>
      <c r="H9200" t="s">
        <v>9208</v>
      </c>
      <c r="I9200">
        <v>42</v>
      </c>
      <c r="J9200" s="5" t="s">
        <v>9223</v>
      </c>
      <c r="K9200" t="s">
        <v>8</v>
      </c>
      <c r="L9200" t="s">
        <v>36</v>
      </c>
      <c r="M9200" t="s">
        <v>9210</v>
      </c>
      <c r="N9200">
        <v>4</v>
      </c>
      <c r="O9200">
        <v>39</v>
      </c>
      <c r="P9200" t="s">
        <v>9225</v>
      </c>
      <c r="Q9200">
        <v>14</v>
      </c>
      <c r="R9200">
        <v>23</v>
      </c>
      <c r="S9200" t="s">
        <v>9256</v>
      </c>
      <c r="T9200" t="s">
        <v>9265</v>
      </c>
      <c r="U9200" t="s">
        <v>9300</v>
      </c>
      <c r="V9200" t="str" cm="1">
        <f t="array" ref="V9200">_xlfn.IFS(Hospital_Emergency_Room_Data[[#This Row],[Day]]&lt;=10,"Start(1-10)",Hospital_Emergency_Room_Data[[#This Row],[Day]]&lt;=20,"Middle(11-20)",Hospital_Emergency_Room_Data[[#This Row],[Day]]&gt;20,"End(21-30)")</f>
        <v>Middle(11-20)</v>
      </c>
    </row>
    <row r="9201" spans="1:22">
      <c r="A9201">
        <v>135964722</v>
      </c>
      <c r="B9201" t="s">
        <v>9191</v>
      </c>
      <c r="C9201" s="1">
        <v>45299</v>
      </c>
      <c r="D9201" t="str">
        <f>TEXT(Hospital_Emergency_Room_Data[[#This Row],[Patient Admission Date]],"mmm")</f>
        <v>Jan</v>
      </c>
      <c r="E9201">
        <f>YEAR(Hospital_Emergency_Room_Data[[#This Row],[Patient Admission Date]])</f>
        <v>2024</v>
      </c>
      <c r="F9201" s="2">
        <v>0.77013888888888893</v>
      </c>
      <c r="G9201" s="8" t="str">
        <f>TEXT(Hospital_Emergency_Room_Data[[#This Row],[Patient Admission Date]],"dddd")</f>
        <v>Monday</v>
      </c>
      <c r="H9201" t="s">
        <v>9208</v>
      </c>
      <c r="I9201">
        <v>78</v>
      </c>
      <c r="J9201" s="5" t="s">
        <v>9222</v>
      </c>
      <c r="K9201" t="s">
        <v>8</v>
      </c>
      <c r="L9201" t="s">
        <v>36</v>
      </c>
      <c r="M9201" t="s">
        <v>9210</v>
      </c>
      <c r="N9201">
        <v>4</v>
      </c>
      <c r="O9201">
        <v>49</v>
      </c>
      <c r="P9201" t="s">
        <v>9225</v>
      </c>
      <c r="Q9201">
        <v>8</v>
      </c>
      <c r="R9201">
        <v>18</v>
      </c>
      <c r="S9201" t="s">
        <v>9256</v>
      </c>
      <c r="T9201" t="s">
        <v>9265</v>
      </c>
      <c r="U9201" t="s">
        <v>9283</v>
      </c>
      <c r="V9201" t="str" cm="1">
        <f t="array" ref="V9201">_xlfn.IFS(Hospital_Emergency_Room_Data[[#This Row],[Day]]&lt;=10,"Start(1-10)",Hospital_Emergency_Room_Data[[#This Row],[Day]]&lt;=20,"Middle(11-20)",Hospital_Emergency_Room_Data[[#This Row],[Day]]&gt;20,"End(21-30)")</f>
        <v>Start(1-10)</v>
      </c>
    </row>
    <row r="9202" spans="1:22">
      <c r="A9202">
        <v>382234466</v>
      </c>
      <c r="B9202" t="s">
        <v>9192</v>
      </c>
      <c r="C9202" s="1">
        <v>45498</v>
      </c>
      <c r="D9202" t="str">
        <f>TEXT(Hospital_Emergency_Room_Data[[#This Row],[Patient Admission Date]],"mmm")</f>
        <v>Jul</v>
      </c>
      <c r="E9202">
        <f>YEAR(Hospital_Emergency_Room_Data[[#This Row],[Patient Admission Date]])</f>
        <v>2024</v>
      </c>
      <c r="F9202" s="2">
        <v>0.54722222222222228</v>
      </c>
      <c r="G9202" s="8" t="str">
        <f>TEXT(Hospital_Emergency_Room_Data[[#This Row],[Patient Admission Date]],"dddd")</f>
        <v>Thursday</v>
      </c>
      <c r="H9202" t="s">
        <v>9208</v>
      </c>
      <c r="I9202">
        <v>21</v>
      </c>
      <c r="J9202" s="5" t="s">
        <v>9220</v>
      </c>
      <c r="K9202" t="s">
        <v>8</v>
      </c>
      <c r="L9202" t="s">
        <v>36</v>
      </c>
      <c r="M9202" t="s">
        <v>9210</v>
      </c>
      <c r="N9202">
        <v>5</v>
      </c>
      <c r="O9202">
        <v>22</v>
      </c>
      <c r="P9202" t="s">
        <v>9226</v>
      </c>
      <c r="Q9202">
        <v>25</v>
      </c>
      <c r="R9202">
        <v>13</v>
      </c>
      <c r="S9202" t="s">
        <v>9257</v>
      </c>
      <c r="T9202" t="s">
        <v>9264</v>
      </c>
      <c r="U9202" t="s">
        <v>9282</v>
      </c>
      <c r="V9202" t="str" cm="1">
        <f t="array" ref="V9202">_xlfn.IFS(Hospital_Emergency_Room_Data[[#This Row],[Day]]&lt;=10,"Start(1-10)",Hospital_Emergency_Room_Data[[#This Row],[Day]]&lt;=20,"Middle(11-20)",Hospital_Emergency_Room_Data[[#This Row],[Day]]&gt;20,"End(21-30)")</f>
        <v>End(21-30)</v>
      </c>
    </row>
    <row r="9203" spans="1:22">
      <c r="A9203">
        <v>815341721</v>
      </c>
      <c r="B9203" t="s">
        <v>9193</v>
      </c>
      <c r="C9203" s="1">
        <v>45319</v>
      </c>
      <c r="D9203" t="str">
        <f>TEXT(Hospital_Emergency_Room_Data[[#This Row],[Patient Admission Date]],"mmm")</f>
        <v>Jan</v>
      </c>
      <c r="E9203">
        <f>YEAR(Hospital_Emergency_Room_Data[[#This Row],[Patient Admission Date]])</f>
        <v>2024</v>
      </c>
      <c r="F9203" s="2">
        <v>0.4861111111111111</v>
      </c>
      <c r="G9203" s="8" t="str">
        <f>TEXT(Hospital_Emergency_Room_Data[[#This Row],[Patient Admission Date]],"dddd")</f>
        <v>Sunday</v>
      </c>
      <c r="H9203" t="s">
        <v>9208</v>
      </c>
      <c r="I9203">
        <v>54</v>
      </c>
      <c r="J9203" s="5" t="s">
        <v>9219</v>
      </c>
      <c r="K9203" t="s">
        <v>8</v>
      </c>
      <c r="L9203" t="s">
        <v>36</v>
      </c>
      <c r="M9203" t="s">
        <v>9210</v>
      </c>
      <c r="N9203">
        <v>6</v>
      </c>
      <c r="O9203">
        <v>23</v>
      </c>
      <c r="P9203" t="s">
        <v>9226</v>
      </c>
      <c r="Q9203">
        <v>28</v>
      </c>
      <c r="R9203">
        <v>11</v>
      </c>
      <c r="S9203" t="s">
        <v>9255</v>
      </c>
      <c r="T9203" t="s">
        <v>9264</v>
      </c>
      <c r="U9203" t="s">
        <v>9282</v>
      </c>
      <c r="V9203" t="str" cm="1">
        <f t="array" ref="V9203">_xlfn.IFS(Hospital_Emergency_Room_Data[[#This Row],[Day]]&lt;=10,"Start(1-10)",Hospital_Emergency_Room_Data[[#This Row],[Day]]&lt;=20,"Middle(11-20)",Hospital_Emergency_Room_Data[[#This Row],[Day]]&gt;20,"End(21-30)")</f>
        <v>End(21-30)</v>
      </c>
    </row>
    <row r="9204" spans="1:22">
      <c r="A9204">
        <v>496402289</v>
      </c>
      <c r="B9204" t="s">
        <v>9194</v>
      </c>
      <c r="C9204" s="1">
        <v>45501</v>
      </c>
      <c r="D9204" t="str">
        <f>TEXT(Hospital_Emergency_Room_Data[[#This Row],[Patient Admission Date]],"mmm")</f>
        <v>Jul</v>
      </c>
      <c r="E9204">
        <f>YEAR(Hospital_Emergency_Room_Data[[#This Row],[Patient Admission Date]])</f>
        <v>2024</v>
      </c>
      <c r="F9204" s="2">
        <v>0.75347222222222221</v>
      </c>
      <c r="G9204" s="8" t="str">
        <f>TEXT(Hospital_Emergency_Room_Data[[#This Row],[Patient Admission Date]],"dddd")</f>
        <v>Sunday</v>
      </c>
      <c r="H9204" t="s">
        <v>9208</v>
      </c>
      <c r="I9204">
        <v>8</v>
      </c>
      <c r="J9204" s="5" t="s">
        <v>9221</v>
      </c>
      <c r="K9204" t="s">
        <v>8</v>
      </c>
      <c r="L9204" t="s">
        <v>36</v>
      </c>
      <c r="M9204" t="s">
        <v>9210</v>
      </c>
      <c r="N9204">
        <v>6</v>
      </c>
      <c r="O9204">
        <v>27</v>
      </c>
      <c r="P9204" t="s">
        <v>9226</v>
      </c>
      <c r="Q9204">
        <v>28</v>
      </c>
      <c r="R9204">
        <v>18</v>
      </c>
      <c r="S9204" t="s">
        <v>9256</v>
      </c>
      <c r="T9204" t="s">
        <v>9264</v>
      </c>
      <c r="U9204" t="s">
        <v>9282</v>
      </c>
      <c r="V9204" t="str" cm="1">
        <f t="array" ref="V9204">_xlfn.IFS(Hospital_Emergency_Room_Data[[#This Row],[Day]]&lt;=10,"Start(1-10)",Hospital_Emergency_Room_Data[[#This Row],[Day]]&lt;=20,"Middle(11-20)",Hospital_Emergency_Room_Data[[#This Row],[Day]]&gt;20,"End(21-30)")</f>
        <v>End(21-30)</v>
      </c>
    </row>
    <row r="9205" spans="1:22">
      <c r="A9205">
        <v>448608500</v>
      </c>
      <c r="B9205" t="s">
        <v>9195</v>
      </c>
      <c r="C9205" s="1">
        <v>45560</v>
      </c>
      <c r="D9205" t="str">
        <f>TEXT(Hospital_Emergency_Room_Data[[#This Row],[Patient Admission Date]],"mmm")</f>
        <v>Sep</v>
      </c>
      <c r="E9205">
        <f>YEAR(Hospital_Emergency_Room_Data[[#This Row],[Patient Admission Date]])</f>
        <v>2024</v>
      </c>
      <c r="F9205" s="2">
        <v>0.64097222222222228</v>
      </c>
      <c r="G9205" s="8" t="str">
        <f>TEXT(Hospital_Emergency_Room_Data[[#This Row],[Patient Admission Date]],"dddd")</f>
        <v>Wednesday</v>
      </c>
      <c r="H9205" t="s">
        <v>9208</v>
      </c>
      <c r="I9205">
        <v>52</v>
      </c>
      <c r="J9205" s="5" t="s">
        <v>9219</v>
      </c>
      <c r="K9205" t="s">
        <v>8</v>
      </c>
      <c r="L9205" t="s">
        <v>36</v>
      </c>
      <c r="M9205" t="s">
        <v>9210</v>
      </c>
      <c r="N9205">
        <v>7</v>
      </c>
      <c r="O9205">
        <v>35</v>
      </c>
      <c r="P9205" t="s">
        <v>9225</v>
      </c>
      <c r="Q9205">
        <v>25</v>
      </c>
      <c r="R9205">
        <v>15</v>
      </c>
      <c r="S9205" t="s">
        <v>9257</v>
      </c>
      <c r="T9205" t="s">
        <v>9264</v>
      </c>
      <c r="U9205" t="s">
        <v>9300</v>
      </c>
      <c r="V9205" t="str" cm="1">
        <f t="array" ref="V9205">_xlfn.IFS(Hospital_Emergency_Room_Data[[#This Row],[Day]]&lt;=10,"Start(1-10)",Hospital_Emergency_Room_Data[[#This Row],[Day]]&lt;=20,"Middle(11-20)",Hospital_Emergency_Room_Data[[#This Row],[Day]]&gt;20,"End(21-30)")</f>
        <v>End(21-30)</v>
      </c>
    </row>
    <row r="9206" spans="1:22">
      <c r="A9206">
        <v>534842695</v>
      </c>
      <c r="B9206" t="s">
        <v>9196</v>
      </c>
      <c r="C9206" s="1">
        <v>45500</v>
      </c>
      <c r="D9206" t="str">
        <f>TEXT(Hospital_Emergency_Room_Data[[#This Row],[Patient Admission Date]],"mmm")</f>
        <v>Jul</v>
      </c>
      <c r="E9206">
        <f>YEAR(Hospital_Emergency_Room_Data[[#This Row],[Patient Admission Date]])</f>
        <v>2024</v>
      </c>
      <c r="F9206" s="2">
        <v>0.17499999999999999</v>
      </c>
      <c r="G9206" s="8" t="str">
        <f>TEXT(Hospital_Emergency_Room_Data[[#This Row],[Patient Admission Date]],"dddd")</f>
        <v>Saturday</v>
      </c>
      <c r="H9206" t="s">
        <v>9208</v>
      </c>
      <c r="I9206">
        <v>54</v>
      </c>
      <c r="J9206" s="5" t="s">
        <v>9219</v>
      </c>
      <c r="K9206" t="s">
        <v>8</v>
      </c>
      <c r="L9206" t="s">
        <v>36</v>
      </c>
      <c r="M9206" t="s">
        <v>9210</v>
      </c>
      <c r="N9206">
        <v>7</v>
      </c>
      <c r="O9206">
        <v>34</v>
      </c>
      <c r="P9206" t="s">
        <v>9225</v>
      </c>
      <c r="Q9206">
        <v>27</v>
      </c>
      <c r="R9206">
        <v>4</v>
      </c>
      <c r="S9206" t="s">
        <v>9258</v>
      </c>
      <c r="T9206" t="s">
        <v>9264</v>
      </c>
      <c r="U9206" t="s">
        <v>9300</v>
      </c>
      <c r="V9206" t="str" cm="1">
        <f t="array" ref="V9206">_xlfn.IFS(Hospital_Emergency_Room_Data[[#This Row],[Day]]&lt;=10,"Start(1-10)",Hospital_Emergency_Room_Data[[#This Row],[Day]]&lt;=20,"Middle(11-20)",Hospital_Emergency_Room_Data[[#This Row],[Day]]&gt;20,"End(21-30)")</f>
        <v>End(21-30)</v>
      </c>
    </row>
    <row r="9207" spans="1:22">
      <c r="A9207">
        <v>743655099</v>
      </c>
      <c r="B9207" t="s">
        <v>9197</v>
      </c>
      <c r="C9207" s="1">
        <v>45340</v>
      </c>
      <c r="D9207" t="str">
        <f>TEXT(Hospital_Emergency_Room_Data[[#This Row],[Patient Admission Date]],"mmm")</f>
        <v>Feb</v>
      </c>
      <c r="E9207">
        <f>YEAR(Hospital_Emergency_Room_Data[[#This Row],[Patient Admission Date]])</f>
        <v>2024</v>
      </c>
      <c r="F9207" s="2">
        <v>0.4826388888888889</v>
      </c>
      <c r="G9207" s="8" t="str">
        <f>TEXT(Hospital_Emergency_Room_Data[[#This Row],[Patient Admission Date]],"dddd")</f>
        <v>Sunday</v>
      </c>
      <c r="H9207" t="s">
        <v>9208</v>
      </c>
      <c r="I9207">
        <v>30</v>
      </c>
      <c r="J9207" s="5" t="s">
        <v>9223</v>
      </c>
      <c r="K9207" t="s">
        <v>8</v>
      </c>
      <c r="L9207" t="s">
        <v>36</v>
      </c>
      <c r="M9207" t="s">
        <v>9210</v>
      </c>
      <c r="N9207">
        <v>8</v>
      </c>
      <c r="O9207">
        <v>58</v>
      </c>
      <c r="P9207" t="s">
        <v>9225</v>
      </c>
      <c r="Q9207">
        <v>18</v>
      </c>
      <c r="R9207">
        <v>11</v>
      </c>
      <c r="S9207" t="s">
        <v>9255</v>
      </c>
      <c r="T9207" t="s">
        <v>9262</v>
      </c>
      <c r="U9207" t="s">
        <v>9283</v>
      </c>
      <c r="V9207" t="str" cm="1">
        <f t="array" ref="V9207">_xlfn.IFS(Hospital_Emergency_Room_Data[[#This Row],[Day]]&lt;=10,"Start(1-10)",Hospital_Emergency_Room_Data[[#This Row],[Day]]&lt;=20,"Middle(11-20)",Hospital_Emergency_Room_Data[[#This Row],[Day]]&gt;20,"End(21-30)")</f>
        <v>Middle(11-20)</v>
      </c>
    </row>
    <row r="9208" spans="1:22">
      <c r="A9208">
        <v>258201592</v>
      </c>
      <c r="B9208" t="s">
        <v>9198</v>
      </c>
      <c r="C9208" s="1">
        <v>45044</v>
      </c>
      <c r="D9208" t="str">
        <f>TEXT(Hospital_Emergency_Room_Data[[#This Row],[Patient Admission Date]],"mmm")</f>
        <v>Apr</v>
      </c>
      <c r="E9208">
        <f>YEAR(Hospital_Emergency_Room_Data[[#This Row],[Patient Admission Date]])</f>
        <v>2023</v>
      </c>
      <c r="F9208" s="2">
        <v>0.74930555555555556</v>
      </c>
      <c r="G9208" s="8" t="str">
        <f>TEXT(Hospital_Emergency_Room_Data[[#This Row],[Patient Admission Date]],"dddd")</f>
        <v>Friday</v>
      </c>
      <c r="H9208" t="s">
        <v>9208</v>
      </c>
      <c r="I9208">
        <v>2</v>
      </c>
      <c r="J9208" s="5" t="s">
        <v>9218</v>
      </c>
      <c r="K9208" t="s">
        <v>8</v>
      </c>
      <c r="L9208" t="s">
        <v>36</v>
      </c>
      <c r="M9208" t="s">
        <v>9210</v>
      </c>
      <c r="N9208">
        <v>10</v>
      </c>
      <c r="O9208">
        <v>56</v>
      </c>
      <c r="P9208" t="s">
        <v>9225</v>
      </c>
      <c r="Q9208">
        <v>28</v>
      </c>
      <c r="R9208">
        <v>17</v>
      </c>
      <c r="S9208" t="s">
        <v>9257</v>
      </c>
      <c r="T9208" t="s">
        <v>9264</v>
      </c>
      <c r="U9208" t="s">
        <v>9283</v>
      </c>
      <c r="V9208" t="str" cm="1">
        <f t="array" ref="V9208">_xlfn.IFS(Hospital_Emergency_Room_Data[[#This Row],[Day]]&lt;=10,"Start(1-10)",Hospital_Emergency_Room_Data[[#This Row],[Day]]&lt;=20,"Middle(11-20)",Hospital_Emergency_Room_Data[[#This Row],[Day]]&gt;20,"End(21-30)")</f>
        <v>End(21-30)</v>
      </c>
    </row>
    <row r="9209" spans="1:22">
      <c r="A9209">
        <v>636681107</v>
      </c>
      <c r="B9209" t="s">
        <v>9199</v>
      </c>
      <c r="C9209" s="1">
        <v>45378</v>
      </c>
      <c r="D9209" t="str">
        <f>TEXT(Hospital_Emergency_Room_Data[[#This Row],[Patient Admission Date]],"mmm")</f>
        <v>Mar</v>
      </c>
      <c r="E9209">
        <f>YEAR(Hospital_Emergency_Room_Data[[#This Row],[Patient Admission Date]])</f>
        <v>2024</v>
      </c>
      <c r="F9209" s="2">
        <v>4.2361111111111113E-2</v>
      </c>
      <c r="G9209" s="8" t="str">
        <f>TEXT(Hospital_Emergency_Room_Data[[#This Row],[Patient Admission Date]],"dddd")</f>
        <v>Wednesday</v>
      </c>
      <c r="H9209" t="s">
        <v>9208</v>
      </c>
      <c r="I9209">
        <v>11</v>
      </c>
      <c r="J9209" s="5" t="s">
        <v>9221</v>
      </c>
      <c r="K9209" t="s">
        <v>8</v>
      </c>
      <c r="L9209" t="s">
        <v>140</v>
      </c>
      <c r="M9209" t="s">
        <v>9210</v>
      </c>
      <c r="O9209">
        <v>49</v>
      </c>
      <c r="P9209" t="s">
        <v>9225</v>
      </c>
      <c r="Q9209">
        <v>27</v>
      </c>
      <c r="R9209">
        <v>1</v>
      </c>
      <c r="S9209" t="s">
        <v>9258</v>
      </c>
      <c r="T9209" t="s">
        <v>9264</v>
      </c>
      <c r="U9209" t="s">
        <v>9283</v>
      </c>
      <c r="V9209" t="str" cm="1">
        <f t="array" ref="V9209">_xlfn.IFS(Hospital_Emergency_Room_Data[[#This Row],[Day]]&lt;=10,"Start(1-10)",Hospital_Emergency_Room_Data[[#This Row],[Day]]&lt;=20,"Middle(11-20)",Hospital_Emergency_Room_Data[[#This Row],[Day]]&gt;20,"End(21-30)")</f>
        <v>End(21-30)</v>
      </c>
    </row>
    <row r="9210" spans="1:22">
      <c r="A9210">
        <v>772167370</v>
      </c>
      <c r="B9210" t="s">
        <v>9200</v>
      </c>
      <c r="C9210" s="1">
        <v>45489</v>
      </c>
      <c r="D9210" t="str">
        <f>TEXT(Hospital_Emergency_Room_Data[[#This Row],[Patient Admission Date]],"mmm")</f>
        <v>Jul</v>
      </c>
      <c r="E9210">
        <f>YEAR(Hospital_Emergency_Room_Data[[#This Row],[Patient Admission Date]])</f>
        <v>2024</v>
      </c>
      <c r="F9210" s="2">
        <v>0.57222222222222219</v>
      </c>
      <c r="G9210" s="8" t="str">
        <f>TEXT(Hospital_Emergency_Room_Data[[#This Row],[Patient Admission Date]],"dddd")</f>
        <v>Tuesday</v>
      </c>
      <c r="H9210" t="s">
        <v>9208</v>
      </c>
      <c r="I9210">
        <v>72</v>
      </c>
      <c r="J9210" s="5" t="s">
        <v>9222</v>
      </c>
      <c r="K9210" t="s">
        <v>8</v>
      </c>
      <c r="L9210" t="s">
        <v>140</v>
      </c>
      <c r="M9210" t="s">
        <v>9210</v>
      </c>
      <c r="O9210">
        <v>40</v>
      </c>
      <c r="P9210" t="s">
        <v>9225</v>
      </c>
      <c r="Q9210">
        <v>16</v>
      </c>
      <c r="R9210">
        <v>13</v>
      </c>
      <c r="S9210" t="s">
        <v>9257</v>
      </c>
      <c r="T9210" t="s">
        <v>9262</v>
      </c>
      <c r="U9210" t="s">
        <v>9300</v>
      </c>
      <c r="V9210" t="str" cm="1">
        <f t="array" ref="V9210">_xlfn.IFS(Hospital_Emergency_Room_Data[[#This Row],[Day]]&lt;=10,"Start(1-10)",Hospital_Emergency_Room_Data[[#This Row],[Day]]&lt;=20,"Middle(11-20)",Hospital_Emergency_Room_Data[[#This Row],[Day]]&gt;20,"End(21-30)")</f>
        <v>Middle(11-20)</v>
      </c>
    </row>
    <row r="9211" spans="1:22">
      <c r="A9211">
        <v>406358082</v>
      </c>
      <c r="B9211" t="s">
        <v>9201</v>
      </c>
      <c r="C9211" s="1">
        <v>45160</v>
      </c>
      <c r="D9211" t="str">
        <f>TEXT(Hospital_Emergency_Room_Data[[#This Row],[Patient Admission Date]],"mmm")</f>
        <v>Aug</v>
      </c>
      <c r="E9211">
        <f>YEAR(Hospital_Emergency_Room_Data[[#This Row],[Patient Admission Date]])</f>
        <v>2023</v>
      </c>
      <c r="F9211" s="2">
        <v>0.62013888888888891</v>
      </c>
      <c r="G9211" s="8" t="str">
        <f>TEXT(Hospital_Emergency_Room_Data[[#This Row],[Patient Admission Date]],"dddd")</f>
        <v>Tuesday</v>
      </c>
      <c r="H9211" t="s">
        <v>9208</v>
      </c>
      <c r="I9211">
        <v>4</v>
      </c>
      <c r="J9211" s="5" t="s">
        <v>9218</v>
      </c>
      <c r="K9211" t="s">
        <v>8</v>
      </c>
      <c r="L9211" t="s">
        <v>140</v>
      </c>
      <c r="M9211" t="s">
        <v>9210</v>
      </c>
      <c r="N9211">
        <v>4</v>
      </c>
      <c r="O9211">
        <v>44</v>
      </c>
      <c r="P9211" t="s">
        <v>9225</v>
      </c>
      <c r="Q9211">
        <v>22</v>
      </c>
      <c r="R9211">
        <v>14</v>
      </c>
      <c r="S9211" t="s">
        <v>9257</v>
      </c>
      <c r="T9211" t="s">
        <v>9264</v>
      </c>
      <c r="U9211" t="s">
        <v>9300</v>
      </c>
      <c r="V9211" t="str" cm="1">
        <f t="array" ref="V9211">_xlfn.IFS(Hospital_Emergency_Room_Data[[#This Row],[Day]]&lt;=10,"Start(1-10)",Hospital_Emergency_Room_Data[[#This Row],[Day]]&lt;=20,"Middle(11-20)",Hospital_Emergency_Room_Data[[#This Row],[Day]]&gt;20,"End(21-30)")</f>
        <v>End(21-30)</v>
      </c>
    </row>
    <row r="9212" spans="1:22">
      <c r="A9212">
        <v>821257925</v>
      </c>
      <c r="B9212" t="s">
        <v>9202</v>
      </c>
      <c r="C9212" s="1">
        <v>45527</v>
      </c>
      <c r="D9212" t="str">
        <f>TEXT(Hospital_Emergency_Room_Data[[#This Row],[Patient Admission Date]],"mmm")</f>
        <v>Aug</v>
      </c>
      <c r="E9212">
        <f>YEAR(Hospital_Emergency_Room_Data[[#This Row],[Patient Admission Date]])</f>
        <v>2024</v>
      </c>
      <c r="F9212" s="2">
        <v>0.60555555555555551</v>
      </c>
      <c r="G9212" s="8" t="str">
        <f>TEXT(Hospital_Emergency_Room_Data[[#This Row],[Patient Admission Date]],"dddd")</f>
        <v>Friday</v>
      </c>
      <c r="H9212" t="s">
        <v>9208</v>
      </c>
      <c r="I9212">
        <v>73</v>
      </c>
      <c r="J9212" s="5" t="s">
        <v>9222</v>
      </c>
      <c r="K9212" t="s">
        <v>12</v>
      </c>
      <c r="L9212" t="s">
        <v>9281</v>
      </c>
      <c r="M9212" t="s">
        <v>9210</v>
      </c>
      <c r="O9212">
        <v>30</v>
      </c>
      <c r="P9212" t="s">
        <v>9225</v>
      </c>
      <c r="Q9212">
        <v>23</v>
      </c>
      <c r="R9212">
        <v>14</v>
      </c>
      <c r="S9212" t="s">
        <v>9257</v>
      </c>
      <c r="T9212" t="s">
        <v>9264</v>
      </c>
      <c r="U9212" t="s">
        <v>9282</v>
      </c>
      <c r="V9212" t="str" cm="1">
        <f t="array" ref="V9212">_xlfn.IFS(Hospital_Emergency_Room_Data[[#This Row],[Day]]&lt;=10,"Start(1-10)",Hospital_Emergency_Room_Data[[#This Row],[Day]]&lt;=20,"Middle(11-20)",Hospital_Emergency_Room_Data[[#This Row],[Day]]&gt;20,"End(21-30)")</f>
        <v>End(21-30)</v>
      </c>
    </row>
    <row r="9213" spans="1:22">
      <c r="A9213">
        <v>313214953</v>
      </c>
      <c r="B9213" t="s">
        <v>9203</v>
      </c>
      <c r="C9213" s="1">
        <v>45532</v>
      </c>
      <c r="D9213" t="str">
        <f>TEXT(Hospital_Emergency_Room_Data[[#This Row],[Patient Admission Date]],"mmm")</f>
        <v>Aug</v>
      </c>
      <c r="E9213">
        <f>YEAR(Hospital_Emergency_Room_Data[[#This Row],[Patient Admission Date]])</f>
        <v>2024</v>
      </c>
      <c r="F9213" s="2">
        <v>0.73472222222222228</v>
      </c>
      <c r="G9213" s="8" t="str">
        <f>TEXT(Hospital_Emergency_Room_Data[[#This Row],[Patient Admission Date]],"dddd")</f>
        <v>Wednesday</v>
      </c>
      <c r="H9213" t="s">
        <v>9208</v>
      </c>
      <c r="I9213">
        <v>42</v>
      </c>
      <c r="J9213" s="5" t="s">
        <v>9223</v>
      </c>
      <c r="K9213" t="s">
        <v>18</v>
      </c>
      <c r="L9213" t="s">
        <v>13</v>
      </c>
      <c r="M9213" t="s">
        <v>9210</v>
      </c>
      <c r="O9213">
        <v>43</v>
      </c>
      <c r="P9213" t="s">
        <v>9225</v>
      </c>
      <c r="Q9213">
        <v>28</v>
      </c>
      <c r="R9213">
        <v>17</v>
      </c>
      <c r="S9213" t="s">
        <v>9257</v>
      </c>
      <c r="T9213" t="s">
        <v>9264</v>
      </c>
      <c r="U9213" t="s">
        <v>9300</v>
      </c>
      <c r="V9213" t="str" cm="1">
        <f t="array" ref="V9213">_xlfn.IFS(Hospital_Emergency_Room_Data[[#This Row],[Day]]&lt;=10,"Start(1-10)",Hospital_Emergency_Room_Data[[#This Row],[Day]]&lt;=20,"Middle(11-20)",Hospital_Emergency_Room_Data[[#This Row],[Day]]&gt;20,"End(21-30)")</f>
        <v>End(21-30)</v>
      </c>
    </row>
    <row r="9214" spans="1:22">
      <c r="A9214">
        <v>226923412</v>
      </c>
      <c r="B9214" t="s">
        <v>9204</v>
      </c>
      <c r="C9214" s="1">
        <v>45471</v>
      </c>
      <c r="D9214" t="str">
        <f>TEXT(Hospital_Emergency_Room_Data[[#This Row],[Patient Admission Date]],"mmm")</f>
        <v>Jun</v>
      </c>
      <c r="E9214">
        <f>YEAR(Hospital_Emergency_Room_Data[[#This Row],[Patient Admission Date]])</f>
        <v>2024</v>
      </c>
      <c r="F9214" s="2">
        <v>0.96666666666666667</v>
      </c>
      <c r="G9214" s="8" t="str">
        <f>TEXT(Hospital_Emergency_Room_Data[[#This Row],[Patient Admission Date]],"dddd")</f>
        <v>Friday</v>
      </c>
      <c r="H9214" t="s">
        <v>9208</v>
      </c>
      <c r="I9214">
        <v>19</v>
      </c>
      <c r="J9214" s="5" t="s">
        <v>9220</v>
      </c>
      <c r="K9214" t="s">
        <v>18</v>
      </c>
      <c r="L9214" t="s">
        <v>9281</v>
      </c>
      <c r="M9214" t="s">
        <v>9210</v>
      </c>
      <c r="O9214">
        <v>49</v>
      </c>
      <c r="P9214" t="s">
        <v>9225</v>
      </c>
      <c r="Q9214">
        <v>28</v>
      </c>
      <c r="R9214">
        <v>23</v>
      </c>
      <c r="S9214" t="s">
        <v>9256</v>
      </c>
      <c r="T9214" t="s">
        <v>9264</v>
      </c>
      <c r="U9214" t="s">
        <v>9283</v>
      </c>
      <c r="V9214" t="str" cm="1">
        <f t="array" ref="V9214">_xlfn.IFS(Hospital_Emergency_Room_Data[[#This Row],[Day]]&lt;=10,"Start(1-10)",Hospital_Emergency_Room_Data[[#This Row],[Day]]&lt;=20,"Middle(11-20)",Hospital_Emergency_Room_Data[[#This Row],[Day]]&gt;20,"End(21-30)")</f>
        <v>End(21-30)</v>
      </c>
    </row>
    <row r="9215" spans="1:22">
      <c r="A9215">
        <v>412853832</v>
      </c>
      <c r="B9215" t="s">
        <v>9205</v>
      </c>
      <c r="C9215" s="1">
        <v>45428</v>
      </c>
      <c r="D9215" t="str">
        <f>TEXT(Hospital_Emergency_Room_Data[[#This Row],[Patient Admission Date]],"mmm")</f>
        <v>May</v>
      </c>
      <c r="E9215">
        <f>YEAR(Hospital_Emergency_Room_Data[[#This Row],[Patient Admission Date]])</f>
        <v>2024</v>
      </c>
      <c r="F9215" s="2">
        <v>0.71250000000000002</v>
      </c>
      <c r="G9215" s="8" t="str">
        <f>TEXT(Hospital_Emergency_Room_Data[[#This Row],[Patient Admission Date]],"dddd")</f>
        <v>Thursday</v>
      </c>
      <c r="H9215" t="s">
        <v>9208</v>
      </c>
      <c r="I9215">
        <v>14</v>
      </c>
      <c r="J9215" s="5" t="s">
        <v>9221</v>
      </c>
      <c r="K9215" t="s">
        <v>18</v>
      </c>
      <c r="L9215" t="s">
        <v>9281</v>
      </c>
      <c r="M9215" t="s">
        <v>9210</v>
      </c>
      <c r="O9215">
        <v>36</v>
      </c>
      <c r="P9215" t="s">
        <v>9225</v>
      </c>
      <c r="Q9215">
        <v>16</v>
      </c>
      <c r="R9215">
        <v>17</v>
      </c>
      <c r="S9215" t="s">
        <v>9257</v>
      </c>
      <c r="T9215" t="s">
        <v>9262</v>
      </c>
      <c r="U9215" t="s">
        <v>9300</v>
      </c>
      <c r="V9215" t="str" cm="1">
        <f t="array" ref="V9215">_xlfn.IFS(Hospital_Emergency_Room_Data[[#This Row],[Day]]&lt;=10,"Start(1-10)",Hospital_Emergency_Room_Data[[#This Row],[Day]]&lt;=20,"Middle(11-20)",Hospital_Emergency_Room_Data[[#This Row],[Day]]&gt;20,"End(21-30)")</f>
        <v>Middle(11-20)</v>
      </c>
    </row>
    <row r="9216" spans="1:22">
      <c r="A9216">
        <v>708912439</v>
      </c>
      <c r="B9216" t="s">
        <v>9206</v>
      </c>
      <c r="C9216" s="1">
        <v>45426</v>
      </c>
      <c r="D9216" t="str">
        <f>TEXT(Hospital_Emergency_Room_Data[[#This Row],[Patient Admission Date]],"mmm")</f>
        <v>May</v>
      </c>
      <c r="E9216">
        <f>YEAR(Hospital_Emergency_Room_Data[[#This Row],[Patient Admission Date]])</f>
        <v>2024</v>
      </c>
      <c r="F9216" s="2">
        <v>0.98819444444444449</v>
      </c>
      <c r="G9216" s="8" t="str">
        <f>TEXT(Hospital_Emergency_Room_Data[[#This Row],[Patient Admission Date]],"dddd")</f>
        <v>Tuesday</v>
      </c>
      <c r="H9216" t="s">
        <v>9208</v>
      </c>
      <c r="I9216">
        <v>73</v>
      </c>
      <c r="J9216" s="5" t="s">
        <v>9222</v>
      </c>
      <c r="K9216" t="s">
        <v>32</v>
      </c>
      <c r="L9216" t="s">
        <v>13</v>
      </c>
      <c r="M9216" t="s">
        <v>9210</v>
      </c>
      <c r="N9216">
        <v>1</v>
      </c>
      <c r="O9216">
        <v>38</v>
      </c>
      <c r="P9216" t="s">
        <v>9225</v>
      </c>
      <c r="Q9216">
        <v>14</v>
      </c>
      <c r="R9216">
        <v>23</v>
      </c>
      <c r="S9216" t="s">
        <v>9256</v>
      </c>
      <c r="T9216" t="s">
        <v>9265</v>
      </c>
      <c r="U9216" t="s">
        <v>9300</v>
      </c>
      <c r="V9216" t="str" cm="1">
        <f t="array" ref="V9216">_xlfn.IFS(Hospital_Emergency_Room_Data[[#This Row],[Day]]&lt;=10,"Start(1-10)",Hospital_Emergency_Room_Data[[#This Row],[Day]]&lt;=20,"Middle(11-20)",Hospital_Emergency_Room_Data[[#This Row],[Day]]&gt;20,"End(21-30)")</f>
        <v>Middle(11-20)</v>
      </c>
    </row>
    <row r="9217" spans="1:22">
      <c r="A9217">
        <v>249479666</v>
      </c>
      <c r="B9217" t="s">
        <v>9207</v>
      </c>
      <c r="C9217" s="1">
        <v>45352</v>
      </c>
      <c r="D9217" t="str">
        <f>TEXT(Hospital_Emergency_Room_Data[[#This Row],[Patient Admission Date]],"mmm")</f>
        <v>Mar</v>
      </c>
      <c r="E9217">
        <f>YEAR(Hospital_Emergency_Room_Data[[#This Row],[Patient Admission Date]])</f>
        <v>2024</v>
      </c>
      <c r="F9217" s="2">
        <v>0.36805555555555558</v>
      </c>
      <c r="G9217" s="8" t="str">
        <f>TEXT(Hospital_Emergency_Room_Data[[#This Row],[Patient Admission Date]],"dddd")</f>
        <v>Friday</v>
      </c>
      <c r="H9217" t="s">
        <v>9208</v>
      </c>
      <c r="I9217">
        <v>35</v>
      </c>
      <c r="J9217" s="5" t="s">
        <v>9223</v>
      </c>
      <c r="K9217" t="s">
        <v>8</v>
      </c>
      <c r="L9217" t="s">
        <v>13</v>
      </c>
      <c r="M9217" t="s">
        <v>9210</v>
      </c>
      <c r="O9217">
        <v>39</v>
      </c>
      <c r="P9217" t="s">
        <v>9225</v>
      </c>
      <c r="Q9217">
        <v>1</v>
      </c>
      <c r="R9217">
        <v>8</v>
      </c>
      <c r="S9217" t="s">
        <v>9255</v>
      </c>
      <c r="T9217" t="s">
        <v>9263</v>
      </c>
      <c r="U9217" t="s">
        <v>9300</v>
      </c>
      <c r="V9217" t="str" cm="1">
        <f t="array" ref="V9217">_xlfn.IFS(Hospital_Emergency_Room_Data[[#This Row],[Day]]&lt;=10,"Start(1-10)",Hospital_Emergency_Room_Data[[#This Row],[Day]]&lt;=20,"Middle(11-20)",Hospital_Emergency_Room_Data[[#This Row],[Day]]&gt;20,"End(21-30)")</f>
        <v>Start(1-10)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D0DD8-86AA-43A5-9F3E-B1B882E70385}">
  <dimension ref="E5:AA23"/>
  <sheetViews>
    <sheetView showGridLines="0" topLeftCell="A2" zoomScale="51" workbookViewId="0">
      <selection activeCell="Z40" sqref="Z40"/>
    </sheetView>
  </sheetViews>
  <sheetFormatPr defaultRowHeight="14.4"/>
  <cols>
    <col min="3" max="3" width="7.6640625" customWidth="1"/>
    <col min="4" max="4" width="2.44140625" customWidth="1"/>
    <col min="6" max="6" width="19.6640625" customWidth="1"/>
    <col min="7" max="7" width="8.88671875" customWidth="1"/>
    <col min="8" max="8" width="22.88671875" customWidth="1"/>
    <col min="10" max="10" width="22.33203125" customWidth="1"/>
    <col min="11" max="11" width="8.88671875" customWidth="1"/>
    <col min="12" max="12" width="20.33203125" customWidth="1"/>
    <col min="13" max="13" width="3.44140625" customWidth="1"/>
    <col min="14" max="14" width="15.109375" customWidth="1"/>
    <col min="16" max="16" width="28.33203125" customWidth="1"/>
  </cols>
  <sheetData>
    <row r="5" spans="5:16" ht="14.4" customHeight="1">
      <c r="E5" s="50"/>
      <c r="F5" s="50"/>
      <c r="G5" s="50"/>
      <c r="H5" s="50"/>
      <c r="I5" s="50"/>
      <c r="J5" s="50"/>
      <c r="K5" s="50"/>
      <c r="L5" s="50"/>
      <c r="M5" s="50"/>
      <c r="N5" s="50"/>
      <c r="O5" s="50"/>
      <c r="P5" s="50"/>
    </row>
    <row r="6" spans="5:16" ht="34.799999999999997" customHeight="1">
      <c r="E6" s="50"/>
      <c r="F6" s="50"/>
      <c r="G6" s="50"/>
      <c r="H6" s="50"/>
      <c r="I6" s="50"/>
      <c r="J6" s="50"/>
      <c r="K6" s="50"/>
      <c r="L6" s="50"/>
      <c r="M6" s="50"/>
      <c r="N6" s="50"/>
      <c r="O6" s="50"/>
      <c r="P6" s="50"/>
    </row>
    <row r="7" spans="5:16" ht="14.4" customHeight="1">
      <c r="E7" s="50"/>
      <c r="F7" s="50"/>
      <c r="G7" s="50"/>
      <c r="H7" s="50"/>
      <c r="I7" s="50"/>
      <c r="J7" s="50"/>
      <c r="K7" s="50"/>
      <c r="L7" s="50"/>
      <c r="M7" s="50"/>
      <c r="N7" s="50"/>
      <c r="O7" s="50"/>
      <c r="P7" s="50"/>
    </row>
    <row r="8" spans="5:16" ht="1.8" customHeight="1">
      <c r="E8" s="31"/>
      <c r="F8" s="31"/>
      <c r="G8" s="31"/>
      <c r="H8" s="31"/>
      <c r="I8" s="31"/>
      <c r="J8" s="31"/>
      <c r="K8" s="31"/>
      <c r="L8" s="31"/>
      <c r="M8" s="31"/>
      <c r="N8" s="31"/>
      <c r="O8" s="31"/>
      <c r="P8" s="31"/>
    </row>
    <row r="9" spans="5:16" ht="1.8" customHeight="1">
      <c r="E9" s="31"/>
      <c r="F9" s="31"/>
      <c r="G9" s="31"/>
      <c r="H9" s="31"/>
      <c r="I9" s="31"/>
      <c r="J9" s="31"/>
      <c r="K9" s="31"/>
      <c r="L9" s="31"/>
      <c r="M9" s="31"/>
      <c r="N9" s="31"/>
      <c r="O9" s="31"/>
      <c r="P9" s="31"/>
    </row>
    <row r="10" spans="5:16">
      <c r="E10" s="48" t="s">
        <v>9210</v>
      </c>
      <c r="F10" s="36"/>
      <c r="G10" s="36" t="s">
        <v>9298</v>
      </c>
      <c r="H10" s="36"/>
      <c r="I10" s="36" t="s">
        <v>9233</v>
      </c>
      <c r="J10" s="36"/>
      <c r="K10" s="36" t="s">
        <v>9293</v>
      </c>
      <c r="L10" s="36"/>
      <c r="M10" s="36"/>
      <c r="N10" s="36"/>
      <c r="O10" s="36" t="s">
        <v>9292</v>
      </c>
      <c r="P10" s="37"/>
    </row>
    <row r="11" spans="5:16" ht="25.2" customHeight="1">
      <c r="E11" s="49"/>
      <c r="F11" s="38"/>
      <c r="G11" s="38"/>
      <c r="H11" s="38"/>
      <c r="I11" s="38"/>
      <c r="J11" s="38"/>
      <c r="K11" s="38"/>
      <c r="L11" s="38"/>
      <c r="M11" s="38"/>
      <c r="N11" s="38"/>
      <c r="O11" s="38"/>
      <c r="P11" s="39"/>
    </row>
    <row r="12" spans="5:16" ht="3" hidden="1" customHeight="1">
      <c r="E12" s="33"/>
      <c r="F12" s="19"/>
      <c r="G12" s="19"/>
      <c r="H12" s="19"/>
      <c r="I12" s="19"/>
      <c r="J12" s="19"/>
      <c r="K12" s="19"/>
      <c r="L12" s="19"/>
      <c r="M12" s="19"/>
      <c r="N12" s="19"/>
      <c r="O12" s="19"/>
      <c r="P12" s="34"/>
    </row>
    <row r="13" spans="5:16" ht="29.4" customHeight="1">
      <c r="E13" s="40">
        <f>GETPIVOTDATA("Count of Patient Id",'KPI''s'!$B$2,"Patient Admission Flag","Admitted")</f>
        <v>4612</v>
      </c>
      <c r="F13" s="41"/>
      <c r="G13" s="41">
        <f>GETPIVOTDATA("Count of Patient Id",'KPI''s'!$B$2,"Patient Admission Flag","Not Admitted")</f>
        <v>4604</v>
      </c>
      <c r="H13" s="41"/>
      <c r="I13" s="41">
        <f>GETPIVOTDATA("Count of Patient Id",'KPI''s'!$B$2)</f>
        <v>9216</v>
      </c>
      <c r="J13" s="41"/>
      <c r="K13" s="44">
        <f>GETPIVOTDATA("Average of Patient Satisfaction Score",'KPI''s'!$B$2)</f>
        <v>4.9920540325784666</v>
      </c>
      <c r="L13" s="44"/>
      <c r="M13" s="44"/>
      <c r="N13" s="44"/>
      <c r="O13" s="44">
        <f>GETPIVOTDATA("Average of Patient Wait time",'KPI''s'!$B$2)</f>
        <v>35.259874131944443</v>
      </c>
      <c r="P13" s="46"/>
    </row>
    <row r="14" spans="5:16" ht="23.4" customHeight="1">
      <c r="E14" s="42"/>
      <c r="F14" s="43"/>
      <c r="G14" s="43"/>
      <c r="H14" s="43"/>
      <c r="I14" s="43"/>
      <c r="J14" s="43"/>
      <c r="K14" s="45"/>
      <c r="L14" s="45"/>
      <c r="M14" s="45"/>
      <c r="N14" s="45"/>
      <c r="O14" s="45"/>
      <c r="P14" s="47"/>
    </row>
    <row r="15" spans="5:16" ht="10.199999999999999" customHeight="1"/>
    <row r="22" spans="27:27" ht="15" thickBot="1"/>
    <row r="23" spans="27:27" ht="15" thickTop="1">
      <c r="AA23" s="32"/>
    </row>
  </sheetData>
  <mergeCells count="11">
    <mergeCell ref="E5:P7"/>
    <mergeCell ref="O10:P11"/>
    <mergeCell ref="E13:F14"/>
    <mergeCell ref="G13:H14"/>
    <mergeCell ref="I13:J14"/>
    <mergeCell ref="K13:N14"/>
    <mergeCell ref="O13:P14"/>
    <mergeCell ref="E10:F11"/>
    <mergeCell ref="G10:H11"/>
    <mergeCell ref="I10:J11"/>
    <mergeCell ref="K10:N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6C1ED-94AF-40C8-815E-EBC4F2C9A101}">
  <dimension ref="B2:T51"/>
  <sheetViews>
    <sheetView topLeftCell="G1" zoomScale="47" workbookViewId="0">
      <selection activeCell="B14" sqref="B14"/>
    </sheetView>
  </sheetViews>
  <sheetFormatPr defaultRowHeight="14.4"/>
  <cols>
    <col min="2" max="2" width="18.77734375" bestFit="1" customWidth="1"/>
    <col min="3" max="3" width="22.77734375" bestFit="1" customWidth="1"/>
    <col min="4" max="4" width="42.21875" bestFit="1" customWidth="1"/>
    <col min="5" max="5" width="32.21875" bestFit="1" customWidth="1"/>
    <col min="6" max="6" width="22.33203125" bestFit="1" customWidth="1"/>
    <col min="7" max="7" width="42.21875" bestFit="1" customWidth="1"/>
    <col min="8" max="8" width="32.21875" bestFit="1" customWidth="1"/>
    <col min="9" max="9" width="28.44140625" bestFit="1" customWidth="1"/>
    <col min="10" max="10" width="48.33203125" bestFit="1" customWidth="1"/>
    <col min="11" max="11" width="38.44140625" bestFit="1" customWidth="1"/>
    <col min="12" max="13" width="4.44140625" bestFit="1" customWidth="1"/>
    <col min="14" max="14" width="7" bestFit="1" customWidth="1"/>
    <col min="15" max="15" width="18.77734375" bestFit="1" customWidth="1"/>
    <col min="16" max="16" width="22.33203125" bestFit="1" customWidth="1"/>
    <col min="17" max="18" width="4.44140625" bestFit="1" customWidth="1"/>
    <col min="19" max="19" width="21.77734375" bestFit="1" customWidth="1"/>
    <col min="20" max="20" width="13.33203125" bestFit="1" customWidth="1"/>
    <col min="21" max="25" width="4.44140625" bestFit="1" customWidth="1"/>
    <col min="26" max="26" width="3.33203125" bestFit="1" customWidth="1"/>
    <col min="27" max="27" width="7" bestFit="1" customWidth="1"/>
    <col min="28" max="28" width="18.21875" bestFit="1" customWidth="1"/>
    <col min="29" max="29" width="11.109375" bestFit="1" customWidth="1"/>
  </cols>
  <sheetData>
    <row r="2" spans="2:16">
      <c r="C2" s="3" t="s">
        <v>9232</v>
      </c>
      <c r="O2" s="3" t="s">
        <v>9212</v>
      </c>
      <c r="P2" t="s">
        <v>9211</v>
      </c>
    </row>
    <row r="3" spans="2:16">
      <c r="C3" t="s">
        <v>9210</v>
      </c>
      <c r="F3" t="s">
        <v>9209</v>
      </c>
      <c r="I3" t="s">
        <v>9276</v>
      </c>
      <c r="J3" t="s">
        <v>9278</v>
      </c>
      <c r="K3" t="s">
        <v>9277</v>
      </c>
      <c r="O3" s="4">
        <v>1</v>
      </c>
      <c r="P3">
        <v>336</v>
      </c>
    </row>
    <row r="4" spans="2:16">
      <c r="B4" s="3" t="s">
        <v>9212</v>
      </c>
      <c r="C4" t="s">
        <v>9211</v>
      </c>
      <c r="D4" t="s">
        <v>9214</v>
      </c>
      <c r="E4" t="s">
        <v>9227</v>
      </c>
      <c r="F4" t="s">
        <v>9211</v>
      </c>
      <c r="G4" t="s">
        <v>9214</v>
      </c>
      <c r="H4" t="s">
        <v>9227</v>
      </c>
      <c r="O4" s="4">
        <v>2</v>
      </c>
      <c r="P4">
        <v>293</v>
      </c>
    </row>
    <row r="5" spans="2:16">
      <c r="B5" s="4">
        <v>1</v>
      </c>
      <c r="C5">
        <v>157</v>
      </c>
      <c r="D5" s="8">
        <v>4.9230769230769234</v>
      </c>
      <c r="E5" s="8">
        <v>35.853503184713375</v>
      </c>
      <c r="F5">
        <v>179</v>
      </c>
      <c r="G5" s="8">
        <v>5.1489361702127656</v>
      </c>
      <c r="H5" s="8">
        <v>35.513966480446925</v>
      </c>
      <c r="I5">
        <v>336</v>
      </c>
      <c r="J5" s="8">
        <v>5.0465116279069768</v>
      </c>
      <c r="K5" s="8">
        <v>35.672619047619051</v>
      </c>
      <c r="O5" s="4">
        <v>3</v>
      </c>
      <c r="P5">
        <v>316</v>
      </c>
    </row>
    <row r="6" spans="2:16">
      <c r="B6" s="4">
        <v>2</v>
      </c>
      <c r="C6">
        <v>144</v>
      </c>
      <c r="D6" s="8">
        <v>4.7674418604651159</v>
      </c>
      <c r="E6" s="8">
        <v>33.708333333333336</v>
      </c>
      <c r="F6">
        <v>149</v>
      </c>
      <c r="G6" s="8">
        <v>5.024390243902439</v>
      </c>
      <c r="H6" s="8">
        <v>35.24832214765101</v>
      </c>
      <c r="I6">
        <v>293</v>
      </c>
      <c r="J6" s="8">
        <v>4.8928571428571432</v>
      </c>
      <c r="K6" s="8">
        <v>34.491467576791806</v>
      </c>
      <c r="O6" s="4">
        <v>4</v>
      </c>
      <c r="P6">
        <v>288</v>
      </c>
    </row>
    <row r="7" spans="2:16">
      <c r="B7" s="4">
        <v>3</v>
      </c>
      <c r="C7">
        <v>160</v>
      </c>
      <c r="D7" s="8">
        <v>4.5625</v>
      </c>
      <c r="E7" s="8">
        <v>35.637500000000003</v>
      </c>
      <c r="F7">
        <v>156</v>
      </c>
      <c r="G7" s="8">
        <v>4.9591836734693882</v>
      </c>
      <c r="H7" s="8">
        <v>35.878205128205131</v>
      </c>
      <c r="I7">
        <v>316</v>
      </c>
      <c r="J7" s="8">
        <v>4.8024691358024691</v>
      </c>
      <c r="K7" s="8">
        <v>35.756329113924053</v>
      </c>
      <c r="O7" s="4">
        <v>5</v>
      </c>
      <c r="P7">
        <v>299</v>
      </c>
    </row>
    <row r="8" spans="2:16">
      <c r="B8" s="4">
        <v>4</v>
      </c>
      <c r="C8">
        <v>144</v>
      </c>
      <c r="D8" s="8">
        <v>5.0512820512820511</v>
      </c>
      <c r="E8" s="8">
        <v>35.069444444444443</v>
      </c>
      <c r="F8">
        <v>144</v>
      </c>
      <c r="G8" s="8">
        <v>4.7045454545454541</v>
      </c>
      <c r="H8" s="8">
        <v>34.944444444444443</v>
      </c>
      <c r="I8">
        <v>288</v>
      </c>
      <c r="J8" s="8">
        <v>4.8674698795180724</v>
      </c>
      <c r="K8" s="8">
        <v>35.006944444444443</v>
      </c>
      <c r="O8" s="4">
        <v>6</v>
      </c>
      <c r="P8">
        <v>257</v>
      </c>
    </row>
    <row r="9" spans="2:16">
      <c r="B9" s="4">
        <v>5</v>
      </c>
      <c r="C9">
        <v>143</v>
      </c>
      <c r="D9" s="8">
        <v>4.2249999999999996</v>
      </c>
      <c r="E9" s="8">
        <v>34.3006993006993</v>
      </c>
      <c r="F9">
        <v>156</v>
      </c>
      <c r="G9" s="8">
        <v>4.875</v>
      </c>
      <c r="H9" s="8">
        <v>33.634615384615387</v>
      </c>
      <c r="I9">
        <v>299</v>
      </c>
      <c r="J9" s="8">
        <v>4.5795454545454541</v>
      </c>
      <c r="K9" s="8">
        <v>33.953177257525084</v>
      </c>
      <c r="O9" s="4">
        <v>7</v>
      </c>
      <c r="P9">
        <v>285</v>
      </c>
    </row>
    <row r="10" spans="2:16">
      <c r="B10" s="4">
        <v>6</v>
      </c>
      <c r="C10">
        <v>116</v>
      </c>
      <c r="D10" s="8">
        <v>5.0232558139534884</v>
      </c>
      <c r="E10" s="8">
        <v>33.189655172413794</v>
      </c>
      <c r="F10">
        <v>141</v>
      </c>
      <c r="G10" s="8">
        <v>4.5555555555555554</v>
      </c>
      <c r="H10" s="8">
        <v>37.01418439716312</v>
      </c>
      <c r="I10">
        <v>257</v>
      </c>
      <c r="J10" s="8">
        <v>4.8101265822784809</v>
      </c>
      <c r="K10" s="8">
        <v>35.28793774319066</v>
      </c>
      <c r="O10" s="4">
        <v>8</v>
      </c>
      <c r="P10">
        <v>314</v>
      </c>
    </row>
    <row r="11" spans="2:16">
      <c r="B11" s="4">
        <v>7</v>
      </c>
      <c r="C11">
        <v>137</v>
      </c>
      <c r="D11" s="8">
        <v>4.3793103448275863</v>
      </c>
      <c r="E11" s="8">
        <v>35.350364963503651</v>
      </c>
      <c r="F11">
        <v>148</v>
      </c>
      <c r="G11" s="8">
        <v>5.6304347826086953</v>
      </c>
      <c r="H11" s="8">
        <v>36.79054054054054</v>
      </c>
      <c r="I11">
        <v>285</v>
      </c>
      <c r="J11" s="8">
        <v>5.1466666666666665</v>
      </c>
      <c r="K11" s="8">
        <v>36.098245614035086</v>
      </c>
      <c r="O11" s="4">
        <v>9</v>
      </c>
      <c r="P11">
        <v>296</v>
      </c>
    </row>
    <row r="12" spans="2:16">
      <c r="B12" s="4">
        <v>8</v>
      </c>
      <c r="C12">
        <v>154</v>
      </c>
      <c r="D12" s="8">
        <v>4.7297297297297298</v>
      </c>
      <c r="E12" s="8">
        <v>36.155844155844157</v>
      </c>
      <c r="F12">
        <v>160</v>
      </c>
      <c r="G12" s="8">
        <v>4.7727272727272725</v>
      </c>
      <c r="H12" s="8">
        <v>34.368749999999999</v>
      </c>
      <c r="I12">
        <v>314</v>
      </c>
      <c r="J12" s="8">
        <v>4.7530864197530862</v>
      </c>
      <c r="K12" s="8">
        <v>35.245222929936304</v>
      </c>
      <c r="O12" s="4">
        <v>10</v>
      </c>
      <c r="P12">
        <v>304</v>
      </c>
    </row>
    <row r="13" spans="2:16">
      <c r="B13" s="4">
        <v>9</v>
      </c>
      <c r="C13">
        <v>152</v>
      </c>
      <c r="D13" s="8">
        <v>5</v>
      </c>
      <c r="E13" s="8">
        <v>33.67763157894737</v>
      </c>
      <c r="F13">
        <v>144</v>
      </c>
      <c r="G13" s="8">
        <v>4.7333333333333334</v>
      </c>
      <c r="H13" s="8">
        <v>35.986111111111114</v>
      </c>
      <c r="I13">
        <v>296</v>
      </c>
      <c r="J13" s="8">
        <v>4.8499999999999996</v>
      </c>
      <c r="K13" s="8">
        <v>34.800675675675677</v>
      </c>
      <c r="O13" s="4">
        <v>11</v>
      </c>
      <c r="P13">
        <v>302</v>
      </c>
    </row>
    <row r="14" spans="2:16">
      <c r="B14" s="4">
        <v>10</v>
      </c>
      <c r="C14">
        <v>169</v>
      </c>
      <c r="D14" s="8">
        <v>4.8378378378378377</v>
      </c>
      <c r="E14" s="8">
        <v>36.035502958579883</v>
      </c>
      <c r="F14">
        <v>135</v>
      </c>
      <c r="G14" s="8">
        <v>4.5999999999999996</v>
      </c>
      <c r="H14" s="8">
        <v>33.94814814814815</v>
      </c>
      <c r="I14">
        <v>304</v>
      </c>
      <c r="J14" s="8">
        <v>4.7313432835820892</v>
      </c>
      <c r="K14" s="8">
        <v>35.108552631578945</v>
      </c>
      <c r="O14" s="4">
        <v>12</v>
      </c>
      <c r="P14">
        <v>323</v>
      </c>
    </row>
    <row r="15" spans="2:16">
      <c r="B15" s="4">
        <v>11</v>
      </c>
      <c r="C15">
        <v>155</v>
      </c>
      <c r="D15" s="8">
        <v>5.5869565217391308</v>
      </c>
      <c r="E15" s="8">
        <v>35.258064516129032</v>
      </c>
      <c r="F15">
        <v>147</v>
      </c>
      <c r="G15" s="8">
        <v>4.7941176470588234</v>
      </c>
      <c r="H15" s="8">
        <v>37</v>
      </c>
      <c r="I15">
        <v>302</v>
      </c>
      <c r="J15" s="8">
        <v>5.25</v>
      </c>
      <c r="K15" s="8">
        <v>36.105960264900659</v>
      </c>
      <c r="O15" s="4">
        <v>13</v>
      </c>
      <c r="P15">
        <v>268</v>
      </c>
    </row>
    <row r="16" spans="2:16">
      <c r="B16" s="4">
        <v>12</v>
      </c>
      <c r="C16">
        <v>161</v>
      </c>
      <c r="D16" s="8">
        <v>4.9729729729729728</v>
      </c>
      <c r="E16" s="8">
        <v>37.192546583850934</v>
      </c>
      <c r="F16">
        <v>162</v>
      </c>
      <c r="G16" s="8">
        <v>4.2750000000000004</v>
      </c>
      <c r="H16" s="8">
        <v>34.697530864197532</v>
      </c>
      <c r="I16">
        <v>323</v>
      </c>
      <c r="J16" s="8">
        <v>4.6103896103896105</v>
      </c>
      <c r="K16" s="8">
        <v>35.941176470588232</v>
      </c>
      <c r="O16" s="4">
        <v>14</v>
      </c>
      <c r="P16">
        <v>288</v>
      </c>
    </row>
    <row r="17" spans="2:16">
      <c r="B17" s="4">
        <v>13</v>
      </c>
      <c r="C17">
        <v>158</v>
      </c>
      <c r="D17" s="8">
        <v>5.0250000000000004</v>
      </c>
      <c r="E17" s="8">
        <v>35.329113924050631</v>
      </c>
      <c r="F17">
        <v>110</v>
      </c>
      <c r="G17" s="8">
        <v>4.7142857142857144</v>
      </c>
      <c r="H17" s="8">
        <v>35.954545454545453</v>
      </c>
      <c r="I17">
        <v>268</v>
      </c>
      <c r="J17" s="8">
        <v>4.8970588235294121</v>
      </c>
      <c r="K17" s="8">
        <v>35.585820895522389</v>
      </c>
      <c r="O17" s="4">
        <v>15</v>
      </c>
      <c r="P17">
        <v>313</v>
      </c>
    </row>
    <row r="18" spans="2:16">
      <c r="B18" s="4">
        <v>14</v>
      </c>
      <c r="C18">
        <v>136</v>
      </c>
      <c r="D18" s="8">
        <v>4.5882352941176467</v>
      </c>
      <c r="E18" s="8">
        <v>33.588235294117645</v>
      </c>
      <c r="F18">
        <v>152</v>
      </c>
      <c r="G18" s="8">
        <v>5.3023255813953485</v>
      </c>
      <c r="H18" s="8">
        <v>35.361842105263158</v>
      </c>
      <c r="I18">
        <v>288</v>
      </c>
      <c r="J18" s="8">
        <v>4.9148936170212769</v>
      </c>
      <c r="K18" s="8">
        <v>34.524305555555557</v>
      </c>
      <c r="O18" s="4">
        <v>16</v>
      </c>
      <c r="P18">
        <v>315</v>
      </c>
    </row>
    <row r="19" spans="2:16">
      <c r="B19" s="4">
        <v>15</v>
      </c>
      <c r="C19">
        <v>167</v>
      </c>
      <c r="D19" s="8">
        <v>4.72</v>
      </c>
      <c r="E19" s="8">
        <v>35.694610778443113</v>
      </c>
      <c r="F19">
        <v>146</v>
      </c>
      <c r="G19" s="8">
        <v>4.9069767441860463</v>
      </c>
      <c r="H19" s="8">
        <v>36.027397260273972</v>
      </c>
      <c r="I19">
        <v>313</v>
      </c>
      <c r="J19" s="8">
        <v>4.806451612903226</v>
      </c>
      <c r="K19" s="8">
        <v>35.849840255591054</v>
      </c>
      <c r="O19" s="4">
        <v>17</v>
      </c>
      <c r="P19">
        <v>312</v>
      </c>
    </row>
    <row r="20" spans="2:16">
      <c r="B20" s="4">
        <v>16</v>
      </c>
      <c r="C20">
        <v>154</v>
      </c>
      <c r="D20" s="8">
        <v>6.2</v>
      </c>
      <c r="E20" s="8">
        <v>32.123376623376622</v>
      </c>
      <c r="F20">
        <v>161</v>
      </c>
      <c r="G20" s="8">
        <v>4.7692307692307692</v>
      </c>
      <c r="H20" s="8">
        <v>35.739130434782609</v>
      </c>
      <c r="I20">
        <v>315</v>
      </c>
      <c r="J20" s="8">
        <v>5.4936708860759493</v>
      </c>
      <c r="K20" s="8">
        <v>33.971428571428568</v>
      </c>
      <c r="O20" s="4">
        <v>18</v>
      </c>
      <c r="P20">
        <v>308</v>
      </c>
    </row>
    <row r="21" spans="2:16">
      <c r="B21" s="4">
        <v>17</v>
      </c>
      <c r="C21">
        <v>138</v>
      </c>
      <c r="D21" s="8">
        <v>4.9787234042553195</v>
      </c>
      <c r="E21" s="8">
        <v>36.246376811594203</v>
      </c>
      <c r="F21">
        <v>174</v>
      </c>
      <c r="G21" s="8">
        <v>5.6428571428571432</v>
      </c>
      <c r="H21" s="8">
        <v>35.356321839080458</v>
      </c>
      <c r="I21">
        <v>312</v>
      </c>
      <c r="J21" s="8">
        <v>5.3398058252427187</v>
      </c>
      <c r="K21" s="8">
        <v>35.75</v>
      </c>
      <c r="O21" s="4">
        <v>19</v>
      </c>
      <c r="P21">
        <v>295</v>
      </c>
    </row>
    <row r="22" spans="2:16">
      <c r="B22" s="4">
        <v>18</v>
      </c>
      <c r="C22">
        <v>159</v>
      </c>
      <c r="D22" s="8">
        <v>5.1489361702127656</v>
      </c>
      <c r="E22" s="8">
        <v>36.578616352201259</v>
      </c>
      <c r="F22">
        <v>149</v>
      </c>
      <c r="G22" s="8">
        <v>4.5999999999999996</v>
      </c>
      <c r="H22" s="8">
        <v>35.885906040268459</v>
      </c>
      <c r="I22">
        <v>308</v>
      </c>
      <c r="J22" s="8">
        <v>4.8804347826086953</v>
      </c>
      <c r="K22" s="8">
        <v>36.243506493506494</v>
      </c>
      <c r="O22" s="4">
        <v>20</v>
      </c>
      <c r="P22">
        <v>302</v>
      </c>
    </row>
    <row r="23" spans="2:16">
      <c r="B23" s="4">
        <v>19</v>
      </c>
      <c r="C23">
        <v>148</v>
      </c>
      <c r="D23" s="8">
        <v>5.3181818181818183</v>
      </c>
      <c r="E23" s="8">
        <v>34.175675675675677</v>
      </c>
      <c r="F23">
        <v>147</v>
      </c>
      <c r="G23" s="8">
        <v>5.28125</v>
      </c>
      <c r="H23" s="8">
        <v>34.489795918367349</v>
      </c>
      <c r="I23">
        <v>295</v>
      </c>
      <c r="J23" s="8">
        <v>5.3026315789473681</v>
      </c>
      <c r="K23" s="8">
        <v>34.332203389830511</v>
      </c>
      <c r="O23" s="4">
        <v>21</v>
      </c>
      <c r="P23">
        <v>319</v>
      </c>
    </row>
    <row r="24" spans="2:16">
      <c r="B24" s="4">
        <v>20</v>
      </c>
      <c r="C24">
        <v>142</v>
      </c>
      <c r="D24" s="8">
        <v>4.7368421052631575</v>
      </c>
      <c r="E24" s="8">
        <v>33.605633802816904</v>
      </c>
      <c r="F24">
        <v>160</v>
      </c>
      <c r="G24" s="8">
        <v>4.5999999999999996</v>
      </c>
      <c r="H24" s="8">
        <v>36.581249999999997</v>
      </c>
      <c r="I24">
        <v>302</v>
      </c>
      <c r="J24" s="8">
        <v>4.655913978494624</v>
      </c>
      <c r="K24" s="8">
        <v>35.182119205298015</v>
      </c>
      <c r="O24" s="4">
        <v>22</v>
      </c>
      <c r="P24">
        <v>314</v>
      </c>
    </row>
    <row r="25" spans="2:16">
      <c r="B25" s="4">
        <v>21</v>
      </c>
      <c r="C25">
        <v>159</v>
      </c>
      <c r="D25" s="8">
        <v>5.7209302325581399</v>
      </c>
      <c r="E25" s="8">
        <v>33.509433962264154</v>
      </c>
      <c r="F25">
        <v>160</v>
      </c>
      <c r="G25" s="8">
        <v>4.1052631578947372</v>
      </c>
      <c r="H25" s="8">
        <v>33.59375</v>
      </c>
      <c r="I25">
        <v>319</v>
      </c>
      <c r="J25" s="8">
        <v>4.9629629629629628</v>
      </c>
      <c r="K25" s="8">
        <v>33.551724137931032</v>
      </c>
      <c r="O25" s="4">
        <v>23</v>
      </c>
      <c r="P25">
        <v>303</v>
      </c>
    </row>
    <row r="26" spans="2:16">
      <c r="B26" s="4">
        <v>22</v>
      </c>
      <c r="C26">
        <v>166</v>
      </c>
      <c r="D26" s="8">
        <v>5.6578947368421053</v>
      </c>
      <c r="E26" s="8">
        <v>35.150602409638552</v>
      </c>
      <c r="F26">
        <v>148</v>
      </c>
      <c r="G26" s="8">
        <v>4.8431372549019605</v>
      </c>
      <c r="H26" s="8">
        <v>36.702702702702702</v>
      </c>
      <c r="I26">
        <v>314</v>
      </c>
      <c r="J26" s="8">
        <v>5.191011235955056</v>
      </c>
      <c r="K26" s="8">
        <v>35.882165605095544</v>
      </c>
      <c r="O26" s="4">
        <v>24</v>
      </c>
      <c r="P26">
        <v>302</v>
      </c>
    </row>
    <row r="27" spans="2:16">
      <c r="B27" s="4">
        <v>23</v>
      </c>
      <c r="C27">
        <v>140</v>
      </c>
      <c r="D27" s="8">
        <v>5.8</v>
      </c>
      <c r="E27" s="8">
        <v>37.471428571428568</v>
      </c>
      <c r="F27">
        <v>163</v>
      </c>
      <c r="G27" s="8">
        <v>4.9787234042553195</v>
      </c>
      <c r="H27" s="8">
        <v>36.809815950920246</v>
      </c>
      <c r="I27">
        <v>303</v>
      </c>
      <c r="J27" s="8">
        <v>5.3292682926829267</v>
      </c>
      <c r="K27" s="8">
        <v>37.115511551155116</v>
      </c>
      <c r="O27" s="4">
        <v>25</v>
      </c>
      <c r="P27">
        <v>313</v>
      </c>
    </row>
    <row r="28" spans="2:16">
      <c r="B28" s="4">
        <v>24</v>
      </c>
      <c r="C28">
        <v>154</v>
      </c>
      <c r="D28" s="8">
        <v>5.375</v>
      </c>
      <c r="E28" s="8">
        <v>34.428571428571431</v>
      </c>
      <c r="F28">
        <v>148</v>
      </c>
      <c r="G28" s="8">
        <v>5</v>
      </c>
      <c r="H28" s="8">
        <v>37.75</v>
      </c>
      <c r="I28">
        <v>302</v>
      </c>
      <c r="J28" s="8">
        <v>5.1973684210526319</v>
      </c>
      <c r="K28" s="8">
        <v>36.056291390728475</v>
      </c>
      <c r="O28" s="4">
        <v>26</v>
      </c>
      <c r="P28">
        <v>284</v>
      </c>
    </row>
    <row r="29" spans="2:16">
      <c r="B29" s="4">
        <v>25</v>
      </c>
      <c r="C29">
        <v>165</v>
      </c>
      <c r="D29" s="8">
        <v>4.384615384615385</v>
      </c>
      <c r="E29" s="8">
        <v>35.012121212121215</v>
      </c>
      <c r="F29">
        <v>148</v>
      </c>
      <c r="G29" s="8">
        <v>4.9249999999999998</v>
      </c>
      <c r="H29" s="8">
        <v>35.128378378378379</v>
      </c>
      <c r="I29">
        <v>313</v>
      </c>
      <c r="J29" s="8">
        <v>4.6582278481012658</v>
      </c>
      <c r="K29" s="8">
        <v>35.067092651757186</v>
      </c>
      <c r="O29" s="4">
        <v>27</v>
      </c>
      <c r="P29">
        <v>298</v>
      </c>
    </row>
    <row r="30" spans="2:16">
      <c r="B30" s="4">
        <v>26</v>
      </c>
      <c r="C30">
        <v>150</v>
      </c>
      <c r="D30" s="8">
        <v>4.68</v>
      </c>
      <c r="E30" s="8">
        <v>34.806666666666665</v>
      </c>
      <c r="F30">
        <v>134</v>
      </c>
      <c r="G30" s="8">
        <v>5.2352941176470589</v>
      </c>
      <c r="H30" s="8">
        <v>34.470149253731343</v>
      </c>
      <c r="I30">
        <v>284</v>
      </c>
      <c r="J30" s="8">
        <v>5</v>
      </c>
      <c r="K30" s="8">
        <v>34.647887323943664</v>
      </c>
      <c r="O30" s="4">
        <v>28</v>
      </c>
      <c r="P30">
        <v>309</v>
      </c>
    </row>
    <row r="31" spans="2:16">
      <c r="B31" s="4">
        <v>27</v>
      </c>
      <c r="C31">
        <v>160</v>
      </c>
      <c r="D31" s="8">
        <v>4.8163265306122449</v>
      </c>
      <c r="E31" s="8">
        <v>35.1</v>
      </c>
      <c r="F31">
        <v>138</v>
      </c>
      <c r="G31" s="8">
        <v>6.0540540540540544</v>
      </c>
      <c r="H31" s="8">
        <v>36.579710144927539</v>
      </c>
      <c r="I31">
        <v>298</v>
      </c>
      <c r="J31" s="8">
        <v>5.3488372093023253</v>
      </c>
      <c r="K31" s="8">
        <v>35.785234899328856</v>
      </c>
      <c r="O31" s="4">
        <v>29</v>
      </c>
      <c r="P31">
        <v>312</v>
      </c>
    </row>
    <row r="32" spans="2:16">
      <c r="B32" s="4">
        <v>28</v>
      </c>
      <c r="C32">
        <v>149</v>
      </c>
      <c r="D32" s="8">
        <v>5.4807692307692308</v>
      </c>
      <c r="E32" s="8">
        <v>34.476510067114091</v>
      </c>
      <c r="F32">
        <v>160</v>
      </c>
      <c r="G32" s="8">
        <v>4.7222222222222223</v>
      </c>
      <c r="H32" s="8">
        <v>33.487499999999997</v>
      </c>
      <c r="I32">
        <v>309</v>
      </c>
      <c r="J32" s="8">
        <v>5.1704545454545459</v>
      </c>
      <c r="K32" s="8">
        <v>33.96440129449838</v>
      </c>
      <c r="O32" s="4">
        <v>30</v>
      </c>
      <c r="P32">
        <v>288</v>
      </c>
    </row>
    <row r="33" spans="2:20">
      <c r="B33" s="4">
        <v>29</v>
      </c>
      <c r="C33">
        <v>150</v>
      </c>
      <c r="D33" s="8">
        <v>5.1136363636363633</v>
      </c>
      <c r="E33" s="8">
        <v>34.880000000000003</v>
      </c>
      <c r="F33">
        <v>162</v>
      </c>
      <c r="G33" s="8">
        <v>4.3725490196078427</v>
      </c>
      <c r="H33" s="8">
        <v>35.820987654320987</v>
      </c>
      <c r="I33">
        <v>312</v>
      </c>
      <c r="J33" s="8">
        <v>4.7157894736842101</v>
      </c>
      <c r="K33" s="8">
        <v>35.368589743589745</v>
      </c>
      <c r="O33" s="4">
        <v>31</v>
      </c>
      <c r="P33">
        <v>160</v>
      </c>
    </row>
    <row r="34" spans="2:20">
      <c r="B34" s="4">
        <v>30</v>
      </c>
      <c r="C34">
        <v>146</v>
      </c>
      <c r="D34" s="8">
        <v>5.7560975609756095</v>
      </c>
      <c r="E34" s="8">
        <v>33.767123287671232</v>
      </c>
      <c r="F34">
        <v>142</v>
      </c>
      <c r="G34" s="8">
        <v>4.4249999999999998</v>
      </c>
      <c r="H34" s="8">
        <v>34.971830985915496</v>
      </c>
      <c r="I34">
        <v>288</v>
      </c>
      <c r="J34" s="8">
        <v>5.0987654320987659</v>
      </c>
      <c r="K34" s="8">
        <v>34.361111111111114</v>
      </c>
      <c r="O34" s="4" t="s">
        <v>9213</v>
      </c>
      <c r="P34">
        <v>9216</v>
      </c>
    </row>
    <row r="35" spans="2:20">
      <c r="B35" s="4">
        <v>31</v>
      </c>
      <c r="C35">
        <v>79</v>
      </c>
      <c r="D35" s="8">
        <v>6</v>
      </c>
      <c r="E35" s="8">
        <v>36.443037974683541</v>
      </c>
      <c r="F35">
        <v>81</v>
      </c>
      <c r="G35" s="8">
        <v>5.8148148148148149</v>
      </c>
      <c r="H35" s="8">
        <v>37.74074074074074</v>
      </c>
      <c r="I35">
        <v>160</v>
      </c>
      <c r="J35" s="8">
        <v>5.8809523809523814</v>
      </c>
      <c r="K35" s="8">
        <v>37.1</v>
      </c>
    </row>
    <row r="36" spans="2:20">
      <c r="B36" s="4" t="s">
        <v>9213</v>
      </c>
      <c r="C36">
        <v>4612</v>
      </c>
      <c r="D36" s="8">
        <v>5.0769230769230766</v>
      </c>
      <c r="E36" s="8">
        <v>34.967909800520381</v>
      </c>
      <c r="F36">
        <v>4604</v>
      </c>
      <c r="G36" s="8">
        <v>4.910296411856474</v>
      </c>
      <c r="H36" s="8">
        <v>35.552345786272809</v>
      </c>
      <c r="I36">
        <v>9216</v>
      </c>
      <c r="J36" s="8">
        <v>4.9920540325784666</v>
      </c>
      <c r="K36" s="8">
        <v>35.259874131944443</v>
      </c>
    </row>
    <row r="37" spans="2:20">
      <c r="O37" s="3" t="s">
        <v>9212</v>
      </c>
      <c r="P37" t="s">
        <v>9211</v>
      </c>
      <c r="S37" t="s">
        <v>9228</v>
      </c>
      <c r="T37" t="s">
        <v>9299</v>
      </c>
    </row>
    <row r="38" spans="2:20">
      <c r="O38" s="4" t="s">
        <v>96</v>
      </c>
      <c r="P38">
        <v>248</v>
      </c>
      <c r="S38" s="4" t="s">
        <v>96</v>
      </c>
      <c r="T38">
        <f t="shared" ref="T38:T45" si="0">GETPIVOTDATA("Patient Id",$O$37,"Department Referral",O38)</f>
        <v>248</v>
      </c>
    </row>
    <row r="39" spans="2:20">
      <c r="O39" s="4" t="s">
        <v>25</v>
      </c>
      <c r="P39">
        <v>178</v>
      </c>
      <c r="S39" s="4" t="s">
        <v>25</v>
      </c>
      <c r="T39">
        <f t="shared" si="0"/>
        <v>178</v>
      </c>
    </row>
    <row r="40" spans="2:20">
      <c r="O40" s="4" t="s">
        <v>13</v>
      </c>
      <c r="P40">
        <v>1840</v>
      </c>
      <c r="S40" s="4" t="s">
        <v>13</v>
      </c>
      <c r="T40">
        <f t="shared" si="0"/>
        <v>1840</v>
      </c>
    </row>
    <row r="41" spans="2:20">
      <c r="O41" s="4" t="s">
        <v>50</v>
      </c>
      <c r="P41">
        <v>193</v>
      </c>
      <c r="S41" s="4" t="s">
        <v>50</v>
      </c>
      <c r="T41">
        <f t="shared" si="0"/>
        <v>193</v>
      </c>
    </row>
    <row r="42" spans="2:20">
      <c r="C42" s="3" t="s">
        <v>9212</v>
      </c>
      <c r="D42" t="s">
        <v>9211</v>
      </c>
      <c r="O42" s="4" t="s">
        <v>9281</v>
      </c>
      <c r="P42">
        <v>5400</v>
      </c>
      <c r="S42" s="4" t="s">
        <v>9281</v>
      </c>
      <c r="T42">
        <f t="shared" si="0"/>
        <v>5400</v>
      </c>
    </row>
    <row r="43" spans="2:20">
      <c r="C43" s="4" t="s">
        <v>9283</v>
      </c>
      <c r="D43">
        <v>2750</v>
      </c>
      <c r="F43" s="3" t="s">
        <v>9212</v>
      </c>
      <c r="G43" t="s">
        <v>9211</v>
      </c>
      <c r="I43" s="3" t="s">
        <v>9212</v>
      </c>
      <c r="J43" t="s">
        <v>9211</v>
      </c>
      <c r="O43" s="4" t="s">
        <v>16</v>
      </c>
      <c r="P43">
        <v>995</v>
      </c>
      <c r="S43" s="4" t="s">
        <v>16</v>
      </c>
      <c r="T43">
        <f t="shared" si="0"/>
        <v>995</v>
      </c>
    </row>
    <row r="44" spans="2:20">
      <c r="C44" s="4" t="s">
        <v>9282</v>
      </c>
      <c r="D44">
        <v>3749</v>
      </c>
      <c r="F44" s="4" t="s">
        <v>41</v>
      </c>
      <c r="G44">
        <v>4487</v>
      </c>
      <c r="I44" s="4" t="s">
        <v>9218</v>
      </c>
      <c r="J44">
        <v>464</v>
      </c>
      <c r="O44" s="4" t="s">
        <v>36</v>
      </c>
      <c r="P44">
        <v>276</v>
      </c>
      <c r="S44" s="4" t="s">
        <v>36</v>
      </c>
      <c r="T44">
        <f t="shared" si="0"/>
        <v>276</v>
      </c>
    </row>
    <row r="45" spans="2:20">
      <c r="C45" s="4" t="s">
        <v>9300</v>
      </c>
      <c r="D45">
        <v>2717</v>
      </c>
      <c r="F45" s="4" t="s">
        <v>9208</v>
      </c>
      <c r="G45">
        <v>4729</v>
      </c>
      <c r="I45" s="4" t="s">
        <v>9220</v>
      </c>
      <c r="J45">
        <v>1801</v>
      </c>
      <c r="O45" s="4" t="s">
        <v>140</v>
      </c>
      <c r="P45">
        <v>86</v>
      </c>
      <c r="S45" s="4" t="s">
        <v>140</v>
      </c>
      <c r="T45">
        <f t="shared" si="0"/>
        <v>86</v>
      </c>
    </row>
    <row r="46" spans="2:20">
      <c r="C46" s="4" t="s">
        <v>9213</v>
      </c>
      <c r="D46">
        <v>9216</v>
      </c>
      <c r="F46" s="4" t="s">
        <v>9213</v>
      </c>
      <c r="G46">
        <v>9216</v>
      </c>
      <c r="I46" s="4" t="s">
        <v>9223</v>
      </c>
      <c r="J46">
        <v>1755</v>
      </c>
      <c r="O46" s="4" t="s">
        <v>9213</v>
      </c>
      <c r="P46">
        <v>9216</v>
      </c>
    </row>
    <row r="47" spans="2:20">
      <c r="I47" s="4" t="s">
        <v>9219</v>
      </c>
      <c r="J47">
        <v>1731</v>
      </c>
    </row>
    <row r="48" spans="2:20">
      <c r="I48" s="4" t="s">
        <v>9221</v>
      </c>
      <c r="J48">
        <v>1158</v>
      </c>
    </row>
    <row r="49" spans="9:10">
      <c r="I49" s="4" t="s">
        <v>9217</v>
      </c>
      <c r="J49">
        <v>1154</v>
      </c>
    </row>
    <row r="50" spans="9:10">
      <c r="I50" s="4" t="s">
        <v>9222</v>
      </c>
      <c r="J50">
        <v>1153</v>
      </c>
    </row>
    <row r="51" spans="9:10">
      <c r="I51" s="4" t="s">
        <v>9213</v>
      </c>
      <c r="J51">
        <v>9216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A5C8F-E550-425F-AEA8-F5D428383D0A}">
  <dimension ref="B2:K22"/>
  <sheetViews>
    <sheetView showGridLines="0" zoomScale="50" workbookViewId="0">
      <selection activeCell="N24" sqref="N24"/>
    </sheetView>
  </sheetViews>
  <sheetFormatPr defaultRowHeight="14.4"/>
  <cols>
    <col min="1" max="1" width="17.44140625" customWidth="1"/>
    <col min="2" max="2" width="41.88671875" bestFit="1" customWidth="1"/>
    <col min="3" max="3" width="31.44140625" customWidth="1"/>
    <col min="4" max="4" width="25.21875" bestFit="1" customWidth="1"/>
    <col min="5" max="5" width="37.21875" bestFit="1" customWidth="1"/>
    <col min="6" max="6" width="11.21875" bestFit="1" customWidth="1"/>
    <col min="8" max="8" width="13.33203125" customWidth="1"/>
    <col min="11" max="11" width="17.88671875" customWidth="1"/>
  </cols>
  <sheetData>
    <row r="2" spans="3:11" ht="36.6">
      <c r="D2" s="51" t="s">
        <v>9301</v>
      </c>
      <c r="E2" s="51"/>
      <c r="F2" s="51"/>
      <c r="G2" s="51"/>
      <c r="H2" s="51"/>
      <c r="I2" s="51"/>
    </row>
    <row r="5" spans="3:11" ht="25.8">
      <c r="C5" s="28" t="s">
        <v>9284</v>
      </c>
      <c r="D5" s="25"/>
      <c r="E5" s="52" t="s">
        <v>9280</v>
      </c>
      <c r="F5" s="52"/>
      <c r="G5" s="52"/>
      <c r="H5" s="25"/>
      <c r="I5" s="52" t="s">
        <v>9291</v>
      </c>
      <c r="J5" s="52"/>
      <c r="K5" s="52"/>
    </row>
    <row r="6" spans="3:11" ht="25.8">
      <c r="C6" s="29"/>
      <c r="D6" s="25"/>
      <c r="E6" s="29"/>
      <c r="F6" s="28"/>
      <c r="G6" s="29"/>
      <c r="H6" s="25"/>
      <c r="I6" s="29"/>
      <c r="J6" s="29"/>
      <c r="K6" s="29"/>
    </row>
    <row r="7" spans="3:11" ht="25.8">
      <c r="C7" s="28" t="s">
        <v>9285</v>
      </c>
      <c r="D7" s="25"/>
      <c r="E7" s="53">
        <f>GETPIVOTDATA("Count of Patient Id",$B$18,"Wait Time slot","Within Target(&lt;30)")/GETPIVOTDATA("Count of Patient Id",$B$18)</f>
        <v>0.40679253472222221</v>
      </c>
      <c r="F7" s="53"/>
      <c r="G7" s="53"/>
      <c r="H7" s="25"/>
      <c r="I7" s="53">
        <f>(GETPIVOTDATA("Patient Id",$B$18,"Wait Time slot","Slightly Above(&lt;=45)")+GETPIVOTDATA("Patient Id",$B$18,"Wait Time slot","Much higher(&gt;45)
"))/GETPIVOTDATA("Patient Id",$B$18)</f>
        <v>0.59320746527777779</v>
      </c>
      <c r="J7" s="53"/>
      <c r="K7" s="53"/>
    </row>
    <row r="18" spans="2:3" ht="25.8">
      <c r="B18" s="26" t="s">
        <v>9212</v>
      </c>
      <c r="C18" s="26" t="s">
        <v>9211</v>
      </c>
    </row>
    <row r="19" spans="2:3" ht="25.8">
      <c r="B19" s="18" t="s">
        <v>9283</v>
      </c>
      <c r="C19" s="19">
        <v>2750</v>
      </c>
    </row>
    <row r="20" spans="2:3" ht="25.8">
      <c r="B20" s="18" t="s">
        <v>9282</v>
      </c>
      <c r="C20" s="19">
        <v>3749</v>
      </c>
    </row>
    <row r="21" spans="2:3" ht="25.8">
      <c r="B21" s="18" t="s">
        <v>9300</v>
      </c>
      <c r="C21" s="19">
        <v>2717</v>
      </c>
    </row>
    <row r="22" spans="2:3" ht="25.8">
      <c r="B22" s="27" t="s">
        <v>9213</v>
      </c>
      <c r="C22" s="26">
        <v>9216</v>
      </c>
    </row>
  </sheetData>
  <mergeCells count="5">
    <mergeCell ref="D2:I2"/>
    <mergeCell ref="I5:K5"/>
    <mergeCell ref="I7:K7"/>
    <mergeCell ref="E5:G5"/>
    <mergeCell ref="E7:G7"/>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D562B-D80A-453C-85CC-A793B570B1A3}">
  <dimension ref="C2:Q33"/>
  <sheetViews>
    <sheetView zoomScale="57" workbookViewId="0">
      <selection activeCell="Q31" sqref="Q31"/>
    </sheetView>
  </sheetViews>
  <sheetFormatPr defaultRowHeight="14.4"/>
  <cols>
    <col min="3" max="3" width="18.77734375" bestFit="1" customWidth="1"/>
    <col min="4" max="4" width="19.5546875" bestFit="1" customWidth="1"/>
    <col min="5" max="5" width="13.33203125" bestFit="1" customWidth="1"/>
    <col min="6" max="6" width="12.21875" bestFit="1" customWidth="1"/>
    <col min="8" max="8" width="16.21875" customWidth="1"/>
    <col min="9" max="9" width="17.33203125" customWidth="1"/>
    <col min="11" max="11" width="13.33203125" customWidth="1"/>
    <col min="12" max="12" width="17.77734375" customWidth="1"/>
    <col min="14" max="14" width="15.5546875" customWidth="1"/>
  </cols>
  <sheetData>
    <row r="2" spans="3:17" ht="28.8">
      <c r="G2" s="56" t="s">
        <v>9246</v>
      </c>
      <c r="H2" s="56"/>
      <c r="I2" s="56"/>
      <c r="J2" s="56"/>
      <c r="K2" s="56"/>
      <c r="L2" s="11"/>
    </row>
    <row r="5" spans="3:17" ht="23.4">
      <c r="D5" s="54" t="s">
        <v>9233</v>
      </c>
      <c r="E5" s="54"/>
      <c r="F5" s="23"/>
      <c r="G5" s="54" t="s">
        <v>9252</v>
      </c>
      <c r="H5" s="54"/>
      <c r="I5" s="23"/>
      <c r="J5" s="54" t="s">
        <v>9251</v>
      </c>
      <c r="K5" s="54"/>
      <c r="L5" s="23"/>
      <c r="M5" s="54" t="s">
        <v>9250</v>
      </c>
      <c r="N5" s="54"/>
      <c r="P5" s="57"/>
      <c r="Q5" s="57"/>
    </row>
    <row r="6" spans="3:17" ht="23.4">
      <c r="D6" s="35"/>
      <c r="E6" s="35"/>
      <c r="F6" s="23"/>
      <c r="G6" s="35"/>
      <c r="H6" s="35"/>
      <c r="I6" s="23"/>
      <c r="J6" s="35"/>
      <c r="K6" s="35"/>
      <c r="L6" s="23"/>
      <c r="M6" s="35"/>
      <c r="N6" s="35"/>
    </row>
    <row r="7" spans="3:17" ht="23.4">
      <c r="D7" s="54">
        <f>GETPIVOTDATA("Patient Id",$C$12)</f>
        <v>9216</v>
      </c>
      <c r="E7" s="54"/>
      <c r="F7" s="23"/>
      <c r="G7" s="55">
        <f>GETPIVOTDATA("Patient Id",$C$29,"Monthly Period","Start(1-10)")/GETPIVOTDATA("Patient Id",$C$29)</f>
        <v>0.32421875</v>
      </c>
      <c r="H7" s="55"/>
      <c r="I7" s="23"/>
      <c r="J7" s="55">
        <f>GETPIVOTDATA("Patient Id",$C$29,"Monthly Period","Middle(11-20)")/GETPIVOTDATA("Patient Id",$C$29)</f>
        <v>0.3283420138888889</v>
      </c>
      <c r="K7" s="55"/>
      <c r="L7" s="23"/>
      <c r="M7" s="55">
        <f>GETPIVOTDATA("Patient Id",$C$29,"Monthly Period","End(21-30)")/GETPIVOTDATA("Patient Id",$C$29)</f>
        <v>0.3474392361111111</v>
      </c>
      <c r="N7" s="55"/>
    </row>
    <row r="12" spans="3:17">
      <c r="C12" s="16" t="s">
        <v>9211</v>
      </c>
      <c r="D12" s="16" t="s">
        <v>9232</v>
      </c>
      <c r="E12" s="16"/>
      <c r="F12" s="16"/>
    </row>
    <row r="13" spans="3:17">
      <c r="C13" s="16" t="s">
        <v>9212</v>
      </c>
      <c r="D13" s="16" t="s">
        <v>9210</v>
      </c>
      <c r="E13" s="16" t="s">
        <v>9209</v>
      </c>
      <c r="F13" s="16" t="s">
        <v>9213</v>
      </c>
    </row>
    <row r="14" spans="3:17">
      <c r="C14" s="4" t="s">
        <v>9243</v>
      </c>
      <c r="D14">
        <v>269</v>
      </c>
      <c r="E14">
        <v>244</v>
      </c>
      <c r="F14">
        <v>513</v>
      </c>
    </row>
    <row r="15" spans="3:17">
      <c r="C15" s="4" t="s">
        <v>9244</v>
      </c>
      <c r="D15">
        <v>224</v>
      </c>
      <c r="E15">
        <v>207</v>
      </c>
      <c r="F15">
        <v>431</v>
      </c>
    </row>
    <row r="16" spans="3:17">
      <c r="C16" s="4" t="s">
        <v>9245</v>
      </c>
      <c r="D16">
        <v>253</v>
      </c>
      <c r="E16">
        <v>253</v>
      </c>
      <c r="F16">
        <v>506</v>
      </c>
    </row>
    <row r="17" spans="3:6">
      <c r="C17" s="4" t="s">
        <v>9234</v>
      </c>
      <c r="D17">
        <v>454</v>
      </c>
      <c r="E17">
        <v>494</v>
      </c>
      <c r="F17">
        <v>948</v>
      </c>
    </row>
    <row r="18" spans="3:6">
      <c r="C18" s="4" t="s">
        <v>9235</v>
      </c>
      <c r="D18">
        <v>495</v>
      </c>
      <c r="E18">
        <v>504</v>
      </c>
      <c r="F18">
        <v>999</v>
      </c>
    </row>
    <row r="19" spans="3:6">
      <c r="C19" s="4" t="s">
        <v>9236</v>
      </c>
      <c r="D19">
        <v>487</v>
      </c>
      <c r="E19">
        <v>504</v>
      </c>
      <c r="F19">
        <v>991</v>
      </c>
    </row>
    <row r="20" spans="3:6">
      <c r="C20" s="4" t="s">
        <v>9237</v>
      </c>
      <c r="D20">
        <v>502</v>
      </c>
      <c r="E20">
        <v>450</v>
      </c>
      <c r="F20">
        <v>952</v>
      </c>
    </row>
    <row r="21" spans="3:6">
      <c r="C21" s="4" t="s">
        <v>9238</v>
      </c>
      <c r="D21">
        <v>476</v>
      </c>
      <c r="E21">
        <v>548</v>
      </c>
      <c r="F21">
        <v>1024</v>
      </c>
    </row>
    <row r="22" spans="3:6">
      <c r="C22" s="4" t="s">
        <v>9239</v>
      </c>
      <c r="D22">
        <v>485</v>
      </c>
      <c r="E22">
        <v>450</v>
      </c>
      <c r="F22">
        <v>935</v>
      </c>
    </row>
    <row r="23" spans="3:6">
      <c r="C23" s="4" t="s">
        <v>9240</v>
      </c>
      <c r="D23">
        <v>486</v>
      </c>
      <c r="E23">
        <v>478</v>
      </c>
      <c r="F23">
        <v>964</v>
      </c>
    </row>
    <row r="24" spans="3:6">
      <c r="C24" s="4" t="s">
        <v>9241</v>
      </c>
      <c r="D24">
        <v>231</v>
      </c>
      <c r="E24">
        <v>233</v>
      </c>
      <c r="F24">
        <v>464</v>
      </c>
    </row>
    <row r="25" spans="3:6">
      <c r="C25" s="4" t="s">
        <v>9242</v>
      </c>
      <c r="D25">
        <v>250</v>
      </c>
      <c r="E25">
        <v>239</v>
      </c>
      <c r="F25">
        <v>489</v>
      </c>
    </row>
    <row r="26" spans="3:6">
      <c r="C26" s="17" t="s">
        <v>9213</v>
      </c>
      <c r="D26" s="16">
        <v>4612</v>
      </c>
      <c r="E26" s="16">
        <v>4604</v>
      </c>
      <c r="F26" s="16">
        <v>9216</v>
      </c>
    </row>
    <row r="29" spans="3:6">
      <c r="C29" s="16" t="s">
        <v>9212</v>
      </c>
      <c r="D29" s="16" t="s">
        <v>9211</v>
      </c>
    </row>
    <row r="30" spans="3:6">
      <c r="C30" s="4" t="s">
        <v>9252</v>
      </c>
      <c r="D30">
        <v>2988</v>
      </c>
    </row>
    <row r="31" spans="3:6">
      <c r="C31" s="4" t="s">
        <v>9251</v>
      </c>
      <c r="D31">
        <v>3026</v>
      </c>
    </row>
    <row r="32" spans="3:6">
      <c r="C32" s="4" t="s">
        <v>9250</v>
      </c>
      <c r="D32">
        <v>3202</v>
      </c>
    </row>
    <row r="33" spans="3:4">
      <c r="C33" s="17" t="s">
        <v>9213</v>
      </c>
      <c r="D33" s="16">
        <v>9216</v>
      </c>
    </row>
  </sheetData>
  <mergeCells count="10">
    <mergeCell ref="P5:Q5"/>
    <mergeCell ref="D7:E7"/>
    <mergeCell ref="G7:H7"/>
    <mergeCell ref="J7:K7"/>
    <mergeCell ref="M7:N7"/>
    <mergeCell ref="G2:K2"/>
    <mergeCell ref="D5:E5"/>
    <mergeCell ref="G5:H5"/>
    <mergeCell ref="J5:K5"/>
    <mergeCell ref="M5:N5"/>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637BB-78C3-4D00-9CA4-975BFDEB40A8}">
  <dimension ref="B2:O32"/>
  <sheetViews>
    <sheetView showGridLines="0" zoomScale="53" workbookViewId="0">
      <selection activeCell="U41" sqref="U41"/>
    </sheetView>
  </sheetViews>
  <sheetFormatPr defaultRowHeight="14.4"/>
  <cols>
    <col min="2" max="2" width="16" bestFit="1" customWidth="1"/>
    <col min="3" max="3" width="18.6640625" bestFit="1" customWidth="1"/>
    <col min="6" max="6" width="8.88671875" customWidth="1"/>
    <col min="18" max="18" width="8.88671875" customWidth="1"/>
  </cols>
  <sheetData>
    <row r="2" spans="2:15" ht="28.8">
      <c r="G2" s="59" t="s">
        <v>9259</v>
      </c>
      <c r="H2" s="59"/>
      <c r="I2" s="59"/>
      <c r="J2" s="59"/>
      <c r="K2" s="59"/>
    </row>
    <row r="5" spans="2:15" ht="18">
      <c r="C5" s="58" t="s">
        <v>9233</v>
      </c>
      <c r="D5" s="58"/>
      <c r="E5" s="58"/>
      <c r="H5" s="58" t="s">
        <v>9289</v>
      </c>
      <c r="I5" s="58"/>
      <c r="J5" s="58"/>
      <c r="M5" s="58" t="s">
        <v>9290</v>
      </c>
      <c r="N5" s="58"/>
      <c r="O5" s="58"/>
    </row>
    <row r="6" spans="2:15" ht="18">
      <c r="C6" s="10"/>
      <c r="D6" s="10"/>
      <c r="E6" s="10"/>
      <c r="H6" s="15"/>
      <c r="I6" s="15"/>
      <c r="J6" s="15"/>
      <c r="M6" s="15"/>
      <c r="N6" s="15"/>
      <c r="O6" s="15"/>
    </row>
    <row r="7" spans="2:15" ht="18">
      <c r="C7" s="58">
        <f>GETPIVOTDATA("Patient Id",$B$14)</f>
        <v>9216</v>
      </c>
      <c r="D7" s="58"/>
      <c r="E7" s="58"/>
      <c r="H7" s="15"/>
      <c r="I7" s="15" t="str">
        <f>INDEX(B15:B21,MATCH(MAX(C15:C21),C15:C21,0))</f>
        <v>Saturday</v>
      </c>
      <c r="J7" s="15"/>
      <c r="K7" s="9"/>
      <c r="M7" s="58" t="str">
        <f>INDEX(B15:B21,MATCH(MIN(C15:C21),C15:C21,0))</f>
        <v>Wednesday</v>
      </c>
      <c r="N7" s="58"/>
      <c r="O7" s="58"/>
    </row>
    <row r="8" spans="2:15" ht="18">
      <c r="H8" s="58">
        <f>MAX(B15:C21)</f>
        <v>1377</v>
      </c>
      <c r="I8" s="58"/>
      <c r="J8" s="58"/>
      <c r="K8" s="9"/>
      <c r="M8" s="58">
        <f>MIN(B15:C21)</f>
        <v>1260</v>
      </c>
      <c r="N8" s="58"/>
      <c r="O8" s="58"/>
    </row>
    <row r="14" spans="2:15">
      <c r="B14" s="10" t="s">
        <v>9212</v>
      </c>
      <c r="C14" s="10" t="s">
        <v>9211</v>
      </c>
    </row>
    <row r="15" spans="2:15">
      <c r="B15" s="4" t="s">
        <v>9266</v>
      </c>
      <c r="C15">
        <v>1318</v>
      </c>
    </row>
    <row r="16" spans="2:15">
      <c r="B16" s="4" t="s">
        <v>9267</v>
      </c>
      <c r="C16">
        <v>1314</v>
      </c>
    </row>
    <row r="17" spans="2:3">
      <c r="B17" s="4" t="s">
        <v>9268</v>
      </c>
      <c r="C17">
        <v>1305</v>
      </c>
    </row>
    <row r="18" spans="2:3">
      <c r="B18" s="4" t="s">
        <v>9269</v>
      </c>
      <c r="C18">
        <v>1260</v>
      </c>
    </row>
    <row r="19" spans="2:3">
      <c r="B19" s="4" t="s">
        <v>9270</v>
      </c>
      <c r="C19">
        <v>1332</v>
      </c>
    </row>
    <row r="20" spans="2:3">
      <c r="B20" s="4" t="s">
        <v>9271</v>
      </c>
      <c r="C20">
        <v>1310</v>
      </c>
    </row>
    <row r="21" spans="2:3">
      <c r="B21" s="4" t="s">
        <v>9272</v>
      </c>
      <c r="C21">
        <v>1377</v>
      </c>
    </row>
    <row r="22" spans="2:3">
      <c r="B22" s="14" t="s">
        <v>9213</v>
      </c>
      <c r="C22" s="10">
        <v>9216</v>
      </c>
    </row>
    <row r="27" spans="2:3">
      <c r="B27" s="10" t="s">
        <v>9212</v>
      </c>
      <c r="C27" s="10" t="s">
        <v>9211</v>
      </c>
    </row>
    <row r="28" spans="2:3">
      <c r="B28" s="4" t="s">
        <v>9263</v>
      </c>
      <c r="C28">
        <v>2074</v>
      </c>
    </row>
    <row r="29" spans="2:3">
      <c r="B29" s="4" t="s">
        <v>9265</v>
      </c>
      <c r="C29">
        <v>2095</v>
      </c>
    </row>
    <row r="30" spans="2:3">
      <c r="B30" s="4" t="s">
        <v>9262</v>
      </c>
      <c r="C30">
        <v>2164</v>
      </c>
    </row>
    <row r="31" spans="2:3">
      <c r="B31" s="4" t="s">
        <v>9264</v>
      </c>
      <c r="C31">
        <v>2883</v>
      </c>
    </row>
    <row r="32" spans="2:3">
      <c r="B32" s="14" t="s">
        <v>9213</v>
      </c>
      <c r="C32" s="10">
        <v>9216</v>
      </c>
    </row>
  </sheetData>
  <mergeCells count="8">
    <mergeCell ref="H8:J8"/>
    <mergeCell ref="G2:K2"/>
    <mergeCell ref="C5:E5"/>
    <mergeCell ref="C7:E7"/>
    <mergeCell ref="M5:O5"/>
    <mergeCell ref="M7:O7"/>
    <mergeCell ref="M8:O8"/>
    <mergeCell ref="H5:J5"/>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0D8DD-6F03-4F29-A118-CA7BFBF47B1D}">
  <dimension ref="B2:R47"/>
  <sheetViews>
    <sheetView showGridLines="0" zoomScale="40" zoomScaleNormal="58" workbookViewId="0">
      <selection activeCell="Z32" sqref="Z32"/>
    </sheetView>
  </sheetViews>
  <sheetFormatPr defaultRowHeight="14.4"/>
  <cols>
    <col min="2" max="2" width="23.21875" bestFit="1" customWidth="1"/>
    <col min="3" max="3" width="27.88671875" bestFit="1" customWidth="1"/>
    <col min="4" max="5" width="21" customWidth="1"/>
    <col min="6" max="6" width="13.109375" customWidth="1"/>
    <col min="8" max="8" width="14.77734375" customWidth="1"/>
    <col min="11" max="11" width="12.88671875" customWidth="1"/>
    <col min="14" max="14" width="13.88671875" customWidth="1"/>
    <col min="15" max="15" width="11.109375" customWidth="1"/>
    <col min="17" max="17" width="13.33203125" customWidth="1"/>
  </cols>
  <sheetData>
    <row r="2" spans="2:18" ht="46.2">
      <c r="F2" s="12"/>
      <c r="G2" s="12"/>
      <c r="H2" s="60" t="s">
        <v>9247</v>
      </c>
      <c r="I2" s="60"/>
      <c r="J2" s="60"/>
      <c r="K2" s="60"/>
    </row>
    <row r="6" spans="2:18" ht="23.4">
      <c r="B6" s="20" t="s">
        <v>9211</v>
      </c>
      <c r="C6" s="20" t="s">
        <v>9232</v>
      </c>
      <c r="D6" s="13"/>
      <c r="E6" s="13"/>
      <c r="G6" s="61" t="s">
        <v>9233</v>
      </c>
      <c r="H6" s="61"/>
      <c r="I6" s="23"/>
      <c r="J6" s="61" t="s">
        <v>9210</v>
      </c>
      <c r="K6" s="61"/>
      <c r="L6" s="23"/>
      <c r="M6" s="61" t="s">
        <v>9209</v>
      </c>
      <c r="N6" s="61"/>
      <c r="O6" s="23"/>
      <c r="P6" s="61" t="s">
        <v>9248</v>
      </c>
      <c r="Q6" s="61"/>
      <c r="R6" s="61"/>
    </row>
    <row r="7" spans="2:18" ht="23.4">
      <c r="B7" s="20" t="s">
        <v>9212</v>
      </c>
      <c r="C7" s="13" t="s">
        <v>9210</v>
      </c>
      <c r="D7" s="13" t="s">
        <v>9209</v>
      </c>
      <c r="E7" s="13" t="s">
        <v>9213</v>
      </c>
      <c r="G7" s="62"/>
      <c r="H7" s="62"/>
      <c r="I7" s="23"/>
      <c r="J7" s="62"/>
      <c r="K7" s="62"/>
      <c r="L7" s="23"/>
      <c r="M7" s="62"/>
      <c r="N7" s="62"/>
      <c r="O7" s="23"/>
      <c r="P7" s="62"/>
      <c r="Q7" s="62"/>
      <c r="R7" s="63"/>
    </row>
    <row r="8" spans="2:18" ht="23.4">
      <c r="B8" s="21">
        <v>1</v>
      </c>
      <c r="C8" s="13">
        <v>157</v>
      </c>
      <c r="D8" s="13">
        <v>179</v>
      </c>
      <c r="E8" s="13">
        <v>336</v>
      </c>
      <c r="G8" s="61">
        <f>GETPIVOTDATA("Patient Id",$B$6)</f>
        <v>9216</v>
      </c>
      <c r="H8" s="61"/>
      <c r="I8" s="23"/>
      <c r="J8" s="61">
        <f>GETPIVOTDATA("Patient Id",$B$6,"Patient Admission Flag","Admitted")</f>
        <v>4612</v>
      </c>
      <c r="K8" s="61"/>
      <c r="L8" s="23"/>
      <c r="M8" s="61">
        <f>GETPIVOTDATA("Patient Id",$B$6,"Patient Admission Flag","Not Admitted")</f>
        <v>4604</v>
      </c>
      <c r="N8" s="61"/>
      <c r="O8" s="23"/>
      <c r="P8" s="64">
        <f>(GETPIVOTDATA("Patient Id",$B$6)/COUNT(B8:B38))</f>
        <v>297.29032258064518</v>
      </c>
      <c r="Q8" s="64"/>
      <c r="R8" s="64"/>
    </row>
    <row r="9" spans="2:18" ht="18">
      <c r="B9" s="21">
        <v>2</v>
      </c>
      <c r="C9" s="13">
        <v>144</v>
      </c>
      <c r="D9" s="13">
        <v>149</v>
      </c>
      <c r="E9" s="13">
        <v>293</v>
      </c>
    </row>
    <row r="10" spans="2:18" ht="18">
      <c r="B10" s="21">
        <v>3</v>
      </c>
      <c r="C10" s="13">
        <v>160</v>
      </c>
      <c r="D10" s="13">
        <v>156</v>
      </c>
      <c r="E10" s="13">
        <v>316</v>
      </c>
    </row>
    <row r="11" spans="2:18" ht="18">
      <c r="B11" s="21">
        <v>4</v>
      </c>
      <c r="C11" s="13">
        <v>144</v>
      </c>
      <c r="D11" s="13">
        <v>144</v>
      </c>
      <c r="E11" s="13">
        <v>288</v>
      </c>
    </row>
    <row r="12" spans="2:18" ht="18">
      <c r="B12" s="21">
        <v>5</v>
      </c>
      <c r="C12" s="13">
        <v>143</v>
      </c>
      <c r="D12" s="13">
        <v>156</v>
      </c>
      <c r="E12" s="13">
        <v>299</v>
      </c>
    </row>
    <row r="13" spans="2:18" ht="18">
      <c r="B13" s="21">
        <v>6</v>
      </c>
      <c r="C13" s="13">
        <v>116</v>
      </c>
      <c r="D13" s="13">
        <v>141</v>
      </c>
      <c r="E13" s="13">
        <v>257</v>
      </c>
    </row>
    <row r="14" spans="2:18" ht="18">
      <c r="B14" s="21">
        <v>7</v>
      </c>
      <c r="C14" s="13">
        <v>137</v>
      </c>
      <c r="D14" s="13">
        <v>148</v>
      </c>
      <c r="E14" s="13">
        <v>285</v>
      </c>
    </row>
    <row r="15" spans="2:18" ht="18">
      <c r="B15" s="21">
        <v>8</v>
      </c>
      <c r="C15" s="13">
        <v>154</v>
      </c>
      <c r="D15" s="13">
        <v>160</v>
      </c>
      <c r="E15" s="13">
        <v>314</v>
      </c>
    </row>
    <row r="16" spans="2:18" ht="18">
      <c r="B16" s="21">
        <v>9</v>
      </c>
      <c r="C16" s="13">
        <v>152</v>
      </c>
      <c r="D16" s="13">
        <v>144</v>
      </c>
      <c r="E16" s="13">
        <v>296</v>
      </c>
    </row>
    <row r="17" spans="2:5" ht="18">
      <c r="B17" s="21">
        <v>10</v>
      </c>
      <c r="C17" s="13">
        <v>169</v>
      </c>
      <c r="D17" s="13">
        <v>135</v>
      </c>
      <c r="E17" s="13">
        <v>304</v>
      </c>
    </row>
    <row r="18" spans="2:5" ht="18">
      <c r="B18" s="21">
        <v>11</v>
      </c>
      <c r="C18" s="13">
        <v>155</v>
      </c>
      <c r="D18" s="13">
        <v>147</v>
      </c>
      <c r="E18" s="13">
        <v>302</v>
      </c>
    </row>
    <row r="19" spans="2:5" ht="18">
      <c r="B19" s="21">
        <v>12</v>
      </c>
      <c r="C19" s="13">
        <v>161</v>
      </c>
      <c r="D19" s="13">
        <v>162</v>
      </c>
      <c r="E19" s="13">
        <v>323</v>
      </c>
    </row>
    <row r="20" spans="2:5" ht="18">
      <c r="B20" s="21">
        <v>13</v>
      </c>
      <c r="C20" s="13">
        <v>158</v>
      </c>
      <c r="D20" s="13">
        <v>110</v>
      </c>
      <c r="E20" s="13">
        <v>268</v>
      </c>
    </row>
    <row r="21" spans="2:5" ht="18">
      <c r="B21" s="21">
        <v>14</v>
      </c>
      <c r="C21" s="13">
        <v>136</v>
      </c>
      <c r="D21" s="13">
        <v>152</v>
      </c>
      <c r="E21" s="13">
        <v>288</v>
      </c>
    </row>
    <row r="22" spans="2:5" ht="18">
      <c r="B22" s="21">
        <v>15</v>
      </c>
      <c r="C22" s="13">
        <v>167</v>
      </c>
      <c r="D22" s="13">
        <v>146</v>
      </c>
      <c r="E22" s="13">
        <v>313</v>
      </c>
    </row>
    <row r="23" spans="2:5" ht="18">
      <c r="B23" s="21">
        <v>16</v>
      </c>
      <c r="C23" s="13">
        <v>154</v>
      </c>
      <c r="D23" s="13">
        <v>161</v>
      </c>
      <c r="E23" s="13">
        <v>315</v>
      </c>
    </row>
    <row r="24" spans="2:5" ht="18">
      <c r="B24" s="21">
        <v>17</v>
      </c>
      <c r="C24" s="13">
        <v>138</v>
      </c>
      <c r="D24" s="13">
        <v>174</v>
      </c>
      <c r="E24" s="13">
        <v>312</v>
      </c>
    </row>
    <row r="25" spans="2:5" ht="18">
      <c r="B25" s="21">
        <v>18</v>
      </c>
      <c r="C25" s="13">
        <v>159</v>
      </c>
      <c r="D25" s="13">
        <v>149</v>
      </c>
      <c r="E25" s="13">
        <v>308</v>
      </c>
    </row>
    <row r="26" spans="2:5" ht="18">
      <c r="B26" s="21">
        <v>19</v>
      </c>
      <c r="C26" s="13">
        <v>148</v>
      </c>
      <c r="D26" s="13">
        <v>147</v>
      </c>
      <c r="E26" s="13">
        <v>295</v>
      </c>
    </row>
    <row r="27" spans="2:5" ht="18">
      <c r="B27" s="21">
        <v>20</v>
      </c>
      <c r="C27" s="13">
        <v>142</v>
      </c>
      <c r="D27" s="13">
        <v>160</v>
      </c>
      <c r="E27" s="13">
        <v>302</v>
      </c>
    </row>
    <row r="28" spans="2:5" ht="18">
      <c r="B28" s="21">
        <v>21</v>
      </c>
      <c r="C28" s="13">
        <v>159</v>
      </c>
      <c r="D28" s="13">
        <v>160</v>
      </c>
      <c r="E28" s="13">
        <v>319</v>
      </c>
    </row>
    <row r="29" spans="2:5" ht="18">
      <c r="B29" s="21">
        <v>22</v>
      </c>
      <c r="C29" s="13">
        <v>166</v>
      </c>
      <c r="D29" s="13">
        <v>148</v>
      </c>
      <c r="E29" s="13">
        <v>314</v>
      </c>
    </row>
    <row r="30" spans="2:5" ht="18">
      <c r="B30" s="21">
        <v>23</v>
      </c>
      <c r="C30" s="13">
        <v>140</v>
      </c>
      <c r="D30" s="13">
        <v>163</v>
      </c>
      <c r="E30" s="13">
        <v>303</v>
      </c>
    </row>
    <row r="31" spans="2:5" ht="18">
      <c r="B31" s="21">
        <v>24</v>
      </c>
      <c r="C31" s="13">
        <v>154</v>
      </c>
      <c r="D31" s="13">
        <v>148</v>
      </c>
      <c r="E31" s="13">
        <v>302</v>
      </c>
    </row>
    <row r="32" spans="2:5" ht="18">
      <c r="B32" s="21">
        <v>25</v>
      </c>
      <c r="C32" s="13">
        <v>165</v>
      </c>
      <c r="D32" s="13">
        <v>148</v>
      </c>
      <c r="E32" s="13">
        <v>313</v>
      </c>
    </row>
    <row r="33" spans="2:5" ht="18">
      <c r="B33" s="21">
        <v>26</v>
      </c>
      <c r="C33" s="13">
        <v>150</v>
      </c>
      <c r="D33" s="13">
        <v>134</v>
      </c>
      <c r="E33" s="13">
        <v>284</v>
      </c>
    </row>
    <row r="34" spans="2:5" ht="18">
      <c r="B34" s="21">
        <v>27</v>
      </c>
      <c r="C34" s="13">
        <v>160</v>
      </c>
      <c r="D34" s="13">
        <v>138</v>
      </c>
      <c r="E34" s="13">
        <v>298</v>
      </c>
    </row>
    <row r="35" spans="2:5" ht="18">
      <c r="B35" s="21">
        <v>28</v>
      </c>
      <c r="C35" s="13">
        <v>149</v>
      </c>
      <c r="D35" s="13">
        <v>160</v>
      </c>
      <c r="E35" s="13">
        <v>309</v>
      </c>
    </row>
    <row r="36" spans="2:5" ht="18">
      <c r="B36" s="21">
        <v>29</v>
      </c>
      <c r="C36" s="13">
        <v>150</v>
      </c>
      <c r="D36" s="13">
        <v>162</v>
      </c>
      <c r="E36" s="13">
        <v>312</v>
      </c>
    </row>
    <row r="37" spans="2:5" ht="18">
      <c r="B37" s="21">
        <v>30</v>
      </c>
      <c r="C37" s="13">
        <v>146</v>
      </c>
      <c r="D37" s="13">
        <v>142</v>
      </c>
      <c r="E37" s="13">
        <v>288</v>
      </c>
    </row>
    <row r="38" spans="2:5" ht="18">
      <c r="B38" s="21">
        <v>31</v>
      </c>
      <c r="C38" s="13">
        <v>79</v>
      </c>
      <c r="D38" s="13">
        <v>81</v>
      </c>
      <c r="E38" s="13">
        <v>160</v>
      </c>
    </row>
    <row r="39" spans="2:5" ht="18">
      <c r="B39" s="21" t="s">
        <v>9213</v>
      </c>
      <c r="C39" s="13">
        <v>4612</v>
      </c>
      <c r="D39" s="13">
        <v>4604</v>
      </c>
      <c r="E39" s="13">
        <v>9216</v>
      </c>
    </row>
    <row r="42" spans="2:5" ht="23.4">
      <c r="B42" s="22" t="s">
        <v>9212</v>
      </c>
      <c r="C42" s="23" t="s">
        <v>9211</v>
      </c>
    </row>
    <row r="43" spans="2:5" ht="23.4">
      <c r="B43" s="24" t="s">
        <v>9258</v>
      </c>
      <c r="C43" s="23">
        <v>2316</v>
      </c>
    </row>
    <row r="44" spans="2:5" ht="20.399999999999999" customHeight="1">
      <c r="B44" s="24" t="s">
        <v>9257</v>
      </c>
      <c r="C44" s="23">
        <v>2275</v>
      </c>
    </row>
    <row r="45" spans="2:5" ht="23.4">
      <c r="B45" s="24" t="s">
        <v>9255</v>
      </c>
      <c r="C45" s="23">
        <v>2316</v>
      </c>
    </row>
    <row r="46" spans="2:5" ht="23.4">
      <c r="B46" s="24" t="s">
        <v>9256</v>
      </c>
      <c r="C46" s="23">
        <v>2309</v>
      </c>
    </row>
    <row r="47" spans="2:5" ht="23.4">
      <c r="B47" s="24" t="s">
        <v>9213</v>
      </c>
      <c r="C47" s="23">
        <v>9216</v>
      </c>
    </row>
  </sheetData>
  <mergeCells count="9">
    <mergeCell ref="P6:R6"/>
    <mergeCell ref="P8:R8"/>
    <mergeCell ref="H2:K2"/>
    <mergeCell ref="G6:H6"/>
    <mergeCell ref="J6:K6"/>
    <mergeCell ref="G8:H8"/>
    <mergeCell ref="J8:K8"/>
    <mergeCell ref="M6:N6"/>
    <mergeCell ref="M8:N8"/>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D9ED8-A5AE-4124-893E-7E28066152B0}">
  <dimension ref="C2:H21"/>
  <sheetViews>
    <sheetView tabSelected="1" topLeftCell="F1" workbookViewId="0">
      <selection activeCell="G29" sqref="G29"/>
    </sheetView>
  </sheetViews>
  <sheetFormatPr defaultRowHeight="14.4"/>
  <cols>
    <col min="1" max="2" width="0" hidden="1" customWidth="1"/>
    <col min="3" max="3" width="4.5546875" hidden="1" customWidth="1"/>
    <col min="4" max="5" width="0" hidden="1" customWidth="1"/>
    <col min="6" max="6" width="12.44140625" bestFit="1" customWidth="1"/>
    <col min="7" max="7" width="11.6640625" customWidth="1"/>
    <col min="8" max="8" width="13.6640625" customWidth="1"/>
  </cols>
  <sheetData>
    <row r="2" spans="3:8">
      <c r="F2" t="s">
        <v>9286</v>
      </c>
    </row>
    <row r="4" spans="3:8">
      <c r="C4" t="s">
        <v>9243</v>
      </c>
      <c r="F4" t="s">
        <v>9233</v>
      </c>
      <c r="G4">
        <f>COUNTIFS(Hospital_Emergency_Room_Data[[#All],[Month]],Sheet4!G7,Hospital_Emergency_Room_Data[[#All],[Year]],Sheet4!G8)</f>
        <v>471</v>
      </c>
    </row>
    <row r="5" spans="3:8">
      <c r="C5" t="s">
        <v>9244</v>
      </c>
      <c r="F5" t="s">
        <v>9210</v>
      </c>
      <c r="G5">
        <f>COUNTIFS(Hospital_Emergency_Room_Data[[#All],[Month]],Sheet4!G7,Hospital_Emergency_Room_Data[[#All],[Year]],Sheet4!G8,Hospital_Emergency_Room_Data[[#All],[Patient Admission Flag]],"Admitted")</f>
        <v>247</v>
      </c>
    </row>
    <row r="6" spans="3:8">
      <c r="C6" t="s">
        <v>9245</v>
      </c>
      <c r="F6" t="s">
        <v>9273</v>
      </c>
      <c r="G6">
        <f>COUNTIFS(Hospital_Emergency_Room_Data[[#All],[Month]],Sheet4!G7,Hospital_Emergency_Room_Data[[#All],[Year]],Sheet4!G8,Hospital_Emergency_Room_Data[[#All],[Patient Admission Flag]],"Not Admitted")</f>
        <v>224</v>
      </c>
    </row>
    <row r="7" spans="3:8">
      <c r="C7" t="s">
        <v>9234</v>
      </c>
      <c r="F7" t="s">
        <v>9274</v>
      </c>
      <c r="G7" t="s">
        <v>9240</v>
      </c>
    </row>
    <row r="8" spans="3:8">
      <c r="C8" t="s">
        <v>9235</v>
      </c>
      <c r="F8" t="s">
        <v>9275</v>
      </c>
      <c r="G8">
        <v>2024</v>
      </c>
    </row>
    <row r="9" spans="3:8">
      <c r="C9" t="s">
        <v>9236</v>
      </c>
    </row>
    <row r="10" spans="3:8">
      <c r="C10" t="s">
        <v>9237</v>
      </c>
    </row>
    <row r="11" spans="3:8">
      <c r="C11" t="s">
        <v>9238</v>
      </c>
      <c r="G11" t="s">
        <v>9297</v>
      </c>
    </row>
    <row r="12" spans="3:8">
      <c r="C12" t="s">
        <v>9239</v>
      </c>
    </row>
    <row r="13" spans="3:8">
      <c r="C13" t="s">
        <v>9240</v>
      </c>
      <c r="F13" t="s">
        <v>9287</v>
      </c>
    </row>
    <row r="14" spans="3:8">
      <c r="C14" t="s">
        <v>9241</v>
      </c>
    </row>
    <row r="15" spans="3:8">
      <c r="C15" t="s">
        <v>9242</v>
      </c>
      <c r="G15" s="30" t="s">
        <v>9288</v>
      </c>
      <c r="H15" s="30" t="s">
        <v>9228</v>
      </c>
    </row>
    <row r="16" spans="3:8">
      <c r="G16">
        <v>408166050</v>
      </c>
      <c r="H16" t="str">
        <f>VLOOKUP(G16,Hospital_Emergency_Room_Data[#All],12,TRUE)</f>
        <v>Orthopedics</v>
      </c>
    </row>
    <row r="18" spans="6:8">
      <c r="F18" t="s">
        <v>9295</v>
      </c>
    </row>
    <row r="20" spans="6:8">
      <c r="G20" s="30" t="s">
        <v>9296</v>
      </c>
      <c r="H20" s="30" t="s">
        <v>9294</v>
      </c>
    </row>
    <row r="21" spans="6:8">
      <c r="G21" t="s">
        <v>17</v>
      </c>
      <c r="H21" cm="1">
        <f t="array" ref="H21">_xlfn.XLOOKUP(G21,Hospital_Emergency_Room_Data[[#All],[Full Name]],Hospital_Emergency_Room_Data[[#All],[Patient Wait time]],0,0)</f>
        <v>10</v>
      </c>
    </row>
  </sheetData>
  <phoneticPr fontId="1" type="noConversion"/>
  <dataValidations count="2">
    <dataValidation type="list" allowBlank="1" showInputMessage="1" showErrorMessage="1" sqref="G7" xr:uid="{023A308C-E2C1-465D-B857-26793FE4D6B5}">
      <formula1>$C$4:$C$15</formula1>
    </dataValidation>
    <dataValidation type="list" allowBlank="1" showInputMessage="1" showErrorMessage="1" sqref="G8" xr:uid="{202A8529-D9CD-48DF-BE9B-AB674165E1E0}">
      <formula1>"2023,2024"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EA015E3-6D1C-43C1-B9E9-94029BD975A5}">
          <x14:formula1>
            <xm:f>'Hospital Emergency Room Data'!$A$2:$A$9217</xm:f>
          </x14:formula1>
          <xm:sqref>G16</xm:sqref>
        </x14:dataValidation>
        <x14:dataValidation type="list" allowBlank="1" showInputMessage="1" showErrorMessage="1" xr:uid="{F960814F-05FC-4E43-A510-99F89D748828}">
          <x14:formula1>
            <xm:f>'Hospital Emergency Room Data'!$B$1:$B$9217</xm:f>
          </x14:formula1>
          <xm:sqref>G21</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205C520D-C8DB-4F1F-BE7B-BFA259EECE95}">
  <ds:schemaRefs/>
</ds:datastoreItem>
</file>

<file path=customXml/itemProps2.xml><?xml version="1.0" encoding="utf-8"?>
<ds:datastoreItem xmlns:ds="http://schemas.openxmlformats.org/officeDocument/2006/customXml" ds:itemID="{99165938-C024-4A48-B960-40F1A62144A6}">
  <ds:schemaRefs/>
</ds:datastoreItem>
</file>

<file path=customXml/itemProps3.xml><?xml version="1.0" encoding="utf-8"?>
<ds:datastoreItem xmlns:ds="http://schemas.openxmlformats.org/officeDocument/2006/customXml" ds:itemID="{AD829B42-FC91-4245-A35D-3EED0820A349}">
  <ds:schemaRefs/>
</ds:datastoreItem>
</file>

<file path=customXml/itemProps4.xml><?xml version="1.0" encoding="utf-8"?>
<ds:datastoreItem xmlns:ds="http://schemas.openxmlformats.org/officeDocument/2006/customXml" ds:itemID="{6E34A54B-754B-48A6-A55E-2FF20443C97A}">
  <ds:schemaRefs/>
</ds:datastoreItem>
</file>

<file path=customXml/itemProps5.xml><?xml version="1.0" encoding="utf-8"?>
<ds:datastoreItem xmlns:ds="http://schemas.openxmlformats.org/officeDocument/2006/customXml" ds:itemID="{2B3E3007-ACAB-4E0F-882D-4365AEE1E92C}">
  <ds:schemaRefs/>
</ds:datastoreItem>
</file>

<file path=customXml/itemProps6.xml><?xml version="1.0" encoding="utf-8"?>
<ds:datastoreItem xmlns:ds="http://schemas.openxmlformats.org/officeDocument/2006/customXml" ds:itemID="{3A3A7849-D285-4628-AFA3-5AE98496036B}">
  <ds:schemaRefs/>
</ds:datastoreItem>
</file>

<file path=customXml/itemProps7.xml><?xml version="1.0" encoding="utf-8"?>
<ds:datastoreItem xmlns:ds="http://schemas.openxmlformats.org/officeDocument/2006/customXml" ds:itemID="{34AA2A72-902C-4821-A217-3187C27797F9}">
  <ds:schemaRefs/>
</ds:datastoreItem>
</file>

<file path=customXml/itemProps8.xml><?xml version="1.0" encoding="utf-8"?>
<ds:datastoreItem xmlns:ds="http://schemas.openxmlformats.org/officeDocument/2006/customXml" ds:itemID="{634EC9AD-47BC-488A-B4D2-ACC5193C6B49}">
  <ds:schemaRefs/>
</ds:datastoreItem>
</file>

<file path=customXml/itemProps9.xml><?xml version="1.0" encoding="utf-8"?>
<ds:datastoreItem xmlns:ds="http://schemas.openxmlformats.org/officeDocument/2006/customXml" ds:itemID="{27476511-B852-4DF7-B37F-05F03DC8A3DF}">
  <ds:schemaRefs/>
</ds:datastoreItem>
</file>

<file path=customXml/itemProps10.xml><?xml version="1.0" encoding="utf-8"?>
<ds:datastoreItem xmlns:ds="http://schemas.openxmlformats.org/officeDocument/2006/customXml" ds:itemID="{3267F221-DAFD-47F0-B570-006764FE4789}">
  <ds:schemaRefs/>
</ds:datastoreItem>
</file>

<file path=customXml/itemProps11.xml><?xml version="1.0" encoding="utf-8"?>
<ds:datastoreItem xmlns:ds="http://schemas.openxmlformats.org/officeDocument/2006/customXml" ds:itemID="{C9E2BAA9-37FE-4055-A140-D99D008E1875}">
  <ds:schemaRefs/>
</ds:datastoreItem>
</file>

<file path=customXml/itemProps12.xml><?xml version="1.0" encoding="utf-8"?>
<ds:datastoreItem xmlns:ds="http://schemas.openxmlformats.org/officeDocument/2006/customXml" ds:itemID="{AC492061-3C70-4EBB-A0EC-E17005BCE375}">
  <ds:schemaRefs/>
</ds:datastoreItem>
</file>

<file path=customXml/itemProps13.xml><?xml version="1.0" encoding="utf-8"?>
<ds:datastoreItem xmlns:ds="http://schemas.openxmlformats.org/officeDocument/2006/customXml" ds:itemID="{145AC2AA-B2BC-4D0D-AF72-CF4F7B6DA4ED}">
  <ds:schemaRefs/>
</ds:datastoreItem>
</file>

<file path=customXml/itemProps14.xml><?xml version="1.0" encoding="utf-8"?>
<ds:datastoreItem xmlns:ds="http://schemas.openxmlformats.org/officeDocument/2006/customXml" ds:itemID="{D7F1FB1F-D85F-43D4-9F02-FB87B37DCA1A}">
  <ds:schemaRefs/>
</ds:datastoreItem>
</file>

<file path=customXml/itemProps15.xml><?xml version="1.0" encoding="utf-8"?>
<ds:datastoreItem xmlns:ds="http://schemas.openxmlformats.org/officeDocument/2006/customXml" ds:itemID="{1BFE302F-091E-42C4-A8C8-E00C3F799AEA}">
  <ds:schemaRefs/>
</ds:datastoreItem>
</file>

<file path=customXml/itemProps16.xml><?xml version="1.0" encoding="utf-8"?>
<ds:datastoreItem xmlns:ds="http://schemas.openxmlformats.org/officeDocument/2006/customXml" ds:itemID="{36CB5385-D944-4AA2-AED3-70B9663E47B4}">
  <ds:schemaRefs/>
</ds:datastoreItem>
</file>

<file path=customXml/itemProps17.xml><?xml version="1.0" encoding="utf-8"?>
<ds:datastoreItem xmlns:ds="http://schemas.openxmlformats.org/officeDocument/2006/customXml" ds:itemID="{B0670BC8-8F23-4B81-89B3-54C822A8CBDD}">
  <ds:schemaRefs/>
</ds:datastoreItem>
</file>

<file path=customXml/itemProps18.xml><?xml version="1.0" encoding="utf-8"?>
<ds:datastoreItem xmlns:ds="http://schemas.openxmlformats.org/officeDocument/2006/customXml" ds:itemID="{9E74DF13-8008-45FE-9A92-EB8A0DDF954B}">
  <ds:schemaRefs/>
</ds:datastoreItem>
</file>

<file path=customXml/itemProps19.xml><?xml version="1.0" encoding="utf-8"?>
<ds:datastoreItem xmlns:ds="http://schemas.openxmlformats.org/officeDocument/2006/customXml" ds:itemID="{7CA01540-99D2-4E4B-8B46-AF779E33C0B4}">
  <ds:schemaRefs/>
</ds:datastoreItem>
</file>

<file path=customXml/itemProps20.xml><?xml version="1.0" encoding="utf-8"?>
<ds:datastoreItem xmlns:ds="http://schemas.openxmlformats.org/officeDocument/2006/customXml" ds:itemID="{53729BF8-82CD-42D1-B9CE-A609F60B4FD2}">
  <ds:schemaRefs/>
</ds:datastoreItem>
</file>

<file path=customXml/itemProps21.xml><?xml version="1.0" encoding="utf-8"?>
<ds:datastoreItem xmlns:ds="http://schemas.openxmlformats.org/officeDocument/2006/customXml" ds:itemID="{86B7ECA2-D1AD-4D8E-9CAC-22627EEAE247}">
  <ds:schemaRefs/>
</ds:datastoreItem>
</file>

<file path=customXml/itemProps22.xml><?xml version="1.0" encoding="utf-8"?>
<ds:datastoreItem xmlns:ds="http://schemas.openxmlformats.org/officeDocument/2006/customXml" ds:itemID="{C485D496-07E9-41EA-B771-D8C2A80423EA}">
  <ds:schemaRefs/>
</ds:datastoreItem>
</file>

<file path=customXml/itemProps23.xml><?xml version="1.0" encoding="utf-8"?>
<ds:datastoreItem xmlns:ds="http://schemas.openxmlformats.org/officeDocument/2006/customXml" ds:itemID="{D49A98F5-6BF1-419D-9056-4702B668D24E}">
  <ds:schemaRefs/>
</ds:datastoreItem>
</file>

<file path=customXml/itemProps24.xml><?xml version="1.0" encoding="utf-8"?>
<ds:datastoreItem xmlns:ds="http://schemas.openxmlformats.org/officeDocument/2006/customXml" ds:itemID="{4758B438-0814-4D36-A74D-DEC16C879F22}">
  <ds:schemaRefs/>
</ds:datastoreItem>
</file>

<file path=customXml/itemProps25.xml><?xml version="1.0" encoding="utf-8"?>
<ds:datastoreItem xmlns:ds="http://schemas.openxmlformats.org/officeDocument/2006/customXml" ds:itemID="{1D8400C1-280D-4774-B9CE-673833FE93EE}">
  <ds:schemaRefs/>
</ds:datastoreItem>
</file>

<file path=customXml/itemProps26.xml><?xml version="1.0" encoding="utf-8"?>
<ds:datastoreItem xmlns:ds="http://schemas.openxmlformats.org/officeDocument/2006/customXml" ds:itemID="{4C9CF471-6433-4214-94DA-703DF05722E5}">
  <ds:schemaRefs/>
</ds:datastoreItem>
</file>

<file path=customXml/itemProps27.xml><?xml version="1.0" encoding="utf-8"?>
<ds:datastoreItem xmlns:ds="http://schemas.openxmlformats.org/officeDocument/2006/customXml" ds:itemID="{2C5DD744-5753-4712-8C1D-6438EB3CE087}">
  <ds:schemaRefs/>
</ds:datastoreItem>
</file>

<file path=customXml/itemProps28.xml><?xml version="1.0" encoding="utf-8"?>
<ds:datastoreItem xmlns:ds="http://schemas.openxmlformats.org/officeDocument/2006/customXml" ds:itemID="{6D7C3B4E-A9BF-4CA8-BE32-4E9EFB1B8A28}">
  <ds:schemaRefs/>
</ds:datastoreItem>
</file>

<file path=customXml/itemProps29.xml><?xml version="1.0" encoding="utf-8"?>
<ds:datastoreItem xmlns:ds="http://schemas.openxmlformats.org/officeDocument/2006/customXml" ds:itemID="{0276AA8C-05E6-4FEB-A080-B433B0B8B7CD}">
  <ds:schemaRefs/>
</ds:datastoreItem>
</file>

<file path=customXml/itemProps30.xml><?xml version="1.0" encoding="utf-8"?>
<ds:datastoreItem xmlns:ds="http://schemas.openxmlformats.org/officeDocument/2006/customXml" ds:itemID="{8198906A-A97B-4E55-BDEB-84F48EEDAF79}">
  <ds:schemaRefs/>
</ds:datastoreItem>
</file>

<file path=customXml/itemProps31.xml><?xml version="1.0" encoding="utf-8"?>
<ds:datastoreItem xmlns:ds="http://schemas.openxmlformats.org/officeDocument/2006/customXml" ds:itemID="{5FEA1404-E9CF-4D74-8A95-7D51D321575F}">
  <ds:schemaRefs/>
</ds:datastoreItem>
</file>

<file path=customXml/itemProps32.xml><?xml version="1.0" encoding="utf-8"?>
<ds:datastoreItem xmlns:ds="http://schemas.openxmlformats.org/officeDocument/2006/customXml" ds:itemID="{E90B3013-6219-45C9-941A-D0AF298A0F64}">
  <ds:schemaRefs>
    <ds:schemaRef ds:uri="http://schemas.microsoft.com/DataMashup"/>
  </ds:schemaRefs>
</ds:datastoreItem>
</file>

<file path=customXml/itemProps33.xml><?xml version="1.0" encoding="utf-8"?>
<ds:datastoreItem xmlns:ds="http://schemas.openxmlformats.org/officeDocument/2006/customXml" ds:itemID="{1F52AB22-EBDA-40AA-9D9F-82B5CB26F6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Hospital Emergency Room Data</vt:lpstr>
      <vt:lpstr>Final Dashboard</vt:lpstr>
      <vt:lpstr>KPI's</vt:lpstr>
      <vt:lpstr>Wait Time Analysis</vt:lpstr>
      <vt:lpstr>Monthly Report</vt:lpstr>
      <vt:lpstr>Weekly Report</vt:lpstr>
      <vt:lpstr>Daily Report</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Karle</dc:creator>
  <cp:lastModifiedBy>Vaishnavi Karle</cp:lastModifiedBy>
  <dcterms:created xsi:type="dcterms:W3CDTF">2025-09-13T16:11:01Z</dcterms:created>
  <dcterms:modified xsi:type="dcterms:W3CDTF">2026-06-09T19:50:04Z</dcterms:modified>
</cp:coreProperties>
</file>